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50" windowWidth="25725" windowHeight="10890" activeTab="6"/>
  </bookViews>
  <sheets>
    <sheet name="Contents" sheetId="12" r:id="rId1"/>
    <sheet name="Charts" sheetId="13" r:id="rId2"/>
    <sheet name="Annual_PJ" sheetId="4" r:id="rId3"/>
    <sheet name="Quarterly_PJ" sheetId="2" r:id="rId4"/>
    <sheet name="Annual_kt" sheetId="7" r:id="rId5"/>
    <sheet name="Quarterly_kt" sheetId="5" r:id="rId6"/>
    <sheet name="Annual_mmbls" sheetId="10" r:id="rId7"/>
    <sheet name="Quarterly_mmbls" sheetId="11" r:id="rId8"/>
    <sheet name="Fuel_Properties" sheetId="6" r:id="rId9"/>
  </sheets>
  <calcPr calcId="145621"/>
</workbook>
</file>

<file path=xl/calcChain.xml><?xml version="1.0" encoding="utf-8"?>
<calcChain xmlns="http://schemas.openxmlformats.org/spreadsheetml/2006/main">
  <c r="AS188" i="10" l="1"/>
  <c r="AS187" i="10"/>
  <c r="AS183" i="10"/>
  <c r="AS182" i="10"/>
  <c r="AS181" i="10"/>
  <c r="AS178" i="10"/>
  <c r="AS176" i="10"/>
  <c r="AS175" i="10"/>
  <c r="AS174" i="10"/>
  <c r="AS173" i="10"/>
  <c r="AS168" i="10"/>
  <c r="AS167" i="10"/>
  <c r="AS166" i="10"/>
  <c r="AS165" i="10"/>
  <c r="AS164" i="10"/>
  <c r="AS160" i="10"/>
  <c r="AS159" i="10"/>
  <c r="AS158" i="10"/>
  <c r="AS157" i="10"/>
  <c r="AS156" i="10"/>
  <c r="AS152" i="10"/>
  <c r="AS151" i="10"/>
  <c r="AS150" i="10"/>
  <c r="AS149" i="10"/>
  <c r="AS148" i="10"/>
  <c r="AS144" i="10"/>
  <c r="AS143" i="10"/>
  <c r="AS142" i="10"/>
  <c r="AS141" i="10"/>
  <c r="AS140" i="10"/>
  <c r="AS135" i="10"/>
  <c r="AS133" i="10"/>
  <c r="AS132" i="10"/>
  <c r="AS131" i="10"/>
  <c r="AS128" i="10"/>
  <c r="AS127" i="10"/>
  <c r="AS126" i="10"/>
  <c r="AS124" i="10"/>
  <c r="AS123" i="10"/>
  <c r="AS122" i="10"/>
  <c r="AS121" i="10"/>
  <c r="AS117" i="10"/>
  <c r="AS116" i="10"/>
  <c r="AS115" i="10"/>
  <c r="AS111" i="10"/>
  <c r="AS110" i="10"/>
  <c r="AS109" i="10"/>
  <c r="AS108" i="10"/>
  <c r="AS106" i="10"/>
  <c r="AS105" i="10"/>
  <c r="AS104" i="10"/>
  <c r="AS103" i="10"/>
  <c r="AS100" i="10"/>
  <c r="AS99" i="10"/>
  <c r="AS98" i="10"/>
  <c r="AS97" i="10"/>
  <c r="AS95" i="10"/>
  <c r="AS94" i="10"/>
  <c r="AS93" i="10"/>
  <c r="AS92" i="10"/>
  <c r="AS91" i="10"/>
  <c r="AS89" i="10"/>
  <c r="AS88" i="10"/>
  <c r="AS86" i="10"/>
  <c r="AS85" i="10"/>
  <c r="AS84" i="10"/>
  <c r="AS83" i="10"/>
  <c r="AS81" i="10"/>
  <c r="AS80" i="10"/>
  <c r="AS79" i="10"/>
  <c r="AS78" i="10"/>
  <c r="AS77" i="10"/>
  <c r="AS75" i="10"/>
  <c r="AS74" i="10"/>
  <c r="AS73" i="10"/>
  <c r="AS71" i="10"/>
  <c r="AS70" i="10"/>
  <c r="AS69" i="10"/>
  <c r="AS68" i="10"/>
  <c r="AS66" i="10"/>
  <c r="AS65" i="10"/>
  <c r="AS64" i="10"/>
  <c r="AS63" i="10"/>
  <c r="AS62" i="10"/>
  <c r="AS60" i="10"/>
  <c r="AS59" i="10"/>
  <c r="AS58" i="10"/>
  <c r="AS56" i="10"/>
  <c r="AS55" i="10"/>
  <c r="AS54" i="10"/>
  <c r="AS53" i="10"/>
  <c r="AS51" i="10"/>
  <c r="AS50" i="10"/>
  <c r="AS49" i="10"/>
  <c r="AS48" i="10"/>
  <c r="AS46" i="10"/>
  <c r="AS45" i="10"/>
  <c r="AS44" i="10"/>
  <c r="AS42" i="10"/>
  <c r="AS41" i="10"/>
  <c r="AS188" i="4"/>
  <c r="AS187" i="4"/>
  <c r="AS183" i="4"/>
  <c r="AS182" i="4"/>
  <c r="AS181" i="4"/>
  <c r="AS178" i="4"/>
  <c r="AS176" i="4"/>
  <c r="AS175" i="4"/>
  <c r="AS174" i="4"/>
  <c r="AS173" i="4"/>
  <c r="AS168" i="4"/>
  <c r="AS167" i="4"/>
  <c r="AS166" i="4"/>
  <c r="AS165" i="4"/>
  <c r="AS164" i="4"/>
  <c r="AS160" i="4"/>
  <c r="AS159" i="4"/>
  <c r="AS158" i="4"/>
  <c r="AS157" i="4"/>
  <c r="AS156" i="4"/>
  <c r="AS152" i="4"/>
  <c r="AS151" i="4"/>
  <c r="AS150" i="4"/>
  <c r="AS149" i="4"/>
  <c r="AS148" i="4"/>
  <c r="AS144" i="4"/>
  <c r="AS143" i="4"/>
  <c r="AS142" i="4"/>
  <c r="AS141" i="4"/>
  <c r="AS140" i="4"/>
  <c r="AS135" i="4"/>
  <c r="AS133" i="4"/>
  <c r="AS132" i="4"/>
  <c r="AS131" i="4"/>
  <c r="AS128" i="4"/>
  <c r="AS127" i="4"/>
  <c r="AS126" i="4"/>
  <c r="AS124" i="4"/>
  <c r="AS123" i="4"/>
  <c r="AS122" i="4"/>
  <c r="AS121" i="4"/>
  <c r="AS117" i="4"/>
  <c r="AS116" i="4"/>
  <c r="AS115" i="4"/>
  <c r="AS111" i="4"/>
  <c r="AS110" i="4"/>
  <c r="AS109" i="4"/>
  <c r="AS108" i="4"/>
  <c r="AS106" i="4"/>
  <c r="AS105" i="4"/>
  <c r="AS104" i="4"/>
  <c r="AS103" i="4"/>
  <c r="AS100" i="4"/>
  <c r="AS99" i="4"/>
  <c r="AS98" i="4"/>
  <c r="AS97" i="4"/>
  <c r="AS95" i="4"/>
  <c r="AS94" i="4"/>
  <c r="AS93" i="4"/>
  <c r="AS92" i="4"/>
  <c r="AS91" i="4"/>
  <c r="AS89" i="4"/>
  <c r="AS88" i="4"/>
  <c r="AS86" i="4"/>
  <c r="AS85" i="4"/>
  <c r="AS84" i="4"/>
  <c r="AS83" i="4"/>
  <c r="AS81" i="4"/>
  <c r="AS80" i="4"/>
  <c r="AS79" i="4"/>
  <c r="AS78" i="4"/>
  <c r="AS77" i="4"/>
  <c r="AS75" i="4"/>
  <c r="AS74" i="4"/>
  <c r="AS73" i="4"/>
  <c r="AS71" i="4"/>
  <c r="AS70" i="4"/>
  <c r="AS69" i="4"/>
  <c r="AS68" i="4"/>
  <c r="AS66" i="4"/>
  <c r="AS65" i="4"/>
  <c r="AS64" i="4"/>
  <c r="AS63" i="4"/>
  <c r="AS62" i="4"/>
  <c r="AS60" i="4"/>
  <c r="AS59" i="4"/>
  <c r="AS58" i="4"/>
  <c r="AS56" i="4"/>
  <c r="AS55" i="4"/>
  <c r="AS54" i="4"/>
  <c r="AS53" i="4"/>
  <c r="AS51" i="4"/>
  <c r="AS50" i="4"/>
  <c r="AS49" i="4"/>
  <c r="AS48" i="4"/>
  <c r="AS46" i="4"/>
  <c r="AS45" i="4"/>
  <c r="AS44" i="4"/>
  <c r="AS42" i="4"/>
  <c r="AS41" i="4"/>
  <c r="AQ188" i="4"/>
  <c r="AQ187" i="4"/>
  <c r="AQ183" i="4"/>
  <c r="AQ182" i="4"/>
  <c r="AQ181" i="4"/>
  <c r="AQ178" i="4"/>
  <c r="AQ176" i="4"/>
  <c r="AQ175" i="4"/>
  <c r="AQ174" i="4"/>
  <c r="AQ173" i="4"/>
  <c r="AQ168" i="4"/>
  <c r="AQ167" i="4"/>
  <c r="AQ166" i="4"/>
  <c r="AQ165" i="4"/>
  <c r="AQ164" i="4"/>
  <c r="AQ160" i="4"/>
  <c r="AQ159" i="4"/>
  <c r="AQ158" i="4"/>
  <c r="AQ157" i="4"/>
  <c r="AQ156" i="4"/>
  <c r="AQ152" i="4"/>
  <c r="AQ151" i="4"/>
  <c r="AQ150" i="4"/>
  <c r="AQ149" i="4"/>
  <c r="AQ148" i="4"/>
  <c r="AQ144" i="4"/>
  <c r="AQ143" i="4"/>
  <c r="AQ142" i="4"/>
  <c r="AQ141" i="4"/>
  <c r="AQ140" i="4"/>
  <c r="AQ135" i="4"/>
  <c r="AQ133" i="4"/>
  <c r="AQ132" i="4"/>
  <c r="AQ131" i="4"/>
  <c r="AQ128" i="4"/>
  <c r="AQ127" i="4"/>
  <c r="AQ126" i="4"/>
  <c r="AQ124" i="4"/>
  <c r="AQ123" i="4"/>
  <c r="AQ122" i="4"/>
  <c r="AQ121" i="4"/>
  <c r="AQ117" i="4"/>
  <c r="AQ116" i="4"/>
  <c r="AQ115" i="4"/>
  <c r="AQ111" i="4"/>
  <c r="AQ110" i="4"/>
  <c r="AQ109" i="4"/>
  <c r="AQ108" i="4"/>
  <c r="AQ106" i="4"/>
  <c r="AQ105" i="4"/>
  <c r="AQ104" i="4"/>
  <c r="AQ103" i="4"/>
  <c r="AQ100" i="4"/>
  <c r="AQ99" i="4"/>
  <c r="AQ98" i="4"/>
  <c r="AQ97" i="4"/>
  <c r="AQ95" i="4"/>
  <c r="AQ94" i="4"/>
  <c r="AQ93" i="4"/>
  <c r="AQ92" i="4"/>
  <c r="AQ91" i="4"/>
  <c r="AQ89" i="4"/>
  <c r="AQ88" i="4"/>
  <c r="AQ86" i="4"/>
  <c r="AQ85" i="4"/>
  <c r="AQ84" i="4"/>
  <c r="AQ83" i="4"/>
  <c r="AQ81" i="4"/>
  <c r="AQ80" i="4"/>
  <c r="AQ79" i="4"/>
  <c r="AQ78" i="4"/>
  <c r="AQ77" i="4"/>
  <c r="AQ75" i="4"/>
  <c r="AQ74" i="4"/>
  <c r="AQ73" i="4"/>
  <c r="AQ71" i="4"/>
  <c r="AQ70" i="4"/>
  <c r="AQ69" i="4"/>
  <c r="AQ68" i="4"/>
  <c r="AQ66" i="4"/>
  <c r="AQ65" i="4"/>
  <c r="AQ64" i="4"/>
  <c r="AQ63" i="4"/>
  <c r="AQ62" i="4"/>
  <c r="AQ60" i="4"/>
  <c r="AQ59" i="4"/>
  <c r="AQ58" i="4"/>
  <c r="AQ56" i="4"/>
  <c r="AQ55" i="4"/>
  <c r="AQ54" i="4"/>
  <c r="AQ53" i="4"/>
  <c r="AQ51" i="4"/>
  <c r="AQ50" i="4"/>
  <c r="AQ49" i="4"/>
  <c r="AQ48" i="4"/>
  <c r="AQ46" i="4"/>
  <c r="AQ45" i="4"/>
  <c r="AQ44" i="4"/>
  <c r="AQ42" i="4"/>
  <c r="AQ41" i="4"/>
  <c r="AS188" i="7"/>
  <c r="AS187" i="7"/>
  <c r="AS183" i="7"/>
  <c r="AS182" i="7"/>
  <c r="AS181" i="7"/>
  <c r="AS178" i="7"/>
  <c r="AS176" i="7"/>
  <c r="AS175" i="7"/>
  <c r="AS174" i="7"/>
  <c r="AS173" i="7"/>
  <c r="AS168" i="7"/>
  <c r="AS167" i="7"/>
  <c r="AS166" i="7"/>
  <c r="AS165" i="7"/>
  <c r="AS164" i="7"/>
  <c r="AS160" i="7"/>
  <c r="AS159" i="7"/>
  <c r="AS158" i="7"/>
  <c r="AS157" i="7"/>
  <c r="AS156" i="7"/>
  <c r="AS152" i="7"/>
  <c r="AS151" i="7"/>
  <c r="AS150" i="7"/>
  <c r="AS149" i="7"/>
  <c r="AS148" i="7"/>
  <c r="AS144" i="7"/>
  <c r="AS143" i="7"/>
  <c r="AS142" i="7"/>
  <c r="AS141" i="7"/>
  <c r="AS140" i="7"/>
  <c r="AS135" i="7"/>
  <c r="AS133" i="7"/>
  <c r="AS132" i="7"/>
  <c r="AS131" i="7"/>
  <c r="AS128" i="7"/>
  <c r="AS127" i="7"/>
  <c r="AS126" i="7"/>
  <c r="AS124" i="7"/>
  <c r="AS123" i="7"/>
  <c r="AS122" i="7"/>
  <c r="AS121" i="7"/>
  <c r="AS117" i="7"/>
  <c r="AS116" i="7"/>
  <c r="AS115" i="7"/>
  <c r="AS111" i="7"/>
  <c r="AS110" i="7"/>
  <c r="AS109" i="7"/>
  <c r="AS108" i="7"/>
  <c r="AS106" i="7"/>
  <c r="AS105" i="7"/>
  <c r="AS104" i="7"/>
  <c r="AS103" i="7"/>
  <c r="AS100" i="7"/>
  <c r="AS99" i="7"/>
  <c r="AS98" i="7"/>
  <c r="AS97" i="7"/>
  <c r="AS92" i="7"/>
  <c r="AS91" i="7"/>
  <c r="AS89" i="7"/>
  <c r="AS88" i="7"/>
  <c r="AS86" i="7"/>
  <c r="AS85" i="7"/>
  <c r="AS84" i="7"/>
  <c r="AS83" i="7"/>
  <c r="AS81" i="7"/>
  <c r="AS80" i="7"/>
  <c r="AS79" i="7"/>
  <c r="AS78" i="7"/>
  <c r="AS77" i="7"/>
  <c r="AS75" i="7"/>
  <c r="AS74" i="7"/>
  <c r="AS73" i="7"/>
  <c r="AS71" i="7"/>
  <c r="AS70" i="7"/>
  <c r="AS69" i="7"/>
  <c r="AS68" i="7"/>
  <c r="AS66" i="7"/>
  <c r="AS65" i="7"/>
  <c r="AS64" i="7"/>
  <c r="AS63" i="7"/>
  <c r="AS62" i="7"/>
  <c r="AS61" i="7"/>
  <c r="AS60" i="7"/>
  <c r="AS59" i="7"/>
  <c r="AS58" i="7"/>
  <c r="AS56" i="7"/>
  <c r="AS55" i="7"/>
  <c r="AS54" i="7"/>
  <c r="AS53" i="7"/>
  <c r="AS51" i="7"/>
  <c r="AS50" i="7"/>
  <c r="AS49" i="7"/>
  <c r="AS48" i="7"/>
  <c r="AS46" i="7"/>
  <c r="AS45" i="7"/>
  <c r="AS44" i="7"/>
  <c r="FV151" i="2" l="1"/>
  <c r="FV164" i="2" l="1"/>
  <c r="FV169" i="5" l="1"/>
  <c r="FV168" i="5"/>
  <c r="FV167" i="5"/>
  <c r="FV151" i="5"/>
  <c r="FV15" i="5"/>
  <c r="FV151" i="11"/>
  <c r="FV137" i="5" l="1"/>
  <c r="FV136" i="5" s="1"/>
  <c r="FV12" i="5"/>
  <c r="FV94" i="5"/>
  <c r="FV99" i="5"/>
  <c r="FV76" i="5"/>
  <c r="FV26" i="5"/>
  <c r="FV56" i="5"/>
  <c r="FV113" i="5"/>
  <c r="FV112" i="5" s="1"/>
  <c r="FV121" i="5"/>
  <c r="FV120" i="5" s="1"/>
  <c r="FV146" i="5"/>
  <c r="FV145" i="5" s="1"/>
  <c r="FV21" i="5"/>
  <c r="FV70" i="5"/>
  <c r="FV162" i="5"/>
  <c r="FV41" i="5"/>
  <c r="FV88" i="5"/>
  <c r="FV164" i="5"/>
  <c r="FV35" i="5"/>
  <c r="FV50" i="5"/>
  <c r="FV64" i="5"/>
  <c r="FV161" i="5"/>
  <c r="FV165" i="5"/>
  <c r="FV163" i="5"/>
  <c r="FV81" i="5"/>
  <c r="FV75" i="5" s="1"/>
  <c r="FV154" i="5"/>
  <c r="FV129" i="5"/>
  <c r="FV128" i="5" s="1"/>
  <c r="FV17" i="5" l="1"/>
  <c r="FV93" i="5"/>
  <c r="FV92" i="5" s="1"/>
  <c r="FV31" i="5"/>
  <c r="FV61" i="5"/>
  <c r="FV46" i="5"/>
  <c r="FV160" i="5"/>
  <c r="FV166" i="5"/>
  <c r="FV153" i="5"/>
  <c r="FV144" i="5" s="1"/>
  <c r="FV111" i="5" s="1"/>
  <c r="FV159" i="5" s="1"/>
  <c r="FV11" i="5" l="1"/>
  <c r="FV157" i="11" l="1"/>
  <c r="FV169" i="11" s="1"/>
  <c r="FV157" i="2"/>
  <c r="FV84" i="11"/>
  <c r="FV84" i="2"/>
  <c r="FV156" i="11"/>
  <c r="FV168" i="11" s="1"/>
  <c r="FV156" i="2"/>
  <c r="FV83" i="11"/>
  <c r="FV83" i="2"/>
  <c r="FV155" i="11"/>
  <c r="FV167" i="11" s="1"/>
  <c r="FV155" i="2"/>
  <c r="FV82" i="11"/>
  <c r="FV81" i="11" s="1"/>
  <c r="FV82" i="2"/>
  <c r="FV154" i="11"/>
  <c r="FV153" i="11" s="1"/>
  <c r="FV166" i="11" s="1"/>
  <c r="FV81" i="2" l="1"/>
  <c r="FV167" i="2"/>
  <c r="FV154" i="2"/>
  <c r="FV168" i="2"/>
  <c r="FV169" i="2"/>
  <c r="FV153" i="2" l="1"/>
  <c r="FV166" i="2"/>
  <c r="FV96" i="2"/>
  <c r="FV53" i="2"/>
  <c r="FV68" i="2"/>
  <c r="FV77" i="2"/>
  <c r="FV43" i="2"/>
  <c r="FV24" i="2"/>
  <c r="FV91" i="2"/>
  <c r="FV27" i="2"/>
  <c r="FV16" i="2"/>
  <c r="FV59" i="2"/>
  <c r="FV73" i="2"/>
  <c r="FV97" i="2"/>
  <c r="FV72" i="2"/>
  <c r="FV37" i="2"/>
  <c r="FV29" i="2"/>
  <c r="FV79" i="2"/>
  <c r="FV57" i="2"/>
  <c r="FV23" i="2"/>
  <c r="FV58" i="2"/>
  <c r="FV28" i="2"/>
  <c r="FV100" i="2"/>
  <c r="FV22" i="2"/>
  <c r="FV44" i="2"/>
  <c r="FV67" i="2"/>
  <c r="FV36" i="2"/>
  <c r="FV66" i="2"/>
  <c r="FV95" i="2"/>
  <c r="FV51" i="2"/>
  <c r="FV38" i="2"/>
  <c r="FV65" i="2"/>
  <c r="FV101" i="2"/>
  <c r="FV52" i="2"/>
  <c r="FV39" i="2"/>
  <c r="FV78" i="2"/>
  <c r="FV54" i="2"/>
  <c r="FV42" i="2"/>
  <c r="FV71" i="2"/>
  <c r="FV36" i="11"/>
  <c r="FV66" i="11"/>
  <c r="FV95" i="11"/>
  <c r="FV51" i="11"/>
  <c r="FV38" i="11"/>
  <c r="FV65" i="11"/>
  <c r="FV20" i="11"/>
  <c r="FV101" i="11"/>
  <c r="FV52" i="11"/>
  <c r="FV39" i="11"/>
  <c r="FV78" i="11"/>
  <c r="FV54" i="11"/>
  <c r="FV42" i="11"/>
  <c r="FV71" i="11"/>
  <c r="FV96" i="11"/>
  <c r="FV53" i="11"/>
  <c r="FV68" i="11"/>
  <c r="FV77" i="11"/>
  <c r="FV43" i="11"/>
  <c r="FV24" i="11"/>
  <c r="FV91" i="11"/>
  <c r="FV88" i="11" s="1"/>
  <c r="FV27" i="11"/>
  <c r="FV16" i="11"/>
  <c r="FV15" i="11" s="1"/>
  <c r="FV59" i="11"/>
  <c r="FV73" i="11"/>
  <c r="FV97" i="11"/>
  <c r="FV72" i="11"/>
  <c r="FV37" i="11"/>
  <c r="FV29" i="11"/>
  <c r="FV49" i="11"/>
  <c r="FV79" i="11"/>
  <c r="FV34" i="11"/>
  <c r="FV57" i="11"/>
  <c r="FV23" i="11"/>
  <c r="FV58" i="11"/>
  <c r="FV28" i="11"/>
  <c r="FV100" i="11"/>
  <c r="FV22" i="11"/>
  <c r="FV21" i="11" s="1"/>
  <c r="FV44" i="11"/>
  <c r="FV67" i="11"/>
  <c r="FV99" i="11" l="1"/>
  <c r="FV76" i="11"/>
  <c r="FV75" i="11" s="1"/>
  <c r="FV70" i="2"/>
  <c r="FV21" i="2"/>
  <c r="FV26" i="2"/>
  <c r="FV35" i="2"/>
  <c r="FV99" i="2"/>
  <c r="FV56" i="2"/>
  <c r="FV88" i="2"/>
  <c r="FV64" i="2"/>
  <c r="FV50" i="2"/>
  <c r="FV76" i="2"/>
  <c r="FV94" i="2"/>
  <c r="FV41" i="2"/>
  <c r="FV15" i="2"/>
  <c r="FV56" i="11"/>
  <c r="FV50" i="11"/>
  <c r="FV94" i="11"/>
  <c r="FV26" i="11"/>
  <c r="FV17" i="11" s="1"/>
  <c r="FV70" i="11"/>
  <c r="FV64" i="11"/>
  <c r="FV41" i="11"/>
  <c r="FV35" i="11"/>
  <c r="FV93" i="11" l="1"/>
  <c r="FV92" i="11" s="1"/>
  <c r="FV31" i="11"/>
  <c r="FV61" i="11"/>
  <c r="FV46" i="11"/>
  <c r="FV93" i="2"/>
  <c r="FV92" i="2" s="1"/>
  <c r="FV75" i="2"/>
  <c r="FV61" i="2"/>
  <c r="FV14" i="2" l="1"/>
  <c r="FV12" i="2" s="1"/>
  <c r="FV118" i="2"/>
  <c r="FV126" i="2"/>
  <c r="FV134" i="2"/>
  <c r="FV142" i="2"/>
  <c r="FV150" i="2"/>
  <c r="FV104" i="5"/>
  <c r="FV49" i="2"/>
  <c r="FV20" i="2"/>
  <c r="FV34" i="2"/>
  <c r="FV14" i="11"/>
  <c r="FV12" i="11" s="1"/>
  <c r="FV11" i="11" s="1"/>
  <c r="FV118" i="11"/>
  <c r="FV126" i="11"/>
  <c r="FV134" i="11"/>
  <c r="FV142" i="11"/>
  <c r="FV150" i="11"/>
  <c r="FV165" i="2" l="1"/>
  <c r="FV46" i="2"/>
  <c r="FV31" i="2"/>
  <c r="FV17" i="2"/>
  <c r="FV11" i="2" l="1"/>
  <c r="FU12" i="5"/>
  <c r="FU151" i="11"/>
  <c r="FU15" i="5"/>
  <c r="FU21" i="5"/>
  <c r="FU26" i="5"/>
  <c r="FU35" i="5"/>
  <c r="FU41" i="5"/>
  <c r="FU50" i="5"/>
  <c r="FU56" i="5"/>
  <c r="FU64" i="5"/>
  <c r="FU70" i="5"/>
  <c r="FU76" i="5"/>
  <c r="FU81" i="5"/>
  <c r="FU88" i="5"/>
  <c r="FU94" i="5"/>
  <c r="FU99" i="5"/>
  <c r="FU113" i="5"/>
  <c r="FU121" i="5"/>
  <c r="FU129" i="5"/>
  <c r="FU128" i="5" s="1"/>
  <c r="FU137" i="5"/>
  <c r="FU146" i="5"/>
  <c r="FU151" i="5"/>
  <c r="FU154" i="5"/>
  <c r="FU165" i="5"/>
  <c r="FU167" i="5"/>
  <c r="FU168" i="5"/>
  <c r="FU151" i="2"/>
  <c r="FU17" i="5" l="1"/>
  <c r="FU164" i="5"/>
  <c r="FU136" i="5"/>
  <c r="FU163" i="5"/>
  <c r="FU166" i="5"/>
  <c r="FU153" i="5"/>
  <c r="FU160" i="5"/>
  <c r="FU75" i="5"/>
  <c r="FU61" i="5"/>
  <c r="FU93" i="5"/>
  <c r="FU92" i="5" s="1"/>
  <c r="FU46" i="5"/>
  <c r="FU162" i="5"/>
  <c r="FU169" i="5"/>
  <c r="FU145" i="5"/>
  <c r="FU144" i="5" s="1"/>
  <c r="FU31" i="5"/>
  <c r="FU161" i="5"/>
  <c r="FU112" i="5"/>
  <c r="FU164" i="2"/>
  <c r="FU120" i="5" l="1"/>
  <c r="FU111" i="5" s="1"/>
  <c r="FU159" i="5" s="1"/>
  <c r="FU11" i="5"/>
  <c r="FT151" i="11"/>
  <c r="FT15" i="5"/>
  <c r="FT151" i="5"/>
  <c r="FT167" i="5"/>
  <c r="FT169" i="5"/>
  <c r="FT21" i="5" l="1"/>
  <c r="FT41" i="5"/>
  <c r="FT12" i="5"/>
  <c r="FT164" i="5"/>
  <c r="FT121" i="5"/>
  <c r="FT137" i="5"/>
  <c r="FT136" i="5" s="1"/>
  <c r="FT151" i="2"/>
  <c r="FT88" i="5"/>
  <c r="FT161" i="5"/>
  <c r="FT168" i="5"/>
  <c r="FT146" i="5"/>
  <c r="FT145" i="5" s="1"/>
  <c r="FT165" i="5"/>
  <c r="FT113" i="5"/>
  <c r="FT154" i="5"/>
  <c r="FT99" i="5"/>
  <c r="FT94" i="5"/>
  <c r="FT81" i="5"/>
  <c r="FT76" i="5"/>
  <c r="FT35" i="5"/>
  <c r="FT26" i="5"/>
  <c r="FT17" i="5" s="1"/>
  <c r="FT70" i="5"/>
  <c r="FT56" i="5"/>
  <c r="FT129" i="5"/>
  <c r="FT128" i="5" s="1"/>
  <c r="FT162" i="5"/>
  <c r="FT64" i="5"/>
  <c r="FT61" i="5" s="1"/>
  <c r="FT50" i="5"/>
  <c r="FS151" i="11"/>
  <c r="FS151" i="5"/>
  <c r="FS167" i="5"/>
  <c r="FS168" i="5"/>
  <c r="FS151" i="2"/>
  <c r="FT120" i="5" l="1"/>
  <c r="FT46" i="5"/>
  <c r="FT31" i="5"/>
  <c r="FS113" i="5"/>
  <c r="FS112" i="5" s="1"/>
  <c r="FT75" i="5"/>
  <c r="FS154" i="5"/>
  <c r="FS153" i="5" s="1"/>
  <c r="FS137" i="5"/>
  <c r="FS136" i="5" s="1"/>
  <c r="FS162" i="5"/>
  <c r="FS169" i="5"/>
  <c r="FS81" i="5"/>
  <c r="FS164" i="2"/>
  <c r="FS146" i="5"/>
  <c r="FS145" i="5" s="1"/>
  <c r="FS121" i="5"/>
  <c r="FS120" i="5" s="1"/>
  <c r="FS164" i="5"/>
  <c r="FS129" i="5"/>
  <c r="FT164" i="2"/>
  <c r="FS161" i="5"/>
  <c r="FT93" i="5"/>
  <c r="FT92" i="5" s="1"/>
  <c r="FT153" i="5"/>
  <c r="FT144" i="5" s="1"/>
  <c r="FT166" i="5"/>
  <c r="FT163" i="5"/>
  <c r="FT112" i="5"/>
  <c r="FT160" i="5"/>
  <c r="FS163" i="5"/>
  <c r="FS165" i="5"/>
  <c r="FR151" i="11"/>
  <c r="FR164" i="2" l="1"/>
  <c r="FT11" i="5"/>
  <c r="FS50" i="5"/>
  <c r="FS166" i="5"/>
  <c r="FS144" i="5"/>
  <c r="FS160" i="5"/>
  <c r="FS128" i="5"/>
  <c r="FT111" i="5"/>
  <c r="FT159" i="5" s="1"/>
  <c r="FR12" i="5"/>
  <c r="FS12" i="5"/>
  <c r="FS56" i="5"/>
  <c r="FS64" i="5"/>
  <c r="FS21" i="5"/>
  <c r="FS41" i="5"/>
  <c r="FS26" i="5"/>
  <c r="FS88" i="5"/>
  <c r="FS70" i="5"/>
  <c r="FS76" i="5"/>
  <c r="FS75" i="5" s="1"/>
  <c r="FS15" i="5"/>
  <c r="FS35" i="5"/>
  <c r="FR168" i="5"/>
  <c r="FR151" i="5"/>
  <c r="FR151" i="2"/>
  <c r="FR169" i="5"/>
  <c r="FR163" i="5"/>
  <c r="AS13" i="10"/>
  <c r="AS32" i="7"/>
  <c r="FR165" i="5"/>
  <c r="AS13" i="4"/>
  <c r="AS13" i="7"/>
  <c r="FR146" i="5"/>
  <c r="FR145" i="5" s="1"/>
  <c r="FR129" i="5"/>
  <c r="FR113" i="5"/>
  <c r="FR162" i="5"/>
  <c r="FR137" i="5"/>
  <c r="FR121" i="5"/>
  <c r="FR164" i="5"/>
  <c r="FR167" i="5"/>
  <c r="FR154" i="5"/>
  <c r="FR81" i="5"/>
  <c r="FR161" i="5"/>
  <c r="AR112" i="7"/>
  <c r="AR113" i="7"/>
  <c r="AR129" i="7"/>
  <c r="AR129" i="4"/>
  <c r="AR134" i="4"/>
  <c r="AR136" i="4"/>
  <c r="AR145" i="4"/>
  <c r="AR153" i="4"/>
  <c r="AR169" i="4"/>
  <c r="AR184" i="4"/>
  <c r="FQ151" i="11"/>
  <c r="FQ15" i="5"/>
  <c r="FQ151" i="5"/>
  <c r="FQ168" i="5"/>
  <c r="FQ169" i="5"/>
  <c r="FS46" i="5" l="1"/>
  <c r="FS31" i="5"/>
  <c r="FS111" i="5"/>
  <c r="FS159" i="5" s="1"/>
  <c r="FS61" i="5"/>
  <c r="FR76" i="5"/>
  <c r="FR75" i="5" s="1"/>
  <c r="FS99" i="5"/>
  <c r="FS94" i="5"/>
  <c r="FS17" i="5"/>
  <c r="AS12" i="7"/>
  <c r="FR136" i="5"/>
  <c r="FR112" i="5"/>
  <c r="FR120" i="5"/>
  <c r="FR70" i="5"/>
  <c r="FR56" i="5"/>
  <c r="FR26" i="5"/>
  <c r="FR41" i="5"/>
  <c r="FR21" i="5"/>
  <c r="FR88" i="5"/>
  <c r="FR35" i="5"/>
  <c r="FR50" i="5"/>
  <c r="FR64" i="5"/>
  <c r="FR61" i="5" s="1"/>
  <c r="FR15" i="5"/>
  <c r="FR160" i="5"/>
  <c r="FR128" i="5"/>
  <c r="FQ50" i="5"/>
  <c r="FR153" i="5"/>
  <c r="FR166" i="5"/>
  <c r="FQ151" i="2"/>
  <c r="FQ35" i="5"/>
  <c r="FQ164" i="2"/>
  <c r="FQ64" i="5"/>
  <c r="FQ26" i="5"/>
  <c r="FQ88" i="5"/>
  <c r="FQ70" i="5"/>
  <c r="FQ99" i="5"/>
  <c r="FQ94" i="5"/>
  <c r="FQ81" i="5"/>
  <c r="FQ76" i="5"/>
  <c r="FQ56" i="5"/>
  <c r="FQ12" i="5"/>
  <c r="FQ41" i="5"/>
  <c r="AR13" i="7"/>
  <c r="AR13" i="10"/>
  <c r="FQ165" i="5"/>
  <c r="AR13" i="4"/>
  <c r="FQ167" i="5"/>
  <c r="FQ154" i="5"/>
  <c r="FQ21" i="5"/>
  <c r="FQ17" i="5" s="1"/>
  <c r="AR32" i="7"/>
  <c r="FP151" i="11"/>
  <c r="FP151" i="5"/>
  <c r="FP168" i="5"/>
  <c r="FS11" i="5" l="1"/>
  <c r="FP151" i="2"/>
  <c r="FS93" i="5"/>
  <c r="FS92" i="5" s="1"/>
  <c r="FQ31" i="5"/>
  <c r="FR46" i="5"/>
  <c r="FR144" i="5"/>
  <c r="FR111" i="5" s="1"/>
  <c r="FR17" i="5"/>
  <c r="FR31" i="5"/>
  <c r="FR99" i="5"/>
  <c r="FR94" i="5"/>
  <c r="FQ46" i="5"/>
  <c r="FQ93" i="5"/>
  <c r="FQ92" i="5" s="1"/>
  <c r="FQ75" i="5"/>
  <c r="FQ61" i="5"/>
  <c r="AR12" i="7"/>
  <c r="FQ153" i="5"/>
  <c r="FQ166" i="5"/>
  <c r="FP165" i="5"/>
  <c r="FP12" i="5"/>
  <c r="FP154" i="5"/>
  <c r="FP153" i="5" s="1"/>
  <c r="FP169" i="5"/>
  <c r="FP81" i="5"/>
  <c r="FP167" i="5"/>
  <c r="FO151" i="11"/>
  <c r="FP164" i="2" l="1"/>
  <c r="FR11" i="5"/>
  <c r="FR159" i="5"/>
  <c r="FR93" i="5"/>
  <c r="FP88" i="5"/>
  <c r="FP21" i="5"/>
  <c r="FQ11" i="5"/>
  <c r="FP26" i="5"/>
  <c r="FP76" i="5"/>
  <c r="FP75" i="5" s="1"/>
  <c r="FP35" i="5"/>
  <c r="FP70" i="5"/>
  <c r="FP50" i="5"/>
  <c r="FP64" i="5"/>
  <c r="FP41" i="5"/>
  <c r="FP56" i="5"/>
  <c r="FP15" i="5"/>
  <c r="FP166" i="5"/>
  <c r="FO15" i="5"/>
  <c r="FO151" i="5"/>
  <c r="FO168" i="5"/>
  <c r="FO169" i="5"/>
  <c r="FR92" i="5" l="1"/>
  <c r="FP31" i="5"/>
  <c r="FP61" i="5"/>
  <c r="FP17" i="5"/>
  <c r="FP46" i="5"/>
  <c r="FP99" i="5"/>
  <c r="FP94" i="5"/>
  <c r="FO151" i="2"/>
  <c r="FO41" i="5"/>
  <c r="FO26" i="5"/>
  <c r="FO88" i="5"/>
  <c r="FO70" i="5"/>
  <c r="FO50" i="5"/>
  <c r="FO64" i="5"/>
  <c r="FO35" i="5"/>
  <c r="FO165" i="5"/>
  <c r="FO21" i="5"/>
  <c r="FO99" i="5"/>
  <c r="FO94" i="5"/>
  <c r="FO76" i="5"/>
  <c r="FO56" i="5"/>
  <c r="FO12" i="5"/>
  <c r="FO167" i="5"/>
  <c r="FO154" i="5"/>
  <c r="FO81" i="5"/>
  <c r="AS13" i="6"/>
  <c r="AS14" i="6"/>
  <c r="AS27" i="6"/>
  <c r="AS28" i="6"/>
  <c r="AS41" i="6"/>
  <c r="AS42" i="6"/>
  <c r="AR13" i="6"/>
  <c r="AR14" i="6"/>
  <c r="AR27" i="6"/>
  <c r="AR28" i="6"/>
  <c r="AR41" i="6"/>
  <c r="AR42" i="6"/>
  <c r="AQ13" i="6"/>
  <c r="AQ14" i="6"/>
  <c r="AQ27" i="6"/>
  <c r="AQ28" i="6"/>
  <c r="AQ41" i="6"/>
  <c r="AQ42" i="6"/>
  <c r="AT13" i="6"/>
  <c r="AT14" i="6"/>
  <c r="AT27" i="6"/>
  <c r="AT28" i="6"/>
  <c r="AT41" i="6"/>
  <c r="AT42" i="6"/>
  <c r="FO164" i="2" l="1"/>
  <c r="FP11" i="5"/>
  <c r="FP93" i="5"/>
  <c r="FP92" i="5" s="1"/>
  <c r="FO17" i="5"/>
  <c r="FO93" i="5"/>
  <c r="FO92" i="5" s="1"/>
  <c r="FO61" i="5"/>
  <c r="FO31" i="5"/>
  <c r="FO46" i="5"/>
  <c r="FO75" i="5"/>
  <c r="FO153" i="5"/>
  <c r="FO166" i="5"/>
  <c r="FN165" i="5"/>
  <c r="FN12" i="5"/>
  <c r="FM15" i="5"/>
  <c r="AS38" i="10" l="1"/>
  <c r="AS33" i="10"/>
  <c r="AS37" i="10"/>
  <c r="AS34" i="10"/>
  <c r="AS35" i="10"/>
  <c r="AS39" i="10"/>
  <c r="AS36" i="10"/>
  <c r="AS40" i="10"/>
  <c r="AR33" i="10"/>
  <c r="AR37" i="10"/>
  <c r="AR34" i="10"/>
  <c r="AR38" i="10"/>
  <c r="AR35" i="10"/>
  <c r="AR39" i="10"/>
  <c r="AR36" i="10"/>
  <c r="AR40" i="10"/>
  <c r="FO11" i="5"/>
  <c r="FN88" i="5"/>
  <c r="FN70" i="5"/>
  <c r="FN76" i="5"/>
  <c r="FN41" i="5"/>
  <c r="FN26" i="5"/>
  <c r="FN35" i="5"/>
  <c r="FN21" i="5"/>
  <c r="FN64" i="5"/>
  <c r="FN56" i="5"/>
  <c r="FN50" i="5"/>
  <c r="FN15" i="5"/>
  <c r="FM41" i="5"/>
  <c r="FM99" i="5"/>
  <c r="FM94" i="5"/>
  <c r="FM12" i="5"/>
  <c r="FM21" i="5"/>
  <c r="FM64" i="5"/>
  <c r="G32" i="7"/>
  <c r="K32" i="7"/>
  <c r="O32" i="7"/>
  <c r="S32" i="7"/>
  <c r="W32" i="7"/>
  <c r="AA32" i="7"/>
  <c r="AE32" i="7"/>
  <c r="AI32" i="7"/>
  <c r="AM32" i="7"/>
  <c r="B32" i="7"/>
  <c r="F32" i="7"/>
  <c r="J32" i="7"/>
  <c r="N32" i="7"/>
  <c r="R32" i="7"/>
  <c r="V32" i="7"/>
  <c r="Z32" i="7"/>
  <c r="AD32" i="7"/>
  <c r="AH32" i="7"/>
  <c r="AL32" i="7"/>
  <c r="AP32" i="7"/>
  <c r="R36" i="10"/>
  <c r="AO37" i="10"/>
  <c r="W39" i="10"/>
  <c r="FM56" i="5"/>
  <c r="AC13" i="4"/>
  <c r="D13" i="4"/>
  <c r="L13" i="4"/>
  <c r="AB13" i="4"/>
  <c r="FM35" i="5"/>
  <c r="FM76" i="5"/>
  <c r="FM88" i="5"/>
  <c r="T13" i="4"/>
  <c r="AJ13" i="4"/>
  <c r="D13" i="10"/>
  <c r="P13" i="10"/>
  <c r="X13" i="10"/>
  <c r="AJ13" i="10"/>
  <c r="E13" i="4"/>
  <c r="I13" i="4"/>
  <c r="Q13" i="4"/>
  <c r="U13" i="4"/>
  <c r="Y13" i="4"/>
  <c r="AG13" i="4"/>
  <c r="AK13" i="4"/>
  <c r="H13" i="4"/>
  <c r="P13" i="4"/>
  <c r="X13" i="4"/>
  <c r="AF13" i="4"/>
  <c r="AN13" i="4"/>
  <c r="M13" i="4"/>
  <c r="FM70" i="5"/>
  <c r="B13" i="4"/>
  <c r="F13" i="4"/>
  <c r="J13" i="4"/>
  <c r="N13" i="4"/>
  <c r="R13" i="4"/>
  <c r="V13" i="4"/>
  <c r="Z13" i="4"/>
  <c r="AD13" i="4"/>
  <c r="AH13" i="4"/>
  <c r="AL13" i="4"/>
  <c r="AP13" i="4"/>
  <c r="C32" i="7"/>
  <c r="M33" i="10"/>
  <c r="AO34" i="10"/>
  <c r="AK34" i="10"/>
  <c r="AG34" i="10"/>
  <c r="AC34" i="10"/>
  <c r="Y34" i="10"/>
  <c r="U34" i="10"/>
  <c r="Q34" i="10"/>
  <c r="M34" i="10"/>
  <c r="I34" i="10"/>
  <c r="E34" i="10"/>
  <c r="AQ34" i="10"/>
  <c r="AM34" i="10"/>
  <c r="AI34" i="10"/>
  <c r="AE34" i="10"/>
  <c r="AA34" i="10"/>
  <c r="W34" i="10"/>
  <c r="S34" i="10"/>
  <c r="O34" i="10"/>
  <c r="K34" i="10"/>
  <c r="G34" i="10"/>
  <c r="C34" i="10"/>
  <c r="AP34" i="10"/>
  <c r="AH34" i="10"/>
  <c r="Z34" i="10"/>
  <c r="R34" i="10"/>
  <c r="J34" i="10"/>
  <c r="B34" i="10"/>
  <c r="AL34" i="10"/>
  <c r="AD34" i="10"/>
  <c r="V34" i="10"/>
  <c r="N34" i="10"/>
  <c r="F34" i="10"/>
  <c r="AF34" i="10"/>
  <c r="P34" i="10"/>
  <c r="AB34" i="10"/>
  <c r="L34" i="10"/>
  <c r="AN34" i="10"/>
  <c r="X34" i="10"/>
  <c r="H34" i="10"/>
  <c r="T34" i="10"/>
  <c r="D34" i="10"/>
  <c r="AJ34" i="10"/>
  <c r="AO38" i="10"/>
  <c r="AK38" i="10"/>
  <c r="AG38" i="10"/>
  <c r="AC38" i="10"/>
  <c r="Y38" i="10"/>
  <c r="U38" i="10"/>
  <c r="Q38" i="10"/>
  <c r="M38" i="10"/>
  <c r="I38" i="10"/>
  <c r="E38" i="10"/>
  <c r="AQ38" i="10"/>
  <c r="AM38" i="10"/>
  <c r="AI38" i="10"/>
  <c r="AE38" i="10"/>
  <c r="AA38" i="10"/>
  <c r="W38" i="10"/>
  <c r="S38" i="10"/>
  <c r="O38" i="10"/>
  <c r="K38" i="10"/>
  <c r="G38" i="10"/>
  <c r="C38" i="10"/>
  <c r="AL38" i="10"/>
  <c r="AD38" i="10"/>
  <c r="V38" i="10"/>
  <c r="N38" i="10"/>
  <c r="F38" i="10"/>
  <c r="AP38" i="10"/>
  <c r="AH38" i="10"/>
  <c r="Z38" i="10"/>
  <c r="R38" i="10"/>
  <c r="J38" i="10"/>
  <c r="B38" i="10"/>
  <c r="AB38" i="10"/>
  <c r="L38" i="10"/>
  <c r="AN38" i="10"/>
  <c r="X38" i="10"/>
  <c r="H38" i="10"/>
  <c r="AJ38" i="10"/>
  <c r="T38" i="10"/>
  <c r="D38" i="10"/>
  <c r="AF38" i="10"/>
  <c r="P38" i="10"/>
  <c r="AH36" i="10"/>
  <c r="C13" i="4"/>
  <c r="G13" i="4"/>
  <c r="K13" i="4"/>
  <c r="O13" i="4"/>
  <c r="S13" i="4"/>
  <c r="W13" i="4"/>
  <c r="AA13" i="4"/>
  <c r="AE13" i="4"/>
  <c r="AI13" i="4"/>
  <c r="AM13" i="4"/>
  <c r="AQ32" i="7"/>
  <c r="AC33" i="10"/>
  <c r="I37" i="10"/>
  <c r="W13" i="7"/>
  <c r="AE13" i="7"/>
  <c r="AN35" i="10"/>
  <c r="AJ35" i="10"/>
  <c r="AF35" i="10"/>
  <c r="AB35" i="10"/>
  <c r="X35" i="10"/>
  <c r="T35" i="10"/>
  <c r="P35" i="10"/>
  <c r="L35" i="10"/>
  <c r="H35" i="10"/>
  <c r="D35" i="10"/>
  <c r="AP35" i="10"/>
  <c r="AL35" i="10"/>
  <c r="AH35" i="10"/>
  <c r="AD35" i="10"/>
  <c r="Z35" i="10"/>
  <c r="V35" i="10"/>
  <c r="R35" i="10"/>
  <c r="N35" i="10"/>
  <c r="J35" i="10"/>
  <c r="F35" i="10"/>
  <c r="B35" i="10"/>
  <c r="AO35" i="10"/>
  <c r="AG35" i="10"/>
  <c r="Y35" i="10"/>
  <c r="Q35" i="10"/>
  <c r="I35" i="10"/>
  <c r="AK35" i="10"/>
  <c r="AC35" i="10"/>
  <c r="U35" i="10"/>
  <c r="M35" i="10"/>
  <c r="E35" i="10"/>
  <c r="AM35" i="10"/>
  <c r="W35" i="10"/>
  <c r="G35" i="10"/>
  <c r="AI35" i="10"/>
  <c r="S35" i="10"/>
  <c r="C35" i="10"/>
  <c r="AE35" i="10"/>
  <c r="O35" i="10"/>
  <c r="AQ35" i="10"/>
  <c r="AN39" i="10"/>
  <c r="AJ39" i="10"/>
  <c r="AF39" i="10"/>
  <c r="AB39" i="10"/>
  <c r="X39" i="10"/>
  <c r="T39" i="10"/>
  <c r="P39" i="10"/>
  <c r="L39" i="10"/>
  <c r="H39" i="10"/>
  <c r="D39" i="10"/>
  <c r="AP39" i="10"/>
  <c r="AL39" i="10"/>
  <c r="AH39" i="10"/>
  <c r="AD39" i="10"/>
  <c r="Z39" i="10"/>
  <c r="V39" i="10"/>
  <c r="R39" i="10"/>
  <c r="N39" i="10"/>
  <c r="J39" i="10"/>
  <c r="F39" i="10"/>
  <c r="B39" i="10"/>
  <c r="AK39" i="10"/>
  <c r="AC39" i="10"/>
  <c r="U39" i="10"/>
  <c r="M39" i="10"/>
  <c r="E39" i="10"/>
  <c r="AO39" i="10"/>
  <c r="AG39" i="10"/>
  <c r="Y39" i="10"/>
  <c r="Q39" i="10"/>
  <c r="I39" i="10"/>
  <c r="AI39" i="10"/>
  <c r="S39" i="10"/>
  <c r="C39" i="10"/>
  <c r="AE39" i="10"/>
  <c r="O39" i="10"/>
  <c r="AQ39" i="10"/>
  <c r="AA39" i="10"/>
  <c r="K39" i="10"/>
  <c r="K35" i="10"/>
  <c r="AM39" i="10"/>
  <c r="E32" i="7"/>
  <c r="I32" i="7"/>
  <c r="M32" i="7"/>
  <c r="Q32" i="7"/>
  <c r="U32" i="7"/>
  <c r="Y32" i="7"/>
  <c r="AC32" i="7"/>
  <c r="AG32" i="7"/>
  <c r="AK32" i="7"/>
  <c r="AO32" i="7"/>
  <c r="D32" i="7"/>
  <c r="H32" i="7"/>
  <c r="L32" i="7"/>
  <c r="P32" i="7"/>
  <c r="T32" i="7"/>
  <c r="X32" i="7"/>
  <c r="AB32" i="7"/>
  <c r="AF32" i="7"/>
  <c r="AJ32" i="7"/>
  <c r="AN32" i="7"/>
  <c r="AM36" i="10"/>
  <c r="AI36" i="10"/>
  <c r="AE36" i="10"/>
  <c r="AA36" i="10"/>
  <c r="W36" i="10"/>
  <c r="S36" i="10"/>
  <c r="O36" i="10"/>
  <c r="K36" i="10"/>
  <c r="G36" i="10"/>
  <c r="C36" i="10"/>
  <c r="AO36" i="10"/>
  <c r="AK36" i="10"/>
  <c r="AG36" i="10"/>
  <c r="AC36" i="10"/>
  <c r="Y36" i="10"/>
  <c r="U36" i="10"/>
  <c r="Q36" i="10"/>
  <c r="M36" i="10"/>
  <c r="I36" i="10"/>
  <c r="E36" i="10"/>
  <c r="AQ36" i="10"/>
  <c r="AN36" i="10"/>
  <c r="AF36" i="10"/>
  <c r="X36" i="10"/>
  <c r="P36" i="10"/>
  <c r="H36" i="10"/>
  <c r="AJ36" i="10"/>
  <c r="AB36" i="10"/>
  <c r="T36" i="10"/>
  <c r="L36" i="10"/>
  <c r="D36" i="10"/>
  <c r="AD36" i="10"/>
  <c r="N36" i="10"/>
  <c r="AP36" i="10"/>
  <c r="Z36" i="10"/>
  <c r="J36" i="10"/>
  <c r="AL36" i="10"/>
  <c r="V36" i="10"/>
  <c r="F36" i="10"/>
  <c r="AM40" i="10"/>
  <c r="AI40" i="10"/>
  <c r="AE40" i="10"/>
  <c r="AA40" i="10"/>
  <c r="W40" i="10"/>
  <c r="S40" i="10"/>
  <c r="O40" i="10"/>
  <c r="K40" i="10"/>
  <c r="G40" i="10"/>
  <c r="C40" i="10"/>
  <c r="AO40" i="10"/>
  <c r="AK40" i="10"/>
  <c r="AG40" i="10"/>
  <c r="AC40" i="10"/>
  <c r="Y40" i="10"/>
  <c r="U40" i="10"/>
  <c r="Q40" i="10"/>
  <c r="M40" i="10"/>
  <c r="I40" i="10"/>
  <c r="E40" i="10"/>
  <c r="AQ40" i="10"/>
  <c r="AJ40" i="10"/>
  <c r="AB40" i="10"/>
  <c r="T40" i="10"/>
  <c r="L40" i="10"/>
  <c r="D40" i="10"/>
  <c r="AN40" i="10"/>
  <c r="AF40" i="10"/>
  <c r="X40" i="10"/>
  <c r="P40" i="10"/>
  <c r="H40" i="10"/>
  <c r="AP40" i="10"/>
  <c r="Z40" i="10"/>
  <c r="J40" i="10"/>
  <c r="AL40" i="10"/>
  <c r="V40" i="10"/>
  <c r="F40" i="10"/>
  <c r="AH40" i="10"/>
  <c r="R40" i="10"/>
  <c r="B40" i="10"/>
  <c r="AA35" i="10"/>
  <c r="N40" i="10"/>
  <c r="B13" i="7"/>
  <c r="F13" i="7"/>
  <c r="J13" i="7"/>
  <c r="N13" i="7"/>
  <c r="R13" i="7"/>
  <c r="V13" i="7"/>
  <c r="Z13" i="7"/>
  <c r="AD13" i="7"/>
  <c r="AH13" i="7"/>
  <c r="AL13" i="7"/>
  <c r="AP13" i="7"/>
  <c r="E13" i="7"/>
  <c r="E12" i="7" s="1"/>
  <c r="I13" i="7"/>
  <c r="I12" i="7" s="1"/>
  <c r="M13" i="7"/>
  <c r="M12" i="7" s="1"/>
  <c r="Q13" i="7"/>
  <c r="Q12" i="7" s="1"/>
  <c r="U13" i="7"/>
  <c r="U12" i="7" s="1"/>
  <c r="Y13" i="7"/>
  <c r="Y12" i="7" s="1"/>
  <c r="AC13" i="7"/>
  <c r="AC12" i="7" s="1"/>
  <c r="AG13" i="7"/>
  <c r="AG12" i="7" s="1"/>
  <c r="AK13" i="7"/>
  <c r="AK12" i="7" s="1"/>
  <c r="AO13" i="7"/>
  <c r="AO12" i="7" s="1"/>
  <c r="AP33" i="10"/>
  <c r="AL33" i="10"/>
  <c r="AH33" i="10"/>
  <c r="AD33" i="10"/>
  <c r="Z33" i="10"/>
  <c r="V33" i="10"/>
  <c r="R33" i="10"/>
  <c r="N33" i="10"/>
  <c r="J33" i="10"/>
  <c r="F33" i="10"/>
  <c r="B33" i="10"/>
  <c r="AN33" i="10"/>
  <c r="AJ33" i="10"/>
  <c r="AF33" i="10"/>
  <c r="AB33" i="10"/>
  <c r="X33" i="10"/>
  <c r="T33" i="10"/>
  <c r="P33" i="10"/>
  <c r="L33" i="10"/>
  <c r="H33" i="10"/>
  <c r="D33" i="10"/>
  <c r="AI33" i="10"/>
  <c r="AA33" i="10"/>
  <c r="S33" i="10"/>
  <c r="K33" i="10"/>
  <c r="C33" i="10"/>
  <c r="AQ33" i="10"/>
  <c r="AM33" i="10"/>
  <c r="AE33" i="10"/>
  <c r="W33" i="10"/>
  <c r="O33" i="10"/>
  <c r="G33" i="10"/>
  <c r="AO33" i="10"/>
  <c r="Y33" i="10"/>
  <c r="I33" i="10"/>
  <c r="AK33" i="10"/>
  <c r="U33" i="10"/>
  <c r="E33" i="10"/>
  <c r="AG33" i="10"/>
  <c r="Q33" i="10"/>
  <c r="AP37" i="10"/>
  <c r="AL37" i="10"/>
  <c r="AH37" i="10"/>
  <c r="AD37" i="10"/>
  <c r="Z37" i="10"/>
  <c r="V37" i="10"/>
  <c r="R37" i="10"/>
  <c r="N37" i="10"/>
  <c r="J37" i="10"/>
  <c r="F37" i="10"/>
  <c r="B37" i="10"/>
  <c r="AN37" i="10"/>
  <c r="AJ37" i="10"/>
  <c r="AF37" i="10"/>
  <c r="AB37" i="10"/>
  <c r="X37" i="10"/>
  <c r="T37" i="10"/>
  <c r="P37" i="10"/>
  <c r="L37" i="10"/>
  <c r="H37" i="10"/>
  <c r="D37" i="10"/>
  <c r="AM37" i="10"/>
  <c r="AE37" i="10"/>
  <c r="W37" i="10"/>
  <c r="O37" i="10"/>
  <c r="G37" i="10"/>
  <c r="AI37" i="10"/>
  <c r="AA37" i="10"/>
  <c r="S37" i="10"/>
  <c r="K37" i="10"/>
  <c r="C37" i="10"/>
  <c r="AQ37" i="10"/>
  <c r="AK37" i="10"/>
  <c r="U37" i="10"/>
  <c r="E37" i="10"/>
  <c r="AG37" i="10"/>
  <c r="Q37" i="10"/>
  <c r="AC37" i="10"/>
  <c r="M37" i="10"/>
  <c r="B36" i="10"/>
  <c r="Y37" i="10"/>
  <c r="G39" i="10"/>
  <c r="AD40" i="10"/>
  <c r="C13" i="10"/>
  <c r="G13" i="10"/>
  <c r="K13" i="10"/>
  <c r="O13" i="10"/>
  <c r="S13" i="10"/>
  <c r="W13" i="10"/>
  <c r="AA13" i="10"/>
  <c r="AE13" i="10"/>
  <c r="AI13" i="10"/>
  <c r="AM13" i="10"/>
  <c r="H13" i="10"/>
  <c r="T13" i="10"/>
  <c r="AF13" i="10"/>
  <c r="AN13" i="10"/>
  <c r="B13" i="10"/>
  <c r="F13" i="10"/>
  <c r="J13" i="10"/>
  <c r="N13" i="10"/>
  <c r="R13" i="10"/>
  <c r="V13" i="10"/>
  <c r="Z13" i="10"/>
  <c r="AD13" i="10"/>
  <c r="AH13" i="10"/>
  <c r="AL13" i="10"/>
  <c r="AP13" i="10"/>
  <c r="E13" i="10"/>
  <c r="I13" i="10"/>
  <c r="M13" i="10"/>
  <c r="Q13" i="10"/>
  <c r="U13" i="10"/>
  <c r="Y13" i="10"/>
  <c r="AC13" i="10"/>
  <c r="AG13" i="10"/>
  <c r="AK13" i="10"/>
  <c r="AO13" i="10"/>
  <c r="L13" i="10"/>
  <c r="AB13" i="10"/>
  <c r="AQ13" i="10"/>
  <c r="D13" i="7"/>
  <c r="H13" i="7"/>
  <c r="L13" i="7"/>
  <c r="P13" i="7"/>
  <c r="T13" i="7"/>
  <c r="X13" i="7"/>
  <c r="AB13" i="7"/>
  <c r="AF13" i="7"/>
  <c r="AJ13" i="7"/>
  <c r="AN13" i="7"/>
  <c r="K13" i="7"/>
  <c r="S13" i="7"/>
  <c r="AA13" i="7"/>
  <c r="AM13" i="7"/>
  <c r="C13" i="7"/>
  <c r="G13" i="7"/>
  <c r="O13" i="7"/>
  <c r="AI13" i="7"/>
  <c r="AQ13" i="7"/>
  <c r="AO13" i="4"/>
  <c r="AQ13" i="4"/>
  <c r="FM50" i="5"/>
  <c r="FM165" i="5"/>
  <c r="FM26" i="5"/>
  <c r="K12" i="7" l="1"/>
  <c r="AS32" i="10"/>
  <c r="AS12" i="10" s="1"/>
  <c r="AR32" i="10"/>
  <c r="AR12" i="10" s="1"/>
  <c r="AQ12" i="7"/>
  <c r="AM12" i="7"/>
  <c r="FN31" i="5"/>
  <c r="AI12" i="7"/>
  <c r="S12" i="7"/>
  <c r="AF12" i="7"/>
  <c r="P12" i="7"/>
  <c r="FN17" i="5"/>
  <c r="FN61" i="5"/>
  <c r="FN46" i="5"/>
  <c r="FN99" i="5"/>
  <c r="C12" i="7"/>
  <c r="FM93" i="5"/>
  <c r="FM92" i="5" s="1"/>
  <c r="FM46" i="5"/>
  <c r="FN94" i="5"/>
  <c r="AA12" i="7"/>
  <c r="FM17" i="5"/>
  <c r="FM31" i="5"/>
  <c r="AD12" i="7"/>
  <c r="N12" i="7"/>
  <c r="G12" i="7"/>
  <c r="W12" i="7"/>
  <c r="AB12" i="7"/>
  <c r="L12" i="7"/>
  <c r="X12" i="7"/>
  <c r="AL12" i="7"/>
  <c r="AE12" i="7"/>
  <c r="AN12" i="7"/>
  <c r="F12" i="7"/>
  <c r="AJ12" i="7"/>
  <c r="T12" i="7"/>
  <c r="D12" i="7"/>
  <c r="O12" i="7"/>
  <c r="H12" i="7"/>
  <c r="V12" i="7"/>
  <c r="AQ32" i="10"/>
  <c r="AQ12" i="10" s="1"/>
  <c r="FM61" i="5"/>
  <c r="R12" i="7"/>
  <c r="W32" i="10"/>
  <c r="W12" i="10" s="1"/>
  <c r="AP12" i="7"/>
  <c r="Z12" i="7"/>
  <c r="J12" i="7"/>
  <c r="AH12" i="7"/>
  <c r="B12" i="7"/>
  <c r="F32" i="10"/>
  <c r="F12" i="10" s="1"/>
  <c r="AN32" i="10"/>
  <c r="AN12" i="10" s="1"/>
  <c r="AK32" i="10"/>
  <c r="AK12" i="10" s="1"/>
  <c r="K32" i="10"/>
  <c r="K12" i="10" s="1"/>
  <c r="J32" i="10"/>
  <c r="Z32" i="10"/>
  <c r="Z12" i="10" s="1"/>
  <c r="AP32" i="10"/>
  <c r="AP12" i="10" s="1"/>
  <c r="O32" i="10"/>
  <c r="O12" i="10" s="1"/>
  <c r="AE32" i="10"/>
  <c r="AE12" i="10" s="1"/>
  <c r="L32" i="10"/>
  <c r="L12" i="10" s="1"/>
  <c r="AB32" i="10"/>
  <c r="AB12" i="10" s="1"/>
  <c r="I32" i="10"/>
  <c r="I12" i="10" s="1"/>
  <c r="Y32" i="10"/>
  <c r="Y12" i="10" s="1"/>
  <c r="AO32" i="10"/>
  <c r="AO12" i="10" s="1"/>
  <c r="V32" i="10"/>
  <c r="V12" i="10" s="1"/>
  <c r="U32" i="10"/>
  <c r="U12" i="10" s="1"/>
  <c r="J12" i="10"/>
  <c r="N32" i="10"/>
  <c r="N12" i="10" s="1"/>
  <c r="AD32" i="10"/>
  <c r="AD12" i="10" s="1"/>
  <c r="C32" i="10"/>
  <c r="C12" i="10" s="1"/>
  <c r="S32" i="10"/>
  <c r="S12" i="10" s="1"/>
  <c r="AI32" i="10"/>
  <c r="AI12" i="10" s="1"/>
  <c r="P32" i="10"/>
  <c r="P12" i="10" s="1"/>
  <c r="AF32" i="10"/>
  <c r="AF12" i="10" s="1"/>
  <c r="M32" i="10"/>
  <c r="M12" i="10" s="1"/>
  <c r="AC32" i="10"/>
  <c r="AC12" i="10" s="1"/>
  <c r="AL32" i="10"/>
  <c r="AL12" i="10" s="1"/>
  <c r="H32" i="10"/>
  <c r="H12" i="10" s="1"/>
  <c r="X32" i="10"/>
  <c r="X12" i="10" s="1"/>
  <c r="E32" i="10"/>
  <c r="E12" i="10" s="1"/>
  <c r="G32" i="10"/>
  <c r="G12" i="10" s="1"/>
  <c r="AM32" i="10"/>
  <c r="AM12" i="10" s="1"/>
  <c r="AA32" i="10"/>
  <c r="AA12" i="10" s="1"/>
  <c r="B32" i="10"/>
  <c r="B12" i="10" s="1"/>
  <c r="R32" i="10"/>
  <c r="R12" i="10" s="1"/>
  <c r="AH32" i="10"/>
  <c r="AH12" i="10" s="1"/>
  <c r="D32" i="10"/>
  <c r="D12" i="10" s="1"/>
  <c r="T32" i="10"/>
  <c r="T12" i="10" s="1"/>
  <c r="AJ32" i="10"/>
  <c r="AJ12" i="10" s="1"/>
  <c r="Q32" i="10"/>
  <c r="Q12" i="10" s="1"/>
  <c r="AG32" i="10"/>
  <c r="AG12" i="10" s="1"/>
  <c r="FL15" i="5"/>
  <c r="FN93" i="5" l="1"/>
  <c r="FL12" i="5"/>
  <c r="FL76" i="5"/>
  <c r="FL21" i="5"/>
  <c r="FL99" i="5"/>
  <c r="FL94" i="5"/>
  <c r="FL35" i="5"/>
  <c r="FL50" i="5"/>
  <c r="FL26" i="5"/>
  <c r="FL56" i="5"/>
  <c r="FL165" i="5"/>
  <c r="FL88" i="5"/>
  <c r="FL64" i="5"/>
  <c r="FL41" i="5"/>
  <c r="FL70" i="5"/>
  <c r="FK15" i="5"/>
  <c r="FN92" i="5" l="1"/>
  <c r="FL17" i="5"/>
  <c r="FK21" i="5"/>
  <c r="FL93" i="5"/>
  <c r="FL92" i="5" s="1"/>
  <c r="FK50" i="5"/>
  <c r="FL46" i="5"/>
  <c r="FK26" i="5"/>
  <c r="FK12" i="5"/>
  <c r="FL31" i="5"/>
  <c r="FK76" i="5"/>
  <c r="FL61" i="5"/>
  <c r="FK99" i="5"/>
  <c r="FK94" i="5"/>
  <c r="FK70" i="5"/>
  <c r="FK64" i="5"/>
  <c r="FK41" i="5"/>
  <c r="FK35" i="5"/>
  <c r="FK165" i="5"/>
  <c r="FK88" i="5"/>
  <c r="FK56" i="5"/>
  <c r="FU150" i="11"/>
  <c r="FU142" i="11"/>
  <c r="FU118" i="11"/>
  <c r="FU14" i="11"/>
  <c r="FU12" i="11" s="1"/>
  <c r="FU134" i="2" l="1"/>
  <c r="FU134" i="11"/>
  <c r="FU126" i="11"/>
  <c r="FU14" i="2"/>
  <c r="FU12" i="2" s="1"/>
  <c r="FU142" i="2"/>
  <c r="FU150" i="2"/>
  <c r="FU126" i="2"/>
  <c r="FU118" i="2"/>
  <c r="FU104" i="5"/>
  <c r="FT134" i="11"/>
  <c r="FT150" i="11"/>
  <c r="FT14" i="2"/>
  <c r="FT14" i="11"/>
  <c r="FT12" i="11" s="1"/>
  <c r="FT142" i="11"/>
  <c r="FT118" i="11"/>
  <c r="FT126" i="11"/>
  <c r="FS104" i="5"/>
  <c r="FT150" i="2"/>
  <c r="FT104" i="5"/>
  <c r="FT126" i="2"/>
  <c r="FT142" i="2"/>
  <c r="FT134" i="2"/>
  <c r="FT118" i="2"/>
  <c r="FS134" i="2"/>
  <c r="FS134" i="11"/>
  <c r="FS142" i="11"/>
  <c r="FS142" i="2"/>
  <c r="FS118" i="2"/>
  <c r="FS118" i="11"/>
  <c r="FS150" i="11"/>
  <c r="FS150" i="2"/>
  <c r="FS14" i="11"/>
  <c r="FS12" i="11" s="1"/>
  <c r="FS14" i="2"/>
  <c r="FS126" i="2"/>
  <c r="FS126" i="11"/>
  <c r="AS38" i="4"/>
  <c r="AS37" i="4"/>
  <c r="AS35" i="4"/>
  <c r="AS36" i="4"/>
  <c r="AS40" i="4"/>
  <c r="AS33" i="4"/>
  <c r="AS34" i="4"/>
  <c r="AS39" i="4"/>
  <c r="FR134" i="11"/>
  <c r="FR134" i="2"/>
  <c r="FR126" i="11"/>
  <c r="FR126" i="2"/>
  <c r="FR142" i="2"/>
  <c r="FR142" i="11"/>
  <c r="FR14" i="11"/>
  <c r="FR12" i="11" s="1"/>
  <c r="FR14" i="2"/>
  <c r="FR118" i="11"/>
  <c r="FR118" i="2"/>
  <c r="FR150" i="2"/>
  <c r="FR150" i="11"/>
  <c r="FQ126" i="2"/>
  <c r="AR152" i="7"/>
  <c r="FQ126" i="11"/>
  <c r="AR35" i="4"/>
  <c r="AR36" i="4"/>
  <c r="AR33" i="4"/>
  <c r="AR34" i="4"/>
  <c r="AR37" i="4"/>
  <c r="AR38" i="4"/>
  <c r="AR39" i="4"/>
  <c r="AR40" i="4"/>
  <c r="FQ134" i="11"/>
  <c r="AR160" i="7"/>
  <c r="FQ134" i="2"/>
  <c r="FQ14" i="11"/>
  <c r="FQ12" i="11" s="1"/>
  <c r="FQ14" i="2"/>
  <c r="FQ142" i="11"/>
  <c r="AR168" i="7"/>
  <c r="FQ142" i="2"/>
  <c r="FQ118" i="2"/>
  <c r="FQ118" i="11"/>
  <c r="AR144" i="7"/>
  <c r="AR176" i="7"/>
  <c r="FQ150" i="11"/>
  <c r="FQ150" i="2"/>
  <c r="FK17" i="5"/>
  <c r="FP14" i="11"/>
  <c r="FP12" i="11" s="1"/>
  <c r="FP14" i="2"/>
  <c r="FP12" i="2" s="1"/>
  <c r="FP126" i="11"/>
  <c r="FP126" i="2"/>
  <c r="FP134" i="11"/>
  <c r="FP134" i="2"/>
  <c r="FP142" i="11"/>
  <c r="FP142" i="2"/>
  <c r="FP118" i="11"/>
  <c r="FP118" i="2"/>
  <c r="FP150" i="11"/>
  <c r="FP150" i="2"/>
  <c r="FO14" i="11"/>
  <c r="FO12" i="11" s="1"/>
  <c r="FO118" i="11"/>
  <c r="FO150" i="11"/>
  <c r="FO126" i="11"/>
  <c r="FO134" i="11"/>
  <c r="FO142" i="11"/>
  <c r="FO126" i="2"/>
  <c r="FO150" i="2"/>
  <c r="FO134" i="2"/>
  <c r="FO118" i="2"/>
  <c r="FO14" i="2"/>
  <c r="FO142" i="2"/>
  <c r="FK46" i="5"/>
  <c r="FN126" i="11"/>
  <c r="FN134" i="11"/>
  <c r="FN150" i="2"/>
  <c r="FN14" i="2"/>
  <c r="FN12" i="2" s="1"/>
  <c r="FN134" i="2"/>
  <c r="FN142" i="2"/>
  <c r="FN126" i="2"/>
  <c r="FN14" i="11"/>
  <c r="FN12" i="11" s="1"/>
  <c r="FN142" i="11"/>
  <c r="FN118" i="11"/>
  <c r="FN118" i="2"/>
  <c r="FN150" i="11"/>
  <c r="FK93" i="5"/>
  <c r="FK92" i="5" s="1"/>
  <c r="AP168" i="7"/>
  <c r="AL168" i="7"/>
  <c r="AH168" i="7"/>
  <c r="AD168" i="7"/>
  <c r="Z168" i="7"/>
  <c r="V168" i="7"/>
  <c r="R168" i="7"/>
  <c r="N168" i="7"/>
  <c r="J168" i="7"/>
  <c r="F168" i="7"/>
  <c r="B168" i="7"/>
  <c r="AN168" i="7"/>
  <c r="AJ168" i="7"/>
  <c r="AF168" i="7"/>
  <c r="AB168" i="7"/>
  <c r="X168" i="7"/>
  <c r="T168" i="7"/>
  <c r="P168" i="7"/>
  <c r="L168" i="7"/>
  <c r="H168" i="7"/>
  <c r="D168" i="7"/>
  <c r="AI168" i="7"/>
  <c r="AA168" i="7"/>
  <c r="S168" i="7"/>
  <c r="K168" i="7"/>
  <c r="C168" i="7"/>
  <c r="AO168" i="7"/>
  <c r="AG168" i="7"/>
  <c r="Y168" i="7"/>
  <c r="Q168" i="7"/>
  <c r="I168" i="7"/>
  <c r="AM168" i="7"/>
  <c r="AE168" i="7"/>
  <c r="W168" i="7"/>
  <c r="O168" i="7"/>
  <c r="G168" i="7"/>
  <c r="AC168" i="7"/>
  <c r="U168" i="7"/>
  <c r="AQ168" i="7"/>
  <c r="M168" i="7"/>
  <c r="FM142" i="11"/>
  <c r="AK168" i="7"/>
  <c r="E168" i="7"/>
  <c r="AP176" i="7"/>
  <c r="AL176" i="7"/>
  <c r="AH176" i="7"/>
  <c r="AD176" i="7"/>
  <c r="Z176" i="7"/>
  <c r="V176" i="7"/>
  <c r="R176" i="7"/>
  <c r="N176" i="7"/>
  <c r="J176" i="7"/>
  <c r="F176" i="7"/>
  <c r="B176" i="7"/>
  <c r="AN176" i="7"/>
  <c r="AJ176" i="7"/>
  <c r="AF176" i="7"/>
  <c r="AB176" i="7"/>
  <c r="X176" i="7"/>
  <c r="T176" i="7"/>
  <c r="P176" i="7"/>
  <c r="L176" i="7"/>
  <c r="AI176" i="7"/>
  <c r="AA176" i="7"/>
  <c r="S176" i="7"/>
  <c r="K176" i="7"/>
  <c r="E176" i="7"/>
  <c r="AM176" i="7"/>
  <c r="AE176" i="7"/>
  <c r="W176" i="7"/>
  <c r="O176" i="7"/>
  <c r="H176" i="7"/>
  <c r="C176" i="7"/>
  <c r="AK176" i="7"/>
  <c r="U176" i="7"/>
  <c r="G176" i="7"/>
  <c r="AG176" i="7"/>
  <c r="Q176" i="7"/>
  <c r="D176" i="7"/>
  <c r="AC176" i="7"/>
  <c r="M176" i="7"/>
  <c r="I176" i="7"/>
  <c r="AQ176" i="7"/>
  <c r="AO176" i="7"/>
  <c r="Y176" i="7"/>
  <c r="FM150" i="11"/>
  <c r="AN144" i="7"/>
  <c r="AJ144" i="7"/>
  <c r="AF144" i="7"/>
  <c r="AB144" i="7"/>
  <c r="X144" i="7"/>
  <c r="T144" i="7"/>
  <c r="P144" i="7"/>
  <c r="L144" i="7"/>
  <c r="H144" i="7"/>
  <c r="D144" i="7"/>
  <c r="AP144" i="7"/>
  <c r="AK144" i="7"/>
  <c r="AE144" i="7"/>
  <c r="Z144" i="7"/>
  <c r="U144" i="7"/>
  <c r="O144" i="7"/>
  <c r="J144" i="7"/>
  <c r="E144" i="7"/>
  <c r="AO144" i="7"/>
  <c r="AI144" i="7"/>
  <c r="AD144" i="7"/>
  <c r="Y144" i="7"/>
  <c r="S144" i="7"/>
  <c r="N144" i="7"/>
  <c r="I144" i="7"/>
  <c r="C144" i="7"/>
  <c r="AM144" i="7"/>
  <c r="AH144" i="7"/>
  <c r="AC144" i="7"/>
  <c r="W144" i="7"/>
  <c r="R144" i="7"/>
  <c r="M144" i="7"/>
  <c r="G144" i="7"/>
  <c r="B144" i="7"/>
  <c r="V144" i="7"/>
  <c r="AL144" i="7"/>
  <c r="Q144" i="7"/>
  <c r="AQ144" i="7"/>
  <c r="AG144" i="7"/>
  <c r="K144" i="7"/>
  <c r="AA144" i="7"/>
  <c r="F144" i="7"/>
  <c r="FM118" i="11"/>
  <c r="FM14" i="2"/>
  <c r="FM12" i="2" s="1"/>
  <c r="FM14" i="11"/>
  <c r="FM12" i="11" s="1"/>
  <c r="AP152" i="7"/>
  <c r="AL152" i="7"/>
  <c r="AH152" i="7"/>
  <c r="AD152" i="7"/>
  <c r="Z152" i="7"/>
  <c r="V152" i="7"/>
  <c r="R152" i="7"/>
  <c r="N152" i="7"/>
  <c r="J152" i="7"/>
  <c r="F152" i="7"/>
  <c r="B152" i="7"/>
  <c r="AN152" i="7"/>
  <c r="AJ152" i="7"/>
  <c r="AE152" i="7"/>
  <c r="Y152" i="7"/>
  <c r="T152" i="7"/>
  <c r="O152" i="7"/>
  <c r="I152" i="7"/>
  <c r="D152" i="7"/>
  <c r="AO152" i="7"/>
  <c r="AI152" i="7"/>
  <c r="AC152" i="7"/>
  <c r="X152" i="7"/>
  <c r="S152" i="7"/>
  <c r="M152" i="7"/>
  <c r="H152" i="7"/>
  <c r="C152" i="7"/>
  <c r="AM152" i="7"/>
  <c r="AG152" i="7"/>
  <c r="AB152" i="7"/>
  <c r="W152" i="7"/>
  <c r="Q152" i="7"/>
  <c r="L152" i="7"/>
  <c r="G152" i="7"/>
  <c r="AF152" i="7"/>
  <c r="K152" i="7"/>
  <c r="AQ152" i="7"/>
  <c r="AA152" i="7"/>
  <c r="E152" i="7"/>
  <c r="U152" i="7"/>
  <c r="AK152" i="7"/>
  <c r="P152" i="7"/>
  <c r="FM126" i="11"/>
  <c r="AN160" i="7"/>
  <c r="AJ160" i="7"/>
  <c r="AF160" i="7"/>
  <c r="AB160" i="7"/>
  <c r="X160" i="7"/>
  <c r="T160" i="7"/>
  <c r="P160" i="7"/>
  <c r="L160" i="7"/>
  <c r="H160" i="7"/>
  <c r="D160" i="7"/>
  <c r="AP160" i="7"/>
  <c r="AL160" i="7"/>
  <c r="AH160" i="7"/>
  <c r="AD160" i="7"/>
  <c r="Z160" i="7"/>
  <c r="V160" i="7"/>
  <c r="R160" i="7"/>
  <c r="N160" i="7"/>
  <c r="J160" i="7"/>
  <c r="F160" i="7"/>
  <c r="B160" i="7"/>
  <c r="AO160" i="7"/>
  <c r="AG160" i="7"/>
  <c r="Y160" i="7"/>
  <c r="Q160" i="7"/>
  <c r="I160" i="7"/>
  <c r="AM160" i="7"/>
  <c r="AE160" i="7"/>
  <c r="W160" i="7"/>
  <c r="O160" i="7"/>
  <c r="G160" i="7"/>
  <c r="AK160" i="7"/>
  <c r="AC160" i="7"/>
  <c r="U160" i="7"/>
  <c r="M160" i="7"/>
  <c r="E160" i="7"/>
  <c r="S160" i="7"/>
  <c r="K160" i="7"/>
  <c r="AI160" i="7"/>
  <c r="C160" i="7"/>
  <c r="AQ160" i="7"/>
  <c r="AA160" i="7"/>
  <c r="FM134" i="11"/>
  <c r="AN35" i="4"/>
  <c r="AJ35" i="4"/>
  <c r="AF35" i="4"/>
  <c r="AB35" i="4"/>
  <c r="X35" i="4"/>
  <c r="T35" i="4"/>
  <c r="P35" i="4"/>
  <c r="L35" i="4"/>
  <c r="H35" i="4"/>
  <c r="D35" i="4"/>
  <c r="AM35" i="4"/>
  <c r="AI35" i="4"/>
  <c r="AE35" i="4"/>
  <c r="AA35" i="4"/>
  <c r="W35" i="4"/>
  <c r="S35" i="4"/>
  <c r="AL35" i="4"/>
  <c r="AD35" i="4"/>
  <c r="V35" i="4"/>
  <c r="O35" i="4"/>
  <c r="J35" i="4"/>
  <c r="E35" i="4"/>
  <c r="AK35" i="4"/>
  <c r="AC35" i="4"/>
  <c r="U35" i="4"/>
  <c r="N35" i="4"/>
  <c r="I35" i="4"/>
  <c r="C35" i="4"/>
  <c r="AP35" i="4"/>
  <c r="AH35" i="4"/>
  <c r="Z35" i="4"/>
  <c r="R35" i="4"/>
  <c r="M35" i="4"/>
  <c r="G35" i="4"/>
  <c r="B35" i="4"/>
  <c r="AO35" i="4"/>
  <c r="AG35" i="4"/>
  <c r="Y35" i="4"/>
  <c r="Q35" i="4"/>
  <c r="K35" i="4"/>
  <c r="F35" i="4"/>
  <c r="AQ35" i="4"/>
  <c r="AN39" i="4"/>
  <c r="AJ39" i="4"/>
  <c r="AF39" i="4"/>
  <c r="AB39" i="4"/>
  <c r="X39" i="4"/>
  <c r="T39" i="4"/>
  <c r="P39" i="4"/>
  <c r="L39" i="4"/>
  <c r="H39" i="4"/>
  <c r="D39" i="4"/>
  <c r="AM39" i="4"/>
  <c r="AI39" i="4"/>
  <c r="AE39" i="4"/>
  <c r="AA39" i="4"/>
  <c r="W39" i="4"/>
  <c r="S39" i="4"/>
  <c r="O39" i="4"/>
  <c r="K39" i="4"/>
  <c r="G39" i="4"/>
  <c r="C39" i="4"/>
  <c r="AP39" i="4"/>
  <c r="AH39" i="4"/>
  <c r="Z39" i="4"/>
  <c r="R39" i="4"/>
  <c r="J39" i="4"/>
  <c r="B39" i="4"/>
  <c r="AO39" i="4"/>
  <c r="AG39" i="4"/>
  <c r="Y39" i="4"/>
  <c r="Q39" i="4"/>
  <c r="I39" i="4"/>
  <c r="AQ39" i="4"/>
  <c r="AL39" i="4"/>
  <c r="AD39" i="4"/>
  <c r="V39" i="4"/>
  <c r="N39" i="4"/>
  <c r="F39" i="4"/>
  <c r="AK39" i="4"/>
  <c r="AC39" i="4"/>
  <c r="U39" i="4"/>
  <c r="M39" i="4"/>
  <c r="E39" i="4"/>
  <c r="AM36" i="4"/>
  <c r="AI36" i="4"/>
  <c r="AE36" i="4"/>
  <c r="AA36" i="4"/>
  <c r="W36" i="4"/>
  <c r="S36" i="4"/>
  <c r="O36" i="4"/>
  <c r="K36" i="4"/>
  <c r="G36" i="4"/>
  <c r="C36" i="4"/>
  <c r="AP36" i="4"/>
  <c r="AL36" i="4"/>
  <c r="AH36" i="4"/>
  <c r="AD36" i="4"/>
  <c r="Z36" i="4"/>
  <c r="V36" i="4"/>
  <c r="R36" i="4"/>
  <c r="N36" i="4"/>
  <c r="J36" i="4"/>
  <c r="F36" i="4"/>
  <c r="B36" i="4"/>
  <c r="AK36" i="4"/>
  <c r="AC36" i="4"/>
  <c r="U36" i="4"/>
  <c r="M36" i="4"/>
  <c r="E36" i="4"/>
  <c r="AQ36" i="4"/>
  <c r="AJ36" i="4"/>
  <c r="AB36" i="4"/>
  <c r="T36" i="4"/>
  <c r="L36" i="4"/>
  <c r="D36" i="4"/>
  <c r="AO36" i="4"/>
  <c r="AG36" i="4"/>
  <c r="Y36" i="4"/>
  <c r="Q36" i="4"/>
  <c r="I36" i="4"/>
  <c r="AN36" i="4"/>
  <c r="AF36" i="4"/>
  <c r="X36" i="4"/>
  <c r="P36" i="4"/>
  <c r="H36" i="4"/>
  <c r="AM40" i="4"/>
  <c r="AI40" i="4"/>
  <c r="AE40" i="4"/>
  <c r="AA40" i="4"/>
  <c r="W40" i="4"/>
  <c r="S40" i="4"/>
  <c r="O40" i="4"/>
  <c r="K40" i="4"/>
  <c r="G40" i="4"/>
  <c r="C40" i="4"/>
  <c r="AP40" i="4"/>
  <c r="AL40" i="4"/>
  <c r="AH40" i="4"/>
  <c r="AD40" i="4"/>
  <c r="Z40" i="4"/>
  <c r="V40" i="4"/>
  <c r="R40" i="4"/>
  <c r="N40" i="4"/>
  <c r="J40" i="4"/>
  <c r="F40" i="4"/>
  <c r="B40" i="4"/>
  <c r="AO40" i="4"/>
  <c r="AG40" i="4"/>
  <c r="Y40" i="4"/>
  <c r="Q40" i="4"/>
  <c r="I40" i="4"/>
  <c r="AQ40" i="4"/>
  <c r="AN40" i="4"/>
  <c r="AF40" i="4"/>
  <c r="X40" i="4"/>
  <c r="P40" i="4"/>
  <c r="H40" i="4"/>
  <c r="AK40" i="4"/>
  <c r="AC40" i="4"/>
  <c r="U40" i="4"/>
  <c r="M40" i="4"/>
  <c r="E40" i="4"/>
  <c r="AJ40" i="4"/>
  <c r="AB40" i="4"/>
  <c r="T40" i="4"/>
  <c r="L40" i="4"/>
  <c r="D40" i="4"/>
  <c r="AP33" i="4"/>
  <c r="AL33" i="4"/>
  <c r="AH33" i="4"/>
  <c r="AD33" i="4"/>
  <c r="Z33" i="4"/>
  <c r="V33" i="4"/>
  <c r="R33" i="4"/>
  <c r="N33" i="4"/>
  <c r="AM33" i="4"/>
  <c r="AG33" i="4"/>
  <c r="AB33" i="4"/>
  <c r="W33" i="4"/>
  <c r="Q33" i="4"/>
  <c r="L33" i="4"/>
  <c r="H33" i="4"/>
  <c r="D33" i="4"/>
  <c r="AK33" i="4"/>
  <c r="AA33" i="4"/>
  <c r="P33" i="4"/>
  <c r="G33" i="4"/>
  <c r="AO33" i="4"/>
  <c r="AJ33" i="4"/>
  <c r="AE33" i="4"/>
  <c r="Y33" i="4"/>
  <c r="T33" i="4"/>
  <c r="O33" i="4"/>
  <c r="J33" i="4"/>
  <c r="F33" i="4"/>
  <c r="B33" i="4"/>
  <c r="AN33" i="4"/>
  <c r="AI33" i="4"/>
  <c r="AC33" i="4"/>
  <c r="X33" i="4"/>
  <c r="S33" i="4"/>
  <c r="M33" i="4"/>
  <c r="I33" i="4"/>
  <c r="E33" i="4"/>
  <c r="AQ33" i="4"/>
  <c r="AF33" i="4"/>
  <c r="U33" i="4"/>
  <c r="K33" i="4"/>
  <c r="C33" i="4"/>
  <c r="AP37" i="4"/>
  <c r="AL37" i="4"/>
  <c r="AH37" i="4"/>
  <c r="AD37" i="4"/>
  <c r="Z37" i="4"/>
  <c r="V37" i="4"/>
  <c r="R37" i="4"/>
  <c r="N37" i="4"/>
  <c r="J37" i="4"/>
  <c r="F37" i="4"/>
  <c r="B37" i="4"/>
  <c r="AO37" i="4"/>
  <c r="AK37" i="4"/>
  <c r="AG37" i="4"/>
  <c r="AC37" i="4"/>
  <c r="Y37" i="4"/>
  <c r="U37" i="4"/>
  <c r="Q37" i="4"/>
  <c r="M37" i="4"/>
  <c r="I37" i="4"/>
  <c r="E37" i="4"/>
  <c r="AJ37" i="4"/>
  <c r="AB37" i="4"/>
  <c r="T37" i="4"/>
  <c r="L37" i="4"/>
  <c r="D37" i="4"/>
  <c r="AI37" i="4"/>
  <c r="AA37" i="4"/>
  <c r="S37" i="4"/>
  <c r="K37" i="4"/>
  <c r="C37" i="4"/>
  <c r="AN37" i="4"/>
  <c r="AF37" i="4"/>
  <c r="X37" i="4"/>
  <c r="P37" i="4"/>
  <c r="H37" i="4"/>
  <c r="AM37" i="4"/>
  <c r="AE37" i="4"/>
  <c r="W37" i="4"/>
  <c r="O37" i="4"/>
  <c r="G37" i="4"/>
  <c r="AQ37" i="4"/>
  <c r="AO34" i="4"/>
  <c r="AK34" i="4"/>
  <c r="AG34" i="4"/>
  <c r="AC34" i="4"/>
  <c r="Y34" i="4"/>
  <c r="U34" i="4"/>
  <c r="Q34" i="4"/>
  <c r="M34" i="4"/>
  <c r="I34" i="4"/>
  <c r="E34" i="4"/>
  <c r="AN34" i="4"/>
  <c r="AI34" i="4"/>
  <c r="AD34" i="4"/>
  <c r="X34" i="4"/>
  <c r="S34" i="4"/>
  <c r="N34" i="4"/>
  <c r="H34" i="4"/>
  <c r="C34" i="4"/>
  <c r="AM34" i="4"/>
  <c r="AH34" i="4"/>
  <c r="AB34" i="4"/>
  <c r="W34" i="4"/>
  <c r="R34" i="4"/>
  <c r="L34" i="4"/>
  <c r="B34" i="4"/>
  <c r="AL34" i="4"/>
  <c r="AF34" i="4"/>
  <c r="AA34" i="4"/>
  <c r="V34" i="4"/>
  <c r="P34" i="4"/>
  <c r="K34" i="4"/>
  <c r="F34" i="4"/>
  <c r="AQ34" i="4"/>
  <c r="AP34" i="4"/>
  <c r="AJ34" i="4"/>
  <c r="AE34" i="4"/>
  <c r="Z34" i="4"/>
  <c r="T34" i="4"/>
  <c r="O34" i="4"/>
  <c r="J34" i="4"/>
  <c r="D34" i="4"/>
  <c r="G34" i="4"/>
  <c r="AO38" i="4"/>
  <c r="AK38" i="4"/>
  <c r="AG38" i="4"/>
  <c r="AC38" i="4"/>
  <c r="Y38" i="4"/>
  <c r="U38" i="4"/>
  <c r="Q38" i="4"/>
  <c r="M38" i="4"/>
  <c r="I38" i="4"/>
  <c r="E38" i="4"/>
  <c r="AN38" i="4"/>
  <c r="AJ38" i="4"/>
  <c r="AF38" i="4"/>
  <c r="AB38" i="4"/>
  <c r="X38" i="4"/>
  <c r="T38" i="4"/>
  <c r="P38" i="4"/>
  <c r="L38" i="4"/>
  <c r="H38" i="4"/>
  <c r="D38" i="4"/>
  <c r="AI38" i="4"/>
  <c r="AA38" i="4"/>
  <c r="S38" i="4"/>
  <c r="K38" i="4"/>
  <c r="C38" i="4"/>
  <c r="AP38" i="4"/>
  <c r="AH38" i="4"/>
  <c r="Z38" i="4"/>
  <c r="R38" i="4"/>
  <c r="J38" i="4"/>
  <c r="B38" i="4"/>
  <c r="AM38" i="4"/>
  <c r="AE38" i="4"/>
  <c r="W38" i="4"/>
  <c r="O38" i="4"/>
  <c r="G38" i="4"/>
  <c r="AQ38" i="4"/>
  <c r="AL38" i="4"/>
  <c r="AD38" i="4"/>
  <c r="V38" i="4"/>
  <c r="N38" i="4"/>
  <c r="F38" i="4"/>
  <c r="FM126" i="2"/>
  <c r="FM134" i="2"/>
  <c r="FM142" i="2"/>
  <c r="FM118" i="2"/>
  <c r="FM150" i="2"/>
  <c r="FK61" i="5"/>
  <c r="FK31" i="5"/>
  <c r="FL14" i="2"/>
  <c r="FL12" i="2" s="1"/>
  <c r="FL134" i="2"/>
  <c r="FL142" i="2"/>
  <c r="FL118" i="2"/>
  <c r="FK118" i="2"/>
  <c r="FK142" i="2"/>
  <c r="FK14" i="2"/>
  <c r="FK12" i="2" s="1"/>
  <c r="FL134" i="11"/>
  <c r="FK134" i="2"/>
  <c r="FK134" i="11"/>
  <c r="FL118" i="11"/>
  <c r="FK118" i="11"/>
  <c r="FL150" i="11"/>
  <c r="FL150" i="2"/>
  <c r="FK150" i="2"/>
  <c r="FK150" i="11"/>
  <c r="FL126" i="2"/>
  <c r="FL126" i="11"/>
  <c r="FK126" i="11"/>
  <c r="FK126" i="2"/>
  <c r="FL14" i="11"/>
  <c r="FL12" i="11" s="1"/>
  <c r="FK14" i="11"/>
  <c r="FK12" i="11" s="1"/>
  <c r="FL142" i="11"/>
  <c r="FK142" i="11"/>
  <c r="FU165" i="2" l="1"/>
  <c r="FT165" i="2"/>
  <c r="FT12" i="2"/>
  <c r="FS12" i="2"/>
  <c r="FS165" i="2"/>
  <c r="FR12" i="2"/>
  <c r="AS191" i="7"/>
  <c r="FR165" i="2"/>
  <c r="AS32" i="4"/>
  <c r="AS12" i="4" s="1"/>
  <c r="FR104" i="5"/>
  <c r="FQ12" i="2"/>
  <c r="FQ165" i="2"/>
  <c r="AR191" i="7"/>
  <c r="AR32" i="4"/>
  <c r="AR12" i="4" s="1"/>
  <c r="FP165" i="2"/>
  <c r="FO12" i="2"/>
  <c r="FO165" i="2"/>
  <c r="FN165" i="2"/>
  <c r="V191" i="7"/>
  <c r="R191" i="7"/>
  <c r="AM191" i="7"/>
  <c r="S191" i="7"/>
  <c r="P191" i="7"/>
  <c r="AF191" i="7"/>
  <c r="AG191" i="7"/>
  <c r="AP191" i="7"/>
  <c r="F191" i="7"/>
  <c r="AQ191" i="7"/>
  <c r="B191" i="7"/>
  <c r="W191" i="7"/>
  <c r="C191" i="7"/>
  <c r="Y191" i="7"/>
  <c r="E191" i="7"/>
  <c r="Z191" i="7"/>
  <c r="D191" i="7"/>
  <c r="T191" i="7"/>
  <c r="AJ191" i="7"/>
  <c r="AO191" i="7"/>
  <c r="AA191" i="7"/>
  <c r="Q191" i="7"/>
  <c r="G191" i="7"/>
  <c r="AC191" i="7"/>
  <c r="I191" i="7"/>
  <c r="AD191" i="7"/>
  <c r="J191" i="7"/>
  <c r="AE191" i="7"/>
  <c r="H191" i="7"/>
  <c r="X191" i="7"/>
  <c r="AN191" i="7"/>
  <c r="U191" i="7"/>
  <c r="FM165" i="2"/>
  <c r="AD32" i="4"/>
  <c r="AD12" i="4" s="1"/>
  <c r="K191" i="7"/>
  <c r="AL191" i="7"/>
  <c r="M191" i="7"/>
  <c r="AH191" i="7"/>
  <c r="N191" i="7"/>
  <c r="AI191" i="7"/>
  <c r="O191" i="7"/>
  <c r="AK191" i="7"/>
  <c r="L191" i="7"/>
  <c r="AB191" i="7"/>
  <c r="U32" i="4"/>
  <c r="U12" i="4" s="1"/>
  <c r="I32" i="4"/>
  <c r="I12" i="4" s="1"/>
  <c r="AC32" i="4"/>
  <c r="AC12" i="4" s="1"/>
  <c r="F32" i="4"/>
  <c r="F12" i="4" s="1"/>
  <c r="Y32" i="4"/>
  <c r="Y12" i="4" s="1"/>
  <c r="G32" i="4"/>
  <c r="G12" i="4" s="1"/>
  <c r="D32" i="4"/>
  <c r="D12" i="4" s="1"/>
  <c r="W32" i="4"/>
  <c r="W12" i="4" s="1"/>
  <c r="N32" i="4"/>
  <c r="N12" i="4" s="1"/>
  <c r="AF32" i="4"/>
  <c r="AF12" i="4" s="1"/>
  <c r="M32" i="4"/>
  <c r="M12" i="4" s="1"/>
  <c r="AI32" i="4"/>
  <c r="AI12" i="4" s="1"/>
  <c r="J32" i="4"/>
  <c r="J12" i="4" s="1"/>
  <c r="AE32" i="4"/>
  <c r="AE12" i="4" s="1"/>
  <c r="P32" i="4"/>
  <c r="P12" i="4" s="1"/>
  <c r="H32" i="4"/>
  <c r="H12" i="4" s="1"/>
  <c r="AB32" i="4"/>
  <c r="AB12" i="4" s="1"/>
  <c r="R32" i="4"/>
  <c r="R12" i="4" s="1"/>
  <c r="AH32" i="4"/>
  <c r="AH12" i="4" s="1"/>
  <c r="L32" i="4"/>
  <c r="L12" i="4" s="1"/>
  <c r="C32" i="4"/>
  <c r="C12" i="4" s="1"/>
  <c r="AQ32" i="4"/>
  <c r="AQ12" i="4" s="1"/>
  <c r="S32" i="4"/>
  <c r="S12" i="4" s="1"/>
  <c r="AN32" i="4"/>
  <c r="AN12" i="4" s="1"/>
  <c r="O32" i="4"/>
  <c r="O12" i="4" s="1"/>
  <c r="AJ32" i="4"/>
  <c r="AJ12" i="4" s="1"/>
  <c r="AA32" i="4"/>
  <c r="AA12" i="4" s="1"/>
  <c r="AG32" i="4"/>
  <c r="AG12" i="4" s="1"/>
  <c r="V32" i="4"/>
  <c r="V12" i="4" s="1"/>
  <c r="AL32" i="4"/>
  <c r="AL12" i="4" s="1"/>
  <c r="T32" i="4"/>
  <c r="T12" i="4" s="1"/>
  <c r="K32" i="4"/>
  <c r="K12" i="4" s="1"/>
  <c r="E32" i="4"/>
  <c r="E12" i="4" s="1"/>
  <c r="X32" i="4"/>
  <c r="X12" i="4" s="1"/>
  <c r="B32" i="4"/>
  <c r="B12" i="4" s="1"/>
  <c r="AO32" i="4"/>
  <c r="AO12" i="4" s="1"/>
  <c r="AK32" i="4"/>
  <c r="AK12" i="4" s="1"/>
  <c r="Q32" i="4"/>
  <c r="Q12" i="4" s="1"/>
  <c r="AM32" i="4"/>
  <c r="AM12" i="4" s="1"/>
  <c r="Z32" i="4"/>
  <c r="Z12" i="4" s="1"/>
  <c r="AP32" i="4"/>
  <c r="AP12" i="4" s="1"/>
  <c r="FL165" i="2"/>
  <c r="FK165" i="2"/>
  <c r="FJ165" i="5"/>
  <c r="FJ12" i="5"/>
  <c r="FJ26" i="5" l="1"/>
  <c r="FJ56" i="5"/>
  <c r="FJ88" i="5"/>
  <c r="FJ64" i="5"/>
  <c r="FJ70" i="5"/>
  <c r="FJ35" i="5"/>
  <c r="FJ50" i="5"/>
  <c r="FJ15" i="5"/>
  <c r="FJ76" i="5"/>
  <c r="FJ21" i="5"/>
  <c r="FJ41" i="5"/>
  <c r="FJ99" i="5" l="1"/>
  <c r="FJ46" i="5"/>
  <c r="FJ17" i="5"/>
  <c r="FJ61" i="5"/>
  <c r="FJ31" i="5"/>
  <c r="FJ94" i="5"/>
  <c r="FI15" i="5"/>
  <c r="B20" i="13"/>
  <c r="B16" i="13"/>
  <c r="B22" i="13"/>
  <c r="B18" i="13"/>
  <c r="B21" i="13"/>
  <c r="B19" i="13"/>
  <c r="B11" i="13"/>
  <c r="B17" i="13"/>
  <c r="B14" i="13"/>
  <c r="B13" i="13"/>
  <c r="B12" i="13"/>
  <c r="B8" i="13"/>
  <c r="B15" i="13"/>
  <c r="B5" i="13"/>
  <c r="B10" i="13"/>
  <c r="B9" i="13"/>
  <c r="B6" i="13"/>
  <c r="FJ93" i="5" l="1"/>
  <c r="FJ92" i="5" s="1"/>
  <c r="FI94" i="5"/>
  <c r="FI21" i="5"/>
  <c r="FI26" i="5"/>
  <c r="FI99" i="5"/>
  <c r="FI76" i="5"/>
  <c r="FI35" i="5"/>
  <c r="FI64" i="5"/>
  <c r="FI41" i="5"/>
  <c r="FI88" i="5"/>
  <c r="FI70" i="5"/>
  <c r="FI50" i="5"/>
  <c r="FI165" i="5"/>
  <c r="FI12" i="5"/>
  <c r="FI56" i="5"/>
  <c r="FJ151" i="2" l="1"/>
  <c r="FI31" i="5"/>
  <c r="FI93" i="5"/>
  <c r="FI92" i="5" s="1"/>
  <c r="FI17" i="5"/>
  <c r="FI61" i="5"/>
  <c r="FI46" i="5"/>
  <c r="B7" i="13"/>
  <c r="FL169" i="5" l="1"/>
  <c r="FL151" i="5"/>
  <c r="FM167" i="5"/>
  <c r="FI168" i="5"/>
  <c r="FL168" i="5"/>
  <c r="FI169" i="5"/>
  <c r="FK151" i="2"/>
  <c r="FJ169" i="5"/>
  <c r="FI151" i="11"/>
  <c r="FI151" i="2"/>
  <c r="FI151" i="5"/>
  <c r="FL151" i="2"/>
  <c r="FM168" i="5"/>
  <c r="FH151" i="11"/>
  <c r="FH151" i="2"/>
  <c r="FH15" i="5"/>
  <c r="FH151" i="5"/>
  <c r="FH167" i="5"/>
  <c r="FH168" i="5"/>
  <c r="FH169" i="5"/>
  <c r="FN151" i="5" l="1"/>
  <c r="FN169" i="5"/>
  <c r="FN168" i="5"/>
  <c r="FM151" i="2"/>
  <c r="FI81" i="5"/>
  <c r="FI75" i="5" s="1"/>
  <c r="FI11" i="5" s="1"/>
  <c r="FJ164" i="2"/>
  <c r="FJ168" i="5"/>
  <c r="FM151" i="5"/>
  <c r="FK151" i="5"/>
  <c r="FK168" i="5"/>
  <c r="FK169" i="5"/>
  <c r="FK164" i="2"/>
  <c r="FN167" i="5"/>
  <c r="FN154" i="5"/>
  <c r="FN81" i="5"/>
  <c r="FN151" i="11"/>
  <c r="FJ81" i="5"/>
  <c r="FJ75" i="5" s="1"/>
  <c r="FJ11" i="5" s="1"/>
  <c r="FM164" i="2"/>
  <c r="FJ151" i="11"/>
  <c r="FI164" i="2"/>
  <c r="FL164" i="2"/>
  <c r="FL81" i="5"/>
  <c r="FL75" i="5" s="1"/>
  <c r="FL11" i="5" s="1"/>
  <c r="FI167" i="5"/>
  <c r="FI154" i="5"/>
  <c r="FJ151" i="5"/>
  <c r="FJ167" i="5"/>
  <c r="FL167" i="5"/>
  <c r="FL154" i="5"/>
  <c r="FH12" i="5"/>
  <c r="FH165" i="5"/>
  <c r="FH56" i="5"/>
  <c r="FH26" i="5"/>
  <c r="FH21" i="5"/>
  <c r="FH88" i="5"/>
  <c r="FH81" i="5"/>
  <c r="FH76" i="5"/>
  <c r="FH70" i="5"/>
  <c r="FH41" i="5"/>
  <c r="FH50" i="5"/>
  <c r="FH46" i="5" s="1"/>
  <c r="FH164" i="2"/>
  <c r="FH99" i="5"/>
  <c r="FH94" i="5"/>
  <c r="FH35" i="5"/>
  <c r="FH64" i="5"/>
  <c r="FH154" i="5"/>
  <c r="FH153" i="5" s="1"/>
  <c r="FG151" i="11"/>
  <c r="FG15" i="5"/>
  <c r="FG151" i="5"/>
  <c r="FG167" i="5"/>
  <c r="FG168" i="5"/>
  <c r="FG169" i="5"/>
  <c r="FG151" i="2"/>
  <c r="FN75" i="5" l="1"/>
  <c r="FN11" i="5" s="1"/>
  <c r="FN151" i="2"/>
  <c r="FJ154" i="5"/>
  <c r="FJ166" i="5" s="1"/>
  <c r="FN164" i="2"/>
  <c r="FK81" i="5"/>
  <c r="FK75" i="5" s="1"/>
  <c r="FK11" i="5" s="1"/>
  <c r="FM81" i="5"/>
  <c r="FM75" i="5" s="1"/>
  <c r="FM11" i="5" s="1"/>
  <c r="FM169" i="5"/>
  <c r="FM154" i="5"/>
  <c r="FM151" i="11"/>
  <c r="FK151" i="11"/>
  <c r="FL166" i="5"/>
  <c r="FL153" i="5"/>
  <c r="FK154" i="5"/>
  <c r="FK167" i="5"/>
  <c r="FI153" i="5"/>
  <c r="FI166" i="5"/>
  <c r="FN153" i="5"/>
  <c r="FN166" i="5"/>
  <c r="FJ153" i="5"/>
  <c r="FH75" i="5"/>
  <c r="FH166" i="5"/>
  <c r="FG165" i="5"/>
  <c r="FG99" i="5"/>
  <c r="FH61" i="5"/>
  <c r="FH17" i="5"/>
  <c r="FH31" i="5"/>
  <c r="FH93" i="5"/>
  <c r="FH92" i="5" s="1"/>
  <c r="FG21" i="5"/>
  <c r="FG154" i="5"/>
  <c r="FG153" i="5" s="1"/>
  <c r="FG81" i="5"/>
  <c r="FG56" i="5"/>
  <c r="FG94" i="5"/>
  <c r="FG70" i="5"/>
  <c r="FG50" i="5"/>
  <c r="FG26" i="5"/>
  <c r="FG41" i="5"/>
  <c r="FG64" i="5"/>
  <c r="FG35" i="5"/>
  <c r="FG88" i="5"/>
  <c r="FG76" i="5"/>
  <c r="FG164" i="2"/>
  <c r="FG61" i="5" l="1"/>
  <c r="FM166" i="5"/>
  <c r="FM153" i="5"/>
  <c r="FL151" i="11"/>
  <c r="AS7" i="6"/>
  <c r="AS35" i="6"/>
  <c r="AS21" i="6"/>
  <c r="FK166" i="5"/>
  <c r="FK153" i="5"/>
  <c r="FG75" i="5"/>
  <c r="FG17" i="5"/>
  <c r="FG93" i="5"/>
  <c r="FG92" i="5" s="1"/>
  <c r="FH11" i="5"/>
  <c r="FG166" i="5"/>
  <c r="FG31" i="5"/>
  <c r="FG46" i="5"/>
  <c r="B4" i="13"/>
  <c r="A3" i="13"/>
  <c r="FF151" i="11" l="1"/>
  <c r="FF151" i="5"/>
  <c r="FF168" i="5"/>
  <c r="FF169" i="5"/>
  <c r="FF151" i="2"/>
  <c r="FF81" i="5" l="1"/>
  <c r="FF154" i="5"/>
  <c r="FF153" i="5" s="1"/>
  <c r="FF167" i="5"/>
  <c r="FF164" i="2"/>
  <c r="FF165" i="5"/>
  <c r="AR7" i="6" l="1"/>
  <c r="AR21" i="6"/>
  <c r="AR35" i="6"/>
  <c r="AQ7" i="6"/>
  <c r="AQ21" i="6"/>
  <c r="AQ35" i="6"/>
  <c r="FF166" i="5"/>
  <c r="FF76" i="5"/>
  <c r="FF75" i="5" s="1"/>
  <c r="FF70" i="5"/>
  <c r="FF21" i="5"/>
  <c r="FF41" i="5"/>
  <c r="FF88" i="5"/>
  <c r="FF56" i="5"/>
  <c r="FF15" i="5"/>
  <c r="FF35" i="5"/>
  <c r="FF26" i="5"/>
  <c r="FF64" i="5"/>
  <c r="FF50" i="5"/>
  <c r="FF31" i="5" l="1"/>
  <c r="FF61" i="5"/>
  <c r="FF94" i="5"/>
  <c r="FF17" i="5"/>
  <c r="FF46" i="5"/>
  <c r="FF99" i="5"/>
  <c r="FO164" i="5" l="1"/>
  <c r="FQ164" i="5"/>
  <c r="FP164" i="5"/>
  <c r="FN164" i="5"/>
  <c r="FQ104" i="5"/>
  <c r="FP163" i="5"/>
  <c r="FP104" i="5"/>
  <c r="FO163" i="5"/>
  <c r="FO104" i="5"/>
  <c r="FN104" i="5"/>
  <c r="FM164" i="5"/>
  <c r="FF93" i="5"/>
  <c r="FF92" i="5" s="1"/>
  <c r="FJ164" i="5" l="1"/>
  <c r="FF164" i="5"/>
  <c r="FH164" i="5"/>
  <c r="FG164" i="5"/>
  <c r="FI164" i="5"/>
  <c r="FK164" i="5"/>
  <c r="FL164" i="5"/>
  <c r="FP137" i="5"/>
  <c r="FP136" i="5" s="1"/>
  <c r="FQ121" i="5"/>
  <c r="FQ120" i="5" s="1"/>
  <c r="FN163" i="5"/>
  <c r="FQ137" i="5"/>
  <c r="FQ136" i="5" s="1"/>
  <c r="FQ162" i="5"/>
  <c r="FQ129" i="5"/>
  <c r="FQ128" i="5" s="1"/>
  <c r="FQ163" i="5"/>
  <c r="FQ146" i="5"/>
  <c r="FQ145" i="5" s="1"/>
  <c r="FQ144" i="5" s="1"/>
  <c r="FQ161" i="5"/>
  <c r="FQ113" i="5"/>
  <c r="FP121" i="5"/>
  <c r="FP120" i="5" s="1"/>
  <c r="FP129" i="5"/>
  <c r="FP128" i="5" s="1"/>
  <c r="FP161" i="5"/>
  <c r="FP113" i="5"/>
  <c r="FP162" i="5"/>
  <c r="FP146" i="5"/>
  <c r="FP145" i="5" s="1"/>
  <c r="FP144" i="5" s="1"/>
  <c r="FF129" i="5"/>
  <c r="FF128" i="5" s="1"/>
  <c r="FO121" i="5"/>
  <c r="FO120" i="5" s="1"/>
  <c r="FO161" i="5"/>
  <c r="FO113" i="5"/>
  <c r="FO137" i="5"/>
  <c r="FO136" i="5" s="1"/>
  <c r="FO162" i="5"/>
  <c r="FO129" i="5"/>
  <c r="FO128" i="5" s="1"/>
  <c r="FO146" i="5"/>
  <c r="FO145" i="5" s="1"/>
  <c r="FO144" i="5" s="1"/>
  <c r="FM129" i="5"/>
  <c r="FM128" i="5" s="1"/>
  <c r="FN162" i="5"/>
  <c r="FN146" i="5"/>
  <c r="FN137" i="5"/>
  <c r="FN121" i="5"/>
  <c r="FN129" i="5"/>
  <c r="FN161" i="5"/>
  <c r="FN113" i="5"/>
  <c r="FM121" i="5"/>
  <c r="FM163" i="5"/>
  <c r="FM104" i="5"/>
  <c r="FM113" i="5"/>
  <c r="FM161" i="5"/>
  <c r="FM146" i="5"/>
  <c r="FM145" i="5" s="1"/>
  <c r="FM144" i="5" s="1"/>
  <c r="FM162" i="5"/>
  <c r="FM137" i="5"/>
  <c r="FM136" i="5" s="1"/>
  <c r="FL162" i="5"/>
  <c r="FK121" i="5"/>
  <c r="FK146" i="5"/>
  <c r="FK145" i="5" s="1"/>
  <c r="FK144" i="5" s="1"/>
  <c r="FK129" i="5"/>
  <c r="FK128" i="5" s="1"/>
  <c r="FL161" i="5"/>
  <c r="FL113" i="5"/>
  <c r="FL129" i="5"/>
  <c r="FL128" i="5" s="1"/>
  <c r="FK162" i="5"/>
  <c r="FK161" i="5"/>
  <c r="FK113" i="5"/>
  <c r="FL146" i="5"/>
  <c r="FL145" i="5" s="1"/>
  <c r="FL144" i="5" s="1"/>
  <c r="FK104" i="5"/>
  <c r="FL163" i="5"/>
  <c r="FL104" i="5"/>
  <c r="FK137" i="5"/>
  <c r="FK136" i="5" s="1"/>
  <c r="FL121" i="5"/>
  <c r="FL137" i="5"/>
  <c r="FL136" i="5" s="1"/>
  <c r="FJ162" i="5"/>
  <c r="FJ129" i="5"/>
  <c r="FJ128" i="5" s="1"/>
  <c r="FJ121" i="5"/>
  <c r="FJ120" i="5" s="1"/>
  <c r="FJ163" i="5"/>
  <c r="FJ146" i="5"/>
  <c r="FJ145" i="5" s="1"/>
  <c r="FJ144" i="5" s="1"/>
  <c r="FJ113" i="5"/>
  <c r="FJ161" i="5"/>
  <c r="FJ137" i="5"/>
  <c r="FJ136" i="5" s="1"/>
  <c r="FI162" i="5"/>
  <c r="FI163" i="5"/>
  <c r="FI137" i="5"/>
  <c r="FI136" i="5" s="1"/>
  <c r="FI121" i="5"/>
  <c r="FI113" i="5"/>
  <c r="FI161" i="5"/>
  <c r="FI129" i="5"/>
  <c r="FI128" i="5" s="1"/>
  <c r="FI146" i="5"/>
  <c r="FI145" i="5" s="1"/>
  <c r="FI144" i="5" s="1"/>
  <c r="FG121" i="5"/>
  <c r="FH162" i="5"/>
  <c r="FH129" i="5"/>
  <c r="FH128" i="5" s="1"/>
  <c r="FH161" i="5"/>
  <c r="FH113" i="5"/>
  <c r="FH146" i="5"/>
  <c r="FH145" i="5" s="1"/>
  <c r="FG137" i="5"/>
  <c r="FG136" i="5" s="1"/>
  <c r="FH121" i="5"/>
  <c r="FH137" i="5"/>
  <c r="FH136" i="5" s="1"/>
  <c r="FG113" i="5"/>
  <c r="FG161" i="5"/>
  <c r="FG146" i="5"/>
  <c r="FG145" i="5" s="1"/>
  <c r="FG162" i="5"/>
  <c r="FG129" i="5"/>
  <c r="FG128" i="5" s="1"/>
  <c r="FG163" i="5"/>
  <c r="FF146" i="5"/>
  <c r="FF145" i="5" s="1"/>
  <c r="FF121" i="5"/>
  <c r="FF137" i="5"/>
  <c r="FF136" i="5" s="1"/>
  <c r="FF163" i="5"/>
  <c r="FF161" i="5"/>
  <c r="FF113" i="5"/>
  <c r="FF162" i="5"/>
  <c r="FF120" i="5" l="1"/>
  <c r="FG120" i="5"/>
  <c r="FI120" i="5"/>
  <c r="FN120" i="5"/>
  <c r="FN136" i="5"/>
  <c r="FN128" i="5"/>
  <c r="FN145" i="5"/>
  <c r="FQ112" i="5"/>
  <c r="FQ111" i="5" s="1"/>
  <c r="FQ159" i="5" s="1"/>
  <c r="FQ160" i="5"/>
  <c r="FP112" i="5"/>
  <c r="FP111" i="5" s="1"/>
  <c r="FP159" i="5" s="1"/>
  <c r="FP160" i="5"/>
  <c r="FO160" i="5"/>
  <c r="FO112" i="5"/>
  <c r="FO111" i="5" s="1"/>
  <c r="FO159" i="5" s="1"/>
  <c r="FK120" i="5"/>
  <c r="FN112" i="5"/>
  <c r="FN160" i="5"/>
  <c r="FM120" i="5"/>
  <c r="FM112" i="5"/>
  <c r="FM160" i="5"/>
  <c r="FK112" i="5"/>
  <c r="FK160" i="5"/>
  <c r="FL120" i="5"/>
  <c r="FK163" i="5"/>
  <c r="FL112" i="5"/>
  <c r="FL160" i="5"/>
  <c r="FJ160" i="5"/>
  <c r="FJ112" i="5"/>
  <c r="FJ111" i="5" s="1"/>
  <c r="FJ159" i="5" s="1"/>
  <c r="FH144" i="5"/>
  <c r="FF144" i="5"/>
  <c r="FG144" i="5"/>
  <c r="FI160" i="5"/>
  <c r="FI112" i="5"/>
  <c r="FH163" i="5"/>
  <c r="FH120" i="5"/>
  <c r="FH112" i="5"/>
  <c r="FH160" i="5"/>
  <c r="FG160" i="5"/>
  <c r="FG112" i="5"/>
  <c r="FF160" i="5"/>
  <c r="FF112" i="5"/>
  <c r="FI111" i="5" l="1"/>
  <c r="FI159" i="5" s="1"/>
  <c r="FN144" i="5"/>
  <c r="FK111" i="5"/>
  <c r="FK159" i="5" s="1"/>
  <c r="FM111" i="5"/>
  <c r="FM159" i="5" s="1"/>
  <c r="FL111" i="5"/>
  <c r="FL159" i="5" s="1"/>
  <c r="FG111" i="5"/>
  <c r="FF111" i="5"/>
  <c r="FH111" i="5"/>
  <c r="FN111" i="5" l="1"/>
  <c r="FH159" i="5"/>
  <c r="FF159" i="5"/>
  <c r="FG159" i="5"/>
  <c r="FN159" i="5" l="1"/>
  <c r="AR178" i="10" l="1"/>
  <c r="AR177" i="10" s="1"/>
  <c r="AS177" i="10"/>
  <c r="AN178" i="10"/>
  <c r="AN177" i="10" s="1"/>
  <c r="AJ178" i="10"/>
  <c r="AJ177" i="10" s="1"/>
  <c r="AF178" i="10"/>
  <c r="AF177" i="10" s="1"/>
  <c r="AB178" i="10"/>
  <c r="AB177" i="10" s="1"/>
  <c r="X178" i="10"/>
  <c r="X177" i="10" s="1"/>
  <c r="T178" i="10"/>
  <c r="T177" i="10" s="1"/>
  <c r="P178" i="10"/>
  <c r="P177" i="10" s="1"/>
  <c r="L178" i="10"/>
  <c r="L177" i="10" s="1"/>
  <c r="H178" i="10"/>
  <c r="H177" i="10" s="1"/>
  <c r="D178" i="10"/>
  <c r="D177" i="10" s="1"/>
  <c r="AP178" i="10"/>
  <c r="AP177" i="10" s="1"/>
  <c r="AL178" i="10"/>
  <c r="AL177" i="10" s="1"/>
  <c r="AH178" i="10"/>
  <c r="AH177" i="10" s="1"/>
  <c r="AD178" i="10"/>
  <c r="AD177" i="10" s="1"/>
  <c r="Z178" i="10"/>
  <c r="Z177" i="10" s="1"/>
  <c r="V178" i="10"/>
  <c r="V177" i="10" s="1"/>
  <c r="R178" i="10"/>
  <c r="R177" i="10" s="1"/>
  <c r="N178" i="10"/>
  <c r="N177" i="10" s="1"/>
  <c r="J178" i="10"/>
  <c r="J177" i="10" s="1"/>
  <c r="F178" i="10"/>
  <c r="F177" i="10" s="1"/>
  <c r="B178" i="10"/>
  <c r="B177" i="10" s="1"/>
  <c r="AI178" i="10"/>
  <c r="AI177" i="10" s="1"/>
  <c r="AA178" i="10"/>
  <c r="AA177" i="10" s="1"/>
  <c r="S178" i="10"/>
  <c r="S177" i="10" s="1"/>
  <c r="K178" i="10"/>
  <c r="K177" i="10" s="1"/>
  <c r="C178" i="10"/>
  <c r="C177" i="10" s="1"/>
  <c r="AM178" i="10"/>
  <c r="AM177" i="10" s="1"/>
  <c r="AE178" i="10"/>
  <c r="AE177" i="10" s="1"/>
  <c r="W178" i="10"/>
  <c r="W177" i="10" s="1"/>
  <c r="O178" i="10"/>
  <c r="O177" i="10" s="1"/>
  <c r="G178" i="10"/>
  <c r="G177" i="10" s="1"/>
  <c r="AO178" i="10"/>
  <c r="AO177" i="10" s="1"/>
  <c r="Y178" i="10"/>
  <c r="Y177" i="10" s="1"/>
  <c r="I178" i="10"/>
  <c r="I177" i="10" s="1"/>
  <c r="AG178" i="10"/>
  <c r="AG177" i="10" s="1"/>
  <c r="Q178" i="10"/>
  <c r="Q177" i="10" s="1"/>
  <c r="AK178" i="10"/>
  <c r="AK177" i="10" s="1"/>
  <c r="E178" i="10"/>
  <c r="E177" i="10" s="1"/>
  <c r="U178" i="10"/>
  <c r="U177" i="10" s="1"/>
  <c r="AC178" i="10"/>
  <c r="AC177" i="10" s="1"/>
  <c r="M178" i="10"/>
  <c r="M177" i="10" s="1"/>
  <c r="AQ178" i="10"/>
  <c r="AQ177" i="10" s="1"/>
  <c r="AR44" i="10" l="1"/>
  <c r="AR58" i="10"/>
  <c r="AR88" i="10"/>
  <c r="AR89" i="10"/>
  <c r="AR95" i="10"/>
  <c r="AR100" i="10"/>
  <c r="AO44" i="10"/>
  <c r="AK44" i="10"/>
  <c r="AG44" i="10"/>
  <c r="AC44" i="10"/>
  <c r="Y44" i="10"/>
  <c r="U44" i="10"/>
  <c r="Q44" i="10"/>
  <c r="M44" i="10"/>
  <c r="I44" i="10"/>
  <c r="E44" i="10"/>
  <c r="AM44" i="10"/>
  <c r="AI44" i="10"/>
  <c r="AE44" i="10"/>
  <c r="AA44" i="10"/>
  <c r="W44" i="10"/>
  <c r="S44" i="10"/>
  <c r="O44" i="10"/>
  <c r="K44" i="10"/>
  <c r="G44" i="10"/>
  <c r="C44" i="10"/>
  <c r="AL44" i="10"/>
  <c r="AD44" i="10"/>
  <c r="V44" i="10"/>
  <c r="N44" i="10"/>
  <c r="F44" i="10"/>
  <c r="AP44" i="10"/>
  <c r="AH44" i="10"/>
  <c r="Z44" i="10"/>
  <c r="R44" i="10"/>
  <c r="J44" i="10"/>
  <c r="B44" i="10"/>
  <c r="AB44" i="10"/>
  <c r="L44" i="10"/>
  <c r="AQ44" i="10"/>
  <c r="AN44" i="10"/>
  <c r="X44" i="10"/>
  <c r="H44" i="10"/>
  <c r="AJ44" i="10"/>
  <c r="T44" i="10"/>
  <c r="D44" i="10"/>
  <c r="AF44" i="10"/>
  <c r="P44" i="10"/>
  <c r="AM58" i="10"/>
  <c r="AI58" i="10"/>
  <c r="AE58" i="10"/>
  <c r="AA58" i="10"/>
  <c r="W58" i="10"/>
  <c r="S58" i="10"/>
  <c r="O58" i="10"/>
  <c r="K58" i="10"/>
  <c r="G58" i="10"/>
  <c r="C58" i="10"/>
  <c r="AQ58" i="10"/>
  <c r="AO58" i="10"/>
  <c r="AK58" i="10"/>
  <c r="AG58" i="10"/>
  <c r="AC58" i="10"/>
  <c r="Y58" i="10"/>
  <c r="U58" i="10"/>
  <c r="Q58" i="10"/>
  <c r="M58" i="10"/>
  <c r="I58" i="10"/>
  <c r="E58" i="10"/>
  <c r="AN58" i="10"/>
  <c r="AF58" i="10"/>
  <c r="X58" i="10"/>
  <c r="P58" i="10"/>
  <c r="H58" i="10"/>
  <c r="AL58" i="10"/>
  <c r="AD58" i="10"/>
  <c r="V58" i="10"/>
  <c r="N58" i="10"/>
  <c r="F58" i="10"/>
  <c r="AJ58" i="10"/>
  <c r="AB58" i="10"/>
  <c r="T58" i="10"/>
  <c r="L58" i="10"/>
  <c r="D58" i="10"/>
  <c r="AP58" i="10"/>
  <c r="J58" i="10"/>
  <c r="AH58" i="10"/>
  <c r="B58" i="10"/>
  <c r="Z58" i="10"/>
  <c r="R58" i="10"/>
  <c r="AN88" i="10"/>
  <c r="AJ88" i="10"/>
  <c r="AF88" i="10"/>
  <c r="AB88" i="10"/>
  <c r="X88" i="10"/>
  <c r="T88" i="10"/>
  <c r="P88" i="10"/>
  <c r="L88" i="10"/>
  <c r="H88" i="10"/>
  <c r="D88" i="10"/>
  <c r="AP88" i="10"/>
  <c r="AL88" i="10"/>
  <c r="AH88" i="10"/>
  <c r="AD88" i="10"/>
  <c r="Z88" i="10"/>
  <c r="V88" i="10"/>
  <c r="R88" i="10"/>
  <c r="N88" i="10"/>
  <c r="J88" i="10"/>
  <c r="F88" i="10"/>
  <c r="B88" i="10"/>
  <c r="AI88" i="10"/>
  <c r="AA88" i="10"/>
  <c r="S88" i="10"/>
  <c r="K88" i="10"/>
  <c r="C88" i="10"/>
  <c r="AQ88" i="10"/>
  <c r="AM88" i="10"/>
  <c r="AE88" i="10"/>
  <c r="W88" i="10"/>
  <c r="O88" i="10"/>
  <c r="G88" i="10"/>
  <c r="AK88" i="10"/>
  <c r="U88" i="10"/>
  <c r="E88" i="10"/>
  <c r="AG88" i="10"/>
  <c r="Q88" i="10"/>
  <c r="AC88" i="10"/>
  <c r="M88" i="10"/>
  <c r="Y88" i="10"/>
  <c r="I88" i="10"/>
  <c r="AO88" i="10"/>
  <c r="AM89" i="10"/>
  <c r="AI89" i="10"/>
  <c r="AE89" i="10"/>
  <c r="AA89" i="10"/>
  <c r="W89" i="10"/>
  <c r="S89" i="10"/>
  <c r="O89" i="10"/>
  <c r="K89" i="10"/>
  <c r="G89" i="10"/>
  <c r="C89" i="10"/>
  <c r="AO89" i="10"/>
  <c r="AK89" i="10"/>
  <c r="AG89" i="10"/>
  <c r="AC89" i="10"/>
  <c r="Y89" i="10"/>
  <c r="U89" i="10"/>
  <c r="Q89" i="10"/>
  <c r="M89" i="10"/>
  <c r="I89" i="10"/>
  <c r="E89" i="10"/>
  <c r="AP89" i="10"/>
  <c r="AH89" i="10"/>
  <c r="Z89" i="10"/>
  <c r="R89" i="10"/>
  <c r="J89" i="10"/>
  <c r="B89" i="10"/>
  <c r="AL89" i="10"/>
  <c r="AD89" i="10"/>
  <c r="V89" i="10"/>
  <c r="N89" i="10"/>
  <c r="F89" i="10"/>
  <c r="AB89" i="10"/>
  <c r="L89" i="10"/>
  <c r="AN89" i="10"/>
  <c r="X89" i="10"/>
  <c r="H89" i="10"/>
  <c r="AJ89" i="10"/>
  <c r="T89" i="10"/>
  <c r="D89" i="10"/>
  <c r="AF89" i="10"/>
  <c r="P89" i="10"/>
  <c r="AQ89" i="10"/>
  <c r="AN95" i="10"/>
  <c r="AJ95" i="10"/>
  <c r="AF95" i="10"/>
  <c r="AB95" i="10"/>
  <c r="X95" i="10"/>
  <c r="T95" i="10"/>
  <c r="P95" i="10"/>
  <c r="L95" i="10"/>
  <c r="H95" i="10"/>
  <c r="D95" i="10"/>
  <c r="AP95" i="10"/>
  <c r="AL95" i="10"/>
  <c r="AH95" i="10"/>
  <c r="AD95" i="10"/>
  <c r="Z95" i="10"/>
  <c r="V95" i="10"/>
  <c r="R95" i="10"/>
  <c r="N95" i="10"/>
  <c r="J95" i="10"/>
  <c r="F95" i="10"/>
  <c r="B95" i="10"/>
  <c r="AM95" i="10"/>
  <c r="AE95" i="10"/>
  <c r="W95" i="10"/>
  <c r="O95" i="10"/>
  <c r="G95" i="10"/>
  <c r="AI95" i="10"/>
  <c r="AA95" i="10"/>
  <c r="S95" i="10"/>
  <c r="K95" i="10"/>
  <c r="C95" i="10"/>
  <c r="AQ95" i="10"/>
  <c r="AO95" i="10"/>
  <c r="Y95" i="10"/>
  <c r="I95" i="10"/>
  <c r="AK95" i="10"/>
  <c r="U95" i="10"/>
  <c r="E95" i="10"/>
  <c r="AG95" i="10"/>
  <c r="Q95" i="10"/>
  <c r="M95" i="10"/>
  <c r="AC95" i="10"/>
  <c r="AM100" i="10"/>
  <c r="AI100" i="10"/>
  <c r="AE100" i="10"/>
  <c r="AA100" i="10"/>
  <c r="W100" i="10"/>
  <c r="S100" i="10"/>
  <c r="O100" i="10"/>
  <c r="K100" i="10"/>
  <c r="G100" i="10"/>
  <c r="C100" i="10"/>
  <c r="AO100" i="10"/>
  <c r="AK100" i="10"/>
  <c r="AG100" i="10"/>
  <c r="AC100" i="10"/>
  <c r="Y100" i="10"/>
  <c r="U100" i="10"/>
  <c r="Q100" i="10"/>
  <c r="M100" i="10"/>
  <c r="I100" i="10"/>
  <c r="E100" i="10"/>
  <c r="AP100" i="10"/>
  <c r="AH100" i="10"/>
  <c r="Z100" i="10"/>
  <c r="R100" i="10"/>
  <c r="J100" i="10"/>
  <c r="B100" i="10"/>
  <c r="AL100" i="10"/>
  <c r="AD100" i="10"/>
  <c r="V100" i="10"/>
  <c r="N100" i="10"/>
  <c r="F100" i="10"/>
  <c r="AJ100" i="10"/>
  <c r="T100" i="10"/>
  <c r="D100" i="10"/>
  <c r="AF100" i="10"/>
  <c r="P100" i="10"/>
  <c r="L100" i="10"/>
  <c r="AB100" i="10"/>
  <c r="AQ100" i="10"/>
  <c r="X100" i="10"/>
  <c r="H100" i="10"/>
  <c r="AN100" i="10"/>
  <c r="AR88" i="4" l="1"/>
  <c r="AR44" i="4"/>
  <c r="AR58" i="4"/>
  <c r="AR73" i="4"/>
  <c r="AR115" i="4"/>
  <c r="AO58" i="4"/>
  <c r="AK58" i="4"/>
  <c r="AG58" i="4"/>
  <c r="AC58" i="4"/>
  <c r="Y58" i="4"/>
  <c r="U58" i="4"/>
  <c r="Q58" i="4"/>
  <c r="M58" i="4"/>
  <c r="I58" i="4"/>
  <c r="E58" i="4"/>
  <c r="AN58" i="4"/>
  <c r="AJ58" i="4"/>
  <c r="AF58" i="4"/>
  <c r="AB58" i="4"/>
  <c r="X58" i="4"/>
  <c r="T58" i="4"/>
  <c r="P58" i="4"/>
  <c r="L58" i="4"/>
  <c r="H58" i="4"/>
  <c r="D58" i="4"/>
  <c r="AM58" i="4"/>
  <c r="AI58" i="4"/>
  <c r="AE58" i="4"/>
  <c r="AA58" i="4"/>
  <c r="W58" i="4"/>
  <c r="S58" i="4"/>
  <c r="O58" i="4"/>
  <c r="K58" i="4"/>
  <c r="G58" i="4"/>
  <c r="C58" i="4"/>
  <c r="AL58" i="4"/>
  <c r="V58" i="4"/>
  <c r="F58" i="4"/>
  <c r="AP58" i="4"/>
  <c r="AH58" i="4"/>
  <c r="R58" i="4"/>
  <c r="B58" i="4"/>
  <c r="Z58" i="4"/>
  <c r="J58" i="4"/>
  <c r="AD58" i="4"/>
  <c r="N58" i="4"/>
  <c r="AO44" i="4"/>
  <c r="AK44" i="4"/>
  <c r="AG44" i="4"/>
  <c r="AC44" i="4"/>
  <c r="Y44" i="4"/>
  <c r="U44" i="4"/>
  <c r="Q44" i="4"/>
  <c r="M44" i="4"/>
  <c r="I44" i="4"/>
  <c r="E44" i="4"/>
  <c r="AN44" i="4"/>
  <c r="AJ44" i="4"/>
  <c r="AF44" i="4"/>
  <c r="AB44" i="4"/>
  <c r="X44" i="4"/>
  <c r="T44" i="4"/>
  <c r="P44" i="4"/>
  <c r="L44" i="4"/>
  <c r="H44" i="4"/>
  <c r="D44" i="4"/>
  <c r="AM44" i="4"/>
  <c r="AI44" i="4"/>
  <c r="AE44" i="4"/>
  <c r="AA44" i="4"/>
  <c r="W44" i="4"/>
  <c r="AP44" i="4"/>
  <c r="Z44" i="4"/>
  <c r="O44" i="4"/>
  <c r="G44" i="4"/>
  <c r="R44" i="4"/>
  <c r="B44" i="4"/>
  <c r="AL44" i="4"/>
  <c r="V44" i="4"/>
  <c r="N44" i="4"/>
  <c r="F44" i="4"/>
  <c r="AD44" i="4"/>
  <c r="AH44" i="4"/>
  <c r="S44" i="4"/>
  <c r="K44" i="4"/>
  <c r="C44" i="4"/>
  <c r="J44" i="4"/>
  <c r="AO88" i="4"/>
  <c r="AK88" i="4"/>
  <c r="AG88" i="4"/>
  <c r="AC88" i="4"/>
  <c r="Y88" i="4"/>
  <c r="U88" i="4"/>
  <c r="Q88" i="4"/>
  <c r="M88" i="4"/>
  <c r="I88" i="4"/>
  <c r="E88" i="4"/>
  <c r="AM88" i="4"/>
  <c r="AH88" i="4"/>
  <c r="AB88" i="4"/>
  <c r="W88" i="4"/>
  <c r="R88" i="4"/>
  <c r="L88" i="4"/>
  <c r="G88" i="4"/>
  <c r="B88" i="4"/>
  <c r="AL88" i="4"/>
  <c r="AF88" i="4"/>
  <c r="AA88" i="4"/>
  <c r="V88" i="4"/>
  <c r="P88" i="4"/>
  <c r="K88" i="4"/>
  <c r="F88" i="4"/>
  <c r="AP88" i="4"/>
  <c r="AJ88" i="4"/>
  <c r="AE88" i="4"/>
  <c r="Z88" i="4"/>
  <c r="T88" i="4"/>
  <c r="O88" i="4"/>
  <c r="J88" i="4"/>
  <c r="D88" i="4"/>
  <c r="AN88" i="4"/>
  <c r="S88" i="4"/>
  <c r="X88" i="4"/>
  <c r="C88" i="4"/>
  <c r="AI88" i="4"/>
  <c r="N88" i="4"/>
  <c r="AD88" i="4"/>
  <c r="H88" i="4"/>
  <c r="AN73" i="4"/>
  <c r="AJ73" i="4"/>
  <c r="AF73" i="4"/>
  <c r="AB73" i="4"/>
  <c r="X73" i="4"/>
  <c r="T73" i="4"/>
  <c r="P73" i="4"/>
  <c r="L73" i="4"/>
  <c r="H73" i="4"/>
  <c r="D73" i="4"/>
  <c r="AM73" i="4"/>
  <c r="AI73" i="4"/>
  <c r="AE73" i="4"/>
  <c r="AA73" i="4"/>
  <c r="W73" i="4"/>
  <c r="S73" i="4"/>
  <c r="O73" i="4"/>
  <c r="K73" i="4"/>
  <c r="G73" i="4"/>
  <c r="C73" i="4"/>
  <c r="AP73" i="4"/>
  <c r="AL73" i="4"/>
  <c r="AH73" i="4"/>
  <c r="AD73" i="4"/>
  <c r="Z73" i="4"/>
  <c r="V73" i="4"/>
  <c r="R73" i="4"/>
  <c r="N73" i="4"/>
  <c r="J73" i="4"/>
  <c r="F73" i="4"/>
  <c r="B73" i="4"/>
  <c r="AG73" i="4"/>
  <c r="Q73" i="4"/>
  <c r="AK73" i="4"/>
  <c r="E73" i="4"/>
  <c r="AC73" i="4"/>
  <c r="M73" i="4"/>
  <c r="U73" i="4"/>
  <c r="AO73" i="4"/>
  <c r="Y73" i="4"/>
  <c r="I73" i="4"/>
  <c r="AP115" i="4"/>
  <c r="FU77" i="2" l="1"/>
  <c r="FU77" i="11"/>
  <c r="FU79" i="2"/>
  <c r="FU79" i="11"/>
  <c r="FU78" i="11"/>
  <c r="FU78" i="2"/>
  <c r="FT79" i="2"/>
  <c r="FT79" i="11"/>
  <c r="FT78" i="11"/>
  <c r="FT78" i="2"/>
  <c r="FT77" i="2"/>
  <c r="FT77" i="11"/>
  <c r="FS77" i="2"/>
  <c r="FS77" i="11"/>
  <c r="FS79" i="11"/>
  <c r="FS79" i="2"/>
  <c r="FS78" i="11"/>
  <c r="FS78" i="2"/>
  <c r="FR77" i="2"/>
  <c r="FR77" i="11"/>
  <c r="FR79" i="2"/>
  <c r="FR79" i="11"/>
  <c r="FR78" i="11"/>
  <c r="FR78" i="2"/>
  <c r="AR103" i="7"/>
  <c r="FQ77" i="11"/>
  <c r="FQ77" i="2"/>
  <c r="FQ79" i="2"/>
  <c r="FQ79" i="11"/>
  <c r="AR105" i="7"/>
  <c r="AR104" i="7"/>
  <c r="FQ78" i="11"/>
  <c r="FQ78" i="2"/>
  <c r="FP77" i="11"/>
  <c r="FP77" i="2"/>
  <c r="FP79" i="2"/>
  <c r="FP79" i="11"/>
  <c r="FP78" i="2"/>
  <c r="FP78" i="11"/>
  <c r="FO77" i="11"/>
  <c r="FO79" i="11"/>
  <c r="FO78" i="11"/>
  <c r="FO79" i="2"/>
  <c r="FO78" i="2"/>
  <c r="FO77" i="2"/>
  <c r="FN77" i="11"/>
  <c r="FN77" i="2"/>
  <c r="FN79" i="11"/>
  <c r="FN79" i="2"/>
  <c r="FN78" i="11"/>
  <c r="FN78" i="2"/>
  <c r="AN103" i="7"/>
  <c r="AJ103" i="7"/>
  <c r="AF103" i="7"/>
  <c r="AB103" i="7"/>
  <c r="X103" i="7"/>
  <c r="T103" i="7"/>
  <c r="P103" i="7"/>
  <c r="L103" i="7"/>
  <c r="H103" i="7"/>
  <c r="D103" i="7"/>
  <c r="AP103" i="7"/>
  <c r="AL103" i="7"/>
  <c r="AH103" i="7"/>
  <c r="AD103" i="7"/>
  <c r="Z103" i="7"/>
  <c r="V103" i="7"/>
  <c r="R103" i="7"/>
  <c r="N103" i="7"/>
  <c r="J103" i="7"/>
  <c r="F103" i="7"/>
  <c r="B103" i="7"/>
  <c r="AI103" i="7"/>
  <c r="AA103" i="7"/>
  <c r="S103" i="7"/>
  <c r="K103" i="7"/>
  <c r="C103" i="7"/>
  <c r="AQ103" i="7"/>
  <c r="AO103" i="7"/>
  <c r="AG103" i="7"/>
  <c r="Y103" i="7"/>
  <c r="Q103" i="7"/>
  <c r="I103" i="7"/>
  <c r="AM103" i="7"/>
  <c r="AE103" i="7"/>
  <c r="W103" i="7"/>
  <c r="O103" i="7"/>
  <c r="G103" i="7"/>
  <c r="M103" i="7"/>
  <c r="AK103" i="7"/>
  <c r="E103" i="7"/>
  <c r="AC103" i="7"/>
  <c r="FM77" i="11"/>
  <c r="U103" i="7"/>
  <c r="Y106" i="4"/>
  <c r="U106" i="4"/>
  <c r="Q106" i="4"/>
  <c r="M106" i="4"/>
  <c r="I106" i="4"/>
  <c r="E106" i="4"/>
  <c r="W106" i="4"/>
  <c r="R106" i="4"/>
  <c r="L106" i="4"/>
  <c r="G106" i="4"/>
  <c r="B106" i="4"/>
  <c r="AA106" i="4"/>
  <c r="V106" i="4"/>
  <c r="P106" i="4"/>
  <c r="K106" i="4"/>
  <c r="F106" i="4"/>
  <c r="Z106" i="4"/>
  <c r="T106" i="4"/>
  <c r="O106" i="4"/>
  <c r="J106" i="4"/>
  <c r="D106" i="4"/>
  <c r="N106" i="4"/>
  <c r="H106" i="4"/>
  <c r="S106" i="4"/>
  <c r="X106" i="4"/>
  <c r="C106" i="4"/>
  <c r="AM104" i="7"/>
  <c r="AI104" i="7"/>
  <c r="AE104" i="7"/>
  <c r="AA104" i="7"/>
  <c r="W104" i="7"/>
  <c r="S104" i="7"/>
  <c r="O104" i="7"/>
  <c r="K104" i="7"/>
  <c r="G104" i="7"/>
  <c r="C104" i="7"/>
  <c r="AO104" i="7"/>
  <c r="AO102" i="7" s="1"/>
  <c r="AK104" i="7"/>
  <c r="AG104" i="7"/>
  <c r="AC104" i="7"/>
  <c r="Y104" i="7"/>
  <c r="U104" i="7"/>
  <c r="Q104" i="7"/>
  <c r="M104" i="7"/>
  <c r="I104" i="7"/>
  <c r="I102" i="7" s="1"/>
  <c r="E104" i="7"/>
  <c r="AP104" i="7"/>
  <c r="AH104" i="7"/>
  <c r="Z104" i="7"/>
  <c r="R104" i="7"/>
  <c r="J104" i="7"/>
  <c r="B104" i="7"/>
  <c r="AN104" i="7"/>
  <c r="AF104" i="7"/>
  <c r="X104" i="7"/>
  <c r="P104" i="7"/>
  <c r="H104" i="7"/>
  <c r="AL104" i="7"/>
  <c r="AD104" i="7"/>
  <c r="V104" i="7"/>
  <c r="N104" i="7"/>
  <c r="F104" i="7"/>
  <c r="AJ104" i="7"/>
  <c r="D104" i="7"/>
  <c r="AB104" i="7"/>
  <c r="T104" i="7"/>
  <c r="AQ104" i="7"/>
  <c r="FM78" i="11"/>
  <c r="L104" i="7"/>
  <c r="AD106" i="10"/>
  <c r="Z106" i="10"/>
  <c r="V106" i="10"/>
  <c r="R106" i="10"/>
  <c r="N106" i="10"/>
  <c r="J106" i="10"/>
  <c r="F106" i="10"/>
  <c r="B106" i="10"/>
  <c r="AB106" i="10"/>
  <c r="X106" i="10"/>
  <c r="T106" i="10"/>
  <c r="P106" i="10"/>
  <c r="L106" i="10"/>
  <c r="H106" i="10"/>
  <c r="D106" i="10"/>
  <c r="AC106" i="10"/>
  <c r="U106" i="10"/>
  <c r="M106" i="10"/>
  <c r="E106" i="10"/>
  <c r="Y106" i="10"/>
  <c r="Q106" i="10"/>
  <c r="I106" i="10"/>
  <c r="W106" i="10"/>
  <c r="G106" i="10"/>
  <c r="S106" i="10"/>
  <c r="C106" i="10"/>
  <c r="AE106" i="10"/>
  <c r="O106" i="10"/>
  <c r="AA106" i="10"/>
  <c r="K106" i="10"/>
  <c r="AG106" i="7"/>
  <c r="AC106" i="7"/>
  <c r="Y106" i="7"/>
  <c r="U106" i="7"/>
  <c r="Q106" i="7"/>
  <c r="M106" i="7"/>
  <c r="I106" i="7"/>
  <c r="E106" i="7"/>
  <c r="AE106" i="7"/>
  <c r="AA106" i="7"/>
  <c r="W106" i="7"/>
  <c r="S106" i="7"/>
  <c r="O106" i="7"/>
  <c r="K106" i="7"/>
  <c r="G106" i="7"/>
  <c r="C106" i="7"/>
  <c r="AF106" i="7"/>
  <c r="X106" i="7"/>
  <c r="P106" i="7"/>
  <c r="H106" i="7"/>
  <c r="AD106" i="7"/>
  <c r="V106" i="7"/>
  <c r="N106" i="7"/>
  <c r="F106" i="7"/>
  <c r="AB106" i="7"/>
  <c r="T106" i="7"/>
  <c r="L106" i="7"/>
  <c r="D106" i="7"/>
  <c r="R106" i="7"/>
  <c r="J106" i="7"/>
  <c r="B106" i="7"/>
  <c r="Z106" i="7"/>
  <c r="AP105" i="7"/>
  <c r="AL105" i="7"/>
  <c r="AH105" i="7"/>
  <c r="AD105" i="7"/>
  <c r="Z105" i="7"/>
  <c r="V105" i="7"/>
  <c r="R105" i="7"/>
  <c r="N105" i="7"/>
  <c r="J105" i="7"/>
  <c r="F105" i="7"/>
  <c r="B105" i="7"/>
  <c r="AN105" i="7"/>
  <c r="AJ105" i="7"/>
  <c r="AF105" i="7"/>
  <c r="AB105" i="7"/>
  <c r="X105" i="7"/>
  <c r="T105" i="7"/>
  <c r="P105" i="7"/>
  <c r="L105" i="7"/>
  <c r="H105" i="7"/>
  <c r="D105" i="7"/>
  <c r="AO105" i="7"/>
  <c r="AG105" i="7"/>
  <c r="Y105" i="7"/>
  <c r="Q105" i="7"/>
  <c r="I105" i="7"/>
  <c r="AM105" i="7"/>
  <c r="AE105" i="7"/>
  <c r="W105" i="7"/>
  <c r="O105" i="7"/>
  <c r="G105" i="7"/>
  <c r="AK105" i="7"/>
  <c r="AC105" i="7"/>
  <c r="U105" i="7"/>
  <c r="M105" i="7"/>
  <c r="E105" i="7"/>
  <c r="AA105" i="7"/>
  <c r="S105" i="7"/>
  <c r="AQ105" i="7"/>
  <c r="K105" i="7"/>
  <c r="C105" i="7"/>
  <c r="AI105" i="7"/>
  <c r="FM79" i="11"/>
  <c r="FM77" i="2"/>
  <c r="FM79" i="2"/>
  <c r="FM78" i="2"/>
  <c r="FL78" i="11"/>
  <c r="FL78" i="2"/>
  <c r="FK78" i="11"/>
  <c r="FK78" i="2"/>
  <c r="FL77" i="11"/>
  <c r="FL77" i="2"/>
  <c r="FK77" i="2"/>
  <c r="FK77" i="11"/>
  <c r="FL79" i="11"/>
  <c r="FL79" i="2"/>
  <c r="FK79" i="11"/>
  <c r="FK79" i="2"/>
  <c r="FJ78" i="11"/>
  <c r="FJ78" i="2"/>
  <c r="FJ77" i="11"/>
  <c r="FJ77" i="2"/>
  <c r="FJ79" i="2"/>
  <c r="FJ79" i="11"/>
  <c r="FI78" i="11"/>
  <c r="FI78" i="2"/>
  <c r="FI77" i="11"/>
  <c r="FI77" i="2"/>
  <c r="FI79" i="2"/>
  <c r="FI79" i="11"/>
  <c r="FH77" i="2"/>
  <c r="FH77" i="11"/>
  <c r="FH79" i="11"/>
  <c r="FH79" i="2"/>
  <c r="FH78" i="11"/>
  <c r="FH78" i="2"/>
  <c r="FG79" i="11"/>
  <c r="FG79" i="2"/>
  <c r="FG77" i="11"/>
  <c r="FG77" i="2"/>
  <c r="FG78" i="2"/>
  <c r="FG78" i="11"/>
  <c r="FC79" i="11"/>
  <c r="C79" i="11"/>
  <c r="FE79" i="2"/>
  <c r="E79" i="2"/>
  <c r="FF79" i="11"/>
  <c r="FB79" i="11"/>
  <c r="B79" i="11"/>
  <c r="FD79" i="2"/>
  <c r="D79" i="2"/>
  <c r="FE79" i="11"/>
  <c r="E79" i="11"/>
  <c r="FC79" i="2"/>
  <c r="C79" i="2"/>
  <c r="FD79" i="11"/>
  <c r="D79" i="11"/>
  <c r="FF79" i="2"/>
  <c r="FB79" i="2"/>
  <c r="B79" i="2"/>
  <c r="FD78" i="11"/>
  <c r="BL78" i="11"/>
  <c r="BH78" i="11"/>
  <c r="BD78" i="11"/>
  <c r="AZ78" i="11"/>
  <c r="AV78" i="11"/>
  <c r="AR78" i="11"/>
  <c r="AN78" i="11"/>
  <c r="AJ78" i="11"/>
  <c r="AF78" i="11"/>
  <c r="AB78" i="11"/>
  <c r="X78" i="11"/>
  <c r="T78" i="11"/>
  <c r="P78" i="11"/>
  <c r="L78" i="11"/>
  <c r="H78" i="11"/>
  <c r="D78" i="11"/>
  <c r="FF78" i="2"/>
  <c r="FB78" i="2"/>
  <c r="BJ78" i="2"/>
  <c r="BF78" i="2"/>
  <c r="BB78" i="2"/>
  <c r="AX78" i="2"/>
  <c r="AT78" i="2"/>
  <c r="AP78" i="2"/>
  <c r="AL78" i="2"/>
  <c r="AH78" i="2"/>
  <c r="AD78" i="2"/>
  <c r="Z78" i="2"/>
  <c r="V78" i="2"/>
  <c r="R78" i="2"/>
  <c r="N78" i="2"/>
  <c r="J78" i="2"/>
  <c r="F78" i="2"/>
  <c r="B78" i="2"/>
  <c r="FC78" i="11"/>
  <c r="BK78" i="11"/>
  <c r="BG78" i="11"/>
  <c r="BC78" i="11"/>
  <c r="AY78" i="11"/>
  <c r="AU78" i="11"/>
  <c r="AQ78" i="11"/>
  <c r="AM78" i="11"/>
  <c r="AI78" i="11"/>
  <c r="AE78" i="11"/>
  <c r="AA78" i="11"/>
  <c r="W78" i="11"/>
  <c r="S78" i="11"/>
  <c r="O78" i="11"/>
  <c r="K78" i="11"/>
  <c r="G78" i="11"/>
  <c r="C78" i="11"/>
  <c r="FE78" i="2"/>
  <c r="BM78" i="2"/>
  <c r="BI78" i="2"/>
  <c r="BE78" i="2"/>
  <c r="BA78" i="2"/>
  <c r="AW78" i="2"/>
  <c r="AS78" i="2"/>
  <c r="AO78" i="2"/>
  <c r="AK78" i="2"/>
  <c r="AG78" i="2"/>
  <c r="AC78" i="2"/>
  <c r="Y78" i="2"/>
  <c r="U78" i="2"/>
  <c r="Q78" i="2"/>
  <c r="M78" i="2"/>
  <c r="I78" i="2"/>
  <c r="E78" i="2"/>
  <c r="FF78" i="11"/>
  <c r="FB78" i="11"/>
  <c r="BJ78" i="11"/>
  <c r="BF78" i="11"/>
  <c r="BB78" i="11"/>
  <c r="AX78" i="11"/>
  <c r="AT78" i="11"/>
  <c r="AP78" i="11"/>
  <c r="AL78" i="11"/>
  <c r="AH78" i="11"/>
  <c r="AD78" i="11"/>
  <c r="Z78" i="11"/>
  <c r="V78" i="11"/>
  <c r="R78" i="11"/>
  <c r="N78" i="11"/>
  <c r="J78" i="11"/>
  <c r="F78" i="11"/>
  <c r="B78" i="11"/>
  <c r="FD78" i="2"/>
  <c r="BL78" i="2"/>
  <c r="BH78" i="2"/>
  <c r="BD78" i="2"/>
  <c r="AZ78" i="2"/>
  <c r="AV78" i="2"/>
  <c r="AR78" i="2"/>
  <c r="AN78" i="2"/>
  <c r="AJ78" i="2"/>
  <c r="AF78" i="2"/>
  <c r="AB78" i="2"/>
  <c r="X78" i="2"/>
  <c r="T78" i="2"/>
  <c r="P78" i="2"/>
  <c r="L78" i="2"/>
  <c r="H78" i="2"/>
  <c r="D78" i="2"/>
  <c r="FE78" i="11"/>
  <c r="BM78" i="11"/>
  <c r="BI78" i="11"/>
  <c r="BE78" i="11"/>
  <c r="BA78" i="11"/>
  <c r="AW78" i="11"/>
  <c r="AS78" i="11"/>
  <c r="AO78" i="11"/>
  <c r="AK78" i="11"/>
  <c r="AG78" i="11"/>
  <c r="AC78" i="11"/>
  <c r="Y78" i="11"/>
  <c r="U78" i="11"/>
  <c r="Q78" i="11"/>
  <c r="M78" i="11"/>
  <c r="I78" i="11"/>
  <c r="E78" i="11"/>
  <c r="FC78" i="2"/>
  <c r="BK78" i="2"/>
  <c r="BG78" i="2"/>
  <c r="BC78" i="2"/>
  <c r="AY78" i="2"/>
  <c r="AU78" i="2"/>
  <c r="AQ78" i="2"/>
  <c r="AM78" i="2"/>
  <c r="AI78" i="2"/>
  <c r="AE78" i="2"/>
  <c r="AA78" i="2"/>
  <c r="W78" i="2"/>
  <c r="S78" i="2"/>
  <c r="O78" i="2"/>
  <c r="K78" i="2"/>
  <c r="G78" i="2"/>
  <c r="C78" i="2"/>
  <c r="FE77" i="11"/>
  <c r="BM77" i="11"/>
  <c r="BI77" i="11"/>
  <c r="BE77" i="11"/>
  <c r="BA77" i="11"/>
  <c r="AW77" i="11"/>
  <c r="AS77" i="11"/>
  <c r="AO77" i="11"/>
  <c r="AK77" i="11"/>
  <c r="AG77" i="11"/>
  <c r="AC77" i="11"/>
  <c r="Y77" i="11"/>
  <c r="U77" i="11"/>
  <c r="Q77" i="11"/>
  <c r="M77" i="11"/>
  <c r="I77" i="11"/>
  <c r="E77" i="11"/>
  <c r="FC77" i="2"/>
  <c r="BK77" i="2"/>
  <c r="BG77" i="2"/>
  <c r="BC77" i="2"/>
  <c r="AY77" i="2"/>
  <c r="AU77" i="2"/>
  <c r="AQ77" i="2"/>
  <c r="AM77" i="2"/>
  <c r="AI77" i="2"/>
  <c r="AE77" i="2"/>
  <c r="AA77" i="2"/>
  <c r="W77" i="2"/>
  <c r="S77" i="2"/>
  <c r="O77" i="2"/>
  <c r="K77" i="2"/>
  <c r="G77" i="2"/>
  <c r="C77" i="2"/>
  <c r="FD77" i="11"/>
  <c r="BL77" i="11"/>
  <c r="BH77" i="11"/>
  <c r="BD77" i="11"/>
  <c r="AZ77" i="11"/>
  <c r="AV77" i="11"/>
  <c r="AR77" i="11"/>
  <c r="AN77" i="11"/>
  <c r="AJ77" i="11"/>
  <c r="AF77" i="11"/>
  <c r="AB77" i="11"/>
  <c r="X77" i="11"/>
  <c r="T77" i="11"/>
  <c r="P77" i="11"/>
  <c r="L77" i="11"/>
  <c r="H77" i="11"/>
  <c r="D77" i="11"/>
  <c r="FF77" i="2"/>
  <c r="FF76" i="2" s="1"/>
  <c r="FB77" i="2"/>
  <c r="BJ77" i="2"/>
  <c r="BF77" i="2"/>
  <c r="BB77" i="2"/>
  <c r="AX77" i="2"/>
  <c r="AT77" i="2"/>
  <c r="AP77" i="2"/>
  <c r="AL77" i="2"/>
  <c r="AH77" i="2"/>
  <c r="AD77" i="2"/>
  <c r="Z77" i="2"/>
  <c r="V77" i="2"/>
  <c r="R77" i="2"/>
  <c r="N77" i="2"/>
  <c r="J77" i="2"/>
  <c r="F77" i="2"/>
  <c r="B77" i="2"/>
  <c r="FC77" i="11"/>
  <c r="BK77" i="11"/>
  <c r="BG77" i="11"/>
  <c r="BC77" i="11"/>
  <c r="AY77" i="11"/>
  <c r="AU77" i="11"/>
  <c r="AQ77" i="11"/>
  <c r="AM77" i="11"/>
  <c r="AI77" i="11"/>
  <c r="AE77" i="11"/>
  <c r="AA77" i="11"/>
  <c r="W77" i="11"/>
  <c r="S77" i="11"/>
  <c r="O77" i="11"/>
  <c r="K77" i="11"/>
  <c r="G77" i="11"/>
  <c r="C77" i="11"/>
  <c r="FE77" i="2"/>
  <c r="BM77" i="2"/>
  <c r="BI77" i="2"/>
  <c r="BE77" i="2"/>
  <c r="BA77" i="2"/>
  <c r="AW77" i="2"/>
  <c r="AS77" i="2"/>
  <c r="AO77" i="2"/>
  <c r="AK77" i="2"/>
  <c r="AG77" i="2"/>
  <c r="AC77" i="2"/>
  <c r="Y77" i="2"/>
  <c r="U77" i="2"/>
  <c r="Q77" i="2"/>
  <c r="M77" i="2"/>
  <c r="I77" i="2"/>
  <c r="E77" i="2"/>
  <c r="FF77" i="11"/>
  <c r="FF76" i="11" s="1"/>
  <c r="FB77" i="11"/>
  <c r="BJ77" i="11"/>
  <c r="BF77" i="11"/>
  <c r="BB77" i="11"/>
  <c r="AX77" i="11"/>
  <c r="AT77" i="11"/>
  <c r="AP77" i="11"/>
  <c r="AL77" i="11"/>
  <c r="AH77" i="11"/>
  <c r="AD77" i="11"/>
  <c r="Z77" i="11"/>
  <c r="V77" i="11"/>
  <c r="R77" i="11"/>
  <c r="N77" i="11"/>
  <c r="J77" i="11"/>
  <c r="F77" i="11"/>
  <c r="B77" i="11"/>
  <c r="FD77" i="2"/>
  <c r="BL77" i="2"/>
  <c r="BH77" i="2"/>
  <c r="BD77" i="2"/>
  <c r="AZ77" i="2"/>
  <c r="AV77" i="2"/>
  <c r="AR77" i="2"/>
  <c r="AN77" i="2"/>
  <c r="AJ77" i="2"/>
  <c r="AF77" i="2"/>
  <c r="AB77" i="2"/>
  <c r="X77" i="2"/>
  <c r="T77" i="2"/>
  <c r="P77" i="2"/>
  <c r="L77" i="2"/>
  <c r="H77" i="2"/>
  <c r="D77" i="2"/>
  <c r="AM106" i="7"/>
  <c r="FU76" i="11" l="1"/>
  <c r="FU76" i="2"/>
  <c r="FT76" i="2"/>
  <c r="FT76" i="11"/>
  <c r="FS76" i="11"/>
  <c r="FS76" i="2"/>
  <c r="FR76" i="2"/>
  <c r="AS102" i="7"/>
  <c r="FR76" i="11"/>
  <c r="FL76" i="11"/>
  <c r="FQ76" i="2"/>
  <c r="FQ76" i="11"/>
  <c r="AR102" i="7"/>
  <c r="AR106" i="7"/>
  <c r="FL76" i="2"/>
  <c r="FP76" i="2"/>
  <c r="FP76" i="11"/>
  <c r="FO76" i="2"/>
  <c r="FO76" i="11"/>
  <c r="AQ102" i="7"/>
  <c r="Q102" i="7"/>
  <c r="U102" i="7"/>
  <c r="AK102" i="7"/>
  <c r="Y102" i="7"/>
  <c r="FN76" i="2"/>
  <c r="M102" i="7"/>
  <c r="FN76" i="11"/>
  <c r="S102" i="7"/>
  <c r="F102" i="7"/>
  <c r="V102" i="7"/>
  <c r="AL102" i="7"/>
  <c r="AC102" i="7"/>
  <c r="AG102" i="7"/>
  <c r="AP106" i="7"/>
  <c r="AL106" i="7"/>
  <c r="AK106" i="7"/>
  <c r="W102" i="7"/>
  <c r="AA102" i="7"/>
  <c r="J102" i="7"/>
  <c r="Z102" i="7"/>
  <c r="AP102" i="7"/>
  <c r="P102" i="7"/>
  <c r="AF102" i="7"/>
  <c r="AN106" i="7"/>
  <c r="AO106" i="7"/>
  <c r="FM76" i="11"/>
  <c r="AE102" i="7"/>
  <c r="C102" i="7"/>
  <c r="AI102" i="7"/>
  <c r="N102" i="7"/>
  <c r="AD102" i="7"/>
  <c r="D102" i="7"/>
  <c r="T102" i="7"/>
  <c r="AJ102" i="7"/>
  <c r="AH106" i="7"/>
  <c r="AJ106" i="7"/>
  <c r="AI106" i="7"/>
  <c r="E102" i="7"/>
  <c r="G102" i="7"/>
  <c r="AM102" i="7"/>
  <c r="K102" i="7"/>
  <c r="B102" i="7"/>
  <c r="R102" i="7"/>
  <c r="AH102" i="7"/>
  <c r="H102" i="7"/>
  <c r="X102" i="7"/>
  <c r="AN102" i="7"/>
  <c r="AQ106" i="7"/>
  <c r="O102" i="7"/>
  <c r="L102" i="7"/>
  <c r="AB102" i="7"/>
  <c r="FM76" i="2"/>
  <c r="FK76" i="2"/>
  <c r="FK76" i="11"/>
  <c r="FJ76" i="11"/>
  <c r="FJ76" i="2"/>
  <c r="FI76" i="2"/>
  <c r="FI76" i="11"/>
  <c r="FH76" i="11"/>
  <c r="FH76" i="2"/>
  <c r="FG76" i="11"/>
  <c r="FG76" i="2"/>
  <c r="AR106" i="10" l="1"/>
  <c r="AL106" i="10"/>
  <c r="AF106" i="10"/>
  <c r="AK106" i="10"/>
  <c r="AH106" i="10"/>
  <c r="AO106" i="10"/>
  <c r="AI106" i="10"/>
  <c r="AN106" i="10"/>
  <c r="AG106" i="10"/>
  <c r="AM106" i="10"/>
  <c r="AQ106" i="10"/>
  <c r="AP106" i="10"/>
  <c r="AJ106" i="10"/>
  <c r="AB106" i="4" l="1"/>
  <c r="AC106" i="4"/>
  <c r="AO106" i="4"/>
  <c r="AR106" i="4" l="1"/>
  <c r="AE106" i="4"/>
  <c r="AG106" i="4"/>
  <c r="AK106" i="4"/>
  <c r="AJ106" i="4"/>
  <c r="AD106" i="4"/>
  <c r="AN106" i="4"/>
  <c r="AF106" i="4"/>
  <c r="AL106" i="4"/>
  <c r="AI106" i="4"/>
  <c r="AH106" i="4"/>
  <c r="AM106" i="4"/>
  <c r="AP106" i="4"/>
  <c r="AR167" i="10" l="1"/>
  <c r="AR159" i="10"/>
  <c r="AR143" i="10"/>
  <c r="AM159" i="10"/>
  <c r="AI159" i="10"/>
  <c r="AE159" i="10"/>
  <c r="AA159" i="10"/>
  <c r="W159" i="10"/>
  <c r="S159" i="10"/>
  <c r="O159" i="10"/>
  <c r="K159" i="10"/>
  <c r="G159" i="10"/>
  <c r="C159" i="10"/>
  <c r="AO159" i="10"/>
  <c r="AK159" i="10"/>
  <c r="AG159" i="10"/>
  <c r="AC159" i="10"/>
  <c r="Y159" i="10"/>
  <c r="U159" i="10"/>
  <c r="Q159" i="10"/>
  <c r="M159" i="10"/>
  <c r="I159" i="10"/>
  <c r="E159" i="10"/>
  <c r="AL159" i="10"/>
  <c r="AD159" i="10"/>
  <c r="V159" i="10"/>
  <c r="N159" i="10"/>
  <c r="F159" i="10"/>
  <c r="AP159" i="10"/>
  <c r="AH159" i="10"/>
  <c r="Z159" i="10"/>
  <c r="R159" i="10"/>
  <c r="J159" i="10"/>
  <c r="B159" i="10"/>
  <c r="AJ159" i="10"/>
  <c r="T159" i="10"/>
  <c r="D159" i="10"/>
  <c r="AB159" i="10"/>
  <c r="L159" i="10"/>
  <c r="P159" i="10"/>
  <c r="AF159" i="10"/>
  <c r="X159" i="10"/>
  <c r="H159" i="10"/>
  <c r="AQ159" i="10"/>
  <c r="AN159" i="10"/>
  <c r="AN143" i="10"/>
  <c r="AJ143" i="10"/>
  <c r="AF143" i="10"/>
  <c r="AB143" i="10"/>
  <c r="X143" i="10"/>
  <c r="T143" i="10"/>
  <c r="P143" i="10"/>
  <c r="L143" i="10"/>
  <c r="H143" i="10"/>
  <c r="D143" i="10"/>
  <c r="AP143" i="10"/>
  <c r="AL143" i="10"/>
  <c r="AH143" i="10"/>
  <c r="AD143" i="10"/>
  <c r="Z143" i="10"/>
  <c r="V143" i="10"/>
  <c r="R143" i="10"/>
  <c r="N143" i="10"/>
  <c r="J143" i="10"/>
  <c r="F143" i="10"/>
  <c r="B143" i="10"/>
  <c r="AM143" i="10"/>
  <c r="AE143" i="10"/>
  <c r="W143" i="10"/>
  <c r="O143" i="10"/>
  <c r="G143" i="10"/>
  <c r="AI143" i="10"/>
  <c r="AA143" i="10"/>
  <c r="S143" i="10"/>
  <c r="K143" i="10"/>
  <c r="C143" i="10"/>
  <c r="AC143" i="10"/>
  <c r="M143" i="10"/>
  <c r="AK143" i="10"/>
  <c r="U143" i="10"/>
  <c r="E143" i="10"/>
  <c r="Q143" i="10"/>
  <c r="AO143" i="10"/>
  <c r="I143" i="10"/>
  <c r="AQ143" i="10"/>
  <c r="AG143" i="10"/>
  <c r="Y143" i="10"/>
  <c r="AO167" i="10"/>
  <c r="AK167" i="10"/>
  <c r="AG167" i="10"/>
  <c r="AC167" i="10"/>
  <c r="Y167" i="10"/>
  <c r="U167" i="10"/>
  <c r="Q167" i="10"/>
  <c r="M167" i="10"/>
  <c r="I167" i="10"/>
  <c r="E167" i="10"/>
  <c r="AM167" i="10"/>
  <c r="AI167" i="10"/>
  <c r="AE167" i="10"/>
  <c r="AA167" i="10"/>
  <c r="W167" i="10"/>
  <c r="S167" i="10"/>
  <c r="O167" i="10"/>
  <c r="K167" i="10"/>
  <c r="G167" i="10"/>
  <c r="C167" i="10"/>
  <c r="AJ167" i="10"/>
  <c r="AB167" i="10"/>
  <c r="T167" i="10"/>
  <c r="L167" i="10"/>
  <c r="D167" i="10"/>
  <c r="AN167" i="10"/>
  <c r="AF167" i="10"/>
  <c r="X167" i="10"/>
  <c r="P167" i="10"/>
  <c r="H167" i="10"/>
  <c r="AH167" i="10"/>
  <c r="R167" i="10"/>
  <c r="B167" i="10"/>
  <c r="AP167" i="10"/>
  <c r="Z167" i="10"/>
  <c r="J167" i="10"/>
  <c r="N167" i="10"/>
  <c r="AD167" i="10"/>
  <c r="AL167" i="10"/>
  <c r="V167" i="10"/>
  <c r="AQ167" i="10"/>
  <c r="F167" i="10"/>
  <c r="AR143" i="4" l="1"/>
  <c r="AP143" i="4"/>
  <c r="AS177" i="4"/>
  <c r="AR167" i="4" l="1"/>
  <c r="AR159" i="4"/>
  <c r="AQ177" i="4"/>
  <c r="AR178" i="4"/>
  <c r="AR177" i="4" s="1"/>
  <c r="AP159" i="4"/>
  <c r="AP167" i="4"/>
  <c r="AP178" i="4"/>
  <c r="AP177" i="4" s="1"/>
  <c r="DY79" i="2" l="1"/>
  <c r="DX79" i="2"/>
  <c r="DW79" i="2"/>
  <c r="DV79" i="2"/>
  <c r="CD78" i="2" l="1"/>
  <c r="CG78" i="2"/>
  <c r="CF78" i="2"/>
  <c r="CE78" i="2"/>
  <c r="CT78" i="2"/>
  <c r="CW78" i="2"/>
  <c r="CV78" i="2"/>
  <c r="CU78" i="2"/>
  <c r="EP78" i="2"/>
  <c r="ES78" i="2"/>
  <c r="ER78" i="2"/>
  <c r="EQ78" i="2"/>
  <c r="CZ77" i="2"/>
  <c r="CX77" i="2"/>
  <c r="DA77" i="2"/>
  <c r="CY77" i="2"/>
  <c r="EF77" i="2"/>
  <c r="EE77" i="2"/>
  <c r="ED77" i="2"/>
  <c r="EG77" i="2"/>
  <c r="BY79" i="2"/>
  <c r="BX79" i="2"/>
  <c r="BW79" i="2"/>
  <c r="BV79" i="2"/>
  <c r="DU79" i="2"/>
  <c r="DT79" i="2"/>
  <c r="DS79" i="2"/>
  <c r="DR79" i="2"/>
  <c r="BZ78" i="11"/>
  <c r="CC78" i="11"/>
  <c r="CB78" i="11"/>
  <c r="CA78" i="11"/>
  <c r="CP78" i="11"/>
  <c r="CS78" i="11"/>
  <c r="CR78" i="11"/>
  <c r="CQ78" i="11"/>
  <c r="DF78" i="11"/>
  <c r="DI78" i="11"/>
  <c r="DH78" i="11"/>
  <c r="DG78" i="11"/>
  <c r="DV78" i="11"/>
  <c r="DY78" i="11"/>
  <c r="DX78" i="11"/>
  <c r="DW78" i="11"/>
  <c r="EL78" i="11"/>
  <c r="EO78" i="11"/>
  <c r="EN78" i="11"/>
  <c r="EM78" i="11"/>
  <c r="BO77" i="11"/>
  <c r="BP77" i="11"/>
  <c r="BN77" i="11"/>
  <c r="BQ77" i="11"/>
  <c r="CE77" i="11"/>
  <c r="CD77" i="11"/>
  <c r="CF77" i="11"/>
  <c r="CG77" i="11"/>
  <c r="CU77" i="11"/>
  <c r="CT77" i="11"/>
  <c r="CW77" i="11"/>
  <c r="CV77" i="11"/>
  <c r="DK77" i="11"/>
  <c r="DL77" i="11"/>
  <c r="DJ77" i="11"/>
  <c r="DM77" i="11"/>
  <c r="EA77" i="11"/>
  <c r="DZ77" i="11"/>
  <c r="EB77" i="11"/>
  <c r="EC77" i="11"/>
  <c r="EQ77" i="11"/>
  <c r="EP77" i="11"/>
  <c r="ES77" i="11"/>
  <c r="ER77" i="11"/>
  <c r="BS79" i="11"/>
  <c r="BR79" i="11"/>
  <c r="BU79" i="11"/>
  <c r="BT79" i="11"/>
  <c r="CI79" i="11"/>
  <c r="CH79" i="11"/>
  <c r="CK79" i="11"/>
  <c r="CJ79" i="11"/>
  <c r="CY79" i="11"/>
  <c r="CX79" i="11"/>
  <c r="DA79" i="11"/>
  <c r="CZ79" i="11"/>
  <c r="DO79" i="11"/>
  <c r="DN79" i="11"/>
  <c r="DQ79" i="11"/>
  <c r="DP79" i="11"/>
  <c r="EE79" i="11"/>
  <c r="ED79" i="11"/>
  <c r="EG79" i="11"/>
  <c r="EF79" i="11"/>
  <c r="EU79" i="11"/>
  <c r="ET79" i="11"/>
  <c r="EW79" i="11"/>
  <c r="EV79" i="11"/>
  <c r="BR78" i="2"/>
  <c r="BU78" i="2"/>
  <c r="BT78" i="2"/>
  <c r="BS78" i="2"/>
  <c r="CH78" i="2"/>
  <c r="CK78" i="2"/>
  <c r="CJ78" i="2"/>
  <c r="CI78" i="2"/>
  <c r="CX78" i="2"/>
  <c r="DA78" i="2"/>
  <c r="CZ78" i="2"/>
  <c r="CY78" i="2"/>
  <c r="DN78" i="2"/>
  <c r="DQ78" i="2"/>
  <c r="DP78" i="2"/>
  <c r="DO78" i="2"/>
  <c r="ED78" i="2"/>
  <c r="EG78" i="2"/>
  <c r="EF78" i="2"/>
  <c r="EE78" i="2"/>
  <c r="ET78" i="2"/>
  <c r="EW78" i="2"/>
  <c r="EV78" i="2"/>
  <c r="EU78" i="2"/>
  <c r="BW77" i="2"/>
  <c r="BV77" i="2"/>
  <c r="BY77" i="2"/>
  <c r="BX77" i="2"/>
  <c r="CM77" i="2"/>
  <c r="CL77" i="2"/>
  <c r="CO77" i="2"/>
  <c r="CN77" i="2"/>
  <c r="DD77" i="2"/>
  <c r="DC77" i="2"/>
  <c r="DB77" i="2"/>
  <c r="DE77" i="2"/>
  <c r="DS77" i="2"/>
  <c r="DT77" i="2"/>
  <c r="DR77" i="2"/>
  <c r="DU77" i="2"/>
  <c r="EI77" i="2"/>
  <c r="EH77" i="2"/>
  <c r="EK77" i="2"/>
  <c r="EJ77" i="2"/>
  <c r="EY77" i="2"/>
  <c r="EX77" i="2"/>
  <c r="FA77" i="2"/>
  <c r="EZ77" i="2"/>
  <c r="CC79" i="2"/>
  <c r="CB79" i="2"/>
  <c r="CA79" i="2"/>
  <c r="BZ79" i="2"/>
  <c r="CS79" i="2"/>
  <c r="CR79" i="2"/>
  <c r="CQ79" i="2"/>
  <c r="CP79" i="2"/>
  <c r="DI79" i="2"/>
  <c r="DH79" i="2"/>
  <c r="DG79" i="2"/>
  <c r="DF79" i="2"/>
  <c r="EB79" i="2"/>
  <c r="EA79" i="2"/>
  <c r="DZ79" i="2"/>
  <c r="EC79" i="2"/>
  <c r="ER79" i="2"/>
  <c r="EQ79" i="2"/>
  <c r="EP79" i="2"/>
  <c r="ES79" i="2"/>
  <c r="BP78" i="11"/>
  <c r="BO78" i="11"/>
  <c r="BN78" i="11"/>
  <c r="BQ78" i="11"/>
  <c r="CF78" i="11"/>
  <c r="CE78" i="11"/>
  <c r="CD78" i="11"/>
  <c r="CG78" i="11"/>
  <c r="CV78" i="11"/>
  <c r="CU78" i="11"/>
  <c r="CT78" i="11"/>
  <c r="CW78" i="11"/>
  <c r="DL78" i="11"/>
  <c r="DK78" i="11"/>
  <c r="DJ78" i="11"/>
  <c r="DM78" i="11"/>
  <c r="EB78" i="11"/>
  <c r="EA78" i="11"/>
  <c r="DZ78" i="11"/>
  <c r="EC78" i="11"/>
  <c r="ER78" i="11"/>
  <c r="EQ78" i="11"/>
  <c r="EP78" i="11"/>
  <c r="ES78" i="11"/>
  <c r="BR77" i="11"/>
  <c r="BS77" i="11"/>
  <c r="BU77" i="11"/>
  <c r="BT77" i="11"/>
  <c r="CH77" i="11"/>
  <c r="CI77" i="11"/>
  <c r="CK77" i="11"/>
  <c r="CJ77" i="11"/>
  <c r="CX77" i="11"/>
  <c r="DA77" i="11"/>
  <c r="CZ77" i="11"/>
  <c r="CY77" i="11"/>
  <c r="DN77" i="11"/>
  <c r="DQ77" i="11"/>
  <c r="DP77" i="11"/>
  <c r="DO77" i="11"/>
  <c r="ED77" i="11"/>
  <c r="EE77" i="11"/>
  <c r="EG77" i="11"/>
  <c r="EF77" i="11"/>
  <c r="ET77" i="11"/>
  <c r="EU77" i="11"/>
  <c r="EW77" i="11"/>
  <c r="EV77" i="11"/>
  <c r="BW79" i="11"/>
  <c r="BV79" i="11"/>
  <c r="BY79" i="11"/>
  <c r="BX79" i="11"/>
  <c r="CM79" i="11"/>
  <c r="CL79" i="11"/>
  <c r="CO79" i="11"/>
  <c r="CN79" i="11"/>
  <c r="DC79" i="11"/>
  <c r="DB79" i="11"/>
  <c r="DE79" i="11"/>
  <c r="DD79" i="11"/>
  <c r="DS79" i="11"/>
  <c r="DR79" i="11"/>
  <c r="DU79" i="11"/>
  <c r="DT79" i="11"/>
  <c r="EI79" i="11"/>
  <c r="EH79" i="11"/>
  <c r="EK79" i="11"/>
  <c r="EJ79" i="11"/>
  <c r="EY79" i="11"/>
  <c r="EX79" i="11"/>
  <c r="FA79" i="11"/>
  <c r="EZ79" i="11"/>
  <c r="DJ78" i="2"/>
  <c r="DM78" i="2"/>
  <c r="DL78" i="2"/>
  <c r="DK78" i="2"/>
  <c r="CJ77" i="2"/>
  <c r="CI77" i="2"/>
  <c r="CH77" i="2"/>
  <c r="CK77" i="2"/>
  <c r="EV77" i="2"/>
  <c r="EU77" i="2"/>
  <c r="ET77" i="2"/>
  <c r="EW77" i="2"/>
  <c r="DE79" i="2"/>
  <c r="DD79" i="2"/>
  <c r="DC79" i="2"/>
  <c r="DB79" i="2"/>
  <c r="BV78" i="2"/>
  <c r="BY78" i="2"/>
  <c r="BX78" i="2"/>
  <c r="BW78" i="2"/>
  <c r="DB78" i="2"/>
  <c r="DE78" i="2"/>
  <c r="DD78" i="2"/>
  <c r="DC78" i="2"/>
  <c r="EH78" i="2"/>
  <c r="EK78" i="2"/>
  <c r="EJ78" i="2"/>
  <c r="EI78" i="2"/>
  <c r="CA77" i="2"/>
  <c r="BZ77" i="2"/>
  <c r="CC77" i="2"/>
  <c r="CB77" i="2"/>
  <c r="DW77" i="2"/>
  <c r="DV77" i="2"/>
  <c r="DY77" i="2"/>
  <c r="DX77" i="2"/>
  <c r="BP79" i="2"/>
  <c r="BO79" i="2"/>
  <c r="BN79" i="2"/>
  <c r="BQ79" i="2"/>
  <c r="CV79" i="2"/>
  <c r="CU79" i="2"/>
  <c r="CT79" i="2"/>
  <c r="CW79" i="2"/>
  <c r="DL79" i="2"/>
  <c r="DK79" i="2"/>
  <c r="DJ79" i="2"/>
  <c r="DM79" i="2"/>
  <c r="ED79" i="2"/>
  <c r="EG79" i="2"/>
  <c r="EF79" i="2"/>
  <c r="EE79" i="2"/>
  <c r="ET79" i="2"/>
  <c r="EW79" i="2"/>
  <c r="EV79" i="2"/>
  <c r="EU79" i="2"/>
  <c r="BT78" i="11"/>
  <c r="BS78" i="11"/>
  <c r="BR78" i="11"/>
  <c r="BU78" i="11"/>
  <c r="CJ78" i="11"/>
  <c r="CI78" i="11"/>
  <c r="CH78" i="11"/>
  <c r="CK78" i="11"/>
  <c r="CZ78" i="11"/>
  <c r="CY78" i="11"/>
  <c r="CX78" i="11"/>
  <c r="DA78" i="11"/>
  <c r="DP78" i="11"/>
  <c r="DO78" i="11"/>
  <c r="DN78" i="11"/>
  <c r="DQ78" i="11"/>
  <c r="EF78" i="11"/>
  <c r="EE78" i="11"/>
  <c r="ED78" i="11"/>
  <c r="EG78" i="11"/>
  <c r="EV78" i="11"/>
  <c r="EU78" i="11"/>
  <c r="ET78" i="11"/>
  <c r="EW78" i="11"/>
  <c r="BV77" i="11"/>
  <c r="BY77" i="11"/>
  <c r="BX77" i="11"/>
  <c r="BW77" i="11"/>
  <c r="CO77" i="11"/>
  <c r="CN77" i="11"/>
  <c r="CL77" i="11"/>
  <c r="CM77" i="11"/>
  <c r="DE77" i="11"/>
  <c r="DD77" i="11"/>
  <c r="DC77" i="11"/>
  <c r="DB77" i="11"/>
  <c r="DR77" i="11"/>
  <c r="DU77" i="11"/>
  <c r="DT77" i="11"/>
  <c r="DS77" i="11"/>
  <c r="EK77" i="11"/>
  <c r="EJ77" i="11"/>
  <c r="EH77" i="11"/>
  <c r="EI77" i="11"/>
  <c r="FA77" i="11"/>
  <c r="EZ77" i="11"/>
  <c r="EY77" i="11"/>
  <c r="EX77" i="11"/>
  <c r="CA79" i="11"/>
  <c r="BZ79" i="11"/>
  <c r="CC79" i="11"/>
  <c r="CB79" i="11"/>
  <c r="CQ79" i="11"/>
  <c r="CP79" i="11"/>
  <c r="CS79" i="11"/>
  <c r="CR79" i="11"/>
  <c r="DG79" i="11"/>
  <c r="DF79" i="11"/>
  <c r="DI79" i="11"/>
  <c r="DH79" i="11"/>
  <c r="DW79" i="11"/>
  <c r="DV79" i="11"/>
  <c r="DY79" i="11"/>
  <c r="DX79" i="11"/>
  <c r="EM79" i="11"/>
  <c r="EL79" i="11"/>
  <c r="EO79" i="11"/>
  <c r="EN79" i="11"/>
  <c r="BN78" i="2"/>
  <c r="BQ78" i="2"/>
  <c r="BP78" i="2"/>
  <c r="BO78" i="2"/>
  <c r="DZ78" i="2"/>
  <c r="EC78" i="2"/>
  <c r="EB78" i="2"/>
  <c r="EA78" i="2"/>
  <c r="BT77" i="2"/>
  <c r="BU77" i="2"/>
  <c r="BS77" i="2"/>
  <c r="BR77" i="2"/>
  <c r="DP77" i="2"/>
  <c r="DN77" i="2"/>
  <c r="DQ77" i="2"/>
  <c r="DO77" i="2"/>
  <c r="CO79" i="2"/>
  <c r="CN79" i="2"/>
  <c r="CM79" i="2"/>
  <c r="CL79" i="2"/>
  <c r="EO79" i="2"/>
  <c r="EN79" i="2"/>
  <c r="EM79" i="2"/>
  <c r="EL79" i="2"/>
  <c r="CL78" i="2"/>
  <c r="CO78" i="2"/>
  <c r="CN78" i="2"/>
  <c r="CM78" i="2"/>
  <c r="DR78" i="2"/>
  <c r="DU78" i="2"/>
  <c r="DT78" i="2"/>
  <c r="DS78" i="2"/>
  <c r="EX78" i="2"/>
  <c r="FA78" i="2"/>
  <c r="EZ78" i="2"/>
  <c r="EY78" i="2"/>
  <c r="CQ77" i="2"/>
  <c r="CP77" i="2"/>
  <c r="CS77" i="2"/>
  <c r="CR77" i="2"/>
  <c r="DG77" i="2"/>
  <c r="DF77" i="2"/>
  <c r="DI77" i="2"/>
  <c r="DH77" i="2"/>
  <c r="EM77" i="2"/>
  <c r="EL77" i="2"/>
  <c r="EO77" i="2"/>
  <c r="EN77" i="2"/>
  <c r="CF79" i="2"/>
  <c r="CE79" i="2"/>
  <c r="CD79" i="2"/>
  <c r="CG79" i="2"/>
  <c r="CB78" i="2"/>
  <c r="CA78" i="2"/>
  <c r="BZ78" i="2"/>
  <c r="CC78" i="2"/>
  <c r="CR78" i="2"/>
  <c r="CQ78" i="2"/>
  <c r="CP78" i="2"/>
  <c r="CS78" i="2"/>
  <c r="DH78" i="2"/>
  <c r="DG78" i="2"/>
  <c r="DF78" i="2"/>
  <c r="DI78" i="2"/>
  <c r="DX78" i="2"/>
  <c r="DW78" i="2"/>
  <c r="DV78" i="2"/>
  <c r="DY78" i="2"/>
  <c r="EN78" i="2"/>
  <c r="EM78" i="2"/>
  <c r="EL78" i="2"/>
  <c r="EO78" i="2"/>
  <c r="BN77" i="2"/>
  <c r="BQ77" i="2"/>
  <c r="BP77" i="2"/>
  <c r="BO77" i="2"/>
  <c r="CD77" i="2"/>
  <c r="CG77" i="2"/>
  <c r="CF77" i="2"/>
  <c r="CE77" i="2"/>
  <c r="CT77" i="2"/>
  <c r="CW77" i="2"/>
  <c r="CV77" i="2"/>
  <c r="CU77" i="2"/>
  <c r="DJ77" i="2"/>
  <c r="DM77" i="2"/>
  <c r="DL77" i="2"/>
  <c r="DK77" i="2"/>
  <c r="DZ77" i="2"/>
  <c r="EC77" i="2"/>
  <c r="EB77" i="2"/>
  <c r="EA77" i="2"/>
  <c r="EP77" i="2"/>
  <c r="ES77" i="2"/>
  <c r="ER77" i="2"/>
  <c r="EQ77" i="2"/>
  <c r="BR79" i="2"/>
  <c r="BU79" i="2"/>
  <c r="BT79" i="2"/>
  <c r="BS79" i="2"/>
  <c r="CH79" i="2"/>
  <c r="CK79" i="2"/>
  <c r="CJ79" i="2"/>
  <c r="CI79" i="2"/>
  <c r="CX79" i="2"/>
  <c r="DA79" i="2"/>
  <c r="CZ79" i="2"/>
  <c r="CY79" i="2"/>
  <c r="DN79" i="2"/>
  <c r="DQ79" i="2"/>
  <c r="DP79" i="2"/>
  <c r="DO79" i="2"/>
  <c r="EK79" i="2"/>
  <c r="EJ79" i="2"/>
  <c r="EI79" i="2"/>
  <c r="EH79" i="2"/>
  <c r="FA79" i="2"/>
  <c r="EZ79" i="2"/>
  <c r="EY79" i="2"/>
  <c r="EX79" i="2"/>
  <c r="BW78" i="11"/>
  <c r="BV78" i="11"/>
  <c r="BY78" i="11"/>
  <c r="BX78" i="11"/>
  <c r="CM78" i="11"/>
  <c r="CL78" i="11"/>
  <c r="CO78" i="11"/>
  <c r="CN78" i="11"/>
  <c r="DC78" i="11"/>
  <c r="DB78" i="11"/>
  <c r="DE78" i="11"/>
  <c r="DD78" i="11"/>
  <c r="DS78" i="11"/>
  <c r="DR78" i="11"/>
  <c r="DU78" i="11"/>
  <c r="DT78" i="11"/>
  <c r="EI78" i="11"/>
  <c r="EH78" i="11"/>
  <c r="EK78" i="11"/>
  <c r="EJ78" i="11"/>
  <c r="EY78" i="11"/>
  <c r="EX78" i="11"/>
  <c r="FA78" i="11"/>
  <c r="EZ78" i="11"/>
  <c r="CC77" i="11"/>
  <c r="CB77" i="11"/>
  <c r="CA77" i="11"/>
  <c r="BZ77" i="11"/>
  <c r="CS77" i="11"/>
  <c r="CR77" i="11"/>
  <c r="CQ77" i="11"/>
  <c r="CP77" i="11"/>
  <c r="DI77" i="11"/>
  <c r="DH77" i="11"/>
  <c r="DG77" i="11"/>
  <c r="DF77" i="11"/>
  <c r="DY77" i="11"/>
  <c r="DX77" i="11"/>
  <c r="DW77" i="11"/>
  <c r="DV77" i="11"/>
  <c r="EO77" i="11"/>
  <c r="EN77" i="11"/>
  <c r="EM77" i="11"/>
  <c r="EL77" i="11"/>
  <c r="BN79" i="11"/>
  <c r="BQ79" i="11"/>
  <c r="BP79" i="11"/>
  <c r="BO79" i="11"/>
  <c r="CD79" i="11"/>
  <c r="CG79" i="11"/>
  <c r="CF79" i="11"/>
  <c r="CE79" i="11"/>
  <c r="CT79" i="11"/>
  <c r="CW79" i="11"/>
  <c r="CV79" i="11"/>
  <c r="CU79" i="11"/>
  <c r="DJ79" i="11"/>
  <c r="DM79" i="11"/>
  <c r="DL79" i="11"/>
  <c r="DK79" i="11"/>
  <c r="DZ79" i="11"/>
  <c r="EC79" i="11"/>
  <c r="EB79" i="11"/>
  <c r="EA79" i="11"/>
  <c r="EP79" i="11"/>
  <c r="ES79" i="11"/>
  <c r="ER79" i="11"/>
  <c r="EQ79" i="11"/>
  <c r="FV138" i="2" l="1"/>
  <c r="FV115" i="2"/>
  <c r="FV147" i="2"/>
  <c r="FV148" i="2"/>
  <c r="FV122" i="2"/>
  <c r="FV130" i="2"/>
  <c r="FV139" i="2"/>
  <c r="FV131" i="2"/>
  <c r="FV114" i="2"/>
  <c r="FV123" i="2"/>
  <c r="FV138" i="11"/>
  <c r="FV115" i="11"/>
  <c r="FV147" i="11"/>
  <c r="FV148" i="11"/>
  <c r="FV122" i="11"/>
  <c r="FV130" i="11"/>
  <c r="FV139" i="11"/>
  <c r="FV131" i="11"/>
  <c r="FV114" i="11"/>
  <c r="FV123" i="11"/>
  <c r="AR104" i="10"/>
  <c r="AR103" i="10"/>
  <c r="AR103" i="4"/>
  <c r="AR104" i="4"/>
  <c r="AN104" i="10"/>
  <c r="X104" i="10"/>
  <c r="H104" i="10"/>
  <c r="AH104" i="10"/>
  <c r="R104" i="10"/>
  <c r="B104" i="10"/>
  <c r="O104" i="10"/>
  <c r="S104" i="10"/>
  <c r="Y104" i="10"/>
  <c r="E104" i="10"/>
  <c r="AC104" i="10"/>
  <c r="AJ104" i="10"/>
  <c r="T104" i="10"/>
  <c r="D104" i="10"/>
  <c r="AD104" i="10"/>
  <c r="N104" i="10"/>
  <c r="AM104" i="10"/>
  <c r="G104" i="10"/>
  <c r="K104" i="10"/>
  <c r="I104" i="10"/>
  <c r="Q104" i="10"/>
  <c r="M104" i="10"/>
  <c r="AF104" i="10"/>
  <c r="P104" i="10"/>
  <c r="AP104" i="10"/>
  <c r="Z104" i="10"/>
  <c r="J104" i="10"/>
  <c r="AE104" i="10"/>
  <c r="AI104" i="10"/>
  <c r="C104" i="10"/>
  <c r="AK104" i="10"/>
  <c r="AQ104" i="10"/>
  <c r="AB104" i="10"/>
  <c r="L104" i="10"/>
  <c r="AL104" i="10"/>
  <c r="V104" i="10"/>
  <c r="F104" i="10"/>
  <c r="W104" i="10"/>
  <c r="AA104" i="10"/>
  <c r="AO104" i="10"/>
  <c r="U104" i="10"/>
  <c r="AG104" i="10"/>
  <c r="AO103" i="10"/>
  <c r="Y103" i="10"/>
  <c r="I103" i="10"/>
  <c r="AE103" i="10"/>
  <c r="O103" i="10"/>
  <c r="AN103" i="10"/>
  <c r="H103" i="10"/>
  <c r="L103" i="10"/>
  <c r="B103" i="10"/>
  <c r="AP103" i="10"/>
  <c r="V103" i="10"/>
  <c r="AK103" i="10"/>
  <c r="U103" i="10"/>
  <c r="E103" i="10"/>
  <c r="AA103" i="10"/>
  <c r="K103" i="10"/>
  <c r="AF103" i="10"/>
  <c r="AF102" i="10" s="1"/>
  <c r="AJ103" i="10"/>
  <c r="AJ102" i="10" s="1"/>
  <c r="D103" i="10"/>
  <c r="AD103" i="10"/>
  <c r="J103" i="10"/>
  <c r="F103" i="10"/>
  <c r="AG103" i="10"/>
  <c r="Q103" i="10"/>
  <c r="AM103" i="10"/>
  <c r="W103" i="10"/>
  <c r="G103" i="10"/>
  <c r="X103" i="10"/>
  <c r="X102" i="10" s="1"/>
  <c r="AB103" i="10"/>
  <c r="AH103" i="10"/>
  <c r="AH102" i="10" s="1"/>
  <c r="N103" i="10"/>
  <c r="AL103" i="10"/>
  <c r="AC103" i="10"/>
  <c r="AC102" i="10" s="1"/>
  <c r="M103" i="10"/>
  <c r="AI103" i="10"/>
  <c r="AI102" i="10" s="1"/>
  <c r="S103" i="10"/>
  <c r="C103" i="10"/>
  <c r="P103" i="10"/>
  <c r="T103" i="10"/>
  <c r="R103" i="10"/>
  <c r="Z103" i="10"/>
  <c r="AQ103" i="10"/>
  <c r="AQ102" i="10" s="1"/>
  <c r="AF103" i="4"/>
  <c r="P103" i="4"/>
  <c r="AM103" i="4"/>
  <c r="R103" i="4"/>
  <c r="AL103" i="4"/>
  <c r="Q103" i="4"/>
  <c r="AK103" i="4"/>
  <c r="O103" i="4"/>
  <c r="I103" i="4"/>
  <c r="N103" i="4"/>
  <c r="AB103" i="4"/>
  <c r="L103" i="4"/>
  <c r="AH103" i="4"/>
  <c r="M103" i="4"/>
  <c r="AG103" i="4"/>
  <c r="K103" i="4"/>
  <c r="AE103" i="4"/>
  <c r="J103" i="4"/>
  <c r="Y103" i="4"/>
  <c r="AO103" i="4"/>
  <c r="AN103" i="4"/>
  <c r="X103" i="4"/>
  <c r="H103" i="4"/>
  <c r="AC103" i="4"/>
  <c r="G103" i="4"/>
  <c r="AA103" i="4"/>
  <c r="F103" i="4"/>
  <c r="Z103" i="4"/>
  <c r="E103" i="4"/>
  <c r="C103" i="4"/>
  <c r="S103" i="4"/>
  <c r="AJ103" i="4"/>
  <c r="T103" i="4"/>
  <c r="D103" i="4"/>
  <c r="W103" i="4"/>
  <c r="B103" i="4"/>
  <c r="V103" i="4"/>
  <c r="AP103" i="4"/>
  <c r="U103" i="4"/>
  <c r="AD103" i="4"/>
  <c r="AI103" i="4"/>
  <c r="AE104" i="4"/>
  <c r="O104" i="4"/>
  <c r="AO104" i="4"/>
  <c r="T104" i="4"/>
  <c r="X104" i="4"/>
  <c r="B104" i="4"/>
  <c r="V104" i="4"/>
  <c r="AF104" i="4"/>
  <c r="AK104" i="4"/>
  <c r="AA104" i="4"/>
  <c r="K104" i="4"/>
  <c r="AJ104" i="4"/>
  <c r="N104" i="4"/>
  <c r="AN104" i="4"/>
  <c r="R104" i="4"/>
  <c r="AL104" i="4"/>
  <c r="Q104" i="4"/>
  <c r="J104" i="4"/>
  <c r="P104" i="4"/>
  <c r="AM104" i="4"/>
  <c r="W104" i="4"/>
  <c r="G104" i="4"/>
  <c r="AD104" i="4"/>
  <c r="I104" i="4"/>
  <c r="AH104" i="4"/>
  <c r="M104" i="4"/>
  <c r="AG104" i="4"/>
  <c r="L104" i="4"/>
  <c r="Z104" i="4"/>
  <c r="AP104" i="4"/>
  <c r="AI104" i="4"/>
  <c r="S104" i="4"/>
  <c r="C104" i="4"/>
  <c r="Y104" i="4"/>
  <c r="D104" i="4"/>
  <c r="AC104" i="4"/>
  <c r="H104" i="4"/>
  <c r="AB104" i="4"/>
  <c r="F104" i="4"/>
  <c r="E104" i="4"/>
  <c r="U104" i="4"/>
  <c r="FJ14" i="11"/>
  <c r="FJ12" i="11" s="1"/>
  <c r="FI14" i="11"/>
  <c r="FI12" i="11" s="1"/>
  <c r="FH14" i="11"/>
  <c r="FH12" i="11" s="1"/>
  <c r="FG14" i="11"/>
  <c r="FF14" i="11"/>
  <c r="FV162" i="2" l="1"/>
  <c r="FV146" i="2"/>
  <c r="FV129" i="2"/>
  <c r="FV146" i="11"/>
  <c r="FV161" i="2"/>
  <c r="FV113" i="2"/>
  <c r="FV121" i="2"/>
  <c r="FV137" i="2"/>
  <c r="FV129" i="11"/>
  <c r="FV121" i="11"/>
  <c r="FV137" i="11"/>
  <c r="FV162" i="11"/>
  <c r="FV161" i="11"/>
  <c r="FV113" i="11"/>
  <c r="P102" i="10"/>
  <c r="J102" i="10"/>
  <c r="L102" i="10"/>
  <c r="AR102" i="10"/>
  <c r="AS102" i="10"/>
  <c r="AS102" i="4"/>
  <c r="AR102" i="4"/>
  <c r="T102" i="10"/>
  <c r="R102" i="10"/>
  <c r="M102" i="10"/>
  <c r="E102" i="10"/>
  <c r="AN102" i="10"/>
  <c r="AB102" i="10"/>
  <c r="U102" i="10"/>
  <c r="S102" i="10"/>
  <c r="N102" i="10"/>
  <c r="D102" i="10"/>
  <c r="V102" i="10"/>
  <c r="Z102" i="10"/>
  <c r="C102" i="10"/>
  <c r="B102" i="10"/>
  <c r="AQ102" i="4"/>
  <c r="AP102" i="4"/>
  <c r="AH102" i="4"/>
  <c r="AL102" i="10"/>
  <c r="AD102" i="10"/>
  <c r="AK102" i="10"/>
  <c r="H102" i="10"/>
  <c r="AL102" i="4"/>
  <c r="AD102" i="4"/>
  <c r="F102" i="10"/>
  <c r="AP102" i="10"/>
  <c r="B102" i="4"/>
  <c r="AJ102" i="4"/>
  <c r="Z102" i="4"/>
  <c r="AC102" i="4"/>
  <c r="AO102" i="4"/>
  <c r="K102" i="4"/>
  <c r="L102" i="4"/>
  <c r="O102" i="4"/>
  <c r="R102" i="4"/>
  <c r="AG102" i="10"/>
  <c r="W102" i="10"/>
  <c r="G102" i="10"/>
  <c r="U102" i="4"/>
  <c r="W102" i="4"/>
  <c r="S102" i="4"/>
  <c r="F102" i="4"/>
  <c r="H102" i="4"/>
  <c r="Y102" i="4"/>
  <c r="AG102" i="4"/>
  <c r="AB102" i="4"/>
  <c r="AK102" i="4"/>
  <c r="AM102" i="4"/>
  <c r="Q102" i="10"/>
  <c r="AM102" i="10"/>
  <c r="Y102" i="10"/>
  <c r="D102" i="4"/>
  <c r="C102" i="4"/>
  <c r="AA102" i="4"/>
  <c r="X102" i="4"/>
  <c r="J102" i="4"/>
  <c r="M102" i="4"/>
  <c r="N102" i="4"/>
  <c r="Q102" i="4"/>
  <c r="P102" i="4"/>
  <c r="AO102" i="10"/>
  <c r="AE102" i="10"/>
  <c r="I102" i="10"/>
  <c r="AI102" i="4"/>
  <c r="V102" i="4"/>
  <c r="T102" i="4"/>
  <c r="E102" i="4"/>
  <c r="G102" i="4"/>
  <c r="AN102" i="4"/>
  <c r="AE102" i="4"/>
  <c r="I102" i="4"/>
  <c r="AF102" i="4"/>
  <c r="AA102" i="10"/>
  <c r="K102" i="10"/>
  <c r="O102" i="10"/>
  <c r="FC165" i="5"/>
  <c r="FA165" i="5"/>
  <c r="EY165" i="5"/>
  <c r="EW165" i="5"/>
  <c r="EU165" i="5"/>
  <c r="ES165" i="5"/>
  <c r="EQ165" i="5"/>
  <c r="EO165" i="5"/>
  <c r="EM165" i="5"/>
  <c r="EK165" i="5"/>
  <c r="EI165" i="5"/>
  <c r="EG165" i="5"/>
  <c r="EE165" i="5"/>
  <c r="EC165" i="5"/>
  <c r="EA165" i="5"/>
  <c r="DY165" i="5"/>
  <c r="DW165" i="5"/>
  <c r="DU165" i="5"/>
  <c r="DS165" i="5"/>
  <c r="DQ165" i="5"/>
  <c r="DO165" i="5"/>
  <c r="DM165" i="5"/>
  <c r="DK165" i="5"/>
  <c r="DI165" i="5"/>
  <c r="DG165" i="5"/>
  <c r="DE165" i="5"/>
  <c r="DC165" i="5"/>
  <c r="DA165" i="5"/>
  <c r="CY165" i="5"/>
  <c r="CW165" i="5"/>
  <c r="CU165" i="5"/>
  <c r="CS165" i="5"/>
  <c r="CQ165" i="5"/>
  <c r="CO165" i="5"/>
  <c r="CM165" i="5"/>
  <c r="CK165" i="5"/>
  <c r="CI165" i="5"/>
  <c r="CG165" i="5"/>
  <c r="CE165" i="5"/>
  <c r="CC165" i="5"/>
  <c r="CA165" i="5"/>
  <c r="BY165" i="5"/>
  <c r="BW165" i="5"/>
  <c r="BU165" i="5"/>
  <c r="BS165" i="5"/>
  <c r="BQ165" i="5"/>
  <c r="BO165" i="5"/>
  <c r="BM165" i="5"/>
  <c r="BK165" i="5"/>
  <c r="BI165" i="5"/>
  <c r="BG165" i="5"/>
  <c r="BE165" i="5"/>
  <c r="BC165" i="5"/>
  <c r="BA165" i="5"/>
  <c r="AY165" i="5"/>
  <c r="AW165" i="5"/>
  <c r="AU165" i="5"/>
  <c r="AS165" i="5"/>
  <c r="AQ165" i="5"/>
  <c r="AO165" i="5"/>
  <c r="AM165" i="5"/>
  <c r="AK165" i="5"/>
  <c r="AI165" i="5"/>
  <c r="AG165" i="5"/>
  <c r="AE165" i="5"/>
  <c r="AC165" i="5"/>
  <c r="AA165" i="5"/>
  <c r="Y165" i="5"/>
  <c r="W165" i="5"/>
  <c r="U165" i="5"/>
  <c r="S165" i="5"/>
  <c r="Q165" i="5"/>
  <c r="O165" i="5"/>
  <c r="M165" i="5"/>
  <c r="K165" i="5"/>
  <c r="I165" i="5"/>
  <c r="G165" i="5"/>
  <c r="E165" i="5"/>
  <c r="C165" i="5"/>
  <c r="FV160" i="2" l="1"/>
  <c r="FV160" i="11"/>
  <c r="B165" i="5"/>
  <c r="F165" i="5"/>
  <c r="J165" i="5"/>
  <c r="N165" i="5"/>
  <c r="R165" i="5"/>
  <c r="V165" i="5"/>
  <c r="Z165" i="5"/>
  <c r="AD165" i="5"/>
  <c r="AH165" i="5"/>
  <c r="AL165" i="5"/>
  <c r="AP165" i="5"/>
  <c r="AT165" i="5"/>
  <c r="AX165" i="5"/>
  <c r="BB165" i="5"/>
  <c r="BF165" i="5"/>
  <c r="BJ165" i="5"/>
  <c r="BN165" i="5"/>
  <c r="BR165" i="5"/>
  <c r="BV165" i="5"/>
  <c r="BZ165" i="5"/>
  <c r="CD165" i="5"/>
  <c r="CH165" i="5"/>
  <c r="CL165" i="5"/>
  <c r="CP165" i="5"/>
  <c r="CT165" i="5"/>
  <c r="CX165" i="5"/>
  <c r="DB165" i="5"/>
  <c r="DF165" i="5"/>
  <c r="DJ165" i="5"/>
  <c r="DN165" i="5"/>
  <c r="DR165" i="5"/>
  <c r="DV165" i="5"/>
  <c r="DZ165" i="5"/>
  <c r="ED165" i="5"/>
  <c r="EH165" i="5"/>
  <c r="EL165" i="5"/>
  <c r="EP165" i="5"/>
  <c r="ET165" i="5"/>
  <c r="EX165" i="5"/>
  <c r="FB165" i="5"/>
  <c r="D165" i="5"/>
  <c r="H165" i="5"/>
  <c r="L165" i="5"/>
  <c r="P165" i="5"/>
  <c r="T165" i="5"/>
  <c r="X165" i="5"/>
  <c r="AB165" i="5"/>
  <c r="AF165" i="5"/>
  <c r="AJ165" i="5"/>
  <c r="AN165" i="5"/>
  <c r="AR165" i="5"/>
  <c r="AV165" i="5"/>
  <c r="AZ165" i="5"/>
  <c r="BD165" i="5"/>
  <c r="BH165" i="5"/>
  <c r="BL165" i="5"/>
  <c r="BP165" i="5"/>
  <c r="BT165" i="5"/>
  <c r="BX165" i="5"/>
  <c r="CB165" i="5"/>
  <c r="CF165" i="5"/>
  <c r="CJ165" i="5"/>
  <c r="CN165" i="5"/>
  <c r="CR165" i="5"/>
  <c r="CV165" i="5"/>
  <c r="CZ165" i="5"/>
  <c r="DD165" i="5"/>
  <c r="DH165" i="5"/>
  <c r="DL165" i="5"/>
  <c r="DP165" i="5"/>
  <c r="DT165" i="5"/>
  <c r="DX165" i="5"/>
  <c r="EB165" i="5"/>
  <c r="EF165" i="5"/>
  <c r="EJ165" i="5"/>
  <c r="EN165" i="5"/>
  <c r="ER165" i="5"/>
  <c r="EV165" i="5"/>
  <c r="EZ165" i="5"/>
  <c r="FD165" i="5"/>
  <c r="FJ118" i="11" l="1"/>
  <c r="FJ126" i="11"/>
  <c r="FJ134" i="11"/>
  <c r="FJ142" i="11"/>
  <c r="FJ150" i="11"/>
  <c r="FH134" i="11" l="1"/>
  <c r="FI134" i="11"/>
  <c r="FH126" i="11"/>
  <c r="FI126" i="11"/>
  <c r="FH150" i="11"/>
  <c r="FI150" i="11"/>
  <c r="FH118" i="11"/>
  <c r="FI118" i="11"/>
  <c r="FH142" i="11"/>
  <c r="FI142" i="11"/>
  <c r="FG142" i="11"/>
  <c r="FG134" i="11"/>
  <c r="FG126" i="11"/>
  <c r="FG150" i="11"/>
  <c r="FG118" i="11"/>
  <c r="FF142" i="11"/>
  <c r="FF134" i="11"/>
  <c r="FF126" i="11"/>
  <c r="FF150" i="11"/>
  <c r="FF118" i="11"/>
  <c r="FE151" i="11"/>
  <c r="FE165" i="5" l="1"/>
  <c r="FU165" i="11" l="1"/>
  <c r="FV165" i="11"/>
  <c r="FS165" i="11"/>
  <c r="FT165" i="11"/>
  <c r="FQ165" i="11"/>
  <c r="FR165" i="11"/>
  <c r="FO165" i="11"/>
  <c r="FP165" i="11"/>
  <c r="FM165" i="11"/>
  <c r="FN165" i="11"/>
  <c r="FJ165" i="11"/>
  <c r="FL165" i="11"/>
  <c r="FK165" i="11"/>
  <c r="FH165" i="11"/>
  <c r="FI165" i="11"/>
  <c r="FF165" i="11"/>
  <c r="FG165" i="11"/>
  <c r="FD151" i="11"/>
  <c r="FE14" i="11" l="1"/>
  <c r="FD14" i="11"/>
  <c r="FB14" i="11"/>
  <c r="EX14" i="11"/>
  <c r="ET14" i="11"/>
  <c r="EP14" i="11"/>
  <c r="EL14" i="11"/>
  <c r="EH14" i="11"/>
  <c r="ED14" i="11"/>
  <c r="DZ14" i="11"/>
  <c r="DV14" i="11"/>
  <c r="DR14" i="11"/>
  <c r="DN14" i="11"/>
  <c r="DJ14" i="11"/>
  <c r="DF14" i="11"/>
  <c r="DB14" i="11"/>
  <c r="CX14" i="11"/>
  <c r="CT14" i="11"/>
  <c r="CP14" i="11"/>
  <c r="CL14" i="11"/>
  <c r="CH14" i="11"/>
  <c r="CD14" i="11"/>
  <c r="BZ14" i="11"/>
  <c r="BV14" i="11"/>
  <c r="BR14" i="11"/>
  <c r="BN14" i="11"/>
  <c r="BJ14" i="11"/>
  <c r="BF14" i="11"/>
  <c r="BB14" i="11"/>
  <c r="AX14" i="11"/>
  <c r="AT14" i="11"/>
  <c r="AP14" i="11"/>
  <c r="AL14" i="11"/>
  <c r="AH14" i="11"/>
  <c r="AD14" i="11"/>
  <c r="Z14" i="11"/>
  <c r="V14" i="11"/>
  <c r="R14" i="11"/>
  <c r="N14" i="11"/>
  <c r="J14" i="11"/>
  <c r="F14" i="11"/>
  <c r="B14" i="11"/>
  <c r="FA14" i="11"/>
  <c r="EW14" i="11"/>
  <c r="ES14" i="11"/>
  <c r="EO14" i="11"/>
  <c r="EK14" i="11"/>
  <c r="EG14" i="11"/>
  <c r="EC14" i="11"/>
  <c r="DY14" i="11"/>
  <c r="DU14" i="11"/>
  <c r="DQ14" i="11"/>
  <c r="DM14" i="11"/>
  <c r="DI14" i="11"/>
  <c r="DE14" i="11"/>
  <c r="DA14" i="11"/>
  <c r="CW14" i="11"/>
  <c r="CS14" i="11"/>
  <c r="CO14" i="11"/>
  <c r="CK14" i="11"/>
  <c r="CG14" i="11"/>
  <c r="CC14" i="11"/>
  <c r="BY14" i="11"/>
  <c r="BU14" i="11"/>
  <c r="BQ14" i="11"/>
  <c r="BM14" i="11"/>
  <c r="BI14" i="11"/>
  <c r="BE14" i="11"/>
  <c r="BA14" i="11"/>
  <c r="AW14" i="11"/>
  <c r="AS14" i="11"/>
  <c r="AO14" i="11"/>
  <c r="AK14" i="11"/>
  <c r="AG14" i="11"/>
  <c r="AC14" i="11"/>
  <c r="Y14" i="11"/>
  <c r="U14" i="11"/>
  <c r="Q14" i="11"/>
  <c r="M14" i="11"/>
  <c r="I14" i="11"/>
  <c r="E14" i="11"/>
  <c r="EZ14" i="11"/>
  <c r="EV14" i="11"/>
  <c r="ER14" i="11"/>
  <c r="EN14" i="11"/>
  <c r="EJ14" i="11"/>
  <c r="EF14" i="11"/>
  <c r="EB14" i="11"/>
  <c r="DX14" i="11"/>
  <c r="DT14" i="11"/>
  <c r="DP14" i="11"/>
  <c r="DL14" i="11"/>
  <c r="DH14" i="11"/>
  <c r="DD14" i="11"/>
  <c r="CZ14" i="11"/>
  <c r="CV14" i="11"/>
  <c r="CR14" i="11"/>
  <c r="CN14" i="11"/>
  <c r="CJ14" i="11"/>
  <c r="CF14" i="11"/>
  <c r="CB14" i="11"/>
  <c r="BX14" i="11"/>
  <c r="BT14" i="11"/>
  <c r="BP14" i="11"/>
  <c r="BL14" i="11"/>
  <c r="BH14" i="11"/>
  <c r="BD14" i="11"/>
  <c r="AZ14" i="11"/>
  <c r="AV14" i="11"/>
  <c r="AR14" i="11"/>
  <c r="AN14" i="11"/>
  <c r="AJ14" i="11"/>
  <c r="AF14" i="11"/>
  <c r="AB14" i="11"/>
  <c r="X14" i="11"/>
  <c r="T14" i="11"/>
  <c r="P14" i="11"/>
  <c r="L14" i="11"/>
  <c r="H14" i="11"/>
  <c r="D14" i="11"/>
  <c r="EY14" i="11"/>
  <c r="EI14" i="11"/>
  <c r="DS14" i="11"/>
  <c r="DC14" i="11"/>
  <c r="CM14" i="11"/>
  <c r="BW14" i="11"/>
  <c r="BG14" i="11"/>
  <c r="AQ14" i="11"/>
  <c r="AA14" i="11"/>
  <c r="K14" i="11"/>
  <c r="EQ14" i="11"/>
  <c r="EA14" i="11"/>
  <c r="DK14" i="11"/>
  <c r="CU14" i="11"/>
  <c r="CE14" i="11"/>
  <c r="BO14" i="11"/>
  <c r="AY14" i="11"/>
  <c r="AI14" i="11"/>
  <c r="S14" i="11"/>
  <c r="C14" i="11"/>
  <c r="FC14" i="11"/>
  <c r="EM14" i="11"/>
  <c r="DW14" i="11"/>
  <c r="DG14" i="11"/>
  <c r="CQ14" i="11"/>
  <c r="CA14" i="11"/>
  <c r="BK14" i="11"/>
  <c r="AU14" i="11"/>
  <c r="AE14" i="11"/>
  <c r="O14" i="11"/>
  <c r="DO14" i="11"/>
  <c r="BC14" i="11"/>
  <c r="CY14" i="11"/>
  <c r="AM14" i="11"/>
  <c r="EU14" i="11"/>
  <c r="CI14" i="11"/>
  <c r="W14" i="11"/>
  <c r="EE14" i="11"/>
  <c r="BS14" i="11"/>
  <c r="G14" i="11"/>
  <c r="B51" i="6" l="1"/>
  <c r="FC151" i="11" l="1"/>
  <c r="EO151" i="11" l="1"/>
  <c r="EN151" i="11"/>
  <c r="EM151" i="11"/>
  <c r="EL151" i="11"/>
  <c r="EK151" i="11"/>
  <c r="EJ151" i="11"/>
  <c r="EI151" i="11"/>
  <c r="EH151" i="11"/>
  <c r="EG151" i="11"/>
  <c r="EF151" i="11"/>
  <c r="EE151" i="11"/>
  <c r="ED151" i="11"/>
  <c r="EC151" i="11"/>
  <c r="EB151" i="11"/>
  <c r="EA151" i="11"/>
  <c r="DZ151" i="11"/>
  <c r="DY151" i="11"/>
  <c r="DX151" i="11"/>
  <c r="DW151" i="11"/>
  <c r="DV151" i="11"/>
  <c r="DU151" i="11"/>
  <c r="DT151" i="11"/>
  <c r="DS151" i="11"/>
  <c r="DR151" i="11"/>
  <c r="DQ151" i="11"/>
  <c r="DP151" i="11"/>
  <c r="DO151" i="11"/>
  <c r="DN151" i="11"/>
  <c r="DM151" i="11"/>
  <c r="DL151" i="11"/>
  <c r="DK151" i="11"/>
  <c r="DJ151" i="11"/>
  <c r="DH151" i="11"/>
  <c r="DG151" i="11"/>
  <c r="DF151" i="11"/>
  <c r="DE151" i="11"/>
  <c r="DD151" i="11"/>
  <c r="DC151" i="11"/>
  <c r="DB151" i="11"/>
  <c r="DA151" i="11"/>
  <c r="CZ151" i="11"/>
  <c r="CY151" i="11"/>
  <c r="CX151" i="11"/>
  <c r="DI151" i="11" l="1"/>
  <c r="CO151" i="11"/>
  <c r="CS151" i="11"/>
  <c r="CW151" i="11"/>
  <c r="CL151" i="11"/>
  <c r="CP151" i="11"/>
  <c r="CT151" i="11"/>
  <c r="CM151" i="11"/>
  <c r="CQ151" i="11"/>
  <c r="CU151" i="11"/>
  <c r="CN151" i="11"/>
  <c r="CR151" i="11"/>
  <c r="CV151" i="11"/>
  <c r="FB151" i="11" l="1"/>
  <c r="FA151" i="11"/>
  <c r="EZ151" i="11"/>
  <c r="EY151" i="11"/>
  <c r="EX151" i="11"/>
  <c r="EW151" i="11"/>
  <c r="EV151" i="11"/>
  <c r="EU151" i="11"/>
  <c r="ET151" i="11"/>
  <c r="ES151" i="11"/>
  <c r="ER151" i="11"/>
  <c r="EQ151" i="11"/>
  <c r="EP151" i="11"/>
  <c r="C151" i="11" l="1"/>
  <c r="G151" i="11"/>
  <c r="K151" i="11"/>
  <c r="O151" i="11"/>
  <c r="S151" i="11"/>
  <c r="W151" i="11"/>
  <c r="AA151" i="11"/>
  <c r="AE151" i="11"/>
  <c r="AI151" i="11"/>
  <c r="AM151" i="11"/>
  <c r="AQ151" i="11"/>
  <c r="AU151" i="11"/>
  <c r="AY151" i="11"/>
  <c r="BC151" i="11"/>
  <c r="BG151" i="11"/>
  <c r="BK151" i="11"/>
  <c r="BO151" i="11"/>
  <c r="BS151" i="11"/>
  <c r="BW151" i="11"/>
  <c r="CA151" i="11"/>
  <c r="CE151" i="11"/>
  <c r="CI151" i="11"/>
  <c r="D151" i="11"/>
  <c r="H151" i="11"/>
  <c r="L151" i="11"/>
  <c r="P151" i="11"/>
  <c r="T151" i="11"/>
  <c r="X151" i="11"/>
  <c r="AB151" i="11"/>
  <c r="AF151" i="11"/>
  <c r="AJ151" i="11"/>
  <c r="AN151" i="11"/>
  <c r="AR151" i="11"/>
  <c r="AV151" i="11"/>
  <c r="AZ151" i="11"/>
  <c r="BD151" i="11"/>
  <c r="BH151" i="11"/>
  <c r="BL151" i="11"/>
  <c r="BP151" i="11"/>
  <c r="BT151" i="11"/>
  <c r="BX151" i="11"/>
  <c r="CB151" i="11"/>
  <c r="CF151" i="11"/>
  <c r="CJ151" i="11"/>
  <c r="E151" i="11"/>
  <c r="I151" i="11"/>
  <c r="M151" i="11"/>
  <c r="Q151" i="11"/>
  <c r="U151" i="11"/>
  <c r="Y151" i="11"/>
  <c r="AC151" i="11"/>
  <c r="AG151" i="11"/>
  <c r="AK151" i="11"/>
  <c r="AO151" i="11"/>
  <c r="AS151" i="11"/>
  <c r="AW151" i="11"/>
  <c r="BA151" i="11"/>
  <c r="BE151" i="11"/>
  <c r="BI151" i="11"/>
  <c r="BM151" i="11"/>
  <c r="BQ151" i="11"/>
  <c r="BU151" i="11"/>
  <c r="BY151" i="11"/>
  <c r="CC151" i="11"/>
  <c r="CG151" i="11"/>
  <c r="CK151" i="11"/>
  <c r="F151" i="11"/>
  <c r="J151" i="11"/>
  <c r="N151" i="11"/>
  <c r="R151" i="11"/>
  <c r="V151" i="11"/>
  <c r="Z151" i="11"/>
  <c r="AD151" i="11"/>
  <c r="AH151" i="11"/>
  <c r="AL151" i="11"/>
  <c r="AP151" i="11"/>
  <c r="AT151" i="11"/>
  <c r="AX151" i="11"/>
  <c r="BB151" i="11"/>
  <c r="BF151" i="11"/>
  <c r="BJ151" i="11"/>
  <c r="BN151" i="11"/>
  <c r="BR151" i="11"/>
  <c r="BV151" i="11"/>
  <c r="BZ151" i="11"/>
  <c r="CD151" i="11"/>
  <c r="CH151" i="11"/>
  <c r="B151" i="11" l="1"/>
  <c r="FB164" i="2" l="1"/>
  <c r="U13" i="6"/>
  <c r="V13" i="6"/>
  <c r="W13" i="6"/>
  <c r="X13" i="6"/>
  <c r="Y13" i="6"/>
  <c r="Z13" i="6"/>
  <c r="AA13" i="6"/>
  <c r="AB13" i="6"/>
  <c r="AC13" i="6"/>
  <c r="AD13" i="6"/>
  <c r="AE13" i="6"/>
  <c r="AF13" i="6"/>
  <c r="AG13" i="6"/>
  <c r="AH13" i="6"/>
  <c r="AI13" i="6"/>
  <c r="AJ13" i="6"/>
  <c r="AK13" i="6"/>
  <c r="AL13" i="6"/>
  <c r="AM13" i="6"/>
  <c r="AN13" i="6"/>
  <c r="AO13" i="6"/>
  <c r="AP13" i="6"/>
  <c r="U14" i="6"/>
  <c r="V14" i="6"/>
  <c r="W14" i="6"/>
  <c r="X14" i="6"/>
  <c r="Y14" i="6"/>
  <c r="Z14" i="6"/>
  <c r="AA14" i="6"/>
  <c r="AB14" i="6"/>
  <c r="AC14" i="6"/>
  <c r="AD14" i="6"/>
  <c r="AE14" i="6"/>
  <c r="AF14" i="6"/>
  <c r="AG14" i="6"/>
  <c r="AH14" i="6"/>
  <c r="AI14" i="6"/>
  <c r="AJ14" i="6"/>
  <c r="AK14" i="6"/>
  <c r="AL14" i="6"/>
  <c r="AM14" i="6"/>
  <c r="AN14" i="6"/>
  <c r="AO14" i="6"/>
  <c r="AP14" i="6"/>
  <c r="S8" i="6" l="1"/>
  <c r="R8" i="6"/>
  <c r="Q8" i="6"/>
  <c r="P8" i="6"/>
  <c r="O8" i="6"/>
  <c r="N8" i="6"/>
  <c r="M8" i="6"/>
  <c r="L8" i="6"/>
  <c r="K8" i="6"/>
  <c r="J8" i="6"/>
  <c r="I8" i="6"/>
  <c r="H8" i="6"/>
  <c r="G8" i="6"/>
  <c r="F8" i="6"/>
  <c r="E8" i="6"/>
  <c r="T14" i="6"/>
  <c r="T13" i="6"/>
  <c r="AP28" i="6"/>
  <c r="AO28" i="6"/>
  <c r="AN28" i="6"/>
  <c r="AM28" i="6"/>
  <c r="AL28" i="6"/>
  <c r="AK28" i="6"/>
  <c r="AJ28" i="6"/>
  <c r="AI28" i="6"/>
  <c r="AH28" i="6"/>
  <c r="AG28" i="6"/>
  <c r="AF28" i="6"/>
  <c r="AE28" i="6"/>
  <c r="AD28" i="6"/>
  <c r="AC28" i="6"/>
  <c r="AB28" i="6"/>
  <c r="AA28" i="6"/>
  <c r="Z28" i="6"/>
  <c r="Y28" i="6"/>
  <c r="X28" i="6"/>
  <c r="W28" i="6"/>
  <c r="V28" i="6"/>
  <c r="U28" i="6"/>
  <c r="T28" i="6"/>
  <c r="AP27" i="6"/>
  <c r="AO27" i="6"/>
  <c r="AN27" i="6"/>
  <c r="AM27" i="6"/>
  <c r="AL27" i="6"/>
  <c r="AK27" i="6"/>
  <c r="AJ27" i="6"/>
  <c r="AI27" i="6"/>
  <c r="AH27" i="6"/>
  <c r="AG27" i="6"/>
  <c r="AF27" i="6"/>
  <c r="AE27" i="6"/>
  <c r="AD27" i="6"/>
  <c r="AC27" i="6"/>
  <c r="AB27" i="6"/>
  <c r="AA27" i="6"/>
  <c r="Z27" i="6"/>
  <c r="Y27" i="6"/>
  <c r="X27" i="6"/>
  <c r="W27" i="6"/>
  <c r="V27" i="6"/>
  <c r="U27" i="6"/>
  <c r="T27" i="6"/>
  <c r="T42" i="6"/>
  <c r="U42" i="6"/>
  <c r="V42" i="6"/>
  <c r="W42" i="6"/>
  <c r="X42" i="6"/>
  <c r="Y42" i="6"/>
  <c r="Z42" i="6"/>
  <c r="AA42" i="6"/>
  <c r="AB42" i="6"/>
  <c r="AC42" i="6"/>
  <c r="AD42" i="6"/>
  <c r="AE42" i="6"/>
  <c r="AF42" i="6"/>
  <c r="AG42" i="6"/>
  <c r="AH42" i="6"/>
  <c r="AI42" i="6"/>
  <c r="AJ42" i="6"/>
  <c r="AK42" i="6"/>
  <c r="AL42" i="6"/>
  <c r="AM42" i="6"/>
  <c r="AN42" i="6"/>
  <c r="AO42" i="6"/>
  <c r="AP42" i="6"/>
  <c r="T41" i="6"/>
  <c r="U41" i="6"/>
  <c r="V41" i="6"/>
  <c r="W41" i="6"/>
  <c r="X41" i="6"/>
  <c r="Y41" i="6"/>
  <c r="Z41" i="6"/>
  <c r="AA41" i="6"/>
  <c r="AB41" i="6"/>
  <c r="AC41" i="6"/>
  <c r="AD41" i="6"/>
  <c r="AE41" i="6"/>
  <c r="AF41" i="6"/>
  <c r="AG41" i="6"/>
  <c r="AH41" i="6"/>
  <c r="AI41" i="6"/>
  <c r="AJ41" i="6"/>
  <c r="AK41" i="6"/>
  <c r="AL41" i="6"/>
  <c r="AM41" i="6"/>
  <c r="AN41" i="6"/>
  <c r="AO41" i="6"/>
  <c r="AP41" i="6"/>
  <c r="S42" i="6"/>
  <c r="R42" i="6"/>
  <c r="Q42" i="6"/>
  <c r="P42" i="6"/>
  <c r="O42" i="6"/>
  <c r="N42" i="6"/>
  <c r="M42" i="6"/>
  <c r="L42" i="6"/>
  <c r="K42" i="6"/>
  <c r="J42" i="6"/>
  <c r="I42" i="6"/>
  <c r="H42" i="6"/>
  <c r="G42" i="6"/>
  <c r="F42" i="6"/>
  <c r="E42" i="6"/>
  <c r="S41" i="6"/>
  <c r="R41" i="6"/>
  <c r="Q41" i="6"/>
  <c r="P41" i="6"/>
  <c r="O41" i="6"/>
  <c r="N41" i="6"/>
  <c r="M41" i="6"/>
  <c r="L41" i="6"/>
  <c r="K41" i="6"/>
  <c r="J41" i="6"/>
  <c r="I41" i="6"/>
  <c r="H41" i="6"/>
  <c r="G41" i="6"/>
  <c r="F41" i="6"/>
  <c r="E41" i="6"/>
  <c r="S40" i="6"/>
  <c r="R40" i="6"/>
  <c r="Q40" i="6"/>
  <c r="P40" i="6"/>
  <c r="O40" i="6"/>
  <c r="N40" i="6"/>
  <c r="M40" i="6"/>
  <c r="L40" i="6"/>
  <c r="K40" i="6"/>
  <c r="J40" i="6"/>
  <c r="I40" i="6"/>
  <c r="H40" i="6"/>
  <c r="G40" i="6"/>
  <c r="F40" i="6"/>
  <c r="E40" i="6"/>
  <c r="S39" i="6"/>
  <c r="R39" i="6"/>
  <c r="Q39" i="6"/>
  <c r="P39" i="6"/>
  <c r="O39" i="6"/>
  <c r="N39" i="6"/>
  <c r="M39" i="6"/>
  <c r="L39" i="6"/>
  <c r="K39" i="6"/>
  <c r="J39" i="6"/>
  <c r="I39" i="6"/>
  <c r="H39" i="6"/>
  <c r="G39" i="6"/>
  <c r="F39" i="6"/>
  <c r="E39" i="6"/>
  <c r="S38" i="6"/>
  <c r="R38" i="6"/>
  <c r="Q38" i="6"/>
  <c r="P38" i="6"/>
  <c r="O38" i="6"/>
  <c r="N38" i="6"/>
  <c r="M38" i="6"/>
  <c r="L38" i="6"/>
  <c r="K38" i="6"/>
  <c r="J38" i="6"/>
  <c r="I38" i="6"/>
  <c r="H38" i="6"/>
  <c r="G38" i="6"/>
  <c r="F38" i="6"/>
  <c r="E38" i="6"/>
  <c r="S37" i="6"/>
  <c r="R37" i="6"/>
  <c r="Q37" i="6"/>
  <c r="P37" i="6"/>
  <c r="O37" i="6"/>
  <c r="N37" i="6"/>
  <c r="M37" i="6"/>
  <c r="L37" i="6"/>
  <c r="K37" i="6"/>
  <c r="J37" i="6"/>
  <c r="I37" i="6"/>
  <c r="H37" i="6"/>
  <c r="G37" i="6"/>
  <c r="F37" i="6"/>
  <c r="E37" i="6"/>
  <c r="S36" i="6"/>
  <c r="R36" i="6"/>
  <c r="Q36" i="6"/>
  <c r="P36" i="6"/>
  <c r="O36" i="6"/>
  <c r="N36" i="6"/>
  <c r="M36" i="6"/>
  <c r="L36" i="6"/>
  <c r="K36" i="6"/>
  <c r="J36" i="6"/>
  <c r="I36" i="6"/>
  <c r="H36" i="6"/>
  <c r="G36" i="6"/>
  <c r="F36" i="6"/>
  <c r="E36" i="6"/>
  <c r="S35" i="6"/>
  <c r="R35" i="6"/>
  <c r="Q35" i="6"/>
  <c r="P35" i="6"/>
  <c r="O35" i="6"/>
  <c r="N35" i="6"/>
  <c r="M35" i="6"/>
  <c r="L35" i="6"/>
  <c r="K35" i="6"/>
  <c r="J35" i="6"/>
  <c r="I35" i="6"/>
  <c r="H35" i="6"/>
  <c r="G35" i="6"/>
  <c r="F35" i="6"/>
  <c r="E35" i="6"/>
  <c r="S14" i="6"/>
  <c r="R14" i="6"/>
  <c r="Q14" i="6"/>
  <c r="P14" i="6"/>
  <c r="O14" i="6"/>
  <c r="N14" i="6"/>
  <c r="M14" i="6"/>
  <c r="L14" i="6"/>
  <c r="K14" i="6"/>
  <c r="J14" i="6"/>
  <c r="I14" i="6"/>
  <c r="H14" i="6"/>
  <c r="G14" i="6"/>
  <c r="F14" i="6"/>
  <c r="E14" i="6"/>
  <c r="S13" i="6"/>
  <c r="R13" i="6"/>
  <c r="Q13" i="6"/>
  <c r="P13" i="6"/>
  <c r="O13" i="6"/>
  <c r="N13" i="6"/>
  <c r="M13" i="6"/>
  <c r="L13" i="6"/>
  <c r="K13" i="6"/>
  <c r="J13" i="6"/>
  <c r="I13" i="6"/>
  <c r="H13" i="6"/>
  <c r="G13" i="6"/>
  <c r="F13" i="6"/>
  <c r="E13" i="6"/>
  <c r="S12" i="6"/>
  <c r="R12" i="6"/>
  <c r="Q12" i="6"/>
  <c r="P12" i="6"/>
  <c r="O12" i="6"/>
  <c r="N12" i="6"/>
  <c r="M12" i="6"/>
  <c r="L12" i="6"/>
  <c r="K12" i="6"/>
  <c r="J12" i="6"/>
  <c r="I12" i="6"/>
  <c r="H12" i="6"/>
  <c r="G12" i="6"/>
  <c r="F12" i="6"/>
  <c r="E12" i="6"/>
  <c r="S11" i="6"/>
  <c r="R11" i="6"/>
  <c r="Q11" i="6"/>
  <c r="P11" i="6"/>
  <c r="O11" i="6"/>
  <c r="N11" i="6"/>
  <c r="M11" i="6"/>
  <c r="L11" i="6"/>
  <c r="K11" i="6"/>
  <c r="J11" i="6"/>
  <c r="I11" i="6"/>
  <c r="H11" i="6"/>
  <c r="G11" i="6"/>
  <c r="F11" i="6"/>
  <c r="E11" i="6"/>
  <c r="S10" i="6"/>
  <c r="R10" i="6"/>
  <c r="Q10" i="6"/>
  <c r="P10" i="6"/>
  <c r="O10" i="6"/>
  <c r="N10" i="6"/>
  <c r="M10" i="6"/>
  <c r="L10" i="6"/>
  <c r="K10" i="6"/>
  <c r="J10" i="6"/>
  <c r="I10" i="6"/>
  <c r="H10" i="6"/>
  <c r="G10" i="6"/>
  <c r="F10" i="6"/>
  <c r="E10" i="6"/>
  <c r="S9" i="6"/>
  <c r="R9" i="6"/>
  <c r="Q9" i="6"/>
  <c r="P9" i="6"/>
  <c r="O9" i="6"/>
  <c r="N9" i="6"/>
  <c r="M9" i="6"/>
  <c r="L9" i="6"/>
  <c r="K9" i="6"/>
  <c r="J9" i="6"/>
  <c r="I9" i="6"/>
  <c r="H9" i="6"/>
  <c r="G9" i="6"/>
  <c r="F9" i="6"/>
  <c r="E9" i="6"/>
  <c r="S7" i="6"/>
  <c r="R7" i="6"/>
  <c r="Q7" i="6"/>
  <c r="P7" i="6"/>
  <c r="O7" i="6"/>
  <c r="N7" i="6"/>
  <c r="M7" i="6"/>
  <c r="L7" i="6"/>
  <c r="K7" i="6"/>
  <c r="J7" i="6"/>
  <c r="I7" i="6"/>
  <c r="H7" i="6"/>
  <c r="G7" i="6"/>
  <c r="F7" i="6"/>
  <c r="E7" i="6"/>
  <c r="E22" i="6"/>
  <c r="F22" i="6"/>
  <c r="G22" i="6"/>
  <c r="H22" i="6"/>
  <c r="I22" i="6"/>
  <c r="J22" i="6"/>
  <c r="K22" i="6"/>
  <c r="L22" i="6"/>
  <c r="M22" i="6"/>
  <c r="N22" i="6"/>
  <c r="O22" i="6"/>
  <c r="P22" i="6"/>
  <c r="Q22" i="6"/>
  <c r="R22" i="6"/>
  <c r="S22" i="6"/>
  <c r="E23" i="6"/>
  <c r="F23" i="6"/>
  <c r="G23" i="6"/>
  <c r="H23" i="6"/>
  <c r="I23" i="6"/>
  <c r="J23" i="6"/>
  <c r="K23" i="6"/>
  <c r="L23" i="6"/>
  <c r="M23" i="6"/>
  <c r="N23" i="6"/>
  <c r="O23" i="6"/>
  <c r="P23" i="6"/>
  <c r="Q23" i="6"/>
  <c r="R23" i="6"/>
  <c r="S23" i="6"/>
  <c r="E24" i="6"/>
  <c r="F24" i="6"/>
  <c r="G24" i="6"/>
  <c r="H24" i="6"/>
  <c r="I24" i="6"/>
  <c r="J24" i="6"/>
  <c r="K24" i="6"/>
  <c r="L24" i="6"/>
  <c r="M24" i="6"/>
  <c r="N24" i="6"/>
  <c r="O24" i="6"/>
  <c r="P24" i="6"/>
  <c r="Q24" i="6"/>
  <c r="R24" i="6"/>
  <c r="S24" i="6"/>
  <c r="E25" i="6"/>
  <c r="F25" i="6"/>
  <c r="G25" i="6"/>
  <c r="H25" i="6"/>
  <c r="I25" i="6"/>
  <c r="J25" i="6"/>
  <c r="K25" i="6"/>
  <c r="L25" i="6"/>
  <c r="M25" i="6"/>
  <c r="N25" i="6"/>
  <c r="O25" i="6"/>
  <c r="P25" i="6"/>
  <c r="Q25" i="6"/>
  <c r="R25" i="6"/>
  <c r="S25" i="6"/>
  <c r="E26" i="6"/>
  <c r="F26" i="6"/>
  <c r="G26" i="6"/>
  <c r="H26" i="6"/>
  <c r="I26" i="6"/>
  <c r="J26" i="6"/>
  <c r="K26" i="6"/>
  <c r="L26" i="6"/>
  <c r="M26" i="6"/>
  <c r="N26" i="6"/>
  <c r="O26" i="6"/>
  <c r="P26" i="6"/>
  <c r="Q26" i="6"/>
  <c r="R26" i="6"/>
  <c r="S26" i="6"/>
  <c r="E27" i="6"/>
  <c r="F27" i="6"/>
  <c r="G27" i="6"/>
  <c r="H27" i="6"/>
  <c r="I27" i="6"/>
  <c r="J27" i="6"/>
  <c r="K27" i="6"/>
  <c r="L27" i="6"/>
  <c r="M27" i="6"/>
  <c r="N27" i="6"/>
  <c r="O27" i="6"/>
  <c r="P27" i="6"/>
  <c r="Q27" i="6"/>
  <c r="R27" i="6"/>
  <c r="S27" i="6"/>
  <c r="E28" i="6"/>
  <c r="F28" i="6"/>
  <c r="G28" i="6"/>
  <c r="H28" i="6"/>
  <c r="I28" i="6"/>
  <c r="J28" i="6"/>
  <c r="K28" i="6"/>
  <c r="L28" i="6"/>
  <c r="M28" i="6"/>
  <c r="N28" i="6"/>
  <c r="O28" i="6"/>
  <c r="P28" i="6"/>
  <c r="Q28" i="6"/>
  <c r="R28" i="6"/>
  <c r="S28" i="6"/>
  <c r="F21" i="6"/>
  <c r="G21" i="6"/>
  <c r="H21" i="6"/>
  <c r="I21" i="6"/>
  <c r="J21" i="6"/>
  <c r="K21" i="6"/>
  <c r="L21" i="6"/>
  <c r="M21" i="6"/>
  <c r="N21" i="6"/>
  <c r="O21" i="6"/>
  <c r="P21" i="6"/>
  <c r="Q21" i="6"/>
  <c r="R21" i="6"/>
  <c r="S21" i="6"/>
  <c r="E21" i="6"/>
  <c r="S79" i="2" l="1"/>
  <c r="T79" i="2"/>
  <c r="R79" i="2"/>
  <c r="U79" i="2"/>
  <c r="Q79" i="11"/>
  <c r="N79" i="11"/>
  <c r="P79" i="11"/>
  <c r="O79" i="11"/>
  <c r="AG79" i="11"/>
  <c r="AF79" i="11"/>
  <c r="AE79" i="11"/>
  <c r="AD79" i="11"/>
  <c r="AW79" i="11"/>
  <c r="AT79" i="11"/>
  <c r="AV79" i="11"/>
  <c r="AU79" i="11"/>
  <c r="BM79" i="11"/>
  <c r="BL79" i="11"/>
  <c r="BK79" i="11"/>
  <c r="BJ79" i="11"/>
  <c r="I79" i="2"/>
  <c r="G79" i="2"/>
  <c r="H79" i="2"/>
  <c r="F79" i="2"/>
  <c r="W79" i="2"/>
  <c r="X79" i="2"/>
  <c r="Y79" i="2"/>
  <c r="V79" i="2"/>
  <c r="AM79" i="2"/>
  <c r="AN79" i="2"/>
  <c r="AO79" i="2"/>
  <c r="AL79" i="2"/>
  <c r="BC79" i="2"/>
  <c r="BD79" i="2"/>
  <c r="BE79" i="2"/>
  <c r="BB79" i="2"/>
  <c r="AY79" i="2"/>
  <c r="AZ79" i="2"/>
  <c r="AX79" i="2"/>
  <c r="BA79" i="2"/>
  <c r="AI79" i="11"/>
  <c r="AH79" i="11"/>
  <c r="AJ79" i="11"/>
  <c r="AK79" i="11"/>
  <c r="L79" i="2"/>
  <c r="K79" i="2"/>
  <c r="M79" i="2"/>
  <c r="J79" i="2"/>
  <c r="AB79" i="2"/>
  <c r="AC79" i="2"/>
  <c r="Z79" i="2"/>
  <c r="AA79" i="2"/>
  <c r="AR79" i="2"/>
  <c r="AS79" i="2"/>
  <c r="AP79" i="2"/>
  <c r="AQ79" i="2"/>
  <c r="BH79" i="2"/>
  <c r="BG79" i="2"/>
  <c r="BI79" i="2"/>
  <c r="BF79" i="2"/>
  <c r="K79" i="11"/>
  <c r="L79" i="11"/>
  <c r="M79" i="11"/>
  <c r="J79" i="11"/>
  <c r="AA79" i="11"/>
  <c r="Z79" i="11"/>
  <c r="AC79" i="11"/>
  <c r="AB79" i="11"/>
  <c r="AQ79" i="11"/>
  <c r="AR79" i="11"/>
  <c r="AS79" i="11"/>
  <c r="AP79" i="11"/>
  <c r="BG79" i="11"/>
  <c r="BF79" i="11"/>
  <c r="BI79" i="11"/>
  <c r="BH79" i="11"/>
  <c r="AI79" i="2"/>
  <c r="AJ79" i="2"/>
  <c r="AH79" i="2"/>
  <c r="AK79" i="2"/>
  <c r="U79" i="11"/>
  <c r="R79" i="11"/>
  <c r="T79" i="11"/>
  <c r="S79" i="11"/>
  <c r="AX79" i="11"/>
  <c r="AZ79" i="11"/>
  <c r="AY79" i="11"/>
  <c r="BA79" i="11"/>
  <c r="F79" i="11"/>
  <c r="H79" i="11"/>
  <c r="G79" i="11"/>
  <c r="I79" i="11"/>
  <c r="V79" i="11"/>
  <c r="X79" i="11"/>
  <c r="Y79" i="11"/>
  <c r="W79" i="11"/>
  <c r="AL79" i="11"/>
  <c r="AN79" i="11"/>
  <c r="AM79" i="11"/>
  <c r="AO79" i="11"/>
  <c r="BB79" i="11"/>
  <c r="BD79" i="11"/>
  <c r="BE79" i="11"/>
  <c r="BC79" i="11"/>
  <c r="Q79" i="2"/>
  <c r="N79" i="2"/>
  <c r="P79" i="2"/>
  <c r="O79" i="2"/>
  <c r="AG79" i="2"/>
  <c r="AD79" i="2"/>
  <c r="AE79" i="2"/>
  <c r="AF79" i="2"/>
  <c r="AW79" i="2"/>
  <c r="AT79" i="2"/>
  <c r="AU79" i="2"/>
  <c r="AV79" i="2"/>
  <c r="BM79" i="2"/>
  <c r="BJ79" i="2"/>
  <c r="BL79" i="2"/>
  <c r="BK79" i="2"/>
  <c r="FV116" i="2" l="1"/>
  <c r="FV140" i="2"/>
  <c r="FV132" i="2"/>
  <c r="FV149" i="2"/>
  <c r="FV140" i="11"/>
  <c r="FV136" i="11" s="1"/>
  <c r="FV132" i="11"/>
  <c r="FV128" i="11" s="1"/>
  <c r="FV149" i="11"/>
  <c r="FV145" i="11" s="1"/>
  <c r="FV144" i="11" s="1"/>
  <c r="FV116" i="11"/>
  <c r="FV112" i="11" s="1"/>
  <c r="AR105" i="4"/>
  <c r="AR105" i="10"/>
  <c r="AO105" i="10"/>
  <c r="AH105" i="10"/>
  <c r="AA105" i="10"/>
  <c r="E105" i="10"/>
  <c r="AN105" i="10"/>
  <c r="W105" i="10"/>
  <c r="AL105" i="10"/>
  <c r="AQ105" i="10"/>
  <c r="AC105" i="10"/>
  <c r="J105" i="10"/>
  <c r="O105" i="10"/>
  <c r="AF105" i="10"/>
  <c r="P105" i="10"/>
  <c r="AJ105" i="10"/>
  <c r="Y105" i="10"/>
  <c r="B105" i="10"/>
  <c r="K105" i="10"/>
  <c r="N105" i="10"/>
  <c r="D105" i="10"/>
  <c r="G105" i="10"/>
  <c r="F105" i="10"/>
  <c r="AI105" i="10"/>
  <c r="M105" i="10"/>
  <c r="AB105" i="10"/>
  <c r="V105" i="10"/>
  <c r="U105" i="10"/>
  <c r="AM105" i="10"/>
  <c r="C105" i="10"/>
  <c r="AE105" i="10"/>
  <c r="I105" i="10"/>
  <c r="L105" i="10"/>
  <c r="AK105" i="10"/>
  <c r="Z105" i="10"/>
  <c r="H105" i="10"/>
  <c r="AG105" i="10"/>
  <c r="R105" i="10"/>
  <c r="S105" i="10"/>
  <c r="AD105" i="10"/>
  <c r="X105" i="10"/>
  <c r="T105" i="10"/>
  <c r="Q105" i="10"/>
  <c r="AP105" i="10"/>
  <c r="AB132" i="7"/>
  <c r="L132" i="7"/>
  <c r="X132" i="7"/>
  <c r="H132" i="7"/>
  <c r="S132" i="7"/>
  <c r="C132" i="7"/>
  <c r="R132" i="7"/>
  <c r="B132" i="7"/>
  <c r="AC132" i="7"/>
  <c r="T132" i="7"/>
  <c r="D132" i="7"/>
  <c r="O132" i="7"/>
  <c r="AD132" i="7"/>
  <c r="N132" i="7"/>
  <c r="U132" i="7"/>
  <c r="M132" i="7"/>
  <c r="P132" i="7"/>
  <c r="AA132" i="7"/>
  <c r="K132" i="7"/>
  <c r="Z132" i="7"/>
  <c r="J132" i="7"/>
  <c r="E132" i="7"/>
  <c r="I132" i="7"/>
  <c r="W132" i="7"/>
  <c r="G132" i="7"/>
  <c r="V132" i="7"/>
  <c r="F132" i="7"/>
  <c r="Q132" i="7"/>
  <c r="Y132" i="7"/>
  <c r="AP105" i="4"/>
  <c r="K105" i="4"/>
  <c r="H105" i="4"/>
  <c r="V105" i="4"/>
  <c r="Y105" i="4"/>
  <c r="G105" i="4"/>
  <c r="B105" i="4"/>
  <c r="AN105" i="4"/>
  <c r="AD105" i="4"/>
  <c r="AJ105" i="4"/>
  <c r="L105" i="4"/>
  <c r="M105" i="4"/>
  <c r="Z105" i="4"/>
  <c r="AE105" i="4"/>
  <c r="AB105" i="4"/>
  <c r="F105" i="4"/>
  <c r="D105" i="4"/>
  <c r="AM105" i="4"/>
  <c r="U105" i="4"/>
  <c r="S105" i="4"/>
  <c r="N105" i="4"/>
  <c r="O105" i="4"/>
  <c r="Q105" i="4"/>
  <c r="AF105" i="4"/>
  <c r="AL105" i="4"/>
  <c r="C105" i="4"/>
  <c r="T105" i="4"/>
  <c r="J105" i="4"/>
  <c r="I105" i="4"/>
  <c r="W105" i="4"/>
  <c r="AA105" i="4"/>
  <c r="X105" i="4"/>
  <c r="AH105" i="4"/>
  <c r="AO105" i="4"/>
  <c r="AG105" i="4"/>
  <c r="AK105" i="4"/>
  <c r="AI105" i="4"/>
  <c r="AC105" i="4"/>
  <c r="E105" i="4"/>
  <c r="R105" i="4"/>
  <c r="P105" i="4"/>
  <c r="FV145" i="2" l="1"/>
  <c r="FV144" i="2" s="1"/>
  <c r="FV128" i="2"/>
  <c r="FV136" i="2"/>
  <c r="FV112" i="2"/>
  <c r="G133" i="7"/>
  <c r="AC133" i="7"/>
  <c r="AD133" i="7"/>
  <c r="I133" i="7"/>
  <c r="O133" i="7"/>
  <c r="D133" i="7"/>
  <c r="Q133" i="7"/>
  <c r="M133" i="7"/>
  <c r="N133" i="7"/>
  <c r="U133" i="7"/>
  <c r="V133" i="7"/>
  <c r="AB133" i="7"/>
  <c r="R133" i="7"/>
  <c r="L133" i="7"/>
  <c r="S133" i="7"/>
  <c r="T133" i="7"/>
  <c r="Z133" i="7"/>
  <c r="E133" i="7"/>
  <c r="AA133" i="7"/>
  <c r="F133" i="7"/>
  <c r="H133" i="7"/>
  <c r="P133" i="7"/>
  <c r="W133" i="7"/>
  <c r="B133" i="7"/>
  <c r="C133" i="7"/>
  <c r="Y133" i="7"/>
  <c r="J133" i="7"/>
  <c r="X133" i="7"/>
  <c r="K133" i="7"/>
  <c r="FJ14" i="2" l="1"/>
  <c r="FJ12" i="2" s="1"/>
  <c r="FJ150" i="2" l="1"/>
  <c r="FJ126" i="2"/>
  <c r="FJ104" i="5"/>
  <c r="FJ134" i="2"/>
  <c r="FJ142" i="2"/>
  <c r="FJ118" i="2"/>
  <c r="FI104" i="5"/>
  <c r="FH104" i="5"/>
  <c r="FI126" i="2"/>
  <c r="FI142" i="2"/>
  <c r="FI14" i="2"/>
  <c r="FI12" i="2" s="1"/>
  <c r="FI134" i="2"/>
  <c r="FI118" i="2"/>
  <c r="FI150" i="2"/>
  <c r="FH118" i="2"/>
  <c r="FH14" i="2"/>
  <c r="FH12" i="2" s="1"/>
  <c r="FH134" i="2"/>
  <c r="FH142" i="2"/>
  <c r="FH150" i="2"/>
  <c r="FH126" i="2"/>
  <c r="FG14" i="2"/>
  <c r="FG12" i="2" s="1"/>
  <c r="FG142" i="2"/>
  <c r="FG126" i="2"/>
  <c r="FG118" i="2"/>
  <c r="FG134" i="2"/>
  <c r="FG150" i="2"/>
  <c r="FF14" i="2"/>
  <c r="FF12" i="2" s="1"/>
  <c r="FF142" i="2"/>
  <c r="FF126" i="2"/>
  <c r="FF118" i="2"/>
  <c r="FF134" i="2"/>
  <c r="FF150" i="2"/>
  <c r="FE118" i="2"/>
  <c r="FE14" i="2"/>
  <c r="FE118" i="11"/>
  <c r="FC14" i="2"/>
  <c r="EM14" i="2"/>
  <c r="DW14" i="2"/>
  <c r="DG14" i="2"/>
  <c r="CQ14" i="2"/>
  <c r="CA14" i="2"/>
  <c r="BK14" i="2"/>
  <c r="AU14" i="2"/>
  <c r="AE14" i="2"/>
  <c r="O14" i="2"/>
  <c r="FB14" i="2"/>
  <c r="EL14" i="2"/>
  <c r="DV14" i="2"/>
  <c r="DF14" i="2"/>
  <c r="CP14" i="2"/>
  <c r="BZ14" i="2"/>
  <c r="BJ14" i="2"/>
  <c r="AT14" i="2"/>
  <c r="AD14" i="2"/>
  <c r="N14" i="2"/>
  <c r="FA14" i="2"/>
  <c r="EK14" i="2"/>
  <c r="DU14" i="2"/>
  <c r="DE14" i="2"/>
  <c r="CO14" i="2"/>
  <c r="BY14" i="2"/>
  <c r="BI14" i="2"/>
  <c r="AS14" i="2"/>
  <c r="AC14" i="2"/>
  <c r="M14" i="2"/>
  <c r="EV14" i="2"/>
  <c r="EF14" i="2"/>
  <c r="DP14" i="2"/>
  <c r="CZ14" i="2"/>
  <c r="CJ14" i="2"/>
  <c r="BT14" i="2"/>
  <c r="BD14" i="2"/>
  <c r="AN14" i="2"/>
  <c r="X14" i="2"/>
  <c r="H14" i="2"/>
  <c r="FD14" i="2"/>
  <c r="EY14" i="2"/>
  <c r="EI14" i="2"/>
  <c r="DS14" i="2"/>
  <c r="DC14" i="2"/>
  <c r="CM14" i="2"/>
  <c r="BW14" i="2"/>
  <c r="BG14" i="2"/>
  <c r="AQ14" i="2"/>
  <c r="AA14" i="2"/>
  <c r="K14" i="2"/>
  <c r="EX14" i="2"/>
  <c r="EH14" i="2"/>
  <c r="DR14" i="2"/>
  <c r="DB14" i="2"/>
  <c r="CL14" i="2"/>
  <c r="BV14" i="2"/>
  <c r="BF14" i="2"/>
  <c r="AP14" i="2"/>
  <c r="Z14" i="2"/>
  <c r="J14" i="2"/>
  <c r="EW14" i="2"/>
  <c r="EG14" i="2"/>
  <c r="DQ14" i="2"/>
  <c r="DA14" i="2"/>
  <c r="CK14" i="2"/>
  <c r="BU14" i="2"/>
  <c r="BE14" i="2"/>
  <c r="AO14" i="2"/>
  <c r="Y14" i="2"/>
  <c r="I14" i="2"/>
  <c r="ER14" i="2"/>
  <c r="EB14" i="2"/>
  <c r="DL14" i="2"/>
  <c r="CV14" i="2"/>
  <c r="CF14" i="2"/>
  <c r="BP14" i="2"/>
  <c r="AZ14" i="2"/>
  <c r="AJ14" i="2"/>
  <c r="T14" i="2"/>
  <c r="D14" i="2"/>
  <c r="EU14" i="2"/>
  <c r="EE14" i="2"/>
  <c r="DO14" i="2"/>
  <c r="CY14" i="2"/>
  <c r="CI14" i="2"/>
  <c r="BS14" i="2"/>
  <c r="BC14" i="2"/>
  <c r="AM14" i="2"/>
  <c r="W14" i="2"/>
  <c r="G14" i="2"/>
  <c r="ET14" i="2"/>
  <c r="ED14" i="2"/>
  <c r="DN14" i="2"/>
  <c r="CX14" i="2"/>
  <c r="CH14" i="2"/>
  <c r="BR14" i="2"/>
  <c r="BB14" i="2"/>
  <c r="AL14" i="2"/>
  <c r="V14" i="2"/>
  <c r="F14" i="2"/>
  <c r="ES14" i="2"/>
  <c r="EC14" i="2"/>
  <c r="DM14" i="2"/>
  <c r="CW14" i="2"/>
  <c r="CG14" i="2"/>
  <c r="BQ14" i="2"/>
  <c r="BA14" i="2"/>
  <c r="AK14" i="2"/>
  <c r="U14" i="2"/>
  <c r="E14" i="2"/>
  <c r="EN14" i="2"/>
  <c r="DX14" i="2"/>
  <c r="DH14" i="2"/>
  <c r="CR14" i="2"/>
  <c r="CB14" i="2"/>
  <c r="BL14" i="2"/>
  <c r="AV14" i="2"/>
  <c r="AF14" i="2"/>
  <c r="P14" i="2"/>
  <c r="EQ14" i="2"/>
  <c r="EA14" i="2"/>
  <c r="DK14" i="2"/>
  <c r="CU14" i="2"/>
  <c r="CE14" i="2"/>
  <c r="BO14" i="2"/>
  <c r="AY14" i="2"/>
  <c r="AI14" i="2"/>
  <c r="S14" i="2"/>
  <c r="C14" i="2"/>
  <c r="EP14" i="2"/>
  <c r="DZ14" i="2"/>
  <c r="DJ14" i="2"/>
  <c r="CT14" i="2"/>
  <c r="CD14" i="2"/>
  <c r="BN14" i="2"/>
  <c r="AX14" i="2"/>
  <c r="AH14" i="2"/>
  <c r="R14" i="2"/>
  <c r="B14" i="2"/>
  <c r="EO14" i="2"/>
  <c r="DY14" i="2"/>
  <c r="DI14" i="2"/>
  <c r="CS14" i="2"/>
  <c r="CC14" i="2"/>
  <c r="BM14" i="2"/>
  <c r="AW14" i="2"/>
  <c r="AG14" i="2"/>
  <c r="Q14" i="2"/>
  <c r="EZ14" i="2"/>
  <c r="EJ14" i="2"/>
  <c r="DT14" i="2"/>
  <c r="DD14" i="2"/>
  <c r="CN14" i="2"/>
  <c r="BX14" i="2"/>
  <c r="BH14" i="2"/>
  <c r="AR14" i="2"/>
  <c r="AB14" i="2"/>
  <c r="L14" i="2"/>
  <c r="FC118" i="11"/>
  <c r="EY118" i="11"/>
  <c r="EU118" i="11"/>
  <c r="EQ118" i="11"/>
  <c r="EM118" i="11"/>
  <c r="EI118" i="11"/>
  <c r="EE118" i="11"/>
  <c r="EA118" i="11"/>
  <c r="DW118" i="11"/>
  <c r="FD118" i="11"/>
  <c r="FA118" i="11"/>
  <c r="EW118" i="11"/>
  <c r="ES118" i="11"/>
  <c r="EO118" i="11"/>
  <c r="EK118" i="11"/>
  <c r="EG118" i="11"/>
  <c r="EC118" i="11"/>
  <c r="DY118" i="11"/>
  <c r="DU118" i="11"/>
  <c r="DQ118" i="11"/>
  <c r="DM118" i="11"/>
  <c r="DI118" i="11"/>
  <c r="DE118" i="11"/>
  <c r="DA118" i="11"/>
  <c r="CW118" i="11"/>
  <c r="CS118" i="11"/>
  <c r="CO118" i="11"/>
  <c r="CK118" i="11"/>
  <c r="CG118" i="11"/>
  <c r="CC118" i="11"/>
  <c r="BY118" i="11"/>
  <c r="BU118" i="11"/>
  <c r="BQ118" i="11"/>
  <c r="BM118" i="11"/>
  <c r="BI118" i="11"/>
  <c r="BE118" i="11"/>
  <c r="BA118" i="11"/>
  <c r="AW118" i="11"/>
  <c r="AS118" i="11"/>
  <c r="AO118" i="11"/>
  <c r="AK118" i="11"/>
  <c r="AG118" i="11"/>
  <c r="AC118" i="11"/>
  <c r="Y118" i="11"/>
  <c r="U118" i="11"/>
  <c r="Q118" i="11"/>
  <c r="M118" i="11"/>
  <c r="I118" i="11"/>
  <c r="E118" i="11"/>
  <c r="EX118" i="11"/>
  <c r="EP118" i="11"/>
  <c r="EH118" i="11"/>
  <c r="DZ118" i="11"/>
  <c r="DS118" i="11"/>
  <c r="DN118" i="11"/>
  <c r="DH118" i="11"/>
  <c r="DC118" i="11"/>
  <c r="CX118" i="11"/>
  <c r="CR118" i="11"/>
  <c r="CM118" i="11"/>
  <c r="CH118" i="11"/>
  <c r="CB118" i="11"/>
  <c r="BW118" i="11"/>
  <c r="BR118" i="11"/>
  <c r="BL118" i="11"/>
  <c r="BG118" i="11"/>
  <c r="BB118" i="11"/>
  <c r="AV118" i="11"/>
  <c r="AQ118" i="11"/>
  <c r="AL118" i="11"/>
  <c r="AF118" i="11"/>
  <c r="AA118" i="11"/>
  <c r="V118" i="11"/>
  <c r="P118" i="11"/>
  <c r="K118" i="11"/>
  <c r="F118" i="11"/>
  <c r="EV118" i="11"/>
  <c r="EN118" i="11"/>
  <c r="EF118" i="11"/>
  <c r="DX118" i="11"/>
  <c r="DR118" i="11"/>
  <c r="DL118" i="11"/>
  <c r="DG118" i="11"/>
  <c r="DB118" i="11"/>
  <c r="CV118" i="11"/>
  <c r="CQ118" i="11"/>
  <c r="CL118" i="11"/>
  <c r="CF118" i="11"/>
  <c r="CA118" i="11"/>
  <c r="BV118" i="11"/>
  <c r="BP118" i="11"/>
  <c r="BK118" i="11"/>
  <c r="BF118" i="11"/>
  <c r="AZ118" i="11"/>
  <c r="AU118" i="11"/>
  <c r="AP118" i="11"/>
  <c r="AJ118" i="11"/>
  <c r="AE118" i="11"/>
  <c r="Z118" i="11"/>
  <c r="T118" i="11"/>
  <c r="O118" i="11"/>
  <c r="J118" i="11"/>
  <c r="D118" i="11"/>
  <c r="FB118" i="11"/>
  <c r="ET118" i="11"/>
  <c r="EL118" i="11"/>
  <c r="ED118" i="11"/>
  <c r="DV118" i="11"/>
  <c r="DP118" i="11"/>
  <c r="DK118" i="11"/>
  <c r="DF118" i="11"/>
  <c r="CZ118" i="11"/>
  <c r="CU118" i="11"/>
  <c r="CP118" i="11"/>
  <c r="CJ118" i="11"/>
  <c r="CE118" i="11"/>
  <c r="BZ118" i="11"/>
  <c r="BT118" i="11"/>
  <c r="BO118" i="11"/>
  <c r="BJ118" i="11"/>
  <c r="BD118" i="11"/>
  <c r="AY118" i="11"/>
  <c r="AT118" i="11"/>
  <c r="AN118" i="11"/>
  <c r="AI118" i="11"/>
  <c r="AD118" i="11"/>
  <c r="X118" i="11"/>
  <c r="S118" i="11"/>
  <c r="N118" i="11"/>
  <c r="H118" i="11"/>
  <c r="C118" i="11"/>
  <c r="EB118" i="11"/>
  <c r="DD118" i="11"/>
  <c r="CI118" i="11"/>
  <c r="BN118" i="11"/>
  <c r="AR118" i="11"/>
  <c r="W118" i="11"/>
  <c r="B118" i="11"/>
  <c r="EZ118" i="11"/>
  <c r="DT118" i="11"/>
  <c r="CY118" i="11"/>
  <c r="CD118" i="11"/>
  <c r="BH118" i="11"/>
  <c r="AM118" i="11"/>
  <c r="R118" i="11"/>
  <c r="ER118" i="11"/>
  <c r="DO118" i="11"/>
  <c r="CT118" i="11"/>
  <c r="BX118" i="11"/>
  <c r="BC118" i="11"/>
  <c r="AH118" i="11"/>
  <c r="L118" i="11"/>
  <c r="BS118" i="11"/>
  <c r="EJ118" i="11"/>
  <c r="AX118" i="11"/>
  <c r="DJ118" i="11"/>
  <c r="AB118" i="11"/>
  <c r="FB118" i="2"/>
  <c r="EX118" i="2"/>
  <c r="ET118" i="2"/>
  <c r="EP118" i="2"/>
  <c r="EL118" i="2"/>
  <c r="EH118" i="2"/>
  <c r="ED118" i="2"/>
  <c r="DZ118" i="2"/>
  <c r="DV118" i="2"/>
  <c r="DR118" i="2"/>
  <c r="DN118" i="2"/>
  <c r="DJ118" i="2"/>
  <c r="DF118" i="2"/>
  <c r="DB118" i="2"/>
  <c r="CX118" i="2"/>
  <c r="CT118" i="2"/>
  <c r="CP118" i="2"/>
  <c r="CL118" i="2"/>
  <c r="CH118" i="2"/>
  <c r="CD118" i="2"/>
  <c r="BZ118" i="2"/>
  <c r="BV118" i="2"/>
  <c r="BR118" i="2"/>
  <c r="BN118" i="2"/>
  <c r="BJ118" i="2"/>
  <c r="BF118" i="2"/>
  <c r="BB118" i="2"/>
  <c r="AX118" i="2"/>
  <c r="AT118" i="2"/>
  <c r="AP118" i="2"/>
  <c r="AL118" i="2"/>
  <c r="AH118" i="2"/>
  <c r="AD118" i="2"/>
  <c r="Z118" i="2"/>
  <c r="V118" i="2"/>
  <c r="R118" i="2"/>
  <c r="N118" i="2"/>
  <c r="J118" i="2"/>
  <c r="F118" i="2"/>
  <c r="B118" i="2"/>
  <c r="CN118" i="11"/>
  <c r="EZ118" i="2"/>
  <c r="EV118" i="2"/>
  <c r="ER118" i="2"/>
  <c r="EN118" i="2"/>
  <c r="EJ118" i="2"/>
  <c r="EF118" i="2"/>
  <c r="EB118" i="2"/>
  <c r="DX118" i="2"/>
  <c r="DT118" i="2"/>
  <c r="DP118" i="2"/>
  <c r="DL118" i="2"/>
  <c r="DH118" i="2"/>
  <c r="DD118" i="2"/>
  <c r="CZ118" i="2"/>
  <c r="CV118" i="2"/>
  <c r="CR118" i="2"/>
  <c r="CN118" i="2"/>
  <c r="CJ118" i="2"/>
  <c r="CF118" i="2"/>
  <c r="CB118" i="2"/>
  <c r="BX118" i="2"/>
  <c r="BT118" i="2"/>
  <c r="BP118" i="2"/>
  <c r="BL118" i="2"/>
  <c r="BH118" i="2"/>
  <c r="BD118" i="2"/>
  <c r="AZ118" i="2"/>
  <c r="AV118" i="2"/>
  <c r="AR118" i="2"/>
  <c r="AN118" i="2"/>
  <c r="AJ118" i="2"/>
  <c r="AF118" i="2"/>
  <c r="AB118" i="2"/>
  <c r="X118" i="2"/>
  <c r="T118" i="2"/>
  <c r="P118" i="2"/>
  <c r="L118" i="2"/>
  <c r="H118" i="2"/>
  <c r="D118" i="2"/>
  <c r="G118" i="11"/>
  <c r="FD118" i="2"/>
  <c r="FC118" i="2"/>
  <c r="EY118" i="2"/>
  <c r="EU118" i="2"/>
  <c r="EQ118" i="2"/>
  <c r="EM118" i="2"/>
  <c r="EI118" i="2"/>
  <c r="EE118" i="2"/>
  <c r="EA118" i="2"/>
  <c r="DW118" i="2"/>
  <c r="DS118" i="2"/>
  <c r="DO118" i="2"/>
  <c r="DK118" i="2"/>
  <c r="DG118" i="2"/>
  <c r="DC118" i="2"/>
  <c r="CY118" i="2"/>
  <c r="CU118" i="2"/>
  <c r="CQ118" i="2"/>
  <c r="CM118" i="2"/>
  <c r="CI118" i="2"/>
  <c r="CE118" i="2"/>
  <c r="CA118" i="2"/>
  <c r="BW118" i="2"/>
  <c r="BS118" i="2"/>
  <c r="BO118" i="2"/>
  <c r="BK118" i="2"/>
  <c r="BG118" i="2"/>
  <c r="BC118" i="2"/>
  <c r="AY118" i="2"/>
  <c r="AU118" i="2"/>
  <c r="AQ118" i="2"/>
  <c r="AM118" i="2"/>
  <c r="AI118" i="2"/>
  <c r="AE118" i="2"/>
  <c r="AA118" i="2"/>
  <c r="W118" i="2"/>
  <c r="S118" i="2"/>
  <c r="O118" i="2"/>
  <c r="K118" i="2"/>
  <c r="G118" i="2"/>
  <c r="C118" i="2"/>
  <c r="FA118" i="2"/>
  <c r="EK118" i="2"/>
  <c r="DU118" i="2"/>
  <c r="DE118" i="2"/>
  <c r="CO118" i="2"/>
  <c r="BY118" i="2"/>
  <c r="BI118" i="2"/>
  <c r="AS118" i="2"/>
  <c r="AC118" i="2"/>
  <c r="M118" i="2"/>
  <c r="EW118" i="2"/>
  <c r="EG118" i="2"/>
  <c r="DQ118" i="2"/>
  <c r="DA118" i="2"/>
  <c r="CK118" i="2"/>
  <c r="BU118" i="2"/>
  <c r="BE118" i="2"/>
  <c r="AO118" i="2"/>
  <c r="Y118" i="2"/>
  <c r="I118" i="2"/>
  <c r="ES118" i="2"/>
  <c r="EC118" i="2"/>
  <c r="DM118" i="2"/>
  <c r="CW118" i="2"/>
  <c r="CG118" i="2"/>
  <c r="BQ118" i="2"/>
  <c r="BA118" i="2"/>
  <c r="AK118" i="2"/>
  <c r="U118" i="2"/>
  <c r="E118" i="2"/>
  <c r="EO118" i="2"/>
  <c r="DY118" i="2"/>
  <c r="DI118" i="2"/>
  <c r="CS118" i="2"/>
  <c r="CC118" i="2"/>
  <c r="BM118" i="2"/>
  <c r="AW118" i="2"/>
  <c r="AG118" i="2"/>
  <c r="Q118" i="2"/>
  <c r="FV105" i="2" l="1"/>
  <c r="FV105" i="11"/>
  <c r="FU105" i="11"/>
  <c r="FU105" i="2"/>
  <c r="FT105" i="11"/>
  <c r="FT105" i="2"/>
  <c r="FS105" i="2"/>
  <c r="FS105" i="11"/>
  <c r="FR105" i="11"/>
  <c r="FR105" i="2"/>
  <c r="AR144" i="10"/>
  <c r="AR144" i="4"/>
  <c r="FQ105" i="11"/>
  <c r="AR131" i="7"/>
  <c r="FQ105" i="2"/>
  <c r="FP105" i="11"/>
  <c r="FP105" i="2"/>
  <c r="FO105" i="11"/>
  <c r="FO105" i="2"/>
  <c r="FN105" i="2"/>
  <c r="FN105" i="11"/>
  <c r="AO131" i="7"/>
  <c r="AK131" i="7"/>
  <c r="AG131" i="7"/>
  <c r="AC131" i="7"/>
  <c r="AC130" i="7" s="1"/>
  <c r="Y131" i="7"/>
  <c r="Y130" i="7" s="1"/>
  <c r="U131" i="7"/>
  <c r="U130" i="7" s="1"/>
  <c r="Q131" i="7"/>
  <c r="Q130" i="7" s="1"/>
  <c r="M131" i="7"/>
  <c r="M130" i="7" s="1"/>
  <c r="I131" i="7"/>
  <c r="I130" i="7" s="1"/>
  <c r="E131" i="7"/>
  <c r="E130" i="7" s="1"/>
  <c r="AN131" i="7"/>
  <c r="AJ131" i="7"/>
  <c r="AF131" i="7"/>
  <c r="AB131" i="7"/>
  <c r="AB130" i="7" s="1"/>
  <c r="X131" i="7"/>
  <c r="X130" i="7" s="1"/>
  <c r="T131" i="7"/>
  <c r="T130" i="7" s="1"/>
  <c r="P131" i="7"/>
  <c r="P130" i="7" s="1"/>
  <c r="L131" i="7"/>
  <c r="L130" i="7" s="1"/>
  <c r="H131" i="7"/>
  <c r="H130" i="7" s="1"/>
  <c r="D131" i="7"/>
  <c r="D130" i="7" s="1"/>
  <c r="AM131" i="7"/>
  <c r="AI131" i="7"/>
  <c r="AE131" i="7"/>
  <c r="AA131" i="7"/>
  <c r="AA130" i="7" s="1"/>
  <c r="W131" i="7"/>
  <c r="W130" i="7" s="1"/>
  <c r="S131" i="7"/>
  <c r="S130" i="7" s="1"/>
  <c r="O131" i="7"/>
  <c r="O130" i="7" s="1"/>
  <c r="K131" i="7"/>
  <c r="K130" i="7" s="1"/>
  <c r="G131" i="7"/>
  <c r="G130" i="7" s="1"/>
  <c r="C131" i="7"/>
  <c r="C130" i="7" s="1"/>
  <c r="AD131" i="7"/>
  <c r="AD130" i="7" s="1"/>
  <c r="N131" i="7"/>
  <c r="N130" i="7" s="1"/>
  <c r="AP131" i="7"/>
  <c r="Z131" i="7"/>
  <c r="Z130" i="7" s="1"/>
  <c r="J131" i="7"/>
  <c r="J130" i="7" s="1"/>
  <c r="AQ131" i="7"/>
  <c r="AL131" i="7"/>
  <c r="V131" i="7"/>
  <c r="V130" i="7" s="1"/>
  <c r="F131" i="7"/>
  <c r="F130" i="7" s="1"/>
  <c r="AH131" i="7"/>
  <c r="R131" i="7"/>
  <c r="R130" i="7" s="1"/>
  <c r="B131" i="7"/>
  <c r="B130" i="7" s="1"/>
  <c r="FM105" i="11"/>
  <c r="AM144" i="10"/>
  <c r="AI144" i="10"/>
  <c r="AE144" i="10"/>
  <c r="AA144" i="10"/>
  <c r="W144" i="10"/>
  <c r="S144" i="10"/>
  <c r="O144" i="10"/>
  <c r="K144" i="10"/>
  <c r="G144" i="10"/>
  <c r="C144" i="10"/>
  <c r="AO144" i="10"/>
  <c r="AK144" i="10"/>
  <c r="AG144" i="10"/>
  <c r="AC144" i="10"/>
  <c r="Y144" i="10"/>
  <c r="U144" i="10"/>
  <c r="Q144" i="10"/>
  <c r="M144" i="10"/>
  <c r="I144" i="10"/>
  <c r="E144" i="10"/>
  <c r="AL144" i="10"/>
  <c r="AD144" i="10"/>
  <c r="V144" i="10"/>
  <c r="N144" i="10"/>
  <c r="F144" i="10"/>
  <c r="AP144" i="10"/>
  <c r="AH144" i="10"/>
  <c r="Z144" i="10"/>
  <c r="R144" i="10"/>
  <c r="J144" i="10"/>
  <c r="B144" i="10"/>
  <c r="AJ144" i="10"/>
  <c r="T144" i="10"/>
  <c r="D144" i="10"/>
  <c r="AB144" i="10"/>
  <c r="L144" i="10"/>
  <c r="AN144" i="10"/>
  <c r="H144" i="10"/>
  <c r="AF144" i="10"/>
  <c r="X144" i="10"/>
  <c r="P144" i="10"/>
  <c r="AQ144" i="10"/>
  <c r="FM105" i="2"/>
  <c r="FL105" i="2"/>
  <c r="FL105" i="11"/>
  <c r="FK105" i="11"/>
  <c r="FK105" i="2"/>
  <c r="FJ165" i="2"/>
  <c r="FJ105" i="11"/>
  <c r="FJ105" i="2"/>
  <c r="FF104" i="5"/>
  <c r="AP144" i="4"/>
  <c r="FG104" i="5"/>
  <c r="FI105" i="11"/>
  <c r="FI105" i="2"/>
  <c r="FI165" i="2"/>
  <c r="FH165" i="2"/>
  <c r="FH105" i="11"/>
  <c r="FH105" i="2"/>
  <c r="FG105" i="11"/>
  <c r="FG105" i="2"/>
  <c r="FG165" i="2"/>
  <c r="FF105" i="2"/>
  <c r="FF105" i="11"/>
  <c r="FF165" i="2"/>
  <c r="EX104" i="5"/>
  <c r="EZ104" i="5"/>
  <c r="FA104" i="5"/>
  <c r="EY104" i="5"/>
  <c r="FE105" i="2"/>
  <c r="FE105" i="11"/>
  <c r="AO144" i="4"/>
  <c r="AM144" i="4"/>
  <c r="AI144" i="4"/>
  <c r="AE144" i="4"/>
  <c r="AA144" i="4"/>
  <c r="W144" i="4"/>
  <c r="S144" i="4"/>
  <c r="O144" i="4"/>
  <c r="K144" i="4"/>
  <c r="G144" i="4"/>
  <c r="C144" i="4"/>
  <c r="AL144" i="4"/>
  <c r="AH144" i="4"/>
  <c r="AD144" i="4"/>
  <c r="Z144" i="4"/>
  <c r="V144" i="4"/>
  <c r="R144" i="4"/>
  <c r="N144" i="4"/>
  <c r="J144" i="4"/>
  <c r="F144" i="4"/>
  <c r="B144" i="4"/>
  <c r="AK144" i="4"/>
  <c r="AG144" i="4"/>
  <c r="AC144" i="4"/>
  <c r="Y144" i="4"/>
  <c r="U144" i="4"/>
  <c r="Q144" i="4"/>
  <c r="M144" i="4"/>
  <c r="I144" i="4"/>
  <c r="E144" i="4"/>
  <c r="AN144" i="4"/>
  <c r="X144" i="4"/>
  <c r="H144" i="4"/>
  <c r="AJ144" i="4"/>
  <c r="T144" i="4"/>
  <c r="D144" i="4"/>
  <c r="AF144" i="4"/>
  <c r="P144" i="4"/>
  <c r="AB144" i="4"/>
  <c r="L144" i="4"/>
  <c r="FD105" i="11"/>
  <c r="FC105" i="11"/>
  <c r="EY105" i="11"/>
  <c r="EU105" i="11"/>
  <c r="EQ105" i="11"/>
  <c r="EM105" i="11"/>
  <c r="EI105" i="11"/>
  <c r="EE105" i="11"/>
  <c r="EA105" i="11"/>
  <c r="DW105" i="11"/>
  <c r="DS105" i="11"/>
  <c r="DO105" i="11"/>
  <c r="DK105" i="11"/>
  <c r="DG105" i="11"/>
  <c r="DC105" i="11"/>
  <c r="CY105" i="11"/>
  <c r="CU105" i="11"/>
  <c r="CQ105" i="11"/>
  <c r="CM105" i="11"/>
  <c r="CI105" i="11"/>
  <c r="CE105" i="11"/>
  <c r="CA105" i="11"/>
  <c r="BW105" i="11"/>
  <c r="BS105" i="11"/>
  <c r="BO105" i="11"/>
  <c r="BK105" i="11"/>
  <c r="BG105" i="11"/>
  <c r="BC105" i="11"/>
  <c r="AY105" i="11"/>
  <c r="AU105" i="11"/>
  <c r="AQ105" i="11"/>
  <c r="AM105" i="11"/>
  <c r="AI105" i="11"/>
  <c r="AE105" i="11"/>
  <c r="AA105" i="11"/>
  <c r="W105" i="11"/>
  <c r="S105" i="11"/>
  <c r="O105" i="11"/>
  <c r="K105" i="11"/>
  <c r="G105" i="11"/>
  <c r="C105" i="11"/>
  <c r="EX105" i="11"/>
  <c r="ES105" i="11"/>
  <c r="EN105" i="11"/>
  <c r="EH105" i="11"/>
  <c r="EC105" i="11"/>
  <c r="DX105" i="11"/>
  <c r="DR105" i="11"/>
  <c r="DM105" i="11"/>
  <c r="DH105" i="11"/>
  <c r="DB105" i="11"/>
  <c r="CW105" i="11"/>
  <c r="CR105" i="11"/>
  <c r="CL105" i="11"/>
  <c r="CG105" i="11"/>
  <c r="CB105" i="11"/>
  <c r="BV105" i="11"/>
  <c r="BQ105" i="11"/>
  <c r="BL105" i="11"/>
  <c r="BF105" i="11"/>
  <c r="BA105" i="11"/>
  <c r="AV105" i="11"/>
  <c r="AP105" i="11"/>
  <c r="AK105" i="11"/>
  <c r="AF105" i="11"/>
  <c r="Z105" i="11"/>
  <c r="U105" i="11"/>
  <c r="P105" i="11"/>
  <c r="J105" i="11"/>
  <c r="E105" i="11"/>
  <c r="EW105" i="11"/>
  <c r="EP105" i="11"/>
  <c r="EJ105" i="11"/>
  <c r="EB105" i="11"/>
  <c r="DU105" i="11"/>
  <c r="DN105" i="11"/>
  <c r="DF105" i="11"/>
  <c r="CZ105" i="11"/>
  <c r="CS105" i="11"/>
  <c r="CK105" i="11"/>
  <c r="CD105" i="11"/>
  <c r="BX105" i="11"/>
  <c r="BP105" i="11"/>
  <c r="BI105" i="11"/>
  <c r="BB105" i="11"/>
  <c r="AT105" i="11"/>
  <c r="AN105" i="11"/>
  <c r="AG105" i="11"/>
  <c r="Y105" i="11"/>
  <c r="R105" i="11"/>
  <c r="L105" i="11"/>
  <c r="D105" i="11"/>
  <c r="FB105" i="11"/>
  <c r="EV105" i="11"/>
  <c r="EO105" i="11"/>
  <c r="EG105" i="11"/>
  <c r="DZ105" i="11"/>
  <c r="DT105" i="11"/>
  <c r="DL105" i="11"/>
  <c r="DE105" i="11"/>
  <c r="CX105" i="11"/>
  <c r="CP105" i="11"/>
  <c r="CJ105" i="11"/>
  <c r="CC105" i="11"/>
  <c r="BU105" i="11"/>
  <c r="BN105" i="11"/>
  <c r="BH105" i="11"/>
  <c r="AZ105" i="11"/>
  <c r="AS105" i="11"/>
  <c r="AL105" i="11"/>
  <c r="AD105" i="11"/>
  <c r="X105" i="11"/>
  <c r="Q105" i="11"/>
  <c r="I105" i="11"/>
  <c r="B105" i="11"/>
  <c r="FA105" i="11"/>
  <c r="ET105" i="11"/>
  <c r="EL105" i="11"/>
  <c r="EF105" i="11"/>
  <c r="DY105" i="11"/>
  <c r="DQ105" i="11"/>
  <c r="DJ105" i="11"/>
  <c r="DD105" i="11"/>
  <c r="CV105" i="11"/>
  <c r="CO105" i="11"/>
  <c r="CH105" i="11"/>
  <c r="BZ105" i="11"/>
  <c r="BT105" i="11"/>
  <c r="BM105" i="11"/>
  <c r="BE105" i="11"/>
  <c r="AX105" i="11"/>
  <c r="AR105" i="11"/>
  <c r="AJ105" i="11"/>
  <c r="AC105" i="11"/>
  <c r="V105" i="11"/>
  <c r="N105" i="11"/>
  <c r="H105" i="11"/>
  <c r="EK105" i="11"/>
  <c r="DI105" i="11"/>
  <c r="CF105" i="11"/>
  <c r="BD105" i="11"/>
  <c r="AB105" i="11"/>
  <c r="ED105" i="11"/>
  <c r="DA105" i="11"/>
  <c r="BY105" i="11"/>
  <c r="AW105" i="11"/>
  <c r="T105" i="11"/>
  <c r="EZ105" i="11"/>
  <c r="DV105" i="11"/>
  <c r="CT105" i="11"/>
  <c r="BR105" i="11"/>
  <c r="AO105" i="11"/>
  <c r="M105" i="11"/>
  <c r="CN105" i="11"/>
  <c r="FD105" i="2"/>
  <c r="EZ105" i="2"/>
  <c r="EV105" i="2"/>
  <c r="ER105" i="2"/>
  <c r="EN105" i="2"/>
  <c r="EJ105" i="2"/>
  <c r="EF105" i="2"/>
  <c r="EB105" i="2"/>
  <c r="DX105" i="2"/>
  <c r="DT105" i="2"/>
  <c r="DP105" i="2"/>
  <c r="DL105" i="2"/>
  <c r="DH105" i="2"/>
  <c r="BJ105" i="11"/>
  <c r="ER105" i="11"/>
  <c r="AH105" i="11"/>
  <c r="FB105" i="2"/>
  <c r="EX105" i="2"/>
  <c r="ET105" i="2"/>
  <c r="EP105" i="2"/>
  <c r="EL105" i="2"/>
  <c r="EH105" i="2"/>
  <c r="ED105" i="2"/>
  <c r="DZ105" i="2"/>
  <c r="DV105" i="2"/>
  <c r="DR105" i="2"/>
  <c r="DN105" i="2"/>
  <c r="DJ105" i="2"/>
  <c r="DF105" i="2"/>
  <c r="DB105" i="2"/>
  <c r="CX105" i="2"/>
  <c r="CT105" i="2"/>
  <c r="CP105" i="2"/>
  <c r="CL105" i="2"/>
  <c r="CH105" i="2"/>
  <c r="CD105" i="2"/>
  <c r="BZ105" i="2"/>
  <c r="BV105" i="2"/>
  <c r="BR105" i="2"/>
  <c r="BN105" i="2"/>
  <c r="BJ105" i="2"/>
  <c r="BF105" i="2"/>
  <c r="BB105" i="2"/>
  <c r="AX105" i="2"/>
  <c r="AT105" i="2"/>
  <c r="AP105" i="2"/>
  <c r="AL105" i="2"/>
  <c r="AH105" i="2"/>
  <c r="AD105" i="2"/>
  <c r="Z105" i="2"/>
  <c r="V105" i="2"/>
  <c r="R105" i="2"/>
  <c r="N105" i="2"/>
  <c r="J105" i="2"/>
  <c r="F105" i="2"/>
  <c r="B105" i="2"/>
  <c r="DP105" i="11"/>
  <c r="F105" i="11"/>
  <c r="FA105" i="2"/>
  <c r="EW105" i="2"/>
  <c r="ES105" i="2"/>
  <c r="EO105" i="2"/>
  <c r="EK105" i="2"/>
  <c r="EG105" i="2"/>
  <c r="EC105" i="2"/>
  <c r="DY105" i="2"/>
  <c r="DU105" i="2"/>
  <c r="DQ105" i="2"/>
  <c r="DM105" i="2"/>
  <c r="DI105" i="2"/>
  <c r="DE105" i="2"/>
  <c r="DA105" i="2"/>
  <c r="CW105" i="2"/>
  <c r="CS105" i="2"/>
  <c r="CO105" i="2"/>
  <c r="CK105" i="2"/>
  <c r="CG105" i="2"/>
  <c r="CC105" i="2"/>
  <c r="BY105" i="2"/>
  <c r="BU105" i="2"/>
  <c r="BQ105" i="2"/>
  <c r="BM105" i="2"/>
  <c r="BI105" i="2"/>
  <c r="BE105" i="2"/>
  <c r="BA105" i="2"/>
  <c r="AW105" i="2"/>
  <c r="AS105" i="2"/>
  <c r="AO105" i="2"/>
  <c r="AK105" i="2"/>
  <c r="AG105" i="2"/>
  <c r="AC105" i="2"/>
  <c r="Y105" i="2"/>
  <c r="U105" i="2"/>
  <c r="Q105" i="2"/>
  <c r="M105" i="2"/>
  <c r="I105" i="2"/>
  <c r="E105" i="2"/>
  <c r="EQ105" i="2"/>
  <c r="EA105" i="2"/>
  <c r="DK105" i="2"/>
  <c r="CZ105" i="2"/>
  <c r="CR105" i="2"/>
  <c r="CJ105" i="2"/>
  <c r="CB105" i="2"/>
  <c r="BT105" i="2"/>
  <c r="BL105" i="2"/>
  <c r="BD105" i="2"/>
  <c r="AV105" i="2"/>
  <c r="AN105" i="2"/>
  <c r="AF105" i="2"/>
  <c r="X105" i="2"/>
  <c r="P105" i="2"/>
  <c r="H105" i="2"/>
  <c r="FC105" i="2"/>
  <c r="EM105" i="2"/>
  <c r="DW105" i="2"/>
  <c r="DG105" i="2"/>
  <c r="CY105" i="2"/>
  <c r="CQ105" i="2"/>
  <c r="CI105" i="2"/>
  <c r="CA105" i="2"/>
  <c r="BS105" i="2"/>
  <c r="BK105" i="2"/>
  <c r="BC105" i="2"/>
  <c r="AU105" i="2"/>
  <c r="AM105" i="2"/>
  <c r="AE105" i="2"/>
  <c r="W105" i="2"/>
  <c r="O105" i="2"/>
  <c r="G105" i="2"/>
  <c r="EY105" i="2"/>
  <c r="EI105" i="2"/>
  <c r="DS105" i="2"/>
  <c r="DD105" i="2"/>
  <c r="CV105" i="2"/>
  <c r="CN105" i="2"/>
  <c r="CF105" i="2"/>
  <c r="BX105" i="2"/>
  <c r="BP105" i="2"/>
  <c r="BH105" i="2"/>
  <c r="AZ105" i="2"/>
  <c r="AR105" i="2"/>
  <c r="AJ105" i="2"/>
  <c r="AB105" i="2"/>
  <c r="T105" i="2"/>
  <c r="L105" i="2"/>
  <c r="D105" i="2"/>
  <c r="EU105" i="2"/>
  <c r="EE105" i="2"/>
  <c r="DO105" i="2"/>
  <c r="DC105" i="2"/>
  <c r="CU105" i="2"/>
  <c r="CM105" i="2"/>
  <c r="CE105" i="2"/>
  <c r="BW105" i="2"/>
  <c r="BO105" i="2"/>
  <c r="BG105" i="2"/>
  <c r="AY105" i="2"/>
  <c r="AQ105" i="2"/>
  <c r="AI105" i="2"/>
  <c r="AA105" i="2"/>
  <c r="S105" i="2"/>
  <c r="K105" i="2"/>
  <c r="C105" i="2"/>
  <c r="B104" i="5"/>
  <c r="AR131" i="4" l="1"/>
  <c r="AR131" i="10"/>
  <c r="AM131" i="10"/>
  <c r="AI131" i="10"/>
  <c r="AE131" i="10"/>
  <c r="AA131" i="10"/>
  <c r="W131" i="10"/>
  <c r="S131" i="10"/>
  <c r="O131" i="10"/>
  <c r="K131" i="10"/>
  <c r="G131" i="10"/>
  <c r="C131" i="10"/>
  <c r="AO131" i="10"/>
  <c r="AK131" i="10"/>
  <c r="AG131" i="10"/>
  <c r="AC131" i="10"/>
  <c r="Y131" i="10"/>
  <c r="U131" i="10"/>
  <c r="Q131" i="10"/>
  <c r="M131" i="10"/>
  <c r="I131" i="10"/>
  <c r="E131" i="10"/>
  <c r="AL131" i="10"/>
  <c r="AD131" i="10"/>
  <c r="V131" i="10"/>
  <c r="N131" i="10"/>
  <c r="F131" i="10"/>
  <c r="AP131" i="10"/>
  <c r="AH131" i="10"/>
  <c r="Z131" i="10"/>
  <c r="R131" i="10"/>
  <c r="J131" i="10"/>
  <c r="B131" i="10"/>
  <c r="AF131" i="10"/>
  <c r="P131" i="10"/>
  <c r="AB131" i="10"/>
  <c r="L131" i="10"/>
  <c r="AN131" i="10"/>
  <c r="H131" i="10"/>
  <c r="X131" i="10"/>
  <c r="T131" i="10"/>
  <c r="D131" i="10"/>
  <c r="AQ131" i="10"/>
  <c r="AJ131" i="10"/>
  <c r="AP131" i="4"/>
  <c r="AO131" i="4"/>
  <c r="AM131" i="4"/>
  <c r="AI131" i="4"/>
  <c r="AE131" i="4"/>
  <c r="AA131" i="4"/>
  <c r="W131" i="4"/>
  <c r="S131" i="4"/>
  <c r="O131" i="4"/>
  <c r="K131" i="4"/>
  <c r="G131" i="4"/>
  <c r="C131" i="4"/>
  <c r="AL131" i="4"/>
  <c r="AH131" i="4"/>
  <c r="AD131" i="4"/>
  <c r="Z131" i="4"/>
  <c r="V131" i="4"/>
  <c r="R131" i="4"/>
  <c r="N131" i="4"/>
  <c r="J131" i="4"/>
  <c r="F131" i="4"/>
  <c r="B131" i="4"/>
  <c r="AK131" i="4"/>
  <c r="AG131" i="4"/>
  <c r="AC131" i="4"/>
  <c r="Y131" i="4"/>
  <c r="U131" i="4"/>
  <c r="Q131" i="4"/>
  <c r="M131" i="4"/>
  <c r="I131" i="4"/>
  <c r="E131" i="4"/>
  <c r="AJ131" i="4"/>
  <c r="T131" i="4"/>
  <c r="D131" i="4"/>
  <c r="AF131" i="4"/>
  <c r="P131" i="4"/>
  <c r="AB131" i="4"/>
  <c r="L131" i="4"/>
  <c r="X131" i="4"/>
  <c r="H131" i="4"/>
  <c r="AN131" i="4"/>
  <c r="AR133" i="4" l="1"/>
  <c r="AP133" i="4"/>
  <c r="AO133" i="4"/>
  <c r="AK133" i="4"/>
  <c r="AG133" i="4"/>
  <c r="AC133" i="4"/>
  <c r="Y133" i="4"/>
  <c r="U133" i="4"/>
  <c r="Q133" i="4"/>
  <c r="M133" i="4"/>
  <c r="I133" i="4"/>
  <c r="E133" i="4"/>
  <c r="AN133" i="4"/>
  <c r="AJ133" i="4"/>
  <c r="AF133" i="4"/>
  <c r="AB133" i="4"/>
  <c r="X133" i="4"/>
  <c r="T133" i="4"/>
  <c r="P133" i="4"/>
  <c r="L133" i="4"/>
  <c r="H133" i="4"/>
  <c r="D133" i="4"/>
  <c r="AM133" i="4"/>
  <c r="AI133" i="4"/>
  <c r="AE133" i="4"/>
  <c r="AA133" i="4"/>
  <c r="W133" i="4"/>
  <c r="S133" i="4"/>
  <c r="O133" i="4"/>
  <c r="K133" i="4"/>
  <c r="G133" i="4"/>
  <c r="C133" i="4"/>
  <c r="AL133" i="4"/>
  <c r="V133" i="4"/>
  <c r="F133" i="4"/>
  <c r="AH133" i="4"/>
  <c r="R133" i="4"/>
  <c r="B133" i="4"/>
  <c r="AD133" i="4"/>
  <c r="N133" i="4"/>
  <c r="J133" i="4"/>
  <c r="Z133" i="4"/>
  <c r="AS190" i="4" l="1"/>
  <c r="AR151" i="4"/>
  <c r="AR190" i="4" s="1"/>
  <c r="AQ190" i="4"/>
  <c r="AP151" i="4"/>
  <c r="AP190" i="4" s="1"/>
  <c r="BK104" i="5"/>
  <c r="BG104" i="5"/>
  <c r="BC104" i="5"/>
  <c r="AY104" i="5"/>
  <c r="AU104" i="5"/>
  <c r="AQ104" i="5"/>
  <c r="AM104" i="5"/>
  <c r="AI104" i="5"/>
  <c r="AE104" i="5"/>
  <c r="AA104" i="5"/>
  <c r="W104" i="5"/>
  <c r="S104" i="5"/>
  <c r="O104" i="5"/>
  <c r="K104" i="5"/>
  <c r="G104" i="5"/>
  <c r="C104" i="5"/>
  <c r="BL104" i="5"/>
  <c r="BH104" i="5"/>
  <c r="BD104" i="5"/>
  <c r="AZ104" i="5"/>
  <c r="AV104" i="5"/>
  <c r="AR104" i="5"/>
  <c r="AN104" i="5"/>
  <c r="AJ104" i="5"/>
  <c r="AF104" i="5"/>
  <c r="AB104" i="5"/>
  <c r="X104" i="5"/>
  <c r="T104" i="5"/>
  <c r="P104" i="5"/>
  <c r="L104" i="5"/>
  <c r="H104" i="5"/>
  <c r="D104" i="5"/>
  <c r="BJ104" i="5"/>
  <c r="BB104" i="5"/>
  <c r="AT104" i="5"/>
  <c r="AL104" i="5"/>
  <c r="AD104" i="5"/>
  <c r="V104" i="5"/>
  <c r="N104" i="5"/>
  <c r="F104" i="5"/>
  <c r="BI104" i="5"/>
  <c r="BA104" i="5"/>
  <c r="AS104" i="5"/>
  <c r="AK104" i="5"/>
  <c r="AC104" i="5"/>
  <c r="U104" i="5"/>
  <c r="M104" i="5"/>
  <c r="E104" i="5"/>
  <c r="AX104" i="5"/>
  <c r="AH104" i="5"/>
  <c r="R104" i="5"/>
  <c r="BM104" i="5"/>
  <c r="BE104" i="5"/>
  <c r="AW104" i="5"/>
  <c r="AO104" i="5"/>
  <c r="AG104" i="5"/>
  <c r="Y104" i="5"/>
  <c r="Q104" i="5"/>
  <c r="I104" i="5"/>
  <c r="BF104" i="5"/>
  <c r="AP104" i="5"/>
  <c r="Z104" i="5"/>
  <c r="J104" i="5"/>
  <c r="EQ104" i="5" l="1"/>
  <c r="BS104" i="5"/>
  <c r="CI104" i="5"/>
  <c r="CY104" i="5"/>
  <c r="DO104" i="5"/>
  <c r="EH104" i="5"/>
  <c r="BV104" i="5"/>
  <c r="CL104" i="5"/>
  <c r="DB104" i="5"/>
  <c r="DR104" i="5"/>
  <c r="EF104" i="5"/>
  <c r="CB104" i="5"/>
  <c r="CR104" i="5"/>
  <c r="DH104" i="5"/>
  <c r="DX104" i="5"/>
  <c r="EM104" i="5"/>
  <c r="EA104" i="5"/>
  <c r="CE104" i="5"/>
  <c r="CU104" i="5"/>
  <c r="DK104" i="5"/>
  <c r="BO104" i="5"/>
  <c r="ER104" i="5"/>
  <c r="BT104" i="5"/>
  <c r="CJ104" i="5"/>
  <c r="CZ104" i="5"/>
  <c r="DP104" i="5"/>
  <c r="EK104" i="5"/>
  <c r="BY104" i="5"/>
  <c r="CO104" i="5"/>
  <c r="DE104" i="5"/>
  <c r="DU104" i="5"/>
  <c r="ED104" i="5"/>
  <c r="BZ104" i="5"/>
  <c r="CP104" i="5"/>
  <c r="DF104" i="5"/>
  <c r="DV104" i="5"/>
  <c r="EN104" i="5"/>
  <c r="EB104" i="5"/>
  <c r="CF104" i="5"/>
  <c r="CV104" i="5"/>
  <c r="DL104" i="5"/>
  <c r="BP104" i="5"/>
  <c r="EP104" i="5"/>
  <c r="BR104" i="5"/>
  <c r="CH104" i="5"/>
  <c r="CX104" i="5"/>
  <c r="DN104" i="5"/>
  <c r="EI104" i="5"/>
  <c r="BW104" i="5"/>
  <c r="CM104" i="5"/>
  <c r="DC104" i="5"/>
  <c r="DS104" i="5"/>
  <c r="EG104" i="5"/>
  <c r="CC104" i="5"/>
  <c r="CS104" i="5"/>
  <c r="DI104" i="5"/>
  <c r="DY104" i="5"/>
  <c r="EL104" i="5"/>
  <c r="DZ104" i="5"/>
  <c r="CD104" i="5"/>
  <c r="CT104" i="5"/>
  <c r="DJ104" i="5"/>
  <c r="BN104" i="5"/>
  <c r="ES104" i="5"/>
  <c r="BU104" i="5"/>
  <c r="CK104" i="5"/>
  <c r="DA104" i="5"/>
  <c r="DQ104" i="5"/>
  <c r="EJ104" i="5"/>
  <c r="BX104" i="5"/>
  <c r="CN104" i="5"/>
  <c r="DD104" i="5"/>
  <c r="DT104" i="5"/>
  <c r="EE104" i="5"/>
  <c r="CA104" i="5"/>
  <c r="CQ104" i="5"/>
  <c r="DG104" i="5"/>
  <c r="DW104" i="5"/>
  <c r="EO104" i="5"/>
  <c r="EC104" i="5"/>
  <c r="CG104" i="5"/>
  <c r="CW104" i="5"/>
  <c r="DM104" i="5"/>
  <c r="BQ104" i="5"/>
  <c r="EW104" i="5" l="1"/>
  <c r="EV104" i="5"/>
  <c r="EU104" i="5"/>
  <c r="ET104" i="5"/>
  <c r="FE134" i="2" l="1"/>
  <c r="FE134" i="11"/>
  <c r="FE142" i="11"/>
  <c r="FE142" i="2"/>
  <c r="FE150" i="11"/>
  <c r="FE150" i="2"/>
  <c r="FE126" i="11"/>
  <c r="FE126" i="2"/>
  <c r="FD134" i="11"/>
  <c r="EQ134" i="11"/>
  <c r="EA134" i="11"/>
  <c r="DK134" i="11"/>
  <c r="CU134" i="11"/>
  <c r="CE134" i="11"/>
  <c r="BO134" i="11"/>
  <c r="AY134" i="11"/>
  <c r="AI134" i="11"/>
  <c r="S134" i="11"/>
  <c r="C134" i="11"/>
  <c r="EP134" i="11"/>
  <c r="DZ134" i="11"/>
  <c r="DJ134" i="11"/>
  <c r="CT134" i="11"/>
  <c r="CD134" i="11"/>
  <c r="BN134" i="11"/>
  <c r="AX134" i="11"/>
  <c r="AH134" i="11"/>
  <c r="R134" i="11"/>
  <c r="B134" i="11"/>
  <c r="EO134" i="11"/>
  <c r="DY134" i="11"/>
  <c r="DI134" i="11"/>
  <c r="CS134" i="11"/>
  <c r="CC134" i="11"/>
  <c r="BM134" i="11"/>
  <c r="AW134" i="11"/>
  <c r="AG134" i="11"/>
  <c r="Q134" i="11"/>
  <c r="EN134" i="11"/>
  <c r="CB134" i="11"/>
  <c r="P134" i="11"/>
  <c r="DD134" i="11"/>
  <c r="AR134" i="11"/>
  <c r="EF134" i="11"/>
  <c r="BT134" i="11"/>
  <c r="H134" i="11"/>
  <c r="DL134" i="11"/>
  <c r="ER134" i="11"/>
  <c r="EX134" i="2"/>
  <c r="EH134" i="2"/>
  <c r="DR134" i="2"/>
  <c r="DB134" i="2"/>
  <c r="CL134" i="2"/>
  <c r="BV134" i="2"/>
  <c r="BF134" i="2"/>
  <c r="AP134" i="2"/>
  <c r="Z134" i="2"/>
  <c r="J134" i="2"/>
  <c r="EV134" i="2"/>
  <c r="EF134" i="2"/>
  <c r="DP134" i="2"/>
  <c r="CZ134" i="2"/>
  <c r="CJ134" i="2"/>
  <c r="BT134" i="2"/>
  <c r="BD134" i="2"/>
  <c r="AN134" i="2"/>
  <c r="X134" i="2"/>
  <c r="H134" i="2"/>
  <c r="EY134" i="2"/>
  <c r="EI134" i="2"/>
  <c r="DS134" i="2"/>
  <c r="DC134" i="2"/>
  <c r="CM134" i="2"/>
  <c r="BW134" i="2"/>
  <c r="BG134" i="2"/>
  <c r="AQ134" i="2"/>
  <c r="AA134" i="2"/>
  <c r="K134" i="2"/>
  <c r="EK134" i="2"/>
  <c r="BY134" i="2"/>
  <c r="M134" i="2"/>
  <c r="DA134" i="2"/>
  <c r="AO134" i="2"/>
  <c r="EC134" i="2"/>
  <c r="BQ134" i="2"/>
  <c r="E134" i="2"/>
  <c r="CS134" i="2"/>
  <c r="AG134" i="2"/>
  <c r="FC134" i="11"/>
  <c r="EM134" i="11"/>
  <c r="DW134" i="11"/>
  <c r="DG134" i="11"/>
  <c r="CQ134" i="11"/>
  <c r="CA134" i="11"/>
  <c r="BK134" i="11"/>
  <c r="AU134" i="11"/>
  <c r="AE134" i="11"/>
  <c r="O134" i="11"/>
  <c r="FB134" i="11"/>
  <c r="EL134" i="11"/>
  <c r="DV134" i="11"/>
  <c r="DF134" i="11"/>
  <c r="CP134" i="11"/>
  <c r="BZ134" i="11"/>
  <c r="BJ134" i="11"/>
  <c r="AT134" i="11"/>
  <c r="AD134" i="11"/>
  <c r="N134" i="11"/>
  <c r="FA134" i="11"/>
  <c r="EK134" i="11"/>
  <c r="DU134" i="11"/>
  <c r="DE134" i="11"/>
  <c r="CO134" i="11"/>
  <c r="BY134" i="11"/>
  <c r="BI134" i="11"/>
  <c r="AS134" i="11"/>
  <c r="AC134" i="11"/>
  <c r="M134" i="11"/>
  <c r="DX134" i="11"/>
  <c r="BL134" i="11"/>
  <c r="EZ134" i="11"/>
  <c r="CN134" i="11"/>
  <c r="AB134" i="11"/>
  <c r="DP134" i="11"/>
  <c r="BD134" i="11"/>
  <c r="EB134" i="11"/>
  <c r="AZ134" i="11"/>
  <c r="CF134" i="11"/>
  <c r="ET134" i="2"/>
  <c r="ED134" i="2"/>
  <c r="DN134" i="2"/>
  <c r="CX134" i="2"/>
  <c r="CH134" i="2"/>
  <c r="BR134" i="2"/>
  <c r="BB134" i="2"/>
  <c r="AL134" i="2"/>
  <c r="V134" i="2"/>
  <c r="F134" i="2"/>
  <c r="ER134" i="2"/>
  <c r="EB134" i="2"/>
  <c r="DL134" i="2"/>
  <c r="CV134" i="2"/>
  <c r="CF134" i="2"/>
  <c r="BP134" i="2"/>
  <c r="AZ134" i="2"/>
  <c r="AJ134" i="2"/>
  <c r="T134" i="2"/>
  <c r="D134" i="2"/>
  <c r="EU134" i="2"/>
  <c r="EE134" i="2"/>
  <c r="DO134" i="2"/>
  <c r="CY134" i="2"/>
  <c r="CI134" i="2"/>
  <c r="BS134" i="2"/>
  <c r="BC134" i="2"/>
  <c r="AM134" i="2"/>
  <c r="W134" i="2"/>
  <c r="G134" i="2"/>
  <c r="DU134" i="2"/>
  <c r="BI134" i="2"/>
  <c r="EW134" i="2"/>
  <c r="CK134" i="2"/>
  <c r="Y134" i="2"/>
  <c r="DM134" i="2"/>
  <c r="BA134" i="2"/>
  <c r="EO134" i="2"/>
  <c r="CC134" i="2"/>
  <c r="Q134" i="2"/>
  <c r="EY134" i="11"/>
  <c r="EI134" i="11"/>
  <c r="DS134" i="11"/>
  <c r="DC134" i="11"/>
  <c r="CM134" i="11"/>
  <c r="BW134" i="11"/>
  <c r="BG134" i="11"/>
  <c r="AQ134" i="11"/>
  <c r="AA134" i="11"/>
  <c r="K134" i="11"/>
  <c r="EX134" i="11"/>
  <c r="EH134" i="11"/>
  <c r="DR134" i="11"/>
  <c r="DB134" i="11"/>
  <c r="CL134" i="11"/>
  <c r="BV134" i="11"/>
  <c r="BF134" i="11"/>
  <c r="AP134" i="11"/>
  <c r="Z134" i="11"/>
  <c r="J134" i="11"/>
  <c r="EW134" i="11"/>
  <c r="EG134" i="11"/>
  <c r="DQ134" i="11"/>
  <c r="DA134" i="11"/>
  <c r="CK134" i="11"/>
  <c r="BU134" i="11"/>
  <c r="BE134" i="11"/>
  <c r="AO134" i="11"/>
  <c r="Y134" i="11"/>
  <c r="I134" i="11"/>
  <c r="DH134" i="11"/>
  <c r="AV134" i="11"/>
  <c r="EJ134" i="11"/>
  <c r="BX134" i="11"/>
  <c r="L134" i="11"/>
  <c r="CZ134" i="11"/>
  <c r="AN134" i="11"/>
  <c r="BP134" i="11"/>
  <c r="CV134" i="11"/>
  <c r="T134" i="11"/>
  <c r="EP134" i="2"/>
  <c r="DZ134" i="2"/>
  <c r="DJ134" i="2"/>
  <c r="CT134" i="2"/>
  <c r="CD134" i="2"/>
  <c r="BN134" i="2"/>
  <c r="AX134" i="2"/>
  <c r="AH134" i="2"/>
  <c r="R134" i="2"/>
  <c r="B134" i="2"/>
  <c r="EN134" i="2"/>
  <c r="DX134" i="2"/>
  <c r="DH134" i="2"/>
  <c r="CR134" i="2"/>
  <c r="CB134" i="2"/>
  <c r="BL134" i="2"/>
  <c r="AV134" i="2"/>
  <c r="AF134" i="2"/>
  <c r="P134" i="2"/>
  <c r="FD134" i="2"/>
  <c r="EQ134" i="2"/>
  <c r="EA134" i="2"/>
  <c r="DK134" i="2"/>
  <c r="CU134" i="2"/>
  <c r="CE134" i="2"/>
  <c r="BO134" i="2"/>
  <c r="AY134" i="2"/>
  <c r="AI134" i="2"/>
  <c r="S134" i="2"/>
  <c r="C134" i="2"/>
  <c r="DE134" i="2"/>
  <c r="AS134" i="2"/>
  <c r="EG134" i="2"/>
  <c r="BU134" i="2"/>
  <c r="I134" i="2"/>
  <c r="CW134" i="2"/>
  <c r="AK134" i="2"/>
  <c r="DY134" i="2"/>
  <c r="BM134" i="2"/>
  <c r="EU134" i="11"/>
  <c r="EE134" i="11"/>
  <c r="DO134" i="11"/>
  <c r="CY134" i="11"/>
  <c r="CI134" i="11"/>
  <c r="BS134" i="11"/>
  <c r="BC134" i="11"/>
  <c r="AM134" i="11"/>
  <c r="W134" i="11"/>
  <c r="G134" i="11"/>
  <c r="ET134" i="11"/>
  <c r="ED134" i="11"/>
  <c r="DN134" i="11"/>
  <c r="CX134" i="11"/>
  <c r="CH134" i="11"/>
  <c r="BR134" i="11"/>
  <c r="BB134" i="11"/>
  <c r="AL134" i="11"/>
  <c r="V134" i="11"/>
  <c r="F134" i="11"/>
  <c r="ES134" i="11"/>
  <c r="EC134" i="11"/>
  <c r="DM134" i="11"/>
  <c r="CW134" i="11"/>
  <c r="CG134" i="11"/>
  <c r="BQ134" i="11"/>
  <c r="BA134" i="11"/>
  <c r="AK134" i="11"/>
  <c r="U134" i="11"/>
  <c r="E134" i="11"/>
  <c r="CR134" i="11"/>
  <c r="AF134" i="11"/>
  <c r="DT134" i="11"/>
  <c r="BH134" i="11"/>
  <c r="EV134" i="11"/>
  <c r="CJ134" i="11"/>
  <c r="X134" i="11"/>
  <c r="D134" i="11"/>
  <c r="AJ134" i="11"/>
  <c r="FB134" i="2"/>
  <c r="EL134" i="2"/>
  <c r="DV134" i="2"/>
  <c r="DF134" i="2"/>
  <c r="CP134" i="2"/>
  <c r="BZ134" i="2"/>
  <c r="BJ134" i="2"/>
  <c r="AT134" i="2"/>
  <c r="AD134" i="2"/>
  <c r="N134" i="2"/>
  <c r="EZ134" i="2"/>
  <c r="EJ134" i="2"/>
  <c r="DT134" i="2"/>
  <c r="DD134" i="2"/>
  <c r="CN134" i="2"/>
  <c r="BX134" i="2"/>
  <c r="BH134" i="2"/>
  <c r="AR134" i="2"/>
  <c r="AB134" i="2"/>
  <c r="L134" i="2"/>
  <c r="FC134" i="2"/>
  <c r="EM134" i="2"/>
  <c r="DW134" i="2"/>
  <c r="DG134" i="2"/>
  <c r="CQ134" i="2"/>
  <c r="CA134" i="2"/>
  <c r="BK134" i="2"/>
  <c r="AU134" i="2"/>
  <c r="AE134" i="2"/>
  <c r="O134" i="2"/>
  <c r="FA134" i="2"/>
  <c r="CO134" i="2"/>
  <c r="AC134" i="2"/>
  <c r="DQ134" i="2"/>
  <c r="BE134" i="2"/>
  <c r="ES134" i="2"/>
  <c r="CG134" i="2"/>
  <c r="U134" i="2"/>
  <c r="DI134" i="2"/>
  <c r="AW134" i="2"/>
  <c r="EQ142" i="11"/>
  <c r="EA142" i="11"/>
  <c r="DK142" i="11"/>
  <c r="CU142" i="11"/>
  <c r="CE142" i="11"/>
  <c r="BO142" i="11"/>
  <c r="AY142" i="11"/>
  <c r="AI142" i="11"/>
  <c r="S142" i="11"/>
  <c r="C142" i="11"/>
  <c r="ET142" i="11"/>
  <c r="ED142" i="11"/>
  <c r="DN142" i="11"/>
  <c r="CX142" i="11"/>
  <c r="CH142" i="11"/>
  <c r="BR142" i="11"/>
  <c r="BB142" i="11"/>
  <c r="AL142" i="11"/>
  <c r="V142" i="11"/>
  <c r="F142" i="11"/>
  <c r="ES142" i="11"/>
  <c r="EC142" i="11"/>
  <c r="DM142" i="11"/>
  <c r="CW142" i="11"/>
  <c r="CG142" i="11"/>
  <c r="BQ142" i="11"/>
  <c r="BA142" i="11"/>
  <c r="AK142" i="11"/>
  <c r="U142" i="11"/>
  <c r="E142" i="11"/>
  <c r="CZ142" i="11"/>
  <c r="AN142" i="11"/>
  <c r="EB142" i="11"/>
  <c r="BP142" i="11"/>
  <c r="D142" i="11"/>
  <c r="CR142" i="11"/>
  <c r="AF142" i="11"/>
  <c r="L142" i="11"/>
  <c r="AR142" i="11"/>
  <c r="EW142" i="2"/>
  <c r="EG142" i="2"/>
  <c r="DQ142" i="2"/>
  <c r="DA142" i="2"/>
  <c r="CK142" i="2"/>
  <c r="BU142" i="2"/>
  <c r="BE142" i="2"/>
  <c r="AO142" i="2"/>
  <c r="Y142" i="2"/>
  <c r="I142" i="2"/>
  <c r="EP142" i="2"/>
  <c r="DT142" i="2"/>
  <c r="CY142" i="2"/>
  <c r="CD142" i="2"/>
  <c r="BH142" i="2"/>
  <c r="AM142" i="2"/>
  <c r="R142" i="2"/>
  <c r="CN142" i="11"/>
  <c r="EM142" i="2"/>
  <c r="DR142" i="2"/>
  <c r="CV142" i="2"/>
  <c r="CA142" i="2"/>
  <c r="BF142" i="2"/>
  <c r="AJ142" i="2"/>
  <c r="O142" i="2"/>
  <c r="FB142" i="2"/>
  <c r="EF142" i="2"/>
  <c r="DK142" i="2"/>
  <c r="CP142" i="2"/>
  <c r="BT142" i="2"/>
  <c r="AY142" i="2"/>
  <c r="AD142" i="2"/>
  <c r="H142" i="2"/>
  <c r="CR142" i="2"/>
  <c r="K142" i="2"/>
  <c r="CM142" i="2"/>
  <c r="F142" i="2"/>
  <c r="CH142" i="2"/>
  <c r="EN142" i="2"/>
  <c r="BG142" i="2"/>
  <c r="FC142" i="11"/>
  <c r="EM142" i="11"/>
  <c r="DW142" i="11"/>
  <c r="DG142" i="11"/>
  <c r="CQ142" i="11"/>
  <c r="CA142" i="11"/>
  <c r="BK142" i="11"/>
  <c r="AU142" i="11"/>
  <c r="AE142" i="11"/>
  <c r="O142" i="11"/>
  <c r="FD142" i="11"/>
  <c r="EP142" i="11"/>
  <c r="DZ142" i="11"/>
  <c r="DJ142" i="11"/>
  <c r="CT142" i="11"/>
  <c r="CD142" i="11"/>
  <c r="BN142" i="11"/>
  <c r="AX142" i="11"/>
  <c r="AH142" i="11"/>
  <c r="R142" i="11"/>
  <c r="B142" i="11"/>
  <c r="EO142" i="11"/>
  <c r="DY142" i="11"/>
  <c r="DI142" i="11"/>
  <c r="CS142" i="11"/>
  <c r="CC142" i="11"/>
  <c r="BM142" i="11"/>
  <c r="AW142" i="11"/>
  <c r="AG142" i="11"/>
  <c r="Q142" i="11"/>
  <c r="EV142" i="11"/>
  <c r="CJ142" i="11"/>
  <c r="X142" i="11"/>
  <c r="DL142" i="11"/>
  <c r="AZ142" i="11"/>
  <c r="EN142" i="11"/>
  <c r="CB142" i="11"/>
  <c r="P142" i="11"/>
  <c r="DT142" i="11"/>
  <c r="AB142" i="11"/>
  <c r="ES142" i="2"/>
  <c r="EC142" i="2"/>
  <c r="DM142" i="2"/>
  <c r="CW142" i="2"/>
  <c r="CG142" i="2"/>
  <c r="BQ142" i="2"/>
  <c r="BA142" i="2"/>
  <c r="AK142" i="2"/>
  <c r="U142" i="2"/>
  <c r="E142" i="2"/>
  <c r="EJ142" i="2"/>
  <c r="DO142" i="2"/>
  <c r="CT142" i="2"/>
  <c r="BX142" i="2"/>
  <c r="BC142" i="2"/>
  <c r="AH142" i="2"/>
  <c r="L142" i="2"/>
  <c r="FC142" i="2"/>
  <c r="EH142" i="2"/>
  <c r="DL142" i="2"/>
  <c r="CQ142" i="2"/>
  <c r="BV142" i="2"/>
  <c r="AZ142" i="2"/>
  <c r="AE142" i="2"/>
  <c r="J142" i="2"/>
  <c r="EV142" i="2"/>
  <c r="EA142" i="2"/>
  <c r="DF142" i="2"/>
  <c r="CJ142" i="2"/>
  <c r="BO142" i="2"/>
  <c r="AT142" i="2"/>
  <c r="X142" i="2"/>
  <c r="C142" i="2"/>
  <c r="BW142" i="2"/>
  <c r="EY142" i="2"/>
  <c r="BR142" i="2"/>
  <c r="ET142" i="2"/>
  <c r="BL142" i="2"/>
  <c r="DS142" i="2"/>
  <c r="AL142" i="2"/>
  <c r="EY142" i="11"/>
  <c r="EI142" i="11"/>
  <c r="DS142" i="11"/>
  <c r="DC142" i="11"/>
  <c r="CM142" i="11"/>
  <c r="BW142" i="11"/>
  <c r="BG142" i="11"/>
  <c r="AQ142" i="11"/>
  <c r="AA142" i="11"/>
  <c r="K142" i="11"/>
  <c r="FB142" i="11"/>
  <c r="EL142" i="11"/>
  <c r="DV142" i="11"/>
  <c r="DF142" i="11"/>
  <c r="CP142" i="11"/>
  <c r="BZ142" i="11"/>
  <c r="BJ142" i="11"/>
  <c r="AT142" i="11"/>
  <c r="AD142" i="11"/>
  <c r="N142" i="11"/>
  <c r="FA142" i="11"/>
  <c r="EK142" i="11"/>
  <c r="DU142" i="11"/>
  <c r="DE142" i="11"/>
  <c r="CO142" i="11"/>
  <c r="BY142" i="11"/>
  <c r="BI142" i="11"/>
  <c r="AS142" i="11"/>
  <c r="AC142" i="11"/>
  <c r="M142" i="11"/>
  <c r="EF142" i="11"/>
  <c r="BT142" i="11"/>
  <c r="H142" i="11"/>
  <c r="CV142" i="11"/>
  <c r="AJ142" i="11"/>
  <c r="DX142" i="11"/>
  <c r="BL142" i="11"/>
  <c r="EJ142" i="11"/>
  <c r="BH142" i="11"/>
  <c r="EZ142" i="11"/>
  <c r="EO142" i="2"/>
  <c r="DY142" i="2"/>
  <c r="DI142" i="2"/>
  <c r="CS142" i="2"/>
  <c r="CC142" i="2"/>
  <c r="BM142" i="2"/>
  <c r="AW142" i="2"/>
  <c r="AG142" i="2"/>
  <c r="Q142" i="2"/>
  <c r="EZ142" i="2"/>
  <c r="EE142" i="2"/>
  <c r="DJ142" i="2"/>
  <c r="CN142" i="2"/>
  <c r="BS142" i="2"/>
  <c r="AX142" i="2"/>
  <c r="AB142" i="2"/>
  <c r="G142" i="2"/>
  <c r="EX142" i="2"/>
  <c r="EB142" i="2"/>
  <c r="DG142" i="2"/>
  <c r="CL142" i="2"/>
  <c r="BP142" i="2"/>
  <c r="AU142" i="2"/>
  <c r="Z142" i="2"/>
  <c r="D142" i="2"/>
  <c r="EQ142" i="2"/>
  <c r="DV142" i="2"/>
  <c r="CZ142" i="2"/>
  <c r="CE142" i="2"/>
  <c r="BJ142" i="2"/>
  <c r="AN142" i="2"/>
  <c r="S142" i="2"/>
  <c r="EI142" i="2"/>
  <c r="BB142" i="2"/>
  <c r="ED142" i="2"/>
  <c r="AV142" i="2"/>
  <c r="DX142" i="2"/>
  <c r="AQ142" i="2"/>
  <c r="CX142" i="2"/>
  <c r="P142" i="2"/>
  <c r="EU142" i="11"/>
  <c r="EE142" i="11"/>
  <c r="DO142" i="11"/>
  <c r="CY142" i="11"/>
  <c r="CI142" i="11"/>
  <c r="BS142" i="11"/>
  <c r="BC142" i="11"/>
  <c r="AM142" i="11"/>
  <c r="W142" i="11"/>
  <c r="G142" i="11"/>
  <c r="EX142" i="11"/>
  <c r="EH142" i="11"/>
  <c r="DR142" i="11"/>
  <c r="DB142" i="11"/>
  <c r="CL142" i="11"/>
  <c r="BV142" i="11"/>
  <c r="BF142" i="11"/>
  <c r="AP142" i="11"/>
  <c r="Z142" i="11"/>
  <c r="J142" i="11"/>
  <c r="EW142" i="11"/>
  <c r="EG142" i="11"/>
  <c r="DQ142" i="11"/>
  <c r="DA142" i="11"/>
  <c r="CK142" i="11"/>
  <c r="BU142" i="11"/>
  <c r="BE142" i="11"/>
  <c r="AO142" i="11"/>
  <c r="Y142" i="11"/>
  <c r="I142" i="11"/>
  <c r="DP142" i="11"/>
  <c r="BD142" i="11"/>
  <c r="ER142" i="11"/>
  <c r="CF142" i="11"/>
  <c r="T142" i="11"/>
  <c r="DH142" i="11"/>
  <c r="AV142" i="11"/>
  <c r="BX142" i="11"/>
  <c r="DD142" i="11"/>
  <c r="FA142" i="2"/>
  <c r="EK142" i="2"/>
  <c r="DU142" i="2"/>
  <c r="DE142" i="2"/>
  <c r="CO142" i="2"/>
  <c r="BY142" i="2"/>
  <c r="BI142" i="2"/>
  <c r="AS142" i="2"/>
  <c r="AC142" i="2"/>
  <c r="M142" i="2"/>
  <c r="EU142" i="2"/>
  <c r="DZ142" i="2"/>
  <c r="DD142" i="2"/>
  <c r="CI142" i="2"/>
  <c r="BN142" i="2"/>
  <c r="AR142" i="2"/>
  <c r="W142" i="2"/>
  <c r="B142" i="2"/>
  <c r="ER142" i="2"/>
  <c r="DW142" i="2"/>
  <c r="DB142" i="2"/>
  <c r="CF142" i="2"/>
  <c r="BK142" i="2"/>
  <c r="AP142" i="2"/>
  <c r="T142" i="2"/>
  <c r="FD142" i="2"/>
  <c r="EL142" i="2"/>
  <c r="DP142" i="2"/>
  <c r="CU142" i="2"/>
  <c r="BZ142" i="2"/>
  <c r="BD142" i="2"/>
  <c r="AI142" i="2"/>
  <c r="N142" i="2"/>
  <c r="DN142" i="2"/>
  <c r="AF142" i="2"/>
  <c r="DH142" i="2"/>
  <c r="AA142" i="2"/>
  <c r="DC142" i="2"/>
  <c r="V142" i="2"/>
  <c r="CB142" i="2"/>
  <c r="ET150" i="11"/>
  <c r="ED150" i="11"/>
  <c r="DN150" i="11"/>
  <c r="CX150" i="11"/>
  <c r="CH150" i="11"/>
  <c r="BR150" i="11"/>
  <c r="BB150" i="11"/>
  <c r="AL150" i="11"/>
  <c r="V150" i="11"/>
  <c r="ES150" i="11"/>
  <c r="DX150" i="11"/>
  <c r="DC150" i="11"/>
  <c r="CG150" i="11"/>
  <c r="BL150" i="11"/>
  <c r="AQ150" i="11"/>
  <c r="U150" i="11"/>
  <c r="C150" i="11"/>
  <c r="ER150" i="11"/>
  <c r="DW150" i="11"/>
  <c r="DA150" i="11"/>
  <c r="CF150" i="11"/>
  <c r="BK150" i="11"/>
  <c r="AO150" i="11"/>
  <c r="T150" i="11"/>
  <c r="B150" i="11"/>
  <c r="EK150" i="11"/>
  <c r="DP150" i="11"/>
  <c r="CU150" i="11"/>
  <c r="BY150" i="11"/>
  <c r="BD150" i="11"/>
  <c r="AI150" i="11"/>
  <c r="M150" i="11"/>
  <c r="DT150" i="11"/>
  <c r="AM150" i="11"/>
  <c r="CS150" i="11"/>
  <c r="L150" i="11"/>
  <c r="CN150" i="11"/>
  <c r="H150" i="11"/>
  <c r="D150" i="11"/>
  <c r="AR150" i="11"/>
  <c r="ES150" i="2"/>
  <c r="EC150" i="2"/>
  <c r="DM150" i="2"/>
  <c r="CW150" i="2"/>
  <c r="CG150" i="2"/>
  <c r="BQ150" i="2"/>
  <c r="BA150" i="2"/>
  <c r="AK150" i="2"/>
  <c r="U150" i="2"/>
  <c r="E150" i="2"/>
  <c r="EM150" i="2"/>
  <c r="DR150" i="2"/>
  <c r="CV150" i="2"/>
  <c r="CA150" i="2"/>
  <c r="BF150" i="2"/>
  <c r="AJ150" i="2"/>
  <c r="O150" i="2"/>
  <c r="EU150" i="2"/>
  <c r="DZ150" i="2"/>
  <c r="DD150" i="2"/>
  <c r="CI150" i="2"/>
  <c r="BN150" i="2"/>
  <c r="AR150" i="2"/>
  <c r="W150" i="2"/>
  <c r="B150" i="2"/>
  <c r="EI150" i="2"/>
  <c r="DN150" i="2"/>
  <c r="CR150" i="2"/>
  <c r="BW150" i="2"/>
  <c r="BB150" i="2"/>
  <c r="AF150" i="2"/>
  <c r="K150" i="2"/>
  <c r="CZ150" i="2"/>
  <c r="S150" i="2"/>
  <c r="BZ150" i="2"/>
  <c r="FB150" i="2"/>
  <c r="BT150" i="2"/>
  <c r="EV150" i="2"/>
  <c r="BO150" i="2"/>
  <c r="EP150" i="11"/>
  <c r="DZ150" i="11"/>
  <c r="DJ150" i="11"/>
  <c r="CT150" i="11"/>
  <c r="CD150" i="11"/>
  <c r="BN150" i="11"/>
  <c r="AX150" i="11"/>
  <c r="AH150" i="11"/>
  <c r="R150" i="11"/>
  <c r="EN150" i="11"/>
  <c r="DS150" i="11"/>
  <c r="CW150" i="11"/>
  <c r="CB150" i="11"/>
  <c r="BG150" i="11"/>
  <c r="AK150" i="11"/>
  <c r="P150" i="11"/>
  <c r="FD150" i="11"/>
  <c r="EM150" i="11"/>
  <c r="DQ150" i="11"/>
  <c r="CV150" i="11"/>
  <c r="CA150" i="11"/>
  <c r="BE150" i="11"/>
  <c r="AJ150" i="11"/>
  <c r="O150" i="11"/>
  <c r="FA150" i="11"/>
  <c r="EF150" i="11"/>
  <c r="DK150" i="11"/>
  <c r="CO150" i="11"/>
  <c r="BT150" i="11"/>
  <c r="AY150" i="11"/>
  <c r="AC150" i="11"/>
  <c r="I150" i="11"/>
  <c r="CY150" i="11"/>
  <c r="Q150" i="11"/>
  <c r="BX150" i="11"/>
  <c r="EZ150" i="11"/>
  <c r="BS150" i="11"/>
  <c r="DD150" i="11"/>
  <c r="EU150" i="11"/>
  <c r="FD150" i="2"/>
  <c r="EO150" i="2"/>
  <c r="DY150" i="2"/>
  <c r="DI150" i="2"/>
  <c r="CS150" i="2"/>
  <c r="CC150" i="2"/>
  <c r="BM150" i="2"/>
  <c r="AW150" i="2"/>
  <c r="AG150" i="2"/>
  <c r="Q150" i="2"/>
  <c r="FC150" i="2"/>
  <c r="EH150" i="2"/>
  <c r="DL150" i="2"/>
  <c r="CQ150" i="2"/>
  <c r="BV150" i="2"/>
  <c r="AZ150" i="2"/>
  <c r="AE150" i="2"/>
  <c r="J150" i="2"/>
  <c r="EP150" i="2"/>
  <c r="DT150" i="2"/>
  <c r="CY150" i="2"/>
  <c r="CD150" i="2"/>
  <c r="BH150" i="2"/>
  <c r="AM150" i="2"/>
  <c r="R150" i="2"/>
  <c r="EY150" i="2"/>
  <c r="ED150" i="2"/>
  <c r="DH150" i="2"/>
  <c r="CM150" i="2"/>
  <c r="BR150" i="2"/>
  <c r="AV150" i="2"/>
  <c r="AA150" i="2"/>
  <c r="F150" i="2"/>
  <c r="CE150" i="2"/>
  <c r="EL150" i="2"/>
  <c r="BD150" i="2"/>
  <c r="EF150" i="2"/>
  <c r="AY150" i="2"/>
  <c r="EA150" i="2"/>
  <c r="AT150" i="2"/>
  <c r="FB150" i="11"/>
  <c r="EL150" i="11"/>
  <c r="DV150" i="11"/>
  <c r="DF150" i="11"/>
  <c r="CP150" i="11"/>
  <c r="BZ150" i="11"/>
  <c r="BJ150" i="11"/>
  <c r="AT150" i="11"/>
  <c r="AD150" i="11"/>
  <c r="N150" i="11"/>
  <c r="EI150" i="11"/>
  <c r="DM150" i="11"/>
  <c r="CR150" i="11"/>
  <c r="BW150" i="11"/>
  <c r="BA150" i="11"/>
  <c r="AF150" i="11"/>
  <c r="K150" i="11"/>
  <c r="FC150" i="11"/>
  <c r="EG150" i="11"/>
  <c r="DL150" i="11"/>
  <c r="CQ150" i="11"/>
  <c r="BU150" i="11"/>
  <c r="AZ150" i="11"/>
  <c r="AE150" i="11"/>
  <c r="J150" i="11"/>
  <c r="EV150" i="11"/>
  <c r="EA150" i="11"/>
  <c r="DE150" i="11"/>
  <c r="CJ150" i="11"/>
  <c r="BO150" i="11"/>
  <c r="AS150" i="11"/>
  <c r="X150" i="11"/>
  <c r="E150" i="11"/>
  <c r="CC150" i="11"/>
  <c r="EJ150" i="11"/>
  <c r="BC150" i="11"/>
  <c r="EE150" i="11"/>
  <c r="AW150" i="11"/>
  <c r="W150" i="11"/>
  <c r="BM150" i="11"/>
  <c r="FA150" i="2"/>
  <c r="EK150" i="2"/>
  <c r="DU150" i="2"/>
  <c r="DE150" i="2"/>
  <c r="CO150" i="2"/>
  <c r="BY150" i="2"/>
  <c r="BI150" i="2"/>
  <c r="AS150" i="2"/>
  <c r="AC150" i="2"/>
  <c r="M150" i="2"/>
  <c r="EX150" i="2"/>
  <c r="EB150" i="2"/>
  <c r="DG150" i="2"/>
  <c r="CL150" i="2"/>
  <c r="BP150" i="2"/>
  <c r="AU150" i="2"/>
  <c r="Z150" i="2"/>
  <c r="D150" i="2"/>
  <c r="EJ150" i="2"/>
  <c r="DO150" i="2"/>
  <c r="CT150" i="2"/>
  <c r="BX150" i="2"/>
  <c r="BC150" i="2"/>
  <c r="AH150" i="2"/>
  <c r="L150" i="2"/>
  <c r="ET150" i="2"/>
  <c r="DX150" i="2"/>
  <c r="DC150" i="2"/>
  <c r="CH150" i="2"/>
  <c r="BL150" i="2"/>
  <c r="AQ150" i="2"/>
  <c r="V150" i="2"/>
  <c r="EQ150" i="2"/>
  <c r="BJ150" i="2"/>
  <c r="DP150" i="2"/>
  <c r="AI150" i="2"/>
  <c r="DK150" i="2"/>
  <c r="AD150" i="2"/>
  <c r="DF150" i="2"/>
  <c r="X150" i="2"/>
  <c r="EX150" i="11"/>
  <c r="EH150" i="11"/>
  <c r="DR150" i="11"/>
  <c r="DB150" i="11"/>
  <c r="CL150" i="11"/>
  <c r="BV150" i="11"/>
  <c r="BF150" i="11"/>
  <c r="AP150" i="11"/>
  <c r="Z150" i="11"/>
  <c r="EY150" i="11"/>
  <c r="EC150" i="11"/>
  <c r="DH150" i="11"/>
  <c r="CM150" i="11"/>
  <c r="BQ150" i="11"/>
  <c r="AV150" i="11"/>
  <c r="AA150" i="11"/>
  <c r="G150" i="11"/>
  <c r="EW150" i="11"/>
  <c r="EB150" i="11"/>
  <c r="DG150" i="11"/>
  <c r="CK150" i="11"/>
  <c r="BP150" i="11"/>
  <c r="AU150" i="11"/>
  <c r="Y150" i="11"/>
  <c r="F150" i="11"/>
  <c r="EQ150" i="11"/>
  <c r="DU150" i="11"/>
  <c r="CZ150" i="11"/>
  <c r="CE150" i="11"/>
  <c r="BI150" i="11"/>
  <c r="AN150" i="11"/>
  <c r="S150" i="11"/>
  <c r="EO150" i="11"/>
  <c r="BH150" i="11"/>
  <c r="DO150" i="11"/>
  <c r="AG150" i="11"/>
  <c r="DI150" i="11"/>
  <c r="AB150" i="11"/>
  <c r="CI150" i="11"/>
  <c r="DY150" i="11"/>
  <c r="EW150" i="2"/>
  <c r="EG150" i="2"/>
  <c r="DQ150" i="2"/>
  <c r="DA150" i="2"/>
  <c r="CK150" i="2"/>
  <c r="BU150" i="2"/>
  <c r="BE150" i="2"/>
  <c r="AO150" i="2"/>
  <c r="Y150" i="2"/>
  <c r="I150" i="2"/>
  <c r="ER150" i="2"/>
  <c r="DW150" i="2"/>
  <c r="DB150" i="2"/>
  <c r="CF150" i="2"/>
  <c r="BK150" i="2"/>
  <c r="AP150" i="2"/>
  <c r="T150" i="2"/>
  <c r="EZ150" i="2"/>
  <c r="EE150" i="2"/>
  <c r="DJ150" i="2"/>
  <c r="CN150" i="2"/>
  <c r="BS150" i="2"/>
  <c r="AX150" i="2"/>
  <c r="AB150" i="2"/>
  <c r="G150" i="2"/>
  <c r="EN150" i="2"/>
  <c r="DS150" i="2"/>
  <c r="CX150" i="2"/>
  <c r="CB150" i="2"/>
  <c r="BG150" i="2"/>
  <c r="AL150" i="2"/>
  <c r="P150" i="2"/>
  <c r="DV150" i="2"/>
  <c r="AN150" i="2"/>
  <c r="CU150" i="2"/>
  <c r="N150" i="2"/>
  <c r="CP150" i="2"/>
  <c r="H150" i="2"/>
  <c r="CJ150" i="2"/>
  <c r="C150" i="2"/>
  <c r="EY126" i="11"/>
  <c r="EI126" i="11"/>
  <c r="DS126" i="11"/>
  <c r="DC126" i="11"/>
  <c r="CM126" i="11"/>
  <c r="BW126" i="11"/>
  <c r="BG126" i="11"/>
  <c r="AQ126" i="11"/>
  <c r="AA126" i="11"/>
  <c r="K126" i="11"/>
  <c r="EX126" i="11"/>
  <c r="EH126" i="11"/>
  <c r="DR126" i="11"/>
  <c r="DB126" i="11"/>
  <c r="CL126" i="11"/>
  <c r="BV126" i="11"/>
  <c r="BF126" i="11"/>
  <c r="AP126" i="11"/>
  <c r="Z126" i="11"/>
  <c r="J126" i="11"/>
  <c r="EW126" i="11"/>
  <c r="EG126" i="11"/>
  <c r="DQ126" i="11"/>
  <c r="DA126" i="11"/>
  <c r="CK126" i="11"/>
  <c r="BU126" i="11"/>
  <c r="BE126" i="11"/>
  <c r="AO126" i="11"/>
  <c r="Y126" i="11"/>
  <c r="I126" i="11"/>
  <c r="DP126" i="11"/>
  <c r="BD126" i="11"/>
  <c r="ER126" i="11"/>
  <c r="CF126" i="11"/>
  <c r="T126" i="11"/>
  <c r="DH126" i="11"/>
  <c r="AV126" i="11"/>
  <c r="BH126" i="11"/>
  <c r="CN126" i="11"/>
  <c r="FD126" i="11"/>
  <c r="ET126" i="2"/>
  <c r="ED126" i="2"/>
  <c r="DN126" i="2"/>
  <c r="CX126" i="2"/>
  <c r="CH126" i="2"/>
  <c r="BR126" i="2"/>
  <c r="BB126" i="2"/>
  <c r="AL126" i="2"/>
  <c r="V126" i="2"/>
  <c r="F126" i="2"/>
  <c r="ER126" i="2"/>
  <c r="EB126" i="2"/>
  <c r="DL126" i="2"/>
  <c r="CV126" i="2"/>
  <c r="CF126" i="2"/>
  <c r="BP126" i="2"/>
  <c r="AZ126" i="2"/>
  <c r="AJ126" i="2"/>
  <c r="T126" i="2"/>
  <c r="D126" i="2"/>
  <c r="EU126" i="2"/>
  <c r="EE126" i="2"/>
  <c r="DO126" i="2"/>
  <c r="CY126" i="2"/>
  <c r="CI126" i="2"/>
  <c r="BS126" i="2"/>
  <c r="BC126" i="2"/>
  <c r="AM126" i="2"/>
  <c r="W126" i="2"/>
  <c r="G126" i="2"/>
  <c r="DM126" i="2"/>
  <c r="BA126" i="2"/>
  <c r="EO126" i="2"/>
  <c r="CC126" i="2"/>
  <c r="Q126" i="2"/>
  <c r="DE126" i="2"/>
  <c r="AS126" i="2"/>
  <c r="EG126" i="2"/>
  <c r="BU126" i="2"/>
  <c r="I126" i="2"/>
  <c r="EU126" i="11"/>
  <c r="EE126" i="11"/>
  <c r="DO126" i="11"/>
  <c r="CY126" i="11"/>
  <c r="CI126" i="11"/>
  <c r="BS126" i="11"/>
  <c r="BC126" i="11"/>
  <c r="AM126" i="11"/>
  <c r="W126" i="11"/>
  <c r="G126" i="11"/>
  <c r="ET126" i="11"/>
  <c r="ED126" i="11"/>
  <c r="DN126" i="11"/>
  <c r="CX126" i="11"/>
  <c r="CH126" i="11"/>
  <c r="BR126" i="11"/>
  <c r="BB126" i="11"/>
  <c r="AL126" i="11"/>
  <c r="V126" i="11"/>
  <c r="F126" i="11"/>
  <c r="ES126" i="11"/>
  <c r="EC126" i="11"/>
  <c r="DM126" i="11"/>
  <c r="CW126" i="11"/>
  <c r="CG126" i="11"/>
  <c r="BQ126" i="11"/>
  <c r="BA126" i="11"/>
  <c r="AK126" i="11"/>
  <c r="U126" i="11"/>
  <c r="E126" i="11"/>
  <c r="CZ126" i="11"/>
  <c r="AN126" i="11"/>
  <c r="EB126" i="11"/>
  <c r="BP126" i="11"/>
  <c r="D126" i="11"/>
  <c r="CR126" i="11"/>
  <c r="AF126" i="11"/>
  <c r="DD126" i="11"/>
  <c r="AB126" i="11"/>
  <c r="EJ126" i="11"/>
  <c r="EP126" i="2"/>
  <c r="DZ126" i="2"/>
  <c r="DJ126" i="2"/>
  <c r="CT126" i="2"/>
  <c r="CD126" i="2"/>
  <c r="BN126" i="2"/>
  <c r="AX126" i="2"/>
  <c r="AH126" i="2"/>
  <c r="R126" i="2"/>
  <c r="B126" i="2"/>
  <c r="EN126" i="2"/>
  <c r="DX126" i="2"/>
  <c r="DH126" i="2"/>
  <c r="CR126" i="2"/>
  <c r="CB126" i="2"/>
  <c r="BL126" i="2"/>
  <c r="AV126" i="2"/>
  <c r="AF126" i="2"/>
  <c r="P126" i="2"/>
  <c r="BX126" i="11"/>
  <c r="EQ126" i="2"/>
  <c r="EA126" i="2"/>
  <c r="DK126" i="2"/>
  <c r="CU126" i="2"/>
  <c r="CE126" i="2"/>
  <c r="BO126" i="2"/>
  <c r="AY126" i="2"/>
  <c r="AI126" i="2"/>
  <c r="S126" i="2"/>
  <c r="C126" i="2"/>
  <c r="CW126" i="2"/>
  <c r="AK126" i="2"/>
  <c r="DY126" i="2"/>
  <c r="BM126" i="2"/>
  <c r="FA126" i="2"/>
  <c r="CO126" i="2"/>
  <c r="AC126" i="2"/>
  <c r="DQ126" i="2"/>
  <c r="BE126" i="2"/>
  <c r="EQ126" i="11"/>
  <c r="EA126" i="11"/>
  <c r="DK126" i="11"/>
  <c r="CU126" i="11"/>
  <c r="CE126" i="11"/>
  <c r="BO126" i="11"/>
  <c r="AY126" i="11"/>
  <c r="AI126" i="11"/>
  <c r="S126" i="11"/>
  <c r="C126" i="11"/>
  <c r="EP126" i="11"/>
  <c r="DZ126" i="11"/>
  <c r="DJ126" i="11"/>
  <c r="CT126" i="11"/>
  <c r="CD126" i="11"/>
  <c r="BN126" i="11"/>
  <c r="AX126" i="11"/>
  <c r="AH126" i="11"/>
  <c r="R126" i="11"/>
  <c r="B126" i="11"/>
  <c r="EO126" i="11"/>
  <c r="DY126" i="11"/>
  <c r="DI126" i="11"/>
  <c r="CS126" i="11"/>
  <c r="CC126" i="11"/>
  <c r="BM126" i="11"/>
  <c r="AW126" i="11"/>
  <c r="AG126" i="11"/>
  <c r="Q126" i="11"/>
  <c r="EV126" i="11"/>
  <c r="CJ126" i="11"/>
  <c r="X126" i="11"/>
  <c r="DL126" i="11"/>
  <c r="AZ126" i="11"/>
  <c r="EN126" i="11"/>
  <c r="CB126" i="11"/>
  <c r="P126" i="11"/>
  <c r="AR126" i="11"/>
  <c r="L126" i="11"/>
  <c r="FB126" i="2"/>
  <c r="EL126" i="2"/>
  <c r="DV126" i="2"/>
  <c r="DF126" i="2"/>
  <c r="CP126" i="2"/>
  <c r="BZ126" i="2"/>
  <c r="BJ126" i="2"/>
  <c r="AT126" i="2"/>
  <c r="AD126" i="2"/>
  <c r="N126" i="2"/>
  <c r="EZ126" i="2"/>
  <c r="EJ126" i="2"/>
  <c r="DT126" i="2"/>
  <c r="DD126" i="2"/>
  <c r="CN126" i="2"/>
  <c r="BX126" i="2"/>
  <c r="BH126" i="2"/>
  <c r="AR126" i="2"/>
  <c r="AB126" i="2"/>
  <c r="L126" i="2"/>
  <c r="FC126" i="2"/>
  <c r="EM126" i="2"/>
  <c r="DW126" i="2"/>
  <c r="DG126" i="2"/>
  <c r="CQ126" i="2"/>
  <c r="CA126" i="2"/>
  <c r="BK126" i="2"/>
  <c r="AU126" i="2"/>
  <c r="AE126" i="2"/>
  <c r="O126" i="2"/>
  <c r="ES126" i="2"/>
  <c r="CG126" i="2"/>
  <c r="U126" i="2"/>
  <c r="DI126" i="2"/>
  <c r="AW126" i="2"/>
  <c r="EK126" i="2"/>
  <c r="BY126" i="2"/>
  <c r="M126" i="2"/>
  <c r="DA126" i="2"/>
  <c r="AO126" i="2"/>
  <c r="FC126" i="11"/>
  <c r="EM126" i="11"/>
  <c r="DW126" i="11"/>
  <c r="DG126" i="11"/>
  <c r="CQ126" i="11"/>
  <c r="CA126" i="11"/>
  <c r="BK126" i="11"/>
  <c r="AU126" i="11"/>
  <c r="AE126" i="11"/>
  <c r="O126" i="11"/>
  <c r="FB126" i="11"/>
  <c r="EL126" i="11"/>
  <c r="DV126" i="11"/>
  <c r="DF126" i="11"/>
  <c r="CP126" i="11"/>
  <c r="BZ126" i="11"/>
  <c r="BJ126" i="11"/>
  <c r="AT126" i="11"/>
  <c r="AD126" i="11"/>
  <c r="N126" i="11"/>
  <c r="FA126" i="11"/>
  <c r="EK126" i="11"/>
  <c r="DU126" i="11"/>
  <c r="DE126" i="11"/>
  <c r="CO126" i="11"/>
  <c r="BY126" i="11"/>
  <c r="BI126" i="11"/>
  <c r="AS126" i="11"/>
  <c r="AC126" i="11"/>
  <c r="M126" i="11"/>
  <c r="EF126" i="11"/>
  <c r="BT126" i="11"/>
  <c r="H126" i="11"/>
  <c r="CV126" i="11"/>
  <c r="AJ126" i="11"/>
  <c r="DX126" i="11"/>
  <c r="BL126" i="11"/>
  <c r="DT126" i="11"/>
  <c r="EZ126" i="11"/>
  <c r="FD126" i="2"/>
  <c r="EX126" i="2"/>
  <c r="EH126" i="2"/>
  <c r="DR126" i="2"/>
  <c r="DB126" i="2"/>
  <c r="CL126" i="2"/>
  <c r="BV126" i="2"/>
  <c r="BF126" i="2"/>
  <c r="AP126" i="2"/>
  <c r="Z126" i="2"/>
  <c r="J126" i="2"/>
  <c r="EV126" i="2"/>
  <c r="EF126" i="2"/>
  <c r="DP126" i="2"/>
  <c r="CZ126" i="2"/>
  <c r="CJ126" i="2"/>
  <c r="BT126" i="2"/>
  <c r="BD126" i="2"/>
  <c r="AN126" i="2"/>
  <c r="X126" i="2"/>
  <c r="H126" i="2"/>
  <c r="EY126" i="2"/>
  <c r="EI126" i="2"/>
  <c r="DS126" i="2"/>
  <c r="DC126" i="2"/>
  <c r="CM126" i="2"/>
  <c r="BW126" i="2"/>
  <c r="BG126" i="2"/>
  <c r="AQ126" i="2"/>
  <c r="AA126" i="2"/>
  <c r="K126" i="2"/>
  <c r="EC126" i="2"/>
  <c r="BQ126" i="2"/>
  <c r="E126" i="2"/>
  <c r="CS126" i="2"/>
  <c r="AG126" i="2"/>
  <c r="DU126" i="2"/>
  <c r="BI126" i="2"/>
  <c r="EW126" i="2"/>
  <c r="CK126" i="2"/>
  <c r="Y126" i="2"/>
  <c r="AR152" i="4" l="1"/>
  <c r="AR168" i="4"/>
  <c r="AR168" i="10"/>
  <c r="AR160" i="4"/>
  <c r="AR152" i="10"/>
  <c r="AR176" i="4"/>
  <c r="AR176" i="10"/>
  <c r="AR160" i="10"/>
  <c r="AM168" i="10"/>
  <c r="AI168" i="10"/>
  <c r="AE168" i="10"/>
  <c r="AA168" i="10"/>
  <c r="W168" i="10"/>
  <c r="S168" i="10"/>
  <c r="O168" i="10"/>
  <c r="K168" i="10"/>
  <c r="G168" i="10"/>
  <c r="C168" i="10"/>
  <c r="AO168" i="10"/>
  <c r="AK168" i="10"/>
  <c r="AG168" i="10"/>
  <c r="AC168" i="10"/>
  <c r="Y168" i="10"/>
  <c r="U168" i="10"/>
  <c r="Q168" i="10"/>
  <c r="M168" i="10"/>
  <c r="I168" i="10"/>
  <c r="E168" i="10"/>
  <c r="AL168" i="10"/>
  <c r="AD168" i="10"/>
  <c r="V168" i="10"/>
  <c r="N168" i="10"/>
  <c r="F168" i="10"/>
  <c r="AP168" i="10"/>
  <c r="AH168" i="10"/>
  <c r="Z168" i="10"/>
  <c r="R168" i="10"/>
  <c r="J168" i="10"/>
  <c r="B168" i="10"/>
  <c r="AJ168" i="10"/>
  <c r="T168" i="10"/>
  <c r="D168" i="10"/>
  <c r="AB168" i="10"/>
  <c r="L168" i="10"/>
  <c r="P168" i="10"/>
  <c r="AF168" i="10"/>
  <c r="H168" i="10"/>
  <c r="AN168" i="10"/>
  <c r="X168" i="10"/>
  <c r="AQ168" i="10"/>
  <c r="AN152" i="10"/>
  <c r="AJ152" i="10"/>
  <c r="AF152" i="10"/>
  <c r="AB152" i="10"/>
  <c r="X152" i="10"/>
  <c r="T152" i="10"/>
  <c r="P152" i="10"/>
  <c r="L152" i="10"/>
  <c r="H152" i="10"/>
  <c r="D152" i="10"/>
  <c r="AP152" i="10"/>
  <c r="AL152" i="10"/>
  <c r="AH152" i="10"/>
  <c r="AD152" i="10"/>
  <c r="Z152" i="10"/>
  <c r="V152" i="10"/>
  <c r="R152" i="10"/>
  <c r="N152" i="10"/>
  <c r="J152" i="10"/>
  <c r="F152" i="10"/>
  <c r="B152" i="10"/>
  <c r="AM152" i="10"/>
  <c r="AE152" i="10"/>
  <c r="W152" i="10"/>
  <c r="O152" i="10"/>
  <c r="G152" i="10"/>
  <c r="AI152" i="10"/>
  <c r="AA152" i="10"/>
  <c r="S152" i="10"/>
  <c r="K152" i="10"/>
  <c r="C152" i="10"/>
  <c r="AK152" i="10"/>
  <c r="U152" i="10"/>
  <c r="E152" i="10"/>
  <c r="AC152" i="10"/>
  <c r="M152" i="10"/>
  <c r="AG152" i="10"/>
  <c r="Q152" i="10"/>
  <c r="I152" i="10"/>
  <c r="AO152" i="10"/>
  <c r="AQ152" i="10"/>
  <c r="Y152" i="10"/>
  <c r="AO176" i="10"/>
  <c r="AK176" i="10"/>
  <c r="AG176" i="10"/>
  <c r="AC176" i="10"/>
  <c r="Y176" i="10"/>
  <c r="U176" i="10"/>
  <c r="Q176" i="10"/>
  <c r="M176" i="10"/>
  <c r="I176" i="10"/>
  <c r="E176" i="10"/>
  <c r="AM176" i="10"/>
  <c r="AI176" i="10"/>
  <c r="AE176" i="10"/>
  <c r="AA176" i="10"/>
  <c r="W176" i="10"/>
  <c r="S176" i="10"/>
  <c r="O176" i="10"/>
  <c r="K176" i="10"/>
  <c r="G176" i="10"/>
  <c r="C176" i="10"/>
  <c r="AN176" i="10"/>
  <c r="AF176" i="10"/>
  <c r="X176" i="10"/>
  <c r="P176" i="10"/>
  <c r="H176" i="10"/>
  <c r="AJ176" i="10"/>
  <c r="AB176" i="10"/>
  <c r="T176" i="10"/>
  <c r="L176" i="10"/>
  <c r="D176" i="10"/>
  <c r="AL176" i="10"/>
  <c r="V176" i="10"/>
  <c r="F176" i="10"/>
  <c r="AD176" i="10"/>
  <c r="N176" i="10"/>
  <c r="AH176" i="10"/>
  <c r="B176" i="10"/>
  <c r="R176" i="10"/>
  <c r="Z176" i="10"/>
  <c r="AP176" i="10"/>
  <c r="AQ176" i="10"/>
  <c r="J176" i="10"/>
  <c r="AP160" i="10"/>
  <c r="AL160" i="10"/>
  <c r="AH160" i="10"/>
  <c r="AD160" i="10"/>
  <c r="Z160" i="10"/>
  <c r="V160" i="10"/>
  <c r="R160" i="10"/>
  <c r="N160" i="10"/>
  <c r="J160" i="10"/>
  <c r="F160" i="10"/>
  <c r="B160" i="10"/>
  <c r="AN160" i="10"/>
  <c r="AJ160" i="10"/>
  <c r="AF160" i="10"/>
  <c r="AB160" i="10"/>
  <c r="X160" i="10"/>
  <c r="T160" i="10"/>
  <c r="P160" i="10"/>
  <c r="L160" i="10"/>
  <c r="H160" i="10"/>
  <c r="D160" i="10"/>
  <c r="AK160" i="10"/>
  <c r="AC160" i="10"/>
  <c r="U160" i="10"/>
  <c r="M160" i="10"/>
  <c r="E160" i="10"/>
  <c r="AO160" i="10"/>
  <c r="AG160" i="10"/>
  <c r="Y160" i="10"/>
  <c r="Q160" i="10"/>
  <c r="I160" i="10"/>
  <c r="AA160" i="10"/>
  <c r="K160" i="10"/>
  <c r="AI160" i="10"/>
  <c r="S160" i="10"/>
  <c r="C160" i="10"/>
  <c r="AM160" i="10"/>
  <c r="G160" i="10"/>
  <c r="W160" i="10"/>
  <c r="AE160" i="10"/>
  <c r="O160" i="10"/>
  <c r="AQ160" i="10"/>
  <c r="AP152" i="4"/>
  <c r="AP168" i="4"/>
  <c r="AP160" i="4"/>
  <c r="AP176" i="4"/>
  <c r="FE165" i="2"/>
  <c r="AO168" i="4"/>
  <c r="AO160" i="4"/>
  <c r="AO152" i="4"/>
  <c r="AO176" i="4"/>
  <c r="FD165" i="2"/>
  <c r="AL168" i="4"/>
  <c r="AH168" i="4"/>
  <c r="AD168" i="4"/>
  <c r="Z168" i="4"/>
  <c r="V168" i="4"/>
  <c r="R168" i="4"/>
  <c r="N168" i="4"/>
  <c r="J168" i="4"/>
  <c r="F168" i="4"/>
  <c r="B168" i="4"/>
  <c r="AK168" i="4"/>
  <c r="AG168" i="4"/>
  <c r="AC168" i="4"/>
  <c r="Y168" i="4"/>
  <c r="U168" i="4"/>
  <c r="Q168" i="4"/>
  <c r="M168" i="4"/>
  <c r="I168" i="4"/>
  <c r="E168" i="4"/>
  <c r="AN168" i="4"/>
  <c r="AJ168" i="4"/>
  <c r="AF168" i="4"/>
  <c r="AB168" i="4"/>
  <c r="X168" i="4"/>
  <c r="T168" i="4"/>
  <c r="P168" i="4"/>
  <c r="L168" i="4"/>
  <c r="H168" i="4"/>
  <c r="D168" i="4"/>
  <c r="AI168" i="4"/>
  <c r="S168" i="4"/>
  <c r="C168" i="4"/>
  <c r="AE168" i="4"/>
  <c r="O168" i="4"/>
  <c r="AA168" i="4"/>
  <c r="K168" i="4"/>
  <c r="G168" i="4"/>
  <c r="AM168" i="4"/>
  <c r="W168" i="4"/>
  <c r="AK160" i="4"/>
  <c r="AG160" i="4"/>
  <c r="AC160" i="4"/>
  <c r="Y160" i="4"/>
  <c r="U160" i="4"/>
  <c r="Q160" i="4"/>
  <c r="M160" i="4"/>
  <c r="I160" i="4"/>
  <c r="E160" i="4"/>
  <c r="AN160" i="4"/>
  <c r="AJ160" i="4"/>
  <c r="AF160" i="4"/>
  <c r="AB160" i="4"/>
  <c r="X160" i="4"/>
  <c r="T160" i="4"/>
  <c r="P160" i="4"/>
  <c r="L160" i="4"/>
  <c r="H160" i="4"/>
  <c r="D160" i="4"/>
  <c r="AM160" i="4"/>
  <c r="AI160" i="4"/>
  <c r="AE160" i="4"/>
  <c r="AA160" i="4"/>
  <c r="W160" i="4"/>
  <c r="S160" i="4"/>
  <c r="O160" i="4"/>
  <c r="K160" i="4"/>
  <c r="G160" i="4"/>
  <c r="C160" i="4"/>
  <c r="Z160" i="4"/>
  <c r="J160" i="4"/>
  <c r="AL160" i="4"/>
  <c r="V160" i="4"/>
  <c r="F160" i="4"/>
  <c r="AH160" i="4"/>
  <c r="R160" i="4"/>
  <c r="B160" i="4"/>
  <c r="AD160" i="4"/>
  <c r="N160" i="4"/>
  <c r="AN152" i="4"/>
  <c r="AJ152" i="4"/>
  <c r="AF152" i="4"/>
  <c r="AB152" i="4"/>
  <c r="X152" i="4"/>
  <c r="T152" i="4"/>
  <c r="P152" i="4"/>
  <c r="L152" i="4"/>
  <c r="H152" i="4"/>
  <c r="D152" i="4"/>
  <c r="AM152" i="4"/>
  <c r="AI152" i="4"/>
  <c r="AE152" i="4"/>
  <c r="AA152" i="4"/>
  <c r="W152" i="4"/>
  <c r="S152" i="4"/>
  <c r="O152" i="4"/>
  <c r="K152" i="4"/>
  <c r="G152" i="4"/>
  <c r="C152" i="4"/>
  <c r="AL152" i="4"/>
  <c r="AH152" i="4"/>
  <c r="AD152" i="4"/>
  <c r="Z152" i="4"/>
  <c r="V152" i="4"/>
  <c r="R152" i="4"/>
  <c r="N152" i="4"/>
  <c r="J152" i="4"/>
  <c r="F152" i="4"/>
  <c r="B152" i="4"/>
  <c r="AG152" i="4"/>
  <c r="Q152" i="4"/>
  <c r="AC152" i="4"/>
  <c r="M152" i="4"/>
  <c r="Y152" i="4"/>
  <c r="I152" i="4"/>
  <c r="U152" i="4"/>
  <c r="E152" i="4"/>
  <c r="AK152" i="4"/>
  <c r="AL176" i="4"/>
  <c r="AH176" i="4"/>
  <c r="AD176" i="4"/>
  <c r="Z176" i="4"/>
  <c r="V176" i="4"/>
  <c r="R176" i="4"/>
  <c r="N176" i="4"/>
  <c r="J176" i="4"/>
  <c r="F176" i="4"/>
  <c r="B176" i="4"/>
  <c r="AK176" i="4"/>
  <c r="AG176" i="4"/>
  <c r="AC176" i="4"/>
  <c r="Y176" i="4"/>
  <c r="U176" i="4"/>
  <c r="Q176" i="4"/>
  <c r="M176" i="4"/>
  <c r="I176" i="4"/>
  <c r="E176" i="4"/>
  <c r="AN176" i="4"/>
  <c r="AJ176" i="4"/>
  <c r="AF176" i="4"/>
  <c r="AB176" i="4"/>
  <c r="X176" i="4"/>
  <c r="T176" i="4"/>
  <c r="P176" i="4"/>
  <c r="L176" i="4"/>
  <c r="H176" i="4"/>
  <c r="D176" i="4"/>
  <c r="AI176" i="4"/>
  <c r="S176" i="4"/>
  <c r="C176" i="4"/>
  <c r="AE176" i="4"/>
  <c r="O176" i="4"/>
  <c r="AA176" i="4"/>
  <c r="K176" i="4"/>
  <c r="G176" i="4"/>
  <c r="AM176" i="4"/>
  <c r="W176" i="4"/>
  <c r="AS191" i="10" l="1"/>
  <c r="AR191" i="10"/>
  <c r="AS191" i="4"/>
  <c r="AR191" i="4"/>
  <c r="O191" i="10"/>
  <c r="I191" i="10"/>
  <c r="AC191" i="10"/>
  <c r="C191" i="10"/>
  <c r="AI191" i="10"/>
  <c r="AE191" i="10"/>
  <c r="J191" i="10"/>
  <c r="Z191" i="10"/>
  <c r="AP191" i="10"/>
  <c r="P191" i="10"/>
  <c r="AF191" i="10"/>
  <c r="Y191" i="10"/>
  <c r="Q191" i="10"/>
  <c r="E191" i="10"/>
  <c r="K191" i="10"/>
  <c r="G191" i="10"/>
  <c r="AM191" i="10"/>
  <c r="N191" i="10"/>
  <c r="AD191" i="10"/>
  <c r="D191" i="10"/>
  <c r="T191" i="10"/>
  <c r="AJ191" i="10"/>
  <c r="AQ191" i="10"/>
  <c r="AG191" i="10"/>
  <c r="U191" i="10"/>
  <c r="S191" i="10"/>
  <c r="B191" i="10"/>
  <c r="R191" i="10"/>
  <c r="AH191" i="10"/>
  <c r="H191" i="10"/>
  <c r="X191" i="10"/>
  <c r="AN191" i="10"/>
  <c r="AO191" i="10"/>
  <c r="M191" i="10"/>
  <c r="AK191" i="10"/>
  <c r="AA191" i="10"/>
  <c r="W191" i="10"/>
  <c r="F191" i="10"/>
  <c r="V191" i="10"/>
  <c r="AL191" i="10"/>
  <c r="L191" i="10"/>
  <c r="AB191" i="10"/>
  <c r="AQ191" i="4"/>
  <c r="AP191" i="4"/>
  <c r="AO191" i="4"/>
  <c r="ET165" i="2" l="1"/>
  <c r="EY165" i="2"/>
  <c r="E165" i="2"/>
  <c r="AD165" i="2"/>
  <c r="ED165" i="2"/>
  <c r="DR165" i="2"/>
  <c r="CO165" i="2"/>
  <c r="O165" i="2"/>
  <c r="CU165" i="2"/>
  <c r="CB165" i="2"/>
  <c r="DI165" i="2"/>
  <c r="AL165" i="2"/>
  <c r="DU165" i="2"/>
  <c r="CV165" i="2"/>
  <c r="EE165" i="2"/>
  <c r="DH165" i="2"/>
  <c r="CD165" i="2"/>
  <c r="P165" i="2"/>
  <c r="DV165" i="2"/>
  <c r="BT165" i="2"/>
  <c r="M165" i="2"/>
  <c r="CE165" i="2"/>
  <c r="BF165" i="2"/>
  <c r="AC165" i="2"/>
  <c r="J165" i="2"/>
  <c r="EN165" i="2"/>
  <c r="DJ165" i="2"/>
  <c r="AE165" i="2"/>
  <c r="DK165" i="2"/>
  <c r="AR165" i="2"/>
  <c r="AQ165" i="2"/>
  <c r="EX165" i="2"/>
  <c r="BX165" i="2"/>
  <c r="CK165" i="2"/>
  <c r="K165" i="2"/>
  <c r="AH165" i="2"/>
  <c r="EP165" i="2"/>
  <c r="EW165" i="2"/>
  <c r="F165" i="2"/>
  <c r="AO165" i="2"/>
  <c r="X165" i="2"/>
  <c r="EK165" i="2"/>
  <c r="BA165" i="2"/>
  <c r="W165" i="2"/>
  <c r="CT165" i="2"/>
  <c r="BN165" i="2"/>
  <c r="BP165" i="2"/>
  <c r="DP165" i="2"/>
  <c r="AF165" i="2"/>
  <c r="G165" i="2"/>
  <c r="CM165" i="2"/>
  <c r="BY165" i="2"/>
  <c r="DF165" i="2"/>
  <c r="CS165" i="2"/>
  <c r="BG165" i="2"/>
  <c r="EZ165" i="2"/>
  <c r="FB165" i="2"/>
  <c r="BD165" i="2"/>
  <c r="AJ165" i="2"/>
  <c r="CW165" i="2"/>
  <c r="AU165" i="2"/>
  <c r="EA165" i="2"/>
  <c r="FA165" i="2"/>
  <c r="BJ165" i="2"/>
  <c r="AB165" i="2"/>
  <c r="CJ165" i="2"/>
  <c r="EL165" i="2"/>
  <c r="CQ165" i="2"/>
  <c r="BB165" i="2"/>
  <c r="CP165" i="2"/>
  <c r="AS165" i="2"/>
  <c r="DC165" i="2"/>
  <c r="DA165" i="2"/>
  <c r="EQ165" i="2"/>
  <c r="DT165" i="2"/>
  <c r="BW165" i="2"/>
  <c r="CR165" i="2"/>
  <c r="BC165" i="2"/>
  <c r="EI165" i="2"/>
  <c r="EM165" i="2"/>
  <c r="DN165" i="2"/>
  <c r="L165" i="2"/>
  <c r="Y165" i="2"/>
  <c r="DG165" i="2"/>
  <c r="AG165" i="2"/>
  <c r="CF165" i="2"/>
  <c r="CC165" i="2"/>
  <c r="DL165" i="2"/>
  <c r="T165" i="2"/>
  <c r="ER165" i="2"/>
  <c r="I165" i="2"/>
  <c r="BK165" i="2"/>
  <c r="AM165" i="2"/>
  <c r="DS165" i="2"/>
  <c r="CA165" i="2"/>
  <c r="BU165" i="2"/>
  <c r="EO165" i="2"/>
  <c r="AN165" i="2"/>
  <c r="BM165" i="2"/>
  <c r="DE165" i="2"/>
  <c r="DD165" i="2"/>
  <c r="EG165" i="2"/>
  <c r="BZ165" i="2"/>
  <c r="R165" i="2"/>
  <c r="CY165" i="2"/>
  <c r="DM165" i="2"/>
  <c r="BS165" i="2"/>
  <c r="N165" i="2"/>
  <c r="BV165" i="2"/>
  <c r="AP165" i="2"/>
  <c r="DY165" i="2"/>
  <c r="CH165" i="2"/>
  <c r="BO165" i="2"/>
  <c r="EB165" i="2"/>
  <c r="AK165" i="2"/>
  <c r="ES165" i="2"/>
  <c r="Q165" i="2"/>
  <c r="AI165" i="2"/>
  <c r="DQ165" i="2"/>
  <c r="BH165" i="2"/>
  <c r="AT165" i="2"/>
  <c r="D165" i="2"/>
  <c r="DX165" i="2"/>
  <c r="BQ165" i="2"/>
  <c r="CG165" i="2"/>
  <c r="Z165" i="2"/>
  <c r="CX165" i="2"/>
  <c r="DZ165" i="2"/>
  <c r="DW165" i="2"/>
  <c r="EV165" i="2"/>
  <c r="BL165" i="2"/>
  <c r="AZ165" i="2"/>
  <c r="S165" i="2"/>
  <c r="DO165" i="2"/>
  <c r="V165" i="2"/>
  <c r="EH165" i="2"/>
  <c r="BR165" i="2"/>
  <c r="AY165" i="2"/>
  <c r="EU165" i="2"/>
  <c r="CN165" i="2"/>
  <c r="CZ165" i="2"/>
  <c r="BE165" i="2"/>
  <c r="H165" i="2"/>
  <c r="CL165" i="2"/>
  <c r="BI165" i="2"/>
  <c r="EJ165" i="2"/>
  <c r="AV165" i="2"/>
  <c r="C165" i="2"/>
  <c r="EC165" i="2"/>
  <c r="EF165" i="2"/>
  <c r="AX165" i="2"/>
  <c r="U165" i="2"/>
  <c r="DB165" i="2"/>
  <c r="AW165" i="2"/>
  <c r="CI165" i="2"/>
  <c r="AA165" i="2"/>
  <c r="FE165" i="11" l="1"/>
  <c r="DZ165" i="11"/>
  <c r="CY165" i="11"/>
  <c r="DV165" i="11"/>
  <c r="AY165" i="11"/>
  <c r="DI165" i="11"/>
  <c r="EC165" i="11"/>
  <c r="DX165" i="11"/>
  <c r="AF165" i="11"/>
  <c r="AP165" i="11"/>
  <c r="BX165" i="11"/>
  <c r="EP165" i="11"/>
  <c r="H165" i="11"/>
  <c r="AQ165" i="11"/>
  <c r="DA165" i="11"/>
  <c r="EY165" i="11"/>
  <c r="BO165" i="11"/>
  <c r="BE165" i="11"/>
  <c r="BJ165" i="11"/>
  <c r="EQ165" i="11"/>
  <c r="ER165" i="11"/>
  <c r="EG165" i="11"/>
  <c r="CS165" i="11"/>
  <c r="DK165" i="11"/>
  <c r="ET165" i="11"/>
  <c r="AX165" i="11"/>
  <c r="AM165" i="11"/>
  <c r="CR165" i="11"/>
  <c r="EU165" i="11"/>
  <c r="DQ165" i="11"/>
  <c r="CU165" i="11"/>
  <c r="BL165" i="11"/>
  <c r="EZ165" i="11"/>
  <c r="W165" i="11"/>
  <c r="EV165" i="11"/>
  <c r="FC165" i="11"/>
  <c r="BZ165" i="11"/>
  <c r="BK165" i="11"/>
  <c r="I165" i="11"/>
  <c r="L165" i="11"/>
  <c r="CO165" i="11"/>
  <c r="ED165" i="11"/>
  <c r="AH165" i="11"/>
  <c r="Q165" i="11"/>
  <c r="BW165" i="11"/>
  <c r="BU165" i="11"/>
  <c r="J165" i="11"/>
  <c r="BR165" i="11"/>
  <c r="DP165" i="11"/>
  <c r="CG165" i="11"/>
  <c r="S165" i="11"/>
  <c r="AR165" i="11"/>
  <c r="BF165" i="11"/>
  <c r="CP165" i="11"/>
  <c r="AI165" i="11"/>
  <c r="BQ165" i="11"/>
  <c r="AK165" i="11"/>
  <c r="Y165" i="11"/>
  <c r="DO165" i="11"/>
  <c r="AU165" i="11"/>
  <c r="CD165" i="11"/>
  <c r="CC165" i="11"/>
  <c r="CA165" i="11"/>
  <c r="BV165" i="11"/>
  <c r="CH165" i="11"/>
  <c r="EK165" i="11"/>
  <c r="EF165" i="11"/>
  <c r="AN165" i="11"/>
  <c r="BM165" i="11"/>
  <c r="EH165" i="11"/>
  <c r="D165" i="11"/>
  <c r="M165" i="11"/>
  <c r="BP165" i="11"/>
  <c r="DW165" i="11"/>
  <c r="X165" i="11"/>
  <c r="AG165" i="11"/>
  <c r="AJ165" i="11"/>
  <c r="BN165" i="11"/>
  <c r="BH165" i="11"/>
  <c r="DM165" i="11"/>
  <c r="EI165" i="11"/>
  <c r="CF165" i="11"/>
  <c r="CQ165" i="11"/>
  <c r="CX165" i="11"/>
  <c r="DE165" i="11"/>
  <c r="FA165" i="11"/>
  <c r="BI165" i="11"/>
  <c r="CI165" i="11"/>
  <c r="AE165" i="11"/>
  <c r="DF165" i="11"/>
  <c r="AL165" i="11"/>
  <c r="CN165" i="11"/>
  <c r="DH165" i="11"/>
  <c r="DC165" i="11"/>
  <c r="K165" i="11"/>
  <c r="EA165" i="11"/>
  <c r="EN165" i="11"/>
  <c r="DJ165" i="11"/>
  <c r="G165" i="11"/>
  <c r="O165" i="11"/>
  <c r="AO165" i="11"/>
  <c r="DN165" i="11"/>
  <c r="Z165" i="11"/>
  <c r="N165" i="11"/>
  <c r="CE165" i="11"/>
  <c r="DD165" i="11"/>
  <c r="EM165" i="11"/>
  <c r="V165" i="11"/>
  <c r="BS165" i="11"/>
  <c r="CM165" i="11"/>
  <c r="DS165" i="11"/>
  <c r="DG165" i="11"/>
  <c r="AS165" i="11"/>
  <c r="BG165" i="11"/>
  <c r="CT165" i="11"/>
  <c r="DT165" i="11"/>
  <c r="AB165" i="11"/>
  <c r="CV165" i="11"/>
  <c r="P165" i="11"/>
  <c r="BC165" i="11"/>
  <c r="CL165" i="11"/>
  <c r="AD165" i="11"/>
  <c r="CZ165" i="11"/>
  <c r="DY165" i="11"/>
  <c r="AV165" i="11"/>
  <c r="CB165" i="11"/>
  <c r="BT165" i="11"/>
  <c r="EE165" i="11"/>
  <c r="R165" i="11"/>
  <c r="ES165" i="11"/>
  <c r="BA165" i="11"/>
  <c r="DB165" i="11"/>
  <c r="C165" i="11"/>
  <c r="EO165" i="11"/>
  <c r="U165" i="11"/>
  <c r="T165" i="11"/>
  <c r="CW165" i="11"/>
  <c r="EJ165" i="11"/>
  <c r="EX165" i="11"/>
  <c r="AT165" i="11"/>
  <c r="DU165" i="11"/>
  <c r="CJ165" i="11"/>
  <c r="DL165" i="11"/>
  <c r="FB165" i="11"/>
  <c r="BB165" i="11"/>
  <c r="F165" i="11"/>
  <c r="B165" i="11"/>
  <c r="BY165" i="11"/>
  <c r="EW165" i="11"/>
  <c r="E165" i="11"/>
  <c r="EL165" i="11"/>
  <c r="AC165" i="11"/>
  <c r="AW165" i="11"/>
  <c r="AZ165" i="11"/>
  <c r="CK165" i="11"/>
  <c r="AA165" i="11"/>
  <c r="DR165" i="11"/>
  <c r="EB165" i="11"/>
  <c r="BD165" i="11"/>
  <c r="FD165" i="11"/>
  <c r="FC165" i="2"/>
  <c r="AI191" i="4"/>
  <c r="AF191" i="4"/>
  <c r="Y191" i="4"/>
  <c r="H191" i="4"/>
  <c r="V191" i="4"/>
  <c r="AD191" i="4"/>
  <c r="B191" i="4"/>
  <c r="G191" i="4"/>
  <c r="AN191" i="4"/>
  <c r="R191" i="4"/>
  <c r="S191" i="4"/>
  <c r="AG191" i="4"/>
  <c r="N191" i="4"/>
  <c r="AK191" i="4"/>
  <c r="AL191" i="4"/>
  <c r="W191" i="4"/>
  <c r="AA191" i="4"/>
  <c r="D191" i="4"/>
  <c r="X191" i="4"/>
  <c r="AJ191" i="4"/>
  <c r="P191" i="4"/>
  <c r="L191" i="4"/>
  <c r="E191" i="4"/>
  <c r="K191" i="4"/>
  <c r="O191" i="4"/>
  <c r="U191" i="4"/>
  <c r="Q191" i="4"/>
  <c r="F191" i="4"/>
  <c r="I191" i="4"/>
  <c r="M191" i="4"/>
  <c r="AE191" i="4"/>
  <c r="AM191" i="4"/>
  <c r="C191" i="4"/>
  <c r="T191" i="4"/>
  <c r="AB191" i="4"/>
  <c r="J191" i="4"/>
  <c r="B165" i="2"/>
  <c r="AH191" i="4"/>
  <c r="Z191" i="4"/>
  <c r="AC191" i="4"/>
  <c r="FV107" i="11" l="1"/>
  <c r="FV164" i="11" s="1"/>
  <c r="AR133" i="7"/>
  <c r="FU107" i="11"/>
  <c r="FT107" i="11"/>
  <c r="FS107" i="11"/>
  <c r="FQ107" i="11"/>
  <c r="FR107" i="11"/>
  <c r="FO107" i="11"/>
  <c r="FP107" i="11"/>
  <c r="AM133" i="7"/>
  <c r="FN107" i="11"/>
  <c r="AH133" i="7"/>
  <c r="AQ133" i="7"/>
  <c r="AK133" i="7"/>
  <c r="AP133" i="7"/>
  <c r="AO133" i="7"/>
  <c r="AI133" i="7"/>
  <c r="AE133" i="7"/>
  <c r="AG133" i="7"/>
  <c r="AL133" i="7"/>
  <c r="FM107" i="11"/>
  <c r="AJ133" i="7"/>
  <c r="AF133" i="7"/>
  <c r="AN133" i="7"/>
  <c r="FL107" i="11"/>
  <c r="FK107" i="11"/>
  <c r="FJ107" i="11"/>
  <c r="FH107" i="11"/>
  <c r="FI107" i="11"/>
  <c r="FD107" i="11"/>
  <c r="FG107" i="11"/>
  <c r="DX107" i="11"/>
  <c r="AE107" i="11"/>
  <c r="CW107" i="11"/>
  <c r="L107" i="11"/>
  <c r="BZ107" i="11"/>
  <c r="EF107" i="11"/>
  <c r="AM107" i="11"/>
  <c r="DE107" i="11"/>
  <c r="D107" i="11"/>
  <c r="BR107" i="11"/>
  <c r="DH107" i="11"/>
  <c r="O107" i="11"/>
  <c r="CG107" i="11"/>
  <c r="EY107" i="11"/>
  <c r="BJ107" i="11"/>
  <c r="DP107" i="11"/>
  <c r="W107" i="11"/>
  <c r="CO107" i="11"/>
  <c r="EQ107" i="11"/>
  <c r="BB107" i="11"/>
  <c r="CR107" i="11"/>
  <c r="FF107" i="11"/>
  <c r="BQ107" i="11"/>
  <c r="EI107" i="11"/>
  <c r="AT107" i="11"/>
  <c r="CZ107" i="11"/>
  <c r="G107" i="11"/>
  <c r="BY107" i="11"/>
  <c r="EA107" i="11"/>
  <c r="AL107" i="11"/>
  <c r="EN107" i="11"/>
  <c r="AU107" i="11"/>
  <c r="DM107" i="11"/>
  <c r="AB107" i="11"/>
  <c r="CP107" i="11"/>
  <c r="EV107" i="11"/>
  <c r="BC107" i="11"/>
  <c r="DU107" i="11"/>
  <c r="T107" i="11"/>
  <c r="CH107" i="11"/>
  <c r="CX107" i="11"/>
  <c r="CN107" i="11"/>
  <c r="Z107" i="11"/>
  <c r="BE107" i="11"/>
  <c r="BL107" i="11"/>
  <c r="DZ107" i="11"/>
  <c r="AK107" i="11"/>
  <c r="DC107" i="11"/>
  <c r="N107" i="11"/>
  <c r="BT107" i="11"/>
  <c r="EH107" i="11"/>
  <c r="AS107" i="11"/>
  <c r="CU107" i="11"/>
  <c r="F107" i="11"/>
  <c r="AV107" i="11"/>
  <c r="DJ107" i="11"/>
  <c r="U107" i="11"/>
  <c r="CM107" i="11"/>
  <c r="FE107" i="11"/>
  <c r="BD107" i="11"/>
  <c r="DR107" i="11"/>
  <c r="AC107" i="11"/>
  <c r="CE107" i="11"/>
  <c r="EW107" i="11"/>
  <c r="AF107" i="11"/>
  <c r="CT107" i="11"/>
  <c r="E107" i="11"/>
  <c r="BW107" i="11"/>
  <c r="EO107" i="11"/>
  <c r="AN107" i="11"/>
  <c r="DB107" i="11"/>
  <c r="M107" i="11"/>
  <c r="BO107" i="11"/>
  <c r="EG107" i="11"/>
  <c r="CB107" i="11"/>
  <c r="EP107" i="11"/>
  <c r="BA107" i="11"/>
  <c r="DS107" i="11"/>
  <c r="AD107" i="11"/>
  <c r="CJ107" i="11"/>
  <c r="EX107" i="11"/>
  <c r="BI107" i="11"/>
  <c r="DK107" i="11"/>
  <c r="V107" i="11"/>
  <c r="CC107" i="11"/>
  <c r="AP107" i="11"/>
  <c r="CV107" i="11"/>
  <c r="BU107" i="11"/>
  <c r="CD107" i="11"/>
  <c r="EZ107" i="11"/>
  <c r="DY107" i="11"/>
  <c r="X107" i="11"/>
  <c r="ER107" i="11"/>
  <c r="DQ107" i="11"/>
  <c r="CQ107" i="11"/>
  <c r="BX107" i="11"/>
  <c r="EL107" i="11"/>
  <c r="CY107" i="11"/>
  <c r="BP107" i="11"/>
  <c r="ED107" i="11"/>
  <c r="CA107" i="11"/>
  <c r="BH107" i="11"/>
  <c r="DV107" i="11"/>
  <c r="CI107" i="11"/>
  <c r="FA107" i="11"/>
  <c r="DN107" i="11"/>
  <c r="BK107" i="11"/>
  <c r="EC107" i="11"/>
  <c r="DF107" i="11"/>
  <c r="BS107" i="11"/>
  <c r="EK107" i="11"/>
  <c r="I107" i="11"/>
  <c r="DG107" i="11"/>
  <c r="FB107" i="11"/>
  <c r="DO107" i="11"/>
  <c r="CF107" i="11"/>
  <c r="FC107" i="11"/>
  <c r="BN107" i="11"/>
  <c r="EJ107" i="11"/>
  <c r="AQ107" i="11"/>
  <c r="DI107" i="11"/>
  <c r="H107" i="11"/>
  <c r="BV107" i="11"/>
  <c r="EB107" i="11"/>
  <c r="AI107" i="11"/>
  <c r="DA107" i="11"/>
  <c r="EM107" i="11"/>
  <c r="AX107" i="11"/>
  <c r="DT107" i="11"/>
  <c r="AA107" i="11"/>
  <c r="CS107" i="11"/>
  <c r="EU107" i="11"/>
  <c r="BF107" i="11"/>
  <c r="DL107" i="11"/>
  <c r="S107" i="11"/>
  <c r="CK107" i="11"/>
  <c r="DW107" i="11"/>
  <c r="AH107" i="11"/>
  <c r="DD107" i="11"/>
  <c r="K107" i="11"/>
  <c r="EE107" i="11"/>
  <c r="C107" i="11"/>
  <c r="P107" i="11"/>
  <c r="BG107" i="11"/>
  <c r="CL107" i="11"/>
  <c r="AY107" i="11"/>
  <c r="B107" i="11"/>
  <c r="AW107" i="11"/>
  <c r="J107" i="11"/>
  <c r="AO107" i="11"/>
  <c r="ES107" i="11"/>
  <c r="AG107" i="11"/>
  <c r="AZ107" i="11"/>
  <c r="Y107" i="11"/>
  <c r="AR107" i="11"/>
  <c r="Q107" i="11"/>
  <c r="AJ107" i="11"/>
  <c r="R107" i="11"/>
  <c r="BM107" i="11"/>
  <c r="ET107" i="11"/>
  <c r="FK164" i="11" l="1"/>
  <c r="FQ164" i="11"/>
  <c r="FF164" i="11"/>
  <c r="FI164" i="11"/>
  <c r="FL164" i="11"/>
  <c r="FM164" i="11"/>
  <c r="FP164" i="11"/>
  <c r="FS164" i="11"/>
  <c r="FU164" i="11"/>
  <c r="FH164" i="11"/>
  <c r="FO164" i="11"/>
  <c r="FG164" i="11"/>
  <c r="FJ164" i="11"/>
  <c r="FN164" i="11"/>
  <c r="FR164" i="11"/>
  <c r="FT164" i="11"/>
  <c r="AR133" i="10"/>
  <c r="AO133" i="10"/>
  <c r="AK133" i="10"/>
  <c r="AG133" i="10"/>
  <c r="AC133" i="10"/>
  <c r="Y133" i="10"/>
  <c r="U133" i="10"/>
  <c r="Q133" i="10"/>
  <c r="M133" i="10"/>
  <c r="I133" i="10"/>
  <c r="E133" i="10"/>
  <c r="AM133" i="10"/>
  <c r="AI133" i="10"/>
  <c r="AE133" i="10"/>
  <c r="AA133" i="10"/>
  <c r="W133" i="10"/>
  <c r="S133" i="10"/>
  <c r="O133" i="10"/>
  <c r="K133" i="10"/>
  <c r="G133" i="10"/>
  <c r="C133" i="10"/>
  <c r="AJ133" i="10"/>
  <c r="AB133" i="10"/>
  <c r="T133" i="10"/>
  <c r="L133" i="10"/>
  <c r="D133" i="10"/>
  <c r="AN133" i="10"/>
  <c r="AF133" i="10"/>
  <c r="X133" i="10"/>
  <c r="P133" i="10"/>
  <c r="H133" i="10"/>
  <c r="AD133" i="10"/>
  <c r="N133" i="10"/>
  <c r="AP133" i="10"/>
  <c r="Z133" i="10"/>
  <c r="J133" i="10"/>
  <c r="V133" i="10"/>
  <c r="AL133" i="10"/>
  <c r="F133" i="10"/>
  <c r="B133" i="10"/>
  <c r="AH133" i="10"/>
  <c r="AQ133" i="10"/>
  <c r="R133" i="10"/>
  <c r="AS190" i="10" l="1"/>
  <c r="AR151" i="10"/>
  <c r="AR190" i="10" s="1"/>
  <c r="AO151" i="10"/>
  <c r="AO190" i="10" s="1"/>
  <c r="AK151" i="10"/>
  <c r="AK190" i="10" s="1"/>
  <c r="AG151" i="10"/>
  <c r="AG190" i="10" s="1"/>
  <c r="AC151" i="10"/>
  <c r="AC190" i="10" s="1"/>
  <c r="Y151" i="10"/>
  <c r="Y190" i="10" s="1"/>
  <c r="U151" i="10"/>
  <c r="U190" i="10" s="1"/>
  <c r="Q151" i="10"/>
  <c r="Q190" i="10" s="1"/>
  <c r="M151" i="10"/>
  <c r="M190" i="10" s="1"/>
  <c r="I151" i="10"/>
  <c r="I190" i="10" s="1"/>
  <c r="E151" i="10"/>
  <c r="E190" i="10" s="1"/>
  <c r="AM151" i="10"/>
  <c r="AM190" i="10" s="1"/>
  <c r="AI151" i="10"/>
  <c r="AI190" i="10" s="1"/>
  <c r="AE151" i="10"/>
  <c r="AE190" i="10" s="1"/>
  <c r="AA151" i="10"/>
  <c r="AA190" i="10" s="1"/>
  <c r="W151" i="10"/>
  <c r="W190" i="10" s="1"/>
  <c r="S151" i="10"/>
  <c r="S190" i="10" s="1"/>
  <c r="O151" i="10"/>
  <c r="O190" i="10" s="1"/>
  <c r="K151" i="10"/>
  <c r="K190" i="10" s="1"/>
  <c r="G151" i="10"/>
  <c r="G190" i="10" s="1"/>
  <c r="C151" i="10"/>
  <c r="C190" i="10" s="1"/>
  <c r="AN151" i="10"/>
  <c r="AN190" i="10" s="1"/>
  <c r="AF151" i="10"/>
  <c r="AF190" i="10" s="1"/>
  <c r="X151" i="10"/>
  <c r="X190" i="10" s="1"/>
  <c r="P151" i="10"/>
  <c r="P190" i="10" s="1"/>
  <c r="H151" i="10"/>
  <c r="H190" i="10" s="1"/>
  <c r="AJ151" i="10"/>
  <c r="AJ190" i="10" s="1"/>
  <c r="AB151" i="10"/>
  <c r="AB190" i="10" s="1"/>
  <c r="T151" i="10"/>
  <c r="T190" i="10" s="1"/>
  <c r="L151" i="10"/>
  <c r="L190" i="10" s="1"/>
  <c r="D151" i="10"/>
  <c r="D190" i="10" s="1"/>
  <c r="AD151" i="10"/>
  <c r="AD190" i="10" s="1"/>
  <c r="N151" i="10"/>
  <c r="N190" i="10" s="1"/>
  <c r="AL151" i="10"/>
  <c r="AL190" i="10" s="1"/>
  <c r="V151" i="10"/>
  <c r="V190" i="10" s="1"/>
  <c r="F151" i="10"/>
  <c r="F190" i="10" s="1"/>
  <c r="AP151" i="10"/>
  <c r="AP190" i="10" s="1"/>
  <c r="J151" i="10"/>
  <c r="J190" i="10" s="1"/>
  <c r="Z151" i="10"/>
  <c r="Z190" i="10" s="1"/>
  <c r="AH151" i="10"/>
  <c r="AH190" i="10" s="1"/>
  <c r="R151" i="10"/>
  <c r="R190" i="10" s="1"/>
  <c r="B151" i="10"/>
  <c r="B190" i="10" s="1"/>
  <c r="AQ151" i="10"/>
  <c r="AQ190" i="10" s="1"/>
  <c r="J164" i="11"/>
  <c r="EZ164" i="11"/>
  <c r="V164" i="11"/>
  <c r="AN164" i="11"/>
  <c r="DW164" i="11"/>
  <c r="DU164" i="11"/>
  <c r="FB164" i="11"/>
  <c r="CY164" i="11"/>
  <c r="EN164" i="11"/>
  <c r="CG164" i="11"/>
  <c r="AX164" i="11"/>
  <c r="CX164" i="11"/>
  <c r="CC164" i="11"/>
  <c r="M164" i="11"/>
  <c r="DO164" i="11"/>
  <c r="DL164" i="11"/>
  <c r="ET164" i="11"/>
  <c r="BV164" i="11"/>
  <c r="D164" i="11"/>
  <c r="DS164" i="11"/>
  <c r="FD164" i="11"/>
  <c r="BG164" i="11"/>
  <c r="W164" i="11"/>
  <c r="BO164" i="11"/>
  <c r="DD164" i="11"/>
  <c r="EM164" i="11"/>
  <c r="R164" i="11"/>
  <c r="CO164" i="11"/>
  <c r="DT164" i="11"/>
  <c r="C164" i="11"/>
  <c r="DI164" i="11"/>
  <c r="BL164" i="11"/>
  <c r="EI164" i="11"/>
  <c r="BZ164" i="11"/>
  <c r="FE164" i="11"/>
  <c r="EH164" i="11"/>
  <c r="AW164" i="11"/>
  <c r="G164" i="11"/>
  <c r="BX164" i="11"/>
  <c r="BS164" i="11"/>
  <c r="EK164" i="11"/>
  <c r="P164" i="11"/>
  <c r="AY164" i="11"/>
  <c r="BR164" i="11"/>
  <c r="EJ164" i="11"/>
  <c r="BD164" i="11"/>
  <c r="EG164" i="11"/>
  <c r="BE164" i="11"/>
  <c r="X164" i="11"/>
  <c r="AP164" i="11"/>
  <c r="BA164" i="11"/>
  <c r="EO164" i="11"/>
  <c r="CU164" i="11"/>
  <c r="BM164" i="11"/>
  <c r="AZ164" i="11"/>
  <c r="EV164" i="11"/>
  <c r="EC164" i="11"/>
  <c r="EB164" i="11"/>
  <c r="EU164" i="11"/>
  <c r="O164" i="11"/>
  <c r="B164" i="11"/>
  <c r="AM164" i="11"/>
  <c r="AO164" i="11"/>
  <c r="ES164" i="11"/>
  <c r="AD164" i="11"/>
  <c r="AB164" i="11"/>
  <c r="ER164" i="11"/>
  <c r="DN164" i="11"/>
  <c r="BW164" i="11"/>
  <c r="DA164" i="11"/>
  <c r="FA164" i="11"/>
  <c r="BJ164" i="11"/>
  <c r="CT164" i="11"/>
  <c r="EE164" i="11"/>
  <c r="Z164" i="11"/>
  <c r="DG164" i="11"/>
  <c r="EW164" i="11"/>
  <c r="BI164" i="11"/>
  <c r="AJ164" i="11"/>
  <c r="DE164" i="11"/>
  <c r="CV164" i="11"/>
  <c r="AV164" i="11"/>
  <c r="EQ164" i="11"/>
  <c r="EF164" i="11"/>
  <c r="BQ164" i="11"/>
  <c r="DQ164" i="11"/>
  <c r="AF164" i="11"/>
  <c r="AH164" i="11"/>
  <c r="DK164" i="11"/>
  <c r="CS164" i="11"/>
  <c r="DF164" i="11"/>
  <c r="S164" i="11"/>
  <c r="EY164" i="11"/>
  <c r="T164" i="11"/>
  <c r="CE164" i="11"/>
  <c r="AG164" i="11"/>
  <c r="BK164" i="11"/>
  <c r="AR164" i="11"/>
  <c r="CN164" i="11"/>
  <c r="ED164" i="11"/>
  <c r="BF164" i="11"/>
  <c r="CJ164" i="11"/>
  <c r="BY164" i="11"/>
  <c r="CL164" i="11"/>
  <c r="N164" i="11"/>
  <c r="CF164" i="11"/>
  <c r="DH164" i="11"/>
  <c r="DJ164" i="11"/>
  <c r="CP164" i="11"/>
  <c r="CH164" i="11"/>
  <c r="CQ164" i="11"/>
  <c r="EP164" i="11"/>
  <c r="BH164" i="11"/>
  <c r="AT164" i="11"/>
  <c r="AI164" i="11"/>
  <c r="BB164" i="11"/>
  <c r="DB164" i="11"/>
  <c r="BN164" i="11"/>
  <c r="AA164" i="11"/>
  <c r="I164" i="11"/>
  <c r="EL164" i="11"/>
  <c r="CI164" i="11"/>
  <c r="EX164" i="11"/>
  <c r="AS164" i="11"/>
  <c r="CD164" i="11"/>
  <c r="AQ164" i="11"/>
  <c r="CW164" i="11"/>
  <c r="AL164" i="11"/>
  <c r="FC164" i="11"/>
  <c r="DX164" i="11"/>
  <c r="AU164" i="11"/>
  <c r="Y164" i="11"/>
  <c r="DM164" i="11"/>
  <c r="DV164" i="11"/>
  <c r="CK164" i="11"/>
  <c r="BT164" i="11"/>
  <c r="CM164" i="11"/>
  <c r="BC164" i="11"/>
  <c r="BU164" i="11"/>
  <c r="K164" i="11"/>
  <c r="Q164" i="11"/>
  <c r="CB164" i="11"/>
  <c r="BP164" i="11"/>
  <c r="EA164" i="11"/>
  <c r="U164" i="11"/>
  <c r="CZ164" i="11"/>
  <c r="DC164" i="11"/>
  <c r="AE164" i="11"/>
  <c r="DP164" i="11"/>
  <c r="AK164" i="11"/>
  <c r="DZ164" i="11"/>
  <c r="F164" i="11"/>
  <c r="E164" i="11"/>
  <c r="AC164" i="11"/>
  <c r="H164" i="11"/>
  <c r="CR164" i="11"/>
  <c r="L164" i="11"/>
  <c r="DR164" i="11"/>
  <c r="CA164" i="11"/>
  <c r="DY164" i="11"/>
  <c r="EV129" i="5" l="1"/>
  <c r="EV113" i="5"/>
  <c r="EV137" i="5"/>
  <c r="EV121" i="5"/>
  <c r="EZ168" i="5"/>
  <c r="ES168" i="5"/>
  <c r="EY151" i="5"/>
  <c r="EQ168" i="5"/>
  <c r="EZ169" i="5"/>
  <c r="ES151" i="5"/>
  <c r="FA168" i="5"/>
  <c r="EQ151" i="5"/>
  <c r="EW169" i="5"/>
  <c r="EW168" i="5"/>
  <c r="EW151" i="5"/>
  <c r="ET151" i="5"/>
  <c r="ET169" i="5"/>
  <c r="ET168" i="5"/>
  <c r="FA151" i="5"/>
  <c r="EV168" i="5"/>
  <c r="EV151" i="5"/>
  <c r="EV169" i="5"/>
  <c r="EY168" i="5"/>
  <c r="ER168" i="5"/>
  <c r="ER169" i="5"/>
  <c r="ER151" i="5"/>
  <c r="EU169" i="5"/>
  <c r="EU168" i="5"/>
  <c r="EU151" i="5"/>
  <c r="EZ151" i="5"/>
  <c r="EN168" i="5"/>
  <c r="EN151" i="5"/>
  <c r="EN169" i="5"/>
  <c r="FD168" i="5"/>
  <c r="EO168" i="5"/>
  <c r="EO169" i="5"/>
  <c r="EO151" i="5"/>
  <c r="EM169" i="5"/>
  <c r="EM151" i="5"/>
  <c r="EL168" i="5"/>
  <c r="FD169" i="5"/>
  <c r="FE168" i="5"/>
  <c r="FE151" i="5"/>
  <c r="FE169" i="5"/>
  <c r="EM168" i="5"/>
  <c r="EL169" i="5"/>
  <c r="EL151" i="5"/>
  <c r="FD151" i="5"/>
  <c r="EX137" i="5" l="1"/>
  <c r="ET121" i="5"/>
  <c r="ET120" i="5" s="1"/>
  <c r="FA137" i="5"/>
  <c r="EW137" i="5"/>
  <c r="EW136" i="5" s="1"/>
  <c r="EW146" i="5"/>
  <c r="EW145" i="5" s="1"/>
  <c r="EZ81" i="5"/>
  <c r="EV162" i="5"/>
  <c r="EX168" i="5"/>
  <c r="EX151" i="5"/>
  <c r="EX169" i="5"/>
  <c r="EY169" i="5"/>
  <c r="EY164" i="5"/>
  <c r="ES164" i="5"/>
  <c r="ES169" i="5"/>
  <c r="EV146" i="5"/>
  <c r="EV145" i="5" s="1"/>
  <c r="EV161" i="5"/>
  <c r="ET161" i="5"/>
  <c r="EV163" i="5"/>
  <c r="EU113" i="5"/>
  <c r="ET129" i="5"/>
  <c r="ET128" i="5" s="1"/>
  <c r="ET137" i="5"/>
  <c r="ET136" i="5" s="1"/>
  <c r="ET163" i="5"/>
  <c r="ET146" i="5"/>
  <c r="ET145" i="5" s="1"/>
  <c r="EU137" i="5"/>
  <c r="FA169" i="5"/>
  <c r="EW129" i="5"/>
  <c r="EW128" i="5" s="1"/>
  <c r="ES81" i="5"/>
  <c r="EQ169" i="5"/>
  <c r="EW121" i="5"/>
  <c r="EW120" i="5" s="1"/>
  <c r="EY129" i="5"/>
  <c r="EY128" i="5" s="1"/>
  <c r="FB169" i="5"/>
  <c r="EM81" i="5"/>
  <c r="FB81" i="5"/>
  <c r="EY163" i="5"/>
  <c r="EV120" i="5"/>
  <c r="EU164" i="5"/>
  <c r="ET81" i="5"/>
  <c r="EY137" i="5"/>
  <c r="EW162" i="5"/>
  <c r="EZ146" i="5"/>
  <c r="EZ145" i="5" s="1"/>
  <c r="FE81" i="5"/>
  <c r="EV81" i="5"/>
  <c r="EN81" i="5"/>
  <c r="EZ137" i="5"/>
  <c r="EX129" i="5"/>
  <c r="EV128" i="5"/>
  <c r="EY167" i="5"/>
  <c r="ER167" i="5"/>
  <c r="ER154" i="5"/>
  <c r="ET154" i="5"/>
  <c r="ET167" i="5"/>
  <c r="EW81" i="5"/>
  <c r="EQ167" i="5"/>
  <c r="FA167" i="5"/>
  <c r="ES167" i="5"/>
  <c r="EP151" i="5"/>
  <c r="EY121" i="5"/>
  <c r="EZ121" i="5"/>
  <c r="EZ113" i="5"/>
  <c r="EZ161" i="5"/>
  <c r="EX121" i="5"/>
  <c r="EX146" i="5"/>
  <c r="EX145" i="5" s="1"/>
  <c r="EW113" i="5"/>
  <c r="EW161" i="5"/>
  <c r="ER81" i="5"/>
  <c r="FD81" i="5"/>
  <c r="EL164" i="5"/>
  <c r="EO164" i="5"/>
  <c r="EL154" i="5"/>
  <c r="EL167" i="5"/>
  <c r="ET164" i="5"/>
  <c r="EW167" i="5"/>
  <c r="EW154" i="5"/>
  <c r="EZ164" i="5"/>
  <c r="EP168" i="5"/>
  <c r="FA121" i="5"/>
  <c r="FA113" i="5"/>
  <c r="FA161" i="5"/>
  <c r="FA146" i="5"/>
  <c r="EY113" i="5"/>
  <c r="EY161" i="5"/>
  <c r="FA163" i="5"/>
  <c r="EZ163" i="5"/>
  <c r="EZ162" i="5"/>
  <c r="EX113" i="5"/>
  <c r="EX161" i="5"/>
  <c r="EX163" i="5"/>
  <c r="FB167" i="5"/>
  <c r="EM164" i="5"/>
  <c r="FE154" i="5"/>
  <c r="FE167" i="5"/>
  <c r="EL81" i="5"/>
  <c r="EM154" i="5"/>
  <c r="EM167" i="5"/>
  <c r="FE164" i="5"/>
  <c r="FB168" i="5"/>
  <c r="FD167" i="5"/>
  <c r="FD154" i="5"/>
  <c r="EO81" i="5"/>
  <c r="EO167" i="5"/>
  <c r="EO154" i="5"/>
  <c r="FD164" i="5"/>
  <c r="EN164" i="5"/>
  <c r="EN154" i="5"/>
  <c r="EN167" i="5"/>
  <c r="FB151" i="5"/>
  <c r="EU81" i="5"/>
  <c r="EU154" i="5"/>
  <c r="EU167" i="5"/>
  <c r="EV154" i="5"/>
  <c r="EV167" i="5"/>
  <c r="EV112" i="5"/>
  <c r="EV164" i="5"/>
  <c r="EW164" i="5"/>
  <c r="EX167" i="5"/>
  <c r="EY81" i="5"/>
  <c r="FA81" i="5"/>
  <c r="EZ154" i="5"/>
  <c r="EZ167" i="5"/>
  <c r="EP169" i="5"/>
  <c r="FA162" i="5"/>
  <c r="EY162" i="5"/>
  <c r="EZ129" i="5"/>
  <c r="EY146" i="5"/>
  <c r="EY145" i="5" s="1"/>
  <c r="FA129" i="5"/>
  <c r="EX162" i="5"/>
  <c r="EV136" i="5"/>
  <c r="EW163" i="5"/>
  <c r="EP121" i="5"/>
  <c r="EP146" i="5"/>
  <c r="EP129" i="5"/>
  <c r="EP128" i="5" s="1"/>
  <c r="FC168" i="5"/>
  <c r="FC169" i="5"/>
  <c r="FC151" i="5"/>
  <c r="EX136" i="5" l="1"/>
  <c r="EP137" i="5"/>
  <c r="EP136" i="5" s="1"/>
  <c r="ER121" i="5"/>
  <c r="ER120" i="5" s="1"/>
  <c r="EN137" i="5"/>
  <c r="EN136" i="5" s="1"/>
  <c r="FA136" i="5"/>
  <c r="ES154" i="5"/>
  <c r="ES166" i="5" s="1"/>
  <c r="EQ164" i="5"/>
  <c r="EP145" i="5"/>
  <c r="ER164" i="5"/>
  <c r="EY154" i="5"/>
  <c r="EY153" i="5" s="1"/>
  <c r="EY144" i="5" s="1"/>
  <c r="FA164" i="5"/>
  <c r="EX154" i="5"/>
  <c r="EX153" i="5" s="1"/>
  <c r="EX144" i="5" s="1"/>
  <c r="EY136" i="5"/>
  <c r="EL129" i="5"/>
  <c r="EL128" i="5" s="1"/>
  <c r="FC146" i="5"/>
  <c r="EU161" i="5"/>
  <c r="FA154" i="5"/>
  <c r="FA166" i="5" s="1"/>
  <c r="ER129" i="5"/>
  <c r="ER128" i="5" s="1"/>
  <c r="EU136" i="5"/>
  <c r="EU163" i="5"/>
  <c r="EN121" i="5"/>
  <c r="EN120" i="5" s="1"/>
  <c r="ES137" i="5"/>
  <c r="ES136" i="5" s="1"/>
  <c r="ES121" i="5"/>
  <c r="ES120" i="5" s="1"/>
  <c r="FB162" i="5"/>
  <c r="EL162" i="5"/>
  <c r="EU162" i="5"/>
  <c r="EQ81" i="5"/>
  <c r="EX164" i="5"/>
  <c r="FE146" i="5"/>
  <c r="FC129" i="5"/>
  <c r="EX120" i="5"/>
  <c r="FD121" i="5"/>
  <c r="EV160" i="5"/>
  <c r="EX81" i="5"/>
  <c r="EN146" i="5"/>
  <c r="EN145" i="5" s="1"/>
  <c r="EQ137" i="5"/>
  <c r="EQ136" i="5" s="1"/>
  <c r="EQ154" i="5"/>
  <c r="EQ153" i="5" s="1"/>
  <c r="EU112" i="5"/>
  <c r="EU146" i="5"/>
  <c r="EU145" i="5" s="1"/>
  <c r="ET113" i="5"/>
  <c r="ET162" i="5"/>
  <c r="EU129" i="5"/>
  <c r="EU128" i="5" s="1"/>
  <c r="EU121" i="5"/>
  <c r="EU120" i="5" s="1"/>
  <c r="EL161" i="5"/>
  <c r="EP81" i="5"/>
  <c r="EL146" i="5"/>
  <c r="EL145" i="5" s="1"/>
  <c r="FE129" i="5"/>
  <c r="FE162" i="5"/>
  <c r="ES129" i="5"/>
  <c r="ES128" i="5" s="1"/>
  <c r="FE137" i="5"/>
  <c r="ER162" i="5"/>
  <c r="ES162" i="5"/>
  <c r="FC121" i="5"/>
  <c r="FB121" i="5"/>
  <c r="EL137" i="5"/>
  <c r="EL136" i="5" s="1"/>
  <c r="FB146" i="5"/>
  <c r="ER146" i="5"/>
  <c r="ER145" i="5" s="1"/>
  <c r="EQ146" i="5"/>
  <c r="EQ145" i="5" s="1"/>
  <c r="FC164" i="5"/>
  <c r="FB164" i="5"/>
  <c r="FC81" i="5"/>
  <c r="EL121" i="5"/>
  <c r="EL120" i="5" s="1"/>
  <c r="FC162" i="5"/>
  <c r="FE113" i="5"/>
  <c r="FE161" i="5"/>
  <c r="FD162" i="5"/>
  <c r="FE121" i="5"/>
  <c r="FC137" i="5"/>
  <c r="ER113" i="5"/>
  <c r="ER161" i="5"/>
  <c r="ER137" i="5"/>
  <c r="ER136" i="5" s="1"/>
  <c r="EQ163" i="5"/>
  <c r="EQ161" i="5"/>
  <c r="EQ113" i="5"/>
  <c r="EP163" i="5"/>
  <c r="EP154" i="5"/>
  <c r="EP167" i="5"/>
  <c r="EN153" i="5"/>
  <c r="EN166" i="5"/>
  <c r="FB154" i="5"/>
  <c r="EW112" i="5"/>
  <c r="EW160" i="5"/>
  <c r="EY120" i="5"/>
  <c r="ER153" i="5"/>
  <c r="ER166" i="5"/>
  <c r="FC154" i="5"/>
  <c r="FC167" i="5"/>
  <c r="EL163" i="5"/>
  <c r="FD129" i="5"/>
  <c r="FB129" i="5"/>
  <c r="FC113" i="5"/>
  <c r="FC161" i="5"/>
  <c r="EP120" i="5"/>
  <c r="EQ162" i="5"/>
  <c r="EN129" i="5"/>
  <c r="EN128" i="5" s="1"/>
  <c r="EZ128" i="5"/>
  <c r="EO153" i="5"/>
  <c r="EO166" i="5"/>
  <c r="FD153" i="5"/>
  <c r="FD166" i="5"/>
  <c r="FA160" i="5"/>
  <c r="FA145" i="5"/>
  <c r="FA120" i="5"/>
  <c r="EP164" i="5"/>
  <c r="EL153" i="5"/>
  <c r="EL166" i="5"/>
  <c r="FB113" i="5"/>
  <c r="FB161" i="5"/>
  <c r="FD137" i="5"/>
  <c r="ER163" i="5"/>
  <c r="EN162" i="5"/>
  <c r="EP113" i="5"/>
  <c r="EP161" i="5"/>
  <c r="EP162" i="5"/>
  <c r="FA128" i="5"/>
  <c r="EU153" i="5"/>
  <c r="EU166" i="5"/>
  <c r="FE166" i="5"/>
  <c r="FE153" i="5"/>
  <c r="EX112" i="5"/>
  <c r="EX160" i="5"/>
  <c r="EY160" i="5"/>
  <c r="EY112" i="5"/>
  <c r="EW153" i="5"/>
  <c r="EW144" i="5" s="1"/>
  <c r="EW166" i="5"/>
  <c r="EZ112" i="5"/>
  <c r="EZ160" i="5"/>
  <c r="EX128" i="5"/>
  <c r="EZ136" i="5"/>
  <c r="FB137" i="5"/>
  <c r="FD113" i="5"/>
  <c r="FD161" i="5"/>
  <c r="FD146" i="5"/>
  <c r="EQ129" i="5"/>
  <c r="EQ128" i="5" s="1"/>
  <c r="EQ121" i="5"/>
  <c r="EQ120" i="5" s="1"/>
  <c r="ES146" i="5"/>
  <c r="EN113" i="5"/>
  <c r="EN161" i="5"/>
  <c r="EN163" i="5"/>
  <c r="ES163" i="5"/>
  <c r="ES113" i="5"/>
  <c r="ES161" i="5"/>
  <c r="EZ153" i="5"/>
  <c r="EZ144" i="5" s="1"/>
  <c r="EZ166" i="5"/>
  <c r="EV153" i="5"/>
  <c r="EV144" i="5" s="1"/>
  <c r="EV166" i="5"/>
  <c r="EM153" i="5"/>
  <c r="EM166" i="5"/>
  <c r="FA112" i="5"/>
  <c r="EZ120" i="5"/>
  <c r="ET153" i="5"/>
  <c r="ET144" i="5" s="1"/>
  <c r="ET166" i="5"/>
  <c r="EO137" i="5"/>
  <c r="EV111" i="5" l="1"/>
  <c r="FA153" i="5"/>
  <c r="ES153" i="5"/>
  <c r="EY166" i="5"/>
  <c r="EQ166" i="5"/>
  <c r="EX166" i="5"/>
  <c r="EN144" i="5"/>
  <c r="EU144" i="5"/>
  <c r="ET112" i="5"/>
  <c r="ET160" i="5"/>
  <c r="EU160" i="5"/>
  <c r="EL113" i="5"/>
  <c r="EL112" i="5" s="1"/>
  <c r="EO121" i="5"/>
  <c r="EO120" i="5" s="1"/>
  <c r="EQ144" i="5"/>
  <c r="EO129" i="5"/>
  <c r="EO128" i="5" s="1"/>
  <c r="ER144" i="5"/>
  <c r="EM162" i="5"/>
  <c r="EM129" i="5"/>
  <c r="EM128" i="5" s="1"/>
  <c r="EL144" i="5"/>
  <c r="EM113" i="5"/>
  <c r="EM161" i="5"/>
  <c r="EO113" i="5"/>
  <c r="EO161" i="5"/>
  <c r="EZ111" i="5"/>
  <c r="FB160" i="5"/>
  <c r="FA144" i="5"/>
  <c r="FB153" i="5"/>
  <c r="FB166" i="5"/>
  <c r="EO136" i="5"/>
  <c r="EO162" i="5"/>
  <c r="EY111" i="5"/>
  <c r="EX111" i="5"/>
  <c r="EP112" i="5"/>
  <c r="EP160" i="5"/>
  <c r="ER112" i="5"/>
  <c r="ER160" i="5"/>
  <c r="EM121" i="5"/>
  <c r="ES145" i="5"/>
  <c r="EW111" i="5"/>
  <c r="EM163" i="5"/>
  <c r="EM137" i="5"/>
  <c r="EM136" i="5" s="1"/>
  <c r="EM146" i="5"/>
  <c r="EM145" i="5" s="1"/>
  <c r="EO146" i="5"/>
  <c r="EO145" i="5" s="1"/>
  <c r="EO163" i="5"/>
  <c r="ES160" i="5"/>
  <c r="ES112" i="5"/>
  <c r="EN112" i="5"/>
  <c r="EN160" i="5"/>
  <c r="FD160" i="5"/>
  <c r="FC160" i="5"/>
  <c r="FC153" i="5"/>
  <c r="FC166" i="5"/>
  <c r="EP153" i="5"/>
  <c r="EP144" i="5" s="1"/>
  <c r="EP166" i="5"/>
  <c r="EQ112" i="5"/>
  <c r="EQ160" i="5"/>
  <c r="FE160" i="5"/>
  <c r="EW159" i="5" l="1"/>
  <c r="EY159" i="5"/>
  <c r="EO144" i="5"/>
  <c r="EM144" i="5"/>
  <c r="FA111" i="5"/>
  <c r="ET111" i="5"/>
  <c r="EN111" i="5"/>
  <c r="EZ159" i="5"/>
  <c r="EU111" i="5"/>
  <c r="EV159" i="5"/>
  <c r="EL111" i="5"/>
  <c r="EL160" i="5"/>
  <c r="ES144" i="5"/>
  <c r="EP111" i="5"/>
  <c r="EQ111" i="5"/>
  <c r="ER111" i="5"/>
  <c r="EO112" i="5"/>
  <c r="EO160" i="5"/>
  <c r="EX159" i="5"/>
  <c r="EM112" i="5"/>
  <c r="EM160" i="5"/>
  <c r="EM120" i="5"/>
  <c r="EP159" i="5" l="1"/>
  <c r="ES111" i="5"/>
  <c r="ET159" i="5"/>
  <c r="EO111" i="5"/>
  <c r="ER159" i="5"/>
  <c r="EL159" i="5"/>
  <c r="EU159" i="5"/>
  <c r="EN159" i="5"/>
  <c r="FA159" i="5"/>
  <c r="EQ159" i="5"/>
  <c r="EM111" i="5"/>
  <c r="BX168" i="5"/>
  <c r="DH151" i="5"/>
  <c r="DH169" i="5"/>
  <c r="CG168" i="5"/>
  <c r="DG151" i="5"/>
  <c r="DE168" i="5"/>
  <c r="BX151" i="5"/>
  <c r="CS169" i="5"/>
  <c r="CS151" i="5"/>
  <c r="DD151" i="5"/>
  <c r="CA151" i="5"/>
  <c r="EG168" i="5"/>
  <c r="BX169" i="5"/>
  <c r="CK169" i="5"/>
  <c r="CG151" i="5"/>
  <c r="DD168" i="5"/>
  <c r="DD169" i="5"/>
  <c r="EB151" i="5"/>
  <c r="EB169" i="5"/>
  <c r="DE151" i="5"/>
  <c r="DE169" i="5"/>
  <c r="CA168" i="5"/>
  <c r="CK168" i="5"/>
  <c r="CK151" i="5"/>
  <c r="DH168" i="5"/>
  <c r="CS168" i="5"/>
  <c r="CG169" i="5"/>
  <c r="DG168" i="5"/>
  <c r="DG169" i="5"/>
  <c r="EB168" i="5"/>
  <c r="CA169" i="5"/>
  <c r="EG169" i="5"/>
  <c r="EG151" i="5"/>
  <c r="EM159" i="5" l="1"/>
  <c r="EO159" i="5"/>
  <c r="ES159" i="5"/>
  <c r="EB81" i="5"/>
  <c r="CA164" i="5"/>
  <c r="CA167" i="5"/>
  <c r="CA81" i="5"/>
  <c r="CS164" i="5"/>
  <c r="CK81" i="5"/>
  <c r="DG164" i="5"/>
  <c r="CS81" i="5"/>
  <c r="EG154" i="5"/>
  <c r="EG167" i="5"/>
  <c r="DE81" i="5"/>
  <c r="CK164" i="5"/>
  <c r="DD154" i="5"/>
  <c r="DD167" i="5"/>
  <c r="DD164" i="5"/>
  <c r="DH81" i="5"/>
  <c r="DE164" i="5"/>
  <c r="CS154" i="5"/>
  <c r="CS167" i="5"/>
  <c r="EB154" i="5"/>
  <c r="EB167" i="5"/>
  <c r="DG167" i="5"/>
  <c r="DG154" i="5"/>
  <c r="BX81" i="5"/>
  <c r="EG164" i="5"/>
  <c r="CG81" i="5"/>
  <c r="CK154" i="5"/>
  <c r="CK167" i="5"/>
  <c r="BX154" i="5"/>
  <c r="BX167" i="5"/>
  <c r="DE167" i="5"/>
  <c r="DE154" i="5"/>
  <c r="EB164" i="5"/>
  <c r="DH164" i="5"/>
  <c r="EG81" i="5"/>
  <c r="DD81" i="5"/>
  <c r="CG154" i="5"/>
  <c r="CG167" i="5"/>
  <c r="CG164" i="5"/>
  <c r="DH167" i="5"/>
  <c r="DH154" i="5"/>
  <c r="DG81" i="5"/>
  <c r="BX164" i="5"/>
  <c r="DH137" i="5"/>
  <c r="DH136" i="5" s="1"/>
  <c r="CQ137" i="5"/>
  <c r="CE129" i="5"/>
  <c r="CS121" i="5"/>
  <c r="DE121" i="5"/>
  <c r="CU167" i="5"/>
  <c r="DV167" i="5"/>
  <c r="BU169" i="5"/>
  <c r="EA169" i="5"/>
  <c r="EC167" i="5"/>
  <c r="EC151" i="5"/>
  <c r="DX169" i="5"/>
  <c r="DX168" i="5"/>
  <c r="DF151" i="5"/>
  <c r="DF169" i="5"/>
  <c r="CQ168" i="5"/>
  <c r="CQ167" i="5"/>
  <c r="CQ151" i="5"/>
  <c r="DZ169" i="5"/>
  <c r="EE167" i="5"/>
  <c r="CX169" i="5"/>
  <c r="CX168" i="5"/>
  <c r="DJ168" i="5"/>
  <c r="DY151" i="5"/>
  <c r="DM169" i="5"/>
  <c r="DV151" i="5"/>
  <c r="DO151" i="5"/>
  <c r="DE146" i="5" l="1"/>
  <c r="DE120" i="5"/>
  <c r="DE129" i="5"/>
  <c r="DE128" i="5" s="1"/>
  <c r="DH129" i="5"/>
  <c r="DH128" i="5" s="1"/>
  <c r="DE145" i="5"/>
  <c r="CM137" i="5"/>
  <c r="CM136" i="5" s="1"/>
  <c r="CM146" i="5"/>
  <c r="CM145" i="5" s="1"/>
  <c r="BX137" i="5"/>
  <c r="BX136" i="5" s="1"/>
  <c r="CS120" i="5"/>
  <c r="CM121" i="5"/>
  <c r="CA146" i="5"/>
  <c r="CA145" i="5" s="1"/>
  <c r="BZ129" i="5"/>
  <c r="EG137" i="5"/>
  <c r="EG136" i="5" s="1"/>
  <c r="EB137" i="5"/>
  <c r="EB136" i="5" s="1"/>
  <c r="EK121" i="5"/>
  <c r="EK129" i="5"/>
  <c r="CQ146" i="5"/>
  <c r="CQ145" i="5" s="1"/>
  <c r="CI137" i="5"/>
  <c r="CI146" i="5"/>
  <c r="CI145" i="5" s="1"/>
  <c r="CQ121" i="5"/>
  <c r="CQ120" i="5" s="1"/>
  <c r="BZ162" i="5"/>
  <c r="DE137" i="5"/>
  <c r="DE136" i="5" s="1"/>
  <c r="DG146" i="5"/>
  <c r="DG145" i="5" s="1"/>
  <c r="CU137" i="5"/>
  <c r="CU136" i="5" s="1"/>
  <c r="EB121" i="5"/>
  <c r="EB120" i="5" s="1"/>
  <c r="EK137" i="5"/>
  <c r="CE121" i="5"/>
  <c r="DC137" i="5"/>
  <c r="CA154" i="5"/>
  <c r="CA166" i="5" s="1"/>
  <c r="DZ168" i="5"/>
  <c r="BZ146" i="5"/>
  <c r="BZ145" i="5" s="1"/>
  <c r="ED168" i="5"/>
  <c r="CS162" i="5"/>
  <c r="CE137" i="5"/>
  <c r="DO168" i="5"/>
  <c r="DV169" i="5"/>
  <c r="DQ167" i="5"/>
  <c r="CU146" i="5"/>
  <c r="CU145" i="5" s="1"/>
  <c r="DU168" i="5"/>
  <c r="DW167" i="5"/>
  <c r="CR168" i="5"/>
  <c r="EI151" i="5"/>
  <c r="CJ151" i="5"/>
  <c r="EA168" i="5"/>
  <c r="DO169" i="5"/>
  <c r="DO167" i="5"/>
  <c r="CR167" i="5"/>
  <c r="EF169" i="5"/>
  <c r="CX151" i="5"/>
  <c r="DC113" i="5"/>
  <c r="CS146" i="5"/>
  <c r="CS145" i="5" s="1"/>
  <c r="DY81" i="5"/>
  <c r="DC129" i="5"/>
  <c r="CR137" i="5"/>
  <c r="DB167" i="5"/>
  <c r="DZ151" i="5"/>
  <c r="DL167" i="5"/>
  <c r="DI168" i="5"/>
  <c r="EB162" i="5"/>
  <c r="DB168" i="5"/>
  <c r="DR167" i="5"/>
  <c r="DK167" i="5"/>
  <c r="BU168" i="5"/>
  <c r="CT167" i="5"/>
  <c r="DG129" i="5"/>
  <c r="DG128" i="5" s="1"/>
  <c r="CG146" i="5"/>
  <c r="CG145" i="5" s="1"/>
  <c r="EG129" i="5"/>
  <c r="EG128" i="5" s="1"/>
  <c r="CR146" i="5"/>
  <c r="CR145" i="5" s="1"/>
  <c r="CR163" i="5"/>
  <c r="DB169" i="5"/>
  <c r="BZ168" i="5"/>
  <c r="CR121" i="5"/>
  <c r="CE162" i="5"/>
  <c r="DX154" i="5"/>
  <c r="DX151" i="5"/>
  <c r="DY167" i="5"/>
  <c r="CJ167" i="5"/>
  <c r="DG137" i="5"/>
  <c r="DG136" i="5" s="1"/>
  <c r="BX129" i="5"/>
  <c r="CA163" i="5"/>
  <c r="CG161" i="5"/>
  <c r="CG113" i="5"/>
  <c r="CG129" i="5"/>
  <c r="CG128" i="5" s="1"/>
  <c r="DE161" i="5"/>
  <c r="DE113" i="5"/>
  <c r="CS137" i="5"/>
  <c r="CS136" i="5" s="1"/>
  <c r="EK161" i="5"/>
  <c r="BX113" i="5"/>
  <c r="BX161" i="5"/>
  <c r="DG121" i="5"/>
  <c r="DG120" i="5" s="1"/>
  <c r="DD146" i="5"/>
  <c r="DD145" i="5" s="1"/>
  <c r="CE163" i="5"/>
  <c r="CR161" i="5"/>
  <c r="CR113" i="5"/>
  <c r="DG163" i="5"/>
  <c r="BZ137" i="5"/>
  <c r="CM162" i="5"/>
  <c r="CA162" i="5"/>
  <c r="CQ113" i="5"/>
  <c r="CQ161" i="5"/>
  <c r="CR162" i="5"/>
  <c r="EG162" i="5"/>
  <c r="DD129" i="5"/>
  <c r="DD128" i="5" s="1"/>
  <c r="BX153" i="5"/>
  <c r="BX166" i="5"/>
  <c r="EG153" i="5"/>
  <c r="EG166" i="5"/>
  <c r="DM167" i="5"/>
  <c r="DF167" i="5"/>
  <c r="DE162" i="5"/>
  <c r="EK163" i="5"/>
  <c r="DD161" i="5"/>
  <c r="DD113" i="5"/>
  <c r="CI162" i="5"/>
  <c r="EG161" i="5"/>
  <c r="EG113" i="5"/>
  <c r="EG112" i="5" s="1"/>
  <c r="CG121" i="5"/>
  <c r="CG120" i="5" s="1"/>
  <c r="CA129" i="5"/>
  <c r="CA128" i="5" s="1"/>
  <c r="BZ113" i="5"/>
  <c r="BZ161" i="5"/>
  <c r="CG137" i="5"/>
  <c r="CG136" i="5" s="1"/>
  <c r="EB161" i="5"/>
  <c r="EB113" i="5"/>
  <c r="CE146" i="5"/>
  <c r="CE145" i="5" s="1"/>
  <c r="EG146" i="5"/>
  <c r="EG145" i="5" s="1"/>
  <c r="CA121" i="5"/>
  <c r="CA120" i="5" s="1"/>
  <c r="BX121" i="5"/>
  <c r="EG163" i="5"/>
  <c r="DH121" i="5"/>
  <c r="DH161" i="5"/>
  <c r="DH113" i="5"/>
  <c r="DH153" i="5"/>
  <c r="DH166" i="5"/>
  <c r="DE153" i="5"/>
  <c r="DE166" i="5"/>
  <c r="DD153" i="5"/>
  <c r="DD166" i="5"/>
  <c r="CR151" i="5"/>
  <c r="CQ163" i="5"/>
  <c r="DD163" i="5"/>
  <c r="CI161" i="5"/>
  <c r="CI113" i="5"/>
  <c r="EK146" i="5"/>
  <c r="EK145" i="5" s="1"/>
  <c r="BX163" i="5"/>
  <c r="CG162" i="5"/>
  <c r="CR129" i="5"/>
  <c r="CG163" i="5"/>
  <c r="CM129" i="5"/>
  <c r="EB163" i="5"/>
  <c r="DD162" i="5"/>
  <c r="CA137" i="5"/>
  <c r="CA136" i="5" s="1"/>
  <c r="DG113" i="5"/>
  <c r="DG161" i="5"/>
  <c r="BZ121" i="5"/>
  <c r="EG121" i="5"/>
  <c r="EG120" i="5" s="1"/>
  <c r="CS129" i="5"/>
  <c r="CS128" i="5" s="1"/>
  <c r="DH162" i="5"/>
  <c r="DH163" i="5"/>
  <c r="CG153" i="5"/>
  <c r="CG166" i="5"/>
  <c r="CK153" i="5"/>
  <c r="CK166" i="5"/>
  <c r="EK113" i="5"/>
  <c r="EK162" i="5"/>
  <c r="CQ162" i="5"/>
  <c r="CI129" i="5"/>
  <c r="CA113" i="5"/>
  <c r="CA161" i="5"/>
  <c r="DC163" i="5"/>
  <c r="CU163" i="5"/>
  <c r="CU129" i="5"/>
  <c r="BX162" i="5"/>
  <c r="CS163" i="5"/>
  <c r="CI163" i="5"/>
  <c r="CI121" i="5"/>
  <c r="BX146" i="5"/>
  <c r="EB146" i="5"/>
  <c r="EB145" i="5" s="1"/>
  <c r="CM161" i="5"/>
  <c r="CM113" i="5"/>
  <c r="CU113" i="5"/>
  <c r="CU161" i="5"/>
  <c r="EB129" i="5"/>
  <c r="EB128" i="5" s="1"/>
  <c r="BZ163" i="5"/>
  <c r="DG162" i="5"/>
  <c r="CU162" i="5"/>
  <c r="CM163" i="5"/>
  <c r="CE113" i="5"/>
  <c r="CE161" i="5"/>
  <c r="CQ129" i="5"/>
  <c r="DE163" i="5"/>
  <c r="CU121" i="5"/>
  <c r="CS113" i="5"/>
  <c r="CS161" i="5"/>
  <c r="DD121" i="5"/>
  <c r="DD137" i="5"/>
  <c r="DH146" i="5"/>
  <c r="DG153" i="5"/>
  <c r="DG166" i="5"/>
  <c r="EB153" i="5"/>
  <c r="EB166" i="5"/>
  <c r="CS153" i="5"/>
  <c r="CS166" i="5"/>
  <c r="DS151" i="5"/>
  <c r="EF168" i="5"/>
  <c r="DS168" i="5"/>
  <c r="CU168" i="5"/>
  <c r="DM81" i="5"/>
  <c r="DY169" i="5"/>
  <c r="DR168" i="5"/>
  <c r="EI168" i="5"/>
  <c r="CR169" i="5"/>
  <c r="DI151" i="5"/>
  <c r="DJ169" i="5"/>
  <c r="DK168" i="5"/>
  <c r="DK169" i="5"/>
  <c r="DY168" i="5"/>
  <c r="DL151" i="5"/>
  <c r="EE151" i="5"/>
  <c r="DN151" i="5"/>
  <c r="EH168" i="5"/>
  <c r="DL168" i="5"/>
  <c r="DK151" i="5"/>
  <c r="DN168" i="5"/>
  <c r="DI169" i="5"/>
  <c r="EH151" i="5"/>
  <c r="EE169" i="5"/>
  <c r="DQ169" i="5"/>
  <c r="ED169" i="5"/>
  <c r="DM168" i="5"/>
  <c r="CM169" i="5"/>
  <c r="ED81" i="5"/>
  <c r="DM151" i="5"/>
  <c r="CO151" i="5"/>
  <c r="DF168" i="5"/>
  <c r="CO168" i="5"/>
  <c r="DS169" i="5"/>
  <c r="CM168" i="5"/>
  <c r="EF151" i="5"/>
  <c r="DQ151" i="5"/>
  <c r="CQ136" i="5"/>
  <c r="BU151" i="5"/>
  <c r="EC168" i="5"/>
  <c r="ED151" i="5"/>
  <c r="CO169" i="5"/>
  <c r="CM151" i="5"/>
  <c r="DJ151" i="5"/>
  <c r="DO81" i="5"/>
  <c r="DP151" i="5"/>
  <c r="DP81" i="5"/>
  <c r="CJ168" i="5"/>
  <c r="CP151" i="5"/>
  <c r="CP168" i="5"/>
  <c r="CP169" i="5"/>
  <c r="DW168" i="5"/>
  <c r="DW151" i="5"/>
  <c r="CT151" i="5"/>
  <c r="CT169" i="5"/>
  <c r="DU151" i="5"/>
  <c r="CI151" i="5"/>
  <c r="CI169" i="5"/>
  <c r="DU169" i="5"/>
  <c r="CJ169" i="5"/>
  <c r="DP168" i="5"/>
  <c r="DW169" i="5"/>
  <c r="BZ151" i="5"/>
  <c r="DT169" i="5"/>
  <c r="DT151" i="5"/>
  <c r="DR151" i="5"/>
  <c r="EH169" i="5"/>
  <c r="DB151" i="5"/>
  <c r="BZ169" i="5"/>
  <c r="EA151" i="5"/>
  <c r="CB129" i="5"/>
  <c r="DV137" i="5"/>
  <c r="DF137" i="5"/>
  <c r="BV146" i="5"/>
  <c r="DC146" i="5"/>
  <c r="DC145" i="5" s="1"/>
  <c r="DV146" i="5"/>
  <c r="CK121" i="5"/>
  <c r="DP169" i="5"/>
  <c r="EI169" i="5"/>
  <c r="CU151" i="5"/>
  <c r="EI146" i="5"/>
  <c r="DA129" i="5"/>
  <c r="CV129" i="5"/>
  <c r="DL129" i="5"/>
  <c r="EK151" i="5"/>
  <c r="EJ169" i="5"/>
  <c r="EJ151" i="5"/>
  <c r="EJ168" i="5"/>
  <c r="EK168" i="5"/>
  <c r="EK169" i="5"/>
  <c r="CW151" i="5"/>
  <c r="CE168" i="5"/>
  <c r="CE169" i="5"/>
  <c r="CE128" i="5"/>
  <c r="BW169" i="5"/>
  <c r="BW151" i="5"/>
  <c r="DC169" i="5"/>
  <c r="DC168" i="5"/>
  <c r="DC151" i="5"/>
  <c r="BT168" i="5"/>
  <c r="CD168" i="5"/>
  <c r="CD169" i="5"/>
  <c r="CF169" i="5"/>
  <c r="CV151" i="5"/>
  <c r="CZ151" i="5"/>
  <c r="CZ169" i="5"/>
  <c r="CE151" i="5"/>
  <c r="BT169" i="5"/>
  <c r="CD151" i="5"/>
  <c r="CV168" i="5"/>
  <c r="CB151" i="5"/>
  <c r="CZ168" i="5"/>
  <c r="CN151" i="5"/>
  <c r="CN168" i="5"/>
  <c r="CY151" i="5"/>
  <c r="DA169" i="5"/>
  <c r="DA151" i="5"/>
  <c r="BV168" i="5"/>
  <c r="BV151" i="5"/>
  <c r="CW168" i="5"/>
  <c r="CW169" i="5"/>
  <c r="CF168" i="5"/>
  <c r="CV169" i="5"/>
  <c r="CH169" i="5"/>
  <c r="CH168" i="5"/>
  <c r="CH151" i="5"/>
  <c r="BY151" i="5"/>
  <c r="BY169" i="5"/>
  <c r="CN169" i="5"/>
  <c r="CL168" i="5"/>
  <c r="CL169" i="5"/>
  <c r="CY169" i="5"/>
  <c r="CY168" i="5"/>
  <c r="DA168" i="5"/>
  <c r="BV169" i="5"/>
  <c r="BW168" i="5"/>
  <c r="BT151" i="5"/>
  <c r="CC168" i="5"/>
  <c r="CC151" i="5"/>
  <c r="CC169" i="5"/>
  <c r="CF151" i="5"/>
  <c r="CB169" i="5"/>
  <c r="CB168" i="5"/>
  <c r="BY168" i="5"/>
  <c r="CL151" i="5"/>
  <c r="DE144" i="5" l="1"/>
  <c r="DC128" i="5"/>
  <c r="BZ128" i="5"/>
  <c r="EK128" i="5"/>
  <c r="BU81" i="5"/>
  <c r="EE81" i="5"/>
  <c r="CM120" i="5"/>
  <c r="EK120" i="5"/>
  <c r="BU129" i="5"/>
  <c r="BU128" i="5" s="1"/>
  <c r="CY146" i="5"/>
  <c r="CY145" i="5" s="1"/>
  <c r="BY137" i="5"/>
  <c r="BY136" i="5" s="1"/>
  <c r="CC146" i="5"/>
  <c r="CC145" i="5" s="1"/>
  <c r="DS137" i="5"/>
  <c r="DS136" i="5" s="1"/>
  <c r="DQ81" i="5"/>
  <c r="DS129" i="5"/>
  <c r="DS128" i="5" s="1"/>
  <c r="DC162" i="5"/>
  <c r="DI81" i="5"/>
  <c r="DP146" i="5"/>
  <c r="DP145" i="5" s="1"/>
  <c r="DA146" i="5"/>
  <c r="DA145" i="5" s="1"/>
  <c r="CR136" i="5"/>
  <c r="DS121" i="5"/>
  <c r="DS120" i="5" s="1"/>
  <c r="DN121" i="5"/>
  <c r="DN120" i="5" s="1"/>
  <c r="CR120" i="5"/>
  <c r="CA153" i="5"/>
  <c r="CA144" i="5" s="1"/>
  <c r="CI136" i="5"/>
  <c r="EK136" i="5"/>
  <c r="DC136" i="5"/>
  <c r="CE136" i="5"/>
  <c r="CK146" i="5"/>
  <c r="CK145" i="5" s="1"/>
  <c r="DM129" i="5"/>
  <c r="DM128" i="5" s="1"/>
  <c r="CC137" i="5"/>
  <c r="CC136" i="5" s="1"/>
  <c r="DS81" i="5"/>
  <c r="CO164" i="5"/>
  <c r="DW163" i="5"/>
  <c r="DV136" i="5"/>
  <c r="DP162" i="5"/>
  <c r="CP146" i="5"/>
  <c r="CP145" i="5" s="1"/>
  <c r="DI137" i="5"/>
  <c r="DI136" i="5" s="1"/>
  <c r="DN129" i="5"/>
  <c r="DN128" i="5" s="1"/>
  <c r="CJ81" i="5"/>
  <c r="CV81" i="5"/>
  <c r="CE120" i="5"/>
  <c r="CZ137" i="5"/>
  <c r="CZ136" i="5" s="1"/>
  <c r="CL162" i="5"/>
  <c r="DM164" i="5"/>
  <c r="DV145" i="5"/>
  <c r="CV146" i="5"/>
  <c r="CV145" i="5" s="1"/>
  <c r="DW121" i="5"/>
  <c r="DW120" i="5" s="1"/>
  <c r="DW81" i="5"/>
  <c r="DX167" i="5"/>
  <c r="DL137" i="5"/>
  <c r="DL136" i="5" s="1"/>
  <c r="DP137" i="5"/>
  <c r="DP136" i="5" s="1"/>
  <c r="CB121" i="5"/>
  <c r="CB120" i="5" s="1"/>
  <c r="EC146" i="5"/>
  <c r="EC145" i="5" s="1"/>
  <c r="CO146" i="5"/>
  <c r="CO145" i="5" s="1"/>
  <c r="DA121" i="5"/>
  <c r="DA120" i="5" s="1"/>
  <c r="CZ81" i="5"/>
  <c r="CJ121" i="5"/>
  <c r="EI145" i="5"/>
  <c r="DV129" i="5"/>
  <c r="CL163" i="5"/>
  <c r="DL81" i="5"/>
  <c r="CR164" i="5"/>
  <c r="DR81" i="5"/>
  <c r="DV164" i="5"/>
  <c r="CX164" i="5"/>
  <c r="CP137" i="5"/>
  <c r="CP136" i="5" s="1"/>
  <c r="CJ129" i="5"/>
  <c r="DN146" i="5"/>
  <c r="DN145" i="5" s="1"/>
  <c r="DZ164" i="5"/>
  <c r="DL128" i="5"/>
  <c r="DP129" i="5"/>
  <c r="DP128" i="5" s="1"/>
  <c r="BT146" i="5"/>
  <c r="DB121" i="5"/>
  <c r="CT81" i="5"/>
  <c r="DO154" i="5"/>
  <c r="DO153" i="5" s="1"/>
  <c r="CG144" i="5"/>
  <c r="DK81" i="5"/>
  <c r="DR161" i="5"/>
  <c r="DN164" i="5"/>
  <c r="DI146" i="5"/>
  <c r="DI145" i="5" s="1"/>
  <c r="EJ163" i="5"/>
  <c r="CH164" i="5"/>
  <c r="CB146" i="5"/>
  <c r="CB145" i="5" s="1"/>
  <c r="DL146" i="5"/>
  <c r="DL145" i="5" s="1"/>
  <c r="EC121" i="5"/>
  <c r="EC120" i="5" s="1"/>
  <c r="EI137" i="5"/>
  <c r="EI136" i="5" s="1"/>
  <c r="CC121" i="5"/>
  <c r="CC120" i="5" s="1"/>
  <c r="DJ129" i="5"/>
  <c r="DJ128" i="5" s="1"/>
  <c r="CN164" i="5"/>
  <c r="DR129" i="5"/>
  <c r="DR128" i="5" s="1"/>
  <c r="DM162" i="5"/>
  <c r="DM137" i="5"/>
  <c r="DM136" i="5" s="1"/>
  <c r="DT137" i="5"/>
  <c r="DT136" i="5" s="1"/>
  <c r="DF129" i="5"/>
  <c r="DF128" i="5" s="1"/>
  <c r="EH121" i="5"/>
  <c r="EH120" i="5" s="1"/>
  <c r="BV145" i="5"/>
  <c r="DF136" i="5"/>
  <c r="CN146" i="5"/>
  <c r="EA146" i="5"/>
  <c r="EA145" i="5" s="1"/>
  <c r="CF129" i="5"/>
  <c r="CD129" i="5"/>
  <c r="CD128" i="5" s="1"/>
  <c r="DI121" i="5"/>
  <c r="DI120" i="5" s="1"/>
  <c r="CD121" i="5"/>
  <c r="CD120" i="5" s="1"/>
  <c r="DR164" i="5"/>
  <c r="EE164" i="5"/>
  <c r="CT164" i="5"/>
  <c r="EF164" i="5"/>
  <c r="DN81" i="5"/>
  <c r="DS164" i="5"/>
  <c r="EC129" i="5"/>
  <c r="EC128" i="5" s="1"/>
  <c r="CY163" i="5"/>
  <c r="DK121" i="5"/>
  <c r="DK120" i="5" s="1"/>
  <c r="EF121" i="5"/>
  <c r="CD146" i="5"/>
  <c r="CD145" i="5" s="1"/>
  <c r="DN162" i="5"/>
  <c r="EH146" i="5"/>
  <c r="EH145" i="5" s="1"/>
  <c r="DC81" i="5"/>
  <c r="EK81" i="5"/>
  <c r="DS162" i="5"/>
  <c r="BV137" i="5"/>
  <c r="BV136" i="5" s="1"/>
  <c r="CY121" i="5"/>
  <c r="CY120" i="5" s="1"/>
  <c r="EC137" i="5"/>
  <c r="EC136" i="5" s="1"/>
  <c r="EF129" i="5"/>
  <c r="DT121" i="5"/>
  <c r="DT120" i="5" s="1"/>
  <c r="EA129" i="5"/>
  <c r="EA128" i="5" s="1"/>
  <c r="CN121" i="5"/>
  <c r="CN120" i="5" s="1"/>
  <c r="CN113" i="5"/>
  <c r="EC164" i="5"/>
  <c r="CM81" i="5"/>
  <c r="DF81" i="5"/>
  <c r="CQ164" i="5"/>
  <c r="CI81" i="5"/>
  <c r="DB154" i="5"/>
  <c r="DB153" i="5" s="1"/>
  <c r="DA162" i="5"/>
  <c r="CW164" i="5"/>
  <c r="CK162" i="5"/>
  <c r="DN163" i="5"/>
  <c r="CP81" i="5"/>
  <c r="DU164" i="5"/>
  <c r="DK164" i="5"/>
  <c r="DA163" i="5"/>
  <c r="DT164" i="5"/>
  <c r="EG160" i="5"/>
  <c r="DW164" i="5"/>
  <c r="EA164" i="5"/>
  <c r="DP164" i="5"/>
  <c r="DA167" i="5"/>
  <c r="DA154" i="5"/>
  <c r="BT154" i="5"/>
  <c r="BT167" i="5"/>
  <c r="CY154" i="5"/>
  <c r="CY167" i="5"/>
  <c r="BW154" i="5"/>
  <c r="BW167" i="5"/>
  <c r="CN154" i="5"/>
  <c r="CN167" i="5"/>
  <c r="CZ164" i="5"/>
  <c r="CV164" i="5"/>
  <c r="CF154" i="5"/>
  <c r="CF167" i="5"/>
  <c r="CF81" i="5"/>
  <c r="BV164" i="5"/>
  <c r="BV167" i="5"/>
  <c r="BV154" i="5"/>
  <c r="CY81" i="5"/>
  <c r="CN81" i="5"/>
  <c r="BY81" i="5"/>
  <c r="CC81" i="5"/>
  <c r="DC164" i="5"/>
  <c r="EK164" i="5"/>
  <c r="EJ164" i="5"/>
  <c r="CF113" i="5"/>
  <c r="DM161" i="5"/>
  <c r="DM113" i="5"/>
  <c r="CY113" i="5"/>
  <c r="CY161" i="5"/>
  <c r="EH162" i="5"/>
  <c r="DM146" i="5"/>
  <c r="DM145" i="5" s="1"/>
  <c r="CZ121" i="5"/>
  <c r="EC113" i="5"/>
  <c r="EC161" i="5"/>
  <c r="BV121" i="5"/>
  <c r="CP163" i="5"/>
  <c r="EJ137" i="5"/>
  <c r="DF161" i="5"/>
  <c r="DF113" i="5"/>
  <c r="CZ163" i="5"/>
  <c r="CC129" i="5"/>
  <c r="DP167" i="5"/>
  <c r="DP154" i="5"/>
  <c r="CK137" i="5"/>
  <c r="CK136" i="5" s="1"/>
  <c r="DT113" i="5"/>
  <c r="DT161" i="5"/>
  <c r="CY137" i="5"/>
  <c r="DM121" i="5"/>
  <c r="DM120" i="5" s="1"/>
  <c r="EI121" i="5"/>
  <c r="EI120" i="5" s="1"/>
  <c r="DK163" i="5"/>
  <c r="DR121" i="5"/>
  <c r="DR120" i="5" s="1"/>
  <c r="EI113" i="5"/>
  <c r="EI161" i="5"/>
  <c r="CY162" i="5"/>
  <c r="DT162" i="5"/>
  <c r="CX161" i="5"/>
  <c r="CX113" i="5"/>
  <c r="BY162" i="5"/>
  <c r="DW162" i="5"/>
  <c r="CZ113" i="5"/>
  <c r="CZ161" i="5"/>
  <c r="DW113" i="5"/>
  <c r="DW161" i="5"/>
  <c r="DK146" i="5"/>
  <c r="DK145" i="5" s="1"/>
  <c r="DW137" i="5"/>
  <c r="DN137" i="5"/>
  <c r="DN136" i="5" s="1"/>
  <c r="BY163" i="5"/>
  <c r="DN113" i="5"/>
  <c r="DN161" i="5"/>
  <c r="CX163" i="5"/>
  <c r="CV163" i="5"/>
  <c r="DI162" i="5"/>
  <c r="DJ121" i="5"/>
  <c r="CD137" i="5"/>
  <c r="CD162" i="5"/>
  <c r="CT154" i="5"/>
  <c r="CT168" i="5"/>
  <c r="EI164" i="5"/>
  <c r="EH163" i="5"/>
  <c r="DY164" i="5"/>
  <c r="CU81" i="5"/>
  <c r="ED164" i="5"/>
  <c r="ED167" i="5"/>
  <c r="ED154" i="5"/>
  <c r="CQ81" i="5"/>
  <c r="CM167" i="5"/>
  <c r="CM154" i="5"/>
  <c r="EH164" i="5"/>
  <c r="BZ81" i="5"/>
  <c r="DN169" i="5"/>
  <c r="CK113" i="5"/>
  <c r="CK161" i="5"/>
  <c r="EI81" i="5"/>
  <c r="DB81" i="5"/>
  <c r="DI154" i="5"/>
  <c r="DI167" i="5"/>
  <c r="CS112" i="5"/>
  <c r="CS160" i="5"/>
  <c r="CU128" i="5"/>
  <c r="EK112" i="5"/>
  <c r="EK160" i="5"/>
  <c r="DW154" i="5"/>
  <c r="CR128" i="5"/>
  <c r="DV81" i="5"/>
  <c r="DH112" i="5"/>
  <c r="DH160" i="5"/>
  <c r="BX120" i="5"/>
  <c r="BZ112" i="5"/>
  <c r="BZ160" i="5"/>
  <c r="DX153" i="5"/>
  <c r="DX166" i="5"/>
  <c r="DD144" i="5"/>
  <c r="DE112" i="5"/>
  <c r="DE160" i="5"/>
  <c r="CG112" i="5"/>
  <c r="CG160" i="5"/>
  <c r="BX128" i="5"/>
  <c r="CH81" i="5"/>
  <c r="CV154" i="5"/>
  <c r="CV167" i="5"/>
  <c r="CD81" i="5"/>
  <c r="CE81" i="5"/>
  <c r="DA81" i="5"/>
  <c r="BT164" i="5"/>
  <c r="BW81" i="5"/>
  <c r="CL164" i="5"/>
  <c r="CC164" i="5"/>
  <c r="BT81" i="5"/>
  <c r="CE154" i="5"/>
  <c r="CE167" i="5"/>
  <c r="BV81" i="5"/>
  <c r="CF121" i="5"/>
  <c r="EH137" i="5"/>
  <c r="EH136" i="5" s="1"/>
  <c r="EH113" i="5"/>
  <c r="EH161" i="5"/>
  <c r="DT146" i="5"/>
  <c r="DT145" i="5" s="1"/>
  <c r="EJ162" i="5"/>
  <c r="EC163" i="5"/>
  <c r="CZ162" i="5"/>
  <c r="CX129" i="5"/>
  <c r="CX128" i="5" s="1"/>
  <c r="CV162" i="5"/>
  <c r="DA128" i="5"/>
  <c r="DL113" i="5"/>
  <c r="DL161" i="5"/>
  <c r="EJ113" i="5"/>
  <c r="EJ112" i="5" s="1"/>
  <c r="EJ161" i="5"/>
  <c r="DF146" i="5"/>
  <c r="DF145" i="5" s="1"/>
  <c r="DY137" i="5"/>
  <c r="CX162" i="5"/>
  <c r="DY113" i="5"/>
  <c r="DY161" i="5"/>
  <c r="DS163" i="5"/>
  <c r="EC162" i="5"/>
  <c r="DS146" i="5"/>
  <c r="DS145" i="5" s="1"/>
  <c r="BY121" i="5"/>
  <c r="EA163" i="5"/>
  <c r="EA121" i="5"/>
  <c r="EA120" i="5" s="1"/>
  <c r="DF162" i="5"/>
  <c r="EA162" i="5"/>
  <c r="EA161" i="5"/>
  <c r="EA113" i="5"/>
  <c r="CN129" i="5"/>
  <c r="BU146" i="5"/>
  <c r="BU145" i="5" s="1"/>
  <c r="DW129" i="5"/>
  <c r="DW128" i="5" s="1"/>
  <c r="ED162" i="5"/>
  <c r="ED129" i="5"/>
  <c r="ED128" i="5" s="1"/>
  <c r="ED121" i="5"/>
  <c r="ED120" i="5" s="1"/>
  <c r="ED146" i="5"/>
  <c r="ED145" i="5" s="1"/>
  <c r="ED137" i="5"/>
  <c r="ED136" i="5" s="1"/>
  <c r="CD163" i="5"/>
  <c r="ED163" i="5"/>
  <c r="DL154" i="5"/>
  <c r="DL169" i="5"/>
  <c r="EC154" i="5"/>
  <c r="EC169" i="5"/>
  <c r="DF164" i="5"/>
  <c r="CI168" i="5"/>
  <c r="DV154" i="5"/>
  <c r="DV168" i="5"/>
  <c r="CP164" i="5"/>
  <c r="CU154" i="5"/>
  <c r="CU169" i="5"/>
  <c r="DN167" i="5"/>
  <c r="DN154" i="5"/>
  <c r="BZ167" i="5"/>
  <c r="BZ154" i="5"/>
  <c r="DZ81" i="5"/>
  <c r="DJ164" i="5"/>
  <c r="DJ154" i="5"/>
  <c r="DJ167" i="5"/>
  <c r="DH145" i="5"/>
  <c r="DD136" i="5"/>
  <c r="CU120" i="5"/>
  <c r="CQ128" i="5"/>
  <c r="CE112" i="5"/>
  <c r="CE160" i="5"/>
  <c r="BX145" i="5"/>
  <c r="CA160" i="5"/>
  <c r="CA112" i="5"/>
  <c r="BZ120" i="5"/>
  <c r="CM128" i="5"/>
  <c r="EG144" i="5"/>
  <c r="EB112" i="5"/>
  <c r="EB160" i="5"/>
  <c r="DG144" i="5"/>
  <c r="DU81" i="5"/>
  <c r="CR154" i="5"/>
  <c r="DM154" i="5"/>
  <c r="CR160" i="5"/>
  <c r="CR112" i="5"/>
  <c r="DY154" i="5"/>
  <c r="CB154" i="5"/>
  <c r="CB167" i="5"/>
  <c r="CC154" i="5"/>
  <c r="CC167" i="5"/>
  <c r="CL154" i="5"/>
  <c r="CL167" i="5"/>
  <c r="CD164" i="5"/>
  <c r="CB164" i="5"/>
  <c r="CW154" i="5"/>
  <c r="CW167" i="5"/>
  <c r="CE164" i="5"/>
  <c r="CV161" i="5"/>
  <c r="CV113" i="5"/>
  <c r="DP161" i="5"/>
  <c r="DP113" i="5"/>
  <c r="DL162" i="5"/>
  <c r="BV163" i="5"/>
  <c r="CP121" i="5"/>
  <c r="CP120" i="5" s="1"/>
  <c r="DY146" i="5"/>
  <c r="DY145" i="5" s="1"/>
  <c r="CZ146" i="5"/>
  <c r="CZ145" i="5" s="1"/>
  <c r="DL121" i="5"/>
  <c r="DL120" i="5" s="1"/>
  <c r="BV113" i="5"/>
  <c r="BV161" i="5"/>
  <c r="DY121" i="5"/>
  <c r="DY162" i="5"/>
  <c r="DT129" i="5"/>
  <c r="DT128" i="5" s="1"/>
  <c r="DY129" i="5"/>
  <c r="DY128" i="5" s="1"/>
  <c r="BU121" i="5"/>
  <c r="BU120" i="5" s="1"/>
  <c r="CB128" i="5"/>
  <c r="CB162" i="5"/>
  <c r="CC113" i="5"/>
  <c r="CC161" i="5"/>
  <c r="CC162" i="5"/>
  <c r="CB137" i="5"/>
  <c r="EJ146" i="5"/>
  <c r="CX137" i="5"/>
  <c r="CX136" i="5" s="1"/>
  <c r="DJ113" i="5"/>
  <c r="DJ161" i="5"/>
  <c r="CB163" i="5"/>
  <c r="DF121" i="5"/>
  <c r="DF120" i="5" s="1"/>
  <c r="DJ162" i="5"/>
  <c r="BV129" i="5"/>
  <c r="CC163" i="5"/>
  <c r="DW146" i="5"/>
  <c r="DW145" i="5" s="1"/>
  <c r="DA113" i="5"/>
  <c r="DA161" i="5"/>
  <c r="DA137" i="5"/>
  <c r="CL146" i="5"/>
  <c r="CL145" i="5" s="1"/>
  <c r="DP163" i="5"/>
  <c r="EI129" i="5"/>
  <c r="CX146" i="5"/>
  <c r="CX145" i="5" s="1"/>
  <c r="ED113" i="5"/>
  <c r="ED161" i="5"/>
  <c r="DJ137" i="5"/>
  <c r="DJ136" i="5" s="1"/>
  <c r="CU164" i="5"/>
  <c r="EE154" i="5"/>
  <c r="EE168" i="5"/>
  <c r="DT167" i="5"/>
  <c r="DT154" i="5"/>
  <c r="DC121" i="5"/>
  <c r="DC120" i="5" s="1"/>
  <c r="DS154" i="5"/>
  <c r="DS167" i="5"/>
  <c r="EA81" i="5"/>
  <c r="DO164" i="5"/>
  <c r="DZ154" i="5"/>
  <c r="DZ167" i="5"/>
  <c r="BU154" i="5"/>
  <c r="BU167" i="5"/>
  <c r="CO167" i="5"/>
  <c r="CO154" i="5"/>
  <c r="CQ154" i="5"/>
  <c r="CQ169" i="5"/>
  <c r="EC81" i="5"/>
  <c r="BZ164" i="5"/>
  <c r="CX154" i="5"/>
  <c r="CX167" i="5"/>
  <c r="EH167" i="5"/>
  <c r="EH154" i="5"/>
  <c r="CU112" i="5"/>
  <c r="CU160" i="5"/>
  <c r="EB144" i="5"/>
  <c r="CI120" i="5"/>
  <c r="CI128" i="5"/>
  <c r="CO81" i="5"/>
  <c r="DL164" i="5"/>
  <c r="DT81" i="5"/>
  <c r="DH120" i="5"/>
  <c r="DD112" i="5"/>
  <c r="DD160" i="5"/>
  <c r="DJ81" i="5"/>
  <c r="DB164" i="5"/>
  <c r="EH81" i="5"/>
  <c r="BX112" i="5"/>
  <c r="BX160" i="5"/>
  <c r="DC161" i="5"/>
  <c r="DK154" i="5"/>
  <c r="CD154" i="5"/>
  <c r="CD167" i="5"/>
  <c r="CW81" i="5"/>
  <c r="CY164" i="5"/>
  <c r="BY167" i="5"/>
  <c r="BY154" i="5"/>
  <c r="CH154" i="5"/>
  <c r="CH167" i="5"/>
  <c r="BW164" i="5"/>
  <c r="DA164" i="5"/>
  <c r="BY164" i="5"/>
  <c r="CF164" i="5"/>
  <c r="CL81" i="5"/>
  <c r="CZ167" i="5"/>
  <c r="CZ154" i="5"/>
  <c r="CB81" i="5"/>
  <c r="DC167" i="5"/>
  <c r="DC154" i="5"/>
  <c r="EK154" i="5"/>
  <c r="EK167" i="5"/>
  <c r="EJ154" i="5"/>
  <c r="EJ167" i="5"/>
  <c r="EJ81" i="5"/>
  <c r="DL163" i="5"/>
  <c r="DZ113" i="5"/>
  <c r="DS113" i="5"/>
  <c r="DS161" i="5"/>
  <c r="EJ129" i="5"/>
  <c r="CL113" i="5"/>
  <c r="CL161" i="5"/>
  <c r="CV128" i="5"/>
  <c r="BU113" i="5"/>
  <c r="BU112" i="5" s="1"/>
  <c r="BU161" i="5"/>
  <c r="DP121" i="5"/>
  <c r="DP120" i="5" s="1"/>
  <c r="BY161" i="5"/>
  <c r="BY113" i="5"/>
  <c r="DR163" i="5"/>
  <c r="EH129" i="5"/>
  <c r="EH128" i="5" s="1"/>
  <c r="BV162" i="5"/>
  <c r="EA137" i="5"/>
  <c r="EA136" i="5" s="1"/>
  <c r="CP129" i="5"/>
  <c r="CP128" i="5" s="1"/>
  <c r="DY163" i="5"/>
  <c r="CZ129" i="5"/>
  <c r="EA154" i="5"/>
  <c r="EA167" i="5"/>
  <c r="CK129" i="5"/>
  <c r="CK128" i="5" s="1"/>
  <c r="CK120" i="5"/>
  <c r="CO121" i="5"/>
  <c r="BU137" i="5"/>
  <c r="DF163" i="5"/>
  <c r="CP113" i="5"/>
  <c r="CP161" i="5"/>
  <c r="DT163" i="5"/>
  <c r="EJ121" i="5"/>
  <c r="DM163" i="5"/>
  <c r="CP162" i="5"/>
  <c r="CL121" i="5"/>
  <c r="BU162" i="5"/>
  <c r="DK129" i="5"/>
  <c r="DK128" i="5" s="1"/>
  <c r="BY129" i="5"/>
  <c r="EI162" i="5"/>
  <c r="EI163" i="5"/>
  <c r="CX121" i="5"/>
  <c r="CX120" i="5" s="1"/>
  <c r="DI113" i="5"/>
  <c r="DI161" i="5"/>
  <c r="DI129" i="5"/>
  <c r="DI128" i="5" s="1"/>
  <c r="BY146" i="5"/>
  <c r="BY145" i="5" s="1"/>
  <c r="CB113" i="5"/>
  <c r="CB161" i="5"/>
  <c r="CV137" i="5"/>
  <c r="BU163" i="5"/>
  <c r="CD113" i="5"/>
  <c r="CD161" i="5"/>
  <c r="CY129" i="5"/>
  <c r="DJ163" i="5"/>
  <c r="DJ146" i="5"/>
  <c r="CL129" i="5"/>
  <c r="CL137" i="5"/>
  <c r="CL136" i="5" s="1"/>
  <c r="CV121" i="5"/>
  <c r="EF154" i="5"/>
  <c r="EF167" i="5"/>
  <c r="DQ154" i="5"/>
  <c r="DQ168" i="5"/>
  <c r="EI167" i="5"/>
  <c r="EI154" i="5"/>
  <c r="DU167" i="5"/>
  <c r="DU154" i="5"/>
  <c r="CP167" i="5"/>
  <c r="CP154" i="5"/>
  <c r="DI163" i="5"/>
  <c r="DQ164" i="5"/>
  <c r="CI167" i="5"/>
  <c r="CI154" i="5"/>
  <c r="CR81" i="5"/>
  <c r="CX81" i="5"/>
  <c r="DX164" i="5"/>
  <c r="DX81" i="5"/>
  <c r="CK163" i="5"/>
  <c r="DR154" i="5"/>
  <c r="DR169" i="5"/>
  <c r="DI164" i="5"/>
  <c r="DT168" i="5"/>
  <c r="DD120" i="5"/>
  <c r="CM160" i="5"/>
  <c r="CM112" i="5"/>
  <c r="EF81" i="5"/>
  <c r="DG112" i="5"/>
  <c r="DG160" i="5"/>
  <c r="CI112" i="5"/>
  <c r="CI160" i="5"/>
  <c r="BU164" i="5"/>
  <c r="CI164" i="5"/>
  <c r="DF154" i="5"/>
  <c r="CS144" i="5"/>
  <c r="CQ112" i="5"/>
  <c r="CQ160" i="5"/>
  <c r="BZ136" i="5"/>
  <c r="DC112" i="5"/>
  <c r="CJ164" i="5"/>
  <c r="CM164" i="5"/>
  <c r="CJ154" i="5"/>
  <c r="DR113" i="5"/>
  <c r="DV163" i="5"/>
  <c r="DV161" i="5"/>
  <c r="CF146" i="5"/>
  <c r="CF145" i="5" s="1"/>
  <c r="BT137" i="5"/>
  <c r="DR137" i="5"/>
  <c r="DR136" i="5" s="1"/>
  <c r="DZ137" i="5"/>
  <c r="DZ136" i="5" s="1"/>
  <c r="DQ146" i="5"/>
  <c r="DQ145" i="5" s="1"/>
  <c r="DQ129" i="5"/>
  <c r="DQ121" i="5"/>
  <c r="DQ137" i="5"/>
  <c r="CO129" i="5"/>
  <c r="CO137" i="5"/>
  <c r="CO136" i="5" s="1"/>
  <c r="DZ163" i="5"/>
  <c r="DO137" i="5"/>
  <c r="CT137" i="5"/>
  <c r="DZ129" i="5"/>
  <c r="DZ128" i="5" s="1"/>
  <c r="DZ146" i="5"/>
  <c r="DO146" i="5"/>
  <c r="BX144" i="5" l="1"/>
  <c r="BX111" i="5" s="1"/>
  <c r="EG111" i="5"/>
  <c r="CK144" i="5"/>
  <c r="BT136" i="5"/>
  <c r="DB129" i="5"/>
  <c r="DB128" i="5" s="1"/>
  <c r="DB146" i="5"/>
  <c r="DB145" i="5" s="1"/>
  <c r="CT146" i="5"/>
  <c r="CT145" i="5" s="1"/>
  <c r="BT129" i="5"/>
  <c r="BT128" i="5" s="1"/>
  <c r="DO145" i="5"/>
  <c r="CJ128" i="5"/>
  <c r="CJ163" i="5"/>
  <c r="CJ120" i="5"/>
  <c r="DB137" i="5"/>
  <c r="DB136" i="5" s="1"/>
  <c r="DU137" i="5"/>
  <c r="DU136" i="5" s="1"/>
  <c r="DR146" i="5"/>
  <c r="DR145" i="5" s="1"/>
  <c r="CF162" i="5"/>
  <c r="CF163" i="5"/>
  <c r="CN137" i="5"/>
  <c r="CN136" i="5" s="1"/>
  <c r="EF113" i="5"/>
  <c r="EF112" i="5" s="1"/>
  <c r="BT121" i="5"/>
  <c r="BT120" i="5" s="1"/>
  <c r="CJ113" i="5"/>
  <c r="CJ112" i="5" s="1"/>
  <c r="DO166" i="5"/>
  <c r="CT129" i="5"/>
  <c r="CT128" i="5" s="1"/>
  <c r="CW137" i="5"/>
  <c r="CW136" i="5" s="1"/>
  <c r="DB163" i="5"/>
  <c r="CF137" i="5"/>
  <c r="CF136" i="5" s="1"/>
  <c r="EF137" i="5"/>
  <c r="EF136" i="5" s="1"/>
  <c r="CN162" i="5"/>
  <c r="CH137" i="5"/>
  <c r="CH136" i="5" s="1"/>
  <c r="BT163" i="5"/>
  <c r="DB166" i="5"/>
  <c r="CN163" i="5"/>
  <c r="CN145" i="5"/>
  <c r="CH146" i="5"/>
  <c r="CH145" i="5" s="1"/>
  <c r="EF162" i="5"/>
  <c r="DZ162" i="5"/>
  <c r="BW146" i="5"/>
  <c r="BW145" i="5" s="1"/>
  <c r="DQ163" i="5"/>
  <c r="DQ136" i="5"/>
  <c r="DQ128" i="5"/>
  <c r="BW163" i="5"/>
  <c r="EF128" i="5"/>
  <c r="DC160" i="5"/>
  <c r="EF120" i="5"/>
  <c r="CF128" i="5"/>
  <c r="DZ145" i="5"/>
  <c r="EF146" i="5"/>
  <c r="CH121" i="5"/>
  <c r="CH120" i="5" s="1"/>
  <c r="DZ121" i="5"/>
  <c r="DZ160" i="5" s="1"/>
  <c r="EB111" i="5"/>
  <c r="CH163" i="5"/>
  <c r="CH162" i="5"/>
  <c r="CW121" i="5"/>
  <c r="CW120" i="5" s="1"/>
  <c r="CW163" i="5"/>
  <c r="CJ162" i="5"/>
  <c r="CJ146" i="5"/>
  <c r="CJ145" i="5" s="1"/>
  <c r="BW121" i="5"/>
  <c r="BW120" i="5" s="1"/>
  <c r="DU146" i="5"/>
  <c r="DU145" i="5" s="1"/>
  <c r="EF161" i="5"/>
  <c r="BW162" i="5"/>
  <c r="DU162" i="5"/>
  <c r="DR112" i="5"/>
  <c r="EE121" i="5"/>
  <c r="EE120" i="5" s="1"/>
  <c r="CT113" i="5"/>
  <c r="CT161" i="5"/>
  <c r="CT162" i="5"/>
  <c r="CH161" i="5"/>
  <c r="CH113" i="5"/>
  <c r="DX163" i="5"/>
  <c r="DX137" i="5"/>
  <c r="DX136" i="5" s="1"/>
  <c r="DX146" i="5"/>
  <c r="DX145" i="5" s="1"/>
  <c r="DX162" i="5"/>
  <c r="DO129" i="5"/>
  <c r="DU113" i="5"/>
  <c r="DU161" i="5"/>
  <c r="DK113" i="5"/>
  <c r="DK161" i="5"/>
  <c r="EI153" i="5"/>
  <c r="EI144" i="5" s="1"/>
  <c r="EI166" i="5"/>
  <c r="DQ153" i="5"/>
  <c r="DQ144" i="5" s="1"/>
  <c r="DQ166" i="5"/>
  <c r="CD112" i="5"/>
  <c r="CD160" i="5"/>
  <c r="DI112" i="5"/>
  <c r="DI160" i="5"/>
  <c r="EJ120" i="5"/>
  <c r="DB161" i="5"/>
  <c r="DZ112" i="5"/>
  <c r="DZ153" i="5"/>
  <c r="DZ166" i="5"/>
  <c r="EE153" i="5"/>
  <c r="EE166" i="5"/>
  <c r="ED112" i="5"/>
  <c r="ED160" i="5"/>
  <c r="DA160" i="5"/>
  <c r="DA112" i="5"/>
  <c r="BV128" i="5"/>
  <c r="BV112" i="5"/>
  <c r="BV160" i="5"/>
  <c r="CB153" i="5"/>
  <c r="CB144" i="5" s="1"/>
  <c r="CB166" i="5"/>
  <c r="DG111" i="5"/>
  <c r="BZ153" i="5"/>
  <c r="BZ144" i="5" s="1"/>
  <c r="BZ166" i="5"/>
  <c r="EA112" i="5"/>
  <c r="EA160" i="5"/>
  <c r="CN112" i="5"/>
  <c r="CK112" i="5"/>
  <c r="CK160" i="5"/>
  <c r="DJ120" i="5"/>
  <c r="BT162" i="5"/>
  <c r="DT160" i="5"/>
  <c r="DT112" i="5"/>
  <c r="DF112" i="5"/>
  <c r="DF160" i="5"/>
  <c r="CZ120" i="5"/>
  <c r="CF112" i="5"/>
  <c r="CF153" i="5"/>
  <c r="CF144" i="5" s="1"/>
  <c r="CF166" i="5"/>
  <c r="CN153" i="5"/>
  <c r="CN166" i="5"/>
  <c r="EE163" i="5"/>
  <c r="CW146" i="5"/>
  <c r="CW145" i="5" s="1"/>
  <c r="CT136" i="5"/>
  <c r="DX113" i="5"/>
  <c r="DX161" i="5"/>
  <c r="EE146" i="5"/>
  <c r="EE145" i="5" s="1"/>
  <c r="DO121" i="5"/>
  <c r="DO120" i="5" s="1"/>
  <c r="DQ113" i="5"/>
  <c r="DQ161" i="5"/>
  <c r="DB113" i="5"/>
  <c r="DB162" i="5"/>
  <c r="DO162" i="5"/>
  <c r="BW137" i="5"/>
  <c r="BW136" i="5" s="1"/>
  <c r="EE113" i="5"/>
  <c r="EE161" i="5"/>
  <c r="DU121" i="5"/>
  <c r="DU120" i="5" s="1"/>
  <c r="BT113" i="5"/>
  <c r="BT161" i="5"/>
  <c r="EF163" i="5"/>
  <c r="DU129" i="5"/>
  <c r="CO163" i="5"/>
  <c r="DK137" i="5"/>
  <c r="DK136" i="5" s="1"/>
  <c r="DK162" i="5"/>
  <c r="CJ153" i="5"/>
  <c r="CJ166" i="5"/>
  <c r="DF153" i="5"/>
  <c r="DF144" i="5" s="1"/>
  <c r="DF166" i="5"/>
  <c r="CI153" i="5"/>
  <c r="CI144" i="5" s="1"/>
  <c r="CI166" i="5"/>
  <c r="DU153" i="5"/>
  <c r="DU166" i="5"/>
  <c r="CY128" i="5"/>
  <c r="BY128" i="5"/>
  <c r="CL120" i="5"/>
  <c r="BU160" i="5"/>
  <c r="BU136" i="5"/>
  <c r="CZ128" i="5"/>
  <c r="BY160" i="5"/>
  <c r="BY112" i="5"/>
  <c r="EJ128" i="5"/>
  <c r="EK153" i="5"/>
  <c r="EK144" i="5" s="1"/>
  <c r="EK166" i="5"/>
  <c r="DC153" i="5"/>
  <c r="DC144" i="5" s="1"/>
  <c r="DC166" i="5"/>
  <c r="CZ153" i="5"/>
  <c r="CZ144" i="5" s="1"/>
  <c r="CZ166" i="5"/>
  <c r="CH153" i="5"/>
  <c r="CH166" i="5"/>
  <c r="EH153" i="5"/>
  <c r="EH144" i="5" s="1"/>
  <c r="EH166" i="5"/>
  <c r="BU153" i="5"/>
  <c r="BU144" i="5" s="1"/>
  <c r="BU166" i="5"/>
  <c r="DS153" i="5"/>
  <c r="DS144" i="5" s="1"/>
  <c r="DS166" i="5"/>
  <c r="DT153" i="5"/>
  <c r="DT144" i="5" s="1"/>
  <c r="DT166" i="5"/>
  <c r="EJ160" i="5"/>
  <c r="EJ145" i="5"/>
  <c r="DY120" i="5"/>
  <c r="DQ162" i="5"/>
  <c r="CV112" i="5"/>
  <c r="CV160" i="5"/>
  <c r="CW153" i="5"/>
  <c r="CW166" i="5"/>
  <c r="CC153" i="5"/>
  <c r="CC144" i="5" s="1"/>
  <c r="CC166" i="5"/>
  <c r="CA111" i="5"/>
  <c r="DH144" i="5"/>
  <c r="DJ153" i="5"/>
  <c r="DJ166" i="5"/>
  <c r="CU153" i="5"/>
  <c r="CU144" i="5" s="1"/>
  <c r="CU166" i="5"/>
  <c r="DY112" i="5"/>
  <c r="DY160" i="5"/>
  <c r="DL112" i="5"/>
  <c r="DL160" i="5"/>
  <c r="CF120" i="5"/>
  <c r="DE111" i="5"/>
  <c r="DW153" i="5"/>
  <c r="DW144" i="5" s="1"/>
  <c r="DW166" i="5"/>
  <c r="CS111" i="5"/>
  <c r="DI153" i="5"/>
  <c r="DI144" i="5" s="1"/>
  <c r="DI166" i="5"/>
  <c r="ED153" i="5"/>
  <c r="ED144" i="5" s="1"/>
  <c r="ED166" i="5"/>
  <c r="DW136" i="5"/>
  <c r="CZ160" i="5"/>
  <c r="CZ112" i="5"/>
  <c r="DP153" i="5"/>
  <c r="DP144" i="5" s="1"/>
  <c r="DP166" i="5"/>
  <c r="CY112" i="5"/>
  <c r="CY160" i="5"/>
  <c r="BV153" i="5"/>
  <c r="BV144" i="5" s="1"/>
  <c r="BV166" i="5"/>
  <c r="BT153" i="5"/>
  <c r="BT166" i="5"/>
  <c r="CH129" i="5"/>
  <c r="CH128" i="5" s="1"/>
  <c r="EE162" i="5"/>
  <c r="CJ137" i="5"/>
  <c r="CJ136" i="5" s="1"/>
  <c r="DO136" i="5"/>
  <c r="CW129" i="5"/>
  <c r="CW128" i="5" s="1"/>
  <c r="DX129" i="5"/>
  <c r="DX128" i="5" s="1"/>
  <c r="CT163" i="5"/>
  <c r="BW113" i="5"/>
  <c r="BW161" i="5"/>
  <c r="BW129" i="5"/>
  <c r="BW128" i="5" s="1"/>
  <c r="DO163" i="5"/>
  <c r="DU163" i="5"/>
  <c r="CT121" i="5"/>
  <c r="CT120" i="5" s="1"/>
  <c r="DV162" i="5"/>
  <c r="DR162" i="5"/>
  <c r="EF153" i="5"/>
  <c r="EF166" i="5"/>
  <c r="CL128" i="5"/>
  <c r="EA153" i="5"/>
  <c r="EA144" i="5" s="1"/>
  <c r="EA166" i="5"/>
  <c r="CL160" i="5"/>
  <c r="CL112" i="5"/>
  <c r="BY153" i="5"/>
  <c r="BY144" i="5" s="1"/>
  <c r="BY166" i="5"/>
  <c r="CD153" i="5"/>
  <c r="CD144" i="5" s="1"/>
  <c r="CD166" i="5"/>
  <c r="CQ153" i="5"/>
  <c r="CQ144" i="5" s="1"/>
  <c r="CQ166" i="5"/>
  <c r="CO153" i="5"/>
  <c r="CO144" i="5" s="1"/>
  <c r="CO166" i="5"/>
  <c r="DJ112" i="5"/>
  <c r="DJ160" i="5"/>
  <c r="CB136" i="5"/>
  <c r="CC112" i="5"/>
  <c r="CC160" i="5"/>
  <c r="BT145" i="5"/>
  <c r="CL153" i="5"/>
  <c r="CL144" i="5" s="1"/>
  <c r="CL166" i="5"/>
  <c r="DY153" i="5"/>
  <c r="DY144" i="5" s="1"/>
  <c r="DY166" i="5"/>
  <c r="DM153" i="5"/>
  <c r="DM144" i="5" s="1"/>
  <c r="DM166" i="5"/>
  <c r="DN153" i="5"/>
  <c r="DN144" i="5" s="1"/>
  <c r="DN166" i="5"/>
  <c r="EC153" i="5"/>
  <c r="EC144" i="5" s="1"/>
  <c r="EC166" i="5"/>
  <c r="CN128" i="5"/>
  <c r="DV128" i="5"/>
  <c r="DY136" i="5"/>
  <c r="CM153" i="5"/>
  <c r="CM144" i="5" s="1"/>
  <c r="CM166" i="5"/>
  <c r="DN112" i="5"/>
  <c r="DN160" i="5"/>
  <c r="DW160" i="5"/>
  <c r="DW112" i="5"/>
  <c r="CY136" i="5"/>
  <c r="CC128" i="5"/>
  <c r="EJ136" i="5"/>
  <c r="EC112" i="5"/>
  <c r="EC160" i="5"/>
  <c r="CJ161" i="5"/>
  <c r="DM112" i="5"/>
  <c r="DM160" i="5"/>
  <c r="BW153" i="5"/>
  <c r="BW166" i="5"/>
  <c r="CY153" i="5"/>
  <c r="CY144" i="5" s="1"/>
  <c r="CY166" i="5"/>
  <c r="DA153" i="5"/>
  <c r="DA144" i="5" s="1"/>
  <c r="DA166" i="5"/>
  <c r="CW113" i="5"/>
  <c r="CW161" i="5"/>
  <c r="DO113" i="5"/>
  <c r="DO161" i="5"/>
  <c r="CW162" i="5"/>
  <c r="EE129" i="5"/>
  <c r="DX121" i="5"/>
  <c r="DX120" i="5" s="1"/>
  <c r="CO128" i="5"/>
  <c r="CO113" i="5"/>
  <c r="CO161" i="5"/>
  <c r="DQ120" i="5"/>
  <c r="EE137" i="5"/>
  <c r="EE136" i="5" s="1"/>
  <c r="DV121" i="5"/>
  <c r="DR153" i="5"/>
  <c r="DR166" i="5"/>
  <c r="CP153" i="5"/>
  <c r="CP144" i="5" s="1"/>
  <c r="CP166" i="5"/>
  <c r="CV120" i="5"/>
  <c r="DJ145" i="5"/>
  <c r="CV136" i="5"/>
  <c r="CB112" i="5"/>
  <c r="CB160" i="5"/>
  <c r="CP112" i="5"/>
  <c r="CP160" i="5"/>
  <c r="CO120" i="5"/>
  <c r="DS112" i="5"/>
  <c r="DS160" i="5"/>
  <c r="DZ161" i="5"/>
  <c r="CO162" i="5"/>
  <c r="EJ153" i="5"/>
  <c r="EJ166" i="5"/>
  <c r="DK153" i="5"/>
  <c r="DK144" i="5" s="1"/>
  <c r="DK166" i="5"/>
  <c r="DD111" i="5"/>
  <c r="CX153" i="5"/>
  <c r="CX144" i="5" s="1"/>
  <c r="CX166" i="5"/>
  <c r="EI128" i="5"/>
  <c r="DA136" i="5"/>
  <c r="DV113" i="5"/>
  <c r="DP112" i="5"/>
  <c r="DP160" i="5"/>
  <c r="CR153" i="5"/>
  <c r="CR144" i="5" s="1"/>
  <c r="CR166" i="5"/>
  <c r="DV153" i="5"/>
  <c r="DV144" i="5" s="1"/>
  <c r="DV166" i="5"/>
  <c r="DL153" i="5"/>
  <c r="DL144" i="5" s="1"/>
  <c r="DL166" i="5"/>
  <c r="BY120" i="5"/>
  <c r="CN161" i="5"/>
  <c r="DB120" i="5"/>
  <c r="EH112" i="5"/>
  <c r="EH160" i="5"/>
  <c r="CE153" i="5"/>
  <c r="CE144" i="5" s="1"/>
  <c r="CE166" i="5"/>
  <c r="CV153" i="5"/>
  <c r="CV144" i="5" s="1"/>
  <c r="CV166" i="5"/>
  <c r="CG111" i="5"/>
  <c r="CT153" i="5"/>
  <c r="CT166" i="5"/>
  <c r="CD136" i="5"/>
  <c r="CX112" i="5"/>
  <c r="CX160" i="5"/>
  <c r="EI112" i="5"/>
  <c r="EI160" i="5"/>
  <c r="BV120" i="5"/>
  <c r="CF161" i="5"/>
  <c r="CG159" i="5" l="1"/>
  <c r="CQ111" i="5"/>
  <c r="CU111" i="5"/>
  <c r="CA159" i="5"/>
  <c r="DC111" i="5"/>
  <c r="DO144" i="5"/>
  <c r="CE111" i="5"/>
  <c r="BX159" i="5"/>
  <c r="CM111" i="5"/>
  <c r="DE159" i="5"/>
  <c r="BZ111" i="5"/>
  <c r="DX144" i="5"/>
  <c r="EG159" i="5"/>
  <c r="CS159" i="5"/>
  <c r="EK111" i="5"/>
  <c r="DG159" i="5"/>
  <c r="EB159" i="5"/>
  <c r="CR111" i="5"/>
  <c r="DH111" i="5"/>
  <c r="CI111" i="5"/>
  <c r="DB144" i="5"/>
  <c r="DR160" i="5"/>
  <c r="CN160" i="5"/>
  <c r="CT144" i="5"/>
  <c r="DT111" i="5"/>
  <c r="DZ144" i="5"/>
  <c r="DR144" i="5"/>
  <c r="CF160" i="5"/>
  <c r="CH144" i="5"/>
  <c r="EF160" i="5"/>
  <c r="EF145" i="5"/>
  <c r="CJ144" i="5"/>
  <c r="CN144" i="5"/>
  <c r="DU144" i="5"/>
  <c r="BW144" i="5"/>
  <c r="CJ160" i="5"/>
  <c r="BU111" i="5"/>
  <c r="DF111" i="5"/>
  <c r="EE144" i="5"/>
  <c r="DZ120" i="5"/>
  <c r="DP111" i="5"/>
  <c r="EC111" i="5"/>
  <c r="CX111" i="5"/>
  <c r="EI111" i="5"/>
  <c r="CP111" i="5"/>
  <c r="DO160" i="5"/>
  <c r="DO112" i="5"/>
  <c r="DN111" i="5"/>
  <c r="BT144" i="5"/>
  <c r="CZ111" i="5"/>
  <c r="DL111" i="5"/>
  <c r="DY111" i="5"/>
  <c r="EJ144" i="5"/>
  <c r="DQ160" i="5"/>
  <c r="DQ112" i="5"/>
  <c r="DX160" i="5"/>
  <c r="DX112" i="5"/>
  <c r="DA111" i="5"/>
  <c r="ED111" i="5"/>
  <c r="DU112" i="5"/>
  <c r="DU160" i="5"/>
  <c r="DV112" i="5"/>
  <c r="DV160" i="5"/>
  <c r="DD159" i="5"/>
  <c r="BW160" i="5"/>
  <c r="BW112" i="5"/>
  <c r="CY111" i="5"/>
  <c r="DS111" i="5"/>
  <c r="EH111" i="5"/>
  <c r="CK111" i="5"/>
  <c r="BV111" i="5"/>
  <c r="DI111" i="5"/>
  <c r="CB111" i="5"/>
  <c r="DJ144" i="5"/>
  <c r="DV120" i="5"/>
  <c r="EE128" i="5"/>
  <c r="CW112" i="5"/>
  <c r="CW160" i="5"/>
  <c r="DM111" i="5"/>
  <c r="BT160" i="5"/>
  <c r="BT112" i="5"/>
  <c r="DB112" i="5"/>
  <c r="DB160" i="5"/>
  <c r="EA111" i="5"/>
  <c r="DK112" i="5"/>
  <c r="DK160" i="5"/>
  <c r="CH112" i="5"/>
  <c r="CH160" i="5"/>
  <c r="CT112" i="5"/>
  <c r="CT160" i="5"/>
  <c r="CO160" i="5"/>
  <c r="CO112" i="5"/>
  <c r="DW111" i="5"/>
  <c r="CC111" i="5"/>
  <c r="CL111" i="5"/>
  <c r="CV111" i="5"/>
  <c r="BY111" i="5"/>
  <c r="DU128" i="5"/>
  <c r="EE112" i="5"/>
  <c r="EE160" i="5"/>
  <c r="CW144" i="5"/>
  <c r="CF111" i="5"/>
  <c r="CD111" i="5"/>
  <c r="DO128" i="5"/>
  <c r="CD159" i="5" l="1"/>
  <c r="CL159" i="5"/>
  <c r="DM159" i="5"/>
  <c r="BV159" i="5"/>
  <c r="CY159" i="5"/>
  <c r="DL159" i="5"/>
  <c r="CX159" i="5"/>
  <c r="EF144" i="5"/>
  <c r="DR111" i="5"/>
  <c r="CF159" i="5"/>
  <c r="CC159" i="5"/>
  <c r="DJ111" i="5"/>
  <c r="CK159" i="5"/>
  <c r="DA159" i="5"/>
  <c r="CZ159" i="5"/>
  <c r="EC159" i="5"/>
  <c r="DF159" i="5"/>
  <c r="CI159" i="5"/>
  <c r="CR159" i="5"/>
  <c r="CQ159" i="5"/>
  <c r="BY159" i="5"/>
  <c r="CB159" i="5"/>
  <c r="EH159" i="5"/>
  <c r="EJ111" i="5"/>
  <c r="CP159" i="5"/>
  <c r="DP159" i="5"/>
  <c r="BU159" i="5"/>
  <c r="CN111" i="5"/>
  <c r="DT159" i="5"/>
  <c r="CV159" i="5"/>
  <c r="EA159" i="5"/>
  <c r="DS159" i="5"/>
  <c r="DN159" i="5"/>
  <c r="EI159" i="5"/>
  <c r="CJ111" i="5"/>
  <c r="DH159" i="5"/>
  <c r="EK159" i="5"/>
  <c r="BZ159" i="5"/>
  <c r="CM159" i="5"/>
  <c r="CE159" i="5"/>
  <c r="DC159" i="5"/>
  <c r="CU159" i="5"/>
  <c r="DZ111" i="5"/>
  <c r="EE111" i="5"/>
  <c r="DV111" i="5"/>
  <c r="DI159" i="5"/>
  <c r="DQ111" i="5"/>
  <c r="DY159" i="5"/>
  <c r="CH111" i="5"/>
  <c r="DB111" i="5"/>
  <c r="DU111" i="5"/>
  <c r="DX111" i="5"/>
  <c r="DO111" i="5"/>
  <c r="CT111" i="5"/>
  <c r="BT111" i="5"/>
  <c r="CO111" i="5"/>
  <c r="BW111" i="5"/>
  <c r="CW111" i="5"/>
  <c r="DW159" i="5"/>
  <c r="DK111" i="5"/>
  <c r="ED159" i="5"/>
  <c r="DU159" i="5" l="1"/>
  <c r="DZ159" i="5"/>
  <c r="CJ159" i="5"/>
  <c r="CW159" i="5"/>
  <c r="CT159" i="5"/>
  <c r="DB159" i="5"/>
  <c r="DO159" i="5"/>
  <c r="DV159" i="5"/>
  <c r="CN159" i="5"/>
  <c r="EJ159" i="5"/>
  <c r="DJ159" i="5"/>
  <c r="EF111" i="5"/>
  <c r="BW159" i="5"/>
  <c r="CH159" i="5"/>
  <c r="DK159" i="5"/>
  <c r="CO159" i="5"/>
  <c r="DX159" i="5"/>
  <c r="EE159" i="5"/>
  <c r="BT159" i="5"/>
  <c r="DQ159" i="5"/>
  <c r="DR159" i="5"/>
  <c r="Q151" i="5"/>
  <c r="Q168" i="5"/>
  <c r="Q169" i="5"/>
  <c r="EF159" i="5" l="1"/>
  <c r="Q164" i="5"/>
  <c r="Q154" i="5"/>
  <c r="Q167" i="5"/>
  <c r="Q163" i="5"/>
  <c r="Q81" i="5"/>
  <c r="Q153" i="5" l="1"/>
  <c r="Q166" i="5"/>
  <c r="C169" i="5" l="1"/>
  <c r="C168" i="5"/>
  <c r="C151" i="5"/>
  <c r="C164" i="5" l="1"/>
  <c r="C154" i="5"/>
  <c r="C167" i="5"/>
  <c r="C81" i="5"/>
  <c r="C163" i="5"/>
  <c r="AL151" i="5"/>
  <c r="AL169" i="5"/>
  <c r="AL168" i="5"/>
  <c r="AL81" i="5" l="1"/>
  <c r="AL167" i="5"/>
  <c r="AL154" i="5"/>
  <c r="AL164" i="5"/>
  <c r="C153" i="5"/>
  <c r="C166" i="5"/>
  <c r="AL153" i="5" l="1"/>
  <c r="AL166" i="5"/>
  <c r="AL163" i="5"/>
  <c r="BI168" i="5"/>
  <c r="BI151" i="5" l="1"/>
  <c r="BI169" i="5"/>
  <c r="BI164" i="5" l="1"/>
  <c r="BI81" i="5"/>
  <c r="BI154" i="5"/>
  <c r="BI167" i="5"/>
  <c r="BI153" i="5" l="1"/>
  <c r="BI166" i="5"/>
  <c r="BI163" i="5"/>
  <c r="AH151" i="5"/>
  <c r="AH168" i="5"/>
  <c r="AH169" i="5"/>
  <c r="AH164" i="5" l="1"/>
  <c r="AH163" i="5"/>
  <c r="AH154" i="5"/>
  <c r="AH167" i="5"/>
  <c r="AH81" i="5"/>
  <c r="AM169" i="5"/>
  <c r="AM168" i="5"/>
  <c r="AM151" i="5"/>
  <c r="AM164" i="5" l="1"/>
  <c r="AH153" i="5"/>
  <c r="AH166" i="5"/>
  <c r="AM81" i="5"/>
  <c r="AM167" i="5"/>
  <c r="AM154" i="5"/>
  <c r="AM153" i="5" l="1"/>
  <c r="AM166" i="5"/>
  <c r="AM163" i="5"/>
  <c r="AD151" i="5" l="1"/>
  <c r="AD169" i="5"/>
  <c r="AD168" i="5"/>
  <c r="AD81" i="5" l="1"/>
  <c r="AD154" i="5"/>
  <c r="AD167" i="5"/>
  <c r="AD164" i="5"/>
  <c r="AD163" i="5" l="1"/>
  <c r="AD153" i="5"/>
  <c r="AD166" i="5"/>
  <c r="T168" i="5" l="1"/>
  <c r="T151" i="5"/>
  <c r="T169" i="5"/>
  <c r="T81" i="5" l="1"/>
  <c r="T167" i="5"/>
  <c r="T154" i="5"/>
  <c r="T163" i="5"/>
  <c r="T164" i="5"/>
  <c r="T153" i="5" l="1"/>
  <c r="T166" i="5"/>
  <c r="AF168" i="5" l="1"/>
  <c r="AF151" i="5"/>
  <c r="AF169" i="5"/>
  <c r="AF164" i="5" l="1"/>
  <c r="AF81" i="5"/>
  <c r="AF154" i="5"/>
  <c r="AF167" i="5"/>
  <c r="AF163" i="5" l="1"/>
  <c r="AF153" i="5"/>
  <c r="AF166" i="5"/>
  <c r="AX169" i="5" l="1"/>
  <c r="AX168" i="5"/>
  <c r="AX151" i="5"/>
  <c r="AX164" i="5" l="1"/>
  <c r="AX163" i="5"/>
  <c r="AX81" i="5"/>
  <c r="AX154" i="5"/>
  <c r="AX167" i="5"/>
  <c r="AX153" i="5" l="1"/>
  <c r="AX166" i="5"/>
  <c r="F169" i="5"/>
  <c r="F168" i="5"/>
  <c r="F151" i="5"/>
  <c r="F81" i="5" l="1"/>
  <c r="F164" i="5"/>
  <c r="F163" i="5"/>
  <c r="F154" i="5"/>
  <c r="F167" i="5"/>
  <c r="M151" i="5"/>
  <c r="M169" i="5"/>
  <c r="M168" i="5"/>
  <c r="M81" i="5" l="1"/>
  <c r="F153" i="5"/>
  <c r="F166" i="5"/>
  <c r="M163" i="5"/>
  <c r="M154" i="5"/>
  <c r="M167" i="5"/>
  <c r="M164" i="5"/>
  <c r="M153" i="5" l="1"/>
  <c r="M166" i="5"/>
  <c r="V169" i="5" l="1"/>
  <c r="V151" i="5"/>
  <c r="V168" i="5"/>
  <c r="V81" i="5" l="1"/>
  <c r="V154" i="5"/>
  <c r="V167" i="5"/>
  <c r="V164" i="5"/>
  <c r="BH151" i="5"/>
  <c r="BH168" i="5"/>
  <c r="BH169" i="5"/>
  <c r="BH164" i="5" l="1"/>
  <c r="V163" i="5"/>
  <c r="V153" i="5"/>
  <c r="V166" i="5"/>
  <c r="BH163" i="5"/>
  <c r="BH154" i="5"/>
  <c r="BH167" i="5"/>
  <c r="BH81" i="5"/>
  <c r="O168" i="5"/>
  <c r="O151" i="5"/>
  <c r="O169" i="5"/>
  <c r="O163" i="5" l="1"/>
  <c r="O167" i="5"/>
  <c r="O154" i="5"/>
  <c r="O81" i="5"/>
  <c r="O164" i="5"/>
  <c r="BH153" i="5"/>
  <c r="BH166" i="5"/>
  <c r="O153" i="5" l="1"/>
  <c r="O166" i="5"/>
  <c r="Z151" i="5"/>
  <c r="Z168" i="5"/>
  <c r="Z169" i="5"/>
  <c r="Z163" i="5" l="1"/>
  <c r="Z81" i="5"/>
  <c r="Z154" i="5"/>
  <c r="Z167" i="5"/>
  <c r="Z164" i="5"/>
  <c r="Z153" i="5" l="1"/>
  <c r="Z166" i="5"/>
  <c r="S168" i="5" l="1"/>
  <c r="S169" i="5"/>
  <c r="S151" i="5"/>
  <c r="S167" i="5" l="1"/>
  <c r="S154" i="5"/>
  <c r="S164" i="5"/>
  <c r="S81" i="5"/>
  <c r="R168" i="5"/>
  <c r="R151" i="5"/>
  <c r="R169" i="5"/>
  <c r="R154" i="5" l="1"/>
  <c r="R167" i="5"/>
  <c r="S153" i="5"/>
  <c r="S166" i="5"/>
  <c r="S163" i="5"/>
  <c r="R164" i="5"/>
  <c r="R81" i="5"/>
  <c r="R163" i="5" l="1"/>
  <c r="R153" i="5"/>
  <c r="R166" i="5"/>
  <c r="AU168" i="5"/>
  <c r="AU169" i="5"/>
  <c r="AU151" i="5"/>
  <c r="AU164" i="5" l="1"/>
  <c r="AU81" i="5"/>
  <c r="AU154" i="5"/>
  <c r="AU167" i="5"/>
  <c r="AU163" i="5"/>
  <c r="AU153" i="5" l="1"/>
  <c r="AU166" i="5"/>
  <c r="AP168" i="5"/>
  <c r="AP169" i="5"/>
  <c r="AP151" i="5"/>
  <c r="AP81" i="5" l="1"/>
  <c r="AP164" i="5"/>
  <c r="AP167" i="5"/>
  <c r="AP154" i="5"/>
  <c r="AP163" i="5" l="1"/>
  <c r="AP153" i="5"/>
  <c r="AP166" i="5"/>
  <c r="N151" i="5"/>
  <c r="N168" i="5"/>
  <c r="N169" i="5"/>
  <c r="N81" i="5" l="1"/>
  <c r="N164" i="5"/>
  <c r="N154" i="5"/>
  <c r="N167" i="5"/>
  <c r="N153" i="5" l="1"/>
  <c r="N166" i="5"/>
  <c r="N163" i="5"/>
  <c r="BA168" i="5" l="1"/>
  <c r="BA169" i="5"/>
  <c r="BA151" i="5"/>
  <c r="BA164" i="5" l="1"/>
  <c r="BA163" i="5"/>
  <c r="BA81" i="5"/>
  <c r="BA154" i="5"/>
  <c r="BA167" i="5"/>
  <c r="BA153" i="5" l="1"/>
  <c r="BA166" i="5"/>
  <c r="H169" i="5" l="1"/>
  <c r="H168" i="5"/>
  <c r="H151" i="5"/>
  <c r="H164" i="5" l="1"/>
  <c r="H81" i="5"/>
  <c r="H154" i="5"/>
  <c r="H167" i="5"/>
  <c r="H163" i="5"/>
  <c r="E168" i="5"/>
  <c r="E169" i="5"/>
  <c r="E151" i="5"/>
  <c r="E81" i="5" l="1"/>
  <c r="H153" i="5"/>
  <c r="H166" i="5"/>
  <c r="E154" i="5"/>
  <c r="E167" i="5"/>
  <c r="E164" i="5"/>
  <c r="BE169" i="5"/>
  <c r="BE151" i="5"/>
  <c r="BE168" i="5"/>
  <c r="BE163" i="5" l="1"/>
  <c r="E163" i="5"/>
  <c r="E153" i="5"/>
  <c r="E166" i="5"/>
  <c r="BE164" i="5"/>
  <c r="BE81" i="5"/>
  <c r="BE154" i="5"/>
  <c r="BE167" i="5"/>
  <c r="X151" i="5"/>
  <c r="X168" i="5"/>
  <c r="X169" i="5"/>
  <c r="X164" i="5" l="1"/>
  <c r="X81" i="5"/>
  <c r="BE153" i="5"/>
  <c r="BE166" i="5"/>
  <c r="X167" i="5"/>
  <c r="X154" i="5"/>
  <c r="AO169" i="5"/>
  <c r="AO151" i="5"/>
  <c r="AO168" i="5"/>
  <c r="AO81" i="5" l="1"/>
  <c r="AO154" i="5"/>
  <c r="AO167" i="5"/>
  <c r="X153" i="5"/>
  <c r="X166" i="5"/>
  <c r="X163" i="5"/>
  <c r="AO164" i="5"/>
  <c r="AO153" i="5" l="1"/>
  <c r="AO166" i="5"/>
  <c r="AO163" i="5"/>
  <c r="AT168" i="5"/>
  <c r="AT169" i="5"/>
  <c r="AT151" i="5"/>
  <c r="AT164" i="5" l="1"/>
  <c r="AT81" i="5"/>
  <c r="AT154" i="5"/>
  <c r="AT167" i="5"/>
  <c r="AT163" i="5"/>
  <c r="AT153" i="5" l="1"/>
  <c r="AT166" i="5"/>
  <c r="G169" i="5" l="1"/>
  <c r="G168" i="5"/>
  <c r="G151" i="5"/>
  <c r="G81" i="5" l="1"/>
  <c r="G164" i="5"/>
  <c r="G154" i="5"/>
  <c r="G167" i="5"/>
  <c r="G163" i="5"/>
  <c r="G153" i="5" l="1"/>
  <c r="G166" i="5"/>
  <c r="AS169" i="5"/>
  <c r="AS151" i="5"/>
  <c r="AS168" i="5"/>
  <c r="AS164" i="5" l="1"/>
  <c r="AS81" i="5"/>
  <c r="AS167" i="5"/>
  <c r="AS154" i="5"/>
  <c r="AS163" i="5"/>
  <c r="AS153" i="5" l="1"/>
  <c r="AS166" i="5"/>
  <c r="BG169" i="5" l="1"/>
  <c r="BG151" i="5"/>
  <c r="BG168" i="5"/>
  <c r="BG164" i="5" l="1"/>
  <c r="BG163" i="5"/>
  <c r="BG154" i="5"/>
  <c r="BG167" i="5"/>
  <c r="BG81" i="5"/>
  <c r="BG153" i="5" l="1"/>
  <c r="BG166" i="5"/>
  <c r="J169" i="5"/>
  <c r="J151" i="5"/>
  <c r="J168" i="5"/>
  <c r="J163" i="5" l="1"/>
  <c r="J81" i="5"/>
  <c r="J154" i="5"/>
  <c r="J167" i="5"/>
  <c r="J164" i="5"/>
  <c r="AN168" i="5"/>
  <c r="AN151" i="5"/>
  <c r="AN169" i="5"/>
  <c r="AN81" i="5" l="1"/>
  <c r="AN167" i="5"/>
  <c r="AN154" i="5"/>
  <c r="J153" i="5"/>
  <c r="J166" i="5"/>
  <c r="AN164" i="5"/>
  <c r="AN163" i="5"/>
  <c r="I163" i="5"/>
  <c r="I151" i="5"/>
  <c r="I169" i="5"/>
  <c r="I168" i="5"/>
  <c r="I81" i="5" l="1"/>
  <c r="AN153" i="5"/>
  <c r="AN166" i="5"/>
  <c r="I167" i="5"/>
  <c r="I154" i="5"/>
  <c r="I164" i="5"/>
  <c r="AB169" i="5"/>
  <c r="AB151" i="5"/>
  <c r="AB168" i="5"/>
  <c r="AB81" i="5" l="1"/>
  <c r="AB164" i="5"/>
  <c r="AB167" i="5"/>
  <c r="AB154" i="5"/>
  <c r="I153" i="5"/>
  <c r="I166" i="5"/>
  <c r="AC169" i="5"/>
  <c r="AC151" i="5"/>
  <c r="AC168" i="5"/>
  <c r="AC81" i="5" l="1"/>
  <c r="AC154" i="5"/>
  <c r="AC167" i="5"/>
  <c r="AB163" i="5"/>
  <c r="AC164" i="5"/>
  <c r="AC163" i="5"/>
  <c r="AB153" i="5"/>
  <c r="AB166" i="5"/>
  <c r="AC153" i="5" l="1"/>
  <c r="AC166" i="5"/>
  <c r="K151" i="5"/>
  <c r="K168" i="5"/>
  <c r="K169" i="5"/>
  <c r="K81" i="5" l="1"/>
  <c r="K164" i="5"/>
  <c r="K163" i="5"/>
  <c r="K154" i="5"/>
  <c r="K167" i="5"/>
  <c r="K153" i="5" l="1"/>
  <c r="K166" i="5"/>
  <c r="BC163" i="5"/>
  <c r="BC168" i="5"/>
  <c r="BC169" i="5"/>
  <c r="BC151" i="5"/>
  <c r="BC81" i="5" l="1"/>
  <c r="Y163" i="5"/>
  <c r="BC154" i="5"/>
  <c r="BC167" i="5"/>
  <c r="BC164" i="5"/>
  <c r="Y168" i="5"/>
  <c r="Y151" i="5"/>
  <c r="Y169" i="5"/>
  <c r="Y81" i="5" l="1"/>
  <c r="BC153" i="5"/>
  <c r="BC166" i="5"/>
  <c r="Y167" i="5"/>
  <c r="Y154" i="5"/>
  <c r="Y164" i="5"/>
  <c r="AV163" i="5"/>
  <c r="AV169" i="5"/>
  <c r="AV168" i="5"/>
  <c r="AV151" i="5"/>
  <c r="Y153" i="5" l="1"/>
  <c r="Y166" i="5"/>
  <c r="AV154" i="5"/>
  <c r="AV167" i="5"/>
  <c r="AV81" i="5"/>
  <c r="AV164" i="5"/>
  <c r="AV153" i="5" l="1"/>
  <c r="AV166" i="5"/>
  <c r="W169" i="5"/>
  <c r="W168" i="5"/>
  <c r="W151" i="5"/>
  <c r="W81" i="5" l="1"/>
  <c r="W163" i="5"/>
  <c r="AK163" i="5"/>
  <c r="W154" i="5"/>
  <c r="W167" i="5"/>
  <c r="W164" i="5"/>
  <c r="AK168" i="5"/>
  <c r="AK151" i="5"/>
  <c r="AK169" i="5"/>
  <c r="AK164" i="5" l="1"/>
  <c r="AK167" i="5"/>
  <c r="AK154" i="5"/>
  <c r="W153" i="5"/>
  <c r="W166" i="5"/>
  <c r="AK81" i="5"/>
  <c r="BB151" i="5"/>
  <c r="BB168" i="5"/>
  <c r="BB169" i="5"/>
  <c r="BB81" i="5" l="1"/>
  <c r="BB164" i="5"/>
  <c r="BB167" i="5"/>
  <c r="BB154" i="5"/>
  <c r="AK153" i="5"/>
  <c r="AK166" i="5"/>
  <c r="AA168" i="5"/>
  <c r="AA169" i="5"/>
  <c r="AA151" i="5"/>
  <c r="AA164" i="5" l="1"/>
  <c r="AA163" i="5"/>
  <c r="AA154" i="5"/>
  <c r="AA167" i="5"/>
  <c r="AA81" i="5"/>
  <c r="BB163" i="5"/>
  <c r="BB153" i="5"/>
  <c r="BB166" i="5"/>
  <c r="AA153" i="5" l="1"/>
  <c r="AA166" i="5"/>
  <c r="BD168" i="5"/>
  <c r="BD169" i="5"/>
  <c r="BD151" i="5"/>
  <c r="BD164" i="5" l="1"/>
  <c r="BD81" i="5"/>
  <c r="BD167" i="5"/>
  <c r="BD154" i="5"/>
  <c r="BF169" i="5"/>
  <c r="BF168" i="5"/>
  <c r="BF151" i="5"/>
  <c r="BD153" i="5" l="1"/>
  <c r="BD166" i="5"/>
  <c r="BF167" i="5"/>
  <c r="BF154" i="5"/>
  <c r="AE163" i="5"/>
  <c r="BF164" i="5"/>
  <c r="BF163" i="5"/>
  <c r="BF81" i="5"/>
  <c r="BD163" i="5"/>
  <c r="AE169" i="5"/>
  <c r="AE151" i="5"/>
  <c r="AE168" i="5"/>
  <c r="AE81" i="5" l="1"/>
  <c r="AE164" i="5"/>
  <c r="AE167" i="5"/>
  <c r="AE154" i="5"/>
  <c r="BF153" i="5"/>
  <c r="BF166" i="5"/>
  <c r="AJ151" i="5"/>
  <c r="AJ168" i="5"/>
  <c r="AJ169" i="5"/>
  <c r="AE153" i="5" l="1"/>
  <c r="AE166" i="5"/>
  <c r="AJ81" i="5"/>
  <c r="AJ154" i="5"/>
  <c r="AJ167" i="5"/>
  <c r="AJ164" i="5"/>
  <c r="AZ151" i="5"/>
  <c r="AZ168" i="5"/>
  <c r="AZ169" i="5"/>
  <c r="AZ81" i="5" l="1"/>
  <c r="AZ154" i="5"/>
  <c r="AZ167" i="5"/>
  <c r="AZ164" i="5"/>
  <c r="AJ163" i="5"/>
  <c r="AZ163" i="5"/>
  <c r="AJ153" i="5"/>
  <c r="AJ166" i="5"/>
  <c r="D168" i="5"/>
  <c r="D169" i="5"/>
  <c r="D151" i="5"/>
  <c r="D164" i="5" l="1"/>
  <c r="D167" i="5"/>
  <c r="D154" i="5"/>
  <c r="D81" i="5"/>
  <c r="AZ153" i="5"/>
  <c r="AZ166" i="5"/>
  <c r="AR169" i="5"/>
  <c r="AR151" i="5"/>
  <c r="AR168" i="5"/>
  <c r="AR164" i="5" l="1"/>
  <c r="AR81" i="5"/>
  <c r="AR167" i="5"/>
  <c r="AR154" i="5"/>
  <c r="D163" i="5"/>
  <c r="D153" i="5"/>
  <c r="D166" i="5"/>
  <c r="P151" i="5"/>
  <c r="P169" i="5"/>
  <c r="P168" i="5"/>
  <c r="AR153" i="5" l="1"/>
  <c r="AR166" i="5"/>
  <c r="P81" i="5"/>
  <c r="P167" i="5"/>
  <c r="P154" i="5"/>
  <c r="P164" i="5"/>
  <c r="P163" i="5"/>
  <c r="AR163" i="5"/>
  <c r="AI169" i="5"/>
  <c r="AI168" i="5"/>
  <c r="AI151" i="5"/>
  <c r="AI81" i="5" l="1"/>
  <c r="AI164" i="5"/>
  <c r="AI154" i="5"/>
  <c r="AI167" i="5"/>
  <c r="P153" i="5"/>
  <c r="P166" i="5"/>
  <c r="AQ168" i="5"/>
  <c r="AQ169" i="5"/>
  <c r="AQ151" i="5"/>
  <c r="AI163" i="5" l="1"/>
  <c r="AQ163" i="5"/>
  <c r="AI153" i="5"/>
  <c r="AI166" i="5"/>
  <c r="AQ154" i="5"/>
  <c r="AQ167" i="5"/>
  <c r="AQ81" i="5"/>
  <c r="AQ164" i="5"/>
  <c r="AW151" i="5"/>
  <c r="AW169" i="5"/>
  <c r="AW168" i="5"/>
  <c r="AW164" i="5" l="1"/>
  <c r="AW81" i="5"/>
  <c r="AW154" i="5"/>
  <c r="AW167" i="5"/>
  <c r="U163" i="5"/>
  <c r="AQ153" i="5"/>
  <c r="AQ166" i="5"/>
  <c r="U169" i="5"/>
  <c r="U151" i="5"/>
  <c r="U168" i="5"/>
  <c r="U81" i="5" l="1"/>
  <c r="AW163" i="5"/>
  <c r="U154" i="5"/>
  <c r="U167" i="5"/>
  <c r="U164" i="5"/>
  <c r="AW153" i="5"/>
  <c r="AW166" i="5"/>
  <c r="L169" i="5"/>
  <c r="L168" i="5"/>
  <c r="L151" i="5"/>
  <c r="L81" i="5" l="1"/>
  <c r="L154" i="5"/>
  <c r="L167" i="5"/>
  <c r="L163" i="5"/>
  <c r="L164" i="5"/>
  <c r="U153" i="5"/>
  <c r="U166" i="5"/>
  <c r="AG151" i="5"/>
  <c r="AG168" i="5"/>
  <c r="AG169" i="5"/>
  <c r="AG164" i="5" l="1"/>
  <c r="AG163" i="5"/>
  <c r="L153" i="5"/>
  <c r="L166" i="5"/>
  <c r="AG154" i="5"/>
  <c r="AG167" i="5"/>
  <c r="AG81" i="5"/>
  <c r="AY151" i="5"/>
  <c r="AY169" i="5"/>
  <c r="AY168" i="5"/>
  <c r="AY81" i="5" l="1"/>
  <c r="AY163" i="5"/>
  <c r="AY164" i="5"/>
  <c r="AY154" i="5"/>
  <c r="AY167" i="5"/>
  <c r="AG153" i="5"/>
  <c r="AG166" i="5"/>
  <c r="AY153" i="5" l="1"/>
  <c r="AY166" i="5"/>
  <c r="BL151" i="5" l="1"/>
  <c r="BL169" i="5"/>
  <c r="BL168" i="5"/>
  <c r="BL81" i="5" l="1"/>
  <c r="BL164" i="5"/>
  <c r="BL154" i="5"/>
  <c r="BL167" i="5"/>
  <c r="BL163" i="5"/>
  <c r="BL153" i="5" l="1"/>
  <c r="BL166" i="5"/>
  <c r="BP151" i="5" l="1"/>
  <c r="BP169" i="5"/>
  <c r="BP168" i="5"/>
  <c r="BP162" i="5" l="1"/>
  <c r="BP164" i="5"/>
  <c r="BP129" i="5"/>
  <c r="BP128" i="5" s="1"/>
  <c r="BP81" i="5"/>
  <c r="BP154" i="5"/>
  <c r="BP167" i="5"/>
  <c r="BP113" i="5"/>
  <c r="BP161" i="5"/>
  <c r="BP163" i="5"/>
  <c r="BP121" i="5"/>
  <c r="BP137" i="5"/>
  <c r="BP146" i="5"/>
  <c r="BP145" i="5" s="1"/>
  <c r="BK168" i="5"/>
  <c r="BK151" i="5"/>
  <c r="BK169" i="5"/>
  <c r="BK164" i="5" l="1"/>
  <c r="BK154" i="5"/>
  <c r="BK167" i="5"/>
  <c r="BP136" i="5"/>
  <c r="BK81" i="5"/>
  <c r="BP120" i="5"/>
  <c r="BP112" i="5"/>
  <c r="BP160" i="5"/>
  <c r="BP153" i="5"/>
  <c r="BP144" i="5" s="1"/>
  <c r="BP166" i="5"/>
  <c r="BM151" i="5"/>
  <c r="BM169" i="5"/>
  <c r="BM168" i="5"/>
  <c r="BM164" i="5" l="1"/>
  <c r="BK163" i="5"/>
  <c r="BM81" i="5"/>
  <c r="BM167" i="5"/>
  <c r="BM154" i="5"/>
  <c r="BP111" i="5"/>
  <c r="BK153" i="5"/>
  <c r="BK166" i="5"/>
  <c r="BP159" i="5" l="1"/>
  <c r="BM163" i="5"/>
  <c r="BM153" i="5"/>
  <c r="BM166" i="5"/>
  <c r="BN146" i="5" l="1"/>
  <c r="BN145" i="5" s="1"/>
  <c r="BN137" i="5"/>
  <c r="BN162" i="5"/>
  <c r="BN121" i="5"/>
  <c r="BN113" i="5"/>
  <c r="BN129" i="5"/>
  <c r="BN169" i="5"/>
  <c r="BN168" i="5"/>
  <c r="BN151" i="5"/>
  <c r="BN136" i="5" l="1"/>
  <c r="BN81" i="5"/>
  <c r="BN161" i="5"/>
  <c r="BN120" i="5"/>
  <c r="BN163" i="5"/>
  <c r="BN112" i="5"/>
  <c r="BN160" i="5"/>
  <c r="BN164" i="5"/>
  <c r="BN128" i="5"/>
  <c r="BN154" i="5"/>
  <c r="BN167" i="5"/>
  <c r="BO162" i="5" l="1"/>
  <c r="BO121" i="5"/>
  <c r="BO113" i="5"/>
  <c r="BO161" i="5"/>
  <c r="BO146" i="5"/>
  <c r="BO145" i="5" s="1"/>
  <c r="BO163" i="5"/>
  <c r="BO137" i="5"/>
  <c r="BO129" i="5"/>
  <c r="BN153" i="5"/>
  <c r="BN144" i="5" s="1"/>
  <c r="BN166" i="5"/>
  <c r="BN111" i="5" l="1"/>
  <c r="BO160" i="5"/>
  <c r="BO169" i="5"/>
  <c r="BO168" i="5"/>
  <c r="BO151" i="5"/>
  <c r="BO136" i="5"/>
  <c r="BO128" i="5"/>
  <c r="BN159" i="5" l="1"/>
  <c r="BO120" i="5"/>
  <c r="BO154" i="5"/>
  <c r="BO167" i="5"/>
  <c r="BO81" i="5"/>
  <c r="BO112" i="5"/>
  <c r="BO164" i="5"/>
  <c r="BJ168" i="5"/>
  <c r="BJ169" i="5"/>
  <c r="BJ151" i="5"/>
  <c r="BJ81" i="5" l="1"/>
  <c r="BJ167" i="5"/>
  <c r="BJ154" i="5"/>
  <c r="BJ163" i="5"/>
  <c r="BJ164" i="5"/>
  <c r="BO153" i="5"/>
  <c r="BO144" i="5" s="1"/>
  <c r="BO166" i="5"/>
  <c r="BR169" i="5"/>
  <c r="BR151" i="5"/>
  <c r="BR168" i="5"/>
  <c r="BO111" i="5" l="1"/>
  <c r="BR163" i="5"/>
  <c r="BR113" i="5"/>
  <c r="BR129" i="5"/>
  <c r="BR128" i="5" s="1"/>
  <c r="BR81" i="5"/>
  <c r="BR137" i="5"/>
  <c r="BR121" i="5"/>
  <c r="BR146" i="5"/>
  <c r="BR145" i="5" s="1"/>
  <c r="BJ153" i="5"/>
  <c r="BJ166" i="5"/>
  <c r="BR154" i="5"/>
  <c r="BR167" i="5"/>
  <c r="BR164" i="5"/>
  <c r="BO159" i="5" l="1"/>
  <c r="BR161" i="5"/>
  <c r="BR162" i="5"/>
  <c r="BR120" i="5"/>
  <c r="BR136" i="5"/>
  <c r="BR112" i="5"/>
  <c r="BR160" i="5"/>
  <c r="BR153" i="5"/>
  <c r="BR144" i="5" s="1"/>
  <c r="BR166" i="5"/>
  <c r="BR111" i="5" l="1"/>
  <c r="BR159" i="5" l="1"/>
  <c r="BQ137" i="5" l="1"/>
  <c r="BQ136" i="5" s="1"/>
  <c r="BQ129" i="5"/>
  <c r="BQ163" i="5"/>
  <c r="BQ113" i="5"/>
  <c r="BQ161" i="5"/>
  <c r="BQ121" i="5"/>
  <c r="BQ146" i="5"/>
  <c r="BQ145" i="5" s="1"/>
  <c r="BQ162" i="5"/>
  <c r="BQ169" i="5"/>
  <c r="BQ151" i="5"/>
  <c r="BQ168" i="5"/>
  <c r="BQ128" i="5" l="1"/>
  <c r="BQ164" i="5"/>
  <c r="BQ112" i="5"/>
  <c r="BQ160" i="5"/>
  <c r="BQ81" i="5"/>
  <c r="BQ154" i="5"/>
  <c r="BQ167" i="5"/>
  <c r="BQ120" i="5"/>
  <c r="BQ153" i="5" l="1"/>
  <c r="BQ144" i="5" s="1"/>
  <c r="BQ166" i="5"/>
  <c r="BQ111" i="5" l="1"/>
  <c r="BS169" i="5"/>
  <c r="BS151" i="5"/>
  <c r="BS168" i="5"/>
  <c r="AR151" i="7" l="1"/>
  <c r="AE151" i="7"/>
  <c r="L151" i="7"/>
  <c r="AN151" i="7"/>
  <c r="S151" i="7"/>
  <c r="J151" i="7"/>
  <c r="AL151" i="7"/>
  <c r="F151" i="7"/>
  <c r="AP151" i="7"/>
  <c r="P151" i="7"/>
  <c r="U151" i="7"/>
  <c r="B151" i="7"/>
  <c r="AJ151" i="7"/>
  <c r="C151" i="7"/>
  <c r="AM151" i="7"/>
  <c r="T151" i="7"/>
  <c r="R151" i="7"/>
  <c r="AC151" i="7"/>
  <c r="AH151" i="7"/>
  <c r="X151" i="7"/>
  <c r="AB151" i="7"/>
  <c r="D151" i="7"/>
  <c r="O151" i="7"/>
  <c r="AO151" i="7"/>
  <c r="I151" i="7"/>
  <c r="AD151" i="7"/>
  <c r="E151" i="7"/>
  <c r="K151" i="7"/>
  <c r="N151" i="7"/>
  <c r="G151" i="7"/>
  <c r="M151" i="7"/>
  <c r="Q151" i="7"/>
  <c r="Z151" i="7"/>
  <c r="AG151" i="7"/>
  <c r="AF151" i="7"/>
  <c r="Y151" i="7"/>
  <c r="W151" i="7"/>
  <c r="V151" i="7"/>
  <c r="AK151" i="7"/>
  <c r="AA151" i="7"/>
  <c r="H151" i="7"/>
  <c r="AI151" i="7"/>
  <c r="AQ151" i="7"/>
  <c r="BQ159" i="5"/>
  <c r="BS81" i="5"/>
  <c r="BS164" i="5"/>
  <c r="BS154" i="5"/>
  <c r="BS167" i="5"/>
  <c r="BS137" i="5" l="1"/>
  <c r="BS129" i="5"/>
  <c r="BS153" i="5"/>
  <c r="BS166" i="5"/>
  <c r="BS146" i="5" l="1"/>
  <c r="BS145" i="5" s="1"/>
  <c r="BS113" i="5"/>
  <c r="BS112" i="5" s="1"/>
  <c r="BS121" i="5"/>
  <c r="BS120" i="5" s="1"/>
  <c r="BS161" i="5"/>
  <c r="BS162" i="5"/>
  <c r="BS128" i="5"/>
  <c r="BS163" i="5"/>
  <c r="BS136" i="5"/>
  <c r="FU83" i="2" l="1"/>
  <c r="FU83" i="11"/>
  <c r="FU84" i="2"/>
  <c r="FU84" i="11"/>
  <c r="FU156" i="11"/>
  <c r="FU168" i="11" s="1"/>
  <c r="FU156" i="2"/>
  <c r="FU168" i="2" s="1"/>
  <c r="FU157" i="11"/>
  <c r="FU169" i="11" s="1"/>
  <c r="FU157" i="2"/>
  <c r="FU169" i="2" s="1"/>
  <c r="FU155" i="2"/>
  <c r="FU155" i="11"/>
  <c r="FU82" i="11"/>
  <c r="FU82" i="2"/>
  <c r="FT84" i="2"/>
  <c r="FT84" i="11"/>
  <c r="FT157" i="11"/>
  <c r="FT169" i="11" s="1"/>
  <c r="FT157" i="2"/>
  <c r="FT83" i="2"/>
  <c r="FT83" i="11"/>
  <c r="FT156" i="2"/>
  <c r="FT156" i="11"/>
  <c r="FT168" i="11" s="1"/>
  <c r="FT155" i="2"/>
  <c r="FT155" i="11"/>
  <c r="FT82" i="2"/>
  <c r="FT82" i="11"/>
  <c r="FS83" i="2"/>
  <c r="FS83" i="11"/>
  <c r="FS84" i="2"/>
  <c r="FS84" i="11"/>
  <c r="FS156" i="11"/>
  <c r="FS168" i="11" s="1"/>
  <c r="FS156" i="2"/>
  <c r="AS195" i="7"/>
  <c r="FS157" i="11"/>
  <c r="FS169" i="11" s="1"/>
  <c r="FS157" i="2"/>
  <c r="FS155" i="11"/>
  <c r="FS155" i="2"/>
  <c r="AS107" i="7"/>
  <c r="FS82" i="11"/>
  <c r="FS82" i="2"/>
  <c r="AS194" i="7"/>
  <c r="FR156" i="2"/>
  <c r="FR156" i="11"/>
  <c r="FR168" i="11" s="1"/>
  <c r="FR157" i="11"/>
  <c r="FR169" i="11" s="1"/>
  <c r="FR157" i="2"/>
  <c r="AR167" i="7"/>
  <c r="FR84" i="11"/>
  <c r="FR84" i="2"/>
  <c r="FR83" i="11"/>
  <c r="FR83" i="2"/>
  <c r="AR159" i="7"/>
  <c r="AR178" i="7"/>
  <c r="AS177" i="7"/>
  <c r="AR143" i="7"/>
  <c r="FR155" i="11"/>
  <c r="FR155" i="2"/>
  <c r="FR82" i="11"/>
  <c r="FR82" i="2"/>
  <c r="AR109" i="7"/>
  <c r="FQ83" i="11"/>
  <c r="FQ83" i="2"/>
  <c r="FQ84" i="2"/>
  <c r="AR110" i="7"/>
  <c r="FQ84" i="11"/>
  <c r="AR182" i="7"/>
  <c r="AR194" i="7" s="1"/>
  <c r="FQ156" i="11"/>
  <c r="FQ168" i="11" s="1"/>
  <c r="FQ156" i="2"/>
  <c r="AR183" i="7"/>
  <c r="AR195" i="7" s="1"/>
  <c r="FQ157" i="2"/>
  <c r="FQ157" i="11"/>
  <c r="FQ169" i="11" s="1"/>
  <c r="FQ155" i="11"/>
  <c r="AR181" i="7"/>
  <c r="FQ155" i="2"/>
  <c r="AR108" i="7"/>
  <c r="FQ82" i="11"/>
  <c r="FQ82" i="2"/>
  <c r="FP84" i="11"/>
  <c r="FP84" i="2"/>
  <c r="FP156" i="11"/>
  <c r="FP168" i="11" s="1"/>
  <c r="FP156" i="2"/>
  <c r="FP83" i="11"/>
  <c r="FP83" i="2"/>
  <c r="FP157" i="11"/>
  <c r="FP169" i="11" s="1"/>
  <c r="FP157" i="2"/>
  <c r="FP155" i="11"/>
  <c r="FP155" i="2"/>
  <c r="FP82" i="11"/>
  <c r="FP82" i="2"/>
  <c r="FO84" i="11"/>
  <c r="FO84" i="2"/>
  <c r="FO156" i="11"/>
  <c r="FO168" i="11" s="1"/>
  <c r="FO156" i="2"/>
  <c r="FO157" i="11"/>
  <c r="FO169" i="11" s="1"/>
  <c r="FO157" i="2"/>
  <c r="FO83" i="11"/>
  <c r="FO83" i="2"/>
  <c r="FO155" i="11"/>
  <c r="FO155" i="2"/>
  <c r="FO82" i="11"/>
  <c r="FO82" i="2"/>
  <c r="FN84" i="11"/>
  <c r="FN84" i="2"/>
  <c r="FN156" i="11"/>
  <c r="FN168" i="11" s="1"/>
  <c r="FN156" i="2"/>
  <c r="FN168" i="2" s="1"/>
  <c r="FN157" i="11"/>
  <c r="FN169" i="11" s="1"/>
  <c r="FN157" i="2"/>
  <c r="FN169" i="2" s="1"/>
  <c r="FN83" i="11"/>
  <c r="FN83" i="2"/>
  <c r="FN155" i="2"/>
  <c r="FN155" i="11"/>
  <c r="FN82" i="2"/>
  <c r="FN82" i="11"/>
  <c r="AM110" i="7"/>
  <c r="AI110" i="7"/>
  <c r="AE110" i="7"/>
  <c r="AA110" i="7"/>
  <c r="W110" i="7"/>
  <c r="S110" i="7"/>
  <c r="O110" i="7"/>
  <c r="K110" i="7"/>
  <c r="G110" i="7"/>
  <c r="C110" i="7"/>
  <c r="AO110" i="7"/>
  <c r="AK110" i="7"/>
  <c r="AG110" i="7"/>
  <c r="AC110" i="7"/>
  <c r="Y110" i="7"/>
  <c r="U110" i="7"/>
  <c r="Q110" i="7"/>
  <c r="M110" i="7"/>
  <c r="I110" i="7"/>
  <c r="E110" i="7"/>
  <c r="AP110" i="7"/>
  <c r="AH110" i="7"/>
  <c r="Z110" i="7"/>
  <c r="R110" i="7"/>
  <c r="J110" i="7"/>
  <c r="B110" i="7"/>
  <c r="AN110" i="7"/>
  <c r="AF110" i="7"/>
  <c r="X110" i="7"/>
  <c r="P110" i="7"/>
  <c r="H110" i="7"/>
  <c r="AL110" i="7"/>
  <c r="AD110" i="7"/>
  <c r="V110" i="7"/>
  <c r="N110" i="7"/>
  <c r="F110" i="7"/>
  <c r="L110" i="7"/>
  <c r="FM84" i="11"/>
  <c r="AJ110" i="7"/>
  <c r="D110" i="7"/>
  <c r="AB110" i="7"/>
  <c r="AQ110" i="7"/>
  <c r="T110" i="7"/>
  <c r="AP182" i="7"/>
  <c r="AP194" i="7" s="1"/>
  <c r="AL182" i="7"/>
  <c r="AL194" i="7" s="1"/>
  <c r="AH182" i="7"/>
  <c r="AH194" i="7" s="1"/>
  <c r="AD182" i="7"/>
  <c r="AD194" i="7" s="1"/>
  <c r="Z182" i="7"/>
  <c r="Z194" i="7" s="1"/>
  <c r="V182" i="7"/>
  <c r="V194" i="7" s="1"/>
  <c r="R182" i="7"/>
  <c r="R194" i="7" s="1"/>
  <c r="N182" i="7"/>
  <c r="N194" i="7" s="1"/>
  <c r="J182" i="7"/>
  <c r="J194" i="7" s="1"/>
  <c r="F182" i="7"/>
  <c r="F194" i="7" s="1"/>
  <c r="B182" i="7"/>
  <c r="B194" i="7" s="1"/>
  <c r="AN182" i="7"/>
  <c r="AN194" i="7" s="1"/>
  <c r="AJ182" i="7"/>
  <c r="AJ194" i="7" s="1"/>
  <c r="AF182" i="7"/>
  <c r="AF194" i="7" s="1"/>
  <c r="AB182" i="7"/>
  <c r="AB194" i="7" s="1"/>
  <c r="X182" i="7"/>
  <c r="X194" i="7" s="1"/>
  <c r="T182" i="7"/>
  <c r="T194" i="7" s="1"/>
  <c r="P182" i="7"/>
  <c r="P194" i="7" s="1"/>
  <c r="L182" i="7"/>
  <c r="L194" i="7" s="1"/>
  <c r="H182" i="7"/>
  <c r="H194" i="7" s="1"/>
  <c r="D182" i="7"/>
  <c r="D194" i="7" s="1"/>
  <c r="AM182" i="7"/>
  <c r="AM194" i="7" s="1"/>
  <c r="AE182" i="7"/>
  <c r="AE194" i="7" s="1"/>
  <c r="W182" i="7"/>
  <c r="W194" i="7" s="1"/>
  <c r="O182" i="7"/>
  <c r="O194" i="7" s="1"/>
  <c r="G182" i="7"/>
  <c r="G194" i="7" s="1"/>
  <c r="AI182" i="7"/>
  <c r="AI194" i="7" s="1"/>
  <c r="AA182" i="7"/>
  <c r="AA194" i="7" s="1"/>
  <c r="S182" i="7"/>
  <c r="S194" i="7" s="1"/>
  <c r="K182" i="7"/>
  <c r="K194" i="7" s="1"/>
  <c r="C182" i="7"/>
  <c r="C194" i="7" s="1"/>
  <c r="AG182" i="7"/>
  <c r="AG194" i="7" s="1"/>
  <c r="Q182" i="7"/>
  <c r="Q194" i="7" s="1"/>
  <c r="AC182" i="7"/>
  <c r="AC194" i="7" s="1"/>
  <c r="M182" i="7"/>
  <c r="M194" i="7" s="1"/>
  <c r="AO182" i="7"/>
  <c r="AO194" i="7" s="1"/>
  <c r="Y182" i="7"/>
  <c r="Y194" i="7" s="1"/>
  <c r="I182" i="7"/>
  <c r="I194" i="7" s="1"/>
  <c r="U182" i="7"/>
  <c r="U194" i="7" s="1"/>
  <c r="E182" i="7"/>
  <c r="E194" i="7" s="1"/>
  <c r="AQ182" i="7"/>
  <c r="AQ194" i="7" s="1"/>
  <c r="AK182" i="7"/>
  <c r="AK194" i="7" s="1"/>
  <c r="FM156" i="11"/>
  <c r="FM168" i="11" s="1"/>
  <c r="AO183" i="7"/>
  <c r="AO195" i="7" s="1"/>
  <c r="AK183" i="7"/>
  <c r="AK195" i="7" s="1"/>
  <c r="AG183" i="7"/>
  <c r="AG195" i="7" s="1"/>
  <c r="AC183" i="7"/>
  <c r="AC195" i="7" s="1"/>
  <c r="Y183" i="7"/>
  <c r="Y195" i="7" s="1"/>
  <c r="U183" i="7"/>
  <c r="U195" i="7" s="1"/>
  <c r="Q183" i="7"/>
  <c r="Q195" i="7" s="1"/>
  <c r="M183" i="7"/>
  <c r="M195" i="7" s="1"/>
  <c r="I183" i="7"/>
  <c r="I195" i="7" s="1"/>
  <c r="E183" i="7"/>
  <c r="E195" i="7" s="1"/>
  <c r="AM183" i="7"/>
  <c r="AM195" i="7" s="1"/>
  <c r="AI183" i="7"/>
  <c r="AI195" i="7" s="1"/>
  <c r="AE183" i="7"/>
  <c r="AE195" i="7" s="1"/>
  <c r="AA183" i="7"/>
  <c r="AA195" i="7" s="1"/>
  <c r="W183" i="7"/>
  <c r="W195" i="7" s="1"/>
  <c r="S183" i="7"/>
  <c r="S195" i="7" s="1"/>
  <c r="O183" i="7"/>
  <c r="O195" i="7" s="1"/>
  <c r="K183" i="7"/>
  <c r="K195" i="7" s="1"/>
  <c r="G183" i="7"/>
  <c r="G195" i="7" s="1"/>
  <c r="C183" i="7"/>
  <c r="C195" i="7" s="1"/>
  <c r="AL183" i="7"/>
  <c r="AL195" i="7" s="1"/>
  <c r="AD183" i="7"/>
  <c r="AD195" i="7" s="1"/>
  <c r="V183" i="7"/>
  <c r="V195" i="7" s="1"/>
  <c r="N183" i="7"/>
  <c r="N195" i="7" s="1"/>
  <c r="F183" i="7"/>
  <c r="F195" i="7" s="1"/>
  <c r="AP183" i="7"/>
  <c r="AP195" i="7" s="1"/>
  <c r="AH183" i="7"/>
  <c r="AH195" i="7" s="1"/>
  <c r="Z183" i="7"/>
  <c r="Z195" i="7" s="1"/>
  <c r="R183" i="7"/>
  <c r="R195" i="7" s="1"/>
  <c r="J183" i="7"/>
  <c r="J195" i="7" s="1"/>
  <c r="B183" i="7"/>
  <c r="B195" i="7" s="1"/>
  <c r="AN183" i="7"/>
  <c r="AN195" i="7" s="1"/>
  <c r="X183" i="7"/>
  <c r="X195" i="7" s="1"/>
  <c r="H183" i="7"/>
  <c r="H195" i="7" s="1"/>
  <c r="AJ183" i="7"/>
  <c r="AJ195" i="7" s="1"/>
  <c r="T183" i="7"/>
  <c r="T195" i="7" s="1"/>
  <c r="D183" i="7"/>
  <c r="D195" i="7" s="1"/>
  <c r="AF183" i="7"/>
  <c r="AF195" i="7" s="1"/>
  <c r="P183" i="7"/>
  <c r="P195" i="7" s="1"/>
  <c r="AQ183" i="7"/>
  <c r="AQ195" i="7" s="1"/>
  <c r="AB183" i="7"/>
  <c r="AB195" i="7" s="1"/>
  <c r="L183" i="7"/>
  <c r="L195" i="7" s="1"/>
  <c r="FM157" i="11"/>
  <c r="FM169" i="11" s="1"/>
  <c r="AM167" i="7"/>
  <c r="AI167" i="7"/>
  <c r="AE167" i="7"/>
  <c r="AA167" i="7"/>
  <c r="W167" i="7"/>
  <c r="S167" i="7"/>
  <c r="O167" i="7"/>
  <c r="K167" i="7"/>
  <c r="G167" i="7"/>
  <c r="C167" i="7"/>
  <c r="AO167" i="7"/>
  <c r="AK167" i="7"/>
  <c r="AG167" i="7"/>
  <c r="AC167" i="7"/>
  <c r="Y167" i="7"/>
  <c r="U167" i="7"/>
  <c r="Q167" i="7"/>
  <c r="M167" i="7"/>
  <c r="I167" i="7"/>
  <c r="E167" i="7"/>
  <c r="AJ167" i="7"/>
  <c r="AB167" i="7"/>
  <c r="T167" i="7"/>
  <c r="L167" i="7"/>
  <c r="D167" i="7"/>
  <c r="AP167" i="7"/>
  <c r="AH167" i="7"/>
  <c r="Z167" i="7"/>
  <c r="R167" i="7"/>
  <c r="J167" i="7"/>
  <c r="B167" i="7"/>
  <c r="AN167" i="7"/>
  <c r="AF167" i="7"/>
  <c r="X167" i="7"/>
  <c r="P167" i="7"/>
  <c r="H167" i="7"/>
  <c r="AL167" i="7"/>
  <c r="F167" i="7"/>
  <c r="AD167" i="7"/>
  <c r="V167" i="7"/>
  <c r="AQ167" i="7"/>
  <c r="N167" i="7"/>
  <c r="AP178" i="7"/>
  <c r="AP177" i="7" s="1"/>
  <c r="AL178" i="7"/>
  <c r="AL177" i="7" s="1"/>
  <c r="AH178" i="7"/>
  <c r="AH177" i="7" s="1"/>
  <c r="AD178" i="7"/>
  <c r="AD177" i="7" s="1"/>
  <c r="Z178" i="7"/>
  <c r="Z177" i="7" s="1"/>
  <c r="V178" i="7"/>
  <c r="V177" i="7" s="1"/>
  <c r="R178" i="7"/>
  <c r="R177" i="7" s="1"/>
  <c r="N178" i="7"/>
  <c r="N177" i="7" s="1"/>
  <c r="J178" i="7"/>
  <c r="J177" i="7" s="1"/>
  <c r="F178" i="7"/>
  <c r="F177" i="7" s="1"/>
  <c r="B178" i="7"/>
  <c r="B177" i="7" s="1"/>
  <c r="AN178" i="7"/>
  <c r="AN177" i="7" s="1"/>
  <c r="AJ178" i="7"/>
  <c r="AJ177" i="7" s="1"/>
  <c r="AF178" i="7"/>
  <c r="AF177" i="7" s="1"/>
  <c r="AB178" i="7"/>
  <c r="AB177" i="7" s="1"/>
  <c r="X178" i="7"/>
  <c r="X177" i="7" s="1"/>
  <c r="T178" i="7"/>
  <c r="T177" i="7" s="1"/>
  <c r="P178" i="7"/>
  <c r="P177" i="7" s="1"/>
  <c r="L178" i="7"/>
  <c r="L177" i="7" s="1"/>
  <c r="H178" i="7"/>
  <c r="H177" i="7" s="1"/>
  <c r="D178" i="7"/>
  <c r="D177" i="7" s="1"/>
  <c r="AM178" i="7"/>
  <c r="AM177" i="7" s="1"/>
  <c r="AE178" i="7"/>
  <c r="AE177" i="7" s="1"/>
  <c r="W178" i="7"/>
  <c r="W177" i="7" s="1"/>
  <c r="O178" i="7"/>
  <c r="O177" i="7" s="1"/>
  <c r="G178" i="7"/>
  <c r="G177" i="7" s="1"/>
  <c r="AI178" i="7"/>
  <c r="AI177" i="7" s="1"/>
  <c r="AA178" i="7"/>
  <c r="AA177" i="7" s="1"/>
  <c r="S178" i="7"/>
  <c r="S177" i="7" s="1"/>
  <c r="K178" i="7"/>
  <c r="K177" i="7" s="1"/>
  <c r="C178" i="7"/>
  <c r="C177" i="7" s="1"/>
  <c r="AG178" i="7"/>
  <c r="AG177" i="7" s="1"/>
  <c r="Q178" i="7"/>
  <c r="Q177" i="7" s="1"/>
  <c r="AC178" i="7"/>
  <c r="AC177" i="7" s="1"/>
  <c r="M178" i="7"/>
  <c r="M177" i="7" s="1"/>
  <c r="AO178" i="7"/>
  <c r="AO177" i="7" s="1"/>
  <c r="Y178" i="7"/>
  <c r="Y177" i="7" s="1"/>
  <c r="I178" i="7"/>
  <c r="I177" i="7" s="1"/>
  <c r="E178" i="7"/>
  <c r="E177" i="7" s="1"/>
  <c r="AK178" i="7"/>
  <c r="AK177" i="7" s="1"/>
  <c r="AQ178" i="7"/>
  <c r="AQ177" i="7" s="1"/>
  <c r="U178" i="7"/>
  <c r="U177" i="7" s="1"/>
  <c r="AN109" i="7"/>
  <c r="AJ109" i="7"/>
  <c r="AF109" i="7"/>
  <c r="AB109" i="7"/>
  <c r="X109" i="7"/>
  <c r="T109" i="7"/>
  <c r="P109" i="7"/>
  <c r="L109" i="7"/>
  <c r="H109" i="7"/>
  <c r="D109" i="7"/>
  <c r="AP109" i="7"/>
  <c r="AL109" i="7"/>
  <c r="AH109" i="7"/>
  <c r="AD109" i="7"/>
  <c r="Z109" i="7"/>
  <c r="V109" i="7"/>
  <c r="R109" i="7"/>
  <c r="N109" i="7"/>
  <c r="J109" i="7"/>
  <c r="F109" i="7"/>
  <c r="B109" i="7"/>
  <c r="AI109" i="7"/>
  <c r="AA109" i="7"/>
  <c r="S109" i="7"/>
  <c r="K109" i="7"/>
  <c r="C109" i="7"/>
  <c r="AO109" i="7"/>
  <c r="AG109" i="7"/>
  <c r="Y109" i="7"/>
  <c r="Q109" i="7"/>
  <c r="I109" i="7"/>
  <c r="AM109" i="7"/>
  <c r="AE109" i="7"/>
  <c r="W109" i="7"/>
  <c r="O109" i="7"/>
  <c r="G109" i="7"/>
  <c r="U109" i="7"/>
  <c r="AQ109" i="7"/>
  <c r="M109" i="7"/>
  <c r="AK109" i="7"/>
  <c r="E109" i="7"/>
  <c r="FM83" i="11"/>
  <c r="AC109" i="7"/>
  <c r="AO159" i="7"/>
  <c r="AK159" i="7"/>
  <c r="AG159" i="7"/>
  <c r="AC159" i="7"/>
  <c r="Y159" i="7"/>
  <c r="U159" i="7"/>
  <c r="Q159" i="7"/>
  <c r="M159" i="7"/>
  <c r="I159" i="7"/>
  <c r="E159" i="7"/>
  <c r="AM159" i="7"/>
  <c r="AI159" i="7"/>
  <c r="AE159" i="7"/>
  <c r="AA159" i="7"/>
  <c r="W159" i="7"/>
  <c r="S159" i="7"/>
  <c r="O159" i="7"/>
  <c r="K159" i="7"/>
  <c r="G159" i="7"/>
  <c r="C159" i="7"/>
  <c r="AP159" i="7"/>
  <c r="AH159" i="7"/>
  <c r="Z159" i="7"/>
  <c r="R159" i="7"/>
  <c r="J159" i="7"/>
  <c r="B159" i="7"/>
  <c r="AN159" i="7"/>
  <c r="AF159" i="7"/>
  <c r="X159" i="7"/>
  <c r="P159" i="7"/>
  <c r="H159" i="7"/>
  <c r="AL159" i="7"/>
  <c r="AD159" i="7"/>
  <c r="V159" i="7"/>
  <c r="N159" i="7"/>
  <c r="F159" i="7"/>
  <c r="AB159" i="7"/>
  <c r="T159" i="7"/>
  <c r="L159" i="7"/>
  <c r="AQ159" i="7"/>
  <c r="AJ159" i="7"/>
  <c r="D159" i="7"/>
  <c r="AO143" i="7"/>
  <c r="AK143" i="7"/>
  <c r="AG143" i="7"/>
  <c r="AC143" i="7"/>
  <c r="Y143" i="7"/>
  <c r="U143" i="7"/>
  <c r="Q143" i="7"/>
  <c r="M143" i="7"/>
  <c r="I143" i="7"/>
  <c r="E143" i="7"/>
  <c r="AN143" i="7"/>
  <c r="AI143" i="7"/>
  <c r="AD143" i="7"/>
  <c r="X143" i="7"/>
  <c r="S143" i="7"/>
  <c r="N143" i="7"/>
  <c r="H143" i="7"/>
  <c r="C143" i="7"/>
  <c r="AM143" i="7"/>
  <c r="AH143" i="7"/>
  <c r="AB143" i="7"/>
  <c r="W143" i="7"/>
  <c r="R143" i="7"/>
  <c r="L143" i="7"/>
  <c r="G143" i="7"/>
  <c r="B143" i="7"/>
  <c r="AL143" i="7"/>
  <c r="AF143" i="7"/>
  <c r="AA143" i="7"/>
  <c r="V143" i="7"/>
  <c r="P143" i="7"/>
  <c r="K143" i="7"/>
  <c r="F143" i="7"/>
  <c r="AP143" i="7"/>
  <c r="T143" i="7"/>
  <c r="AJ143" i="7"/>
  <c r="O143" i="7"/>
  <c r="AE143" i="7"/>
  <c r="J143" i="7"/>
  <c r="AQ143" i="7"/>
  <c r="Z143" i="7"/>
  <c r="D143" i="7"/>
  <c r="AM181" i="7"/>
  <c r="AI181" i="7"/>
  <c r="AE181" i="7"/>
  <c r="AA181" i="7"/>
  <c r="W181" i="7"/>
  <c r="S181" i="7"/>
  <c r="O181" i="7"/>
  <c r="K181" i="7"/>
  <c r="G181" i="7"/>
  <c r="C181" i="7"/>
  <c r="AO181" i="7"/>
  <c r="AK181" i="7"/>
  <c r="AG181" i="7"/>
  <c r="AC181" i="7"/>
  <c r="Y181" i="7"/>
  <c r="U181" i="7"/>
  <c r="Q181" i="7"/>
  <c r="M181" i="7"/>
  <c r="I181" i="7"/>
  <c r="E181" i="7"/>
  <c r="AN181" i="7"/>
  <c r="AF181" i="7"/>
  <c r="X181" i="7"/>
  <c r="P181" i="7"/>
  <c r="H181" i="7"/>
  <c r="AJ181" i="7"/>
  <c r="AB181" i="7"/>
  <c r="T181" i="7"/>
  <c r="L181" i="7"/>
  <c r="D181" i="7"/>
  <c r="AP181" i="7"/>
  <c r="Z181" i="7"/>
  <c r="J181" i="7"/>
  <c r="AL181" i="7"/>
  <c r="V181" i="7"/>
  <c r="F181" i="7"/>
  <c r="AH181" i="7"/>
  <c r="R181" i="7"/>
  <c r="B181" i="7"/>
  <c r="AD181" i="7"/>
  <c r="AQ181" i="7"/>
  <c r="N181" i="7"/>
  <c r="FM155" i="11"/>
  <c r="AO108" i="7"/>
  <c r="AK108" i="7"/>
  <c r="AG108" i="7"/>
  <c r="AC108" i="7"/>
  <c r="Y108" i="7"/>
  <c r="U108" i="7"/>
  <c r="Q108" i="7"/>
  <c r="M108" i="7"/>
  <c r="I108" i="7"/>
  <c r="E108" i="7"/>
  <c r="AM108" i="7"/>
  <c r="AI108" i="7"/>
  <c r="AE108" i="7"/>
  <c r="AA108" i="7"/>
  <c r="W108" i="7"/>
  <c r="S108" i="7"/>
  <c r="O108" i="7"/>
  <c r="K108" i="7"/>
  <c r="G108" i="7"/>
  <c r="C108" i="7"/>
  <c r="AJ108" i="7"/>
  <c r="AB108" i="7"/>
  <c r="T108" i="7"/>
  <c r="L108" i="7"/>
  <c r="D108" i="7"/>
  <c r="AQ108" i="7"/>
  <c r="AP108" i="7"/>
  <c r="AH108" i="7"/>
  <c r="Z108" i="7"/>
  <c r="R108" i="7"/>
  <c r="J108" i="7"/>
  <c r="B108" i="7"/>
  <c r="AN108" i="7"/>
  <c r="AF108" i="7"/>
  <c r="X108" i="7"/>
  <c r="P108" i="7"/>
  <c r="H108" i="7"/>
  <c r="AD108" i="7"/>
  <c r="V108" i="7"/>
  <c r="N108" i="7"/>
  <c r="N107" i="7" s="1"/>
  <c r="AL108" i="7"/>
  <c r="FM82" i="11"/>
  <c r="F108" i="7"/>
  <c r="FM84" i="2"/>
  <c r="FM157" i="2"/>
  <c r="FM169" i="2" s="1"/>
  <c r="FM83" i="2"/>
  <c r="FM155" i="2"/>
  <c r="FM156" i="2"/>
  <c r="FM168" i="2" s="1"/>
  <c r="FM82" i="2"/>
  <c r="FL157" i="2"/>
  <c r="FL169" i="2" s="1"/>
  <c r="FL157" i="11"/>
  <c r="FL169" i="11" s="1"/>
  <c r="FK157" i="11"/>
  <c r="FK169" i="11" s="1"/>
  <c r="FK157" i="2"/>
  <c r="FK169" i="2" s="1"/>
  <c r="FL83" i="11"/>
  <c r="FL83" i="2"/>
  <c r="FK83" i="11"/>
  <c r="FK83" i="2"/>
  <c r="FL84" i="11"/>
  <c r="FL84" i="2"/>
  <c r="FK84" i="11"/>
  <c r="FK84" i="2"/>
  <c r="FL156" i="11"/>
  <c r="FL168" i="11" s="1"/>
  <c r="FL156" i="2"/>
  <c r="FL168" i="2" s="1"/>
  <c r="FK156" i="2"/>
  <c r="FK168" i="2" s="1"/>
  <c r="FK156" i="11"/>
  <c r="FK168" i="11" s="1"/>
  <c r="FL155" i="11"/>
  <c r="FL155" i="2"/>
  <c r="FK155" i="2"/>
  <c r="FK155" i="11"/>
  <c r="FL82" i="11"/>
  <c r="FL81" i="11" s="1"/>
  <c r="FL75" i="11" s="1"/>
  <c r="FL82" i="2"/>
  <c r="FL81" i="2" s="1"/>
  <c r="FL75" i="2" s="1"/>
  <c r="FK82" i="11"/>
  <c r="FK81" i="11" s="1"/>
  <c r="FK75" i="11" s="1"/>
  <c r="FK82" i="2"/>
  <c r="FJ157" i="11"/>
  <c r="FJ169" i="11" s="1"/>
  <c r="FJ157" i="2"/>
  <c r="FJ169" i="2" s="1"/>
  <c r="FJ83" i="2"/>
  <c r="FJ83" i="11"/>
  <c r="FJ84" i="11"/>
  <c r="FJ84" i="2"/>
  <c r="FJ156" i="11"/>
  <c r="FJ168" i="11" s="1"/>
  <c r="FJ156" i="2"/>
  <c r="FJ168" i="2" s="1"/>
  <c r="FJ155" i="11"/>
  <c r="FJ155" i="2"/>
  <c r="FJ82" i="2"/>
  <c r="FJ82" i="11"/>
  <c r="BS144" i="5"/>
  <c r="BS111" i="5" s="1"/>
  <c r="FI83" i="11"/>
  <c r="FI83" i="2"/>
  <c r="FI84" i="11"/>
  <c r="FI84" i="2"/>
  <c r="FI156" i="11"/>
  <c r="FI168" i="11" s="1"/>
  <c r="FI156" i="2"/>
  <c r="FI168" i="2" s="1"/>
  <c r="FI157" i="11"/>
  <c r="FI169" i="11" s="1"/>
  <c r="FI157" i="2"/>
  <c r="FI169" i="2" s="1"/>
  <c r="FI155" i="11"/>
  <c r="FI155" i="2"/>
  <c r="FI82" i="11"/>
  <c r="FI82" i="2"/>
  <c r="FH156" i="2"/>
  <c r="FH168" i="2" s="1"/>
  <c r="FH156" i="11"/>
  <c r="FH168" i="11" s="1"/>
  <c r="FH157" i="11"/>
  <c r="FH169" i="11" s="1"/>
  <c r="FH157" i="2"/>
  <c r="FH169" i="2" s="1"/>
  <c r="FH83" i="11"/>
  <c r="FH83" i="2"/>
  <c r="FH84" i="2"/>
  <c r="FH84" i="11"/>
  <c r="FH155" i="11"/>
  <c r="FH155" i="2"/>
  <c r="FH82" i="11"/>
  <c r="FH82" i="2"/>
  <c r="FG84" i="11"/>
  <c r="FG84" i="2"/>
  <c r="FG156" i="11"/>
  <c r="FG168" i="11" s="1"/>
  <c r="FG156" i="2"/>
  <c r="FG168" i="2" s="1"/>
  <c r="FG157" i="11"/>
  <c r="FG169" i="11" s="1"/>
  <c r="FG157" i="2"/>
  <c r="FG169" i="2" s="1"/>
  <c r="FG83" i="11"/>
  <c r="FG83" i="2"/>
  <c r="FG155" i="2"/>
  <c r="FG155" i="11"/>
  <c r="FG82" i="11"/>
  <c r="FG82" i="2"/>
  <c r="FF84" i="11"/>
  <c r="FB84" i="11"/>
  <c r="EX84" i="11"/>
  <c r="ET84" i="11"/>
  <c r="EP84" i="11"/>
  <c r="EL84" i="11"/>
  <c r="EH84" i="11"/>
  <c r="ED84" i="11"/>
  <c r="DZ84" i="11"/>
  <c r="DV84" i="11"/>
  <c r="DR84" i="11"/>
  <c r="DN84" i="11"/>
  <c r="DJ84" i="11"/>
  <c r="DF84" i="11"/>
  <c r="DB84" i="11"/>
  <c r="CX84" i="11"/>
  <c r="CT84" i="11"/>
  <c r="CP84" i="11"/>
  <c r="CL84" i="11"/>
  <c r="CH84" i="11"/>
  <c r="CD84" i="11"/>
  <c r="BZ84" i="11"/>
  <c r="BV84" i="11"/>
  <c r="BR84" i="11"/>
  <c r="BN84" i="11"/>
  <c r="BJ84" i="11"/>
  <c r="BF84" i="11"/>
  <c r="BB84" i="11"/>
  <c r="AX84" i="11"/>
  <c r="AT84" i="11"/>
  <c r="AP84" i="11"/>
  <c r="AL84" i="11"/>
  <c r="AH84" i="11"/>
  <c r="AD84" i="11"/>
  <c r="Z84" i="11"/>
  <c r="V84" i="11"/>
  <c r="R84" i="11"/>
  <c r="N84" i="11"/>
  <c r="J84" i="11"/>
  <c r="F84" i="11"/>
  <c r="B84" i="11"/>
  <c r="FC84" i="11"/>
  <c r="EY84" i="11"/>
  <c r="EU84" i="11"/>
  <c r="EQ84" i="11"/>
  <c r="EM84" i="11"/>
  <c r="EI84" i="11"/>
  <c r="EE84" i="11"/>
  <c r="EA84" i="11"/>
  <c r="DW84" i="11"/>
  <c r="DS84" i="11"/>
  <c r="DO84" i="11"/>
  <c r="DK84" i="11"/>
  <c r="DG84" i="11"/>
  <c r="DC84" i="11"/>
  <c r="CY84" i="11"/>
  <c r="CU84" i="11"/>
  <c r="CQ84" i="11"/>
  <c r="CM84" i="11"/>
  <c r="CI84" i="11"/>
  <c r="CE84" i="11"/>
  <c r="CA84" i="11"/>
  <c r="BW84" i="11"/>
  <c r="BS84" i="11"/>
  <c r="BO84" i="11"/>
  <c r="BK84" i="11"/>
  <c r="BG84" i="11"/>
  <c r="BC84" i="11"/>
  <c r="AY84" i="11"/>
  <c r="AU84" i="11"/>
  <c r="AQ84" i="11"/>
  <c r="AM84" i="11"/>
  <c r="AI84" i="11"/>
  <c r="AE84" i="11"/>
  <c r="AA84" i="11"/>
  <c r="W84" i="11"/>
  <c r="S84" i="11"/>
  <c r="O84" i="11"/>
  <c r="K84" i="11"/>
  <c r="G84" i="11"/>
  <c r="C84" i="11"/>
  <c r="FE84" i="11"/>
  <c r="EW84" i="11"/>
  <c r="EO84" i="11"/>
  <c r="EG84" i="11"/>
  <c r="DY84" i="11"/>
  <c r="DQ84" i="11"/>
  <c r="DI84" i="11"/>
  <c r="DA84" i="11"/>
  <c r="CS84" i="11"/>
  <c r="CK84" i="11"/>
  <c r="CC84" i="11"/>
  <c r="BU84" i="11"/>
  <c r="BM84" i="11"/>
  <c r="BE84" i="11"/>
  <c r="AW84" i="11"/>
  <c r="AO84" i="11"/>
  <c r="AG84" i="11"/>
  <c r="Y84" i="11"/>
  <c r="Q84" i="11"/>
  <c r="I84" i="11"/>
  <c r="FD84" i="11"/>
  <c r="EV84" i="11"/>
  <c r="EN84" i="11"/>
  <c r="EF84" i="11"/>
  <c r="DX84" i="11"/>
  <c r="DP84" i="11"/>
  <c r="DH84" i="11"/>
  <c r="CZ84" i="11"/>
  <c r="CR84" i="11"/>
  <c r="CJ84" i="11"/>
  <c r="CB84" i="11"/>
  <c r="BT84" i="11"/>
  <c r="BL84" i="11"/>
  <c r="BD84" i="11"/>
  <c r="AV84" i="11"/>
  <c r="AN84" i="11"/>
  <c r="AF84" i="11"/>
  <c r="X84" i="11"/>
  <c r="P84" i="11"/>
  <c r="H84" i="11"/>
  <c r="EZ84" i="11"/>
  <c r="ER84" i="11"/>
  <c r="EJ84" i="11"/>
  <c r="EB84" i="11"/>
  <c r="DT84" i="11"/>
  <c r="DL84" i="11"/>
  <c r="DD84" i="11"/>
  <c r="CV84" i="11"/>
  <c r="CN84" i="11"/>
  <c r="CF84" i="11"/>
  <c r="BX84" i="11"/>
  <c r="BP84" i="11"/>
  <c r="BH84" i="11"/>
  <c r="AZ84" i="11"/>
  <c r="AR84" i="11"/>
  <c r="AJ84" i="11"/>
  <c r="AB84" i="11"/>
  <c r="T84" i="11"/>
  <c r="L84" i="11"/>
  <c r="D84" i="11"/>
  <c r="FA84" i="11"/>
  <c r="DU84" i="11"/>
  <c r="CO84" i="11"/>
  <c r="BI84" i="11"/>
  <c r="AC84" i="11"/>
  <c r="ES84" i="11"/>
  <c r="DM84" i="11"/>
  <c r="CG84" i="11"/>
  <c r="BA84" i="11"/>
  <c r="U84" i="11"/>
  <c r="EK84" i="11"/>
  <c r="DE84" i="11"/>
  <c r="BY84" i="11"/>
  <c r="AS84" i="11"/>
  <c r="M84" i="11"/>
  <c r="BQ84" i="11"/>
  <c r="AK84" i="11"/>
  <c r="EC84" i="11"/>
  <c r="E84" i="11"/>
  <c r="CW84" i="11"/>
  <c r="FC84" i="2"/>
  <c r="EY84" i="2"/>
  <c r="EU84" i="2"/>
  <c r="EQ84" i="2"/>
  <c r="EM84" i="2"/>
  <c r="EI84" i="2"/>
  <c r="EE84" i="2"/>
  <c r="EA84" i="2"/>
  <c r="DW84" i="2"/>
  <c r="DS84" i="2"/>
  <c r="DO84" i="2"/>
  <c r="DK84" i="2"/>
  <c r="DG84" i="2"/>
  <c r="DC84" i="2"/>
  <c r="CY84" i="2"/>
  <c r="CU84" i="2"/>
  <c r="CQ84" i="2"/>
  <c r="CM84" i="2"/>
  <c r="CI84" i="2"/>
  <c r="CE84" i="2"/>
  <c r="CA84" i="2"/>
  <c r="BW84" i="2"/>
  <c r="BS84" i="2"/>
  <c r="BO84" i="2"/>
  <c r="BK84" i="2"/>
  <c r="BG84" i="2"/>
  <c r="BC84" i="2"/>
  <c r="AY84" i="2"/>
  <c r="AU84" i="2"/>
  <c r="AQ84" i="2"/>
  <c r="AM84" i="2"/>
  <c r="AI84" i="2"/>
  <c r="AE84" i="2"/>
  <c r="AA84" i="2"/>
  <c r="W84" i="2"/>
  <c r="S84" i="2"/>
  <c r="O84" i="2"/>
  <c r="K84" i="2"/>
  <c r="G84" i="2"/>
  <c r="C84" i="2"/>
  <c r="FF84" i="2"/>
  <c r="FB84" i="2"/>
  <c r="EX84" i="2"/>
  <c r="ET84" i="2"/>
  <c r="EP84" i="2"/>
  <c r="EL84" i="2"/>
  <c r="EH84" i="2"/>
  <c r="ED84" i="2"/>
  <c r="DZ84" i="2"/>
  <c r="DV84" i="2"/>
  <c r="DR84" i="2"/>
  <c r="DN84" i="2"/>
  <c r="DJ84" i="2"/>
  <c r="DF84" i="2"/>
  <c r="DB84" i="2"/>
  <c r="CX84" i="2"/>
  <c r="CT84" i="2"/>
  <c r="CP84" i="2"/>
  <c r="CL84" i="2"/>
  <c r="CH84" i="2"/>
  <c r="CD84" i="2"/>
  <c r="BZ84" i="2"/>
  <c r="BV84" i="2"/>
  <c r="BR84" i="2"/>
  <c r="BN84" i="2"/>
  <c r="BJ84" i="2"/>
  <c r="BF84" i="2"/>
  <c r="BB84" i="2"/>
  <c r="AX84" i="2"/>
  <c r="AT84" i="2"/>
  <c r="AP84" i="2"/>
  <c r="AL84" i="2"/>
  <c r="AH84" i="2"/>
  <c r="AD84" i="2"/>
  <c r="Z84" i="2"/>
  <c r="V84" i="2"/>
  <c r="R84" i="2"/>
  <c r="N84" i="2"/>
  <c r="J84" i="2"/>
  <c r="F84" i="2"/>
  <c r="B84" i="2"/>
  <c r="FE84" i="2"/>
  <c r="FA84" i="2"/>
  <c r="EW84" i="2"/>
  <c r="ES84" i="2"/>
  <c r="EO84" i="2"/>
  <c r="EK84" i="2"/>
  <c r="EG84" i="2"/>
  <c r="EC84" i="2"/>
  <c r="DY84" i="2"/>
  <c r="DU84" i="2"/>
  <c r="DQ84" i="2"/>
  <c r="DM84" i="2"/>
  <c r="DI84" i="2"/>
  <c r="DE84" i="2"/>
  <c r="DA84" i="2"/>
  <c r="CW84" i="2"/>
  <c r="CS84" i="2"/>
  <c r="CO84" i="2"/>
  <c r="CK84" i="2"/>
  <c r="CG84" i="2"/>
  <c r="CC84" i="2"/>
  <c r="BY84" i="2"/>
  <c r="BU84" i="2"/>
  <c r="BQ84" i="2"/>
  <c r="BM84" i="2"/>
  <c r="BI84" i="2"/>
  <c r="BE84" i="2"/>
  <c r="BA84" i="2"/>
  <c r="AW84" i="2"/>
  <c r="AS84" i="2"/>
  <c r="AO84" i="2"/>
  <c r="AK84" i="2"/>
  <c r="AG84" i="2"/>
  <c r="AC84" i="2"/>
  <c r="Y84" i="2"/>
  <c r="U84" i="2"/>
  <c r="Q84" i="2"/>
  <c r="M84" i="2"/>
  <c r="I84" i="2"/>
  <c r="E84" i="2"/>
  <c r="EZ84" i="2"/>
  <c r="EJ84" i="2"/>
  <c r="DT84" i="2"/>
  <c r="DD84" i="2"/>
  <c r="CN84" i="2"/>
  <c r="BX84" i="2"/>
  <c r="BH84" i="2"/>
  <c r="AR84" i="2"/>
  <c r="AB84" i="2"/>
  <c r="L84" i="2"/>
  <c r="EN84" i="2"/>
  <c r="CR84" i="2"/>
  <c r="AF84" i="2"/>
  <c r="EV84" i="2"/>
  <c r="EF84" i="2"/>
  <c r="DP84" i="2"/>
  <c r="CZ84" i="2"/>
  <c r="CJ84" i="2"/>
  <c r="BT84" i="2"/>
  <c r="BD84" i="2"/>
  <c r="AN84" i="2"/>
  <c r="X84" i="2"/>
  <c r="H84" i="2"/>
  <c r="FD84" i="2"/>
  <c r="DH84" i="2"/>
  <c r="BL84" i="2"/>
  <c r="P84" i="2"/>
  <c r="ER84" i="2"/>
  <c r="EB84" i="2"/>
  <c r="DL84" i="2"/>
  <c r="CV84" i="2"/>
  <c r="CF84" i="2"/>
  <c r="BP84" i="2"/>
  <c r="AZ84" i="2"/>
  <c r="AJ84" i="2"/>
  <c r="T84" i="2"/>
  <c r="D84" i="2"/>
  <c r="DX84" i="2"/>
  <c r="CB84" i="2"/>
  <c r="AV84" i="2"/>
  <c r="FC156" i="11"/>
  <c r="FC168" i="11" s="1"/>
  <c r="EY156" i="11"/>
  <c r="EY168" i="11" s="1"/>
  <c r="EU156" i="11"/>
  <c r="EU168" i="11" s="1"/>
  <c r="EQ156" i="11"/>
  <c r="EQ168" i="11" s="1"/>
  <c r="EM156" i="11"/>
  <c r="EM168" i="11" s="1"/>
  <c r="EI156" i="11"/>
  <c r="EI168" i="11" s="1"/>
  <c r="EE156" i="11"/>
  <c r="EE168" i="11" s="1"/>
  <c r="EA156" i="11"/>
  <c r="EA168" i="11" s="1"/>
  <c r="DW156" i="11"/>
  <c r="DW168" i="11" s="1"/>
  <c r="DS156" i="11"/>
  <c r="DS168" i="11" s="1"/>
  <c r="DO156" i="11"/>
  <c r="DO168" i="11" s="1"/>
  <c r="DK156" i="11"/>
  <c r="DK168" i="11" s="1"/>
  <c r="DG156" i="11"/>
  <c r="DG168" i="11" s="1"/>
  <c r="DC156" i="11"/>
  <c r="DC168" i="11" s="1"/>
  <c r="CY156" i="11"/>
  <c r="CY168" i="11" s="1"/>
  <c r="CU156" i="11"/>
  <c r="CU168" i="11" s="1"/>
  <c r="CQ156" i="11"/>
  <c r="CQ168" i="11" s="1"/>
  <c r="CM156" i="11"/>
  <c r="CM168" i="11" s="1"/>
  <c r="CI156" i="11"/>
  <c r="CI168" i="11" s="1"/>
  <c r="CE156" i="11"/>
  <c r="CE168" i="11" s="1"/>
  <c r="CA156" i="11"/>
  <c r="CA168" i="11" s="1"/>
  <c r="BW156" i="11"/>
  <c r="BW168" i="11" s="1"/>
  <c r="BS156" i="11"/>
  <c r="BS168" i="11" s="1"/>
  <c r="BO156" i="11"/>
  <c r="BO168" i="11" s="1"/>
  <c r="BK156" i="11"/>
  <c r="BK168" i="11" s="1"/>
  <c r="BG156" i="11"/>
  <c r="BG168" i="11" s="1"/>
  <c r="BC156" i="11"/>
  <c r="BC168" i="11" s="1"/>
  <c r="AY156" i="11"/>
  <c r="AY168" i="11" s="1"/>
  <c r="AU156" i="11"/>
  <c r="AU168" i="11" s="1"/>
  <c r="AQ156" i="11"/>
  <c r="AQ168" i="11" s="1"/>
  <c r="AM156" i="11"/>
  <c r="AM168" i="11" s="1"/>
  <c r="AI156" i="11"/>
  <c r="AI168" i="11" s="1"/>
  <c r="AE156" i="11"/>
  <c r="AE168" i="11" s="1"/>
  <c r="AA156" i="11"/>
  <c r="AA168" i="11" s="1"/>
  <c r="W156" i="11"/>
  <c r="W168" i="11" s="1"/>
  <c r="S156" i="11"/>
  <c r="S168" i="11" s="1"/>
  <c r="O156" i="11"/>
  <c r="O168" i="11" s="1"/>
  <c r="K156" i="11"/>
  <c r="K168" i="11" s="1"/>
  <c r="G156" i="11"/>
  <c r="G168" i="11" s="1"/>
  <c r="C156" i="11"/>
  <c r="C168" i="11" s="1"/>
  <c r="FD156" i="11"/>
  <c r="FD168" i="11" s="1"/>
  <c r="EZ156" i="11"/>
  <c r="EZ168" i="11" s="1"/>
  <c r="EV156" i="11"/>
  <c r="EV168" i="11" s="1"/>
  <c r="ER156" i="11"/>
  <c r="ER168" i="11" s="1"/>
  <c r="EN156" i="11"/>
  <c r="EN168" i="11" s="1"/>
  <c r="EJ156" i="11"/>
  <c r="EJ168" i="11" s="1"/>
  <c r="EF156" i="11"/>
  <c r="EF168" i="11" s="1"/>
  <c r="EB156" i="11"/>
  <c r="EB168" i="11" s="1"/>
  <c r="DX156" i="11"/>
  <c r="DX168" i="11" s="1"/>
  <c r="DT156" i="11"/>
  <c r="DT168" i="11" s="1"/>
  <c r="DP156" i="11"/>
  <c r="DP168" i="11" s="1"/>
  <c r="DL156" i="11"/>
  <c r="DL168" i="11" s="1"/>
  <c r="DH156" i="11"/>
  <c r="DH168" i="11" s="1"/>
  <c r="DD156" i="11"/>
  <c r="DD168" i="11" s="1"/>
  <c r="CZ156" i="11"/>
  <c r="CZ168" i="11" s="1"/>
  <c r="CV156" i="11"/>
  <c r="CV168" i="11" s="1"/>
  <c r="CR156" i="11"/>
  <c r="CR168" i="11" s="1"/>
  <c r="CN156" i="11"/>
  <c r="CN168" i="11" s="1"/>
  <c r="CJ156" i="11"/>
  <c r="CJ168" i="11" s="1"/>
  <c r="CF156" i="11"/>
  <c r="CF168" i="11" s="1"/>
  <c r="CB156" i="11"/>
  <c r="CB168" i="11" s="1"/>
  <c r="BX156" i="11"/>
  <c r="BX168" i="11" s="1"/>
  <c r="BT156" i="11"/>
  <c r="BT168" i="11" s="1"/>
  <c r="BP156" i="11"/>
  <c r="BP168" i="11" s="1"/>
  <c r="BL156" i="11"/>
  <c r="BL168" i="11" s="1"/>
  <c r="BH156" i="11"/>
  <c r="BH168" i="11" s="1"/>
  <c r="BD156" i="11"/>
  <c r="BD168" i="11" s="1"/>
  <c r="AZ156" i="11"/>
  <c r="AZ168" i="11" s="1"/>
  <c r="AV156" i="11"/>
  <c r="AV168" i="11" s="1"/>
  <c r="AR156" i="11"/>
  <c r="AR168" i="11" s="1"/>
  <c r="AN156" i="11"/>
  <c r="AN168" i="11" s="1"/>
  <c r="AJ156" i="11"/>
  <c r="AJ168" i="11" s="1"/>
  <c r="AF156" i="11"/>
  <c r="AF168" i="11" s="1"/>
  <c r="AB156" i="11"/>
  <c r="AB168" i="11" s="1"/>
  <c r="X156" i="11"/>
  <c r="X168" i="11" s="1"/>
  <c r="T156" i="11"/>
  <c r="T168" i="11" s="1"/>
  <c r="P156" i="11"/>
  <c r="P168" i="11" s="1"/>
  <c r="L156" i="11"/>
  <c r="H156" i="11"/>
  <c r="H168" i="11" s="1"/>
  <c r="D156" i="11"/>
  <c r="D168" i="11" s="1"/>
  <c r="FF156" i="11"/>
  <c r="FF168" i="11" s="1"/>
  <c r="EX156" i="11"/>
  <c r="EX168" i="11" s="1"/>
  <c r="EP156" i="11"/>
  <c r="EP168" i="11" s="1"/>
  <c r="EH156" i="11"/>
  <c r="EH168" i="11" s="1"/>
  <c r="DZ156" i="11"/>
  <c r="DZ168" i="11" s="1"/>
  <c r="DR156" i="11"/>
  <c r="DR168" i="11" s="1"/>
  <c r="DJ156" i="11"/>
  <c r="DJ168" i="11" s="1"/>
  <c r="DB156" i="11"/>
  <c r="DB168" i="11" s="1"/>
  <c r="CT156" i="11"/>
  <c r="CT168" i="11" s="1"/>
  <c r="CL156" i="11"/>
  <c r="CL168" i="11" s="1"/>
  <c r="CD156" i="11"/>
  <c r="CD168" i="11" s="1"/>
  <c r="BV156" i="11"/>
  <c r="BV168" i="11" s="1"/>
  <c r="BN156" i="11"/>
  <c r="BN168" i="11" s="1"/>
  <c r="BF156" i="11"/>
  <c r="BF168" i="11" s="1"/>
  <c r="AX156" i="11"/>
  <c r="AX168" i="11" s="1"/>
  <c r="AP156" i="11"/>
  <c r="AP168" i="11" s="1"/>
  <c r="AH156" i="11"/>
  <c r="AH168" i="11" s="1"/>
  <c r="Z156" i="11"/>
  <c r="Z168" i="11" s="1"/>
  <c r="R156" i="11"/>
  <c r="R168" i="11" s="1"/>
  <c r="J156" i="11"/>
  <c r="J168" i="11" s="1"/>
  <c r="B156" i="11"/>
  <c r="FA156" i="11"/>
  <c r="FA168" i="11" s="1"/>
  <c r="ES156" i="11"/>
  <c r="ES168" i="11" s="1"/>
  <c r="EK156" i="11"/>
  <c r="EK168" i="11" s="1"/>
  <c r="EC156" i="11"/>
  <c r="EC168" i="11" s="1"/>
  <c r="DU156" i="11"/>
  <c r="DU168" i="11" s="1"/>
  <c r="DM156" i="11"/>
  <c r="DM168" i="11" s="1"/>
  <c r="DE156" i="11"/>
  <c r="DE168" i="11" s="1"/>
  <c r="CW156" i="11"/>
  <c r="CW168" i="11" s="1"/>
  <c r="CO156" i="11"/>
  <c r="CO168" i="11" s="1"/>
  <c r="CG156" i="11"/>
  <c r="CG168" i="11" s="1"/>
  <c r="BY156" i="11"/>
  <c r="BY168" i="11" s="1"/>
  <c r="BQ156" i="11"/>
  <c r="BQ168" i="11" s="1"/>
  <c r="BI156" i="11"/>
  <c r="BI168" i="11" s="1"/>
  <c r="BA156" i="11"/>
  <c r="BA168" i="11" s="1"/>
  <c r="AS156" i="11"/>
  <c r="AS168" i="11" s="1"/>
  <c r="AK156" i="11"/>
  <c r="AK168" i="11" s="1"/>
  <c r="AC156" i="11"/>
  <c r="AC168" i="11" s="1"/>
  <c r="U156" i="11"/>
  <c r="U168" i="11" s="1"/>
  <c r="M156" i="11"/>
  <c r="M168" i="11" s="1"/>
  <c r="E156" i="11"/>
  <c r="E168" i="11" s="1"/>
  <c r="FE156" i="11"/>
  <c r="FE168" i="11" s="1"/>
  <c r="EO156" i="11"/>
  <c r="EO168" i="11" s="1"/>
  <c r="DY156" i="11"/>
  <c r="DY168" i="11" s="1"/>
  <c r="DI156" i="11"/>
  <c r="DI168" i="11" s="1"/>
  <c r="CS156" i="11"/>
  <c r="CS168" i="11" s="1"/>
  <c r="CC156" i="11"/>
  <c r="CC168" i="11" s="1"/>
  <c r="BM156" i="11"/>
  <c r="BM168" i="11" s="1"/>
  <c r="AW156" i="11"/>
  <c r="AW168" i="11" s="1"/>
  <c r="AG156" i="11"/>
  <c r="AG168" i="11" s="1"/>
  <c r="Q156" i="11"/>
  <c r="Q168" i="11" s="1"/>
  <c r="ET156" i="11"/>
  <c r="ET168" i="11" s="1"/>
  <c r="ED156" i="11"/>
  <c r="ED168" i="11" s="1"/>
  <c r="DN156" i="11"/>
  <c r="DN168" i="11" s="1"/>
  <c r="CX156" i="11"/>
  <c r="CX168" i="11" s="1"/>
  <c r="CH156" i="11"/>
  <c r="CH168" i="11" s="1"/>
  <c r="BR156" i="11"/>
  <c r="BR168" i="11" s="1"/>
  <c r="BB156" i="11"/>
  <c r="BB168" i="11" s="1"/>
  <c r="AL156" i="11"/>
  <c r="AL168" i="11" s="1"/>
  <c r="V156" i="11"/>
  <c r="V168" i="11" s="1"/>
  <c r="F156" i="11"/>
  <c r="F168" i="11" s="1"/>
  <c r="FB156" i="11"/>
  <c r="FB168" i="11" s="1"/>
  <c r="DV156" i="11"/>
  <c r="DV168" i="11" s="1"/>
  <c r="CP156" i="11"/>
  <c r="CP168" i="11" s="1"/>
  <c r="BJ156" i="11"/>
  <c r="BJ168" i="11" s="1"/>
  <c r="AD156" i="11"/>
  <c r="AD168" i="11" s="1"/>
  <c r="EG156" i="11"/>
  <c r="EG168" i="11" s="1"/>
  <c r="DA156" i="11"/>
  <c r="DA168" i="11" s="1"/>
  <c r="BU156" i="11"/>
  <c r="BU168" i="11" s="1"/>
  <c r="AO156" i="11"/>
  <c r="AO168" i="11" s="1"/>
  <c r="I156" i="11"/>
  <c r="I168" i="11" s="1"/>
  <c r="DQ156" i="11"/>
  <c r="DQ168" i="11" s="1"/>
  <c r="BE156" i="11"/>
  <c r="BE168" i="11" s="1"/>
  <c r="DF156" i="11"/>
  <c r="DF168" i="11" s="1"/>
  <c r="AT156" i="11"/>
  <c r="AT168" i="11" s="1"/>
  <c r="EW156" i="11"/>
  <c r="EW168" i="11" s="1"/>
  <c r="Y156" i="11"/>
  <c r="Y168" i="11" s="1"/>
  <c r="BZ156" i="11"/>
  <c r="BZ168" i="11" s="1"/>
  <c r="N156" i="11"/>
  <c r="N168" i="11" s="1"/>
  <c r="EL156" i="11"/>
  <c r="EL168" i="11" s="1"/>
  <c r="FE156" i="2"/>
  <c r="FA156" i="2"/>
  <c r="EW156" i="2"/>
  <c r="ES156" i="2"/>
  <c r="EO156" i="2"/>
  <c r="EK156" i="2"/>
  <c r="EG156" i="2"/>
  <c r="EC156" i="2"/>
  <c r="DY156" i="2"/>
  <c r="DU156" i="2"/>
  <c r="DQ156" i="2"/>
  <c r="DM156" i="2"/>
  <c r="DI156" i="2"/>
  <c r="DE156" i="2"/>
  <c r="DA156" i="2"/>
  <c r="CW156" i="2"/>
  <c r="CS156" i="2"/>
  <c r="CO156" i="2"/>
  <c r="CK156" i="2"/>
  <c r="CG156" i="2"/>
  <c r="CC156" i="2"/>
  <c r="BY156" i="2"/>
  <c r="BU156" i="2"/>
  <c r="BQ156" i="2"/>
  <c r="BM156" i="2"/>
  <c r="BI156" i="2"/>
  <c r="BE156" i="2"/>
  <c r="BA156" i="2"/>
  <c r="AW156" i="2"/>
  <c r="AS156" i="2"/>
  <c r="AO156" i="2"/>
  <c r="AK156" i="2"/>
  <c r="AG156" i="2"/>
  <c r="AC156" i="2"/>
  <c r="Y156" i="2"/>
  <c r="U156" i="2"/>
  <c r="Q156" i="2"/>
  <c r="M156" i="2"/>
  <c r="I156" i="2"/>
  <c r="E156" i="2"/>
  <c r="CK156" i="11"/>
  <c r="CK168" i="11" s="1"/>
  <c r="FF156" i="2"/>
  <c r="FF168" i="2" s="1"/>
  <c r="FB156" i="2"/>
  <c r="EX156" i="2"/>
  <c r="ET156" i="2"/>
  <c r="EP156" i="2"/>
  <c r="EL156" i="2"/>
  <c r="EH156" i="2"/>
  <c r="ED156" i="2"/>
  <c r="DZ156" i="2"/>
  <c r="DV156" i="2"/>
  <c r="DR156" i="2"/>
  <c r="DN156" i="2"/>
  <c r="DJ156" i="2"/>
  <c r="DF156" i="2"/>
  <c r="DB156" i="2"/>
  <c r="CX156" i="2"/>
  <c r="CT156" i="2"/>
  <c r="CP156" i="2"/>
  <c r="CL156" i="2"/>
  <c r="CH156" i="2"/>
  <c r="CD156" i="2"/>
  <c r="BZ156" i="2"/>
  <c r="BV156" i="2"/>
  <c r="BR156" i="2"/>
  <c r="BN156" i="2"/>
  <c r="BJ156" i="2"/>
  <c r="BF156" i="2"/>
  <c r="BB156" i="2"/>
  <c r="AX156" i="2"/>
  <c r="AT156" i="2"/>
  <c r="AP156" i="2"/>
  <c r="AL156" i="2"/>
  <c r="AH156" i="2"/>
  <c r="AD156" i="2"/>
  <c r="Z156" i="2"/>
  <c r="V156" i="2"/>
  <c r="R156" i="2"/>
  <c r="N156" i="2"/>
  <c r="J156" i="2"/>
  <c r="EZ156" i="2"/>
  <c r="ER156" i="2"/>
  <c r="EJ156" i="2"/>
  <c r="EB156" i="2"/>
  <c r="DT156" i="2"/>
  <c r="DL156" i="2"/>
  <c r="DD156" i="2"/>
  <c r="CV156" i="2"/>
  <c r="CN156" i="2"/>
  <c r="CF156" i="2"/>
  <c r="BX156" i="2"/>
  <c r="BP156" i="2"/>
  <c r="BH156" i="2"/>
  <c r="AZ156" i="2"/>
  <c r="AR156" i="2"/>
  <c r="AJ156" i="2"/>
  <c r="AB156" i="2"/>
  <c r="T156" i="2"/>
  <c r="L156" i="2"/>
  <c r="F156" i="2"/>
  <c r="EY156" i="2"/>
  <c r="EQ156" i="2"/>
  <c r="EI156" i="2"/>
  <c r="EA156" i="2"/>
  <c r="DS156" i="2"/>
  <c r="DK156" i="2"/>
  <c r="DC156" i="2"/>
  <c r="CU156" i="2"/>
  <c r="CM156" i="2"/>
  <c r="CE156" i="2"/>
  <c r="BW156" i="2"/>
  <c r="BO156" i="2"/>
  <c r="BG156" i="2"/>
  <c r="AY156" i="2"/>
  <c r="AQ156" i="2"/>
  <c r="AI156" i="2"/>
  <c r="AA156" i="2"/>
  <c r="S156" i="2"/>
  <c r="K156" i="2"/>
  <c r="D156" i="2"/>
  <c r="FC156" i="2"/>
  <c r="EU156" i="2"/>
  <c r="EM156" i="2"/>
  <c r="EE156" i="2"/>
  <c r="DW156" i="2"/>
  <c r="DO156" i="2"/>
  <c r="DG156" i="2"/>
  <c r="CY156" i="2"/>
  <c r="CQ156" i="2"/>
  <c r="CI156" i="2"/>
  <c r="CA156" i="2"/>
  <c r="BS156" i="2"/>
  <c r="BK156" i="2"/>
  <c r="BC156" i="2"/>
  <c r="AU156" i="2"/>
  <c r="AM156" i="2"/>
  <c r="AE156" i="2"/>
  <c r="W156" i="2"/>
  <c r="O156" i="2"/>
  <c r="G156" i="2"/>
  <c r="B156" i="2"/>
  <c r="EF156" i="2"/>
  <c r="CZ156" i="2"/>
  <c r="BT156" i="2"/>
  <c r="AN156" i="2"/>
  <c r="H156" i="2"/>
  <c r="FD156" i="2"/>
  <c r="DX156" i="2"/>
  <c r="CR156" i="2"/>
  <c r="BL156" i="2"/>
  <c r="AF156" i="2"/>
  <c r="C156" i="2"/>
  <c r="EV156" i="2"/>
  <c r="DP156" i="2"/>
  <c r="CJ156" i="2"/>
  <c r="BD156" i="2"/>
  <c r="X156" i="2"/>
  <c r="DH156" i="2"/>
  <c r="CB156" i="2"/>
  <c r="AV156" i="2"/>
  <c r="EN156" i="2"/>
  <c r="P156" i="2"/>
  <c r="FF157" i="11"/>
  <c r="FF169" i="11" s="1"/>
  <c r="FB157" i="11"/>
  <c r="FB169" i="11" s="1"/>
  <c r="EX157" i="11"/>
  <c r="EX169" i="11" s="1"/>
  <c r="ET157" i="11"/>
  <c r="ET169" i="11" s="1"/>
  <c r="EP157" i="11"/>
  <c r="EP169" i="11" s="1"/>
  <c r="EL157" i="11"/>
  <c r="EL169" i="11" s="1"/>
  <c r="EH157" i="11"/>
  <c r="EH169" i="11" s="1"/>
  <c r="ED157" i="11"/>
  <c r="ED169" i="11" s="1"/>
  <c r="DZ157" i="11"/>
  <c r="DZ169" i="11" s="1"/>
  <c r="DV157" i="11"/>
  <c r="DV169" i="11" s="1"/>
  <c r="DR157" i="11"/>
  <c r="DR169" i="11" s="1"/>
  <c r="DN157" i="11"/>
  <c r="DN169" i="11" s="1"/>
  <c r="DJ157" i="11"/>
  <c r="DJ169" i="11" s="1"/>
  <c r="DF157" i="11"/>
  <c r="DF169" i="11" s="1"/>
  <c r="DB157" i="11"/>
  <c r="DB169" i="11" s="1"/>
  <c r="CX157" i="11"/>
  <c r="CX169" i="11" s="1"/>
  <c r="CT157" i="11"/>
  <c r="CT169" i="11" s="1"/>
  <c r="CP157" i="11"/>
  <c r="CP169" i="11" s="1"/>
  <c r="CL157" i="11"/>
  <c r="CL169" i="11" s="1"/>
  <c r="CH157" i="11"/>
  <c r="CH169" i="11" s="1"/>
  <c r="CD157" i="11"/>
  <c r="CD169" i="11" s="1"/>
  <c r="BZ157" i="11"/>
  <c r="BZ169" i="11" s="1"/>
  <c r="BV157" i="11"/>
  <c r="BV169" i="11" s="1"/>
  <c r="BR157" i="11"/>
  <c r="BR169" i="11" s="1"/>
  <c r="BN157" i="11"/>
  <c r="BN169" i="11" s="1"/>
  <c r="BJ157" i="11"/>
  <c r="BJ169" i="11" s="1"/>
  <c r="BF157" i="11"/>
  <c r="BF169" i="11" s="1"/>
  <c r="BB157" i="11"/>
  <c r="BB169" i="11" s="1"/>
  <c r="AX157" i="11"/>
  <c r="AX169" i="11" s="1"/>
  <c r="AT157" i="11"/>
  <c r="AT169" i="11" s="1"/>
  <c r="AP157" i="11"/>
  <c r="AP169" i="11" s="1"/>
  <c r="AL157" i="11"/>
  <c r="AL169" i="11" s="1"/>
  <c r="AH157" i="11"/>
  <c r="AH169" i="11" s="1"/>
  <c r="AD157" i="11"/>
  <c r="AD169" i="11" s="1"/>
  <c r="Z157" i="11"/>
  <c r="Z169" i="11" s="1"/>
  <c r="V157" i="11"/>
  <c r="V169" i="11" s="1"/>
  <c r="R157" i="11"/>
  <c r="R169" i="11" s="1"/>
  <c r="N157" i="11"/>
  <c r="N169" i="11" s="1"/>
  <c r="J157" i="11"/>
  <c r="J169" i="11" s="1"/>
  <c r="F157" i="11"/>
  <c r="F169" i="11" s="1"/>
  <c r="B157" i="11"/>
  <c r="FC157" i="11"/>
  <c r="FC169" i="11" s="1"/>
  <c r="EY157" i="11"/>
  <c r="EY169" i="11" s="1"/>
  <c r="EU157" i="11"/>
  <c r="EU169" i="11" s="1"/>
  <c r="EQ157" i="11"/>
  <c r="EQ169" i="11" s="1"/>
  <c r="EM157" i="11"/>
  <c r="EM169" i="11" s="1"/>
  <c r="EI157" i="11"/>
  <c r="EI169" i="11" s="1"/>
  <c r="EE157" i="11"/>
  <c r="EE169" i="11" s="1"/>
  <c r="EA157" i="11"/>
  <c r="EA169" i="11" s="1"/>
  <c r="DW157" i="11"/>
  <c r="DW169" i="11" s="1"/>
  <c r="DS157" i="11"/>
  <c r="DS169" i="11" s="1"/>
  <c r="DO157" i="11"/>
  <c r="DO169" i="11" s="1"/>
  <c r="DK157" i="11"/>
  <c r="DK169" i="11" s="1"/>
  <c r="DG157" i="11"/>
  <c r="DG169" i="11" s="1"/>
  <c r="DC157" i="11"/>
  <c r="DC169" i="11" s="1"/>
  <c r="CY157" i="11"/>
  <c r="CY169" i="11" s="1"/>
  <c r="CU157" i="11"/>
  <c r="CU169" i="11" s="1"/>
  <c r="CQ157" i="11"/>
  <c r="CQ169" i="11" s="1"/>
  <c r="CM157" i="11"/>
  <c r="CM169" i="11" s="1"/>
  <c r="CI157" i="11"/>
  <c r="CI169" i="11" s="1"/>
  <c r="CE157" i="11"/>
  <c r="CE169" i="11" s="1"/>
  <c r="CA157" i="11"/>
  <c r="CA169" i="11" s="1"/>
  <c r="BW157" i="11"/>
  <c r="BW169" i="11" s="1"/>
  <c r="BS157" i="11"/>
  <c r="BS169" i="11" s="1"/>
  <c r="BO157" i="11"/>
  <c r="BO169" i="11" s="1"/>
  <c r="BK157" i="11"/>
  <c r="BK169" i="11" s="1"/>
  <c r="BG157" i="11"/>
  <c r="BG169" i="11" s="1"/>
  <c r="BC157" i="11"/>
  <c r="BC169" i="11" s="1"/>
  <c r="AY157" i="11"/>
  <c r="AY169" i="11" s="1"/>
  <c r="AU157" i="11"/>
  <c r="AU169" i="11" s="1"/>
  <c r="AQ157" i="11"/>
  <c r="AQ169" i="11" s="1"/>
  <c r="AM157" i="11"/>
  <c r="AM169" i="11" s="1"/>
  <c r="AI157" i="11"/>
  <c r="AI169" i="11" s="1"/>
  <c r="AE157" i="11"/>
  <c r="AE169" i="11" s="1"/>
  <c r="AA157" i="11"/>
  <c r="AA169" i="11" s="1"/>
  <c r="W157" i="11"/>
  <c r="W169" i="11" s="1"/>
  <c r="S157" i="11"/>
  <c r="S169" i="11" s="1"/>
  <c r="O157" i="11"/>
  <c r="O169" i="11" s="1"/>
  <c r="K157" i="11"/>
  <c r="K169" i="11" s="1"/>
  <c r="G157" i="11"/>
  <c r="G169" i="11" s="1"/>
  <c r="C157" i="11"/>
  <c r="C169" i="11" s="1"/>
  <c r="FE157" i="11"/>
  <c r="FE169" i="11" s="1"/>
  <c r="EW157" i="11"/>
  <c r="EW169" i="11" s="1"/>
  <c r="EO157" i="11"/>
  <c r="EO169" i="11" s="1"/>
  <c r="EG157" i="11"/>
  <c r="EG169" i="11" s="1"/>
  <c r="DY157" i="11"/>
  <c r="DY169" i="11" s="1"/>
  <c r="DQ157" i="11"/>
  <c r="DQ169" i="11" s="1"/>
  <c r="DI157" i="11"/>
  <c r="DI169" i="11" s="1"/>
  <c r="DA157" i="11"/>
  <c r="DA169" i="11" s="1"/>
  <c r="CS157" i="11"/>
  <c r="CS169" i="11" s="1"/>
  <c r="CK157" i="11"/>
  <c r="CK169" i="11" s="1"/>
  <c r="CC157" i="11"/>
  <c r="CC169" i="11" s="1"/>
  <c r="BU157" i="11"/>
  <c r="BU169" i="11" s="1"/>
  <c r="BM157" i="11"/>
  <c r="BM169" i="11" s="1"/>
  <c r="BE157" i="11"/>
  <c r="BE169" i="11" s="1"/>
  <c r="AW157" i="11"/>
  <c r="AW169" i="11" s="1"/>
  <c r="AO157" i="11"/>
  <c r="AO169" i="11" s="1"/>
  <c r="AG157" i="11"/>
  <c r="AG169" i="11" s="1"/>
  <c r="Y157" i="11"/>
  <c r="Y169" i="11" s="1"/>
  <c r="Q157" i="11"/>
  <c r="Q169" i="11" s="1"/>
  <c r="I157" i="11"/>
  <c r="I169" i="11" s="1"/>
  <c r="EZ157" i="11"/>
  <c r="EZ169" i="11" s="1"/>
  <c r="ER157" i="11"/>
  <c r="ER169" i="11" s="1"/>
  <c r="EJ157" i="11"/>
  <c r="EJ169" i="11" s="1"/>
  <c r="EB157" i="11"/>
  <c r="EB169" i="11" s="1"/>
  <c r="DT157" i="11"/>
  <c r="DT169" i="11" s="1"/>
  <c r="DL157" i="11"/>
  <c r="DL169" i="11" s="1"/>
  <c r="DD157" i="11"/>
  <c r="DD169" i="11" s="1"/>
  <c r="CV157" i="11"/>
  <c r="CV169" i="11" s="1"/>
  <c r="CN157" i="11"/>
  <c r="CN169" i="11" s="1"/>
  <c r="CF157" i="11"/>
  <c r="CF169" i="11" s="1"/>
  <c r="BX157" i="11"/>
  <c r="BX169" i="11" s="1"/>
  <c r="BP157" i="11"/>
  <c r="BP169" i="11" s="1"/>
  <c r="BH157" i="11"/>
  <c r="BH169" i="11" s="1"/>
  <c r="AZ157" i="11"/>
  <c r="AZ169" i="11" s="1"/>
  <c r="AR157" i="11"/>
  <c r="AR169" i="11" s="1"/>
  <c r="AJ157" i="11"/>
  <c r="AJ169" i="11" s="1"/>
  <c r="AB157" i="11"/>
  <c r="AB169" i="11" s="1"/>
  <c r="T157" i="11"/>
  <c r="T169" i="11" s="1"/>
  <c r="L157" i="11"/>
  <c r="L169" i="11" s="1"/>
  <c r="D157" i="11"/>
  <c r="D169" i="11" s="1"/>
  <c r="FD157" i="11"/>
  <c r="FD169" i="11" s="1"/>
  <c r="EN157" i="11"/>
  <c r="EN169" i="11" s="1"/>
  <c r="DX157" i="11"/>
  <c r="DX169" i="11" s="1"/>
  <c r="DH157" i="11"/>
  <c r="DH169" i="11" s="1"/>
  <c r="CR157" i="11"/>
  <c r="CR169" i="11" s="1"/>
  <c r="CB157" i="11"/>
  <c r="CB169" i="11" s="1"/>
  <c r="BL157" i="11"/>
  <c r="BL169" i="11" s="1"/>
  <c r="AV157" i="11"/>
  <c r="AV169" i="11" s="1"/>
  <c r="AF157" i="11"/>
  <c r="AF169" i="11" s="1"/>
  <c r="P157" i="11"/>
  <c r="P169" i="11" s="1"/>
  <c r="ES157" i="11"/>
  <c r="ES169" i="11" s="1"/>
  <c r="EC157" i="11"/>
  <c r="EC169" i="11" s="1"/>
  <c r="DM157" i="11"/>
  <c r="DM169" i="11" s="1"/>
  <c r="CW157" i="11"/>
  <c r="CW169" i="11" s="1"/>
  <c r="CG157" i="11"/>
  <c r="CG169" i="11" s="1"/>
  <c r="BQ157" i="11"/>
  <c r="BQ169" i="11" s="1"/>
  <c r="BA157" i="11"/>
  <c r="BA169" i="11" s="1"/>
  <c r="AK157" i="11"/>
  <c r="AK169" i="11" s="1"/>
  <c r="U157" i="11"/>
  <c r="U169" i="11" s="1"/>
  <c r="E157" i="11"/>
  <c r="E169" i="11" s="1"/>
  <c r="FA157" i="11"/>
  <c r="FA169" i="11" s="1"/>
  <c r="DU157" i="11"/>
  <c r="DU169" i="11" s="1"/>
  <c r="CO157" i="11"/>
  <c r="CO169" i="11" s="1"/>
  <c r="BI157" i="11"/>
  <c r="BI169" i="11" s="1"/>
  <c r="AC157" i="11"/>
  <c r="AC169" i="11" s="1"/>
  <c r="EF157" i="11"/>
  <c r="EF169" i="11" s="1"/>
  <c r="CZ157" i="11"/>
  <c r="CZ169" i="11" s="1"/>
  <c r="BT157" i="11"/>
  <c r="BT169" i="11" s="1"/>
  <c r="AN157" i="11"/>
  <c r="AN169" i="11" s="1"/>
  <c r="H157" i="11"/>
  <c r="H169" i="11" s="1"/>
  <c r="EV157" i="11"/>
  <c r="EV169" i="11" s="1"/>
  <c r="CJ157" i="11"/>
  <c r="CJ169" i="11" s="1"/>
  <c r="X157" i="11"/>
  <c r="X169" i="11" s="1"/>
  <c r="EK157" i="11"/>
  <c r="EK169" i="11" s="1"/>
  <c r="BY157" i="11"/>
  <c r="BY169" i="11" s="1"/>
  <c r="M157" i="11"/>
  <c r="M169" i="11" s="1"/>
  <c r="DP157" i="11"/>
  <c r="DP169" i="11" s="1"/>
  <c r="AS157" i="11"/>
  <c r="AS169" i="11" s="1"/>
  <c r="DE157" i="11"/>
  <c r="DE169" i="11" s="1"/>
  <c r="BD157" i="11"/>
  <c r="BD169" i="11" s="1"/>
  <c r="FD157" i="2"/>
  <c r="EZ157" i="2"/>
  <c r="EV157" i="2"/>
  <c r="ER157" i="2"/>
  <c r="EN157" i="2"/>
  <c r="EJ157" i="2"/>
  <c r="EF157" i="2"/>
  <c r="EB157" i="2"/>
  <c r="DX157" i="2"/>
  <c r="DT157" i="2"/>
  <c r="DP157" i="2"/>
  <c r="DL157" i="2"/>
  <c r="DH157" i="2"/>
  <c r="DD157" i="2"/>
  <c r="CZ157" i="2"/>
  <c r="CV157" i="2"/>
  <c r="CR157" i="2"/>
  <c r="CN157" i="2"/>
  <c r="CJ157" i="2"/>
  <c r="CF157" i="2"/>
  <c r="CB157" i="2"/>
  <c r="BX157" i="2"/>
  <c r="BT157" i="2"/>
  <c r="BP157" i="2"/>
  <c r="BL157" i="2"/>
  <c r="BH157" i="2"/>
  <c r="BD157" i="2"/>
  <c r="AZ157" i="2"/>
  <c r="AV157" i="2"/>
  <c r="AR157" i="2"/>
  <c r="AN157" i="2"/>
  <c r="AJ157" i="2"/>
  <c r="AF157" i="2"/>
  <c r="AB157" i="2"/>
  <c r="X157" i="2"/>
  <c r="T157" i="2"/>
  <c r="P157" i="2"/>
  <c r="L157" i="2"/>
  <c r="H157" i="2"/>
  <c r="D157" i="2"/>
  <c r="FE157" i="2"/>
  <c r="FA157" i="2"/>
  <c r="EW157" i="2"/>
  <c r="ES157" i="2"/>
  <c r="EO157" i="2"/>
  <c r="EK157" i="2"/>
  <c r="EG157" i="2"/>
  <c r="EC157" i="2"/>
  <c r="DY157" i="2"/>
  <c r="DU157" i="2"/>
  <c r="DQ157" i="2"/>
  <c r="DM157" i="2"/>
  <c r="DI157" i="2"/>
  <c r="DE157" i="2"/>
  <c r="DA157" i="2"/>
  <c r="CW157" i="2"/>
  <c r="CS157" i="2"/>
  <c r="CO157" i="2"/>
  <c r="CK157" i="2"/>
  <c r="CG157" i="2"/>
  <c r="CC157" i="2"/>
  <c r="BY157" i="2"/>
  <c r="BU157" i="2"/>
  <c r="BQ157" i="2"/>
  <c r="BM157" i="2"/>
  <c r="BI157" i="2"/>
  <c r="BE157" i="2"/>
  <c r="BA157" i="2"/>
  <c r="AW157" i="2"/>
  <c r="AS157" i="2"/>
  <c r="AO157" i="2"/>
  <c r="AK157" i="2"/>
  <c r="AG157" i="2"/>
  <c r="AC157" i="2"/>
  <c r="Y157" i="2"/>
  <c r="U157" i="2"/>
  <c r="Q157" i="2"/>
  <c r="M157" i="2"/>
  <c r="I157" i="2"/>
  <c r="E157" i="2"/>
  <c r="EY157" i="2"/>
  <c r="EQ157" i="2"/>
  <c r="EI157" i="2"/>
  <c r="EA157" i="2"/>
  <c r="DS157" i="2"/>
  <c r="DK157" i="2"/>
  <c r="DC157" i="2"/>
  <c r="CU157" i="2"/>
  <c r="CM157" i="2"/>
  <c r="CE157" i="2"/>
  <c r="BW157" i="2"/>
  <c r="BO157" i="2"/>
  <c r="BG157" i="2"/>
  <c r="AY157" i="2"/>
  <c r="AQ157" i="2"/>
  <c r="AI157" i="2"/>
  <c r="AA157" i="2"/>
  <c r="S157" i="2"/>
  <c r="K157" i="2"/>
  <c r="C157" i="2"/>
  <c r="FF157" i="2"/>
  <c r="FF169" i="2" s="1"/>
  <c r="EX157" i="2"/>
  <c r="EP157" i="2"/>
  <c r="EH157" i="2"/>
  <c r="DZ157" i="2"/>
  <c r="DR157" i="2"/>
  <c r="DJ157" i="2"/>
  <c r="DB157" i="2"/>
  <c r="CT157" i="2"/>
  <c r="CL157" i="2"/>
  <c r="CD157" i="2"/>
  <c r="BV157" i="2"/>
  <c r="BN157" i="2"/>
  <c r="BF157" i="2"/>
  <c r="AX157" i="2"/>
  <c r="AP157" i="2"/>
  <c r="AH157" i="2"/>
  <c r="Z157" i="2"/>
  <c r="R157" i="2"/>
  <c r="J157" i="2"/>
  <c r="B157" i="2"/>
  <c r="FB157" i="2"/>
  <c r="ET157" i="2"/>
  <c r="EL157" i="2"/>
  <c r="ED157" i="2"/>
  <c r="DV157" i="2"/>
  <c r="DN157" i="2"/>
  <c r="DF157" i="2"/>
  <c r="CX157" i="2"/>
  <c r="CP157" i="2"/>
  <c r="CH157" i="2"/>
  <c r="BZ157" i="2"/>
  <c r="BR157" i="2"/>
  <c r="BJ157" i="2"/>
  <c r="BB157" i="2"/>
  <c r="AT157" i="2"/>
  <c r="AL157" i="2"/>
  <c r="AD157" i="2"/>
  <c r="V157" i="2"/>
  <c r="N157" i="2"/>
  <c r="F157" i="2"/>
  <c r="EE157" i="2"/>
  <c r="CY157" i="2"/>
  <c r="BS157" i="2"/>
  <c r="AM157" i="2"/>
  <c r="G157" i="2"/>
  <c r="FC157" i="2"/>
  <c r="DW157" i="2"/>
  <c r="CQ157" i="2"/>
  <c r="BK157" i="2"/>
  <c r="AE157" i="2"/>
  <c r="EU157" i="2"/>
  <c r="DO157" i="2"/>
  <c r="CI157" i="2"/>
  <c r="BC157" i="2"/>
  <c r="W157" i="2"/>
  <c r="CA157" i="2"/>
  <c r="AU157" i="2"/>
  <c r="EM157" i="2"/>
  <c r="O157" i="2"/>
  <c r="DG157" i="2"/>
  <c r="FC83" i="11"/>
  <c r="EY83" i="11"/>
  <c r="EU83" i="11"/>
  <c r="EQ83" i="11"/>
  <c r="EM83" i="11"/>
  <c r="EI83" i="11"/>
  <c r="EE83" i="11"/>
  <c r="EA83" i="11"/>
  <c r="DW83" i="11"/>
  <c r="DS83" i="11"/>
  <c r="DO83" i="11"/>
  <c r="DK83" i="11"/>
  <c r="DG83" i="11"/>
  <c r="DC83" i="11"/>
  <c r="CY83" i="11"/>
  <c r="CU83" i="11"/>
  <c r="CQ83" i="11"/>
  <c r="CM83" i="11"/>
  <c r="CI83" i="11"/>
  <c r="CE83" i="11"/>
  <c r="CA83" i="11"/>
  <c r="BW83" i="11"/>
  <c r="BS83" i="11"/>
  <c r="BO83" i="11"/>
  <c r="BK83" i="11"/>
  <c r="BG83" i="11"/>
  <c r="BC83" i="11"/>
  <c r="AY83" i="11"/>
  <c r="AU83" i="11"/>
  <c r="AQ83" i="11"/>
  <c r="AM83" i="11"/>
  <c r="AI83" i="11"/>
  <c r="AE83" i="11"/>
  <c r="AA83" i="11"/>
  <c r="W83" i="11"/>
  <c r="S83" i="11"/>
  <c r="O83" i="11"/>
  <c r="K83" i="11"/>
  <c r="G83" i="11"/>
  <c r="C83" i="11"/>
  <c r="FD83" i="11"/>
  <c r="EZ83" i="11"/>
  <c r="EV83" i="11"/>
  <c r="ER83" i="11"/>
  <c r="EN83" i="11"/>
  <c r="EJ83" i="11"/>
  <c r="EF83" i="11"/>
  <c r="EB83" i="11"/>
  <c r="DX83" i="11"/>
  <c r="DT83" i="11"/>
  <c r="DP83" i="11"/>
  <c r="DL83" i="11"/>
  <c r="DH83" i="11"/>
  <c r="DD83" i="11"/>
  <c r="CZ83" i="11"/>
  <c r="CV83" i="11"/>
  <c r="CR83" i="11"/>
  <c r="CN83" i="11"/>
  <c r="CJ83" i="11"/>
  <c r="CF83" i="11"/>
  <c r="CB83" i="11"/>
  <c r="BX83" i="11"/>
  <c r="BT83" i="11"/>
  <c r="BP83" i="11"/>
  <c r="BL83" i="11"/>
  <c r="BH83" i="11"/>
  <c r="BD83" i="11"/>
  <c r="AZ83" i="11"/>
  <c r="AV83" i="11"/>
  <c r="AR83" i="11"/>
  <c r="AN83" i="11"/>
  <c r="AJ83" i="11"/>
  <c r="AF83" i="11"/>
  <c r="AB83" i="11"/>
  <c r="X83" i="11"/>
  <c r="T83" i="11"/>
  <c r="P83" i="11"/>
  <c r="L83" i="11"/>
  <c r="H83" i="11"/>
  <c r="D83" i="11"/>
  <c r="FF83" i="11"/>
  <c r="EX83" i="11"/>
  <c r="EP83" i="11"/>
  <c r="EH83" i="11"/>
  <c r="DZ83" i="11"/>
  <c r="DR83" i="11"/>
  <c r="DJ83" i="11"/>
  <c r="DB83" i="11"/>
  <c r="CT83" i="11"/>
  <c r="CL83" i="11"/>
  <c r="CD83" i="11"/>
  <c r="BV83" i="11"/>
  <c r="BN83" i="11"/>
  <c r="BF83" i="11"/>
  <c r="AX83" i="11"/>
  <c r="AP83" i="11"/>
  <c r="AH83" i="11"/>
  <c r="Z83" i="11"/>
  <c r="R83" i="11"/>
  <c r="J83" i="11"/>
  <c r="B83" i="11"/>
  <c r="FE83" i="11"/>
  <c r="EW83" i="11"/>
  <c r="EO83" i="11"/>
  <c r="EG83" i="11"/>
  <c r="DY83" i="11"/>
  <c r="DQ83" i="11"/>
  <c r="DI83" i="11"/>
  <c r="DA83" i="11"/>
  <c r="CS83" i="11"/>
  <c r="CK83" i="11"/>
  <c r="CC83" i="11"/>
  <c r="BU83" i="11"/>
  <c r="BM83" i="11"/>
  <c r="BE83" i="11"/>
  <c r="AW83" i="11"/>
  <c r="AO83" i="11"/>
  <c r="AG83" i="11"/>
  <c r="Y83" i="11"/>
  <c r="Q83" i="11"/>
  <c r="I83" i="11"/>
  <c r="FA83" i="11"/>
  <c r="ES83" i="11"/>
  <c r="EK83" i="11"/>
  <c r="EC83" i="11"/>
  <c r="DU83" i="11"/>
  <c r="DM83" i="11"/>
  <c r="DE83" i="11"/>
  <c r="CW83" i="11"/>
  <c r="CO83" i="11"/>
  <c r="CG83" i="11"/>
  <c r="BY83" i="11"/>
  <c r="BQ83" i="11"/>
  <c r="BI83" i="11"/>
  <c r="BA83" i="11"/>
  <c r="AS83" i="11"/>
  <c r="AK83" i="11"/>
  <c r="AC83" i="11"/>
  <c r="U83" i="11"/>
  <c r="M83" i="11"/>
  <c r="E83" i="11"/>
  <c r="FB83" i="11"/>
  <c r="DV83" i="11"/>
  <c r="CP83" i="11"/>
  <c r="BJ83" i="11"/>
  <c r="AD83" i="11"/>
  <c r="ET83" i="11"/>
  <c r="DN83" i="11"/>
  <c r="CH83" i="11"/>
  <c r="BB83" i="11"/>
  <c r="V83" i="11"/>
  <c r="EL83" i="11"/>
  <c r="DF83" i="11"/>
  <c r="BZ83" i="11"/>
  <c r="AT83" i="11"/>
  <c r="N83" i="11"/>
  <c r="CX83" i="11"/>
  <c r="BR83" i="11"/>
  <c r="AL83" i="11"/>
  <c r="ED83" i="11"/>
  <c r="F83" i="11"/>
  <c r="FD83" i="2"/>
  <c r="EZ83" i="2"/>
  <c r="EV83" i="2"/>
  <c r="ER83" i="2"/>
  <c r="EN83" i="2"/>
  <c r="EJ83" i="2"/>
  <c r="EF83" i="2"/>
  <c r="EB83" i="2"/>
  <c r="DX83" i="2"/>
  <c r="DT83" i="2"/>
  <c r="DP83" i="2"/>
  <c r="DL83" i="2"/>
  <c r="DH83" i="2"/>
  <c r="DD83" i="2"/>
  <c r="CZ83" i="2"/>
  <c r="CV83" i="2"/>
  <c r="CR83" i="2"/>
  <c r="CN83" i="2"/>
  <c r="CJ83" i="2"/>
  <c r="CF83" i="2"/>
  <c r="CB83" i="2"/>
  <c r="BX83" i="2"/>
  <c r="BT83" i="2"/>
  <c r="BP83" i="2"/>
  <c r="BL83" i="2"/>
  <c r="BH83" i="2"/>
  <c r="BD83" i="2"/>
  <c r="AZ83" i="2"/>
  <c r="AV83" i="2"/>
  <c r="AR83" i="2"/>
  <c r="AN83" i="2"/>
  <c r="AJ83" i="2"/>
  <c r="AF83" i="2"/>
  <c r="AB83" i="2"/>
  <c r="X83" i="2"/>
  <c r="T83" i="2"/>
  <c r="P83" i="2"/>
  <c r="L83" i="2"/>
  <c r="H83" i="2"/>
  <c r="D83" i="2"/>
  <c r="FC83" i="2"/>
  <c r="EY83" i="2"/>
  <c r="EU83" i="2"/>
  <c r="EQ83" i="2"/>
  <c r="EM83" i="2"/>
  <c r="EI83" i="2"/>
  <c r="EE83" i="2"/>
  <c r="EA83" i="2"/>
  <c r="DW83" i="2"/>
  <c r="DS83" i="2"/>
  <c r="DO83" i="2"/>
  <c r="DK83" i="2"/>
  <c r="DG83" i="2"/>
  <c r="DC83" i="2"/>
  <c r="CY83" i="2"/>
  <c r="CU83" i="2"/>
  <c r="CQ83" i="2"/>
  <c r="CM83" i="2"/>
  <c r="CI83" i="2"/>
  <c r="CE83" i="2"/>
  <c r="CA83" i="2"/>
  <c r="BW83" i="2"/>
  <c r="BS83" i="2"/>
  <c r="BO83" i="2"/>
  <c r="BK83" i="2"/>
  <c r="BG83" i="2"/>
  <c r="BC83" i="2"/>
  <c r="AY83" i="2"/>
  <c r="AU83" i="2"/>
  <c r="AQ83" i="2"/>
  <c r="AM83" i="2"/>
  <c r="AI83" i="2"/>
  <c r="AE83" i="2"/>
  <c r="AA83" i="2"/>
  <c r="W83" i="2"/>
  <c r="S83" i="2"/>
  <c r="O83" i="2"/>
  <c r="K83" i="2"/>
  <c r="G83" i="2"/>
  <c r="C83" i="2"/>
  <c r="Z83" i="2"/>
  <c r="R83" i="2"/>
  <c r="J83" i="2"/>
  <c r="B83" i="2"/>
  <c r="FF83" i="2"/>
  <c r="FB83" i="2"/>
  <c r="EX83" i="2"/>
  <c r="ET83" i="2"/>
  <c r="EP83" i="2"/>
  <c r="EL83" i="2"/>
  <c r="EH83" i="2"/>
  <c r="ED83" i="2"/>
  <c r="DZ83" i="2"/>
  <c r="DV83" i="2"/>
  <c r="DR83" i="2"/>
  <c r="DN83" i="2"/>
  <c r="DJ83" i="2"/>
  <c r="DF83" i="2"/>
  <c r="DB83" i="2"/>
  <c r="CX83" i="2"/>
  <c r="CT83" i="2"/>
  <c r="CP83" i="2"/>
  <c r="CL83" i="2"/>
  <c r="CH83" i="2"/>
  <c r="CD83" i="2"/>
  <c r="BZ83" i="2"/>
  <c r="BV83" i="2"/>
  <c r="BR83" i="2"/>
  <c r="BN83" i="2"/>
  <c r="BJ83" i="2"/>
  <c r="BF83" i="2"/>
  <c r="BB83" i="2"/>
  <c r="AX83" i="2"/>
  <c r="AT83" i="2"/>
  <c r="AP83" i="2"/>
  <c r="AL83" i="2"/>
  <c r="AH83" i="2"/>
  <c r="AD83" i="2"/>
  <c r="V83" i="2"/>
  <c r="N83" i="2"/>
  <c r="F83" i="2"/>
  <c r="FA83" i="2"/>
  <c r="EK83" i="2"/>
  <c r="DU83" i="2"/>
  <c r="DE83" i="2"/>
  <c r="CO83" i="2"/>
  <c r="BY83" i="2"/>
  <c r="BI83" i="2"/>
  <c r="AS83" i="2"/>
  <c r="AC83" i="2"/>
  <c r="M83" i="2"/>
  <c r="DY83" i="2"/>
  <c r="CC83" i="2"/>
  <c r="AG83" i="2"/>
  <c r="EW83" i="2"/>
  <c r="EG83" i="2"/>
  <c r="DQ83" i="2"/>
  <c r="DA83" i="2"/>
  <c r="CK83" i="2"/>
  <c r="BU83" i="2"/>
  <c r="BE83" i="2"/>
  <c r="AO83" i="2"/>
  <c r="Y83" i="2"/>
  <c r="I83" i="2"/>
  <c r="FE83" i="2"/>
  <c r="DI83" i="2"/>
  <c r="BM83" i="2"/>
  <c r="AW83" i="2"/>
  <c r="ES83" i="2"/>
  <c r="EC83" i="2"/>
  <c r="DM83" i="2"/>
  <c r="CW83" i="2"/>
  <c r="CG83" i="2"/>
  <c r="BQ83" i="2"/>
  <c r="BA83" i="2"/>
  <c r="AK83" i="2"/>
  <c r="U83" i="2"/>
  <c r="E83" i="2"/>
  <c r="EO83" i="2"/>
  <c r="CS83" i="2"/>
  <c r="Q83" i="2"/>
  <c r="FE155" i="11"/>
  <c r="FA155" i="11"/>
  <c r="EW155" i="11"/>
  <c r="ES155" i="11"/>
  <c r="EO155" i="11"/>
  <c r="FB155" i="11"/>
  <c r="EV155" i="11"/>
  <c r="EQ155" i="11"/>
  <c r="EL155" i="11"/>
  <c r="EH155" i="11"/>
  <c r="ED155" i="11"/>
  <c r="DZ155" i="11"/>
  <c r="DV155" i="11"/>
  <c r="DR155" i="11"/>
  <c r="DN155" i="11"/>
  <c r="DJ155" i="11"/>
  <c r="DF155" i="11"/>
  <c r="DB155" i="11"/>
  <c r="CX155" i="11"/>
  <c r="CT155" i="11"/>
  <c r="CP155" i="11"/>
  <c r="CL155" i="11"/>
  <c r="CH155" i="11"/>
  <c r="CD155" i="11"/>
  <c r="BZ155" i="11"/>
  <c r="BV155" i="11"/>
  <c r="BR155" i="11"/>
  <c r="BN155" i="11"/>
  <c r="BJ155" i="11"/>
  <c r="BF155" i="11"/>
  <c r="BB155" i="11"/>
  <c r="AX155" i="11"/>
  <c r="AT155" i="11"/>
  <c r="AP155" i="11"/>
  <c r="AL155" i="11"/>
  <c r="AH155" i="11"/>
  <c r="AD155" i="11"/>
  <c r="Z155" i="11"/>
  <c r="V155" i="11"/>
  <c r="R155" i="11"/>
  <c r="N155" i="11"/>
  <c r="J155" i="11"/>
  <c r="F155" i="11"/>
  <c r="B155" i="11"/>
  <c r="FC155" i="11"/>
  <c r="EX155" i="11"/>
  <c r="ER155" i="11"/>
  <c r="EM155" i="11"/>
  <c r="EI155" i="11"/>
  <c r="EE155" i="11"/>
  <c r="EA155" i="11"/>
  <c r="DW155" i="11"/>
  <c r="DS155" i="11"/>
  <c r="DO155" i="11"/>
  <c r="DK155" i="11"/>
  <c r="DG155" i="11"/>
  <c r="DC155" i="11"/>
  <c r="CY155" i="11"/>
  <c r="CU155" i="11"/>
  <c r="CQ155" i="11"/>
  <c r="CM155" i="11"/>
  <c r="CI155" i="11"/>
  <c r="CE155" i="11"/>
  <c r="CA155" i="11"/>
  <c r="BW155" i="11"/>
  <c r="BS155" i="11"/>
  <c r="BO155" i="11"/>
  <c r="BK155" i="11"/>
  <c r="BG155" i="11"/>
  <c r="BC155" i="11"/>
  <c r="AY155" i="11"/>
  <c r="AU155" i="11"/>
  <c r="AQ155" i="11"/>
  <c r="AM155" i="11"/>
  <c r="AI155" i="11"/>
  <c r="AE155" i="11"/>
  <c r="AA155" i="11"/>
  <c r="W155" i="11"/>
  <c r="S155" i="11"/>
  <c r="O155" i="11"/>
  <c r="K155" i="11"/>
  <c r="G155" i="11"/>
  <c r="C155" i="11"/>
  <c r="FF155" i="11"/>
  <c r="EU155" i="11"/>
  <c r="EK155" i="11"/>
  <c r="EC155" i="11"/>
  <c r="DU155" i="11"/>
  <c r="DM155" i="11"/>
  <c r="DE155" i="11"/>
  <c r="CW155" i="11"/>
  <c r="CO155" i="11"/>
  <c r="CG155" i="11"/>
  <c r="BY155" i="11"/>
  <c r="BQ155" i="11"/>
  <c r="BI155" i="11"/>
  <c r="BA155" i="11"/>
  <c r="AS155" i="11"/>
  <c r="AK155" i="11"/>
  <c r="AC155" i="11"/>
  <c r="U155" i="11"/>
  <c r="M155" i="11"/>
  <c r="E155" i="11"/>
  <c r="EY155" i="11"/>
  <c r="EN155" i="11"/>
  <c r="EF155" i="11"/>
  <c r="DX155" i="11"/>
  <c r="DP155" i="11"/>
  <c r="DH155" i="11"/>
  <c r="CZ155" i="11"/>
  <c r="CR155" i="11"/>
  <c r="CJ155" i="11"/>
  <c r="CB155" i="11"/>
  <c r="BT155" i="11"/>
  <c r="BL155" i="11"/>
  <c r="BD155" i="11"/>
  <c r="AV155" i="11"/>
  <c r="AN155" i="11"/>
  <c r="AF155" i="11"/>
  <c r="X155" i="11"/>
  <c r="P155" i="11"/>
  <c r="H155" i="11"/>
  <c r="FD155" i="11"/>
  <c r="EJ155" i="11"/>
  <c r="DT155" i="11"/>
  <c r="DD155" i="11"/>
  <c r="CN155" i="11"/>
  <c r="BX155" i="11"/>
  <c r="BH155" i="11"/>
  <c r="AR155" i="11"/>
  <c r="AB155" i="11"/>
  <c r="L155" i="11"/>
  <c r="EP155" i="11"/>
  <c r="DY155" i="11"/>
  <c r="DI155" i="11"/>
  <c r="CS155" i="11"/>
  <c r="CC155" i="11"/>
  <c r="BM155" i="11"/>
  <c r="AW155" i="11"/>
  <c r="AG155" i="11"/>
  <c r="Q155" i="11"/>
  <c r="EZ155" i="11"/>
  <c r="DQ155" i="11"/>
  <c r="CK155" i="11"/>
  <c r="BE155" i="11"/>
  <c r="Y155" i="11"/>
  <c r="ET155" i="11"/>
  <c r="DL155" i="11"/>
  <c r="CF155" i="11"/>
  <c r="AZ155" i="11"/>
  <c r="T155" i="11"/>
  <c r="DA155" i="11"/>
  <c r="AO155" i="11"/>
  <c r="EB155" i="11"/>
  <c r="BP155" i="11"/>
  <c r="D155" i="11"/>
  <c r="AJ155" i="11"/>
  <c r="EG155" i="11"/>
  <c r="I155" i="11"/>
  <c r="FF155" i="2"/>
  <c r="FF167" i="2" s="1"/>
  <c r="FB155" i="2"/>
  <c r="EX155" i="2"/>
  <c r="ET155" i="2"/>
  <c r="EP155" i="2"/>
  <c r="EL155" i="2"/>
  <c r="EH155" i="2"/>
  <c r="ED155" i="2"/>
  <c r="DZ155" i="2"/>
  <c r="DV155" i="2"/>
  <c r="DR155" i="2"/>
  <c r="DN155" i="2"/>
  <c r="DJ155" i="2"/>
  <c r="DF155" i="2"/>
  <c r="DB155" i="2"/>
  <c r="CX155" i="2"/>
  <c r="CT155" i="2"/>
  <c r="CP155" i="2"/>
  <c r="CL155" i="2"/>
  <c r="CH155" i="2"/>
  <c r="CD155" i="2"/>
  <c r="BZ155" i="2"/>
  <c r="BV155" i="2"/>
  <c r="BR155" i="2"/>
  <c r="BN155" i="2"/>
  <c r="BJ155" i="2"/>
  <c r="BF155" i="2"/>
  <c r="BB155" i="2"/>
  <c r="AX155" i="2"/>
  <c r="BU155" i="11"/>
  <c r="CV155" i="11"/>
  <c r="FE155" i="2"/>
  <c r="EZ155" i="2"/>
  <c r="EU155" i="2"/>
  <c r="EO155" i="2"/>
  <c r="EJ155" i="2"/>
  <c r="EE155" i="2"/>
  <c r="DY155" i="2"/>
  <c r="DT155" i="2"/>
  <c r="DO155" i="2"/>
  <c r="DI155" i="2"/>
  <c r="DD155" i="2"/>
  <c r="CY155" i="2"/>
  <c r="CS155" i="2"/>
  <c r="CN155" i="2"/>
  <c r="CI155" i="2"/>
  <c r="CC155" i="2"/>
  <c r="BX155" i="2"/>
  <c r="BS155" i="2"/>
  <c r="BM155" i="2"/>
  <c r="BH155" i="2"/>
  <c r="BC155" i="2"/>
  <c r="AW155" i="2"/>
  <c r="AS155" i="2"/>
  <c r="AO155" i="2"/>
  <c r="AK155" i="2"/>
  <c r="AG155" i="2"/>
  <c r="AC155" i="2"/>
  <c r="Y155" i="2"/>
  <c r="U155" i="2"/>
  <c r="Q155" i="2"/>
  <c r="M155" i="2"/>
  <c r="I155" i="2"/>
  <c r="E155" i="2"/>
  <c r="FD155" i="2"/>
  <c r="EY155" i="2"/>
  <c r="ES155" i="2"/>
  <c r="EN155" i="2"/>
  <c r="EI155" i="2"/>
  <c r="EC155" i="2"/>
  <c r="DX155" i="2"/>
  <c r="DS155" i="2"/>
  <c r="DM155" i="2"/>
  <c r="DH155" i="2"/>
  <c r="DC155" i="2"/>
  <c r="CW155" i="2"/>
  <c r="CR155" i="2"/>
  <c r="CM155" i="2"/>
  <c r="CG155" i="2"/>
  <c r="CB155" i="2"/>
  <c r="BW155" i="2"/>
  <c r="BQ155" i="2"/>
  <c r="BL155" i="2"/>
  <c r="BG155" i="2"/>
  <c r="BA155" i="2"/>
  <c r="AV155" i="2"/>
  <c r="AR155" i="2"/>
  <c r="AN155" i="2"/>
  <c r="AJ155" i="2"/>
  <c r="AF155" i="2"/>
  <c r="AB155" i="2"/>
  <c r="X155" i="2"/>
  <c r="T155" i="2"/>
  <c r="P155" i="2"/>
  <c r="L155" i="2"/>
  <c r="H155" i="2"/>
  <c r="D155" i="2"/>
  <c r="FA155" i="2"/>
  <c r="EV155" i="2"/>
  <c r="EQ155" i="2"/>
  <c r="EK155" i="2"/>
  <c r="EF155" i="2"/>
  <c r="EA155" i="2"/>
  <c r="DU155" i="2"/>
  <c r="DP155" i="2"/>
  <c r="DK155" i="2"/>
  <c r="DE155" i="2"/>
  <c r="CZ155" i="2"/>
  <c r="CU155" i="2"/>
  <c r="CO155" i="2"/>
  <c r="CJ155" i="2"/>
  <c r="CE155" i="2"/>
  <c r="BY155" i="2"/>
  <c r="BT155" i="2"/>
  <c r="BO155" i="2"/>
  <c r="BI155" i="2"/>
  <c r="BD155" i="2"/>
  <c r="AY155" i="2"/>
  <c r="AT155" i="2"/>
  <c r="AP155" i="2"/>
  <c r="AL155" i="2"/>
  <c r="AH155" i="2"/>
  <c r="AD155" i="2"/>
  <c r="Z155" i="2"/>
  <c r="V155" i="2"/>
  <c r="R155" i="2"/>
  <c r="N155" i="2"/>
  <c r="J155" i="2"/>
  <c r="F155" i="2"/>
  <c r="B155" i="2"/>
  <c r="ER155" i="2"/>
  <c r="DW155" i="2"/>
  <c r="DA155" i="2"/>
  <c r="CF155" i="2"/>
  <c r="BK155" i="2"/>
  <c r="AQ155" i="2"/>
  <c r="AA155" i="2"/>
  <c r="K155" i="2"/>
  <c r="EM155" i="2"/>
  <c r="DQ155" i="2"/>
  <c r="CV155" i="2"/>
  <c r="CA155" i="2"/>
  <c r="BE155" i="2"/>
  <c r="AM155" i="2"/>
  <c r="W155" i="2"/>
  <c r="G155" i="2"/>
  <c r="FC155" i="2"/>
  <c r="EG155" i="2"/>
  <c r="DL155" i="2"/>
  <c r="CQ155" i="2"/>
  <c r="BU155" i="2"/>
  <c r="AZ155" i="2"/>
  <c r="AI155" i="2"/>
  <c r="S155" i="2"/>
  <c r="C155" i="2"/>
  <c r="EW155" i="2"/>
  <c r="BP155" i="2"/>
  <c r="EB155" i="2"/>
  <c r="AU155" i="2"/>
  <c r="DG155" i="2"/>
  <c r="AE155" i="2"/>
  <c r="CK155" i="2"/>
  <c r="O155" i="2"/>
  <c r="FD82" i="11"/>
  <c r="EZ82" i="11"/>
  <c r="EV82" i="11"/>
  <c r="ER82" i="11"/>
  <c r="EN82" i="11"/>
  <c r="EJ82" i="11"/>
  <c r="EF82" i="11"/>
  <c r="EB82" i="11"/>
  <c r="DX82" i="11"/>
  <c r="DT82" i="11"/>
  <c r="DP82" i="11"/>
  <c r="DL82" i="11"/>
  <c r="DH82" i="11"/>
  <c r="DD82" i="11"/>
  <c r="CZ82" i="11"/>
  <c r="CV82" i="11"/>
  <c r="CR82" i="11"/>
  <c r="CN82" i="11"/>
  <c r="CJ82" i="11"/>
  <c r="CF82" i="11"/>
  <c r="CB82" i="11"/>
  <c r="BX82" i="11"/>
  <c r="BT82" i="11"/>
  <c r="BP82" i="11"/>
  <c r="BL82" i="11"/>
  <c r="BH82" i="11"/>
  <c r="BD82" i="11"/>
  <c r="AZ82" i="11"/>
  <c r="AV82" i="11"/>
  <c r="AR82" i="11"/>
  <c r="AN82" i="11"/>
  <c r="AJ82" i="11"/>
  <c r="AF82" i="11"/>
  <c r="AB82" i="11"/>
  <c r="X82" i="11"/>
  <c r="T82" i="11"/>
  <c r="P82" i="11"/>
  <c r="L82" i="11"/>
  <c r="H82" i="11"/>
  <c r="D82" i="11"/>
  <c r="FE82" i="11"/>
  <c r="FA82" i="11"/>
  <c r="EW82" i="11"/>
  <c r="ES82" i="11"/>
  <c r="EO82" i="11"/>
  <c r="EK82" i="11"/>
  <c r="EG82" i="11"/>
  <c r="EC82" i="11"/>
  <c r="DY82" i="11"/>
  <c r="DU82" i="11"/>
  <c r="DQ82" i="11"/>
  <c r="DM82" i="11"/>
  <c r="DI82" i="11"/>
  <c r="DE82" i="11"/>
  <c r="DA82" i="11"/>
  <c r="CW82" i="11"/>
  <c r="CS82" i="11"/>
  <c r="CO82" i="11"/>
  <c r="CK82" i="11"/>
  <c r="CG82" i="11"/>
  <c r="CC82" i="11"/>
  <c r="BY82" i="11"/>
  <c r="BU82" i="11"/>
  <c r="BQ82" i="11"/>
  <c r="BM82" i="11"/>
  <c r="BI82" i="11"/>
  <c r="BE82" i="11"/>
  <c r="BA82" i="11"/>
  <c r="AW82" i="11"/>
  <c r="AS82" i="11"/>
  <c r="AO82" i="11"/>
  <c r="AK82" i="11"/>
  <c r="AG82" i="11"/>
  <c r="AC82" i="11"/>
  <c r="Y82" i="11"/>
  <c r="U82" i="11"/>
  <c r="Q82" i="11"/>
  <c r="M82" i="11"/>
  <c r="I82" i="11"/>
  <c r="E82" i="11"/>
  <c r="EY82" i="11"/>
  <c r="EQ82" i="11"/>
  <c r="EI82" i="11"/>
  <c r="EA82" i="11"/>
  <c r="DS82" i="11"/>
  <c r="DK82" i="11"/>
  <c r="DC82" i="11"/>
  <c r="CU82" i="11"/>
  <c r="CM82" i="11"/>
  <c r="CE82" i="11"/>
  <c r="BW82" i="11"/>
  <c r="BO82" i="11"/>
  <c r="BG82" i="11"/>
  <c r="AY82" i="11"/>
  <c r="AQ82" i="11"/>
  <c r="AI82" i="11"/>
  <c r="AA82" i="11"/>
  <c r="S82" i="11"/>
  <c r="K82" i="11"/>
  <c r="C82" i="11"/>
  <c r="FF82" i="11"/>
  <c r="EX82" i="11"/>
  <c r="EP82" i="11"/>
  <c r="EH82" i="11"/>
  <c r="DZ82" i="11"/>
  <c r="DR82" i="11"/>
  <c r="DJ82" i="11"/>
  <c r="DB82" i="11"/>
  <c r="CT82" i="11"/>
  <c r="CL82" i="11"/>
  <c r="CD82" i="11"/>
  <c r="BV82" i="11"/>
  <c r="BN82" i="11"/>
  <c r="BF82" i="11"/>
  <c r="AX82" i="11"/>
  <c r="AP82" i="11"/>
  <c r="AH82" i="11"/>
  <c r="Z82" i="11"/>
  <c r="R82" i="11"/>
  <c r="J82" i="11"/>
  <c r="B82" i="11"/>
  <c r="FB82" i="11"/>
  <c r="ET82" i="11"/>
  <c r="EL82" i="11"/>
  <c r="ED82" i="11"/>
  <c r="DV82" i="11"/>
  <c r="DN82" i="11"/>
  <c r="DF82" i="11"/>
  <c r="CX82" i="11"/>
  <c r="CP82" i="11"/>
  <c r="CH82" i="11"/>
  <c r="BZ82" i="11"/>
  <c r="BR82" i="11"/>
  <c r="BJ82" i="11"/>
  <c r="BB82" i="11"/>
  <c r="AT82" i="11"/>
  <c r="AL82" i="11"/>
  <c r="AD82" i="11"/>
  <c r="V82" i="11"/>
  <c r="N82" i="11"/>
  <c r="F82" i="11"/>
  <c r="FC82" i="11"/>
  <c r="DW82" i="11"/>
  <c r="CQ82" i="11"/>
  <c r="BK82" i="11"/>
  <c r="AE82" i="11"/>
  <c r="EU82" i="11"/>
  <c r="DO82" i="11"/>
  <c r="CI82" i="11"/>
  <c r="BC82" i="11"/>
  <c r="W82" i="11"/>
  <c r="EM82" i="11"/>
  <c r="DG82" i="11"/>
  <c r="CA82" i="11"/>
  <c r="AU82" i="11"/>
  <c r="O82" i="11"/>
  <c r="EE82" i="11"/>
  <c r="G82" i="11"/>
  <c r="CY82" i="11"/>
  <c r="BS82" i="11"/>
  <c r="AM82" i="11"/>
  <c r="FE82" i="2"/>
  <c r="FA82" i="2"/>
  <c r="EW82" i="2"/>
  <c r="ES82" i="2"/>
  <c r="EO82" i="2"/>
  <c r="EK82" i="2"/>
  <c r="EG82" i="2"/>
  <c r="EC82" i="2"/>
  <c r="DY82" i="2"/>
  <c r="DU82" i="2"/>
  <c r="DQ82" i="2"/>
  <c r="DM82" i="2"/>
  <c r="DI82" i="2"/>
  <c r="DE82" i="2"/>
  <c r="DA82" i="2"/>
  <c r="CW82" i="2"/>
  <c r="CS82" i="2"/>
  <c r="CO82" i="2"/>
  <c r="CK82" i="2"/>
  <c r="CG82" i="2"/>
  <c r="FD82" i="2"/>
  <c r="EZ82" i="2"/>
  <c r="EV82" i="2"/>
  <c r="ER82" i="2"/>
  <c r="EN82" i="2"/>
  <c r="EJ82" i="2"/>
  <c r="EF82" i="2"/>
  <c r="EB82" i="2"/>
  <c r="DX82" i="2"/>
  <c r="DT82" i="2"/>
  <c r="DP82" i="2"/>
  <c r="DL82" i="2"/>
  <c r="DH82" i="2"/>
  <c r="DD82" i="2"/>
  <c r="CZ82" i="2"/>
  <c r="CV82" i="2"/>
  <c r="CR82" i="2"/>
  <c r="CN82" i="2"/>
  <c r="CJ82" i="2"/>
  <c r="CF82" i="2"/>
  <c r="CB82" i="2"/>
  <c r="BX82" i="2"/>
  <c r="BT82" i="2"/>
  <c r="BP82" i="2"/>
  <c r="BL82" i="2"/>
  <c r="BH82" i="2"/>
  <c r="BD82" i="2"/>
  <c r="AZ82" i="2"/>
  <c r="AV82" i="2"/>
  <c r="AR82" i="2"/>
  <c r="AN82" i="2"/>
  <c r="AJ82" i="2"/>
  <c r="AF82" i="2"/>
  <c r="AB82" i="2"/>
  <c r="X82" i="2"/>
  <c r="T82" i="2"/>
  <c r="P82" i="2"/>
  <c r="L82" i="2"/>
  <c r="H82" i="2"/>
  <c r="D82" i="2"/>
  <c r="FC82" i="2"/>
  <c r="EU82" i="2"/>
  <c r="EM82" i="2"/>
  <c r="EE82" i="2"/>
  <c r="EA82" i="2"/>
  <c r="DS82" i="2"/>
  <c r="DK82" i="2"/>
  <c r="DG82" i="2"/>
  <c r="CY82" i="2"/>
  <c r="CQ82" i="2"/>
  <c r="CI82" i="2"/>
  <c r="CE82" i="2"/>
  <c r="BW82" i="2"/>
  <c r="BO82" i="2"/>
  <c r="BG82" i="2"/>
  <c r="AY82" i="2"/>
  <c r="AQ82" i="2"/>
  <c r="AM82" i="2"/>
  <c r="AE82" i="2"/>
  <c r="W82" i="2"/>
  <c r="O82" i="2"/>
  <c r="K82" i="2"/>
  <c r="C82" i="2"/>
  <c r="EY82" i="2"/>
  <c r="EQ82" i="2"/>
  <c r="EI82" i="2"/>
  <c r="DW82" i="2"/>
  <c r="DO82" i="2"/>
  <c r="DC82" i="2"/>
  <c r="CU82" i="2"/>
  <c r="CM82" i="2"/>
  <c r="CA82" i="2"/>
  <c r="BS82" i="2"/>
  <c r="BK82" i="2"/>
  <c r="BC82" i="2"/>
  <c r="AU82" i="2"/>
  <c r="AI82" i="2"/>
  <c r="AA82" i="2"/>
  <c r="S82" i="2"/>
  <c r="G82" i="2"/>
  <c r="FB82" i="2"/>
  <c r="EL82" i="2"/>
  <c r="DV82" i="2"/>
  <c r="DF82" i="2"/>
  <c r="CP82" i="2"/>
  <c r="CC82" i="2"/>
  <c r="BU82" i="2"/>
  <c r="BM82" i="2"/>
  <c r="BE82" i="2"/>
  <c r="AW82" i="2"/>
  <c r="AO82" i="2"/>
  <c r="AG82" i="2"/>
  <c r="Y82" i="2"/>
  <c r="Q82" i="2"/>
  <c r="I82" i="2"/>
  <c r="EP82" i="2"/>
  <c r="CT82" i="2"/>
  <c r="BV82" i="2"/>
  <c r="BF82" i="2"/>
  <c r="AH82" i="2"/>
  <c r="B82" i="2"/>
  <c r="EX82" i="2"/>
  <c r="EH82" i="2"/>
  <c r="DR82" i="2"/>
  <c r="DB82" i="2"/>
  <c r="CL82" i="2"/>
  <c r="BZ82" i="2"/>
  <c r="BR82" i="2"/>
  <c r="BJ82" i="2"/>
  <c r="BB82" i="2"/>
  <c r="AT82" i="2"/>
  <c r="AL82" i="2"/>
  <c r="AD82" i="2"/>
  <c r="V82" i="2"/>
  <c r="N82" i="2"/>
  <c r="F82" i="2"/>
  <c r="BI82" i="2"/>
  <c r="AS82" i="2"/>
  <c r="AC82" i="2"/>
  <c r="U82" i="2"/>
  <c r="E82" i="2"/>
  <c r="FF82" i="2"/>
  <c r="BN82" i="2"/>
  <c r="AP82" i="2"/>
  <c r="R82" i="2"/>
  <c r="J82" i="2"/>
  <c r="ET82" i="2"/>
  <c r="ED82" i="2"/>
  <c r="DN82" i="2"/>
  <c r="CX82" i="2"/>
  <c r="CH82" i="2"/>
  <c r="BY82" i="2"/>
  <c r="BQ82" i="2"/>
  <c r="BA82" i="2"/>
  <c r="AK82" i="2"/>
  <c r="M82" i="2"/>
  <c r="DZ82" i="2"/>
  <c r="DJ82" i="2"/>
  <c r="CD82" i="2"/>
  <c r="AX82" i="2"/>
  <c r="Z82" i="2"/>
  <c r="BS160" i="5"/>
  <c r="B169" i="5"/>
  <c r="B151" i="5"/>
  <c r="AR177" i="7" s="1"/>
  <c r="L168" i="11"/>
  <c r="B168" i="5"/>
  <c r="B167" i="5"/>
  <c r="B154" i="5"/>
  <c r="B81" i="5"/>
  <c r="B164" i="5"/>
  <c r="FU81" i="2" l="1"/>
  <c r="FU75" i="2" s="1"/>
  <c r="FU81" i="11"/>
  <c r="FU75" i="11" s="1"/>
  <c r="FU154" i="11"/>
  <c r="FU153" i="11" s="1"/>
  <c r="FU166" i="11" s="1"/>
  <c r="FU167" i="11"/>
  <c r="FU167" i="2"/>
  <c r="FU166" i="2" s="1"/>
  <c r="FU154" i="2"/>
  <c r="FU153" i="2" s="1"/>
  <c r="FT169" i="2"/>
  <c r="FT81" i="2"/>
  <c r="FT167" i="2"/>
  <c r="FT167" i="11"/>
  <c r="FT154" i="11"/>
  <c r="FT153" i="11" s="1"/>
  <c r="FT166" i="11" s="1"/>
  <c r="FT81" i="11"/>
  <c r="FT75" i="11" s="1"/>
  <c r="FT154" i="2"/>
  <c r="FT168" i="2"/>
  <c r="FP169" i="2"/>
  <c r="FP168" i="2"/>
  <c r="FS81" i="11"/>
  <c r="FS75" i="11" s="1"/>
  <c r="FS169" i="2"/>
  <c r="FS154" i="2"/>
  <c r="FS167" i="2"/>
  <c r="FS81" i="2"/>
  <c r="FS154" i="11"/>
  <c r="FS153" i="11" s="1"/>
  <c r="FS166" i="11" s="1"/>
  <c r="FS167" i="11"/>
  <c r="FS168" i="2"/>
  <c r="FQ81" i="11"/>
  <c r="FQ75" i="11" s="1"/>
  <c r="FR168" i="2"/>
  <c r="AS194" i="4"/>
  <c r="FR167" i="2"/>
  <c r="AS195" i="10"/>
  <c r="AS194" i="10"/>
  <c r="AR107" i="7"/>
  <c r="AR190" i="7"/>
  <c r="FR81" i="2"/>
  <c r="AS190" i="7"/>
  <c r="FR167" i="11"/>
  <c r="FR154" i="11"/>
  <c r="FR153" i="11" s="1"/>
  <c r="FR166" i="11" s="1"/>
  <c r="FR154" i="2"/>
  <c r="FR169" i="2"/>
  <c r="FR81" i="11"/>
  <c r="FR75" i="11" s="1"/>
  <c r="AS180" i="7"/>
  <c r="AS193" i="7"/>
  <c r="AS195" i="4"/>
  <c r="FQ169" i="2"/>
  <c r="FQ168" i="2"/>
  <c r="AR181" i="10"/>
  <c r="FQ154" i="2"/>
  <c r="FQ167" i="2"/>
  <c r="AR108" i="10"/>
  <c r="AR109" i="4"/>
  <c r="AR109" i="10"/>
  <c r="AR182" i="4"/>
  <c r="AR194" i="4" s="1"/>
  <c r="AR182" i="10"/>
  <c r="AR194" i="10" s="1"/>
  <c r="AR108" i="4"/>
  <c r="FQ81" i="2"/>
  <c r="AR193" i="7"/>
  <c r="AR180" i="7"/>
  <c r="AR192" i="7" s="1"/>
  <c r="AR183" i="4"/>
  <c r="AR110" i="4"/>
  <c r="FQ154" i="11"/>
  <c r="FQ153" i="11" s="1"/>
  <c r="FQ166" i="11" s="1"/>
  <c r="FQ167" i="11"/>
  <c r="AR181" i="4"/>
  <c r="AR193" i="4" s="1"/>
  <c r="AR183" i="10"/>
  <c r="AR195" i="10" s="1"/>
  <c r="AR110" i="10"/>
  <c r="AL107" i="7"/>
  <c r="FP81" i="11"/>
  <c r="FP75" i="11" s="1"/>
  <c r="V107" i="7"/>
  <c r="AM107" i="7"/>
  <c r="AG107" i="7"/>
  <c r="AH107" i="7"/>
  <c r="S107" i="7"/>
  <c r="AI107" i="7"/>
  <c r="H190" i="7"/>
  <c r="K190" i="7"/>
  <c r="C107" i="7"/>
  <c r="AE190" i="7"/>
  <c r="B107" i="7"/>
  <c r="G190" i="7"/>
  <c r="G107" i="7"/>
  <c r="D190" i="7"/>
  <c r="V190" i="7"/>
  <c r="B190" i="7"/>
  <c r="E190" i="7"/>
  <c r="U190" i="7"/>
  <c r="FP81" i="2"/>
  <c r="FP167" i="2"/>
  <c r="FP154" i="2"/>
  <c r="FP154" i="11"/>
  <c r="FP153" i="11" s="1"/>
  <c r="FP166" i="11" s="1"/>
  <c r="FP167" i="11"/>
  <c r="FO81" i="11"/>
  <c r="FO75" i="11" s="1"/>
  <c r="FO81" i="2"/>
  <c r="FO168" i="2"/>
  <c r="FO169" i="2"/>
  <c r="FO154" i="2"/>
  <c r="FO167" i="2"/>
  <c r="FO154" i="11"/>
  <c r="FO153" i="11" s="1"/>
  <c r="FO166" i="11" s="1"/>
  <c r="FO167" i="11"/>
  <c r="DX81" i="11"/>
  <c r="Z107" i="7"/>
  <c r="O107" i="7"/>
  <c r="AE107" i="7"/>
  <c r="I107" i="7"/>
  <c r="Y107" i="7"/>
  <c r="AO107" i="7"/>
  <c r="AP190" i="7"/>
  <c r="W190" i="7"/>
  <c r="C190" i="7"/>
  <c r="X190" i="7"/>
  <c r="AK190" i="7"/>
  <c r="FN81" i="11"/>
  <c r="FN75" i="11" s="1"/>
  <c r="W107" i="7"/>
  <c r="Q107" i="7"/>
  <c r="L190" i="7"/>
  <c r="AD107" i="7"/>
  <c r="AM190" i="7"/>
  <c r="AN190" i="7"/>
  <c r="AG190" i="7"/>
  <c r="N190" i="7"/>
  <c r="M107" i="7"/>
  <c r="AC107" i="7"/>
  <c r="Z190" i="7"/>
  <c r="O190" i="7"/>
  <c r="F190" i="7"/>
  <c r="AA190" i="7"/>
  <c r="AB190" i="7"/>
  <c r="AD190" i="7"/>
  <c r="I190" i="7"/>
  <c r="Y190" i="7"/>
  <c r="AO190" i="7"/>
  <c r="F107" i="7"/>
  <c r="J107" i="7"/>
  <c r="AP107" i="7"/>
  <c r="AQ190" i="7"/>
  <c r="AJ190" i="7"/>
  <c r="AF190" i="7"/>
  <c r="AH190" i="7"/>
  <c r="AI190" i="7"/>
  <c r="M190" i="7"/>
  <c r="AC190" i="7"/>
  <c r="R107" i="7"/>
  <c r="K107" i="7"/>
  <c r="AA107" i="7"/>
  <c r="E107" i="7"/>
  <c r="U107" i="7"/>
  <c r="AK107" i="7"/>
  <c r="J190" i="7"/>
  <c r="T190" i="7"/>
  <c r="P190" i="7"/>
  <c r="AL190" i="7"/>
  <c r="R190" i="7"/>
  <c r="S190" i="7"/>
  <c r="Q190" i="7"/>
  <c r="FN81" i="2"/>
  <c r="FN75" i="2" s="1"/>
  <c r="FN167" i="11"/>
  <c r="FN154" i="11"/>
  <c r="FN153" i="11" s="1"/>
  <c r="FN166" i="11" s="1"/>
  <c r="FN167" i="2"/>
  <c r="FN166" i="2" s="1"/>
  <c r="FN154" i="2"/>
  <c r="FN153" i="2" s="1"/>
  <c r="FM81" i="11"/>
  <c r="FM75" i="11" s="1"/>
  <c r="AQ107" i="7"/>
  <c r="AA175" i="7"/>
  <c r="W175" i="7"/>
  <c r="S175" i="7"/>
  <c r="O175" i="7"/>
  <c r="K175" i="7"/>
  <c r="G175" i="7"/>
  <c r="C175" i="7"/>
  <c r="AD175" i="7"/>
  <c r="Y175" i="7"/>
  <c r="T175" i="7"/>
  <c r="N175" i="7"/>
  <c r="I175" i="7"/>
  <c r="D175" i="7"/>
  <c r="AB175" i="7"/>
  <c r="V175" i="7"/>
  <c r="Q175" i="7"/>
  <c r="L175" i="7"/>
  <c r="F175" i="7"/>
  <c r="Z175" i="7"/>
  <c r="P175" i="7"/>
  <c r="E175" i="7"/>
  <c r="X175" i="7"/>
  <c r="M175" i="7"/>
  <c r="B175" i="7"/>
  <c r="U175" i="7"/>
  <c r="J175" i="7"/>
  <c r="H175" i="7"/>
  <c r="AC175" i="7"/>
  <c r="R175" i="7"/>
  <c r="AP108" i="10"/>
  <c r="AL108" i="10"/>
  <c r="AH108" i="10"/>
  <c r="AD108" i="10"/>
  <c r="Z108" i="10"/>
  <c r="V108" i="10"/>
  <c r="R108" i="10"/>
  <c r="N108" i="10"/>
  <c r="J108" i="10"/>
  <c r="F108" i="10"/>
  <c r="B108" i="10"/>
  <c r="AN108" i="10"/>
  <c r="AJ108" i="10"/>
  <c r="AF108" i="10"/>
  <c r="AB108" i="10"/>
  <c r="X108" i="10"/>
  <c r="T108" i="10"/>
  <c r="P108" i="10"/>
  <c r="L108" i="10"/>
  <c r="H108" i="10"/>
  <c r="D108" i="10"/>
  <c r="AO108" i="10"/>
  <c r="AG108" i="10"/>
  <c r="Y108" i="10"/>
  <c r="Q108" i="10"/>
  <c r="I108" i="10"/>
  <c r="AK108" i="10"/>
  <c r="AC108" i="10"/>
  <c r="U108" i="10"/>
  <c r="M108" i="10"/>
  <c r="E108" i="10"/>
  <c r="AI108" i="10"/>
  <c r="S108" i="10"/>
  <c r="C108" i="10"/>
  <c r="AE108" i="10"/>
  <c r="O108" i="10"/>
  <c r="K108" i="10"/>
  <c r="AA108" i="10"/>
  <c r="AM108" i="10"/>
  <c r="W108" i="10"/>
  <c r="AQ108" i="10"/>
  <c r="G108" i="10"/>
  <c r="AP109" i="4"/>
  <c r="AL109" i="4"/>
  <c r="AH109" i="4"/>
  <c r="AD109" i="4"/>
  <c r="Z109" i="4"/>
  <c r="V109" i="4"/>
  <c r="R109" i="4"/>
  <c r="N109" i="4"/>
  <c r="J109" i="4"/>
  <c r="F109" i="4"/>
  <c r="B109" i="4"/>
  <c r="AO109" i="4"/>
  <c r="AK109" i="4"/>
  <c r="AG109" i="4"/>
  <c r="AN109" i="4"/>
  <c r="AF109" i="4"/>
  <c r="AA109" i="4"/>
  <c r="U109" i="4"/>
  <c r="P109" i="4"/>
  <c r="K109" i="4"/>
  <c r="E109" i="4"/>
  <c r="AM109" i="4"/>
  <c r="AE109" i="4"/>
  <c r="Y109" i="4"/>
  <c r="T109" i="4"/>
  <c r="O109" i="4"/>
  <c r="I109" i="4"/>
  <c r="D109" i="4"/>
  <c r="AJ109" i="4"/>
  <c r="AC109" i="4"/>
  <c r="X109" i="4"/>
  <c r="S109" i="4"/>
  <c r="M109" i="4"/>
  <c r="H109" i="4"/>
  <c r="C109" i="4"/>
  <c r="AI109" i="4"/>
  <c r="L109" i="4"/>
  <c r="Q109" i="4"/>
  <c r="AB109" i="4"/>
  <c r="G109" i="4"/>
  <c r="W109" i="4"/>
  <c r="AO109" i="10"/>
  <c r="AK109" i="10"/>
  <c r="AG109" i="10"/>
  <c r="AC109" i="10"/>
  <c r="Y109" i="10"/>
  <c r="U109" i="10"/>
  <c r="Q109" i="10"/>
  <c r="M109" i="10"/>
  <c r="I109" i="10"/>
  <c r="E109" i="10"/>
  <c r="AM109" i="10"/>
  <c r="AI109" i="10"/>
  <c r="AE109" i="10"/>
  <c r="AA109" i="10"/>
  <c r="W109" i="10"/>
  <c r="S109" i="10"/>
  <c r="O109" i="10"/>
  <c r="K109" i="10"/>
  <c r="G109" i="10"/>
  <c r="C109" i="10"/>
  <c r="AN109" i="10"/>
  <c r="AF109" i="10"/>
  <c r="X109" i="10"/>
  <c r="P109" i="10"/>
  <c r="H109" i="10"/>
  <c r="AJ109" i="10"/>
  <c r="AB109" i="10"/>
  <c r="T109" i="10"/>
  <c r="L109" i="10"/>
  <c r="D109" i="10"/>
  <c r="AP109" i="10"/>
  <c r="Z109" i="10"/>
  <c r="J109" i="10"/>
  <c r="AL109" i="10"/>
  <c r="V109" i="10"/>
  <c r="F109" i="10"/>
  <c r="AH109" i="10"/>
  <c r="B109" i="10"/>
  <c r="AQ109" i="10"/>
  <c r="R109" i="10"/>
  <c r="N109" i="10"/>
  <c r="AD109" i="10"/>
  <c r="AQ194" i="4"/>
  <c r="AO182" i="10"/>
  <c r="AO194" i="10" s="1"/>
  <c r="AK182" i="10"/>
  <c r="AK194" i="10" s="1"/>
  <c r="AG182" i="10"/>
  <c r="AG194" i="10" s="1"/>
  <c r="AC182" i="10"/>
  <c r="AC194" i="10" s="1"/>
  <c r="Y182" i="10"/>
  <c r="Y194" i="10" s="1"/>
  <c r="U182" i="10"/>
  <c r="U194" i="10" s="1"/>
  <c r="Q182" i="10"/>
  <c r="Q194" i="10" s="1"/>
  <c r="M182" i="10"/>
  <c r="M194" i="10" s="1"/>
  <c r="I182" i="10"/>
  <c r="I194" i="10" s="1"/>
  <c r="E182" i="10"/>
  <c r="E194" i="10" s="1"/>
  <c r="AM182" i="10"/>
  <c r="AM194" i="10" s="1"/>
  <c r="AI182" i="10"/>
  <c r="AI194" i="10" s="1"/>
  <c r="AE182" i="10"/>
  <c r="AE194" i="10" s="1"/>
  <c r="AA182" i="10"/>
  <c r="AA194" i="10" s="1"/>
  <c r="W182" i="10"/>
  <c r="W194" i="10" s="1"/>
  <c r="S182" i="10"/>
  <c r="S194" i="10" s="1"/>
  <c r="O182" i="10"/>
  <c r="O194" i="10" s="1"/>
  <c r="K182" i="10"/>
  <c r="K194" i="10" s="1"/>
  <c r="G182" i="10"/>
  <c r="G194" i="10" s="1"/>
  <c r="C182" i="10"/>
  <c r="C194" i="10" s="1"/>
  <c r="AJ182" i="10"/>
  <c r="AJ194" i="10" s="1"/>
  <c r="AB182" i="10"/>
  <c r="AB194" i="10" s="1"/>
  <c r="T182" i="10"/>
  <c r="T194" i="10" s="1"/>
  <c r="L182" i="10"/>
  <c r="L194" i="10" s="1"/>
  <c r="D182" i="10"/>
  <c r="D194" i="10" s="1"/>
  <c r="AN182" i="10"/>
  <c r="AN194" i="10" s="1"/>
  <c r="AF182" i="10"/>
  <c r="AF194" i="10" s="1"/>
  <c r="X182" i="10"/>
  <c r="P182" i="10"/>
  <c r="P194" i="10" s="1"/>
  <c r="H182" i="10"/>
  <c r="H194" i="10" s="1"/>
  <c r="AP182" i="10"/>
  <c r="AP194" i="10" s="1"/>
  <c r="Z182" i="10"/>
  <c r="Z194" i="10" s="1"/>
  <c r="J182" i="10"/>
  <c r="J194" i="10" s="1"/>
  <c r="AH182" i="10"/>
  <c r="AH194" i="10" s="1"/>
  <c r="R182" i="10"/>
  <c r="R194" i="10" s="1"/>
  <c r="B182" i="10"/>
  <c r="B194" i="10" s="1"/>
  <c r="AL182" i="10"/>
  <c r="AL194" i="10" s="1"/>
  <c r="F182" i="10"/>
  <c r="F194" i="10" s="1"/>
  <c r="V182" i="10"/>
  <c r="V194" i="10" s="1"/>
  <c r="AD182" i="10"/>
  <c r="AD194" i="10" s="1"/>
  <c r="N182" i="10"/>
  <c r="N194" i="10" s="1"/>
  <c r="AQ182" i="10"/>
  <c r="AQ194" i="10" s="1"/>
  <c r="FM81" i="2"/>
  <c r="FM75" i="2" s="1"/>
  <c r="AD193" i="7"/>
  <c r="AD180" i="7"/>
  <c r="F180" i="7"/>
  <c r="F193" i="7"/>
  <c r="Z193" i="7"/>
  <c r="Z180" i="7"/>
  <c r="T193" i="7"/>
  <c r="T180" i="7"/>
  <c r="P193" i="7"/>
  <c r="P180" i="7"/>
  <c r="E193" i="7"/>
  <c r="E180" i="7"/>
  <c r="U193" i="7"/>
  <c r="U180" i="7"/>
  <c r="AK193" i="7"/>
  <c r="AK180" i="7"/>
  <c r="K193" i="7"/>
  <c r="K180" i="7"/>
  <c r="AA193" i="7"/>
  <c r="AA180" i="7"/>
  <c r="P107" i="7"/>
  <c r="AF107" i="7"/>
  <c r="AD158" i="7"/>
  <c r="Z158" i="7"/>
  <c r="V158" i="7"/>
  <c r="R158" i="7"/>
  <c r="N158" i="7"/>
  <c r="J158" i="7"/>
  <c r="F158" i="7"/>
  <c r="B158" i="7"/>
  <c r="AB158" i="7"/>
  <c r="X158" i="7"/>
  <c r="T158" i="7"/>
  <c r="P158" i="7"/>
  <c r="L158" i="7"/>
  <c r="H158" i="7"/>
  <c r="D158" i="7"/>
  <c r="AA158" i="7"/>
  <c r="S158" i="7"/>
  <c r="K158" i="7"/>
  <c r="C158" i="7"/>
  <c r="Y158" i="7"/>
  <c r="Q158" i="7"/>
  <c r="I158" i="7"/>
  <c r="W158" i="7"/>
  <c r="O158" i="7"/>
  <c r="G158" i="7"/>
  <c r="E158" i="7"/>
  <c r="AC158" i="7"/>
  <c r="U158" i="7"/>
  <c r="M158" i="7"/>
  <c r="AB166" i="7"/>
  <c r="X166" i="7"/>
  <c r="T166" i="7"/>
  <c r="P166" i="7"/>
  <c r="L166" i="7"/>
  <c r="H166" i="7"/>
  <c r="D166" i="7"/>
  <c r="AD166" i="7"/>
  <c r="Z166" i="7"/>
  <c r="V166" i="7"/>
  <c r="R166" i="7"/>
  <c r="N166" i="7"/>
  <c r="J166" i="7"/>
  <c r="F166" i="7"/>
  <c r="B166" i="7"/>
  <c r="AC166" i="7"/>
  <c r="U166" i="7"/>
  <c r="M166" i="7"/>
  <c r="E166" i="7"/>
  <c r="AA166" i="7"/>
  <c r="S166" i="7"/>
  <c r="K166" i="7"/>
  <c r="C166" i="7"/>
  <c r="Y166" i="7"/>
  <c r="Q166" i="7"/>
  <c r="I166" i="7"/>
  <c r="O166" i="7"/>
  <c r="G166" i="7"/>
  <c r="W166" i="7"/>
  <c r="AQ195" i="4"/>
  <c r="AO110" i="4"/>
  <c r="AK110" i="4"/>
  <c r="AG110" i="4"/>
  <c r="AC110" i="4"/>
  <c r="Y110" i="4"/>
  <c r="U110" i="4"/>
  <c r="Q110" i="4"/>
  <c r="M110" i="4"/>
  <c r="I110" i="4"/>
  <c r="E110" i="4"/>
  <c r="AN110" i="4"/>
  <c r="AJ110" i="4"/>
  <c r="AF110" i="4"/>
  <c r="AB110" i="4"/>
  <c r="X110" i="4"/>
  <c r="T110" i="4"/>
  <c r="P110" i="4"/>
  <c r="L110" i="4"/>
  <c r="H110" i="4"/>
  <c r="D110" i="4"/>
  <c r="AM110" i="4"/>
  <c r="AE110" i="4"/>
  <c r="W110" i="4"/>
  <c r="O110" i="4"/>
  <c r="G110" i="4"/>
  <c r="AL110" i="4"/>
  <c r="AD110" i="4"/>
  <c r="V110" i="4"/>
  <c r="N110" i="4"/>
  <c r="F110" i="4"/>
  <c r="AI110" i="4"/>
  <c r="AA110" i="4"/>
  <c r="S110" i="4"/>
  <c r="K110" i="4"/>
  <c r="C110" i="4"/>
  <c r="Z110" i="4"/>
  <c r="AH110" i="4"/>
  <c r="B110" i="4"/>
  <c r="R110" i="4"/>
  <c r="AP110" i="4"/>
  <c r="J110" i="4"/>
  <c r="FM167" i="11"/>
  <c r="FM154" i="11"/>
  <c r="FM153" i="11" s="1"/>
  <c r="FM166" i="11" s="1"/>
  <c r="B193" i="7"/>
  <c r="B180" i="7"/>
  <c r="V193" i="7"/>
  <c r="V180" i="7"/>
  <c r="AP193" i="7"/>
  <c r="AP180" i="7"/>
  <c r="AB193" i="7"/>
  <c r="AB180" i="7"/>
  <c r="X193" i="7"/>
  <c r="X180" i="7"/>
  <c r="I193" i="7"/>
  <c r="I180" i="7"/>
  <c r="Y193" i="7"/>
  <c r="Y180" i="7"/>
  <c r="AO193" i="7"/>
  <c r="AO180" i="7"/>
  <c r="O193" i="7"/>
  <c r="O180" i="7"/>
  <c r="AE193" i="7"/>
  <c r="AE180" i="7"/>
  <c r="D107" i="7"/>
  <c r="T107" i="7"/>
  <c r="AJ107" i="7"/>
  <c r="AD142" i="7"/>
  <c r="Z142" i="7"/>
  <c r="V142" i="7"/>
  <c r="R142" i="7"/>
  <c r="N142" i="7"/>
  <c r="J142" i="7"/>
  <c r="F142" i="7"/>
  <c r="B142" i="7"/>
  <c r="AB142" i="7"/>
  <c r="W142" i="7"/>
  <c r="Q142" i="7"/>
  <c r="L142" i="7"/>
  <c r="G142" i="7"/>
  <c r="AA142" i="7"/>
  <c r="U142" i="7"/>
  <c r="P142" i="7"/>
  <c r="K142" i="7"/>
  <c r="E142" i="7"/>
  <c r="Y142" i="7"/>
  <c r="T142" i="7"/>
  <c r="O142" i="7"/>
  <c r="I142" i="7"/>
  <c r="D142" i="7"/>
  <c r="S142" i="7"/>
  <c r="M142" i="7"/>
  <c r="AC142" i="7"/>
  <c r="H142" i="7"/>
  <c r="X142" i="7"/>
  <c r="C142" i="7"/>
  <c r="AN183" i="10"/>
  <c r="AN195" i="10" s="1"/>
  <c r="AJ183" i="10"/>
  <c r="AJ195" i="10" s="1"/>
  <c r="AF183" i="10"/>
  <c r="AF195" i="10" s="1"/>
  <c r="AB183" i="10"/>
  <c r="AB195" i="10" s="1"/>
  <c r="X183" i="10"/>
  <c r="X195" i="10" s="1"/>
  <c r="T183" i="10"/>
  <c r="T195" i="10" s="1"/>
  <c r="P183" i="10"/>
  <c r="P195" i="10" s="1"/>
  <c r="L183" i="10"/>
  <c r="L195" i="10" s="1"/>
  <c r="H183" i="10"/>
  <c r="H195" i="10" s="1"/>
  <c r="D183" i="10"/>
  <c r="D195" i="10" s="1"/>
  <c r="AP183" i="10"/>
  <c r="AP195" i="10" s="1"/>
  <c r="AL183" i="10"/>
  <c r="AL195" i="10" s="1"/>
  <c r="AH183" i="10"/>
  <c r="AH195" i="10" s="1"/>
  <c r="AD183" i="10"/>
  <c r="AD195" i="10" s="1"/>
  <c r="Z183" i="10"/>
  <c r="Z195" i="10" s="1"/>
  <c r="V183" i="10"/>
  <c r="V195" i="10" s="1"/>
  <c r="R183" i="10"/>
  <c r="R195" i="10" s="1"/>
  <c r="N183" i="10"/>
  <c r="N195" i="10" s="1"/>
  <c r="J183" i="10"/>
  <c r="J195" i="10" s="1"/>
  <c r="F183" i="10"/>
  <c r="F195" i="10" s="1"/>
  <c r="B183" i="10"/>
  <c r="B195" i="10" s="1"/>
  <c r="AI183" i="10"/>
  <c r="AI195" i="10" s="1"/>
  <c r="AA183" i="10"/>
  <c r="AA195" i="10" s="1"/>
  <c r="S183" i="10"/>
  <c r="S195" i="10" s="1"/>
  <c r="K183" i="10"/>
  <c r="K195" i="10" s="1"/>
  <c r="C183" i="10"/>
  <c r="C195" i="10" s="1"/>
  <c r="AM183" i="10"/>
  <c r="AM195" i="10" s="1"/>
  <c r="AE183" i="10"/>
  <c r="AE195" i="10" s="1"/>
  <c r="W183" i="10"/>
  <c r="W195" i="10" s="1"/>
  <c r="O183" i="10"/>
  <c r="O195" i="10" s="1"/>
  <c r="G183" i="10"/>
  <c r="G195" i="10" s="1"/>
  <c r="AG183" i="10"/>
  <c r="AG195" i="10" s="1"/>
  <c r="Q183" i="10"/>
  <c r="Q195" i="10" s="1"/>
  <c r="AO183" i="10"/>
  <c r="AO195" i="10" s="1"/>
  <c r="Y183" i="10"/>
  <c r="Y195" i="10" s="1"/>
  <c r="I183" i="10"/>
  <c r="I195" i="10" s="1"/>
  <c r="AC183" i="10"/>
  <c r="AC195" i="10" s="1"/>
  <c r="M183" i="10"/>
  <c r="M195" i="10" s="1"/>
  <c r="U183" i="10"/>
  <c r="U195" i="10" s="1"/>
  <c r="AK183" i="10"/>
  <c r="AK195" i="10" s="1"/>
  <c r="E183" i="10"/>
  <c r="E195" i="10" s="1"/>
  <c r="AQ183" i="10"/>
  <c r="AQ195" i="10" s="1"/>
  <c r="AN110" i="10"/>
  <c r="AJ110" i="10"/>
  <c r="AF110" i="10"/>
  <c r="AB110" i="10"/>
  <c r="X110" i="10"/>
  <c r="T110" i="10"/>
  <c r="P110" i="10"/>
  <c r="L110" i="10"/>
  <c r="H110" i="10"/>
  <c r="D110" i="10"/>
  <c r="AP110" i="10"/>
  <c r="AL110" i="10"/>
  <c r="AH110" i="10"/>
  <c r="AD110" i="10"/>
  <c r="Z110" i="10"/>
  <c r="V110" i="10"/>
  <c r="R110" i="10"/>
  <c r="N110" i="10"/>
  <c r="J110" i="10"/>
  <c r="F110" i="10"/>
  <c r="B110" i="10"/>
  <c r="AM110" i="10"/>
  <c r="AE110" i="10"/>
  <c r="W110" i="10"/>
  <c r="O110" i="10"/>
  <c r="G110" i="10"/>
  <c r="AI110" i="10"/>
  <c r="AA110" i="10"/>
  <c r="S110" i="10"/>
  <c r="K110" i="10"/>
  <c r="C110" i="10"/>
  <c r="AG110" i="10"/>
  <c r="Q110" i="10"/>
  <c r="AC110" i="10"/>
  <c r="M110" i="10"/>
  <c r="Y110" i="10"/>
  <c r="AO110" i="10"/>
  <c r="I110" i="10"/>
  <c r="AK110" i="10"/>
  <c r="U110" i="10"/>
  <c r="E110" i="10"/>
  <c r="AQ110" i="10"/>
  <c r="N180" i="7"/>
  <c r="N193" i="7"/>
  <c r="R193" i="7"/>
  <c r="R180" i="7"/>
  <c r="AL193" i="7"/>
  <c r="AL180" i="7"/>
  <c r="D193" i="7"/>
  <c r="D180" i="7"/>
  <c r="AJ193" i="7"/>
  <c r="AJ180" i="7"/>
  <c r="AF193" i="7"/>
  <c r="AF180" i="7"/>
  <c r="M180" i="7"/>
  <c r="M193" i="7"/>
  <c r="AC180" i="7"/>
  <c r="AC193" i="7"/>
  <c r="C193" i="7"/>
  <c r="C180" i="7"/>
  <c r="S193" i="7"/>
  <c r="S180" i="7"/>
  <c r="AI180" i="7"/>
  <c r="AI193" i="7"/>
  <c r="H107" i="7"/>
  <c r="X107" i="7"/>
  <c r="AN107" i="7"/>
  <c r="AB150" i="7"/>
  <c r="X150" i="7"/>
  <c r="T150" i="7"/>
  <c r="P150" i="7"/>
  <c r="L150" i="7"/>
  <c r="H150" i="7"/>
  <c r="D150" i="7"/>
  <c r="AA150" i="7"/>
  <c r="V150" i="7"/>
  <c r="Q150" i="7"/>
  <c r="K150" i="7"/>
  <c r="F150" i="7"/>
  <c r="Z150" i="7"/>
  <c r="U150" i="7"/>
  <c r="O150" i="7"/>
  <c r="J150" i="7"/>
  <c r="E150" i="7"/>
  <c r="AD150" i="7"/>
  <c r="Y150" i="7"/>
  <c r="S150" i="7"/>
  <c r="N150" i="7"/>
  <c r="I150" i="7"/>
  <c r="C150" i="7"/>
  <c r="AC150" i="7"/>
  <c r="G150" i="7"/>
  <c r="W150" i="7"/>
  <c r="B150" i="7"/>
  <c r="R150" i="7"/>
  <c r="M150" i="7"/>
  <c r="AM108" i="4"/>
  <c r="AI108" i="4"/>
  <c r="AE108" i="4"/>
  <c r="AA108" i="4"/>
  <c r="W108" i="4"/>
  <c r="S108" i="4"/>
  <c r="O108" i="4"/>
  <c r="K108" i="4"/>
  <c r="G108" i="4"/>
  <c r="C108" i="4"/>
  <c r="AO108" i="4"/>
  <c r="AJ108" i="4"/>
  <c r="AD108" i="4"/>
  <c r="Y108" i="4"/>
  <c r="T108" i="4"/>
  <c r="N108" i="4"/>
  <c r="I108" i="4"/>
  <c r="D108" i="4"/>
  <c r="AN108" i="4"/>
  <c r="AH108" i="4"/>
  <c r="AC108" i="4"/>
  <c r="X108" i="4"/>
  <c r="R108" i="4"/>
  <c r="M108" i="4"/>
  <c r="H108" i="4"/>
  <c r="B108" i="4"/>
  <c r="AL108" i="4"/>
  <c r="AG108" i="4"/>
  <c r="AB108" i="4"/>
  <c r="V108" i="4"/>
  <c r="Q108" i="4"/>
  <c r="L108" i="4"/>
  <c r="F108" i="4"/>
  <c r="AF108" i="4"/>
  <c r="J108" i="4"/>
  <c r="Z108" i="4"/>
  <c r="Z107" i="4" s="1"/>
  <c r="E108" i="4"/>
  <c r="P108" i="4"/>
  <c r="AP108" i="4"/>
  <c r="U108" i="4"/>
  <c r="AK108" i="4"/>
  <c r="AP181" i="10"/>
  <c r="AL181" i="10"/>
  <c r="AH181" i="10"/>
  <c r="AD181" i="10"/>
  <c r="Z181" i="10"/>
  <c r="V181" i="10"/>
  <c r="R181" i="10"/>
  <c r="N181" i="10"/>
  <c r="J181" i="10"/>
  <c r="F181" i="10"/>
  <c r="B181" i="10"/>
  <c r="AN181" i="10"/>
  <c r="AJ181" i="10"/>
  <c r="AF181" i="10"/>
  <c r="AB181" i="10"/>
  <c r="X181" i="10"/>
  <c r="X193" i="10" s="1"/>
  <c r="T181" i="10"/>
  <c r="P181" i="10"/>
  <c r="L181" i="10"/>
  <c r="H181" i="10"/>
  <c r="D181" i="10"/>
  <c r="AK181" i="10"/>
  <c r="AC181" i="10"/>
  <c r="U181" i="10"/>
  <c r="M181" i="10"/>
  <c r="E181" i="10"/>
  <c r="AO181" i="10"/>
  <c r="AG181" i="10"/>
  <c r="Y181" i="10"/>
  <c r="Q181" i="10"/>
  <c r="I181" i="10"/>
  <c r="AI181" i="10"/>
  <c r="S181" i="10"/>
  <c r="C181" i="10"/>
  <c r="AA181" i="10"/>
  <c r="K181" i="10"/>
  <c r="O181" i="10"/>
  <c r="AE181" i="10"/>
  <c r="G181" i="10"/>
  <c r="AM181" i="10"/>
  <c r="W181" i="10"/>
  <c r="AQ181" i="10"/>
  <c r="AQ193" i="7"/>
  <c r="AQ180" i="7"/>
  <c r="AH193" i="7"/>
  <c r="AH180" i="7"/>
  <c r="J193" i="7"/>
  <c r="J180" i="7"/>
  <c r="L193" i="7"/>
  <c r="L180" i="7"/>
  <c r="H193" i="7"/>
  <c r="H180" i="7"/>
  <c r="AN193" i="7"/>
  <c r="AN180" i="7"/>
  <c r="Q193" i="7"/>
  <c r="Q180" i="7"/>
  <c r="AG193" i="7"/>
  <c r="AG180" i="7"/>
  <c r="G193" i="7"/>
  <c r="G180" i="7"/>
  <c r="W193" i="7"/>
  <c r="W180" i="7"/>
  <c r="AM193" i="7"/>
  <c r="AM180" i="7"/>
  <c r="L107" i="7"/>
  <c r="AB107" i="7"/>
  <c r="FM167" i="2"/>
  <c r="FM166" i="2" s="1"/>
  <c r="FM154" i="2"/>
  <c r="FM153" i="2" s="1"/>
  <c r="FK81" i="2"/>
  <c r="FK75" i="2" s="1"/>
  <c r="FK167" i="11"/>
  <c r="FK154" i="11"/>
  <c r="FK153" i="11" s="1"/>
  <c r="FK166" i="11" s="1"/>
  <c r="FK154" i="2"/>
  <c r="FK153" i="2" s="1"/>
  <c r="FK167" i="2"/>
  <c r="FK166" i="2" s="1"/>
  <c r="FL154" i="2"/>
  <c r="FL153" i="2" s="1"/>
  <c r="FL167" i="2"/>
  <c r="FL166" i="2" s="1"/>
  <c r="FL154" i="11"/>
  <c r="FL153" i="11" s="1"/>
  <c r="FL166" i="11" s="1"/>
  <c r="FL167" i="11"/>
  <c r="FJ81" i="11"/>
  <c r="FJ75" i="11" s="1"/>
  <c r="FJ167" i="2"/>
  <c r="FJ166" i="2" s="1"/>
  <c r="FJ154" i="2"/>
  <c r="FJ153" i="2" s="1"/>
  <c r="FJ167" i="11"/>
  <c r="FJ154" i="11"/>
  <c r="FJ153" i="11" s="1"/>
  <c r="FJ166" i="11" s="1"/>
  <c r="FJ81" i="2"/>
  <c r="FJ75" i="2" s="1"/>
  <c r="FI81" i="11"/>
  <c r="FI75" i="11" s="1"/>
  <c r="BL81" i="11"/>
  <c r="AP183" i="4"/>
  <c r="AP195" i="4" s="1"/>
  <c r="AP181" i="4"/>
  <c r="AP182" i="4"/>
  <c r="AP194" i="4" s="1"/>
  <c r="FG81" i="2"/>
  <c r="FG75" i="2" s="1"/>
  <c r="FI81" i="2"/>
  <c r="FI75" i="2" s="1"/>
  <c r="BS159" i="5"/>
  <c r="FI154" i="2"/>
  <c r="FI153" i="2" s="1"/>
  <c r="FI167" i="2"/>
  <c r="FI166" i="2" s="1"/>
  <c r="FH81" i="2"/>
  <c r="FH75" i="2" s="1"/>
  <c r="FI154" i="11"/>
  <c r="FI153" i="11" s="1"/>
  <c r="FI166" i="11" s="1"/>
  <c r="FI167" i="11"/>
  <c r="F81" i="11"/>
  <c r="AA81" i="11"/>
  <c r="EO81" i="11"/>
  <c r="FG81" i="11"/>
  <c r="FG75" i="11" s="1"/>
  <c r="FH81" i="11"/>
  <c r="FH75" i="11" s="1"/>
  <c r="FH167" i="2"/>
  <c r="FH166" i="2" s="1"/>
  <c r="FH154" i="2"/>
  <c r="FH153" i="2" s="1"/>
  <c r="FH154" i="11"/>
  <c r="FH153" i="11" s="1"/>
  <c r="FH166" i="11" s="1"/>
  <c r="FH167" i="11"/>
  <c r="FG154" i="11"/>
  <c r="FG153" i="11" s="1"/>
  <c r="FG166" i="11" s="1"/>
  <c r="FG167" i="11"/>
  <c r="FG154" i="2"/>
  <c r="FG153" i="2" s="1"/>
  <c r="FG167" i="2"/>
  <c r="FG166" i="2" s="1"/>
  <c r="FA81" i="11"/>
  <c r="FF154" i="2"/>
  <c r="FF153" i="2" s="1"/>
  <c r="FF81" i="2"/>
  <c r="FF75" i="2" s="1"/>
  <c r="FF154" i="11"/>
  <c r="FF153" i="11" s="1"/>
  <c r="FF166" i="11" s="1"/>
  <c r="FF167" i="11"/>
  <c r="FF166" i="2"/>
  <c r="FF81" i="11"/>
  <c r="FF75" i="11" s="1"/>
  <c r="O81" i="11"/>
  <c r="L81" i="11"/>
  <c r="CF81" i="11"/>
  <c r="AG81" i="11"/>
  <c r="BK81" i="11"/>
  <c r="E81" i="11"/>
  <c r="EC81" i="11"/>
  <c r="AN81" i="11"/>
  <c r="R81" i="11"/>
  <c r="V81" i="11"/>
  <c r="AJ81" i="11"/>
  <c r="CI81" i="11"/>
  <c r="DY81" i="11"/>
  <c r="W81" i="11"/>
  <c r="BM81" i="11"/>
  <c r="AR81" i="11"/>
  <c r="DD81" i="11"/>
  <c r="N81" i="11"/>
  <c r="DQ81" i="11"/>
  <c r="EU81" i="11"/>
  <c r="CO81" i="11"/>
  <c r="AP81" i="11"/>
  <c r="CL81" i="11"/>
  <c r="CA81" i="11"/>
  <c r="DM81" i="11"/>
  <c r="BQ81" i="11"/>
  <c r="ET81" i="11"/>
  <c r="Z81" i="11"/>
  <c r="AX81" i="11"/>
  <c r="CD81" i="11"/>
  <c r="DJ81" i="11"/>
  <c r="ER81" i="11"/>
  <c r="AF81" i="11"/>
  <c r="EF81" i="11"/>
  <c r="CQ81" i="11"/>
  <c r="CS81" i="11"/>
  <c r="BX81" i="11"/>
  <c r="EJ81" i="11"/>
  <c r="AE81" i="11"/>
  <c r="U81" i="11"/>
  <c r="BT81" i="11"/>
  <c r="EM81" i="11"/>
  <c r="BE81" i="11"/>
  <c r="CV81" i="11"/>
  <c r="BC81" i="11"/>
  <c r="DO81" i="11"/>
  <c r="ES81" i="11"/>
  <c r="B81" i="11"/>
  <c r="AY81" i="11"/>
  <c r="BO81" i="11"/>
  <c r="CE81" i="11"/>
  <c r="CU81" i="11"/>
  <c r="DK81" i="11"/>
  <c r="EA81" i="11"/>
  <c r="C81" i="11"/>
  <c r="AS81" i="11"/>
  <c r="DE81" i="11"/>
  <c r="EP81" i="11"/>
  <c r="BN81" i="11"/>
  <c r="DZ81" i="11"/>
  <c r="CK81" i="11"/>
  <c r="BU81" i="11"/>
  <c r="CC81" i="11"/>
  <c r="H81" i="11"/>
  <c r="X81" i="11"/>
  <c r="M81" i="11"/>
  <c r="AC81" i="11"/>
  <c r="BA81" i="11"/>
  <c r="CG81" i="11"/>
  <c r="EV81" i="11"/>
  <c r="AD81" i="11"/>
  <c r="BD81" i="11"/>
  <c r="CJ81" i="11"/>
  <c r="DP81" i="11"/>
  <c r="EZ81" i="11"/>
  <c r="BB81" i="11"/>
  <c r="BR81" i="11"/>
  <c r="CH81" i="11"/>
  <c r="CX81" i="11"/>
  <c r="DN81" i="11"/>
  <c r="ED81" i="11"/>
  <c r="EX81" i="11"/>
  <c r="AQ81" i="11"/>
  <c r="BG81" i="11"/>
  <c r="BW81" i="11"/>
  <c r="CM81" i="11"/>
  <c r="DC81" i="11"/>
  <c r="DS81" i="11"/>
  <c r="EI81" i="11"/>
  <c r="FD81" i="11"/>
  <c r="EW81" i="11"/>
  <c r="DA81" i="11"/>
  <c r="K81" i="11"/>
  <c r="DL81" i="11"/>
  <c r="DU81" i="11"/>
  <c r="AH81" i="11"/>
  <c r="DB81" i="11"/>
  <c r="DR81" i="11"/>
  <c r="EH81" i="11"/>
  <c r="DG81" i="11"/>
  <c r="DW81" i="11"/>
  <c r="EK81" i="11"/>
  <c r="J81" i="11"/>
  <c r="AV81" i="11"/>
  <c r="DH81" i="11"/>
  <c r="CT81" i="11"/>
  <c r="AM81" i="11"/>
  <c r="CY81" i="11"/>
  <c r="EY81" i="11"/>
  <c r="G81" i="11"/>
  <c r="DI81" i="11"/>
  <c r="AB81" i="11"/>
  <c r="AZ81" i="11"/>
  <c r="Q81" i="11"/>
  <c r="BI81" i="11"/>
  <c r="CR81" i="11"/>
  <c r="BF81" i="11"/>
  <c r="BV81" i="11"/>
  <c r="FC81" i="11"/>
  <c r="AU81" i="11"/>
  <c r="EN81" i="11"/>
  <c r="FB81" i="11"/>
  <c r="EG81" i="11"/>
  <c r="EQ81" i="11"/>
  <c r="P81" i="11"/>
  <c r="BH81" i="11"/>
  <c r="CN81" i="11"/>
  <c r="DT81" i="11"/>
  <c r="AL81" i="11"/>
  <c r="CW81" i="11"/>
  <c r="CZ81" i="11"/>
  <c r="AT81" i="11"/>
  <c r="BJ81" i="11"/>
  <c r="BZ81" i="11"/>
  <c r="CP81" i="11"/>
  <c r="DF81" i="11"/>
  <c r="DV81" i="11"/>
  <c r="AI81" i="11"/>
  <c r="S81" i="11"/>
  <c r="AO81" i="11"/>
  <c r="AW81" i="11"/>
  <c r="D81" i="11"/>
  <c r="T81" i="11"/>
  <c r="AK81" i="11"/>
  <c r="BP81" i="11"/>
  <c r="EB81" i="11"/>
  <c r="I81" i="11"/>
  <c r="Y81" i="11"/>
  <c r="BY81" i="11"/>
  <c r="EL81" i="11"/>
  <c r="CB81" i="11"/>
  <c r="BS81" i="11"/>
  <c r="EE81" i="11"/>
  <c r="AN81" i="2"/>
  <c r="ER81" i="2"/>
  <c r="DG81" i="2"/>
  <c r="EI81" i="2"/>
  <c r="ES81" i="2"/>
  <c r="BR81" i="2"/>
  <c r="BM81" i="2"/>
  <c r="EO81" i="2"/>
  <c r="BO81" i="2"/>
  <c r="EF81" i="2"/>
  <c r="CH81" i="2"/>
  <c r="BX81" i="2"/>
  <c r="EK81" i="2"/>
  <c r="CT81" i="2"/>
  <c r="BK81" i="2"/>
  <c r="CY81" i="2"/>
  <c r="X81" i="2"/>
  <c r="Y81" i="2"/>
  <c r="CZ81" i="2"/>
  <c r="BA81" i="2"/>
  <c r="DL168" i="2"/>
  <c r="AF168" i="2"/>
  <c r="DK168" i="2"/>
  <c r="DF168" i="2"/>
  <c r="H168" i="2"/>
  <c r="S168" i="2"/>
  <c r="BF168" i="2"/>
  <c r="EX168" i="2"/>
  <c r="BD168" i="2"/>
  <c r="CS168" i="2"/>
  <c r="DA168" i="2"/>
  <c r="CG168" i="2"/>
  <c r="EQ168" i="2"/>
  <c r="BM168" i="2"/>
  <c r="FC168" i="2"/>
  <c r="BJ168" i="2"/>
  <c r="AZ168" i="2"/>
  <c r="DW168" i="2"/>
  <c r="AY168" i="2"/>
  <c r="CV168" i="2"/>
  <c r="AP168" i="2"/>
  <c r="BV168" i="2"/>
  <c r="AU168" i="2"/>
  <c r="DX168" i="2"/>
  <c r="Y168" i="2"/>
  <c r="EP168" i="2"/>
  <c r="AK168" i="2"/>
  <c r="CR168" i="2"/>
  <c r="Q168" i="2"/>
  <c r="AR168" i="2"/>
  <c r="AB168" i="2"/>
  <c r="CY168" i="2"/>
  <c r="M168" i="2"/>
  <c r="FE168" i="2"/>
  <c r="DR168" i="2"/>
  <c r="BG168" i="2"/>
  <c r="DP168" i="2"/>
  <c r="CN168" i="2"/>
  <c r="CA168" i="2"/>
  <c r="EC168" i="2"/>
  <c r="AO168" i="2"/>
  <c r="DI168" i="2"/>
  <c r="AH168" i="2"/>
  <c r="EE168" i="2"/>
  <c r="DG168" i="2"/>
  <c r="BD169" i="2"/>
  <c r="BK169" i="2"/>
  <c r="AS169" i="2"/>
  <c r="DH169" i="2"/>
  <c r="DM169" i="2"/>
  <c r="ER169" i="2"/>
  <c r="DN169" i="2"/>
  <c r="DE169" i="2"/>
  <c r="BA169" i="2"/>
  <c r="EN169" i="2"/>
  <c r="CZ169" i="2"/>
  <c r="AY169" i="2"/>
  <c r="DJ169" i="2"/>
  <c r="CR169" i="2"/>
  <c r="AQ169" i="2"/>
  <c r="DB169" i="2"/>
  <c r="DT169" i="2"/>
  <c r="DD169" i="2"/>
  <c r="CO169" i="2"/>
  <c r="DS169" i="2"/>
  <c r="AP169" i="2"/>
  <c r="E169" i="2"/>
  <c r="BT169" i="2"/>
  <c r="K169" i="2"/>
  <c r="EZ169" i="2"/>
  <c r="CY169" i="2"/>
  <c r="BP169" i="2"/>
  <c r="ES169" i="2"/>
  <c r="P169" i="2"/>
  <c r="EV169" i="2"/>
  <c r="AX169" i="2"/>
  <c r="BY169" i="2"/>
  <c r="BI169" i="2"/>
  <c r="AU169" i="2"/>
  <c r="EC169" i="2"/>
  <c r="EO169" i="2"/>
  <c r="DA169" i="2"/>
  <c r="DU169" i="2"/>
  <c r="DZ169" i="2"/>
  <c r="EF169" i="2"/>
  <c r="BH81" i="2"/>
  <c r="DV81" i="2"/>
  <c r="AZ81" i="2"/>
  <c r="DQ81" i="2"/>
  <c r="AQ81" i="2"/>
  <c r="EH81" i="2"/>
  <c r="BY81" i="2"/>
  <c r="W168" i="2"/>
  <c r="V168" i="2"/>
  <c r="EJ168" i="2"/>
  <c r="BS168" i="2"/>
  <c r="DJ168" i="2"/>
  <c r="ER168" i="2"/>
  <c r="CT168" i="2"/>
  <c r="EZ168" i="2"/>
  <c r="CL168" i="2"/>
  <c r="ET168" i="2"/>
  <c r="BI168" i="2"/>
  <c r="EA168" i="2"/>
  <c r="E168" i="2"/>
  <c r="AG168" i="2"/>
  <c r="BZ168" i="2"/>
  <c r="EV168" i="2"/>
  <c r="FA168" i="2"/>
  <c r="AW168" i="2"/>
  <c r="BE168" i="2"/>
  <c r="BC168" i="2"/>
  <c r="CQ168" i="2"/>
  <c r="EY168" i="2"/>
  <c r="BP168" i="2"/>
  <c r="DE168" i="2"/>
  <c r="DZ168" i="2"/>
  <c r="BK168" i="2"/>
  <c r="EN168" i="2"/>
  <c r="AC168" i="2"/>
  <c r="BA168" i="2"/>
  <c r="AJ168" i="2"/>
  <c r="CI168" i="2"/>
  <c r="J168" i="2"/>
  <c r="CC168" i="2"/>
  <c r="EL168" i="2"/>
  <c r="AS168" i="2"/>
  <c r="BL168" i="2"/>
  <c r="DV168" i="2"/>
  <c r="ES168" i="2"/>
  <c r="O169" i="2"/>
  <c r="CE169" i="2"/>
  <c r="W169" i="2"/>
  <c r="I169" i="2"/>
  <c r="BB169" i="2"/>
  <c r="M169" i="2"/>
  <c r="BM169" i="2"/>
  <c r="BS169" i="2"/>
  <c r="CM169" i="2"/>
  <c r="CA169" i="2"/>
  <c r="C169" i="2"/>
  <c r="AA169" i="2"/>
  <c r="FE169" i="2"/>
  <c r="FD169" i="2"/>
  <c r="D169" i="2"/>
  <c r="Y169" i="2"/>
  <c r="EW169" i="2"/>
  <c r="BH169" i="2"/>
  <c r="CG169" i="2"/>
  <c r="ED169" i="2"/>
  <c r="BW169" i="2"/>
  <c r="BO169" i="2"/>
  <c r="AM169" i="2"/>
  <c r="BG169" i="2"/>
  <c r="CW169" i="2"/>
  <c r="S169" i="2"/>
  <c r="R169" i="2"/>
  <c r="CN169" i="2"/>
  <c r="AK169" i="2"/>
  <c r="CQ169" i="2"/>
  <c r="CU169" i="2"/>
  <c r="DC169" i="2"/>
  <c r="AE169" i="2"/>
  <c r="AI169" i="2"/>
  <c r="BR169" i="2"/>
  <c r="BX169" i="2"/>
  <c r="CX169" i="2"/>
  <c r="EQ169" i="2"/>
  <c r="CI169" i="2"/>
  <c r="O81" i="2"/>
  <c r="DJ81" i="2"/>
  <c r="CF81" i="2"/>
  <c r="DC81" i="2"/>
  <c r="E81" i="2"/>
  <c r="AY81" i="2"/>
  <c r="V81" i="2"/>
  <c r="EM81" i="2"/>
  <c r="EN81" i="2"/>
  <c r="CD81" i="2"/>
  <c r="AO81" i="2"/>
  <c r="CC81" i="2"/>
  <c r="C81" i="2"/>
  <c r="ED81" i="2"/>
  <c r="P81" i="2"/>
  <c r="AW81" i="2"/>
  <c r="EV81" i="2"/>
  <c r="CJ81" i="2"/>
  <c r="CW81" i="2"/>
  <c r="AX81" i="2"/>
  <c r="FA81" i="2"/>
  <c r="DF81" i="2"/>
  <c r="ED168" i="2"/>
  <c r="BY168" i="2"/>
  <c r="AA168" i="2"/>
  <c r="DS168" i="2"/>
  <c r="U168" i="2"/>
  <c r="EI168" i="2"/>
  <c r="AL168" i="2"/>
  <c r="AV168" i="2"/>
  <c r="CZ168" i="2"/>
  <c r="DD168" i="2"/>
  <c r="EU168" i="2"/>
  <c r="DN168" i="2"/>
  <c r="BR168" i="2"/>
  <c r="K168" i="2"/>
  <c r="AQ168" i="2"/>
  <c r="AM168" i="2"/>
  <c r="FD168" i="2"/>
  <c r="CB168" i="2"/>
  <c r="L168" i="2"/>
  <c r="EF168" i="2"/>
  <c r="N168" i="2"/>
  <c r="CJ168" i="2"/>
  <c r="BX168" i="2"/>
  <c r="AX168" i="2"/>
  <c r="AN168" i="2"/>
  <c r="DU168" i="2"/>
  <c r="CF168" i="2"/>
  <c r="CM168" i="2"/>
  <c r="AD168" i="2"/>
  <c r="BQ168" i="2"/>
  <c r="G168" i="2"/>
  <c r="AT168" i="2"/>
  <c r="CX168" i="2"/>
  <c r="DH168" i="2"/>
  <c r="Z168" i="2"/>
  <c r="CH168" i="2"/>
  <c r="FB168" i="2"/>
  <c r="I168" i="2"/>
  <c r="BN168" i="2"/>
  <c r="DT168" i="2"/>
  <c r="N169" i="2"/>
  <c r="BJ169" i="2"/>
  <c r="AN169" i="2"/>
  <c r="T169" i="2"/>
  <c r="BF169" i="2"/>
  <c r="DX169" i="2"/>
  <c r="AV169" i="2"/>
  <c r="AR169" i="2"/>
  <c r="AJ169" i="2"/>
  <c r="DL169" i="2"/>
  <c r="CK169" i="2"/>
  <c r="X169" i="2"/>
  <c r="EB169" i="2"/>
  <c r="U169" i="2"/>
  <c r="EG169" i="2"/>
  <c r="AF169" i="2"/>
  <c r="AB169" i="2"/>
  <c r="AG169" i="2"/>
  <c r="BC169" i="2"/>
  <c r="FC169" i="2"/>
  <c r="EH169" i="2"/>
  <c r="DV169" i="2"/>
  <c r="EK169" i="2"/>
  <c r="AC169" i="2"/>
  <c r="BQ169" i="2"/>
  <c r="BV169" i="2"/>
  <c r="DG169" i="2"/>
  <c r="DO169" i="2"/>
  <c r="BZ169" i="2"/>
  <c r="AO169" i="2"/>
  <c r="EX169" i="2"/>
  <c r="CF169" i="2"/>
  <c r="EJ169" i="2"/>
  <c r="CB169" i="2"/>
  <c r="BL169" i="2"/>
  <c r="DI81" i="2"/>
  <c r="FE81" i="2"/>
  <c r="BE81" i="2"/>
  <c r="R81" i="2"/>
  <c r="DK81" i="2"/>
  <c r="DU81" i="2"/>
  <c r="BZ81" i="2"/>
  <c r="DL81" i="2"/>
  <c r="BS81" i="2"/>
  <c r="AA81" i="2"/>
  <c r="AS81" i="2"/>
  <c r="AU81" i="2"/>
  <c r="DH81" i="2"/>
  <c r="O168" i="2"/>
  <c r="AE168" i="2"/>
  <c r="DO168" i="2"/>
  <c r="D168" i="2"/>
  <c r="CE168" i="2"/>
  <c r="T168" i="2"/>
  <c r="BW168" i="2"/>
  <c r="EB168" i="2"/>
  <c r="EM168" i="2"/>
  <c r="EG168" i="2"/>
  <c r="CP168" i="2"/>
  <c r="DM168" i="2"/>
  <c r="DY168" i="2"/>
  <c r="CO168" i="2"/>
  <c r="C168" i="2"/>
  <c r="AI168" i="2"/>
  <c r="BU168" i="2"/>
  <c r="EO168" i="2"/>
  <c r="EW168" i="2"/>
  <c r="CK168" i="2"/>
  <c r="CW168" i="2"/>
  <c r="R168" i="2"/>
  <c r="BH168" i="2"/>
  <c r="BB168" i="2"/>
  <c r="EK168" i="2"/>
  <c r="F168" i="2"/>
  <c r="DB168" i="2"/>
  <c r="EH168" i="2"/>
  <c r="CD168" i="2"/>
  <c r="P168" i="2"/>
  <c r="BO168" i="2"/>
  <c r="CU168" i="2"/>
  <c r="DQ168" i="2"/>
  <c r="BT168" i="2"/>
  <c r="DC168" i="2"/>
  <c r="X168" i="2"/>
  <c r="AT169" i="2"/>
  <c r="DP169" i="2"/>
  <c r="EP169" i="2"/>
  <c r="DY169" i="2"/>
  <c r="BN169" i="2"/>
  <c r="EL169" i="2"/>
  <c r="DW169" i="2"/>
  <c r="EA169" i="2"/>
  <c r="EE169" i="2"/>
  <c r="BE169" i="2"/>
  <c r="Z169" i="2"/>
  <c r="CV169" i="2"/>
  <c r="DQ169" i="2"/>
  <c r="CD169" i="2"/>
  <c r="CJ169" i="2"/>
  <c r="DI169" i="2"/>
  <c r="G169" i="2"/>
  <c r="ET169" i="2"/>
  <c r="DK169" i="2"/>
  <c r="FA169" i="2"/>
  <c r="EI169" i="2"/>
  <c r="AW169" i="2"/>
  <c r="J169" i="2"/>
  <c r="CC169" i="2"/>
  <c r="AD169" i="2"/>
  <c r="AZ169" i="2"/>
  <c r="BU169" i="2"/>
  <c r="H169" i="2"/>
  <c r="AH169" i="2"/>
  <c r="CL169" i="2"/>
  <c r="EU169" i="2"/>
  <c r="DR169" i="2"/>
  <c r="CS169" i="2"/>
  <c r="AL169" i="2"/>
  <c r="V169" i="2"/>
  <c r="DF169" i="2"/>
  <c r="L169" i="2"/>
  <c r="CP169" i="2"/>
  <c r="CT169" i="2"/>
  <c r="FB169" i="2"/>
  <c r="EY169" i="2"/>
  <c r="EM169" i="2"/>
  <c r="Q169" i="2"/>
  <c r="CH169" i="2"/>
  <c r="F169" i="2"/>
  <c r="EX81" i="2"/>
  <c r="FC81" i="2"/>
  <c r="AJ81" i="2"/>
  <c r="Z81" i="2"/>
  <c r="CR81" i="2"/>
  <c r="DT81" i="2"/>
  <c r="W81" i="2"/>
  <c r="CB81" i="2"/>
  <c r="AC81" i="2"/>
  <c r="N81" i="2"/>
  <c r="H81" i="2"/>
  <c r="BF81" i="2"/>
  <c r="CK81" i="2"/>
  <c r="AP81" i="2"/>
  <c r="I81" i="2"/>
  <c r="DM81" i="2"/>
  <c r="EW81" i="2"/>
  <c r="AH81" i="2"/>
  <c r="Q81" i="2"/>
  <c r="CU81" i="2"/>
  <c r="BQ81" i="2"/>
  <c r="S81" i="2"/>
  <c r="EP81" i="2"/>
  <c r="DW81" i="2"/>
  <c r="ET81" i="2"/>
  <c r="EY81" i="2"/>
  <c r="CS81" i="2"/>
  <c r="DE81" i="2"/>
  <c r="CI81" i="2"/>
  <c r="AE81" i="2"/>
  <c r="BD81" i="2"/>
  <c r="BL81" i="2"/>
  <c r="F81" i="2"/>
  <c r="EC81" i="2"/>
  <c r="EJ81" i="2"/>
  <c r="CE81" i="2"/>
  <c r="DO81" i="2"/>
  <c r="CX81" i="2"/>
  <c r="BV81" i="2"/>
  <c r="G81" i="2"/>
  <c r="EL81" i="2"/>
  <c r="DS81" i="2"/>
  <c r="AV81" i="2"/>
  <c r="DZ81" i="2"/>
  <c r="DX81" i="2"/>
  <c r="BB81" i="2"/>
  <c r="L81" i="2"/>
  <c r="BP81" i="2"/>
  <c r="AR81" i="2"/>
  <c r="CO81" i="2"/>
  <c r="CV81" i="2"/>
  <c r="BI81" i="2"/>
  <c r="AL81" i="2"/>
  <c r="M81" i="2"/>
  <c r="AB81" i="2"/>
  <c r="CP81" i="2"/>
  <c r="BG81" i="2"/>
  <c r="BW81" i="2"/>
  <c r="AK81" i="2"/>
  <c r="DR81" i="2"/>
  <c r="EQ81" i="2"/>
  <c r="CL81" i="2"/>
  <c r="BU81" i="2"/>
  <c r="AD81" i="2"/>
  <c r="EA81" i="2"/>
  <c r="EB81" i="2"/>
  <c r="DD81" i="2"/>
  <c r="D81" i="2"/>
  <c r="AF81" i="2"/>
  <c r="DN81" i="2"/>
  <c r="K81" i="2"/>
  <c r="AM81" i="2"/>
  <c r="DP81" i="2"/>
  <c r="CM81" i="2"/>
  <c r="BN81" i="2"/>
  <c r="T81" i="2"/>
  <c r="EZ81" i="2"/>
  <c r="EG81" i="2"/>
  <c r="CN81" i="2"/>
  <c r="BC81" i="2"/>
  <c r="DA81" i="2"/>
  <c r="BJ81" i="2"/>
  <c r="AG81" i="2"/>
  <c r="FD81" i="2"/>
  <c r="AI81" i="2"/>
  <c r="DY81" i="2"/>
  <c r="CG81" i="2"/>
  <c r="FB81" i="2"/>
  <c r="EU81" i="2"/>
  <c r="BT81" i="2"/>
  <c r="DB81" i="2"/>
  <c r="CQ81" i="2"/>
  <c r="AT81" i="2"/>
  <c r="J81" i="2"/>
  <c r="U81" i="2"/>
  <c r="EE81" i="2"/>
  <c r="FE81" i="11"/>
  <c r="CA81" i="2"/>
  <c r="CQ154" i="2"/>
  <c r="CQ167" i="2"/>
  <c r="AQ154" i="11"/>
  <c r="AQ153" i="11" s="1"/>
  <c r="AQ166" i="11" s="1"/>
  <c r="AQ167" i="11"/>
  <c r="AO154" i="11"/>
  <c r="AO153" i="11" s="1"/>
  <c r="AO166" i="11" s="1"/>
  <c r="AO167" i="11"/>
  <c r="ER154" i="11"/>
  <c r="ER153" i="11" s="1"/>
  <c r="ER166" i="11" s="1"/>
  <c r="ER167" i="11"/>
  <c r="DA154" i="2"/>
  <c r="DA167" i="2"/>
  <c r="EA154" i="11"/>
  <c r="EA153" i="11" s="1"/>
  <c r="EA166" i="11" s="1"/>
  <c r="EA167" i="11"/>
  <c r="AV154" i="2"/>
  <c r="AV167" i="2"/>
  <c r="BH154" i="2"/>
  <c r="BH167" i="2"/>
  <c r="FD154" i="11"/>
  <c r="FD153" i="11" s="1"/>
  <c r="FD166" i="11" s="1"/>
  <c r="FD167" i="11"/>
  <c r="V154" i="2"/>
  <c r="V167" i="2"/>
  <c r="DV154" i="11"/>
  <c r="DV153" i="11" s="1"/>
  <c r="DV166" i="11" s="1"/>
  <c r="DV167" i="11"/>
  <c r="AH154" i="11"/>
  <c r="AH153" i="11" s="1"/>
  <c r="AH166" i="11" s="1"/>
  <c r="AH167" i="11"/>
  <c r="U154" i="11"/>
  <c r="U153" i="11" s="1"/>
  <c r="U166" i="11" s="1"/>
  <c r="U167" i="11"/>
  <c r="AO154" i="2"/>
  <c r="AO167" i="2"/>
  <c r="BY154" i="11"/>
  <c r="BY153" i="11" s="1"/>
  <c r="BY166" i="11" s="1"/>
  <c r="BY167" i="11"/>
  <c r="BP154" i="2"/>
  <c r="BP167" i="2"/>
  <c r="CS154" i="11"/>
  <c r="CS153" i="11" s="1"/>
  <c r="CS166" i="11" s="1"/>
  <c r="CS167" i="11"/>
  <c r="AD154" i="2"/>
  <c r="AD167" i="2"/>
  <c r="BL167" i="11"/>
  <c r="BL154" i="11"/>
  <c r="BL153" i="11" s="1"/>
  <c r="BL166" i="11" s="1"/>
  <c r="DS167" i="11"/>
  <c r="DS154" i="11"/>
  <c r="DS153" i="11" s="1"/>
  <c r="DS166" i="11" s="1"/>
  <c r="BE167" i="2"/>
  <c r="BE154" i="2"/>
  <c r="CO167" i="11"/>
  <c r="CO154" i="11"/>
  <c r="CO153" i="11" s="1"/>
  <c r="CO166" i="11" s="1"/>
  <c r="EL167" i="11"/>
  <c r="EL154" i="11"/>
  <c r="EL153" i="11" s="1"/>
  <c r="EL166" i="11" s="1"/>
  <c r="DF167" i="11"/>
  <c r="DF154" i="11"/>
  <c r="DF153" i="11" s="1"/>
  <c r="DF166" i="11" s="1"/>
  <c r="FA167" i="11"/>
  <c r="FA154" i="11"/>
  <c r="FA153" i="11" s="1"/>
  <c r="FA166" i="11" s="1"/>
  <c r="C167" i="2"/>
  <c r="C154" i="2"/>
  <c r="CA167" i="11"/>
  <c r="CA154" i="11"/>
  <c r="CA153" i="11" s="1"/>
  <c r="CA166" i="11" s="1"/>
  <c r="FE167" i="11"/>
  <c r="FE154" i="11"/>
  <c r="FE153" i="11" s="1"/>
  <c r="FE166" i="11" s="1"/>
  <c r="DJ167" i="11"/>
  <c r="DJ154" i="11"/>
  <c r="DJ153" i="11" s="1"/>
  <c r="DJ166" i="11" s="1"/>
  <c r="BB167" i="2"/>
  <c r="BB154" i="2"/>
  <c r="BP167" i="11"/>
  <c r="BP154" i="11"/>
  <c r="BP153" i="11" s="1"/>
  <c r="BP166" i="11" s="1"/>
  <c r="EB167" i="2"/>
  <c r="EB154" i="2"/>
  <c r="S167" i="11"/>
  <c r="S154" i="11"/>
  <c r="S153" i="11" s="1"/>
  <c r="S166" i="11" s="1"/>
  <c r="U167" i="2"/>
  <c r="U154" i="2"/>
  <c r="L167" i="2"/>
  <c r="L154" i="2"/>
  <c r="AT167" i="11"/>
  <c r="AT154" i="11"/>
  <c r="AT153" i="11" s="1"/>
  <c r="AT166" i="11" s="1"/>
  <c r="BO167" i="11"/>
  <c r="BO154" i="11"/>
  <c r="BO153" i="11" s="1"/>
  <c r="BO166" i="11" s="1"/>
  <c r="DY154" i="11"/>
  <c r="DY153" i="11" s="1"/>
  <c r="DY166" i="11" s="1"/>
  <c r="DY167" i="11"/>
  <c r="AY154" i="11"/>
  <c r="AY153" i="11" s="1"/>
  <c r="AY166" i="11" s="1"/>
  <c r="AY167" i="11"/>
  <c r="CT154" i="11"/>
  <c r="CT153" i="11" s="1"/>
  <c r="CT166" i="11" s="1"/>
  <c r="CT167" i="11"/>
  <c r="EP154" i="2"/>
  <c r="EP167" i="2"/>
  <c r="I154" i="2"/>
  <c r="I167" i="2"/>
  <c r="R154" i="2"/>
  <c r="R167" i="2"/>
  <c r="EO154" i="2"/>
  <c r="EO167" i="2"/>
  <c r="BK154" i="11"/>
  <c r="BK153" i="11" s="1"/>
  <c r="BK166" i="11" s="1"/>
  <c r="BK167" i="11"/>
  <c r="CJ154" i="2"/>
  <c r="CJ167" i="2"/>
  <c r="Z154" i="11"/>
  <c r="Z153" i="11" s="1"/>
  <c r="Z166" i="11" s="1"/>
  <c r="Z167" i="11"/>
  <c r="DO154" i="11"/>
  <c r="DO153" i="11" s="1"/>
  <c r="DO166" i="11" s="1"/>
  <c r="DO167" i="11"/>
  <c r="DX154" i="2"/>
  <c r="DX167" i="2"/>
  <c r="DB154" i="11"/>
  <c r="DB153" i="11" s="1"/>
  <c r="DB166" i="11" s="1"/>
  <c r="DB167" i="11"/>
  <c r="BD154" i="11"/>
  <c r="BD153" i="11" s="1"/>
  <c r="BD166" i="11" s="1"/>
  <c r="BD167" i="11"/>
  <c r="FB154" i="2"/>
  <c r="FB167" i="2"/>
  <c r="AB154" i="11"/>
  <c r="AB153" i="11" s="1"/>
  <c r="AB166" i="11" s="1"/>
  <c r="AB167" i="11"/>
  <c r="CW154" i="2"/>
  <c r="CW167" i="2"/>
  <c r="EW154" i="2"/>
  <c r="EW167" i="2"/>
  <c r="FB154" i="11"/>
  <c r="FB153" i="11" s="1"/>
  <c r="FB166" i="11" s="1"/>
  <c r="FB167" i="11"/>
  <c r="BQ154" i="2"/>
  <c r="BQ167" i="2"/>
  <c r="DQ154" i="11"/>
  <c r="DQ153" i="11" s="1"/>
  <c r="DQ166" i="11" s="1"/>
  <c r="DQ167" i="11"/>
  <c r="BY167" i="2"/>
  <c r="BY154" i="2"/>
  <c r="AI167" i="2"/>
  <c r="AI154" i="2"/>
  <c r="AW167" i="11"/>
  <c r="AW154" i="11"/>
  <c r="AW153" i="11" s="1"/>
  <c r="AW166" i="11" s="1"/>
  <c r="Y167" i="2"/>
  <c r="Y154" i="2"/>
  <c r="DW167" i="11"/>
  <c r="DW154" i="11"/>
  <c r="DW153" i="11" s="1"/>
  <c r="DW166" i="11" s="1"/>
  <c r="CK167" i="2"/>
  <c r="CK154" i="2"/>
  <c r="DU167" i="11"/>
  <c r="DU154" i="11"/>
  <c r="DU153" i="11" s="1"/>
  <c r="DU166" i="11" s="1"/>
  <c r="EI167" i="2"/>
  <c r="EI154" i="2"/>
  <c r="AT167" i="2"/>
  <c r="AT154" i="2"/>
  <c r="EE167" i="2"/>
  <c r="EE154" i="2"/>
  <c r="R167" i="11"/>
  <c r="R154" i="11"/>
  <c r="R153" i="11" s="1"/>
  <c r="R166" i="11" s="1"/>
  <c r="DL167" i="2"/>
  <c r="DL154" i="2"/>
  <c r="BG167" i="11"/>
  <c r="BG154" i="11"/>
  <c r="BG153" i="11" s="1"/>
  <c r="BG166" i="11" s="1"/>
  <c r="BE167" i="11"/>
  <c r="BE154" i="11"/>
  <c r="BE153" i="11" s="1"/>
  <c r="BE166" i="11" s="1"/>
  <c r="EI167" i="11"/>
  <c r="EI154" i="11"/>
  <c r="EI153" i="11" s="1"/>
  <c r="EI166" i="11" s="1"/>
  <c r="C167" i="11"/>
  <c r="C154" i="11"/>
  <c r="C153" i="11" s="1"/>
  <c r="C166" i="11" s="1"/>
  <c r="CB154" i="2"/>
  <c r="CB167" i="2"/>
  <c r="BF154" i="11"/>
  <c r="BF153" i="11" s="1"/>
  <c r="BF166" i="11" s="1"/>
  <c r="BF167" i="11"/>
  <c r="T154" i="11"/>
  <c r="T153" i="11" s="1"/>
  <c r="T166" i="11" s="1"/>
  <c r="T167" i="11"/>
  <c r="AP154" i="2"/>
  <c r="AP167" i="2"/>
  <c r="EQ154" i="11"/>
  <c r="EQ153" i="11" s="1"/>
  <c r="EQ166" i="11" s="1"/>
  <c r="EQ167" i="11"/>
  <c r="AK154" i="2"/>
  <c r="AK167" i="2"/>
  <c r="BC154" i="2"/>
  <c r="BC167" i="2"/>
  <c r="ES154" i="11"/>
  <c r="ES153" i="11" s="1"/>
  <c r="ES166" i="11" s="1"/>
  <c r="ES167" i="11"/>
  <c r="EV154" i="11"/>
  <c r="EV153" i="11" s="1"/>
  <c r="EV166" i="11" s="1"/>
  <c r="EV167" i="11"/>
  <c r="DC154" i="2"/>
  <c r="DC167" i="2"/>
  <c r="BH154" i="11"/>
  <c r="BH153" i="11" s="1"/>
  <c r="BH166" i="11" s="1"/>
  <c r="BH167" i="11"/>
  <c r="EH154" i="2"/>
  <c r="EH167" i="2"/>
  <c r="AG154" i="11"/>
  <c r="AG153" i="11" s="1"/>
  <c r="AG166" i="11" s="1"/>
  <c r="AG167" i="11"/>
  <c r="DP154" i="11"/>
  <c r="DP153" i="11" s="1"/>
  <c r="DP166" i="11" s="1"/>
  <c r="DP167" i="11"/>
  <c r="BN154" i="2"/>
  <c r="BN167" i="2"/>
  <c r="CX154" i="11"/>
  <c r="CX153" i="11" s="1"/>
  <c r="CX166" i="11" s="1"/>
  <c r="CX167" i="11"/>
  <c r="H154" i="2"/>
  <c r="H167" i="2"/>
  <c r="CC154" i="2"/>
  <c r="CC167" i="2"/>
  <c r="CG154" i="11"/>
  <c r="CG153" i="11" s="1"/>
  <c r="CG166" i="11" s="1"/>
  <c r="CG167" i="11"/>
  <c r="X154" i="2"/>
  <c r="X167" i="2"/>
  <c r="ET154" i="2"/>
  <c r="ET167" i="2"/>
  <c r="L154" i="11"/>
  <c r="L153" i="11" s="1"/>
  <c r="L166" i="11" s="1"/>
  <c r="L167" i="11"/>
  <c r="O154" i="2"/>
  <c r="O167" i="2"/>
  <c r="BR167" i="2"/>
  <c r="BR154" i="2"/>
  <c r="CB167" i="11"/>
  <c r="CB154" i="11"/>
  <c r="CB153" i="11" s="1"/>
  <c r="CB166" i="11" s="1"/>
  <c r="DM167" i="2"/>
  <c r="DM154" i="2"/>
  <c r="DN167" i="2"/>
  <c r="DN154" i="2"/>
  <c r="EK167" i="11"/>
  <c r="EK154" i="11"/>
  <c r="EK153" i="11" s="1"/>
  <c r="EK166" i="11" s="1"/>
  <c r="DT167" i="2"/>
  <c r="DT154" i="2"/>
  <c r="CM167" i="11"/>
  <c r="CM154" i="11"/>
  <c r="CM153" i="11" s="1"/>
  <c r="CM166" i="11" s="1"/>
  <c r="D167" i="2"/>
  <c r="D154" i="2"/>
  <c r="AM167" i="11"/>
  <c r="AM154" i="11"/>
  <c r="AM153" i="11" s="1"/>
  <c r="AM166" i="11" s="1"/>
  <c r="AS167" i="2"/>
  <c r="AS154" i="2"/>
  <c r="AY167" i="2"/>
  <c r="AY154" i="2"/>
  <c r="DU167" i="2"/>
  <c r="DU154" i="2"/>
  <c r="BS167" i="2"/>
  <c r="BS154" i="2"/>
  <c r="CJ167" i="11"/>
  <c r="CJ154" i="11"/>
  <c r="CJ153" i="11" s="1"/>
  <c r="CJ166" i="11" s="1"/>
  <c r="AQ167" i="2"/>
  <c r="AQ154" i="2"/>
  <c r="CW167" i="11"/>
  <c r="CW154" i="11"/>
  <c r="CW153" i="11" s="1"/>
  <c r="CW166" i="11" s="1"/>
  <c r="DL167" i="11"/>
  <c r="DL154" i="11"/>
  <c r="DL153" i="11" s="1"/>
  <c r="DL166" i="11" s="1"/>
  <c r="CY167" i="2"/>
  <c r="CY154" i="2"/>
  <c r="BB167" i="11"/>
  <c r="BB154" i="11"/>
  <c r="BB153" i="11" s="1"/>
  <c r="BB166" i="11" s="1"/>
  <c r="BV167" i="2"/>
  <c r="BV154" i="2"/>
  <c r="Q167" i="11"/>
  <c r="Q154" i="11"/>
  <c r="Q153" i="11" s="1"/>
  <c r="Q166" i="11" s="1"/>
  <c r="CF154" i="11"/>
  <c r="CF153" i="11" s="1"/>
  <c r="CF166" i="11" s="1"/>
  <c r="CF167" i="11"/>
  <c r="BA154" i="2"/>
  <c r="BA167" i="2"/>
  <c r="W154" i="2"/>
  <c r="W167" i="2"/>
  <c r="BM154" i="2"/>
  <c r="BM167" i="2"/>
  <c r="BW154" i="11"/>
  <c r="BW153" i="11" s="1"/>
  <c r="BW166" i="11" s="1"/>
  <c r="BW167" i="11"/>
  <c r="BZ154" i="11"/>
  <c r="BZ153" i="11" s="1"/>
  <c r="BZ166" i="11" s="1"/>
  <c r="BZ167" i="11"/>
  <c r="EO154" i="11"/>
  <c r="EO153" i="11" s="1"/>
  <c r="EO166" i="11" s="1"/>
  <c r="EO167" i="11"/>
  <c r="EF154" i="2"/>
  <c r="EF167" i="2"/>
  <c r="G154" i="11"/>
  <c r="G153" i="11" s="1"/>
  <c r="G166" i="11" s="1"/>
  <c r="G167" i="11"/>
  <c r="EV154" i="2"/>
  <c r="EV167" i="2"/>
  <c r="W154" i="11"/>
  <c r="W153" i="11" s="1"/>
  <c r="W166" i="11" s="1"/>
  <c r="W167" i="11"/>
  <c r="AU154" i="2"/>
  <c r="AU167" i="2"/>
  <c r="K154" i="11"/>
  <c r="K153" i="11" s="1"/>
  <c r="K166" i="11" s="1"/>
  <c r="K167" i="11"/>
  <c r="DE154" i="2"/>
  <c r="DE167" i="2"/>
  <c r="BG154" i="2"/>
  <c r="BG167" i="2"/>
  <c r="CC154" i="11"/>
  <c r="CC153" i="11" s="1"/>
  <c r="CC166" i="11" s="1"/>
  <c r="CC167" i="11"/>
  <c r="BZ154" i="2"/>
  <c r="BZ167" i="2"/>
  <c r="V154" i="11"/>
  <c r="V153" i="11" s="1"/>
  <c r="V166" i="11" s="1"/>
  <c r="V167" i="11"/>
  <c r="BC167" i="11"/>
  <c r="BC154" i="11"/>
  <c r="BC153" i="11" s="1"/>
  <c r="BC166" i="11" s="1"/>
  <c r="AL167" i="2"/>
  <c r="AL154" i="2"/>
  <c r="EW167" i="11"/>
  <c r="EW154" i="11"/>
  <c r="EW153" i="11" s="1"/>
  <c r="EW166" i="11" s="1"/>
  <c r="CD167" i="11"/>
  <c r="CD154" i="11"/>
  <c r="CD153" i="11" s="1"/>
  <c r="CD166" i="11" s="1"/>
  <c r="DD167" i="2"/>
  <c r="DD154" i="2"/>
  <c r="AS167" i="11"/>
  <c r="AS154" i="11"/>
  <c r="AS153" i="11" s="1"/>
  <c r="AS166" i="11" s="1"/>
  <c r="EX167" i="2"/>
  <c r="EX154" i="2"/>
  <c r="K167" i="2"/>
  <c r="K154" i="2"/>
  <c r="EZ167" i="11"/>
  <c r="EZ154" i="11"/>
  <c r="EZ153" i="11" s="1"/>
  <c r="EZ166" i="11" s="1"/>
  <c r="CO167" i="2"/>
  <c r="CO154" i="2"/>
  <c r="AE167" i="11"/>
  <c r="AE154" i="11"/>
  <c r="AE153" i="11" s="1"/>
  <c r="AE166" i="11" s="1"/>
  <c r="X167" i="11"/>
  <c r="X154" i="11"/>
  <c r="X153" i="11" s="1"/>
  <c r="X166" i="11" s="1"/>
  <c r="DY167" i="2"/>
  <c r="DY154" i="2"/>
  <c r="AU167" i="11"/>
  <c r="AU154" i="11"/>
  <c r="AU153" i="11" s="1"/>
  <c r="AU166" i="11" s="1"/>
  <c r="BX167" i="11"/>
  <c r="BX154" i="11"/>
  <c r="BX153" i="11" s="1"/>
  <c r="BX166" i="11" s="1"/>
  <c r="CA167" i="2"/>
  <c r="CA154" i="2"/>
  <c r="AF167" i="11"/>
  <c r="AF154" i="11"/>
  <c r="AF153" i="11" s="1"/>
  <c r="AF166" i="11" s="1"/>
  <c r="BL167" i="2"/>
  <c r="BL154" i="2"/>
  <c r="CL167" i="11"/>
  <c r="CL154" i="11"/>
  <c r="CL153" i="11" s="1"/>
  <c r="CL166" i="11" s="1"/>
  <c r="AR167" i="11"/>
  <c r="AR154" i="11"/>
  <c r="AR153" i="11" s="1"/>
  <c r="AR166" i="11" s="1"/>
  <c r="CL167" i="2"/>
  <c r="CL154" i="2"/>
  <c r="AD167" i="11"/>
  <c r="AD154" i="11"/>
  <c r="AD153" i="11" s="1"/>
  <c r="AD166" i="11" s="1"/>
  <c r="AF167" i="2"/>
  <c r="AF154" i="2"/>
  <c r="AC182" i="4"/>
  <c r="D182" i="4"/>
  <c r="V182" i="4"/>
  <c r="I182" i="4"/>
  <c r="W182" i="4"/>
  <c r="B168" i="2"/>
  <c r="AK182" i="4"/>
  <c r="AI182" i="4"/>
  <c r="AN182" i="4"/>
  <c r="O182" i="4"/>
  <c r="S182" i="4"/>
  <c r="M182" i="4"/>
  <c r="AA182" i="4"/>
  <c r="AH182" i="4"/>
  <c r="AF182" i="4"/>
  <c r="G182" i="4"/>
  <c r="L182" i="4"/>
  <c r="U182" i="4"/>
  <c r="R182" i="4"/>
  <c r="X182" i="4"/>
  <c r="AD182" i="4"/>
  <c r="AJ182" i="4"/>
  <c r="K182" i="4"/>
  <c r="C182" i="4"/>
  <c r="P182" i="4"/>
  <c r="Z182" i="4"/>
  <c r="J182" i="4"/>
  <c r="E182" i="4"/>
  <c r="AG182" i="4"/>
  <c r="H182" i="4"/>
  <c r="AL182" i="4"/>
  <c r="T182" i="4"/>
  <c r="N182" i="4"/>
  <c r="Y182" i="4"/>
  <c r="AM182" i="4"/>
  <c r="F182" i="4"/>
  <c r="AO182" i="4"/>
  <c r="AB182" i="4"/>
  <c r="Q182" i="4"/>
  <c r="AE182" i="4"/>
  <c r="B182" i="4"/>
  <c r="B168" i="11"/>
  <c r="B169" i="11"/>
  <c r="AO183" i="4"/>
  <c r="Q183" i="4"/>
  <c r="G183" i="4"/>
  <c r="F183" i="4"/>
  <c r="T183" i="4"/>
  <c r="AH183" i="4"/>
  <c r="I183" i="4"/>
  <c r="S183" i="4"/>
  <c r="AK183" i="4"/>
  <c r="L183" i="4"/>
  <c r="B169" i="2"/>
  <c r="Z183" i="4"/>
  <c r="AN183" i="4"/>
  <c r="AE183" i="4"/>
  <c r="AC183" i="4"/>
  <c r="D183" i="4"/>
  <c r="R183" i="4"/>
  <c r="AF183" i="4"/>
  <c r="AA183" i="4"/>
  <c r="U183" i="4"/>
  <c r="W183" i="4"/>
  <c r="J183" i="4"/>
  <c r="X183" i="4"/>
  <c r="AL183" i="4"/>
  <c r="M183" i="4"/>
  <c r="AI183" i="4"/>
  <c r="B183" i="4"/>
  <c r="P183" i="4"/>
  <c r="AD183" i="4"/>
  <c r="E183" i="4"/>
  <c r="C183" i="4"/>
  <c r="AG183" i="4"/>
  <c r="H183" i="4"/>
  <c r="V183" i="4"/>
  <c r="AJ183" i="4"/>
  <c r="O183" i="4"/>
  <c r="Y183" i="4"/>
  <c r="AM183" i="4"/>
  <c r="N183" i="4"/>
  <c r="AB183" i="4"/>
  <c r="K183" i="4"/>
  <c r="BI154" i="2"/>
  <c r="BI167" i="2"/>
  <c r="CI154" i="2"/>
  <c r="CI167" i="2"/>
  <c r="DZ154" i="2"/>
  <c r="DZ167" i="2"/>
  <c r="EX154" i="11"/>
  <c r="EX153" i="11" s="1"/>
  <c r="EX166" i="11" s="1"/>
  <c r="EX167" i="11"/>
  <c r="FA154" i="2"/>
  <c r="FA167" i="2"/>
  <c r="CK154" i="11"/>
  <c r="CK153" i="11" s="1"/>
  <c r="CK166" i="11" s="1"/>
  <c r="CK167" i="11"/>
  <c r="BN154" i="11"/>
  <c r="BN153" i="11" s="1"/>
  <c r="BN166" i="11" s="1"/>
  <c r="BN167" i="11"/>
  <c r="EN154" i="2"/>
  <c r="EN167" i="2"/>
  <c r="BV154" i="11"/>
  <c r="BV153" i="11" s="1"/>
  <c r="BV166" i="11" s="1"/>
  <c r="BV167" i="11"/>
  <c r="BU154" i="2"/>
  <c r="BU167" i="2"/>
  <c r="DE154" i="11"/>
  <c r="DE153" i="11" s="1"/>
  <c r="DE166" i="11" s="1"/>
  <c r="DE167" i="11"/>
  <c r="DQ154" i="2"/>
  <c r="DQ167" i="2"/>
  <c r="ET154" i="11"/>
  <c r="ET153" i="11" s="1"/>
  <c r="ET166" i="11" s="1"/>
  <c r="ET167" i="11"/>
  <c r="ER154" i="2"/>
  <c r="ER167" i="2"/>
  <c r="DS154" i="2"/>
  <c r="DS167" i="2"/>
  <c r="B154" i="11"/>
  <c r="B153" i="11" s="1"/>
  <c r="B166" i="11" s="1"/>
  <c r="B167" i="11"/>
  <c r="F154" i="2"/>
  <c r="F167" i="2"/>
  <c r="Y154" i="11"/>
  <c r="Y153" i="11" s="1"/>
  <c r="Y166" i="11" s="1"/>
  <c r="Y167" i="11"/>
  <c r="ES154" i="2"/>
  <c r="ES167" i="2"/>
  <c r="CU167" i="2"/>
  <c r="CU154" i="2"/>
  <c r="ED167" i="11"/>
  <c r="ED154" i="11"/>
  <c r="ED153" i="11" s="1"/>
  <c r="ED166" i="11" s="1"/>
  <c r="DF167" i="2"/>
  <c r="DF154" i="2"/>
  <c r="AI167" i="11"/>
  <c r="AI154" i="11"/>
  <c r="AI153" i="11" s="1"/>
  <c r="AI166" i="11" s="1"/>
  <c r="EF167" i="11"/>
  <c r="EF154" i="11"/>
  <c r="EF153" i="11" s="1"/>
  <c r="EF166" i="11" s="1"/>
  <c r="EY167" i="2"/>
  <c r="EY154" i="2"/>
  <c r="AN167" i="11"/>
  <c r="AN154" i="11"/>
  <c r="AN153" i="11" s="1"/>
  <c r="AN166" i="11" s="1"/>
  <c r="DR167" i="2"/>
  <c r="DR154" i="2"/>
  <c r="CH167" i="2"/>
  <c r="CH154" i="2"/>
  <c r="CN167" i="11"/>
  <c r="CN154" i="11"/>
  <c r="CN153" i="11" s="1"/>
  <c r="CN166" i="11" s="1"/>
  <c r="AB167" i="2"/>
  <c r="AB154" i="2"/>
  <c r="BJ167" i="11"/>
  <c r="BJ154" i="11"/>
  <c r="BJ153" i="11" s="1"/>
  <c r="BJ166" i="11" s="1"/>
  <c r="CY167" i="11"/>
  <c r="CY154" i="11"/>
  <c r="CY153" i="11" s="1"/>
  <c r="CY166" i="11" s="1"/>
  <c r="AR167" i="2"/>
  <c r="AR154" i="2"/>
  <c r="I167" i="11"/>
  <c r="I154" i="11"/>
  <c r="I153" i="11" s="1"/>
  <c r="I166" i="11" s="1"/>
  <c r="DK167" i="11"/>
  <c r="DK154" i="11"/>
  <c r="DK153" i="11" s="1"/>
  <c r="DK166" i="11" s="1"/>
  <c r="BI167" i="11"/>
  <c r="BI154" i="11"/>
  <c r="BI153" i="11" s="1"/>
  <c r="BI166" i="11" s="1"/>
  <c r="E167" i="11"/>
  <c r="E154" i="11"/>
  <c r="E153" i="11" s="1"/>
  <c r="E166" i="11" s="1"/>
  <c r="DZ167" i="11"/>
  <c r="DZ154" i="11"/>
  <c r="DZ153" i="11" s="1"/>
  <c r="DZ166" i="11" s="1"/>
  <c r="AJ167" i="2"/>
  <c r="AJ154" i="2"/>
  <c r="EU154" i="2"/>
  <c r="EU167" i="2"/>
  <c r="AZ154" i="2"/>
  <c r="AZ167" i="2"/>
  <c r="CE154" i="11"/>
  <c r="CE153" i="11" s="1"/>
  <c r="CE166" i="11" s="1"/>
  <c r="CE167" i="11"/>
  <c r="CG154" i="2"/>
  <c r="CG167" i="2"/>
  <c r="FC154" i="2"/>
  <c r="FC167" i="2"/>
  <c r="EU154" i="11"/>
  <c r="EU153" i="11" s="1"/>
  <c r="EU166" i="11" s="1"/>
  <c r="EU167" i="11"/>
  <c r="J154" i="2"/>
  <c r="J167" i="2"/>
  <c r="FC154" i="11"/>
  <c r="FC153" i="11" s="1"/>
  <c r="FC166" i="11" s="1"/>
  <c r="FC167" i="11"/>
  <c r="CR154" i="11"/>
  <c r="CR153" i="11" s="1"/>
  <c r="CR166" i="11" s="1"/>
  <c r="CR167" i="11"/>
  <c r="AG154" i="2"/>
  <c r="AG167" i="2"/>
  <c r="Q154" i="2"/>
  <c r="Q167" i="2"/>
  <c r="E154" i="2"/>
  <c r="E167" i="2"/>
  <c r="AW154" i="2"/>
  <c r="AW167" i="2"/>
  <c r="BA154" i="11"/>
  <c r="BA153" i="11" s="1"/>
  <c r="BA166" i="11" s="1"/>
  <c r="BA167" i="11"/>
  <c r="BD154" i="2"/>
  <c r="BD167" i="2"/>
  <c r="EG154" i="11"/>
  <c r="EG153" i="11" s="1"/>
  <c r="EG166" i="11" s="1"/>
  <c r="EG167" i="11"/>
  <c r="CI154" i="11"/>
  <c r="CI153" i="11" s="1"/>
  <c r="CI166" i="11" s="1"/>
  <c r="CI167" i="11"/>
  <c r="CN154" i="2"/>
  <c r="CN167" i="2"/>
  <c r="J154" i="11"/>
  <c r="J153" i="11" s="1"/>
  <c r="J166" i="11" s="1"/>
  <c r="J167" i="11"/>
  <c r="EE154" i="11"/>
  <c r="EE153" i="11" s="1"/>
  <c r="EE166" i="11" s="1"/>
  <c r="EE167" i="11"/>
  <c r="DV154" i="2"/>
  <c r="DV167" i="2"/>
  <c r="D154" i="11"/>
  <c r="D153" i="11" s="1"/>
  <c r="D166" i="11" s="1"/>
  <c r="D167" i="11"/>
  <c r="BT167" i="11"/>
  <c r="BT154" i="11"/>
  <c r="BT153" i="11" s="1"/>
  <c r="BT166" i="11" s="1"/>
  <c r="CM167" i="2"/>
  <c r="CM154" i="2"/>
  <c r="AL167" i="11"/>
  <c r="AL154" i="11"/>
  <c r="AL153" i="11" s="1"/>
  <c r="AL166" i="11" s="1"/>
  <c r="DT167" i="11"/>
  <c r="DT154" i="11"/>
  <c r="DT153" i="11" s="1"/>
  <c r="DT166" i="11" s="1"/>
  <c r="EZ167" i="2"/>
  <c r="EZ154" i="2"/>
  <c r="EN167" i="11"/>
  <c r="EN154" i="11"/>
  <c r="EN153" i="11" s="1"/>
  <c r="EN166" i="11" s="1"/>
  <c r="CV167" i="2"/>
  <c r="CV154" i="2"/>
  <c r="N167" i="11"/>
  <c r="N154" i="11"/>
  <c r="N153" i="11" s="1"/>
  <c r="N166" i="11" s="1"/>
  <c r="BS167" i="11"/>
  <c r="BS154" i="11"/>
  <c r="BS153" i="11" s="1"/>
  <c r="BS166" i="11" s="1"/>
  <c r="BX167" i="2"/>
  <c r="BX154" i="2"/>
  <c r="M167" i="11"/>
  <c r="M154" i="11"/>
  <c r="M153" i="11" s="1"/>
  <c r="M166" i="11" s="1"/>
  <c r="DA167" i="11"/>
  <c r="DA154" i="11"/>
  <c r="DA153" i="11" s="1"/>
  <c r="DA166" i="11" s="1"/>
  <c r="AC167" i="11"/>
  <c r="AC154" i="11"/>
  <c r="AC153" i="11" s="1"/>
  <c r="AC166" i="11" s="1"/>
  <c r="DK167" i="2"/>
  <c r="DK154" i="2"/>
  <c r="DJ167" i="2"/>
  <c r="DJ154" i="2"/>
  <c r="DW167" i="2"/>
  <c r="DW154" i="2"/>
  <c r="CF167" i="2"/>
  <c r="CF154" i="2"/>
  <c r="AA167" i="11"/>
  <c r="AA154" i="11"/>
  <c r="AA153" i="11" s="1"/>
  <c r="AA166" i="11" s="1"/>
  <c r="B163" i="5"/>
  <c r="B81" i="2"/>
  <c r="EG154" i="2"/>
  <c r="EG167" i="2"/>
  <c r="CP154" i="11"/>
  <c r="CP153" i="11" s="1"/>
  <c r="CP166" i="11" s="1"/>
  <c r="CP167" i="11"/>
  <c r="CR154" i="2"/>
  <c r="CR167" i="2"/>
  <c r="DI154" i="2"/>
  <c r="DI167" i="2"/>
  <c r="AX154" i="11"/>
  <c r="AX153" i="11" s="1"/>
  <c r="AX166" i="11" s="1"/>
  <c r="AX167" i="11"/>
  <c r="AX154" i="2"/>
  <c r="AX167" i="2"/>
  <c r="CH154" i="11"/>
  <c r="CH153" i="11" s="1"/>
  <c r="CH166" i="11" s="1"/>
  <c r="CH167" i="11"/>
  <c r="CT154" i="2"/>
  <c r="CT167" i="2"/>
  <c r="DR154" i="11"/>
  <c r="DR153" i="11" s="1"/>
  <c r="DR166" i="11" s="1"/>
  <c r="DR167" i="11"/>
  <c r="CZ154" i="2"/>
  <c r="CZ167" i="2"/>
  <c r="ED154" i="2"/>
  <c r="ED167" i="2"/>
  <c r="EH154" i="11"/>
  <c r="EH153" i="11" s="1"/>
  <c r="EH166" i="11" s="1"/>
  <c r="EH167" i="11"/>
  <c r="EK154" i="2"/>
  <c r="EK167" i="2"/>
  <c r="CE154" i="2"/>
  <c r="CE167" i="2"/>
  <c r="AJ154" i="11"/>
  <c r="AJ153" i="11" s="1"/>
  <c r="AJ166" i="11" s="1"/>
  <c r="AJ167" i="11"/>
  <c r="FE154" i="2"/>
  <c r="FE167" i="2"/>
  <c r="CQ154" i="11"/>
  <c r="CQ153" i="11" s="1"/>
  <c r="CQ166" i="11" s="1"/>
  <c r="CQ167" i="11"/>
  <c r="AV154" i="11"/>
  <c r="AV153" i="11" s="1"/>
  <c r="AV166" i="11" s="1"/>
  <c r="AV167" i="11"/>
  <c r="AH154" i="2"/>
  <c r="AH167" i="2"/>
  <c r="BR154" i="11"/>
  <c r="BR153" i="11" s="1"/>
  <c r="BR166" i="11" s="1"/>
  <c r="BR167" i="11"/>
  <c r="EC154" i="2"/>
  <c r="EC167" i="2"/>
  <c r="B153" i="5"/>
  <c r="AR179" i="7" s="1"/>
  <c r="B166" i="5"/>
  <c r="AP167" i="11"/>
  <c r="AP154" i="11"/>
  <c r="AP153" i="11" s="1"/>
  <c r="AP166" i="11" s="1"/>
  <c r="H167" i="11"/>
  <c r="H154" i="11"/>
  <c r="H153" i="11" s="1"/>
  <c r="H166" i="11" s="1"/>
  <c r="AA167" i="2"/>
  <c r="AA154" i="2"/>
  <c r="DG167" i="11"/>
  <c r="DG154" i="11"/>
  <c r="DG153" i="11" s="1"/>
  <c r="DG166" i="11" s="1"/>
  <c r="BF167" i="2"/>
  <c r="BF154" i="2"/>
  <c r="BW167" i="2"/>
  <c r="BW154" i="2"/>
  <c r="N167" i="2"/>
  <c r="N154" i="2"/>
  <c r="DG167" i="2"/>
  <c r="DG154" i="2"/>
  <c r="DX167" i="11"/>
  <c r="DX154" i="11"/>
  <c r="DX153" i="11" s="1"/>
  <c r="DX166" i="11" s="1"/>
  <c r="EA167" i="2"/>
  <c r="EA154" i="2"/>
  <c r="EC167" i="11"/>
  <c r="EC154" i="11"/>
  <c r="EC153" i="11" s="1"/>
  <c r="EC166" i="11" s="1"/>
  <c r="EJ167" i="11"/>
  <c r="EJ154" i="11"/>
  <c r="EJ153" i="11" s="1"/>
  <c r="EJ166" i="11" s="1"/>
  <c r="EM167" i="2"/>
  <c r="EM154" i="2"/>
  <c r="DC167" i="11"/>
  <c r="DC154" i="11"/>
  <c r="DC153" i="11" s="1"/>
  <c r="DC166" i="11" s="1"/>
  <c r="M167" i="2"/>
  <c r="M154" i="2"/>
  <c r="DD167" i="11"/>
  <c r="DD154" i="11"/>
  <c r="DD153" i="11" s="1"/>
  <c r="DD166" i="11" s="1"/>
  <c r="AC167" i="2"/>
  <c r="AC154" i="2"/>
  <c r="BK167" i="2"/>
  <c r="BK154" i="2"/>
  <c r="S167" i="2"/>
  <c r="S154" i="2"/>
  <c r="BQ154" i="11"/>
  <c r="BQ153" i="11" s="1"/>
  <c r="BQ166" i="11" s="1"/>
  <c r="BQ167" i="11"/>
  <c r="BT154" i="2"/>
  <c r="BT167" i="2"/>
  <c r="AE154" i="2"/>
  <c r="AE167" i="2"/>
  <c r="DM154" i="11"/>
  <c r="DM153" i="11" s="1"/>
  <c r="DM166" i="11" s="1"/>
  <c r="DM167" i="11"/>
  <c r="DH154" i="2"/>
  <c r="DH167" i="2"/>
  <c r="EM154" i="11"/>
  <c r="EM153" i="11" s="1"/>
  <c r="EM166" i="11" s="1"/>
  <c r="EM167" i="11"/>
  <c r="T154" i="2"/>
  <c r="T167" i="2"/>
  <c r="CU154" i="11"/>
  <c r="CU153" i="11" s="1"/>
  <c r="CU166" i="11" s="1"/>
  <c r="CU167" i="11"/>
  <c r="P154" i="2"/>
  <c r="P167" i="2"/>
  <c r="DO154" i="2"/>
  <c r="DO167" i="2"/>
  <c r="BM154" i="11"/>
  <c r="BM153" i="11" s="1"/>
  <c r="BM166" i="11" s="1"/>
  <c r="BM167" i="11"/>
  <c r="BJ154" i="2"/>
  <c r="BJ167" i="2"/>
  <c r="EQ154" i="2"/>
  <c r="EQ167" i="2"/>
  <c r="DI154" i="11"/>
  <c r="DI153" i="11" s="1"/>
  <c r="DI166" i="11" s="1"/>
  <c r="DI167" i="11"/>
  <c r="CD154" i="2"/>
  <c r="CD167" i="2"/>
  <c r="DN154" i="11"/>
  <c r="DN153" i="11" s="1"/>
  <c r="DN166" i="11" s="1"/>
  <c r="DN167" i="11"/>
  <c r="DH154" i="11"/>
  <c r="DH153" i="11" s="1"/>
  <c r="DH166" i="11" s="1"/>
  <c r="DH167" i="11"/>
  <c r="DP154" i="2"/>
  <c r="DP167" i="2"/>
  <c r="EY154" i="11"/>
  <c r="EY153" i="11" s="1"/>
  <c r="EY166" i="11" s="1"/>
  <c r="EY167" i="11"/>
  <c r="G154" i="2"/>
  <c r="G167" i="2"/>
  <c r="CP154" i="2"/>
  <c r="CP167" i="2"/>
  <c r="EL167" i="2"/>
  <c r="EL154" i="2"/>
  <c r="P167" i="11"/>
  <c r="P154" i="11"/>
  <c r="P153" i="11" s="1"/>
  <c r="P166" i="11" s="1"/>
  <c r="DB167" i="2"/>
  <c r="DB154" i="2"/>
  <c r="FD167" i="2"/>
  <c r="FD154" i="2"/>
  <c r="AK167" i="11"/>
  <c r="AK154" i="11"/>
  <c r="AK153" i="11" s="1"/>
  <c r="AK166" i="11" s="1"/>
  <c r="BO167" i="2"/>
  <c r="BO154" i="2"/>
  <c r="F167" i="11"/>
  <c r="F154" i="11"/>
  <c r="F153" i="11" s="1"/>
  <c r="F166" i="11" s="1"/>
  <c r="CV167" i="11"/>
  <c r="CV154" i="11"/>
  <c r="CV153" i="11" s="1"/>
  <c r="CV166" i="11" s="1"/>
  <c r="CX167" i="2"/>
  <c r="CX154" i="2"/>
  <c r="CZ167" i="11"/>
  <c r="CZ154" i="11"/>
  <c r="CZ153" i="11" s="1"/>
  <c r="CZ166" i="11" s="1"/>
  <c r="Z167" i="2"/>
  <c r="Z154" i="2"/>
  <c r="EJ167" i="2"/>
  <c r="EJ154" i="2"/>
  <c r="EB167" i="11"/>
  <c r="EB154" i="11"/>
  <c r="EB153" i="11" s="1"/>
  <c r="EB166" i="11" s="1"/>
  <c r="AN167" i="2"/>
  <c r="AN154" i="2"/>
  <c r="BU167" i="11"/>
  <c r="BU154" i="11"/>
  <c r="BU153" i="11" s="1"/>
  <c r="BU166" i="11" s="1"/>
  <c r="W181" i="4"/>
  <c r="AK181" i="4"/>
  <c r="AO181" i="4"/>
  <c r="S181" i="4"/>
  <c r="U181" i="4"/>
  <c r="H181" i="4"/>
  <c r="V181" i="4"/>
  <c r="AJ181" i="4"/>
  <c r="K181" i="4"/>
  <c r="AG181" i="4"/>
  <c r="AF181" i="4"/>
  <c r="G181" i="4"/>
  <c r="Q181" i="4"/>
  <c r="AB181" i="4"/>
  <c r="C181" i="4"/>
  <c r="AC181" i="4"/>
  <c r="AE181" i="4"/>
  <c r="F181" i="4"/>
  <c r="T181" i="4"/>
  <c r="AH181" i="4"/>
  <c r="Y181" i="4"/>
  <c r="P181" i="4"/>
  <c r="AD181" i="4"/>
  <c r="I181" i="4"/>
  <c r="L181" i="4"/>
  <c r="Z181" i="4"/>
  <c r="AN181" i="4"/>
  <c r="O181" i="4"/>
  <c r="E181" i="4"/>
  <c r="D181" i="4"/>
  <c r="R181" i="4"/>
  <c r="B154" i="2"/>
  <c r="AM181" i="4"/>
  <c r="N181" i="4"/>
  <c r="B167" i="2"/>
  <c r="AI181" i="4"/>
  <c r="J181" i="4"/>
  <c r="X181" i="4"/>
  <c r="AL181" i="4"/>
  <c r="M181" i="4"/>
  <c r="AA181" i="4"/>
  <c r="B181" i="4"/>
  <c r="CS167" i="2"/>
  <c r="CS154" i="2"/>
  <c r="O167" i="11"/>
  <c r="O154" i="11"/>
  <c r="O153" i="11" s="1"/>
  <c r="O166" i="11" s="1"/>
  <c r="AZ167" i="11"/>
  <c r="AZ154" i="11"/>
  <c r="AZ153" i="11" s="1"/>
  <c r="AZ166" i="11" s="1"/>
  <c r="AM167" i="2"/>
  <c r="AM154" i="2"/>
  <c r="EP167" i="11"/>
  <c r="EP154" i="11"/>
  <c r="EP153" i="11" s="1"/>
  <c r="EP166" i="11" s="1"/>
  <c r="FT166" i="2" l="1"/>
  <c r="FT75" i="2"/>
  <c r="FT153" i="2"/>
  <c r="FP166" i="2"/>
  <c r="FP75" i="2"/>
  <c r="FP153" i="2"/>
  <c r="FS75" i="2"/>
  <c r="FS153" i="2"/>
  <c r="FS166" i="2"/>
  <c r="FR166" i="2"/>
  <c r="FR153" i="2"/>
  <c r="FR75" i="2"/>
  <c r="AS192" i="7"/>
  <c r="AS179" i="7"/>
  <c r="AS107" i="10"/>
  <c r="AS180" i="10"/>
  <c r="AS193" i="10"/>
  <c r="AS107" i="4"/>
  <c r="Q107" i="4"/>
  <c r="R107" i="4"/>
  <c r="AE107" i="4"/>
  <c r="AD107" i="4"/>
  <c r="AS180" i="4"/>
  <c r="AS193" i="4"/>
  <c r="FQ75" i="2"/>
  <c r="FQ153" i="2"/>
  <c r="FQ166" i="2"/>
  <c r="AR180" i="10"/>
  <c r="AR193" i="10"/>
  <c r="AR107" i="4"/>
  <c r="AR180" i="4"/>
  <c r="AR195" i="4"/>
  <c r="AR107" i="10"/>
  <c r="C107" i="4"/>
  <c r="FO166" i="2"/>
  <c r="FO153" i="2"/>
  <c r="FO75" i="2"/>
  <c r="AL107" i="4"/>
  <c r="I107" i="4"/>
  <c r="G107" i="4"/>
  <c r="W107" i="4"/>
  <c r="N107" i="4"/>
  <c r="B107" i="4"/>
  <c r="F107" i="4"/>
  <c r="AM107" i="4"/>
  <c r="O107" i="10"/>
  <c r="U107" i="4"/>
  <c r="AQ107" i="4"/>
  <c r="AH107" i="4"/>
  <c r="K107" i="4"/>
  <c r="AP107" i="4"/>
  <c r="M107" i="4"/>
  <c r="AA107" i="4"/>
  <c r="W107" i="10"/>
  <c r="J107" i="4"/>
  <c r="O107" i="4"/>
  <c r="E107" i="4"/>
  <c r="V107" i="4"/>
  <c r="Y107" i="4"/>
  <c r="S107" i="4"/>
  <c r="AI107" i="4"/>
  <c r="G107" i="10"/>
  <c r="AM107" i="10"/>
  <c r="W180" i="10"/>
  <c r="W193" i="10"/>
  <c r="O180" i="10"/>
  <c r="O193" i="10"/>
  <c r="S180" i="10"/>
  <c r="S193" i="10"/>
  <c r="Y193" i="10"/>
  <c r="Y180" i="10"/>
  <c r="M180" i="10"/>
  <c r="M193" i="10"/>
  <c r="D193" i="10"/>
  <c r="D180" i="10"/>
  <c r="T193" i="10"/>
  <c r="T180" i="10"/>
  <c r="AJ193" i="10"/>
  <c r="AJ180" i="10"/>
  <c r="J193" i="10"/>
  <c r="J180" i="10"/>
  <c r="Z193" i="10"/>
  <c r="Z180" i="10"/>
  <c r="AP193" i="10"/>
  <c r="AP180" i="10"/>
  <c r="AC192" i="7"/>
  <c r="AC179" i="7"/>
  <c r="AQ193" i="4"/>
  <c r="AQ180" i="4"/>
  <c r="X189" i="7"/>
  <c r="I189" i="7"/>
  <c r="K189" i="7"/>
  <c r="Q189" i="7"/>
  <c r="N189" i="7"/>
  <c r="AD189" i="7"/>
  <c r="H107" i="4"/>
  <c r="X107" i="4"/>
  <c r="AN107" i="4"/>
  <c r="AA192" i="7"/>
  <c r="AA179" i="7"/>
  <c r="AK192" i="7"/>
  <c r="AK179" i="7"/>
  <c r="E192" i="7"/>
  <c r="E179" i="7"/>
  <c r="T179" i="7"/>
  <c r="T192" i="7"/>
  <c r="L107" i="10"/>
  <c r="H107" i="10"/>
  <c r="AN107" i="10"/>
  <c r="AC107" i="4"/>
  <c r="AQ107" i="10"/>
  <c r="K107" i="10"/>
  <c r="S107" i="10"/>
  <c r="U107" i="10"/>
  <c r="Q107" i="10"/>
  <c r="D107" i="10"/>
  <c r="J107" i="10"/>
  <c r="Z107" i="10"/>
  <c r="AP107" i="10"/>
  <c r="AM192" i="7"/>
  <c r="AM179" i="7"/>
  <c r="G192" i="7"/>
  <c r="G179" i="7"/>
  <c r="Q192" i="7"/>
  <c r="Q179" i="7"/>
  <c r="H192" i="7"/>
  <c r="H179" i="7"/>
  <c r="J192" i="7"/>
  <c r="J179" i="7"/>
  <c r="AQ192" i="7"/>
  <c r="AQ179" i="7"/>
  <c r="AM180" i="10"/>
  <c r="AM193" i="10"/>
  <c r="K180" i="10"/>
  <c r="K193" i="10"/>
  <c r="AI180" i="10"/>
  <c r="AI193" i="10"/>
  <c r="AG180" i="10"/>
  <c r="AG193" i="10"/>
  <c r="U180" i="10"/>
  <c r="U193" i="10"/>
  <c r="H193" i="10"/>
  <c r="H180" i="10"/>
  <c r="AN193" i="10"/>
  <c r="AN180" i="10"/>
  <c r="N193" i="10"/>
  <c r="N180" i="10"/>
  <c r="AD193" i="10"/>
  <c r="AD180" i="10"/>
  <c r="C179" i="7"/>
  <c r="C192" i="7"/>
  <c r="AJ192" i="7"/>
  <c r="AJ179" i="7"/>
  <c r="AL179" i="7"/>
  <c r="AL192" i="7"/>
  <c r="H189" i="7"/>
  <c r="S189" i="7"/>
  <c r="O189" i="7"/>
  <c r="P189" i="7"/>
  <c r="W189" i="7"/>
  <c r="B189" i="7"/>
  <c r="R189" i="7"/>
  <c r="O179" i="7"/>
  <c r="O192" i="7"/>
  <c r="Y192" i="7"/>
  <c r="Y179" i="7"/>
  <c r="X192" i="7"/>
  <c r="X179" i="7"/>
  <c r="AP192" i="7"/>
  <c r="AP179" i="7"/>
  <c r="B179" i="7"/>
  <c r="B192" i="7"/>
  <c r="L107" i="4"/>
  <c r="AB107" i="4"/>
  <c r="F179" i="7"/>
  <c r="F192" i="7"/>
  <c r="T107" i="10"/>
  <c r="P107" i="10"/>
  <c r="AG107" i="4"/>
  <c r="AI107" i="10"/>
  <c r="AC107" i="10"/>
  <c r="Y107" i="10"/>
  <c r="N107" i="10"/>
  <c r="G193" i="10"/>
  <c r="G180" i="10"/>
  <c r="AA180" i="10"/>
  <c r="AA193" i="10"/>
  <c r="I193" i="10"/>
  <c r="I180" i="10"/>
  <c r="AO193" i="10"/>
  <c r="AO180" i="10"/>
  <c r="AC180" i="10"/>
  <c r="AC193" i="10"/>
  <c r="L193" i="10"/>
  <c r="L180" i="10"/>
  <c r="AB193" i="10"/>
  <c r="AB180" i="10"/>
  <c r="B193" i="10"/>
  <c r="B180" i="10"/>
  <c r="R193" i="10"/>
  <c r="R180" i="10"/>
  <c r="AH193" i="10"/>
  <c r="AH180" i="10"/>
  <c r="AI179" i="7"/>
  <c r="AI192" i="7"/>
  <c r="M192" i="7"/>
  <c r="M179" i="7"/>
  <c r="N179" i="7"/>
  <c r="N192" i="7"/>
  <c r="C189" i="7"/>
  <c r="AC189" i="7"/>
  <c r="T189" i="7"/>
  <c r="U189" i="7"/>
  <c r="G189" i="7"/>
  <c r="AB189" i="7"/>
  <c r="F189" i="7"/>
  <c r="V189" i="7"/>
  <c r="P107" i="4"/>
  <c r="AF107" i="4"/>
  <c r="K192" i="7"/>
  <c r="K179" i="7"/>
  <c r="U192" i="7"/>
  <c r="U179" i="7"/>
  <c r="P179" i="7"/>
  <c r="P192" i="7"/>
  <c r="Z192" i="7"/>
  <c r="Z179" i="7"/>
  <c r="AD192" i="7"/>
  <c r="AD179" i="7"/>
  <c r="X180" i="10"/>
  <c r="X194" i="10"/>
  <c r="AB107" i="10"/>
  <c r="X107" i="10"/>
  <c r="AK107" i="4"/>
  <c r="AE107" i="10"/>
  <c r="E107" i="10"/>
  <c r="AK107" i="10"/>
  <c r="AG107" i="10"/>
  <c r="B107" i="10"/>
  <c r="R107" i="10"/>
  <c r="AH107" i="10"/>
  <c r="W192" i="7"/>
  <c r="W179" i="7"/>
  <c r="AG192" i="7"/>
  <c r="AG179" i="7"/>
  <c r="AN192" i="7"/>
  <c r="AN179" i="7"/>
  <c r="L192" i="7"/>
  <c r="L179" i="7"/>
  <c r="AH179" i="7"/>
  <c r="AH192" i="7"/>
  <c r="AQ193" i="10"/>
  <c r="AQ180" i="10"/>
  <c r="AE180" i="10"/>
  <c r="AE193" i="10"/>
  <c r="C180" i="10"/>
  <c r="C193" i="10"/>
  <c r="Q193" i="10"/>
  <c r="Q180" i="10"/>
  <c r="E193" i="10"/>
  <c r="E180" i="10"/>
  <c r="AK193" i="10"/>
  <c r="AK180" i="10"/>
  <c r="P193" i="10"/>
  <c r="P180" i="10"/>
  <c r="AF193" i="10"/>
  <c r="AF180" i="10"/>
  <c r="F193" i="10"/>
  <c r="F180" i="10"/>
  <c r="V193" i="10"/>
  <c r="V180" i="10"/>
  <c r="AL193" i="10"/>
  <c r="AL180" i="10"/>
  <c r="S179" i="7"/>
  <c r="S192" i="7"/>
  <c r="AF192" i="7"/>
  <c r="AF179" i="7"/>
  <c r="D192" i="7"/>
  <c r="D179" i="7"/>
  <c r="R192" i="7"/>
  <c r="R179" i="7"/>
  <c r="M189" i="7"/>
  <c r="D189" i="7"/>
  <c r="Y189" i="7"/>
  <c r="E189" i="7"/>
  <c r="AA189" i="7"/>
  <c r="L189" i="7"/>
  <c r="J189" i="7"/>
  <c r="Z189" i="7"/>
  <c r="AE179" i="7"/>
  <c r="AE192" i="7"/>
  <c r="AO192" i="7"/>
  <c r="AO179" i="7"/>
  <c r="I192" i="7"/>
  <c r="I179" i="7"/>
  <c r="AB192" i="7"/>
  <c r="AB179" i="7"/>
  <c r="V179" i="7"/>
  <c r="V192" i="7"/>
  <c r="D107" i="4"/>
  <c r="T107" i="4"/>
  <c r="AJ107" i="4"/>
  <c r="AD107" i="10"/>
  <c r="AJ107" i="10"/>
  <c r="AF107" i="10"/>
  <c r="AO107" i="4"/>
  <c r="AA107" i="10"/>
  <c r="C107" i="10"/>
  <c r="M107" i="10"/>
  <c r="I107" i="10"/>
  <c r="AO107" i="10"/>
  <c r="F107" i="10"/>
  <c r="V107" i="10"/>
  <c r="AL107" i="10"/>
  <c r="AP180" i="4"/>
  <c r="AP193" i="4"/>
  <c r="K195" i="4"/>
  <c r="AB195" i="4"/>
  <c r="N195" i="4"/>
  <c r="AM195" i="4"/>
  <c r="Y195" i="4"/>
  <c r="O195" i="4"/>
  <c r="AJ195" i="4"/>
  <c r="V195" i="4"/>
  <c r="H195" i="4"/>
  <c r="AG195" i="4"/>
  <c r="C195" i="4"/>
  <c r="E195" i="4"/>
  <c r="AD195" i="4"/>
  <c r="P195" i="4"/>
  <c r="B195" i="4"/>
  <c r="AI195" i="4"/>
  <c r="M195" i="4"/>
  <c r="AL195" i="4"/>
  <c r="X195" i="4"/>
  <c r="J195" i="4"/>
  <c r="W195" i="4"/>
  <c r="U195" i="4"/>
  <c r="AA195" i="4"/>
  <c r="AF195" i="4"/>
  <c r="R195" i="4"/>
  <c r="D195" i="4"/>
  <c r="AC195" i="4"/>
  <c r="AE195" i="4"/>
  <c r="AN195" i="4"/>
  <c r="Z195" i="4"/>
  <c r="L195" i="4"/>
  <c r="AK195" i="4"/>
  <c r="S195" i="4"/>
  <c r="I195" i="4"/>
  <c r="AH195" i="4"/>
  <c r="T195" i="4"/>
  <c r="F195" i="4"/>
  <c r="G195" i="4"/>
  <c r="Q195" i="4"/>
  <c r="AO195" i="4"/>
  <c r="B194" i="4"/>
  <c r="AE194" i="4"/>
  <c r="Q194" i="4"/>
  <c r="AB194" i="4"/>
  <c r="AO194" i="4"/>
  <c r="F194" i="4"/>
  <c r="AM194" i="4"/>
  <c r="Y194" i="4"/>
  <c r="N194" i="4"/>
  <c r="T194" i="4"/>
  <c r="AL194" i="4"/>
  <c r="H194" i="4"/>
  <c r="AG194" i="4"/>
  <c r="E194" i="4"/>
  <c r="J194" i="4"/>
  <c r="Z194" i="4"/>
  <c r="P194" i="4"/>
  <c r="C194" i="4"/>
  <c r="K194" i="4"/>
  <c r="AJ194" i="4"/>
  <c r="AD194" i="4"/>
  <c r="X194" i="4"/>
  <c r="R194" i="4"/>
  <c r="U194" i="4"/>
  <c r="L194" i="4"/>
  <c r="G194" i="4"/>
  <c r="AF194" i="4"/>
  <c r="AH194" i="4"/>
  <c r="AA194" i="4"/>
  <c r="M194" i="4"/>
  <c r="S194" i="4"/>
  <c r="O194" i="4"/>
  <c r="AN194" i="4"/>
  <c r="AI194" i="4"/>
  <c r="AK194" i="4"/>
  <c r="W194" i="4"/>
  <c r="I194" i="4"/>
  <c r="V194" i="4"/>
  <c r="D194" i="4"/>
  <c r="AC194" i="4"/>
  <c r="AM153" i="2"/>
  <c r="AN153" i="2"/>
  <c r="EJ153" i="2"/>
  <c r="BO153" i="2"/>
  <c r="FD153" i="2"/>
  <c r="G166" i="2"/>
  <c r="CD166" i="2"/>
  <c r="EQ166" i="2"/>
  <c r="P166" i="2"/>
  <c r="T166" i="2"/>
  <c r="BT166" i="2"/>
  <c r="S153" i="2"/>
  <c r="BK153" i="2"/>
  <c r="M153" i="2"/>
  <c r="EM153" i="2"/>
  <c r="N153" i="2"/>
  <c r="BW153" i="2"/>
  <c r="FE166" i="2"/>
  <c r="CE166" i="2"/>
  <c r="CZ166" i="2"/>
  <c r="CT166" i="2"/>
  <c r="CR166" i="2"/>
  <c r="EG166" i="2"/>
  <c r="CF153" i="2"/>
  <c r="DW153" i="2"/>
  <c r="CV153" i="2"/>
  <c r="EZ153" i="2"/>
  <c r="DV166" i="2"/>
  <c r="BD166" i="2"/>
  <c r="AW166" i="2"/>
  <c r="Q166" i="2"/>
  <c r="J166" i="2"/>
  <c r="FC166" i="2"/>
  <c r="AJ153" i="2"/>
  <c r="AR153" i="2"/>
  <c r="DR153" i="2"/>
  <c r="EY153" i="2"/>
  <c r="ES166" i="2"/>
  <c r="ER166" i="2"/>
  <c r="DQ166" i="2"/>
  <c r="EN166" i="2"/>
  <c r="BI166" i="2"/>
  <c r="AF153" i="2"/>
  <c r="CL153" i="2"/>
  <c r="DY153" i="2"/>
  <c r="EX153" i="2"/>
  <c r="DD153" i="2"/>
  <c r="BZ166" i="2"/>
  <c r="BG166" i="2"/>
  <c r="EV166" i="2"/>
  <c r="BM166" i="2"/>
  <c r="W166" i="2"/>
  <c r="BV153" i="2"/>
  <c r="CY153" i="2"/>
  <c r="DU153" i="2"/>
  <c r="AY153" i="2"/>
  <c r="DT153" i="2"/>
  <c r="DN153" i="2"/>
  <c r="O166" i="2"/>
  <c r="ET166" i="2"/>
  <c r="H166" i="2"/>
  <c r="BN166" i="2"/>
  <c r="BC166" i="2"/>
  <c r="CB166" i="2"/>
  <c r="AT166" i="2"/>
  <c r="EI166" i="2"/>
  <c r="Y166" i="2"/>
  <c r="AI166" i="2"/>
  <c r="CW153" i="2"/>
  <c r="FB153" i="2"/>
  <c r="CJ153" i="2"/>
  <c r="EO153" i="2"/>
  <c r="I153" i="2"/>
  <c r="U166" i="2"/>
  <c r="EB166" i="2"/>
  <c r="BB166" i="2"/>
  <c r="C166" i="2"/>
  <c r="AO153" i="2"/>
  <c r="V153" i="2"/>
  <c r="BH153" i="2"/>
  <c r="CQ153" i="2"/>
  <c r="AM166" i="2"/>
  <c r="AN166" i="2"/>
  <c r="EJ166" i="2"/>
  <c r="BO166" i="2"/>
  <c r="FD166" i="2"/>
  <c r="G153" i="2"/>
  <c r="CD153" i="2"/>
  <c r="EQ153" i="2"/>
  <c r="P153" i="2"/>
  <c r="T153" i="2"/>
  <c r="BT153" i="2"/>
  <c r="S166" i="2"/>
  <c r="BK166" i="2"/>
  <c r="M166" i="2"/>
  <c r="EM166" i="2"/>
  <c r="N166" i="2"/>
  <c r="BW166" i="2"/>
  <c r="FE153" i="2"/>
  <c r="CE153" i="2"/>
  <c r="CZ153" i="2"/>
  <c r="CT153" i="2"/>
  <c r="CR153" i="2"/>
  <c r="EG153" i="2"/>
  <c r="CF166" i="2"/>
  <c r="DW166" i="2"/>
  <c r="CV166" i="2"/>
  <c r="EZ166" i="2"/>
  <c r="DV153" i="2"/>
  <c r="BD153" i="2"/>
  <c r="AW153" i="2"/>
  <c r="Q153" i="2"/>
  <c r="J153" i="2"/>
  <c r="FC153" i="2"/>
  <c r="AJ166" i="2"/>
  <c r="AR166" i="2"/>
  <c r="DR166" i="2"/>
  <c r="EY166" i="2"/>
  <c r="ES153" i="2"/>
  <c r="ER153" i="2"/>
  <c r="DQ153" i="2"/>
  <c r="EN153" i="2"/>
  <c r="BI153" i="2"/>
  <c r="AF166" i="2"/>
  <c r="CL166" i="2"/>
  <c r="DY166" i="2"/>
  <c r="EX166" i="2"/>
  <c r="DD166" i="2"/>
  <c r="BZ153" i="2"/>
  <c r="BG153" i="2"/>
  <c r="EV153" i="2"/>
  <c r="BM153" i="2"/>
  <c r="W153" i="2"/>
  <c r="BV166" i="2"/>
  <c r="CY166" i="2"/>
  <c r="DU166" i="2"/>
  <c r="AY166" i="2"/>
  <c r="DT166" i="2"/>
  <c r="DN166" i="2"/>
  <c r="O153" i="2"/>
  <c r="ET153" i="2"/>
  <c r="H153" i="2"/>
  <c r="BN153" i="2"/>
  <c r="BC153" i="2"/>
  <c r="CB153" i="2"/>
  <c r="DL153" i="2"/>
  <c r="EE153" i="2"/>
  <c r="CK153" i="2"/>
  <c r="BY153" i="2"/>
  <c r="BQ166" i="2"/>
  <c r="EW166" i="2"/>
  <c r="DX166" i="2"/>
  <c r="R166" i="2"/>
  <c r="EP166" i="2"/>
  <c r="L153" i="2"/>
  <c r="BE153" i="2"/>
  <c r="AD166" i="2"/>
  <c r="BP166" i="2"/>
  <c r="AV166" i="2"/>
  <c r="DA166" i="2"/>
  <c r="CS153" i="2"/>
  <c r="B153" i="2"/>
  <c r="Z153" i="2"/>
  <c r="CX153" i="2"/>
  <c r="DB153" i="2"/>
  <c r="EL153" i="2"/>
  <c r="CP166" i="2"/>
  <c r="DP166" i="2"/>
  <c r="BJ166" i="2"/>
  <c r="DO166" i="2"/>
  <c r="DH166" i="2"/>
  <c r="AE166" i="2"/>
  <c r="AC153" i="2"/>
  <c r="EA153" i="2"/>
  <c r="DG153" i="2"/>
  <c r="BF153" i="2"/>
  <c r="AA153" i="2"/>
  <c r="EC166" i="2"/>
  <c r="AH166" i="2"/>
  <c r="EK166" i="2"/>
  <c r="ED166" i="2"/>
  <c r="AX166" i="2"/>
  <c r="DI166" i="2"/>
  <c r="DJ153" i="2"/>
  <c r="DK153" i="2"/>
  <c r="BX153" i="2"/>
  <c r="CM153" i="2"/>
  <c r="CN166" i="2"/>
  <c r="E166" i="2"/>
  <c r="AG166" i="2"/>
  <c r="CG166" i="2"/>
  <c r="AZ166" i="2"/>
  <c r="EU166" i="2"/>
  <c r="AB153" i="2"/>
  <c r="CH153" i="2"/>
  <c r="DF153" i="2"/>
  <c r="CU153" i="2"/>
  <c r="F166" i="2"/>
  <c r="DS166" i="2"/>
  <c r="BU166" i="2"/>
  <c r="FA166" i="2"/>
  <c r="DZ166" i="2"/>
  <c r="CI166" i="2"/>
  <c r="BL153" i="2"/>
  <c r="CA153" i="2"/>
  <c r="CO153" i="2"/>
  <c r="K153" i="2"/>
  <c r="AL153" i="2"/>
  <c r="DE166" i="2"/>
  <c r="AU166" i="2"/>
  <c r="EF166" i="2"/>
  <c r="BA166" i="2"/>
  <c r="AQ153" i="2"/>
  <c r="BS153" i="2"/>
  <c r="AS153" i="2"/>
  <c r="D153" i="2"/>
  <c r="DM153" i="2"/>
  <c r="BR153" i="2"/>
  <c r="X166" i="2"/>
  <c r="CC166" i="2"/>
  <c r="EH166" i="2"/>
  <c r="DC166" i="2"/>
  <c r="AK166" i="2"/>
  <c r="AP166" i="2"/>
  <c r="DL166" i="2"/>
  <c r="EE166" i="2"/>
  <c r="CK166" i="2"/>
  <c r="BY166" i="2"/>
  <c r="BQ153" i="2"/>
  <c r="EW153" i="2"/>
  <c r="DX153" i="2"/>
  <c r="R153" i="2"/>
  <c r="EP153" i="2"/>
  <c r="L166" i="2"/>
  <c r="BE166" i="2"/>
  <c r="AD153" i="2"/>
  <c r="BP153" i="2"/>
  <c r="AV153" i="2"/>
  <c r="DA153" i="2"/>
  <c r="CS166" i="2"/>
  <c r="B166" i="2"/>
  <c r="Z166" i="2"/>
  <c r="CX166" i="2"/>
  <c r="DB166" i="2"/>
  <c r="EL166" i="2"/>
  <c r="CP153" i="2"/>
  <c r="DP153" i="2"/>
  <c r="BJ153" i="2"/>
  <c r="DO153" i="2"/>
  <c r="DH153" i="2"/>
  <c r="AE153" i="2"/>
  <c r="AC166" i="2"/>
  <c r="EA166" i="2"/>
  <c r="DG166" i="2"/>
  <c r="BF166" i="2"/>
  <c r="AA166" i="2"/>
  <c r="EC153" i="2"/>
  <c r="AH153" i="2"/>
  <c r="EK153" i="2"/>
  <c r="ED153" i="2"/>
  <c r="AX153" i="2"/>
  <c r="DI153" i="2"/>
  <c r="DJ166" i="2"/>
  <c r="DK166" i="2"/>
  <c r="BX166" i="2"/>
  <c r="CM166" i="2"/>
  <c r="CN153" i="2"/>
  <c r="E153" i="2"/>
  <c r="AG153" i="2"/>
  <c r="CG153" i="2"/>
  <c r="AZ153" i="2"/>
  <c r="EU153" i="2"/>
  <c r="AB166" i="2"/>
  <c r="CH166" i="2"/>
  <c r="DF166" i="2"/>
  <c r="CU166" i="2"/>
  <c r="F153" i="2"/>
  <c r="DS153" i="2"/>
  <c r="BU153" i="2"/>
  <c r="FA153" i="2"/>
  <c r="DZ153" i="2"/>
  <c r="CI153" i="2"/>
  <c r="BL166" i="2"/>
  <c r="CA166" i="2"/>
  <c r="CO166" i="2"/>
  <c r="K166" i="2"/>
  <c r="AL166" i="2"/>
  <c r="DE153" i="2"/>
  <c r="AU153" i="2"/>
  <c r="EF153" i="2"/>
  <c r="BA153" i="2"/>
  <c r="AQ166" i="2"/>
  <c r="BS166" i="2"/>
  <c r="AS166" i="2"/>
  <c r="D166" i="2"/>
  <c r="DM166" i="2"/>
  <c r="BR166" i="2"/>
  <c r="X153" i="2"/>
  <c r="CC153" i="2"/>
  <c r="EH153" i="2"/>
  <c r="DC153" i="2"/>
  <c r="AK153" i="2"/>
  <c r="AP153" i="2"/>
  <c r="AT153" i="2"/>
  <c r="EI153" i="2"/>
  <c r="Y153" i="2"/>
  <c r="AI153" i="2"/>
  <c r="CW166" i="2"/>
  <c r="FB166" i="2"/>
  <c r="CJ166" i="2"/>
  <c r="EO166" i="2"/>
  <c r="I166" i="2"/>
  <c r="U153" i="2"/>
  <c r="EB153" i="2"/>
  <c r="BB153" i="2"/>
  <c r="C153" i="2"/>
  <c r="AO166" i="2"/>
  <c r="V166" i="2"/>
  <c r="BH166" i="2"/>
  <c r="CQ166" i="2"/>
  <c r="AA193" i="4"/>
  <c r="AA180" i="4"/>
  <c r="J193" i="4"/>
  <c r="J180" i="4"/>
  <c r="AM180" i="4"/>
  <c r="AM193" i="4"/>
  <c r="E180" i="4"/>
  <c r="E193" i="4"/>
  <c r="L180" i="4"/>
  <c r="L193" i="4"/>
  <c r="Y193" i="4"/>
  <c r="Y180" i="4"/>
  <c r="AE193" i="4"/>
  <c r="AE180" i="4"/>
  <c r="Q180" i="4"/>
  <c r="Q193" i="4"/>
  <c r="K180" i="4"/>
  <c r="K193" i="4"/>
  <c r="U180" i="4"/>
  <c r="U193" i="4"/>
  <c r="W193" i="4"/>
  <c r="W180" i="4"/>
  <c r="M193" i="4"/>
  <c r="M180" i="4"/>
  <c r="AI193" i="4"/>
  <c r="AI180" i="4"/>
  <c r="O180" i="4"/>
  <c r="O193" i="4"/>
  <c r="I193" i="4"/>
  <c r="I180" i="4"/>
  <c r="AH193" i="4"/>
  <c r="AH180" i="4"/>
  <c r="AC193" i="4"/>
  <c r="AC180" i="4"/>
  <c r="G180" i="4"/>
  <c r="G193" i="4"/>
  <c r="AJ180" i="4"/>
  <c r="AJ193" i="4"/>
  <c r="S180" i="4"/>
  <c r="S193" i="4"/>
  <c r="AL193" i="4"/>
  <c r="AL180" i="4"/>
  <c r="R180" i="4"/>
  <c r="R193" i="4"/>
  <c r="AN180" i="4"/>
  <c r="AN193" i="4"/>
  <c r="AD193" i="4"/>
  <c r="AD180" i="4"/>
  <c r="T193" i="4"/>
  <c r="T180" i="4"/>
  <c r="C193" i="4"/>
  <c r="C180" i="4"/>
  <c r="AF180" i="4"/>
  <c r="AF193" i="4"/>
  <c r="V180" i="4"/>
  <c r="V193" i="4"/>
  <c r="AO180" i="4"/>
  <c r="AO193" i="4"/>
  <c r="B193" i="4"/>
  <c r="B180" i="4"/>
  <c r="X193" i="4"/>
  <c r="X180" i="4"/>
  <c r="N180" i="4"/>
  <c r="N193" i="4"/>
  <c r="D180" i="4"/>
  <c r="D193" i="4"/>
  <c r="Z180" i="4"/>
  <c r="Z193" i="4"/>
  <c r="P193" i="4"/>
  <c r="P180" i="4"/>
  <c r="F193" i="4"/>
  <c r="F180" i="4"/>
  <c r="AB193" i="4"/>
  <c r="AB180" i="4"/>
  <c r="AG180" i="4"/>
  <c r="AG193" i="4"/>
  <c r="H180" i="4"/>
  <c r="H193" i="4"/>
  <c r="AK193" i="4"/>
  <c r="AK180" i="4"/>
  <c r="AS192" i="10" l="1"/>
  <c r="AS179" i="10"/>
  <c r="AS179" i="4"/>
  <c r="AS192" i="4"/>
  <c r="AR179" i="4"/>
  <c r="AR192" i="4"/>
  <c r="AR179" i="10"/>
  <c r="AR192" i="10"/>
  <c r="AE179" i="10"/>
  <c r="AE192" i="10"/>
  <c r="AH192" i="10"/>
  <c r="AH179" i="10"/>
  <c r="B179" i="10"/>
  <c r="B192" i="10"/>
  <c r="L192" i="10"/>
  <c r="L179" i="10"/>
  <c r="AO179" i="10"/>
  <c r="AO192" i="10"/>
  <c r="U192" i="10"/>
  <c r="U179" i="10"/>
  <c r="AI192" i="10"/>
  <c r="AI179" i="10"/>
  <c r="AM192" i="10"/>
  <c r="AM179" i="10"/>
  <c r="AQ179" i="4"/>
  <c r="AQ192" i="4"/>
  <c r="O179" i="10"/>
  <c r="O192" i="10"/>
  <c r="AL179" i="10"/>
  <c r="AL192" i="10"/>
  <c r="F179" i="10"/>
  <c r="F192" i="10"/>
  <c r="P179" i="10"/>
  <c r="P192" i="10"/>
  <c r="E192" i="10"/>
  <c r="E179" i="10"/>
  <c r="AQ179" i="10"/>
  <c r="AQ192" i="10"/>
  <c r="X179" i="10"/>
  <c r="X192" i="10"/>
  <c r="AA179" i="10"/>
  <c r="AA192" i="10"/>
  <c r="N179" i="10"/>
  <c r="N192" i="10"/>
  <c r="H192" i="10"/>
  <c r="H179" i="10"/>
  <c r="AP179" i="10"/>
  <c r="AP192" i="10"/>
  <c r="J179" i="10"/>
  <c r="J192" i="10"/>
  <c r="T192" i="10"/>
  <c r="T179" i="10"/>
  <c r="C192" i="10"/>
  <c r="C179" i="10"/>
  <c r="R179" i="10"/>
  <c r="R192" i="10"/>
  <c r="AB179" i="10"/>
  <c r="AB192" i="10"/>
  <c r="I179" i="10"/>
  <c r="I192" i="10"/>
  <c r="G192" i="10"/>
  <c r="G179" i="10"/>
  <c r="AG179" i="10"/>
  <c r="AG192" i="10"/>
  <c r="K179" i="10"/>
  <c r="K192" i="10"/>
  <c r="M179" i="10"/>
  <c r="M192" i="10"/>
  <c r="S192" i="10"/>
  <c r="S179" i="10"/>
  <c r="W192" i="10"/>
  <c r="W179" i="10"/>
  <c r="V179" i="10"/>
  <c r="V192" i="10"/>
  <c r="AF192" i="10"/>
  <c r="AF179" i="10"/>
  <c r="AK179" i="10"/>
  <c r="AK192" i="10"/>
  <c r="Q192" i="10"/>
  <c r="Q179" i="10"/>
  <c r="AC192" i="10"/>
  <c r="AC179" i="10"/>
  <c r="AD179" i="10"/>
  <c r="AD192" i="10"/>
  <c r="AN179" i="10"/>
  <c r="AN192" i="10"/>
  <c r="Z179" i="10"/>
  <c r="Z192" i="10"/>
  <c r="AJ179" i="10"/>
  <c r="AJ192" i="10"/>
  <c r="D192" i="10"/>
  <c r="D179" i="10"/>
  <c r="Y192" i="10"/>
  <c r="Y179" i="10"/>
  <c r="AP179" i="4"/>
  <c r="AP192" i="4"/>
  <c r="AK179" i="4"/>
  <c r="AK192" i="4"/>
  <c r="F192" i="4"/>
  <c r="F179" i="4"/>
  <c r="B179" i="4"/>
  <c r="B192" i="4"/>
  <c r="C192" i="4"/>
  <c r="C179" i="4"/>
  <c r="AD179" i="4"/>
  <c r="AD192" i="4"/>
  <c r="AH179" i="4"/>
  <c r="AH192" i="4"/>
  <c r="M192" i="4"/>
  <c r="M179" i="4"/>
  <c r="Y179" i="4"/>
  <c r="Y192" i="4"/>
  <c r="J192" i="4"/>
  <c r="J179" i="4"/>
  <c r="AG179" i="4"/>
  <c r="AG192" i="4"/>
  <c r="Z179" i="4"/>
  <c r="Z192" i="4"/>
  <c r="N179" i="4"/>
  <c r="N192" i="4"/>
  <c r="V192" i="4"/>
  <c r="V179" i="4"/>
  <c r="R192" i="4"/>
  <c r="R179" i="4"/>
  <c r="S179" i="4"/>
  <c r="S192" i="4"/>
  <c r="G192" i="4"/>
  <c r="G179" i="4"/>
  <c r="O179" i="4"/>
  <c r="O192" i="4"/>
  <c r="U192" i="4"/>
  <c r="U179" i="4"/>
  <c r="Q179" i="4"/>
  <c r="Q192" i="4"/>
  <c r="E192" i="4"/>
  <c r="E179" i="4"/>
  <c r="AB192" i="4"/>
  <c r="AB179" i="4"/>
  <c r="P192" i="4"/>
  <c r="P179" i="4"/>
  <c r="X179" i="4"/>
  <c r="X192" i="4"/>
  <c r="T179" i="4"/>
  <c r="T192" i="4"/>
  <c r="AL179" i="4"/>
  <c r="AL192" i="4"/>
  <c r="AC179" i="4"/>
  <c r="AC192" i="4"/>
  <c r="I192" i="4"/>
  <c r="I179" i="4"/>
  <c r="AI192" i="4"/>
  <c r="AI179" i="4"/>
  <c r="W179" i="4"/>
  <c r="W192" i="4"/>
  <c r="AE192" i="4"/>
  <c r="AE179" i="4"/>
  <c r="AA179" i="4"/>
  <c r="AA192" i="4"/>
  <c r="H192" i="4"/>
  <c r="H179" i="4"/>
  <c r="D179" i="4"/>
  <c r="D192" i="4"/>
  <c r="AO179" i="4"/>
  <c r="AO192" i="4"/>
  <c r="AF179" i="4"/>
  <c r="AF192" i="4"/>
  <c r="AN192" i="4"/>
  <c r="AN179" i="4"/>
  <c r="AJ179" i="4"/>
  <c r="AJ192" i="4"/>
  <c r="K179" i="4"/>
  <c r="K192" i="4"/>
  <c r="L192" i="4"/>
  <c r="L179" i="4"/>
  <c r="AM179" i="4"/>
  <c r="AM192" i="4"/>
  <c r="FV106" i="2" l="1"/>
  <c r="FV104" i="2" s="1"/>
  <c r="FV106" i="11"/>
  <c r="FV104" i="11" s="1"/>
  <c r="FU140" i="11"/>
  <c r="FU140" i="2"/>
  <c r="FU149" i="2"/>
  <c r="FU149" i="11"/>
  <c r="FU132" i="2"/>
  <c r="FU132" i="11"/>
  <c r="FU106" i="11"/>
  <c r="FU104" i="11" s="1"/>
  <c r="FU106" i="2"/>
  <c r="FU104" i="2" s="1"/>
  <c r="FU116" i="11"/>
  <c r="FU116" i="2"/>
  <c r="FT132" i="2"/>
  <c r="FT132" i="11"/>
  <c r="FT106" i="2"/>
  <c r="FT106" i="11"/>
  <c r="FT104" i="11" s="1"/>
  <c r="FT149" i="11"/>
  <c r="FT149" i="2"/>
  <c r="FT140" i="2"/>
  <c r="FT140" i="11"/>
  <c r="FT116" i="2"/>
  <c r="FT116" i="11"/>
  <c r="FS140" i="2"/>
  <c r="FS140" i="11"/>
  <c r="FS149" i="11"/>
  <c r="FS149" i="2"/>
  <c r="FS132" i="11"/>
  <c r="FS132" i="2"/>
  <c r="FS116" i="11"/>
  <c r="FS116" i="2"/>
  <c r="FS106" i="11"/>
  <c r="FS104" i="11" s="1"/>
  <c r="FS106" i="2"/>
  <c r="AS130" i="7"/>
  <c r="FR132" i="11"/>
  <c r="FR132" i="2"/>
  <c r="FR106" i="2"/>
  <c r="FR106" i="11"/>
  <c r="FR104" i="11" s="1"/>
  <c r="FR149" i="11"/>
  <c r="FR149" i="2"/>
  <c r="FR140" i="11"/>
  <c r="FR140" i="2"/>
  <c r="FR116" i="2"/>
  <c r="FR116" i="11"/>
  <c r="FQ140" i="11"/>
  <c r="AR166" i="7"/>
  <c r="FQ140" i="2"/>
  <c r="AR175" i="7"/>
  <c r="FQ149" i="2"/>
  <c r="FQ149" i="11"/>
  <c r="FQ132" i="2"/>
  <c r="FQ132" i="11"/>
  <c r="AR158" i="7"/>
  <c r="FQ106" i="11"/>
  <c r="FQ104" i="11" s="1"/>
  <c r="FQ106" i="2"/>
  <c r="AR132" i="7"/>
  <c r="AR130" i="7" s="1"/>
  <c r="AR142" i="7"/>
  <c r="FQ116" i="11"/>
  <c r="FQ116" i="2"/>
  <c r="FP140" i="11"/>
  <c r="FP140" i="2"/>
  <c r="FP149" i="2"/>
  <c r="FP149" i="11"/>
  <c r="FP132" i="2"/>
  <c r="FP132" i="11"/>
  <c r="FP106" i="11"/>
  <c r="FP104" i="11" s="1"/>
  <c r="FP106" i="2"/>
  <c r="FP104" i="2" s="1"/>
  <c r="FP116" i="11"/>
  <c r="FP116" i="2"/>
  <c r="FO140" i="11"/>
  <c r="FO140" i="2"/>
  <c r="FO149" i="11"/>
  <c r="FO149" i="2"/>
  <c r="FO116" i="11"/>
  <c r="FO116" i="2"/>
  <c r="FO132" i="2"/>
  <c r="FO132" i="11"/>
  <c r="FO106" i="2"/>
  <c r="FO106" i="11"/>
  <c r="FO104" i="11" s="1"/>
  <c r="FN132" i="11"/>
  <c r="FN132" i="2"/>
  <c r="FN106" i="11"/>
  <c r="FN104" i="11" s="1"/>
  <c r="FN106" i="2"/>
  <c r="FN104" i="2" s="1"/>
  <c r="FN149" i="2"/>
  <c r="FN149" i="11"/>
  <c r="FN116" i="2"/>
  <c r="FN116" i="11"/>
  <c r="FN140" i="11"/>
  <c r="FN140" i="2"/>
  <c r="AP142" i="7"/>
  <c r="AG142" i="7"/>
  <c r="FM116" i="11"/>
  <c r="AL142" i="7"/>
  <c r="AO142" i="7"/>
  <c r="AN142" i="7"/>
  <c r="AH142" i="7"/>
  <c r="AK142" i="7"/>
  <c r="AJ142" i="7"/>
  <c r="AQ142" i="7"/>
  <c r="AM142" i="7"/>
  <c r="AF142" i="7"/>
  <c r="AE142" i="7"/>
  <c r="AI142" i="7"/>
  <c r="AL166" i="7"/>
  <c r="AO166" i="7"/>
  <c r="AE166" i="7"/>
  <c r="AN166" i="7"/>
  <c r="AH166" i="7"/>
  <c r="AG166" i="7"/>
  <c r="AJ166" i="7"/>
  <c r="AK166" i="7"/>
  <c r="AM166" i="7"/>
  <c r="AQ166" i="7"/>
  <c r="AF166" i="7"/>
  <c r="AP166" i="7"/>
  <c r="AI166" i="7"/>
  <c r="FM140" i="11"/>
  <c r="AM175" i="7"/>
  <c r="AQ175" i="7"/>
  <c r="AI175" i="7"/>
  <c r="AK175" i="7"/>
  <c r="AH175" i="7"/>
  <c r="AP175" i="7"/>
  <c r="AE175" i="7"/>
  <c r="AO175" i="7"/>
  <c r="AL175" i="7"/>
  <c r="AF175" i="7"/>
  <c r="AN175" i="7"/>
  <c r="FM149" i="11"/>
  <c r="AJ175" i="7"/>
  <c r="AG175" i="7"/>
  <c r="AH158" i="7"/>
  <c r="AO158" i="7"/>
  <c r="AQ158" i="7"/>
  <c r="FM132" i="11"/>
  <c r="AN158" i="7"/>
  <c r="AG158" i="7"/>
  <c r="AM158" i="7"/>
  <c r="AP158" i="7"/>
  <c r="AJ158" i="7"/>
  <c r="AE158" i="7"/>
  <c r="AK158" i="7"/>
  <c r="AL158" i="7"/>
  <c r="AF158" i="7"/>
  <c r="AI158" i="7"/>
  <c r="AF132" i="7"/>
  <c r="AF130" i="7" s="1"/>
  <c r="AM132" i="7"/>
  <c r="AM130" i="7" s="1"/>
  <c r="AH132" i="7"/>
  <c r="AH130" i="7" s="1"/>
  <c r="AQ132" i="7"/>
  <c r="AQ130" i="7" s="1"/>
  <c r="AI132" i="7"/>
  <c r="AI130" i="7" s="1"/>
  <c r="AK132" i="7"/>
  <c r="AK130" i="7" s="1"/>
  <c r="AG132" i="7"/>
  <c r="AG130" i="7" s="1"/>
  <c r="AO132" i="7"/>
  <c r="AO130" i="7" s="1"/>
  <c r="AN132" i="7"/>
  <c r="AN130" i="7" s="1"/>
  <c r="AE132" i="7"/>
  <c r="AE130" i="7" s="1"/>
  <c r="AP132" i="7"/>
  <c r="AP130" i="7" s="1"/>
  <c r="AJ132" i="7"/>
  <c r="AJ130" i="7" s="1"/>
  <c r="AL132" i="7"/>
  <c r="AL130" i="7" s="1"/>
  <c r="FM106" i="11"/>
  <c r="FM104" i="11" s="1"/>
  <c r="FM140" i="2"/>
  <c r="FM132" i="2"/>
  <c r="FM149" i="2"/>
  <c r="FM116" i="2"/>
  <c r="FM106" i="2"/>
  <c r="FM104" i="2" s="1"/>
  <c r="FK140" i="2"/>
  <c r="FK140" i="11"/>
  <c r="FL140" i="11"/>
  <c r="FL140" i="2"/>
  <c r="FL149" i="2"/>
  <c r="FL149" i="11"/>
  <c r="FK149" i="2"/>
  <c r="FK149" i="11"/>
  <c r="FL132" i="11"/>
  <c r="FL132" i="2"/>
  <c r="FK132" i="11"/>
  <c r="FK132" i="2"/>
  <c r="FL106" i="11"/>
  <c r="FL104" i="11" s="1"/>
  <c r="FL106" i="2"/>
  <c r="FL104" i="2" s="1"/>
  <c r="FK106" i="11"/>
  <c r="FK104" i="11" s="1"/>
  <c r="FK106" i="2"/>
  <c r="FK104" i="2" s="1"/>
  <c r="FK116" i="11"/>
  <c r="FK116" i="2"/>
  <c r="FL116" i="2"/>
  <c r="FL116" i="11"/>
  <c r="FJ140" i="2"/>
  <c r="FJ140" i="11"/>
  <c r="FJ149" i="11"/>
  <c r="FJ149" i="2"/>
  <c r="FJ132" i="2"/>
  <c r="FJ132" i="11"/>
  <c r="FJ106" i="11"/>
  <c r="FJ104" i="11" s="1"/>
  <c r="FJ106" i="2"/>
  <c r="FJ104" i="2" s="1"/>
  <c r="FJ116" i="11"/>
  <c r="FJ116" i="2"/>
  <c r="FI132" i="11"/>
  <c r="FI132" i="2"/>
  <c r="FI106" i="11"/>
  <c r="FI104" i="11" s="1"/>
  <c r="FI106" i="2"/>
  <c r="FI104" i="2" s="1"/>
  <c r="FI116" i="2"/>
  <c r="FI116" i="11"/>
  <c r="FI140" i="2"/>
  <c r="FI140" i="11"/>
  <c r="FI149" i="2"/>
  <c r="FI149" i="11"/>
  <c r="FH140" i="11"/>
  <c r="FH140" i="2"/>
  <c r="FH149" i="2"/>
  <c r="FH149" i="11"/>
  <c r="FH132" i="11"/>
  <c r="FH132" i="2"/>
  <c r="FH106" i="11"/>
  <c r="FH104" i="11" s="1"/>
  <c r="FH106" i="2"/>
  <c r="FH104" i="2" s="1"/>
  <c r="FH116" i="11"/>
  <c r="FH116" i="2"/>
  <c r="FG140" i="11"/>
  <c r="FG140" i="2"/>
  <c r="FG149" i="11"/>
  <c r="FG149" i="2"/>
  <c r="FG132" i="2"/>
  <c r="FG132" i="11"/>
  <c r="FG116" i="11"/>
  <c r="FG116" i="2"/>
  <c r="FG106" i="2"/>
  <c r="FG104" i="2" s="1"/>
  <c r="FG106" i="11"/>
  <c r="FG104" i="11" s="1"/>
  <c r="FC140" i="11"/>
  <c r="EM140" i="11"/>
  <c r="DW140" i="11"/>
  <c r="FD140" i="11"/>
  <c r="EN140" i="11"/>
  <c r="DX140" i="11"/>
  <c r="ET140" i="11"/>
  <c r="DN140" i="11"/>
  <c r="CW140" i="11"/>
  <c r="CG140" i="11"/>
  <c r="BQ140" i="11"/>
  <c r="BA140" i="11"/>
  <c r="AK140" i="11"/>
  <c r="U140" i="11"/>
  <c r="E140" i="11"/>
  <c r="EG140" i="11"/>
  <c r="DF140" i="11"/>
  <c r="CP140" i="11"/>
  <c r="BZ140" i="11"/>
  <c r="BJ140" i="11"/>
  <c r="AT140" i="11"/>
  <c r="AD140" i="11"/>
  <c r="N140" i="11"/>
  <c r="ES140" i="11"/>
  <c r="CV140" i="11"/>
  <c r="BP140" i="11"/>
  <c r="AJ140" i="11"/>
  <c r="D140" i="11"/>
  <c r="DL140" i="11"/>
  <c r="CE140" i="11"/>
  <c r="AY140" i="11"/>
  <c r="S140" i="11"/>
  <c r="DH140" i="11"/>
  <c r="AV140" i="11"/>
  <c r="DR140" i="11"/>
  <c r="BC140" i="11"/>
  <c r="EH140" i="11"/>
  <c r="DU140" i="11"/>
  <c r="DG140" i="11"/>
  <c r="FA140" i="11"/>
  <c r="FA140" i="2"/>
  <c r="EK140" i="2"/>
  <c r="DU140" i="2"/>
  <c r="DE140" i="2"/>
  <c r="CO140" i="2"/>
  <c r="BY140" i="2"/>
  <c r="BI140" i="2"/>
  <c r="AS140" i="2"/>
  <c r="AC140" i="2"/>
  <c r="M140" i="2"/>
  <c r="FD140" i="2"/>
  <c r="EN140" i="2"/>
  <c r="DX140" i="2"/>
  <c r="DH140" i="2"/>
  <c r="CR140" i="2"/>
  <c r="CB140" i="2"/>
  <c r="BL140" i="2"/>
  <c r="AV140" i="2"/>
  <c r="ET140" i="2"/>
  <c r="ED140" i="2"/>
  <c r="DN140" i="2"/>
  <c r="CX140" i="2"/>
  <c r="CH140" i="2"/>
  <c r="BR140" i="2"/>
  <c r="BB140" i="2"/>
  <c r="AL140" i="2"/>
  <c r="V140" i="2"/>
  <c r="F140" i="2"/>
  <c r="DW140" i="2"/>
  <c r="BK140" i="2"/>
  <c r="W140" i="2"/>
  <c r="EY140" i="2"/>
  <c r="CM140" i="2"/>
  <c r="AJ140" i="2"/>
  <c r="D140" i="2"/>
  <c r="CY140" i="2"/>
  <c r="EA140" i="2"/>
  <c r="C140" i="2"/>
  <c r="P140" i="2"/>
  <c r="K140" i="2"/>
  <c r="X140" i="2"/>
  <c r="EY140" i="11"/>
  <c r="EI140" i="11"/>
  <c r="DS140" i="11"/>
  <c r="EZ140" i="11"/>
  <c r="EJ140" i="11"/>
  <c r="DT140" i="11"/>
  <c r="EL140" i="11"/>
  <c r="DI140" i="11"/>
  <c r="CS140" i="11"/>
  <c r="CC140" i="11"/>
  <c r="BM140" i="11"/>
  <c r="AW140" i="11"/>
  <c r="AG140" i="11"/>
  <c r="Q140" i="11"/>
  <c r="FE140" i="11"/>
  <c r="DY140" i="11"/>
  <c r="DB140" i="11"/>
  <c r="CL140" i="11"/>
  <c r="BV140" i="11"/>
  <c r="BF140" i="11"/>
  <c r="AP140" i="11"/>
  <c r="Z140" i="11"/>
  <c r="J140" i="11"/>
  <c r="EC140" i="11"/>
  <c r="CN140" i="11"/>
  <c r="BH140" i="11"/>
  <c r="AB140" i="11"/>
  <c r="FF140" i="11"/>
  <c r="DC140" i="11"/>
  <c r="BW140" i="11"/>
  <c r="AQ140" i="11"/>
  <c r="K140" i="11"/>
  <c r="CR140" i="11"/>
  <c r="AF140" i="11"/>
  <c r="CY140" i="11"/>
  <c r="AM140" i="11"/>
  <c r="CQ140" i="11"/>
  <c r="CJ140" i="11"/>
  <c r="AU140" i="11"/>
  <c r="BT140" i="11"/>
  <c r="EW140" i="2"/>
  <c r="EG140" i="2"/>
  <c r="DQ140" i="2"/>
  <c r="DA140" i="2"/>
  <c r="CK140" i="2"/>
  <c r="BU140" i="2"/>
  <c r="BE140" i="2"/>
  <c r="AO140" i="2"/>
  <c r="Y140" i="2"/>
  <c r="I140" i="2"/>
  <c r="EZ140" i="2"/>
  <c r="EJ140" i="2"/>
  <c r="DT140" i="2"/>
  <c r="DD140" i="2"/>
  <c r="CN140" i="2"/>
  <c r="BX140" i="2"/>
  <c r="BH140" i="2"/>
  <c r="FF140" i="2"/>
  <c r="EP140" i="2"/>
  <c r="DZ140" i="2"/>
  <c r="DJ140" i="2"/>
  <c r="CT140" i="2"/>
  <c r="CD140" i="2"/>
  <c r="BN140" i="2"/>
  <c r="AX140" i="2"/>
  <c r="AH140" i="2"/>
  <c r="R140" i="2"/>
  <c r="B140" i="2"/>
  <c r="DG140" i="2"/>
  <c r="AU140" i="2"/>
  <c r="O140" i="2"/>
  <c r="EI140" i="2"/>
  <c r="BW140" i="2"/>
  <c r="AB140" i="2"/>
  <c r="EU140" i="2"/>
  <c r="CI140" i="2"/>
  <c r="BO140" i="2"/>
  <c r="DK140" i="2"/>
  <c r="CU140" i="2"/>
  <c r="EQ140" i="2"/>
  <c r="H140" i="2"/>
  <c r="EU140" i="11"/>
  <c r="EE140" i="11"/>
  <c r="DO140" i="11"/>
  <c r="EV140" i="11"/>
  <c r="EF140" i="11"/>
  <c r="DP140" i="11"/>
  <c r="ED140" i="11"/>
  <c r="DE140" i="11"/>
  <c r="CO140" i="11"/>
  <c r="BY140" i="11"/>
  <c r="BI140" i="11"/>
  <c r="AS140" i="11"/>
  <c r="AC140" i="11"/>
  <c r="M140" i="11"/>
  <c r="EW140" i="11"/>
  <c r="DQ140" i="11"/>
  <c r="CX140" i="11"/>
  <c r="CH140" i="11"/>
  <c r="BR140" i="11"/>
  <c r="BB140" i="11"/>
  <c r="AL140" i="11"/>
  <c r="V140" i="11"/>
  <c r="F140" i="11"/>
  <c r="DM140" i="11"/>
  <c r="CF140" i="11"/>
  <c r="AZ140" i="11"/>
  <c r="T140" i="11"/>
  <c r="EP140" i="11"/>
  <c r="CU140" i="11"/>
  <c r="BO140" i="11"/>
  <c r="AI140" i="11"/>
  <c r="C140" i="11"/>
  <c r="CB140" i="11"/>
  <c r="P140" i="11"/>
  <c r="CI140" i="11"/>
  <c r="W140" i="11"/>
  <c r="BK140" i="11"/>
  <c r="BD140" i="11"/>
  <c r="CZ140" i="11"/>
  <c r="H140" i="11"/>
  <c r="ES140" i="2"/>
  <c r="EC140" i="2"/>
  <c r="DM140" i="2"/>
  <c r="CW140" i="2"/>
  <c r="CG140" i="2"/>
  <c r="BQ140" i="2"/>
  <c r="BA140" i="2"/>
  <c r="AK140" i="2"/>
  <c r="U140" i="2"/>
  <c r="E140" i="2"/>
  <c r="EV140" i="2"/>
  <c r="EF140" i="2"/>
  <c r="DP140" i="2"/>
  <c r="CZ140" i="2"/>
  <c r="CJ140" i="2"/>
  <c r="BT140" i="2"/>
  <c r="BD140" i="2"/>
  <c r="FB140" i="2"/>
  <c r="EL140" i="2"/>
  <c r="DV140" i="2"/>
  <c r="DF140" i="2"/>
  <c r="CP140" i="2"/>
  <c r="BZ140" i="2"/>
  <c r="BJ140" i="2"/>
  <c r="AT140" i="2"/>
  <c r="AD140" i="2"/>
  <c r="N140" i="2"/>
  <c r="FC140" i="2"/>
  <c r="CQ140" i="2"/>
  <c r="AM140" i="2"/>
  <c r="G140" i="2"/>
  <c r="DS140" i="2"/>
  <c r="BG140" i="2"/>
  <c r="T140" i="2"/>
  <c r="EE140" i="2"/>
  <c r="BS140" i="2"/>
  <c r="AI140" i="2"/>
  <c r="AY140" i="2"/>
  <c r="AQ140" i="2"/>
  <c r="CE140" i="2"/>
  <c r="EQ140" i="11"/>
  <c r="EA140" i="11"/>
  <c r="DK140" i="11"/>
  <c r="ER140" i="11"/>
  <c r="EB140" i="11"/>
  <c r="FB140" i="11"/>
  <c r="DV140" i="11"/>
  <c r="DA140" i="11"/>
  <c r="CK140" i="11"/>
  <c r="BU140" i="11"/>
  <c r="BE140" i="11"/>
  <c r="AO140" i="11"/>
  <c r="Y140" i="11"/>
  <c r="I140" i="11"/>
  <c r="EO140" i="11"/>
  <c r="DJ140" i="11"/>
  <c r="CT140" i="11"/>
  <c r="CD140" i="11"/>
  <c r="BN140" i="11"/>
  <c r="AX140" i="11"/>
  <c r="AH140" i="11"/>
  <c r="R140" i="11"/>
  <c r="B140" i="11"/>
  <c r="DD140" i="11"/>
  <c r="BX140" i="11"/>
  <c r="AR140" i="11"/>
  <c r="L140" i="11"/>
  <c r="DZ140" i="11"/>
  <c r="CM140" i="11"/>
  <c r="BG140" i="11"/>
  <c r="AA140" i="11"/>
  <c r="EK140" i="11"/>
  <c r="BL140" i="11"/>
  <c r="EX140" i="11"/>
  <c r="BS140" i="11"/>
  <c r="G140" i="11"/>
  <c r="AE140" i="11"/>
  <c r="X140" i="11"/>
  <c r="AN140" i="11"/>
  <c r="FE140" i="2"/>
  <c r="EO140" i="2"/>
  <c r="DY140" i="2"/>
  <c r="DI140" i="2"/>
  <c r="CS140" i="2"/>
  <c r="CC140" i="2"/>
  <c r="BM140" i="2"/>
  <c r="AW140" i="2"/>
  <c r="AG140" i="2"/>
  <c r="Q140" i="2"/>
  <c r="CA140" i="11"/>
  <c r="ER140" i="2"/>
  <c r="EB140" i="2"/>
  <c r="DL140" i="2"/>
  <c r="CV140" i="2"/>
  <c r="CF140" i="2"/>
  <c r="BP140" i="2"/>
  <c r="AZ140" i="2"/>
  <c r="EX140" i="2"/>
  <c r="EH140" i="2"/>
  <c r="DR140" i="2"/>
  <c r="DB140" i="2"/>
  <c r="CL140" i="2"/>
  <c r="BV140" i="2"/>
  <c r="BF140" i="2"/>
  <c r="AP140" i="2"/>
  <c r="Z140" i="2"/>
  <c r="J140" i="2"/>
  <c r="EM140" i="2"/>
  <c r="CA140" i="2"/>
  <c r="AE140" i="2"/>
  <c r="O140" i="11"/>
  <c r="DC140" i="2"/>
  <c r="AR140" i="2"/>
  <c r="L140" i="2"/>
  <c r="DO140" i="2"/>
  <c r="BC140" i="2"/>
  <c r="S140" i="2"/>
  <c r="AF140" i="2"/>
  <c r="AA140" i="2"/>
  <c r="AN140" i="2"/>
  <c r="EU149" i="11"/>
  <c r="EZ149" i="11"/>
  <c r="EJ149" i="11"/>
  <c r="EL149" i="11"/>
  <c r="DT149" i="11"/>
  <c r="DD149" i="11"/>
  <c r="CN149" i="11"/>
  <c r="BX149" i="11"/>
  <c r="BH149" i="11"/>
  <c r="AR149" i="11"/>
  <c r="AB149" i="11"/>
  <c r="L149" i="11"/>
  <c r="EW149" i="11"/>
  <c r="DY149" i="11"/>
  <c r="DI149" i="11"/>
  <c r="CS149" i="11"/>
  <c r="CC149" i="11"/>
  <c r="BM149" i="11"/>
  <c r="AW149" i="11"/>
  <c r="AG149" i="11"/>
  <c r="Q149" i="11"/>
  <c r="FA149" i="11"/>
  <c r="DK149" i="11"/>
  <c r="CE149" i="11"/>
  <c r="AY149" i="11"/>
  <c r="S149" i="11"/>
  <c r="EP149" i="11"/>
  <c r="DF149" i="11"/>
  <c r="BZ149" i="11"/>
  <c r="AT149" i="11"/>
  <c r="N149" i="11"/>
  <c r="DJ149" i="11"/>
  <c r="AX149" i="11"/>
  <c r="ES149" i="11"/>
  <c r="CA149" i="11"/>
  <c r="O149" i="11"/>
  <c r="AP149" i="11"/>
  <c r="BC149" i="11"/>
  <c r="CL149" i="11"/>
  <c r="DR149" i="11"/>
  <c r="EX149" i="2"/>
  <c r="EH149" i="2"/>
  <c r="DR149" i="2"/>
  <c r="DB149" i="2"/>
  <c r="CL149" i="2"/>
  <c r="BV149" i="2"/>
  <c r="BF149" i="2"/>
  <c r="AP149" i="2"/>
  <c r="Z149" i="2"/>
  <c r="J149" i="2"/>
  <c r="FE149" i="2"/>
  <c r="EO149" i="2"/>
  <c r="DY149" i="2"/>
  <c r="DI149" i="2"/>
  <c r="CS149" i="2"/>
  <c r="CC149" i="2"/>
  <c r="BM149" i="2"/>
  <c r="AW149" i="2"/>
  <c r="AG149" i="2"/>
  <c r="Q149" i="2"/>
  <c r="FC149" i="2"/>
  <c r="EM149" i="2"/>
  <c r="DW149" i="2"/>
  <c r="DG149" i="2"/>
  <c r="CQ149" i="2"/>
  <c r="CA149" i="2"/>
  <c r="BK149" i="2"/>
  <c r="AU149" i="2"/>
  <c r="AE149" i="2"/>
  <c r="O149" i="2"/>
  <c r="EZ149" i="2"/>
  <c r="CN149" i="2"/>
  <c r="AB149" i="2"/>
  <c r="DP149" i="2"/>
  <c r="BD149" i="2"/>
  <c r="ER149" i="2"/>
  <c r="CF149" i="2"/>
  <c r="T149" i="2"/>
  <c r="AF149" i="2"/>
  <c r="DX149" i="2"/>
  <c r="EQ149" i="11"/>
  <c r="EV149" i="11"/>
  <c r="EF149" i="11"/>
  <c r="EG149" i="11"/>
  <c r="DP149" i="11"/>
  <c r="CZ149" i="11"/>
  <c r="CJ149" i="11"/>
  <c r="BT149" i="11"/>
  <c r="BD149" i="11"/>
  <c r="AN149" i="11"/>
  <c r="X149" i="11"/>
  <c r="H149" i="11"/>
  <c r="EO149" i="11"/>
  <c r="DU149" i="11"/>
  <c r="DE149" i="11"/>
  <c r="CO149" i="11"/>
  <c r="BY149" i="11"/>
  <c r="BI149" i="11"/>
  <c r="AS149" i="11"/>
  <c r="AC149" i="11"/>
  <c r="M149" i="11"/>
  <c r="EK149" i="11"/>
  <c r="DC149" i="11"/>
  <c r="BW149" i="11"/>
  <c r="AQ149" i="11"/>
  <c r="K149" i="11"/>
  <c r="ED149" i="11"/>
  <c r="CX149" i="11"/>
  <c r="BR149" i="11"/>
  <c r="AL149" i="11"/>
  <c r="F149" i="11"/>
  <c r="CT149" i="11"/>
  <c r="AH149" i="11"/>
  <c r="DW149" i="11"/>
  <c r="BK149" i="11"/>
  <c r="EI149" i="11"/>
  <c r="J149" i="11"/>
  <c r="W149" i="11"/>
  <c r="Z149" i="11"/>
  <c r="BF149" i="11"/>
  <c r="ET149" i="2"/>
  <c r="ED149" i="2"/>
  <c r="DN149" i="2"/>
  <c r="CX149" i="2"/>
  <c r="CH149" i="2"/>
  <c r="BR149" i="2"/>
  <c r="BB149" i="2"/>
  <c r="AL149" i="2"/>
  <c r="V149" i="2"/>
  <c r="F149" i="2"/>
  <c r="FA149" i="2"/>
  <c r="EK149" i="2"/>
  <c r="DU149" i="2"/>
  <c r="DE149" i="2"/>
  <c r="CO149" i="2"/>
  <c r="BY149" i="2"/>
  <c r="BI149" i="2"/>
  <c r="AS149" i="2"/>
  <c r="AC149" i="2"/>
  <c r="M149" i="2"/>
  <c r="EY149" i="2"/>
  <c r="EI149" i="2"/>
  <c r="DS149" i="2"/>
  <c r="DC149" i="2"/>
  <c r="CM149" i="2"/>
  <c r="BW149" i="2"/>
  <c r="BG149" i="2"/>
  <c r="AQ149" i="2"/>
  <c r="AA149" i="2"/>
  <c r="K149" i="2"/>
  <c r="EJ149" i="2"/>
  <c r="BX149" i="2"/>
  <c r="L149" i="2"/>
  <c r="CZ149" i="2"/>
  <c r="AN149" i="2"/>
  <c r="EB149" i="2"/>
  <c r="BP149" i="2"/>
  <c r="D149" i="2"/>
  <c r="EN149" i="2"/>
  <c r="BL149" i="2"/>
  <c r="FC149" i="11"/>
  <c r="EM149" i="11"/>
  <c r="ER149" i="11"/>
  <c r="FB149" i="11"/>
  <c r="EB149" i="11"/>
  <c r="DL149" i="11"/>
  <c r="CV149" i="11"/>
  <c r="CF149" i="11"/>
  <c r="BP149" i="11"/>
  <c r="AZ149" i="11"/>
  <c r="AJ149" i="11"/>
  <c r="T149" i="11"/>
  <c r="D149" i="11"/>
  <c r="EH149" i="11"/>
  <c r="DQ149" i="11"/>
  <c r="DA149" i="11"/>
  <c r="CK149" i="11"/>
  <c r="BU149" i="11"/>
  <c r="BE149" i="11"/>
  <c r="AO149" i="11"/>
  <c r="Y149" i="11"/>
  <c r="I149" i="11"/>
  <c r="EA149" i="11"/>
  <c r="CU149" i="11"/>
  <c r="BO149" i="11"/>
  <c r="AI149" i="11"/>
  <c r="C149" i="11"/>
  <c r="DV149" i="11"/>
  <c r="CP149" i="11"/>
  <c r="BJ149" i="11"/>
  <c r="AD149" i="11"/>
  <c r="EX149" i="11"/>
  <c r="CD149" i="11"/>
  <c r="R149" i="11"/>
  <c r="DG149" i="11"/>
  <c r="AU149" i="11"/>
  <c r="DB149" i="11"/>
  <c r="DO149" i="11"/>
  <c r="CY149" i="11"/>
  <c r="EE149" i="11"/>
  <c r="FF149" i="2"/>
  <c r="EP149" i="2"/>
  <c r="DZ149" i="2"/>
  <c r="DJ149" i="2"/>
  <c r="CT149" i="2"/>
  <c r="CD149" i="2"/>
  <c r="BN149" i="2"/>
  <c r="AX149" i="2"/>
  <c r="AH149" i="2"/>
  <c r="R149" i="2"/>
  <c r="B149" i="2"/>
  <c r="EW149" i="2"/>
  <c r="EG149" i="2"/>
  <c r="DQ149" i="2"/>
  <c r="DA149" i="2"/>
  <c r="CK149" i="2"/>
  <c r="BU149" i="2"/>
  <c r="BE149" i="2"/>
  <c r="AO149" i="2"/>
  <c r="Y149" i="2"/>
  <c r="I149" i="2"/>
  <c r="EU149" i="2"/>
  <c r="EE149" i="2"/>
  <c r="DO149" i="2"/>
  <c r="CY149" i="2"/>
  <c r="CI149" i="2"/>
  <c r="BS149" i="2"/>
  <c r="BC149" i="2"/>
  <c r="AM149" i="2"/>
  <c r="W149" i="2"/>
  <c r="G149" i="2"/>
  <c r="DT149" i="2"/>
  <c r="BH149" i="2"/>
  <c r="EV149" i="2"/>
  <c r="CJ149" i="2"/>
  <c r="X149" i="2"/>
  <c r="DL149" i="2"/>
  <c r="AZ149" i="2"/>
  <c r="FD149" i="2"/>
  <c r="CB149" i="2"/>
  <c r="DH149" i="2"/>
  <c r="EY149" i="11"/>
  <c r="FD149" i="11"/>
  <c r="EN149" i="11"/>
  <c r="ET149" i="11"/>
  <c r="DX149" i="11"/>
  <c r="DH149" i="11"/>
  <c r="CR149" i="11"/>
  <c r="CB149" i="11"/>
  <c r="BL149" i="11"/>
  <c r="AV149" i="11"/>
  <c r="AF149" i="11"/>
  <c r="P149" i="11"/>
  <c r="FE149" i="11"/>
  <c r="EC149" i="11"/>
  <c r="DM149" i="11"/>
  <c r="CW149" i="11"/>
  <c r="CG149" i="11"/>
  <c r="BQ149" i="11"/>
  <c r="BA149" i="11"/>
  <c r="AK149" i="11"/>
  <c r="U149" i="11"/>
  <c r="E149" i="11"/>
  <c r="DS149" i="11"/>
  <c r="CM149" i="11"/>
  <c r="BG149" i="11"/>
  <c r="AA149" i="11"/>
  <c r="FF149" i="11"/>
  <c r="DN149" i="11"/>
  <c r="CH149" i="11"/>
  <c r="BB149" i="11"/>
  <c r="V149" i="11"/>
  <c r="DZ149" i="11"/>
  <c r="BN149" i="11"/>
  <c r="B149" i="11"/>
  <c r="CQ149" i="11"/>
  <c r="AE149" i="11"/>
  <c r="BV149" i="11"/>
  <c r="CI149" i="11"/>
  <c r="AM149" i="11"/>
  <c r="G149" i="11"/>
  <c r="FB149" i="2"/>
  <c r="EL149" i="2"/>
  <c r="DV149" i="2"/>
  <c r="DF149" i="2"/>
  <c r="CP149" i="2"/>
  <c r="BZ149" i="2"/>
  <c r="BJ149" i="2"/>
  <c r="AT149" i="2"/>
  <c r="AD149" i="2"/>
  <c r="N149" i="2"/>
  <c r="BS149" i="11"/>
  <c r="ES149" i="2"/>
  <c r="EC149" i="2"/>
  <c r="DM149" i="2"/>
  <c r="CW149" i="2"/>
  <c r="CG149" i="2"/>
  <c r="BQ149" i="2"/>
  <c r="BA149" i="2"/>
  <c r="AK149" i="2"/>
  <c r="U149" i="2"/>
  <c r="E149" i="2"/>
  <c r="EQ149" i="2"/>
  <c r="EA149" i="2"/>
  <c r="DK149" i="2"/>
  <c r="CU149" i="2"/>
  <c r="CE149" i="2"/>
  <c r="BO149" i="2"/>
  <c r="AY149" i="2"/>
  <c r="AI149" i="2"/>
  <c r="S149" i="2"/>
  <c r="C149" i="2"/>
  <c r="DD149" i="2"/>
  <c r="AR149" i="2"/>
  <c r="EF149" i="2"/>
  <c r="BT149" i="2"/>
  <c r="H149" i="2"/>
  <c r="CV149" i="2"/>
  <c r="AJ149" i="2"/>
  <c r="CR149" i="2"/>
  <c r="P149" i="2"/>
  <c r="AV149" i="2"/>
  <c r="FF132" i="11"/>
  <c r="EP132" i="11"/>
  <c r="DZ132" i="11"/>
  <c r="DJ132" i="11"/>
  <c r="CT132" i="11"/>
  <c r="CD132" i="11"/>
  <c r="BN132" i="11"/>
  <c r="AX132" i="11"/>
  <c r="AH132" i="11"/>
  <c r="R132" i="11"/>
  <c r="B132" i="11"/>
  <c r="EQ132" i="11"/>
  <c r="EA132" i="11"/>
  <c r="DK132" i="11"/>
  <c r="CU132" i="11"/>
  <c r="CE132" i="11"/>
  <c r="BO132" i="11"/>
  <c r="AY132" i="11"/>
  <c r="AI132" i="11"/>
  <c r="S132" i="11"/>
  <c r="C132" i="11"/>
  <c r="EG132" i="11"/>
  <c r="DA132" i="11"/>
  <c r="BU132" i="11"/>
  <c r="AO132" i="11"/>
  <c r="I132" i="11"/>
  <c r="EF132" i="11"/>
  <c r="CZ132" i="11"/>
  <c r="BT132" i="11"/>
  <c r="AN132" i="11"/>
  <c r="H132" i="11"/>
  <c r="DE132" i="11"/>
  <c r="AS132" i="11"/>
  <c r="EJ132" i="11"/>
  <c r="BX132" i="11"/>
  <c r="L132" i="11"/>
  <c r="CV132" i="11"/>
  <c r="AJ132" i="11"/>
  <c r="AK132" i="11"/>
  <c r="ER132" i="2"/>
  <c r="EB132" i="2"/>
  <c r="DL132" i="2"/>
  <c r="CV132" i="2"/>
  <c r="CF132" i="2"/>
  <c r="BP132" i="2"/>
  <c r="AZ132" i="2"/>
  <c r="AJ132" i="2"/>
  <c r="T132" i="2"/>
  <c r="D132" i="2"/>
  <c r="DM132" i="11"/>
  <c r="E132" i="11"/>
  <c r="EO132" i="2"/>
  <c r="DS132" i="2"/>
  <c r="CX132" i="2"/>
  <c r="CC132" i="2"/>
  <c r="BG132" i="2"/>
  <c r="AL132" i="2"/>
  <c r="Q132" i="2"/>
  <c r="EX132" i="2"/>
  <c r="EC132" i="2"/>
  <c r="DG132" i="2"/>
  <c r="CL132" i="2"/>
  <c r="BQ132" i="2"/>
  <c r="AU132" i="2"/>
  <c r="Z132" i="2"/>
  <c r="EL132" i="2"/>
  <c r="DQ132" i="2"/>
  <c r="CU132" i="2"/>
  <c r="BZ132" i="2"/>
  <c r="BE132" i="2"/>
  <c r="AI132" i="2"/>
  <c r="N132" i="2"/>
  <c r="FA132" i="2"/>
  <c r="EE132" i="2"/>
  <c r="DJ132" i="2"/>
  <c r="CO132" i="2"/>
  <c r="BS132" i="2"/>
  <c r="AX132" i="2"/>
  <c r="AC132" i="2"/>
  <c r="G132" i="2"/>
  <c r="J132" i="2"/>
  <c r="FB132" i="11"/>
  <c r="EL132" i="11"/>
  <c r="DV132" i="11"/>
  <c r="DF132" i="11"/>
  <c r="CP132" i="11"/>
  <c r="BZ132" i="11"/>
  <c r="BJ132" i="11"/>
  <c r="AT132" i="11"/>
  <c r="AD132" i="11"/>
  <c r="N132" i="11"/>
  <c r="FC132" i="11"/>
  <c r="EM132" i="11"/>
  <c r="DW132" i="11"/>
  <c r="DG132" i="11"/>
  <c r="CQ132" i="11"/>
  <c r="CA132" i="11"/>
  <c r="BK132" i="11"/>
  <c r="AU132" i="11"/>
  <c r="AE132" i="11"/>
  <c r="O132" i="11"/>
  <c r="FE132" i="11"/>
  <c r="DY132" i="11"/>
  <c r="CS132" i="11"/>
  <c r="BM132" i="11"/>
  <c r="AG132" i="11"/>
  <c r="FD132" i="11"/>
  <c r="DX132" i="11"/>
  <c r="CR132" i="11"/>
  <c r="BL132" i="11"/>
  <c r="AF132" i="11"/>
  <c r="FA132" i="11"/>
  <c r="CO132" i="11"/>
  <c r="AC132" i="11"/>
  <c r="DT132" i="11"/>
  <c r="BH132" i="11"/>
  <c r="ER132" i="11"/>
  <c r="CF132" i="11"/>
  <c r="T132" i="11"/>
  <c r="FD132" i="2"/>
  <c r="EN132" i="2"/>
  <c r="DX132" i="2"/>
  <c r="DH132" i="2"/>
  <c r="CR132" i="2"/>
  <c r="CB132" i="2"/>
  <c r="BL132" i="2"/>
  <c r="AV132" i="2"/>
  <c r="AF132" i="2"/>
  <c r="P132" i="2"/>
  <c r="ES132" i="11"/>
  <c r="BA132" i="11"/>
  <c r="FE132" i="2"/>
  <c r="EI132" i="2"/>
  <c r="DN132" i="2"/>
  <c r="CS132" i="2"/>
  <c r="BW132" i="2"/>
  <c r="BB132" i="2"/>
  <c r="AG132" i="2"/>
  <c r="K132" i="2"/>
  <c r="ES132" i="2"/>
  <c r="DW132" i="2"/>
  <c r="DB132" i="2"/>
  <c r="CG132" i="2"/>
  <c r="BK132" i="2"/>
  <c r="AP132" i="2"/>
  <c r="FB132" i="2"/>
  <c r="EG132" i="2"/>
  <c r="DK132" i="2"/>
  <c r="CP132" i="2"/>
  <c r="BU132" i="2"/>
  <c r="AY132" i="2"/>
  <c r="AD132" i="2"/>
  <c r="I132" i="2"/>
  <c r="EU132" i="2"/>
  <c r="DZ132" i="2"/>
  <c r="DE132" i="2"/>
  <c r="CI132" i="2"/>
  <c r="BN132" i="2"/>
  <c r="AS132" i="2"/>
  <c r="W132" i="2"/>
  <c r="B132" i="2"/>
  <c r="O132" i="2"/>
  <c r="EX132" i="11"/>
  <c r="EH132" i="11"/>
  <c r="DR132" i="11"/>
  <c r="DB132" i="11"/>
  <c r="CL132" i="11"/>
  <c r="BV132" i="11"/>
  <c r="BF132" i="11"/>
  <c r="AP132" i="11"/>
  <c r="Z132" i="11"/>
  <c r="J132" i="11"/>
  <c r="EY132" i="11"/>
  <c r="EI132" i="11"/>
  <c r="DS132" i="11"/>
  <c r="DC132" i="11"/>
  <c r="CM132" i="11"/>
  <c r="BW132" i="11"/>
  <c r="BG132" i="11"/>
  <c r="AQ132" i="11"/>
  <c r="AA132" i="11"/>
  <c r="K132" i="11"/>
  <c r="EW132" i="11"/>
  <c r="DQ132" i="11"/>
  <c r="CK132" i="11"/>
  <c r="BE132" i="11"/>
  <c r="Y132" i="11"/>
  <c r="EV132" i="11"/>
  <c r="DP132" i="11"/>
  <c r="CJ132" i="11"/>
  <c r="BD132" i="11"/>
  <c r="X132" i="11"/>
  <c r="EK132" i="11"/>
  <c r="BY132" i="11"/>
  <c r="M132" i="11"/>
  <c r="DD132" i="11"/>
  <c r="AR132" i="11"/>
  <c r="EB132" i="11"/>
  <c r="BP132" i="11"/>
  <c r="D132" i="11"/>
  <c r="EZ132" i="2"/>
  <c r="EJ132" i="2"/>
  <c r="DT132" i="2"/>
  <c r="DD132" i="2"/>
  <c r="CN132" i="2"/>
  <c r="BX132" i="2"/>
  <c r="BH132" i="2"/>
  <c r="AR132" i="2"/>
  <c r="AB132" i="2"/>
  <c r="L132" i="2"/>
  <c r="CG132" i="11"/>
  <c r="EC132" i="11"/>
  <c r="EY132" i="2"/>
  <c r="ED132" i="2"/>
  <c r="DI132" i="2"/>
  <c r="CM132" i="2"/>
  <c r="BR132" i="2"/>
  <c r="AW132" i="2"/>
  <c r="AA132" i="2"/>
  <c r="F132" i="2"/>
  <c r="EM132" i="2"/>
  <c r="DR132" i="2"/>
  <c r="CW132" i="2"/>
  <c r="CA132" i="2"/>
  <c r="BF132" i="2"/>
  <c r="AK132" i="2"/>
  <c r="EW132" i="2"/>
  <c r="EA132" i="2"/>
  <c r="DF132" i="2"/>
  <c r="CK132" i="2"/>
  <c r="BO132" i="2"/>
  <c r="AT132" i="2"/>
  <c r="Y132" i="2"/>
  <c r="C132" i="2"/>
  <c r="EP132" i="2"/>
  <c r="DU132" i="2"/>
  <c r="CY132" i="2"/>
  <c r="CD132" i="2"/>
  <c r="BI132" i="2"/>
  <c r="AM132" i="2"/>
  <c r="R132" i="2"/>
  <c r="E132" i="2"/>
  <c r="ET132" i="11"/>
  <c r="ED132" i="11"/>
  <c r="DN132" i="11"/>
  <c r="CX132" i="11"/>
  <c r="CH132" i="11"/>
  <c r="BR132" i="11"/>
  <c r="BB132" i="11"/>
  <c r="AL132" i="11"/>
  <c r="V132" i="11"/>
  <c r="F132" i="11"/>
  <c r="EU132" i="11"/>
  <c r="EE132" i="11"/>
  <c r="DO132" i="11"/>
  <c r="CY132" i="11"/>
  <c r="CI132" i="11"/>
  <c r="BS132" i="11"/>
  <c r="BC132" i="11"/>
  <c r="AM132" i="11"/>
  <c r="W132" i="11"/>
  <c r="G132" i="11"/>
  <c r="EO132" i="11"/>
  <c r="DI132" i="11"/>
  <c r="CC132" i="11"/>
  <c r="AW132" i="11"/>
  <c r="Q132" i="11"/>
  <c r="EN132" i="11"/>
  <c r="DH132" i="11"/>
  <c r="CB132" i="11"/>
  <c r="AV132" i="11"/>
  <c r="P132" i="11"/>
  <c r="DU132" i="11"/>
  <c r="BI132" i="11"/>
  <c r="EZ132" i="11"/>
  <c r="CN132" i="11"/>
  <c r="AB132" i="11"/>
  <c r="DL132" i="11"/>
  <c r="AZ132" i="11"/>
  <c r="CW132" i="11"/>
  <c r="EV132" i="2"/>
  <c r="EF132" i="2"/>
  <c r="DP132" i="2"/>
  <c r="CZ132" i="2"/>
  <c r="CJ132" i="2"/>
  <c r="BT132" i="2"/>
  <c r="BD132" i="2"/>
  <c r="AN132" i="2"/>
  <c r="X132" i="2"/>
  <c r="H132" i="2"/>
  <c r="U132" i="11"/>
  <c r="BQ132" i="11"/>
  <c r="ET132" i="2"/>
  <c r="DY132" i="2"/>
  <c r="DC132" i="2"/>
  <c r="CH132" i="2"/>
  <c r="BM132" i="2"/>
  <c r="AQ132" i="2"/>
  <c r="V132" i="2"/>
  <c r="FC132" i="2"/>
  <c r="EH132" i="2"/>
  <c r="DM132" i="2"/>
  <c r="CQ132" i="2"/>
  <c r="BV132" i="2"/>
  <c r="BA132" i="2"/>
  <c r="AE132" i="2"/>
  <c r="EQ132" i="2"/>
  <c r="DV132" i="2"/>
  <c r="DA132" i="2"/>
  <c r="CE132" i="2"/>
  <c r="BJ132" i="2"/>
  <c r="AO132" i="2"/>
  <c r="S132" i="2"/>
  <c r="FF132" i="2"/>
  <c r="EK132" i="2"/>
  <c r="DO132" i="2"/>
  <c r="CT132" i="2"/>
  <c r="BY132" i="2"/>
  <c r="BC132" i="2"/>
  <c r="AH132" i="2"/>
  <c r="M132" i="2"/>
  <c r="U132" i="2"/>
  <c r="FC116" i="11"/>
  <c r="EM116" i="11"/>
  <c r="DW116" i="11"/>
  <c r="DG116" i="11"/>
  <c r="CQ116" i="11"/>
  <c r="CA116" i="11"/>
  <c r="BK116" i="11"/>
  <c r="AU116" i="11"/>
  <c r="AE116" i="11"/>
  <c r="O116" i="11"/>
  <c r="FD116" i="11"/>
  <c r="EN116" i="11"/>
  <c r="DX116" i="11"/>
  <c r="DH116" i="11"/>
  <c r="CR116" i="11"/>
  <c r="CB116" i="11"/>
  <c r="BL116" i="11"/>
  <c r="AV116" i="11"/>
  <c r="AF116" i="11"/>
  <c r="P116" i="11"/>
  <c r="FB116" i="11"/>
  <c r="DV116" i="11"/>
  <c r="CP116" i="11"/>
  <c r="BJ116" i="11"/>
  <c r="AD116" i="11"/>
  <c r="FA116" i="11"/>
  <c r="DU116" i="11"/>
  <c r="CO116" i="11"/>
  <c r="BI116" i="11"/>
  <c r="AC116" i="11"/>
  <c r="FF116" i="11"/>
  <c r="CT116" i="11"/>
  <c r="AH116" i="11"/>
  <c r="EG116" i="11"/>
  <c r="BU116" i="11"/>
  <c r="I116" i="11"/>
  <c r="AW116" i="11"/>
  <c r="BV116" i="11"/>
  <c r="DR116" i="11"/>
  <c r="DY116" i="11"/>
  <c r="FF116" i="2"/>
  <c r="EP116" i="2"/>
  <c r="DZ116" i="2"/>
  <c r="DJ116" i="2"/>
  <c r="CT116" i="2"/>
  <c r="CD116" i="2"/>
  <c r="BN116" i="2"/>
  <c r="AX116" i="2"/>
  <c r="AH116" i="2"/>
  <c r="R116" i="2"/>
  <c r="B116" i="2"/>
  <c r="EQ116" i="2"/>
  <c r="DU116" i="2"/>
  <c r="CZ116" i="2"/>
  <c r="CE116" i="2"/>
  <c r="BI116" i="2"/>
  <c r="AN116" i="2"/>
  <c r="S116" i="2"/>
  <c r="FE116" i="2"/>
  <c r="EJ116" i="2"/>
  <c r="DO116" i="2"/>
  <c r="CS116" i="2"/>
  <c r="BX116" i="2"/>
  <c r="BC116" i="2"/>
  <c r="AG116" i="2"/>
  <c r="L116" i="2"/>
  <c r="EM116" i="2"/>
  <c r="DA116" i="2"/>
  <c r="BP116" i="2"/>
  <c r="AE116" i="2"/>
  <c r="FD116" i="2"/>
  <c r="EI116" i="2"/>
  <c r="DM116" i="2"/>
  <c r="CR116" i="2"/>
  <c r="BW116" i="2"/>
  <c r="BA116" i="2"/>
  <c r="AF116" i="2"/>
  <c r="K116" i="2"/>
  <c r="DQ116" i="2"/>
  <c r="BU116" i="2"/>
  <c r="T116" i="2"/>
  <c r="EY116" i="11"/>
  <c r="EI116" i="11"/>
  <c r="DS116" i="11"/>
  <c r="DC116" i="11"/>
  <c r="CM116" i="11"/>
  <c r="BW116" i="11"/>
  <c r="BG116" i="11"/>
  <c r="AQ116" i="11"/>
  <c r="AA116" i="11"/>
  <c r="K116" i="11"/>
  <c r="EZ116" i="11"/>
  <c r="EJ116" i="11"/>
  <c r="DT116" i="11"/>
  <c r="DD116" i="11"/>
  <c r="CN116" i="11"/>
  <c r="BX116" i="11"/>
  <c r="BH116" i="11"/>
  <c r="AR116" i="11"/>
  <c r="AB116" i="11"/>
  <c r="L116" i="11"/>
  <c r="ET116" i="11"/>
  <c r="DN116" i="11"/>
  <c r="CH116" i="11"/>
  <c r="BB116" i="11"/>
  <c r="V116" i="11"/>
  <c r="ES116" i="11"/>
  <c r="DM116" i="11"/>
  <c r="CG116" i="11"/>
  <c r="BA116" i="11"/>
  <c r="U116" i="11"/>
  <c r="EP116" i="11"/>
  <c r="CD116" i="11"/>
  <c r="R116" i="11"/>
  <c r="DQ116" i="11"/>
  <c r="BE116" i="11"/>
  <c r="EO116" i="11"/>
  <c r="Q116" i="11"/>
  <c r="AP116" i="11"/>
  <c r="CL116" i="11"/>
  <c r="CS116" i="11"/>
  <c r="FB116" i="2"/>
  <c r="EL116" i="2"/>
  <c r="DV116" i="2"/>
  <c r="DF116" i="2"/>
  <c r="CP116" i="2"/>
  <c r="BZ116" i="2"/>
  <c r="BJ116" i="2"/>
  <c r="AT116" i="2"/>
  <c r="AD116" i="2"/>
  <c r="N116" i="2"/>
  <c r="AG116" i="11"/>
  <c r="EK116" i="2"/>
  <c r="DP116" i="2"/>
  <c r="CU116" i="2"/>
  <c r="BY116" i="2"/>
  <c r="BD116" i="2"/>
  <c r="AI116" i="2"/>
  <c r="M116" i="2"/>
  <c r="EZ116" i="2"/>
  <c r="EE116" i="2"/>
  <c r="DI116" i="2"/>
  <c r="CN116" i="2"/>
  <c r="BS116" i="2"/>
  <c r="AW116" i="2"/>
  <c r="AB116" i="2"/>
  <c r="G116" i="2"/>
  <c r="EB116" i="2"/>
  <c r="CQ116" i="2"/>
  <c r="BK116" i="2"/>
  <c r="Y116" i="2"/>
  <c r="EY116" i="2"/>
  <c r="EC116" i="2"/>
  <c r="DH116" i="2"/>
  <c r="CM116" i="2"/>
  <c r="BQ116" i="2"/>
  <c r="AV116" i="2"/>
  <c r="AA116" i="2"/>
  <c r="E116" i="2"/>
  <c r="DG116" i="2"/>
  <c r="BE116" i="2"/>
  <c r="I116" i="2"/>
  <c r="EU116" i="11"/>
  <c r="EE116" i="11"/>
  <c r="DO116" i="11"/>
  <c r="CY116" i="11"/>
  <c r="CI116" i="11"/>
  <c r="BS116" i="11"/>
  <c r="BC116" i="11"/>
  <c r="AM116" i="11"/>
  <c r="W116" i="11"/>
  <c r="G116" i="11"/>
  <c r="EV116" i="11"/>
  <c r="EF116" i="11"/>
  <c r="DP116" i="11"/>
  <c r="CZ116" i="11"/>
  <c r="CJ116" i="11"/>
  <c r="BT116" i="11"/>
  <c r="BD116" i="11"/>
  <c r="AN116" i="11"/>
  <c r="X116" i="11"/>
  <c r="H116" i="11"/>
  <c r="EL116" i="11"/>
  <c r="DF116" i="11"/>
  <c r="BZ116" i="11"/>
  <c r="AT116" i="11"/>
  <c r="N116" i="11"/>
  <c r="EK116" i="11"/>
  <c r="DE116" i="11"/>
  <c r="BY116" i="11"/>
  <c r="AS116" i="11"/>
  <c r="M116" i="11"/>
  <c r="DZ116" i="11"/>
  <c r="BN116" i="11"/>
  <c r="B116" i="11"/>
  <c r="DA116" i="11"/>
  <c r="AO116" i="11"/>
  <c r="DI116" i="11"/>
  <c r="EH116" i="11"/>
  <c r="J116" i="11"/>
  <c r="BF116" i="11"/>
  <c r="BM116" i="11"/>
  <c r="EX116" i="2"/>
  <c r="EH116" i="2"/>
  <c r="DR116" i="2"/>
  <c r="DB116" i="2"/>
  <c r="CL116" i="2"/>
  <c r="BV116" i="2"/>
  <c r="BF116" i="2"/>
  <c r="AP116" i="2"/>
  <c r="Z116" i="2"/>
  <c r="J116" i="2"/>
  <c r="FA116" i="2"/>
  <c r="EF116" i="2"/>
  <c r="DK116" i="2"/>
  <c r="CO116" i="2"/>
  <c r="BT116" i="2"/>
  <c r="AY116" i="2"/>
  <c r="AC116" i="2"/>
  <c r="H116" i="2"/>
  <c r="EU116" i="2"/>
  <c r="DY116" i="2"/>
  <c r="DD116" i="2"/>
  <c r="CI116" i="2"/>
  <c r="BM116" i="2"/>
  <c r="AR116" i="2"/>
  <c r="W116" i="2"/>
  <c r="FC116" i="2"/>
  <c r="DW116" i="2"/>
  <c r="CK116" i="2"/>
  <c r="AZ116" i="2"/>
  <c r="O116" i="2"/>
  <c r="ES116" i="2"/>
  <c r="DX116" i="2"/>
  <c r="DC116" i="2"/>
  <c r="CG116" i="2"/>
  <c r="BL116" i="2"/>
  <c r="AQ116" i="2"/>
  <c r="U116" i="2"/>
  <c r="ER116" i="2"/>
  <c r="CV116" i="2"/>
  <c r="AU116" i="2"/>
  <c r="EQ116" i="11"/>
  <c r="EA116" i="11"/>
  <c r="DK116" i="11"/>
  <c r="CU116" i="11"/>
  <c r="CE116" i="11"/>
  <c r="BO116" i="11"/>
  <c r="AY116" i="11"/>
  <c r="AI116" i="11"/>
  <c r="S116" i="11"/>
  <c r="C116" i="11"/>
  <c r="ER116" i="11"/>
  <c r="EB116" i="11"/>
  <c r="DL116" i="11"/>
  <c r="CV116" i="11"/>
  <c r="CF116" i="11"/>
  <c r="BP116" i="11"/>
  <c r="AZ116" i="11"/>
  <c r="AJ116" i="11"/>
  <c r="T116" i="11"/>
  <c r="D116" i="11"/>
  <c r="ED116" i="11"/>
  <c r="CX116" i="11"/>
  <c r="BR116" i="11"/>
  <c r="AL116" i="11"/>
  <c r="F116" i="11"/>
  <c r="EC116" i="11"/>
  <c r="CW116" i="11"/>
  <c r="BQ116" i="11"/>
  <c r="AK116" i="11"/>
  <c r="E116" i="11"/>
  <c r="DJ116" i="11"/>
  <c r="AX116" i="11"/>
  <c r="EW116" i="11"/>
  <c r="CK116" i="11"/>
  <c r="Y116" i="11"/>
  <c r="CC116" i="11"/>
  <c r="DB116" i="11"/>
  <c r="EX116" i="11"/>
  <c r="Z116" i="11"/>
  <c r="FE116" i="11"/>
  <c r="ET116" i="2"/>
  <c r="ED116" i="2"/>
  <c r="DN116" i="2"/>
  <c r="CX116" i="2"/>
  <c r="CH116" i="2"/>
  <c r="BR116" i="2"/>
  <c r="BB116" i="2"/>
  <c r="AL116" i="2"/>
  <c r="V116" i="2"/>
  <c r="F116" i="2"/>
  <c r="EV116" i="2"/>
  <c r="EA116" i="2"/>
  <c r="DE116" i="2"/>
  <c r="CJ116" i="2"/>
  <c r="BO116" i="2"/>
  <c r="AS116" i="2"/>
  <c r="X116" i="2"/>
  <c r="C116" i="2"/>
  <c r="EO116" i="2"/>
  <c r="DT116" i="2"/>
  <c r="CY116" i="2"/>
  <c r="CC116" i="2"/>
  <c r="BH116" i="2"/>
  <c r="AM116" i="2"/>
  <c r="Q116" i="2"/>
  <c r="EW116" i="2"/>
  <c r="DL116" i="2"/>
  <c r="CA116" i="2"/>
  <c r="AO116" i="2"/>
  <c r="D116" i="2"/>
  <c r="EN116" i="2"/>
  <c r="DS116" i="2"/>
  <c r="CW116" i="2"/>
  <c r="CB116" i="2"/>
  <c r="BG116" i="2"/>
  <c r="AK116" i="2"/>
  <c r="P116" i="2"/>
  <c r="EG116" i="2"/>
  <c r="CF116" i="2"/>
  <c r="AJ116" i="2"/>
  <c r="FE106" i="11"/>
  <c r="FE104" i="11" s="1"/>
  <c r="EO106" i="11"/>
  <c r="EO104" i="11" s="1"/>
  <c r="DY106" i="11"/>
  <c r="DY104" i="11" s="1"/>
  <c r="DI106" i="11"/>
  <c r="DI104" i="11" s="1"/>
  <c r="CS106" i="11"/>
  <c r="CS104" i="11" s="1"/>
  <c r="CC106" i="11"/>
  <c r="CC104" i="11" s="1"/>
  <c r="BM106" i="11"/>
  <c r="BM104" i="11" s="1"/>
  <c r="AW106" i="11"/>
  <c r="AW104" i="11" s="1"/>
  <c r="AG106" i="11"/>
  <c r="AG104" i="11" s="1"/>
  <c r="Q106" i="11"/>
  <c r="Q104" i="11" s="1"/>
  <c r="FC106" i="2"/>
  <c r="FC104" i="2" s="1"/>
  <c r="EM106" i="2"/>
  <c r="EM104" i="2" s="1"/>
  <c r="DW106" i="2"/>
  <c r="DW104" i="2" s="1"/>
  <c r="DG106" i="2"/>
  <c r="DG104" i="2" s="1"/>
  <c r="CQ106" i="2"/>
  <c r="CQ104" i="2" s="1"/>
  <c r="CA106" i="2"/>
  <c r="CA104" i="2" s="1"/>
  <c r="BK106" i="2"/>
  <c r="BK104" i="2" s="1"/>
  <c r="AU106" i="2"/>
  <c r="AU104" i="2" s="1"/>
  <c r="AE106" i="2"/>
  <c r="AE104" i="2" s="1"/>
  <c r="O106" i="2"/>
  <c r="O104" i="2" s="1"/>
  <c r="FD106" i="11"/>
  <c r="FD104" i="11" s="1"/>
  <c r="EN106" i="11"/>
  <c r="EN104" i="11" s="1"/>
  <c r="DX106" i="11"/>
  <c r="DX104" i="11" s="1"/>
  <c r="DH106" i="11"/>
  <c r="DH104" i="11" s="1"/>
  <c r="CR106" i="11"/>
  <c r="CR104" i="11" s="1"/>
  <c r="CB106" i="11"/>
  <c r="CB104" i="11" s="1"/>
  <c r="BL106" i="11"/>
  <c r="BL104" i="11" s="1"/>
  <c r="AV106" i="11"/>
  <c r="AV104" i="11" s="1"/>
  <c r="AF106" i="11"/>
  <c r="AF104" i="11" s="1"/>
  <c r="P106" i="11"/>
  <c r="P104" i="11" s="1"/>
  <c r="FF106" i="2"/>
  <c r="EP106" i="2"/>
  <c r="EP104" i="2" s="1"/>
  <c r="DZ106" i="2"/>
  <c r="DZ104" i="2" s="1"/>
  <c r="DJ106" i="2"/>
  <c r="DJ104" i="2" s="1"/>
  <c r="CT106" i="2"/>
  <c r="CT104" i="2" s="1"/>
  <c r="CD106" i="2"/>
  <c r="CD104" i="2" s="1"/>
  <c r="BN106" i="2"/>
  <c r="BN104" i="2" s="1"/>
  <c r="AX106" i="2"/>
  <c r="AX104" i="2" s="1"/>
  <c r="AH106" i="2"/>
  <c r="AH104" i="2" s="1"/>
  <c r="R106" i="2"/>
  <c r="R104" i="2" s="1"/>
  <c r="B106" i="2"/>
  <c r="EQ106" i="11"/>
  <c r="EQ104" i="11" s="1"/>
  <c r="EA106" i="11"/>
  <c r="EA104" i="11" s="1"/>
  <c r="DK106" i="11"/>
  <c r="DK104" i="11" s="1"/>
  <c r="CU106" i="11"/>
  <c r="CU104" i="11" s="1"/>
  <c r="CE106" i="11"/>
  <c r="CE104" i="11" s="1"/>
  <c r="BO106" i="11"/>
  <c r="BO104" i="11" s="1"/>
  <c r="AY106" i="11"/>
  <c r="AY104" i="11" s="1"/>
  <c r="AI106" i="11"/>
  <c r="AI104" i="11" s="1"/>
  <c r="S106" i="11"/>
  <c r="S104" i="11" s="1"/>
  <c r="C106" i="11"/>
  <c r="C104" i="11" s="1"/>
  <c r="ES106" i="2"/>
  <c r="ES104" i="2" s="1"/>
  <c r="EC106" i="2"/>
  <c r="EC104" i="2" s="1"/>
  <c r="DM106" i="2"/>
  <c r="DM104" i="2" s="1"/>
  <c r="CW106" i="2"/>
  <c r="CW104" i="2" s="1"/>
  <c r="CG106" i="2"/>
  <c r="CG104" i="2" s="1"/>
  <c r="BQ106" i="2"/>
  <c r="BQ104" i="2" s="1"/>
  <c r="BA106" i="2"/>
  <c r="BA104" i="2" s="1"/>
  <c r="AK106" i="2"/>
  <c r="AK104" i="2" s="1"/>
  <c r="U106" i="2"/>
  <c r="U104" i="2" s="1"/>
  <c r="E106" i="2"/>
  <c r="E104" i="2" s="1"/>
  <c r="ET106" i="11"/>
  <c r="ET104" i="11" s="1"/>
  <c r="ED106" i="11"/>
  <c r="ED104" i="11" s="1"/>
  <c r="DN106" i="11"/>
  <c r="DN104" i="11" s="1"/>
  <c r="CX106" i="11"/>
  <c r="CX104" i="11" s="1"/>
  <c r="CH106" i="11"/>
  <c r="CH104" i="11" s="1"/>
  <c r="BR106" i="11"/>
  <c r="BR104" i="11" s="1"/>
  <c r="BB106" i="11"/>
  <c r="BB104" i="11" s="1"/>
  <c r="AL106" i="11"/>
  <c r="AL104" i="11" s="1"/>
  <c r="V106" i="11"/>
  <c r="V104" i="11" s="1"/>
  <c r="F106" i="11"/>
  <c r="F104" i="11" s="1"/>
  <c r="EV106" i="2"/>
  <c r="EV104" i="2" s="1"/>
  <c r="EF106" i="2"/>
  <c r="EF104" i="2" s="1"/>
  <c r="DP106" i="2"/>
  <c r="DP104" i="2" s="1"/>
  <c r="CZ106" i="2"/>
  <c r="CZ104" i="2" s="1"/>
  <c r="CJ106" i="2"/>
  <c r="CJ104" i="2" s="1"/>
  <c r="BT106" i="2"/>
  <c r="BT104" i="2" s="1"/>
  <c r="BD106" i="2"/>
  <c r="BD104" i="2" s="1"/>
  <c r="AN106" i="2"/>
  <c r="AN104" i="2" s="1"/>
  <c r="X106" i="2"/>
  <c r="X104" i="2" s="1"/>
  <c r="H106" i="2"/>
  <c r="H104" i="2" s="1"/>
  <c r="FA106" i="11"/>
  <c r="FA104" i="11" s="1"/>
  <c r="EK106" i="11"/>
  <c r="EK104" i="11" s="1"/>
  <c r="DU106" i="11"/>
  <c r="DU104" i="11" s="1"/>
  <c r="DE106" i="11"/>
  <c r="DE104" i="11" s="1"/>
  <c r="CO106" i="11"/>
  <c r="CO104" i="11" s="1"/>
  <c r="BY106" i="11"/>
  <c r="BY104" i="11" s="1"/>
  <c r="BI106" i="11"/>
  <c r="BI104" i="11" s="1"/>
  <c r="AS106" i="11"/>
  <c r="AS104" i="11" s="1"/>
  <c r="AC106" i="11"/>
  <c r="AC104" i="11" s="1"/>
  <c r="M106" i="11"/>
  <c r="M104" i="11" s="1"/>
  <c r="EY106" i="2"/>
  <c r="EY104" i="2" s="1"/>
  <c r="EI106" i="2"/>
  <c r="EI104" i="2" s="1"/>
  <c r="DS106" i="2"/>
  <c r="DS104" i="2" s="1"/>
  <c r="DC106" i="2"/>
  <c r="DC104" i="2" s="1"/>
  <c r="CM106" i="2"/>
  <c r="CM104" i="2" s="1"/>
  <c r="BW106" i="2"/>
  <c r="BW104" i="2" s="1"/>
  <c r="BG106" i="2"/>
  <c r="BG104" i="2" s="1"/>
  <c r="AQ106" i="2"/>
  <c r="AQ104" i="2" s="1"/>
  <c r="AA106" i="2"/>
  <c r="AA104" i="2" s="1"/>
  <c r="K106" i="2"/>
  <c r="K104" i="2" s="1"/>
  <c r="EZ106" i="11"/>
  <c r="EZ104" i="11" s="1"/>
  <c r="EJ106" i="11"/>
  <c r="EJ104" i="11" s="1"/>
  <c r="DT106" i="11"/>
  <c r="DT104" i="11" s="1"/>
  <c r="DD106" i="11"/>
  <c r="DD104" i="11" s="1"/>
  <c r="CN106" i="11"/>
  <c r="CN104" i="11" s="1"/>
  <c r="BX106" i="11"/>
  <c r="BX104" i="11" s="1"/>
  <c r="BH106" i="11"/>
  <c r="BH104" i="11" s="1"/>
  <c r="AR106" i="11"/>
  <c r="AR104" i="11" s="1"/>
  <c r="AB106" i="11"/>
  <c r="AB104" i="11" s="1"/>
  <c r="L106" i="11"/>
  <c r="L104" i="11" s="1"/>
  <c r="FB106" i="2"/>
  <c r="FB104" i="2" s="1"/>
  <c r="EL106" i="2"/>
  <c r="EL104" i="2" s="1"/>
  <c r="DV106" i="2"/>
  <c r="DV104" i="2" s="1"/>
  <c r="DF106" i="2"/>
  <c r="DF104" i="2" s="1"/>
  <c r="CP106" i="2"/>
  <c r="CP104" i="2" s="1"/>
  <c r="BZ106" i="2"/>
  <c r="BZ104" i="2" s="1"/>
  <c r="BJ106" i="2"/>
  <c r="BJ104" i="2" s="1"/>
  <c r="AT106" i="2"/>
  <c r="AT104" i="2" s="1"/>
  <c r="AD106" i="2"/>
  <c r="AD104" i="2" s="1"/>
  <c r="N106" i="2"/>
  <c r="N104" i="2" s="1"/>
  <c r="FC106" i="11"/>
  <c r="FC104" i="11" s="1"/>
  <c r="EM106" i="11"/>
  <c r="EM104" i="11" s="1"/>
  <c r="DW106" i="11"/>
  <c r="DW104" i="11" s="1"/>
  <c r="DG106" i="11"/>
  <c r="DG104" i="11" s="1"/>
  <c r="CQ106" i="11"/>
  <c r="CQ104" i="11" s="1"/>
  <c r="CA106" i="11"/>
  <c r="CA104" i="11" s="1"/>
  <c r="BK106" i="11"/>
  <c r="BK104" i="11" s="1"/>
  <c r="AU106" i="11"/>
  <c r="AU104" i="11" s="1"/>
  <c r="AE106" i="11"/>
  <c r="AE104" i="11" s="1"/>
  <c r="O106" i="11"/>
  <c r="O104" i="11" s="1"/>
  <c r="FE106" i="2"/>
  <c r="FE104" i="2" s="1"/>
  <c r="EO106" i="2"/>
  <c r="EO104" i="2" s="1"/>
  <c r="DY106" i="2"/>
  <c r="DY104" i="2" s="1"/>
  <c r="DI106" i="2"/>
  <c r="DI104" i="2" s="1"/>
  <c r="CS106" i="2"/>
  <c r="CS104" i="2" s="1"/>
  <c r="CC106" i="2"/>
  <c r="CC104" i="2" s="1"/>
  <c r="BM106" i="2"/>
  <c r="BM104" i="2" s="1"/>
  <c r="AW106" i="2"/>
  <c r="AW104" i="2" s="1"/>
  <c r="AG106" i="2"/>
  <c r="AG104" i="2" s="1"/>
  <c r="Q106" i="2"/>
  <c r="Q104" i="2" s="1"/>
  <c r="FF106" i="11"/>
  <c r="FF104" i="11" s="1"/>
  <c r="EP106" i="11"/>
  <c r="EP104" i="11" s="1"/>
  <c r="DZ106" i="11"/>
  <c r="DZ104" i="11" s="1"/>
  <c r="DJ106" i="11"/>
  <c r="DJ104" i="11" s="1"/>
  <c r="CT106" i="11"/>
  <c r="CT104" i="11" s="1"/>
  <c r="CD106" i="11"/>
  <c r="CD104" i="11" s="1"/>
  <c r="BN106" i="11"/>
  <c r="BN104" i="11" s="1"/>
  <c r="AX106" i="11"/>
  <c r="AX104" i="11" s="1"/>
  <c r="AH106" i="11"/>
  <c r="AH104" i="11" s="1"/>
  <c r="R106" i="11"/>
  <c r="R104" i="11" s="1"/>
  <c r="B106" i="11"/>
  <c r="ER106" i="2"/>
  <c r="ER104" i="2" s="1"/>
  <c r="EB106" i="2"/>
  <c r="EB104" i="2" s="1"/>
  <c r="DL106" i="2"/>
  <c r="DL104" i="2" s="1"/>
  <c r="CV106" i="2"/>
  <c r="CV104" i="2" s="1"/>
  <c r="CF106" i="2"/>
  <c r="CF104" i="2" s="1"/>
  <c r="BP106" i="2"/>
  <c r="BP104" i="2" s="1"/>
  <c r="AZ106" i="2"/>
  <c r="AZ104" i="2" s="1"/>
  <c r="AJ106" i="2"/>
  <c r="AJ104" i="2" s="1"/>
  <c r="T106" i="2"/>
  <c r="T104" i="2" s="1"/>
  <c r="D106" i="2"/>
  <c r="D104" i="2" s="1"/>
  <c r="EW106" i="11"/>
  <c r="EW104" i="11" s="1"/>
  <c r="EG106" i="11"/>
  <c r="EG104" i="11" s="1"/>
  <c r="DQ106" i="11"/>
  <c r="DQ104" i="11" s="1"/>
  <c r="DA106" i="11"/>
  <c r="DA104" i="11" s="1"/>
  <c r="CK106" i="11"/>
  <c r="CK104" i="11" s="1"/>
  <c r="BU106" i="11"/>
  <c r="BU104" i="11" s="1"/>
  <c r="BE106" i="11"/>
  <c r="BE104" i="11" s="1"/>
  <c r="AO106" i="11"/>
  <c r="AO104" i="11" s="1"/>
  <c r="Y106" i="11"/>
  <c r="Y104" i="11" s="1"/>
  <c r="I106" i="11"/>
  <c r="I104" i="11" s="1"/>
  <c r="EU106" i="2"/>
  <c r="EU104" i="2" s="1"/>
  <c r="EE106" i="2"/>
  <c r="EE104" i="2" s="1"/>
  <c r="DO106" i="2"/>
  <c r="DO104" i="2" s="1"/>
  <c r="CY106" i="2"/>
  <c r="CY104" i="2" s="1"/>
  <c r="CI106" i="2"/>
  <c r="CI104" i="2" s="1"/>
  <c r="BS106" i="2"/>
  <c r="BS104" i="2" s="1"/>
  <c r="BC106" i="2"/>
  <c r="BC104" i="2" s="1"/>
  <c r="AM106" i="2"/>
  <c r="AM104" i="2" s="1"/>
  <c r="W106" i="2"/>
  <c r="W104" i="2" s="1"/>
  <c r="G106" i="2"/>
  <c r="G104" i="2" s="1"/>
  <c r="EV106" i="11"/>
  <c r="EV104" i="11" s="1"/>
  <c r="EF106" i="11"/>
  <c r="EF104" i="11" s="1"/>
  <c r="DP106" i="11"/>
  <c r="DP104" i="11" s="1"/>
  <c r="CZ106" i="11"/>
  <c r="CZ104" i="11" s="1"/>
  <c r="CJ106" i="11"/>
  <c r="CJ104" i="11" s="1"/>
  <c r="BT106" i="11"/>
  <c r="BT104" i="11" s="1"/>
  <c r="BD106" i="11"/>
  <c r="BD104" i="11" s="1"/>
  <c r="AN106" i="11"/>
  <c r="AN104" i="11" s="1"/>
  <c r="X106" i="11"/>
  <c r="X104" i="11" s="1"/>
  <c r="H106" i="11"/>
  <c r="H104" i="11" s="1"/>
  <c r="EX106" i="2"/>
  <c r="EX104" i="2" s="1"/>
  <c r="EH106" i="2"/>
  <c r="EH104" i="2" s="1"/>
  <c r="DR106" i="2"/>
  <c r="DR104" i="2" s="1"/>
  <c r="DB106" i="2"/>
  <c r="DB104" i="2" s="1"/>
  <c r="CL106" i="2"/>
  <c r="CL104" i="2" s="1"/>
  <c r="BV106" i="2"/>
  <c r="BV104" i="2" s="1"/>
  <c r="BF106" i="2"/>
  <c r="BF104" i="2" s="1"/>
  <c r="AP106" i="2"/>
  <c r="AP104" i="2" s="1"/>
  <c r="Z106" i="2"/>
  <c r="Z104" i="2" s="1"/>
  <c r="J106" i="2"/>
  <c r="J104" i="2" s="1"/>
  <c r="EY106" i="11"/>
  <c r="EY104" i="11" s="1"/>
  <c r="EI106" i="11"/>
  <c r="EI104" i="11" s="1"/>
  <c r="DS106" i="11"/>
  <c r="DS104" i="11" s="1"/>
  <c r="DC106" i="11"/>
  <c r="DC104" i="11" s="1"/>
  <c r="CM106" i="11"/>
  <c r="CM104" i="11" s="1"/>
  <c r="BW106" i="11"/>
  <c r="BW104" i="11" s="1"/>
  <c r="BG106" i="11"/>
  <c r="BG104" i="11" s="1"/>
  <c r="AQ106" i="11"/>
  <c r="AQ104" i="11" s="1"/>
  <c r="AA106" i="11"/>
  <c r="AA104" i="11" s="1"/>
  <c r="K106" i="11"/>
  <c r="K104" i="11" s="1"/>
  <c r="FA106" i="2"/>
  <c r="FA104" i="2" s="1"/>
  <c r="EK106" i="2"/>
  <c r="EK104" i="2" s="1"/>
  <c r="DU106" i="2"/>
  <c r="DU104" i="2" s="1"/>
  <c r="DE106" i="2"/>
  <c r="DE104" i="2" s="1"/>
  <c r="CO106" i="2"/>
  <c r="CO104" i="2" s="1"/>
  <c r="BY106" i="2"/>
  <c r="BY104" i="2" s="1"/>
  <c r="BI106" i="2"/>
  <c r="BI104" i="2" s="1"/>
  <c r="AS106" i="2"/>
  <c r="AS104" i="2" s="1"/>
  <c r="AC106" i="2"/>
  <c r="AC104" i="2" s="1"/>
  <c r="M106" i="2"/>
  <c r="M104" i="2" s="1"/>
  <c r="FB106" i="11"/>
  <c r="FB104" i="11" s="1"/>
  <c r="EL106" i="11"/>
  <c r="EL104" i="11" s="1"/>
  <c r="DV106" i="11"/>
  <c r="DV104" i="11" s="1"/>
  <c r="DF106" i="11"/>
  <c r="DF104" i="11" s="1"/>
  <c r="CP106" i="11"/>
  <c r="CP104" i="11" s="1"/>
  <c r="BZ106" i="11"/>
  <c r="BZ104" i="11" s="1"/>
  <c r="BJ106" i="11"/>
  <c r="BJ104" i="11" s="1"/>
  <c r="AT106" i="11"/>
  <c r="AT104" i="11" s="1"/>
  <c r="AD106" i="11"/>
  <c r="AD104" i="11" s="1"/>
  <c r="N106" i="11"/>
  <c r="N104" i="11" s="1"/>
  <c r="FD106" i="2"/>
  <c r="FD104" i="2" s="1"/>
  <c r="EN106" i="2"/>
  <c r="EN104" i="2" s="1"/>
  <c r="DX106" i="2"/>
  <c r="DX104" i="2" s="1"/>
  <c r="DH106" i="2"/>
  <c r="DH104" i="2" s="1"/>
  <c r="CR106" i="2"/>
  <c r="CR104" i="2" s="1"/>
  <c r="CB106" i="2"/>
  <c r="CB104" i="2" s="1"/>
  <c r="BL106" i="2"/>
  <c r="BL104" i="2" s="1"/>
  <c r="AV106" i="2"/>
  <c r="AV104" i="2" s="1"/>
  <c r="AF106" i="2"/>
  <c r="AF104" i="2" s="1"/>
  <c r="P106" i="2"/>
  <c r="P104" i="2" s="1"/>
  <c r="ES106" i="11"/>
  <c r="ES104" i="11" s="1"/>
  <c r="EC106" i="11"/>
  <c r="EC104" i="11" s="1"/>
  <c r="DM106" i="11"/>
  <c r="DM104" i="11" s="1"/>
  <c r="CW106" i="11"/>
  <c r="CW104" i="11" s="1"/>
  <c r="CG106" i="11"/>
  <c r="CG104" i="11" s="1"/>
  <c r="BQ106" i="11"/>
  <c r="BQ104" i="11" s="1"/>
  <c r="BA106" i="11"/>
  <c r="BA104" i="11" s="1"/>
  <c r="AK106" i="11"/>
  <c r="AK104" i="11" s="1"/>
  <c r="U106" i="11"/>
  <c r="U104" i="11" s="1"/>
  <c r="E106" i="11"/>
  <c r="E104" i="11" s="1"/>
  <c r="EQ106" i="2"/>
  <c r="EQ104" i="2" s="1"/>
  <c r="EA106" i="2"/>
  <c r="EA104" i="2" s="1"/>
  <c r="DK106" i="2"/>
  <c r="DK104" i="2" s="1"/>
  <c r="CU106" i="2"/>
  <c r="CU104" i="2" s="1"/>
  <c r="CE106" i="2"/>
  <c r="CE104" i="2" s="1"/>
  <c r="BO106" i="2"/>
  <c r="BO104" i="2" s="1"/>
  <c r="AY106" i="2"/>
  <c r="AY104" i="2" s="1"/>
  <c r="AI106" i="2"/>
  <c r="AI104" i="2" s="1"/>
  <c r="S106" i="2"/>
  <c r="S104" i="2" s="1"/>
  <c r="C106" i="2"/>
  <c r="C104" i="2" s="1"/>
  <c r="ER106" i="11"/>
  <c r="ER104" i="11" s="1"/>
  <c r="EB106" i="11"/>
  <c r="EB104" i="11" s="1"/>
  <c r="DL106" i="11"/>
  <c r="DL104" i="11" s="1"/>
  <c r="CV106" i="11"/>
  <c r="CV104" i="11" s="1"/>
  <c r="CF106" i="11"/>
  <c r="CF104" i="11" s="1"/>
  <c r="BP106" i="11"/>
  <c r="BP104" i="11" s="1"/>
  <c r="AZ106" i="11"/>
  <c r="AZ104" i="11" s="1"/>
  <c r="AJ106" i="11"/>
  <c r="AJ104" i="11" s="1"/>
  <c r="T106" i="11"/>
  <c r="T104" i="11" s="1"/>
  <c r="D106" i="11"/>
  <c r="D104" i="11" s="1"/>
  <c r="ET106" i="2"/>
  <c r="ET104" i="2" s="1"/>
  <c r="ED106" i="2"/>
  <c r="ED104" i="2" s="1"/>
  <c r="DN106" i="2"/>
  <c r="DN104" i="2" s="1"/>
  <c r="CX106" i="2"/>
  <c r="CX104" i="2" s="1"/>
  <c r="CH106" i="2"/>
  <c r="CH104" i="2" s="1"/>
  <c r="BR106" i="2"/>
  <c r="BR104" i="2" s="1"/>
  <c r="BB106" i="2"/>
  <c r="BB104" i="2" s="1"/>
  <c r="AL106" i="2"/>
  <c r="AL104" i="2" s="1"/>
  <c r="V106" i="2"/>
  <c r="V104" i="2" s="1"/>
  <c r="F106" i="2"/>
  <c r="F104" i="2" s="1"/>
  <c r="EU106" i="11"/>
  <c r="EU104" i="11" s="1"/>
  <c r="EE106" i="11"/>
  <c r="EE104" i="11" s="1"/>
  <c r="DO106" i="11"/>
  <c r="DO104" i="11" s="1"/>
  <c r="CY106" i="11"/>
  <c r="CY104" i="11" s="1"/>
  <c r="CI106" i="11"/>
  <c r="CI104" i="11" s="1"/>
  <c r="BS106" i="11"/>
  <c r="BS104" i="11" s="1"/>
  <c r="BC106" i="11"/>
  <c r="BC104" i="11" s="1"/>
  <c r="AM106" i="11"/>
  <c r="AM104" i="11" s="1"/>
  <c r="W106" i="11"/>
  <c r="W104" i="11" s="1"/>
  <c r="G106" i="11"/>
  <c r="G104" i="11" s="1"/>
  <c r="EW106" i="2"/>
  <c r="EW104" i="2" s="1"/>
  <c r="EG106" i="2"/>
  <c r="EG104" i="2" s="1"/>
  <c r="DQ106" i="2"/>
  <c r="DQ104" i="2" s="1"/>
  <c r="DA106" i="2"/>
  <c r="DA104" i="2" s="1"/>
  <c r="CK106" i="2"/>
  <c r="CK104" i="2" s="1"/>
  <c r="BU106" i="2"/>
  <c r="BU104" i="2" s="1"/>
  <c r="BE106" i="2"/>
  <c r="BE104" i="2" s="1"/>
  <c r="AO106" i="2"/>
  <c r="AO104" i="2" s="1"/>
  <c r="Y106" i="2"/>
  <c r="Y104" i="2" s="1"/>
  <c r="I106" i="2"/>
  <c r="I104" i="2" s="1"/>
  <c r="EX106" i="11"/>
  <c r="EX104" i="11" s="1"/>
  <c r="EH106" i="11"/>
  <c r="EH104" i="11" s="1"/>
  <c r="DR106" i="11"/>
  <c r="DR104" i="11" s="1"/>
  <c r="DB106" i="11"/>
  <c r="DB104" i="11" s="1"/>
  <c r="CL106" i="11"/>
  <c r="CL104" i="11" s="1"/>
  <c r="BV106" i="11"/>
  <c r="BV104" i="11" s="1"/>
  <c r="BF106" i="11"/>
  <c r="BF104" i="11" s="1"/>
  <c r="AP106" i="11"/>
  <c r="AP104" i="11" s="1"/>
  <c r="Z106" i="11"/>
  <c r="Z104" i="11" s="1"/>
  <c r="J106" i="11"/>
  <c r="J104" i="11" s="1"/>
  <c r="EZ106" i="2"/>
  <c r="EZ104" i="2" s="1"/>
  <c r="EJ106" i="2"/>
  <c r="EJ104" i="2" s="1"/>
  <c r="DT106" i="2"/>
  <c r="DT104" i="2" s="1"/>
  <c r="DD106" i="2"/>
  <c r="DD104" i="2" s="1"/>
  <c r="CN106" i="2"/>
  <c r="CN104" i="2" s="1"/>
  <c r="BX106" i="2"/>
  <c r="BX104" i="2" s="1"/>
  <c r="BH106" i="2"/>
  <c r="BH104" i="2" s="1"/>
  <c r="AR106" i="2"/>
  <c r="AR104" i="2" s="1"/>
  <c r="AB106" i="2"/>
  <c r="AB104" i="2" s="1"/>
  <c r="L106" i="2"/>
  <c r="L104" i="2" s="1"/>
  <c r="FF104" i="2"/>
  <c r="FB136" i="5"/>
  <c r="FC128" i="5"/>
  <c r="FE128" i="5"/>
  <c r="FB145" i="5"/>
  <c r="FC145" i="5"/>
  <c r="FC112" i="5"/>
  <c r="FB128" i="5"/>
  <c r="FD145" i="5"/>
  <c r="FB112" i="5"/>
  <c r="FE145" i="5"/>
  <c r="FD136" i="5"/>
  <c r="FD128" i="5"/>
  <c r="FD104" i="5"/>
  <c r="FD120" i="5"/>
  <c r="FE112" i="5"/>
  <c r="FE136" i="5"/>
  <c r="FC136" i="5"/>
  <c r="FD112" i="5"/>
  <c r="FE104" i="5"/>
  <c r="FE120" i="5"/>
  <c r="FB104" i="5"/>
  <c r="FC104" i="5"/>
  <c r="FC120" i="5"/>
  <c r="FV124" i="11" l="1"/>
  <c r="FV120" i="11" s="1"/>
  <c r="FV111" i="11" s="1"/>
  <c r="FV159" i="11" s="1"/>
  <c r="FV124" i="2"/>
  <c r="FU124" i="2"/>
  <c r="FU163" i="2" s="1"/>
  <c r="FU124" i="11"/>
  <c r="FU163" i="11" s="1"/>
  <c r="FT104" i="2"/>
  <c r="FT124" i="11"/>
  <c r="FT163" i="11" s="1"/>
  <c r="FT124" i="2"/>
  <c r="FS124" i="11"/>
  <c r="FS124" i="2"/>
  <c r="FS104" i="2"/>
  <c r="AS130" i="4"/>
  <c r="AS130" i="10"/>
  <c r="AS189" i="7"/>
  <c r="FR124" i="11"/>
  <c r="FR163" i="11" s="1"/>
  <c r="FR124" i="2"/>
  <c r="FR104" i="2"/>
  <c r="FQ104" i="2"/>
  <c r="AR132" i="10"/>
  <c r="AR130" i="10" s="1"/>
  <c r="AR150" i="7"/>
  <c r="AR189" i="7" s="1"/>
  <c r="FQ124" i="11"/>
  <c r="FQ163" i="11" s="1"/>
  <c r="FQ124" i="2"/>
  <c r="AR158" i="10"/>
  <c r="AR132" i="4"/>
  <c r="AR142" i="10"/>
  <c r="AR142" i="4"/>
  <c r="AR158" i="4"/>
  <c r="AR175" i="10"/>
  <c r="AR175" i="4"/>
  <c r="AR166" i="10"/>
  <c r="AR166" i="4"/>
  <c r="FP124" i="11"/>
  <c r="FP163" i="11" s="1"/>
  <c r="FP124" i="2"/>
  <c r="FP163" i="2" s="1"/>
  <c r="FO104" i="2"/>
  <c r="FO124" i="11"/>
  <c r="FO163" i="11" s="1"/>
  <c r="FO124" i="2"/>
  <c r="FN124" i="11"/>
  <c r="FN163" i="11" s="1"/>
  <c r="FN124" i="2"/>
  <c r="FN163" i="2" s="1"/>
  <c r="AQ130" i="4"/>
  <c r="AO142" i="10"/>
  <c r="AK142" i="10"/>
  <c r="AG142" i="10"/>
  <c r="AC142" i="10"/>
  <c r="Y142" i="10"/>
  <c r="U142" i="10"/>
  <c r="Q142" i="10"/>
  <c r="M142" i="10"/>
  <c r="I142" i="10"/>
  <c r="E142" i="10"/>
  <c r="AM142" i="10"/>
  <c r="AI142" i="10"/>
  <c r="AE142" i="10"/>
  <c r="AA142" i="10"/>
  <c r="W142" i="10"/>
  <c r="S142" i="10"/>
  <c r="O142" i="10"/>
  <c r="K142" i="10"/>
  <c r="G142" i="10"/>
  <c r="C142" i="10"/>
  <c r="AN142" i="10"/>
  <c r="AF142" i="10"/>
  <c r="X142" i="10"/>
  <c r="P142" i="10"/>
  <c r="H142" i="10"/>
  <c r="AJ142" i="10"/>
  <c r="AB142" i="10"/>
  <c r="T142" i="10"/>
  <c r="L142" i="10"/>
  <c r="D142" i="10"/>
  <c r="AL142" i="10"/>
  <c r="V142" i="10"/>
  <c r="F142" i="10"/>
  <c r="AD142" i="10"/>
  <c r="N142" i="10"/>
  <c r="Z142" i="10"/>
  <c r="R142" i="10"/>
  <c r="AP142" i="10"/>
  <c r="J142" i="10"/>
  <c r="B142" i="10"/>
  <c r="AQ142" i="10"/>
  <c r="AH142" i="10"/>
  <c r="AP175" i="10"/>
  <c r="AL175" i="10"/>
  <c r="AH175" i="10"/>
  <c r="AN175" i="10"/>
  <c r="AJ175" i="10"/>
  <c r="AF175" i="10"/>
  <c r="AO175" i="10"/>
  <c r="AG175" i="10"/>
  <c r="AB175" i="10"/>
  <c r="X175" i="10"/>
  <c r="T175" i="10"/>
  <c r="P175" i="10"/>
  <c r="L175" i="10"/>
  <c r="H175" i="10"/>
  <c r="D175" i="10"/>
  <c r="AK175" i="10"/>
  <c r="AD175" i="10"/>
  <c r="Z175" i="10"/>
  <c r="V175" i="10"/>
  <c r="R175" i="10"/>
  <c r="N175" i="10"/>
  <c r="J175" i="10"/>
  <c r="F175" i="10"/>
  <c r="B175" i="10"/>
  <c r="AE175" i="10"/>
  <c r="W175" i="10"/>
  <c r="O175" i="10"/>
  <c r="G175" i="10"/>
  <c r="AM175" i="10"/>
  <c r="AA175" i="10"/>
  <c r="S175" i="10"/>
  <c r="K175" i="10"/>
  <c r="C175" i="10"/>
  <c r="U175" i="10"/>
  <c r="E175" i="10"/>
  <c r="AC175" i="10"/>
  <c r="M175" i="10"/>
  <c r="AI175" i="10"/>
  <c r="Q175" i="10"/>
  <c r="Y175" i="10"/>
  <c r="I175" i="10"/>
  <c r="AQ175" i="10"/>
  <c r="AP166" i="10"/>
  <c r="AL166" i="10"/>
  <c r="AH166" i="10"/>
  <c r="AD166" i="10"/>
  <c r="Z166" i="10"/>
  <c r="V166" i="10"/>
  <c r="R166" i="10"/>
  <c r="N166" i="10"/>
  <c r="J166" i="10"/>
  <c r="F166" i="10"/>
  <c r="B166" i="10"/>
  <c r="AN166" i="10"/>
  <c r="AJ166" i="10"/>
  <c r="AF166" i="10"/>
  <c r="AB166" i="10"/>
  <c r="X166" i="10"/>
  <c r="T166" i="10"/>
  <c r="P166" i="10"/>
  <c r="L166" i="10"/>
  <c r="H166" i="10"/>
  <c r="D166" i="10"/>
  <c r="AK166" i="10"/>
  <c r="AC166" i="10"/>
  <c r="U166" i="10"/>
  <c r="M166" i="10"/>
  <c r="E166" i="10"/>
  <c r="AO166" i="10"/>
  <c r="AG166" i="10"/>
  <c r="Y166" i="10"/>
  <c r="Q166" i="10"/>
  <c r="I166" i="10"/>
  <c r="AA166" i="10"/>
  <c r="K166" i="10"/>
  <c r="AI166" i="10"/>
  <c r="S166" i="10"/>
  <c r="C166" i="10"/>
  <c r="W166" i="10"/>
  <c r="AM166" i="10"/>
  <c r="G166" i="10"/>
  <c r="AE166" i="10"/>
  <c r="O166" i="10"/>
  <c r="AQ166" i="10"/>
  <c r="AP132" i="10"/>
  <c r="AP130" i="10" s="1"/>
  <c r="AL132" i="10"/>
  <c r="AL130" i="10" s="1"/>
  <c r="AH132" i="10"/>
  <c r="AH130" i="10" s="1"/>
  <c r="AD132" i="10"/>
  <c r="AD130" i="10" s="1"/>
  <c r="Z132" i="10"/>
  <c r="Z130" i="10" s="1"/>
  <c r="V132" i="10"/>
  <c r="V130" i="10" s="1"/>
  <c r="R132" i="10"/>
  <c r="R130" i="10" s="1"/>
  <c r="N132" i="10"/>
  <c r="N130" i="10" s="1"/>
  <c r="J132" i="10"/>
  <c r="J130" i="10" s="1"/>
  <c r="F132" i="10"/>
  <c r="F130" i="10" s="1"/>
  <c r="B132" i="10"/>
  <c r="B130" i="10" s="1"/>
  <c r="AN132" i="10"/>
  <c r="AN130" i="10" s="1"/>
  <c r="AJ132" i="10"/>
  <c r="AJ130" i="10" s="1"/>
  <c r="AF132" i="10"/>
  <c r="AF130" i="10" s="1"/>
  <c r="AB132" i="10"/>
  <c r="AB130" i="10" s="1"/>
  <c r="X132" i="10"/>
  <c r="X130" i="10" s="1"/>
  <c r="T132" i="10"/>
  <c r="T130" i="10" s="1"/>
  <c r="P132" i="10"/>
  <c r="P130" i="10" s="1"/>
  <c r="L132" i="10"/>
  <c r="L130" i="10" s="1"/>
  <c r="H132" i="10"/>
  <c r="H130" i="10" s="1"/>
  <c r="D132" i="10"/>
  <c r="D130" i="10" s="1"/>
  <c r="AK132" i="10"/>
  <c r="AK130" i="10" s="1"/>
  <c r="AC132" i="10"/>
  <c r="AC130" i="10" s="1"/>
  <c r="U132" i="10"/>
  <c r="U130" i="10" s="1"/>
  <c r="M132" i="10"/>
  <c r="M130" i="10" s="1"/>
  <c r="E132" i="10"/>
  <c r="E130" i="10" s="1"/>
  <c r="AO132" i="10"/>
  <c r="AO130" i="10" s="1"/>
  <c r="AG132" i="10"/>
  <c r="AG130" i="10" s="1"/>
  <c r="Y132" i="10"/>
  <c r="Y130" i="10" s="1"/>
  <c r="Q132" i="10"/>
  <c r="Q130" i="10" s="1"/>
  <c r="I132" i="10"/>
  <c r="I130" i="10" s="1"/>
  <c r="AM132" i="10"/>
  <c r="AM130" i="10" s="1"/>
  <c r="W132" i="10"/>
  <c r="W130" i="10" s="1"/>
  <c r="G132" i="10"/>
  <c r="G130" i="10" s="1"/>
  <c r="AI132" i="10"/>
  <c r="AI130" i="10" s="1"/>
  <c r="S132" i="10"/>
  <c r="S130" i="10" s="1"/>
  <c r="C132" i="10"/>
  <c r="C130" i="10" s="1"/>
  <c r="AE132" i="10"/>
  <c r="AE130" i="10" s="1"/>
  <c r="O132" i="10"/>
  <c r="O130" i="10" s="1"/>
  <c r="AQ132" i="10"/>
  <c r="AQ130" i="10" s="1"/>
  <c r="AA132" i="10"/>
  <c r="AA130" i="10" s="1"/>
  <c r="K132" i="10"/>
  <c r="K130" i="10" s="1"/>
  <c r="AN158" i="10"/>
  <c r="AJ158" i="10"/>
  <c r="AF158" i="10"/>
  <c r="AB158" i="10"/>
  <c r="X158" i="10"/>
  <c r="T158" i="10"/>
  <c r="P158" i="10"/>
  <c r="L158" i="10"/>
  <c r="H158" i="10"/>
  <c r="D158" i="10"/>
  <c r="AP158" i="10"/>
  <c r="AL158" i="10"/>
  <c r="AH158" i="10"/>
  <c r="AD158" i="10"/>
  <c r="Z158" i="10"/>
  <c r="V158" i="10"/>
  <c r="R158" i="10"/>
  <c r="N158" i="10"/>
  <c r="J158" i="10"/>
  <c r="F158" i="10"/>
  <c r="B158" i="10"/>
  <c r="AM158" i="10"/>
  <c r="AE158" i="10"/>
  <c r="W158" i="10"/>
  <c r="O158" i="10"/>
  <c r="G158" i="10"/>
  <c r="AI158" i="10"/>
  <c r="AA158" i="10"/>
  <c r="S158" i="10"/>
  <c r="K158" i="10"/>
  <c r="C158" i="10"/>
  <c r="AC158" i="10"/>
  <c r="M158" i="10"/>
  <c r="AK158" i="10"/>
  <c r="U158" i="10"/>
  <c r="E158" i="10"/>
  <c r="Y158" i="10"/>
  <c r="AO158" i="10"/>
  <c r="I158" i="10"/>
  <c r="AG158" i="10"/>
  <c r="Q158" i="10"/>
  <c r="AQ158" i="10"/>
  <c r="AF150" i="7"/>
  <c r="AF189" i="7" s="1"/>
  <c r="AL150" i="7"/>
  <c r="AL189" i="7" s="1"/>
  <c r="AK150" i="7"/>
  <c r="AK189" i="7" s="1"/>
  <c r="AI150" i="7"/>
  <c r="AI189" i="7" s="1"/>
  <c r="AQ150" i="7"/>
  <c r="AQ189" i="7" s="1"/>
  <c r="AG150" i="7"/>
  <c r="AG189" i="7" s="1"/>
  <c r="AE150" i="7"/>
  <c r="AE189" i="7" s="1"/>
  <c r="AH150" i="7"/>
  <c r="AH189" i="7" s="1"/>
  <c r="AN150" i="7"/>
  <c r="AN189" i="7" s="1"/>
  <c r="AJ150" i="7"/>
  <c r="AJ189" i="7" s="1"/>
  <c r="AP150" i="7"/>
  <c r="AP189" i="7" s="1"/>
  <c r="AO150" i="7"/>
  <c r="AO189" i="7" s="1"/>
  <c r="AM150" i="7"/>
  <c r="AM189" i="7" s="1"/>
  <c r="FM124" i="11"/>
  <c r="FM163" i="11" s="1"/>
  <c r="FM124" i="2"/>
  <c r="FM163" i="2" s="1"/>
  <c r="FK124" i="2"/>
  <c r="FK163" i="2" s="1"/>
  <c r="FK124" i="11"/>
  <c r="FK163" i="11" s="1"/>
  <c r="FL124" i="11"/>
  <c r="FL163" i="11" s="1"/>
  <c r="FL124" i="2"/>
  <c r="FL163" i="2" s="1"/>
  <c r="FJ124" i="11"/>
  <c r="FJ163" i="11" s="1"/>
  <c r="FJ124" i="2"/>
  <c r="FJ163" i="2" s="1"/>
  <c r="AP158" i="4"/>
  <c r="AP175" i="4"/>
  <c r="AP166" i="4"/>
  <c r="AP142" i="4"/>
  <c r="FD144" i="5"/>
  <c r="FB144" i="5"/>
  <c r="FE144" i="5"/>
  <c r="FE111" i="5" s="1"/>
  <c r="AP132" i="4"/>
  <c r="AP130" i="4" s="1"/>
  <c r="FI124" i="2"/>
  <c r="FI163" i="2" s="1"/>
  <c r="FI124" i="11"/>
  <c r="FI163" i="11" s="1"/>
  <c r="FH124" i="11"/>
  <c r="FH163" i="11" s="1"/>
  <c r="FH124" i="2"/>
  <c r="FH163" i="2" s="1"/>
  <c r="FG124" i="11"/>
  <c r="FG124" i="2"/>
  <c r="FF124" i="11"/>
  <c r="EP124" i="11"/>
  <c r="DZ124" i="11"/>
  <c r="DJ124" i="11"/>
  <c r="DJ163" i="11" s="1"/>
  <c r="CT124" i="11"/>
  <c r="CT163" i="11" s="1"/>
  <c r="CD124" i="11"/>
  <c r="BN124" i="11"/>
  <c r="AX124" i="11"/>
  <c r="AH124" i="11"/>
  <c r="R124" i="11"/>
  <c r="B124" i="11"/>
  <c r="ES124" i="2"/>
  <c r="EC124" i="2"/>
  <c r="DM124" i="2"/>
  <c r="CW124" i="2"/>
  <c r="CG124" i="2"/>
  <c r="BQ124" i="2"/>
  <c r="BA124" i="2"/>
  <c r="AK124" i="2"/>
  <c r="U124" i="2"/>
  <c r="E124" i="2"/>
  <c r="ES124" i="11"/>
  <c r="EC124" i="11"/>
  <c r="DM124" i="11"/>
  <c r="CW124" i="11"/>
  <c r="CW163" i="11" s="1"/>
  <c r="CG124" i="11"/>
  <c r="BQ124" i="11"/>
  <c r="BA124" i="11"/>
  <c r="AK124" i="11"/>
  <c r="U124" i="11"/>
  <c r="E124" i="11"/>
  <c r="ER124" i="2"/>
  <c r="ER163" i="2" s="1"/>
  <c r="EB124" i="2"/>
  <c r="DL124" i="2"/>
  <c r="CV124" i="2"/>
  <c r="CF124" i="2"/>
  <c r="BP124" i="2"/>
  <c r="AZ124" i="2"/>
  <c r="AJ124" i="2"/>
  <c r="T124" i="2"/>
  <c r="D124" i="2"/>
  <c r="ER124" i="11"/>
  <c r="ER163" i="11" s="1"/>
  <c r="EB124" i="11"/>
  <c r="DL124" i="11"/>
  <c r="CV124" i="11"/>
  <c r="CF124" i="11"/>
  <c r="BP124" i="11"/>
  <c r="AZ124" i="11"/>
  <c r="AJ124" i="11"/>
  <c r="T124" i="11"/>
  <c r="D124" i="11"/>
  <c r="EQ124" i="2"/>
  <c r="EA124" i="2"/>
  <c r="DK124" i="2"/>
  <c r="CU124" i="2"/>
  <c r="CE124" i="2"/>
  <c r="BO124" i="2"/>
  <c r="AY124" i="2"/>
  <c r="AI124" i="2"/>
  <c r="S124" i="2"/>
  <c r="C124" i="2"/>
  <c r="EQ124" i="11"/>
  <c r="EA124" i="11"/>
  <c r="DK124" i="11"/>
  <c r="CU124" i="11"/>
  <c r="CE124" i="11"/>
  <c r="BO124" i="11"/>
  <c r="AY124" i="11"/>
  <c r="AI124" i="11"/>
  <c r="S124" i="11"/>
  <c r="C124" i="11"/>
  <c r="ET124" i="2"/>
  <c r="ED124" i="2"/>
  <c r="DN124" i="2"/>
  <c r="CX124" i="2"/>
  <c r="CH124" i="2"/>
  <c r="BR124" i="2"/>
  <c r="BB124" i="2"/>
  <c r="AL124" i="2"/>
  <c r="V124" i="2"/>
  <c r="F124" i="2"/>
  <c r="EH124" i="11"/>
  <c r="DB124" i="11"/>
  <c r="BV124" i="11"/>
  <c r="AP124" i="11"/>
  <c r="J124" i="11"/>
  <c r="EK124" i="2"/>
  <c r="DE124" i="2"/>
  <c r="BY124" i="2"/>
  <c r="AS124" i="2"/>
  <c r="M124" i="2"/>
  <c r="EK124" i="11"/>
  <c r="DE124" i="11"/>
  <c r="BY124" i="11"/>
  <c r="AS124" i="11"/>
  <c r="M124" i="11"/>
  <c r="EJ124" i="2"/>
  <c r="DD124" i="2"/>
  <c r="BX124" i="2"/>
  <c r="AR124" i="2"/>
  <c r="L124" i="2"/>
  <c r="EJ124" i="11"/>
  <c r="DD124" i="11"/>
  <c r="BX124" i="11"/>
  <c r="AR124" i="11"/>
  <c r="L124" i="11"/>
  <c r="EI124" i="2"/>
  <c r="DC124" i="2"/>
  <c r="BW124" i="2"/>
  <c r="AQ124" i="2"/>
  <c r="K124" i="2"/>
  <c r="EI124" i="11"/>
  <c r="DC124" i="11"/>
  <c r="BW124" i="11"/>
  <c r="AQ124" i="11"/>
  <c r="K124" i="11"/>
  <c r="EL124" i="2"/>
  <c r="DF124" i="2"/>
  <c r="BZ124" i="2"/>
  <c r="AT124" i="2"/>
  <c r="N124" i="2"/>
  <c r="DN124" i="11"/>
  <c r="BR124" i="11"/>
  <c r="AL124" i="11"/>
  <c r="F124" i="11"/>
  <c r="EG124" i="2"/>
  <c r="EG163" i="2" s="1"/>
  <c r="DA124" i="2"/>
  <c r="BU124" i="2"/>
  <c r="AO124" i="2"/>
  <c r="I124" i="2"/>
  <c r="EG124" i="11"/>
  <c r="DA124" i="11"/>
  <c r="BU124" i="11"/>
  <c r="AO124" i="11"/>
  <c r="I124" i="11"/>
  <c r="EF124" i="2"/>
  <c r="CZ124" i="2"/>
  <c r="BT124" i="2"/>
  <c r="AN124" i="2"/>
  <c r="H124" i="2"/>
  <c r="EF124" i="11"/>
  <c r="CZ124" i="11"/>
  <c r="BT124" i="11"/>
  <c r="AN124" i="11"/>
  <c r="H124" i="11"/>
  <c r="EE124" i="2"/>
  <c r="CY124" i="2"/>
  <c r="BS124" i="2"/>
  <c r="AM124" i="2"/>
  <c r="G124" i="2"/>
  <c r="EE124" i="11"/>
  <c r="CY124" i="11"/>
  <c r="BS124" i="11"/>
  <c r="AM124" i="11"/>
  <c r="G124" i="11"/>
  <c r="EH124" i="2"/>
  <c r="DB124" i="2"/>
  <c r="BV124" i="2"/>
  <c r="AP124" i="2"/>
  <c r="J124" i="2"/>
  <c r="FB124" i="11"/>
  <c r="EL124" i="11"/>
  <c r="DV124" i="11"/>
  <c r="DF124" i="11"/>
  <c r="CP124" i="11"/>
  <c r="BZ124" i="11"/>
  <c r="BJ124" i="11"/>
  <c r="AT124" i="11"/>
  <c r="AD124" i="11"/>
  <c r="N124" i="11"/>
  <c r="FE124" i="2"/>
  <c r="EO124" i="2"/>
  <c r="DY124" i="2"/>
  <c r="DI124" i="2"/>
  <c r="CS124" i="2"/>
  <c r="CC124" i="2"/>
  <c r="BM124" i="2"/>
  <c r="BM163" i="2" s="1"/>
  <c r="AW124" i="2"/>
  <c r="AG124" i="2"/>
  <c r="Q124" i="2"/>
  <c r="FE124" i="11"/>
  <c r="EO124" i="11"/>
  <c r="DY124" i="11"/>
  <c r="DI124" i="11"/>
  <c r="CS124" i="11"/>
  <c r="CC124" i="11"/>
  <c r="BM124" i="11"/>
  <c r="AW124" i="11"/>
  <c r="AG124" i="11"/>
  <c r="Q124" i="11"/>
  <c r="FD124" i="2"/>
  <c r="EN124" i="2"/>
  <c r="DX124" i="2"/>
  <c r="DH124" i="2"/>
  <c r="CR124" i="2"/>
  <c r="CB124" i="2"/>
  <c r="BL124" i="2"/>
  <c r="AV124" i="2"/>
  <c r="AF124" i="2"/>
  <c r="AF163" i="2" s="1"/>
  <c r="P124" i="2"/>
  <c r="FD124" i="11"/>
  <c r="EN124" i="11"/>
  <c r="DX124" i="11"/>
  <c r="DH124" i="11"/>
  <c r="CR124" i="11"/>
  <c r="CB124" i="11"/>
  <c r="BL124" i="11"/>
  <c r="AV124" i="11"/>
  <c r="AF124" i="11"/>
  <c r="P124" i="11"/>
  <c r="FC124" i="2"/>
  <c r="EM124" i="2"/>
  <c r="DW124" i="2"/>
  <c r="DG124" i="2"/>
  <c r="CQ124" i="2"/>
  <c r="CA124" i="2"/>
  <c r="BK124" i="2"/>
  <c r="AU124" i="2"/>
  <c r="AE124" i="2"/>
  <c r="O124" i="2"/>
  <c r="FC124" i="11"/>
  <c r="EM124" i="11"/>
  <c r="DW124" i="11"/>
  <c r="DG124" i="11"/>
  <c r="CQ124" i="11"/>
  <c r="CA124" i="11"/>
  <c r="BK124" i="11"/>
  <c r="AU124" i="11"/>
  <c r="AE124" i="11"/>
  <c r="O124" i="11"/>
  <c r="FF124" i="2"/>
  <c r="EP124" i="2"/>
  <c r="DZ124" i="2"/>
  <c r="DJ124" i="2"/>
  <c r="CT124" i="2"/>
  <c r="CD124" i="2"/>
  <c r="BN124" i="2"/>
  <c r="AX124" i="2"/>
  <c r="AX163" i="2" s="1"/>
  <c r="AH124" i="2"/>
  <c r="R124" i="2"/>
  <c r="B124" i="2"/>
  <c r="EX124" i="11"/>
  <c r="DR124" i="11"/>
  <c r="CL124" i="11"/>
  <c r="BF124" i="11"/>
  <c r="Z124" i="11"/>
  <c r="FA124" i="2"/>
  <c r="DU124" i="2"/>
  <c r="CO124" i="2"/>
  <c r="BI124" i="2"/>
  <c r="AC124" i="2"/>
  <c r="FA124" i="11"/>
  <c r="DU124" i="11"/>
  <c r="CO124" i="11"/>
  <c r="BI124" i="11"/>
  <c r="AC124" i="11"/>
  <c r="EZ124" i="2"/>
  <c r="DT124" i="2"/>
  <c r="CN124" i="2"/>
  <c r="BH124" i="2"/>
  <c r="AB124" i="2"/>
  <c r="EZ124" i="11"/>
  <c r="DT124" i="11"/>
  <c r="CN124" i="11"/>
  <c r="BH124" i="11"/>
  <c r="AB124" i="11"/>
  <c r="EY124" i="2"/>
  <c r="DS124" i="2"/>
  <c r="CM124" i="2"/>
  <c r="BG124" i="2"/>
  <c r="AA124" i="2"/>
  <c r="EY124" i="11"/>
  <c r="DS124" i="11"/>
  <c r="CM124" i="11"/>
  <c r="BG124" i="11"/>
  <c r="AA124" i="11"/>
  <c r="FB124" i="2"/>
  <c r="DV124" i="2"/>
  <c r="CP124" i="2"/>
  <c r="BJ124" i="2"/>
  <c r="AD124" i="2"/>
  <c r="ET124" i="11"/>
  <c r="ED124" i="11"/>
  <c r="CX124" i="11"/>
  <c r="CH124" i="11"/>
  <c r="BB124" i="11"/>
  <c r="V124" i="11"/>
  <c r="EW124" i="2"/>
  <c r="DQ124" i="2"/>
  <c r="CK124" i="2"/>
  <c r="BE124" i="2"/>
  <c r="Y124" i="2"/>
  <c r="EW124" i="11"/>
  <c r="DQ124" i="11"/>
  <c r="CK124" i="11"/>
  <c r="BE124" i="11"/>
  <c r="Y124" i="11"/>
  <c r="EV124" i="2"/>
  <c r="DP124" i="2"/>
  <c r="CJ124" i="2"/>
  <c r="BD124" i="2"/>
  <c r="X124" i="2"/>
  <c r="X163" i="2" s="1"/>
  <c r="EV124" i="11"/>
  <c r="DP124" i="11"/>
  <c r="CJ124" i="11"/>
  <c r="BD124" i="11"/>
  <c r="X124" i="11"/>
  <c r="EU124" i="2"/>
  <c r="DO124" i="2"/>
  <c r="CI124" i="2"/>
  <c r="BC124" i="2"/>
  <c r="W124" i="2"/>
  <c r="EU124" i="11"/>
  <c r="DO124" i="11"/>
  <c r="CI124" i="11"/>
  <c r="BC124" i="11"/>
  <c r="W124" i="11"/>
  <c r="EX124" i="2"/>
  <c r="DR124" i="2"/>
  <c r="CL124" i="2"/>
  <c r="BF124" i="2"/>
  <c r="Z124" i="2"/>
  <c r="FF163" i="2"/>
  <c r="AN175" i="4"/>
  <c r="J175" i="4"/>
  <c r="E175" i="4"/>
  <c r="AC175" i="4"/>
  <c r="G175" i="4"/>
  <c r="AG175" i="4"/>
  <c r="AA175" i="4"/>
  <c r="AK175" i="4"/>
  <c r="AD175" i="4"/>
  <c r="AM175" i="4"/>
  <c r="O175" i="4"/>
  <c r="I175" i="4"/>
  <c r="S175" i="4"/>
  <c r="D175" i="4"/>
  <c r="AO175" i="4"/>
  <c r="H175" i="4"/>
  <c r="N175" i="4"/>
  <c r="L175" i="4"/>
  <c r="AJ175" i="4"/>
  <c r="R175" i="4"/>
  <c r="B175" i="4"/>
  <c r="W175" i="4"/>
  <c r="X175" i="4"/>
  <c r="AH175" i="4"/>
  <c r="AB175" i="4"/>
  <c r="F175" i="4"/>
  <c r="P175" i="4"/>
  <c r="Q175" i="4"/>
  <c r="K175" i="4"/>
  <c r="U175" i="4"/>
  <c r="T175" i="4"/>
  <c r="C175" i="4"/>
  <c r="Z175" i="4"/>
  <c r="AF175" i="4"/>
  <c r="V175" i="4"/>
  <c r="M175" i="4"/>
  <c r="AL175" i="4"/>
  <c r="AE175" i="4"/>
  <c r="Y175" i="4"/>
  <c r="AI175" i="4"/>
  <c r="T166" i="4"/>
  <c r="N166" i="4"/>
  <c r="AE166" i="4"/>
  <c r="AO166" i="4"/>
  <c r="Z166" i="4"/>
  <c r="AA166" i="4"/>
  <c r="Y166" i="4"/>
  <c r="AL166" i="4"/>
  <c r="M166" i="4"/>
  <c r="S166" i="4"/>
  <c r="AH166" i="4"/>
  <c r="AB166" i="4"/>
  <c r="F166" i="4"/>
  <c r="W166" i="4"/>
  <c r="AN166" i="4"/>
  <c r="B166" i="4"/>
  <c r="AI166" i="4"/>
  <c r="U166" i="4"/>
  <c r="P166" i="4"/>
  <c r="Q166" i="4"/>
  <c r="E166" i="4"/>
  <c r="C166" i="4"/>
  <c r="D166" i="4"/>
  <c r="AG166" i="4"/>
  <c r="O166" i="4"/>
  <c r="AF166" i="4"/>
  <c r="J166" i="4"/>
  <c r="AJ166" i="4"/>
  <c r="AD166" i="4"/>
  <c r="H166" i="4"/>
  <c r="R166" i="4"/>
  <c r="X166" i="4"/>
  <c r="L166" i="4"/>
  <c r="K166" i="4"/>
  <c r="AM166" i="4"/>
  <c r="AC166" i="4"/>
  <c r="AK166" i="4"/>
  <c r="I166" i="4"/>
  <c r="G166" i="4"/>
  <c r="V166" i="4"/>
  <c r="Y158" i="4"/>
  <c r="C158" i="4"/>
  <c r="X158" i="4"/>
  <c r="AK158" i="4"/>
  <c r="AE158" i="4"/>
  <c r="H158" i="4"/>
  <c r="J158" i="4"/>
  <c r="L158" i="4"/>
  <c r="AD158" i="4"/>
  <c r="AB158" i="4"/>
  <c r="AM158" i="4"/>
  <c r="Q158" i="4"/>
  <c r="AH158" i="4"/>
  <c r="P158" i="4"/>
  <c r="F158" i="4"/>
  <c r="G158" i="4"/>
  <c r="T158" i="4"/>
  <c r="AA158" i="4"/>
  <c r="E158" i="4"/>
  <c r="AL158" i="4"/>
  <c r="K158" i="4"/>
  <c r="V158" i="4"/>
  <c r="AN158" i="4"/>
  <c r="AI158" i="4"/>
  <c r="AF158" i="4"/>
  <c r="N158" i="4"/>
  <c r="AO158" i="4"/>
  <c r="I158" i="4"/>
  <c r="Z158" i="4"/>
  <c r="D158" i="4"/>
  <c r="U158" i="4"/>
  <c r="O158" i="4"/>
  <c r="B158" i="4"/>
  <c r="S158" i="4"/>
  <c r="M158" i="4"/>
  <c r="AJ158" i="4"/>
  <c r="W158" i="4"/>
  <c r="R158" i="4"/>
  <c r="AC158" i="4"/>
  <c r="AG158" i="4"/>
  <c r="FB120" i="5"/>
  <c r="AE142" i="4"/>
  <c r="I142" i="4"/>
  <c r="AH142" i="4"/>
  <c r="D142" i="4"/>
  <c r="U142" i="4"/>
  <c r="X142" i="4"/>
  <c r="Z142" i="4"/>
  <c r="S142" i="4"/>
  <c r="R142" i="4"/>
  <c r="AM142" i="4"/>
  <c r="J142" i="4"/>
  <c r="W142" i="4"/>
  <c r="AN142" i="4"/>
  <c r="B142" i="4"/>
  <c r="AI142" i="4"/>
  <c r="AL142" i="4"/>
  <c r="P142" i="4"/>
  <c r="AJ142" i="4"/>
  <c r="AD142" i="4"/>
  <c r="T142" i="4"/>
  <c r="AK142" i="4"/>
  <c r="O142" i="4"/>
  <c r="AF142" i="4"/>
  <c r="N142" i="4"/>
  <c r="M142" i="4"/>
  <c r="F142" i="4"/>
  <c r="AG142" i="4"/>
  <c r="K142" i="4"/>
  <c r="AB142" i="4"/>
  <c r="Q142" i="4"/>
  <c r="V142" i="4"/>
  <c r="L142" i="4"/>
  <c r="AC142" i="4"/>
  <c r="G142" i="4"/>
  <c r="AO142" i="4"/>
  <c r="AA142" i="4"/>
  <c r="E142" i="4"/>
  <c r="H142" i="4"/>
  <c r="Y142" i="4"/>
  <c r="C142" i="4"/>
  <c r="AF132" i="4"/>
  <c r="AF130" i="4" s="1"/>
  <c r="P132" i="4"/>
  <c r="P130" i="4" s="1"/>
  <c r="AM132" i="4"/>
  <c r="AM130" i="4" s="1"/>
  <c r="W132" i="4"/>
  <c r="W130" i="4" s="1"/>
  <c r="G132" i="4"/>
  <c r="G130" i="4" s="1"/>
  <c r="AD132" i="4"/>
  <c r="AD130" i="4" s="1"/>
  <c r="N132" i="4"/>
  <c r="N130" i="4" s="1"/>
  <c r="AC132" i="4"/>
  <c r="AC130" i="4" s="1"/>
  <c r="AK132" i="4"/>
  <c r="AK130" i="4" s="1"/>
  <c r="Q132" i="4"/>
  <c r="Q130" i="4" s="1"/>
  <c r="AB132" i="4"/>
  <c r="AB130" i="4" s="1"/>
  <c r="L132" i="4"/>
  <c r="L130" i="4" s="1"/>
  <c r="AI132" i="4"/>
  <c r="AI130" i="4" s="1"/>
  <c r="S132" i="4"/>
  <c r="S130" i="4" s="1"/>
  <c r="C132" i="4"/>
  <c r="C130" i="4" s="1"/>
  <c r="Z132" i="4"/>
  <c r="Z130" i="4" s="1"/>
  <c r="J132" i="4"/>
  <c r="J130" i="4" s="1"/>
  <c r="M132" i="4"/>
  <c r="M130" i="4" s="1"/>
  <c r="U132" i="4"/>
  <c r="U130" i="4" s="1"/>
  <c r="AO132" i="4"/>
  <c r="AO130" i="4" s="1"/>
  <c r="AN132" i="4"/>
  <c r="AN130" i="4" s="1"/>
  <c r="X132" i="4"/>
  <c r="X130" i="4" s="1"/>
  <c r="H132" i="4"/>
  <c r="H130" i="4" s="1"/>
  <c r="AE132" i="4"/>
  <c r="AE130" i="4" s="1"/>
  <c r="O132" i="4"/>
  <c r="O130" i="4" s="1"/>
  <c r="AL132" i="4"/>
  <c r="AL130" i="4" s="1"/>
  <c r="V132" i="4"/>
  <c r="V130" i="4" s="1"/>
  <c r="F132" i="4"/>
  <c r="F130" i="4" s="1"/>
  <c r="Y132" i="4"/>
  <c r="Y130" i="4" s="1"/>
  <c r="E132" i="4"/>
  <c r="E130" i="4" s="1"/>
  <c r="B104" i="2"/>
  <c r="AJ132" i="4"/>
  <c r="AJ130" i="4" s="1"/>
  <c r="T132" i="4"/>
  <c r="T130" i="4" s="1"/>
  <c r="D132" i="4"/>
  <c r="D130" i="4" s="1"/>
  <c r="AA132" i="4"/>
  <c r="AA130" i="4" s="1"/>
  <c r="K132" i="4"/>
  <c r="K130" i="4" s="1"/>
  <c r="AH132" i="4"/>
  <c r="AH130" i="4" s="1"/>
  <c r="R132" i="4"/>
  <c r="R130" i="4" s="1"/>
  <c r="B132" i="4"/>
  <c r="B130" i="4" s="1"/>
  <c r="I132" i="4"/>
  <c r="I130" i="4" s="1"/>
  <c r="AG132" i="4"/>
  <c r="AG130" i="4" s="1"/>
  <c r="B104" i="11"/>
  <c r="FD163" i="5"/>
  <c r="FE163" i="5"/>
  <c r="FB163" i="5"/>
  <c r="FC144" i="5"/>
  <c r="FD111" i="5"/>
  <c r="FC163" i="5"/>
  <c r="FV163" i="11" l="1"/>
  <c r="FV163" i="2"/>
  <c r="FV120" i="2"/>
  <c r="FT163" i="2"/>
  <c r="AR130" i="4"/>
  <c r="FS163" i="2"/>
  <c r="FS163" i="11"/>
  <c r="FR163" i="2"/>
  <c r="AS189" i="10"/>
  <c r="AS189" i="4"/>
  <c r="FQ163" i="2"/>
  <c r="AR150" i="4"/>
  <c r="AR189" i="4" s="1"/>
  <c r="AR150" i="10"/>
  <c r="AR189" i="10" s="1"/>
  <c r="FO163" i="2"/>
  <c r="AP150" i="10"/>
  <c r="AP189" i="10" s="1"/>
  <c r="AL150" i="10"/>
  <c r="AL189" i="10" s="1"/>
  <c r="AH150" i="10"/>
  <c r="AH189" i="10" s="1"/>
  <c r="AD150" i="10"/>
  <c r="AD189" i="10" s="1"/>
  <c r="Z150" i="10"/>
  <c r="Z189" i="10" s="1"/>
  <c r="V150" i="10"/>
  <c r="V189" i="10" s="1"/>
  <c r="AN150" i="10"/>
  <c r="AN189" i="10" s="1"/>
  <c r="AJ150" i="10"/>
  <c r="AJ189" i="10" s="1"/>
  <c r="AF150" i="10"/>
  <c r="AF189" i="10" s="1"/>
  <c r="AB150" i="10"/>
  <c r="AB189" i="10" s="1"/>
  <c r="X150" i="10"/>
  <c r="X189" i="10" s="1"/>
  <c r="T150" i="10"/>
  <c r="T189" i="10" s="1"/>
  <c r="AO150" i="10"/>
  <c r="AO189" i="10" s="1"/>
  <c r="AG150" i="10"/>
  <c r="AG189" i="10" s="1"/>
  <c r="Y150" i="10"/>
  <c r="Y189" i="10" s="1"/>
  <c r="R150" i="10"/>
  <c r="R189" i="10" s="1"/>
  <c r="N150" i="10"/>
  <c r="N189" i="10" s="1"/>
  <c r="J150" i="10"/>
  <c r="J189" i="10" s="1"/>
  <c r="F150" i="10"/>
  <c r="F189" i="10" s="1"/>
  <c r="B150" i="10"/>
  <c r="B189" i="10" s="1"/>
  <c r="AK150" i="10"/>
  <c r="AK189" i="10" s="1"/>
  <c r="AC150" i="10"/>
  <c r="AC189" i="10" s="1"/>
  <c r="U150" i="10"/>
  <c r="U189" i="10" s="1"/>
  <c r="P150" i="10"/>
  <c r="P189" i="10" s="1"/>
  <c r="L150" i="10"/>
  <c r="L189" i="10" s="1"/>
  <c r="H150" i="10"/>
  <c r="H189" i="10" s="1"/>
  <c r="D150" i="10"/>
  <c r="D189" i="10" s="1"/>
  <c r="AM150" i="10"/>
  <c r="W150" i="10"/>
  <c r="W189" i="10" s="1"/>
  <c r="M150" i="10"/>
  <c r="M189" i="10" s="1"/>
  <c r="E150" i="10"/>
  <c r="E189" i="10" s="1"/>
  <c r="AE150" i="10"/>
  <c r="AE189" i="10" s="1"/>
  <c r="Q150" i="10"/>
  <c r="Q189" i="10" s="1"/>
  <c r="I150" i="10"/>
  <c r="I189" i="10" s="1"/>
  <c r="S150" i="10"/>
  <c r="S189" i="10" s="1"/>
  <c r="C150" i="10"/>
  <c r="C189" i="10" s="1"/>
  <c r="AI150" i="10"/>
  <c r="AI189" i="10" s="1"/>
  <c r="K150" i="10"/>
  <c r="K189" i="10" s="1"/>
  <c r="AA150" i="10"/>
  <c r="AA189" i="10" s="1"/>
  <c r="O150" i="10"/>
  <c r="O189" i="10" s="1"/>
  <c r="G150" i="10"/>
  <c r="G189" i="10" s="1"/>
  <c r="AQ150" i="10"/>
  <c r="AQ189" i="10" s="1"/>
  <c r="AQ189" i="4"/>
  <c r="FD159" i="5"/>
  <c r="FB111" i="5"/>
  <c r="FC111" i="5"/>
  <c r="FE159" i="5"/>
  <c r="AP150" i="4"/>
  <c r="AP189" i="4" s="1"/>
  <c r="FG163" i="2"/>
  <c r="FG163" i="11"/>
  <c r="FF163" i="11"/>
  <c r="DV163" i="11"/>
  <c r="BK163" i="11"/>
  <c r="CV163" i="2"/>
  <c r="AR163" i="2"/>
  <c r="DA163" i="2"/>
  <c r="CN163" i="11"/>
  <c r="DP163" i="2"/>
  <c r="BG163" i="11"/>
  <c r="EF163" i="11"/>
  <c r="EC163" i="2"/>
  <c r="BF163" i="2"/>
  <c r="CE163" i="11"/>
  <c r="DF163" i="11"/>
  <c r="EK163" i="2"/>
  <c r="ES163" i="11"/>
  <c r="AG163" i="11"/>
  <c r="AE163" i="2"/>
  <c r="AV163" i="2"/>
  <c r="EV163" i="2"/>
  <c r="DK163" i="2"/>
  <c r="DR163" i="2"/>
  <c r="AH163" i="2"/>
  <c r="CC163" i="2"/>
  <c r="CM163" i="2"/>
  <c r="BA163" i="2"/>
  <c r="S163" i="2"/>
  <c r="DU163" i="2"/>
  <c r="EW163" i="2"/>
  <c r="DV163" i="2"/>
  <c r="EL163" i="2"/>
  <c r="G163" i="2"/>
  <c r="EJ163" i="2"/>
  <c r="O163" i="2"/>
  <c r="ED163" i="2"/>
  <c r="BZ163" i="2"/>
  <c r="CZ163" i="2"/>
  <c r="BI163" i="2"/>
  <c r="I163" i="2"/>
  <c r="N163" i="2"/>
  <c r="DF163" i="2"/>
  <c r="DC163" i="2"/>
  <c r="CO163" i="2"/>
  <c r="P163" i="2"/>
  <c r="EU163" i="2"/>
  <c r="EP163" i="2"/>
  <c r="Y163" i="2"/>
  <c r="EN163" i="2"/>
  <c r="AD163" i="2"/>
  <c r="J163" i="2"/>
  <c r="AP163" i="2"/>
  <c r="DI163" i="2"/>
  <c r="CW163" i="2"/>
  <c r="DZ163" i="2"/>
  <c r="DS163" i="2"/>
  <c r="AZ163" i="2"/>
  <c r="DD163" i="2"/>
  <c r="BG163" i="2"/>
  <c r="EQ163" i="2"/>
  <c r="B163" i="2"/>
  <c r="AQ163" i="2"/>
  <c r="ET163" i="2"/>
  <c r="DG163" i="2"/>
  <c r="BT163" i="2"/>
  <c r="EY163" i="2"/>
  <c r="BC163" i="2"/>
  <c r="BN163" i="2"/>
  <c r="BB163" i="2"/>
  <c r="CA163" i="2"/>
  <c r="AJ163" i="2"/>
  <c r="CG163" i="2"/>
  <c r="CH163" i="2"/>
  <c r="AG163" i="2"/>
  <c r="V163" i="2"/>
  <c r="W163" i="2"/>
  <c r="CX163" i="2"/>
  <c r="BV163" i="2"/>
  <c r="EE163" i="2"/>
  <c r="K163" i="2"/>
  <c r="AN163" i="2"/>
  <c r="DQ163" i="2"/>
  <c r="EA163" i="11"/>
  <c r="CM163" i="11"/>
  <c r="I163" i="11"/>
  <c r="BW163" i="11"/>
  <c r="AS163" i="11"/>
  <c r="BT163" i="11"/>
  <c r="O163" i="11"/>
  <c r="DA163" i="11"/>
  <c r="DE163" i="11"/>
  <c r="CF163" i="11"/>
  <c r="CH163" i="11"/>
  <c r="BF163" i="11"/>
  <c r="BH163" i="11"/>
  <c r="BU163" i="11"/>
  <c r="U163" i="11"/>
  <c r="CO163" i="11"/>
  <c r="CV163" i="11"/>
  <c r="J163" i="11"/>
  <c r="CS163" i="11"/>
  <c r="FB163" i="2"/>
  <c r="FC163" i="11"/>
  <c r="CD163" i="2"/>
  <c r="BP163" i="11"/>
  <c r="BX163" i="11"/>
  <c r="AT163" i="11"/>
  <c r="CQ163" i="11"/>
  <c r="Z163" i="11"/>
  <c r="CK163" i="11"/>
  <c r="E163" i="11"/>
  <c r="DE163" i="2"/>
  <c r="DW163" i="11"/>
  <c r="AU163" i="11"/>
  <c r="DH163" i="11"/>
  <c r="DJ163" i="2"/>
  <c r="T163" i="11"/>
  <c r="EO163" i="11"/>
  <c r="EB163" i="11"/>
  <c r="BD163" i="2"/>
  <c r="CU163" i="11"/>
  <c r="AR163" i="11"/>
  <c r="V163" i="11"/>
  <c r="DO163" i="11"/>
  <c r="CZ163" i="11"/>
  <c r="D163" i="2"/>
  <c r="DB163" i="2"/>
  <c r="EJ163" i="11"/>
  <c r="CB163" i="11"/>
  <c r="FB163" i="11"/>
  <c r="FD163" i="11"/>
  <c r="N163" i="11"/>
  <c r="AV163" i="11"/>
  <c r="BY163" i="2"/>
  <c r="AK163" i="2"/>
  <c r="BL163" i="11"/>
  <c r="BQ163" i="2"/>
  <c r="DI163" i="11"/>
  <c r="AK163" i="11"/>
  <c r="R163" i="11"/>
  <c r="EZ163" i="2"/>
  <c r="BE163" i="11"/>
  <c r="BA163" i="11"/>
  <c r="BI163" i="11"/>
  <c r="BH163" i="2"/>
  <c r="CU163" i="2"/>
  <c r="EV163" i="11"/>
  <c r="CB163" i="2"/>
  <c r="CY163" i="11"/>
  <c r="EM163" i="11"/>
  <c r="CI163" i="11"/>
  <c r="CR163" i="11"/>
  <c r="BC163" i="11"/>
  <c r="AM163" i="11"/>
  <c r="CT163" i="2"/>
  <c r="CY163" i="2"/>
  <c r="EI163" i="11"/>
  <c r="AI163" i="11"/>
  <c r="BE163" i="2"/>
  <c r="AA163" i="11"/>
  <c r="CS163" i="2"/>
  <c r="DB163" i="11"/>
  <c r="EO163" i="2"/>
  <c r="BO163" i="11"/>
  <c r="EY163" i="11"/>
  <c r="DK163" i="11"/>
  <c r="AP163" i="11"/>
  <c r="ES163" i="2"/>
  <c r="EQ163" i="11"/>
  <c r="DP163" i="11"/>
  <c r="CD163" i="11"/>
  <c r="R163" i="2"/>
  <c r="H163" i="2"/>
  <c r="AC163" i="2"/>
  <c r="EG163" i="11"/>
  <c r="AX163" i="11"/>
  <c r="AE163" i="11"/>
  <c r="AC163" i="11"/>
  <c r="D163" i="11"/>
  <c r="X163" i="11"/>
  <c r="EK163" i="11"/>
  <c r="AI163" i="2"/>
  <c r="BN163" i="11"/>
  <c r="Y163" i="11"/>
  <c r="DZ163" i="11"/>
  <c r="CP163" i="2"/>
  <c r="AY163" i="2"/>
  <c r="W163" i="11"/>
  <c r="ED163" i="11"/>
  <c r="AF163" i="11"/>
  <c r="AH163" i="11"/>
  <c r="AO163" i="11"/>
  <c r="EC163" i="11"/>
  <c r="Q163" i="11"/>
  <c r="FC163" i="2"/>
  <c r="FD163" i="2"/>
  <c r="B163" i="11"/>
  <c r="M163" i="2"/>
  <c r="CX163" i="11"/>
  <c r="EZ163" i="11"/>
  <c r="CC163" i="11"/>
  <c r="BD163" i="11"/>
  <c r="CJ163" i="11"/>
  <c r="DT163" i="11"/>
  <c r="CF163" i="2"/>
  <c r="BO163" i="2"/>
  <c r="BS163" i="2"/>
  <c r="C163" i="2"/>
  <c r="BY163" i="11"/>
  <c r="CJ163" i="2"/>
  <c r="BW163" i="2"/>
  <c r="E163" i="2"/>
  <c r="EA163" i="2"/>
  <c r="DC163" i="11"/>
  <c r="EN163" i="11"/>
  <c r="EH163" i="11"/>
  <c r="CL163" i="11"/>
  <c r="EI163" i="2"/>
  <c r="CA163" i="11"/>
  <c r="H163" i="11"/>
  <c r="DL163" i="2"/>
  <c r="EX163" i="2"/>
  <c r="DL163" i="11"/>
  <c r="CN163" i="2"/>
  <c r="EB163" i="2"/>
  <c r="BX163" i="2"/>
  <c r="DQ163" i="11"/>
  <c r="DR163" i="11"/>
  <c r="CG163" i="11"/>
  <c r="BJ163" i="2"/>
  <c r="F163" i="2"/>
  <c r="FA163" i="11"/>
  <c r="CK163" i="2"/>
  <c r="AB163" i="11"/>
  <c r="FE163" i="2"/>
  <c r="FE163" i="11"/>
  <c r="C150" i="4"/>
  <c r="V150" i="4"/>
  <c r="AK150" i="4"/>
  <c r="H150" i="4"/>
  <c r="R150" i="4"/>
  <c r="AE150" i="4"/>
  <c r="AC150" i="4"/>
  <c r="AD150" i="4"/>
  <c r="AN150" i="4"/>
  <c r="AL150" i="4"/>
  <c r="AM150" i="4"/>
  <c r="J150" i="4"/>
  <c r="AJ150" i="4"/>
  <c r="L150" i="4"/>
  <c r="I150" i="4"/>
  <c r="B150" i="4"/>
  <c r="Q150" i="4"/>
  <c r="D150" i="4"/>
  <c r="E150" i="4"/>
  <c r="K150" i="4"/>
  <c r="M150" i="4"/>
  <c r="AB150" i="4"/>
  <c r="AO150" i="4"/>
  <c r="O150" i="4"/>
  <c r="Z150" i="4"/>
  <c r="N150" i="4"/>
  <c r="X150" i="4"/>
  <c r="AI150" i="4"/>
  <c r="Y150" i="4"/>
  <c r="F150" i="4"/>
  <c r="U150" i="4"/>
  <c r="AA150" i="4"/>
  <c r="AF150" i="4"/>
  <c r="W150" i="4"/>
  <c r="G150" i="4"/>
  <c r="AH150" i="4"/>
  <c r="AG150" i="4"/>
  <c r="T150" i="4"/>
  <c r="P150" i="4"/>
  <c r="S150" i="4"/>
  <c r="BR163" i="11"/>
  <c r="L163" i="2"/>
  <c r="Z163" i="2"/>
  <c r="CR163" i="2"/>
  <c r="CQ163" i="2"/>
  <c r="DO163" i="2"/>
  <c r="EM163" i="2"/>
  <c r="AY163" i="11"/>
  <c r="DX163" i="2"/>
  <c r="L163" i="11"/>
  <c r="DH163" i="2"/>
  <c r="CI163" i="2"/>
  <c r="BS163" i="11"/>
  <c r="BQ163" i="11"/>
  <c r="AL163" i="11"/>
  <c r="DX163" i="11"/>
  <c r="BR163" i="2"/>
  <c r="AW163" i="11"/>
  <c r="CL163" i="2"/>
  <c r="AU163" i="2"/>
  <c r="AQ163" i="11"/>
  <c r="C163" i="11"/>
  <c r="BP163" i="2"/>
  <c r="BU163" i="2"/>
  <c r="K163" i="11"/>
  <c r="AM163" i="2"/>
  <c r="EW163" i="11"/>
  <c r="EF163" i="2"/>
  <c r="FA163" i="2"/>
  <c r="DG163" i="11"/>
  <c r="AD163" i="11"/>
  <c r="DS163" i="11"/>
  <c r="EL163" i="11"/>
  <c r="EE163" i="11"/>
  <c r="BV163" i="11"/>
  <c r="AB163" i="2"/>
  <c r="BM163" i="11"/>
  <c r="DN163" i="2"/>
  <c r="BK163" i="2"/>
  <c r="EP163" i="11"/>
  <c r="AN163" i="11"/>
  <c r="EH163" i="2"/>
  <c r="Q163" i="2"/>
  <c r="BZ163" i="11"/>
  <c r="DW163" i="2"/>
  <c r="CP163" i="11"/>
  <c r="DM163" i="11"/>
  <c r="AW163" i="2"/>
  <c r="DT163" i="2"/>
  <c r="AA163" i="2"/>
  <c r="S163" i="11"/>
  <c r="DD163" i="11"/>
  <c r="DM163" i="2"/>
  <c r="AT163" i="2"/>
  <c r="DY163" i="2"/>
  <c r="ET163" i="11"/>
  <c r="AJ163" i="11"/>
  <c r="DY163" i="11"/>
  <c r="AL163" i="2"/>
  <c r="CE163" i="2"/>
  <c r="DU163" i="11"/>
  <c r="BJ163" i="11"/>
  <c r="F163" i="11"/>
  <c r="BL163" i="2"/>
  <c r="U163" i="2"/>
  <c r="EU163" i="11"/>
  <c r="EX163" i="11"/>
  <c r="G163" i="11"/>
  <c r="P163" i="11"/>
  <c r="AO163" i="2"/>
  <c r="BB163" i="11"/>
  <c r="M163" i="11"/>
  <c r="DN163" i="11"/>
  <c r="AZ163" i="11"/>
  <c r="AS163" i="2"/>
  <c r="T163" i="2"/>
  <c r="FV111" i="2" l="1"/>
  <c r="AM189" i="10"/>
  <c r="FB159" i="5"/>
  <c r="FC159" i="5"/>
  <c r="T189" i="4"/>
  <c r="AG189" i="4"/>
  <c r="AF189" i="4"/>
  <c r="F189" i="4"/>
  <c r="Y189" i="4"/>
  <c r="M189" i="4"/>
  <c r="AJ189" i="4"/>
  <c r="AL189" i="4"/>
  <c r="AN189" i="4"/>
  <c r="V189" i="4"/>
  <c r="S189" i="4"/>
  <c r="U189" i="4"/>
  <c r="K189" i="4"/>
  <c r="AA189" i="4"/>
  <c r="X189" i="4"/>
  <c r="B189" i="4"/>
  <c r="AC189" i="4"/>
  <c r="AH189" i="4"/>
  <c r="J189" i="4"/>
  <c r="G189" i="4"/>
  <c r="D189" i="4"/>
  <c r="W189" i="4"/>
  <c r="AD189" i="4"/>
  <c r="AO189" i="4"/>
  <c r="AE189" i="4"/>
  <c r="R189" i="4"/>
  <c r="P189" i="4"/>
  <c r="N189" i="4"/>
  <c r="L189" i="4"/>
  <c r="C189" i="4"/>
  <c r="I189" i="4"/>
  <c r="AM189" i="4"/>
  <c r="AK189" i="4"/>
  <c r="AB189" i="4"/>
  <c r="E189" i="4"/>
  <c r="Z189" i="4"/>
  <c r="AI189" i="4"/>
  <c r="O189" i="4"/>
  <c r="Q189" i="4"/>
  <c r="H189" i="4"/>
  <c r="FV159" i="2" l="1"/>
  <c r="E151" i="2"/>
  <c r="M151" i="2"/>
  <c r="I151" i="2"/>
  <c r="BA151" i="2"/>
  <c r="BI151" i="2"/>
  <c r="DG151" i="2"/>
  <c r="AS151" i="2"/>
  <c r="BQ151" i="2"/>
  <c r="CI151" i="2"/>
  <c r="DW151" i="2"/>
  <c r="EE151" i="2"/>
  <c r="CQ151" i="2"/>
  <c r="DO151" i="2"/>
  <c r="U151" i="2"/>
  <c r="AC151" i="2"/>
  <c r="AK151" i="2"/>
  <c r="EA151" i="2"/>
  <c r="CA151" i="2"/>
  <c r="Q151" i="2"/>
  <c r="BW151" i="2"/>
  <c r="CE151" i="2"/>
  <c r="CM151" i="2"/>
  <c r="CU151" i="2"/>
  <c r="DK151" i="2"/>
  <c r="DS151" i="2"/>
  <c r="BS151" i="2"/>
  <c r="Y151" i="2"/>
  <c r="AG151" i="2"/>
  <c r="AO151" i="2"/>
  <c r="AW151" i="2"/>
  <c r="BE151" i="2"/>
  <c r="BM151" i="2"/>
  <c r="DC151" i="2"/>
  <c r="F151" i="2"/>
  <c r="N151" i="2"/>
  <c r="V151" i="2"/>
  <c r="BB151" i="2"/>
  <c r="BJ151" i="2"/>
  <c r="CJ151" i="2"/>
  <c r="CR151" i="2"/>
  <c r="CZ151" i="2"/>
  <c r="DH151" i="2"/>
  <c r="BU151" i="2"/>
  <c r="CC151" i="2"/>
  <c r="DI151" i="2"/>
  <c r="DQ151" i="2"/>
  <c r="DY151" i="2"/>
  <c r="EG151" i="2"/>
  <c r="H151" i="2"/>
  <c r="P151" i="2"/>
  <c r="DN151" i="2"/>
  <c r="CP151" i="2"/>
  <c r="DF151" i="2"/>
  <c r="BZ151" i="2"/>
  <c r="C151" i="2"/>
  <c r="K151" i="2"/>
  <c r="S151" i="2"/>
  <c r="AA151" i="2"/>
  <c r="AY151" i="2"/>
  <c r="DP151" i="2"/>
  <c r="EF151" i="2"/>
  <c r="DV151" i="2"/>
  <c r="ED151" i="2"/>
  <c r="AD151" i="2"/>
  <c r="AM151" i="2"/>
  <c r="AU151" i="2"/>
  <c r="CX151" i="2"/>
  <c r="AH151" i="2"/>
  <c r="CB151" i="2"/>
  <c r="AI151" i="2"/>
  <c r="AQ151" i="2"/>
  <c r="DX151" i="2"/>
  <c r="T151" i="2"/>
  <c r="AB151" i="2"/>
  <c r="AJ151" i="2"/>
  <c r="AR151" i="2"/>
  <c r="CT151" i="2"/>
  <c r="DJ151" i="2"/>
  <c r="DR151" i="2"/>
  <c r="AP151" i="2"/>
  <c r="O151" i="2"/>
  <c r="CK151" i="2"/>
  <c r="CS151" i="2"/>
  <c r="DA151" i="2"/>
  <c r="AF151" i="2"/>
  <c r="AV151" i="2"/>
  <c r="BD151" i="2"/>
  <c r="BL151" i="2"/>
  <c r="CH151" i="2"/>
  <c r="AX151" i="2"/>
  <c r="BX151" i="2"/>
  <c r="CF151" i="2"/>
  <c r="G151" i="2"/>
  <c r="W151" i="2"/>
  <c r="AE151" i="2"/>
  <c r="BC151" i="2"/>
  <c r="BK151" i="2"/>
  <c r="DL151" i="2"/>
  <c r="DT151" i="2"/>
  <c r="EB151" i="2"/>
  <c r="X151" i="2"/>
  <c r="AN151" i="2"/>
  <c r="DZ151" i="2"/>
  <c r="DB151" i="2"/>
  <c r="CY151" i="2"/>
  <c r="J151" i="2"/>
  <c r="R151" i="2"/>
  <c r="Z151" i="2"/>
  <c r="AL151" i="2"/>
  <c r="AT151" i="2"/>
  <c r="BF151" i="2"/>
  <c r="BN151" i="2"/>
  <c r="BT151" i="2"/>
  <c r="CN151" i="2"/>
  <c r="CV151" i="2"/>
  <c r="DD151" i="2"/>
  <c r="BG151" i="2"/>
  <c r="BO151" i="2"/>
  <c r="BY151" i="2"/>
  <c r="CG151" i="2"/>
  <c r="CO151" i="2"/>
  <c r="CW151" i="2"/>
  <c r="DE151" i="2"/>
  <c r="DM151" i="2"/>
  <c r="DU151" i="2"/>
  <c r="EC151" i="2"/>
  <c r="D151" i="2"/>
  <c r="L151" i="2"/>
  <c r="AZ151" i="2"/>
  <c r="BH151" i="2"/>
  <c r="BP151" i="2"/>
  <c r="BR151" i="2"/>
  <c r="BV151" i="2"/>
  <c r="CD151" i="2"/>
  <c r="CL151" i="2"/>
  <c r="B151" i="2" l="1"/>
  <c r="BW164" i="2"/>
  <c r="DR164" i="2"/>
  <c r="BS164" i="2"/>
  <c r="EK151" i="2"/>
  <c r="EJ151" i="2"/>
  <c r="EH151" i="2"/>
  <c r="EI151" i="2"/>
  <c r="BT164" i="2" l="1"/>
  <c r="I164" i="2"/>
  <c r="DI164" i="2"/>
  <c r="CS164" i="2"/>
  <c r="CZ164" i="2"/>
  <c r="CL164" i="2"/>
  <c r="BM164" i="2"/>
  <c r="DV164" i="2"/>
  <c r="CB164" i="2"/>
  <c r="CF164" i="2"/>
  <c r="V164" i="2"/>
  <c r="AR164" i="2"/>
  <c r="CH164" i="2"/>
  <c r="DM164" i="2"/>
  <c r="BP164" i="2"/>
  <c r="BX164" i="2"/>
  <c r="DE164" i="2"/>
  <c r="BJ164" i="2"/>
  <c r="BH164" i="2"/>
  <c r="BZ164" i="2"/>
  <c r="R164" i="2"/>
  <c r="BR164" i="2"/>
  <c r="DL164" i="2"/>
  <c r="S164" i="2"/>
  <c r="DY164" i="2"/>
  <c r="DH164" i="2"/>
  <c r="BD164" i="2"/>
  <c r="DB164" i="2"/>
  <c r="BC164" i="2"/>
  <c r="DX164" i="2"/>
  <c r="K164" i="2"/>
  <c r="H164" i="2"/>
  <c r="AU164" i="2"/>
  <c r="AO164" i="2"/>
  <c r="DQ164" i="2"/>
  <c r="CV164" i="2"/>
  <c r="BB164" i="2"/>
  <c r="DN164" i="2"/>
  <c r="EG164" i="2"/>
  <c r="EC164" i="2"/>
  <c r="U164" i="2"/>
  <c r="T164" i="2"/>
  <c r="DD164" i="2"/>
  <c r="DU164" i="2"/>
  <c r="J164" i="2"/>
  <c r="AH164" i="2"/>
  <c r="BN164" i="2"/>
  <c r="CT164" i="2"/>
  <c r="AI164" i="2"/>
  <c r="Q164" i="2"/>
  <c r="BU164" i="2"/>
  <c r="M164" i="2"/>
  <c r="G164" i="2"/>
  <c r="CC164" i="2"/>
  <c r="CP164" i="2"/>
  <c r="Y164" i="2"/>
  <c r="CK164" i="2"/>
  <c r="CX164" i="2"/>
  <c r="AA164" i="2"/>
  <c r="AN164" i="2"/>
  <c r="ED164" i="2"/>
  <c r="BK164" i="2"/>
  <c r="EB164" i="2"/>
  <c r="Z164" i="2"/>
  <c r="CG164" i="2"/>
  <c r="P164" i="2"/>
  <c r="BA164" i="2"/>
  <c r="AJ164" i="2"/>
  <c r="BY164" i="2"/>
  <c r="AF164" i="2"/>
  <c r="AP164" i="2"/>
  <c r="CN164" i="2"/>
  <c r="N164" i="2"/>
  <c r="AX164" i="2"/>
  <c r="CE164" i="2"/>
  <c r="DZ164" i="2"/>
  <c r="DW164" i="2"/>
  <c r="AY164" i="2"/>
  <c r="EF164" i="2"/>
  <c r="AW164" i="2"/>
  <c r="AS164" i="2"/>
  <c r="W164" i="2"/>
  <c r="EE164" i="2"/>
  <c r="BE164" i="2"/>
  <c r="C164" i="2"/>
  <c r="F164" i="2"/>
  <c r="CQ164" i="2"/>
  <c r="AQ164" i="2"/>
  <c r="EA164" i="2"/>
  <c r="CM164" i="2"/>
  <c r="AC164" i="2"/>
  <c r="O164" i="2"/>
  <c r="CR164" i="2"/>
  <c r="L164" i="2"/>
  <c r="BF164" i="2"/>
  <c r="BQ164" i="2"/>
  <c r="CW164" i="2"/>
  <c r="AV164" i="2"/>
  <c r="B164" i="2"/>
  <c r="AZ164" i="2"/>
  <c r="CO164" i="2"/>
  <c r="AD164" i="2"/>
  <c r="AB164" i="2"/>
  <c r="DT164" i="2"/>
  <c r="AT164" i="2"/>
  <c r="DS164" i="2"/>
  <c r="DF164" i="2"/>
  <c r="DC164" i="2"/>
  <c r="DP164" i="2"/>
  <c r="BO164" i="2"/>
  <c r="CU164" i="2"/>
  <c r="CY164" i="2"/>
  <c r="X164" i="2"/>
  <c r="DJ164" i="2"/>
  <c r="BV164" i="2"/>
  <c r="CA164" i="2"/>
  <c r="AM164" i="2"/>
  <c r="DK164" i="2"/>
  <c r="DO164" i="2"/>
  <c r="DG164" i="2"/>
  <c r="AL164" i="2"/>
  <c r="CD164" i="2"/>
  <c r="CJ164" i="2"/>
  <c r="BG164" i="2"/>
  <c r="AG164" i="2"/>
  <c r="DA164" i="2"/>
  <c r="CI164" i="2"/>
  <c r="BI164" i="2"/>
  <c r="AE164" i="2"/>
  <c r="EK164" i="2"/>
  <c r="BL164" i="2" l="1"/>
  <c r="D164" i="2"/>
  <c r="EI164" i="2"/>
  <c r="EJ164" i="2"/>
  <c r="AK164" i="2"/>
  <c r="E164" i="2"/>
  <c r="EH164" i="2"/>
  <c r="FD151" i="2" l="1"/>
  <c r="EX151" i="2"/>
  <c r="FA151" i="2"/>
  <c r="FB151" i="2"/>
  <c r="FC151" i="2"/>
  <c r="X167" i="4" l="1"/>
  <c r="H167" i="4"/>
  <c r="Z167" i="4"/>
  <c r="AL167" i="4"/>
  <c r="F167" i="4"/>
  <c r="Y167" i="4"/>
  <c r="I167" i="4"/>
  <c r="O167" i="4"/>
  <c r="V167" i="4"/>
  <c r="C167" i="4"/>
  <c r="AM167" i="4"/>
  <c r="T167" i="4"/>
  <c r="AG167" i="4"/>
  <c r="AE167" i="4"/>
  <c r="R167" i="4"/>
  <c r="AH167" i="4"/>
  <c r="AK167" i="4"/>
  <c r="AC167" i="4"/>
  <c r="K167" i="4"/>
  <c r="D167" i="4"/>
  <c r="G167" i="4"/>
  <c r="N167" i="4"/>
  <c r="P167" i="4"/>
  <c r="J167" i="4"/>
  <c r="B167" i="4"/>
  <c r="AJ167" i="4"/>
  <c r="AB167" i="4"/>
  <c r="E167" i="4"/>
  <c r="AF167" i="4"/>
  <c r="U167" i="4"/>
  <c r="AO167" i="4"/>
  <c r="AA167" i="4"/>
  <c r="L167" i="4"/>
  <c r="M167" i="4"/>
  <c r="S167" i="4"/>
  <c r="AN167" i="4"/>
  <c r="W167" i="4"/>
  <c r="Q167" i="4"/>
  <c r="AD167" i="4"/>
  <c r="AI167" i="4"/>
  <c r="EN151" i="2"/>
  <c r="EU151" i="2"/>
  <c r="EQ151" i="2"/>
  <c r="EP151" i="2"/>
  <c r="EY151" i="2"/>
  <c r="EV151" i="2"/>
  <c r="EO151" i="2"/>
  <c r="ET151" i="2"/>
  <c r="ES151" i="2"/>
  <c r="EW151" i="2"/>
  <c r="FE151" i="2"/>
  <c r="EZ151" i="2"/>
  <c r="EM151" i="2"/>
  <c r="ER151" i="2"/>
  <c r="EN164" i="2" l="1"/>
  <c r="ES164" i="2"/>
  <c r="EQ164" i="2"/>
  <c r="EL151" i="2"/>
  <c r="P178" i="4"/>
  <c r="O178" i="4"/>
  <c r="AI178" i="4"/>
  <c r="AG178" i="4"/>
  <c r="B178" i="4"/>
  <c r="V178" i="4"/>
  <c r="N178" i="4"/>
  <c r="AB178" i="4"/>
  <c r="AL178" i="4"/>
  <c r="T178" i="4"/>
  <c r="W178" i="4"/>
  <c r="X178" i="4"/>
  <c r="R178" i="4"/>
  <c r="H178" i="4"/>
  <c r="AM178" i="4"/>
  <c r="AH178" i="4"/>
  <c r="AE178" i="4"/>
  <c r="J178" i="4"/>
  <c r="AA178" i="4"/>
  <c r="AF178" i="4"/>
  <c r="L178" i="4"/>
  <c r="AK178" i="4"/>
  <c r="Q178" i="4"/>
  <c r="S178" i="4"/>
  <c r="M178" i="4"/>
  <c r="Z178" i="4"/>
  <c r="AD178" i="4"/>
  <c r="AO178" i="4"/>
  <c r="AN178" i="4"/>
  <c r="AJ178" i="4"/>
  <c r="D178" i="4"/>
  <c r="G178" i="4"/>
  <c r="E178" i="4"/>
  <c r="AC178" i="4"/>
  <c r="Y178" i="4"/>
  <c r="U178" i="4"/>
  <c r="F178" i="4"/>
  <c r="K178" i="4"/>
  <c r="C178" i="4"/>
  <c r="I178" i="4"/>
  <c r="J159" i="4"/>
  <c r="D159" i="4"/>
  <c r="S159" i="4"/>
  <c r="H159" i="4"/>
  <c r="AA159" i="4"/>
  <c r="AB159" i="4"/>
  <c r="O159" i="4"/>
  <c r="AL159" i="4"/>
  <c r="AO159" i="4"/>
  <c r="AG159" i="4"/>
  <c r="R159" i="4"/>
  <c r="AC159" i="4"/>
  <c r="I159" i="4"/>
  <c r="C159" i="4"/>
  <c r="AI159" i="4"/>
  <c r="W159" i="4"/>
  <c r="B159" i="4"/>
  <c r="Q159" i="4"/>
  <c r="AN159" i="4"/>
  <c r="AH159" i="4"/>
  <c r="P159" i="4"/>
  <c r="AF159" i="4"/>
  <c r="K159" i="4"/>
  <c r="AM159" i="4"/>
  <c r="F159" i="4"/>
  <c r="G159" i="4"/>
  <c r="X159" i="4"/>
  <c r="T159" i="4"/>
  <c r="N159" i="4"/>
  <c r="AJ159" i="4"/>
  <c r="E159" i="4"/>
  <c r="AD159" i="4"/>
  <c r="Z159" i="4"/>
  <c r="Y159" i="4"/>
  <c r="AE159" i="4"/>
  <c r="L159" i="4"/>
  <c r="U159" i="4"/>
  <c r="AK159" i="4"/>
  <c r="M159" i="4"/>
  <c r="V159" i="4"/>
  <c r="EW164" i="2"/>
  <c r="ER164" i="2"/>
  <c r="FA164" i="2"/>
  <c r="EO164" i="2"/>
  <c r="FE164" i="2"/>
  <c r="EM164" i="2"/>
  <c r="EY164" i="2"/>
  <c r="ET164" i="2"/>
  <c r="I177" i="4" l="1"/>
  <c r="C177" i="4"/>
  <c r="K177" i="4"/>
  <c r="F177" i="4"/>
  <c r="U177" i="4"/>
  <c r="Y177" i="4"/>
  <c r="AC177" i="4"/>
  <c r="E177" i="4"/>
  <c r="G177" i="4"/>
  <c r="D177" i="4"/>
  <c r="AJ177" i="4"/>
  <c r="AN177" i="4"/>
  <c r="AO177" i="4"/>
  <c r="AD177" i="4"/>
  <c r="Z177" i="4"/>
  <c r="M177" i="4"/>
  <c r="S177" i="4"/>
  <c r="Q177" i="4"/>
  <c r="AK177" i="4"/>
  <c r="L177" i="4"/>
  <c r="AF177" i="4"/>
  <c r="AA177" i="4"/>
  <c r="J177" i="4"/>
  <c r="AE177" i="4"/>
  <c r="AH177" i="4"/>
  <c r="AM177" i="4"/>
  <c r="H177" i="4"/>
  <c r="R177" i="4"/>
  <c r="X177" i="4"/>
  <c r="W177" i="4"/>
  <c r="T177" i="4"/>
  <c r="AL177" i="4"/>
  <c r="AB177" i="4"/>
  <c r="N177" i="4"/>
  <c r="V177" i="4"/>
  <c r="B177" i="4"/>
  <c r="AG177" i="4"/>
  <c r="AI177" i="4"/>
  <c r="O177" i="4"/>
  <c r="P177" i="4"/>
  <c r="FC164" i="2"/>
  <c r="EU164" i="2"/>
  <c r="EX164" i="2"/>
  <c r="Z143" i="4"/>
  <c r="EZ164" i="2"/>
  <c r="FD164" i="2"/>
  <c r="EV164" i="2"/>
  <c r="U143" i="4"/>
  <c r="AE143" i="4"/>
  <c r="AO143" i="4"/>
  <c r="K143" i="4"/>
  <c r="H143" i="4"/>
  <c r="AF143" i="4"/>
  <c r="AC143" i="4"/>
  <c r="AD143" i="4"/>
  <c r="L143" i="4"/>
  <c r="R143" i="4"/>
  <c r="Z151" i="4"/>
  <c r="P143" i="4"/>
  <c r="AN143" i="4"/>
  <c r="Q143" i="4"/>
  <c r="M143" i="4"/>
  <c r="C143" i="4"/>
  <c r="AK143" i="4"/>
  <c r="V143" i="4"/>
  <c r="O143" i="4"/>
  <c r="N143" i="4"/>
  <c r="D143" i="4"/>
  <c r="F143" i="4"/>
  <c r="I143" i="4"/>
  <c r="W143" i="4"/>
  <c r="X143" i="4"/>
  <c r="AL143" i="4"/>
  <c r="Y143" i="4"/>
  <c r="J143" i="4"/>
  <c r="AA143" i="4"/>
  <c r="AB143" i="4"/>
  <c r="AJ143" i="4"/>
  <c r="EL164" i="2"/>
  <c r="E151" i="4"/>
  <c r="R151" i="4"/>
  <c r="C151" i="4"/>
  <c r="AD151" i="4"/>
  <c r="L151" i="4"/>
  <c r="AO151" i="4"/>
  <c r="AI151" i="4"/>
  <c r="P151" i="4"/>
  <c r="AG151" i="4"/>
  <c r="B151" i="4"/>
  <c r="D151" i="4"/>
  <c r="U151" i="4"/>
  <c r="AH151" i="4"/>
  <c r="AA151" i="4"/>
  <c r="G151" i="4"/>
  <c r="W151" i="4"/>
  <c r="S151" i="4"/>
  <c r="AL151" i="4"/>
  <c r="AC151" i="4"/>
  <c r="O151" i="4"/>
  <c r="H151" i="4"/>
  <c r="K151" i="4"/>
  <c r="AK151" i="4"/>
  <c r="M151" i="4"/>
  <c r="AJ151" i="4"/>
  <c r="V151" i="4"/>
  <c r="I151" i="4"/>
  <c r="AN151" i="4"/>
  <c r="AM151" i="4"/>
  <c r="J151" i="4"/>
  <c r="S143" i="4"/>
  <c r="B143" i="4"/>
  <c r="AM143" i="4"/>
  <c r="AG143" i="4"/>
  <c r="E143" i="4"/>
  <c r="T143" i="4"/>
  <c r="AI143" i="4"/>
  <c r="G143" i="4"/>
  <c r="AH143" i="4"/>
  <c r="AB151" i="4" l="1"/>
  <c r="AE151" i="4"/>
  <c r="X151" i="4"/>
  <c r="F151" i="4"/>
  <c r="AF151" i="4"/>
  <c r="Y151" i="4"/>
  <c r="Q151" i="4"/>
  <c r="N151" i="4"/>
  <c r="T151" i="4"/>
  <c r="AH190" i="4"/>
  <c r="E190" i="4"/>
  <c r="S190" i="4"/>
  <c r="G190" i="4"/>
  <c r="AG190" i="4"/>
  <c r="EP164" i="2"/>
  <c r="AI190" i="4"/>
  <c r="AM190" i="4"/>
  <c r="Z190" i="4"/>
  <c r="AL190" i="4"/>
  <c r="D190" i="4"/>
  <c r="AK190" i="4"/>
  <c r="AN190" i="4"/>
  <c r="R190" i="4"/>
  <c r="B190" i="4"/>
  <c r="AA190" i="4"/>
  <c r="C190" i="4"/>
  <c r="P190" i="4"/>
  <c r="L190" i="4"/>
  <c r="H190" i="4"/>
  <c r="U190" i="4"/>
  <c r="J190" i="4"/>
  <c r="W190" i="4"/>
  <c r="O190" i="4"/>
  <c r="M190" i="4"/>
  <c r="AD190" i="4"/>
  <c r="K190" i="4"/>
  <c r="AJ190" i="4"/>
  <c r="I190" i="4"/>
  <c r="V190" i="4"/>
  <c r="AC190" i="4"/>
  <c r="AO190" i="4"/>
  <c r="X190" i="4" l="1"/>
  <c r="Y190" i="4"/>
  <c r="AE190" i="4"/>
  <c r="F190" i="4"/>
  <c r="N190" i="4"/>
  <c r="AF190" i="4"/>
  <c r="AB190" i="4"/>
  <c r="Q190" i="4"/>
  <c r="T190" i="4"/>
  <c r="FE12" i="2" l="1"/>
  <c r="DN12" i="2"/>
  <c r="BI12" i="2"/>
  <c r="BL12" i="2"/>
  <c r="EJ12" i="2"/>
  <c r="BN12" i="2"/>
  <c r="DP12" i="2"/>
  <c r="BG12" i="2"/>
  <c r="BJ12" i="2"/>
  <c r="EH12" i="2"/>
  <c r="CF12" i="2"/>
  <c r="CZ12" i="2"/>
  <c r="D12" i="2"/>
  <c r="CO12" i="2"/>
  <c r="S12" i="2"/>
  <c r="BU12" i="2"/>
  <c r="DH12" i="2"/>
  <c r="EP12" i="2"/>
  <c r="CM12" i="2"/>
  <c r="U12" i="2"/>
  <c r="BS12" i="2"/>
  <c r="DF12" i="2"/>
  <c r="DA12" i="2"/>
  <c r="BA12" i="2"/>
  <c r="V12" i="2"/>
  <c r="AC12" i="2"/>
  <c r="CU12" i="2"/>
  <c r="EW12" i="2"/>
  <c r="CR12" i="2"/>
  <c r="X12" i="2"/>
  <c r="AA12" i="2"/>
  <c r="CW12" i="2"/>
  <c r="EU12" i="2"/>
  <c r="DV12" i="2"/>
  <c r="AL12" i="2"/>
  <c r="P12" i="2"/>
  <c r="AE12" i="2"/>
  <c r="DU12" i="2"/>
  <c r="DJ12" i="2"/>
  <c r="AD12" i="2"/>
  <c r="BY12" i="2"/>
  <c r="B12" i="2"/>
  <c r="BE12" i="2"/>
  <c r="AV12" i="2"/>
  <c r="DZ12" i="2"/>
  <c r="BW12" i="2"/>
  <c r="E12" i="2"/>
  <c r="BC12" i="2"/>
  <c r="AT12" i="2"/>
  <c r="ER12" i="2"/>
  <c r="FB12" i="2"/>
  <c r="F12" i="2"/>
  <c r="FA12" i="2"/>
  <c r="CE12" i="2"/>
  <c r="EG12" i="2"/>
  <c r="CB12" i="2"/>
  <c r="H12" i="2"/>
  <c r="EY12" i="2"/>
  <c r="CG12" i="2"/>
  <c r="EE12" i="2"/>
  <c r="CP12" i="2"/>
  <c r="M12" i="2"/>
  <c r="FC12" i="2"/>
  <c r="CY12" i="2"/>
  <c r="CH12" i="2"/>
  <c r="EO12" i="2"/>
  <c r="AR12" i="2"/>
  <c r="DD12" i="2"/>
  <c r="AH12" i="2"/>
  <c r="CJ12" i="2"/>
  <c r="EM12" i="2"/>
  <c r="AP12" i="2"/>
  <c r="DB12" i="2"/>
  <c r="AZ12" i="2"/>
  <c r="CX12" i="2"/>
  <c r="L12" i="2"/>
  <c r="DM12" i="2"/>
  <c r="AY12" i="2"/>
  <c r="K12" i="2"/>
  <c r="EB12" i="2"/>
  <c r="BM12" i="2"/>
  <c r="EK12" i="2"/>
  <c r="BO12" i="2"/>
  <c r="DQ12" i="2"/>
  <c r="BH12" i="2"/>
  <c r="BK12" i="2"/>
  <c r="EI12" i="2"/>
  <c r="BQ12" i="2"/>
  <c r="DO12" i="2"/>
  <c r="BZ12" i="2"/>
  <c r="DT12" i="2"/>
  <c r="AM12" i="2"/>
  <c r="BR12" i="2"/>
  <c r="DI12" i="2"/>
  <c r="EQ12" i="2"/>
  <c r="CN12" i="2"/>
  <c r="R12" i="2"/>
  <c r="BT12" i="2"/>
  <c r="DG12" i="2"/>
  <c r="ES12" i="2"/>
  <c r="CL12" i="2"/>
  <c r="AJ12" i="2"/>
  <c r="FD12" i="2"/>
  <c r="N12" i="2"/>
  <c r="BF12" i="2"/>
  <c r="ET12" i="2"/>
  <c r="CS12" i="2"/>
  <c r="Y12" i="2"/>
  <c r="AB12" i="2"/>
  <c r="CT12" i="2"/>
  <c r="EV12" i="2"/>
  <c r="CQ12" i="2"/>
  <c r="W12" i="2"/>
  <c r="Z12" i="2"/>
  <c r="DL12" i="2"/>
  <c r="AG12" i="2"/>
  <c r="DX12" i="2"/>
  <c r="DR12" i="2"/>
  <c r="AO12" i="2"/>
  <c r="DW12" i="2"/>
  <c r="BB12" i="2"/>
  <c r="AW12" i="2"/>
  <c r="EA12" i="2"/>
  <c r="BX12" i="2"/>
  <c r="C12" i="2"/>
  <c r="BD12" i="2"/>
  <c r="AU12" i="2"/>
  <c r="EC12" i="2"/>
  <c r="BV12" i="2"/>
  <c r="T12" i="2"/>
  <c r="AX12" i="2"/>
  <c r="J12" i="2"/>
  <c r="ED12" i="2"/>
  <c r="CC12" i="2"/>
  <c r="I12" i="2"/>
  <c r="EZ12" i="2"/>
  <c r="CD12" i="2"/>
  <c r="EF12" i="2"/>
  <c r="CA12" i="2"/>
  <c r="G12" i="2"/>
  <c r="EX12" i="2"/>
  <c r="CV12" i="2"/>
  <c r="DK12" i="2"/>
  <c r="DS12" i="2"/>
  <c r="AS12" i="2"/>
  <c r="DE12" i="2"/>
  <c r="AI12" i="2"/>
  <c r="CK12" i="2"/>
  <c r="EN12" i="2"/>
  <c r="AQ12" i="2"/>
  <c r="DC12" i="2"/>
  <c r="AK12" i="2"/>
  <c r="CI12" i="2"/>
  <c r="EL12" i="2"/>
  <c r="Q12" i="2"/>
  <c r="DY12" i="2"/>
  <c r="AN12" i="2"/>
  <c r="BP12" i="2"/>
  <c r="AF12" i="2"/>
  <c r="O12" i="2"/>
  <c r="AR115" i="10" l="1"/>
  <c r="AR66" i="10"/>
  <c r="AR116" i="10"/>
  <c r="AR45" i="10"/>
  <c r="AR124" i="10"/>
  <c r="AR51" i="10"/>
  <c r="AR56" i="10"/>
  <c r="AN115" i="10"/>
  <c r="AJ115" i="10"/>
  <c r="AF115" i="10"/>
  <c r="AB115" i="10"/>
  <c r="X115" i="10"/>
  <c r="T115" i="10"/>
  <c r="P115" i="10"/>
  <c r="L115" i="10"/>
  <c r="H115" i="10"/>
  <c r="D115" i="10"/>
  <c r="AP115" i="10"/>
  <c r="AL115" i="10"/>
  <c r="AH115" i="10"/>
  <c r="AD115" i="10"/>
  <c r="Z115" i="10"/>
  <c r="V115" i="10"/>
  <c r="R115" i="10"/>
  <c r="N115" i="10"/>
  <c r="J115" i="10"/>
  <c r="F115" i="10"/>
  <c r="B115" i="10"/>
  <c r="AI115" i="10"/>
  <c r="AA115" i="10"/>
  <c r="S115" i="10"/>
  <c r="K115" i="10"/>
  <c r="C115" i="10"/>
  <c r="AM115" i="10"/>
  <c r="AE115" i="10"/>
  <c r="W115" i="10"/>
  <c r="O115" i="10"/>
  <c r="G115" i="10"/>
  <c r="AK115" i="10"/>
  <c r="U115" i="10"/>
  <c r="E115" i="10"/>
  <c r="AG115" i="10"/>
  <c r="Q115" i="10"/>
  <c r="AC115" i="10"/>
  <c r="M115" i="10"/>
  <c r="I115" i="10"/>
  <c r="AQ115" i="10"/>
  <c r="AO115" i="10"/>
  <c r="Y115" i="10"/>
  <c r="AO66" i="10"/>
  <c r="AK66" i="10"/>
  <c r="AG66" i="10"/>
  <c r="AC66" i="10"/>
  <c r="Y66" i="10"/>
  <c r="U66" i="10"/>
  <c r="Q66" i="10"/>
  <c r="M66" i="10"/>
  <c r="I66" i="10"/>
  <c r="E66" i="10"/>
  <c r="AM66" i="10"/>
  <c r="AI66" i="10"/>
  <c r="AE66" i="10"/>
  <c r="AA66" i="10"/>
  <c r="W66" i="10"/>
  <c r="S66" i="10"/>
  <c r="O66" i="10"/>
  <c r="K66" i="10"/>
  <c r="G66" i="10"/>
  <c r="C66" i="10"/>
  <c r="AL66" i="10"/>
  <c r="AD66" i="10"/>
  <c r="V66" i="10"/>
  <c r="N66" i="10"/>
  <c r="F66" i="10"/>
  <c r="AJ66" i="10"/>
  <c r="AB66" i="10"/>
  <c r="T66" i="10"/>
  <c r="L66" i="10"/>
  <c r="D66" i="10"/>
  <c r="AP66" i="10"/>
  <c r="AH66" i="10"/>
  <c r="Z66" i="10"/>
  <c r="R66" i="10"/>
  <c r="J66" i="10"/>
  <c r="B66" i="10"/>
  <c r="AQ66" i="10"/>
  <c r="AF66" i="10"/>
  <c r="X66" i="10"/>
  <c r="P66" i="10"/>
  <c r="AN66" i="10"/>
  <c r="H66" i="10"/>
  <c r="AM116" i="10"/>
  <c r="AI116" i="10"/>
  <c r="AE116" i="10"/>
  <c r="AA116" i="10"/>
  <c r="W116" i="10"/>
  <c r="S116" i="10"/>
  <c r="O116" i="10"/>
  <c r="K116" i="10"/>
  <c r="G116" i="10"/>
  <c r="C116" i="10"/>
  <c r="AO116" i="10"/>
  <c r="AK116" i="10"/>
  <c r="AG116" i="10"/>
  <c r="AC116" i="10"/>
  <c r="Y116" i="10"/>
  <c r="U116" i="10"/>
  <c r="Q116" i="10"/>
  <c r="M116" i="10"/>
  <c r="I116" i="10"/>
  <c r="E116" i="10"/>
  <c r="AP116" i="10"/>
  <c r="AH116" i="10"/>
  <c r="Z116" i="10"/>
  <c r="R116" i="10"/>
  <c r="J116" i="10"/>
  <c r="B116" i="10"/>
  <c r="AL116" i="10"/>
  <c r="AD116" i="10"/>
  <c r="V116" i="10"/>
  <c r="N116" i="10"/>
  <c r="F116" i="10"/>
  <c r="AB116" i="10"/>
  <c r="L116" i="10"/>
  <c r="AN116" i="10"/>
  <c r="X116" i="10"/>
  <c r="H116" i="10"/>
  <c r="T116" i="10"/>
  <c r="AQ116" i="10"/>
  <c r="AJ116" i="10"/>
  <c r="D116" i="10"/>
  <c r="AF116" i="10"/>
  <c r="P116" i="10"/>
  <c r="AN45" i="10"/>
  <c r="AJ45" i="10"/>
  <c r="AF45" i="10"/>
  <c r="AB45" i="10"/>
  <c r="X45" i="10"/>
  <c r="T45" i="10"/>
  <c r="P45" i="10"/>
  <c r="L45" i="10"/>
  <c r="H45" i="10"/>
  <c r="D45" i="10"/>
  <c r="AP45" i="10"/>
  <c r="AL45" i="10"/>
  <c r="AH45" i="10"/>
  <c r="AD45" i="10"/>
  <c r="Z45" i="10"/>
  <c r="V45" i="10"/>
  <c r="R45" i="10"/>
  <c r="N45" i="10"/>
  <c r="J45" i="10"/>
  <c r="F45" i="10"/>
  <c r="B45" i="10"/>
  <c r="AQ45" i="10"/>
  <c r="AK45" i="10"/>
  <c r="AC45" i="10"/>
  <c r="U45" i="10"/>
  <c r="M45" i="10"/>
  <c r="E45" i="10"/>
  <c r="AO45" i="10"/>
  <c r="AG45" i="10"/>
  <c r="Y45" i="10"/>
  <c r="Q45" i="10"/>
  <c r="I45" i="10"/>
  <c r="AI45" i="10"/>
  <c r="S45" i="10"/>
  <c r="C45" i="10"/>
  <c r="AE45" i="10"/>
  <c r="O45" i="10"/>
  <c r="AA45" i="10"/>
  <c r="K45" i="10"/>
  <c r="AM45" i="10"/>
  <c r="W45" i="10"/>
  <c r="G45" i="10"/>
  <c r="AM124" i="10"/>
  <c r="AI124" i="10"/>
  <c r="AE124" i="10"/>
  <c r="AA124" i="10"/>
  <c r="W124" i="10"/>
  <c r="S124" i="10"/>
  <c r="O124" i="10"/>
  <c r="K124" i="10"/>
  <c r="G124" i="10"/>
  <c r="C124" i="10"/>
  <c r="AO124" i="10"/>
  <c r="AK124" i="10"/>
  <c r="AG124" i="10"/>
  <c r="AC124" i="10"/>
  <c r="Y124" i="10"/>
  <c r="U124" i="10"/>
  <c r="Q124" i="10"/>
  <c r="M124" i="10"/>
  <c r="I124" i="10"/>
  <c r="E124" i="10"/>
  <c r="AL124" i="10"/>
  <c r="AD124" i="10"/>
  <c r="V124" i="10"/>
  <c r="N124" i="10"/>
  <c r="F124" i="10"/>
  <c r="AP124" i="10"/>
  <c r="AH124" i="10"/>
  <c r="Z124" i="10"/>
  <c r="R124" i="10"/>
  <c r="J124" i="10"/>
  <c r="B124" i="10"/>
  <c r="AN124" i="10"/>
  <c r="X124" i="10"/>
  <c r="H124" i="10"/>
  <c r="AJ124" i="10"/>
  <c r="T124" i="10"/>
  <c r="D124" i="10"/>
  <c r="AF124" i="10"/>
  <c r="P124" i="10"/>
  <c r="L124" i="10"/>
  <c r="AB124" i="10"/>
  <c r="AQ124" i="10"/>
  <c r="AM51" i="10"/>
  <c r="AI51" i="10"/>
  <c r="AE51" i="10"/>
  <c r="AA51" i="10"/>
  <c r="W51" i="10"/>
  <c r="S51" i="10"/>
  <c r="O51" i="10"/>
  <c r="K51" i="10"/>
  <c r="G51" i="10"/>
  <c r="C51" i="10"/>
  <c r="AO51" i="10"/>
  <c r="AK51" i="10"/>
  <c r="AG51" i="10"/>
  <c r="AC51" i="10"/>
  <c r="Y51" i="10"/>
  <c r="U51" i="10"/>
  <c r="Q51" i="10"/>
  <c r="M51" i="10"/>
  <c r="I51" i="10"/>
  <c r="E51" i="10"/>
  <c r="AJ51" i="10"/>
  <c r="AB51" i="10"/>
  <c r="T51" i="10"/>
  <c r="L51" i="10"/>
  <c r="D51" i="10"/>
  <c r="AQ51" i="10"/>
  <c r="AN51" i="10"/>
  <c r="AF51" i="10"/>
  <c r="X51" i="10"/>
  <c r="P51" i="10"/>
  <c r="H51" i="10"/>
  <c r="AH51" i="10"/>
  <c r="R51" i="10"/>
  <c r="B51" i="10"/>
  <c r="AD51" i="10"/>
  <c r="N51" i="10"/>
  <c r="AP51" i="10"/>
  <c r="Z51" i="10"/>
  <c r="J51" i="10"/>
  <c r="V51" i="10"/>
  <c r="F51" i="10"/>
  <c r="AL51" i="10"/>
  <c r="AO56" i="10"/>
  <c r="AK56" i="10"/>
  <c r="AG56" i="10"/>
  <c r="AC56" i="10"/>
  <c r="Y56" i="10"/>
  <c r="U56" i="10"/>
  <c r="Q56" i="10"/>
  <c r="M56" i="10"/>
  <c r="I56" i="10"/>
  <c r="E56" i="10"/>
  <c r="AM56" i="10"/>
  <c r="AI56" i="10"/>
  <c r="AE56" i="10"/>
  <c r="AA56" i="10"/>
  <c r="W56" i="10"/>
  <c r="S56" i="10"/>
  <c r="O56" i="10"/>
  <c r="K56" i="10"/>
  <c r="G56" i="10"/>
  <c r="C56" i="10"/>
  <c r="AL56" i="10"/>
  <c r="AD56" i="10"/>
  <c r="V56" i="10"/>
  <c r="N56" i="10"/>
  <c r="F56" i="10"/>
  <c r="AJ56" i="10"/>
  <c r="AB56" i="10"/>
  <c r="T56" i="10"/>
  <c r="L56" i="10"/>
  <c r="D56" i="10"/>
  <c r="AP56" i="10"/>
  <c r="AH56" i="10"/>
  <c r="Z56" i="10"/>
  <c r="R56" i="10"/>
  <c r="J56" i="10"/>
  <c r="B56" i="10"/>
  <c r="AQ56" i="10"/>
  <c r="X56" i="10"/>
  <c r="P56" i="10"/>
  <c r="AN56" i="10"/>
  <c r="H56" i="10"/>
  <c r="AF56" i="10"/>
  <c r="AS101" i="10" l="1"/>
  <c r="AR81" i="10"/>
  <c r="AR74" i="10"/>
  <c r="AR86" i="10"/>
  <c r="AR111" i="10"/>
  <c r="AR101" i="10" s="1"/>
  <c r="AR71" i="10"/>
  <c r="AR73" i="10"/>
  <c r="AR59" i="10"/>
  <c r="AO86" i="10"/>
  <c r="AK86" i="10"/>
  <c r="AG86" i="10"/>
  <c r="AC86" i="10"/>
  <c r="Y86" i="10"/>
  <c r="U86" i="10"/>
  <c r="Q86" i="10"/>
  <c r="M86" i="10"/>
  <c r="I86" i="10"/>
  <c r="E86" i="10"/>
  <c r="AM86" i="10"/>
  <c r="AI86" i="10"/>
  <c r="AE86" i="10"/>
  <c r="AA86" i="10"/>
  <c r="W86" i="10"/>
  <c r="S86" i="10"/>
  <c r="O86" i="10"/>
  <c r="K86" i="10"/>
  <c r="G86" i="10"/>
  <c r="C86" i="10"/>
  <c r="AJ86" i="10"/>
  <c r="AB86" i="10"/>
  <c r="T86" i="10"/>
  <c r="L86" i="10"/>
  <c r="D86" i="10"/>
  <c r="AN86" i="10"/>
  <c r="AF86" i="10"/>
  <c r="X86" i="10"/>
  <c r="P86" i="10"/>
  <c r="H86" i="10"/>
  <c r="AD86" i="10"/>
  <c r="N86" i="10"/>
  <c r="AP86" i="10"/>
  <c r="Z86" i="10"/>
  <c r="J86" i="10"/>
  <c r="AL86" i="10"/>
  <c r="V86" i="10"/>
  <c r="F86" i="10"/>
  <c r="AQ86" i="10"/>
  <c r="B86" i="10"/>
  <c r="AH86" i="10"/>
  <c r="R86" i="10"/>
  <c r="AM111" i="10"/>
  <c r="AM101" i="10" s="1"/>
  <c r="AI111" i="10"/>
  <c r="AI101" i="10" s="1"/>
  <c r="AE111" i="10"/>
  <c r="AE101" i="10" s="1"/>
  <c r="AA111" i="10"/>
  <c r="AA101" i="10" s="1"/>
  <c r="W111" i="10"/>
  <c r="W101" i="10" s="1"/>
  <c r="S111" i="10"/>
  <c r="S101" i="10" s="1"/>
  <c r="O111" i="10"/>
  <c r="O101" i="10" s="1"/>
  <c r="K111" i="10"/>
  <c r="K101" i="10" s="1"/>
  <c r="G111" i="10"/>
  <c r="G101" i="10" s="1"/>
  <c r="C111" i="10"/>
  <c r="C101" i="10" s="1"/>
  <c r="AO111" i="10"/>
  <c r="AO101" i="10" s="1"/>
  <c r="AK111" i="10"/>
  <c r="AK101" i="10" s="1"/>
  <c r="AG111" i="10"/>
  <c r="AG101" i="10" s="1"/>
  <c r="AC111" i="10"/>
  <c r="AC101" i="10" s="1"/>
  <c r="Y111" i="10"/>
  <c r="Y101" i="10" s="1"/>
  <c r="U111" i="10"/>
  <c r="U101" i="10" s="1"/>
  <c r="Q111" i="10"/>
  <c r="Q101" i="10" s="1"/>
  <c r="M111" i="10"/>
  <c r="M101" i="10" s="1"/>
  <c r="I111" i="10"/>
  <c r="I101" i="10" s="1"/>
  <c r="E111" i="10"/>
  <c r="E101" i="10" s="1"/>
  <c r="AL111" i="10"/>
  <c r="AL101" i="10" s="1"/>
  <c r="AD111" i="10"/>
  <c r="AD101" i="10" s="1"/>
  <c r="V111" i="10"/>
  <c r="V101" i="10" s="1"/>
  <c r="N111" i="10"/>
  <c r="N101" i="10" s="1"/>
  <c r="F111" i="10"/>
  <c r="F101" i="10" s="1"/>
  <c r="AP111" i="10"/>
  <c r="AP101" i="10" s="1"/>
  <c r="AH111" i="10"/>
  <c r="AH101" i="10" s="1"/>
  <c r="Z111" i="10"/>
  <c r="Z101" i="10" s="1"/>
  <c r="R111" i="10"/>
  <c r="R101" i="10" s="1"/>
  <c r="J111" i="10"/>
  <c r="J101" i="10" s="1"/>
  <c r="B111" i="10"/>
  <c r="B101" i="10" s="1"/>
  <c r="AN111" i="10"/>
  <c r="AN101" i="10" s="1"/>
  <c r="X111" i="10"/>
  <c r="X101" i="10" s="1"/>
  <c r="H111" i="10"/>
  <c r="H101" i="10" s="1"/>
  <c r="AJ111" i="10"/>
  <c r="AJ101" i="10" s="1"/>
  <c r="T111" i="10"/>
  <c r="T101" i="10" s="1"/>
  <c r="D111" i="10"/>
  <c r="D101" i="10" s="1"/>
  <c r="P111" i="10"/>
  <c r="P101" i="10" s="1"/>
  <c r="AF111" i="10"/>
  <c r="AF101" i="10" s="1"/>
  <c r="AQ111" i="10"/>
  <c r="AQ101" i="10" s="1"/>
  <c r="AB111" i="10"/>
  <c r="AB101" i="10" s="1"/>
  <c r="L111" i="10"/>
  <c r="L101" i="10" s="1"/>
  <c r="AM71" i="10"/>
  <c r="AI71" i="10"/>
  <c r="AE71" i="10"/>
  <c r="AA71" i="10"/>
  <c r="W71" i="10"/>
  <c r="S71" i="10"/>
  <c r="O71" i="10"/>
  <c r="K71" i="10"/>
  <c r="G71" i="10"/>
  <c r="C71" i="10"/>
  <c r="AO71" i="10"/>
  <c r="AK71" i="10"/>
  <c r="AG71" i="10"/>
  <c r="AC71" i="10"/>
  <c r="Y71" i="10"/>
  <c r="U71" i="10"/>
  <c r="Q71" i="10"/>
  <c r="M71" i="10"/>
  <c r="I71" i="10"/>
  <c r="E71" i="10"/>
  <c r="AN71" i="10"/>
  <c r="AF71" i="10"/>
  <c r="X71" i="10"/>
  <c r="P71" i="10"/>
  <c r="H71" i="10"/>
  <c r="AQ71" i="10"/>
  <c r="AL71" i="10"/>
  <c r="AD71" i="10"/>
  <c r="V71" i="10"/>
  <c r="N71" i="10"/>
  <c r="F71" i="10"/>
  <c r="AJ71" i="10"/>
  <c r="AB71" i="10"/>
  <c r="T71" i="10"/>
  <c r="L71" i="10"/>
  <c r="D71" i="10"/>
  <c r="R71" i="10"/>
  <c r="AP71" i="10"/>
  <c r="J71" i="10"/>
  <c r="AH71" i="10"/>
  <c r="B71" i="10"/>
  <c r="Z71" i="10"/>
  <c r="AP73" i="10"/>
  <c r="AL73" i="10"/>
  <c r="AH73" i="10"/>
  <c r="AD73" i="10"/>
  <c r="Z73" i="10"/>
  <c r="V73" i="10"/>
  <c r="R73" i="10"/>
  <c r="N73" i="10"/>
  <c r="J73" i="10"/>
  <c r="F73" i="10"/>
  <c r="B73" i="10"/>
  <c r="AQ73" i="10"/>
  <c r="AN73" i="10"/>
  <c r="AJ73" i="10"/>
  <c r="AF73" i="10"/>
  <c r="AB73" i="10"/>
  <c r="X73" i="10"/>
  <c r="T73" i="10"/>
  <c r="P73" i="10"/>
  <c r="L73" i="10"/>
  <c r="H73" i="10"/>
  <c r="D73" i="10"/>
  <c r="AI73" i="10"/>
  <c r="AA73" i="10"/>
  <c r="S73" i="10"/>
  <c r="K73" i="10"/>
  <c r="C73" i="10"/>
  <c r="AO73" i="10"/>
  <c r="AG73" i="10"/>
  <c r="Y73" i="10"/>
  <c r="Q73" i="10"/>
  <c r="I73" i="10"/>
  <c r="AM73" i="10"/>
  <c r="AE73" i="10"/>
  <c r="W73" i="10"/>
  <c r="O73" i="10"/>
  <c r="G73" i="10"/>
  <c r="AK73" i="10"/>
  <c r="E73" i="10"/>
  <c r="AC73" i="10"/>
  <c r="U73" i="10"/>
  <c r="M73" i="10"/>
  <c r="AP59" i="10"/>
  <c r="AL59" i="10"/>
  <c r="AH59" i="10"/>
  <c r="AD59" i="10"/>
  <c r="Z59" i="10"/>
  <c r="V59" i="10"/>
  <c r="R59" i="10"/>
  <c r="N59" i="10"/>
  <c r="J59" i="10"/>
  <c r="F59" i="10"/>
  <c r="B59" i="10"/>
  <c r="AN59" i="10"/>
  <c r="AJ59" i="10"/>
  <c r="AF59" i="10"/>
  <c r="AB59" i="10"/>
  <c r="X59" i="10"/>
  <c r="T59" i="10"/>
  <c r="P59" i="10"/>
  <c r="L59" i="10"/>
  <c r="H59" i="10"/>
  <c r="D59" i="10"/>
  <c r="AM59" i="10"/>
  <c r="AE59" i="10"/>
  <c r="W59" i="10"/>
  <c r="O59" i="10"/>
  <c r="G59" i="10"/>
  <c r="AK59" i="10"/>
  <c r="AC59" i="10"/>
  <c r="U59" i="10"/>
  <c r="M59" i="10"/>
  <c r="E59" i="10"/>
  <c r="AI59" i="10"/>
  <c r="AA59" i="10"/>
  <c r="S59" i="10"/>
  <c r="K59" i="10"/>
  <c r="C59" i="10"/>
  <c r="AG59" i="10"/>
  <c r="Y59" i="10"/>
  <c r="AQ59" i="10"/>
  <c r="Q59" i="10"/>
  <c r="AO59" i="10"/>
  <c r="I59" i="10"/>
  <c r="AM81" i="10"/>
  <c r="AI81" i="10"/>
  <c r="AE81" i="10"/>
  <c r="AA81" i="10"/>
  <c r="W81" i="10"/>
  <c r="S81" i="10"/>
  <c r="O81" i="10"/>
  <c r="K81" i="10"/>
  <c r="G81" i="10"/>
  <c r="C81" i="10"/>
  <c r="AO81" i="10"/>
  <c r="AK81" i="10"/>
  <c r="AG81" i="10"/>
  <c r="AC81" i="10"/>
  <c r="Y81" i="10"/>
  <c r="U81" i="10"/>
  <c r="Q81" i="10"/>
  <c r="M81" i="10"/>
  <c r="I81" i="10"/>
  <c r="E81" i="10"/>
  <c r="AP81" i="10"/>
  <c r="AH81" i="10"/>
  <c r="Z81" i="10"/>
  <c r="R81" i="10"/>
  <c r="J81" i="10"/>
  <c r="B81" i="10"/>
  <c r="AL81" i="10"/>
  <c r="AD81" i="10"/>
  <c r="V81" i="10"/>
  <c r="N81" i="10"/>
  <c r="F81" i="10"/>
  <c r="AB81" i="10"/>
  <c r="L81" i="10"/>
  <c r="AQ81" i="10"/>
  <c r="AN81" i="10"/>
  <c r="X81" i="10"/>
  <c r="H81" i="10"/>
  <c r="AJ81" i="10"/>
  <c r="T81" i="10"/>
  <c r="D81" i="10"/>
  <c r="AF81" i="10"/>
  <c r="P81" i="10"/>
  <c r="AO74" i="10"/>
  <c r="AK74" i="10"/>
  <c r="AG74" i="10"/>
  <c r="AC74" i="10"/>
  <c r="Y74" i="10"/>
  <c r="U74" i="10"/>
  <c r="Q74" i="10"/>
  <c r="M74" i="10"/>
  <c r="I74" i="10"/>
  <c r="E74" i="10"/>
  <c r="AM74" i="10"/>
  <c r="AI74" i="10"/>
  <c r="AE74" i="10"/>
  <c r="AA74" i="10"/>
  <c r="W74" i="10"/>
  <c r="S74" i="10"/>
  <c r="O74" i="10"/>
  <c r="K74" i="10"/>
  <c r="G74" i="10"/>
  <c r="C74" i="10"/>
  <c r="AP74" i="10"/>
  <c r="AH74" i="10"/>
  <c r="Z74" i="10"/>
  <c r="R74" i="10"/>
  <c r="J74" i="10"/>
  <c r="B74" i="10"/>
  <c r="AN74" i="10"/>
  <c r="AF74" i="10"/>
  <c r="X74" i="10"/>
  <c r="P74" i="10"/>
  <c r="H74" i="10"/>
  <c r="AL74" i="10"/>
  <c r="AD74" i="10"/>
  <c r="V74" i="10"/>
  <c r="N74" i="10"/>
  <c r="F74" i="10"/>
  <c r="AB74" i="10"/>
  <c r="T74" i="10"/>
  <c r="L74" i="10"/>
  <c r="AQ74" i="10"/>
  <c r="AJ74" i="10"/>
  <c r="D74" i="10"/>
  <c r="FU34" i="11" l="1"/>
  <c r="FU34" i="2"/>
  <c r="FU20" i="11"/>
  <c r="FU20" i="2"/>
  <c r="FU49" i="11"/>
  <c r="FU49" i="2"/>
  <c r="FT20" i="11"/>
  <c r="FT20" i="2"/>
  <c r="FT34" i="2"/>
  <c r="FT34" i="11"/>
  <c r="FT49" i="2"/>
  <c r="FT49" i="11"/>
  <c r="FS34" i="11"/>
  <c r="FS34" i="2"/>
  <c r="FS20" i="11"/>
  <c r="FS20" i="2"/>
  <c r="FS49" i="11"/>
  <c r="FS49" i="2"/>
  <c r="FR34" i="11"/>
  <c r="FR34" i="2"/>
  <c r="FR20" i="11"/>
  <c r="FR20" i="2"/>
  <c r="FR49" i="2"/>
  <c r="FR49" i="11"/>
  <c r="AR60" i="7"/>
  <c r="FQ34" i="11"/>
  <c r="FQ34" i="2"/>
  <c r="AR46" i="7"/>
  <c r="FQ20" i="11"/>
  <c r="FQ20" i="2"/>
  <c r="AR75" i="7"/>
  <c r="FQ49" i="11"/>
  <c r="FQ49" i="2"/>
  <c r="FP49" i="11"/>
  <c r="FP49" i="2"/>
  <c r="FP34" i="11"/>
  <c r="FP34" i="2"/>
  <c r="FP20" i="11"/>
  <c r="FP20" i="2"/>
  <c r="FO34" i="11"/>
  <c r="FO20" i="11"/>
  <c r="FO49" i="11"/>
  <c r="FO49" i="2"/>
  <c r="FO34" i="2"/>
  <c r="FO20" i="2"/>
  <c r="FN49" i="11"/>
  <c r="FN49" i="2"/>
  <c r="FN34" i="11"/>
  <c r="FN34" i="2"/>
  <c r="FN20" i="11"/>
  <c r="FN20" i="2"/>
  <c r="AP75" i="7"/>
  <c r="AL75" i="7"/>
  <c r="AH75" i="7"/>
  <c r="AD75" i="7"/>
  <c r="Z75" i="7"/>
  <c r="V75" i="7"/>
  <c r="R75" i="7"/>
  <c r="N75" i="7"/>
  <c r="J75" i="7"/>
  <c r="F75" i="7"/>
  <c r="B75" i="7"/>
  <c r="AN75" i="7"/>
  <c r="AI75" i="7"/>
  <c r="AC75" i="7"/>
  <c r="X75" i="7"/>
  <c r="S75" i="7"/>
  <c r="M75" i="7"/>
  <c r="H75" i="7"/>
  <c r="C75" i="7"/>
  <c r="AM75" i="7"/>
  <c r="AG75" i="7"/>
  <c r="AB75" i="7"/>
  <c r="W75" i="7"/>
  <c r="Q75" i="7"/>
  <c r="L75" i="7"/>
  <c r="G75" i="7"/>
  <c r="AK75" i="7"/>
  <c r="AF75" i="7"/>
  <c r="AA75" i="7"/>
  <c r="U75" i="7"/>
  <c r="P75" i="7"/>
  <c r="K75" i="7"/>
  <c r="E75" i="7"/>
  <c r="AJ75" i="7"/>
  <c r="O75" i="7"/>
  <c r="AE75" i="7"/>
  <c r="I75" i="7"/>
  <c r="Y75" i="7"/>
  <c r="D75" i="7"/>
  <c r="AQ75" i="7"/>
  <c r="AO75" i="7"/>
  <c r="FM49" i="11"/>
  <c r="T75" i="7"/>
  <c r="AP60" i="7"/>
  <c r="AL60" i="7"/>
  <c r="AH60" i="7"/>
  <c r="AD60" i="7"/>
  <c r="Z60" i="7"/>
  <c r="V60" i="7"/>
  <c r="R60" i="7"/>
  <c r="N60" i="7"/>
  <c r="J60" i="7"/>
  <c r="F60" i="7"/>
  <c r="B60" i="7"/>
  <c r="AO60" i="7"/>
  <c r="AK60" i="7"/>
  <c r="AG60" i="7"/>
  <c r="AC60" i="7"/>
  <c r="Y60" i="7"/>
  <c r="U60" i="7"/>
  <c r="Q60" i="7"/>
  <c r="M60" i="7"/>
  <c r="I60" i="7"/>
  <c r="E60" i="7"/>
  <c r="AN60" i="7"/>
  <c r="AJ60" i="7"/>
  <c r="AF60" i="7"/>
  <c r="AB60" i="7"/>
  <c r="X60" i="7"/>
  <c r="T60" i="7"/>
  <c r="P60" i="7"/>
  <c r="L60" i="7"/>
  <c r="H60" i="7"/>
  <c r="D60" i="7"/>
  <c r="AM60" i="7"/>
  <c r="W60" i="7"/>
  <c r="G60" i="7"/>
  <c r="AQ60" i="7"/>
  <c r="AI60" i="7"/>
  <c r="S60" i="7"/>
  <c r="C60" i="7"/>
  <c r="AE60" i="7"/>
  <c r="O60" i="7"/>
  <c r="AA60" i="7"/>
  <c r="K60" i="7"/>
  <c r="FM34" i="11"/>
  <c r="AP46" i="7"/>
  <c r="AL46" i="7"/>
  <c r="AH46" i="7"/>
  <c r="AD46" i="7"/>
  <c r="Z46" i="7"/>
  <c r="V46" i="7"/>
  <c r="R46" i="7"/>
  <c r="N46" i="7"/>
  <c r="J46" i="7"/>
  <c r="F46" i="7"/>
  <c r="B46" i="7"/>
  <c r="AO46" i="7"/>
  <c r="AK46" i="7"/>
  <c r="AG46" i="7"/>
  <c r="AC46" i="7"/>
  <c r="Y46" i="7"/>
  <c r="U46" i="7"/>
  <c r="Q46" i="7"/>
  <c r="M46" i="7"/>
  <c r="I46" i="7"/>
  <c r="E46" i="7"/>
  <c r="AN46" i="7"/>
  <c r="AJ46" i="7"/>
  <c r="AF46" i="7"/>
  <c r="AB46" i="7"/>
  <c r="X46" i="7"/>
  <c r="T46" i="7"/>
  <c r="P46" i="7"/>
  <c r="L46" i="7"/>
  <c r="H46" i="7"/>
  <c r="D46" i="7"/>
  <c r="AE46" i="7"/>
  <c r="O46" i="7"/>
  <c r="AA46" i="7"/>
  <c r="K46" i="7"/>
  <c r="AM46" i="7"/>
  <c r="W46" i="7"/>
  <c r="G46" i="7"/>
  <c r="AQ46" i="7"/>
  <c r="FM20" i="11"/>
  <c r="AI46" i="7"/>
  <c r="C46" i="7"/>
  <c r="S46" i="7"/>
  <c r="FM49" i="2"/>
  <c r="FM34" i="2"/>
  <c r="FM20" i="2"/>
  <c r="FL34" i="11"/>
  <c r="FK34" i="11"/>
  <c r="FK34" i="2"/>
  <c r="FL34" i="2"/>
  <c r="FL20" i="11"/>
  <c r="FL20" i="2"/>
  <c r="FK20" i="2"/>
  <c r="FK20" i="11"/>
  <c r="FL49" i="11"/>
  <c r="FK49" i="11"/>
  <c r="FK49" i="2"/>
  <c r="FL49" i="2"/>
  <c r="FJ34" i="2"/>
  <c r="FJ34" i="11"/>
  <c r="FJ20" i="2"/>
  <c r="FJ20" i="11"/>
  <c r="FJ49" i="2"/>
  <c r="FJ49" i="11"/>
  <c r="FI34" i="11"/>
  <c r="FI34" i="2"/>
  <c r="FI20" i="2"/>
  <c r="FI20" i="11"/>
  <c r="FI49" i="2"/>
  <c r="FI49" i="11"/>
  <c r="FH34" i="11"/>
  <c r="FH34" i="2"/>
  <c r="FH20" i="11"/>
  <c r="FH20" i="2"/>
  <c r="FH49" i="11"/>
  <c r="FH49" i="2"/>
  <c r="FG34" i="11"/>
  <c r="FG34" i="2"/>
  <c r="FG20" i="11"/>
  <c r="FG20" i="2"/>
  <c r="FG49" i="2"/>
  <c r="FG49" i="11"/>
  <c r="FF34" i="11"/>
  <c r="FF20" i="11"/>
  <c r="FF49" i="11"/>
  <c r="FF34" i="2"/>
  <c r="FF20" i="2"/>
  <c r="FF49" i="2"/>
  <c r="FA49" i="11"/>
  <c r="EK49" i="11"/>
  <c r="DU49" i="11"/>
  <c r="DE49" i="11"/>
  <c r="CO49" i="11"/>
  <c r="BY49" i="11"/>
  <c r="BI49" i="11"/>
  <c r="AS49" i="11"/>
  <c r="AC49" i="11"/>
  <c r="M49" i="11"/>
  <c r="EU49" i="11"/>
  <c r="DZ49" i="11"/>
  <c r="DD49" i="11"/>
  <c r="CI49" i="11"/>
  <c r="BN49" i="11"/>
  <c r="AR49" i="11"/>
  <c r="W49" i="11"/>
  <c r="B49" i="11"/>
  <c r="EM49" i="11"/>
  <c r="DR49" i="11"/>
  <c r="CV49" i="11"/>
  <c r="CA49" i="11"/>
  <c r="BF49" i="11"/>
  <c r="AJ49" i="11"/>
  <c r="O49" i="11"/>
  <c r="EL49" i="11"/>
  <c r="CU49" i="11"/>
  <c r="BD49" i="11"/>
  <c r="N49" i="11"/>
  <c r="EF49" i="11"/>
  <c r="CP49" i="11"/>
  <c r="AY49" i="11"/>
  <c r="H49" i="11"/>
  <c r="DS49" i="11"/>
  <c r="CB49" i="11"/>
  <c r="AL49" i="11"/>
  <c r="DX49" i="11"/>
  <c r="DN49" i="11"/>
  <c r="CR49" i="11"/>
  <c r="ET49" i="11"/>
  <c r="EW49" i="11"/>
  <c r="DQ49" i="11"/>
  <c r="CK49" i="11"/>
  <c r="BU49" i="11"/>
  <c r="Y49" i="11"/>
  <c r="I49" i="11"/>
  <c r="EP49" i="11"/>
  <c r="CD49" i="11"/>
  <c r="AM49" i="11"/>
  <c r="R49" i="11"/>
  <c r="EH49" i="11"/>
  <c r="DL49" i="11"/>
  <c r="AZ49" i="11"/>
  <c r="AE49" i="11"/>
  <c r="CJ49" i="11"/>
  <c r="AT49" i="11"/>
  <c r="CE49" i="11"/>
  <c r="AN49" i="11"/>
  <c r="DH49" i="11"/>
  <c r="BR49" i="11"/>
  <c r="BW49" i="11"/>
  <c r="BB49" i="11"/>
  <c r="EO49" i="11"/>
  <c r="DY49" i="11"/>
  <c r="DI49" i="11"/>
  <c r="CS49" i="11"/>
  <c r="CC49" i="11"/>
  <c r="BM49" i="11"/>
  <c r="AW49" i="11"/>
  <c r="AG49" i="11"/>
  <c r="Q49" i="11"/>
  <c r="EZ49" i="11"/>
  <c r="EE49" i="11"/>
  <c r="DJ49" i="11"/>
  <c r="CN49" i="11"/>
  <c r="BS49" i="11"/>
  <c r="AX49" i="11"/>
  <c r="AB49" i="11"/>
  <c r="G49" i="11"/>
  <c r="ER49" i="11"/>
  <c r="DW49" i="11"/>
  <c r="DB49" i="11"/>
  <c r="CF49" i="11"/>
  <c r="BK49" i="11"/>
  <c r="AP49" i="11"/>
  <c r="T49" i="11"/>
  <c r="EV49" i="11"/>
  <c r="DF49" i="11"/>
  <c r="BO49" i="11"/>
  <c r="X49" i="11"/>
  <c r="EQ49" i="11"/>
  <c r="CZ49" i="11"/>
  <c r="BJ49" i="11"/>
  <c r="S49" i="11"/>
  <c r="ED49" i="11"/>
  <c r="CM49" i="11"/>
  <c r="AV49" i="11"/>
  <c r="F49" i="11"/>
  <c r="FD49" i="11"/>
  <c r="EI49" i="11"/>
  <c r="V49" i="11"/>
  <c r="EG49" i="11"/>
  <c r="DA49" i="11"/>
  <c r="BE49" i="11"/>
  <c r="AO49" i="11"/>
  <c r="DT49" i="11"/>
  <c r="CY49" i="11"/>
  <c r="BH49" i="11"/>
  <c r="FC49" i="11"/>
  <c r="CQ49" i="11"/>
  <c r="BV49" i="11"/>
  <c r="J49" i="11"/>
  <c r="EA49" i="11"/>
  <c r="C49" i="11"/>
  <c r="DV49" i="11"/>
  <c r="EY49" i="11"/>
  <c r="AA49" i="11"/>
  <c r="CH49" i="11"/>
  <c r="BL49" i="11"/>
  <c r="ES49" i="11"/>
  <c r="CG49" i="11"/>
  <c r="U49" i="11"/>
  <c r="CT49" i="11"/>
  <c r="L49" i="11"/>
  <c r="CL49" i="11"/>
  <c r="D49" i="11"/>
  <c r="FB49" i="11"/>
  <c r="EN49" i="11"/>
  <c r="AQ49" i="11"/>
  <c r="DM49" i="11"/>
  <c r="EJ49" i="11"/>
  <c r="AU49" i="11"/>
  <c r="BZ49" i="11"/>
  <c r="BT49" i="11"/>
  <c r="K49" i="11"/>
  <c r="DO49" i="11"/>
  <c r="AI49" i="11"/>
  <c r="P49" i="11"/>
  <c r="DC49" i="11"/>
  <c r="EC49" i="11"/>
  <c r="BQ49" i="11"/>
  <c r="E49" i="11"/>
  <c r="BX49" i="11"/>
  <c r="EX49" i="11"/>
  <c r="BP49" i="11"/>
  <c r="DP49" i="11"/>
  <c r="DK49" i="11"/>
  <c r="CX49" i="11"/>
  <c r="AF49" i="11"/>
  <c r="BA49" i="11"/>
  <c r="BC49" i="11"/>
  <c r="EB49" i="11"/>
  <c r="BG49" i="11"/>
  <c r="CW49" i="11"/>
  <c r="DG49" i="11"/>
  <c r="AK49" i="11"/>
  <c r="AH49" i="11"/>
  <c r="Z49" i="11"/>
  <c r="AD49" i="11"/>
  <c r="FE49" i="11"/>
  <c r="EX49" i="2"/>
  <c r="EH49" i="2"/>
  <c r="DR49" i="2"/>
  <c r="DB49" i="2"/>
  <c r="CL49" i="2"/>
  <c r="BV49" i="2"/>
  <c r="BF49" i="2"/>
  <c r="AP49" i="2"/>
  <c r="Z49" i="2"/>
  <c r="J49" i="2"/>
  <c r="EO49" i="2"/>
  <c r="DY49" i="2"/>
  <c r="DI49" i="2"/>
  <c r="CS49" i="2"/>
  <c r="CC49" i="2"/>
  <c r="BM49" i="2"/>
  <c r="AW49" i="2"/>
  <c r="AG49" i="2"/>
  <c r="Q49" i="2"/>
  <c r="ER49" i="2"/>
  <c r="EB49" i="2"/>
  <c r="DL49" i="2"/>
  <c r="CV49" i="2"/>
  <c r="CF49" i="2"/>
  <c r="BP49" i="2"/>
  <c r="AZ49" i="2"/>
  <c r="AJ49" i="2"/>
  <c r="T49" i="2"/>
  <c r="D49" i="2"/>
  <c r="DS49" i="2"/>
  <c r="BG49" i="2"/>
  <c r="EU49" i="2"/>
  <c r="CI49" i="2"/>
  <c r="W49" i="2"/>
  <c r="DK49" i="2"/>
  <c r="AY49" i="2"/>
  <c r="FC49" i="2"/>
  <c r="CQ49" i="2"/>
  <c r="AE49" i="2"/>
  <c r="FD49" i="2"/>
  <c r="DJ49" i="2"/>
  <c r="AX49" i="2"/>
  <c r="B49" i="2"/>
  <c r="DA49" i="2"/>
  <c r="BE49" i="2"/>
  <c r="I49" i="2"/>
  <c r="DD49" i="2"/>
  <c r="BH49" i="2"/>
  <c r="EY49" i="2"/>
  <c r="DO49" i="2"/>
  <c r="CE49" i="2"/>
  <c r="ET49" i="2"/>
  <c r="ED49" i="2"/>
  <c r="DN49" i="2"/>
  <c r="CX49" i="2"/>
  <c r="CH49" i="2"/>
  <c r="BR49" i="2"/>
  <c r="BB49" i="2"/>
  <c r="AL49" i="2"/>
  <c r="V49" i="2"/>
  <c r="F49" i="2"/>
  <c r="FA49" i="2"/>
  <c r="EK49" i="2"/>
  <c r="DU49" i="2"/>
  <c r="DE49" i="2"/>
  <c r="CO49" i="2"/>
  <c r="BY49" i="2"/>
  <c r="BI49" i="2"/>
  <c r="AS49" i="2"/>
  <c r="AC49" i="2"/>
  <c r="M49" i="2"/>
  <c r="EN49" i="2"/>
  <c r="DX49" i="2"/>
  <c r="DH49" i="2"/>
  <c r="CR49" i="2"/>
  <c r="CB49" i="2"/>
  <c r="BL49" i="2"/>
  <c r="AV49" i="2"/>
  <c r="AF49" i="2"/>
  <c r="P49" i="2"/>
  <c r="DC49" i="2"/>
  <c r="AQ49" i="2"/>
  <c r="EE49" i="2"/>
  <c r="BS49" i="2"/>
  <c r="G49" i="2"/>
  <c r="CU49" i="2"/>
  <c r="AI49" i="2"/>
  <c r="EM49" i="2"/>
  <c r="CA49" i="2"/>
  <c r="O49" i="2"/>
  <c r="DZ49" i="2"/>
  <c r="CD49" i="2"/>
  <c r="R49" i="2"/>
  <c r="EG49" i="2"/>
  <c r="CK49" i="2"/>
  <c r="Y49" i="2"/>
  <c r="EJ49" i="2"/>
  <c r="BX49" i="2"/>
  <c r="AB49" i="2"/>
  <c r="CM49" i="2"/>
  <c r="EQ49" i="2"/>
  <c r="DW49" i="2"/>
  <c r="FE49" i="2"/>
  <c r="FB49" i="2"/>
  <c r="EL49" i="2"/>
  <c r="DV49" i="2"/>
  <c r="DF49" i="2"/>
  <c r="CP49" i="2"/>
  <c r="BZ49" i="2"/>
  <c r="BJ49" i="2"/>
  <c r="AT49" i="2"/>
  <c r="AD49" i="2"/>
  <c r="N49" i="2"/>
  <c r="ES49" i="2"/>
  <c r="EC49" i="2"/>
  <c r="DM49" i="2"/>
  <c r="CW49" i="2"/>
  <c r="CG49" i="2"/>
  <c r="BQ49" i="2"/>
  <c r="BA49" i="2"/>
  <c r="AK49" i="2"/>
  <c r="U49" i="2"/>
  <c r="E49" i="2"/>
  <c r="EV49" i="2"/>
  <c r="EF49" i="2"/>
  <c r="DP49" i="2"/>
  <c r="CZ49" i="2"/>
  <c r="CJ49" i="2"/>
  <c r="BT49" i="2"/>
  <c r="BD49" i="2"/>
  <c r="AN49" i="2"/>
  <c r="X49" i="2"/>
  <c r="H49" i="2"/>
  <c r="EI49" i="2"/>
  <c r="BW49" i="2"/>
  <c r="K49" i="2"/>
  <c r="CY49" i="2"/>
  <c r="AM49" i="2"/>
  <c r="EA49" i="2"/>
  <c r="BO49" i="2"/>
  <c r="C49" i="2"/>
  <c r="DG49" i="2"/>
  <c r="AU49" i="2"/>
  <c r="EP49" i="2"/>
  <c r="CT49" i="2"/>
  <c r="BN49" i="2"/>
  <c r="AH49" i="2"/>
  <c r="EW49" i="2"/>
  <c r="DQ49" i="2"/>
  <c r="BU49" i="2"/>
  <c r="AO49" i="2"/>
  <c r="EZ49" i="2"/>
  <c r="DT49" i="2"/>
  <c r="CN49" i="2"/>
  <c r="AR49" i="2"/>
  <c r="L49" i="2"/>
  <c r="AA49" i="2"/>
  <c r="BC49" i="2"/>
  <c r="S49" i="2"/>
  <c r="BK49" i="2"/>
  <c r="EP34" i="11"/>
  <c r="DZ34" i="11"/>
  <c r="DJ34" i="11"/>
  <c r="EN34" i="11"/>
  <c r="DS34" i="11"/>
  <c r="CZ34" i="11"/>
  <c r="CJ34" i="11"/>
  <c r="BT34" i="11"/>
  <c r="BD34" i="11"/>
  <c r="AN34" i="11"/>
  <c r="X34" i="11"/>
  <c r="H34" i="11"/>
  <c r="ER34" i="11"/>
  <c r="DW34" i="11"/>
  <c r="DC34" i="11"/>
  <c r="CM34" i="11"/>
  <c r="BW34" i="11"/>
  <c r="BG34" i="11"/>
  <c r="AQ34" i="11"/>
  <c r="AA34" i="11"/>
  <c r="K34" i="11"/>
  <c r="EU34" i="11"/>
  <c r="DY34" i="11"/>
  <c r="DE34" i="11"/>
  <c r="CO34" i="11"/>
  <c r="BY34" i="11"/>
  <c r="BI34" i="11"/>
  <c r="AS34" i="11"/>
  <c r="AC34" i="11"/>
  <c r="M34" i="11"/>
  <c r="EA34" i="11"/>
  <c r="BJ34" i="11"/>
  <c r="EQ34" i="11"/>
  <c r="BV34" i="11"/>
  <c r="J34" i="11"/>
  <c r="CT34" i="11"/>
  <c r="AH34" i="11"/>
  <c r="BR34" i="11"/>
  <c r="CX34" i="11"/>
  <c r="EL34" i="11"/>
  <c r="FD34" i="11"/>
  <c r="DM34" i="11"/>
  <c r="CF34" i="11"/>
  <c r="AZ34" i="11"/>
  <c r="T34" i="11"/>
  <c r="EM34" i="11"/>
  <c r="CI34" i="11"/>
  <c r="BS34" i="11"/>
  <c r="W34" i="11"/>
  <c r="G34" i="11"/>
  <c r="DT34" i="11"/>
  <c r="DA34" i="11"/>
  <c r="BE34" i="11"/>
  <c r="AO34" i="11"/>
  <c r="DF34" i="11"/>
  <c r="BF34" i="11"/>
  <c r="FA34" i="11"/>
  <c r="ET34" i="11"/>
  <c r="ED34" i="11"/>
  <c r="DN34" i="11"/>
  <c r="ES34" i="11"/>
  <c r="DX34" i="11"/>
  <c r="DD34" i="11"/>
  <c r="CN34" i="11"/>
  <c r="BX34" i="11"/>
  <c r="BH34" i="11"/>
  <c r="AR34" i="11"/>
  <c r="AB34" i="11"/>
  <c r="L34" i="11"/>
  <c r="EW34" i="11"/>
  <c r="EB34" i="11"/>
  <c r="DG34" i="11"/>
  <c r="CQ34" i="11"/>
  <c r="CA34" i="11"/>
  <c r="BK34" i="11"/>
  <c r="AU34" i="11"/>
  <c r="AE34" i="11"/>
  <c r="O34" i="11"/>
  <c r="EZ34" i="11"/>
  <c r="EE34" i="11"/>
  <c r="DI34" i="11"/>
  <c r="CS34" i="11"/>
  <c r="CC34" i="11"/>
  <c r="BM34" i="11"/>
  <c r="AW34" i="11"/>
  <c r="AG34" i="11"/>
  <c r="Q34" i="11"/>
  <c r="EV34" i="11"/>
  <c r="BZ34" i="11"/>
  <c r="N34" i="11"/>
  <c r="CL34" i="11"/>
  <c r="Z34" i="11"/>
  <c r="DK34" i="11"/>
  <c r="AX34" i="11"/>
  <c r="EK34" i="11"/>
  <c r="BB34" i="11"/>
  <c r="V34" i="11"/>
  <c r="FB34" i="11"/>
  <c r="DV34" i="11"/>
  <c r="EI34" i="11"/>
  <c r="CV34" i="11"/>
  <c r="BP34" i="11"/>
  <c r="AJ34" i="11"/>
  <c r="D34" i="11"/>
  <c r="DQ34" i="11"/>
  <c r="CY34" i="11"/>
  <c r="BC34" i="11"/>
  <c r="AM34" i="11"/>
  <c r="EO34" i="11"/>
  <c r="CK34" i="11"/>
  <c r="BU34" i="11"/>
  <c r="Y34" i="11"/>
  <c r="I34" i="11"/>
  <c r="AT34" i="11"/>
  <c r="DU34" i="11"/>
  <c r="CD34" i="11"/>
  <c r="R34" i="11"/>
  <c r="F34" i="11"/>
  <c r="AL34" i="11"/>
  <c r="EX34" i="11"/>
  <c r="EC34" i="11"/>
  <c r="BL34" i="11"/>
  <c r="FC34" i="11"/>
  <c r="CE34" i="11"/>
  <c r="S34" i="11"/>
  <c r="CW34" i="11"/>
  <c r="AK34" i="11"/>
  <c r="AD34" i="11"/>
  <c r="BN34" i="11"/>
  <c r="DR34" i="11"/>
  <c r="CR34" i="11"/>
  <c r="AY34" i="11"/>
  <c r="EJ34" i="11"/>
  <c r="E34" i="11"/>
  <c r="AP34" i="11"/>
  <c r="CB34" i="11"/>
  <c r="P34" i="11"/>
  <c r="CU34" i="11"/>
  <c r="BA34" i="11"/>
  <c r="EF34" i="11"/>
  <c r="EH34" i="11"/>
  <c r="DH34" i="11"/>
  <c r="AV34" i="11"/>
  <c r="EG34" i="11"/>
  <c r="BO34" i="11"/>
  <c r="C34" i="11"/>
  <c r="CG34" i="11"/>
  <c r="U34" i="11"/>
  <c r="DB34" i="11"/>
  <c r="B34" i="11"/>
  <c r="AF34" i="11"/>
  <c r="DL34" i="11"/>
  <c r="BQ34" i="11"/>
  <c r="DP34" i="11"/>
  <c r="AI34" i="11"/>
  <c r="CP34" i="11"/>
  <c r="CH34" i="11"/>
  <c r="EY34" i="11"/>
  <c r="DO34" i="11"/>
  <c r="FE34" i="2"/>
  <c r="FA34" i="2"/>
  <c r="EK34" i="2"/>
  <c r="DU34" i="2"/>
  <c r="DE34" i="2"/>
  <c r="CO34" i="2"/>
  <c r="BY34" i="2"/>
  <c r="BI34" i="2"/>
  <c r="AS34" i="2"/>
  <c r="AC34" i="2"/>
  <c r="M34" i="2"/>
  <c r="EV34" i="2"/>
  <c r="EF34" i="2"/>
  <c r="DP34" i="2"/>
  <c r="CZ34" i="2"/>
  <c r="CJ34" i="2"/>
  <c r="BT34" i="2"/>
  <c r="BD34" i="2"/>
  <c r="AN34" i="2"/>
  <c r="X34" i="2"/>
  <c r="H34" i="2"/>
  <c r="EU34" i="2"/>
  <c r="EE34" i="2"/>
  <c r="DO34" i="2"/>
  <c r="CY34" i="2"/>
  <c r="CI34" i="2"/>
  <c r="BS34" i="2"/>
  <c r="BC34" i="2"/>
  <c r="AM34" i="2"/>
  <c r="W34" i="2"/>
  <c r="G34" i="2"/>
  <c r="ET34" i="2"/>
  <c r="ED34" i="2"/>
  <c r="DN34" i="2"/>
  <c r="CX34" i="2"/>
  <c r="CH34" i="2"/>
  <c r="BR34" i="2"/>
  <c r="BB34" i="2"/>
  <c r="AL34" i="2"/>
  <c r="V34" i="2"/>
  <c r="F34" i="2"/>
  <c r="FD34" i="2"/>
  <c r="CW34" i="2"/>
  <c r="BA34" i="2"/>
  <c r="E34" i="2"/>
  <c r="CR34" i="2"/>
  <c r="AV34" i="2"/>
  <c r="EM34" i="2"/>
  <c r="CQ34" i="2"/>
  <c r="AU34" i="2"/>
  <c r="EL34" i="2"/>
  <c r="CP34" i="2"/>
  <c r="AD34" i="2"/>
  <c r="EW34" i="2"/>
  <c r="EG34" i="2"/>
  <c r="DQ34" i="2"/>
  <c r="DA34" i="2"/>
  <c r="CK34" i="2"/>
  <c r="BU34" i="2"/>
  <c r="BE34" i="2"/>
  <c r="AO34" i="2"/>
  <c r="Y34" i="2"/>
  <c r="I34" i="2"/>
  <c r="ER34" i="2"/>
  <c r="EB34" i="2"/>
  <c r="DL34" i="2"/>
  <c r="CV34" i="2"/>
  <c r="CF34" i="2"/>
  <c r="BP34" i="2"/>
  <c r="AZ34" i="2"/>
  <c r="AJ34" i="2"/>
  <c r="T34" i="2"/>
  <c r="D34" i="2"/>
  <c r="EQ34" i="2"/>
  <c r="EA34" i="2"/>
  <c r="DK34" i="2"/>
  <c r="CU34" i="2"/>
  <c r="CE34" i="2"/>
  <c r="BO34" i="2"/>
  <c r="AY34" i="2"/>
  <c r="AI34" i="2"/>
  <c r="S34" i="2"/>
  <c r="C34" i="2"/>
  <c r="EP34" i="2"/>
  <c r="DZ34" i="2"/>
  <c r="DJ34" i="2"/>
  <c r="CT34" i="2"/>
  <c r="CD34" i="2"/>
  <c r="BN34" i="2"/>
  <c r="AX34" i="2"/>
  <c r="AH34" i="2"/>
  <c r="R34" i="2"/>
  <c r="B34" i="2"/>
  <c r="EC34" i="2"/>
  <c r="CG34" i="2"/>
  <c r="AK34" i="2"/>
  <c r="DX34" i="2"/>
  <c r="CB34" i="2"/>
  <c r="AF34" i="2"/>
  <c r="DW34" i="2"/>
  <c r="CA34" i="2"/>
  <c r="O34" i="2"/>
  <c r="DV34" i="2"/>
  <c r="BZ34" i="2"/>
  <c r="N34" i="2"/>
  <c r="FE34" i="11"/>
  <c r="EO34" i="2"/>
  <c r="DY34" i="2"/>
  <c r="DI34" i="2"/>
  <c r="CS34" i="2"/>
  <c r="CC34" i="2"/>
  <c r="BM34" i="2"/>
  <c r="AW34" i="2"/>
  <c r="AG34" i="2"/>
  <c r="Q34" i="2"/>
  <c r="EZ34" i="2"/>
  <c r="EJ34" i="2"/>
  <c r="DT34" i="2"/>
  <c r="DD34" i="2"/>
  <c r="CN34" i="2"/>
  <c r="BX34" i="2"/>
  <c r="BH34" i="2"/>
  <c r="AR34" i="2"/>
  <c r="AB34" i="2"/>
  <c r="L34" i="2"/>
  <c r="EY34" i="2"/>
  <c r="EI34" i="2"/>
  <c r="DS34" i="2"/>
  <c r="DC34" i="2"/>
  <c r="CM34" i="2"/>
  <c r="BW34" i="2"/>
  <c r="BG34" i="2"/>
  <c r="AQ34" i="2"/>
  <c r="AA34" i="2"/>
  <c r="K34" i="2"/>
  <c r="EX34" i="2"/>
  <c r="EH34" i="2"/>
  <c r="DR34" i="2"/>
  <c r="DB34" i="2"/>
  <c r="CL34" i="2"/>
  <c r="BV34" i="2"/>
  <c r="BF34" i="2"/>
  <c r="AP34" i="2"/>
  <c r="Z34" i="2"/>
  <c r="J34" i="2"/>
  <c r="ES34" i="2"/>
  <c r="DM34" i="2"/>
  <c r="BQ34" i="2"/>
  <c r="U34" i="2"/>
  <c r="EN34" i="2"/>
  <c r="DH34" i="2"/>
  <c r="BL34" i="2"/>
  <c r="P34" i="2"/>
  <c r="FC34" i="2"/>
  <c r="DG34" i="2"/>
  <c r="BK34" i="2"/>
  <c r="AE34" i="2"/>
  <c r="FB34" i="2"/>
  <c r="DF34" i="2"/>
  <c r="BJ34" i="2"/>
  <c r="AT34" i="2"/>
  <c r="EZ20" i="11"/>
  <c r="CN20" i="11"/>
  <c r="AB20" i="11"/>
  <c r="DS20" i="11"/>
  <c r="BG20" i="11"/>
  <c r="FB20" i="11"/>
  <c r="CP20" i="11"/>
  <c r="AD20" i="11"/>
  <c r="Q20" i="11"/>
  <c r="BQ20" i="11"/>
  <c r="DP20" i="11"/>
  <c r="BD20" i="11"/>
  <c r="EU20" i="11"/>
  <c r="CI20" i="11"/>
  <c r="W20" i="11"/>
  <c r="DR20" i="11"/>
  <c r="BF20" i="11"/>
  <c r="DY20" i="11"/>
  <c r="Y20" i="11"/>
  <c r="BY20" i="11"/>
  <c r="ER20" i="11"/>
  <c r="CF20" i="11"/>
  <c r="T20" i="11"/>
  <c r="DK20" i="11"/>
  <c r="AY20" i="11"/>
  <c r="ET20" i="11"/>
  <c r="CH20" i="11"/>
  <c r="V20" i="11"/>
  <c r="EG20" i="11"/>
  <c r="AK20" i="11"/>
  <c r="AV20" i="11"/>
  <c r="CA20" i="11"/>
  <c r="CT20" i="11"/>
  <c r="CG20" i="11"/>
  <c r="AJ20" i="2"/>
  <c r="E20" i="2"/>
  <c r="L20" i="2"/>
  <c r="EV20" i="2"/>
  <c r="T20" i="2"/>
  <c r="EN20" i="2"/>
  <c r="EY20" i="2"/>
  <c r="EF20" i="2"/>
  <c r="D20" i="2"/>
  <c r="DX20" i="2"/>
  <c r="CC20" i="2"/>
  <c r="DP20" i="2"/>
  <c r="CK20" i="2"/>
  <c r="DH20" i="2"/>
  <c r="BM20" i="2"/>
  <c r="Z20" i="2"/>
  <c r="R20" i="2"/>
  <c r="CM20" i="2"/>
  <c r="BT20" i="2"/>
  <c r="B20" i="2"/>
  <c r="BW20" i="2"/>
  <c r="DN20" i="2"/>
  <c r="ES20" i="2"/>
  <c r="EZ20" i="2"/>
  <c r="CX20" i="2"/>
  <c r="EY20" i="11"/>
  <c r="DV20" i="11"/>
  <c r="EK20" i="11"/>
  <c r="EV20" i="11"/>
  <c r="DO20" i="11"/>
  <c r="Z20" i="11"/>
  <c r="AZ20" i="11"/>
  <c r="S20" i="11"/>
  <c r="DI20" i="11"/>
  <c r="P20" i="11"/>
  <c r="BN20" i="11"/>
  <c r="AC20" i="11"/>
  <c r="EC20" i="2"/>
  <c r="AQ20" i="2"/>
  <c r="CH20" i="2"/>
  <c r="P20" i="2"/>
  <c r="AA20" i="2"/>
  <c r="EB20" i="2"/>
  <c r="FC20" i="2"/>
  <c r="CO20" i="2"/>
  <c r="DL20" i="2"/>
  <c r="EM20" i="2"/>
  <c r="BY20" i="2"/>
  <c r="FE20" i="11"/>
  <c r="EJ20" i="11"/>
  <c r="BX20" i="11"/>
  <c r="L20" i="11"/>
  <c r="DC20" i="11"/>
  <c r="AQ20" i="11"/>
  <c r="EL20" i="11"/>
  <c r="BZ20" i="11"/>
  <c r="N20" i="11"/>
  <c r="DA20" i="11"/>
  <c r="E20" i="11"/>
  <c r="CZ20" i="11"/>
  <c r="AN20" i="11"/>
  <c r="EE20" i="11"/>
  <c r="BS20" i="11"/>
  <c r="G20" i="11"/>
  <c r="DB20" i="11"/>
  <c r="AP20" i="11"/>
  <c r="BM20" i="11"/>
  <c r="DM20" i="11"/>
  <c r="DE20" i="11"/>
  <c r="EB20" i="11"/>
  <c r="BP20" i="11"/>
  <c r="D20" i="11"/>
  <c r="CU20" i="11"/>
  <c r="AI20" i="11"/>
  <c r="ED20" i="11"/>
  <c r="BR20" i="11"/>
  <c r="F20" i="11"/>
  <c r="BU20" i="11"/>
  <c r="CO20" i="11"/>
  <c r="FD20" i="11"/>
  <c r="CR20" i="11"/>
  <c r="AF20" i="11"/>
  <c r="DW20" i="11"/>
  <c r="BK20" i="11"/>
  <c r="EP20" i="11"/>
  <c r="CD20" i="11"/>
  <c r="R20" i="11"/>
  <c r="DQ20" i="11"/>
  <c r="U20" i="11"/>
  <c r="BU20" i="2"/>
  <c r="EA20" i="2"/>
  <c r="AH20" i="2"/>
  <c r="CR20" i="2"/>
  <c r="FB20" i="2"/>
  <c r="AW20" i="2"/>
  <c r="DC20" i="2"/>
  <c r="J20" i="2"/>
  <c r="CJ20" i="2"/>
  <c r="ET20" i="2"/>
  <c r="BE20" i="2"/>
  <c r="CB20" i="2"/>
  <c r="AG20" i="2"/>
  <c r="ED20" i="2"/>
  <c r="BL20" i="2"/>
  <c r="Q20" i="2"/>
  <c r="Y20" i="2"/>
  <c r="AV20" i="2"/>
  <c r="BG20" i="2"/>
  <c r="CM20" i="11"/>
  <c r="BJ20" i="11"/>
  <c r="CJ20" i="11"/>
  <c r="EX20" i="11"/>
  <c r="EW20" i="11"/>
  <c r="EQ20" i="11"/>
  <c r="DN20" i="11"/>
  <c r="M20" i="11"/>
  <c r="EN20" i="11"/>
  <c r="DG20" i="11"/>
  <c r="B20" i="11"/>
  <c r="I20" i="2"/>
  <c r="AF20" i="2"/>
  <c r="DU20" i="2"/>
  <c r="ER20" i="2"/>
  <c r="BZ20" i="2"/>
  <c r="DE20" i="2"/>
  <c r="AI20" i="2"/>
  <c r="BJ20" i="2"/>
  <c r="EU20" i="2"/>
  <c r="S20" i="2"/>
  <c r="AT20" i="2"/>
  <c r="EE20" i="2"/>
  <c r="DD20" i="11"/>
  <c r="AR20" i="11"/>
  <c r="EI20" i="11"/>
  <c r="BW20" i="11"/>
  <c r="K20" i="11"/>
  <c r="DF20" i="11"/>
  <c r="AT20" i="11"/>
  <c r="CC20" i="11"/>
  <c r="EC20" i="11"/>
  <c r="BI20" i="11"/>
  <c r="EF20" i="11"/>
  <c r="BT20" i="11"/>
  <c r="H20" i="11"/>
  <c r="CY20" i="11"/>
  <c r="AM20" i="11"/>
  <c r="EH20" i="11"/>
  <c r="BV20" i="11"/>
  <c r="J20" i="11"/>
  <c r="CK20" i="11"/>
  <c r="FA20" i="11"/>
  <c r="CV20" i="11"/>
  <c r="AJ20" i="11"/>
  <c r="EA20" i="11"/>
  <c r="BO20" i="11"/>
  <c r="C20" i="11"/>
  <c r="CX20" i="11"/>
  <c r="AL20" i="11"/>
  <c r="AW20" i="11"/>
  <c r="CW20" i="11"/>
  <c r="AS20" i="11"/>
  <c r="DX20" i="11"/>
  <c r="BL20" i="11"/>
  <c r="FC20" i="11"/>
  <c r="CQ20" i="11"/>
  <c r="AE20" i="11"/>
  <c r="DJ20" i="11"/>
  <c r="AX20" i="11"/>
  <c r="CS20" i="11"/>
  <c r="ES20" i="11"/>
  <c r="DU20" i="11"/>
  <c r="CV20" i="2"/>
  <c r="C20" i="2"/>
  <c r="BQ20" i="2"/>
  <c r="DW20" i="2"/>
  <c r="AD20" i="2"/>
  <c r="BX20" i="2"/>
  <c r="EH20" i="2"/>
  <c r="BI20" i="2"/>
  <c r="DO20" i="2"/>
  <c r="V20" i="2"/>
  <c r="CF20" i="2"/>
  <c r="EP20" i="2"/>
  <c r="BA20" i="2"/>
  <c r="DG20" i="2"/>
  <c r="N20" i="2"/>
  <c r="BH20" i="2"/>
  <c r="DR20" i="2"/>
  <c r="AS20" i="2"/>
  <c r="CY20" i="2"/>
  <c r="F20" i="2"/>
  <c r="BP20" i="2"/>
  <c r="DZ20" i="2"/>
  <c r="AK20" i="2"/>
  <c r="CQ20" i="2"/>
  <c r="EO20" i="2"/>
  <c r="AR20" i="2"/>
  <c r="DB20" i="2"/>
  <c r="AC20" i="2"/>
  <c r="CI20" i="2"/>
  <c r="EW20" i="2"/>
  <c r="AZ20" i="2"/>
  <c r="DJ20" i="2"/>
  <c r="U20" i="2"/>
  <c r="CA20" i="2"/>
  <c r="DY20" i="2"/>
  <c r="AB20" i="2"/>
  <c r="CL20" i="2"/>
  <c r="M20" i="2"/>
  <c r="BS20" i="2"/>
  <c r="DH20" i="11"/>
  <c r="EM20" i="11"/>
  <c r="O20" i="11"/>
  <c r="AH20" i="11"/>
  <c r="AG20" i="11"/>
  <c r="EG20" i="2"/>
  <c r="CT20" i="2"/>
  <c r="BK20" i="2"/>
  <c r="DI20" i="2"/>
  <c r="BV20" i="2"/>
  <c r="BC20" i="2"/>
  <c r="DQ20" i="2"/>
  <c r="CD20" i="2"/>
  <c r="AU20" i="2"/>
  <c r="CS20" i="2"/>
  <c r="BF20" i="2"/>
  <c r="AM20" i="2"/>
  <c r="DA20" i="2"/>
  <c r="BN20" i="2"/>
  <c r="AE20" i="2"/>
  <c r="EI20" i="2"/>
  <c r="AP20" i="2"/>
  <c r="W20" i="2"/>
  <c r="EQ20" i="2"/>
  <c r="AX20" i="2"/>
  <c r="O20" i="2"/>
  <c r="DS20" i="2"/>
  <c r="CZ20" i="2"/>
  <c r="G20" i="2"/>
  <c r="DK20" i="2"/>
  <c r="EL20" i="2"/>
  <c r="FD20" i="2"/>
  <c r="AO20" i="2"/>
  <c r="CU20" i="2"/>
  <c r="DV20" i="2"/>
  <c r="FA20" i="2"/>
  <c r="BD20" i="2"/>
  <c r="CE20" i="2"/>
  <c r="DF20" i="2"/>
  <c r="EK20" i="2"/>
  <c r="AN20" i="2"/>
  <c r="FE20" i="2"/>
  <c r="DT20" i="11"/>
  <c r="BH20" i="11"/>
  <c r="AA20" i="11"/>
  <c r="EO20" i="11"/>
  <c r="AO20" i="11"/>
  <c r="X20" i="11"/>
  <c r="BC20" i="11"/>
  <c r="CL20" i="11"/>
  <c r="BA20" i="11"/>
  <c r="DL20" i="11"/>
  <c r="CE20" i="11"/>
  <c r="BB20" i="11"/>
  <c r="I20" i="11"/>
  <c r="CB20" i="11"/>
  <c r="AU20" i="11"/>
  <c r="DZ20" i="11"/>
  <c r="BE20" i="11"/>
  <c r="BO20" i="2"/>
  <c r="CP20" i="2"/>
  <c r="EJ20" i="2"/>
  <c r="X20" i="2"/>
  <c r="AY20" i="2"/>
  <c r="DM20" i="2"/>
  <c r="DT20" i="2"/>
  <c r="H20" i="2"/>
  <c r="BR20" i="2"/>
  <c r="CW20" i="2"/>
  <c r="DD20" i="2"/>
  <c r="K20" i="2"/>
  <c r="BB20" i="2"/>
  <c r="CG20" i="2"/>
  <c r="CN20" i="2"/>
  <c r="EX20" i="2"/>
  <c r="AL20" i="2"/>
  <c r="AR46" i="10" l="1"/>
  <c r="AR60" i="10"/>
  <c r="AR75" i="10"/>
  <c r="AR75" i="4"/>
  <c r="AR46" i="4"/>
  <c r="AR60" i="4"/>
  <c r="AM46" i="4"/>
  <c r="AI46" i="4"/>
  <c r="AE46" i="4"/>
  <c r="AA46" i="4"/>
  <c r="W46" i="4"/>
  <c r="S46" i="4"/>
  <c r="O46" i="4"/>
  <c r="K46" i="4"/>
  <c r="G46" i="4"/>
  <c r="C46" i="4"/>
  <c r="AP46" i="4"/>
  <c r="AL46" i="4"/>
  <c r="AH46" i="4"/>
  <c r="AD46" i="4"/>
  <c r="Z46" i="4"/>
  <c r="V46" i="4"/>
  <c r="R46" i="4"/>
  <c r="N46" i="4"/>
  <c r="J46" i="4"/>
  <c r="F46" i="4"/>
  <c r="B46" i="4"/>
  <c r="AO46" i="4"/>
  <c r="AK46" i="4"/>
  <c r="AG46" i="4"/>
  <c r="AC46" i="4"/>
  <c r="Y46" i="4"/>
  <c r="U46" i="4"/>
  <c r="Q46" i="4"/>
  <c r="M46" i="4"/>
  <c r="I46" i="4"/>
  <c r="E46" i="4"/>
  <c r="AN46" i="4"/>
  <c r="X46" i="4"/>
  <c r="H46" i="4"/>
  <c r="L46" i="4"/>
  <c r="AJ46" i="4"/>
  <c r="T46" i="4"/>
  <c r="D46" i="4"/>
  <c r="AF46" i="4"/>
  <c r="P46" i="4"/>
  <c r="AB46" i="4"/>
  <c r="AO60" i="10"/>
  <c r="AK60" i="10"/>
  <c r="AG60" i="10"/>
  <c r="AC60" i="10"/>
  <c r="Y60" i="10"/>
  <c r="U60" i="10"/>
  <c r="Q60" i="10"/>
  <c r="M60" i="10"/>
  <c r="I60" i="10"/>
  <c r="E60" i="10"/>
  <c r="AM60" i="10"/>
  <c r="AI60" i="10"/>
  <c r="AE60" i="10"/>
  <c r="AA60" i="10"/>
  <c r="W60" i="10"/>
  <c r="S60" i="10"/>
  <c r="O60" i="10"/>
  <c r="K60" i="10"/>
  <c r="G60" i="10"/>
  <c r="C60" i="10"/>
  <c r="AQ60" i="10"/>
  <c r="AL60" i="10"/>
  <c r="AD60" i="10"/>
  <c r="V60" i="10"/>
  <c r="N60" i="10"/>
  <c r="F60" i="10"/>
  <c r="AJ60" i="10"/>
  <c r="AB60" i="10"/>
  <c r="T60" i="10"/>
  <c r="L60" i="10"/>
  <c r="D60" i="10"/>
  <c r="AP60" i="10"/>
  <c r="AH60" i="10"/>
  <c r="Z60" i="10"/>
  <c r="R60" i="10"/>
  <c r="J60" i="10"/>
  <c r="B60" i="10"/>
  <c r="X60" i="10"/>
  <c r="P60" i="10"/>
  <c r="AN60" i="10"/>
  <c r="H60" i="10"/>
  <c r="AF60" i="10"/>
  <c r="AN75" i="10"/>
  <c r="AJ75" i="10"/>
  <c r="AF75" i="10"/>
  <c r="AB75" i="10"/>
  <c r="X75" i="10"/>
  <c r="T75" i="10"/>
  <c r="P75" i="10"/>
  <c r="L75" i="10"/>
  <c r="H75" i="10"/>
  <c r="D75" i="10"/>
  <c r="AP75" i="10"/>
  <c r="AL75" i="10"/>
  <c r="AH75" i="10"/>
  <c r="AD75" i="10"/>
  <c r="Z75" i="10"/>
  <c r="V75" i="10"/>
  <c r="R75" i="10"/>
  <c r="N75" i="10"/>
  <c r="J75" i="10"/>
  <c r="F75" i="10"/>
  <c r="B75" i="10"/>
  <c r="AQ75" i="10"/>
  <c r="AO75" i="10"/>
  <c r="AG75" i="10"/>
  <c r="Y75" i="10"/>
  <c r="Q75" i="10"/>
  <c r="I75" i="10"/>
  <c r="AM75" i="10"/>
  <c r="AE75" i="10"/>
  <c r="W75" i="10"/>
  <c r="O75" i="10"/>
  <c r="G75" i="10"/>
  <c r="AK75" i="10"/>
  <c r="AC75" i="10"/>
  <c r="U75" i="10"/>
  <c r="M75" i="10"/>
  <c r="E75" i="10"/>
  <c r="S75" i="10"/>
  <c r="K75" i="10"/>
  <c r="AI75" i="10"/>
  <c r="C75" i="10"/>
  <c r="AA75" i="10"/>
  <c r="AM46" i="10"/>
  <c r="AI46" i="10"/>
  <c r="AE46" i="10"/>
  <c r="AA46" i="10"/>
  <c r="W46" i="10"/>
  <c r="S46" i="10"/>
  <c r="O46" i="10"/>
  <c r="K46" i="10"/>
  <c r="G46" i="10"/>
  <c r="C46" i="10"/>
  <c r="AO46" i="10"/>
  <c r="AK46" i="10"/>
  <c r="AG46" i="10"/>
  <c r="AC46" i="10"/>
  <c r="Y46" i="10"/>
  <c r="U46" i="10"/>
  <c r="Q46" i="10"/>
  <c r="M46" i="10"/>
  <c r="I46" i="10"/>
  <c r="E46" i="10"/>
  <c r="AJ46" i="10"/>
  <c r="AB46" i="10"/>
  <c r="T46" i="10"/>
  <c r="L46" i="10"/>
  <c r="D46" i="10"/>
  <c r="AN46" i="10"/>
  <c r="AF46" i="10"/>
  <c r="X46" i="10"/>
  <c r="P46" i="10"/>
  <c r="H46" i="10"/>
  <c r="AQ46" i="10"/>
  <c r="AP46" i="10"/>
  <c r="Z46" i="10"/>
  <c r="J46" i="10"/>
  <c r="AL46" i="10"/>
  <c r="V46" i="10"/>
  <c r="F46" i="10"/>
  <c r="AH46" i="10"/>
  <c r="R46" i="10"/>
  <c r="B46" i="10"/>
  <c r="N46" i="10"/>
  <c r="AD46" i="10"/>
  <c r="AM60" i="4"/>
  <c r="AI60" i="4"/>
  <c r="AE60" i="4"/>
  <c r="AA60" i="4"/>
  <c r="W60" i="4"/>
  <c r="S60" i="4"/>
  <c r="O60" i="4"/>
  <c r="K60" i="4"/>
  <c r="G60" i="4"/>
  <c r="C60" i="4"/>
  <c r="AP60" i="4"/>
  <c r="AL60" i="4"/>
  <c r="AH60" i="4"/>
  <c r="AD60" i="4"/>
  <c r="Z60" i="4"/>
  <c r="V60" i="4"/>
  <c r="R60" i="4"/>
  <c r="N60" i="4"/>
  <c r="J60" i="4"/>
  <c r="F60" i="4"/>
  <c r="B60" i="4"/>
  <c r="AO60" i="4"/>
  <c r="AK60" i="4"/>
  <c r="AG60" i="4"/>
  <c r="AC60" i="4"/>
  <c r="Y60" i="4"/>
  <c r="U60" i="4"/>
  <c r="Q60" i="4"/>
  <c r="M60" i="4"/>
  <c r="I60" i="4"/>
  <c r="E60" i="4"/>
  <c r="AJ60" i="4"/>
  <c r="T60" i="4"/>
  <c r="D60" i="4"/>
  <c r="X60" i="4"/>
  <c r="H60" i="4"/>
  <c r="AF60" i="4"/>
  <c r="P60" i="4"/>
  <c r="AB60" i="4"/>
  <c r="L60" i="4"/>
  <c r="AN60" i="4"/>
  <c r="AP75" i="4"/>
  <c r="AL75" i="4"/>
  <c r="AH75" i="4"/>
  <c r="AD75" i="4"/>
  <c r="Z75" i="4"/>
  <c r="V75" i="4"/>
  <c r="R75" i="4"/>
  <c r="N75" i="4"/>
  <c r="J75" i="4"/>
  <c r="F75" i="4"/>
  <c r="B75" i="4"/>
  <c r="AO75" i="4"/>
  <c r="AK75" i="4"/>
  <c r="AG75" i="4"/>
  <c r="AC75" i="4"/>
  <c r="Y75" i="4"/>
  <c r="U75" i="4"/>
  <c r="Q75" i="4"/>
  <c r="M75" i="4"/>
  <c r="I75" i="4"/>
  <c r="E75" i="4"/>
  <c r="AN75" i="4"/>
  <c r="AJ75" i="4"/>
  <c r="AF75" i="4"/>
  <c r="AB75" i="4"/>
  <c r="X75" i="4"/>
  <c r="T75" i="4"/>
  <c r="P75" i="4"/>
  <c r="L75" i="4"/>
  <c r="H75" i="4"/>
  <c r="D75" i="4"/>
  <c r="AE75" i="4"/>
  <c r="O75" i="4"/>
  <c r="AA75" i="4"/>
  <c r="K75" i="4"/>
  <c r="AM75" i="4"/>
  <c r="W75" i="4"/>
  <c r="G75" i="4"/>
  <c r="AI75" i="4"/>
  <c r="S75" i="4"/>
  <c r="C75" i="4"/>
  <c r="AS101" i="4" l="1"/>
  <c r="AR81" i="4"/>
  <c r="AR116" i="4"/>
  <c r="AR86" i="4"/>
  <c r="AR100" i="4"/>
  <c r="AR51" i="4"/>
  <c r="AR56" i="4"/>
  <c r="AR71" i="4"/>
  <c r="AR45" i="4"/>
  <c r="AR59" i="4"/>
  <c r="AR124" i="4"/>
  <c r="AR95" i="4"/>
  <c r="AR74" i="4"/>
  <c r="AR128" i="4"/>
  <c r="AR66" i="4"/>
  <c r="AR89" i="4"/>
  <c r="AR111" i="4"/>
  <c r="AR101" i="4" s="1"/>
  <c r="AP86" i="4"/>
  <c r="AL86" i="4"/>
  <c r="AH86" i="4"/>
  <c r="AD86" i="4"/>
  <c r="Z86" i="4"/>
  <c r="V86" i="4"/>
  <c r="R86" i="4"/>
  <c r="N86" i="4"/>
  <c r="J86" i="4"/>
  <c r="F86" i="4"/>
  <c r="B86" i="4"/>
  <c r="AK86" i="4"/>
  <c r="AF86" i="4"/>
  <c r="AA86" i="4"/>
  <c r="U86" i="4"/>
  <c r="P86" i="4"/>
  <c r="K86" i="4"/>
  <c r="E86" i="4"/>
  <c r="AO86" i="4"/>
  <c r="AJ86" i="4"/>
  <c r="AE86" i="4"/>
  <c r="Y86" i="4"/>
  <c r="T86" i="4"/>
  <c r="O86" i="4"/>
  <c r="I86" i="4"/>
  <c r="D86" i="4"/>
  <c r="AN86" i="4"/>
  <c r="AI86" i="4"/>
  <c r="AC86" i="4"/>
  <c r="X86" i="4"/>
  <c r="S86" i="4"/>
  <c r="M86" i="4"/>
  <c r="H86" i="4"/>
  <c r="C86" i="4"/>
  <c r="AM86" i="4"/>
  <c r="Q86" i="4"/>
  <c r="W86" i="4"/>
  <c r="AG86" i="4"/>
  <c r="L86" i="4"/>
  <c r="AB86" i="4"/>
  <c r="G86" i="4"/>
  <c r="AO100" i="4"/>
  <c r="AK100" i="4"/>
  <c r="AG100" i="4"/>
  <c r="AC100" i="4"/>
  <c r="Y100" i="4"/>
  <c r="U100" i="4"/>
  <c r="Q100" i="4"/>
  <c r="M100" i="4"/>
  <c r="I100" i="4"/>
  <c r="E100" i="4"/>
  <c r="AP100" i="4"/>
  <c r="AJ100" i="4"/>
  <c r="AE100" i="4"/>
  <c r="Z100" i="4"/>
  <c r="T100" i="4"/>
  <c r="O100" i="4"/>
  <c r="J100" i="4"/>
  <c r="D100" i="4"/>
  <c r="AN100" i="4"/>
  <c r="AI100" i="4"/>
  <c r="AD100" i="4"/>
  <c r="X100" i="4"/>
  <c r="S100" i="4"/>
  <c r="N100" i="4"/>
  <c r="H100" i="4"/>
  <c r="C100" i="4"/>
  <c r="AM100" i="4"/>
  <c r="AH100" i="4"/>
  <c r="AB100" i="4"/>
  <c r="W100" i="4"/>
  <c r="R100" i="4"/>
  <c r="L100" i="4"/>
  <c r="G100" i="4"/>
  <c r="B100" i="4"/>
  <c r="AA100" i="4"/>
  <c r="F100" i="4"/>
  <c r="K100" i="4"/>
  <c r="V100" i="4"/>
  <c r="AF100" i="4"/>
  <c r="AL100" i="4"/>
  <c r="P100" i="4"/>
  <c r="AM51" i="4"/>
  <c r="AI51" i="4"/>
  <c r="AE51" i="4"/>
  <c r="AA51" i="4"/>
  <c r="W51" i="4"/>
  <c r="S51" i="4"/>
  <c r="O51" i="4"/>
  <c r="K51" i="4"/>
  <c r="G51" i="4"/>
  <c r="C51" i="4"/>
  <c r="AP51" i="4"/>
  <c r="AL51" i="4"/>
  <c r="AH51" i="4"/>
  <c r="AD51" i="4"/>
  <c r="Z51" i="4"/>
  <c r="V51" i="4"/>
  <c r="R51" i="4"/>
  <c r="N51" i="4"/>
  <c r="J51" i="4"/>
  <c r="F51" i="4"/>
  <c r="B51" i="4"/>
  <c r="AO51" i="4"/>
  <c r="AK51" i="4"/>
  <c r="AG51" i="4"/>
  <c r="AC51" i="4"/>
  <c r="Y51" i="4"/>
  <c r="U51" i="4"/>
  <c r="Q51" i="4"/>
  <c r="M51" i="4"/>
  <c r="I51" i="4"/>
  <c r="E51" i="4"/>
  <c r="AF51" i="4"/>
  <c r="P51" i="4"/>
  <c r="AJ51" i="4"/>
  <c r="D51" i="4"/>
  <c r="AB51" i="4"/>
  <c r="L51" i="4"/>
  <c r="AN51" i="4"/>
  <c r="X51" i="4"/>
  <c r="H51" i="4"/>
  <c r="T51" i="4"/>
  <c r="AN56" i="4"/>
  <c r="AJ56" i="4"/>
  <c r="AF56" i="4"/>
  <c r="AB56" i="4"/>
  <c r="X56" i="4"/>
  <c r="T56" i="4"/>
  <c r="P56" i="4"/>
  <c r="L56" i="4"/>
  <c r="H56" i="4"/>
  <c r="D56" i="4"/>
  <c r="AM56" i="4"/>
  <c r="AI56" i="4"/>
  <c r="AE56" i="4"/>
  <c r="AA56" i="4"/>
  <c r="W56" i="4"/>
  <c r="S56" i="4"/>
  <c r="O56" i="4"/>
  <c r="K56" i="4"/>
  <c r="G56" i="4"/>
  <c r="C56" i="4"/>
  <c r="AP56" i="4"/>
  <c r="AL56" i="4"/>
  <c r="AH56" i="4"/>
  <c r="AD56" i="4"/>
  <c r="Z56" i="4"/>
  <c r="V56" i="4"/>
  <c r="R56" i="4"/>
  <c r="N56" i="4"/>
  <c r="J56" i="4"/>
  <c r="F56" i="4"/>
  <c r="B56" i="4"/>
  <c r="AK56" i="4"/>
  <c r="U56" i="4"/>
  <c r="E56" i="4"/>
  <c r="I56" i="4"/>
  <c r="AG56" i="4"/>
  <c r="Q56" i="4"/>
  <c r="AO56" i="4"/>
  <c r="AC56" i="4"/>
  <c r="M56" i="4"/>
  <c r="Y56" i="4"/>
  <c r="AO71" i="4"/>
  <c r="AK71" i="4"/>
  <c r="AG71" i="4"/>
  <c r="AC71" i="4"/>
  <c r="Y71" i="4"/>
  <c r="U71" i="4"/>
  <c r="Q71" i="4"/>
  <c r="M71" i="4"/>
  <c r="I71" i="4"/>
  <c r="E71" i="4"/>
  <c r="AN71" i="4"/>
  <c r="AJ71" i="4"/>
  <c r="AF71" i="4"/>
  <c r="AB71" i="4"/>
  <c r="X71" i="4"/>
  <c r="T71" i="4"/>
  <c r="P71" i="4"/>
  <c r="L71" i="4"/>
  <c r="H71" i="4"/>
  <c r="D71" i="4"/>
  <c r="AM71" i="4"/>
  <c r="AI71" i="4"/>
  <c r="AE71" i="4"/>
  <c r="AA71" i="4"/>
  <c r="W71" i="4"/>
  <c r="S71" i="4"/>
  <c r="O71" i="4"/>
  <c r="K71" i="4"/>
  <c r="G71" i="4"/>
  <c r="C71" i="4"/>
  <c r="AD71" i="4"/>
  <c r="N71" i="4"/>
  <c r="AP71" i="4"/>
  <c r="Z71" i="4"/>
  <c r="J71" i="4"/>
  <c r="R71" i="4"/>
  <c r="B71" i="4"/>
  <c r="AL71" i="4"/>
  <c r="V71" i="4"/>
  <c r="F71" i="4"/>
  <c r="AH71" i="4"/>
  <c r="AM81" i="4"/>
  <c r="AI81" i="4"/>
  <c r="AE81" i="4"/>
  <c r="AA81" i="4"/>
  <c r="W81" i="4"/>
  <c r="S81" i="4"/>
  <c r="O81" i="4"/>
  <c r="K81" i="4"/>
  <c r="G81" i="4"/>
  <c r="C81" i="4"/>
  <c r="AL81" i="4"/>
  <c r="AG81" i="4"/>
  <c r="AB81" i="4"/>
  <c r="V81" i="4"/>
  <c r="Q81" i="4"/>
  <c r="L81" i="4"/>
  <c r="F81" i="4"/>
  <c r="AP81" i="4"/>
  <c r="AK81" i="4"/>
  <c r="AF81" i="4"/>
  <c r="Z81" i="4"/>
  <c r="U81" i="4"/>
  <c r="P81" i="4"/>
  <c r="J81" i="4"/>
  <c r="E81" i="4"/>
  <c r="AO81" i="4"/>
  <c r="AJ81" i="4"/>
  <c r="AD81" i="4"/>
  <c r="Y81" i="4"/>
  <c r="T81" i="4"/>
  <c r="N81" i="4"/>
  <c r="I81" i="4"/>
  <c r="D81" i="4"/>
  <c r="X81" i="4"/>
  <c r="B81" i="4"/>
  <c r="AC81" i="4"/>
  <c r="AN81" i="4"/>
  <c r="R81" i="4"/>
  <c r="H81" i="4"/>
  <c r="AH81" i="4"/>
  <c r="M81" i="4"/>
  <c r="AN45" i="4"/>
  <c r="AJ45" i="4"/>
  <c r="AF45" i="4"/>
  <c r="AB45" i="4"/>
  <c r="X45" i="4"/>
  <c r="T45" i="4"/>
  <c r="P45" i="4"/>
  <c r="L45" i="4"/>
  <c r="H45" i="4"/>
  <c r="D45" i="4"/>
  <c r="AM45" i="4"/>
  <c r="AI45" i="4"/>
  <c r="AE45" i="4"/>
  <c r="AA45" i="4"/>
  <c r="W45" i="4"/>
  <c r="S45" i="4"/>
  <c r="O45" i="4"/>
  <c r="K45" i="4"/>
  <c r="G45" i="4"/>
  <c r="C45" i="4"/>
  <c r="AP45" i="4"/>
  <c r="AL45" i="4"/>
  <c r="AH45" i="4"/>
  <c r="AD45" i="4"/>
  <c r="Z45" i="4"/>
  <c r="V45" i="4"/>
  <c r="R45" i="4"/>
  <c r="N45" i="4"/>
  <c r="J45" i="4"/>
  <c r="F45" i="4"/>
  <c r="B45" i="4"/>
  <c r="AG45" i="4"/>
  <c r="Q45" i="4"/>
  <c r="U45" i="4"/>
  <c r="AC45" i="4"/>
  <c r="M45" i="4"/>
  <c r="AK45" i="4"/>
  <c r="AO45" i="4"/>
  <c r="Y45" i="4"/>
  <c r="I45" i="4"/>
  <c r="E45" i="4"/>
  <c r="AN59" i="4"/>
  <c r="AJ59" i="4"/>
  <c r="AF59" i="4"/>
  <c r="AB59" i="4"/>
  <c r="X59" i="4"/>
  <c r="T59" i="4"/>
  <c r="P59" i="4"/>
  <c r="L59" i="4"/>
  <c r="H59" i="4"/>
  <c r="D59" i="4"/>
  <c r="AM59" i="4"/>
  <c r="AI59" i="4"/>
  <c r="AE59" i="4"/>
  <c r="AA59" i="4"/>
  <c r="W59" i="4"/>
  <c r="S59" i="4"/>
  <c r="O59" i="4"/>
  <c r="K59" i="4"/>
  <c r="G59" i="4"/>
  <c r="C59" i="4"/>
  <c r="AP59" i="4"/>
  <c r="AL59" i="4"/>
  <c r="AH59" i="4"/>
  <c r="AD59" i="4"/>
  <c r="Z59" i="4"/>
  <c r="V59" i="4"/>
  <c r="R59" i="4"/>
  <c r="N59" i="4"/>
  <c r="J59" i="4"/>
  <c r="F59" i="4"/>
  <c r="B59" i="4"/>
  <c r="AC59" i="4"/>
  <c r="M59" i="4"/>
  <c r="AG59" i="4"/>
  <c r="Q59" i="4"/>
  <c r="AO59" i="4"/>
  <c r="Y59" i="4"/>
  <c r="I59" i="4"/>
  <c r="AK59" i="4"/>
  <c r="U59" i="4"/>
  <c r="E59" i="4"/>
  <c r="AN95" i="4"/>
  <c r="AJ95" i="4"/>
  <c r="AF95" i="4"/>
  <c r="AB95" i="4"/>
  <c r="X95" i="4"/>
  <c r="T95" i="4"/>
  <c r="P95" i="4"/>
  <c r="L95" i="4"/>
  <c r="H95" i="4"/>
  <c r="D95" i="4"/>
  <c r="AM95" i="4"/>
  <c r="AH95" i="4"/>
  <c r="AC95" i="4"/>
  <c r="W95" i="4"/>
  <c r="R95" i="4"/>
  <c r="M95" i="4"/>
  <c r="G95" i="4"/>
  <c r="B95" i="4"/>
  <c r="AL95" i="4"/>
  <c r="AG95" i="4"/>
  <c r="AA95" i="4"/>
  <c r="V95" i="4"/>
  <c r="Q95" i="4"/>
  <c r="K95" i="4"/>
  <c r="F95" i="4"/>
  <c r="AP95" i="4"/>
  <c r="AK95" i="4"/>
  <c r="AE95" i="4"/>
  <c r="Z95" i="4"/>
  <c r="U95" i="4"/>
  <c r="O95" i="4"/>
  <c r="J95" i="4"/>
  <c r="E95" i="4"/>
  <c r="AI95" i="4"/>
  <c r="N95" i="4"/>
  <c r="S95" i="4"/>
  <c r="AD95" i="4"/>
  <c r="I95" i="4"/>
  <c r="AO95" i="4"/>
  <c r="Y95" i="4"/>
  <c r="C95" i="4"/>
  <c r="AM74" i="4"/>
  <c r="AI74" i="4"/>
  <c r="AE74" i="4"/>
  <c r="AA74" i="4"/>
  <c r="W74" i="4"/>
  <c r="S74" i="4"/>
  <c r="O74" i="4"/>
  <c r="K74" i="4"/>
  <c r="G74" i="4"/>
  <c r="C74" i="4"/>
  <c r="AP74" i="4"/>
  <c r="AL74" i="4"/>
  <c r="AH74" i="4"/>
  <c r="AD74" i="4"/>
  <c r="Z74" i="4"/>
  <c r="V74" i="4"/>
  <c r="R74" i="4"/>
  <c r="N74" i="4"/>
  <c r="J74" i="4"/>
  <c r="F74" i="4"/>
  <c r="B74" i="4"/>
  <c r="AO74" i="4"/>
  <c r="AK74" i="4"/>
  <c r="AG74" i="4"/>
  <c r="AC74" i="4"/>
  <c r="Y74" i="4"/>
  <c r="U74" i="4"/>
  <c r="Q74" i="4"/>
  <c r="M74" i="4"/>
  <c r="I74" i="4"/>
  <c r="E74" i="4"/>
  <c r="AN74" i="4"/>
  <c r="X74" i="4"/>
  <c r="H74" i="4"/>
  <c r="AJ74" i="4"/>
  <c r="T74" i="4"/>
  <c r="D74" i="4"/>
  <c r="AF74" i="4"/>
  <c r="P74" i="4"/>
  <c r="AB74" i="4"/>
  <c r="L74" i="4"/>
  <c r="AM66" i="4"/>
  <c r="AI66" i="4"/>
  <c r="AE66" i="4"/>
  <c r="AA66" i="4"/>
  <c r="W66" i="4"/>
  <c r="S66" i="4"/>
  <c r="O66" i="4"/>
  <c r="K66" i="4"/>
  <c r="G66" i="4"/>
  <c r="C66" i="4"/>
  <c r="AP66" i="4"/>
  <c r="AL66" i="4"/>
  <c r="AH66" i="4"/>
  <c r="AD66" i="4"/>
  <c r="Z66" i="4"/>
  <c r="V66" i="4"/>
  <c r="R66" i="4"/>
  <c r="N66" i="4"/>
  <c r="J66" i="4"/>
  <c r="F66" i="4"/>
  <c r="B66" i="4"/>
  <c r="AO66" i="4"/>
  <c r="AK66" i="4"/>
  <c r="AG66" i="4"/>
  <c r="AC66" i="4"/>
  <c r="Y66" i="4"/>
  <c r="U66" i="4"/>
  <c r="Q66" i="4"/>
  <c r="M66" i="4"/>
  <c r="I66" i="4"/>
  <c r="E66" i="4"/>
  <c r="AB66" i="4"/>
  <c r="L66" i="4"/>
  <c r="P66" i="4"/>
  <c r="AN66" i="4"/>
  <c r="X66" i="4"/>
  <c r="H66" i="4"/>
  <c r="AJ66" i="4"/>
  <c r="T66" i="4"/>
  <c r="D66" i="4"/>
  <c r="AF66" i="4"/>
  <c r="AN89" i="4"/>
  <c r="AJ89" i="4"/>
  <c r="AF89" i="4"/>
  <c r="AB89" i="4"/>
  <c r="X89" i="4"/>
  <c r="T89" i="4"/>
  <c r="P89" i="4"/>
  <c r="L89" i="4"/>
  <c r="H89" i="4"/>
  <c r="D89" i="4"/>
  <c r="AO89" i="4"/>
  <c r="AI89" i="4"/>
  <c r="AD89" i="4"/>
  <c r="Y89" i="4"/>
  <c r="S89" i="4"/>
  <c r="N89" i="4"/>
  <c r="I89" i="4"/>
  <c r="C89" i="4"/>
  <c r="AM89" i="4"/>
  <c r="AH89" i="4"/>
  <c r="AC89" i="4"/>
  <c r="W89" i="4"/>
  <c r="R89" i="4"/>
  <c r="M89" i="4"/>
  <c r="G89" i="4"/>
  <c r="B89" i="4"/>
  <c r="AL89" i="4"/>
  <c r="AG89" i="4"/>
  <c r="AA89" i="4"/>
  <c r="V89" i="4"/>
  <c r="Q89" i="4"/>
  <c r="K89" i="4"/>
  <c r="F89" i="4"/>
  <c r="AP89" i="4"/>
  <c r="U89" i="4"/>
  <c r="Z89" i="4"/>
  <c r="E89" i="4"/>
  <c r="AK89" i="4"/>
  <c r="O89" i="4"/>
  <c r="AE89" i="4"/>
  <c r="J89" i="4"/>
  <c r="AN111" i="4"/>
  <c r="AN101" i="4" s="1"/>
  <c r="AJ111" i="4"/>
  <c r="AJ101" i="4" s="1"/>
  <c r="AF111" i="4"/>
  <c r="AF101" i="4" s="1"/>
  <c r="AB111" i="4"/>
  <c r="AB101" i="4" s="1"/>
  <c r="X111" i="4"/>
  <c r="X101" i="4" s="1"/>
  <c r="T111" i="4"/>
  <c r="T101" i="4" s="1"/>
  <c r="P111" i="4"/>
  <c r="P101" i="4" s="1"/>
  <c r="L111" i="4"/>
  <c r="L101" i="4" s="1"/>
  <c r="H111" i="4"/>
  <c r="H101" i="4" s="1"/>
  <c r="D111" i="4"/>
  <c r="D101" i="4" s="1"/>
  <c r="AM111" i="4"/>
  <c r="AM101" i="4" s="1"/>
  <c r="AI111" i="4"/>
  <c r="AI101" i="4" s="1"/>
  <c r="AE111" i="4"/>
  <c r="AE101" i="4" s="1"/>
  <c r="AA111" i="4"/>
  <c r="AA101" i="4" s="1"/>
  <c r="W111" i="4"/>
  <c r="W101" i="4" s="1"/>
  <c r="S111" i="4"/>
  <c r="S101" i="4" s="1"/>
  <c r="O111" i="4"/>
  <c r="O101" i="4" s="1"/>
  <c r="K111" i="4"/>
  <c r="K101" i="4" s="1"/>
  <c r="G111" i="4"/>
  <c r="G101" i="4" s="1"/>
  <c r="C111" i="4"/>
  <c r="C101" i="4" s="1"/>
  <c r="AL111" i="4"/>
  <c r="AL101" i="4" s="1"/>
  <c r="AD111" i="4"/>
  <c r="AD101" i="4" s="1"/>
  <c r="V111" i="4"/>
  <c r="V101" i="4" s="1"/>
  <c r="N111" i="4"/>
  <c r="N101" i="4" s="1"/>
  <c r="F111" i="4"/>
  <c r="F101" i="4" s="1"/>
  <c r="AK111" i="4"/>
  <c r="AK101" i="4" s="1"/>
  <c r="AC111" i="4"/>
  <c r="AC101" i="4" s="1"/>
  <c r="U111" i="4"/>
  <c r="U101" i="4" s="1"/>
  <c r="M111" i="4"/>
  <c r="M101" i="4" s="1"/>
  <c r="E111" i="4"/>
  <c r="E101" i="4" s="1"/>
  <c r="AP111" i="4"/>
  <c r="AP101" i="4" s="1"/>
  <c r="AH111" i="4"/>
  <c r="AH101" i="4" s="1"/>
  <c r="Z111" i="4"/>
  <c r="Z101" i="4" s="1"/>
  <c r="R111" i="4"/>
  <c r="R101" i="4" s="1"/>
  <c r="J111" i="4"/>
  <c r="J101" i="4" s="1"/>
  <c r="B111" i="4"/>
  <c r="B101" i="4" s="1"/>
  <c r="Q111" i="4"/>
  <c r="Q101" i="4" s="1"/>
  <c r="Y111" i="4"/>
  <c r="Y101" i="4" s="1"/>
  <c r="AO111" i="4"/>
  <c r="AO101" i="4" s="1"/>
  <c r="I111" i="4"/>
  <c r="I101" i="4" s="1"/>
  <c r="AQ101" i="4"/>
  <c r="AG111" i="4"/>
  <c r="AG101" i="4" s="1"/>
  <c r="AP124" i="4"/>
  <c r="AP128" i="4"/>
  <c r="AP116" i="4"/>
  <c r="AO124" i="4"/>
  <c r="AI124" i="4"/>
  <c r="S124" i="4"/>
  <c r="C124" i="4"/>
  <c r="Z124" i="4"/>
  <c r="J124" i="4"/>
  <c r="Q124" i="4"/>
  <c r="AN124" i="4"/>
  <c r="AH124" i="4"/>
  <c r="B124" i="4"/>
  <c r="AE124" i="4"/>
  <c r="O124" i="4"/>
  <c r="AL124" i="4"/>
  <c r="V124" i="4"/>
  <c r="F124" i="4"/>
  <c r="AC124" i="4"/>
  <c r="M124" i="4"/>
  <c r="P124" i="4"/>
  <c r="X124" i="4"/>
  <c r="D124" i="4"/>
  <c r="K124" i="4"/>
  <c r="Y124" i="4"/>
  <c r="H124" i="4"/>
  <c r="AM124" i="4"/>
  <c r="W124" i="4"/>
  <c r="G124" i="4"/>
  <c r="AD124" i="4"/>
  <c r="N124" i="4"/>
  <c r="AK124" i="4"/>
  <c r="U124" i="4"/>
  <c r="E124" i="4"/>
  <c r="L124" i="4"/>
  <c r="AJ124" i="4"/>
  <c r="AG124" i="4"/>
  <c r="AF124" i="4"/>
  <c r="T124" i="4"/>
  <c r="AA124" i="4"/>
  <c r="R124" i="4"/>
  <c r="I124" i="4"/>
  <c r="AB124" i="4"/>
  <c r="AL116" i="4"/>
  <c r="V116" i="4"/>
  <c r="F116" i="4"/>
  <c r="AC116" i="4"/>
  <c r="M116" i="4"/>
  <c r="AJ116" i="4"/>
  <c r="T116" i="4"/>
  <c r="D116" i="4"/>
  <c r="AE116" i="4"/>
  <c r="AM116" i="4"/>
  <c r="G116" i="4"/>
  <c r="AO116" i="4"/>
  <c r="AH116" i="4"/>
  <c r="R116" i="4"/>
  <c r="B116" i="4"/>
  <c r="Y116" i="4"/>
  <c r="I116" i="4"/>
  <c r="AF116" i="4"/>
  <c r="P116" i="4"/>
  <c r="AI116" i="4"/>
  <c r="O116" i="4"/>
  <c r="W116" i="4"/>
  <c r="AD116" i="4"/>
  <c r="U116" i="4"/>
  <c r="AB116" i="4"/>
  <c r="AA116" i="4"/>
  <c r="Z116" i="4"/>
  <c r="J116" i="4"/>
  <c r="AG116" i="4"/>
  <c r="Q116" i="4"/>
  <c r="AN116" i="4"/>
  <c r="X116" i="4"/>
  <c r="H116" i="4"/>
  <c r="C116" i="4"/>
  <c r="K116" i="4"/>
  <c r="N116" i="4"/>
  <c r="AK116" i="4"/>
  <c r="E116" i="4"/>
  <c r="L116" i="4"/>
  <c r="S116" i="4"/>
  <c r="AO128" i="4"/>
  <c r="J128" i="4"/>
  <c r="AN128" i="4"/>
  <c r="H128" i="4"/>
  <c r="AH128" i="4"/>
  <c r="Y128" i="4"/>
  <c r="P128" i="4"/>
  <c r="AL128" i="4"/>
  <c r="V128" i="4"/>
  <c r="F128" i="4"/>
  <c r="AC128" i="4"/>
  <c r="M128" i="4"/>
  <c r="AJ128" i="4"/>
  <c r="T128" i="4"/>
  <c r="D128" i="4"/>
  <c r="W128" i="4"/>
  <c r="C128" i="4"/>
  <c r="B128" i="4"/>
  <c r="AF128" i="4"/>
  <c r="AE128" i="4"/>
  <c r="AD128" i="4"/>
  <c r="N128" i="4"/>
  <c r="AK128" i="4"/>
  <c r="U128" i="4"/>
  <c r="E128" i="4"/>
  <c r="AB128" i="4"/>
  <c r="L128" i="4"/>
  <c r="K128" i="4"/>
  <c r="AI128" i="4"/>
  <c r="O128" i="4"/>
  <c r="Z128" i="4"/>
  <c r="AG128" i="4"/>
  <c r="Q128" i="4"/>
  <c r="X128" i="4"/>
  <c r="AM128" i="4"/>
  <c r="S128" i="4"/>
  <c r="R128" i="4"/>
  <c r="I128" i="4"/>
  <c r="AA128" i="4"/>
  <c r="G128" i="4"/>
  <c r="AR135" i="4" l="1"/>
  <c r="AP135" i="4"/>
  <c r="AL135" i="4"/>
  <c r="V135" i="4"/>
  <c r="F135" i="4"/>
  <c r="AC135" i="4"/>
  <c r="M135" i="4"/>
  <c r="AJ135" i="4"/>
  <c r="T135" i="4"/>
  <c r="D135" i="4"/>
  <c r="K135" i="4"/>
  <c r="AI135" i="4"/>
  <c r="J135" i="4"/>
  <c r="Q135" i="4"/>
  <c r="AN135" i="4"/>
  <c r="H135" i="4"/>
  <c r="G135" i="4"/>
  <c r="AH135" i="4"/>
  <c r="R135" i="4"/>
  <c r="B135" i="4"/>
  <c r="Y135" i="4"/>
  <c r="I135" i="4"/>
  <c r="AF135" i="4"/>
  <c r="P135" i="4"/>
  <c r="AE135" i="4"/>
  <c r="AM135" i="4"/>
  <c r="S135" i="4"/>
  <c r="AO135" i="4"/>
  <c r="AD135" i="4"/>
  <c r="N135" i="4"/>
  <c r="AK135" i="4"/>
  <c r="U135" i="4"/>
  <c r="E135" i="4"/>
  <c r="AB135" i="4"/>
  <c r="L135" i="4"/>
  <c r="O135" i="4"/>
  <c r="W135" i="4"/>
  <c r="C135" i="4"/>
  <c r="Z135" i="4"/>
  <c r="AG135" i="4"/>
  <c r="X135" i="4"/>
  <c r="AA135" i="4"/>
  <c r="AR135" i="10" l="1"/>
  <c r="AR128" i="10"/>
  <c r="AO135" i="10"/>
  <c r="AN135" i="10"/>
  <c r="AJ135" i="10"/>
  <c r="AF135" i="10"/>
  <c r="AB135" i="10"/>
  <c r="X135" i="10"/>
  <c r="T135" i="10"/>
  <c r="P135" i="10"/>
  <c r="L135" i="10"/>
  <c r="H135" i="10"/>
  <c r="D135" i="10"/>
  <c r="AL135" i="10"/>
  <c r="AH135" i="10"/>
  <c r="AD135" i="10"/>
  <c r="Z135" i="10"/>
  <c r="V135" i="10"/>
  <c r="R135" i="10"/>
  <c r="N135" i="10"/>
  <c r="J135" i="10"/>
  <c r="F135" i="10"/>
  <c r="B135" i="10"/>
  <c r="AI135" i="10"/>
  <c r="AA135" i="10"/>
  <c r="S135" i="10"/>
  <c r="K135" i="10"/>
  <c r="C135" i="10"/>
  <c r="AM135" i="10"/>
  <c r="AE135" i="10"/>
  <c r="W135" i="10"/>
  <c r="O135" i="10"/>
  <c r="G135" i="10"/>
  <c r="AK135" i="10"/>
  <c r="U135" i="10"/>
  <c r="E135" i="10"/>
  <c r="AG135" i="10"/>
  <c r="Q135" i="10"/>
  <c r="M135" i="10"/>
  <c r="AQ135" i="10"/>
  <c r="AC135" i="10"/>
  <c r="Y135" i="10"/>
  <c r="I135" i="10"/>
  <c r="AP135" i="10"/>
  <c r="AP128" i="10"/>
  <c r="AL128" i="10"/>
  <c r="AH128" i="10"/>
  <c r="AD128" i="10"/>
  <c r="Z128" i="10"/>
  <c r="V128" i="10"/>
  <c r="R128" i="10"/>
  <c r="N128" i="10"/>
  <c r="J128" i="10"/>
  <c r="F128" i="10"/>
  <c r="B128" i="10"/>
  <c r="AN128" i="10"/>
  <c r="AJ128" i="10"/>
  <c r="AF128" i="10"/>
  <c r="AB128" i="10"/>
  <c r="X128" i="10"/>
  <c r="T128" i="10"/>
  <c r="P128" i="10"/>
  <c r="L128" i="10"/>
  <c r="H128" i="10"/>
  <c r="D128" i="10"/>
  <c r="AO128" i="10"/>
  <c r="AG128" i="10"/>
  <c r="Y128" i="10"/>
  <c r="Q128" i="10"/>
  <c r="I128" i="10"/>
  <c r="AK128" i="10"/>
  <c r="AC128" i="10"/>
  <c r="U128" i="10"/>
  <c r="M128" i="10"/>
  <c r="E128" i="10"/>
  <c r="AI128" i="10"/>
  <c r="S128" i="10"/>
  <c r="C128" i="10"/>
  <c r="AE128" i="10"/>
  <c r="O128" i="10"/>
  <c r="AA128" i="10"/>
  <c r="AQ128" i="10"/>
  <c r="K128" i="10"/>
  <c r="G128" i="10"/>
  <c r="AM128" i="10"/>
  <c r="W128" i="10"/>
  <c r="ED15" i="5"/>
  <c r="DF15" i="5"/>
  <c r="DU15" i="5"/>
  <c r="DQ15" i="5"/>
  <c r="CE15" i="5"/>
  <c r="EW15" i="5"/>
  <c r="CD15" i="5"/>
  <c r="AO15" i="5"/>
  <c r="CY15" i="5"/>
  <c r="DK15" i="5"/>
  <c r="BY15" i="5"/>
  <c r="G15" i="5"/>
  <c r="EP15" i="5"/>
  <c r="DZ15" i="5"/>
  <c r="DL15" i="5"/>
  <c r="CS15" i="5"/>
  <c r="F15" i="5"/>
  <c r="EN15" i="5"/>
  <c r="S15" i="5"/>
  <c r="CN15" i="5"/>
  <c r="Z15" i="5"/>
  <c r="CA15" i="5"/>
  <c r="EZ15" i="5"/>
  <c r="EG15" i="5"/>
  <c r="K15" i="5"/>
  <c r="EE15" i="5"/>
  <c r="FB15" i="5"/>
  <c r="DC15" i="5"/>
  <c r="EV15" i="5"/>
  <c r="EO15" i="5"/>
  <c r="N15" i="5"/>
  <c r="DN15" i="5"/>
  <c r="BQ15" i="5"/>
  <c r="AI15" i="5"/>
  <c r="EH15" i="5"/>
  <c r="EM15" i="5"/>
  <c r="BO15" i="5"/>
  <c r="BZ15" i="5"/>
  <c r="FE15" i="5"/>
  <c r="AV15" i="5"/>
  <c r="BM15" i="5"/>
  <c r="AS15" i="5"/>
  <c r="BS15" i="5"/>
  <c r="CQ15" i="5"/>
  <c r="DO15" i="5"/>
  <c r="AP15" i="5"/>
  <c r="EF15" i="5"/>
  <c r="AR15" i="5"/>
  <c r="FC15" i="5"/>
  <c r="EK15" i="5"/>
  <c r="DG15" i="5"/>
  <c r="BN15" i="5"/>
  <c r="Q15" i="5"/>
  <c r="BP15" i="5"/>
  <c r="CF15" i="5"/>
  <c r="BF15" i="5"/>
  <c r="P15" i="5"/>
  <c r="AU15" i="5"/>
  <c r="C15" i="5"/>
  <c r="CC15" i="5"/>
  <c r="Y15" i="5"/>
  <c r="BX15" i="5"/>
  <c r="AE15" i="5"/>
  <c r="BT15" i="5"/>
  <c r="EA15" i="5"/>
  <c r="BR15" i="5"/>
  <c r="DI15" i="5"/>
  <c r="EU15" i="5"/>
  <c r="DV15" i="5"/>
  <c r="AQ15" i="5"/>
  <c r="DD15" i="5"/>
  <c r="DA15" i="5"/>
  <c r="BC15" i="5"/>
  <c r="U15" i="5"/>
  <c r="CP15" i="5"/>
  <c r="AB15" i="5"/>
  <c r="AJ15" i="5"/>
  <c r="M15" i="5"/>
  <c r="AD15" i="5"/>
  <c r="CM15" i="5"/>
  <c r="CG15" i="5"/>
  <c r="CV15" i="5"/>
  <c r="W15" i="5"/>
  <c r="EJ15" i="5"/>
  <c r="T15" i="5"/>
  <c r="ER15" i="5"/>
  <c r="DT15" i="5"/>
  <c r="AZ15" i="5"/>
  <c r="CL15" i="5"/>
  <c r="EX15" i="5"/>
  <c r="DE15" i="5"/>
  <c r="CR15" i="5"/>
  <c r="DH15" i="5"/>
  <c r="AG15" i="5"/>
  <c r="EY15" i="5"/>
  <c r="DR15" i="5"/>
  <c r="CH15" i="5"/>
  <c r="L15" i="5"/>
  <c r="DX15" i="5"/>
  <c r="BJ15" i="5"/>
  <c r="CO15" i="5"/>
  <c r="EB15" i="5"/>
  <c r="DB15" i="5"/>
  <c r="DM15" i="5"/>
  <c r="CU15" i="5"/>
  <c r="EL15" i="5"/>
  <c r="DS15" i="5"/>
  <c r="BK15" i="5"/>
  <c r="AT15" i="5"/>
  <c r="E15" i="5"/>
  <c r="H15" i="5"/>
  <c r="D15" i="5"/>
  <c r="CI15" i="5" l="1"/>
  <c r="X15" i="5"/>
  <c r="BL15" i="5"/>
  <c r="EC15" i="5"/>
  <c r="AH15" i="5"/>
  <c r="CT15" i="5"/>
  <c r="AX15" i="5"/>
  <c r="AL15" i="5"/>
  <c r="AN15" i="5"/>
  <c r="BD15" i="5"/>
  <c r="V15" i="5"/>
  <c r="ET15" i="5"/>
  <c r="DW15" i="5"/>
  <c r="BU15" i="5"/>
  <c r="DN76" i="5"/>
  <c r="FB76" i="5"/>
  <c r="BZ76" i="5"/>
  <c r="DY15" i="5"/>
  <c r="CZ15" i="5"/>
  <c r="DJ15" i="5"/>
  <c r="BG15" i="5"/>
  <c r="AF15" i="5"/>
  <c r="AW15" i="5"/>
  <c r="BV15" i="5"/>
  <c r="ES15" i="5"/>
  <c r="FD15" i="5"/>
  <c r="O15" i="5"/>
  <c r="S76" i="5"/>
  <c r="AR76" i="5"/>
  <c r="DH76" i="5"/>
  <c r="EC76" i="5"/>
  <c r="AP76" i="5"/>
  <c r="AY15" i="5"/>
  <c r="BW15" i="5"/>
  <c r="I15" i="5"/>
  <c r="BI15" i="5"/>
  <c r="CX15" i="5"/>
  <c r="R15" i="5"/>
  <c r="AA15" i="5"/>
  <c r="BE15" i="5"/>
  <c r="FA15" i="5"/>
  <c r="J15" i="5"/>
  <c r="CJ15" i="5"/>
  <c r="BU76" i="5"/>
  <c r="V76" i="5"/>
  <c r="DS76" i="5"/>
  <c r="BX76" i="5"/>
  <c r="DA76" i="5"/>
  <c r="EI76" i="5"/>
  <c r="CU76" i="5"/>
  <c r="AC76" i="5"/>
  <c r="FD76" i="5"/>
  <c r="CH76" i="5"/>
  <c r="AI76" i="5"/>
  <c r="DQ76" i="5"/>
  <c r="AL76" i="5"/>
  <c r="BT21" i="5"/>
  <c r="BG21" i="5"/>
  <c r="DG21" i="5"/>
  <c r="CY26" i="5"/>
  <c r="CK41" i="5"/>
  <c r="DT41" i="5"/>
  <c r="BA15" i="5"/>
  <c r="AC15" i="5"/>
  <c r="BB15" i="5"/>
  <c r="AM15" i="5"/>
  <c r="CK15" i="5"/>
  <c r="AK15" i="5"/>
  <c r="BH15" i="5"/>
  <c r="DP15" i="5"/>
  <c r="EI15" i="5"/>
  <c r="EQ15" i="5"/>
  <c r="CW15" i="5"/>
  <c r="CB15" i="5"/>
  <c r="DM76" i="5"/>
  <c r="DB76" i="5"/>
  <c r="CV76" i="5"/>
  <c r="EG76" i="5"/>
  <c r="E76" i="5"/>
  <c r="CG76" i="5"/>
  <c r="BK76" i="5"/>
  <c r="CJ76" i="5"/>
  <c r="BC76" i="5"/>
  <c r="DT76" i="5"/>
  <c r="DR76" i="5"/>
  <c r="AB76" i="5"/>
  <c r="CO76" i="5"/>
  <c r="F76" i="5"/>
  <c r="BL76" i="5"/>
  <c r="N76" i="5"/>
  <c r="D21" i="5"/>
  <c r="AK21" i="5"/>
  <c r="O21" i="5"/>
  <c r="BV21" i="5"/>
  <c r="EX21" i="5"/>
  <c r="DS26" i="5"/>
  <c r="AF94" i="5"/>
  <c r="AV99" i="5"/>
  <c r="EY99" i="5"/>
  <c r="BI99" i="5"/>
  <c r="AC99" i="5"/>
  <c r="EG99" i="5"/>
  <c r="ET99" i="5"/>
  <c r="EO99" i="5"/>
  <c r="CT99" i="5"/>
  <c r="T99" i="5"/>
  <c r="CF99" i="5"/>
  <c r="CH99" i="5"/>
  <c r="DP99" i="5"/>
  <c r="DU99" i="5"/>
  <c r="FD99" i="5"/>
  <c r="BL99" i="5"/>
  <c r="AJ99" i="5"/>
  <c r="AO99" i="5"/>
  <c r="P99" i="5"/>
  <c r="DO99" i="5"/>
  <c r="FC99" i="5"/>
  <c r="S99" i="5"/>
  <c r="AQ99" i="5"/>
  <c r="EH99" i="5"/>
  <c r="AK99" i="5"/>
  <c r="AI99" i="5"/>
  <c r="EW99" i="5"/>
  <c r="AT99" i="5"/>
  <c r="CD99" i="5"/>
  <c r="AB99" i="5"/>
  <c r="DH99" i="5"/>
  <c r="AE99" i="5"/>
  <c r="CV99" i="5"/>
  <c r="BH99" i="5"/>
  <c r="I99" i="5"/>
  <c r="AN99" i="5"/>
  <c r="K99" i="5"/>
  <c r="BO99" i="5"/>
  <c r="CO99" i="5"/>
  <c r="DF99" i="5"/>
  <c r="BD99" i="5"/>
  <c r="BK99" i="5"/>
  <c r="BF99" i="5"/>
  <c r="ED94" i="5"/>
  <c r="EL94" i="5"/>
  <c r="AM94" i="5"/>
  <c r="BF94" i="5"/>
  <c r="EQ94" i="5"/>
  <c r="EY94" i="5"/>
  <c r="DG94" i="5"/>
  <c r="AY94" i="5"/>
  <c r="ER99" i="5"/>
  <c r="V99" i="5"/>
  <c r="EU99" i="5"/>
  <c r="AS99" i="5"/>
  <c r="EQ99" i="5"/>
  <c r="EN99" i="5"/>
  <c r="CX99" i="5"/>
  <c r="EK99" i="5"/>
  <c r="DB99" i="5"/>
  <c r="EC99" i="5"/>
  <c r="FE99" i="5"/>
  <c r="EP99" i="5"/>
  <c r="BT99" i="5"/>
  <c r="AG99" i="5"/>
  <c r="CQ99" i="5"/>
  <c r="AU99" i="5"/>
  <c r="EZ99" i="5"/>
  <c r="AX99" i="5"/>
  <c r="D99" i="5"/>
  <c r="DC99" i="5"/>
  <c r="CN99" i="5"/>
  <c r="EE99" i="5"/>
  <c r="EA99" i="5"/>
  <c r="BJ99" i="5"/>
  <c r="Q99" i="5"/>
  <c r="BB99" i="5"/>
  <c r="R99" i="5"/>
  <c r="BU99" i="5"/>
  <c r="CM99" i="5"/>
  <c r="CR99" i="5"/>
  <c r="DN99" i="5"/>
  <c r="CC99" i="5"/>
  <c r="AH99" i="5"/>
  <c r="W99" i="5"/>
  <c r="M99" i="5"/>
  <c r="CW99" i="5"/>
  <c r="AM99" i="5"/>
  <c r="AB94" i="5"/>
  <c r="AI94" i="5"/>
  <c r="AG94" i="5"/>
  <c r="CB94" i="5"/>
  <c r="EM94" i="5"/>
  <c r="G99" i="5"/>
  <c r="CY99" i="5"/>
  <c r="BV99" i="5"/>
  <c r="AR99" i="5"/>
  <c r="Z99" i="5"/>
  <c r="C99" i="5"/>
  <c r="DV99" i="5"/>
  <c r="CS99" i="5"/>
  <c r="DL99" i="5"/>
  <c r="DQ99" i="5"/>
  <c r="CK99" i="5"/>
  <c r="X99" i="5"/>
  <c r="CB99" i="5"/>
  <c r="EM99" i="5"/>
  <c r="BW99" i="5"/>
  <c r="DJ99" i="5"/>
  <c r="DA99" i="5"/>
  <c r="EX99" i="5"/>
  <c r="O99" i="5"/>
  <c r="CJ99" i="5"/>
  <c r="AA99" i="5"/>
  <c r="AD99" i="5"/>
  <c r="EJ99" i="5"/>
  <c r="E99" i="5"/>
  <c r="DG99" i="5"/>
  <c r="DD99" i="5"/>
  <c r="CU99" i="5"/>
  <c r="DY99" i="5"/>
  <c r="DI99" i="5"/>
  <c r="BX99" i="5"/>
  <c r="CA99" i="5"/>
  <c r="BE99" i="5"/>
  <c r="CG99" i="5"/>
  <c r="EF99" i="5"/>
  <c r="F99" i="5"/>
  <c r="AZ99" i="5"/>
  <c r="BP99" i="5"/>
  <c r="AY99" i="5"/>
  <c r="CE99" i="5"/>
  <c r="EV99" i="5"/>
  <c r="AX56" i="5"/>
  <c r="CD94" i="5"/>
  <c r="DJ94" i="5"/>
  <c r="AD94" i="5"/>
  <c r="F94" i="5"/>
  <c r="EW94" i="5"/>
  <c r="BC99" i="5"/>
  <c r="L99" i="5"/>
  <c r="CP99" i="5"/>
  <c r="AW99" i="5"/>
  <c r="CI99" i="5"/>
  <c r="BY99" i="5"/>
  <c r="BA99" i="5"/>
  <c r="CL99" i="5"/>
  <c r="Y99" i="5"/>
  <c r="EB99" i="5"/>
  <c r="H99" i="5"/>
  <c r="DT99" i="5"/>
  <c r="ED99" i="5"/>
  <c r="BS99" i="5"/>
  <c r="DM99" i="5"/>
  <c r="FB99" i="5"/>
  <c r="AP99" i="5"/>
  <c r="AL99" i="5"/>
  <c r="CZ99" i="5"/>
  <c r="DX99" i="5"/>
  <c r="U99" i="5"/>
  <c r="AF99" i="5"/>
  <c r="DE99" i="5"/>
  <c r="BG99" i="5"/>
  <c r="EI99" i="5"/>
  <c r="FA99" i="5"/>
  <c r="DS99" i="5"/>
  <c r="J99" i="5"/>
  <c r="BM99" i="5"/>
  <c r="BQ99" i="5"/>
  <c r="EL99" i="5"/>
  <c r="DZ99" i="5"/>
  <c r="DR99" i="5"/>
  <c r="N99" i="5"/>
  <c r="BN99" i="5"/>
  <c r="BZ99" i="5"/>
  <c r="DW99" i="5"/>
  <c r="BR99" i="5"/>
  <c r="ES99" i="5"/>
  <c r="BX70" i="5"/>
  <c r="FU24" i="11" l="1"/>
  <c r="FU24" i="2"/>
  <c r="FU16" i="11"/>
  <c r="FU15" i="11" s="1"/>
  <c r="FU16" i="2"/>
  <c r="FU15" i="2" s="1"/>
  <c r="FU22" i="11"/>
  <c r="FU22" i="2"/>
  <c r="FU96" i="11"/>
  <c r="FU96" i="2"/>
  <c r="FU29" i="11"/>
  <c r="FU29" i="2"/>
  <c r="FU44" i="2"/>
  <c r="FU44" i="11"/>
  <c r="FU38" i="11"/>
  <c r="FU38" i="2"/>
  <c r="FU71" i="2"/>
  <c r="FU71" i="11"/>
  <c r="FU95" i="2"/>
  <c r="FU95" i="11"/>
  <c r="FU65" i="11"/>
  <c r="FU65" i="2"/>
  <c r="FU57" i="11"/>
  <c r="FU57" i="2"/>
  <c r="FU51" i="11"/>
  <c r="FU51" i="2"/>
  <c r="FU72" i="11"/>
  <c r="FU72" i="2"/>
  <c r="FU52" i="11"/>
  <c r="FU52" i="2"/>
  <c r="FU97" i="2"/>
  <c r="FU97" i="11"/>
  <c r="FU43" i="2"/>
  <c r="FU43" i="11"/>
  <c r="FU28" i="11"/>
  <c r="FU28" i="2"/>
  <c r="FU54" i="11"/>
  <c r="FU54" i="2"/>
  <c r="FU53" i="11"/>
  <c r="FU53" i="2"/>
  <c r="FU37" i="11"/>
  <c r="FU37" i="2"/>
  <c r="FU58" i="11"/>
  <c r="FU58" i="2"/>
  <c r="FU39" i="11"/>
  <c r="FU39" i="2"/>
  <c r="FU36" i="11"/>
  <c r="FU36" i="2"/>
  <c r="FU73" i="11"/>
  <c r="FU73" i="2"/>
  <c r="FU91" i="11"/>
  <c r="FU88" i="11" s="1"/>
  <c r="FU91" i="2"/>
  <c r="FU88" i="2" s="1"/>
  <c r="FU100" i="11"/>
  <c r="FU100" i="2"/>
  <c r="FU67" i="11"/>
  <c r="FU67" i="2"/>
  <c r="FU68" i="2"/>
  <c r="FU68" i="11"/>
  <c r="FU66" i="2"/>
  <c r="FU66" i="11"/>
  <c r="FU59" i="11"/>
  <c r="FU59" i="2"/>
  <c r="FU27" i="11"/>
  <c r="FU26" i="11" s="1"/>
  <c r="FU27" i="2"/>
  <c r="FU23" i="11"/>
  <c r="FU23" i="2"/>
  <c r="FU42" i="11"/>
  <c r="FU42" i="2"/>
  <c r="FU101" i="11"/>
  <c r="FU101" i="2"/>
  <c r="H70" i="5"/>
  <c r="DR70" i="5"/>
  <c r="BN94" i="5"/>
  <c r="Z94" i="5"/>
  <c r="FT24" i="11"/>
  <c r="FT24" i="2"/>
  <c r="FT16" i="11"/>
  <c r="FT15" i="11" s="1"/>
  <c r="FT16" i="2"/>
  <c r="FT22" i="11"/>
  <c r="FT22" i="2"/>
  <c r="FT96" i="2"/>
  <c r="FT96" i="11"/>
  <c r="FT29" i="2"/>
  <c r="FT29" i="11"/>
  <c r="FT44" i="11"/>
  <c r="FT44" i="2"/>
  <c r="FT38" i="11"/>
  <c r="FT38" i="2"/>
  <c r="FT71" i="2"/>
  <c r="FT71" i="11"/>
  <c r="FT95" i="11"/>
  <c r="FT95" i="2"/>
  <c r="FT65" i="2"/>
  <c r="FT65" i="11"/>
  <c r="FT57" i="11"/>
  <c r="FT57" i="2"/>
  <c r="FT51" i="2"/>
  <c r="FT51" i="11"/>
  <c r="FT72" i="2"/>
  <c r="FT72" i="11"/>
  <c r="FT52" i="11"/>
  <c r="FT52" i="2"/>
  <c r="FT97" i="11"/>
  <c r="FT97" i="2"/>
  <c r="FT43" i="2"/>
  <c r="FT43" i="11"/>
  <c r="FT28" i="11"/>
  <c r="FT28" i="2"/>
  <c r="FT54" i="11"/>
  <c r="FT54" i="2"/>
  <c r="FT53" i="2"/>
  <c r="FT53" i="11"/>
  <c r="FT37" i="2"/>
  <c r="FT37" i="11"/>
  <c r="FT58" i="2"/>
  <c r="FT58" i="11"/>
  <c r="FT39" i="2"/>
  <c r="FT39" i="11"/>
  <c r="FT36" i="11"/>
  <c r="FT36" i="2"/>
  <c r="FT73" i="11"/>
  <c r="FT73" i="2"/>
  <c r="FT91" i="11"/>
  <c r="FT88" i="11" s="1"/>
  <c r="FT91" i="2"/>
  <c r="FT100" i="11"/>
  <c r="FT100" i="2"/>
  <c r="FT67" i="2"/>
  <c r="FT67" i="11"/>
  <c r="FT68" i="11"/>
  <c r="FT68" i="2"/>
  <c r="FT66" i="2"/>
  <c r="FT66" i="11"/>
  <c r="FT59" i="11"/>
  <c r="FT59" i="2"/>
  <c r="FT27" i="2"/>
  <c r="FT27" i="11"/>
  <c r="FT23" i="11"/>
  <c r="FT23" i="2"/>
  <c r="FT42" i="2"/>
  <c r="FT42" i="11"/>
  <c r="FT101" i="11"/>
  <c r="FT101" i="2"/>
  <c r="FS24" i="2"/>
  <c r="FS24" i="11"/>
  <c r="FS16" i="2"/>
  <c r="FS16" i="11"/>
  <c r="FS15" i="11" s="1"/>
  <c r="FS22" i="2"/>
  <c r="FS22" i="11"/>
  <c r="FS96" i="11"/>
  <c r="FS96" i="2"/>
  <c r="FS29" i="11"/>
  <c r="FS29" i="2"/>
  <c r="FS44" i="11"/>
  <c r="FS44" i="2"/>
  <c r="FS38" i="2"/>
  <c r="FS38" i="11"/>
  <c r="FS71" i="2"/>
  <c r="FS71" i="11"/>
  <c r="FS95" i="2"/>
  <c r="FS95" i="11"/>
  <c r="FS65" i="2"/>
  <c r="FS65" i="11"/>
  <c r="FS57" i="2"/>
  <c r="FS57" i="11"/>
  <c r="FS51" i="2"/>
  <c r="FS51" i="11"/>
  <c r="FS72" i="11"/>
  <c r="FS72" i="2"/>
  <c r="FS52" i="2"/>
  <c r="FS52" i="11"/>
  <c r="FS97" i="11"/>
  <c r="FS97" i="2"/>
  <c r="FS43" i="2"/>
  <c r="FS43" i="11"/>
  <c r="FS28" i="2"/>
  <c r="FS28" i="11"/>
  <c r="FS54" i="2"/>
  <c r="FS54" i="11"/>
  <c r="FS53" i="11"/>
  <c r="FS53" i="2"/>
  <c r="FS37" i="2"/>
  <c r="FS37" i="11"/>
  <c r="FS58" i="11"/>
  <c r="FS58" i="2"/>
  <c r="FS39" i="11"/>
  <c r="FS39" i="2"/>
  <c r="FS36" i="2"/>
  <c r="FS36" i="11"/>
  <c r="FS73" i="11"/>
  <c r="FS73" i="2"/>
  <c r="FS91" i="2"/>
  <c r="FS91" i="11"/>
  <c r="FS88" i="11" s="1"/>
  <c r="FS100" i="2"/>
  <c r="FS100" i="11"/>
  <c r="FS67" i="2"/>
  <c r="FS67" i="11"/>
  <c r="FS68" i="11"/>
  <c r="FS68" i="2"/>
  <c r="FS66" i="2"/>
  <c r="FS66" i="11"/>
  <c r="FS59" i="2"/>
  <c r="FS59" i="11"/>
  <c r="FS27" i="2"/>
  <c r="FS27" i="11"/>
  <c r="FS23" i="2"/>
  <c r="FS23" i="11"/>
  <c r="FS42" i="2"/>
  <c r="FS42" i="11"/>
  <c r="FS101" i="11"/>
  <c r="FS101" i="2"/>
  <c r="BG94" i="5"/>
  <c r="BX56" i="5"/>
  <c r="EP94" i="5"/>
  <c r="CN94" i="5"/>
  <c r="EP56" i="5"/>
  <c r="AS94" i="5"/>
  <c r="EN70" i="5"/>
  <c r="CT94" i="5"/>
  <c r="AS101" i="7"/>
  <c r="AD56" i="5"/>
  <c r="DN56" i="5"/>
  <c r="AS95" i="7"/>
  <c r="AS94" i="7"/>
  <c r="FR24" i="11"/>
  <c r="FR24" i="2"/>
  <c r="FR16" i="11"/>
  <c r="FR15" i="11" s="1"/>
  <c r="FR16" i="2"/>
  <c r="AS42" i="7"/>
  <c r="FR22" i="11"/>
  <c r="FR22" i="2"/>
  <c r="FR96" i="11"/>
  <c r="FR96" i="2"/>
  <c r="FR29" i="11"/>
  <c r="FR29" i="2"/>
  <c r="FR44" i="11"/>
  <c r="FR44" i="2"/>
  <c r="FR38" i="11"/>
  <c r="FR38" i="2"/>
  <c r="FR71" i="11"/>
  <c r="FR71" i="2"/>
  <c r="FR95" i="2"/>
  <c r="FR95" i="11"/>
  <c r="FR65" i="2"/>
  <c r="FR65" i="11"/>
  <c r="FR57" i="11"/>
  <c r="FR57" i="2"/>
  <c r="FR51" i="2"/>
  <c r="FR51" i="11"/>
  <c r="FR72" i="11"/>
  <c r="FR72" i="2"/>
  <c r="FR52" i="11"/>
  <c r="FR52" i="2"/>
  <c r="FR97" i="2"/>
  <c r="FR97" i="11"/>
  <c r="FR43" i="2"/>
  <c r="FR43" i="11"/>
  <c r="FR28" i="11"/>
  <c r="FR28" i="2"/>
  <c r="FR54" i="2"/>
  <c r="FR54" i="11"/>
  <c r="FR53" i="2"/>
  <c r="FR53" i="11"/>
  <c r="FR37" i="11"/>
  <c r="FR37" i="2"/>
  <c r="FR58" i="11"/>
  <c r="FR58" i="2"/>
  <c r="FR39" i="11"/>
  <c r="FR39" i="2"/>
  <c r="FR36" i="11"/>
  <c r="FR36" i="2"/>
  <c r="FR73" i="2"/>
  <c r="FR73" i="11"/>
  <c r="FR91" i="2"/>
  <c r="FR91" i="11"/>
  <c r="FR88" i="11" s="1"/>
  <c r="FR100" i="2"/>
  <c r="FR100" i="11"/>
  <c r="FR67" i="11"/>
  <c r="AS93" i="7"/>
  <c r="FR67" i="2"/>
  <c r="FR68" i="11"/>
  <c r="FR68" i="2"/>
  <c r="FR66" i="11"/>
  <c r="FR66" i="2"/>
  <c r="FR59" i="2"/>
  <c r="FR59" i="11"/>
  <c r="FR27" i="11"/>
  <c r="FR27" i="2"/>
  <c r="FR23" i="11"/>
  <c r="FR23" i="2"/>
  <c r="FR42" i="11"/>
  <c r="FR42" i="2"/>
  <c r="FR101" i="11"/>
  <c r="FR101" i="2"/>
  <c r="AR89" i="7"/>
  <c r="AR73" i="7"/>
  <c r="AR111" i="7"/>
  <c r="AR101" i="7" s="1"/>
  <c r="AR86" i="7"/>
  <c r="FQ24" i="2"/>
  <c r="FQ24" i="11"/>
  <c r="AR50" i="7"/>
  <c r="AR116" i="7"/>
  <c r="AR88" i="7"/>
  <c r="AR81" i="7"/>
  <c r="FQ16" i="2"/>
  <c r="FQ15" i="2" s="1"/>
  <c r="FQ16" i="11"/>
  <c r="FQ15" i="11" s="1"/>
  <c r="AR42" i="7"/>
  <c r="AR48" i="7"/>
  <c r="FQ22" i="11"/>
  <c r="FQ22" i="2"/>
  <c r="AR122" i="7"/>
  <c r="FQ96" i="11"/>
  <c r="FQ96" i="2"/>
  <c r="AR55" i="7"/>
  <c r="FQ29" i="2"/>
  <c r="FQ29" i="11"/>
  <c r="AR70" i="7"/>
  <c r="FQ44" i="11"/>
  <c r="FQ44" i="2"/>
  <c r="AR74" i="7"/>
  <c r="AR64" i="7"/>
  <c r="FQ38" i="11"/>
  <c r="FQ38" i="2"/>
  <c r="AR128" i="7"/>
  <c r="AR97" i="7"/>
  <c r="FQ71" i="11"/>
  <c r="FQ71" i="2"/>
  <c r="FQ95" i="11"/>
  <c r="FQ94" i="11" s="1"/>
  <c r="FQ95" i="2"/>
  <c r="AR121" i="7"/>
  <c r="AR124" i="7"/>
  <c r="AR91" i="7"/>
  <c r="FQ65" i="11"/>
  <c r="FQ65" i="2"/>
  <c r="FQ57" i="11"/>
  <c r="AR83" i="7"/>
  <c r="FQ57" i="2"/>
  <c r="FQ51" i="11"/>
  <c r="AR77" i="7"/>
  <c r="FQ51" i="2"/>
  <c r="FQ72" i="2"/>
  <c r="FQ72" i="11"/>
  <c r="AR98" i="7"/>
  <c r="FQ52" i="11"/>
  <c r="AR78" i="7"/>
  <c r="FQ52" i="2"/>
  <c r="AR123" i="7"/>
  <c r="FQ97" i="11"/>
  <c r="FQ97" i="2"/>
  <c r="FQ43" i="11"/>
  <c r="FQ43" i="2"/>
  <c r="AR69" i="7"/>
  <c r="FQ28" i="11"/>
  <c r="FQ28" i="2"/>
  <c r="AR54" i="7"/>
  <c r="AR100" i="7"/>
  <c r="AR80" i="7"/>
  <c r="FQ54" i="11"/>
  <c r="FQ54" i="2"/>
  <c r="FQ53" i="2"/>
  <c r="FQ53" i="11"/>
  <c r="AR79" i="7"/>
  <c r="AR58" i="7"/>
  <c r="AR63" i="7"/>
  <c r="FQ37" i="11"/>
  <c r="FQ37" i="2"/>
  <c r="AR71" i="7"/>
  <c r="AR95" i="7"/>
  <c r="AR59" i="7"/>
  <c r="FQ58" i="11"/>
  <c r="AR84" i="7"/>
  <c r="FQ58" i="2"/>
  <c r="AR65" i="7"/>
  <c r="FQ39" i="11"/>
  <c r="FQ39" i="2"/>
  <c r="AR44" i="7"/>
  <c r="FQ36" i="2"/>
  <c r="FQ36" i="11"/>
  <c r="AR62" i="7"/>
  <c r="FQ73" i="2"/>
  <c r="AR99" i="7"/>
  <c r="FQ73" i="11"/>
  <c r="FQ91" i="11"/>
  <c r="FQ88" i="11" s="1"/>
  <c r="AR117" i="7"/>
  <c r="FQ91" i="2"/>
  <c r="FQ88" i="2" s="1"/>
  <c r="FQ100" i="11"/>
  <c r="AR126" i="7"/>
  <c r="FQ100" i="2"/>
  <c r="FQ67" i="2"/>
  <c r="FQ67" i="11"/>
  <c r="AR93" i="7"/>
  <c r="AR115" i="7"/>
  <c r="AR66" i="7"/>
  <c r="AR94" i="7"/>
  <c r="FQ68" i="11"/>
  <c r="FQ68" i="2"/>
  <c r="FQ66" i="11"/>
  <c r="AR92" i="7"/>
  <c r="FQ66" i="2"/>
  <c r="AR85" i="7"/>
  <c r="FQ59" i="2"/>
  <c r="FQ59" i="11"/>
  <c r="FQ27" i="11"/>
  <c r="AR53" i="7"/>
  <c r="FQ27" i="2"/>
  <c r="AR51" i="7"/>
  <c r="FQ23" i="11"/>
  <c r="AR49" i="7"/>
  <c r="FQ23" i="2"/>
  <c r="FQ42" i="11"/>
  <c r="FQ41" i="11" s="1"/>
  <c r="AR68" i="7"/>
  <c r="FQ42" i="2"/>
  <c r="AR56" i="7"/>
  <c r="AR45" i="7"/>
  <c r="FQ101" i="2"/>
  <c r="AR127" i="7"/>
  <c r="FQ101" i="11"/>
  <c r="CM94" i="5"/>
  <c r="BZ56" i="5"/>
  <c r="DZ94" i="5"/>
  <c r="BP94" i="5"/>
  <c r="EG94" i="5"/>
  <c r="FC94" i="5"/>
  <c r="E56" i="5"/>
  <c r="H21" i="5"/>
  <c r="BD94" i="5"/>
  <c r="AS50" i="5"/>
  <c r="EJ94" i="5"/>
  <c r="DG56" i="5"/>
  <c r="CE56" i="5"/>
  <c r="CQ94" i="5"/>
  <c r="EF94" i="5"/>
  <c r="CO94" i="5"/>
  <c r="CP64" i="5"/>
  <c r="CQ56" i="5"/>
  <c r="CK56" i="5"/>
  <c r="CJ56" i="5"/>
  <c r="U56" i="5"/>
  <c r="BW56" i="5"/>
  <c r="DS94" i="5"/>
  <c r="BW94" i="5"/>
  <c r="AW94" i="5"/>
  <c r="CU70" i="5"/>
  <c r="AH94" i="5"/>
  <c r="E94" i="5"/>
  <c r="CP94" i="5"/>
  <c r="DX94" i="5"/>
  <c r="BV94" i="5"/>
  <c r="EC94" i="5"/>
  <c r="FB94" i="5"/>
  <c r="CL56" i="5"/>
  <c r="AQ56" i="5"/>
  <c r="FA56" i="5"/>
  <c r="DD56" i="5"/>
  <c r="BY21" i="5"/>
  <c r="AW21" i="5"/>
  <c r="DD70" i="5"/>
  <c r="EN56" i="5"/>
  <c r="DR94" i="5"/>
  <c r="AA94" i="5"/>
  <c r="AE94" i="5"/>
  <c r="DV26" i="5"/>
  <c r="BC21" i="5"/>
  <c r="Y26" i="5"/>
  <c r="DR26" i="5"/>
  <c r="AS21" i="5"/>
  <c r="BE94" i="5"/>
  <c r="P94" i="5"/>
  <c r="CR94" i="5"/>
  <c r="CG26" i="5"/>
  <c r="DZ21" i="5"/>
  <c r="EJ21" i="5"/>
  <c r="EL70" i="5"/>
  <c r="CT21" i="5"/>
  <c r="AD21" i="5"/>
  <c r="BA41" i="5"/>
  <c r="BE56" i="5"/>
  <c r="Q26" i="5"/>
  <c r="AI88" i="5"/>
  <c r="EK94" i="5"/>
  <c r="CC94" i="5"/>
  <c r="CO56" i="5"/>
  <c r="EE94" i="5"/>
  <c r="CK94" i="5"/>
  <c r="DL94" i="5"/>
  <c r="AK94" i="5"/>
  <c r="CY21" i="5"/>
  <c r="DU41" i="5"/>
  <c r="ET41" i="5"/>
  <c r="DX50" i="5"/>
  <c r="BY50" i="5"/>
  <c r="AP70" i="5"/>
  <c r="EZ56" i="5"/>
  <c r="DH56" i="5"/>
  <c r="ED56" i="5"/>
  <c r="AG56" i="5"/>
  <c r="CD56" i="5"/>
  <c r="BR56" i="5"/>
  <c r="BZ94" i="5"/>
  <c r="C94" i="5"/>
  <c r="DD35" i="5"/>
  <c r="DI56" i="5"/>
  <c r="AZ56" i="5"/>
  <c r="F56" i="5"/>
  <c r="BJ56" i="5"/>
  <c r="X94" i="5"/>
  <c r="M94" i="5"/>
  <c r="CW50" i="5"/>
  <c r="AE50" i="5"/>
  <c r="FD50" i="5"/>
  <c r="R94" i="5"/>
  <c r="ER35" i="5"/>
  <c r="BT35" i="5"/>
  <c r="DE70" i="5"/>
  <c r="CK64" i="5"/>
  <c r="BY94" i="5"/>
  <c r="CQ35" i="5"/>
  <c r="DZ70" i="5"/>
  <c r="FB56" i="5"/>
  <c r="DJ56" i="5"/>
  <c r="AX94" i="5"/>
  <c r="DB94" i="5"/>
  <c r="W94" i="5"/>
  <c r="DU70" i="5"/>
  <c r="CS70" i="5"/>
  <c r="BR21" i="5"/>
  <c r="CJ41" i="5"/>
  <c r="AL21" i="5"/>
  <c r="DI21" i="5"/>
  <c r="AK56" i="5"/>
  <c r="BX21" i="5"/>
  <c r="S21" i="5"/>
  <c r="EO70" i="5"/>
  <c r="CK70" i="5"/>
  <c r="CP56" i="5"/>
  <c r="CC56" i="5"/>
  <c r="BH56" i="5"/>
  <c r="BM56" i="5"/>
  <c r="BB94" i="5"/>
  <c r="CG70" i="5"/>
  <c r="BD70" i="5"/>
  <c r="AB56" i="5"/>
  <c r="EH94" i="5"/>
  <c r="CU94" i="5"/>
  <c r="DY56" i="5"/>
  <c r="EZ26" i="5"/>
  <c r="K26" i="5"/>
  <c r="EV21" i="5"/>
  <c r="AV21" i="5"/>
  <c r="CM41" i="5"/>
  <c r="G21" i="5"/>
  <c r="AR21" i="5"/>
  <c r="I21" i="5"/>
  <c r="FP24" i="11"/>
  <c r="FP24" i="2"/>
  <c r="FP16" i="11"/>
  <c r="FP15" i="11" s="1"/>
  <c r="FP16" i="2"/>
  <c r="FP15" i="2" s="1"/>
  <c r="FP22" i="11"/>
  <c r="FP22" i="2"/>
  <c r="FP96" i="11"/>
  <c r="FP96" i="2"/>
  <c r="FP29" i="11"/>
  <c r="FP29" i="2"/>
  <c r="FP44" i="11"/>
  <c r="FP44" i="2"/>
  <c r="FP38" i="11"/>
  <c r="FP38" i="2"/>
  <c r="FP71" i="2"/>
  <c r="FP71" i="11"/>
  <c r="FP95" i="11"/>
  <c r="FP95" i="2"/>
  <c r="FP65" i="11"/>
  <c r="FP65" i="2"/>
  <c r="FP57" i="11"/>
  <c r="FP57" i="2"/>
  <c r="FP51" i="11"/>
  <c r="FP51" i="2"/>
  <c r="FP72" i="11"/>
  <c r="FP72" i="2"/>
  <c r="FP52" i="2"/>
  <c r="FP52" i="11"/>
  <c r="FP97" i="11"/>
  <c r="FP97" i="2"/>
  <c r="FP43" i="2"/>
  <c r="FP43" i="11"/>
  <c r="FP28" i="11"/>
  <c r="FP28" i="2"/>
  <c r="FP54" i="11"/>
  <c r="FP54" i="2"/>
  <c r="FP53" i="2"/>
  <c r="FP53" i="11"/>
  <c r="FP37" i="2"/>
  <c r="FP37" i="11"/>
  <c r="FP58" i="2"/>
  <c r="FP58" i="11"/>
  <c r="FP39" i="11"/>
  <c r="FP39" i="2"/>
  <c r="FP36" i="2"/>
  <c r="FP36" i="11"/>
  <c r="FP73" i="2"/>
  <c r="FP73" i="11"/>
  <c r="FP91" i="11"/>
  <c r="FP88" i="11" s="1"/>
  <c r="FP91" i="2"/>
  <c r="FP88" i="2" s="1"/>
  <c r="FP100" i="11"/>
  <c r="FP100" i="2"/>
  <c r="FP67" i="11"/>
  <c r="FP67" i="2"/>
  <c r="FP68" i="2"/>
  <c r="FP68" i="11"/>
  <c r="FP66" i="11"/>
  <c r="FP66" i="2"/>
  <c r="FP59" i="11"/>
  <c r="FP59" i="2"/>
  <c r="FP27" i="11"/>
  <c r="FP26" i="11" s="1"/>
  <c r="FP27" i="2"/>
  <c r="FP23" i="11"/>
  <c r="FP23" i="2"/>
  <c r="FP42" i="11"/>
  <c r="FP42" i="2"/>
  <c r="FP101" i="11"/>
  <c r="FP101" i="2"/>
  <c r="FO24" i="11"/>
  <c r="FO16" i="11"/>
  <c r="FO15" i="11" s="1"/>
  <c r="FO22" i="11"/>
  <c r="FO96" i="11"/>
  <c r="FO29" i="11"/>
  <c r="FO44" i="11"/>
  <c r="FO38" i="11"/>
  <c r="FO71" i="11"/>
  <c r="FO95" i="11"/>
  <c r="FO65" i="11"/>
  <c r="FO57" i="11"/>
  <c r="FO51" i="11"/>
  <c r="FO72" i="11"/>
  <c r="FO52" i="11"/>
  <c r="FO97" i="11"/>
  <c r="FO43" i="11"/>
  <c r="FO28" i="11"/>
  <c r="FO54" i="11"/>
  <c r="FO53" i="11"/>
  <c r="FO37" i="11"/>
  <c r="FO58" i="11"/>
  <c r="FO39" i="11"/>
  <c r="FO36" i="11"/>
  <c r="FO73" i="11"/>
  <c r="FO91" i="11"/>
  <c r="FO88" i="11" s="1"/>
  <c r="FO100" i="11"/>
  <c r="FO67" i="11"/>
  <c r="FO68" i="11"/>
  <c r="FO66" i="11"/>
  <c r="FO59" i="11"/>
  <c r="FO27" i="11"/>
  <c r="FO23" i="11"/>
  <c r="FO42" i="11"/>
  <c r="FO101" i="11"/>
  <c r="BK35" i="5"/>
  <c r="CG56" i="5"/>
  <c r="BR94" i="5"/>
  <c r="CH94" i="5"/>
  <c r="FO24" i="2"/>
  <c r="FO16" i="2"/>
  <c r="FO22" i="2"/>
  <c r="FO96" i="2"/>
  <c r="FO29" i="2"/>
  <c r="FO44" i="2"/>
  <c r="FO38" i="2"/>
  <c r="FO71" i="2"/>
  <c r="FO95" i="2"/>
  <c r="FO65" i="2"/>
  <c r="FO57" i="2"/>
  <c r="FO51" i="2"/>
  <c r="FO72" i="2"/>
  <c r="FO52" i="2"/>
  <c r="FO97" i="2"/>
  <c r="FO43" i="2"/>
  <c r="FO28" i="2"/>
  <c r="FO54" i="2"/>
  <c r="FO53" i="2"/>
  <c r="FO37" i="2"/>
  <c r="FO58" i="2"/>
  <c r="FO39" i="2"/>
  <c r="FO36" i="2"/>
  <c r="FO73" i="2"/>
  <c r="FO91" i="2"/>
  <c r="FO100" i="2"/>
  <c r="FO67" i="2"/>
  <c r="FO68" i="2"/>
  <c r="FO66" i="2"/>
  <c r="FO59" i="2"/>
  <c r="FO27" i="2"/>
  <c r="FO23" i="2"/>
  <c r="FO42" i="2"/>
  <c r="FO101" i="2"/>
  <c r="CE70" i="5"/>
  <c r="AN70" i="5"/>
  <c r="AL56" i="5"/>
  <c r="DK99" i="5"/>
  <c r="DT94" i="5"/>
  <c r="DO94" i="5"/>
  <c r="DD94" i="5"/>
  <c r="DL56" i="5"/>
  <c r="DX56" i="5"/>
  <c r="DN94" i="5"/>
  <c r="DH94" i="5"/>
  <c r="DQ56" i="5"/>
  <c r="DT56" i="5"/>
  <c r="T94" i="5"/>
  <c r="DL26" i="5"/>
  <c r="CW21" i="5"/>
  <c r="EC21" i="5"/>
  <c r="AA21" i="5"/>
  <c r="F70" i="5"/>
  <c r="AH56" i="5"/>
  <c r="BD56" i="5"/>
  <c r="DA56" i="5"/>
  <c r="Y56" i="5"/>
  <c r="BP56" i="5"/>
  <c r="BC94" i="5"/>
  <c r="EU94" i="5"/>
  <c r="DM94" i="5"/>
  <c r="AC94" i="5"/>
  <c r="BF56" i="5"/>
  <c r="BB56" i="5"/>
  <c r="AT94" i="5"/>
  <c r="DP94" i="5"/>
  <c r="O94" i="5"/>
  <c r="G94" i="5"/>
  <c r="DW70" i="5"/>
  <c r="CF56" i="5"/>
  <c r="CW94" i="5"/>
  <c r="FE26" i="5"/>
  <c r="BF70" i="5"/>
  <c r="BB70" i="5"/>
  <c r="BG50" i="5"/>
  <c r="DN21" i="5"/>
  <c r="CI41" i="5"/>
  <c r="AP41" i="5"/>
  <c r="CU26" i="5"/>
  <c r="DA21" i="5"/>
  <c r="FA70" i="5"/>
  <c r="EH21" i="5"/>
  <c r="BS56" i="5"/>
  <c r="CI94" i="5"/>
  <c r="DI94" i="5"/>
  <c r="V21" i="5"/>
  <c r="G41" i="5"/>
  <c r="FN24" i="11"/>
  <c r="FN24" i="2"/>
  <c r="FN16" i="11"/>
  <c r="FN15" i="11" s="1"/>
  <c r="FN16" i="2"/>
  <c r="FN15" i="2" s="1"/>
  <c r="FN22" i="11"/>
  <c r="FN22" i="2"/>
  <c r="FN96" i="11"/>
  <c r="FN96" i="2"/>
  <c r="FN29" i="11"/>
  <c r="FN29" i="2"/>
  <c r="FN44" i="2"/>
  <c r="FN44" i="11"/>
  <c r="FN38" i="11"/>
  <c r="FN38" i="2"/>
  <c r="FN71" i="11"/>
  <c r="FN71" i="2"/>
  <c r="FN95" i="11"/>
  <c r="FN95" i="2"/>
  <c r="FN65" i="11"/>
  <c r="FN65" i="2"/>
  <c r="FN57" i="11"/>
  <c r="FN57" i="2"/>
  <c r="FN51" i="11"/>
  <c r="FN51" i="2"/>
  <c r="FN72" i="11"/>
  <c r="FN72" i="2"/>
  <c r="FN52" i="11"/>
  <c r="FN52" i="2"/>
  <c r="FN97" i="2"/>
  <c r="FN97" i="11"/>
  <c r="FN43" i="11"/>
  <c r="FN43" i="2"/>
  <c r="FN28" i="11"/>
  <c r="FN28" i="2"/>
  <c r="FN54" i="2"/>
  <c r="FN54" i="11"/>
  <c r="FN53" i="11"/>
  <c r="FN53" i="2"/>
  <c r="FN37" i="11"/>
  <c r="FN37" i="2"/>
  <c r="FN58" i="11"/>
  <c r="FN58" i="2"/>
  <c r="FN39" i="11"/>
  <c r="FN39" i="2"/>
  <c r="FN36" i="11"/>
  <c r="FN36" i="2"/>
  <c r="FN73" i="2"/>
  <c r="FN73" i="11"/>
  <c r="FN91" i="11"/>
  <c r="FN88" i="11" s="1"/>
  <c r="FN91" i="2"/>
  <c r="FN88" i="2" s="1"/>
  <c r="FN100" i="2"/>
  <c r="FN100" i="11"/>
  <c r="FN67" i="11"/>
  <c r="FN67" i="2"/>
  <c r="FN68" i="2"/>
  <c r="FN68" i="11"/>
  <c r="FN66" i="11"/>
  <c r="FN66" i="2"/>
  <c r="FN59" i="2"/>
  <c r="FN59" i="11"/>
  <c r="FN27" i="2"/>
  <c r="FN27" i="11"/>
  <c r="FN23" i="11"/>
  <c r="FN23" i="2"/>
  <c r="FN42" i="2"/>
  <c r="FN42" i="11"/>
  <c r="FN101" i="2"/>
  <c r="FN101" i="11"/>
  <c r="AP111" i="7"/>
  <c r="AP101" i="7" s="1"/>
  <c r="AL111" i="7"/>
  <c r="AL101" i="7" s="1"/>
  <c r="AH111" i="7"/>
  <c r="AH101" i="7" s="1"/>
  <c r="AD111" i="7"/>
  <c r="AD101" i="7" s="1"/>
  <c r="Z111" i="7"/>
  <c r="Z101" i="7" s="1"/>
  <c r="V111" i="7"/>
  <c r="V101" i="7" s="1"/>
  <c r="R111" i="7"/>
  <c r="R101" i="7" s="1"/>
  <c r="N111" i="7"/>
  <c r="N101" i="7" s="1"/>
  <c r="J111" i="7"/>
  <c r="J101" i="7" s="1"/>
  <c r="F111" i="7"/>
  <c r="F101" i="7" s="1"/>
  <c r="B111" i="7"/>
  <c r="B101" i="7" s="1"/>
  <c r="AN111" i="7"/>
  <c r="AN101" i="7" s="1"/>
  <c r="AJ111" i="7"/>
  <c r="AJ101" i="7" s="1"/>
  <c r="AF111" i="7"/>
  <c r="AF101" i="7" s="1"/>
  <c r="AB111" i="7"/>
  <c r="AB101" i="7" s="1"/>
  <c r="X111" i="7"/>
  <c r="X101" i="7" s="1"/>
  <c r="T111" i="7"/>
  <c r="T101" i="7" s="1"/>
  <c r="P111" i="7"/>
  <c r="P101" i="7" s="1"/>
  <c r="L111" i="7"/>
  <c r="L101" i="7" s="1"/>
  <c r="H111" i="7"/>
  <c r="H101" i="7" s="1"/>
  <c r="D111" i="7"/>
  <c r="D101" i="7" s="1"/>
  <c r="AO111" i="7"/>
  <c r="AO101" i="7" s="1"/>
  <c r="AG111" i="7"/>
  <c r="AG101" i="7" s="1"/>
  <c r="Y111" i="7"/>
  <c r="Y101" i="7" s="1"/>
  <c r="Q111" i="7"/>
  <c r="Q101" i="7" s="1"/>
  <c r="I111" i="7"/>
  <c r="I101" i="7" s="1"/>
  <c r="AM111" i="7"/>
  <c r="AM101" i="7" s="1"/>
  <c r="AE111" i="7"/>
  <c r="AE101" i="7" s="1"/>
  <c r="W111" i="7"/>
  <c r="W101" i="7" s="1"/>
  <c r="O111" i="7"/>
  <c r="O101" i="7" s="1"/>
  <c r="G111" i="7"/>
  <c r="G101" i="7" s="1"/>
  <c r="AQ111" i="7"/>
  <c r="AQ101" i="7" s="1"/>
  <c r="AK111" i="7"/>
  <c r="AK101" i="7" s="1"/>
  <c r="AC111" i="7"/>
  <c r="AC101" i="7" s="1"/>
  <c r="U111" i="7"/>
  <c r="U101" i="7" s="1"/>
  <c r="M111" i="7"/>
  <c r="M101" i="7" s="1"/>
  <c r="E111" i="7"/>
  <c r="E101" i="7" s="1"/>
  <c r="AI111" i="7"/>
  <c r="AI101" i="7" s="1"/>
  <c r="C111" i="7"/>
  <c r="C101" i="7" s="1"/>
  <c r="AA111" i="7"/>
  <c r="AA101" i="7" s="1"/>
  <c r="S111" i="7"/>
  <c r="S101" i="7" s="1"/>
  <c r="K111" i="7"/>
  <c r="K101" i="7" s="1"/>
  <c r="AP86" i="7"/>
  <c r="AL86" i="7"/>
  <c r="AH86" i="7"/>
  <c r="AD86" i="7"/>
  <c r="Z86" i="7"/>
  <c r="V86" i="7"/>
  <c r="R86" i="7"/>
  <c r="N86" i="7"/>
  <c r="J86" i="7"/>
  <c r="F86" i="7"/>
  <c r="B86" i="7"/>
  <c r="AO86" i="7"/>
  <c r="AJ86" i="7"/>
  <c r="AE86" i="7"/>
  <c r="Y86" i="7"/>
  <c r="T86" i="7"/>
  <c r="O86" i="7"/>
  <c r="I86" i="7"/>
  <c r="D86" i="7"/>
  <c r="AN86" i="7"/>
  <c r="AI86" i="7"/>
  <c r="AC86" i="7"/>
  <c r="X86" i="7"/>
  <c r="S86" i="7"/>
  <c r="M86" i="7"/>
  <c r="H86" i="7"/>
  <c r="C86" i="7"/>
  <c r="AQ86" i="7"/>
  <c r="AM86" i="7"/>
  <c r="AG86" i="7"/>
  <c r="AB86" i="7"/>
  <c r="W86" i="7"/>
  <c r="Q86" i="7"/>
  <c r="L86" i="7"/>
  <c r="G86" i="7"/>
  <c r="AF86" i="7"/>
  <c r="K86" i="7"/>
  <c r="AA86" i="7"/>
  <c r="E86" i="7"/>
  <c r="U86" i="7"/>
  <c r="P86" i="7"/>
  <c r="AK86" i="7"/>
  <c r="AO50" i="7"/>
  <c r="AK50" i="7"/>
  <c r="AG50" i="7"/>
  <c r="AC50" i="7"/>
  <c r="Y50" i="7"/>
  <c r="U50" i="7"/>
  <c r="Q50" i="7"/>
  <c r="M50" i="7"/>
  <c r="I50" i="7"/>
  <c r="E50" i="7"/>
  <c r="AQ50" i="7"/>
  <c r="AN50" i="7"/>
  <c r="AJ50" i="7"/>
  <c r="AF50" i="7"/>
  <c r="AB50" i="7"/>
  <c r="X50" i="7"/>
  <c r="T50" i="7"/>
  <c r="P50" i="7"/>
  <c r="L50" i="7"/>
  <c r="H50" i="7"/>
  <c r="D50" i="7"/>
  <c r="AM50" i="7"/>
  <c r="AI50" i="7"/>
  <c r="AE50" i="7"/>
  <c r="AA50" i="7"/>
  <c r="W50" i="7"/>
  <c r="S50" i="7"/>
  <c r="O50" i="7"/>
  <c r="K50" i="7"/>
  <c r="G50" i="7"/>
  <c r="C50" i="7"/>
  <c r="AP50" i="7"/>
  <c r="Z50" i="7"/>
  <c r="J50" i="7"/>
  <c r="AL50" i="7"/>
  <c r="V50" i="7"/>
  <c r="F50" i="7"/>
  <c r="AH50" i="7"/>
  <c r="R50" i="7"/>
  <c r="B50" i="7"/>
  <c r="FM24" i="11"/>
  <c r="AD50" i="7"/>
  <c r="N50" i="7"/>
  <c r="AN116" i="7"/>
  <c r="AJ116" i="7"/>
  <c r="AF116" i="7"/>
  <c r="AB116" i="7"/>
  <c r="X116" i="7"/>
  <c r="T116" i="7"/>
  <c r="P116" i="7"/>
  <c r="L116" i="7"/>
  <c r="H116" i="7"/>
  <c r="D116" i="7"/>
  <c r="AP116" i="7"/>
  <c r="AL116" i="7"/>
  <c r="AH116" i="7"/>
  <c r="AD116" i="7"/>
  <c r="Z116" i="7"/>
  <c r="V116" i="7"/>
  <c r="R116" i="7"/>
  <c r="N116" i="7"/>
  <c r="J116" i="7"/>
  <c r="F116" i="7"/>
  <c r="B116" i="7"/>
  <c r="AM116" i="7"/>
  <c r="AE116" i="7"/>
  <c r="W116" i="7"/>
  <c r="O116" i="7"/>
  <c r="G116" i="7"/>
  <c r="AK116" i="7"/>
  <c r="AC116" i="7"/>
  <c r="U116" i="7"/>
  <c r="M116" i="7"/>
  <c r="E116" i="7"/>
  <c r="AI116" i="7"/>
  <c r="AA116" i="7"/>
  <c r="S116" i="7"/>
  <c r="K116" i="7"/>
  <c r="C116" i="7"/>
  <c r="AO116" i="7"/>
  <c r="I116" i="7"/>
  <c r="AG116" i="7"/>
  <c r="AQ116" i="7"/>
  <c r="Y116" i="7"/>
  <c r="Q116" i="7"/>
  <c r="AO88" i="7"/>
  <c r="AK88" i="7"/>
  <c r="AG88" i="7"/>
  <c r="AC88" i="7"/>
  <c r="Y88" i="7"/>
  <c r="U88" i="7"/>
  <c r="Q88" i="7"/>
  <c r="M88" i="7"/>
  <c r="I88" i="7"/>
  <c r="E88" i="7"/>
  <c r="AL88" i="7"/>
  <c r="AF88" i="7"/>
  <c r="AA88" i="7"/>
  <c r="V88" i="7"/>
  <c r="P88" i="7"/>
  <c r="K88" i="7"/>
  <c r="F88" i="7"/>
  <c r="AQ88" i="7"/>
  <c r="AP88" i="7"/>
  <c r="AJ88" i="7"/>
  <c r="AE88" i="7"/>
  <c r="Z88" i="7"/>
  <c r="T88" i="7"/>
  <c r="O88" i="7"/>
  <c r="J88" i="7"/>
  <c r="D88" i="7"/>
  <c r="AN88" i="7"/>
  <c r="AI88" i="7"/>
  <c r="AD88" i="7"/>
  <c r="X88" i="7"/>
  <c r="S88" i="7"/>
  <c r="N88" i="7"/>
  <c r="H88" i="7"/>
  <c r="C88" i="7"/>
  <c r="AH88" i="7"/>
  <c r="L88" i="7"/>
  <c r="AB88" i="7"/>
  <c r="G88" i="7"/>
  <c r="W88" i="7"/>
  <c r="B88" i="7"/>
  <c r="AM88" i="7"/>
  <c r="R88" i="7"/>
  <c r="AN81" i="7"/>
  <c r="AJ81" i="7"/>
  <c r="AF81" i="7"/>
  <c r="AB81" i="7"/>
  <c r="X81" i="7"/>
  <c r="T81" i="7"/>
  <c r="P81" i="7"/>
  <c r="L81" i="7"/>
  <c r="H81" i="7"/>
  <c r="D81" i="7"/>
  <c r="AM81" i="7"/>
  <c r="AH81" i="7"/>
  <c r="AC81" i="7"/>
  <c r="W81" i="7"/>
  <c r="R81" i="7"/>
  <c r="M81" i="7"/>
  <c r="G81" i="7"/>
  <c r="B81" i="7"/>
  <c r="AL81" i="7"/>
  <c r="AG81" i="7"/>
  <c r="AA81" i="7"/>
  <c r="V81" i="7"/>
  <c r="Q81" i="7"/>
  <c r="K81" i="7"/>
  <c r="F81" i="7"/>
  <c r="AQ81" i="7"/>
  <c r="AP81" i="7"/>
  <c r="AK81" i="7"/>
  <c r="AE81" i="7"/>
  <c r="Z81" i="7"/>
  <c r="U81" i="7"/>
  <c r="O81" i="7"/>
  <c r="J81" i="7"/>
  <c r="E81" i="7"/>
  <c r="AI81" i="7"/>
  <c r="N81" i="7"/>
  <c r="AD81" i="7"/>
  <c r="I81" i="7"/>
  <c r="Y81" i="7"/>
  <c r="C81" i="7"/>
  <c r="AO81" i="7"/>
  <c r="S81" i="7"/>
  <c r="AO42" i="7"/>
  <c r="AK42" i="7"/>
  <c r="AG42" i="7"/>
  <c r="AC42" i="7"/>
  <c r="Y42" i="7"/>
  <c r="U42" i="7"/>
  <c r="Q42" i="7"/>
  <c r="M42" i="7"/>
  <c r="I42" i="7"/>
  <c r="E42" i="7"/>
  <c r="AN42" i="7"/>
  <c r="AJ42" i="7"/>
  <c r="AF42" i="7"/>
  <c r="AB42" i="7"/>
  <c r="X42" i="7"/>
  <c r="T42" i="7"/>
  <c r="P42" i="7"/>
  <c r="L42" i="7"/>
  <c r="H42" i="7"/>
  <c r="D42" i="7"/>
  <c r="AM42" i="7"/>
  <c r="AI42" i="7"/>
  <c r="AE42" i="7"/>
  <c r="AA42" i="7"/>
  <c r="W42" i="7"/>
  <c r="S42" i="7"/>
  <c r="O42" i="7"/>
  <c r="K42" i="7"/>
  <c r="G42" i="7"/>
  <c r="C42" i="7"/>
  <c r="AP42" i="7"/>
  <c r="Z42" i="7"/>
  <c r="J42" i="7"/>
  <c r="AL42" i="7"/>
  <c r="V42" i="7"/>
  <c r="F42" i="7"/>
  <c r="AH42" i="7"/>
  <c r="R42" i="7"/>
  <c r="B42" i="7"/>
  <c r="AD42" i="7"/>
  <c r="N42" i="7"/>
  <c r="AQ42" i="7"/>
  <c r="FM16" i="11"/>
  <c r="FM15" i="11" s="1"/>
  <c r="AM48" i="7"/>
  <c r="AI48" i="7"/>
  <c r="AE48" i="7"/>
  <c r="AA48" i="7"/>
  <c r="W48" i="7"/>
  <c r="S48" i="7"/>
  <c r="O48" i="7"/>
  <c r="K48" i="7"/>
  <c r="G48" i="7"/>
  <c r="C48" i="7"/>
  <c r="AP48" i="7"/>
  <c r="AL48" i="7"/>
  <c r="AH48" i="7"/>
  <c r="AD48" i="7"/>
  <c r="Z48" i="7"/>
  <c r="V48" i="7"/>
  <c r="R48" i="7"/>
  <c r="N48" i="7"/>
  <c r="J48" i="7"/>
  <c r="F48" i="7"/>
  <c r="B48" i="7"/>
  <c r="AO48" i="7"/>
  <c r="AK48" i="7"/>
  <c r="AG48" i="7"/>
  <c r="AC48" i="7"/>
  <c r="Y48" i="7"/>
  <c r="U48" i="7"/>
  <c r="Q48" i="7"/>
  <c r="M48" i="7"/>
  <c r="I48" i="7"/>
  <c r="E48" i="7"/>
  <c r="AB48" i="7"/>
  <c r="L48" i="7"/>
  <c r="AN48" i="7"/>
  <c r="X48" i="7"/>
  <c r="H48" i="7"/>
  <c r="AQ48" i="7"/>
  <c r="AJ48" i="7"/>
  <c r="T48" i="7"/>
  <c r="D48" i="7"/>
  <c r="P48" i="7"/>
  <c r="FM22" i="11"/>
  <c r="AF48" i="7"/>
  <c r="AP122" i="7"/>
  <c r="AL122" i="7"/>
  <c r="AH122" i="7"/>
  <c r="AD122" i="7"/>
  <c r="Z122" i="7"/>
  <c r="V122" i="7"/>
  <c r="R122" i="7"/>
  <c r="N122" i="7"/>
  <c r="J122" i="7"/>
  <c r="F122" i="7"/>
  <c r="B122" i="7"/>
  <c r="AN122" i="7"/>
  <c r="AJ122" i="7"/>
  <c r="AF122" i="7"/>
  <c r="AB122" i="7"/>
  <c r="X122" i="7"/>
  <c r="T122" i="7"/>
  <c r="P122" i="7"/>
  <c r="L122" i="7"/>
  <c r="H122" i="7"/>
  <c r="D122" i="7"/>
  <c r="AO122" i="7"/>
  <c r="AG122" i="7"/>
  <c r="Y122" i="7"/>
  <c r="Q122" i="7"/>
  <c r="I122" i="7"/>
  <c r="AM122" i="7"/>
  <c r="AE122" i="7"/>
  <c r="W122" i="7"/>
  <c r="O122" i="7"/>
  <c r="G122" i="7"/>
  <c r="AK122" i="7"/>
  <c r="AC122" i="7"/>
  <c r="U122" i="7"/>
  <c r="M122" i="7"/>
  <c r="E122" i="7"/>
  <c r="AA122" i="7"/>
  <c r="AQ122" i="7"/>
  <c r="S122" i="7"/>
  <c r="K122" i="7"/>
  <c r="AI122" i="7"/>
  <c r="FM96" i="11"/>
  <c r="C122" i="7"/>
  <c r="AP55" i="7"/>
  <c r="AL55" i="7"/>
  <c r="AH55" i="7"/>
  <c r="AD55" i="7"/>
  <c r="Z55" i="7"/>
  <c r="V55" i="7"/>
  <c r="R55" i="7"/>
  <c r="N55" i="7"/>
  <c r="J55" i="7"/>
  <c r="F55" i="7"/>
  <c r="B55" i="7"/>
  <c r="AO55" i="7"/>
  <c r="AK55" i="7"/>
  <c r="AG55" i="7"/>
  <c r="AC55" i="7"/>
  <c r="Y55" i="7"/>
  <c r="U55" i="7"/>
  <c r="Q55" i="7"/>
  <c r="M55" i="7"/>
  <c r="I55" i="7"/>
  <c r="E55" i="7"/>
  <c r="AN55" i="7"/>
  <c r="AJ55" i="7"/>
  <c r="AF55" i="7"/>
  <c r="AB55" i="7"/>
  <c r="X55" i="7"/>
  <c r="T55" i="7"/>
  <c r="P55" i="7"/>
  <c r="L55" i="7"/>
  <c r="H55" i="7"/>
  <c r="D55" i="7"/>
  <c r="AA55" i="7"/>
  <c r="K55" i="7"/>
  <c r="AM55" i="7"/>
  <c r="W55" i="7"/>
  <c r="G55" i="7"/>
  <c r="AI55" i="7"/>
  <c r="S55" i="7"/>
  <c r="C55" i="7"/>
  <c r="AQ55" i="7"/>
  <c r="FM29" i="11"/>
  <c r="O55" i="7"/>
  <c r="AE55" i="7"/>
  <c r="AP70" i="7"/>
  <c r="AL70" i="7"/>
  <c r="AH70" i="7"/>
  <c r="AD70" i="7"/>
  <c r="Z70" i="7"/>
  <c r="V70" i="7"/>
  <c r="R70" i="7"/>
  <c r="N70" i="7"/>
  <c r="J70" i="7"/>
  <c r="F70" i="7"/>
  <c r="B70" i="7"/>
  <c r="AM70" i="7"/>
  <c r="AG70" i="7"/>
  <c r="AB70" i="7"/>
  <c r="W70" i="7"/>
  <c r="Q70" i="7"/>
  <c r="L70" i="7"/>
  <c r="G70" i="7"/>
  <c r="AK70" i="7"/>
  <c r="AF70" i="7"/>
  <c r="AA70" i="7"/>
  <c r="U70" i="7"/>
  <c r="P70" i="7"/>
  <c r="K70" i="7"/>
  <c r="E70" i="7"/>
  <c r="AO70" i="7"/>
  <c r="AJ70" i="7"/>
  <c r="AE70" i="7"/>
  <c r="Y70" i="7"/>
  <c r="T70" i="7"/>
  <c r="O70" i="7"/>
  <c r="I70" i="7"/>
  <c r="D70" i="7"/>
  <c r="AC70" i="7"/>
  <c r="H70" i="7"/>
  <c r="AQ70" i="7"/>
  <c r="X70" i="7"/>
  <c r="C70" i="7"/>
  <c r="AN70" i="7"/>
  <c r="S70" i="7"/>
  <c r="AI70" i="7"/>
  <c r="M70" i="7"/>
  <c r="FM44" i="11"/>
  <c r="AM74" i="7"/>
  <c r="AI74" i="7"/>
  <c r="AE74" i="7"/>
  <c r="AA74" i="7"/>
  <c r="W74" i="7"/>
  <c r="S74" i="7"/>
  <c r="O74" i="7"/>
  <c r="K74" i="7"/>
  <c r="G74" i="7"/>
  <c r="C74" i="7"/>
  <c r="AL74" i="7"/>
  <c r="AG74" i="7"/>
  <c r="AB74" i="7"/>
  <c r="V74" i="7"/>
  <c r="Q74" i="7"/>
  <c r="L74" i="7"/>
  <c r="F74" i="7"/>
  <c r="AQ74" i="7"/>
  <c r="AP74" i="7"/>
  <c r="AK74" i="7"/>
  <c r="AF74" i="7"/>
  <c r="Z74" i="7"/>
  <c r="U74" i="7"/>
  <c r="P74" i="7"/>
  <c r="J74" i="7"/>
  <c r="E74" i="7"/>
  <c r="AO74" i="7"/>
  <c r="AJ74" i="7"/>
  <c r="AD74" i="7"/>
  <c r="Y74" i="7"/>
  <c r="T74" i="7"/>
  <c r="N74" i="7"/>
  <c r="I74" i="7"/>
  <c r="D74" i="7"/>
  <c r="AH74" i="7"/>
  <c r="M74" i="7"/>
  <c r="AC74" i="7"/>
  <c r="H74" i="7"/>
  <c r="X74" i="7"/>
  <c r="B74" i="7"/>
  <c r="R74" i="7"/>
  <c r="AN74" i="7"/>
  <c r="AO64" i="7"/>
  <c r="AK64" i="7"/>
  <c r="AG64" i="7"/>
  <c r="AC64" i="7"/>
  <c r="Y64" i="7"/>
  <c r="U64" i="7"/>
  <c r="Q64" i="7"/>
  <c r="M64" i="7"/>
  <c r="I64" i="7"/>
  <c r="E64" i="7"/>
  <c r="AQ64" i="7"/>
  <c r="AN64" i="7"/>
  <c r="AJ64" i="7"/>
  <c r="AF64" i="7"/>
  <c r="AB64" i="7"/>
  <c r="X64" i="7"/>
  <c r="T64" i="7"/>
  <c r="P64" i="7"/>
  <c r="L64" i="7"/>
  <c r="H64" i="7"/>
  <c r="D64" i="7"/>
  <c r="AM64" i="7"/>
  <c r="AI64" i="7"/>
  <c r="AE64" i="7"/>
  <c r="AA64" i="7"/>
  <c r="W64" i="7"/>
  <c r="S64" i="7"/>
  <c r="O64" i="7"/>
  <c r="K64" i="7"/>
  <c r="G64" i="7"/>
  <c r="C64" i="7"/>
  <c r="AH64" i="7"/>
  <c r="R64" i="7"/>
  <c r="B64" i="7"/>
  <c r="AD64" i="7"/>
  <c r="N64" i="7"/>
  <c r="AP64" i="7"/>
  <c r="Z64" i="7"/>
  <c r="J64" i="7"/>
  <c r="V64" i="7"/>
  <c r="F64" i="7"/>
  <c r="FM38" i="11"/>
  <c r="AL64" i="7"/>
  <c r="AN128" i="7"/>
  <c r="AJ128" i="7"/>
  <c r="AF128" i="7"/>
  <c r="AB128" i="7"/>
  <c r="X128" i="7"/>
  <c r="T128" i="7"/>
  <c r="P128" i="7"/>
  <c r="L128" i="7"/>
  <c r="H128" i="7"/>
  <c r="D128" i="7"/>
  <c r="AP128" i="7"/>
  <c r="AL128" i="7"/>
  <c r="AH128" i="7"/>
  <c r="AD128" i="7"/>
  <c r="Z128" i="7"/>
  <c r="V128" i="7"/>
  <c r="R128" i="7"/>
  <c r="N128" i="7"/>
  <c r="J128" i="7"/>
  <c r="F128" i="7"/>
  <c r="B128" i="7"/>
  <c r="AI128" i="7"/>
  <c r="AA128" i="7"/>
  <c r="S128" i="7"/>
  <c r="K128" i="7"/>
  <c r="C128" i="7"/>
  <c r="AO128" i="7"/>
  <c r="AG128" i="7"/>
  <c r="Y128" i="7"/>
  <c r="Q128" i="7"/>
  <c r="I128" i="7"/>
  <c r="AM128" i="7"/>
  <c r="AE128" i="7"/>
  <c r="W128" i="7"/>
  <c r="O128" i="7"/>
  <c r="G128" i="7"/>
  <c r="U128" i="7"/>
  <c r="M128" i="7"/>
  <c r="AQ128" i="7"/>
  <c r="AK128" i="7"/>
  <c r="E128" i="7"/>
  <c r="AC128" i="7"/>
  <c r="AN89" i="7"/>
  <c r="AJ89" i="7"/>
  <c r="AF89" i="7"/>
  <c r="AB89" i="7"/>
  <c r="X89" i="7"/>
  <c r="T89" i="7"/>
  <c r="P89" i="7"/>
  <c r="L89" i="7"/>
  <c r="H89" i="7"/>
  <c r="D89" i="7"/>
  <c r="AM89" i="7"/>
  <c r="AH89" i="7"/>
  <c r="AC89" i="7"/>
  <c r="W89" i="7"/>
  <c r="R89" i="7"/>
  <c r="M89" i="7"/>
  <c r="G89" i="7"/>
  <c r="B89" i="7"/>
  <c r="AL89" i="7"/>
  <c r="AG89" i="7"/>
  <c r="AA89" i="7"/>
  <c r="V89" i="7"/>
  <c r="Q89" i="7"/>
  <c r="K89" i="7"/>
  <c r="F89" i="7"/>
  <c r="AP89" i="7"/>
  <c r="AK89" i="7"/>
  <c r="AE89" i="7"/>
  <c r="Z89" i="7"/>
  <c r="U89" i="7"/>
  <c r="O89" i="7"/>
  <c r="J89" i="7"/>
  <c r="E89" i="7"/>
  <c r="AI89" i="7"/>
  <c r="N89" i="7"/>
  <c r="AQ89" i="7"/>
  <c r="AD89" i="7"/>
  <c r="I89" i="7"/>
  <c r="Y89" i="7"/>
  <c r="C89" i="7"/>
  <c r="AO89" i="7"/>
  <c r="S89" i="7"/>
  <c r="AP97" i="7"/>
  <c r="AL97" i="7"/>
  <c r="AH97" i="7"/>
  <c r="AD97" i="7"/>
  <c r="Z97" i="7"/>
  <c r="V97" i="7"/>
  <c r="R97" i="7"/>
  <c r="N97" i="7"/>
  <c r="J97" i="7"/>
  <c r="F97" i="7"/>
  <c r="B97" i="7"/>
  <c r="AN97" i="7"/>
  <c r="AJ97" i="7"/>
  <c r="AF97" i="7"/>
  <c r="AB97" i="7"/>
  <c r="X97" i="7"/>
  <c r="T97" i="7"/>
  <c r="P97" i="7"/>
  <c r="L97" i="7"/>
  <c r="H97" i="7"/>
  <c r="D97" i="7"/>
  <c r="AO97" i="7"/>
  <c r="AG97" i="7"/>
  <c r="Y97" i="7"/>
  <c r="Q97" i="7"/>
  <c r="I97" i="7"/>
  <c r="AQ97" i="7"/>
  <c r="AM97" i="7"/>
  <c r="AE97" i="7"/>
  <c r="W97" i="7"/>
  <c r="O97" i="7"/>
  <c r="G97" i="7"/>
  <c r="AK97" i="7"/>
  <c r="AC97" i="7"/>
  <c r="U97" i="7"/>
  <c r="M97" i="7"/>
  <c r="E97" i="7"/>
  <c r="AI97" i="7"/>
  <c r="C97" i="7"/>
  <c r="AA97" i="7"/>
  <c r="S97" i="7"/>
  <c r="K97" i="7"/>
  <c r="FM71" i="11"/>
  <c r="AM121" i="7"/>
  <c r="AI121" i="7"/>
  <c r="AE121" i="7"/>
  <c r="AE120" i="7" s="1"/>
  <c r="AA121" i="7"/>
  <c r="AA120" i="7" s="1"/>
  <c r="W121" i="7"/>
  <c r="S121" i="7"/>
  <c r="S120" i="7" s="1"/>
  <c r="O121" i="7"/>
  <c r="K121" i="7"/>
  <c r="G121" i="7"/>
  <c r="C121" i="7"/>
  <c r="C120" i="7" s="1"/>
  <c r="AO121" i="7"/>
  <c r="AK121" i="7"/>
  <c r="AG121" i="7"/>
  <c r="AC121" i="7"/>
  <c r="Y121" i="7"/>
  <c r="Y120" i="7" s="1"/>
  <c r="U121" i="7"/>
  <c r="Q121" i="7"/>
  <c r="M121" i="7"/>
  <c r="M120" i="7" s="1"/>
  <c r="I121" i="7"/>
  <c r="E121" i="7"/>
  <c r="AP121" i="7"/>
  <c r="AH121" i="7"/>
  <c r="AH120" i="7" s="1"/>
  <c r="Z121" i="7"/>
  <c r="R121" i="7"/>
  <c r="J121" i="7"/>
  <c r="B121" i="7"/>
  <c r="B120" i="7" s="1"/>
  <c r="AQ121" i="7"/>
  <c r="AN121" i="7"/>
  <c r="AF121" i="7"/>
  <c r="AF120" i="7" s="1"/>
  <c r="X121" i="7"/>
  <c r="P121" i="7"/>
  <c r="H121" i="7"/>
  <c r="AL121" i="7"/>
  <c r="AL120" i="7" s="1"/>
  <c r="AD121" i="7"/>
  <c r="V121" i="7"/>
  <c r="N121" i="7"/>
  <c r="F121" i="7"/>
  <c r="F120" i="7" s="1"/>
  <c r="AJ121" i="7"/>
  <c r="D121" i="7"/>
  <c r="AB121" i="7"/>
  <c r="T121" i="7"/>
  <c r="L121" i="7"/>
  <c r="L120" i="7" s="1"/>
  <c r="FM95" i="11"/>
  <c r="AN124" i="7"/>
  <c r="AJ124" i="7"/>
  <c r="AF124" i="7"/>
  <c r="AB124" i="7"/>
  <c r="X124" i="7"/>
  <c r="T124" i="7"/>
  <c r="P124" i="7"/>
  <c r="L124" i="7"/>
  <c r="H124" i="7"/>
  <c r="D124" i="7"/>
  <c r="AP124" i="7"/>
  <c r="AL124" i="7"/>
  <c r="AH124" i="7"/>
  <c r="AD124" i="7"/>
  <c r="Z124" i="7"/>
  <c r="V124" i="7"/>
  <c r="R124" i="7"/>
  <c r="N124" i="7"/>
  <c r="J124" i="7"/>
  <c r="F124" i="7"/>
  <c r="B124" i="7"/>
  <c r="AM124" i="7"/>
  <c r="AE124" i="7"/>
  <c r="W124" i="7"/>
  <c r="O124" i="7"/>
  <c r="G124" i="7"/>
  <c r="AK124" i="7"/>
  <c r="AC124" i="7"/>
  <c r="U124" i="7"/>
  <c r="M124" i="7"/>
  <c r="E124" i="7"/>
  <c r="AQ124" i="7"/>
  <c r="AI124" i="7"/>
  <c r="AA124" i="7"/>
  <c r="S124" i="7"/>
  <c r="K124" i="7"/>
  <c r="C124" i="7"/>
  <c r="AO124" i="7"/>
  <c r="I124" i="7"/>
  <c r="AG124" i="7"/>
  <c r="Y124" i="7"/>
  <c r="Q124" i="7"/>
  <c r="AO91" i="7"/>
  <c r="AK91" i="7"/>
  <c r="AG91" i="7"/>
  <c r="AC91" i="7"/>
  <c r="Y91" i="7"/>
  <c r="U91" i="7"/>
  <c r="Q91" i="7"/>
  <c r="M91" i="7"/>
  <c r="I91" i="7"/>
  <c r="E91" i="7"/>
  <c r="AP91" i="7"/>
  <c r="AJ91" i="7"/>
  <c r="AE91" i="7"/>
  <c r="Z91" i="7"/>
  <c r="T91" i="7"/>
  <c r="O91" i="7"/>
  <c r="J91" i="7"/>
  <c r="D91" i="7"/>
  <c r="AN91" i="7"/>
  <c r="AI91" i="7"/>
  <c r="AD91" i="7"/>
  <c r="X91" i="7"/>
  <c r="S91" i="7"/>
  <c r="N91" i="7"/>
  <c r="H91" i="7"/>
  <c r="C91" i="7"/>
  <c r="AM91" i="7"/>
  <c r="AH91" i="7"/>
  <c r="AB91" i="7"/>
  <c r="W91" i="7"/>
  <c r="R91" i="7"/>
  <c r="L91" i="7"/>
  <c r="G91" i="7"/>
  <c r="B91" i="7"/>
  <c r="AA91" i="7"/>
  <c r="F91" i="7"/>
  <c r="V91" i="7"/>
  <c r="AL91" i="7"/>
  <c r="P91" i="7"/>
  <c r="AF91" i="7"/>
  <c r="K91" i="7"/>
  <c r="AQ91" i="7"/>
  <c r="FM65" i="11"/>
  <c r="AO83" i="7"/>
  <c r="AK83" i="7"/>
  <c r="AG83" i="7"/>
  <c r="AC83" i="7"/>
  <c r="Y83" i="7"/>
  <c r="U83" i="7"/>
  <c r="Q83" i="7"/>
  <c r="M83" i="7"/>
  <c r="I83" i="7"/>
  <c r="E83" i="7"/>
  <c r="AP83" i="7"/>
  <c r="AJ83" i="7"/>
  <c r="AE83" i="7"/>
  <c r="Z83" i="7"/>
  <c r="T83" i="7"/>
  <c r="O83" i="7"/>
  <c r="J83" i="7"/>
  <c r="D83" i="7"/>
  <c r="AQ83" i="7"/>
  <c r="AN83" i="7"/>
  <c r="AI83" i="7"/>
  <c r="AD83" i="7"/>
  <c r="X83" i="7"/>
  <c r="S83" i="7"/>
  <c r="N83" i="7"/>
  <c r="H83" i="7"/>
  <c r="C83" i="7"/>
  <c r="AM83" i="7"/>
  <c r="AH83" i="7"/>
  <c r="AB83" i="7"/>
  <c r="W83" i="7"/>
  <c r="R83" i="7"/>
  <c r="L83" i="7"/>
  <c r="G83" i="7"/>
  <c r="B83" i="7"/>
  <c r="AA83" i="7"/>
  <c r="F83" i="7"/>
  <c r="V83" i="7"/>
  <c r="AL83" i="7"/>
  <c r="P83" i="7"/>
  <c r="AF83" i="7"/>
  <c r="K83" i="7"/>
  <c r="FM57" i="11"/>
  <c r="AN77" i="7"/>
  <c r="AJ77" i="7"/>
  <c r="AF77" i="7"/>
  <c r="AB77" i="7"/>
  <c r="X77" i="7"/>
  <c r="T77" i="7"/>
  <c r="P77" i="7"/>
  <c r="L77" i="7"/>
  <c r="H77" i="7"/>
  <c r="D77" i="7"/>
  <c r="AL77" i="7"/>
  <c r="AG77" i="7"/>
  <c r="AA77" i="7"/>
  <c r="V77" i="7"/>
  <c r="Q77" i="7"/>
  <c r="K77" i="7"/>
  <c r="F77" i="7"/>
  <c r="AP77" i="7"/>
  <c r="AK77" i="7"/>
  <c r="AE77" i="7"/>
  <c r="Z77" i="7"/>
  <c r="U77" i="7"/>
  <c r="O77" i="7"/>
  <c r="J77" i="7"/>
  <c r="E77" i="7"/>
  <c r="AQ77" i="7"/>
  <c r="AO77" i="7"/>
  <c r="AI77" i="7"/>
  <c r="AD77" i="7"/>
  <c r="Y77" i="7"/>
  <c r="S77" i="7"/>
  <c r="N77" i="7"/>
  <c r="I77" i="7"/>
  <c r="C77" i="7"/>
  <c r="AC77" i="7"/>
  <c r="G77" i="7"/>
  <c r="W77" i="7"/>
  <c r="B77" i="7"/>
  <c r="AM77" i="7"/>
  <c r="R77" i="7"/>
  <c r="FM51" i="11"/>
  <c r="M77" i="7"/>
  <c r="AH77" i="7"/>
  <c r="AO98" i="7"/>
  <c r="AK98" i="7"/>
  <c r="AG98" i="7"/>
  <c r="AC98" i="7"/>
  <c r="Y98" i="7"/>
  <c r="U98" i="7"/>
  <c r="Q98" i="7"/>
  <c r="M98" i="7"/>
  <c r="I98" i="7"/>
  <c r="E98" i="7"/>
  <c r="AM98" i="7"/>
  <c r="AI98" i="7"/>
  <c r="AE98" i="7"/>
  <c r="AA98" i="7"/>
  <c r="W98" i="7"/>
  <c r="S98" i="7"/>
  <c r="O98" i="7"/>
  <c r="K98" i="7"/>
  <c r="G98" i="7"/>
  <c r="C98" i="7"/>
  <c r="AN98" i="7"/>
  <c r="AF98" i="7"/>
  <c r="X98" i="7"/>
  <c r="P98" i="7"/>
  <c r="H98" i="7"/>
  <c r="AL98" i="7"/>
  <c r="AD98" i="7"/>
  <c r="V98" i="7"/>
  <c r="N98" i="7"/>
  <c r="F98" i="7"/>
  <c r="AJ98" i="7"/>
  <c r="AB98" i="7"/>
  <c r="T98" i="7"/>
  <c r="L98" i="7"/>
  <c r="D98" i="7"/>
  <c r="Z98" i="7"/>
  <c r="AQ98" i="7"/>
  <c r="R98" i="7"/>
  <c r="AP98" i="7"/>
  <c r="J98" i="7"/>
  <c r="FM72" i="11"/>
  <c r="AH98" i="7"/>
  <c r="B98" i="7"/>
  <c r="AM78" i="7"/>
  <c r="AI78" i="7"/>
  <c r="AE78" i="7"/>
  <c r="AA78" i="7"/>
  <c r="W78" i="7"/>
  <c r="S78" i="7"/>
  <c r="O78" i="7"/>
  <c r="K78" i="7"/>
  <c r="G78" i="7"/>
  <c r="C78" i="7"/>
  <c r="AN78" i="7"/>
  <c r="AH78" i="7"/>
  <c r="AC78" i="7"/>
  <c r="X78" i="7"/>
  <c r="R78" i="7"/>
  <c r="M78" i="7"/>
  <c r="H78" i="7"/>
  <c r="B78" i="7"/>
  <c r="AQ78" i="7"/>
  <c r="AL78" i="7"/>
  <c r="AG78" i="7"/>
  <c r="AB78" i="7"/>
  <c r="V78" i="7"/>
  <c r="Q78" i="7"/>
  <c r="L78" i="7"/>
  <c r="F78" i="7"/>
  <c r="AP78" i="7"/>
  <c r="AK78" i="7"/>
  <c r="AF78" i="7"/>
  <c r="Z78" i="7"/>
  <c r="U78" i="7"/>
  <c r="P78" i="7"/>
  <c r="J78" i="7"/>
  <c r="E78" i="7"/>
  <c r="AD78" i="7"/>
  <c r="I78" i="7"/>
  <c r="Y78" i="7"/>
  <c r="D78" i="7"/>
  <c r="AO78" i="7"/>
  <c r="T78" i="7"/>
  <c r="AJ78" i="7"/>
  <c r="N78" i="7"/>
  <c r="FM52" i="11"/>
  <c r="AO123" i="7"/>
  <c r="AK123" i="7"/>
  <c r="AG123" i="7"/>
  <c r="AC123" i="7"/>
  <c r="Y123" i="7"/>
  <c r="U123" i="7"/>
  <c r="Q123" i="7"/>
  <c r="M123" i="7"/>
  <c r="I123" i="7"/>
  <c r="E123" i="7"/>
  <c r="AM123" i="7"/>
  <c r="AI123" i="7"/>
  <c r="AE123" i="7"/>
  <c r="AA123" i="7"/>
  <c r="W123" i="7"/>
  <c r="S123" i="7"/>
  <c r="O123" i="7"/>
  <c r="K123" i="7"/>
  <c r="G123" i="7"/>
  <c r="C123" i="7"/>
  <c r="AN123" i="7"/>
  <c r="AF123" i="7"/>
  <c r="X123" i="7"/>
  <c r="P123" i="7"/>
  <c r="H123" i="7"/>
  <c r="AL123" i="7"/>
  <c r="AD123" i="7"/>
  <c r="V123" i="7"/>
  <c r="N123" i="7"/>
  <c r="F123" i="7"/>
  <c r="AJ123" i="7"/>
  <c r="AB123" i="7"/>
  <c r="T123" i="7"/>
  <c r="L123" i="7"/>
  <c r="D123" i="7"/>
  <c r="R123" i="7"/>
  <c r="FM97" i="11"/>
  <c r="AP123" i="7"/>
  <c r="J123" i="7"/>
  <c r="AH123" i="7"/>
  <c r="B123" i="7"/>
  <c r="Z123" i="7"/>
  <c r="AQ123" i="7"/>
  <c r="AM69" i="7"/>
  <c r="AI69" i="7"/>
  <c r="AE69" i="7"/>
  <c r="AA69" i="7"/>
  <c r="W69" i="7"/>
  <c r="S69" i="7"/>
  <c r="O69" i="7"/>
  <c r="K69" i="7"/>
  <c r="G69" i="7"/>
  <c r="C69" i="7"/>
  <c r="AP69" i="7"/>
  <c r="AK69" i="7"/>
  <c r="AF69" i="7"/>
  <c r="Z69" i="7"/>
  <c r="U69" i="7"/>
  <c r="P69" i="7"/>
  <c r="J69" i="7"/>
  <c r="E69" i="7"/>
  <c r="AQ69" i="7"/>
  <c r="AO69" i="7"/>
  <c r="AJ69" i="7"/>
  <c r="AD69" i="7"/>
  <c r="Y69" i="7"/>
  <c r="T69" i="7"/>
  <c r="N69" i="7"/>
  <c r="I69" i="7"/>
  <c r="D69" i="7"/>
  <c r="AN69" i="7"/>
  <c r="AH69" i="7"/>
  <c r="AC69" i="7"/>
  <c r="X69" i="7"/>
  <c r="R69" i="7"/>
  <c r="M69" i="7"/>
  <c r="H69" i="7"/>
  <c r="B69" i="7"/>
  <c r="AB69" i="7"/>
  <c r="F69" i="7"/>
  <c r="V69" i="7"/>
  <c r="AL69" i="7"/>
  <c r="Q69" i="7"/>
  <c r="FM43" i="11"/>
  <c r="L69" i="7"/>
  <c r="AG69" i="7"/>
  <c r="AM54" i="7"/>
  <c r="AI54" i="7"/>
  <c r="AE54" i="7"/>
  <c r="AA54" i="7"/>
  <c r="W54" i="7"/>
  <c r="S54" i="7"/>
  <c r="O54" i="7"/>
  <c r="K54" i="7"/>
  <c r="G54" i="7"/>
  <c r="C54" i="7"/>
  <c r="AQ54" i="7"/>
  <c r="AP54" i="7"/>
  <c r="AL54" i="7"/>
  <c r="AH54" i="7"/>
  <c r="AD54" i="7"/>
  <c r="Z54" i="7"/>
  <c r="V54" i="7"/>
  <c r="R54" i="7"/>
  <c r="N54" i="7"/>
  <c r="J54" i="7"/>
  <c r="F54" i="7"/>
  <c r="B54" i="7"/>
  <c r="AO54" i="7"/>
  <c r="AK54" i="7"/>
  <c r="AG54" i="7"/>
  <c r="AC54" i="7"/>
  <c r="Y54" i="7"/>
  <c r="U54" i="7"/>
  <c r="Q54" i="7"/>
  <c r="M54" i="7"/>
  <c r="I54" i="7"/>
  <c r="E54" i="7"/>
  <c r="AJ54" i="7"/>
  <c r="T54" i="7"/>
  <c r="D54" i="7"/>
  <c r="AF54" i="7"/>
  <c r="P54" i="7"/>
  <c r="AB54" i="7"/>
  <c r="L54" i="7"/>
  <c r="AN54" i="7"/>
  <c r="X54" i="7"/>
  <c r="FM28" i="11"/>
  <c r="H54" i="7"/>
  <c r="AM100" i="7"/>
  <c r="AI100" i="7"/>
  <c r="AE100" i="7"/>
  <c r="AA100" i="7"/>
  <c r="W100" i="7"/>
  <c r="S100" i="7"/>
  <c r="O100" i="7"/>
  <c r="K100" i="7"/>
  <c r="G100" i="7"/>
  <c r="C100" i="7"/>
  <c r="AO100" i="7"/>
  <c r="AK100" i="7"/>
  <c r="AG100" i="7"/>
  <c r="AC100" i="7"/>
  <c r="Y100" i="7"/>
  <c r="U100" i="7"/>
  <c r="Q100" i="7"/>
  <c r="M100" i="7"/>
  <c r="I100" i="7"/>
  <c r="E100" i="7"/>
  <c r="AL100" i="7"/>
  <c r="AD100" i="7"/>
  <c r="V100" i="7"/>
  <c r="N100" i="7"/>
  <c r="F100" i="7"/>
  <c r="AJ100" i="7"/>
  <c r="AB100" i="7"/>
  <c r="T100" i="7"/>
  <c r="L100" i="7"/>
  <c r="D100" i="7"/>
  <c r="AQ100" i="7"/>
  <c r="AP100" i="7"/>
  <c r="AH100" i="7"/>
  <c r="Z100" i="7"/>
  <c r="R100" i="7"/>
  <c r="J100" i="7"/>
  <c r="B100" i="7"/>
  <c r="AN100" i="7"/>
  <c r="H100" i="7"/>
  <c r="AF100" i="7"/>
  <c r="X100" i="7"/>
  <c r="P100" i="7"/>
  <c r="AO80" i="7"/>
  <c r="AK80" i="7"/>
  <c r="AG80" i="7"/>
  <c r="AC80" i="7"/>
  <c r="Y80" i="7"/>
  <c r="U80" i="7"/>
  <c r="Q80" i="7"/>
  <c r="M80" i="7"/>
  <c r="I80" i="7"/>
  <c r="E80" i="7"/>
  <c r="AL80" i="7"/>
  <c r="AF80" i="7"/>
  <c r="AA80" i="7"/>
  <c r="V80" i="7"/>
  <c r="P80" i="7"/>
  <c r="K80" i="7"/>
  <c r="F80" i="7"/>
  <c r="AP80" i="7"/>
  <c r="AJ80" i="7"/>
  <c r="AE80" i="7"/>
  <c r="Z80" i="7"/>
  <c r="T80" i="7"/>
  <c r="O80" i="7"/>
  <c r="J80" i="7"/>
  <c r="D80" i="7"/>
  <c r="AN80" i="7"/>
  <c r="AI80" i="7"/>
  <c r="AD80" i="7"/>
  <c r="X80" i="7"/>
  <c r="S80" i="7"/>
  <c r="N80" i="7"/>
  <c r="H80" i="7"/>
  <c r="C80" i="7"/>
  <c r="AH80" i="7"/>
  <c r="L80" i="7"/>
  <c r="AB80" i="7"/>
  <c r="G80" i="7"/>
  <c r="W80" i="7"/>
  <c r="B80" i="7"/>
  <c r="AM80" i="7"/>
  <c r="FM54" i="11"/>
  <c r="AQ80" i="7"/>
  <c r="R80" i="7"/>
  <c r="AN73" i="7"/>
  <c r="AJ73" i="7"/>
  <c r="AF73" i="7"/>
  <c r="AB73" i="7"/>
  <c r="X73" i="7"/>
  <c r="T73" i="7"/>
  <c r="P73" i="7"/>
  <c r="L73" i="7"/>
  <c r="H73" i="7"/>
  <c r="D73" i="7"/>
  <c r="AP73" i="7"/>
  <c r="AK73" i="7"/>
  <c r="AE73" i="7"/>
  <c r="Z73" i="7"/>
  <c r="U73" i="7"/>
  <c r="O73" i="7"/>
  <c r="J73" i="7"/>
  <c r="E73" i="7"/>
  <c r="AO73" i="7"/>
  <c r="AI73" i="7"/>
  <c r="AD73" i="7"/>
  <c r="Y73" i="7"/>
  <c r="S73" i="7"/>
  <c r="N73" i="7"/>
  <c r="I73" i="7"/>
  <c r="C73" i="7"/>
  <c r="AQ73" i="7"/>
  <c r="AM73" i="7"/>
  <c r="AH73" i="7"/>
  <c r="AC73" i="7"/>
  <c r="W73" i="7"/>
  <c r="R73" i="7"/>
  <c r="M73" i="7"/>
  <c r="G73" i="7"/>
  <c r="B73" i="7"/>
  <c r="AG73" i="7"/>
  <c r="K73" i="7"/>
  <c r="AA73" i="7"/>
  <c r="F73" i="7"/>
  <c r="V73" i="7"/>
  <c r="AL73" i="7"/>
  <c r="Q73" i="7"/>
  <c r="AP79" i="7"/>
  <c r="AL79" i="7"/>
  <c r="AH79" i="7"/>
  <c r="AD79" i="7"/>
  <c r="Z79" i="7"/>
  <c r="V79" i="7"/>
  <c r="R79" i="7"/>
  <c r="N79" i="7"/>
  <c r="J79" i="7"/>
  <c r="F79" i="7"/>
  <c r="B79" i="7"/>
  <c r="AO79" i="7"/>
  <c r="AJ79" i="7"/>
  <c r="AE79" i="7"/>
  <c r="Y79" i="7"/>
  <c r="T79" i="7"/>
  <c r="O79" i="7"/>
  <c r="I79" i="7"/>
  <c r="D79" i="7"/>
  <c r="AN79" i="7"/>
  <c r="AI79" i="7"/>
  <c r="AC79" i="7"/>
  <c r="X79" i="7"/>
  <c r="S79" i="7"/>
  <c r="M79" i="7"/>
  <c r="H79" i="7"/>
  <c r="C79" i="7"/>
  <c r="AM79" i="7"/>
  <c r="AG79" i="7"/>
  <c r="AB79" i="7"/>
  <c r="W79" i="7"/>
  <c r="Q79" i="7"/>
  <c r="L79" i="7"/>
  <c r="G79" i="7"/>
  <c r="AF79" i="7"/>
  <c r="K79" i="7"/>
  <c r="AQ79" i="7"/>
  <c r="AA79" i="7"/>
  <c r="E79" i="7"/>
  <c r="U79" i="7"/>
  <c r="FM53" i="11"/>
  <c r="P79" i="7"/>
  <c r="AK79" i="7"/>
  <c r="AN58" i="7"/>
  <c r="AJ58" i="7"/>
  <c r="AF58" i="7"/>
  <c r="AB58" i="7"/>
  <c r="X58" i="7"/>
  <c r="T58" i="7"/>
  <c r="P58" i="7"/>
  <c r="L58" i="7"/>
  <c r="H58" i="7"/>
  <c r="D58" i="7"/>
  <c r="AM58" i="7"/>
  <c r="AI58" i="7"/>
  <c r="AE58" i="7"/>
  <c r="AA58" i="7"/>
  <c r="W58" i="7"/>
  <c r="S58" i="7"/>
  <c r="O58" i="7"/>
  <c r="K58" i="7"/>
  <c r="G58" i="7"/>
  <c r="C58" i="7"/>
  <c r="AQ58" i="7"/>
  <c r="AP58" i="7"/>
  <c r="AL58" i="7"/>
  <c r="AH58" i="7"/>
  <c r="AD58" i="7"/>
  <c r="Z58" i="7"/>
  <c r="V58" i="7"/>
  <c r="R58" i="7"/>
  <c r="N58" i="7"/>
  <c r="J58" i="7"/>
  <c r="F58" i="7"/>
  <c r="B58" i="7"/>
  <c r="AO58" i="7"/>
  <c r="Y58" i="7"/>
  <c r="I58" i="7"/>
  <c r="AK58" i="7"/>
  <c r="U58" i="7"/>
  <c r="E58" i="7"/>
  <c r="AG58" i="7"/>
  <c r="Q58" i="7"/>
  <c r="AC58" i="7"/>
  <c r="M58" i="7"/>
  <c r="AP63" i="7"/>
  <c r="AL63" i="7"/>
  <c r="AH63" i="7"/>
  <c r="AD63" i="7"/>
  <c r="Z63" i="7"/>
  <c r="V63" i="7"/>
  <c r="R63" i="7"/>
  <c r="N63" i="7"/>
  <c r="J63" i="7"/>
  <c r="F63" i="7"/>
  <c r="B63" i="7"/>
  <c r="AO63" i="7"/>
  <c r="AK63" i="7"/>
  <c r="AG63" i="7"/>
  <c r="AC63" i="7"/>
  <c r="Y63" i="7"/>
  <c r="U63" i="7"/>
  <c r="Q63" i="7"/>
  <c r="M63" i="7"/>
  <c r="I63" i="7"/>
  <c r="E63" i="7"/>
  <c r="AQ63" i="7"/>
  <c r="AN63" i="7"/>
  <c r="AJ63" i="7"/>
  <c r="AF63" i="7"/>
  <c r="AB63" i="7"/>
  <c r="X63" i="7"/>
  <c r="T63" i="7"/>
  <c r="P63" i="7"/>
  <c r="L63" i="7"/>
  <c r="H63" i="7"/>
  <c r="D63" i="7"/>
  <c r="AA63" i="7"/>
  <c r="K63" i="7"/>
  <c r="AM63" i="7"/>
  <c r="W63" i="7"/>
  <c r="G63" i="7"/>
  <c r="AI63" i="7"/>
  <c r="S63" i="7"/>
  <c r="C63" i="7"/>
  <c r="O63" i="7"/>
  <c r="AE63" i="7"/>
  <c r="FM37" i="11"/>
  <c r="AO71" i="7"/>
  <c r="AK71" i="7"/>
  <c r="AG71" i="7"/>
  <c r="AC71" i="7"/>
  <c r="Y71" i="7"/>
  <c r="U71" i="7"/>
  <c r="Q71" i="7"/>
  <c r="M71" i="7"/>
  <c r="I71" i="7"/>
  <c r="E71" i="7"/>
  <c r="AN71" i="7"/>
  <c r="AI71" i="7"/>
  <c r="AD71" i="7"/>
  <c r="X71" i="7"/>
  <c r="S71" i="7"/>
  <c r="N71" i="7"/>
  <c r="H71" i="7"/>
  <c r="C71" i="7"/>
  <c r="AM71" i="7"/>
  <c r="AH71" i="7"/>
  <c r="AB71" i="7"/>
  <c r="W71" i="7"/>
  <c r="R71" i="7"/>
  <c r="L71" i="7"/>
  <c r="G71" i="7"/>
  <c r="B71" i="7"/>
  <c r="AL71" i="7"/>
  <c r="AF71" i="7"/>
  <c r="AA71" i="7"/>
  <c r="V71" i="7"/>
  <c r="P71" i="7"/>
  <c r="K71" i="7"/>
  <c r="F71" i="7"/>
  <c r="AE71" i="7"/>
  <c r="J71" i="7"/>
  <c r="Z71" i="7"/>
  <c r="D71" i="7"/>
  <c r="AP71" i="7"/>
  <c r="T71" i="7"/>
  <c r="AQ71" i="7"/>
  <c r="AJ71" i="7"/>
  <c r="O71" i="7"/>
  <c r="AO95" i="7"/>
  <c r="AK95" i="7"/>
  <c r="AG95" i="7"/>
  <c r="AC95" i="7"/>
  <c r="Y95" i="7"/>
  <c r="U95" i="7"/>
  <c r="Q95" i="7"/>
  <c r="M95" i="7"/>
  <c r="I95" i="7"/>
  <c r="E95" i="7"/>
  <c r="AM95" i="7"/>
  <c r="AI95" i="7"/>
  <c r="AE95" i="7"/>
  <c r="AA95" i="7"/>
  <c r="W95" i="7"/>
  <c r="S95" i="7"/>
  <c r="O95" i="7"/>
  <c r="K95" i="7"/>
  <c r="G95" i="7"/>
  <c r="C95" i="7"/>
  <c r="AJ95" i="7"/>
  <c r="AB95" i="7"/>
  <c r="T95" i="7"/>
  <c r="L95" i="7"/>
  <c r="D95" i="7"/>
  <c r="AP95" i="7"/>
  <c r="AH95" i="7"/>
  <c r="Z95" i="7"/>
  <c r="R95" i="7"/>
  <c r="J95" i="7"/>
  <c r="B95" i="7"/>
  <c r="AN95" i="7"/>
  <c r="AF95" i="7"/>
  <c r="X95" i="7"/>
  <c r="P95" i="7"/>
  <c r="H95" i="7"/>
  <c r="V95" i="7"/>
  <c r="N95" i="7"/>
  <c r="AQ95" i="7"/>
  <c r="AL95" i="7"/>
  <c r="F95" i="7"/>
  <c r="AD95" i="7"/>
  <c r="AM59" i="7"/>
  <c r="AI59" i="7"/>
  <c r="AE59" i="7"/>
  <c r="AA59" i="7"/>
  <c r="W59" i="7"/>
  <c r="S59" i="7"/>
  <c r="O59" i="7"/>
  <c r="K59" i="7"/>
  <c r="G59" i="7"/>
  <c r="C59" i="7"/>
  <c r="AQ59" i="7"/>
  <c r="AP59" i="7"/>
  <c r="AL59" i="7"/>
  <c r="AH59" i="7"/>
  <c r="AD59" i="7"/>
  <c r="Z59" i="7"/>
  <c r="V59" i="7"/>
  <c r="R59" i="7"/>
  <c r="N59" i="7"/>
  <c r="J59" i="7"/>
  <c r="F59" i="7"/>
  <c r="B59" i="7"/>
  <c r="AO59" i="7"/>
  <c r="AK59" i="7"/>
  <c r="AG59" i="7"/>
  <c r="AC59" i="7"/>
  <c r="Y59" i="7"/>
  <c r="U59" i="7"/>
  <c r="Q59" i="7"/>
  <c r="M59" i="7"/>
  <c r="I59" i="7"/>
  <c r="E59" i="7"/>
  <c r="AF59" i="7"/>
  <c r="P59" i="7"/>
  <c r="AB59" i="7"/>
  <c r="L59" i="7"/>
  <c r="AN59" i="7"/>
  <c r="X59" i="7"/>
  <c r="H59" i="7"/>
  <c r="D59" i="7"/>
  <c r="T59" i="7"/>
  <c r="AJ59" i="7"/>
  <c r="AN84" i="7"/>
  <c r="AJ84" i="7"/>
  <c r="AF84" i="7"/>
  <c r="AB84" i="7"/>
  <c r="X84" i="7"/>
  <c r="T84" i="7"/>
  <c r="P84" i="7"/>
  <c r="L84" i="7"/>
  <c r="H84" i="7"/>
  <c r="D84" i="7"/>
  <c r="AL84" i="7"/>
  <c r="AG84" i="7"/>
  <c r="AA84" i="7"/>
  <c r="V84" i="7"/>
  <c r="Q84" i="7"/>
  <c r="K84" i="7"/>
  <c r="F84" i="7"/>
  <c r="AP84" i="7"/>
  <c r="AK84" i="7"/>
  <c r="AE84" i="7"/>
  <c r="Z84" i="7"/>
  <c r="U84" i="7"/>
  <c r="O84" i="7"/>
  <c r="J84" i="7"/>
  <c r="E84" i="7"/>
  <c r="AO84" i="7"/>
  <c r="AI84" i="7"/>
  <c r="AD84" i="7"/>
  <c r="Y84" i="7"/>
  <c r="S84" i="7"/>
  <c r="N84" i="7"/>
  <c r="I84" i="7"/>
  <c r="C84" i="7"/>
  <c r="AC84" i="7"/>
  <c r="G84" i="7"/>
  <c r="W84" i="7"/>
  <c r="B84" i="7"/>
  <c r="AM84" i="7"/>
  <c r="R84" i="7"/>
  <c r="AQ84" i="7"/>
  <c r="FM58" i="11"/>
  <c r="M84" i="7"/>
  <c r="AH84" i="7"/>
  <c r="AN65" i="7"/>
  <c r="AJ65" i="7"/>
  <c r="AF65" i="7"/>
  <c r="AB65" i="7"/>
  <c r="X65" i="7"/>
  <c r="T65" i="7"/>
  <c r="P65" i="7"/>
  <c r="L65" i="7"/>
  <c r="H65" i="7"/>
  <c r="D65" i="7"/>
  <c r="AM65" i="7"/>
  <c r="AI65" i="7"/>
  <c r="AE65" i="7"/>
  <c r="AA65" i="7"/>
  <c r="W65" i="7"/>
  <c r="S65" i="7"/>
  <c r="O65" i="7"/>
  <c r="K65" i="7"/>
  <c r="G65" i="7"/>
  <c r="C65" i="7"/>
  <c r="AP65" i="7"/>
  <c r="AL65" i="7"/>
  <c r="AH65" i="7"/>
  <c r="AD65" i="7"/>
  <c r="Z65" i="7"/>
  <c r="V65" i="7"/>
  <c r="R65" i="7"/>
  <c r="N65" i="7"/>
  <c r="J65" i="7"/>
  <c r="F65" i="7"/>
  <c r="B65" i="7"/>
  <c r="AO65" i="7"/>
  <c r="Y65" i="7"/>
  <c r="I65" i="7"/>
  <c r="AK65" i="7"/>
  <c r="U65" i="7"/>
  <c r="E65" i="7"/>
  <c r="AG65" i="7"/>
  <c r="Q65" i="7"/>
  <c r="AQ65" i="7"/>
  <c r="FM39" i="11"/>
  <c r="AC65" i="7"/>
  <c r="M65" i="7"/>
  <c r="AN44" i="7"/>
  <c r="AJ44" i="7"/>
  <c r="AF44" i="7"/>
  <c r="AB44" i="7"/>
  <c r="X44" i="7"/>
  <c r="T44" i="7"/>
  <c r="P44" i="7"/>
  <c r="L44" i="7"/>
  <c r="H44" i="7"/>
  <c r="D44" i="7"/>
  <c r="AM44" i="7"/>
  <c r="AI44" i="7"/>
  <c r="AE44" i="7"/>
  <c r="AA44" i="7"/>
  <c r="W44" i="7"/>
  <c r="S44" i="7"/>
  <c r="O44" i="7"/>
  <c r="K44" i="7"/>
  <c r="G44" i="7"/>
  <c r="C44" i="7"/>
  <c r="AQ44" i="7"/>
  <c r="AP44" i="7"/>
  <c r="AL44" i="7"/>
  <c r="AH44" i="7"/>
  <c r="AD44" i="7"/>
  <c r="Z44" i="7"/>
  <c r="V44" i="7"/>
  <c r="R44" i="7"/>
  <c r="N44" i="7"/>
  <c r="J44" i="7"/>
  <c r="F44" i="7"/>
  <c r="B44" i="7"/>
  <c r="AG44" i="7"/>
  <c r="Q44" i="7"/>
  <c r="AC44" i="7"/>
  <c r="M44" i="7"/>
  <c r="AO44" i="7"/>
  <c r="Y44" i="7"/>
  <c r="I44" i="7"/>
  <c r="E44" i="7"/>
  <c r="AK44" i="7"/>
  <c r="U44" i="7"/>
  <c r="AM62" i="7"/>
  <c r="AI62" i="7"/>
  <c r="AE62" i="7"/>
  <c r="AA62" i="7"/>
  <c r="W62" i="7"/>
  <c r="S62" i="7"/>
  <c r="O62" i="7"/>
  <c r="K62" i="7"/>
  <c r="G62" i="7"/>
  <c r="C62" i="7"/>
  <c r="AP62" i="7"/>
  <c r="AL62" i="7"/>
  <c r="AH62" i="7"/>
  <c r="AD62" i="7"/>
  <c r="Z62" i="7"/>
  <c r="V62" i="7"/>
  <c r="R62" i="7"/>
  <c r="N62" i="7"/>
  <c r="J62" i="7"/>
  <c r="F62" i="7"/>
  <c r="B62" i="7"/>
  <c r="AO62" i="7"/>
  <c r="AK62" i="7"/>
  <c r="AG62" i="7"/>
  <c r="AC62" i="7"/>
  <c r="Y62" i="7"/>
  <c r="U62" i="7"/>
  <c r="Q62" i="7"/>
  <c r="M62" i="7"/>
  <c r="I62" i="7"/>
  <c r="E62" i="7"/>
  <c r="AJ62" i="7"/>
  <c r="T62" i="7"/>
  <c r="D62" i="7"/>
  <c r="AF62" i="7"/>
  <c r="P62" i="7"/>
  <c r="AB62" i="7"/>
  <c r="L62" i="7"/>
  <c r="AN62" i="7"/>
  <c r="FM36" i="11"/>
  <c r="X62" i="7"/>
  <c r="AQ62" i="7"/>
  <c r="H62" i="7"/>
  <c r="AN99" i="7"/>
  <c r="AJ99" i="7"/>
  <c r="AF99" i="7"/>
  <c r="AB99" i="7"/>
  <c r="X99" i="7"/>
  <c r="T99" i="7"/>
  <c r="P99" i="7"/>
  <c r="L99" i="7"/>
  <c r="H99" i="7"/>
  <c r="D99" i="7"/>
  <c r="AP99" i="7"/>
  <c r="AL99" i="7"/>
  <c r="AH99" i="7"/>
  <c r="AD99" i="7"/>
  <c r="Z99" i="7"/>
  <c r="V99" i="7"/>
  <c r="R99" i="7"/>
  <c r="N99" i="7"/>
  <c r="J99" i="7"/>
  <c r="F99" i="7"/>
  <c r="B99" i="7"/>
  <c r="AM99" i="7"/>
  <c r="AE99" i="7"/>
  <c r="W99" i="7"/>
  <c r="O99" i="7"/>
  <c r="G99" i="7"/>
  <c r="AK99" i="7"/>
  <c r="AC99" i="7"/>
  <c r="U99" i="7"/>
  <c r="M99" i="7"/>
  <c r="E99" i="7"/>
  <c r="AI99" i="7"/>
  <c r="AA99" i="7"/>
  <c r="S99" i="7"/>
  <c r="K99" i="7"/>
  <c r="C99" i="7"/>
  <c r="Q99" i="7"/>
  <c r="AO99" i="7"/>
  <c r="I99" i="7"/>
  <c r="AG99" i="7"/>
  <c r="FM73" i="11"/>
  <c r="Y99" i="7"/>
  <c r="AQ99" i="7"/>
  <c r="AM117" i="7"/>
  <c r="AI117" i="7"/>
  <c r="AE117" i="7"/>
  <c r="AA117" i="7"/>
  <c r="W117" i="7"/>
  <c r="S117" i="7"/>
  <c r="O117" i="7"/>
  <c r="K117" i="7"/>
  <c r="G117" i="7"/>
  <c r="C117" i="7"/>
  <c r="AO117" i="7"/>
  <c r="AK117" i="7"/>
  <c r="AG117" i="7"/>
  <c r="AC117" i="7"/>
  <c r="Y117" i="7"/>
  <c r="U117" i="7"/>
  <c r="Q117" i="7"/>
  <c r="M117" i="7"/>
  <c r="I117" i="7"/>
  <c r="E117" i="7"/>
  <c r="AL117" i="7"/>
  <c r="AD117" i="7"/>
  <c r="V117" i="7"/>
  <c r="N117" i="7"/>
  <c r="F117" i="7"/>
  <c r="AJ117" i="7"/>
  <c r="AB117" i="7"/>
  <c r="T117" i="7"/>
  <c r="L117" i="7"/>
  <c r="D117" i="7"/>
  <c r="AQ117" i="7"/>
  <c r="AP117" i="7"/>
  <c r="AH117" i="7"/>
  <c r="Z117" i="7"/>
  <c r="R117" i="7"/>
  <c r="J117" i="7"/>
  <c r="B117" i="7"/>
  <c r="AF117" i="7"/>
  <c r="FM91" i="11"/>
  <c r="FM88" i="11" s="1"/>
  <c r="X117" i="7"/>
  <c r="P117" i="7"/>
  <c r="AN117" i="7"/>
  <c r="H117" i="7"/>
  <c r="AP126" i="7"/>
  <c r="AL126" i="7"/>
  <c r="AH126" i="7"/>
  <c r="AD126" i="7"/>
  <c r="Z126" i="7"/>
  <c r="V126" i="7"/>
  <c r="R126" i="7"/>
  <c r="N126" i="7"/>
  <c r="J126" i="7"/>
  <c r="F126" i="7"/>
  <c r="B126" i="7"/>
  <c r="AN126" i="7"/>
  <c r="AJ126" i="7"/>
  <c r="AF126" i="7"/>
  <c r="AB126" i="7"/>
  <c r="X126" i="7"/>
  <c r="T126" i="7"/>
  <c r="P126" i="7"/>
  <c r="L126" i="7"/>
  <c r="H126" i="7"/>
  <c r="D126" i="7"/>
  <c r="AK126" i="7"/>
  <c r="AC126" i="7"/>
  <c r="U126" i="7"/>
  <c r="M126" i="7"/>
  <c r="E126" i="7"/>
  <c r="AQ126" i="7"/>
  <c r="AI126" i="7"/>
  <c r="AA126" i="7"/>
  <c r="S126" i="7"/>
  <c r="K126" i="7"/>
  <c r="C126" i="7"/>
  <c r="AO126" i="7"/>
  <c r="AG126" i="7"/>
  <c r="Y126" i="7"/>
  <c r="Q126" i="7"/>
  <c r="I126" i="7"/>
  <c r="AM126" i="7"/>
  <c r="G126" i="7"/>
  <c r="AE126" i="7"/>
  <c r="W126" i="7"/>
  <c r="FM100" i="11"/>
  <c r="O126" i="7"/>
  <c r="AM93" i="7"/>
  <c r="AI93" i="7"/>
  <c r="AE93" i="7"/>
  <c r="AA93" i="7"/>
  <c r="W93" i="7"/>
  <c r="S93" i="7"/>
  <c r="O93" i="7"/>
  <c r="K93" i="7"/>
  <c r="G93" i="7"/>
  <c r="C93" i="7"/>
  <c r="AN93" i="7"/>
  <c r="AH93" i="7"/>
  <c r="AC93" i="7"/>
  <c r="X93" i="7"/>
  <c r="R93" i="7"/>
  <c r="M93" i="7"/>
  <c r="H93" i="7"/>
  <c r="B93" i="7"/>
  <c r="AQ93" i="7"/>
  <c r="AL93" i="7"/>
  <c r="AG93" i="7"/>
  <c r="AB93" i="7"/>
  <c r="V93" i="7"/>
  <c r="Q93" i="7"/>
  <c r="L93" i="7"/>
  <c r="F93" i="7"/>
  <c r="AP93" i="7"/>
  <c r="AK93" i="7"/>
  <c r="AF93" i="7"/>
  <c r="Z93" i="7"/>
  <c r="U93" i="7"/>
  <c r="P93" i="7"/>
  <c r="J93" i="7"/>
  <c r="E93" i="7"/>
  <c r="AD93" i="7"/>
  <c r="I93" i="7"/>
  <c r="Y93" i="7"/>
  <c r="D93" i="7"/>
  <c r="AO93" i="7"/>
  <c r="T93" i="7"/>
  <c r="AJ93" i="7"/>
  <c r="N93" i="7"/>
  <c r="FM67" i="11"/>
  <c r="AO115" i="7"/>
  <c r="AK115" i="7"/>
  <c r="AG115" i="7"/>
  <c r="AC115" i="7"/>
  <c r="Y115" i="7"/>
  <c r="U115" i="7"/>
  <c r="Q115" i="7"/>
  <c r="M115" i="7"/>
  <c r="I115" i="7"/>
  <c r="E115" i="7"/>
  <c r="AM115" i="7"/>
  <c r="AI115" i="7"/>
  <c r="AE115" i="7"/>
  <c r="AA115" i="7"/>
  <c r="W115" i="7"/>
  <c r="S115" i="7"/>
  <c r="O115" i="7"/>
  <c r="K115" i="7"/>
  <c r="G115" i="7"/>
  <c r="C115" i="7"/>
  <c r="AN115" i="7"/>
  <c r="AF115" i="7"/>
  <c r="X115" i="7"/>
  <c r="P115" i="7"/>
  <c r="H115" i="7"/>
  <c r="AL115" i="7"/>
  <c r="AD115" i="7"/>
  <c r="V115" i="7"/>
  <c r="N115" i="7"/>
  <c r="F115" i="7"/>
  <c r="AJ115" i="7"/>
  <c r="AB115" i="7"/>
  <c r="T115" i="7"/>
  <c r="L115" i="7"/>
  <c r="D115" i="7"/>
  <c r="R115" i="7"/>
  <c r="AP115" i="7"/>
  <c r="J115" i="7"/>
  <c r="AH115" i="7"/>
  <c r="B115" i="7"/>
  <c r="AQ115" i="7"/>
  <c r="Z115" i="7"/>
  <c r="AP66" i="7"/>
  <c r="AL66" i="7"/>
  <c r="AH66" i="7"/>
  <c r="AD66" i="7"/>
  <c r="AK66" i="7"/>
  <c r="AF66" i="7"/>
  <c r="AA66" i="7"/>
  <c r="W66" i="7"/>
  <c r="S66" i="7"/>
  <c r="O66" i="7"/>
  <c r="K66" i="7"/>
  <c r="G66" i="7"/>
  <c r="C66" i="7"/>
  <c r="AO66" i="7"/>
  <c r="AJ66" i="7"/>
  <c r="AE66" i="7"/>
  <c r="Z66" i="7"/>
  <c r="V66" i="7"/>
  <c r="R66" i="7"/>
  <c r="N66" i="7"/>
  <c r="J66" i="7"/>
  <c r="F66" i="7"/>
  <c r="B66" i="7"/>
  <c r="AN66" i="7"/>
  <c r="AI66" i="7"/>
  <c r="AC66" i="7"/>
  <c r="Y66" i="7"/>
  <c r="U66" i="7"/>
  <c r="Q66" i="7"/>
  <c r="M66" i="7"/>
  <c r="I66" i="7"/>
  <c r="E66" i="7"/>
  <c r="AG66" i="7"/>
  <c r="P66" i="7"/>
  <c r="AB66" i="7"/>
  <c r="L66" i="7"/>
  <c r="AQ66" i="7"/>
  <c r="X66" i="7"/>
  <c r="H66" i="7"/>
  <c r="D66" i="7"/>
  <c r="T66" i="7"/>
  <c r="AM66" i="7"/>
  <c r="AP94" i="7"/>
  <c r="AL94" i="7"/>
  <c r="AH94" i="7"/>
  <c r="AD94" i="7"/>
  <c r="Z94" i="7"/>
  <c r="V94" i="7"/>
  <c r="R94" i="7"/>
  <c r="N94" i="7"/>
  <c r="J94" i="7"/>
  <c r="F94" i="7"/>
  <c r="B94" i="7"/>
  <c r="AN94" i="7"/>
  <c r="AJ94" i="7"/>
  <c r="AK94" i="7"/>
  <c r="AE94" i="7"/>
  <c r="Y94" i="7"/>
  <c r="T94" i="7"/>
  <c r="O94" i="7"/>
  <c r="I94" i="7"/>
  <c r="D94" i="7"/>
  <c r="AI94" i="7"/>
  <c r="AC94" i="7"/>
  <c r="X94" i="7"/>
  <c r="S94" i="7"/>
  <c r="M94" i="7"/>
  <c r="H94" i="7"/>
  <c r="C94" i="7"/>
  <c r="AO94" i="7"/>
  <c r="AG94" i="7"/>
  <c r="AB94" i="7"/>
  <c r="W94" i="7"/>
  <c r="Q94" i="7"/>
  <c r="L94" i="7"/>
  <c r="G94" i="7"/>
  <c r="AF94" i="7"/>
  <c r="K94" i="7"/>
  <c r="AA94" i="7"/>
  <c r="E94" i="7"/>
  <c r="U94" i="7"/>
  <c r="AQ94" i="7"/>
  <c r="FM68" i="11"/>
  <c r="P94" i="7"/>
  <c r="AM94" i="7"/>
  <c r="AN92" i="7"/>
  <c r="AJ92" i="7"/>
  <c r="AF92" i="7"/>
  <c r="AB92" i="7"/>
  <c r="X92" i="7"/>
  <c r="T92" i="7"/>
  <c r="P92" i="7"/>
  <c r="L92" i="7"/>
  <c r="H92" i="7"/>
  <c r="D92" i="7"/>
  <c r="AL92" i="7"/>
  <c r="AG92" i="7"/>
  <c r="AA92" i="7"/>
  <c r="V92" i="7"/>
  <c r="Q92" i="7"/>
  <c r="K92" i="7"/>
  <c r="F92" i="7"/>
  <c r="AP92" i="7"/>
  <c r="AK92" i="7"/>
  <c r="AE92" i="7"/>
  <c r="Z92" i="7"/>
  <c r="U92" i="7"/>
  <c r="O92" i="7"/>
  <c r="J92" i="7"/>
  <c r="E92" i="7"/>
  <c r="AQ92" i="7"/>
  <c r="AO92" i="7"/>
  <c r="AI92" i="7"/>
  <c r="AD92" i="7"/>
  <c r="Y92" i="7"/>
  <c r="S92" i="7"/>
  <c r="N92" i="7"/>
  <c r="I92" i="7"/>
  <c r="C92" i="7"/>
  <c r="AC92" i="7"/>
  <c r="G92" i="7"/>
  <c r="W92" i="7"/>
  <c r="B92" i="7"/>
  <c r="AM92" i="7"/>
  <c r="R92" i="7"/>
  <c r="M92" i="7"/>
  <c r="AH92" i="7"/>
  <c r="FM66" i="11"/>
  <c r="AM85" i="7"/>
  <c r="AI85" i="7"/>
  <c r="AE85" i="7"/>
  <c r="AA85" i="7"/>
  <c r="W85" i="7"/>
  <c r="S85" i="7"/>
  <c r="O85" i="7"/>
  <c r="K85" i="7"/>
  <c r="G85" i="7"/>
  <c r="C85" i="7"/>
  <c r="AN85" i="7"/>
  <c r="AH85" i="7"/>
  <c r="AC85" i="7"/>
  <c r="X85" i="7"/>
  <c r="R85" i="7"/>
  <c r="M85" i="7"/>
  <c r="H85" i="7"/>
  <c r="B85" i="7"/>
  <c r="AL85" i="7"/>
  <c r="AG85" i="7"/>
  <c r="AB85" i="7"/>
  <c r="V85" i="7"/>
  <c r="Q85" i="7"/>
  <c r="L85" i="7"/>
  <c r="F85" i="7"/>
  <c r="AP85" i="7"/>
  <c r="AK85" i="7"/>
  <c r="AF85" i="7"/>
  <c r="Z85" i="7"/>
  <c r="U85" i="7"/>
  <c r="P85" i="7"/>
  <c r="J85" i="7"/>
  <c r="E85" i="7"/>
  <c r="AD85" i="7"/>
  <c r="I85" i="7"/>
  <c r="Y85" i="7"/>
  <c r="D85" i="7"/>
  <c r="AQ85" i="7"/>
  <c r="AO85" i="7"/>
  <c r="T85" i="7"/>
  <c r="AJ85" i="7"/>
  <c r="FM59" i="11"/>
  <c r="N85" i="7"/>
  <c r="AN53" i="7"/>
  <c r="AJ53" i="7"/>
  <c r="AF53" i="7"/>
  <c r="AB53" i="7"/>
  <c r="X53" i="7"/>
  <c r="T53" i="7"/>
  <c r="P53" i="7"/>
  <c r="L53" i="7"/>
  <c r="H53" i="7"/>
  <c r="D53" i="7"/>
  <c r="AM53" i="7"/>
  <c r="AI53" i="7"/>
  <c r="AE53" i="7"/>
  <c r="AA53" i="7"/>
  <c r="W53" i="7"/>
  <c r="S53" i="7"/>
  <c r="O53" i="7"/>
  <c r="K53" i="7"/>
  <c r="G53" i="7"/>
  <c r="C53" i="7"/>
  <c r="AQ53" i="7"/>
  <c r="AP53" i="7"/>
  <c r="AL53" i="7"/>
  <c r="AH53" i="7"/>
  <c r="AD53" i="7"/>
  <c r="Z53" i="7"/>
  <c r="V53" i="7"/>
  <c r="R53" i="7"/>
  <c r="N53" i="7"/>
  <c r="J53" i="7"/>
  <c r="F53" i="7"/>
  <c r="B53" i="7"/>
  <c r="AC53" i="7"/>
  <c r="M53" i="7"/>
  <c r="AO53" i="7"/>
  <c r="Y53" i="7"/>
  <c r="I53" i="7"/>
  <c r="AK53" i="7"/>
  <c r="U53" i="7"/>
  <c r="E53" i="7"/>
  <c r="Q53" i="7"/>
  <c r="AG53" i="7"/>
  <c r="FM27" i="11"/>
  <c r="AN51" i="7"/>
  <c r="AJ51" i="7"/>
  <c r="AF51" i="7"/>
  <c r="AB51" i="7"/>
  <c r="X51" i="7"/>
  <c r="T51" i="7"/>
  <c r="P51" i="7"/>
  <c r="L51" i="7"/>
  <c r="H51" i="7"/>
  <c r="D51" i="7"/>
  <c r="AM51" i="7"/>
  <c r="AI51" i="7"/>
  <c r="AE51" i="7"/>
  <c r="AA51" i="7"/>
  <c r="W51" i="7"/>
  <c r="S51" i="7"/>
  <c r="O51" i="7"/>
  <c r="K51" i="7"/>
  <c r="G51" i="7"/>
  <c r="C51" i="7"/>
  <c r="AP51" i="7"/>
  <c r="AL51" i="7"/>
  <c r="AH51" i="7"/>
  <c r="AD51" i="7"/>
  <c r="Z51" i="7"/>
  <c r="V51" i="7"/>
  <c r="R51" i="7"/>
  <c r="N51" i="7"/>
  <c r="J51" i="7"/>
  <c r="F51" i="7"/>
  <c r="B51" i="7"/>
  <c r="AG51" i="7"/>
  <c r="Q51" i="7"/>
  <c r="AQ51" i="7"/>
  <c r="AC51" i="7"/>
  <c r="M51" i="7"/>
  <c r="AO51" i="7"/>
  <c r="Y51" i="7"/>
  <c r="I51" i="7"/>
  <c r="E51" i="7"/>
  <c r="U51" i="7"/>
  <c r="AK51" i="7"/>
  <c r="AP49" i="7"/>
  <c r="AL49" i="7"/>
  <c r="AH49" i="7"/>
  <c r="AD49" i="7"/>
  <c r="Z49" i="7"/>
  <c r="V49" i="7"/>
  <c r="R49" i="7"/>
  <c r="N49" i="7"/>
  <c r="J49" i="7"/>
  <c r="F49" i="7"/>
  <c r="B49" i="7"/>
  <c r="AO49" i="7"/>
  <c r="AK49" i="7"/>
  <c r="AG49" i="7"/>
  <c r="AC49" i="7"/>
  <c r="Y49" i="7"/>
  <c r="U49" i="7"/>
  <c r="Q49" i="7"/>
  <c r="M49" i="7"/>
  <c r="I49" i="7"/>
  <c r="E49" i="7"/>
  <c r="AQ49" i="7"/>
  <c r="AN49" i="7"/>
  <c r="AJ49" i="7"/>
  <c r="AF49" i="7"/>
  <c r="AB49" i="7"/>
  <c r="X49" i="7"/>
  <c r="T49" i="7"/>
  <c r="P49" i="7"/>
  <c r="L49" i="7"/>
  <c r="H49" i="7"/>
  <c r="D49" i="7"/>
  <c r="AI49" i="7"/>
  <c r="S49" i="7"/>
  <c r="C49" i="7"/>
  <c r="AE49" i="7"/>
  <c r="O49" i="7"/>
  <c r="AA49" i="7"/>
  <c r="K49" i="7"/>
  <c r="W49" i="7"/>
  <c r="FM23" i="11"/>
  <c r="G49" i="7"/>
  <c r="AM49" i="7"/>
  <c r="AN68" i="7"/>
  <c r="AJ68" i="7"/>
  <c r="AJ67" i="7" s="1"/>
  <c r="AF68" i="7"/>
  <c r="AB68" i="7"/>
  <c r="X68" i="7"/>
  <c r="T68" i="7"/>
  <c r="P68" i="7"/>
  <c r="L68" i="7"/>
  <c r="H68" i="7"/>
  <c r="D68" i="7"/>
  <c r="AO68" i="7"/>
  <c r="AI68" i="7"/>
  <c r="AD68" i="7"/>
  <c r="Y68" i="7"/>
  <c r="S68" i="7"/>
  <c r="S67" i="7" s="1"/>
  <c r="N68" i="7"/>
  <c r="I68" i="7"/>
  <c r="C68" i="7"/>
  <c r="AM68" i="7"/>
  <c r="AH68" i="7"/>
  <c r="AC68" i="7"/>
  <c r="W68" i="7"/>
  <c r="W67" i="7" s="1"/>
  <c r="R68" i="7"/>
  <c r="M68" i="7"/>
  <c r="G68" i="7"/>
  <c r="B68" i="7"/>
  <c r="AQ68" i="7"/>
  <c r="AL68" i="7"/>
  <c r="AG68" i="7"/>
  <c r="AA68" i="7"/>
  <c r="V68" i="7"/>
  <c r="Q68" i="7"/>
  <c r="K68" i="7"/>
  <c r="F68" i="7"/>
  <c r="Z68" i="7"/>
  <c r="E68" i="7"/>
  <c r="AP68" i="7"/>
  <c r="U68" i="7"/>
  <c r="AK68" i="7"/>
  <c r="O68" i="7"/>
  <c r="AE68" i="7"/>
  <c r="FM42" i="11"/>
  <c r="FM41" i="11" s="1"/>
  <c r="J68" i="7"/>
  <c r="AO56" i="7"/>
  <c r="AK56" i="7"/>
  <c r="AG56" i="7"/>
  <c r="AC56" i="7"/>
  <c r="Y56" i="7"/>
  <c r="U56" i="7"/>
  <c r="Q56" i="7"/>
  <c r="M56" i="7"/>
  <c r="I56" i="7"/>
  <c r="E56" i="7"/>
  <c r="AN56" i="7"/>
  <c r="AJ56" i="7"/>
  <c r="AF56" i="7"/>
  <c r="AB56" i="7"/>
  <c r="X56" i="7"/>
  <c r="T56" i="7"/>
  <c r="P56" i="7"/>
  <c r="L56" i="7"/>
  <c r="H56" i="7"/>
  <c r="D56" i="7"/>
  <c r="AM56" i="7"/>
  <c r="AI56" i="7"/>
  <c r="AE56" i="7"/>
  <c r="AA56" i="7"/>
  <c r="W56" i="7"/>
  <c r="S56" i="7"/>
  <c r="O56" i="7"/>
  <c r="K56" i="7"/>
  <c r="G56" i="7"/>
  <c r="C56" i="7"/>
  <c r="AH56" i="7"/>
  <c r="R56" i="7"/>
  <c r="B56" i="7"/>
  <c r="AD56" i="7"/>
  <c r="N56" i="7"/>
  <c r="AQ56" i="7"/>
  <c r="AP56" i="7"/>
  <c r="Z56" i="7"/>
  <c r="J56" i="7"/>
  <c r="V56" i="7"/>
  <c r="F56" i="7"/>
  <c r="AL56" i="7"/>
  <c r="AM45" i="7"/>
  <c r="AI45" i="7"/>
  <c r="AE45" i="7"/>
  <c r="AA45" i="7"/>
  <c r="W45" i="7"/>
  <c r="S45" i="7"/>
  <c r="O45" i="7"/>
  <c r="K45" i="7"/>
  <c r="G45" i="7"/>
  <c r="C45" i="7"/>
  <c r="AQ45" i="7"/>
  <c r="AP45" i="7"/>
  <c r="AL45" i="7"/>
  <c r="AH45" i="7"/>
  <c r="AD45" i="7"/>
  <c r="Z45" i="7"/>
  <c r="V45" i="7"/>
  <c r="R45" i="7"/>
  <c r="N45" i="7"/>
  <c r="J45" i="7"/>
  <c r="F45" i="7"/>
  <c r="B45" i="7"/>
  <c r="AO45" i="7"/>
  <c r="AK45" i="7"/>
  <c r="AG45" i="7"/>
  <c r="AC45" i="7"/>
  <c r="Y45" i="7"/>
  <c r="U45" i="7"/>
  <c r="Q45" i="7"/>
  <c r="M45" i="7"/>
  <c r="I45" i="7"/>
  <c r="E45" i="7"/>
  <c r="AN45" i="7"/>
  <c r="X45" i="7"/>
  <c r="H45" i="7"/>
  <c r="AJ45" i="7"/>
  <c r="T45" i="7"/>
  <c r="D45" i="7"/>
  <c r="AF45" i="7"/>
  <c r="P45" i="7"/>
  <c r="AB45" i="7"/>
  <c r="L45" i="7"/>
  <c r="AO127" i="7"/>
  <c r="AK127" i="7"/>
  <c r="AG127" i="7"/>
  <c r="AC127" i="7"/>
  <c r="Y127" i="7"/>
  <c r="U127" i="7"/>
  <c r="Q127" i="7"/>
  <c r="M127" i="7"/>
  <c r="I127" i="7"/>
  <c r="E127" i="7"/>
  <c r="AM127" i="7"/>
  <c r="AI127" i="7"/>
  <c r="AE127" i="7"/>
  <c r="AA127" i="7"/>
  <c r="W127" i="7"/>
  <c r="S127" i="7"/>
  <c r="O127" i="7"/>
  <c r="K127" i="7"/>
  <c r="G127" i="7"/>
  <c r="C127" i="7"/>
  <c r="AJ127" i="7"/>
  <c r="AB127" i="7"/>
  <c r="T127" i="7"/>
  <c r="L127" i="7"/>
  <c r="D127" i="7"/>
  <c r="AP127" i="7"/>
  <c r="AH127" i="7"/>
  <c r="Z127" i="7"/>
  <c r="R127" i="7"/>
  <c r="J127" i="7"/>
  <c r="B127" i="7"/>
  <c r="AN127" i="7"/>
  <c r="AF127" i="7"/>
  <c r="X127" i="7"/>
  <c r="P127" i="7"/>
  <c r="H127" i="7"/>
  <c r="AD127" i="7"/>
  <c r="V127" i="7"/>
  <c r="N127" i="7"/>
  <c r="AQ127" i="7"/>
  <c r="F127" i="7"/>
  <c r="AL127" i="7"/>
  <c r="FM101" i="11"/>
  <c r="FM71" i="2"/>
  <c r="FM95" i="2"/>
  <c r="FM36" i="2"/>
  <c r="FM53" i="2"/>
  <c r="FM73" i="2"/>
  <c r="FM91" i="2"/>
  <c r="FM88" i="2" s="1"/>
  <c r="FM65" i="2"/>
  <c r="FM57" i="2"/>
  <c r="FM100" i="2"/>
  <c r="FM24" i="2"/>
  <c r="FM67" i="2"/>
  <c r="FM68" i="2"/>
  <c r="FM51" i="2"/>
  <c r="FM37" i="2"/>
  <c r="FM66" i="2"/>
  <c r="FM72" i="2"/>
  <c r="FM16" i="2"/>
  <c r="FM15" i="2" s="1"/>
  <c r="FM52" i="2"/>
  <c r="FM59" i="2"/>
  <c r="FM97" i="2"/>
  <c r="FM27" i="2"/>
  <c r="FM22" i="2"/>
  <c r="FM96" i="2"/>
  <c r="FM29" i="2"/>
  <c r="FM23" i="2"/>
  <c r="FM43" i="2"/>
  <c r="FM28" i="2"/>
  <c r="FM58" i="2"/>
  <c r="FM42" i="2"/>
  <c r="FM44" i="2"/>
  <c r="FM39" i="2"/>
  <c r="FM54" i="2"/>
  <c r="FM38" i="2"/>
  <c r="FM101" i="2"/>
  <c r="FL24" i="11"/>
  <c r="FL24" i="2"/>
  <c r="FK24" i="11"/>
  <c r="FK24" i="2"/>
  <c r="FL16" i="2"/>
  <c r="FL15" i="2" s="1"/>
  <c r="FL16" i="11"/>
  <c r="FL15" i="11" s="1"/>
  <c r="FK16" i="2"/>
  <c r="FK15" i="2" s="1"/>
  <c r="FK16" i="11"/>
  <c r="FK15" i="11" s="1"/>
  <c r="FL22" i="11"/>
  <c r="FL22" i="2"/>
  <c r="FK22" i="2"/>
  <c r="FK22" i="11"/>
  <c r="FL96" i="11"/>
  <c r="FL96" i="2"/>
  <c r="FK96" i="2"/>
  <c r="FK96" i="11"/>
  <c r="FL29" i="2"/>
  <c r="FL29" i="11"/>
  <c r="FK29" i="11"/>
  <c r="FK29" i="2"/>
  <c r="FL44" i="11"/>
  <c r="FL44" i="2"/>
  <c r="FK44" i="11"/>
  <c r="FK44" i="2"/>
  <c r="FL38" i="2"/>
  <c r="FL38" i="11"/>
  <c r="FK38" i="11"/>
  <c r="FK38" i="2"/>
  <c r="FL71" i="2"/>
  <c r="FL71" i="11"/>
  <c r="FK71" i="2"/>
  <c r="FK71" i="11"/>
  <c r="FL95" i="11"/>
  <c r="FL94" i="11" s="1"/>
  <c r="FL95" i="2"/>
  <c r="FL94" i="2" s="1"/>
  <c r="FK95" i="2"/>
  <c r="FK95" i="11"/>
  <c r="FL65" i="11"/>
  <c r="FL65" i="2"/>
  <c r="FK65" i="11"/>
  <c r="FK65" i="2"/>
  <c r="FL57" i="11"/>
  <c r="FL57" i="2"/>
  <c r="FK57" i="11"/>
  <c r="FK57" i="2"/>
  <c r="FL51" i="2"/>
  <c r="FL51" i="11"/>
  <c r="FK51" i="2"/>
  <c r="FK51" i="11"/>
  <c r="FL72" i="11"/>
  <c r="FL72" i="2"/>
  <c r="FK72" i="2"/>
  <c r="FK72" i="11"/>
  <c r="FL52" i="11"/>
  <c r="FL52" i="2"/>
  <c r="FK52" i="11"/>
  <c r="FK52" i="2"/>
  <c r="FL97" i="11"/>
  <c r="FL97" i="2"/>
  <c r="FK97" i="2"/>
  <c r="FK97" i="11"/>
  <c r="FL43" i="11"/>
  <c r="FL43" i="2"/>
  <c r="FK43" i="11"/>
  <c r="FK43" i="2"/>
  <c r="FL28" i="11"/>
  <c r="FL28" i="2"/>
  <c r="FK28" i="11"/>
  <c r="FK28" i="2"/>
  <c r="FL54" i="11"/>
  <c r="FL54" i="2"/>
  <c r="FK54" i="11"/>
  <c r="FK54" i="2"/>
  <c r="FL53" i="11"/>
  <c r="FL53" i="2"/>
  <c r="FK53" i="2"/>
  <c r="FK53" i="11"/>
  <c r="FL37" i="11"/>
  <c r="FL37" i="2"/>
  <c r="FK37" i="2"/>
  <c r="FK37" i="11"/>
  <c r="FL58" i="11"/>
  <c r="FL58" i="2"/>
  <c r="FK58" i="2"/>
  <c r="FK58" i="11"/>
  <c r="FL39" i="11"/>
  <c r="FL39" i="2"/>
  <c r="FK39" i="11"/>
  <c r="FK39" i="2"/>
  <c r="FL36" i="11"/>
  <c r="FL36" i="2"/>
  <c r="FK36" i="11"/>
  <c r="FK36" i="2"/>
  <c r="FL73" i="11"/>
  <c r="FL73" i="2"/>
  <c r="FK73" i="2"/>
  <c r="FK73" i="11"/>
  <c r="FL91" i="11"/>
  <c r="FL88" i="11" s="1"/>
  <c r="FL91" i="2"/>
  <c r="FL88" i="2" s="1"/>
  <c r="FK91" i="11"/>
  <c r="FK88" i="11" s="1"/>
  <c r="FK91" i="2"/>
  <c r="FK88" i="2" s="1"/>
  <c r="FL100" i="11"/>
  <c r="FL100" i="2"/>
  <c r="FK100" i="11"/>
  <c r="FK100" i="2"/>
  <c r="FL67" i="2"/>
  <c r="FL67" i="11"/>
  <c r="FK67" i="2"/>
  <c r="FK67" i="11"/>
  <c r="FL68" i="11"/>
  <c r="FL68" i="2"/>
  <c r="FK68" i="11"/>
  <c r="FK68" i="2"/>
  <c r="FL66" i="11"/>
  <c r="FL66" i="2"/>
  <c r="FK66" i="11"/>
  <c r="FK66" i="2"/>
  <c r="FL59" i="2"/>
  <c r="FL59" i="11"/>
  <c r="FK59" i="11"/>
  <c r="FK59" i="2"/>
  <c r="FL27" i="11"/>
  <c r="FL27" i="2"/>
  <c r="FK27" i="11"/>
  <c r="FK27" i="2"/>
  <c r="FL23" i="11"/>
  <c r="FL23" i="2"/>
  <c r="FK23" i="11"/>
  <c r="FK23" i="2"/>
  <c r="FL42" i="2"/>
  <c r="FL42" i="11"/>
  <c r="FK42" i="11"/>
  <c r="FK41" i="11" s="1"/>
  <c r="FK42" i="2"/>
  <c r="FK41" i="2" s="1"/>
  <c r="FL101" i="11"/>
  <c r="FL101" i="2"/>
  <c r="FK101" i="11"/>
  <c r="FK101" i="2"/>
  <c r="FJ16" i="2"/>
  <c r="FJ15" i="2" s="1"/>
  <c r="FJ24" i="11"/>
  <c r="FJ24" i="2"/>
  <c r="FJ16" i="11"/>
  <c r="FJ15" i="11" s="1"/>
  <c r="FJ22" i="11"/>
  <c r="FJ22" i="2"/>
  <c r="FJ96" i="2"/>
  <c r="FJ96" i="11"/>
  <c r="FJ29" i="2"/>
  <c r="FJ29" i="11"/>
  <c r="FJ44" i="11"/>
  <c r="FJ44" i="2"/>
  <c r="FJ38" i="11"/>
  <c r="FJ38" i="2"/>
  <c r="FJ71" i="11"/>
  <c r="FJ71" i="2"/>
  <c r="FJ95" i="11"/>
  <c r="FJ95" i="2"/>
  <c r="FJ65" i="11"/>
  <c r="FJ65" i="2"/>
  <c r="FJ57" i="2"/>
  <c r="FJ57" i="11"/>
  <c r="FJ51" i="11"/>
  <c r="FJ51" i="2"/>
  <c r="FJ72" i="2"/>
  <c r="FJ72" i="11"/>
  <c r="FJ52" i="11"/>
  <c r="FJ52" i="2"/>
  <c r="FJ97" i="2"/>
  <c r="FJ97" i="11"/>
  <c r="FJ43" i="2"/>
  <c r="FJ43" i="11"/>
  <c r="FJ28" i="11"/>
  <c r="FJ28" i="2"/>
  <c r="FJ54" i="2"/>
  <c r="FJ54" i="11"/>
  <c r="FJ53" i="11"/>
  <c r="FJ53" i="2"/>
  <c r="FJ37" i="2"/>
  <c r="FJ37" i="11"/>
  <c r="FJ58" i="11"/>
  <c r="FJ58" i="2"/>
  <c r="FJ39" i="2"/>
  <c r="FJ39" i="11"/>
  <c r="FJ36" i="11"/>
  <c r="FJ36" i="2"/>
  <c r="FJ73" i="11"/>
  <c r="FJ73" i="2"/>
  <c r="FJ91" i="11"/>
  <c r="FJ88" i="11" s="1"/>
  <c r="FJ91" i="2"/>
  <c r="FJ88" i="2" s="1"/>
  <c r="FJ100" i="2"/>
  <c r="FJ100" i="11"/>
  <c r="FJ67" i="11"/>
  <c r="FJ67" i="2"/>
  <c r="FJ68" i="2"/>
  <c r="FJ68" i="11"/>
  <c r="FJ66" i="2"/>
  <c r="FJ66" i="11"/>
  <c r="FJ59" i="11"/>
  <c r="FJ59" i="2"/>
  <c r="FJ27" i="11"/>
  <c r="FJ27" i="2"/>
  <c r="FJ23" i="2"/>
  <c r="FJ23" i="11"/>
  <c r="FJ42" i="2"/>
  <c r="FJ42" i="11"/>
  <c r="FJ101" i="11"/>
  <c r="FJ101" i="2"/>
  <c r="FI24" i="2"/>
  <c r="FI24" i="11"/>
  <c r="FI16" i="11"/>
  <c r="FI15" i="11" s="1"/>
  <c r="FI16" i="2"/>
  <c r="FI15" i="2" s="1"/>
  <c r="FI22" i="11"/>
  <c r="FI22" i="2"/>
  <c r="FI96" i="11"/>
  <c r="FI96" i="2"/>
  <c r="FI29" i="11"/>
  <c r="FI29" i="2"/>
  <c r="FI44" i="2"/>
  <c r="FI44" i="11"/>
  <c r="FI38" i="11"/>
  <c r="FI38" i="2"/>
  <c r="FI71" i="11"/>
  <c r="FI71" i="2"/>
  <c r="FI95" i="11"/>
  <c r="FI95" i="2"/>
  <c r="FI65" i="11"/>
  <c r="FI65" i="2"/>
  <c r="FI57" i="11"/>
  <c r="FI57" i="2"/>
  <c r="FI51" i="11"/>
  <c r="FI51" i="2"/>
  <c r="FI72" i="11"/>
  <c r="FI72" i="2"/>
  <c r="FI52" i="2"/>
  <c r="FI52" i="11"/>
  <c r="FI97" i="11"/>
  <c r="FI97" i="2"/>
  <c r="FI43" i="11"/>
  <c r="FI43" i="2"/>
  <c r="FI28" i="2"/>
  <c r="FI28" i="11"/>
  <c r="FI54" i="11"/>
  <c r="FI54" i="2"/>
  <c r="FI53" i="11"/>
  <c r="FI53" i="2"/>
  <c r="FI37" i="2"/>
  <c r="FI37" i="11"/>
  <c r="FI58" i="11"/>
  <c r="FI58" i="2"/>
  <c r="FI39" i="11"/>
  <c r="FI39" i="2"/>
  <c r="FI36" i="2"/>
  <c r="FI36" i="11"/>
  <c r="FI73" i="11"/>
  <c r="FI73" i="2"/>
  <c r="FI91" i="11"/>
  <c r="FI88" i="11" s="1"/>
  <c r="FI91" i="2"/>
  <c r="FI88" i="2" s="1"/>
  <c r="FI100" i="11"/>
  <c r="FI100" i="2"/>
  <c r="FI67" i="11"/>
  <c r="FI67" i="2"/>
  <c r="FI68" i="11"/>
  <c r="FI68" i="2"/>
  <c r="FI66" i="11"/>
  <c r="FI66" i="2"/>
  <c r="FI59" i="11"/>
  <c r="FI59" i="2"/>
  <c r="FI27" i="11"/>
  <c r="FI27" i="2"/>
  <c r="FI23" i="11"/>
  <c r="FI23" i="2"/>
  <c r="FI42" i="11"/>
  <c r="FI42" i="2"/>
  <c r="FI101" i="11"/>
  <c r="FI101" i="2"/>
  <c r="CG21" i="5"/>
  <c r="CR21" i="5"/>
  <c r="FH24" i="11"/>
  <c r="FH24" i="2"/>
  <c r="FH16" i="2"/>
  <c r="FH15" i="2" s="1"/>
  <c r="FH16" i="11"/>
  <c r="FH15" i="11" s="1"/>
  <c r="FH22" i="2"/>
  <c r="FH22" i="11"/>
  <c r="FH96" i="2"/>
  <c r="FH96" i="11"/>
  <c r="FH29" i="11"/>
  <c r="FH29" i="2"/>
  <c r="FH44" i="11"/>
  <c r="FH44" i="2"/>
  <c r="FH38" i="2"/>
  <c r="FH38" i="11"/>
  <c r="FH71" i="11"/>
  <c r="FH71" i="2"/>
  <c r="FH95" i="2"/>
  <c r="FH95" i="11"/>
  <c r="FH65" i="2"/>
  <c r="FH65" i="11"/>
  <c r="FH57" i="11"/>
  <c r="FH57" i="2"/>
  <c r="FH51" i="11"/>
  <c r="FH51" i="2"/>
  <c r="FH72" i="11"/>
  <c r="FH72" i="2"/>
  <c r="FH52" i="2"/>
  <c r="FH52" i="11"/>
  <c r="FH97" i="11"/>
  <c r="FH97" i="2"/>
  <c r="FH43" i="11"/>
  <c r="FH43" i="2"/>
  <c r="FH28" i="11"/>
  <c r="FH28" i="2"/>
  <c r="FH54" i="2"/>
  <c r="FH54" i="11"/>
  <c r="FH53" i="2"/>
  <c r="FH53" i="11"/>
  <c r="FH37" i="2"/>
  <c r="FH37" i="11"/>
  <c r="FH58" i="11"/>
  <c r="FH58" i="2"/>
  <c r="FH39" i="11"/>
  <c r="FH39" i="2"/>
  <c r="FH36" i="11"/>
  <c r="FH36" i="2"/>
  <c r="FH73" i="11"/>
  <c r="FH73" i="2"/>
  <c r="FH91" i="11"/>
  <c r="FH88" i="11" s="1"/>
  <c r="FH91" i="2"/>
  <c r="FH88" i="2" s="1"/>
  <c r="FH100" i="11"/>
  <c r="FH100" i="2"/>
  <c r="FH67" i="2"/>
  <c r="FH67" i="11"/>
  <c r="FH68" i="11"/>
  <c r="FH68" i="2"/>
  <c r="FH66" i="11"/>
  <c r="FH66" i="2"/>
  <c r="FH59" i="11"/>
  <c r="FH59" i="2"/>
  <c r="FH27" i="11"/>
  <c r="FH26" i="11" s="1"/>
  <c r="FH27" i="2"/>
  <c r="FH26" i="2" s="1"/>
  <c r="FH23" i="11"/>
  <c r="FH23" i="2"/>
  <c r="FH42" i="2"/>
  <c r="FH42" i="11"/>
  <c r="FH101" i="11"/>
  <c r="FH101" i="2"/>
  <c r="FG24" i="11"/>
  <c r="FG24" i="2"/>
  <c r="FG16" i="2"/>
  <c r="FG15" i="2" s="1"/>
  <c r="FG16" i="11"/>
  <c r="FG15" i="11" s="1"/>
  <c r="FG22" i="11"/>
  <c r="FG22" i="2"/>
  <c r="FG96" i="11"/>
  <c r="FG96" i="2"/>
  <c r="FG29" i="11"/>
  <c r="FG29" i="2"/>
  <c r="FG44" i="2"/>
  <c r="FG44" i="11"/>
  <c r="FG38" i="2"/>
  <c r="FG38" i="11"/>
  <c r="FG71" i="11"/>
  <c r="FG71" i="2"/>
  <c r="FG95" i="11"/>
  <c r="FG95" i="2"/>
  <c r="FG65" i="2"/>
  <c r="FG65" i="11"/>
  <c r="FG57" i="2"/>
  <c r="FG57" i="11"/>
  <c r="FG51" i="11"/>
  <c r="FG51" i="2"/>
  <c r="FG72" i="11"/>
  <c r="FG72" i="2"/>
  <c r="FG52" i="11"/>
  <c r="FG52" i="2"/>
  <c r="FG97" i="11"/>
  <c r="FG97" i="2"/>
  <c r="FG43" i="11"/>
  <c r="FG43" i="2"/>
  <c r="FG28" i="11"/>
  <c r="FG28" i="2"/>
  <c r="FG54" i="2"/>
  <c r="FG54" i="11"/>
  <c r="FG53" i="11"/>
  <c r="FG53" i="2"/>
  <c r="FG37" i="11"/>
  <c r="FG37" i="2"/>
  <c r="FG58" i="11"/>
  <c r="FG58" i="2"/>
  <c r="FG39" i="11"/>
  <c r="FG39" i="2"/>
  <c r="FG36" i="2"/>
  <c r="FG36" i="11"/>
  <c r="FG73" i="11"/>
  <c r="FG73" i="2"/>
  <c r="FG91" i="11"/>
  <c r="FG88" i="11" s="1"/>
  <c r="FG91" i="2"/>
  <c r="FG88" i="2" s="1"/>
  <c r="FG100" i="2"/>
  <c r="FG100" i="11"/>
  <c r="FG67" i="11"/>
  <c r="FG67" i="2"/>
  <c r="FG68" i="11"/>
  <c r="FG68" i="2"/>
  <c r="FG66" i="11"/>
  <c r="FG66" i="2"/>
  <c r="FG59" i="2"/>
  <c r="FG59" i="11"/>
  <c r="FG27" i="11"/>
  <c r="FG26" i="11" s="1"/>
  <c r="FG27" i="2"/>
  <c r="FG26" i="2" s="1"/>
  <c r="FG23" i="11"/>
  <c r="FG23" i="2"/>
  <c r="FG42" i="11"/>
  <c r="FG42" i="2"/>
  <c r="FG101" i="2"/>
  <c r="FG101" i="11"/>
  <c r="FE96" i="11"/>
  <c r="FA96" i="11"/>
  <c r="EW96" i="11"/>
  <c r="ES96" i="11"/>
  <c r="EO96" i="11"/>
  <c r="EK96" i="11"/>
  <c r="EG96" i="11"/>
  <c r="EC96" i="11"/>
  <c r="DY96" i="11"/>
  <c r="DU96" i="11"/>
  <c r="DQ96" i="11"/>
  <c r="DM96" i="11"/>
  <c r="DI96" i="11"/>
  <c r="DE96" i="11"/>
  <c r="DA96" i="11"/>
  <c r="CW96" i="11"/>
  <c r="CS96" i="11"/>
  <c r="CO96" i="11"/>
  <c r="CK96" i="11"/>
  <c r="CG96" i="11"/>
  <c r="CC96" i="11"/>
  <c r="BY96" i="11"/>
  <c r="BU96" i="11"/>
  <c r="BQ96" i="11"/>
  <c r="BM96" i="11"/>
  <c r="BI96" i="11"/>
  <c r="BE96" i="11"/>
  <c r="BA96" i="11"/>
  <c r="AW96" i="11"/>
  <c r="AS96" i="11"/>
  <c r="AO96" i="11"/>
  <c r="AK96" i="11"/>
  <c r="AG96" i="11"/>
  <c r="AC96" i="11"/>
  <c r="Y96" i="11"/>
  <c r="U96" i="11"/>
  <c r="Q96" i="11"/>
  <c r="M96" i="11"/>
  <c r="I96" i="11"/>
  <c r="E96" i="11"/>
  <c r="FC96" i="2"/>
  <c r="EY96" i="2"/>
  <c r="EU96" i="2"/>
  <c r="EQ96" i="2"/>
  <c r="EM96" i="2"/>
  <c r="EI96" i="2"/>
  <c r="EE96" i="2"/>
  <c r="EA96" i="2"/>
  <c r="DW96" i="2"/>
  <c r="DS96" i="2"/>
  <c r="DO96" i="2"/>
  <c r="DK96" i="2"/>
  <c r="DG96" i="2"/>
  <c r="DC96" i="2"/>
  <c r="CY96" i="2"/>
  <c r="CU96" i="2"/>
  <c r="CQ96" i="2"/>
  <c r="CM96" i="2"/>
  <c r="CI96" i="2"/>
  <c r="CE96" i="2"/>
  <c r="CA96" i="2"/>
  <c r="BW96" i="2"/>
  <c r="BS96" i="2"/>
  <c r="BO96" i="2"/>
  <c r="BK96" i="2"/>
  <c r="BG96" i="2"/>
  <c r="BC96" i="2"/>
  <c r="AY96" i="2"/>
  <c r="AU96" i="2"/>
  <c r="AQ96" i="2"/>
  <c r="AM96" i="2"/>
  <c r="AI96" i="2"/>
  <c r="AE96" i="2"/>
  <c r="AA96" i="2"/>
  <c r="W96" i="2"/>
  <c r="S96" i="2"/>
  <c r="O96" i="2"/>
  <c r="K96" i="2"/>
  <c r="G96" i="2"/>
  <c r="C96" i="2"/>
  <c r="FD96" i="11"/>
  <c r="EZ96" i="11"/>
  <c r="EV96" i="11"/>
  <c r="ER96" i="11"/>
  <c r="EN96" i="11"/>
  <c r="EJ96" i="11"/>
  <c r="EF96" i="11"/>
  <c r="EB96" i="11"/>
  <c r="DX96" i="11"/>
  <c r="DT96" i="11"/>
  <c r="DP96" i="11"/>
  <c r="DL96" i="11"/>
  <c r="DH96" i="11"/>
  <c r="DD96" i="11"/>
  <c r="CZ96" i="11"/>
  <c r="CV96" i="11"/>
  <c r="CR96" i="11"/>
  <c r="CN96" i="11"/>
  <c r="CJ96" i="11"/>
  <c r="CF96" i="11"/>
  <c r="CB96" i="11"/>
  <c r="BX96" i="11"/>
  <c r="BT96" i="11"/>
  <c r="BP96" i="11"/>
  <c r="BL96" i="11"/>
  <c r="BH96" i="11"/>
  <c r="BD96" i="11"/>
  <c r="AZ96" i="11"/>
  <c r="AV96" i="11"/>
  <c r="AR96" i="11"/>
  <c r="AN96" i="11"/>
  <c r="AJ96" i="11"/>
  <c r="AF96" i="11"/>
  <c r="AB96" i="11"/>
  <c r="X96" i="11"/>
  <c r="T96" i="11"/>
  <c r="P96" i="11"/>
  <c r="L96" i="11"/>
  <c r="H96" i="11"/>
  <c r="D96" i="11"/>
  <c r="FF96" i="2"/>
  <c r="FB96" i="2"/>
  <c r="EX96" i="2"/>
  <c r="ET96" i="2"/>
  <c r="EP96" i="2"/>
  <c r="EL96" i="2"/>
  <c r="EH96" i="2"/>
  <c r="ED96" i="2"/>
  <c r="DZ96" i="2"/>
  <c r="DV96" i="2"/>
  <c r="DR96" i="2"/>
  <c r="DN96" i="2"/>
  <c r="DJ96" i="2"/>
  <c r="DF96" i="2"/>
  <c r="DB96" i="2"/>
  <c r="CX96" i="2"/>
  <c r="CT96" i="2"/>
  <c r="CP96" i="2"/>
  <c r="CL96" i="2"/>
  <c r="CH96" i="2"/>
  <c r="CD96" i="2"/>
  <c r="BZ96" i="2"/>
  <c r="BV96" i="2"/>
  <c r="BR96" i="2"/>
  <c r="BN96" i="2"/>
  <c r="BJ96" i="2"/>
  <c r="BF96" i="2"/>
  <c r="BB96" i="2"/>
  <c r="AX96" i="2"/>
  <c r="AT96" i="2"/>
  <c r="AP96" i="2"/>
  <c r="AL96" i="2"/>
  <c r="AH96" i="2"/>
  <c r="AD96" i="2"/>
  <c r="Z96" i="2"/>
  <c r="V96" i="2"/>
  <c r="R96" i="2"/>
  <c r="N96" i="2"/>
  <c r="J96" i="2"/>
  <c r="F96" i="2"/>
  <c r="B96" i="2"/>
  <c r="FC96" i="11"/>
  <c r="EY96" i="11"/>
  <c r="EU96" i="11"/>
  <c r="EQ96" i="11"/>
  <c r="EM96" i="11"/>
  <c r="EI96" i="11"/>
  <c r="EE96" i="11"/>
  <c r="EA96" i="11"/>
  <c r="DW96" i="11"/>
  <c r="DS96" i="11"/>
  <c r="DO96" i="11"/>
  <c r="DK96" i="11"/>
  <c r="DG96" i="11"/>
  <c r="DC96" i="11"/>
  <c r="CY96" i="11"/>
  <c r="CU96" i="11"/>
  <c r="CQ96" i="11"/>
  <c r="CM96" i="11"/>
  <c r="CI96" i="11"/>
  <c r="CE96" i="11"/>
  <c r="CA96" i="11"/>
  <c r="BW96" i="11"/>
  <c r="BS96" i="11"/>
  <c r="BO96" i="11"/>
  <c r="BK96" i="11"/>
  <c r="BG96" i="11"/>
  <c r="BC96" i="11"/>
  <c r="AY96" i="11"/>
  <c r="AU96" i="11"/>
  <c r="AQ96" i="11"/>
  <c r="AM96" i="11"/>
  <c r="AI96" i="11"/>
  <c r="AE96" i="11"/>
  <c r="AA96" i="11"/>
  <c r="W96" i="11"/>
  <c r="S96" i="11"/>
  <c r="O96" i="11"/>
  <c r="K96" i="11"/>
  <c r="G96" i="11"/>
  <c r="C96" i="11"/>
  <c r="FE96" i="2"/>
  <c r="FA96" i="2"/>
  <c r="EW96" i="2"/>
  <c r="ES96" i="2"/>
  <c r="EO96" i="2"/>
  <c r="EK96" i="2"/>
  <c r="EG96" i="2"/>
  <c r="EC96" i="2"/>
  <c r="DY96" i="2"/>
  <c r="DU96" i="2"/>
  <c r="DQ96" i="2"/>
  <c r="DM96" i="2"/>
  <c r="DI96" i="2"/>
  <c r="DE96" i="2"/>
  <c r="DA96" i="2"/>
  <c r="CW96" i="2"/>
  <c r="CS96" i="2"/>
  <c r="CO96" i="2"/>
  <c r="CK96" i="2"/>
  <c r="CG96" i="2"/>
  <c r="CC96" i="2"/>
  <c r="BY96" i="2"/>
  <c r="BU96" i="2"/>
  <c r="BQ96" i="2"/>
  <c r="BM96" i="2"/>
  <c r="BI96" i="2"/>
  <c r="BE96" i="2"/>
  <c r="BA96" i="2"/>
  <c r="AW96" i="2"/>
  <c r="AS96" i="2"/>
  <c r="AO96" i="2"/>
  <c r="AK96" i="2"/>
  <c r="AG96" i="2"/>
  <c r="AC96" i="2"/>
  <c r="Y96" i="2"/>
  <c r="U96" i="2"/>
  <c r="Q96" i="2"/>
  <c r="M96" i="2"/>
  <c r="I96" i="2"/>
  <c r="E96" i="2"/>
  <c r="FF96" i="11"/>
  <c r="FB96" i="11"/>
  <c r="EX96" i="11"/>
  <c r="ET96" i="11"/>
  <c r="EP96" i="11"/>
  <c r="EL96" i="11"/>
  <c r="EH96" i="11"/>
  <c r="ED96" i="11"/>
  <c r="DZ96" i="11"/>
  <c r="DV96" i="11"/>
  <c r="DR96" i="11"/>
  <c r="DN96" i="11"/>
  <c r="DJ96" i="11"/>
  <c r="DF96" i="11"/>
  <c r="DB96" i="11"/>
  <c r="CX96" i="11"/>
  <c r="CT96" i="11"/>
  <c r="CP96" i="11"/>
  <c r="CL96" i="11"/>
  <c r="CH96" i="11"/>
  <c r="CD96" i="11"/>
  <c r="BZ96" i="11"/>
  <c r="BV96" i="11"/>
  <c r="BR96" i="11"/>
  <c r="BN96" i="11"/>
  <c r="BJ96" i="11"/>
  <c r="BF96" i="11"/>
  <c r="BB96" i="11"/>
  <c r="AX96" i="11"/>
  <c r="AT96" i="11"/>
  <c r="AP96" i="11"/>
  <c r="AL96" i="11"/>
  <c r="AH96" i="11"/>
  <c r="AD96" i="11"/>
  <c r="Z96" i="11"/>
  <c r="V96" i="11"/>
  <c r="R96" i="11"/>
  <c r="N96" i="11"/>
  <c r="J96" i="11"/>
  <c r="F96" i="11"/>
  <c r="B96" i="11"/>
  <c r="FD96" i="2"/>
  <c r="EZ96" i="2"/>
  <c r="EV96" i="2"/>
  <c r="ER96" i="2"/>
  <c r="EN96" i="2"/>
  <c r="EJ96" i="2"/>
  <c r="EF96" i="2"/>
  <c r="EB96" i="2"/>
  <c r="DX96" i="2"/>
  <c r="DT96" i="2"/>
  <c r="DP96" i="2"/>
  <c r="DL96" i="2"/>
  <c r="DH96" i="2"/>
  <c r="DD96" i="2"/>
  <c r="CZ96" i="2"/>
  <c r="CV96" i="2"/>
  <c r="CR96" i="2"/>
  <c r="CN96" i="2"/>
  <c r="CJ96" i="2"/>
  <c r="CF96" i="2"/>
  <c r="CB96" i="2"/>
  <c r="BX96" i="2"/>
  <c r="BT96" i="2"/>
  <c r="BP96" i="2"/>
  <c r="BL96" i="2"/>
  <c r="BH96" i="2"/>
  <c r="BD96" i="2"/>
  <c r="AZ96" i="2"/>
  <c r="AV96" i="2"/>
  <c r="AR96" i="2"/>
  <c r="AN96" i="2"/>
  <c r="AJ96" i="2"/>
  <c r="AF96" i="2"/>
  <c r="AB96" i="2"/>
  <c r="X96" i="2"/>
  <c r="T96" i="2"/>
  <c r="P96" i="2"/>
  <c r="L96" i="2"/>
  <c r="H96" i="2"/>
  <c r="D96" i="2"/>
  <c r="FD38" i="11"/>
  <c r="EZ38" i="11"/>
  <c r="EV38" i="11"/>
  <c r="ER38" i="11"/>
  <c r="EN38" i="11"/>
  <c r="EJ38" i="11"/>
  <c r="EF38" i="11"/>
  <c r="EB38" i="11"/>
  <c r="DX38" i="11"/>
  <c r="DT38" i="11"/>
  <c r="DP38" i="11"/>
  <c r="DL38" i="11"/>
  <c r="DH38" i="11"/>
  <c r="DD38" i="11"/>
  <c r="CZ38" i="11"/>
  <c r="CV38" i="11"/>
  <c r="CR38" i="11"/>
  <c r="CN38" i="11"/>
  <c r="CJ38" i="11"/>
  <c r="CF38" i="11"/>
  <c r="CB38" i="11"/>
  <c r="BX38" i="11"/>
  <c r="BT38" i="11"/>
  <c r="BP38" i="11"/>
  <c r="BL38" i="11"/>
  <c r="BH38" i="11"/>
  <c r="BD38" i="11"/>
  <c r="AZ38" i="11"/>
  <c r="AV38" i="11"/>
  <c r="AR38" i="11"/>
  <c r="AN38" i="11"/>
  <c r="AJ38" i="11"/>
  <c r="AF38" i="11"/>
  <c r="AB38" i="11"/>
  <c r="X38" i="11"/>
  <c r="T38" i="11"/>
  <c r="P38" i="11"/>
  <c r="L38" i="11"/>
  <c r="H38" i="11"/>
  <c r="D38" i="11"/>
  <c r="FF38" i="2"/>
  <c r="FB38" i="2"/>
  <c r="EX38" i="2"/>
  <c r="ET38" i="2"/>
  <c r="EP38" i="2"/>
  <c r="EL38" i="2"/>
  <c r="EH38" i="2"/>
  <c r="ED38" i="2"/>
  <c r="DZ38" i="2"/>
  <c r="DV38" i="2"/>
  <c r="DR38" i="2"/>
  <c r="DN38" i="2"/>
  <c r="DJ38" i="2"/>
  <c r="DF38" i="2"/>
  <c r="DB38" i="2"/>
  <c r="CX38" i="2"/>
  <c r="CT38" i="2"/>
  <c r="CP38" i="2"/>
  <c r="CL38" i="2"/>
  <c r="CH38" i="2"/>
  <c r="CD38" i="2"/>
  <c r="BZ38" i="2"/>
  <c r="BV38" i="2"/>
  <c r="BR38" i="2"/>
  <c r="BN38" i="2"/>
  <c r="BJ38" i="2"/>
  <c r="BF38" i="2"/>
  <c r="BB38" i="2"/>
  <c r="AX38" i="2"/>
  <c r="AT38" i="2"/>
  <c r="AP38" i="2"/>
  <c r="AL38" i="2"/>
  <c r="AH38" i="2"/>
  <c r="AD38" i="2"/>
  <c r="Z38" i="2"/>
  <c r="V38" i="2"/>
  <c r="R38" i="2"/>
  <c r="N38" i="2"/>
  <c r="J38" i="2"/>
  <c r="F38" i="2"/>
  <c r="B38" i="2"/>
  <c r="FC38" i="11"/>
  <c r="EY38" i="11"/>
  <c r="EU38" i="11"/>
  <c r="EQ38" i="11"/>
  <c r="EM38" i="11"/>
  <c r="EI38" i="11"/>
  <c r="EE38" i="11"/>
  <c r="EA38" i="11"/>
  <c r="DW38" i="11"/>
  <c r="DS38" i="11"/>
  <c r="DO38" i="11"/>
  <c r="DK38" i="11"/>
  <c r="DG38" i="11"/>
  <c r="DC38" i="11"/>
  <c r="CY38" i="11"/>
  <c r="CU38" i="11"/>
  <c r="CQ38" i="11"/>
  <c r="CM38" i="11"/>
  <c r="CI38" i="11"/>
  <c r="CE38" i="11"/>
  <c r="CA38" i="11"/>
  <c r="BW38" i="11"/>
  <c r="BS38" i="11"/>
  <c r="BO38" i="11"/>
  <c r="BK38" i="11"/>
  <c r="BG38" i="11"/>
  <c r="BC38" i="11"/>
  <c r="AY38" i="11"/>
  <c r="AU38" i="11"/>
  <c r="AQ38" i="11"/>
  <c r="AM38" i="11"/>
  <c r="AI38" i="11"/>
  <c r="AE38" i="11"/>
  <c r="AA38" i="11"/>
  <c r="W38" i="11"/>
  <c r="S38" i="11"/>
  <c r="O38" i="11"/>
  <c r="K38" i="11"/>
  <c r="G38" i="11"/>
  <c r="C38" i="11"/>
  <c r="FE38" i="2"/>
  <c r="FA38" i="2"/>
  <c r="EW38" i="2"/>
  <c r="ES38" i="2"/>
  <c r="EO38" i="2"/>
  <c r="EK38" i="2"/>
  <c r="EG38" i="2"/>
  <c r="EC38" i="2"/>
  <c r="DY38" i="2"/>
  <c r="DU38" i="2"/>
  <c r="DQ38" i="2"/>
  <c r="DM38" i="2"/>
  <c r="DI38" i="2"/>
  <c r="DE38" i="2"/>
  <c r="DA38" i="2"/>
  <c r="CW38" i="2"/>
  <c r="CS38" i="2"/>
  <c r="CO38" i="2"/>
  <c r="CK38" i="2"/>
  <c r="CG38" i="2"/>
  <c r="CC38" i="2"/>
  <c r="BY38" i="2"/>
  <c r="BU38" i="2"/>
  <c r="BQ38" i="2"/>
  <c r="BM38" i="2"/>
  <c r="BI38" i="2"/>
  <c r="BE38" i="2"/>
  <c r="BA38" i="2"/>
  <c r="AW38" i="2"/>
  <c r="AS38" i="2"/>
  <c r="AO38" i="2"/>
  <c r="AK38" i="2"/>
  <c r="AG38" i="2"/>
  <c r="AC38" i="2"/>
  <c r="Y38" i="2"/>
  <c r="U38" i="2"/>
  <c r="Q38" i="2"/>
  <c r="M38" i="2"/>
  <c r="I38" i="2"/>
  <c r="E38" i="2"/>
  <c r="FF38" i="11"/>
  <c r="FB38" i="11"/>
  <c r="EX38" i="11"/>
  <c r="ET38" i="11"/>
  <c r="EP38" i="11"/>
  <c r="EL38" i="11"/>
  <c r="EH38" i="11"/>
  <c r="ED38" i="11"/>
  <c r="DZ38" i="11"/>
  <c r="DV38" i="11"/>
  <c r="DR38" i="11"/>
  <c r="DN38" i="11"/>
  <c r="DJ38" i="11"/>
  <c r="DF38" i="11"/>
  <c r="DB38" i="11"/>
  <c r="CX38" i="11"/>
  <c r="CT38" i="11"/>
  <c r="CP38" i="11"/>
  <c r="CL38" i="11"/>
  <c r="CH38" i="11"/>
  <c r="CD38" i="11"/>
  <c r="BZ38" i="11"/>
  <c r="BV38" i="11"/>
  <c r="BR38" i="11"/>
  <c r="BN38" i="11"/>
  <c r="BJ38" i="11"/>
  <c r="BF38" i="11"/>
  <c r="BB38" i="11"/>
  <c r="AX38" i="11"/>
  <c r="AT38" i="11"/>
  <c r="AP38" i="11"/>
  <c r="AL38" i="11"/>
  <c r="AH38" i="11"/>
  <c r="AD38" i="11"/>
  <c r="Z38" i="11"/>
  <c r="V38" i="11"/>
  <c r="R38" i="11"/>
  <c r="N38" i="11"/>
  <c r="J38" i="11"/>
  <c r="F38" i="11"/>
  <c r="B38" i="11"/>
  <c r="FD38" i="2"/>
  <c r="EZ38" i="2"/>
  <c r="EV38" i="2"/>
  <c r="ER38" i="2"/>
  <c r="EN38" i="2"/>
  <c r="EJ38" i="2"/>
  <c r="EF38" i="2"/>
  <c r="EB38" i="2"/>
  <c r="DX38" i="2"/>
  <c r="DT38" i="2"/>
  <c r="DP38" i="2"/>
  <c r="DL38" i="2"/>
  <c r="DH38" i="2"/>
  <c r="DD38" i="2"/>
  <c r="CZ38" i="2"/>
  <c r="CV38" i="2"/>
  <c r="CR38" i="2"/>
  <c r="CN38" i="2"/>
  <c r="CJ38" i="2"/>
  <c r="CF38" i="2"/>
  <c r="CB38" i="2"/>
  <c r="BX38" i="2"/>
  <c r="BT38" i="2"/>
  <c r="BP38" i="2"/>
  <c r="BL38" i="2"/>
  <c r="BH38" i="2"/>
  <c r="BD38" i="2"/>
  <c r="AZ38" i="2"/>
  <c r="AV38" i="2"/>
  <c r="AR38" i="2"/>
  <c r="AN38" i="2"/>
  <c r="AJ38" i="2"/>
  <c r="AF38" i="2"/>
  <c r="AB38" i="2"/>
  <c r="X38" i="2"/>
  <c r="T38" i="2"/>
  <c r="P38" i="2"/>
  <c r="L38" i="2"/>
  <c r="H38" i="2"/>
  <c r="D38" i="2"/>
  <c r="FE38" i="11"/>
  <c r="FA38" i="11"/>
  <c r="EW38" i="11"/>
  <c r="ES38" i="11"/>
  <c r="EO38" i="11"/>
  <c r="EK38" i="11"/>
  <c r="EG38" i="11"/>
  <c r="EC38" i="11"/>
  <c r="DY38" i="11"/>
  <c r="DU38" i="11"/>
  <c r="DQ38" i="11"/>
  <c r="DM38" i="11"/>
  <c r="DI38" i="11"/>
  <c r="DE38" i="11"/>
  <c r="DA38" i="11"/>
  <c r="CW38" i="11"/>
  <c r="CS38" i="11"/>
  <c r="CO38" i="11"/>
  <c r="CK38" i="11"/>
  <c r="CG38" i="11"/>
  <c r="CC38" i="11"/>
  <c r="BY38" i="11"/>
  <c r="BU38" i="11"/>
  <c r="BQ38" i="11"/>
  <c r="BM38" i="11"/>
  <c r="BI38" i="11"/>
  <c r="BE38" i="11"/>
  <c r="BA38" i="11"/>
  <c r="AW38" i="11"/>
  <c r="AS38" i="11"/>
  <c r="AO38" i="11"/>
  <c r="AK38" i="11"/>
  <c r="AG38" i="11"/>
  <c r="AC38" i="11"/>
  <c r="Y38" i="11"/>
  <c r="U38" i="11"/>
  <c r="Q38" i="11"/>
  <c r="M38" i="11"/>
  <c r="I38" i="11"/>
  <c r="E38" i="11"/>
  <c r="FC38" i="2"/>
  <c r="EY38" i="2"/>
  <c r="EU38" i="2"/>
  <c r="EQ38" i="2"/>
  <c r="EM38" i="2"/>
  <c r="EI38" i="2"/>
  <c r="EE38" i="2"/>
  <c r="EA38" i="2"/>
  <c r="DW38" i="2"/>
  <c r="DS38" i="2"/>
  <c r="DO38" i="2"/>
  <c r="DK38" i="2"/>
  <c r="DG38" i="2"/>
  <c r="DC38" i="2"/>
  <c r="CY38" i="2"/>
  <c r="CU38" i="2"/>
  <c r="CQ38" i="2"/>
  <c r="CM38" i="2"/>
  <c r="CI38" i="2"/>
  <c r="CE38" i="2"/>
  <c r="CA38" i="2"/>
  <c r="BW38" i="2"/>
  <c r="BS38" i="2"/>
  <c r="BO38" i="2"/>
  <c r="BK38" i="2"/>
  <c r="BG38" i="2"/>
  <c r="BC38" i="2"/>
  <c r="AY38" i="2"/>
  <c r="AU38" i="2"/>
  <c r="AQ38" i="2"/>
  <c r="AM38" i="2"/>
  <c r="AI38" i="2"/>
  <c r="AE38" i="2"/>
  <c r="AA38" i="2"/>
  <c r="W38" i="2"/>
  <c r="S38" i="2"/>
  <c r="O38" i="2"/>
  <c r="K38" i="2"/>
  <c r="G38" i="2"/>
  <c r="C38" i="2"/>
  <c r="FD71" i="11"/>
  <c r="EZ71" i="11"/>
  <c r="EV71" i="11"/>
  <c r="ER71" i="11"/>
  <c r="EN71" i="11"/>
  <c r="EJ71" i="11"/>
  <c r="EF71" i="11"/>
  <c r="EB71" i="11"/>
  <c r="DX71" i="11"/>
  <c r="DT71" i="11"/>
  <c r="DP71" i="11"/>
  <c r="DL71" i="11"/>
  <c r="DH71" i="11"/>
  <c r="DD71" i="11"/>
  <c r="CZ71" i="11"/>
  <c r="CV71" i="11"/>
  <c r="CR71" i="11"/>
  <c r="CN71" i="11"/>
  <c r="CJ71" i="11"/>
  <c r="CF71" i="11"/>
  <c r="CB71" i="11"/>
  <c r="BX71" i="11"/>
  <c r="BT71" i="11"/>
  <c r="BP71" i="11"/>
  <c r="BL71" i="11"/>
  <c r="BH71" i="11"/>
  <c r="BD71" i="11"/>
  <c r="AZ71" i="11"/>
  <c r="AV71" i="11"/>
  <c r="AR71" i="11"/>
  <c r="AN71" i="11"/>
  <c r="AJ71" i="11"/>
  <c r="AF71" i="11"/>
  <c r="AB71" i="11"/>
  <c r="X71" i="11"/>
  <c r="T71" i="11"/>
  <c r="P71" i="11"/>
  <c r="L71" i="11"/>
  <c r="H71" i="11"/>
  <c r="D71" i="11"/>
  <c r="FF71" i="2"/>
  <c r="FB71" i="2"/>
  <c r="EX71" i="2"/>
  <c r="ET71" i="2"/>
  <c r="EP71" i="2"/>
  <c r="EL71" i="2"/>
  <c r="EH71" i="2"/>
  <c r="ED71" i="2"/>
  <c r="DZ71" i="2"/>
  <c r="DV71" i="2"/>
  <c r="DR71" i="2"/>
  <c r="DN71" i="2"/>
  <c r="DJ71" i="2"/>
  <c r="DF71" i="2"/>
  <c r="DB71" i="2"/>
  <c r="CX71" i="2"/>
  <c r="CT71" i="2"/>
  <c r="CP71" i="2"/>
  <c r="CL71" i="2"/>
  <c r="CH71" i="2"/>
  <c r="CD71" i="2"/>
  <c r="BZ71" i="2"/>
  <c r="BV71" i="2"/>
  <c r="BR71" i="2"/>
  <c r="BN71" i="2"/>
  <c r="BJ71" i="2"/>
  <c r="BF71" i="2"/>
  <c r="BB71" i="2"/>
  <c r="AX71" i="2"/>
  <c r="AT71" i="2"/>
  <c r="AP71" i="2"/>
  <c r="AL71" i="2"/>
  <c r="AH71" i="2"/>
  <c r="AD71" i="2"/>
  <c r="Z71" i="2"/>
  <c r="V71" i="2"/>
  <c r="R71" i="2"/>
  <c r="N71" i="2"/>
  <c r="J71" i="2"/>
  <c r="F71" i="2"/>
  <c r="B71" i="2"/>
  <c r="FC71" i="11"/>
  <c r="EY71" i="11"/>
  <c r="EU71" i="11"/>
  <c r="EQ71" i="11"/>
  <c r="EM71" i="11"/>
  <c r="EI71" i="11"/>
  <c r="EE71" i="11"/>
  <c r="EA71" i="11"/>
  <c r="DW71" i="11"/>
  <c r="DS71" i="11"/>
  <c r="DO71" i="11"/>
  <c r="DK71" i="11"/>
  <c r="DG71" i="11"/>
  <c r="DC71" i="11"/>
  <c r="CY71" i="11"/>
  <c r="CU71" i="11"/>
  <c r="CQ71" i="11"/>
  <c r="CM71" i="11"/>
  <c r="CI71" i="11"/>
  <c r="CE71" i="11"/>
  <c r="CA71" i="11"/>
  <c r="BW71" i="11"/>
  <c r="BS71" i="11"/>
  <c r="BO71" i="11"/>
  <c r="BK71" i="11"/>
  <c r="BG71" i="11"/>
  <c r="BC71" i="11"/>
  <c r="AY71" i="11"/>
  <c r="AU71" i="11"/>
  <c r="AQ71" i="11"/>
  <c r="AM71" i="11"/>
  <c r="AI71" i="11"/>
  <c r="AE71" i="11"/>
  <c r="AA71" i="11"/>
  <c r="W71" i="11"/>
  <c r="S71" i="11"/>
  <c r="O71" i="11"/>
  <c r="K71" i="11"/>
  <c r="G71" i="11"/>
  <c r="C71" i="11"/>
  <c r="FE71" i="2"/>
  <c r="FA71" i="2"/>
  <c r="EW71" i="2"/>
  <c r="ES71" i="2"/>
  <c r="EO71" i="2"/>
  <c r="EK71" i="2"/>
  <c r="EG71" i="2"/>
  <c r="EC71" i="2"/>
  <c r="DY71" i="2"/>
  <c r="DU71" i="2"/>
  <c r="DQ71" i="2"/>
  <c r="DM71" i="2"/>
  <c r="DI71" i="2"/>
  <c r="DE71" i="2"/>
  <c r="DA71" i="2"/>
  <c r="CW71" i="2"/>
  <c r="CS71" i="2"/>
  <c r="CO71" i="2"/>
  <c r="CK71" i="2"/>
  <c r="CG71" i="2"/>
  <c r="CC71" i="2"/>
  <c r="BY71" i="2"/>
  <c r="BU71" i="2"/>
  <c r="BQ71" i="2"/>
  <c r="BM71" i="2"/>
  <c r="BI71" i="2"/>
  <c r="BE71" i="2"/>
  <c r="BA71" i="2"/>
  <c r="AW71" i="2"/>
  <c r="AS71" i="2"/>
  <c r="AO71" i="2"/>
  <c r="AK71" i="2"/>
  <c r="AG71" i="2"/>
  <c r="AC71" i="2"/>
  <c r="Y71" i="2"/>
  <c r="U71" i="2"/>
  <c r="Q71" i="2"/>
  <c r="M71" i="2"/>
  <c r="I71" i="2"/>
  <c r="E71" i="2"/>
  <c r="FF71" i="11"/>
  <c r="FB71" i="11"/>
  <c r="EX71" i="11"/>
  <c r="ET71" i="11"/>
  <c r="EP71" i="11"/>
  <c r="EL71" i="11"/>
  <c r="EH71" i="11"/>
  <c r="ED71" i="11"/>
  <c r="DZ71" i="11"/>
  <c r="DV71" i="11"/>
  <c r="DR71" i="11"/>
  <c r="DN71" i="11"/>
  <c r="DJ71" i="11"/>
  <c r="DF71" i="11"/>
  <c r="DB71" i="11"/>
  <c r="CX71" i="11"/>
  <c r="CT71" i="11"/>
  <c r="CP71" i="11"/>
  <c r="CL71" i="11"/>
  <c r="CH71" i="11"/>
  <c r="CD71" i="11"/>
  <c r="BZ71" i="11"/>
  <c r="BV71" i="11"/>
  <c r="BR71" i="11"/>
  <c r="BN71" i="11"/>
  <c r="BJ71" i="11"/>
  <c r="BF71" i="11"/>
  <c r="BB71" i="11"/>
  <c r="AX71" i="11"/>
  <c r="AT71" i="11"/>
  <c r="AP71" i="11"/>
  <c r="AL71" i="11"/>
  <c r="AH71" i="11"/>
  <c r="AD71" i="11"/>
  <c r="Z71" i="11"/>
  <c r="V71" i="11"/>
  <c r="R71" i="11"/>
  <c r="N71" i="11"/>
  <c r="J71" i="11"/>
  <c r="F71" i="11"/>
  <c r="B71" i="11"/>
  <c r="FD71" i="2"/>
  <c r="EZ71" i="2"/>
  <c r="EV71" i="2"/>
  <c r="ER71" i="2"/>
  <c r="EN71" i="2"/>
  <c r="EJ71" i="2"/>
  <c r="EF71" i="2"/>
  <c r="EB71" i="2"/>
  <c r="DX71" i="2"/>
  <c r="DT71" i="2"/>
  <c r="DP71" i="2"/>
  <c r="DL71" i="2"/>
  <c r="DH71" i="2"/>
  <c r="DD71" i="2"/>
  <c r="CZ71" i="2"/>
  <c r="CV71" i="2"/>
  <c r="CR71" i="2"/>
  <c r="CN71" i="2"/>
  <c r="CJ71" i="2"/>
  <c r="CF71" i="2"/>
  <c r="CB71" i="2"/>
  <c r="BX71" i="2"/>
  <c r="BT71" i="2"/>
  <c r="BP71" i="2"/>
  <c r="BL71" i="2"/>
  <c r="BH71" i="2"/>
  <c r="BD71" i="2"/>
  <c r="AZ71" i="2"/>
  <c r="AV71" i="2"/>
  <c r="AR71" i="2"/>
  <c r="AN71" i="2"/>
  <c r="AJ71" i="2"/>
  <c r="AF71" i="2"/>
  <c r="AB71" i="2"/>
  <c r="X71" i="2"/>
  <c r="T71" i="2"/>
  <c r="P71" i="2"/>
  <c r="L71" i="2"/>
  <c r="H71" i="2"/>
  <c r="D71" i="2"/>
  <c r="FE71" i="11"/>
  <c r="FA71" i="11"/>
  <c r="EW71" i="11"/>
  <c r="ES71" i="11"/>
  <c r="EO71" i="11"/>
  <c r="EK71" i="11"/>
  <c r="EG71" i="11"/>
  <c r="EC71" i="11"/>
  <c r="DY71" i="11"/>
  <c r="DU71" i="11"/>
  <c r="DQ71" i="11"/>
  <c r="DM71" i="11"/>
  <c r="DI71" i="11"/>
  <c r="DE71" i="11"/>
  <c r="DA71" i="11"/>
  <c r="CW71" i="11"/>
  <c r="CS71" i="11"/>
  <c r="CO71" i="11"/>
  <c r="CK71" i="11"/>
  <c r="CG71" i="11"/>
  <c r="CC71" i="11"/>
  <c r="BY71" i="11"/>
  <c r="BU71" i="11"/>
  <c r="BQ71" i="11"/>
  <c r="BM71" i="11"/>
  <c r="BI71" i="11"/>
  <c r="BE71" i="11"/>
  <c r="BA71" i="11"/>
  <c r="AW71" i="11"/>
  <c r="AS71" i="11"/>
  <c r="AO71" i="11"/>
  <c r="AK71" i="11"/>
  <c r="AG71" i="11"/>
  <c r="AC71" i="11"/>
  <c r="Y71" i="11"/>
  <c r="U71" i="11"/>
  <c r="Q71" i="11"/>
  <c r="M71" i="11"/>
  <c r="I71" i="11"/>
  <c r="E71" i="11"/>
  <c r="FC71" i="2"/>
  <c r="EY71" i="2"/>
  <c r="EU71" i="2"/>
  <c r="EQ71" i="2"/>
  <c r="EM71" i="2"/>
  <c r="EI71" i="2"/>
  <c r="EE71" i="2"/>
  <c r="EA71" i="2"/>
  <c r="DW71" i="2"/>
  <c r="DS71" i="2"/>
  <c r="DO71" i="2"/>
  <c r="DK71" i="2"/>
  <c r="DG71" i="2"/>
  <c r="DC71" i="2"/>
  <c r="CY71" i="2"/>
  <c r="CU71" i="2"/>
  <c r="CQ71" i="2"/>
  <c r="CM71" i="2"/>
  <c r="CI71" i="2"/>
  <c r="CE71" i="2"/>
  <c r="CA71" i="2"/>
  <c r="BW71" i="2"/>
  <c r="BS71" i="2"/>
  <c r="BO71" i="2"/>
  <c r="BK71" i="2"/>
  <c r="BG71" i="2"/>
  <c r="BC71" i="2"/>
  <c r="AY71" i="2"/>
  <c r="AU71" i="2"/>
  <c r="AQ71" i="2"/>
  <c r="AM71" i="2"/>
  <c r="AI71" i="2"/>
  <c r="AE71" i="2"/>
  <c r="AA71" i="2"/>
  <c r="W71" i="2"/>
  <c r="S71" i="2"/>
  <c r="O71" i="2"/>
  <c r="K71" i="2"/>
  <c r="G71" i="2"/>
  <c r="C71" i="2"/>
  <c r="BI70" i="5"/>
  <c r="K56" i="5"/>
  <c r="FF95" i="11"/>
  <c r="FB95" i="11"/>
  <c r="EX95" i="11"/>
  <c r="ET95" i="11"/>
  <c r="EP95" i="11"/>
  <c r="EL95" i="11"/>
  <c r="EH95" i="11"/>
  <c r="ED95" i="11"/>
  <c r="DZ95" i="11"/>
  <c r="DV95" i="11"/>
  <c r="DR95" i="11"/>
  <c r="DN95" i="11"/>
  <c r="DJ95" i="11"/>
  <c r="DF95" i="11"/>
  <c r="DB95" i="11"/>
  <c r="CX95" i="11"/>
  <c r="CT95" i="11"/>
  <c r="CP95" i="11"/>
  <c r="CL95" i="11"/>
  <c r="CH95" i="11"/>
  <c r="CD95" i="11"/>
  <c r="BZ95" i="11"/>
  <c r="BV95" i="11"/>
  <c r="BR95" i="11"/>
  <c r="BN95" i="11"/>
  <c r="BJ95" i="11"/>
  <c r="BF95" i="11"/>
  <c r="BB95" i="11"/>
  <c r="AX95" i="11"/>
  <c r="AT95" i="11"/>
  <c r="AP95" i="11"/>
  <c r="AL95" i="11"/>
  <c r="AH95" i="11"/>
  <c r="AD95" i="11"/>
  <c r="Z95" i="11"/>
  <c r="V95" i="11"/>
  <c r="R95" i="11"/>
  <c r="N95" i="11"/>
  <c r="J95" i="11"/>
  <c r="F95" i="11"/>
  <c r="B95" i="11"/>
  <c r="FD95" i="2"/>
  <c r="EZ95" i="2"/>
  <c r="EV95" i="2"/>
  <c r="ER95" i="2"/>
  <c r="EN95" i="2"/>
  <c r="EJ95" i="2"/>
  <c r="EF95" i="2"/>
  <c r="EB95" i="2"/>
  <c r="DX95" i="2"/>
  <c r="DT95" i="2"/>
  <c r="DP95" i="2"/>
  <c r="DL95" i="2"/>
  <c r="DH95" i="2"/>
  <c r="DD95" i="2"/>
  <c r="CZ95" i="2"/>
  <c r="CV95" i="2"/>
  <c r="CR95" i="2"/>
  <c r="CN95" i="2"/>
  <c r="CJ95" i="2"/>
  <c r="CF95" i="2"/>
  <c r="CB95" i="2"/>
  <c r="BX95" i="2"/>
  <c r="BT95" i="2"/>
  <c r="BP95" i="2"/>
  <c r="BL95" i="2"/>
  <c r="BH95" i="2"/>
  <c r="BD95" i="2"/>
  <c r="AZ95" i="2"/>
  <c r="AV95" i="2"/>
  <c r="AR95" i="2"/>
  <c r="AN95" i="2"/>
  <c r="AJ95" i="2"/>
  <c r="AF95" i="2"/>
  <c r="AB95" i="2"/>
  <c r="X95" i="2"/>
  <c r="T95" i="2"/>
  <c r="P95" i="2"/>
  <c r="L95" i="2"/>
  <c r="H95" i="2"/>
  <c r="D95" i="2"/>
  <c r="FE95" i="11"/>
  <c r="FA95" i="11"/>
  <c r="EW95" i="11"/>
  <c r="ES95" i="11"/>
  <c r="EO95" i="11"/>
  <c r="EK95" i="11"/>
  <c r="EG95" i="11"/>
  <c r="EC95" i="11"/>
  <c r="DY95" i="11"/>
  <c r="DU95" i="11"/>
  <c r="DQ95" i="11"/>
  <c r="DM95" i="11"/>
  <c r="DI95" i="11"/>
  <c r="DE95" i="11"/>
  <c r="DA95" i="11"/>
  <c r="CW95" i="11"/>
  <c r="CS95" i="11"/>
  <c r="CO95" i="11"/>
  <c r="CK95" i="11"/>
  <c r="CG95" i="11"/>
  <c r="CC95" i="11"/>
  <c r="BY95" i="11"/>
  <c r="BU95" i="11"/>
  <c r="BQ95" i="11"/>
  <c r="BM95" i="11"/>
  <c r="BI95" i="11"/>
  <c r="BE95" i="11"/>
  <c r="BA95" i="11"/>
  <c r="AW95" i="11"/>
  <c r="AS95" i="11"/>
  <c r="AO95" i="11"/>
  <c r="AK95" i="11"/>
  <c r="AG95" i="11"/>
  <c r="AC95" i="11"/>
  <c r="Y95" i="11"/>
  <c r="U95" i="11"/>
  <c r="Q95" i="11"/>
  <c r="M95" i="11"/>
  <c r="I95" i="11"/>
  <c r="E95" i="11"/>
  <c r="FC95" i="2"/>
  <c r="EY95" i="2"/>
  <c r="EU95" i="2"/>
  <c r="EQ95" i="2"/>
  <c r="EM95" i="2"/>
  <c r="EI95" i="2"/>
  <c r="EE95" i="2"/>
  <c r="EA95" i="2"/>
  <c r="DW95" i="2"/>
  <c r="DS95" i="2"/>
  <c r="DO95" i="2"/>
  <c r="DK95" i="2"/>
  <c r="DG95" i="2"/>
  <c r="DC95" i="2"/>
  <c r="CY95" i="2"/>
  <c r="CU95" i="2"/>
  <c r="CQ95" i="2"/>
  <c r="CM95" i="2"/>
  <c r="CI95" i="2"/>
  <c r="CE95" i="2"/>
  <c r="CA95" i="2"/>
  <c r="BW95" i="2"/>
  <c r="BS95" i="2"/>
  <c r="BO95" i="2"/>
  <c r="BK95" i="2"/>
  <c r="BG95" i="2"/>
  <c r="BC95" i="2"/>
  <c r="AY95" i="2"/>
  <c r="AU95" i="2"/>
  <c r="AQ95" i="2"/>
  <c r="AM95" i="2"/>
  <c r="AI95" i="2"/>
  <c r="AE95" i="2"/>
  <c r="AA95" i="2"/>
  <c r="W95" i="2"/>
  <c r="S95" i="2"/>
  <c r="O95" i="2"/>
  <c r="K95" i="2"/>
  <c r="G95" i="2"/>
  <c r="C95" i="2"/>
  <c r="FD95" i="11"/>
  <c r="EZ95" i="11"/>
  <c r="EV95" i="11"/>
  <c r="ER95" i="11"/>
  <c r="EN95" i="11"/>
  <c r="EJ95" i="11"/>
  <c r="EF95" i="11"/>
  <c r="EB95" i="11"/>
  <c r="DX95" i="11"/>
  <c r="DT95" i="11"/>
  <c r="DP95" i="11"/>
  <c r="DL95" i="11"/>
  <c r="DH95" i="11"/>
  <c r="DD95" i="11"/>
  <c r="CZ95" i="11"/>
  <c r="CV95" i="11"/>
  <c r="CR95" i="11"/>
  <c r="CN95" i="11"/>
  <c r="CJ95" i="11"/>
  <c r="CF95" i="11"/>
  <c r="CB95" i="11"/>
  <c r="BX95" i="11"/>
  <c r="BT95" i="11"/>
  <c r="BP95" i="11"/>
  <c r="BL95" i="11"/>
  <c r="BH95" i="11"/>
  <c r="BD95" i="11"/>
  <c r="AZ95" i="11"/>
  <c r="AV95" i="11"/>
  <c r="AR95" i="11"/>
  <c r="AN95" i="11"/>
  <c r="AJ95" i="11"/>
  <c r="AF95" i="11"/>
  <c r="AB95" i="11"/>
  <c r="X95" i="11"/>
  <c r="T95" i="11"/>
  <c r="P95" i="11"/>
  <c r="L95" i="11"/>
  <c r="H95" i="11"/>
  <c r="D95" i="11"/>
  <c r="FF95" i="2"/>
  <c r="FB95" i="2"/>
  <c r="EX95" i="2"/>
  <c r="ET95" i="2"/>
  <c r="EP95" i="2"/>
  <c r="EL95" i="2"/>
  <c r="EH95" i="2"/>
  <c r="ED95" i="2"/>
  <c r="DZ95" i="2"/>
  <c r="DV95" i="2"/>
  <c r="DR95" i="2"/>
  <c r="DN95" i="2"/>
  <c r="DJ95" i="2"/>
  <c r="DF95" i="2"/>
  <c r="DB95" i="2"/>
  <c r="CX95" i="2"/>
  <c r="CT95" i="2"/>
  <c r="CP95" i="2"/>
  <c r="CL95" i="2"/>
  <c r="CH95" i="2"/>
  <c r="CD95" i="2"/>
  <c r="BZ95" i="2"/>
  <c r="BV95" i="2"/>
  <c r="BR95" i="2"/>
  <c r="BN95" i="2"/>
  <c r="BJ95" i="2"/>
  <c r="BF95" i="2"/>
  <c r="BB95" i="2"/>
  <c r="AX95" i="2"/>
  <c r="AT95" i="2"/>
  <c r="AP95" i="2"/>
  <c r="AL95" i="2"/>
  <c r="AH95" i="2"/>
  <c r="AD95" i="2"/>
  <c r="Z95" i="2"/>
  <c r="V95" i="2"/>
  <c r="R95" i="2"/>
  <c r="N95" i="2"/>
  <c r="J95" i="2"/>
  <c r="F95" i="2"/>
  <c r="B95" i="2"/>
  <c r="FC95" i="11"/>
  <c r="EY95" i="11"/>
  <c r="EU95" i="11"/>
  <c r="EQ95" i="11"/>
  <c r="EM95" i="11"/>
  <c r="EI95" i="11"/>
  <c r="EE95" i="11"/>
  <c r="EA95" i="11"/>
  <c r="DW95" i="11"/>
  <c r="DS95" i="11"/>
  <c r="DO95" i="11"/>
  <c r="DK95" i="11"/>
  <c r="DG95" i="11"/>
  <c r="DC95" i="11"/>
  <c r="CY95" i="11"/>
  <c r="CU95" i="11"/>
  <c r="CQ95" i="11"/>
  <c r="CM95" i="11"/>
  <c r="CI95" i="11"/>
  <c r="CE95" i="11"/>
  <c r="CA95" i="11"/>
  <c r="BW95" i="11"/>
  <c r="BS95" i="11"/>
  <c r="BO95" i="11"/>
  <c r="BK95" i="11"/>
  <c r="BG95" i="11"/>
  <c r="BC95" i="11"/>
  <c r="AY95" i="11"/>
  <c r="AU95" i="11"/>
  <c r="AQ95" i="11"/>
  <c r="AM95" i="11"/>
  <c r="AI95" i="11"/>
  <c r="AE95" i="11"/>
  <c r="AA95" i="11"/>
  <c r="W95" i="11"/>
  <c r="S95" i="11"/>
  <c r="O95" i="11"/>
  <c r="K95" i="11"/>
  <c r="G95" i="11"/>
  <c r="C95" i="11"/>
  <c r="FE95" i="2"/>
  <c r="FA95" i="2"/>
  <c r="EW95" i="2"/>
  <c r="ES95" i="2"/>
  <c r="EO95" i="2"/>
  <c r="EK95" i="2"/>
  <c r="EG95" i="2"/>
  <c r="EC95" i="2"/>
  <c r="DY95" i="2"/>
  <c r="DU95" i="2"/>
  <c r="DQ95" i="2"/>
  <c r="DM95" i="2"/>
  <c r="DI95" i="2"/>
  <c r="DE95" i="2"/>
  <c r="DA95" i="2"/>
  <c r="CW95" i="2"/>
  <c r="CS95" i="2"/>
  <c r="CO95" i="2"/>
  <c r="CK95" i="2"/>
  <c r="CG95" i="2"/>
  <c r="CC95" i="2"/>
  <c r="BY95" i="2"/>
  <c r="BU95" i="2"/>
  <c r="BQ95" i="2"/>
  <c r="BM95" i="2"/>
  <c r="BI95" i="2"/>
  <c r="BE95" i="2"/>
  <c r="BA95" i="2"/>
  <c r="AW95" i="2"/>
  <c r="AS95" i="2"/>
  <c r="AO95" i="2"/>
  <c r="AK95" i="2"/>
  <c r="AG95" i="2"/>
  <c r="AC95" i="2"/>
  <c r="Y95" i="2"/>
  <c r="U95" i="2"/>
  <c r="Q95" i="2"/>
  <c r="M95" i="2"/>
  <c r="I95" i="2"/>
  <c r="E95" i="2"/>
  <c r="CJ94" i="5"/>
  <c r="CJ93" i="5" s="1"/>
  <c r="L94" i="5"/>
  <c r="L93" i="5" s="1"/>
  <c r="Q35" i="5"/>
  <c r="AI70" i="5"/>
  <c r="W56" i="5"/>
  <c r="CV94" i="5"/>
  <c r="FD65" i="11"/>
  <c r="EZ65" i="11"/>
  <c r="EV65" i="11"/>
  <c r="ER65" i="11"/>
  <c r="EN65" i="11"/>
  <c r="EJ65" i="11"/>
  <c r="EF65" i="11"/>
  <c r="EB65" i="11"/>
  <c r="DX65" i="11"/>
  <c r="DT65" i="11"/>
  <c r="DP65" i="11"/>
  <c r="DL65" i="11"/>
  <c r="DH65" i="11"/>
  <c r="DD65" i="11"/>
  <c r="CZ65" i="11"/>
  <c r="CV65" i="11"/>
  <c r="CR65" i="11"/>
  <c r="CN65" i="11"/>
  <c r="CJ65" i="11"/>
  <c r="CF65" i="11"/>
  <c r="CB65" i="11"/>
  <c r="BX65" i="11"/>
  <c r="BT65" i="11"/>
  <c r="BP65" i="11"/>
  <c r="BL65" i="11"/>
  <c r="BH65" i="11"/>
  <c r="BD65" i="11"/>
  <c r="AZ65" i="11"/>
  <c r="AV65" i="11"/>
  <c r="AR65" i="11"/>
  <c r="AN65" i="11"/>
  <c r="AJ65" i="11"/>
  <c r="AF65" i="11"/>
  <c r="AB65" i="11"/>
  <c r="X65" i="11"/>
  <c r="T65" i="11"/>
  <c r="P65" i="11"/>
  <c r="L65" i="11"/>
  <c r="H65" i="11"/>
  <c r="D65" i="11"/>
  <c r="FF65" i="2"/>
  <c r="FB65" i="2"/>
  <c r="EX65" i="2"/>
  <c r="ET65" i="2"/>
  <c r="EP65" i="2"/>
  <c r="EL65" i="2"/>
  <c r="EH65" i="2"/>
  <c r="ED65" i="2"/>
  <c r="DZ65" i="2"/>
  <c r="DV65" i="2"/>
  <c r="DR65" i="2"/>
  <c r="DN65" i="2"/>
  <c r="DJ65" i="2"/>
  <c r="DF65" i="2"/>
  <c r="DB65" i="2"/>
  <c r="CX65" i="2"/>
  <c r="CT65" i="2"/>
  <c r="CP65" i="2"/>
  <c r="CL65" i="2"/>
  <c r="CH65" i="2"/>
  <c r="CD65" i="2"/>
  <c r="BZ65" i="2"/>
  <c r="BV65" i="2"/>
  <c r="BR65" i="2"/>
  <c r="BN65" i="2"/>
  <c r="BJ65" i="2"/>
  <c r="BF65" i="2"/>
  <c r="BB65" i="2"/>
  <c r="AX65" i="2"/>
  <c r="AT65" i="2"/>
  <c r="AP65" i="2"/>
  <c r="AL65" i="2"/>
  <c r="AH65" i="2"/>
  <c r="AD65" i="2"/>
  <c r="Z65" i="2"/>
  <c r="V65" i="2"/>
  <c r="R65" i="2"/>
  <c r="N65" i="2"/>
  <c r="J65" i="2"/>
  <c r="F65" i="2"/>
  <c r="B65" i="2"/>
  <c r="FC65" i="11"/>
  <c r="EY65" i="11"/>
  <c r="EU65" i="11"/>
  <c r="EQ65" i="11"/>
  <c r="EM65" i="11"/>
  <c r="EI65" i="11"/>
  <c r="EE65" i="11"/>
  <c r="EA65" i="11"/>
  <c r="DW65" i="11"/>
  <c r="DS65" i="11"/>
  <c r="DO65" i="11"/>
  <c r="DK65" i="11"/>
  <c r="DG65" i="11"/>
  <c r="DC65" i="11"/>
  <c r="CY65" i="11"/>
  <c r="CU65" i="11"/>
  <c r="CQ65" i="11"/>
  <c r="CM65" i="11"/>
  <c r="CI65" i="11"/>
  <c r="CE65" i="11"/>
  <c r="CA65" i="11"/>
  <c r="BW65" i="11"/>
  <c r="BS65" i="11"/>
  <c r="BO65" i="11"/>
  <c r="BK65" i="11"/>
  <c r="BG65" i="11"/>
  <c r="BC65" i="11"/>
  <c r="AY65" i="11"/>
  <c r="AU65" i="11"/>
  <c r="AQ65" i="11"/>
  <c r="AM65" i="11"/>
  <c r="AI65" i="11"/>
  <c r="AE65" i="11"/>
  <c r="AA65" i="11"/>
  <c r="W65" i="11"/>
  <c r="S65" i="11"/>
  <c r="O65" i="11"/>
  <c r="K65" i="11"/>
  <c r="G65" i="11"/>
  <c r="C65" i="11"/>
  <c r="FE65" i="2"/>
  <c r="FA65" i="2"/>
  <c r="EW65" i="2"/>
  <c r="ES65" i="2"/>
  <c r="EO65" i="2"/>
  <c r="EK65" i="2"/>
  <c r="EG65" i="2"/>
  <c r="EC65" i="2"/>
  <c r="DY65" i="2"/>
  <c r="DU65" i="2"/>
  <c r="DQ65" i="2"/>
  <c r="DM65" i="2"/>
  <c r="DI65" i="2"/>
  <c r="DE65" i="2"/>
  <c r="DA65" i="2"/>
  <c r="CW65" i="2"/>
  <c r="CS65" i="2"/>
  <c r="CO65" i="2"/>
  <c r="CK65" i="2"/>
  <c r="CG65" i="2"/>
  <c r="CC65" i="2"/>
  <c r="BY65" i="2"/>
  <c r="BU65" i="2"/>
  <c r="BQ65" i="2"/>
  <c r="BM65" i="2"/>
  <c r="BI65" i="2"/>
  <c r="BE65" i="2"/>
  <c r="BA65" i="2"/>
  <c r="AW65" i="2"/>
  <c r="AS65" i="2"/>
  <c r="AO65" i="2"/>
  <c r="AK65" i="2"/>
  <c r="AG65" i="2"/>
  <c r="AC65" i="2"/>
  <c r="Y65" i="2"/>
  <c r="U65" i="2"/>
  <c r="Q65" i="2"/>
  <c r="M65" i="2"/>
  <c r="I65" i="2"/>
  <c r="E65" i="2"/>
  <c r="FF65" i="11"/>
  <c r="FB65" i="11"/>
  <c r="EX65" i="11"/>
  <c r="ET65" i="11"/>
  <c r="EP65" i="11"/>
  <c r="EL65" i="11"/>
  <c r="EH65" i="11"/>
  <c r="ED65" i="11"/>
  <c r="DZ65" i="11"/>
  <c r="DV65" i="11"/>
  <c r="DR65" i="11"/>
  <c r="DN65" i="11"/>
  <c r="DJ65" i="11"/>
  <c r="DF65" i="11"/>
  <c r="DB65" i="11"/>
  <c r="CX65" i="11"/>
  <c r="CT65" i="11"/>
  <c r="CP65" i="11"/>
  <c r="CL65" i="11"/>
  <c r="CH65" i="11"/>
  <c r="CD65" i="11"/>
  <c r="BZ65" i="11"/>
  <c r="BV65" i="11"/>
  <c r="BR65" i="11"/>
  <c r="BN65" i="11"/>
  <c r="BJ65" i="11"/>
  <c r="BF65" i="11"/>
  <c r="BB65" i="11"/>
  <c r="AX65" i="11"/>
  <c r="AT65" i="11"/>
  <c r="AP65" i="11"/>
  <c r="AL65" i="11"/>
  <c r="AH65" i="11"/>
  <c r="AD65" i="11"/>
  <c r="Z65" i="11"/>
  <c r="V65" i="11"/>
  <c r="R65" i="11"/>
  <c r="N65" i="11"/>
  <c r="J65" i="11"/>
  <c r="F65" i="11"/>
  <c r="B65" i="11"/>
  <c r="FD65" i="2"/>
  <c r="EZ65" i="2"/>
  <c r="EV65" i="2"/>
  <c r="ER65" i="2"/>
  <c r="EN65" i="2"/>
  <c r="EJ65" i="2"/>
  <c r="EF65" i="2"/>
  <c r="EB65" i="2"/>
  <c r="DX65" i="2"/>
  <c r="DT65" i="2"/>
  <c r="DP65" i="2"/>
  <c r="DL65" i="2"/>
  <c r="DH65" i="2"/>
  <c r="DD65" i="2"/>
  <c r="CZ65" i="2"/>
  <c r="CV65" i="2"/>
  <c r="CR65" i="2"/>
  <c r="CN65" i="2"/>
  <c r="CJ65" i="2"/>
  <c r="CF65" i="2"/>
  <c r="CB65" i="2"/>
  <c r="BX65" i="2"/>
  <c r="BT65" i="2"/>
  <c r="BP65" i="2"/>
  <c r="BL65" i="2"/>
  <c r="BH65" i="2"/>
  <c r="BD65" i="2"/>
  <c r="AZ65" i="2"/>
  <c r="AV65" i="2"/>
  <c r="AR65" i="2"/>
  <c r="AN65" i="2"/>
  <c r="AJ65" i="2"/>
  <c r="AF65" i="2"/>
  <c r="AB65" i="2"/>
  <c r="X65" i="2"/>
  <c r="T65" i="2"/>
  <c r="P65" i="2"/>
  <c r="L65" i="2"/>
  <c r="H65" i="2"/>
  <c r="D65" i="2"/>
  <c r="FE65" i="11"/>
  <c r="FA65" i="11"/>
  <c r="EW65" i="11"/>
  <c r="ES65" i="11"/>
  <c r="EO65" i="11"/>
  <c r="EK65" i="11"/>
  <c r="EG65" i="11"/>
  <c r="EC65" i="11"/>
  <c r="DY65" i="11"/>
  <c r="DU65" i="11"/>
  <c r="DQ65" i="11"/>
  <c r="DM65" i="11"/>
  <c r="DI65" i="11"/>
  <c r="DE65" i="11"/>
  <c r="DA65" i="11"/>
  <c r="CW65" i="11"/>
  <c r="CS65" i="11"/>
  <c r="CO65" i="11"/>
  <c r="CK65" i="11"/>
  <c r="CG65" i="11"/>
  <c r="CC65" i="11"/>
  <c r="BY65" i="11"/>
  <c r="BU65" i="11"/>
  <c r="BQ65" i="11"/>
  <c r="BM65" i="11"/>
  <c r="BI65" i="11"/>
  <c r="BE65" i="11"/>
  <c r="BA65" i="11"/>
  <c r="AW65" i="11"/>
  <c r="AS65" i="11"/>
  <c r="AO65" i="11"/>
  <c r="AK65" i="11"/>
  <c r="AG65" i="11"/>
  <c r="AC65" i="11"/>
  <c r="Y65" i="11"/>
  <c r="U65" i="11"/>
  <c r="Q65" i="11"/>
  <c r="M65" i="11"/>
  <c r="I65" i="11"/>
  <c r="E65" i="11"/>
  <c r="FC65" i="2"/>
  <c r="EY65" i="2"/>
  <c r="EU65" i="2"/>
  <c r="EQ65" i="2"/>
  <c r="EM65" i="2"/>
  <c r="EI65" i="2"/>
  <c r="EE65" i="2"/>
  <c r="EA65" i="2"/>
  <c r="DW65" i="2"/>
  <c r="DS65" i="2"/>
  <c r="DO65" i="2"/>
  <c r="DK65" i="2"/>
  <c r="DG65" i="2"/>
  <c r="DC65" i="2"/>
  <c r="CY65" i="2"/>
  <c r="CU65" i="2"/>
  <c r="CQ65" i="2"/>
  <c r="CM65" i="2"/>
  <c r="CI65" i="2"/>
  <c r="CE65" i="2"/>
  <c r="CA65" i="2"/>
  <c r="BW65" i="2"/>
  <c r="BS65" i="2"/>
  <c r="BO65" i="2"/>
  <c r="BK65" i="2"/>
  <c r="BG65" i="2"/>
  <c r="BC65" i="2"/>
  <c r="AY65" i="2"/>
  <c r="AU65" i="2"/>
  <c r="AQ65" i="2"/>
  <c r="AM65" i="2"/>
  <c r="AI65" i="2"/>
  <c r="AE65" i="2"/>
  <c r="AA65" i="2"/>
  <c r="W65" i="2"/>
  <c r="S65" i="2"/>
  <c r="O65" i="2"/>
  <c r="K65" i="2"/>
  <c r="G65" i="2"/>
  <c r="C65" i="2"/>
  <c r="ER56" i="5"/>
  <c r="FC57" i="11"/>
  <c r="EY57" i="11"/>
  <c r="EU57" i="11"/>
  <c r="EQ57" i="11"/>
  <c r="EM57" i="11"/>
  <c r="EI57" i="11"/>
  <c r="EE57" i="11"/>
  <c r="EA57" i="11"/>
  <c r="DW57" i="11"/>
  <c r="DS57" i="11"/>
  <c r="DO57" i="11"/>
  <c r="DK57" i="11"/>
  <c r="DG57" i="11"/>
  <c r="DC57" i="11"/>
  <c r="CY57" i="11"/>
  <c r="CU57" i="11"/>
  <c r="CQ57" i="11"/>
  <c r="CM57" i="11"/>
  <c r="CI57" i="11"/>
  <c r="CE57" i="11"/>
  <c r="CA57" i="11"/>
  <c r="BW57" i="11"/>
  <c r="BS57" i="11"/>
  <c r="BO57" i="11"/>
  <c r="BK57" i="11"/>
  <c r="BG57" i="11"/>
  <c r="BC57" i="11"/>
  <c r="AY57" i="11"/>
  <c r="AU57" i="11"/>
  <c r="AQ57" i="11"/>
  <c r="AM57" i="11"/>
  <c r="AI57" i="11"/>
  <c r="AE57" i="11"/>
  <c r="AA57" i="11"/>
  <c r="W57" i="11"/>
  <c r="S57" i="11"/>
  <c r="O57" i="11"/>
  <c r="K57" i="11"/>
  <c r="G57" i="11"/>
  <c r="C57" i="11"/>
  <c r="FE57" i="2"/>
  <c r="FA57" i="2"/>
  <c r="EW57" i="2"/>
  <c r="ES57" i="2"/>
  <c r="EO57" i="2"/>
  <c r="EK57" i="2"/>
  <c r="EG57" i="2"/>
  <c r="EC57" i="2"/>
  <c r="DY57" i="2"/>
  <c r="DU57" i="2"/>
  <c r="DQ57" i="2"/>
  <c r="DM57" i="2"/>
  <c r="DI57" i="2"/>
  <c r="DE57" i="2"/>
  <c r="DA57" i="2"/>
  <c r="CW57" i="2"/>
  <c r="CS57" i="2"/>
  <c r="CO57" i="2"/>
  <c r="CK57" i="2"/>
  <c r="CG57" i="2"/>
  <c r="CC57" i="2"/>
  <c r="BY57" i="2"/>
  <c r="BU57" i="2"/>
  <c r="BQ57" i="2"/>
  <c r="BM57" i="2"/>
  <c r="BI57" i="2"/>
  <c r="BE57" i="2"/>
  <c r="BA57" i="2"/>
  <c r="AW57" i="2"/>
  <c r="AS57" i="2"/>
  <c r="AO57" i="2"/>
  <c r="AK57" i="2"/>
  <c r="AG57" i="2"/>
  <c r="AC57" i="2"/>
  <c r="Y57" i="2"/>
  <c r="U57" i="2"/>
  <c r="Q57" i="2"/>
  <c r="M57" i="2"/>
  <c r="I57" i="2"/>
  <c r="E57" i="2"/>
  <c r="FF57" i="11"/>
  <c r="FB57" i="11"/>
  <c r="EX57" i="11"/>
  <c r="ET57" i="11"/>
  <c r="EP57" i="11"/>
  <c r="EL57" i="11"/>
  <c r="EH57" i="11"/>
  <c r="ED57" i="11"/>
  <c r="DZ57" i="11"/>
  <c r="DV57" i="11"/>
  <c r="DR57" i="11"/>
  <c r="DN57" i="11"/>
  <c r="DJ57" i="11"/>
  <c r="DF57" i="11"/>
  <c r="DB57" i="11"/>
  <c r="CX57" i="11"/>
  <c r="CT57" i="11"/>
  <c r="CP57" i="11"/>
  <c r="CL57" i="11"/>
  <c r="CH57" i="11"/>
  <c r="CD57" i="11"/>
  <c r="BZ57" i="11"/>
  <c r="BV57" i="11"/>
  <c r="BR57" i="11"/>
  <c r="BN57" i="11"/>
  <c r="BJ57" i="11"/>
  <c r="BF57" i="11"/>
  <c r="BB57" i="11"/>
  <c r="AX57" i="11"/>
  <c r="AT57" i="11"/>
  <c r="AP57" i="11"/>
  <c r="AL57" i="11"/>
  <c r="AH57" i="11"/>
  <c r="AD57" i="11"/>
  <c r="Z57" i="11"/>
  <c r="V57" i="11"/>
  <c r="R57" i="11"/>
  <c r="N57" i="11"/>
  <c r="J57" i="11"/>
  <c r="F57" i="11"/>
  <c r="B57" i="11"/>
  <c r="FD57" i="2"/>
  <c r="EZ57" i="2"/>
  <c r="EV57" i="2"/>
  <c r="ER57" i="2"/>
  <c r="EN57" i="2"/>
  <c r="EJ57" i="2"/>
  <c r="EF57" i="2"/>
  <c r="EB57" i="2"/>
  <c r="DX57" i="2"/>
  <c r="DT57" i="2"/>
  <c r="DP57" i="2"/>
  <c r="DL57" i="2"/>
  <c r="DH57" i="2"/>
  <c r="DD57" i="2"/>
  <c r="CZ57" i="2"/>
  <c r="CV57" i="2"/>
  <c r="CR57" i="2"/>
  <c r="CN57" i="2"/>
  <c r="CJ57" i="2"/>
  <c r="CF57" i="2"/>
  <c r="CB57" i="2"/>
  <c r="BX57" i="2"/>
  <c r="BT57" i="2"/>
  <c r="BP57" i="2"/>
  <c r="BL57" i="2"/>
  <c r="BH57" i="2"/>
  <c r="BD57" i="2"/>
  <c r="AZ57" i="2"/>
  <c r="AV57" i="2"/>
  <c r="AR57" i="2"/>
  <c r="AN57" i="2"/>
  <c r="AJ57" i="2"/>
  <c r="AF57" i="2"/>
  <c r="AB57" i="2"/>
  <c r="X57" i="2"/>
  <c r="T57" i="2"/>
  <c r="P57" i="2"/>
  <c r="L57" i="2"/>
  <c r="H57" i="2"/>
  <c r="D57" i="2"/>
  <c r="FE57" i="11"/>
  <c r="FA57" i="11"/>
  <c r="EW57" i="11"/>
  <c r="ES57" i="11"/>
  <c r="EO57" i="11"/>
  <c r="EK57" i="11"/>
  <c r="EG57" i="11"/>
  <c r="EC57" i="11"/>
  <c r="DY57" i="11"/>
  <c r="DU57" i="11"/>
  <c r="DQ57" i="11"/>
  <c r="DM57" i="11"/>
  <c r="DI57" i="11"/>
  <c r="DE57" i="11"/>
  <c r="DA57" i="11"/>
  <c r="CW57" i="11"/>
  <c r="CS57" i="11"/>
  <c r="CO57" i="11"/>
  <c r="CK57" i="11"/>
  <c r="CG57" i="11"/>
  <c r="CC57" i="11"/>
  <c r="BY57" i="11"/>
  <c r="BU57" i="11"/>
  <c r="BQ57" i="11"/>
  <c r="BM57" i="11"/>
  <c r="BI57" i="11"/>
  <c r="BE57" i="11"/>
  <c r="BA57" i="11"/>
  <c r="AW57" i="11"/>
  <c r="AS57" i="11"/>
  <c r="AO57" i="11"/>
  <c r="AK57" i="11"/>
  <c r="AG57" i="11"/>
  <c r="AC57" i="11"/>
  <c r="Y57" i="11"/>
  <c r="U57" i="11"/>
  <c r="Q57" i="11"/>
  <c r="M57" i="11"/>
  <c r="I57" i="11"/>
  <c r="E57" i="11"/>
  <c r="FC57" i="2"/>
  <c r="EY57" i="2"/>
  <c r="EU57" i="2"/>
  <c r="EQ57" i="2"/>
  <c r="EM57" i="2"/>
  <c r="EI57" i="2"/>
  <c r="EE57" i="2"/>
  <c r="EA57" i="2"/>
  <c r="DW57" i="2"/>
  <c r="DS57" i="2"/>
  <c r="DO57" i="2"/>
  <c r="DK57" i="2"/>
  <c r="DG57" i="2"/>
  <c r="DC57" i="2"/>
  <c r="CY57" i="2"/>
  <c r="CU57" i="2"/>
  <c r="CQ57" i="2"/>
  <c r="CM57" i="2"/>
  <c r="CI57" i="2"/>
  <c r="CE57" i="2"/>
  <c r="CA57" i="2"/>
  <c r="BW57" i="2"/>
  <c r="BS57" i="2"/>
  <c r="BO57" i="2"/>
  <c r="BK57" i="2"/>
  <c r="BG57" i="2"/>
  <c r="BC57" i="2"/>
  <c r="AY57" i="2"/>
  <c r="AU57" i="2"/>
  <c r="AQ57" i="2"/>
  <c r="AM57" i="2"/>
  <c r="AI57" i="2"/>
  <c r="AE57" i="2"/>
  <c r="AA57" i="2"/>
  <c r="W57" i="2"/>
  <c r="S57" i="2"/>
  <c r="O57" i="2"/>
  <c r="K57" i="2"/>
  <c r="G57" i="2"/>
  <c r="C57" i="2"/>
  <c r="FD57" i="11"/>
  <c r="EZ57" i="11"/>
  <c r="EV57" i="11"/>
  <c r="ER57" i="11"/>
  <c r="EN57" i="11"/>
  <c r="EJ57" i="11"/>
  <c r="EF57" i="11"/>
  <c r="EB57" i="11"/>
  <c r="DX57" i="11"/>
  <c r="DT57" i="11"/>
  <c r="DP57" i="11"/>
  <c r="DL57" i="11"/>
  <c r="DH57" i="11"/>
  <c r="DD57" i="11"/>
  <c r="CZ57" i="11"/>
  <c r="CV57" i="11"/>
  <c r="CR57" i="11"/>
  <c r="CN57" i="11"/>
  <c r="CJ57" i="11"/>
  <c r="CF57" i="11"/>
  <c r="CB57" i="11"/>
  <c r="BX57" i="11"/>
  <c r="BT57" i="11"/>
  <c r="BP57" i="11"/>
  <c r="BL57" i="11"/>
  <c r="BH57" i="11"/>
  <c r="BD57" i="11"/>
  <c r="AZ57" i="11"/>
  <c r="AV57" i="11"/>
  <c r="AR57" i="11"/>
  <c r="AN57" i="11"/>
  <c r="AJ57" i="11"/>
  <c r="AF57" i="11"/>
  <c r="AB57" i="11"/>
  <c r="X57" i="11"/>
  <c r="T57" i="11"/>
  <c r="P57" i="11"/>
  <c r="L57" i="11"/>
  <c r="H57" i="11"/>
  <c r="D57" i="11"/>
  <c r="FF57" i="2"/>
  <c r="FB57" i="2"/>
  <c r="EX57" i="2"/>
  <c r="ET57" i="2"/>
  <c r="EP57" i="2"/>
  <c r="EL57" i="2"/>
  <c r="EH57" i="2"/>
  <c r="ED57" i="2"/>
  <c r="DZ57" i="2"/>
  <c r="DV57" i="2"/>
  <c r="DR57" i="2"/>
  <c r="DN57" i="2"/>
  <c r="DJ57" i="2"/>
  <c r="DF57" i="2"/>
  <c r="DB57" i="2"/>
  <c r="CX57" i="2"/>
  <c r="CT57" i="2"/>
  <c r="CP57" i="2"/>
  <c r="CL57" i="2"/>
  <c r="CH57" i="2"/>
  <c r="CD57" i="2"/>
  <c r="BZ57" i="2"/>
  <c r="BV57" i="2"/>
  <c r="BR57" i="2"/>
  <c r="BN57" i="2"/>
  <c r="BJ57" i="2"/>
  <c r="BF57" i="2"/>
  <c r="BB57" i="2"/>
  <c r="AX57" i="2"/>
  <c r="AT57" i="2"/>
  <c r="AP57" i="2"/>
  <c r="AL57" i="2"/>
  <c r="AH57" i="2"/>
  <c r="AD57" i="2"/>
  <c r="Z57" i="2"/>
  <c r="V57" i="2"/>
  <c r="R57" i="2"/>
  <c r="N57" i="2"/>
  <c r="J57" i="2"/>
  <c r="F57" i="2"/>
  <c r="B57" i="2"/>
  <c r="DE56" i="5"/>
  <c r="EO56" i="5"/>
  <c r="FC51" i="11"/>
  <c r="EY51" i="11"/>
  <c r="EU51" i="11"/>
  <c r="EQ51" i="11"/>
  <c r="EM51" i="11"/>
  <c r="EI51" i="11"/>
  <c r="EE51" i="11"/>
  <c r="EA51" i="11"/>
  <c r="DW51" i="11"/>
  <c r="DS51" i="11"/>
  <c r="DO51" i="11"/>
  <c r="DK51" i="11"/>
  <c r="DG51" i="11"/>
  <c r="DC51" i="11"/>
  <c r="CY51" i="11"/>
  <c r="CU51" i="11"/>
  <c r="CQ51" i="11"/>
  <c r="CM51" i="11"/>
  <c r="CI51" i="11"/>
  <c r="CE51" i="11"/>
  <c r="CA51" i="11"/>
  <c r="BW51" i="11"/>
  <c r="BS51" i="11"/>
  <c r="BO51" i="11"/>
  <c r="BK51" i="11"/>
  <c r="BG51" i="11"/>
  <c r="BC51" i="11"/>
  <c r="AY51" i="11"/>
  <c r="AU51" i="11"/>
  <c r="AQ51" i="11"/>
  <c r="AM51" i="11"/>
  <c r="AI51" i="11"/>
  <c r="AE51" i="11"/>
  <c r="AA51" i="11"/>
  <c r="W51" i="11"/>
  <c r="S51" i="11"/>
  <c r="O51" i="11"/>
  <c r="K51" i="11"/>
  <c r="G51" i="11"/>
  <c r="C51" i="11"/>
  <c r="FE51" i="2"/>
  <c r="FA51" i="2"/>
  <c r="EW51" i="2"/>
  <c r="ES51" i="2"/>
  <c r="EO51" i="2"/>
  <c r="EK51" i="2"/>
  <c r="EG51" i="2"/>
  <c r="EC51" i="2"/>
  <c r="DY51" i="2"/>
  <c r="DU51" i="2"/>
  <c r="DQ51" i="2"/>
  <c r="DM51" i="2"/>
  <c r="DI51" i="2"/>
  <c r="DE51" i="2"/>
  <c r="DA51" i="2"/>
  <c r="CW51" i="2"/>
  <c r="CS51" i="2"/>
  <c r="CO51" i="2"/>
  <c r="CK51" i="2"/>
  <c r="CG51" i="2"/>
  <c r="CC51" i="2"/>
  <c r="BY51" i="2"/>
  <c r="BU51" i="2"/>
  <c r="BQ51" i="2"/>
  <c r="BM51" i="2"/>
  <c r="BI51" i="2"/>
  <c r="BE51" i="2"/>
  <c r="BA51" i="2"/>
  <c r="AW51" i="2"/>
  <c r="AS51" i="2"/>
  <c r="AO51" i="2"/>
  <c r="AK51" i="2"/>
  <c r="AG51" i="2"/>
  <c r="AC51" i="2"/>
  <c r="Y51" i="2"/>
  <c r="U51" i="2"/>
  <c r="Q51" i="2"/>
  <c r="M51" i="2"/>
  <c r="I51" i="2"/>
  <c r="E51" i="2"/>
  <c r="FF51" i="11"/>
  <c r="FB51" i="11"/>
  <c r="EX51" i="11"/>
  <c r="ET51" i="11"/>
  <c r="EP51" i="11"/>
  <c r="EL51" i="11"/>
  <c r="EH51" i="11"/>
  <c r="ED51" i="11"/>
  <c r="DZ51" i="11"/>
  <c r="DV51" i="11"/>
  <c r="DR51" i="11"/>
  <c r="DN51" i="11"/>
  <c r="DJ51" i="11"/>
  <c r="DF51" i="11"/>
  <c r="DB51" i="11"/>
  <c r="CX51" i="11"/>
  <c r="CT51" i="11"/>
  <c r="CP51" i="11"/>
  <c r="CL51" i="11"/>
  <c r="CH51" i="11"/>
  <c r="CD51" i="11"/>
  <c r="BZ51" i="11"/>
  <c r="BV51" i="11"/>
  <c r="BR51" i="11"/>
  <c r="BN51" i="11"/>
  <c r="BJ51" i="11"/>
  <c r="BF51" i="11"/>
  <c r="BB51" i="11"/>
  <c r="AX51" i="11"/>
  <c r="AT51" i="11"/>
  <c r="AP51" i="11"/>
  <c r="AL51" i="11"/>
  <c r="AH51" i="11"/>
  <c r="AD51" i="11"/>
  <c r="Z51" i="11"/>
  <c r="V51" i="11"/>
  <c r="R51" i="11"/>
  <c r="N51" i="11"/>
  <c r="J51" i="11"/>
  <c r="F51" i="11"/>
  <c r="B51" i="11"/>
  <c r="FD51" i="2"/>
  <c r="EZ51" i="2"/>
  <c r="EV51" i="2"/>
  <c r="ER51" i="2"/>
  <c r="EN51" i="2"/>
  <c r="EJ51" i="2"/>
  <c r="EF51" i="2"/>
  <c r="EB51" i="2"/>
  <c r="DX51" i="2"/>
  <c r="DT51" i="2"/>
  <c r="DP51" i="2"/>
  <c r="DL51" i="2"/>
  <c r="DH51" i="2"/>
  <c r="DD51" i="2"/>
  <c r="CZ51" i="2"/>
  <c r="CV51" i="2"/>
  <c r="CR51" i="2"/>
  <c r="CN51" i="2"/>
  <c r="CJ51" i="2"/>
  <c r="CF51" i="2"/>
  <c r="CB51" i="2"/>
  <c r="BX51" i="2"/>
  <c r="BT51" i="2"/>
  <c r="BP51" i="2"/>
  <c r="BL51" i="2"/>
  <c r="BH51" i="2"/>
  <c r="BD51" i="2"/>
  <c r="AZ51" i="2"/>
  <c r="AV51" i="2"/>
  <c r="AR51" i="2"/>
  <c r="AN51" i="2"/>
  <c r="AJ51" i="2"/>
  <c r="AF51" i="2"/>
  <c r="AB51" i="2"/>
  <c r="X51" i="2"/>
  <c r="T51" i="2"/>
  <c r="P51" i="2"/>
  <c r="L51" i="2"/>
  <c r="H51" i="2"/>
  <c r="D51" i="2"/>
  <c r="FE51" i="11"/>
  <c r="FA51" i="11"/>
  <c r="EW51" i="11"/>
  <c r="ES51" i="11"/>
  <c r="EO51" i="11"/>
  <c r="EK51" i="11"/>
  <c r="EG51" i="11"/>
  <c r="EC51" i="11"/>
  <c r="DY51" i="11"/>
  <c r="DU51" i="11"/>
  <c r="DQ51" i="11"/>
  <c r="DM51" i="11"/>
  <c r="DI51" i="11"/>
  <c r="DE51" i="11"/>
  <c r="DA51" i="11"/>
  <c r="CW51" i="11"/>
  <c r="CS51" i="11"/>
  <c r="CO51" i="11"/>
  <c r="CK51" i="11"/>
  <c r="CG51" i="11"/>
  <c r="CC51" i="11"/>
  <c r="BY51" i="11"/>
  <c r="BU51" i="11"/>
  <c r="BQ51" i="11"/>
  <c r="BM51" i="11"/>
  <c r="BI51" i="11"/>
  <c r="BE51" i="11"/>
  <c r="BA51" i="11"/>
  <c r="AW51" i="11"/>
  <c r="AS51" i="11"/>
  <c r="AO51" i="11"/>
  <c r="AK51" i="11"/>
  <c r="AG51" i="11"/>
  <c r="AC51" i="11"/>
  <c r="Y51" i="11"/>
  <c r="U51" i="11"/>
  <c r="Q51" i="11"/>
  <c r="M51" i="11"/>
  <c r="I51" i="11"/>
  <c r="E51" i="11"/>
  <c r="FC51" i="2"/>
  <c r="EY51" i="2"/>
  <c r="EU51" i="2"/>
  <c r="EQ51" i="2"/>
  <c r="EM51" i="2"/>
  <c r="EI51" i="2"/>
  <c r="EE51" i="2"/>
  <c r="EA51" i="2"/>
  <c r="DW51" i="2"/>
  <c r="DS51" i="2"/>
  <c r="DO51" i="2"/>
  <c r="DK51" i="2"/>
  <c r="DG51" i="2"/>
  <c r="DC51" i="2"/>
  <c r="CY51" i="2"/>
  <c r="CU51" i="2"/>
  <c r="CQ51" i="2"/>
  <c r="CM51" i="2"/>
  <c r="CI51" i="2"/>
  <c r="CE51" i="2"/>
  <c r="CA51" i="2"/>
  <c r="BW51" i="2"/>
  <c r="BS51" i="2"/>
  <c r="BO51" i="2"/>
  <c r="BK51" i="2"/>
  <c r="BG51" i="2"/>
  <c r="BC51" i="2"/>
  <c r="AY51" i="2"/>
  <c r="AU51" i="2"/>
  <c r="AQ51" i="2"/>
  <c r="AM51" i="2"/>
  <c r="AI51" i="2"/>
  <c r="AE51" i="2"/>
  <c r="AA51" i="2"/>
  <c r="W51" i="2"/>
  <c r="S51" i="2"/>
  <c r="O51" i="2"/>
  <c r="K51" i="2"/>
  <c r="G51" i="2"/>
  <c r="C51" i="2"/>
  <c r="FD51" i="11"/>
  <c r="EZ51" i="11"/>
  <c r="EV51" i="11"/>
  <c r="ER51" i="11"/>
  <c r="EN51" i="11"/>
  <c r="EJ51" i="11"/>
  <c r="EF51" i="11"/>
  <c r="EB51" i="11"/>
  <c r="DX51" i="11"/>
  <c r="DT51" i="11"/>
  <c r="DP51" i="11"/>
  <c r="DL51" i="11"/>
  <c r="DH51" i="11"/>
  <c r="DD51" i="11"/>
  <c r="CZ51" i="11"/>
  <c r="CV51" i="11"/>
  <c r="CR51" i="11"/>
  <c r="CN51" i="11"/>
  <c r="CJ51" i="11"/>
  <c r="CF51" i="11"/>
  <c r="CB51" i="11"/>
  <c r="BX51" i="11"/>
  <c r="BT51" i="11"/>
  <c r="BP51" i="11"/>
  <c r="BL51" i="11"/>
  <c r="BH51" i="11"/>
  <c r="BD51" i="11"/>
  <c r="AZ51" i="11"/>
  <c r="AV51" i="11"/>
  <c r="AR51" i="11"/>
  <c r="AN51" i="11"/>
  <c r="AJ51" i="11"/>
  <c r="AF51" i="11"/>
  <c r="AB51" i="11"/>
  <c r="X51" i="11"/>
  <c r="T51" i="11"/>
  <c r="P51" i="11"/>
  <c r="L51" i="11"/>
  <c r="H51" i="11"/>
  <c r="D51" i="11"/>
  <c r="FF51" i="2"/>
  <c r="FB51" i="2"/>
  <c r="EX51" i="2"/>
  <c r="ET51" i="2"/>
  <c r="EP51" i="2"/>
  <c r="EL51" i="2"/>
  <c r="EH51" i="2"/>
  <c r="ED51" i="2"/>
  <c r="DZ51" i="2"/>
  <c r="DV51" i="2"/>
  <c r="DR51" i="2"/>
  <c r="DN51" i="2"/>
  <c r="DJ51" i="2"/>
  <c r="DF51" i="2"/>
  <c r="DB51" i="2"/>
  <c r="CX51" i="2"/>
  <c r="CT51" i="2"/>
  <c r="CP51" i="2"/>
  <c r="CL51" i="2"/>
  <c r="CH51" i="2"/>
  <c r="CD51" i="2"/>
  <c r="BZ51" i="2"/>
  <c r="BV51" i="2"/>
  <c r="BR51" i="2"/>
  <c r="BN51" i="2"/>
  <c r="BJ51" i="2"/>
  <c r="BF51" i="2"/>
  <c r="BB51" i="2"/>
  <c r="AX51" i="2"/>
  <c r="AT51" i="2"/>
  <c r="AP51" i="2"/>
  <c r="AL51" i="2"/>
  <c r="AH51" i="2"/>
  <c r="AD51" i="2"/>
  <c r="Z51" i="2"/>
  <c r="V51" i="2"/>
  <c r="R51" i="2"/>
  <c r="N51" i="2"/>
  <c r="J51" i="2"/>
  <c r="F51" i="2"/>
  <c r="B51" i="2"/>
  <c r="BK94" i="5"/>
  <c r="G26" i="5"/>
  <c r="G17" i="5" s="1"/>
  <c r="AA26" i="5"/>
  <c r="AA17" i="5" s="1"/>
  <c r="BZ21" i="5"/>
  <c r="FC72" i="11"/>
  <c r="EY72" i="11"/>
  <c r="EU72" i="11"/>
  <c r="EQ72" i="11"/>
  <c r="EM72" i="11"/>
  <c r="EI72" i="11"/>
  <c r="EE72" i="11"/>
  <c r="EA72" i="11"/>
  <c r="DW72" i="11"/>
  <c r="DS72" i="11"/>
  <c r="DO72" i="11"/>
  <c r="DK72" i="11"/>
  <c r="DG72" i="11"/>
  <c r="DC72" i="11"/>
  <c r="CY72" i="11"/>
  <c r="CU72" i="11"/>
  <c r="CQ72" i="11"/>
  <c r="CM72" i="11"/>
  <c r="CI72" i="11"/>
  <c r="CE72" i="11"/>
  <c r="CA72" i="11"/>
  <c r="BW72" i="11"/>
  <c r="BS72" i="11"/>
  <c r="BO72" i="11"/>
  <c r="BK72" i="11"/>
  <c r="BG72" i="11"/>
  <c r="BC72" i="11"/>
  <c r="AY72" i="11"/>
  <c r="AU72" i="11"/>
  <c r="AQ72" i="11"/>
  <c r="AM72" i="11"/>
  <c r="AI72" i="11"/>
  <c r="AE72" i="11"/>
  <c r="AA72" i="11"/>
  <c r="W72" i="11"/>
  <c r="S72" i="11"/>
  <c r="O72" i="11"/>
  <c r="K72" i="11"/>
  <c r="G72" i="11"/>
  <c r="C72" i="11"/>
  <c r="FE72" i="2"/>
  <c r="FA72" i="2"/>
  <c r="EW72" i="2"/>
  <c r="ES72" i="2"/>
  <c r="EO72" i="2"/>
  <c r="EK72" i="2"/>
  <c r="EG72" i="2"/>
  <c r="EC72" i="2"/>
  <c r="DY72" i="2"/>
  <c r="DU72" i="2"/>
  <c r="DQ72" i="2"/>
  <c r="DM72" i="2"/>
  <c r="DI72" i="2"/>
  <c r="DE72" i="2"/>
  <c r="DA72" i="2"/>
  <c r="CW72" i="2"/>
  <c r="CS72" i="2"/>
  <c r="CO72" i="2"/>
  <c r="CK72" i="2"/>
  <c r="CG72" i="2"/>
  <c r="CC72" i="2"/>
  <c r="BY72" i="2"/>
  <c r="BU72" i="2"/>
  <c r="BQ72" i="2"/>
  <c r="BM72" i="2"/>
  <c r="BI72" i="2"/>
  <c r="BE72" i="2"/>
  <c r="BA72" i="2"/>
  <c r="AW72" i="2"/>
  <c r="AS72" i="2"/>
  <c r="AO72" i="2"/>
  <c r="AK72" i="2"/>
  <c r="AG72" i="2"/>
  <c r="AC72" i="2"/>
  <c r="Y72" i="2"/>
  <c r="U72" i="2"/>
  <c r="Q72" i="2"/>
  <c r="M72" i="2"/>
  <c r="I72" i="2"/>
  <c r="E72" i="2"/>
  <c r="FF72" i="11"/>
  <c r="FB72" i="11"/>
  <c r="EX72" i="11"/>
  <c r="ET72" i="11"/>
  <c r="EP72" i="11"/>
  <c r="EL72" i="11"/>
  <c r="EH72" i="11"/>
  <c r="ED72" i="11"/>
  <c r="DZ72" i="11"/>
  <c r="DV72" i="11"/>
  <c r="DR72" i="11"/>
  <c r="DN72" i="11"/>
  <c r="DJ72" i="11"/>
  <c r="DF72" i="11"/>
  <c r="DB72" i="11"/>
  <c r="CX72" i="11"/>
  <c r="CT72" i="11"/>
  <c r="CP72" i="11"/>
  <c r="CL72" i="11"/>
  <c r="CH72" i="11"/>
  <c r="CD72" i="11"/>
  <c r="BZ72" i="11"/>
  <c r="BV72" i="11"/>
  <c r="BR72" i="11"/>
  <c r="BN72" i="11"/>
  <c r="BJ72" i="11"/>
  <c r="BF72" i="11"/>
  <c r="BB72" i="11"/>
  <c r="AX72" i="11"/>
  <c r="AT72" i="11"/>
  <c r="AP72" i="11"/>
  <c r="AL72" i="11"/>
  <c r="AH72" i="11"/>
  <c r="AD72" i="11"/>
  <c r="Z72" i="11"/>
  <c r="V72" i="11"/>
  <c r="R72" i="11"/>
  <c r="N72" i="11"/>
  <c r="J72" i="11"/>
  <c r="F72" i="11"/>
  <c r="B72" i="11"/>
  <c r="FD72" i="2"/>
  <c r="EZ72" i="2"/>
  <c r="EV72" i="2"/>
  <c r="ER72" i="2"/>
  <c r="EN72" i="2"/>
  <c r="EJ72" i="2"/>
  <c r="EF72" i="2"/>
  <c r="EB72" i="2"/>
  <c r="DX72" i="2"/>
  <c r="DT72" i="2"/>
  <c r="DP72" i="2"/>
  <c r="DL72" i="2"/>
  <c r="DH72" i="2"/>
  <c r="DD72" i="2"/>
  <c r="CZ72" i="2"/>
  <c r="CV72" i="2"/>
  <c r="CR72" i="2"/>
  <c r="CN72" i="2"/>
  <c r="CJ72" i="2"/>
  <c r="CF72" i="2"/>
  <c r="CB72" i="2"/>
  <c r="BX72" i="2"/>
  <c r="BT72" i="2"/>
  <c r="BP72" i="2"/>
  <c r="BL72" i="2"/>
  <c r="BH72" i="2"/>
  <c r="BD72" i="2"/>
  <c r="AZ72" i="2"/>
  <c r="AV72" i="2"/>
  <c r="AR72" i="2"/>
  <c r="AN72" i="2"/>
  <c r="AJ72" i="2"/>
  <c r="AF72" i="2"/>
  <c r="AB72" i="2"/>
  <c r="X72" i="2"/>
  <c r="T72" i="2"/>
  <c r="P72" i="2"/>
  <c r="L72" i="2"/>
  <c r="H72" i="2"/>
  <c r="D72" i="2"/>
  <c r="FE72" i="11"/>
  <c r="FA72" i="11"/>
  <c r="EW72" i="11"/>
  <c r="ES72" i="11"/>
  <c r="EO72" i="11"/>
  <c r="EK72" i="11"/>
  <c r="EG72" i="11"/>
  <c r="EC72" i="11"/>
  <c r="DY72" i="11"/>
  <c r="DU72" i="11"/>
  <c r="DQ72" i="11"/>
  <c r="DM72" i="11"/>
  <c r="DI72" i="11"/>
  <c r="DE72" i="11"/>
  <c r="DA72" i="11"/>
  <c r="CW72" i="11"/>
  <c r="CS72" i="11"/>
  <c r="CO72" i="11"/>
  <c r="CK72" i="11"/>
  <c r="CG72" i="11"/>
  <c r="CC72" i="11"/>
  <c r="BY72" i="11"/>
  <c r="BU72" i="11"/>
  <c r="BQ72" i="11"/>
  <c r="BM72" i="11"/>
  <c r="BI72" i="11"/>
  <c r="BE72" i="11"/>
  <c r="BA72" i="11"/>
  <c r="AW72" i="11"/>
  <c r="AS72" i="11"/>
  <c r="AO72" i="11"/>
  <c r="AK72" i="11"/>
  <c r="AG72" i="11"/>
  <c r="AC72" i="11"/>
  <c r="Y72" i="11"/>
  <c r="U72" i="11"/>
  <c r="Q72" i="11"/>
  <c r="M72" i="11"/>
  <c r="I72" i="11"/>
  <c r="E72" i="11"/>
  <c r="FC72" i="2"/>
  <c r="EY72" i="2"/>
  <c r="EU72" i="2"/>
  <c r="EQ72" i="2"/>
  <c r="EM72" i="2"/>
  <c r="EI72" i="2"/>
  <c r="EE72" i="2"/>
  <c r="EA72" i="2"/>
  <c r="DW72" i="2"/>
  <c r="DS72" i="2"/>
  <c r="DO72" i="2"/>
  <c r="DK72" i="2"/>
  <c r="DG72" i="2"/>
  <c r="DC72" i="2"/>
  <c r="CY72" i="2"/>
  <c r="CU72" i="2"/>
  <c r="CQ72" i="2"/>
  <c r="CM72" i="2"/>
  <c r="CI72" i="2"/>
  <c r="CE72" i="2"/>
  <c r="CA72" i="2"/>
  <c r="BW72" i="2"/>
  <c r="BS72" i="2"/>
  <c r="BO72" i="2"/>
  <c r="BK72" i="2"/>
  <c r="BG72" i="2"/>
  <c r="BC72" i="2"/>
  <c r="AY72" i="2"/>
  <c r="AU72" i="2"/>
  <c r="AQ72" i="2"/>
  <c r="AM72" i="2"/>
  <c r="AI72" i="2"/>
  <c r="AE72" i="2"/>
  <c r="AA72" i="2"/>
  <c r="W72" i="2"/>
  <c r="S72" i="2"/>
  <c r="O72" i="2"/>
  <c r="K72" i="2"/>
  <c r="G72" i="2"/>
  <c r="C72" i="2"/>
  <c r="FD72" i="11"/>
  <c r="EZ72" i="11"/>
  <c r="EV72" i="11"/>
  <c r="ER72" i="11"/>
  <c r="EN72" i="11"/>
  <c r="EJ72" i="11"/>
  <c r="EF72" i="11"/>
  <c r="EB72" i="11"/>
  <c r="DX72" i="11"/>
  <c r="DT72" i="11"/>
  <c r="DP72" i="11"/>
  <c r="DL72" i="11"/>
  <c r="DH72" i="11"/>
  <c r="DD72" i="11"/>
  <c r="CZ72" i="11"/>
  <c r="CV72" i="11"/>
  <c r="CR72" i="11"/>
  <c r="CN72" i="11"/>
  <c r="CJ72" i="11"/>
  <c r="CF72" i="11"/>
  <c r="CB72" i="11"/>
  <c r="BX72" i="11"/>
  <c r="BT72" i="11"/>
  <c r="BP72" i="11"/>
  <c r="BL72" i="11"/>
  <c r="BH72" i="11"/>
  <c r="BD72" i="11"/>
  <c r="AZ72" i="11"/>
  <c r="AV72" i="11"/>
  <c r="AR72" i="11"/>
  <c r="AN72" i="11"/>
  <c r="AJ72" i="11"/>
  <c r="AF72" i="11"/>
  <c r="AB72" i="11"/>
  <c r="X72" i="11"/>
  <c r="T72" i="11"/>
  <c r="P72" i="11"/>
  <c r="L72" i="11"/>
  <c r="H72" i="11"/>
  <c r="D72" i="11"/>
  <c r="FF72" i="2"/>
  <c r="FB72" i="2"/>
  <c r="EX72" i="2"/>
  <c r="ET72" i="2"/>
  <c r="EP72" i="2"/>
  <c r="EL72" i="2"/>
  <c r="EH72" i="2"/>
  <c r="ED72" i="2"/>
  <c r="DZ72" i="2"/>
  <c r="DV72" i="2"/>
  <c r="DR72" i="2"/>
  <c r="DN72" i="2"/>
  <c r="DJ72" i="2"/>
  <c r="DF72" i="2"/>
  <c r="DB72" i="2"/>
  <c r="CX72" i="2"/>
  <c r="CT72" i="2"/>
  <c r="CP72" i="2"/>
  <c r="CL72" i="2"/>
  <c r="CH72" i="2"/>
  <c r="CD72" i="2"/>
  <c r="BZ72" i="2"/>
  <c r="BV72" i="2"/>
  <c r="BR72" i="2"/>
  <c r="BN72" i="2"/>
  <c r="BJ72" i="2"/>
  <c r="BF72" i="2"/>
  <c r="BB72" i="2"/>
  <c r="AX72" i="2"/>
  <c r="AT72" i="2"/>
  <c r="AP72" i="2"/>
  <c r="AL72" i="2"/>
  <c r="AH72" i="2"/>
  <c r="AD72" i="2"/>
  <c r="Z72" i="2"/>
  <c r="V72" i="2"/>
  <c r="R72" i="2"/>
  <c r="N72" i="2"/>
  <c r="J72" i="2"/>
  <c r="F72" i="2"/>
  <c r="B72" i="2"/>
  <c r="FF52" i="11"/>
  <c r="FB52" i="11"/>
  <c r="EX52" i="11"/>
  <c r="ET52" i="11"/>
  <c r="EP52" i="11"/>
  <c r="EL52" i="11"/>
  <c r="EH52" i="11"/>
  <c r="ED52" i="11"/>
  <c r="DZ52" i="11"/>
  <c r="DV52" i="11"/>
  <c r="DR52" i="11"/>
  <c r="DN52" i="11"/>
  <c r="DJ52" i="11"/>
  <c r="DF52" i="11"/>
  <c r="DB52" i="11"/>
  <c r="CX52" i="11"/>
  <c r="CT52" i="11"/>
  <c r="CP52" i="11"/>
  <c r="CL52" i="11"/>
  <c r="CH52" i="11"/>
  <c r="CD52" i="11"/>
  <c r="BZ52" i="11"/>
  <c r="BV52" i="11"/>
  <c r="BR52" i="11"/>
  <c r="BN52" i="11"/>
  <c r="BJ52" i="11"/>
  <c r="BF52" i="11"/>
  <c r="BB52" i="11"/>
  <c r="AX52" i="11"/>
  <c r="AT52" i="11"/>
  <c r="AP52" i="11"/>
  <c r="AL52" i="11"/>
  <c r="AH52" i="11"/>
  <c r="AD52" i="11"/>
  <c r="Z52" i="11"/>
  <c r="V52" i="11"/>
  <c r="R52" i="11"/>
  <c r="N52" i="11"/>
  <c r="J52" i="11"/>
  <c r="F52" i="11"/>
  <c r="B52" i="11"/>
  <c r="FD52" i="2"/>
  <c r="EZ52" i="2"/>
  <c r="EV52" i="2"/>
  <c r="ER52" i="2"/>
  <c r="EN52" i="2"/>
  <c r="EJ52" i="2"/>
  <c r="EF52" i="2"/>
  <c r="EB52" i="2"/>
  <c r="DX52" i="2"/>
  <c r="DT52" i="2"/>
  <c r="DP52" i="2"/>
  <c r="DL52" i="2"/>
  <c r="DH52" i="2"/>
  <c r="DD52" i="2"/>
  <c r="CZ52" i="2"/>
  <c r="CV52" i="2"/>
  <c r="CR52" i="2"/>
  <c r="CN52" i="2"/>
  <c r="CJ52" i="2"/>
  <c r="CF52" i="2"/>
  <c r="CB52" i="2"/>
  <c r="BX52" i="2"/>
  <c r="BT52" i="2"/>
  <c r="BP52" i="2"/>
  <c r="BL52" i="2"/>
  <c r="BH52" i="2"/>
  <c r="BD52" i="2"/>
  <c r="AZ52" i="2"/>
  <c r="AV52" i="2"/>
  <c r="AR52" i="2"/>
  <c r="AN52" i="2"/>
  <c r="AJ52" i="2"/>
  <c r="AF52" i="2"/>
  <c r="AB52" i="2"/>
  <c r="X52" i="2"/>
  <c r="T52" i="2"/>
  <c r="P52" i="2"/>
  <c r="L52" i="2"/>
  <c r="H52" i="2"/>
  <c r="D52" i="2"/>
  <c r="FE52" i="11"/>
  <c r="FA52" i="11"/>
  <c r="EW52" i="11"/>
  <c r="ES52" i="11"/>
  <c r="EO52" i="11"/>
  <c r="EK52" i="11"/>
  <c r="EG52" i="11"/>
  <c r="EC52" i="11"/>
  <c r="DY52" i="11"/>
  <c r="DU52" i="11"/>
  <c r="DQ52" i="11"/>
  <c r="DM52" i="11"/>
  <c r="DI52" i="11"/>
  <c r="DE52" i="11"/>
  <c r="DA52" i="11"/>
  <c r="CW52" i="11"/>
  <c r="CS52" i="11"/>
  <c r="CO52" i="11"/>
  <c r="CK52" i="11"/>
  <c r="CG52" i="11"/>
  <c r="CC52" i="11"/>
  <c r="BY52" i="11"/>
  <c r="BU52" i="11"/>
  <c r="BQ52" i="11"/>
  <c r="BM52" i="11"/>
  <c r="BI52" i="11"/>
  <c r="BE52" i="11"/>
  <c r="BA52" i="11"/>
  <c r="AW52" i="11"/>
  <c r="AS52" i="11"/>
  <c r="AO52" i="11"/>
  <c r="AK52" i="11"/>
  <c r="AG52" i="11"/>
  <c r="AC52" i="11"/>
  <c r="Y52" i="11"/>
  <c r="U52" i="11"/>
  <c r="Q52" i="11"/>
  <c r="M52" i="11"/>
  <c r="I52" i="11"/>
  <c r="E52" i="11"/>
  <c r="FC52" i="2"/>
  <c r="EY52" i="2"/>
  <c r="EU52" i="2"/>
  <c r="EQ52" i="2"/>
  <c r="EM52" i="2"/>
  <c r="EI52" i="2"/>
  <c r="EE52" i="2"/>
  <c r="EA52" i="2"/>
  <c r="DW52" i="2"/>
  <c r="DS52" i="2"/>
  <c r="DO52" i="2"/>
  <c r="DK52" i="2"/>
  <c r="DG52" i="2"/>
  <c r="DC52" i="2"/>
  <c r="CY52" i="2"/>
  <c r="CU52" i="2"/>
  <c r="CQ52" i="2"/>
  <c r="CM52" i="2"/>
  <c r="CI52" i="2"/>
  <c r="CE52" i="2"/>
  <c r="CA52" i="2"/>
  <c r="BW52" i="2"/>
  <c r="BS52" i="2"/>
  <c r="BO52" i="2"/>
  <c r="BK52" i="2"/>
  <c r="BG52" i="2"/>
  <c r="BC52" i="2"/>
  <c r="AY52" i="2"/>
  <c r="AU52" i="2"/>
  <c r="AQ52" i="2"/>
  <c r="AM52" i="2"/>
  <c r="AI52" i="2"/>
  <c r="AE52" i="2"/>
  <c r="AA52" i="2"/>
  <c r="W52" i="2"/>
  <c r="S52" i="2"/>
  <c r="O52" i="2"/>
  <c r="K52" i="2"/>
  <c r="G52" i="2"/>
  <c r="C52" i="2"/>
  <c r="FD52" i="11"/>
  <c r="EZ52" i="11"/>
  <c r="EV52" i="11"/>
  <c r="ER52" i="11"/>
  <c r="EN52" i="11"/>
  <c r="EJ52" i="11"/>
  <c r="EF52" i="11"/>
  <c r="EB52" i="11"/>
  <c r="DX52" i="11"/>
  <c r="DT52" i="11"/>
  <c r="DP52" i="11"/>
  <c r="DL52" i="11"/>
  <c r="DH52" i="11"/>
  <c r="DD52" i="11"/>
  <c r="CZ52" i="11"/>
  <c r="CV52" i="11"/>
  <c r="CR52" i="11"/>
  <c r="CN52" i="11"/>
  <c r="CJ52" i="11"/>
  <c r="CF52" i="11"/>
  <c r="CB52" i="11"/>
  <c r="BX52" i="11"/>
  <c r="BT52" i="11"/>
  <c r="BP52" i="11"/>
  <c r="BL52" i="11"/>
  <c r="BH52" i="11"/>
  <c r="BD52" i="11"/>
  <c r="AZ52" i="11"/>
  <c r="AV52" i="11"/>
  <c r="AR52" i="11"/>
  <c r="AN52" i="11"/>
  <c r="AJ52" i="11"/>
  <c r="AF52" i="11"/>
  <c r="AB52" i="11"/>
  <c r="X52" i="11"/>
  <c r="T52" i="11"/>
  <c r="P52" i="11"/>
  <c r="L52" i="11"/>
  <c r="H52" i="11"/>
  <c r="D52" i="11"/>
  <c r="FF52" i="2"/>
  <c r="FB52" i="2"/>
  <c r="EX52" i="2"/>
  <c r="ET52" i="2"/>
  <c r="EP52" i="2"/>
  <c r="EL52" i="2"/>
  <c r="EH52" i="2"/>
  <c r="ED52" i="2"/>
  <c r="DZ52" i="2"/>
  <c r="DV52" i="2"/>
  <c r="DR52" i="2"/>
  <c r="DN52" i="2"/>
  <c r="DJ52" i="2"/>
  <c r="DF52" i="2"/>
  <c r="DB52" i="2"/>
  <c r="CX52" i="2"/>
  <c r="CT52" i="2"/>
  <c r="CP52" i="2"/>
  <c r="CL52" i="2"/>
  <c r="CH52" i="2"/>
  <c r="CD52" i="2"/>
  <c r="BZ52" i="2"/>
  <c r="BV52" i="2"/>
  <c r="BR52" i="2"/>
  <c r="BN52" i="2"/>
  <c r="BJ52" i="2"/>
  <c r="BF52" i="2"/>
  <c r="BB52" i="2"/>
  <c r="AX52" i="2"/>
  <c r="AT52" i="2"/>
  <c r="AP52" i="2"/>
  <c r="AL52" i="2"/>
  <c r="AH52" i="2"/>
  <c r="AD52" i="2"/>
  <c r="Z52" i="2"/>
  <c r="V52" i="2"/>
  <c r="R52" i="2"/>
  <c r="N52" i="2"/>
  <c r="J52" i="2"/>
  <c r="F52" i="2"/>
  <c r="B52" i="2"/>
  <c r="FC52" i="11"/>
  <c r="EY52" i="11"/>
  <c r="EU52" i="11"/>
  <c r="EQ52" i="11"/>
  <c r="EM52" i="11"/>
  <c r="EI52" i="11"/>
  <c r="EE52" i="11"/>
  <c r="EA52" i="11"/>
  <c r="DW52" i="11"/>
  <c r="DS52" i="11"/>
  <c r="DO52" i="11"/>
  <c r="DK52" i="11"/>
  <c r="DG52" i="11"/>
  <c r="DC52" i="11"/>
  <c r="CY52" i="11"/>
  <c r="CU52" i="11"/>
  <c r="CQ52" i="11"/>
  <c r="CM52" i="11"/>
  <c r="CI52" i="11"/>
  <c r="CE52" i="11"/>
  <c r="CA52" i="11"/>
  <c r="BW52" i="11"/>
  <c r="BS52" i="11"/>
  <c r="BO52" i="11"/>
  <c r="BK52" i="11"/>
  <c r="BG52" i="11"/>
  <c r="BC52" i="11"/>
  <c r="AY52" i="11"/>
  <c r="AU52" i="11"/>
  <c r="AQ52" i="11"/>
  <c r="AM52" i="11"/>
  <c r="AI52" i="11"/>
  <c r="AE52" i="11"/>
  <c r="AA52" i="11"/>
  <c r="W52" i="11"/>
  <c r="S52" i="11"/>
  <c r="O52" i="11"/>
  <c r="K52" i="11"/>
  <c r="G52" i="11"/>
  <c r="C52" i="11"/>
  <c r="FE52" i="2"/>
  <c r="FA52" i="2"/>
  <c r="EW52" i="2"/>
  <c r="ES52" i="2"/>
  <c r="EO52" i="2"/>
  <c r="EK52" i="2"/>
  <c r="EG52" i="2"/>
  <c r="EC52" i="2"/>
  <c r="DY52" i="2"/>
  <c r="DU52" i="2"/>
  <c r="DQ52" i="2"/>
  <c r="DM52" i="2"/>
  <c r="DI52" i="2"/>
  <c r="DE52" i="2"/>
  <c r="DA52" i="2"/>
  <c r="CW52" i="2"/>
  <c r="CS52" i="2"/>
  <c r="CO52" i="2"/>
  <c r="CK52" i="2"/>
  <c r="CG52" i="2"/>
  <c r="CC52" i="2"/>
  <c r="BY52" i="2"/>
  <c r="BU52" i="2"/>
  <c r="BQ52" i="2"/>
  <c r="BM52" i="2"/>
  <c r="BI52" i="2"/>
  <c r="BE52" i="2"/>
  <c r="BA52" i="2"/>
  <c r="AW52" i="2"/>
  <c r="AS52" i="2"/>
  <c r="AO52" i="2"/>
  <c r="AK52" i="2"/>
  <c r="AG52" i="2"/>
  <c r="AC52" i="2"/>
  <c r="Y52" i="2"/>
  <c r="U52" i="2"/>
  <c r="Q52" i="2"/>
  <c r="M52" i="2"/>
  <c r="I52" i="2"/>
  <c r="E52" i="2"/>
  <c r="FD97" i="11"/>
  <c r="EZ97" i="11"/>
  <c r="EV97" i="11"/>
  <c r="ER97" i="11"/>
  <c r="EN97" i="11"/>
  <c r="EJ97" i="11"/>
  <c r="EF97" i="11"/>
  <c r="EB97" i="11"/>
  <c r="DX97" i="11"/>
  <c r="DT97" i="11"/>
  <c r="DP97" i="11"/>
  <c r="DL97" i="11"/>
  <c r="DH97" i="11"/>
  <c r="DD97" i="11"/>
  <c r="CZ97" i="11"/>
  <c r="CV97" i="11"/>
  <c r="CR97" i="11"/>
  <c r="CN97" i="11"/>
  <c r="CJ97" i="11"/>
  <c r="CF97" i="11"/>
  <c r="CB97" i="11"/>
  <c r="BX97" i="11"/>
  <c r="BT97" i="11"/>
  <c r="BP97" i="11"/>
  <c r="BL97" i="11"/>
  <c r="BH97" i="11"/>
  <c r="BD97" i="11"/>
  <c r="AZ97" i="11"/>
  <c r="AV97" i="11"/>
  <c r="AR97" i="11"/>
  <c r="AN97" i="11"/>
  <c r="AJ97" i="11"/>
  <c r="AF97" i="11"/>
  <c r="AB97" i="11"/>
  <c r="X97" i="11"/>
  <c r="T97" i="11"/>
  <c r="P97" i="11"/>
  <c r="L97" i="11"/>
  <c r="H97" i="11"/>
  <c r="D97" i="11"/>
  <c r="FF97" i="2"/>
  <c r="FB97" i="2"/>
  <c r="EX97" i="2"/>
  <c r="ET97" i="2"/>
  <c r="EP97" i="2"/>
  <c r="EL97" i="2"/>
  <c r="EH97" i="2"/>
  <c r="ED97" i="2"/>
  <c r="DZ97" i="2"/>
  <c r="DV97" i="2"/>
  <c r="DR97" i="2"/>
  <c r="DN97" i="2"/>
  <c r="DJ97" i="2"/>
  <c r="DF97" i="2"/>
  <c r="DB97" i="2"/>
  <c r="CX97" i="2"/>
  <c r="CT97" i="2"/>
  <c r="CP97" i="2"/>
  <c r="CL97" i="2"/>
  <c r="CH97" i="2"/>
  <c r="CD97" i="2"/>
  <c r="BZ97" i="2"/>
  <c r="BV97" i="2"/>
  <c r="BR97" i="2"/>
  <c r="BN97" i="2"/>
  <c r="BJ97" i="2"/>
  <c r="BF97" i="2"/>
  <c r="BB97" i="2"/>
  <c r="AX97" i="2"/>
  <c r="AT97" i="2"/>
  <c r="AP97" i="2"/>
  <c r="AL97" i="2"/>
  <c r="AH97" i="2"/>
  <c r="AD97" i="2"/>
  <c r="Z97" i="2"/>
  <c r="V97" i="2"/>
  <c r="R97" i="2"/>
  <c r="N97" i="2"/>
  <c r="J97" i="2"/>
  <c r="F97" i="2"/>
  <c r="B97" i="2"/>
  <c r="FC97" i="11"/>
  <c r="EY97" i="11"/>
  <c r="EU97" i="11"/>
  <c r="EQ97" i="11"/>
  <c r="EM97" i="11"/>
  <c r="EI97" i="11"/>
  <c r="EE97" i="11"/>
  <c r="EA97" i="11"/>
  <c r="DW97" i="11"/>
  <c r="DS97" i="11"/>
  <c r="DO97" i="11"/>
  <c r="DK97" i="11"/>
  <c r="DG97" i="11"/>
  <c r="DC97" i="11"/>
  <c r="CY97" i="11"/>
  <c r="CU97" i="11"/>
  <c r="CQ97" i="11"/>
  <c r="CM97" i="11"/>
  <c r="CI97" i="11"/>
  <c r="CE97" i="11"/>
  <c r="CA97" i="11"/>
  <c r="BW97" i="11"/>
  <c r="BS97" i="11"/>
  <c r="BO97" i="11"/>
  <c r="BK97" i="11"/>
  <c r="BG97" i="11"/>
  <c r="BC97" i="11"/>
  <c r="AY97" i="11"/>
  <c r="AU97" i="11"/>
  <c r="AQ97" i="11"/>
  <c r="AM97" i="11"/>
  <c r="AI97" i="11"/>
  <c r="AE97" i="11"/>
  <c r="AA97" i="11"/>
  <c r="W97" i="11"/>
  <c r="S97" i="11"/>
  <c r="O97" i="11"/>
  <c r="K97" i="11"/>
  <c r="G97" i="11"/>
  <c r="C97" i="11"/>
  <c r="FE97" i="2"/>
  <c r="FA97" i="2"/>
  <c r="EW97" i="2"/>
  <c r="ES97" i="2"/>
  <c r="EO97" i="2"/>
  <c r="EK97" i="2"/>
  <c r="EG97" i="2"/>
  <c r="EC97" i="2"/>
  <c r="DY97" i="2"/>
  <c r="DU97" i="2"/>
  <c r="DQ97" i="2"/>
  <c r="DM97" i="2"/>
  <c r="DI97" i="2"/>
  <c r="DE97" i="2"/>
  <c r="DA97" i="2"/>
  <c r="CW97" i="2"/>
  <c r="CS97" i="2"/>
  <c r="CO97" i="2"/>
  <c r="CK97" i="2"/>
  <c r="CG97" i="2"/>
  <c r="CC97" i="2"/>
  <c r="BY97" i="2"/>
  <c r="BU97" i="2"/>
  <c r="BQ97" i="2"/>
  <c r="BM97" i="2"/>
  <c r="BI97" i="2"/>
  <c r="BE97" i="2"/>
  <c r="BA97" i="2"/>
  <c r="AW97" i="2"/>
  <c r="AS97" i="2"/>
  <c r="AO97" i="2"/>
  <c r="AK97" i="2"/>
  <c r="AG97" i="2"/>
  <c r="AC97" i="2"/>
  <c r="Y97" i="2"/>
  <c r="U97" i="2"/>
  <c r="Q97" i="2"/>
  <c r="M97" i="2"/>
  <c r="I97" i="2"/>
  <c r="E97" i="2"/>
  <c r="FF97" i="11"/>
  <c r="FB97" i="11"/>
  <c r="EX97" i="11"/>
  <c r="ET97" i="11"/>
  <c r="EP97" i="11"/>
  <c r="EL97" i="11"/>
  <c r="EH97" i="11"/>
  <c r="ED97" i="11"/>
  <c r="DZ97" i="11"/>
  <c r="DV97" i="11"/>
  <c r="DR97" i="11"/>
  <c r="DN97" i="11"/>
  <c r="DJ97" i="11"/>
  <c r="DF97" i="11"/>
  <c r="DB97" i="11"/>
  <c r="CX97" i="11"/>
  <c r="CT97" i="11"/>
  <c r="CP97" i="11"/>
  <c r="CL97" i="11"/>
  <c r="CH97" i="11"/>
  <c r="CD97" i="11"/>
  <c r="BZ97" i="11"/>
  <c r="BV97" i="11"/>
  <c r="BR97" i="11"/>
  <c r="BN97" i="11"/>
  <c r="BJ97" i="11"/>
  <c r="BF97" i="11"/>
  <c r="BB97" i="11"/>
  <c r="AX97" i="11"/>
  <c r="AT97" i="11"/>
  <c r="AP97" i="11"/>
  <c r="AL97" i="11"/>
  <c r="AH97" i="11"/>
  <c r="AD97" i="11"/>
  <c r="Z97" i="11"/>
  <c r="V97" i="11"/>
  <c r="R97" i="11"/>
  <c r="N97" i="11"/>
  <c r="J97" i="11"/>
  <c r="F97" i="11"/>
  <c r="B97" i="11"/>
  <c r="FD97" i="2"/>
  <c r="EZ97" i="2"/>
  <c r="EV97" i="2"/>
  <c r="ER97" i="2"/>
  <c r="EN97" i="2"/>
  <c r="EJ97" i="2"/>
  <c r="EF97" i="2"/>
  <c r="EB97" i="2"/>
  <c r="DX97" i="2"/>
  <c r="DT97" i="2"/>
  <c r="DP97" i="2"/>
  <c r="DL97" i="2"/>
  <c r="DH97" i="2"/>
  <c r="DD97" i="2"/>
  <c r="CZ97" i="2"/>
  <c r="CV97" i="2"/>
  <c r="CR97" i="2"/>
  <c r="CN97" i="2"/>
  <c r="CJ97" i="2"/>
  <c r="CF97" i="2"/>
  <c r="CB97" i="2"/>
  <c r="BX97" i="2"/>
  <c r="BT97" i="2"/>
  <c r="BP97" i="2"/>
  <c r="BL97" i="2"/>
  <c r="BH97" i="2"/>
  <c r="BD97" i="2"/>
  <c r="AZ97" i="2"/>
  <c r="AV97" i="2"/>
  <c r="AR97" i="2"/>
  <c r="AN97" i="2"/>
  <c r="AJ97" i="2"/>
  <c r="AF97" i="2"/>
  <c r="AB97" i="2"/>
  <c r="X97" i="2"/>
  <c r="T97" i="2"/>
  <c r="P97" i="2"/>
  <c r="L97" i="2"/>
  <c r="H97" i="2"/>
  <c r="D97" i="2"/>
  <c r="FE97" i="11"/>
  <c r="FA97" i="11"/>
  <c r="EW97" i="11"/>
  <c r="ES97" i="11"/>
  <c r="EO97" i="11"/>
  <c r="EK97" i="11"/>
  <c r="EG97" i="11"/>
  <c r="EC97" i="11"/>
  <c r="DY97" i="11"/>
  <c r="DU97" i="11"/>
  <c r="DQ97" i="11"/>
  <c r="DM97" i="11"/>
  <c r="DI97" i="11"/>
  <c r="DE97" i="11"/>
  <c r="DA97" i="11"/>
  <c r="CW97" i="11"/>
  <c r="CS97" i="11"/>
  <c r="CO97" i="11"/>
  <c r="CK97" i="11"/>
  <c r="CG97" i="11"/>
  <c r="CC97" i="11"/>
  <c r="BY97" i="11"/>
  <c r="BU97" i="11"/>
  <c r="BQ97" i="11"/>
  <c r="BM97" i="11"/>
  <c r="BI97" i="11"/>
  <c r="BE97" i="11"/>
  <c r="BA97" i="11"/>
  <c r="AW97" i="11"/>
  <c r="AS97" i="11"/>
  <c r="AO97" i="11"/>
  <c r="AK97" i="11"/>
  <c r="AG97" i="11"/>
  <c r="AC97" i="11"/>
  <c r="Y97" i="11"/>
  <c r="U97" i="11"/>
  <c r="Q97" i="11"/>
  <c r="M97" i="11"/>
  <c r="I97" i="11"/>
  <c r="E97" i="11"/>
  <c r="FC97" i="2"/>
  <c r="EY97" i="2"/>
  <c r="EU97" i="2"/>
  <c r="EQ97" i="2"/>
  <c r="EM97" i="2"/>
  <c r="EI97" i="2"/>
  <c r="EE97" i="2"/>
  <c r="EA97" i="2"/>
  <c r="DW97" i="2"/>
  <c r="DS97" i="2"/>
  <c r="DO97" i="2"/>
  <c r="DK97" i="2"/>
  <c r="DG97" i="2"/>
  <c r="DC97" i="2"/>
  <c r="CY97" i="2"/>
  <c r="CU97" i="2"/>
  <c r="CQ97" i="2"/>
  <c r="CM97" i="2"/>
  <c r="CI97" i="2"/>
  <c r="CE97" i="2"/>
  <c r="CA97" i="2"/>
  <c r="BW97" i="2"/>
  <c r="BS97" i="2"/>
  <c r="BO97" i="2"/>
  <c r="BK97" i="2"/>
  <c r="BG97" i="2"/>
  <c r="BC97" i="2"/>
  <c r="AY97" i="2"/>
  <c r="AU97" i="2"/>
  <c r="AQ97" i="2"/>
  <c r="AM97" i="2"/>
  <c r="AI97" i="2"/>
  <c r="AE97" i="2"/>
  <c r="AA97" i="2"/>
  <c r="W97" i="2"/>
  <c r="S97" i="2"/>
  <c r="O97" i="2"/>
  <c r="K97" i="2"/>
  <c r="G97" i="2"/>
  <c r="C97" i="2"/>
  <c r="FE43" i="11"/>
  <c r="FA43" i="11"/>
  <c r="EW43" i="11"/>
  <c r="ES43" i="11"/>
  <c r="EO43" i="11"/>
  <c r="EK43" i="11"/>
  <c r="EG43" i="11"/>
  <c r="EC43" i="11"/>
  <c r="DY43" i="11"/>
  <c r="DU43" i="11"/>
  <c r="DQ43" i="11"/>
  <c r="DM43" i="11"/>
  <c r="DI43" i="11"/>
  <c r="DE43" i="11"/>
  <c r="DA43" i="11"/>
  <c r="CW43" i="11"/>
  <c r="CS43" i="11"/>
  <c r="CO43" i="11"/>
  <c r="CK43" i="11"/>
  <c r="CG43" i="11"/>
  <c r="CC43" i="11"/>
  <c r="BY43" i="11"/>
  <c r="BU43" i="11"/>
  <c r="BQ43" i="11"/>
  <c r="BM43" i="11"/>
  <c r="BI43" i="11"/>
  <c r="BE43" i="11"/>
  <c r="BA43" i="11"/>
  <c r="AW43" i="11"/>
  <c r="AS43" i="11"/>
  <c r="AO43" i="11"/>
  <c r="AK43" i="11"/>
  <c r="AG43" i="11"/>
  <c r="AC43" i="11"/>
  <c r="Y43" i="11"/>
  <c r="U43" i="11"/>
  <c r="Q43" i="11"/>
  <c r="M43" i="11"/>
  <c r="I43" i="11"/>
  <c r="E43" i="11"/>
  <c r="FC43" i="2"/>
  <c r="EY43" i="2"/>
  <c r="EU43" i="2"/>
  <c r="EQ43" i="2"/>
  <c r="EM43" i="2"/>
  <c r="EI43" i="2"/>
  <c r="EE43" i="2"/>
  <c r="EA43" i="2"/>
  <c r="DW43" i="2"/>
  <c r="DS43" i="2"/>
  <c r="DO43" i="2"/>
  <c r="DK43" i="2"/>
  <c r="DG43" i="2"/>
  <c r="DC43" i="2"/>
  <c r="CY43" i="2"/>
  <c r="CU43" i="2"/>
  <c r="CQ43" i="2"/>
  <c r="CM43" i="2"/>
  <c r="CI43" i="2"/>
  <c r="CE43" i="2"/>
  <c r="CA43" i="2"/>
  <c r="BW43" i="2"/>
  <c r="BS43" i="2"/>
  <c r="BO43" i="2"/>
  <c r="BK43" i="2"/>
  <c r="BG43" i="2"/>
  <c r="BC43" i="2"/>
  <c r="AY43" i="2"/>
  <c r="AU43" i="2"/>
  <c r="AQ43" i="2"/>
  <c r="AM43" i="2"/>
  <c r="AI43" i="2"/>
  <c r="AE43" i="2"/>
  <c r="AA43" i="2"/>
  <c r="W43" i="2"/>
  <c r="S43" i="2"/>
  <c r="O43" i="2"/>
  <c r="K43" i="2"/>
  <c r="G43" i="2"/>
  <c r="C43" i="2"/>
  <c r="FD43" i="11"/>
  <c r="EZ43" i="11"/>
  <c r="EV43" i="11"/>
  <c r="ER43" i="11"/>
  <c r="EN43" i="11"/>
  <c r="EJ43" i="11"/>
  <c r="EF43" i="11"/>
  <c r="EB43" i="11"/>
  <c r="DX43" i="11"/>
  <c r="DT43" i="11"/>
  <c r="DP43" i="11"/>
  <c r="DL43" i="11"/>
  <c r="DH43" i="11"/>
  <c r="DD43" i="11"/>
  <c r="CZ43" i="11"/>
  <c r="CV43" i="11"/>
  <c r="CR43" i="11"/>
  <c r="CN43" i="11"/>
  <c r="CJ43" i="11"/>
  <c r="CF43" i="11"/>
  <c r="CB43" i="11"/>
  <c r="BX43" i="11"/>
  <c r="BT43" i="11"/>
  <c r="BP43" i="11"/>
  <c r="BL43" i="11"/>
  <c r="BH43" i="11"/>
  <c r="BD43" i="11"/>
  <c r="AZ43" i="11"/>
  <c r="AV43" i="11"/>
  <c r="AR43" i="11"/>
  <c r="AN43" i="11"/>
  <c r="AJ43" i="11"/>
  <c r="AF43" i="11"/>
  <c r="AB43" i="11"/>
  <c r="X43" i="11"/>
  <c r="T43" i="11"/>
  <c r="P43" i="11"/>
  <c r="L43" i="11"/>
  <c r="H43" i="11"/>
  <c r="D43" i="11"/>
  <c r="FF43" i="2"/>
  <c r="FB43" i="2"/>
  <c r="EX43" i="2"/>
  <c r="ET43" i="2"/>
  <c r="EP43" i="2"/>
  <c r="EL43" i="2"/>
  <c r="EH43" i="2"/>
  <c r="ED43" i="2"/>
  <c r="DZ43" i="2"/>
  <c r="DV43" i="2"/>
  <c r="DR43" i="2"/>
  <c r="DN43" i="2"/>
  <c r="DJ43" i="2"/>
  <c r="DF43" i="2"/>
  <c r="DB43" i="2"/>
  <c r="CX43" i="2"/>
  <c r="CT43" i="2"/>
  <c r="CP43" i="2"/>
  <c r="CL43" i="2"/>
  <c r="CH43" i="2"/>
  <c r="CD43" i="2"/>
  <c r="BZ43" i="2"/>
  <c r="BV43" i="2"/>
  <c r="BR43" i="2"/>
  <c r="BN43" i="2"/>
  <c r="BJ43" i="2"/>
  <c r="BF43" i="2"/>
  <c r="BB43" i="2"/>
  <c r="AX43" i="2"/>
  <c r="AT43" i="2"/>
  <c r="AP43" i="2"/>
  <c r="AL43" i="2"/>
  <c r="AH43" i="2"/>
  <c r="AD43" i="2"/>
  <c r="Z43" i="2"/>
  <c r="V43" i="2"/>
  <c r="R43" i="2"/>
  <c r="N43" i="2"/>
  <c r="J43" i="2"/>
  <c r="F43" i="2"/>
  <c r="B43" i="2"/>
  <c r="FC43" i="11"/>
  <c r="EY43" i="11"/>
  <c r="EU43" i="11"/>
  <c r="EQ43" i="11"/>
  <c r="EM43" i="11"/>
  <c r="EI43" i="11"/>
  <c r="EE43" i="11"/>
  <c r="EA43" i="11"/>
  <c r="DW43" i="11"/>
  <c r="DS43" i="11"/>
  <c r="DO43" i="11"/>
  <c r="DK43" i="11"/>
  <c r="DG43" i="11"/>
  <c r="DC43" i="11"/>
  <c r="CY43" i="11"/>
  <c r="CU43" i="11"/>
  <c r="CQ43" i="11"/>
  <c r="CM43" i="11"/>
  <c r="CI43" i="11"/>
  <c r="CE43" i="11"/>
  <c r="CA43" i="11"/>
  <c r="BW43" i="11"/>
  <c r="BS43" i="11"/>
  <c r="BO43" i="11"/>
  <c r="BK43" i="11"/>
  <c r="BG43" i="11"/>
  <c r="BC43" i="11"/>
  <c r="AY43" i="11"/>
  <c r="AU43" i="11"/>
  <c r="AQ43" i="11"/>
  <c r="AM43" i="11"/>
  <c r="AI43" i="11"/>
  <c r="AE43" i="11"/>
  <c r="AA43" i="11"/>
  <c r="W43" i="11"/>
  <c r="S43" i="11"/>
  <c r="O43" i="11"/>
  <c r="K43" i="11"/>
  <c r="G43" i="11"/>
  <c r="C43" i="11"/>
  <c r="FE43" i="2"/>
  <c r="FA43" i="2"/>
  <c r="EW43" i="2"/>
  <c r="ES43" i="2"/>
  <c r="EO43" i="2"/>
  <c r="EK43" i="2"/>
  <c r="EG43" i="2"/>
  <c r="EC43" i="2"/>
  <c r="DY43" i="2"/>
  <c r="DU43" i="2"/>
  <c r="DQ43" i="2"/>
  <c r="DM43" i="2"/>
  <c r="DI43" i="2"/>
  <c r="DE43" i="2"/>
  <c r="DA43" i="2"/>
  <c r="CW43" i="2"/>
  <c r="CS43" i="2"/>
  <c r="CO43" i="2"/>
  <c r="CK43" i="2"/>
  <c r="CG43" i="2"/>
  <c r="CC43" i="2"/>
  <c r="BY43" i="2"/>
  <c r="BU43" i="2"/>
  <c r="BQ43" i="2"/>
  <c r="BM43" i="2"/>
  <c r="BI43" i="2"/>
  <c r="BE43" i="2"/>
  <c r="BA43" i="2"/>
  <c r="AW43" i="2"/>
  <c r="AS43" i="2"/>
  <c r="AO43" i="2"/>
  <c r="AK43" i="2"/>
  <c r="AG43" i="2"/>
  <c r="AC43" i="2"/>
  <c r="Y43" i="2"/>
  <c r="U43" i="2"/>
  <c r="Q43" i="2"/>
  <c r="M43" i="2"/>
  <c r="I43" i="2"/>
  <c r="E43" i="2"/>
  <c r="FF43" i="11"/>
  <c r="FB43" i="11"/>
  <c r="EX43" i="11"/>
  <c r="ET43" i="11"/>
  <c r="EP43" i="11"/>
  <c r="EL43" i="11"/>
  <c r="EH43" i="11"/>
  <c r="ED43" i="11"/>
  <c r="DZ43" i="11"/>
  <c r="DV43" i="11"/>
  <c r="DR43" i="11"/>
  <c r="DN43" i="11"/>
  <c r="DJ43" i="11"/>
  <c r="DF43" i="11"/>
  <c r="DB43" i="11"/>
  <c r="CX43" i="11"/>
  <c r="CT43" i="11"/>
  <c r="CP43" i="11"/>
  <c r="CL43" i="11"/>
  <c r="CH43" i="11"/>
  <c r="CD43" i="11"/>
  <c r="BZ43" i="11"/>
  <c r="BV43" i="11"/>
  <c r="BR43" i="11"/>
  <c r="BN43" i="11"/>
  <c r="BJ43" i="11"/>
  <c r="BF43" i="11"/>
  <c r="BB43" i="11"/>
  <c r="AX43" i="11"/>
  <c r="AT43" i="11"/>
  <c r="AP43" i="11"/>
  <c r="AL43" i="11"/>
  <c r="AH43" i="11"/>
  <c r="AD43" i="11"/>
  <c r="Z43" i="11"/>
  <c r="V43" i="11"/>
  <c r="R43" i="11"/>
  <c r="N43" i="11"/>
  <c r="J43" i="11"/>
  <c r="F43" i="11"/>
  <c r="B43" i="11"/>
  <c r="FD43" i="2"/>
  <c r="EZ43" i="2"/>
  <c r="EV43" i="2"/>
  <c r="ER43" i="2"/>
  <c r="EN43" i="2"/>
  <c r="EJ43" i="2"/>
  <c r="EF43" i="2"/>
  <c r="EB43" i="2"/>
  <c r="DX43" i="2"/>
  <c r="DT43" i="2"/>
  <c r="DP43" i="2"/>
  <c r="DL43" i="2"/>
  <c r="DH43" i="2"/>
  <c r="DD43" i="2"/>
  <c r="CZ43" i="2"/>
  <c r="CV43" i="2"/>
  <c r="CR43" i="2"/>
  <c r="CN43" i="2"/>
  <c r="CJ43" i="2"/>
  <c r="CF43" i="2"/>
  <c r="CB43" i="2"/>
  <c r="BX43" i="2"/>
  <c r="BT43" i="2"/>
  <c r="BP43" i="2"/>
  <c r="BL43" i="2"/>
  <c r="BH43" i="2"/>
  <c r="BD43" i="2"/>
  <c r="AZ43" i="2"/>
  <c r="AV43" i="2"/>
  <c r="AR43" i="2"/>
  <c r="AN43" i="2"/>
  <c r="AJ43" i="2"/>
  <c r="AF43" i="2"/>
  <c r="AB43" i="2"/>
  <c r="X43" i="2"/>
  <c r="T43" i="2"/>
  <c r="P43" i="2"/>
  <c r="L43" i="2"/>
  <c r="H43" i="2"/>
  <c r="D43" i="2"/>
  <c r="FD28" i="11"/>
  <c r="EZ28" i="11"/>
  <c r="EV28" i="11"/>
  <c r="ER28" i="11"/>
  <c r="EN28" i="11"/>
  <c r="EJ28" i="11"/>
  <c r="EF28" i="11"/>
  <c r="EB28" i="11"/>
  <c r="DX28" i="11"/>
  <c r="DT28" i="11"/>
  <c r="DP28" i="11"/>
  <c r="DL28" i="11"/>
  <c r="DH28" i="11"/>
  <c r="DD28" i="11"/>
  <c r="CZ28" i="11"/>
  <c r="CV28" i="11"/>
  <c r="CR28" i="11"/>
  <c r="CN28" i="11"/>
  <c r="CJ28" i="11"/>
  <c r="CF28" i="11"/>
  <c r="CB28" i="11"/>
  <c r="BX28" i="11"/>
  <c r="BT28" i="11"/>
  <c r="BP28" i="11"/>
  <c r="BL28" i="11"/>
  <c r="BH28" i="11"/>
  <c r="BD28" i="11"/>
  <c r="AZ28" i="11"/>
  <c r="AV28" i="11"/>
  <c r="AR28" i="11"/>
  <c r="AN28" i="11"/>
  <c r="AJ28" i="11"/>
  <c r="AF28" i="11"/>
  <c r="AB28" i="11"/>
  <c r="X28" i="11"/>
  <c r="T28" i="11"/>
  <c r="P28" i="11"/>
  <c r="L28" i="11"/>
  <c r="H28" i="11"/>
  <c r="D28" i="11"/>
  <c r="FF28" i="2"/>
  <c r="FB28" i="2"/>
  <c r="EX28" i="2"/>
  <c r="ET28" i="2"/>
  <c r="EP28" i="2"/>
  <c r="EL28" i="2"/>
  <c r="EH28" i="2"/>
  <c r="ED28" i="2"/>
  <c r="DZ28" i="2"/>
  <c r="DV28" i="2"/>
  <c r="DR28" i="2"/>
  <c r="DN28" i="2"/>
  <c r="DJ28" i="2"/>
  <c r="DF28" i="2"/>
  <c r="DB28" i="2"/>
  <c r="CX28" i="2"/>
  <c r="CT28" i="2"/>
  <c r="CP28" i="2"/>
  <c r="CL28" i="2"/>
  <c r="CH28" i="2"/>
  <c r="CD28" i="2"/>
  <c r="BZ28" i="2"/>
  <c r="BV28" i="2"/>
  <c r="BR28" i="2"/>
  <c r="BN28" i="2"/>
  <c r="BJ28" i="2"/>
  <c r="BF28" i="2"/>
  <c r="BB28" i="2"/>
  <c r="AX28" i="2"/>
  <c r="AT28" i="2"/>
  <c r="AP28" i="2"/>
  <c r="AL28" i="2"/>
  <c r="AH28" i="2"/>
  <c r="AD28" i="2"/>
  <c r="Z28" i="2"/>
  <c r="V28" i="2"/>
  <c r="R28" i="2"/>
  <c r="N28" i="2"/>
  <c r="J28" i="2"/>
  <c r="F28" i="2"/>
  <c r="B28" i="2"/>
  <c r="FC28" i="11"/>
  <c r="EY28" i="11"/>
  <c r="EU28" i="11"/>
  <c r="EQ28" i="11"/>
  <c r="EM28" i="11"/>
  <c r="EI28" i="11"/>
  <c r="EE28" i="11"/>
  <c r="EA28" i="11"/>
  <c r="DW28" i="11"/>
  <c r="DS28" i="11"/>
  <c r="DO28" i="11"/>
  <c r="DK28" i="11"/>
  <c r="DG28" i="11"/>
  <c r="DC28" i="11"/>
  <c r="CY28" i="11"/>
  <c r="CU28" i="11"/>
  <c r="CQ28" i="11"/>
  <c r="CM28" i="11"/>
  <c r="CI28" i="11"/>
  <c r="CE28" i="11"/>
  <c r="CA28" i="11"/>
  <c r="BW28" i="11"/>
  <c r="BS28" i="11"/>
  <c r="BO28" i="11"/>
  <c r="BK28" i="11"/>
  <c r="BG28" i="11"/>
  <c r="BC28" i="11"/>
  <c r="AY28" i="11"/>
  <c r="AU28" i="11"/>
  <c r="AQ28" i="11"/>
  <c r="AM28" i="11"/>
  <c r="AI28" i="11"/>
  <c r="AE28" i="11"/>
  <c r="AA28" i="11"/>
  <c r="W28" i="11"/>
  <c r="S28" i="11"/>
  <c r="O28" i="11"/>
  <c r="K28" i="11"/>
  <c r="G28" i="11"/>
  <c r="C28" i="11"/>
  <c r="FE28" i="2"/>
  <c r="FA28" i="2"/>
  <c r="EW28" i="2"/>
  <c r="ES28" i="2"/>
  <c r="EO28" i="2"/>
  <c r="EK28" i="2"/>
  <c r="EG28" i="2"/>
  <c r="EC28" i="2"/>
  <c r="DY28" i="2"/>
  <c r="DU28" i="2"/>
  <c r="DQ28" i="2"/>
  <c r="DM28" i="2"/>
  <c r="DI28" i="2"/>
  <c r="DE28" i="2"/>
  <c r="DA28" i="2"/>
  <c r="CW28" i="2"/>
  <c r="CS28" i="2"/>
  <c r="CO28" i="2"/>
  <c r="CK28" i="2"/>
  <c r="CG28" i="2"/>
  <c r="CC28" i="2"/>
  <c r="BY28" i="2"/>
  <c r="BU28" i="2"/>
  <c r="BQ28" i="2"/>
  <c r="BM28" i="2"/>
  <c r="BI28" i="2"/>
  <c r="BE28" i="2"/>
  <c r="BA28" i="2"/>
  <c r="AW28" i="2"/>
  <c r="AS28" i="2"/>
  <c r="AO28" i="2"/>
  <c r="AK28" i="2"/>
  <c r="AG28" i="2"/>
  <c r="AC28" i="2"/>
  <c r="Y28" i="2"/>
  <c r="U28" i="2"/>
  <c r="Q28" i="2"/>
  <c r="M28" i="2"/>
  <c r="I28" i="2"/>
  <c r="E28" i="2"/>
  <c r="FF28" i="11"/>
  <c r="FB28" i="11"/>
  <c r="EX28" i="11"/>
  <c r="ET28" i="11"/>
  <c r="EP28" i="11"/>
  <c r="EL28" i="11"/>
  <c r="EH28" i="11"/>
  <c r="ED28" i="11"/>
  <c r="DZ28" i="11"/>
  <c r="DV28" i="11"/>
  <c r="DR28" i="11"/>
  <c r="DN28" i="11"/>
  <c r="DJ28" i="11"/>
  <c r="DF28" i="11"/>
  <c r="DB28" i="11"/>
  <c r="CX28" i="11"/>
  <c r="CT28" i="11"/>
  <c r="CP28" i="11"/>
  <c r="CL28" i="11"/>
  <c r="CH28" i="11"/>
  <c r="CD28" i="11"/>
  <c r="BZ28" i="11"/>
  <c r="BV28" i="11"/>
  <c r="BR28" i="11"/>
  <c r="BN28" i="11"/>
  <c r="BJ28" i="11"/>
  <c r="BF28" i="11"/>
  <c r="BB28" i="11"/>
  <c r="AX28" i="11"/>
  <c r="AT28" i="11"/>
  <c r="AP28" i="11"/>
  <c r="AL28" i="11"/>
  <c r="AH28" i="11"/>
  <c r="AD28" i="11"/>
  <c r="Z28" i="11"/>
  <c r="V28" i="11"/>
  <c r="R28" i="11"/>
  <c r="N28" i="11"/>
  <c r="J28" i="11"/>
  <c r="F28" i="11"/>
  <c r="B28" i="11"/>
  <c r="FD28" i="2"/>
  <c r="EZ28" i="2"/>
  <c r="EV28" i="2"/>
  <c r="ER28" i="2"/>
  <c r="EN28" i="2"/>
  <c r="EJ28" i="2"/>
  <c r="EF28" i="2"/>
  <c r="EB28" i="2"/>
  <c r="DX28" i="2"/>
  <c r="DT28" i="2"/>
  <c r="DP28" i="2"/>
  <c r="DL28" i="2"/>
  <c r="DH28" i="2"/>
  <c r="DD28" i="2"/>
  <c r="CZ28" i="2"/>
  <c r="CV28" i="2"/>
  <c r="CR28" i="2"/>
  <c r="CN28" i="2"/>
  <c r="CJ28" i="2"/>
  <c r="CF28" i="2"/>
  <c r="CB28" i="2"/>
  <c r="BX28" i="2"/>
  <c r="BT28" i="2"/>
  <c r="BP28" i="2"/>
  <c r="BL28" i="2"/>
  <c r="BH28" i="2"/>
  <c r="BD28" i="2"/>
  <c r="AZ28" i="2"/>
  <c r="AV28" i="2"/>
  <c r="AR28" i="2"/>
  <c r="AN28" i="2"/>
  <c r="AJ28" i="2"/>
  <c r="AF28" i="2"/>
  <c r="AB28" i="2"/>
  <c r="X28" i="2"/>
  <c r="T28" i="2"/>
  <c r="P28" i="2"/>
  <c r="L28" i="2"/>
  <c r="H28" i="2"/>
  <c r="D28" i="2"/>
  <c r="FE28" i="11"/>
  <c r="FA28" i="11"/>
  <c r="EW28" i="11"/>
  <c r="ES28" i="11"/>
  <c r="EO28" i="11"/>
  <c r="EK28" i="11"/>
  <c r="EG28" i="11"/>
  <c r="EC28" i="11"/>
  <c r="DY28" i="11"/>
  <c r="DU28" i="11"/>
  <c r="DQ28" i="11"/>
  <c r="DM28" i="11"/>
  <c r="DI28" i="11"/>
  <c r="DE28" i="11"/>
  <c r="DA28" i="11"/>
  <c r="CW28" i="11"/>
  <c r="CS28" i="11"/>
  <c r="CO28" i="11"/>
  <c r="CK28" i="11"/>
  <c r="CG28" i="11"/>
  <c r="CC28" i="11"/>
  <c r="BY28" i="11"/>
  <c r="BU28" i="11"/>
  <c r="BQ28" i="11"/>
  <c r="BM28" i="11"/>
  <c r="BI28" i="11"/>
  <c r="BE28" i="11"/>
  <c r="BA28" i="11"/>
  <c r="AW28" i="11"/>
  <c r="AS28" i="11"/>
  <c r="AO28" i="11"/>
  <c r="AK28" i="11"/>
  <c r="AG28" i="11"/>
  <c r="AC28" i="11"/>
  <c r="Y28" i="11"/>
  <c r="U28" i="11"/>
  <c r="Q28" i="11"/>
  <c r="M28" i="11"/>
  <c r="I28" i="11"/>
  <c r="E28" i="11"/>
  <c r="FC28" i="2"/>
  <c r="EY28" i="2"/>
  <c r="EU28" i="2"/>
  <c r="EQ28" i="2"/>
  <c r="EM28" i="2"/>
  <c r="EI28" i="2"/>
  <c r="EE28" i="2"/>
  <c r="EA28" i="2"/>
  <c r="DW28" i="2"/>
  <c r="DS28" i="2"/>
  <c r="DO28" i="2"/>
  <c r="DK28" i="2"/>
  <c r="DG28" i="2"/>
  <c r="DC28" i="2"/>
  <c r="CY28" i="2"/>
  <c r="CU28" i="2"/>
  <c r="CQ28" i="2"/>
  <c r="CM28" i="2"/>
  <c r="CI28" i="2"/>
  <c r="CE28" i="2"/>
  <c r="CA28" i="2"/>
  <c r="BW28" i="2"/>
  <c r="BS28" i="2"/>
  <c r="BO28" i="2"/>
  <c r="BK28" i="2"/>
  <c r="BG28" i="2"/>
  <c r="BC28" i="2"/>
  <c r="AY28" i="2"/>
  <c r="AU28" i="2"/>
  <c r="AQ28" i="2"/>
  <c r="AM28" i="2"/>
  <c r="AI28" i="2"/>
  <c r="AE28" i="2"/>
  <c r="AA28" i="2"/>
  <c r="W28" i="2"/>
  <c r="S28" i="2"/>
  <c r="O28" i="2"/>
  <c r="K28" i="2"/>
  <c r="G28" i="2"/>
  <c r="C28" i="2"/>
  <c r="FD54" i="11"/>
  <c r="EZ54" i="11"/>
  <c r="EV54" i="11"/>
  <c r="ER54" i="11"/>
  <c r="EN54" i="11"/>
  <c r="EJ54" i="11"/>
  <c r="EF54" i="11"/>
  <c r="EB54" i="11"/>
  <c r="DX54" i="11"/>
  <c r="DT54" i="11"/>
  <c r="DP54" i="11"/>
  <c r="DL54" i="11"/>
  <c r="DH54" i="11"/>
  <c r="DD54" i="11"/>
  <c r="CZ54" i="11"/>
  <c r="CV54" i="11"/>
  <c r="CR54" i="11"/>
  <c r="CN54" i="11"/>
  <c r="CJ54" i="11"/>
  <c r="CF54" i="11"/>
  <c r="CB54" i="11"/>
  <c r="BX54" i="11"/>
  <c r="BT54" i="11"/>
  <c r="BP54" i="11"/>
  <c r="BL54" i="11"/>
  <c r="BH54" i="11"/>
  <c r="BD54" i="11"/>
  <c r="AZ54" i="11"/>
  <c r="AV54" i="11"/>
  <c r="AR54" i="11"/>
  <c r="AN54" i="11"/>
  <c r="AJ54" i="11"/>
  <c r="AF54" i="11"/>
  <c r="AB54" i="11"/>
  <c r="X54" i="11"/>
  <c r="T54" i="11"/>
  <c r="P54" i="11"/>
  <c r="L54" i="11"/>
  <c r="H54" i="11"/>
  <c r="D54" i="11"/>
  <c r="FF54" i="2"/>
  <c r="FB54" i="2"/>
  <c r="EX54" i="2"/>
  <c r="ET54" i="2"/>
  <c r="EP54" i="2"/>
  <c r="EL54" i="2"/>
  <c r="EH54" i="2"/>
  <c r="ED54" i="2"/>
  <c r="DZ54" i="2"/>
  <c r="DV54" i="2"/>
  <c r="DR54" i="2"/>
  <c r="DN54" i="2"/>
  <c r="DJ54" i="2"/>
  <c r="DF54" i="2"/>
  <c r="DB54" i="2"/>
  <c r="CX54" i="2"/>
  <c r="CT54" i="2"/>
  <c r="CP54" i="2"/>
  <c r="CL54" i="2"/>
  <c r="CH54" i="2"/>
  <c r="CD54" i="2"/>
  <c r="BZ54" i="2"/>
  <c r="BV54" i="2"/>
  <c r="BR54" i="2"/>
  <c r="BN54" i="2"/>
  <c r="BJ54" i="2"/>
  <c r="BF54" i="2"/>
  <c r="BB54" i="2"/>
  <c r="AX54" i="2"/>
  <c r="AT54" i="2"/>
  <c r="AP54" i="2"/>
  <c r="AL54" i="2"/>
  <c r="AH54" i="2"/>
  <c r="AD54" i="2"/>
  <c r="Z54" i="2"/>
  <c r="V54" i="2"/>
  <c r="R54" i="2"/>
  <c r="N54" i="2"/>
  <c r="J54" i="2"/>
  <c r="F54" i="2"/>
  <c r="B54" i="2"/>
  <c r="FC54" i="11"/>
  <c r="EY54" i="11"/>
  <c r="EU54" i="11"/>
  <c r="EQ54" i="11"/>
  <c r="EM54" i="11"/>
  <c r="EI54" i="11"/>
  <c r="EE54" i="11"/>
  <c r="EA54" i="11"/>
  <c r="DW54" i="11"/>
  <c r="DS54" i="11"/>
  <c r="DO54" i="11"/>
  <c r="DK54" i="11"/>
  <c r="DG54" i="11"/>
  <c r="DC54" i="11"/>
  <c r="CY54" i="11"/>
  <c r="CU54" i="11"/>
  <c r="CQ54" i="11"/>
  <c r="CM54" i="11"/>
  <c r="CI54" i="11"/>
  <c r="CE54" i="11"/>
  <c r="CA54" i="11"/>
  <c r="BW54" i="11"/>
  <c r="BS54" i="11"/>
  <c r="BO54" i="11"/>
  <c r="BK54" i="11"/>
  <c r="BG54" i="11"/>
  <c r="BC54" i="11"/>
  <c r="AY54" i="11"/>
  <c r="AU54" i="11"/>
  <c r="AQ54" i="11"/>
  <c r="AM54" i="11"/>
  <c r="AI54" i="11"/>
  <c r="AE54" i="11"/>
  <c r="AA54" i="11"/>
  <c r="W54" i="11"/>
  <c r="S54" i="11"/>
  <c r="O54" i="11"/>
  <c r="K54" i="11"/>
  <c r="G54" i="11"/>
  <c r="C54" i="11"/>
  <c r="FE54" i="2"/>
  <c r="FA54" i="2"/>
  <c r="EW54" i="2"/>
  <c r="ES54" i="2"/>
  <c r="EO54" i="2"/>
  <c r="EK54" i="2"/>
  <c r="EG54" i="2"/>
  <c r="EC54" i="2"/>
  <c r="DY54" i="2"/>
  <c r="DU54" i="2"/>
  <c r="DQ54" i="2"/>
  <c r="DM54" i="2"/>
  <c r="DI54" i="2"/>
  <c r="DE54" i="2"/>
  <c r="DA54" i="2"/>
  <c r="CW54" i="2"/>
  <c r="CS54" i="2"/>
  <c r="CO54" i="2"/>
  <c r="CK54" i="2"/>
  <c r="CG54" i="2"/>
  <c r="CC54" i="2"/>
  <c r="BY54" i="2"/>
  <c r="BU54" i="2"/>
  <c r="BQ54" i="2"/>
  <c r="BM54" i="2"/>
  <c r="BI54" i="2"/>
  <c r="BE54" i="2"/>
  <c r="BA54" i="2"/>
  <c r="AW54" i="2"/>
  <c r="AS54" i="2"/>
  <c r="AO54" i="2"/>
  <c r="AK54" i="2"/>
  <c r="AG54" i="2"/>
  <c r="AC54" i="2"/>
  <c r="Y54" i="2"/>
  <c r="U54" i="2"/>
  <c r="Q54" i="2"/>
  <c r="M54" i="2"/>
  <c r="I54" i="2"/>
  <c r="E54" i="2"/>
  <c r="FF54" i="11"/>
  <c r="FB54" i="11"/>
  <c r="EX54" i="11"/>
  <c r="ET54" i="11"/>
  <c r="EP54" i="11"/>
  <c r="EL54" i="11"/>
  <c r="EH54" i="11"/>
  <c r="ED54" i="11"/>
  <c r="DZ54" i="11"/>
  <c r="DV54" i="11"/>
  <c r="DR54" i="11"/>
  <c r="DN54" i="11"/>
  <c r="DJ54" i="11"/>
  <c r="DF54" i="11"/>
  <c r="DB54" i="11"/>
  <c r="CX54" i="11"/>
  <c r="CT54" i="11"/>
  <c r="CP54" i="11"/>
  <c r="CL54" i="11"/>
  <c r="CH54" i="11"/>
  <c r="CD54" i="11"/>
  <c r="BZ54" i="11"/>
  <c r="BV54" i="11"/>
  <c r="BR54" i="11"/>
  <c r="BN54" i="11"/>
  <c r="BJ54" i="11"/>
  <c r="BF54" i="11"/>
  <c r="BB54" i="11"/>
  <c r="AX54" i="11"/>
  <c r="AT54" i="11"/>
  <c r="AP54" i="11"/>
  <c r="AL54" i="11"/>
  <c r="AH54" i="11"/>
  <c r="AD54" i="11"/>
  <c r="Z54" i="11"/>
  <c r="V54" i="11"/>
  <c r="R54" i="11"/>
  <c r="N54" i="11"/>
  <c r="J54" i="11"/>
  <c r="F54" i="11"/>
  <c r="B54" i="11"/>
  <c r="FD54" i="2"/>
  <c r="EZ54" i="2"/>
  <c r="EV54" i="2"/>
  <c r="ER54" i="2"/>
  <c r="EN54" i="2"/>
  <c r="EJ54" i="2"/>
  <c r="EF54" i="2"/>
  <c r="EB54" i="2"/>
  <c r="DX54" i="2"/>
  <c r="DT54" i="2"/>
  <c r="DP54" i="2"/>
  <c r="DL54" i="2"/>
  <c r="DH54" i="2"/>
  <c r="DD54" i="2"/>
  <c r="CZ54" i="2"/>
  <c r="CV54" i="2"/>
  <c r="CR54" i="2"/>
  <c r="CN54" i="2"/>
  <c r="CJ54" i="2"/>
  <c r="CF54" i="2"/>
  <c r="CB54" i="2"/>
  <c r="BX54" i="2"/>
  <c r="BT54" i="2"/>
  <c r="BP54" i="2"/>
  <c r="BL54" i="2"/>
  <c r="BH54" i="2"/>
  <c r="BD54" i="2"/>
  <c r="AZ54" i="2"/>
  <c r="AV54" i="2"/>
  <c r="AR54" i="2"/>
  <c r="AN54" i="2"/>
  <c r="AJ54" i="2"/>
  <c r="AF54" i="2"/>
  <c r="AB54" i="2"/>
  <c r="X54" i="2"/>
  <c r="T54" i="2"/>
  <c r="P54" i="2"/>
  <c r="L54" i="2"/>
  <c r="H54" i="2"/>
  <c r="D54" i="2"/>
  <c r="FE54" i="11"/>
  <c r="FA54" i="11"/>
  <c r="EW54" i="11"/>
  <c r="ES54" i="11"/>
  <c r="EO54" i="11"/>
  <c r="EK54" i="11"/>
  <c r="EG54" i="11"/>
  <c r="EC54" i="11"/>
  <c r="DY54" i="11"/>
  <c r="DU54" i="11"/>
  <c r="DQ54" i="11"/>
  <c r="DM54" i="11"/>
  <c r="DI54" i="11"/>
  <c r="DE54" i="11"/>
  <c r="DA54" i="11"/>
  <c r="CW54" i="11"/>
  <c r="CS54" i="11"/>
  <c r="CO54" i="11"/>
  <c r="CK54" i="11"/>
  <c r="CG54" i="11"/>
  <c r="CC54" i="11"/>
  <c r="BY54" i="11"/>
  <c r="BU54" i="11"/>
  <c r="BQ54" i="11"/>
  <c r="BM54" i="11"/>
  <c r="BI54" i="11"/>
  <c r="BE54" i="11"/>
  <c r="BA54" i="11"/>
  <c r="AW54" i="11"/>
  <c r="AS54" i="11"/>
  <c r="AO54" i="11"/>
  <c r="AK54" i="11"/>
  <c r="AG54" i="11"/>
  <c r="AC54" i="11"/>
  <c r="Y54" i="11"/>
  <c r="U54" i="11"/>
  <c r="Q54" i="11"/>
  <c r="M54" i="11"/>
  <c r="I54" i="11"/>
  <c r="E54" i="11"/>
  <c r="FC54" i="2"/>
  <c r="EY54" i="2"/>
  <c r="EU54" i="2"/>
  <c r="EQ54" i="2"/>
  <c r="EM54" i="2"/>
  <c r="EI54" i="2"/>
  <c r="EE54" i="2"/>
  <c r="EA54" i="2"/>
  <c r="DW54" i="2"/>
  <c r="DS54" i="2"/>
  <c r="DO54" i="2"/>
  <c r="DK54" i="2"/>
  <c r="DG54" i="2"/>
  <c r="DC54" i="2"/>
  <c r="CY54" i="2"/>
  <c r="CU54" i="2"/>
  <c r="CQ54" i="2"/>
  <c r="CM54" i="2"/>
  <c r="CI54" i="2"/>
  <c r="CE54" i="2"/>
  <c r="CA54" i="2"/>
  <c r="BW54" i="2"/>
  <c r="BS54" i="2"/>
  <c r="BO54" i="2"/>
  <c r="BK54" i="2"/>
  <c r="BG54" i="2"/>
  <c r="BC54" i="2"/>
  <c r="AY54" i="2"/>
  <c r="AU54" i="2"/>
  <c r="AQ54" i="2"/>
  <c r="AM54" i="2"/>
  <c r="AI54" i="2"/>
  <c r="AE54" i="2"/>
  <c r="AA54" i="2"/>
  <c r="W54" i="2"/>
  <c r="S54" i="2"/>
  <c r="O54" i="2"/>
  <c r="K54" i="2"/>
  <c r="G54" i="2"/>
  <c r="C54" i="2"/>
  <c r="AB21" i="5"/>
  <c r="FD44" i="11"/>
  <c r="EZ44" i="11"/>
  <c r="EV44" i="11"/>
  <c r="ER44" i="11"/>
  <c r="EN44" i="11"/>
  <c r="EJ44" i="11"/>
  <c r="EF44" i="11"/>
  <c r="EB44" i="11"/>
  <c r="DX44" i="11"/>
  <c r="DT44" i="11"/>
  <c r="DP44" i="11"/>
  <c r="DL44" i="11"/>
  <c r="DH44" i="11"/>
  <c r="DD44" i="11"/>
  <c r="CZ44" i="11"/>
  <c r="CV44" i="11"/>
  <c r="CR44" i="11"/>
  <c r="CN44" i="11"/>
  <c r="CJ44" i="11"/>
  <c r="CF44" i="11"/>
  <c r="CB44" i="11"/>
  <c r="BX44" i="11"/>
  <c r="BT44" i="11"/>
  <c r="BP44" i="11"/>
  <c r="BL44" i="11"/>
  <c r="BH44" i="11"/>
  <c r="BD44" i="11"/>
  <c r="AZ44" i="11"/>
  <c r="AV44" i="11"/>
  <c r="AR44" i="11"/>
  <c r="AN44" i="11"/>
  <c r="AJ44" i="11"/>
  <c r="AF44" i="11"/>
  <c r="AB44" i="11"/>
  <c r="X44" i="11"/>
  <c r="T44" i="11"/>
  <c r="P44" i="11"/>
  <c r="L44" i="11"/>
  <c r="H44" i="11"/>
  <c r="D44" i="11"/>
  <c r="FF44" i="2"/>
  <c r="FB44" i="2"/>
  <c r="EX44" i="2"/>
  <c r="ET44" i="2"/>
  <c r="EP44" i="2"/>
  <c r="EL44" i="2"/>
  <c r="EH44" i="2"/>
  <c r="ED44" i="2"/>
  <c r="DZ44" i="2"/>
  <c r="DV44" i="2"/>
  <c r="DR44" i="2"/>
  <c r="DN44" i="2"/>
  <c r="DJ44" i="2"/>
  <c r="DF44" i="2"/>
  <c r="DB44" i="2"/>
  <c r="CX44" i="2"/>
  <c r="CT44" i="2"/>
  <c r="CP44" i="2"/>
  <c r="CL44" i="2"/>
  <c r="CH44" i="2"/>
  <c r="CD44" i="2"/>
  <c r="BZ44" i="2"/>
  <c r="BV44" i="2"/>
  <c r="BR44" i="2"/>
  <c r="BN44" i="2"/>
  <c r="BJ44" i="2"/>
  <c r="BF44" i="2"/>
  <c r="BB44" i="2"/>
  <c r="AX44" i="2"/>
  <c r="AT44" i="2"/>
  <c r="AP44" i="2"/>
  <c r="AL44" i="2"/>
  <c r="AH44" i="2"/>
  <c r="AD44" i="2"/>
  <c r="Z44" i="2"/>
  <c r="V44" i="2"/>
  <c r="R44" i="2"/>
  <c r="N44" i="2"/>
  <c r="J44" i="2"/>
  <c r="F44" i="2"/>
  <c r="B44" i="2"/>
  <c r="FC44" i="11"/>
  <c r="EY44" i="11"/>
  <c r="EU44" i="11"/>
  <c r="EQ44" i="11"/>
  <c r="EM44" i="11"/>
  <c r="EI44" i="11"/>
  <c r="EE44" i="11"/>
  <c r="EA44" i="11"/>
  <c r="DW44" i="11"/>
  <c r="DS44" i="11"/>
  <c r="DO44" i="11"/>
  <c r="DK44" i="11"/>
  <c r="DG44" i="11"/>
  <c r="DC44" i="11"/>
  <c r="CY44" i="11"/>
  <c r="CU44" i="11"/>
  <c r="CQ44" i="11"/>
  <c r="CM44" i="11"/>
  <c r="CI44" i="11"/>
  <c r="CE44" i="11"/>
  <c r="CA44" i="11"/>
  <c r="BW44" i="11"/>
  <c r="BS44" i="11"/>
  <c r="BO44" i="11"/>
  <c r="BK44" i="11"/>
  <c r="BG44" i="11"/>
  <c r="BC44" i="11"/>
  <c r="AY44" i="11"/>
  <c r="AU44" i="11"/>
  <c r="AQ44" i="11"/>
  <c r="AM44" i="11"/>
  <c r="AI44" i="11"/>
  <c r="AE44" i="11"/>
  <c r="AA44" i="11"/>
  <c r="W44" i="11"/>
  <c r="S44" i="11"/>
  <c r="O44" i="11"/>
  <c r="K44" i="11"/>
  <c r="G44" i="11"/>
  <c r="C44" i="11"/>
  <c r="FE44" i="2"/>
  <c r="FA44" i="2"/>
  <c r="EW44" i="2"/>
  <c r="ES44" i="2"/>
  <c r="EO44" i="2"/>
  <c r="EK44" i="2"/>
  <c r="EG44" i="2"/>
  <c r="EC44" i="2"/>
  <c r="DY44" i="2"/>
  <c r="DU44" i="2"/>
  <c r="DQ44" i="2"/>
  <c r="DM44" i="2"/>
  <c r="DI44" i="2"/>
  <c r="DE44" i="2"/>
  <c r="DA44" i="2"/>
  <c r="CW44" i="2"/>
  <c r="CS44" i="2"/>
  <c r="CO44" i="2"/>
  <c r="CK44" i="2"/>
  <c r="CG44" i="2"/>
  <c r="CC44" i="2"/>
  <c r="BY44" i="2"/>
  <c r="BU44" i="2"/>
  <c r="BQ44" i="2"/>
  <c r="BM44" i="2"/>
  <c r="BI44" i="2"/>
  <c r="BE44" i="2"/>
  <c r="BA44" i="2"/>
  <c r="AW44" i="2"/>
  <c r="AS44" i="2"/>
  <c r="AO44" i="2"/>
  <c r="AK44" i="2"/>
  <c r="AG44" i="2"/>
  <c r="AC44" i="2"/>
  <c r="Y44" i="2"/>
  <c r="U44" i="2"/>
  <c r="Q44" i="2"/>
  <c r="M44" i="2"/>
  <c r="I44" i="2"/>
  <c r="E44" i="2"/>
  <c r="FF44" i="11"/>
  <c r="FB44" i="11"/>
  <c r="EX44" i="11"/>
  <c r="ET44" i="11"/>
  <c r="EP44" i="11"/>
  <c r="EL44" i="11"/>
  <c r="EH44" i="11"/>
  <c r="ED44" i="11"/>
  <c r="DZ44" i="11"/>
  <c r="DV44" i="11"/>
  <c r="DR44" i="11"/>
  <c r="DN44" i="11"/>
  <c r="DJ44" i="11"/>
  <c r="DF44" i="11"/>
  <c r="DB44" i="11"/>
  <c r="CX44" i="11"/>
  <c r="CT44" i="11"/>
  <c r="CP44" i="11"/>
  <c r="CL44" i="11"/>
  <c r="CH44" i="11"/>
  <c r="CD44" i="11"/>
  <c r="BZ44" i="11"/>
  <c r="BV44" i="11"/>
  <c r="BR44" i="11"/>
  <c r="BN44" i="11"/>
  <c r="BJ44" i="11"/>
  <c r="BF44" i="11"/>
  <c r="BB44" i="11"/>
  <c r="AX44" i="11"/>
  <c r="AT44" i="11"/>
  <c r="AP44" i="11"/>
  <c r="AL44" i="11"/>
  <c r="AH44" i="11"/>
  <c r="AD44" i="11"/>
  <c r="Z44" i="11"/>
  <c r="V44" i="11"/>
  <c r="R44" i="11"/>
  <c r="N44" i="11"/>
  <c r="J44" i="11"/>
  <c r="F44" i="11"/>
  <c r="B44" i="11"/>
  <c r="FD44" i="2"/>
  <c r="EZ44" i="2"/>
  <c r="EV44" i="2"/>
  <c r="ER44" i="2"/>
  <c r="EN44" i="2"/>
  <c r="EJ44" i="2"/>
  <c r="EF44" i="2"/>
  <c r="EB44" i="2"/>
  <c r="DX44" i="2"/>
  <c r="DT44" i="2"/>
  <c r="DP44" i="2"/>
  <c r="DL44" i="2"/>
  <c r="DH44" i="2"/>
  <c r="DD44" i="2"/>
  <c r="CZ44" i="2"/>
  <c r="CV44" i="2"/>
  <c r="CR44" i="2"/>
  <c r="CN44" i="2"/>
  <c r="CJ44" i="2"/>
  <c r="CF44" i="2"/>
  <c r="CB44" i="2"/>
  <c r="BX44" i="2"/>
  <c r="BT44" i="2"/>
  <c r="BP44" i="2"/>
  <c r="BL44" i="2"/>
  <c r="BH44" i="2"/>
  <c r="BD44" i="2"/>
  <c r="AZ44" i="2"/>
  <c r="AV44" i="2"/>
  <c r="AR44" i="2"/>
  <c r="AN44" i="2"/>
  <c r="AJ44" i="2"/>
  <c r="AF44" i="2"/>
  <c r="AB44" i="2"/>
  <c r="X44" i="2"/>
  <c r="T44" i="2"/>
  <c r="P44" i="2"/>
  <c r="L44" i="2"/>
  <c r="H44" i="2"/>
  <c r="D44" i="2"/>
  <c r="FE44" i="11"/>
  <c r="FA44" i="11"/>
  <c r="EW44" i="11"/>
  <c r="ES44" i="11"/>
  <c r="EO44" i="11"/>
  <c r="EK44" i="11"/>
  <c r="EG44" i="11"/>
  <c r="EC44" i="11"/>
  <c r="DY44" i="11"/>
  <c r="DU44" i="11"/>
  <c r="DQ44" i="11"/>
  <c r="DM44" i="11"/>
  <c r="DI44" i="11"/>
  <c r="DE44" i="11"/>
  <c r="DA44" i="11"/>
  <c r="CW44" i="11"/>
  <c r="CS44" i="11"/>
  <c r="CO44" i="11"/>
  <c r="CK44" i="11"/>
  <c r="CG44" i="11"/>
  <c r="CC44" i="11"/>
  <c r="BY44" i="11"/>
  <c r="BU44" i="11"/>
  <c r="BQ44" i="11"/>
  <c r="BM44" i="11"/>
  <c r="BI44" i="11"/>
  <c r="BE44" i="11"/>
  <c r="BA44" i="11"/>
  <c r="AW44" i="11"/>
  <c r="AS44" i="11"/>
  <c r="AO44" i="11"/>
  <c r="AK44" i="11"/>
  <c r="AG44" i="11"/>
  <c r="AC44" i="11"/>
  <c r="Y44" i="11"/>
  <c r="U44" i="11"/>
  <c r="Q44" i="11"/>
  <c r="M44" i="11"/>
  <c r="I44" i="11"/>
  <c r="E44" i="11"/>
  <c r="FC44" i="2"/>
  <c r="EY44" i="2"/>
  <c r="EU44" i="2"/>
  <c r="EQ44" i="2"/>
  <c r="EM44" i="2"/>
  <c r="EI44" i="2"/>
  <c r="EE44" i="2"/>
  <c r="EA44" i="2"/>
  <c r="DW44" i="2"/>
  <c r="DS44" i="2"/>
  <c r="DO44" i="2"/>
  <c r="DK44" i="2"/>
  <c r="DG44" i="2"/>
  <c r="DC44" i="2"/>
  <c r="CY44" i="2"/>
  <c r="CU44" i="2"/>
  <c r="CQ44" i="2"/>
  <c r="CM44" i="2"/>
  <c r="CI44" i="2"/>
  <c r="CE44" i="2"/>
  <c r="CA44" i="2"/>
  <c r="BW44" i="2"/>
  <c r="BS44" i="2"/>
  <c r="BO44" i="2"/>
  <c r="BK44" i="2"/>
  <c r="BG44" i="2"/>
  <c r="BC44" i="2"/>
  <c r="AY44" i="2"/>
  <c r="AU44" i="2"/>
  <c r="AQ44" i="2"/>
  <c r="AM44" i="2"/>
  <c r="AI44" i="2"/>
  <c r="AE44" i="2"/>
  <c r="AA44" i="2"/>
  <c r="W44" i="2"/>
  <c r="S44" i="2"/>
  <c r="O44" i="2"/>
  <c r="K44" i="2"/>
  <c r="G44" i="2"/>
  <c r="C44" i="2"/>
  <c r="AK50" i="5"/>
  <c r="AK46" i="5" s="1"/>
  <c r="DK56" i="5"/>
  <c r="D56" i="5"/>
  <c r="CH56" i="5"/>
  <c r="FE37" i="11"/>
  <c r="FA37" i="11"/>
  <c r="EW37" i="11"/>
  <c r="ES37" i="11"/>
  <c r="EO37" i="11"/>
  <c r="EK37" i="11"/>
  <c r="EG37" i="11"/>
  <c r="EC37" i="11"/>
  <c r="DY37" i="11"/>
  <c r="DU37" i="11"/>
  <c r="DQ37" i="11"/>
  <c r="DM37" i="11"/>
  <c r="DI37" i="11"/>
  <c r="DE37" i="11"/>
  <c r="DA37" i="11"/>
  <c r="CW37" i="11"/>
  <c r="CS37" i="11"/>
  <c r="CO37" i="11"/>
  <c r="CK37" i="11"/>
  <c r="CG37" i="11"/>
  <c r="CC37" i="11"/>
  <c r="BY37" i="11"/>
  <c r="BU37" i="11"/>
  <c r="BQ37" i="11"/>
  <c r="BM37" i="11"/>
  <c r="BI37" i="11"/>
  <c r="BE37" i="11"/>
  <c r="BA37" i="11"/>
  <c r="AW37" i="11"/>
  <c r="AS37" i="11"/>
  <c r="AO37" i="11"/>
  <c r="AK37" i="11"/>
  <c r="AG37" i="11"/>
  <c r="AC37" i="11"/>
  <c r="Y37" i="11"/>
  <c r="U37" i="11"/>
  <c r="Q37" i="11"/>
  <c r="M37" i="11"/>
  <c r="I37" i="11"/>
  <c r="E37" i="11"/>
  <c r="FC37" i="2"/>
  <c r="EY37" i="2"/>
  <c r="EU37" i="2"/>
  <c r="EQ37" i="2"/>
  <c r="EM37" i="2"/>
  <c r="EI37" i="2"/>
  <c r="EE37" i="2"/>
  <c r="EA37" i="2"/>
  <c r="DW37" i="2"/>
  <c r="DS37" i="2"/>
  <c r="DO37" i="2"/>
  <c r="DK37" i="2"/>
  <c r="DG37" i="2"/>
  <c r="DC37" i="2"/>
  <c r="CY37" i="2"/>
  <c r="CU37" i="2"/>
  <c r="CQ37" i="2"/>
  <c r="CM37" i="2"/>
  <c r="CI37" i="2"/>
  <c r="CE37" i="2"/>
  <c r="CA37" i="2"/>
  <c r="BW37" i="2"/>
  <c r="BS37" i="2"/>
  <c r="BO37" i="2"/>
  <c r="BK37" i="2"/>
  <c r="BG37" i="2"/>
  <c r="BC37" i="2"/>
  <c r="AY37" i="2"/>
  <c r="AU37" i="2"/>
  <c r="AQ37" i="2"/>
  <c r="AM37" i="2"/>
  <c r="AI37" i="2"/>
  <c r="AE37" i="2"/>
  <c r="AA37" i="2"/>
  <c r="W37" i="2"/>
  <c r="S37" i="2"/>
  <c r="O37" i="2"/>
  <c r="K37" i="2"/>
  <c r="G37" i="2"/>
  <c r="C37" i="2"/>
  <c r="FD37" i="11"/>
  <c r="EZ37" i="11"/>
  <c r="EV37" i="11"/>
  <c r="ER37" i="11"/>
  <c r="EN37" i="11"/>
  <c r="EJ37" i="11"/>
  <c r="EF37" i="11"/>
  <c r="EB37" i="11"/>
  <c r="DX37" i="11"/>
  <c r="DT37" i="11"/>
  <c r="DP37" i="11"/>
  <c r="DL37" i="11"/>
  <c r="DH37" i="11"/>
  <c r="DD37" i="11"/>
  <c r="CZ37" i="11"/>
  <c r="CV37" i="11"/>
  <c r="CR37" i="11"/>
  <c r="CN37" i="11"/>
  <c r="CJ37" i="11"/>
  <c r="CF37" i="11"/>
  <c r="CB37" i="11"/>
  <c r="BX37" i="11"/>
  <c r="BT37" i="11"/>
  <c r="BP37" i="11"/>
  <c r="BL37" i="11"/>
  <c r="BH37" i="11"/>
  <c r="BD37" i="11"/>
  <c r="AZ37" i="11"/>
  <c r="AV37" i="11"/>
  <c r="AR37" i="11"/>
  <c r="AN37" i="11"/>
  <c r="AJ37" i="11"/>
  <c r="AF37" i="11"/>
  <c r="AB37" i="11"/>
  <c r="X37" i="11"/>
  <c r="T37" i="11"/>
  <c r="P37" i="11"/>
  <c r="L37" i="11"/>
  <c r="H37" i="11"/>
  <c r="D37" i="11"/>
  <c r="FF37" i="2"/>
  <c r="FB37" i="2"/>
  <c r="EX37" i="2"/>
  <c r="ET37" i="2"/>
  <c r="EP37" i="2"/>
  <c r="EL37" i="2"/>
  <c r="EH37" i="2"/>
  <c r="ED37" i="2"/>
  <c r="DZ37" i="2"/>
  <c r="DV37" i="2"/>
  <c r="DR37" i="2"/>
  <c r="DN37" i="2"/>
  <c r="DJ37" i="2"/>
  <c r="DF37" i="2"/>
  <c r="DB37" i="2"/>
  <c r="CX37" i="2"/>
  <c r="CT37" i="2"/>
  <c r="CP37" i="2"/>
  <c r="CL37" i="2"/>
  <c r="CH37" i="2"/>
  <c r="CD37" i="2"/>
  <c r="BZ37" i="2"/>
  <c r="BV37" i="2"/>
  <c r="BR37" i="2"/>
  <c r="BN37" i="2"/>
  <c r="BJ37" i="2"/>
  <c r="BF37" i="2"/>
  <c r="BB37" i="2"/>
  <c r="AX37" i="2"/>
  <c r="AT37" i="2"/>
  <c r="AP37" i="2"/>
  <c r="AL37" i="2"/>
  <c r="AH37" i="2"/>
  <c r="AD37" i="2"/>
  <c r="Z37" i="2"/>
  <c r="V37" i="2"/>
  <c r="R37" i="2"/>
  <c r="N37" i="2"/>
  <c r="J37" i="2"/>
  <c r="F37" i="2"/>
  <c r="B37" i="2"/>
  <c r="FC37" i="11"/>
  <c r="EY37" i="11"/>
  <c r="EU37" i="11"/>
  <c r="EQ37" i="11"/>
  <c r="EM37" i="11"/>
  <c r="EI37" i="11"/>
  <c r="EE37" i="11"/>
  <c r="EA37" i="11"/>
  <c r="DW37" i="11"/>
  <c r="DS37" i="11"/>
  <c r="DO37" i="11"/>
  <c r="DK37" i="11"/>
  <c r="DG37" i="11"/>
  <c r="DC37" i="11"/>
  <c r="CY37" i="11"/>
  <c r="CU37" i="11"/>
  <c r="CQ37" i="11"/>
  <c r="CM37" i="11"/>
  <c r="CI37" i="11"/>
  <c r="CE37" i="11"/>
  <c r="CA37" i="11"/>
  <c r="BW37" i="11"/>
  <c r="BS37" i="11"/>
  <c r="BO37" i="11"/>
  <c r="BK37" i="11"/>
  <c r="BG37" i="11"/>
  <c r="BC37" i="11"/>
  <c r="AY37" i="11"/>
  <c r="AU37" i="11"/>
  <c r="AQ37" i="11"/>
  <c r="AM37" i="11"/>
  <c r="AI37" i="11"/>
  <c r="AE37" i="11"/>
  <c r="AA37" i="11"/>
  <c r="W37" i="11"/>
  <c r="S37" i="11"/>
  <c r="O37" i="11"/>
  <c r="K37" i="11"/>
  <c r="G37" i="11"/>
  <c r="C37" i="11"/>
  <c r="FE37" i="2"/>
  <c r="FA37" i="2"/>
  <c r="EW37" i="2"/>
  <c r="ES37" i="2"/>
  <c r="EO37" i="2"/>
  <c r="EK37" i="2"/>
  <c r="EG37" i="2"/>
  <c r="EC37" i="2"/>
  <c r="DY37" i="2"/>
  <c r="DU37" i="2"/>
  <c r="DQ37" i="2"/>
  <c r="DM37" i="2"/>
  <c r="DI37" i="2"/>
  <c r="DE37" i="2"/>
  <c r="DA37" i="2"/>
  <c r="CW37" i="2"/>
  <c r="CS37" i="2"/>
  <c r="CO37" i="2"/>
  <c r="CK37" i="2"/>
  <c r="CG37" i="2"/>
  <c r="CC37" i="2"/>
  <c r="BY37" i="2"/>
  <c r="BU37" i="2"/>
  <c r="BQ37" i="2"/>
  <c r="BM37" i="2"/>
  <c r="BI37" i="2"/>
  <c r="BE37" i="2"/>
  <c r="BA37" i="2"/>
  <c r="AW37" i="2"/>
  <c r="AS37" i="2"/>
  <c r="AO37" i="2"/>
  <c r="AK37" i="2"/>
  <c r="AG37" i="2"/>
  <c r="AC37" i="2"/>
  <c r="Y37" i="2"/>
  <c r="U37" i="2"/>
  <c r="Q37" i="2"/>
  <c r="M37" i="2"/>
  <c r="I37" i="2"/>
  <c r="E37" i="2"/>
  <c r="FF37" i="11"/>
  <c r="FB37" i="11"/>
  <c r="EX37" i="11"/>
  <c r="ET37" i="11"/>
  <c r="EP37" i="11"/>
  <c r="EL37" i="11"/>
  <c r="EH37" i="11"/>
  <c r="ED37" i="11"/>
  <c r="DZ37" i="11"/>
  <c r="DV37" i="11"/>
  <c r="DR37" i="11"/>
  <c r="DN37" i="11"/>
  <c r="DJ37" i="11"/>
  <c r="DF37" i="11"/>
  <c r="DB37" i="11"/>
  <c r="CX37" i="11"/>
  <c r="CT37" i="11"/>
  <c r="CP37" i="11"/>
  <c r="CL37" i="11"/>
  <c r="CH37" i="11"/>
  <c r="CD37" i="11"/>
  <c r="BZ37" i="11"/>
  <c r="BV37" i="11"/>
  <c r="BR37" i="11"/>
  <c r="BN37" i="11"/>
  <c r="BJ37" i="11"/>
  <c r="BF37" i="11"/>
  <c r="BB37" i="11"/>
  <c r="AX37" i="11"/>
  <c r="AT37" i="11"/>
  <c r="AP37" i="11"/>
  <c r="AL37" i="11"/>
  <c r="AH37" i="11"/>
  <c r="AD37" i="11"/>
  <c r="Z37" i="11"/>
  <c r="V37" i="11"/>
  <c r="R37" i="11"/>
  <c r="N37" i="11"/>
  <c r="J37" i="11"/>
  <c r="F37" i="11"/>
  <c r="B37" i="11"/>
  <c r="FD37" i="2"/>
  <c r="EZ37" i="2"/>
  <c r="EV37" i="2"/>
  <c r="ER37" i="2"/>
  <c r="EN37" i="2"/>
  <c r="EJ37" i="2"/>
  <c r="EF37" i="2"/>
  <c r="EB37" i="2"/>
  <c r="DX37" i="2"/>
  <c r="DT37" i="2"/>
  <c r="DP37" i="2"/>
  <c r="DL37" i="2"/>
  <c r="DH37" i="2"/>
  <c r="DD37" i="2"/>
  <c r="CZ37" i="2"/>
  <c r="CV37" i="2"/>
  <c r="CR37" i="2"/>
  <c r="CN37" i="2"/>
  <c r="CJ37" i="2"/>
  <c r="CF37" i="2"/>
  <c r="CB37" i="2"/>
  <c r="BX37" i="2"/>
  <c r="BT37" i="2"/>
  <c r="BP37" i="2"/>
  <c r="BL37" i="2"/>
  <c r="BH37" i="2"/>
  <c r="BD37" i="2"/>
  <c r="AZ37" i="2"/>
  <c r="AV37" i="2"/>
  <c r="AR37" i="2"/>
  <c r="AN37" i="2"/>
  <c r="AJ37" i="2"/>
  <c r="AF37" i="2"/>
  <c r="AB37" i="2"/>
  <c r="X37" i="2"/>
  <c r="T37" i="2"/>
  <c r="P37" i="2"/>
  <c r="L37" i="2"/>
  <c r="H37" i="2"/>
  <c r="D37" i="2"/>
  <c r="CZ94" i="5"/>
  <c r="CZ93" i="5" s="1"/>
  <c r="AM21" i="5"/>
  <c r="FF58" i="11"/>
  <c r="FB58" i="11"/>
  <c r="EX58" i="11"/>
  <c r="ET58" i="11"/>
  <c r="EP58" i="11"/>
  <c r="EL58" i="11"/>
  <c r="EH58" i="11"/>
  <c r="ED58" i="11"/>
  <c r="DZ58" i="11"/>
  <c r="DV58" i="11"/>
  <c r="DR58" i="11"/>
  <c r="DN58" i="11"/>
  <c r="DJ58" i="11"/>
  <c r="DF58" i="11"/>
  <c r="DB58" i="11"/>
  <c r="CX58" i="11"/>
  <c r="CT58" i="11"/>
  <c r="CP58" i="11"/>
  <c r="CL58" i="11"/>
  <c r="CH58" i="11"/>
  <c r="CD58" i="11"/>
  <c r="BZ58" i="11"/>
  <c r="BV58" i="11"/>
  <c r="BR58" i="11"/>
  <c r="BN58" i="11"/>
  <c r="BJ58" i="11"/>
  <c r="BF58" i="11"/>
  <c r="BB58" i="11"/>
  <c r="AX58" i="11"/>
  <c r="AT58" i="11"/>
  <c r="AP58" i="11"/>
  <c r="AL58" i="11"/>
  <c r="AH58" i="11"/>
  <c r="AD58" i="11"/>
  <c r="Z58" i="11"/>
  <c r="V58" i="11"/>
  <c r="R58" i="11"/>
  <c r="N58" i="11"/>
  <c r="J58" i="11"/>
  <c r="F58" i="11"/>
  <c r="B58" i="11"/>
  <c r="FD58" i="2"/>
  <c r="EZ58" i="2"/>
  <c r="EV58" i="2"/>
  <c r="ER58" i="2"/>
  <c r="EN58" i="2"/>
  <c r="EJ58" i="2"/>
  <c r="EF58" i="2"/>
  <c r="EB58" i="2"/>
  <c r="DX58" i="2"/>
  <c r="DT58" i="2"/>
  <c r="DP58" i="2"/>
  <c r="DL58" i="2"/>
  <c r="DH58" i="2"/>
  <c r="DD58" i="2"/>
  <c r="CZ58" i="2"/>
  <c r="CV58" i="2"/>
  <c r="CR58" i="2"/>
  <c r="CN58" i="2"/>
  <c r="CJ58" i="2"/>
  <c r="CF58" i="2"/>
  <c r="CB58" i="2"/>
  <c r="BX58" i="2"/>
  <c r="BT58" i="2"/>
  <c r="BP58" i="2"/>
  <c r="BL58" i="2"/>
  <c r="BH58" i="2"/>
  <c r="BD58" i="2"/>
  <c r="AZ58" i="2"/>
  <c r="AV58" i="2"/>
  <c r="AR58" i="2"/>
  <c r="AN58" i="2"/>
  <c r="AJ58" i="2"/>
  <c r="AF58" i="2"/>
  <c r="AB58" i="2"/>
  <c r="X58" i="2"/>
  <c r="T58" i="2"/>
  <c r="P58" i="2"/>
  <c r="L58" i="2"/>
  <c r="H58" i="2"/>
  <c r="D58" i="2"/>
  <c r="FE58" i="11"/>
  <c r="FA58" i="11"/>
  <c r="EW58" i="11"/>
  <c r="ES58" i="11"/>
  <c r="EO58" i="11"/>
  <c r="EK58" i="11"/>
  <c r="EG58" i="11"/>
  <c r="EC58" i="11"/>
  <c r="DY58" i="11"/>
  <c r="DU58" i="11"/>
  <c r="DQ58" i="11"/>
  <c r="DM58" i="11"/>
  <c r="DI58" i="11"/>
  <c r="DE58" i="11"/>
  <c r="DA58" i="11"/>
  <c r="CW58" i="11"/>
  <c r="CS58" i="11"/>
  <c r="CO58" i="11"/>
  <c r="CK58" i="11"/>
  <c r="CG58" i="11"/>
  <c r="CC58" i="11"/>
  <c r="BY58" i="11"/>
  <c r="BU58" i="11"/>
  <c r="BQ58" i="11"/>
  <c r="BM58" i="11"/>
  <c r="BI58" i="11"/>
  <c r="BE58" i="11"/>
  <c r="BA58" i="11"/>
  <c r="AW58" i="11"/>
  <c r="AS58" i="11"/>
  <c r="AO58" i="11"/>
  <c r="AK58" i="11"/>
  <c r="AG58" i="11"/>
  <c r="AC58" i="11"/>
  <c r="Y58" i="11"/>
  <c r="U58" i="11"/>
  <c r="Q58" i="11"/>
  <c r="M58" i="11"/>
  <c r="I58" i="11"/>
  <c r="E58" i="11"/>
  <c r="FC58" i="2"/>
  <c r="EY58" i="2"/>
  <c r="EU58" i="2"/>
  <c r="EQ58" i="2"/>
  <c r="EM58" i="2"/>
  <c r="EI58" i="2"/>
  <c r="EE58" i="2"/>
  <c r="EA58" i="2"/>
  <c r="DW58" i="2"/>
  <c r="DS58" i="2"/>
  <c r="DO58" i="2"/>
  <c r="DK58" i="2"/>
  <c r="DG58" i="2"/>
  <c r="DC58" i="2"/>
  <c r="CY58" i="2"/>
  <c r="CU58" i="2"/>
  <c r="CQ58" i="2"/>
  <c r="CM58" i="2"/>
  <c r="CI58" i="2"/>
  <c r="CE58" i="2"/>
  <c r="CA58" i="2"/>
  <c r="BW58" i="2"/>
  <c r="BS58" i="2"/>
  <c r="BO58" i="2"/>
  <c r="BK58" i="2"/>
  <c r="BG58" i="2"/>
  <c r="BC58" i="2"/>
  <c r="AY58" i="2"/>
  <c r="AU58" i="2"/>
  <c r="AQ58" i="2"/>
  <c r="AM58" i="2"/>
  <c r="AI58" i="2"/>
  <c r="AE58" i="2"/>
  <c r="AA58" i="2"/>
  <c r="W58" i="2"/>
  <c r="S58" i="2"/>
  <c r="O58" i="2"/>
  <c r="K58" i="2"/>
  <c r="G58" i="2"/>
  <c r="C58" i="2"/>
  <c r="FD58" i="11"/>
  <c r="EZ58" i="11"/>
  <c r="EV58" i="11"/>
  <c r="ER58" i="11"/>
  <c r="EN58" i="11"/>
  <c r="EJ58" i="11"/>
  <c r="EF58" i="11"/>
  <c r="EB58" i="11"/>
  <c r="DX58" i="11"/>
  <c r="DT58" i="11"/>
  <c r="DP58" i="11"/>
  <c r="DL58" i="11"/>
  <c r="DH58" i="11"/>
  <c r="DD58" i="11"/>
  <c r="CZ58" i="11"/>
  <c r="CV58" i="11"/>
  <c r="CR58" i="11"/>
  <c r="CN58" i="11"/>
  <c r="CJ58" i="11"/>
  <c r="CF58" i="11"/>
  <c r="CB58" i="11"/>
  <c r="BX58" i="11"/>
  <c r="BT58" i="11"/>
  <c r="BP58" i="11"/>
  <c r="BL58" i="11"/>
  <c r="BH58" i="11"/>
  <c r="BD58" i="11"/>
  <c r="AZ58" i="11"/>
  <c r="AV58" i="11"/>
  <c r="AR58" i="11"/>
  <c r="AN58" i="11"/>
  <c r="AJ58" i="11"/>
  <c r="AF58" i="11"/>
  <c r="AB58" i="11"/>
  <c r="X58" i="11"/>
  <c r="T58" i="11"/>
  <c r="P58" i="11"/>
  <c r="L58" i="11"/>
  <c r="H58" i="11"/>
  <c r="D58" i="11"/>
  <c r="FF58" i="2"/>
  <c r="FB58" i="2"/>
  <c r="EX58" i="2"/>
  <c r="ET58" i="2"/>
  <c r="EP58" i="2"/>
  <c r="EL58" i="2"/>
  <c r="EH58" i="2"/>
  <c r="ED58" i="2"/>
  <c r="DZ58" i="2"/>
  <c r="DV58" i="2"/>
  <c r="DR58" i="2"/>
  <c r="DN58" i="2"/>
  <c r="DJ58" i="2"/>
  <c r="DF58" i="2"/>
  <c r="DB58" i="2"/>
  <c r="CX58" i="2"/>
  <c r="CT58" i="2"/>
  <c r="CP58" i="2"/>
  <c r="CL58" i="2"/>
  <c r="CH58" i="2"/>
  <c r="CD58" i="2"/>
  <c r="BZ58" i="2"/>
  <c r="BV58" i="2"/>
  <c r="BR58" i="2"/>
  <c r="BN58" i="2"/>
  <c r="BJ58" i="2"/>
  <c r="BF58" i="2"/>
  <c r="BB58" i="2"/>
  <c r="AX58" i="2"/>
  <c r="AT58" i="2"/>
  <c r="AP58" i="2"/>
  <c r="AL58" i="2"/>
  <c r="AH58" i="2"/>
  <c r="AD58" i="2"/>
  <c r="Z58" i="2"/>
  <c r="V58" i="2"/>
  <c r="R58" i="2"/>
  <c r="N58" i="2"/>
  <c r="J58" i="2"/>
  <c r="F58" i="2"/>
  <c r="B58" i="2"/>
  <c r="FC58" i="11"/>
  <c r="EY58" i="11"/>
  <c r="EU58" i="11"/>
  <c r="EQ58" i="11"/>
  <c r="EM58" i="11"/>
  <c r="EI58" i="11"/>
  <c r="EE58" i="11"/>
  <c r="EA58" i="11"/>
  <c r="DW58" i="11"/>
  <c r="DS58" i="11"/>
  <c r="DO58" i="11"/>
  <c r="DK58" i="11"/>
  <c r="DG58" i="11"/>
  <c r="DC58" i="11"/>
  <c r="CY58" i="11"/>
  <c r="CU58" i="11"/>
  <c r="CQ58" i="11"/>
  <c r="CM58" i="11"/>
  <c r="CI58" i="11"/>
  <c r="CE58" i="11"/>
  <c r="CA58" i="11"/>
  <c r="BW58" i="11"/>
  <c r="BS58" i="11"/>
  <c r="BO58" i="11"/>
  <c r="BK58" i="11"/>
  <c r="BG58" i="11"/>
  <c r="BC58" i="11"/>
  <c r="AY58" i="11"/>
  <c r="AU58" i="11"/>
  <c r="AQ58" i="11"/>
  <c r="AM58" i="11"/>
  <c r="AI58" i="11"/>
  <c r="AE58" i="11"/>
  <c r="AA58" i="11"/>
  <c r="W58" i="11"/>
  <c r="S58" i="11"/>
  <c r="O58" i="11"/>
  <c r="K58" i="11"/>
  <c r="G58" i="11"/>
  <c r="C58" i="11"/>
  <c r="FE58" i="2"/>
  <c r="FA58" i="2"/>
  <c r="EW58" i="2"/>
  <c r="ES58" i="2"/>
  <c r="EO58" i="2"/>
  <c r="EK58" i="2"/>
  <c r="EG58" i="2"/>
  <c r="EC58" i="2"/>
  <c r="DY58" i="2"/>
  <c r="DU58" i="2"/>
  <c r="DQ58" i="2"/>
  <c r="DM58" i="2"/>
  <c r="DI58" i="2"/>
  <c r="DE58" i="2"/>
  <c r="DA58" i="2"/>
  <c r="CW58" i="2"/>
  <c r="CS58" i="2"/>
  <c r="CO58" i="2"/>
  <c r="CK58" i="2"/>
  <c r="CG58" i="2"/>
  <c r="CC58" i="2"/>
  <c r="BY58" i="2"/>
  <c r="BU58" i="2"/>
  <c r="BQ58" i="2"/>
  <c r="BM58" i="2"/>
  <c r="BI58" i="2"/>
  <c r="BE58" i="2"/>
  <c r="BA58" i="2"/>
  <c r="AW58" i="2"/>
  <c r="AS58" i="2"/>
  <c r="AO58" i="2"/>
  <c r="AK58" i="2"/>
  <c r="AG58" i="2"/>
  <c r="AC58" i="2"/>
  <c r="Y58" i="2"/>
  <c r="U58" i="2"/>
  <c r="Q58" i="2"/>
  <c r="M58" i="2"/>
  <c r="I58" i="2"/>
  <c r="E58" i="2"/>
  <c r="FC39" i="11"/>
  <c r="EY39" i="11"/>
  <c r="EU39" i="11"/>
  <c r="EQ39" i="11"/>
  <c r="EM39" i="11"/>
  <c r="EI39" i="11"/>
  <c r="EE39" i="11"/>
  <c r="EA39" i="11"/>
  <c r="DW39" i="11"/>
  <c r="DS39" i="11"/>
  <c r="DO39" i="11"/>
  <c r="DK39" i="11"/>
  <c r="DG39" i="11"/>
  <c r="DC39" i="11"/>
  <c r="CY39" i="11"/>
  <c r="CU39" i="11"/>
  <c r="CQ39" i="11"/>
  <c r="CM39" i="11"/>
  <c r="CI39" i="11"/>
  <c r="CE39" i="11"/>
  <c r="CA39" i="11"/>
  <c r="BW39" i="11"/>
  <c r="BS39" i="11"/>
  <c r="BO39" i="11"/>
  <c r="BK39" i="11"/>
  <c r="BG39" i="11"/>
  <c r="BC39" i="11"/>
  <c r="AY39" i="11"/>
  <c r="AU39" i="11"/>
  <c r="AQ39" i="11"/>
  <c r="AM39" i="11"/>
  <c r="AI39" i="11"/>
  <c r="AE39" i="11"/>
  <c r="AA39" i="11"/>
  <c r="W39" i="11"/>
  <c r="S39" i="11"/>
  <c r="O39" i="11"/>
  <c r="K39" i="11"/>
  <c r="G39" i="11"/>
  <c r="C39" i="11"/>
  <c r="FE39" i="2"/>
  <c r="FA39" i="2"/>
  <c r="EW39" i="2"/>
  <c r="ES39" i="2"/>
  <c r="EO39" i="2"/>
  <c r="EK39" i="2"/>
  <c r="EG39" i="2"/>
  <c r="EC39" i="2"/>
  <c r="DY39" i="2"/>
  <c r="DU39" i="2"/>
  <c r="DQ39" i="2"/>
  <c r="DM39" i="2"/>
  <c r="DI39" i="2"/>
  <c r="DE39" i="2"/>
  <c r="DA39" i="2"/>
  <c r="CW39" i="2"/>
  <c r="CS39" i="2"/>
  <c r="CO39" i="2"/>
  <c r="CK39" i="2"/>
  <c r="CG39" i="2"/>
  <c r="CC39" i="2"/>
  <c r="BY39" i="2"/>
  <c r="BU39" i="2"/>
  <c r="BQ39" i="2"/>
  <c r="BM39" i="2"/>
  <c r="BI39" i="2"/>
  <c r="BE39" i="2"/>
  <c r="BA39" i="2"/>
  <c r="AW39" i="2"/>
  <c r="AS39" i="2"/>
  <c r="AO39" i="2"/>
  <c r="AK39" i="2"/>
  <c r="AG39" i="2"/>
  <c r="AC39" i="2"/>
  <c r="Y39" i="2"/>
  <c r="U39" i="2"/>
  <c r="Q39" i="2"/>
  <c r="M39" i="2"/>
  <c r="I39" i="2"/>
  <c r="E39" i="2"/>
  <c r="FF39" i="11"/>
  <c r="FB39" i="11"/>
  <c r="EX39" i="11"/>
  <c r="ET39" i="11"/>
  <c r="EP39" i="11"/>
  <c r="EL39" i="11"/>
  <c r="EH39" i="11"/>
  <c r="ED39" i="11"/>
  <c r="DZ39" i="11"/>
  <c r="DV39" i="11"/>
  <c r="DR39" i="11"/>
  <c r="DN39" i="11"/>
  <c r="DJ39" i="11"/>
  <c r="DF39" i="11"/>
  <c r="DB39" i="11"/>
  <c r="CX39" i="11"/>
  <c r="CT39" i="11"/>
  <c r="CP39" i="11"/>
  <c r="CL39" i="11"/>
  <c r="CH39" i="11"/>
  <c r="CD39" i="11"/>
  <c r="BZ39" i="11"/>
  <c r="BV39" i="11"/>
  <c r="BR39" i="11"/>
  <c r="BN39" i="11"/>
  <c r="BJ39" i="11"/>
  <c r="BF39" i="11"/>
  <c r="BB39" i="11"/>
  <c r="AX39" i="11"/>
  <c r="AT39" i="11"/>
  <c r="AP39" i="11"/>
  <c r="AL39" i="11"/>
  <c r="AH39" i="11"/>
  <c r="AD39" i="11"/>
  <c r="Z39" i="11"/>
  <c r="V39" i="11"/>
  <c r="R39" i="11"/>
  <c r="N39" i="11"/>
  <c r="J39" i="11"/>
  <c r="F39" i="11"/>
  <c r="B39" i="11"/>
  <c r="FD39" i="2"/>
  <c r="EZ39" i="2"/>
  <c r="EV39" i="2"/>
  <c r="ER39" i="2"/>
  <c r="EN39" i="2"/>
  <c r="EJ39" i="2"/>
  <c r="EF39" i="2"/>
  <c r="EB39" i="2"/>
  <c r="DX39" i="2"/>
  <c r="DT39" i="2"/>
  <c r="DP39" i="2"/>
  <c r="DL39" i="2"/>
  <c r="DH39" i="2"/>
  <c r="DD39" i="2"/>
  <c r="CZ39" i="2"/>
  <c r="CV39" i="2"/>
  <c r="CR39" i="2"/>
  <c r="CN39" i="2"/>
  <c r="CJ39" i="2"/>
  <c r="CF39" i="2"/>
  <c r="CB39" i="2"/>
  <c r="BX39" i="2"/>
  <c r="BT39" i="2"/>
  <c r="BP39" i="2"/>
  <c r="BL39" i="2"/>
  <c r="BH39" i="2"/>
  <c r="BD39" i="2"/>
  <c r="AZ39" i="2"/>
  <c r="AV39" i="2"/>
  <c r="AR39" i="2"/>
  <c r="AN39" i="2"/>
  <c r="AJ39" i="2"/>
  <c r="AF39" i="2"/>
  <c r="AB39" i="2"/>
  <c r="X39" i="2"/>
  <c r="T39" i="2"/>
  <c r="P39" i="2"/>
  <c r="L39" i="2"/>
  <c r="H39" i="2"/>
  <c r="D39" i="2"/>
  <c r="FE39" i="11"/>
  <c r="FA39" i="11"/>
  <c r="EW39" i="11"/>
  <c r="ES39" i="11"/>
  <c r="EO39" i="11"/>
  <c r="EK39" i="11"/>
  <c r="EG39" i="11"/>
  <c r="EC39" i="11"/>
  <c r="DY39" i="11"/>
  <c r="DU39" i="11"/>
  <c r="DQ39" i="11"/>
  <c r="DM39" i="11"/>
  <c r="DI39" i="11"/>
  <c r="DE39" i="11"/>
  <c r="DA39" i="11"/>
  <c r="CW39" i="11"/>
  <c r="CS39" i="11"/>
  <c r="CO39" i="11"/>
  <c r="CK39" i="11"/>
  <c r="CG39" i="11"/>
  <c r="CC39" i="11"/>
  <c r="BY39" i="11"/>
  <c r="BU39" i="11"/>
  <c r="BQ39" i="11"/>
  <c r="BM39" i="11"/>
  <c r="BI39" i="11"/>
  <c r="BE39" i="11"/>
  <c r="BA39" i="11"/>
  <c r="AW39" i="11"/>
  <c r="AS39" i="11"/>
  <c r="AO39" i="11"/>
  <c r="AK39" i="11"/>
  <c r="AG39" i="11"/>
  <c r="AC39" i="11"/>
  <c r="Y39" i="11"/>
  <c r="U39" i="11"/>
  <c r="Q39" i="11"/>
  <c r="M39" i="11"/>
  <c r="I39" i="11"/>
  <c r="E39" i="11"/>
  <c r="FC39" i="2"/>
  <c r="EY39" i="2"/>
  <c r="EU39" i="2"/>
  <c r="EQ39" i="2"/>
  <c r="EM39" i="2"/>
  <c r="EI39" i="2"/>
  <c r="EE39" i="2"/>
  <c r="EA39" i="2"/>
  <c r="DW39" i="2"/>
  <c r="DS39" i="2"/>
  <c r="DO39" i="2"/>
  <c r="DK39" i="2"/>
  <c r="DG39" i="2"/>
  <c r="DC39" i="2"/>
  <c r="CY39" i="2"/>
  <c r="CU39" i="2"/>
  <c r="CQ39" i="2"/>
  <c r="CM39" i="2"/>
  <c r="CI39" i="2"/>
  <c r="CE39" i="2"/>
  <c r="CA39" i="2"/>
  <c r="BW39" i="2"/>
  <c r="BS39" i="2"/>
  <c r="BO39" i="2"/>
  <c r="BK39" i="2"/>
  <c r="BG39" i="2"/>
  <c r="BC39" i="2"/>
  <c r="AY39" i="2"/>
  <c r="AU39" i="2"/>
  <c r="AQ39" i="2"/>
  <c r="AM39" i="2"/>
  <c r="AI39" i="2"/>
  <c r="AE39" i="2"/>
  <c r="AA39" i="2"/>
  <c r="W39" i="2"/>
  <c r="S39" i="2"/>
  <c r="O39" i="2"/>
  <c r="K39" i="2"/>
  <c r="G39" i="2"/>
  <c r="C39" i="2"/>
  <c r="FD39" i="11"/>
  <c r="EZ39" i="11"/>
  <c r="EV39" i="11"/>
  <c r="ER39" i="11"/>
  <c r="EN39" i="11"/>
  <c r="EJ39" i="11"/>
  <c r="EF39" i="11"/>
  <c r="EB39" i="11"/>
  <c r="DX39" i="11"/>
  <c r="DT39" i="11"/>
  <c r="DP39" i="11"/>
  <c r="DL39" i="11"/>
  <c r="DH39" i="11"/>
  <c r="DD39" i="11"/>
  <c r="CZ39" i="11"/>
  <c r="CV39" i="11"/>
  <c r="CR39" i="11"/>
  <c r="CN39" i="11"/>
  <c r="CJ39" i="11"/>
  <c r="CF39" i="11"/>
  <c r="CB39" i="11"/>
  <c r="BX39" i="11"/>
  <c r="BT39" i="11"/>
  <c r="BP39" i="11"/>
  <c r="BL39" i="11"/>
  <c r="BH39" i="11"/>
  <c r="BD39" i="11"/>
  <c r="AZ39" i="11"/>
  <c r="AV39" i="11"/>
  <c r="AR39" i="11"/>
  <c r="AN39" i="11"/>
  <c r="AJ39" i="11"/>
  <c r="AF39" i="11"/>
  <c r="AB39" i="11"/>
  <c r="X39" i="11"/>
  <c r="T39" i="11"/>
  <c r="P39" i="11"/>
  <c r="L39" i="11"/>
  <c r="H39" i="11"/>
  <c r="D39" i="11"/>
  <c r="FF39" i="2"/>
  <c r="FB39" i="2"/>
  <c r="EX39" i="2"/>
  <c r="ET39" i="2"/>
  <c r="EP39" i="2"/>
  <c r="EL39" i="2"/>
  <c r="EH39" i="2"/>
  <c r="ED39" i="2"/>
  <c r="DZ39" i="2"/>
  <c r="DV39" i="2"/>
  <c r="DR39" i="2"/>
  <c r="DN39" i="2"/>
  <c r="DJ39" i="2"/>
  <c r="DF39" i="2"/>
  <c r="DB39" i="2"/>
  <c r="CX39" i="2"/>
  <c r="CT39" i="2"/>
  <c r="CP39" i="2"/>
  <c r="CL39" i="2"/>
  <c r="CH39" i="2"/>
  <c r="CD39" i="2"/>
  <c r="BZ39" i="2"/>
  <c r="BV39" i="2"/>
  <c r="BR39" i="2"/>
  <c r="BN39" i="2"/>
  <c r="BJ39" i="2"/>
  <c r="BF39" i="2"/>
  <c r="BB39" i="2"/>
  <c r="AX39" i="2"/>
  <c r="AT39" i="2"/>
  <c r="AP39" i="2"/>
  <c r="AL39" i="2"/>
  <c r="AH39" i="2"/>
  <c r="AD39" i="2"/>
  <c r="Z39" i="2"/>
  <c r="V39" i="2"/>
  <c r="R39" i="2"/>
  <c r="N39" i="2"/>
  <c r="J39" i="2"/>
  <c r="F39" i="2"/>
  <c r="B39" i="2"/>
  <c r="FF24" i="11"/>
  <c r="FB24" i="11"/>
  <c r="EX24" i="11"/>
  <c r="ET24" i="11"/>
  <c r="EP24" i="11"/>
  <c r="EL24" i="11"/>
  <c r="EH24" i="11"/>
  <c r="ED24" i="11"/>
  <c r="DZ24" i="11"/>
  <c r="DV24" i="11"/>
  <c r="DR24" i="11"/>
  <c r="DN24" i="11"/>
  <c r="DJ24" i="11"/>
  <c r="DF24" i="11"/>
  <c r="DB24" i="11"/>
  <c r="CX24" i="11"/>
  <c r="CT24" i="11"/>
  <c r="CP24" i="11"/>
  <c r="CL24" i="11"/>
  <c r="CH24" i="11"/>
  <c r="CD24" i="11"/>
  <c r="BZ24" i="11"/>
  <c r="BV24" i="11"/>
  <c r="BR24" i="11"/>
  <c r="BN24" i="11"/>
  <c r="BJ24" i="11"/>
  <c r="BF24" i="11"/>
  <c r="BB24" i="11"/>
  <c r="AX24" i="11"/>
  <c r="AT24" i="11"/>
  <c r="AP24" i="11"/>
  <c r="AL24" i="11"/>
  <c r="AH24" i="11"/>
  <c r="AD24" i="11"/>
  <c r="Z24" i="11"/>
  <c r="V24" i="11"/>
  <c r="R24" i="11"/>
  <c r="N24" i="11"/>
  <c r="J24" i="11"/>
  <c r="F24" i="11"/>
  <c r="B24" i="11"/>
  <c r="FD24" i="2"/>
  <c r="EZ24" i="2"/>
  <c r="EV24" i="2"/>
  <c r="ER24" i="2"/>
  <c r="EN24" i="2"/>
  <c r="EJ24" i="2"/>
  <c r="EF24" i="2"/>
  <c r="EB24" i="2"/>
  <c r="DX24" i="2"/>
  <c r="DT24" i="2"/>
  <c r="DP24" i="2"/>
  <c r="DL24" i="2"/>
  <c r="DH24" i="2"/>
  <c r="DD24" i="2"/>
  <c r="CZ24" i="2"/>
  <c r="CV24" i="2"/>
  <c r="CR24" i="2"/>
  <c r="CN24" i="2"/>
  <c r="CJ24" i="2"/>
  <c r="CF24" i="2"/>
  <c r="CB24" i="2"/>
  <c r="BX24" i="2"/>
  <c r="BT24" i="2"/>
  <c r="BP24" i="2"/>
  <c r="BL24" i="2"/>
  <c r="BH24" i="2"/>
  <c r="BD24" i="2"/>
  <c r="AZ24" i="2"/>
  <c r="AV24" i="2"/>
  <c r="AR24" i="2"/>
  <c r="AN24" i="2"/>
  <c r="AJ24" i="2"/>
  <c r="AF24" i="2"/>
  <c r="AB24" i="2"/>
  <c r="X24" i="2"/>
  <c r="T24" i="2"/>
  <c r="P24" i="2"/>
  <c r="L24" i="2"/>
  <c r="H24" i="2"/>
  <c r="D24" i="2"/>
  <c r="FE24" i="11"/>
  <c r="FA24" i="11"/>
  <c r="EW24" i="11"/>
  <c r="ES24" i="11"/>
  <c r="EO24" i="11"/>
  <c r="EK24" i="11"/>
  <c r="EG24" i="11"/>
  <c r="EC24" i="11"/>
  <c r="DY24" i="11"/>
  <c r="DU24" i="11"/>
  <c r="DQ24" i="11"/>
  <c r="DM24" i="11"/>
  <c r="DI24" i="11"/>
  <c r="DE24" i="11"/>
  <c r="DA24" i="11"/>
  <c r="CW24" i="11"/>
  <c r="CS24" i="11"/>
  <c r="CO24" i="11"/>
  <c r="CK24" i="11"/>
  <c r="CG24" i="11"/>
  <c r="CC24" i="11"/>
  <c r="BY24" i="11"/>
  <c r="BU24" i="11"/>
  <c r="BQ24" i="11"/>
  <c r="BM24" i="11"/>
  <c r="BI24" i="11"/>
  <c r="BE24" i="11"/>
  <c r="BA24" i="11"/>
  <c r="AW24" i="11"/>
  <c r="AS24" i="11"/>
  <c r="AO24" i="11"/>
  <c r="AK24" i="11"/>
  <c r="AG24" i="11"/>
  <c r="AC24" i="11"/>
  <c r="Y24" i="11"/>
  <c r="U24" i="11"/>
  <c r="Q24" i="11"/>
  <c r="M24" i="11"/>
  <c r="I24" i="11"/>
  <c r="E24" i="11"/>
  <c r="FC24" i="2"/>
  <c r="EY24" i="2"/>
  <c r="EU24" i="2"/>
  <c r="EQ24" i="2"/>
  <c r="EM24" i="2"/>
  <c r="EI24" i="2"/>
  <c r="EE24" i="2"/>
  <c r="EA24" i="2"/>
  <c r="DW24" i="2"/>
  <c r="DS24" i="2"/>
  <c r="DO24" i="2"/>
  <c r="DK24" i="2"/>
  <c r="DG24" i="2"/>
  <c r="DC24" i="2"/>
  <c r="CY24" i="2"/>
  <c r="CU24" i="2"/>
  <c r="CQ24" i="2"/>
  <c r="CM24" i="2"/>
  <c r="CI24" i="2"/>
  <c r="CE24" i="2"/>
  <c r="CA24" i="2"/>
  <c r="BW24" i="2"/>
  <c r="BS24" i="2"/>
  <c r="BO24" i="2"/>
  <c r="BK24" i="2"/>
  <c r="BG24" i="2"/>
  <c r="BC24" i="2"/>
  <c r="AY24" i="2"/>
  <c r="AU24" i="2"/>
  <c r="AQ24" i="2"/>
  <c r="AM24" i="2"/>
  <c r="AI24" i="2"/>
  <c r="AE24" i="2"/>
  <c r="AA24" i="2"/>
  <c r="W24" i="2"/>
  <c r="S24" i="2"/>
  <c r="O24" i="2"/>
  <c r="K24" i="2"/>
  <c r="G24" i="2"/>
  <c r="C24" i="2"/>
  <c r="FD24" i="11"/>
  <c r="EZ24" i="11"/>
  <c r="EV24" i="11"/>
  <c r="ER24" i="11"/>
  <c r="EN24" i="11"/>
  <c r="EJ24" i="11"/>
  <c r="EF24" i="11"/>
  <c r="EB24" i="11"/>
  <c r="DX24" i="11"/>
  <c r="DT24" i="11"/>
  <c r="DP24" i="11"/>
  <c r="DL24" i="11"/>
  <c r="DH24" i="11"/>
  <c r="DD24" i="11"/>
  <c r="CZ24" i="11"/>
  <c r="CV24" i="11"/>
  <c r="CR24" i="11"/>
  <c r="CN24" i="11"/>
  <c r="CJ24" i="11"/>
  <c r="CF24" i="11"/>
  <c r="CB24" i="11"/>
  <c r="BX24" i="11"/>
  <c r="BT24" i="11"/>
  <c r="BP24" i="11"/>
  <c r="BL24" i="11"/>
  <c r="BH24" i="11"/>
  <c r="BD24" i="11"/>
  <c r="AZ24" i="11"/>
  <c r="AV24" i="11"/>
  <c r="AR24" i="11"/>
  <c r="AN24" i="11"/>
  <c r="AJ24" i="11"/>
  <c r="AF24" i="11"/>
  <c r="AB24" i="11"/>
  <c r="X24" i="11"/>
  <c r="T24" i="11"/>
  <c r="P24" i="11"/>
  <c r="L24" i="11"/>
  <c r="H24" i="11"/>
  <c r="D24" i="11"/>
  <c r="FF24" i="2"/>
  <c r="FB24" i="2"/>
  <c r="EX24" i="2"/>
  <c r="ET24" i="2"/>
  <c r="EP24" i="2"/>
  <c r="EL24" i="2"/>
  <c r="EH24" i="2"/>
  <c r="ED24" i="2"/>
  <c r="DZ24" i="2"/>
  <c r="DV24" i="2"/>
  <c r="DR24" i="2"/>
  <c r="DN24" i="2"/>
  <c r="DJ24" i="2"/>
  <c r="DF24" i="2"/>
  <c r="DB24" i="2"/>
  <c r="CX24" i="2"/>
  <c r="CT24" i="2"/>
  <c r="CP24" i="2"/>
  <c r="CL24" i="2"/>
  <c r="CH24" i="2"/>
  <c r="CD24" i="2"/>
  <c r="BZ24" i="2"/>
  <c r="BV24" i="2"/>
  <c r="BR24" i="2"/>
  <c r="BN24" i="2"/>
  <c r="BJ24" i="2"/>
  <c r="BF24" i="2"/>
  <c r="BB24" i="2"/>
  <c r="AX24" i="2"/>
  <c r="AT24" i="2"/>
  <c r="AP24" i="2"/>
  <c r="AL24" i="2"/>
  <c r="AH24" i="2"/>
  <c r="AD24" i="2"/>
  <c r="Z24" i="2"/>
  <c r="V24" i="2"/>
  <c r="R24" i="2"/>
  <c r="N24" i="2"/>
  <c r="J24" i="2"/>
  <c r="F24" i="2"/>
  <c r="B24" i="2"/>
  <c r="FC24" i="11"/>
  <c r="EY24" i="11"/>
  <c r="EU24" i="11"/>
  <c r="EQ24" i="11"/>
  <c r="EM24" i="11"/>
  <c r="EI24" i="11"/>
  <c r="EE24" i="11"/>
  <c r="EA24" i="11"/>
  <c r="DW24" i="11"/>
  <c r="DS24" i="11"/>
  <c r="DO24" i="11"/>
  <c r="DK24" i="11"/>
  <c r="DG24" i="11"/>
  <c r="DC24" i="11"/>
  <c r="CY24" i="11"/>
  <c r="CU24" i="11"/>
  <c r="CQ24" i="11"/>
  <c r="CM24" i="11"/>
  <c r="CI24" i="11"/>
  <c r="CE24" i="11"/>
  <c r="CA24" i="11"/>
  <c r="BW24" i="11"/>
  <c r="BS24" i="11"/>
  <c r="BO24" i="11"/>
  <c r="BK24" i="11"/>
  <c r="BG24" i="11"/>
  <c r="BC24" i="11"/>
  <c r="AY24" i="11"/>
  <c r="AU24" i="11"/>
  <c r="AQ24" i="11"/>
  <c r="AM24" i="11"/>
  <c r="AI24" i="11"/>
  <c r="AE24" i="11"/>
  <c r="AA24" i="11"/>
  <c r="W24" i="11"/>
  <c r="S24" i="11"/>
  <c r="O24" i="11"/>
  <c r="K24" i="11"/>
  <c r="G24" i="11"/>
  <c r="C24" i="11"/>
  <c r="FE24" i="2"/>
  <c r="FA24" i="2"/>
  <c r="EW24" i="2"/>
  <c r="ES24" i="2"/>
  <c r="EO24" i="2"/>
  <c r="EK24" i="2"/>
  <c r="EG24" i="2"/>
  <c r="EC24" i="2"/>
  <c r="DY24" i="2"/>
  <c r="DU24" i="2"/>
  <c r="DQ24" i="2"/>
  <c r="DM24" i="2"/>
  <c r="DI24" i="2"/>
  <c r="DE24" i="2"/>
  <c r="DA24" i="2"/>
  <c r="CW24" i="2"/>
  <c r="CS24" i="2"/>
  <c r="CO24" i="2"/>
  <c r="CK24" i="2"/>
  <c r="CG24" i="2"/>
  <c r="CC24" i="2"/>
  <c r="BY24" i="2"/>
  <c r="BU24" i="2"/>
  <c r="BQ24" i="2"/>
  <c r="BM24" i="2"/>
  <c r="BI24" i="2"/>
  <c r="BE24" i="2"/>
  <c r="BA24" i="2"/>
  <c r="AW24" i="2"/>
  <c r="AS24" i="2"/>
  <c r="AO24" i="2"/>
  <c r="AK24" i="2"/>
  <c r="AG24" i="2"/>
  <c r="AC24" i="2"/>
  <c r="Y24" i="2"/>
  <c r="U24" i="2"/>
  <c r="Q24" i="2"/>
  <c r="M24" i="2"/>
  <c r="I24" i="2"/>
  <c r="E24" i="2"/>
  <c r="FE16" i="11"/>
  <c r="FE15" i="11" s="1"/>
  <c r="FA16" i="11"/>
  <c r="FA15" i="11" s="1"/>
  <c r="EW16" i="11"/>
  <c r="EW15" i="11" s="1"/>
  <c r="ES16" i="11"/>
  <c r="ES15" i="11" s="1"/>
  <c r="EO16" i="11"/>
  <c r="EO15" i="11" s="1"/>
  <c r="EK16" i="11"/>
  <c r="EK15" i="11" s="1"/>
  <c r="EG16" i="11"/>
  <c r="EG15" i="11" s="1"/>
  <c r="EC16" i="11"/>
  <c r="EC15" i="11" s="1"/>
  <c r="DY16" i="11"/>
  <c r="DY15" i="11" s="1"/>
  <c r="DU16" i="11"/>
  <c r="DU15" i="11" s="1"/>
  <c r="DQ16" i="11"/>
  <c r="DQ15" i="11" s="1"/>
  <c r="DM16" i="11"/>
  <c r="DM15" i="11" s="1"/>
  <c r="DI16" i="11"/>
  <c r="DI15" i="11" s="1"/>
  <c r="DE16" i="11"/>
  <c r="DE15" i="11" s="1"/>
  <c r="DA16" i="11"/>
  <c r="DA15" i="11" s="1"/>
  <c r="CW16" i="11"/>
  <c r="CW15" i="11" s="1"/>
  <c r="CS16" i="11"/>
  <c r="CS15" i="11" s="1"/>
  <c r="CO16" i="11"/>
  <c r="CO15" i="11" s="1"/>
  <c r="CK16" i="11"/>
  <c r="CK15" i="11" s="1"/>
  <c r="CG16" i="11"/>
  <c r="CG15" i="11" s="1"/>
  <c r="CC16" i="11"/>
  <c r="CC15" i="11" s="1"/>
  <c r="BY16" i="11"/>
  <c r="BY15" i="11" s="1"/>
  <c r="BU16" i="11"/>
  <c r="BU15" i="11" s="1"/>
  <c r="BQ16" i="11"/>
  <c r="BQ15" i="11" s="1"/>
  <c r="BM16" i="11"/>
  <c r="BI16" i="11"/>
  <c r="BE16" i="11"/>
  <c r="BA16" i="11"/>
  <c r="AW16" i="11"/>
  <c r="AS16" i="11"/>
  <c r="AO16" i="11"/>
  <c r="AK16" i="11"/>
  <c r="AG16" i="11"/>
  <c r="AC16" i="11"/>
  <c r="Y16" i="11"/>
  <c r="U16" i="11"/>
  <c r="Q16" i="11"/>
  <c r="M16" i="11"/>
  <c r="I16" i="11"/>
  <c r="E16" i="11"/>
  <c r="FC16" i="2"/>
  <c r="FC15" i="2" s="1"/>
  <c r="EY16" i="2"/>
  <c r="EY15" i="2" s="1"/>
  <c r="EU16" i="2"/>
  <c r="EU15" i="2" s="1"/>
  <c r="EQ16" i="2"/>
  <c r="EQ15" i="2" s="1"/>
  <c r="EM16" i="2"/>
  <c r="EM15" i="2" s="1"/>
  <c r="EI16" i="2"/>
  <c r="EI15" i="2" s="1"/>
  <c r="EE16" i="2"/>
  <c r="EE15" i="2" s="1"/>
  <c r="EA16" i="2"/>
  <c r="EA15" i="2" s="1"/>
  <c r="DW16" i="2"/>
  <c r="DW15" i="2" s="1"/>
  <c r="DS16" i="2"/>
  <c r="DS15" i="2" s="1"/>
  <c r="DO16" i="2"/>
  <c r="DO15" i="2" s="1"/>
  <c r="DK16" i="2"/>
  <c r="DK15" i="2" s="1"/>
  <c r="DG16" i="2"/>
  <c r="DG15" i="2" s="1"/>
  <c r="DC16" i="2"/>
  <c r="DC15" i="2" s="1"/>
  <c r="CY16" i="2"/>
  <c r="CY15" i="2" s="1"/>
  <c r="CU16" i="2"/>
  <c r="CU15" i="2" s="1"/>
  <c r="CQ16" i="2"/>
  <c r="CQ15" i="2" s="1"/>
  <c r="CM16" i="2"/>
  <c r="CM15" i="2" s="1"/>
  <c r="CI16" i="2"/>
  <c r="CI15" i="2" s="1"/>
  <c r="CE16" i="2"/>
  <c r="CE15" i="2" s="1"/>
  <c r="CA16" i="2"/>
  <c r="CA15" i="2" s="1"/>
  <c r="BW16" i="2"/>
  <c r="BW15" i="2" s="1"/>
  <c r="BS16" i="2"/>
  <c r="BS15" i="2" s="1"/>
  <c r="BO16" i="2"/>
  <c r="BO15" i="2" s="1"/>
  <c r="BK16" i="2"/>
  <c r="BG16" i="2"/>
  <c r="BC16" i="2"/>
  <c r="AY16" i="2"/>
  <c r="AU16" i="2"/>
  <c r="AQ16" i="2"/>
  <c r="AM16" i="2"/>
  <c r="AI16" i="2"/>
  <c r="AE16" i="2"/>
  <c r="AA16" i="2"/>
  <c r="W16" i="2"/>
  <c r="S16" i="2"/>
  <c r="O16" i="2"/>
  <c r="K16" i="2"/>
  <c r="G16" i="2"/>
  <c r="C16" i="2"/>
  <c r="AX16" i="2"/>
  <c r="AP16" i="2"/>
  <c r="AH16" i="2"/>
  <c r="Z16" i="2"/>
  <c r="R16" i="2"/>
  <c r="J16" i="2"/>
  <c r="B16" i="2"/>
  <c r="FD16" i="11"/>
  <c r="FD15" i="11" s="1"/>
  <c r="EZ16" i="11"/>
  <c r="EZ15" i="11" s="1"/>
  <c r="EV16" i="11"/>
  <c r="EV15" i="11" s="1"/>
  <c r="ER16" i="11"/>
  <c r="ER15" i="11" s="1"/>
  <c r="EN16" i="11"/>
  <c r="EN15" i="11" s="1"/>
  <c r="EJ16" i="11"/>
  <c r="EJ15" i="11" s="1"/>
  <c r="EF16" i="11"/>
  <c r="EF15" i="11" s="1"/>
  <c r="EB16" i="11"/>
  <c r="EB15" i="11" s="1"/>
  <c r="DX16" i="11"/>
  <c r="DX15" i="11" s="1"/>
  <c r="DT16" i="11"/>
  <c r="DT15" i="11" s="1"/>
  <c r="DP16" i="11"/>
  <c r="DP15" i="11" s="1"/>
  <c r="DL16" i="11"/>
  <c r="DL15" i="11" s="1"/>
  <c r="DH16" i="11"/>
  <c r="DH15" i="11" s="1"/>
  <c r="DD16" i="11"/>
  <c r="DD15" i="11" s="1"/>
  <c r="CZ16" i="11"/>
  <c r="CZ15" i="11" s="1"/>
  <c r="CV16" i="11"/>
  <c r="CV15" i="11" s="1"/>
  <c r="CR16" i="11"/>
  <c r="CR15" i="11" s="1"/>
  <c r="CN16" i="11"/>
  <c r="CN15" i="11" s="1"/>
  <c r="CJ16" i="11"/>
  <c r="CJ15" i="11" s="1"/>
  <c r="CF16" i="11"/>
  <c r="CF15" i="11" s="1"/>
  <c r="CB16" i="11"/>
  <c r="CB15" i="11" s="1"/>
  <c r="BX16" i="11"/>
  <c r="BX15" i="11" s="1"/>
  <c r="BT16" i="11"/>
  <c r="BT15" i="11" s="1"/>
  <c r="BP16" i="11"/>
  <c r="BP15" i="11" s="1"/>
  <c r="BL16" i="11"/>
  <c r="BH16" i="11"/>
  <c r="BD16" i="11"/>
  <c r="AZ16" i="11"/>
  <c r="AV16" i="11"/>
  <c r="AR16" i="11"/>
  <c r="AN16" i="11"/>
  <c r="AJ16" i="11"/>
  <c r="AF16" i="11"/>
  <c r="AB16" i="11"/>
  <c r="X16" i="11"/>
  <c r="T16" i="11"/>
  <c r="P16" i="11"/>
  <c r="L16" i="11"/>
  <c r="H16" i="11"/>
  <c r="D16" i="11"/>
  <c r="FF16" i="2"/>
  <c r="FF15" i="2" s="1"/>
  <c r="FB16" i="2"/>
  <c r="FB15" i="2" s="1"/>
  <c r="EX16" i="2"/>
  <c r="EX15" i="2" s="1"/>
  <c r="ET16" i="2"/>
  <c r="ET15" i="2" s="1"/>
  <c r="EP16" i="2"/>
  <c r="EP15" i="2" s="1"/>
  <c r="EL16" i="2"/>
  <c r="EL15" i="2" s="1"/>
  <c r="EH16" i="2"/>
  <c r="EH15" i="2" s="1"/>
  <c r="ED16" i="2"/>
  <c r="ED15" i="2" s="1"/>
  <c r="DZ16" i="2"/>
  <c r="DZ15" i="2" s="1"/>
  <c r="DV16" i="2"/>
  <c r="DV15" i="2" s="1"/>
  <c r="DR16" i="2"/>
  <c r="DR15" i="2" s="1"/>
  <c r="DN16" i="2"/>
  <c r="DN15" i="2" s="1"/>
  <c r="DJ16" i="2"/>
  <c r="DJ15" i="2" s="1"/>
  <c r="DF16" i="2"/>
  <c r="DF15" i="2" s="1"/>
  <c r="DB16" i="2"/>
  <c r="DB15" i="2" s="1"/>
  <c r="CX16" i="2"/>
  <c r="CX15" i="2" s="1"/>
  <c r="CT16" i="2"/>
  <c r="CT15" i="2" s="1"/>
  <c r="CP16" i="2"/>
  <c r="CP15" i="2" s="1"/>
  <c r="CL16" i="2"/>
  <c r="CL15" i="2" s="1"/>
  <c r="CH16" i="2"/>
  <c r="CH15" i="2" s="1"/>
  <c r="CD16" i="2"/>
  <c r="CD15" i="2" s="1"/>
  <c r="BZ16" i="2"/>
  <c r="BZ15" i="2" s="1"/>
  <c r="BV16" i="2"/>
  <c r="BV15" i="2" s="1"/>
  <c r="BR16" i="2"/>
  <c r="BR15" i="2" s="1"/>
  <c r="BN16" i="2"/>
  <c r="BN15" i="2" s="1"/>
  <c r="BJ16" i="2"/>
  <c r="BF16" i="2"/>
  <c r="BB16" i="2"/>
  <c r="AT16" i="2"/>
  <c r="AL16" i="2"/>
  <c r="AD16" i="2"/>
  <c r="V16" i="2"/>
  <c r="N16" i="2"/>
  <c r="F16" i="2"/>
  <c r="FC16" i="11"/>
  <c r="FC15" i="11" s="1"/>
  <c r="EY16" i="11"/>
  <c r="EY15" i="11" s="1"/>
  <c r="EU16" i="11"/>
  <c r="EU15" i="11" s="1"/>
  <c r="EQ16" i="11"/>
  <c r="EQ15" i="11" s="1"/>
  <c r="EM16" i="11"/>
  <c r="EM15" i="11" s="1"/>
  <c r="EI16" i="11"/>
  <c r="EI15" i="11" s="1"/>
  <c r="EE16" i="11"/>
  <c r="EE15" i="11" s="1"/>
  <c r="EA16" i="11"/>
  <c r="EA15" i="11" s="1"/>
  <c r="DW16" i="11"/>
  <c r="DW15" i="11" s="1"/>
  <c r="DS16" i="11"/>
  <c r="DS15" i="11" s="1"/>
  <c r="DO16" i="11"/>
  <c r="DO15" i="11" s="1"/>
  <c r="DK16" i="11"/>
  <c r="DK15" i="11" s="1"/>
  <c r="DG16" i="11"/>
  <c r="DG15" i="11" s="1"/>
  <c r="DC16" i="11"/>
  <c r="DC15" i="11" s="1"/>
  <c r="CY16" i="11"/>
  <c r="CY15" i="11" s="1"/>
  <c r="CU16" i="11"/>
  <c r="CU15" i="11" s="1"/>
  <c r="CQ16" i="11"/>
  <c r="CQ15" i="11" s="1"/>
  <c r="CM16" i="11"/>
  <c r="CM15" i="11" s="1"/>
  <c r="CI16" i="11"/>
  <c r="CI15" i="11" s="1"/>
  <c r="CE16" i="11"/>
  <c r="CE15" i="11" s="1"/>
  <c r="CA16" i="11"/>
  <c r="CA15" i="11" s="1"/>
  <c r="BW16" i="11"/>
  <c r="BW15" i="11" s="1"/>
  <c r="BS16" i="11"/>
  <c r="BS15" i="11" s="1"/>
  <c r="BO16" i="11"/>
  <c r="BO15" i="11" s="1"/>
  <c r="BK16" i="11"/>
  <c r="BG16" i="11"/>
  <c r="BC16" i="11"/>
  <c r="AY16" i="11"/>
  <c r="AU16" i="11"/>
  <c r="AQ16" i="11"/>
  <c r="AM16" i="11"/>
  <c r="AI16" i="11"/>
  <c r="AE16" i="11"/>
  <c r="AA16" i="11"/>
  <c r="W16" i="11"/>
  <c r="S16" i="11"/>
  <c r="O16" i="11"/>
  <c r="K16" i="11"/>
  <c r="G16" i="11"/>
  <c r="C16" i="11"/>
  <c r="FE16" i="2"/>
  <c r="FE15" i="2" s="1"/>
  <c r="FA16" i="2"/>
  <c r="FA15" i="2" s="1"/>
  <c r="EW16" i="2"/>
  <c r="EW15" i="2" s="1"/>
  <c r="ES16" i="2"/>
  <c r="ES15" i="2" s="1"/>
  <c r="EO16" i="2"/>
  <c r="EO15" i="2" s="1"/>
  <c r="EK16" i="2"/>
  <c r="EK15" i="2" s="1"/>
  <c r="EG16" i="2"/>
  <c r="EG15" i="2" s="1"/>
  <c r="EC16" i="2"/>
  <c r="EC15" i="2" s="1"/>
  <c r="DY16" i="2"/>
  <c r="DY15" i="2" s="1"/>
  <c r="DU16" i="2"/>
  <c r="DU15" i="2" s="1"/>
  <c r="DQ16" i="2"/>
  <c r="DQ15" i="2" s="1"/>
  <c r="DM16" i="2"/>
  <c r="DM15" i="2" s="1"/>
  <c r="DI16" i="2"/>
  <c r="DI15" i="2" s="1"/>
  <c r="DE16" i="2"/>
  <c r="DE15" i="2" s="1"/>
  <c r="DA16" i="2"/>
  <c r="DA15" i="2" s="1"/>
  <c r="CW16" i="2"/>
  <c r="CW15" i="2" s="1"/>
  <c r="CS16" i="2"/>
  <c r="CS15" i="2" s="1"/>
  <c r="CO16" i="2"/>
  <c r="CO15" i="2" s="1"/>
  <c r="CK16" i="2"/>
  <c r="CK15" i="2" s="1"/>
  <c r="CG16" i="2"/>
  <c r="CG15" i="2" s="1"/>
  <c r="CC16" i="2"/>
  <c r="CC15" i="2" s="1"/>
  <c r="BY16" i="2"/>
  <c r="BY15" i="2" s="1"/>
  <c r="BU16" i="2"/>
  <c r="BU15" i="2" s="1"/>
  <c r="BQ16" i="2"/>
  <c r="BQ15" i="2" s="1"/>
  <c r="BM16" i="2"/>
  <c r="BI16" i="2"/>
  <c r="BE16" i="2"/>
  <c r="BA16" i="2"/>
  <c r="AW16" i="2"/>
  <c r="AS16" i="2"/>
  <c r="AO16" i="2"/>
  <c r="AK16" i="2"/>
  <c r="AG16" i="2"/>
  <c r="AC16" i="2"/>
  <c r="Y16" i="2"/>
  <c r="U16" i="2"/>
  <c r="Q16" i="2"/>
  <c r="M16" i="2"/>
  <c r="I16" i="2"/>
  <c r="E16" i="2"/>
  <c r="AZ16" i="2"/>
  <c r="AR16" i="2"/>
  <c r="AJ16" i="2"/>
  <c r="AB16" i="2"/>
  <c r="T16" i="2"/>
  <c r="L16" i="2"/>
  <c r="D16" i="2"/>
  <c r="FF16" i="11"/>
  <c r="FF15" i="11" s="1"/>
  <c r="FB16" i="11"/>
  <c r="FB15" i="11" s="1"/>
  <c r="EX16" i="11"/>
  <c r="EX15" i="11" s="1"/>
  <c r="ET16" i="11"/>
  <c r="ET15" i="11" s="1"/>
  <c r="EP16" i="11"/>
  <c r="EP15" i="11" s="1"/>
  <c r="EL16" i="11"/>
  <c r="EL15" i="11" s="1"/>
  <c r="EH16" i="11"/>
  <c r="EH15" i="11" s="1"/>
  <c r="ED16" i="11"/>
  <c r="ED15" i="11" s="1"/>
  <c r="DZ16" i="11"/>
  <c r="DZ15" i="11" s="1"/>
  <c r="DV16" i="11"/>
  <c r="DV15" i="11" s="1"/>
  <c r="DR16" i="11"/>
  <c r="DR15" i="11" s="1"/>
  <c r="DN16" i="11"/>
  <c r="DN15" i="11" s="1"/>
  <c r="DJ16" i="11"/>
  <c r="DJ15" i="11" s="1"/>
  <c r="DF16" i="11"/>
  <c r="DF15" i="11" s="1"/>
  <c r="DB16" i="11"/>
  <c r="DB15" i="11" s="1"/>
  <c r="CX16" i="11"/>
  <c r="CX15" i="11" s="1"/>
  <c r="CT16" i="11"/>
  <c r="CT15" i="11" s="1"/>
  <c r="CP16" i="11"/>
  <c r="CP15" i="11" s="1"/>
  <c r="CL16" i="11"/>
  <c r="CL15" i="11" s="1"/>
  <c r="CH16" i="11"/>
  <c r="CH15" i="11" s="1"/>
  <c r="CD16" i="11"/>
  <c r="CD15" i="11" s="1"/>
  <c r="BZ16" i="11"/>
  <c r="BZ15" i="11" s="1"/>
  <c r="BV16" i="11"/>
  <c r="BV15" i="11" s="1"/>
  <c r="BR16" i="11"/>
  <c r="BR15" i="11" s="1"/>
  <c r="BN16" i="11"/>
  <c r="BN15" i="11" s="1"/>
  <c r="BJ16" i="11"/>
  <c r="BF16" i="11"/>
  <c r="BB16" i="11"/>
  <c r="AX16" i="11"/>
  <c r="AT16" i="11"/>
  <c r="AP16" i="11"/>
  <c r="AL16" i="11"/>
  <c r="AH16" i="11"/>
  <c r="AD16" i="11"/>
  <c r="Z16" i="11"/>
  <c r="V16" i="11"/>
  <c r="R16" i="11"/>
  <c r="N16" i="11"/>
  <c r="J16" i="11"/>
  <c r="F16" i="11"/>
  <c r="B16" i="11"/>
  <c r="FD16" i="2"/>
  <c r="FD15" i="2" s="1"/>
  <c r="EZ16" i="2"/>
  <c r="EZ15" i="2" s="1"/>
  <c r="EV16" i="2"/>
  <c r="EV15" i="2" s="1"/>
  <c r="ER16" i="2"/>
  <c r="ER15" i="2" s="1"/>
  <c r="EN16" i="2"/>
  <c r="EN15" i="2" s="1"/>
  <c r="EJ16" i="2"/>
  <c r="EJ15" i="2" s="1"/>
  <c r="EF16" i="2"/>
  <c r="EF15" i="2" s="1"/>
  <c r="EB16" i="2"/>
  <c r="EB15" i="2" s="1"/>
  <c r="DX16" i="2"/>
  <c r="DX15" i="2" s="1"/>
  <c r="DT16" i="2"/>
  <c r="DT15" i="2" s="1"/>
  <c r="DP16" i="2"/>
  <c r="DP15" i="2" s="1"/>
  <c r="DL16" i="2"/>
  <c r="DL15" i="2" s="1"/>
  <c r="DH16" i="2"/>
  <c r="DH15" i="2" s="1"/>
  <c r="DD16" i="2"/>
  <c r="DD15" i="2" s="1"/>
  <c r="CZ16" i="2"/>
  <c r="CZ15" i="2" s="1"/>
  <c r="CV16" i="2"/>
  <c r="CV15" i="2" s="1"/>
  <c r="CR16" i="2"/>
  <c r="CR15" i="2" s="1"/>
  <c r="CN16" i="2"/>
  <c r="CN15" i="2" s="1"/>
  <c r="CJ16" i="2"/>
  <c r="CJ15" i="2" s="1"/>
  <c r="CF16" i="2"/>
  <c r="CF15" i="2" s="1"/>
  <c r="CB16" i="2"/>
  <c r="CB15" i="2" s="1"/>
  <c r="BX16" i="2"/>
  <c r="BX15" i="2" s="1"/>
  <c r="BT16" i="2"/>
  <c r="BT15" i="2" s="1"/>
  <c r="BP16" i="2"/>
  <c r="BP15" i="2" s="1"/>
  <c r="BL16" i="2"/>
  <c r="BH16" i="2"/>
  <c r="BD16" i="2"/>
  <c r="AV16" i="2"/>
  <c r="AN16" i="2"/>
  <c r="AF16" i="2"/>
  <c r="X16" i="2"/>
  <c r="P16" i="2"/>
  <c r="H16" i="2"/>
  <c r="FD22" i="11"/>
  <c r="EZ22" i="11"/>
  <c r="EV22" i="11"/>
  <c r="ER22" i="11"/>
  <c r="EN22" i="11"/>
  <c r="EJ22" i="11"/>
  <c r="EF22" i="11"/>
  <c r="EB22" i="11"/>
  <c r="DX22" i="11"/>
  <c r="DT22" i="11"/>
  <c r="DP22" i="11"/>
  <c r="DL22" i="11"/>
  <c r="DH22" i="11"/>
  <c r="DD22" i="11"/>
  <c r="CZ22" i="11"/>
  <c r="CV22" i="11"/>
  <c r="CR22" i="11"/>
  <c r="CN22" i="11"/>
  <c r="CJ22" i="11"/>
  <c r="CF22" i="11"/>
  <c r="CB22" i="11"/>
  <c r="BX22" i="11"/>
  <c r="BT22" i="11"/>
  <c r="BP22" i="11"/>
  <c r="BL22" i="11"/>
  <c r="BH22" i="11"/>
  <c r="BD22" i="11"/>
  <c r="AZ22" i="11"/>
  <c r="AV22" i="11"/>
  <c r="AR22" i="11"/>
  <c r="AN22" i="11"/>
  <c r="AJ22" i="11"/>
  <c r="AF22" i="11"/>
  <c r="AB22" i="11"/>
  <c r="X22" i="11"/>
  <c r="T22" i="11"/>
  <c r="P22" i="11"/>
  <c r="L22" i="11"/>
  <c r="H22" i="11"/>
  <c r="D22" i="11"/>
  <c r="FF22" i="2"/>
  <c r="FB22" i="2"/>
  <c r="EX22" i="2"/>
  <c r="ET22" i="2"/>
  <c r="EP22" i="2"/>
  <c r="EL22" i="2"/>
  <c r="EH22" i="2"/>
  <c r="ED22" i="2"/>
  <c r="DZ22" i="2"/>
  <c r="DV22" i="2"/>
  <c r="DR22" i="2"/>
  <c r="DN22" i="2"/>
  <c r="DJ22" i="2"/>
  <c r="DF22" i="2"/>
  <c r="DB22" i="2"/>
  <c r="CX22" i="2"/>
  <c r="CT22" i="2"/>
  <c r="CP22" i="2"/>
  <c r="CL22" i="2"/>
  <c r="CH22" i="2"/>
  <c r="CD22" i="2"/>
  <c r="BZ22" i="2"/>
  <c r="BV22" i="2"/>
  <c r="BR22" i="2"/>
  <c r="BN22" i="2"/>
  <c r="BJ22" i="2"/>
  <c r="BF22" i="2"/>
  <c r="BB22" i="2"/>
  <c r="AX22" i="2"/>
  <c r="AT22" i="2"/>
  <c r="AP22" i="2"/>
  <c r="AL22" i="2"/>
  <c r="AH22" i="2"/>
  <c r="AD22" i="2"/>
  <c r="Z22" i="2"/>
  <c r="V22" i="2"/>
  <c r="R22" i="2"/>
  <c r="N22" i="2"/>
  <c r="J22" i="2"/>
  <c r="F22" i="2"/>
  <c r="B22" i="2"/>
  <c r="FC22" i="11"/>
  <c r="EY22" i="11"/>
  <c r="EU22" i="11"/>
  <c r="EQ22" i="11"/>
  <c r="EM22" i="11"/>
  <c r="EI22" i="11"/>
  <c r="EE22" i="11"/>
  <c r="EA22" i="11"/>
  <c r="DW22" i="11"/>
  <c r="DS22" i="11"/>
  <c r="DO22" i="11"/>
  <c r="DK22" i="11"/>
  <c r="DG22" i="11"/>
  <c r="DC22" i="11"/>
  <c r="CY22" i="11"/>
  <c r="CU22" i="11"/>
  <c r="CQ22" i="11"/>
  <c r="CM22" i="11"/>
  <c r="CI22" i="11"/>
  <c r="CE22" i="11"/>
  <c r="CA22" i="11"/>
  <c r="BW22" i="11"/>
  <c r="BS22" i="11"/>
  <c r="BO22" i="11"/>
  <c r="BK22" i="11"/>
  <c r="BG22" i="11"/>
  <c r="BC22" i="11"/>
  <c r="AY22" i="11"/>
  <c r="AU22" i="11"/>
  <c r="AQ22" i="11"/>
  <c r="AM22" i="11"/>
  <c r="AI22" i="11"/>
  <c r="AE22" i="11"/>
  <c r="AA22" i="11"/>
  <c r="W22" i="11"/>
  <c r="S22" i="11"/>
  <c r="O22" i="11"/>
  <c r="K22" i="11"/>
  <c r="G22" i="11"/>
  <c r="C22" i="11"/>
  <c r="FE22" i="2"/>
  <c r="FA22" i="2"/>
  <c r="EW22" i="2"/>
  <c r="ES22" i="2"/>
  <c r="EO22" i="2"/>
  <c r="EK22" i="2"/>
  <c r="EG22" i="2"/>
  <c r="EC22" i="2"/>
  <c r="DY22" i="2"/>
  <c r="DU22" i="2"/>
  <c r="DQ22" i="2"/>
  <c r="DM22" i="2"/>
  <c r="DI22" i="2"/>
  <c r="DE22" i="2"/>
  <c r="DA22" i="2"/>
  <c r="CW22" i="2"/>
  <c r="CS22" i="2"/>
  <c r="CO22" i="2"/>
  <c r="CK22" i="2"/>
  <c r="CG22" i="2"/>
  <c r="CC22" i="2"/>
  <c r="BY22" i="2"/>
  <c r="BU22" i="2"/>
  <c r="BQ22" i="2"/>
  <c r="BM22" i="2"/>
  <c r="BI22" i="2"/>
  <c r="BE22" i="2"/>
  <c r="BA22" i="2"/>
  <c r="AW22" i="2"/>
  <c r="AS22" i="2"/>
  <c r="AO22" i="2"/>
  <c r="AK22" i="2"/>
  <c r="AG22" i="2"/>
  <c r="AC22" i="2"/>
  <c r="Y22" i="2"/>
  <c r="U22" i="2"/>
  <c r="Q22" i="2"/>
  <c r="M22" i="2"/>
  <c r="I22" i="2"/>
  <c r="E22" i="2"/>
  <c r="FF22" i="11"/>
  <c r="FB22" i="11"/>
  <c r="EX22" i="11"/>
  <c r="ET22" i="11"/>
  <c r="EP22" i="11"/>
  <c r="EL22" i="11"/>
  <c r="EH22" i="11"/>
  <c r="ED22" i="11"/>
  <c r="DZ22" i="11"/>
  <c r="DV22" i="11"/>
  <c r="DR22" i="11"/>
  <c r="DN22" i="11"/>
  <c r="DJ22" i="11"/>
  <c r="DF22" i="11"/>
  <c r="DB22" i="11"/>
  <c r="CX22" i="11"/>
  <c r="CT22" i="11"/>
  <c r="CP22" i="11"/>
  <c r="CL22" i="11"/>
  <c r="CH22" i="11"/>
  <c r="CD22" i="11"/>
  <c r="BZ22" i="11"/>
  <c r="BV22" i="11"/>
  <c r="BR22" i="11"/>
  <c r="BN22" i="11"/>
  <c r="BJ22" i="11"/>
  <c r="BF22" i="11"/>
  <c r="BB22" i="11"/>
  <c r="AX22" i="11"/>
  <c r="AT22" i="11"/>
  <c r="AP22" i="11"/>
  <c r="AL22" i="11"/>
  <c r="AH22" i="11"/>
  <c r="AD22" i="11"/>
  <c r="Z22" i="11"/>
  <c r="V22" i="11"/>
  <c r="R22" i="11"/>
  <c r="N22" i="11"/>
  <c r="J22" i="11"/>
  <c r="F22" i="11"/>
  <c r="B22" i="11"/>
  <c r="FD22" i="2"/>
  <c r="EZ22" i="2"/>
  <c r="EV22" i="2"/>
  <c r="ER22" i="2"/>
  <c r="EN22" i="2"/>
  <c r="EJ22" i="2"/>
  <c r="EF22" i="2"/>
  <c r="EB22" i="2"/>
  <c r="DX22" i="2"/>
  <c r="DT22" i="2"/>
  <c r="DP22" i="2"/>
  <c r="DL22" i="2"/>
  <c r="DH22" i="2"/>
  <c r="DD22" i="2"/>
  <c r="CZ22" i="2"/>
  <c r="CV22" i="2"/>
  <c r="CR22" i="2"/>
  <c r="CN22" i="2"/>
  <c r="CJ22" i="2"/>
  <c r="CF22" i="2"/>
  <c r="CB22" i="2"/>
  <c r="BX22" i="2"/>
  <c r="BT22" i="2"/>
  <c r="BP22" i="2"/>
  <c r="BL22" i="2"/>
  <c r="BH22" i="2"/>
  <c r="BD22" i="2"/>
  <c r="AZ22" i="2"/>
  <c r="AV22" i="2"/>
  <c r="AR22" i="2"/>
  <c r="AN22" i="2"/>
  <c r="AJ22" i="2"/>
  <c r="AF22" i="2"/>
  <c r="AB22" i="2"/>
  <c r="X22" i="2"/>
  <c r="T22" i="2"/>
  <c r="P22" i="2"/>
  <c r="L22" i="2"/>
  <c r="H22" i="2"/>
  <c r="D22" i="2"/>
  <c r="FE22" i="11"/>
  <c r="FA22" i="11"/>
  <c r="EW22" i="11"/>
  <c r="ES22" i="11"/>
  <c r="EO22" i="11"/>
  <c r="EK22" i="11"/>
  <c r="EG22" i="11"/>
  <c r="EC22" i="11"/>
  <c r="DY22" i="11"/>
  <c r="DU22" i="11"/>
  <c r="DQ22" i="11"/>
  <c r="DM22" i="11"/>
  <c r="DI22" i="11"/>
  <c r="DE22" i="11"/>
  <c r="DA22" i="11"/>
  <c r="CW22" i="11"/>
  <c r="CS22" i="11"/>
  <c r="CO22" i="11"/>
  <c r="CK22" i="11"/>
  <c r="CG22" i="11"/>
  <c r="CC22" i="11"/>
  <c r="BY22" i="11"/>
  <c r="BU22" i="11"/>
  <c r="BQ22" i="11"/>
  <c r="BM22" i="11"/>
  <c r="BI22" i="11"/>
  <c r="BE22" i="11"/>
  <c r="BA22" i="11"/>
  <c r="AW22" i="11"/>
  <c r="AS22" i="11"/>
  <c r="AO22" i="11"/>
  <c r="AK22" i="11"/>
  <c r="AG22" i="11"/>
  <c r="AC22" i="11"/>
  <c r="Y22" i="11"/>
  <c r="U22" i="11"/>
  <c r="Q22" i="11"/>
  <c r="M22" i="11"/>
  <c r="I22" i="11"/>
  <c r="E22" i="11"/>
  <c r="FC22" i="2"/>
  <c r="EY22" i="2"/>
  <c r="EU22" i="2"/>
  <c r="EQ22" i="2"/>
  <c r="EM22" i="2"/>
  <c r="EI22" i="2"/>
  <c r="EE22" i="2"/>
  <c r="EA22" i="2"/>
  <c r="DW22" i="2"/>
  <c r="DS22" i="2"/>
  <c r="DO22" i="2"/>
  <c r="DK22" i="2"/>
  <c r="DG22" i="2"/>
  <c r="DC22" i="2"/>
  <c r="CY22" i="2"/>
  <c r="CU22" i="2"/>
  <c r="CQ22" i="2"/>
  <c r="CM22" i="2"/>
  <c r="CI22" i="2"/>
  <c r="CE22" i="2"/>
  <c r="CA22" i="2"/>
  <c r="BW22" i="2"/>
  <c r="BS22" i="2"/>
  <c r="BO22" i="2"/>
  <c r="BK22" i="2"/>
  <c r="BG22" i="2"/>
  <c r="BC22" i="2"/>
  <c r="AY22" i="2"/>
  <c r="AU22" i="2"/>
  <c r="AQ22" i="2"/>
  <c r="AM22" i="2"/>
  <c r="AI22" i="2"/>
  <c r="AE22" i="2"/>
  <c r="AA22" i="2"/>
  <c r="W22" i="2"/>
  <c r="S22" i="2"/>
  <c r="O22" i="2"/>
  <c r="K22" i="2"/>
  <c r="G22" i="2"/>
  <c r="C22" i="2"/>
  <c r="FC29" i="11"/>
  <c r="EY29" i="11"/>
  <c r="EU29" i="11"/>
  <c r="EQ29" i="11"/>
  <c r="EM29" i="11"/>
  <c r="EI29" i="11"/>
  <c r="EE29" i="11"/>
  <c r="EA29" i="11"/>
  <c r="DW29" i="11"/>
  <c r="DS29" i="11"/>
  <c r="DO29" i="11"/>
  <c r="DK29" i="11"/>
  <c r="DG29" i="11"/>
  <c r="DC29" i="11"/>
  <c r="CY29" i="11"/>
  <c r="CU29" i="11"/>
  <c r="CQ29" i="11"/>
  <c r="CM29" i="11"/>
  <c r="CI29" i="11"/>
  <c r="CE29" i="11"/>
  <c r="CA29" i="11"/>
  <c r="BW29" i="11"/>
  <c r="BS29" i="11"/>
  <c r="BO29" i="11"/>
  <c r="BK29" i="11"/>
  <c r="BG29" i="11"/>
  <c r="BC29" i="11"/>
  <c r="AY29" i="11"/>
  <c r="AU29" i="11"/>
  <c r="AQ29" i="11"/>
  <c r="AM29" i="11"/>
  <c r="AI29" i="11"/>
  <c r="AE29" i="11"/>
  <c r="AA29" i="11"/>
  <c r="W29" i="11"/>
  <c r="S29" i="11"/>
  <c r="O29" i="11"/>
  <c r="K29" i="11"/>
  <c r="G29" i="11"/>
  <c r="C29" i="11"/>
  <c r="FE29" i="2"/>
  <c r="FA29" i="2"/>
  <c r="EW29" i="2"/>
  <c r="ES29" i="2"/>
  <c r="EO29" i="2"/>
  <c r="EK29" i="2"/>
  <c r="EG29" i="2"/>
  <c r="EC29" i="2"/>
  <c r="DY29" i="2"/>
  <c r="DU29" i="2"/>
  <c r="DQ29" i="2"/>
  <c r="DM29" i="2"/>
  <c r="DI29" i="2"/>
  <c r="DE29" i="2"/>
  <c r="DA29" i="2"/>
  <c r="CW29" i="2"/>
  <c r="CS29" i="2"/>
  <c r="CO29" i="2"/>
  <c r="CK29" i="2"/>
  <c r="CG29" i="2"/>
  <c r="CC29" i="2"/>
  <c r="BY29" i="2"/>
  <c r="BU29" i="2"/>
  <c r="BQ29" i="2"/>
  <c r="BM29" i="2"/>
  <c r="BI29" i="2"/>
  <c r="BE29" i="2"/>
  <c r="BA29" i="2"/>
  <c r="AW29" i="2"/>
  <c r="AS29" i="2"/>
  <c r="AO29" i="2"/>
  <c r="AK29" i="2"/>
  <c r="AG29" i="2"/>
  <c r="AC29" i="2"/>
  <c r="Y29" i="2"/>
  <c r="U29" i="2"/>
  <c r="Q29" i="2"/>
  <c r="M29" i="2"/>
  <c r="I29" i="2"/>
  <c r="E29" i="2"/>
  <c r="FF29" i="11"/>
  <c r="FB29" i="11"/>
  <c r="EX29" i="11"/>
  <c r="ET29" i="11"/>
  <c r="EP29" i="11"/>
  <c r="EL29" i="11"/>
  <c r="EH29" i="11"/>
  <c r="ED29" i="11"/>
  <c r="DZ29" i="11"/>
  <c r="DV29" i="11"/>
  <c r="DR29" i="11"/>
  <c r="DN29" i="11"/>
  <c r="DJ29" i="11"/>
  <c r="DF29" i="11"/>
  <c r="DB29" i="11"/>
  <c r="CX29" i="11"/>
  <c r="CT29" i="11"/>
  <c r="CP29" i="11"/>
  <c r="CL29" i="11"/>
  <c r="CH29" i="11"/>
  <c r="CD29" i="11"/>
  <c r="BZ29" i="11"/>
  <c r="BV29" i="11"/>
  <c r="BR29" i="11"/>
  <c r="BN29" i="11"/>
  <c r="BJ29" i="11"/>
  <c r="BF29" i="11"/>
  <c r="BB29" i="11"/>
  <c r="AX29" i="11"/>
  <c r="AT29" i="11"/>
  <c r="AP29" i="11"/>
  <c r="AL29" i="11"/>
  <c r="AH29" i="11"/>
  <c r="AD29" i="11"/>
  <c r="Z29" i="11"/>
  <c r="V29" i="11"/>
  <c r="R29" i="11"/>
  <c r="N29" i="11"/>
  <c r="J29" i="11"/>
  <c r="F29" i="11"/>
  <c r="B29" i="11"/>
  <c r="FD29" i="2"/>
  <c r="EZ29" i="2"/>
  <c r="EV29" i="2"/>
  <c r="ER29" i="2"/>
  <c r="EN29" i="2"/>
  <c r="EJ29" i="2"/>
  <c r="EF29" i="2"/>
  <c r="EB29" i="2"/>
  <c r="DX29" i="2"/>
  <c r="DT29" i="2"/>
  <c r="DP29" i="2"/>
  <c r="DL29" i="2"/>
  <c r="DH29" i="2"/>
  <c r="DD29" i="2"/>
  <c r="CZ29" i="2"/>
  <c r="CV29" i="2"/>
  <c r="CR29" i="2"/>
  <c r="CN29" i="2"/>
  <c r="CJ29" i="2"/>
  <c r="CF29" i="2"/>
  <c r="CB29" i="2"/>
  <c r="BX29" i="2"/>
  <c r="BT29" i="2"/>
  <c r="BP29" i="2"/>
  <c r="BL29" i="2"/>
  <c r="BH29" i="2"/>
  <c r="BD29" i="2"/>
  <c r="AZ29" i="2"/>
  <c r="AV29" i="2"/>
  <c r="AR29" i="2"/>
  <c r="AN29" i="2"/>
  <c r="AJ29" i="2"/>
  <c r="AF29" i="2"/>
  <c r="AB29" i="2"/>
  <c r="X29" i="2"/>
  <c r="T29" i="2"/>
  <c r="P29" i="2"/>
  <c r="L29" i="2"/>
  <c r="H29" i="2"/>
  <c r="D29" i="2"/>
  <c r="FE29" i="11"/>
  <c r="FA29" i="11"/>
  <c r="EW29" i="11"/>
  <c r="ES29" i="11"/>
  <c r="EO29" i="11"/>
  <c r="EK29" i="11"/>
  <c r="EG29" i="11"/>
  <c r="EC29" i="11"/>
  <c r="DY29" i="11"/>
  <c r="DU29" i="11"/>
  <c r="DQ29" i="11"/>
  <c r="DM29" i="11"/>
  <c r="DI29" i="11"/>
  <c r="DE29" i="11"/>
  <c r="DA29" i="11"/>
  <c r="CW29" i="11"/>
  <c r="CS29" i="11"/>
  <c r="CO29" i="11"/>
  <c r="CK29" i="11"/>
  <c r="CG29" i="11"/>
  <c r="CC29" i="11"/>
  <c r="BY29" i="11"/>
  <c r="BU29" i="11"/>
  <c r="BQ29" i="11"/>
  <c r="BM29" i="11"/>
  <c r="BI29" i="11"/>
  <c r="BE29" i="11"/>
  <c r="BA29" i="11"/>
  <c r="AW29" i="11"/>
  <c r="AS29" i="11"/>
  <c r="AO29" i="11"/>
  <c r="AK29" i="11"/>
  <c r="AG29" i="11"/>
  <c r="AC29" i="11"/>
  <c r="Y29" i="11"/>
  <c r="U29" i="11"/>
  <c r="Q29" i="11"/>
  <c r="M29" i="11"/>
  <c r="I29" i="11"/>
  <c r="E29" i="11"/>
  <c r="FC29" i="2"/>
  <c r="EY29" i="2"/>
  <c r="EU29" i="2"/>
  <c r="EQ29" i="2"/>
  <c r="EM29" i="2"/>
  <c r="EI29" i="2"/>
  <c r="EE29" i="2"/>
  <c r="EA29" i="2"/>
  <c r="DW29" i="2"/>
  <c r="DS29" i="2"/>
  <c r="DO29" i="2"/>
  <c r="DK29" i="2"/>
  <c r="DG29" i="2"/>
  <c r="DC29" i="2"/>
  <c r="CY29" i="2"/>
  <c r="CU29" i="2"/>
  <c r="CQ29" i="2"/>
  <c r="CM29" i="2"/>
  <c r="CI29" i="2"/>
  <c r="CE29" i="2"/>
  <c r="CA29" i="2"/>
  <c r="BW29" i="2"/>
  <c r="BS29" i="2"/>
  <c r="BO29" i="2"/>
  <c r="BK29" i="2"/>
  <c r="BG29" i="2"/>
  <c r="BC29" i="2"/>
  <c r="AY29" i="2"/>
  <c r="AU29" i="2"/>
  <c r="AQ29" i="2"/>
  <c r="AM29" i="2"/>
  <c r="AI29" i="2"/>
  <c r="AE29" i="2"/>
  <c r="AA29" i="2"/>
  <c r="W29" i="2"/>
  <c r="S29" i="2"/>
  <c r="O29" i="2"/>
  <c r="K29" i="2"/>
  <c r="G29" i="2"/>
  <c r="C29" i="2"/>
  <c r="FD29" i="11"/>
  <c r="EZ29" i="11"/>
  <c r="EV29" i="11"/>
  <c r="ER29" i="11"/>
  <c r="EN29" i="11"/>
  <c r="EJ29" i="11"/>
  <c r="EF29" i="11"/>
  <c r="EB29" i="11"/>
  <c r="DX29" i="11"/>
  <c r="DT29" i="11"/>
  <c r="DP29" i="11"/>
  <c r="DL29" i="11"/>
  <c r="DH29" i="11"/>
  <c r="DD29" i="11"/>
  <c r="CZ29" i="11"/>
  <c r="CV29" i="11"/>
  <c r="CR29" i="11"/>
  <c r="CN29" i="11"/>
  <c r="CJ29" i="11"/>
  <c r="CF29" i="11"/>
  <c r="CB29" i="11"/>
  <c r="BX29" i="11"/>
  <c r="BT29" i="11"/>
  <c r="BP29" i="11"/>
  <c r="BL29" i="11"/>
  <c r="BH29" i="11"/>
  <c r="BD29" i="11"/>
  <c r="AZ29" i="11"/>
  <c r="AV29" i="11"/>
  <c r="AR29" i="11"/>
  <c r="AN29" i="11"/>
  <c r="AJ29" i="11"/>
  <c r="AF29" i="11"/>
  <c r="AB29" i="11"/>
  <c r="X29" i="11"/>
  <c r="T29" i="11"/>
  <c r="P29" i="11"/>
  <c r="L29" i="11"/>
  <c r="H29" i="11"/>
  <c r="D29" i="11"/>
  <c r="FF29" i="2"/>
  <c r="FB29" i="2"/>
  <c r="EX29" i="2"/>
  <c r="ET29" i="2"/>
  <c r="EP29" i="2"/>
  <c r="EL29" i="2"/>
  <c r="EH29" i="2"/>
  <c r="ED29" i="2"/>
  <c r="DZ29" i="2"/>
  <c r="DV29" i="2"/>
  <c r="DR29" i="2"/>
  <c r="DN29" i="2"/>
  <c r="DJ29" i="2"/>
  <c r="DF29" i="2"/>
  <c r="DB29" i="2"/>
  <c r="CX29" i="2"/>
  <c r="CT29" i="2"/>
  <c r="CP29" i="2"/>
  <c r="CL29" i="2"/>
  <c r="CH29" i="2"/>
  <c r="CD29" i="2"/>
  <c r="BZ29" i="2"/>
  <c r="BV29" i="2"/>
  <c r="BR29" i="2"/>
  <c r="BN29" i="2"/>
  <c r="BJ29" i="2"/>
  <c r="BF29" i="2"/>
  <c r="BB29" i="2"/>
  <c r="AX29" i="2"/>
  <c r="AT29" i="2"/>
  <c r="AP29" i="2"/>
  <c r="AL29" i="2"/>
  <c r="AH29" i="2"/>
  <c r="AD29" i="2"/>
  <c r="Z29" i="2"/>
  <c r="V29" i="2"/>
  <c r="R29" i="2"/>
  <c r="N29" i="2"/>
  <c r="J29" i="2"/>
  <c r="F29" i="2"/>
  <c r="B29" i="2"/>
  <c r="X56" i="5"/>
  <c r="FE53" i="11"/>
  <c r="FA53" i="11"/>
  <c r="EW53" i="11"/>
  <c r="ES53" i="11"/>
  <c r="EO53" i="11"/>
  <c r="EK53" i="11"/>
  <c r="EG53" i="11"/>
  <c r="EC53" i="11"/>
  <c r="DY53" i="11"/>
  <c r="DU53" i="11"/>
  <c r="DQ53" i="11"/>
  <c r="DM53" i="11"/>
  <c r="DI53" i="11"/>
  <c r="DE53" i="11"/>
  <c r="DA53" i="11"/>
  <c r="CW53" i="11"/>
  <c r="CS53" i="11"/>
  <c r="CO53" i="11"/>
  <c r="CK53" i="11"/>
  <c r="CG53" i="11"/>
  <c r="CC53" i="11"/>
  <c r="BY53" i="11"/>
  <c r="BU53" i="11"/>
  <c r="BQ53" i="11"/>
  <c r="BM53" i="11"/>
  <c r="BI53" i="11"/>
  <c r="BE53" i="11"/>
  <c r="BA53" i="11"/>
  <c r="AW53" i="11"/>
  <c r="AS53" i="11"/>
  <c r="AO53" i="11"/>
  <c r="AK53" i="11"/>
  <c r="AG53" i="11"/>
  <c r="AC53" i="11"/>
  <c r="Y53" i="11"/>
  <c r="U53" i="11"/>
  <c r="Q53" i="11"/>
  <c r="M53" i="11"/>
  <c r="I53" i="11"/>
  <c r="E53" i="11"/>
  <c r="FC53" i="2"/>
  <c r="EY53" i="2"/>
  <c r="EU53" i="2"/>
  <c r="EQ53" i="2"/>
  <c r="EM53" i="2"/>
  <c r="EI53" i="2"/>
  <c r="EE53" i="2"/>
  <c r="EA53" i="2"/>
  <c r="DW53" i="2"/>
  <c r="DS53" i="2"/>
  <c r="DO53" i="2"/>
  <c r="DK53" i="2"/>
  <c r="DG53" i="2"/>
  <c r="DC53" i="2"/>
  <c r="CY53" i="2"/>
  <c r="CU53" i="2"/>
  <c r="CQ53" i="2"/>
  <c r="CM53" i="2"/>
  <c r="CI53" i="2"/>
  <c r="CE53" i="2"/>
  <c r="CA53" i="2"/>
  <c r="BW53" i="2"/>
  <c r="BS53" i="2"/>
  <c r="BO53" i="2"/>
  <c r="BK53" i="2"/>
  <c r="BG53" i="2"/>
  <c r="BC53" i="2"/>
  <c r="AY53" i="2"/>
  <c r="AU53" i="2"/>
  <c r="AQ53" i="2"/>
  <c r="AM53" i="2"/>
  <c r="AI53" i="2"/>
  <c r="AE53" i="2"/>
  <c r="AA53" i="2"/>
  <c r="W53" i="2"/>
  <c r="S53" i="2"/>
  <c r="O53" i="2"/>
  <c r="K53" i="2"/>
  <c r="G53" i="2"/>
  <c r="C53" i="2"/>
  <c r="FD53" i="11"/>
  <c r="EZ53" i="11"/>
  <c r="EV53" i="11"/>
  <c r="ER53" i="11"/>
  <c r="EN53" i="11"/>
  <c r="EJ53" i="11"/>
  <c r="EF53" i="11"/>
  <c r="EB53" i="11"/>
  <c r="DX53" i="11"/>
  <c r="DT53" i="11"/>
  <c r="DP53" i="11"/>
  <c r="DL53" i="11"/>
  <c r="DH53" i="11"/>
  <c r="DD53" i="11"/>
  <c r="CZ53" i="11"/>
  <c r="CV53" i="11"/>
  <c r="CR53" i="11"/>
  <c r="CN53" i="11"/>
  <c r="CJ53" i="11"/>
  <c r="CF53" i="11"/>
  <c r="CB53" i="11"/>
  <c r="BX53" i="11"/>
  <c r="BT53" i="11"/>
  <c r="BP53" i="11"/>
  <c r="BL53" i="11"/>
  <c r="BH53" i="11"/>
  <c r="BD53" i="11"/>
  <c r="AZ53" i="11"/>
  <c r="AV53" i="11"/>
  <c r="AR53" i="11"/>
  <c r="AN53" i="11"/>
  <c r="AJ53" i="11"/>
  <c r="AF53" i="11"/>
  <c r="AB53" i="11"/>
  <c r="X53" i="11"/>
  <c r="T53" i="11"/>
  <c r="P53" i="11"/>
  <c r="L53" i="11"/>
  <c r="H53" i="11"/>
  <c r="D53" i="11"/>
  <c r="FF53" i="2"/>
  <c r="FB53" i="2"/>
  <c r="EX53" i="2"/>
  <c r="ET53" i="2"/>
  <c r="EP53" i="2"/>
  <c r="EL53" i="2"/>
  <c r="EH53" i="2"/>
  <c r="ED53" i="2"/>
  <c r="DZ53" i="2"/>
  <c r="DV53" i="2"/>
  <c r="DR53" i="2"/>
  <c r="DN53" i="2"/>
  <c r="DJ53" i="2"/>
  <c r="DF53" i="2"/>
  <c r="DB53" i="2"/>
  <c r="CX53" i="2"/>
  <c r="CT53" i="2"/>
  <c r="CP53" i="2"/>
  <c r="CL53" i="2"/>
  <c r="CH53" i="2"/>
  <c r="CD53" i="2"/>
  <c r="BZ53" i="2"/>
  <c r="BV53" i="2"/>
  <c r="BR53" i="2"/>
  <c r="BN53" i="2"/>
  <c r="BJ53" i="2"/>
  <c r="BF53" i="2"/>
  <c r="BB53" i="2"/>
  <c r="AX53" i="2"/>
  <c r="AT53" i="2"/>
  <c r="AP53" i="2"/>
  <c r="AL53" i="2"/>
  <c r="AH53" i="2"/>
  <c r="AD53" i="2"/>
  <c r="Z53" i="2"/>
  <c r="V53" i="2"/>
  <c r="R53" i="2"/>
  <c r="N53" i="2"/>
  <c r="J53" i="2"/>
  <c r="F53" i="2"/>
  <c r="B53" i="2"/>
  <c r="FC53" i="11"/>
  <c r="EY53" i="11"/>
  <c r="EU53" i="11"/>
  <c r="EQ53" i="11"/>
  <c r="EM53" i="11"/>
  <c r="EI53" i="11"/>
  <c r="EE53" i="11"/>
  <c r="EA53" i="11"/>
  <c r="DW53" i="11"/>
  <c r="DS53" i="11"/>
  <c r="DO53" i="11"/>
  <c r="DK53" i="11"/>
  <c r="DG53" i="11"/>
  <c r="DC53" i="11"/>
  <c r="CY53" i="11"/>
  <c r="CU53" i="11"/>
  <c r="CQ53" i="11"/>
  <c r="CM53" i="11"/>
  <c r="CI53" i="11"/>
  <c r="CE53" i="11"/>
  <c r="CA53" i="11"/>
  <c r="BW53" i="11"/>
  <c r="BS53" i="11"/>
  <c r="BO53" i="11"/>
  <c r="BK53" i="11"/>
  <c r="BG53" i="11"/>
  <c r="BC53" i="11"/>
  <c r="AY53" i="11"/>
  <c r="AU53" i="11"/>
  <c r="AQ53" i="11"/>
  <c r="AM53" i="11"/>
  <c r="AI53" i="11"/>
  <c r="AE53" i="11"/>
  <c r="AA53" i="11"/>
  <c r="W53" i="11"/>
  <c r="S53" i="11"/>
  <c r="O53" i="11"/>
  <c r="K53" i="11"/>
  <c r="G53" i="11"/>
  <c r="C53" i="11"/>
  <c r="FE53" i="2"/>
  <c r="FA53" i="2"/>
  <c r="EW53" i="2"/>
  <c r="ES53" i="2"/>
  <c r="EO53" i="2"/>
  <c r="EK53" i="2"/>
  <c r="EG53" i="2"/>
  <c r="EC53" i="2"/>
  <c r="DY53" i="2"/>
  <c r="DU53" i="2"/>
  <c r="DQ53" i="2"/>
  <c r="DM53" i="2"/>
  <c r="DI53" i="2"/>
  <c r="DE53" i="2"/>
  <c r="DA53" i="2"/>
  <c r="CW53" i="2"/>
  <c r="CS53" i="2"/>
  <c r="CO53" i="2"/>
  <c r="CK53" i="2"/>
  <c r="CG53" i="2"/>
  <c r="CC53" i="2"/>
  <c r="BY53" i="2"/>
  <c r="BU53" i="2"/>
  <c r="BQ53" i="2"/>
  <c r="BM53" i="2"/>
  <c r="BI53" i="2"/>
  <c r="BE53" i="2"/>
  <c r="BA53" i="2"/>
  <c r="AW53" i="2"/>
  <c r="AS53" i="2"/>
  <c r="AO53" i="2"/>
  <c r="AK53" i="2"/>
  <c r="AG53" i="2"/>
  <c r="AC53" i="2"/>
  <c r="Y53" i="2"/>
  <c r="U53" i="2"/>
  <c r="Q53" i="2"/>
  <c r="M53" i="2"/>
  <c r="I53" i="2"/>
  <c r="E53" i="2"/>
  <c r="FF53" i="11"/>
  <c r="FB53" i="11"/>
  <c r="EX53" i="11"/>
  <c r="ET53" i="11"/>
  <c r="EP53" i="11"/>
  <c r="EL53" i="11"/>
  <c r="EH53" i="11"/>
  <c r="ED53" i="11"/>
  <c r="DZ53" i="11"/>
  <c r="DV53" i="11"/>
  <c r="DR53" i="11"/>
  <c r="DN53" i="11"/>
  <c r="DJ53" i="11"/>
  <c r="DF53" i="11"/>
  <c r="DB53" i="11"/>
  <c r="CX53" i="11"/>
  <c r="CT53" i="11"/>
  <c r="CP53" i="11"/>
  <c r="CL53" i="11"/>
  <c r="CH53" i="11"/>
  <c r="CD53" i="11"/>
  <c r="BZ53" i="11"/>
  <c r="BV53" i="11"/>
  <c r="BR53" i="11"/>
  <c r="BN53" i="11"/>
  <c r="BJ53" i="11"/>
  <c r="BF53" i="11"/>
  <c r="BB53" i="11"/>
  <c r="AX53" i="11"/>
  <c r="AT53" i="11"/>
  <c r="AP53" i="11"/>
  <c r="AL53" i="11"/>
  <c r="AH53" i="11"/>
  <c r="AD53" i="11"/>
  <c r="Z53" i="11"/>
  <c r="V53" i="11"/>
  <c r="R53" i="11"/>
  <c r="N53" i="11"/>
  <c r="J53" i="11"/>
  <c r="F53" i="11"/>
  <c r="B53" i="11"/>
  <c r="FD53" i="2"/>
  <c r="EZ53" i="2"/>
  <c r="EV53" i="2"/>
  <c r="ER53" i="2"/>
  <c r="EN53" i="2"/>
  <c r="EJ53" i="2"/>
  <c r="EF53" i="2"/>
  <c r="EB53" i="2"/>
  <c r="DX53" i="2"/>
  <c r="DT53" i="2"/>
  <c r="DP53" i="2"/>
  <c r="DL53" i="2"/>
  <c r="DH53" i="2"/>
  <c r="DD53" i="2"/>
  <c r="CZ53" i="2"/>
  <c r="CV53" i="2"/>
  <c r="CR53" i="2"/>
  <c r="CN53" i="2"/>
  <c r="CJ53" i="2"/>
  <c r="CF53" i="2"/>
  <c r="CB53" i="2"/>
  <c r="BX53" i="2"/>
  <c r="BT53" i="2"/>
  <c r="BP53" i="2"/>
  <c r="BL53" i="2"/>
  <c r="BH53" i="2"/>
  <c r="BD53" i="2"/>
  <c r="AZ53" i="2"/>
  <c r="AV53" i="2"/>
  <c r="AR53" i="2"/>
  <c r="AN53" i="2"/>
  <c r="AJ53" i="2"/>
  <c r="AF53" i="2"/>
  <c r="AB53" i="2"/>
  <c r="X53" i="2"/>
  <c r="T53" i="2"/>
  <c r="P53" i="2"/>
  <c r="L53" i="2"/>
  <c r="H53" i="2"/>
  <c r="D53" i="2"/>
  <c r="AN56" i="5"/>
  <c r="CB56" i="5"/>
  <c r="AZ94" i="5"/>
  <c r="AZ93" i="5" s="1"/>
  <c r="AP56" i="5"/>
  <c r="T56" i="5"/>
  <c r="FE70" i="5"/>
  <c r="BT56" i="5"/>
  <c r="EM50" i="5"/>
  <c r="FC50" i="5"/>
  <c r="Q50" i="5"/>
  <c r="EI94" i="5"/>
  <c r="EI93" i="5" s="1"/>
  <c r="I94" i="5"/>
  <c r="I93" i="5" s="1"/>
  <c r="FD94" i="5"/>
  <c r="FD93" i="5" s="1"/>
  <c r="AJ94" i="5"/>
  <c r="AJ93" i="5" s="1"/>
  <c r="AV94" i="5"/>
  <c r="AV93" i="5" s="1"/>
  <c r="FF36" i="11"/>
  <c r="FB36" i="11"/>
  <c r="EX36" i="11"/>
  <c r="ET36" i="11"/>
  <c r="EP36" i="11"/>
  <c r="EL36" i="11"/>
  <c r="EH36" i="11"/>
  <c r="ED36" i="11"/>
  <c r="DZ36" i="11"/>
  <c r="DV36" i="11"/>
  <c r="DR36" i="11"/>
  <c r="DN36" i="11"/>
  <c r="DJ36" i="11"/>
  <c r="DF36" i="11"/>
  <c r="DB36" i="11"/>
  <c r="CX36" i="11"/>
  <c r="CT36" i="11"/>
  <c r="CP36" i="11"/>
  <c r="CL36" i="11"/>
  <c r="CH36" i="11"/>
  <c r="CD36" i="11"/>
  <c r="BZ36" i="11"/>
  <c r="BV36" i="11"/>
  <c r="BR36" i="11"/>
  <c r="BN36" i="11"/>
  <c r="BJ36" i="11"/>
  <c r="BF36" i="11"/>
  <c r="BB36" i="11"/>
  <c r="AX36" i="11"/>
  <c r="AT36" i="11"/>
  <c r="AP36" i="11"/>
  <c r="AL36" i="11"/>
  <c r="AH36" i="11"/>
  <c r="AD36" i="11"/>
  <c r="Z36" i="11"/>
  <c r="V36" i="11"/>
  <c r="R36" i="11"/>
  <c r="N36" i="11"/>
  <c r="J36" i="11"/>
  <c r="F36" i="11"/>
  <c r="B36" i="11"/>
  <c r="FD36" i="2"/>
  <c r="EZ36" i="2"/>
  <c r="EV36" i="2"/>
  <c r="ER36" i="2"/>
  <c r="EN36" i="2"/>
  <c r="EJ36" i="2"/>
  <c r="EF36" i="2"/>
  <c r="EB36" i="2"/>
  <c r="DX36" i="2"/>
  <c r="DT36" i="2"/>
  <c r="DP36" i="2"/>
  <c r="DL36" i="2"/>
  <c r="DH36" i="2"/>
  <c r="DD36" i="2"/>
  <c r="CZ36" i="2"/>
  <c r="CV36" i="2"/>
  <c r="CR36" i="2"/>
  <c r="CN36" i="2"/>
  <c r="CJ36" i="2"/>
  <c r="CF36" i="2"/>
  <c r="CB36" i="2"/>
  <c r="BX36" i="2"/>
  <c r="BT36" i="2"/>
  <c r="BP36" i="2"/>
  <c r="BL36" i="2"/>
  <c r="BH36" i="2"/>
  <c r="BD36" i="2"/>
  <c r="AZ36" i="2"/>
  <c r="AV36" i="2"/>
  <c r="AR36" i="2"/>
  <c r="AN36" i="2"/>
  <c r="AJ36" i="2"/>
  <c r="AF36" i="2"/>
  <c r="AB36" i="2"/>
  <c r="X36" i="2"/>
  <c r="T36" i="2"/>
  <c r="P36" i="2"/>
  <c r="L36" i="2"/>
  <c r="H36" i="2"/>
  <c r="D36" i="2"/>
  <c r="FE36" i="11"/>
  <c r="FA36" i="11"/>
  <c r="EW36" i="11"/>
  <c r="ES36" i="11"/>
  <c r="EO36" i="11"/>
  <c r="EK36" i="11"/>
  <c r="EG36" i="11"/>
  <c r="EC36" i="11"/>
  <c r="DY36" i="11"/>
  <c r="DU36" i="11"/>
  <c r="DQ36" i="11"/>
  <c r="DM36" i="11"/>
  <c r="DI36" i="11"/>
  <c r="DE36" i="11"/>
  <c r="DA36" i="11"/>
  <c r="CW36" i="11"/>
  <c r="CS36" i="11"/>
  <c r="CO36" i="11"/>
  <c r="CK36" i="11"/>
  <c r="CG36" i="11"/>
  <c r="CC36" i="11"/>
  <c r="BY36" i="11"/>
  <c r="BU36" i="11"/>
  <c r="BQ36" i="11"/>
  <c r="BM36" i="11"/>
  <c r="BI36" i="11"/>
  <c r="BE36" i="11"/>
  <c r="BA36" i="11"/>
  <c r="AW36" i="11"/>
  <c r="AS36" i="11"/>
  <c r="AO36" i="11"/>
  <c r="AK36" i="11"/>
  <c r="AG36" i="11"/>
  <c r="AC36" i="11"/>
  <c r="Y36" i="11"/>
  <c r="U36" i="11"/>
  <c r="Q36" i="11"/>
  <c r="M36" i="11"/>
  <c r="I36" i="11"/>
  <c r="E36" i="11"/>
  <c r="FC36" i="2"/>
  <c r="EY36" i="2"/>
  <c r="EU36" i="2"/>
  <c r="EQ36" i="2"/>
  <c r="EM36" i="2"/>
  <c r="EI36" i="2"/>
  <c r="EE36" i="2"/>
  <c r="EA36" i="2"/>
  <c r="DW36" i="2"/>
  <c r="DS36" i="2"/>
  <c r="DO36" i="2"/>
  <c r="DK36" i="2"/>
  <c r="DG36" i="2"/>
  <c r="DC36" i="2"/>
  <c r="CY36" i="2"/>
  <c r="CU36" i="2"/>
  <c r="CQ36" i="2"/>
  <c r="CM36" i="2"/>
  <c r="CI36" i="2"/>
  <c r="CE36" i="2"/>
  <c r="CA36" i="2"/>
  <c r="BW36" i="2"/>
  <c r="BS36" i="2"/>
  <c r="BO36" i="2"/>
  <c r="BK36" i="2"/>
  <c r="BG36" i="2"/>
  <c r="BC36" i="2"/>
  <c r="AY36" i="2"/>
  <c r="AU36" i="2"/>
  <c r="AQ36" i="2"/>
  <c r="AM36" i="2"/>
  <c r="AI36" i="2"/>
  <c r="AE36" i="2"/>
  <c r="AA36" i="2"/>
  <c r="W36" i="2"/>
  <c r="S36" i="2"/>
  <c r="O36" i="2"/>
  <c r="K36" i="2"/>
  <c r="G36" i="2"/>
  <c r="C36" i="2"/>
  <c r="FD36" i="11"/>
  <c r="EZ36" i="11"/>
  <c r="EV36" i="11"/>
  <c r="ER36" i="11"/>
  <c r="EN36" i="11"/>
  <c r="EJ36" i="11"/>
  <c r="EF36" i="11"/>
  <c r="EB36" i="11"/>
  <c r="DX36" i="11"/>
  <c r="DT36" i="11"/>
  <c r="DP36" i="11"/>
  <c r="DL36" i="11"/>
  <c r="DH36" i="11"/>
  <c r="DD36" i="11"/>
  <c r="CZ36" i="11"/>
  <c r="CV36" i="11"/>
  <c r="CR36" i="11"/>
  <c r="CN36" i="11"/>
  <c r="CJ36" i="11"/>
  <c r="CF36" i="11"/>
  <c r="CB36" i="11"/>
  <c r="BX36" i="11"/>
  <c r="BT36" i="11"/>
  <c r="BP36" i="11"/>
  <c r="BL36" i="11"/>
  <c r="BH36" i="11"/>
  <c r="BD36" i="11"/>
  <c r="AZ36" i="11"/>
  <c r="AV36" i="11"/>
  <c r="AR36" i="11"/>
  <c r="AN36" i="11"/>
  <c r="AJ36" i="11"/>
  <c r="AF36" i="11"/>
  <c r="AB36" i="11"/>
  <c r="X36" i="11"/>
  <c r="T36" i="11"/>
  <c r="P36" i="11"/>
  <c r="L36" i="11"/>
  <c r="H36" i="11"/>
  <c r="D36" i="11"/>
  <c r="FF36" i="2"/>
  <c r="FB36" i="2"/>
  <c r="EX36" i="2"/>
  <c r="ET36" i="2"/>
  <c r="EP36" i="2"/>
  <c r="EL36" i="2"/>
  <c r="EH36" i="2"/>
  <c r="ED36" i="2"/>
  <c r="DZ36" i="2"/>
  <c r="DV36" i="2"/>
  <c r="DR36" i="2"/>
  <c r="DN36" i="2"/>
  <c r="DJ36" i="2"/>
  <c r="DF36" i="2"/>
  <c r="DB36" i="2"/>
  <c r="CX36" i="2"/>
  <c r="CT36" i="2"/>
  <c r="CP36" i="2"/>
  <c r="CL36" i="2"/>
  <c r="CH36" i="2"/>
  <c r="CD36" i="2"/>
  <c r="BZ36" i="2"/>
  <c r="BV36" i="2"/>
  <c r="BR36" i="2"/>
  <c r="BN36" i="2"/>
  <c r="BJ36" i="2"/>
  <c r="BF36" i="2"/>
  <c r="BB36" i="2"/>
  <c r="AX36" i="2"/>
  <c r="AT36" i="2"/>
  <c r="AP36" i="2"/>
  <c r="AL36" i="2"/>
  <c r="AH36" i="2"/>
  <c r="AD36" i="2"/>
  <c r="Z36" i="2"/>
  <c r="V36" i="2"/>
  <c r="R36" i="2"/>
  <c r="N36" i="2"/>
  <c r="J36" i="2"/>
  <c r="F36" i="2"/>
  <c r="B36" i="2"/>
  <c r="FC36" i="11"/>
  <c r="EY36" i="11"/>
  <c r="EU36" i="11"/>
  <c r="EQ36" i="11"/>
  <c r="EM36" i="11"/>
  <c r="EI36" i="11"/>
  <c r="EE36" i="11"/>
  <c r="EA36" i="11"/>
  <c r="DW36" i="11"/>
  <c r="DS36" i="11"/>
  <c r="DO36" i="11"/>
  <c r="DK36" i="11"/>
  <c r="DG36" i="11"/>
  <c r="DC36" i="11"/>
  <c r="CY36" i="11"/>
  <c r="CU36" i="11"/>
  <c r="CQ36" i="11"/>
  <c r="CM36" i="11"/>
  <c r="CI36" i="11"/>
  <c r="CE36" i="11"/>
  <c r="CA36" i="11"/>
  <c r="BW36" i="11"/>
  <c r="BS36" i="11"/>
  <c r="BO36" i="11"/>
  <c r="BK36" i="11"/>
  <c r="BG36" i="11"/>
  <c r="BC36" i="11"/>
  <c r="AY36" i="11"/>
  <c r="AU36" i="11"/>
  <c r="AQ36" i="11"/>
  <c r="AM36" i="11"/>
  <c r="AI36" i="11"/>
  <c r="AE36" i="11"/>
  <c r="AA36" i="11"/>
  <c r="W36" i="11"/>
  <c r="S36" i="11"/>
  <c r="O36" i="11"/>
  <c r="K36" i="11"/>
  <c r="G36" i="11"/>
  <c r="C36" i="11"/>
  <c r="FE36" i="2"/>
  <c r="FA36" i="2"/>
  <c r="EW36" i="2"/>
  <c r="ES36" i="2"/>
  <c r="EO36" i="2"/>
  <c r="EK36" i="2"/>
  <c r="EG36" i="2"/>
  <c r="EC36" i="2"/>
  <c r="DY36" i="2"/>
  <c r="DU36" i="2"/>
  <c r="DQ36" i="2"/>
  <c r="DM36" i="2"/>
  <c r="DI36" i="2"/>
  <c r="DE36" i="2"/>
  <c r="DA36" i="2"/>
  <c r="CW36" i="2"/>
  <c r="CS36" i="2"/>
  <c r="CO36" i="2"/>
  <c r="CK36" i="2"/>
  <c r="CG36" i="2"/>
  <c r="CC36" i="2"/>
  <c r="BY36" i="2"/>
  <c r="BU36" i="2"/>
  <c r="BQ36" i="2"/>
  <c r="BM36" i="2"/>
  <c r="BI36" i="2"/>
  <c r="BE36" i="2"/>
  <c r="BA36" i="2"/>
  <c r="AW36" i="2"/>
  <c r="AS36" i="2"/>
  <c r="AO36" i="2"/>
  <c r="AK36" i="2"/>
  <c r="AG36" i="2"/>
  <c r="AC36" i="2"/>
  <c r="Y36" i="2"/>
  <c r="U36" i="2"/>
  <c r="Q36" i="2"/>
  <c r="M36" i="2"/>
  <c r="I36" i="2"/>
  <c r="E36" i="2"/>
  <c r="CH70" i="5"/>
  <c r="AO56" i="5"/>
  <c r="AU56" i="5"/>
  <c r="ES94" i="5"/>
  <c r="ES93" i="5" s="1"/>
  <c r="AU94" i="5"/>
  <c r="AU93" i="5" s="1"/>
  <c r="FF73" i="11"/>
  <c r="FB73" i="11"/>
  <c r="EX73" i="11"/>
  <c r="ET73" i="11"/>
  <c r="EP73" i="11"/>
  <c r="EL73" i="11"/>
  <c r="EH73" i="11"/>
  <c r="ED73" i="11"/>
  <c r="DZ73" i="11"/>
  <c r="DV73" i="11"/>
  <c r="DR73" i="11"/>
  <c r="DN73" i="11"/>
  <c r="DJ73" i="11"/>
  <c r="DF73" i="11"/>
  <c r="DB73" i="11"/>
  <c r="CX73" i="11"/>
  <c r="CT73" i="11"/>
  <c r="CP73" i="11"/>
  <c r="CL73" i="11"/>
  <c r="CH73" i="11"/>
  <c r="CD73" i="11"/>
  <c r="BZ73" i="11"/>
  <c r="BV73" i="11"/>
  <c r="BR73" i="11"/>
  <c r="BN73" i="11"/>
  <c r="BJ73" i="11"/>
  <c r="BF73" i="11"/>
  <c r="BB73" i="11"/>
  <c r="AX73" i="11"/>
  <c r="AT73" i="11"/>
  <c r="AP73" i="11"/>
  <c r="AL73" i="11"/>
  <c r="AH73" i="11"/>
  <c r="AD73" i="11"/>
  <c r="Z73" i="11"/>
  <c r="V73" i="11"/>
  <c r="R73" i="11"/>
  <c r="N73" i="11"/>
  <c r="J73" i="11"/>
  <c r="F73" i="11"/>
  <c r="B73" i="11"/>
  <c r="FD73" i="2"/>
  <c r="EZ73" i="2"/>
  <c r="EV73" i="2"/>
  <c r="ER73" i="2"/>
  <c r="EN73" i="2"/>
  <c r="EJ73" i="2"/>
  <c r="EF73" i="2"/>
  <c r="EB73" i="2"/>
  <c r="DX73" i="2"/>
  <c r="DT73" i="2"/>
  <c r="DP73" i="2"/>
  <c r="DL73" i="2"/>
  <c r="DH73" i="2"/>
  <c r="DD73" i="2"/>
  <c r="CZ73" i="2"/>
  <c r="CV73" i="2"/>
  <c r="CR73" i="2"/>
  <c r="CN73" i="2"/>
  <c r="CJ73" i="2"/>
  <c r="CF73" i="2"/>
  <c r="CB73" i="2"/>
  <c r="BX73" i="2"/>
  <c r="BT73" i="2"/>
  <c r="BP73" i="2"/>
  <c r="BL73" i="2"/>
  <c r="BH73" i="2"/>
  <c r="BD73" i="2"/>
  <c r="AZ73" i="2"/>
  <c r="AV73" i="2"/>
  <c r="AR73" i="2"/>
  <c r="AN73" i="2"/>
  <c r="AJ73" i="2"/>
  <c r="AF73" i="2"/>
  <c r="AB73" i="2"/>
  <c r="X73" i="2"/>
  <c r="T73" i="2"/>
  <c r="P73" i="2"/>
  <c r="L73" i="2"/>
  <c r="H73" i="2"/>
  <c r="D73" i="2"/>
  <c r="FE73" i="11"/>
  <c r="FA73" i="11"/>
  <c r="EW73" i="11"/>
  <c r="ES73" i="11"/>
  <c r="EO73" i="11"/>
  <c r="EK73" i="11"/>
  <c r="EG73" i="11"/>
  <c r="EC73" i="11"/>
  <c r="DY73" i="11"/>
  <c r="DU73" i="11"/>
  <c r="DQ73" i="11"/>
  <c r="DM73" i="11"/>
  <c r="DI73" i="11"/>
  <c r="DE73" i="11"/>
  <c r="DA73" i="11"/>
  <c r="CW73" i="11"/>
  <c r="CS73" i="11"/>
  <c r="CO73" i="11"/>
  <c r="CK73" i="11"/>
  <c r="CG73" i="11"/>
  <c r="CC73" i="11"/>
  <c r="BY73" i="11"/>
  <c r="BU73" i="11"/>
  <c r="BQ73" i="11"/>
  <c r="BM73" i="11"/>
  <c r="BI73" i="11"/>
  <c r="BE73" i="11"/>
  <c r="BA73" i="11"/>
  <c r="AW73" i="11"/>
  <c r="AS73" i="11"/>
  <c r="AO73" i="11"/>
  <c r="AK73" i="11"/>
  <c r="AG73" i="11"/>
  <c r="AC73" i="11"/>
  <c r="Y73" i="11"/>
  <c r="U73" i="11"/>
  <c r="Q73" i="11"/>
  <c r="M73" i="11"/>
  <c r="I73" i="11"/>
  <c r="E73" i="11"/>
  <c r="FC73" i="2"/>
  <c r="EY73" i="2"/>
  <c r="EU73" i="2"/>
  <c r="EQ73" i="2"/>
  <c r="EM73" i="2"/>
  <c r="EI73" i="2"/>
  <c r="EE73" i="2"/>
  <c r="EA73" i="2"/>
  <c r="DW73" i="2"/>
  <c r="DS73" i="2"/>
  <c r="DO73" i="2"/>
  <c r="DK73" i="2"/>
  <c r="DG73" i="2"/>
  <c r="DC73" i="2"/>
  <c r="CY73" i="2"/>
  <c r="CU73" i="2"/>
  <c r="CQ73" i="2"/>
  <c r="CM73" i="2"/>
  <c r="CI73" i="2"/>
  <c r="CE73" i="2"/>
  <c r="CA73" i="2"/>
  <c r="BW73" i="2"/>
  <c r="BS73" i="2"/>
  <c r="BO73" i="2"/>
  <c r="BK73" i="2"/>
  <c r="BG73" i="2"/>
  <c r="BC73" i="2"/>
  <c r="AY73" i="2"/>
  <c r="AU73" i="2"/>
  <c r="AQ73" i="2"/>
  <c r="AM73" i="2"/>
  <c r="AI73" i="2"/>
  <c r="AE73" i="2"/>
  <c r="AA73" i="2"/>
  <c r="W73" i="2"/>
  <c r="S73" i="2"/>
  <c r="O73" i="2"/>
  <c r="K73" i="2"/>
  <c r="G73" i="2"/>
  <c r="C73" i="2"/>
  <c r="FD73" i="11"/>
  <c r="EZ73" i="11"/>
  <c r="EV73" i="11"/>
  <c r="ER73" i="11"/>
  <c r="EN73" i="11"/>
  <c r="EJ73" i="11"/>
  <c r="EF73" i="11"/>
  <c r="EB73" i="11"/>
  <c r="DX73" i="11"/>
  <c r="DT73" i="11"/>
  <c r="DP73" i="11"/>
  <c r="DL73" i="11"/>
  <c r="DH73" i="11"/>
  <c r="DD73" i="11"/>
  <c r="CZ73" i="11"/>
  <c r="CV73" i="11"/>
  <c r="CR73" i="11"/>
  <c r="CN73" i="11"/>
  <c r="CJ73" i="11"/>
  <c r="CF73" i="11"/>
  <c r="CB73" i="11"/>
  <c r="BX73" i="11"/>
  <c r="BT73" i="11"/>
  <c r="BP73" i="11"/>
  <c r="BL73" i="11"/>
  <c r="BH73" i="11"/>
  <c r="BD73" i="11"/>
  <c r="AZ73" i="11"/>
  <c r="AV73" i="11"/>
  <c r="AR73" i="11"/>
  <c r="AN73" i="11"/>
  <c r="AJ73" i="11"/>
  <c r="AF73" i="11"/>
  <c r="AB73" i="11"/>
  <c r="X73" i="11"/>
  <c r="T73" i="11"/>
  <c r="P73" i="11"/>
  <c r="L73" i="11"/>
  <c r="H73" i="11"/>
  <c r="D73" i="11"/>
  <c r="FF73" i="2"/>
  <c r="FB73" i="2"/>
  <c r="EX73" i="2"/>
  <c r="ET73" i="2"/>
  <c r="EP73" i="2"/>
  <c r="EL73" i="2"/>
  <c r="EH73" i="2"/>
  <c r="ED73" i="2"/>
  <c r="DZ73" i="2"/>
  <c r="DV73" i="2"/>
  <c r="DR73" i="2"/>
  <c r="DN73" i="2"/>
  <c r="DJ73" i="2"/>
  <c r="DF73" i="2"/>
  <c r="DB73" i="2"/>
  <c r="CX73" i="2"/>
  <c r="CT73" i="2"/>
  <c r="CP73" i="2"/>
  <c r="CL73" i="2"/>
  <c r="CH73" i="2"/>
  <c r="CD73" i="2"/>
  <c r="BZ73" i="2"/>
  <c r="BV73" i="2"/>
  <c r="BR73" i="2"/>
  <c r="BN73" i="2"/>
  <c r="BJ73" i="2"/>
  <c r="BF73" i="2"/>
  <c r="BB73" i="2"/>
  <c r="AX73" i="2"/>
  <c r="AT73" i="2"/>
  <c r="AP73" i="2"/>
  <c r="AL73" i="2"/>
  <c r="AH73" i="2"/>
  <c r="AD73" i="2"/>
  <c r="Z73" i="2"/>
  <c r="V73" i="2"/>
  <c r="R73" i="2"/>
  <c r="N73" i="2"/>
  <c r="J73" i="2"/>
  <c r="F73" i="2"/>
  <c r="B73" i="2"/>
  <c r="FC73" i="11"/>
  <c r="EY73" i="11"/>
  <c r="EU73" i="11"/>
  <c r="EQ73" i="11"/>
  <c r="EM73" i="11"/>
  <c r="EI73" i="11"/>
  <c r="EE73" i="11"/>
  <c r="EA73" i="11"/>
  <c r="DW73" i="11"/>
  <c r="DS73" i="11"/>
  <c r="DO73" i="11"/>
  <c r="DK73" i="11"/>
  <c r="DG73" i="11"/>
  <c r="DC73" i="11"/>
  <c r="CY73" i="11"/>
  <c r="CU73" i="11"/>
  <c r="CQ73" i="11"/>
  <c r="CM73" i="11"/>
  <c r="CI73" i="11"/>
  <c r="CE73" i="11"/>
  <c r="CA73" i="11"/>
  <c r="BW73" i="11"/>
  <c r="BS73" i="11"/>
  <c r="BO73" i="11"/>
  <c r="BK73" i="11"/>
  <c r="BG73" i="11"/>
  <c r="BC73" i="11"/>
  <c r="AY73" i="11"/>
  <c r="AU73" i="11"/>
  <c r="AQ73" i="11"/>
  <c r="AM73" i="11"/>
  <c r="AI73" i="11"/>
  <c r="AE73" i="11"/>
  <c r="AA73" i="11"/>
  <c r="W73" i="11"/>
  <c r="S73" i="11"/>
  <c r="O73" i="11"/>
  <c r="K73" i="11"/>
  <c r="G73" i="11"/>
  <c r="C73" i="11"/>
  <c r="FE73" i="2"/>
  <c r="FA73" i="2"/>
  <c r="EW73" i="2"/>
  <c r="ES73" i="2"/>
  <c r="EO73" i="2"/>
  <c r="EK73" i="2"/>
  <c r="EG73" i="2"/>
  <c r="EC73" i="2"/>
  <c r="DY73" i="2"/>
  <c r="DU73" i="2"/>
  <c r="DQ73" i="2"/>
  <c r="DM73" i="2"/>
  <c r="DI73" i="2"/>
  <c r="DE73" i="2"/>
  <c r="DA73" i="2"/>
  <c r="CW73" i="2"/>
  <c r="CS73" i="2"/>
  <c r="CO73" i="2"/>
  <c r="CK73" i="2"/>
  <c r="CG73" i="2"/>
  <c r="CC73" i="2"/>
  <c r="BY73" i="2"/>
  <c r="BU73" i="2"/>
  <c r="BQ73" i="2"/>
  <c r="BM73" i="2"/>
  <c r="BI73" i="2"/>
  <c r="BE73" i="2"/>
  <c r="BA73" i="2"/>
  <c r="AW73" i="2"/>
  <c r="AS73" i="2"/>
  <c r="AO73" i="2"/>
  <c r="AK73" i="2"/>
  <c r="AG73" i="2"/>
  <c r="AC73" i="2"/>
  <c r="Y73" i="2"/>
  <c r="U73" i="2"/>
  <c r="Q73" i="2"/>
  <c r="M73" i="2"/>
  <c r="I73" i="2"/>
  <c r="E73" i="2"/>
  <c r="FC91" i="11"/>
  <c r="FC88" i="11" s="1"/>
  <c r="EY91" i="11"/>
  <c r="EY88" i="11" s="1"/>
  <c r="EU91" i="11"/>
  <c r="EU88" i="11" s="1"/>
  <c r="EQ91" i="11"/>
  <c r="EQ88" i="11" s="1"/>
  <c r="EM91" i="11"/>
  <c r="EM88" i="11" s="1"/>
  <c r="EI91" i="11"/>
  <c r="EI88" i="11" s="1"/>
  <c r="EE91" i="11"/>
  <c r="EE88" i="11" s="1"/>
  <c r="EA91" i="11"/>
  <c r="EA88" i="11" s="1"/>
  <c r="DW91" i="11"/>
  <c r="DW88" i="11" s="1"/>
  <c r="DS91" i="11"/>
  <c r="DS88" i="11" s="1"/>
  <c r="DO91" i="11"/>
  <c r="DO88" i="11" s="1"/>
  <c r="DK91" i="11"/>
  <c r="DK88" i="11" s="1"/>
  <c r="DG91" i="11"/>
  <c r="DG88" i="11" s="1"/>
  <c r="DC91" i="11"/>
  <c r="DC88" i="11" s="1"/>
  <c r="CY91" i="11"/>
  <c r="CY88" i="11" s="1"/>
  <c r="CU91" i="11"/>
  <c r="CU88" i="11" s="1"/>
  <c r="CQ91" i="11"/>
  <c r="CQ88" i="11" s="1"/>
  <c r="CM91" i="11"/>
  <c r="CM88" i="11" s="1"/>
  <c r="CI91" i="11"/>
  <c r="CI88" i="11" s="1"/>
  <c r="CE91" i="11"/>
  <c r="CE88" i="11" s="1"/>
  <c r="CA91" i="11"/>
  <c r="CA88" i="11" s="1"/>
  <c r="BW91" i="11"/>
  <c r="BW88" i="11" s="1"/>
  <c r="BS91" i="11"/>
  <c r="BS88" i="11" s="1"/>
  <c r="BO91" i="11"/>
  <c r="BO88" i="11" s="1"/>
  <c r="BK91" i="11"/>
  <c r="BG91" i="11"/>
  <c r="BC91" i="11"/>
  <c r="AY91" i="11"/>
  <c r="AU91" i="11"/>
  <c r="AQ91" i="11"/>
  <c r="AM91" i="11"/>
  <c r="AI91" i="11"/>
  <c r="AE91" i="11"/>
  <c r="AA91" i="11"/>
  <c r="W91" i="11"/>
  <c r="S91" i="11"/>
  <c r="O91" i="11"/>
  <c r="K91" i="11"/>
  <c r="G91" i="11"/>
  <c r="C91" i="11"/>
  <c r="FE91" i="2"/>
  <c r="FA91" i="2"/>
  <c r="EW91" i="2"/>
  <c r="ES91" i="2"/>
  <c r="EO91" i="2"/>
  <c r="EK91" i="2"/>
  <c r="EG91" i="2"/>
  <c r="EC91" i="2"/>
  <c r="DY91" i="2"/>
  <c r="DU91" i="2"/>
  <c r="DQ91" i="2"/>
  <c r="DM91" i="2"/>
  <c r="DI91" i="2"/>
  <c r="DE91" i="2"/>
  <c r="DA91" i="2"/>
  <c r="CW91" i="2"/>
  <c r="CS91" i="2"/>
  <c r="CO91" i="2"/>
  <c r="CK91" i="2"/>
  <c r="CG91" i="2"/>
  <c r="CC91" i="2"/>
  <c r="BY91" i="2"/>
  <c r="BU91" i="2"/>
  <c r="BQ91" i="2"/>
  <c r="BM91" i="2"/>
  <c r="BI91" i="2"/>
  <c r="BE91" i="2"/>
  <c r="BA91" i="2"/>
  <c r="AW91" i="2"/>
  <c r="AS91" i="2"/>
  <c r="AO91" i="2"/>
  <c r="AK91" i="2"/>
  <c r="AG91" i="2"/>
  <c r="AC91" i="2"/>
  <c r="Y91" i="2"/>
  <c r="U91" i="2"/>
  <c r="Q91" i="2"/>
  <c r="M91" i="2"/>
  <c r="I91" i="2"/>
  <c r="E91" i="2"/>
  <c r="FF91" i="11"/>
  <c r="FF88" i="11" s="1"/>
  <c r="FB91" i="11"/>
  <c r="FB88" i="11" s="1"/>
  <c r="EX91" i="11"/>
  <c r="EX88" i="11" s="1"/>
  <c r="ET91" i="11"/>
  <c r="ET88" i="11" s="1"/>
  <c r="EP91" i="11"/>
  <c r="EP88" i="11" s="1"/>
  <c r="EL91" i="11"/>
  <c r="EL88" i="11" s="1"/>
  <c r="EH91" i="11"/>
  <c r="EH88" i="11" s="1"/>
  <c r="ED91" i="11"/>
  <c r="ED88" i="11" s="1"/>
  <c r="DZ91" i="11"/>
  <c r="DZ88" i="11" s="1"/>
  <c r="DV91" i="11"/>
  <c r="DV88" i="11" s="1"/>
  <c r="DR91" i="11"/>
  <c r="DR88" i="11" s="1"/>
  <c r="DN91" i="11"/>
  <c r="DN88" i="11" s="1"/>
  <c r="DJ91" i="11"/>
  <c r="DJ88" i="11" s="1"/>
  <c r="DF91" i="11"/>
  <c r="DF88" i="11" s="1"/>
  <c r="DB91" i="11"/>
  <c r="DB88" i="11" s="1"/>
  <c r="CX91" i="11"/>
  <c r="CX88" i="11" s="1"/>
  <c r="CT91" i="11"/>
  <c r="CT88" i="11" s="1"/>
  <c r="CP91" i="11"/>
  <c r="CP88" i="11" s="1"/>
  <c r="CL91" i="11"/>
  <c r="CL88" i="11" s="1"/>
  <c r="CH91" i="11"/>
  <c r="CH88" i="11" s="1"/>
  <c r="CD91" i="11"/>
  <c r="CD88" i="11" s="1"/>
  <c r="BZ91" i="11"/>
  <c r="BZ88" i="11" s="1"/>
  <c r="BV91" i="11"/>
  <c r="BV88" i="11" s="1"/>
  <c r="BR91" i="11"/>
  <c r="BR88" i="11" s="1"/>
  <c r="BN91" i="11"/>
  <c r="BN88" i="11" s="1"/>
  <c r="BJ91" i="11"/>
  <c r="BF91" i="11"/>
  <c r="BB91" i="11"/>
  <c r="AX91" i="11"/>
  <c r="AT91" i="11"/>
  <c r="AP91" i="11"/>
  <c r="AL91" i="11"/>
  <c r="AH91" i="11"/>
  <c r="AD91" i="11"/>
  <c r="Z91" i="11"/>
  <c r="V91" i="11"/>
  <c r="R91" i="11"/>
  <c r="N91" i="11"/>
  <c r="J91" i="11"/>
  <c r="F91" i="11"/>
  <c r="B91" i="11"/>
  <c r="FD91" i="2"/>
  <c r="EZ91" i="2"/>
  <c r="EV91" i="2"/>
  <c r="ER91" i="2"/>
  <c r="EN91" i="2"/>
  <c r="EJ91" i="2"/>
  <c r="EF91" i="2"/>
  <c r="EB91" i="2"/>
  <c r="DX91" i="2"/>
  <c r="DT91" i="2"/>
  <c r="DP91" i="2"/>
  <c r="DL91" i="2"/>
  <c r="DH91" i="2"/>
  <c r="DD91" i="2"/>
  <c r="CZ91" i="2"/>
  <c r="CV91" i="2"/>
  <c r="CR91" i="2"/>
  <c r="CN91" i="2"/>
  <c r="CJ91" i="2"/>
  <c r="CF91" i="2"/>
  <c r="CB91" i="2"/>
  <c r="BX91" i="2"/>
  <c r="BT91" i="2"/>
  <c r="BP91" i="2"/>
  <c r="BL91" i="2"/>
  <c r="BH91" i="2"/>
  <c r="BD91" i="2"/>
  <c r="AZ91" i="2"/>
  <c r="AV91" i="2"/>
  <c r="AR91" i="2"/>
  <c r="AN91" i="2"/>
  <c r="AJ91" i="2"/>
  <c r="AF91" i="2"/>
  <c r="AB91" i="2"/>
  <c r="X91" i="2"/>
  <c r="T91" i="2"/>
  <c r="P91" i="2"/>
  <c r="L91" i="2"/>
  <c r="H91" i="2"/>
  <c r="D91" i="2"/>
  <c r="FE91" i="11"/>
  <c r="FE88" i="11" s="1"/>
  <c r="FA91" i="11"/>
  <c r="FA88" i="11" s="1"/>
  <c r="EW91" i="11"/>
  <c r="EW88" i="11" s="1"/>
  <c r="ES91" i="11"/>
  <c r="ES88" i="11" s="1"/>
  <c r="EO91" i="11"/>
  <c r="EO88" i="11" s="1"/>
  <c r="EK91" i="11"/>
  <c r="EK88" i="11" s="1"/>
  <c r="EG91" i="11"/>
  <c r="EG88" i="11" s="1"/>
  <c r="EC91" i="11"/>
  <c r="EC88" i="11" s="1"/>
  <c r="DY91" i="11"/>
  <c r="DY88" i="11" s="1"/>
  <c r="DU91" i="11"/>
  <c r="DU88" i="11" s="1"/>
  <c r="DQ91" i="11"/>
  <c r="DQ88" i="11" s="1"/>
  <c r="DM91" i="11"/>
  <c r="DM88" i="11" s="1"/>
  <c r="DI91" i="11"/>
  <c r="DI88" i="11" s="1"/>
  <c r="DE91" i="11"/>
  <c r="DE88" i="11" s="1"/>
  <c r="DA91" i="11"/>
  <c r="DA88" i="11" s="1"/>
  <c r="CW91" i="11"/>
  <c r="CW88" i="11" s="1"/>
  <c r="CS91" i="11"/>
  <c r="CS88" i="11" s="1"/>
  <c r="CO91" i="11"/>
  <c r="CO88" i="11" s="1"/>
  <c r="CK91" i="11"/>
  <c r="CK88" i="11" s="1"/>
  <c r="CG91" i="11"/>
  <c r="CG88" i="11" s="1"/>
  <c r="CC91" i="11"/>
  <c r="CC88" i="11" s="1"/>
  <c r="BY91" i="11"/>
  <c r="BY88" i="11" s="1"/>
  <c r="BU91" i="11"/>
  <c r="BU88" i="11" s="1"/>
  <c r="BQ91" i="11"/>
  <c r="BQ88" i="11" s="1"/>
  <c r="BM91" i="11"/>
  <c r="BI91" i="11"/>
  <c r="BE91" i="11"/>
  <c r="BA91" i="11"/>
  <c r="AW91" i="11"/>
  <c r="AS91" i="11"/>
  <c r="AO91" i="11"/>
  <c r="AK91" i="11"/>
  <c r="AG91" i="11"/>
  <c r="AC91" i="11"/>
  <c r="Y91" i="11"/>
  <c r="U91" i="11"/>
  <c r="Q91" i="11"/>
  <c r="M91" i="11"/>
  <c r="I91" i="11"/>
  <c r="E91" i="11"/>
  <c r="FC91" i="2"/>
  <c r="EY91" i="2"/>
  <c r="EU91" i="2"/>
  <c r="EQ91" i="2"/>
  <c r="EM91" i="2"/>
  <c r="EI91" i="2"/>
  <c r="EE91" i="2"/>
  <c r="EA91" i="2"/>
  <c r="DW91" i="2"/>
  <c r="DS91" i="2"/>
  <c r="DO91" i="2"/>
  <c r="DK91" i="2"/>
  <c r="DG91" i="2"/>
  <c r="DC91" i="2"/>
  <c r="CY91" i="2"/>
  <c r="CU91" i="2"/>
  <c r="CQ91" i="2"/>
  <c r="CM91" i="2"/>
  <c r="CI91" i="2"/>
  <c r="CE91" i="2"/>
  <c r="CA91" i="2"/>
  <c r="BW91" i="2"/>
  <c r="BS91" i="2"/>
  <c r="BO91" i="2"/>
  <c r="BK91" i="2"/>
  <c r="BG91" i="2"/>
  <c r="BC91" i="2"/>
  <c r="AY91" i="2"/>
  <c r="AU91" i="2"/>
  <c r="AQ91" i="2"/>
  <c r="AM91" i="2"/>
  <c r="AI91" i="2"/>
  <c r="AE91" i="2"/>
  <c r="AA91" i="2"/>
  <c r="W91" i="2"/>
  <c r="S91" i="2"/>
  <c r="O91" i="2"/>
  <c r="K91" i="2"/>
  <c r="G91" i="2"/>
  <c r="C91" i="2"/>
  <c r="FD91" i="11"/>
  <c r="FD88" i="11" s="1"/>
  <c r="EZ91" i="11"/>
  <c r="EZ88" i="11" s="1"/>
  <c r="EV91" i="11"/>
  <c r="EV88" i="11" s="1"/>
  <c r="ER91" i="11"/>
  <c r="ER88" i="11" s="1"/>
  <c r="EN91" i="11"/>
  <c r="EN88" i="11" s="1"/>
  <c r="EJ91" i="11"/>
  <c r="EJ88" i="11" s="1"/>
  <c r="EF91" i="11"/>
  <c r="EF88" i="11" s="1"/>
  <c r="EB91" i="11"/>
  <c r="EB88" i="11" s="1"/>
  <c r="DX91" i="11"/>
  <c r="DX88" i="11" s="1"/>
  <c r="DT91" i="11"/>
  <c r="DT88" i="11" s="1"/>
  <c r="DP91" i="11"/>
  <c r="DP88" i="11" s="1"/>
  <c r="DL91" i="11"/>
  <c r="DL88" i="11" s="1"/>
  <c r="DH91" i="11"/>
  <c r="DH88" i="11" s="1"/>
  <c r="DD91" i="11"/>
  <c r="DD88" i="11" s="1"/>
  <c r="CZ91" i="11"/>
  <c r="CZ88" i="11" s="1"/>
  <c r="CV91" i="11"/>
  <c r="CV88" i="11" s="1"/>
  <c r="CR91" i="11"/>
  <c r="CR88" i="11" s="1"/>
  <c r="CN91" i="11"/>
  <c r="CN88" i="11" s="1"/>
  <c r="CJ91" i="11"/>
  <c r="CJ88" i="11" s="1"/>
  <c r="CF91" i="11"/>
  <c r="CF88" i="11" s="1"/>
  <c r="CB91" i="11"/>
  <c r="CB88" i="11" s="1"/>
  <c r="BX91" i="11"/>
  <c r="BX88" i="11" s="1"/>
  <c r="BT91" i="11"/>
  <c r="BT88" i="11" s="1"/>
  <c r="BP91" i="11"/>
  <c r="BP88" i="11" s="1"/>
  <c r="BL91" i="11"/>
  <c r="BH91" i="11"/>
  <c r="BD91" i="11"/>
  <c r="AZ91" i="11"/>
  <c r="AV91" i="11"/>
  <c r="AR91" i="11"/>
  <c r="AN91" i="11"/>
  <c r="AJ91" i="11"/>
  <c r="AF91" i="11"/>
  <c r="AB91" i="11"/>
  <c r="X91" i="11"/>
  <c r="T91" i="11"/>
  <c r="P91" i="11"/>
  <c r="L91" i="11"/>
  <c r="H91" i="11"/>
  <c r="D91" i="11"/>
  <c r="FF91" i="2"/>
  <c r="FF88" i="2" s="1"/>
  <c r="FB91" i="2"/>
  <c r="EX91" i="2"/>
  <c r="ET91" i="2"/>
  <c r="EP91" i="2"/>
  <c r="EL91" i="2"/>
  <c r="EH91" i="2"/>
  <c r="ED91" i="2"/>
  <c r="DZ91" i="2"/>
  <c r="DV91" i="2"/>
  <c r="DR91" i="2"/>
  <c r="DN91" i="2"/>
  <c r="DJ91" i="2"/>
  <c r="DF91" i="2"/>
  <c r="DB91" i="2"/>
  <c r="CX91" i="2"/>
  <c r="CT91" i="2"/>
  <c r="CP91" i="2"/>
  <c r="CL91" i="2"/>
  <c r="CH91" i="2"/>
  <c r="CD91" i="2"/>
  <c r="BZ91" i="2"/>
  <c r="BV91" i="2"/>
  <c r="BR91" i="2"/>
  <c r="BN91" i="2"/>
  <c r="BJ91" i="2"/>
  <c r="BF91" i="2"/>
  <c r="BB91" i="2"/>
  <c r="AX91" i="2"/>
  <c r="AT91" i="2"/>
  <c r="AP91" i="2"/>
  <c r="AL91" i="2"/>
  <c r="AH91" i="2"/>
  <c r="AD91" i="2"/>
  <c r="Z91" i="2"/>
  <c r="V91" i="2"/>
  <c r="R91" i="2"/>
  <c r="N91" i="2"/>
  <c r="J91" i="2"/>
  <c r="F91" i="2"/>
  <c r="B91" i="2"/>
  <c r="N56" i="5"/>
  <c r="J56" i="5"/>
  <c r="FC100" i="11"/>
  <c r="EY100" i="11"/>
  <c r="EU100" i="11"/>
  <c r="EQ100" i="11"/>
  <c r="EM100" i="11"/>
  <c r="EI100" i="11"/>
  <c r="EE100" i="11"/>
  <c r="EA100" i="11"/>
  <c r="DW100" i="11"/>
  <c r="DS100" i="11"/>
  <c r="DO100" i="11"/>
  <c r="DK100" i="11"/>
  <c r="DG100" i="11"/>
  <c r="DC100" i="11"/>
  <c r="CY100" i="11"/>
  <c r="CU100" i="11"/>
  <c r="CQ100" i="11"/>
  <c r="CM100" i="11"/>
  <c r="CI100" i="11"/>
  <c r="CE100" i="11"/>
  <c r="CA100" i="11"/>
  <c r="BW100" i="11"/>
  <c r="BS100" i="11"/>
  <c r="BO100" i="11"/>
  <c r="BK100" i="11"/>
  <c r="BG100" i="11"/>
  <c r="BC100" i="11"/>
  <c r="AY100" i="11"/>
  <c r="AU100" i="11"/>
  <c r="AQ100" i="11"/>
  <c r="AM100" i="11"/>
  <c r="AI100" i="11"/>
  <c r="AE100" i="11"/>
  <c r="AA100" i="11"/>
  <c r="W100" i="11"/>
  <c r="S100" i="11"/>
  <c r="O100" i="11"/>
  <c r="K100" i="11"/>
  <c r="G100" i="11"/>
  <c r="C100" i="11"/>
  <c r="FE100" i="2"/>
  <c r="FA100" i="2"/>
  <c r="EW100" i="2"/>
  <c r="ES100" i="2"/>
  <c r="EO100" i="2"/>
  <c r="EK100" i="2"/>
  <c r="EG100" i="2"/>
  <c r="EC100" i="2"/>
  <c r="DY100" i="2"/>
  <c r="DU100" i="2"/>
  <c r="DQ100" i="2"/>
  <c r="DM100" i="2"/>
  <c r="DI100" i="2"/>
  <c r="DE100" i="2"/>
  <c r="DA100" i="2"/>
  <c r="CW100" i="2"/>
  <c r="CS100" i="2"/>
  <c r="CO100" i="2"/>
  <c r="CK100" i="2"/>
  <c r="CG100" i="2"/>
  <c r="CC100" i="2"/>
  <c r="BY100" i="2"/>
  <c r="BU100" i="2"/>
  <c r="BQ100" i="2"/>
  <c r="BM100" i="2"/>
  <c r="BI100" i="2"/>
  <c r="BE100" i="2"/>
  <c r="BA100" i="2"/>
  <c r="AW100" i="2"/>
  <c r="AS100" i="2"/>
  <c r="AO100" i="2"/>
  <c r="AK100" i="2"/>
  <c r="AG100" i="2"/>
  <c r="AC100" i="2"/>
  <c r="Y100" i="2"/>
  <c r="U100" i="2"/>
  <c r="Q100" i="2"/>
  <c r="M100" i="2"/>
  <c r="I100" i="2"/>
  <c r="E100" i="2"/>
  <c r="FF100" i="11"/>
  <c r="FB100" i="11"/>
  <c r="EX100" i="11"/>
  <c r="ET100" i="11"/>
  <c r="EP100" i="11"/>
  <c r="EL100" i="11"/>
  <c r="EH100" i="11"/>
  <c r="ED100" i="11"/>
  <c r="DZ100" i="11"/>
  <c r="DV100" i="11"/>
  <c r="DR100" i="11"/>
  <c r="DN100" i="11"/>
  <c r="DJ100" i="11"/>
  <c r="DF100" i="11"/>
  <c r="DB100" i="11"/>
  <c r="CX100" i="11"/>
  <c r="CT100" i="11"/>
  <c r="CP100" i="11"/>
  <c r="CL100" i="11"/>
  <c r="CH100" i="11"/>
  <c r="CD100" i="11"/>
  <c r="BZ100" i="11"/>
  <c r="BV100" i="11"/>
  <c r="BR100" i="11"/>
  <c r="BN100" i="11"/>
  <c r="BJ100" i="11"/>
  <c r="BF100" i="11"/>
  <c r="BB100" i="11"/>
  <c r="AX100" i="11"/>
  <c r="AT100" i="11"/>
  <c r="AP100" i="11"/>
  <c r="AL100" i="11"/>
  <c r="AH100" i="11"/>
  <c r="AD100" i="11"/>
  <c r="Z100" i="11"/>
  <c r="V100" i="11"/>
  <c r="R100" i="11"/>
  <c r="N100" i="11"/>
  <c r="J100" i="11"/>
  <c r="F100" i="11"/>
  <c r="B100" i="11"/>
  <c r="FD100" i="2"/>
  <c r="EZ100" i="2"/>
  <c r="EV100" i="2"/>
  <c r="ER100" i="2"/>
  <c r="EN100" i="2"/>
  <c r="EJ100" i="2"/>
  <c r="EF100" i="2"/>
  <c r="EB100" i="2"/>
  <c r="DX100" i="2"/>
  <c r="DT100" i="2"/>
  <c r="DP100" i="2"/>
  <c r="DL100" i="2"/>
  <c r="DH100" i="2"/>
  <c r="DD100" i="2"/>
  <c r="CZ100" i="2"/>
  <c r="CV100" i="2"/>
  <c r="CR100" i="2"/>
  <c r="CN100" i="2"/>
  <c r="CJ100" i="2"/>
  <c r="CF100" i="2"/>
  <c r="CB100" i="2"/>
  <c r="BX100" i="2"/>
  <c r="BT100" i="2"/>
  <c r="BP100" i="2"/>
  <c r="BL100" i="2"/>
  <c r="BH100" i="2"/>
  <c r="BD100" i="2"/>
  <c r="AZ100" i="2"/>
  <c r="AV100" i="2"/>
  <c r="AR100" i="2"/>
  <c r="AN100" i="2"/>
  <c r="AJ100" i="2"/>
  <c r="AF100" i="2"/>
  <c r="AB100" i="2"/>
  <c r="X100" i="2"/>
  <c r="T100" i="2"/>
  <c r="P100" i="2"/>
  <c r="L100" i="2"/>
  <c r="H100" i="2"/>
  <c r="D100" i="2"/>
  <c r="FE100" i="11"/>
  <c r="FA100" i="11"/>
  <c r="EW100" i="11"/>
  <c r="ES100" i="11"/>
  <c r="EO100" i="11"/>
  <c r="EK100" i="11"/>
  <c r="EG100" i="11"/>
  <c r="EC100" i="11"/>
  <c r="DY100" i="11"/>
  <c r="DU100" i="11"/>
  <c r="DQ100" i="11"/>
  <c r="DM100" i="11"/>
  <c r="DI100" i="11"/>
  <c r="DE100" i="11"/>
  <c r="DA100" i="11"/>
  <c r="CW100" i="11"/>
  <c r="CS100" i="11"/>
  <c r="CO100" i="11"/>
  <c r="CK100" i="11"/>
  <c r="CG100" i="11"/>
  <c r="CC100" i="11"/>
  <c r="BY100" i="11"/>
  <c r="BU100" i="11"/>
  <c r="BQ100" i="11"/>
  <c r="BM100" i="11"/>
  <c r="BI100" i="11"/>
  <c r="BE100" i="11"/>
  <c r="BA100" i="11"/>
  <c r="AW100" i="11"/>
  <c r="AS100" i="11"/>
  <c r="AO100" i="11"/>
  <c r="AK100" i="11"/>
  <c r="AG100" i="11"/>
  <c r="AC100" i="11"/>
  <c r="Y100" i="11"/>
  <c r="U100" i="11"/>
  <c r="Q100" i="11"/>
  <c r="M100" i="11"/>
  <c r="I100" i="11"/>
  <c r="E100" i="11"/>
  <c r="FC100" i="2"/>
  <c r="EY100" i="2"/>
  <c r="EU100" i="2"/>
  <c r="EQ100" i="2"/>
  <c r="EM100" i="2"/>
  <c r="EI100" i="2"/>
  <c r="EE100" i="2"/>
  <c r="EA100" i="2"/>
  <c r="DW100" i="2"/>
  <c r="DS100" i="2"/>
  <c r="DO100" i="2"/>
  <c r="DK100" i="2"/>
  <c r="DG100" i="2"/>
  <c r="DC100" i="2"/>
  <c r="CY100" i="2"/>
  <c r="CU100" i="2"/>
  <c r="CQ100" i="2"/>
  <c r="CM100" i="2"/>
  <c r="CI100" i="2"/>
  <c r="CE100" i="2"/>
  <c r="CA100" i="2"/>
  <c r="BW100" i="2"/>
  <c r="BS100" i="2"/>
  <c r="BO100" i="2"/>
  <c r="BK100" i="2"/>
  <c r="BG100" i="2"/>
  <c r="BC100" i="2"/>
  <c r="AY100" i="2"/>
  <c r="AU100" i="2"/>
  <c r="AQ100" i="2"/>
  <c r="AM100" i="2"/>
  <c r="AI100" i="2"/>
  <c r="AE100" i="2"/>
  <c r="AA100" i="2"/>
  <c r="W100" i="2"/>
  <c r="S100" i="2"/>
  <c r="O100" i="2"/>
  <c r="K100" i="2"/>
  <c r="G100" i="2"/>
  <c r="C100" i="2"/>
  <c r="FD100" i="11"/>
  <c r="EZ100" i="11"/>
  <c r="EV100" i="11"/>
  <c r="ER100" i="11"/>
  <c r="EN100" i="11"/>
  <c r="EJ100" i="11"/>
  <c r="EF100" i="11"/>
  <c r="EB100" i="11"/>
  <c r="DX100" i="11"/>
  <c r="DT100" i="11"/>
  <c r="DP100" i="11"/>
  <c r="DL100" i="11"/>
  <c r="DH100" i="11"/>
  <c r="DD100" i="11"/>
  <c r="CZ100" i="11"/>
  <c r="CV100" i="11"/>
  <c r="CR100" i="11"/>
  <c r="CN100" i="11"/>
  <c r="CJ100" i="11"/>
  <c r="CF100" i="11"/>
  <c r="CB100" i="11"/>
  <c r="BX100" i="11"/>
  <c r="BT100" i="11"/>
  <c r="BP100" i="11"/>
  <c r="BL100" i="11"/>
  <c r="BH100" i="11"/>
  <c r="BD100" i="11"/>
  <c r="AZ100" i="11"/>
  <c r="AV100" i="11"/>
  <c r="AR100" i="11"/>
  <c r="AN100" i="11"/>
  <c r="AJ100" i="11"/>
  <c r="AF100" i="11"/>
  <c r="AB100" i="11"/>
  <c r="X100" i="11"/>
  <c r="T100" i="11"/>
  <c r="P100" i="11"/>
  <c r="L100" i="11"/>
  <c r="H100" i="11"/>
  <c r="D100" i="11"/>
  <c r="FF100" i="2"/>
  <c r="FB100" i="2"/>
  <c r="EX100" i="2"/>
  <c r="ET100" i="2"/>
  <c r="EP100" i="2"/>
  <c r="EL100" i="2"/>
  <c r="EH100" i="2"/>
  <c r="ED100" i="2"/>
  <c r="DZ100" i="2"/>
  <c r="DV100" i="2"/>
  <c r="DR100" i="2"/>
  <c r="DN100" i="2"/>
  <c r="DJ100" i="2"/>
  <c r="DF100" i="2"/>
  <c r="DB100" i="2"/>
  <c r="CX100" i="2"/>
  <c r="CT100" i="2"/>
  <c r="CP100" i="2"/>
  <c r="CL100" i="2"/>
  <c r="CH100" i="2"/>
  <c r="CD100" i="2"/>
  <c r="BZ100" i="2"/>
  <c r="BV100" i="2"/>
  <c r="BR100" i="2"/>
  <c r="BN100" i="2"/>
  <c r="BJ100" i="2"/>
  <c r="BF100" i="2"/>
  <c r="BB100" i="2"/>
  <c r="AX100" i="2"/>
  <c r="AT100" i="2"/>
  <c r="AP100" i="2"/>
  <c r="AL100" i="2"/>
  <c r="AH100" i="2"/>
  <c r="AD100" i="2"/>
  <c r="Z100" i="2"/>
  <c r="V100" i="2"/>
  <c r="R100" i="2"/>
  <c r="N100" i="2"/>
  <c r="J100" i="2"/>
  <c r="F100" i="2"/>
  <c r="B100" i="2"/>
  <c r="FF67" i="11"/>
  <c r="FB67" i="11"/>
  <c r="EX67" i="11"/>
  <c r="ET67" i="11"/>
  <c r="EP67" i="11"/>
  <c r="EL67" i="11"/>
  <c r="EH67" i="11"/>
  <c r="ED67" i="11"/>
  <c r="DZ67" i="11"/>
  <c r="DV67" i="11"/>
  <c r="DR67" i="11"/>
  <c r="DN67" i="11"/>
  <c r="DJ67" i="11"/>
  <c r="DF67" i="11"/>
  <c r="DB67" i="11"/>
  <c r="CX67" i="11"/>
  <c r="CT67" i="11"/>
  <c r="CP67" i="11"/>
  <c r="CL67" i="11"/>
  <c r="CH67" i="11"/>
  <c r="CD67" i="11"/>
  <c r="BZ67" i="11"/>
  <c r="BV67" i="11"/>
  <c r="BR67" i="11"/>
  <c r="BN67" i="11"/>
  <c r="BJ67" i="11"/>
  <c r="BF67" i="11"/>
  <c r="BB67" i="11"/>
  <c r="AX67" i="11"/>
  <c r="AT67" i="11"/>
  <c r="AP67" i="11"/>
  <c r="AL67" i="11"/>
  <c r="AH67" i="11"/>
  <c r="AD67" i="11"/>
  <c r="Z67" i="11"/>
  <c r="V67" i="11"/>
  <c r="R67" i="11"/>
  <c r="N67" i="11"/>
  <c r="J67" i="11"/>
  <c r="F67" i="11"/>
  <c r="B67" i="11"/>
  <c r="FD67" i="2"/>
  <c r="EZ67" i="2"/>
  <c r="EV67" i="2"/>
  <c r="ER67" i="2"/>
  <c r="EN67" i="2"/>
  <c r="EJ67" i="2"/>
  <c r="EF67" i="2"/>
  <c r="EB67" i="2"/>
  <c r="DX67" i="2"/>
  <c r="DT67" i="2"/>
  <c r="DP67" i="2"/>
  <c r="DL67" i="2"/>
  <c r="DH67" i="2"/>
  <c r="DD67" i="2"/>
  <c r="CZ67" i="2"/>
  <c r="CV67" i="2"/>
  <c r="CR67" i="2"/>
  <c r="CN67" i="2"/>
  <c r="CJ67" i="2"/>
  <c r="CF67" i="2"/>
  <c r="CB67" i="2"/>
  <c r="BX67" i="2"/>
  <c r="BT67" i="2"/>
  <c r="BP67" i="2"/>
  <c r="BL67" i="2"/>
  <c r="BH67" i="2"/>
  <c r="BD67" i="2"/>
  <c r="AZ67" i="2"/>
  <c r="AV67" i="2"/>
  <c r="AR67" i="2"/>
  <c r="AN67" i="2"/>
  <c r="AJ67" i="2"/>
  <c r="AF67" i="2"/>
  <c r="AB67" i="2"/>
  <c r="X67" i="2"/>
  <c r="T67" i="2"/>
  <c r="P67" i="2"/>
  <c r="L67" i="2"/>
  <c r="H67" i="2"/>
  <c r="D67" i="2"/>
  <c r="FE67" i="11"/>
  <c r="FA67" i="11"/>
  <c r="EW67" i="11"/>
  <c r="ES67" i="11"/>
  <c r="EO67" i="11"/>
  <c r="EK67" i="11"/>
  <c r="EG67" i="11"/>
  <c r="EC67" i="11"/>
  <c r="DY67" i="11"/>
  <c r="DU67" i="11"/>
  <c r="DQ67" i="11"/>
  <c r="DM67" i="11"/>
  <c r="DI67" i="11"/>
  <c r="DE67" i="11"/>
  <c r="DA67" i="11"/>
  <c r="CW67" i="11"/>
  <c r="CS67" i="11"/>
  <c r="CO67" i="11"/>
  <c r="CK67" i="11"/>
  <c r="CG67" i="11"/>
  <c r="CC67" i="11"/>
  <c r="BY67" i="11"/>
  <c r="BU67" i="11"/>
  <c r="BQ67" i="11"/>
  <c r="BM67" i="11"/>
  <c r="BI67" i="11"/>
  <c r="BE67" i="11"/>
  <c r="BA67" i="11"/>
  <c r="AW67" i="11"/>
  <c r="AS67" i="11"/>
  <c r="AO67" i="11"/>
  <c r="AK67" i="11"/>
  <c r="AG67" i="11"/>
  <c r="AC67" i="11"/>
  <c r="Y67" i="11"/>
  <c r="U67" i="11"/>
  <c r="Q67" i="11"/>
  <c r="M67" i="11"/>
  <c r="I67" i="11"/>
  <c r="E67" i="11"/>
  <c r="FC67" i="2"/>
  <c r="EY67" i="2"/>
  <c r="EU67" i="2"/>
  <c r="EQ67" i="2"/>
  <c r="EM67" i="2"/>
  <c r="EI67" i="2"/>
  <c r="EE67" i="2"/>
  <c r="EA67" i="2"/>
  <c r="DW67" i="2"/>
  <c r="DS67" i="2"/>
  <c r="DO67" i="2"/>
  <c r="DK67" i="2"/>
  <c r="DG67" i="2"/>
  <c r="DC67" i="2"/>
  <c r="CY67" i="2"/>
  <c r="CU67" i="2"/>
  <c r="CQ67" i="2"/>
  <c r="CM67" i="2"/>
  <c r="CI67" i="2"/>
  <c r="CE67" i="2"/>
  <c r="CA67" i="2"/>
  <c r="BW67" i="2"/>
  <c r="BS67" i="2"/>
  <c r="BO67" i="2"/>
  <c r="BK67" i="2"/>
  <c r="BG67" i="2"/>
  <c r="BC67" i="2"/>
  <c r="AY67" i="2"/>
  <c r="AU67" i="2"/>
  <c r="AQ67" i="2"/>
  <c r="AM67" i="2"/>
  <c r="AI67" i="2"/>
  <c r="AE67" i="2"/>
  <c r="AA67" i="2"/>
  <c r="W67" i="2"/>
  <c r="S67" i="2"/>
  <c r="O67" i="2"/>
  <c r="K67" i="2"/>
  <c r="G67" i="2"/>
  <c r="C67" i="2"/>
  <c r="FD67" i="11"/>
  <c r="EZ67" i="11"/>
  <c r="EV67" i="11"/>
  <c r="ER67" i="11"/>
  <c r="EN67" i="11"/>
  <c r="EJ67" i="11"/>
  <c r="EF67" i="11"/>
  <c r="EB67" i="11"/>
  <c r="DX67" i="11"/>
  <c r="DT67" i="11"/>
  <c r="DP67" i="11"/>
  <c r="DL67" i="11"/>
  <c r="DH67" i="11"/>
  <c r="DD67" i="11"/>
  <c r="CZ67" i="11"/>
  <c r="CV67" i="11"/>
  <c r="CR67" i="11"/>
  <c r="CN67" i="11"/>
  <c r="CJ67" i="11"/>
  <c r="CF67" i="11"/>
  <c r="CB67" i="11"/>
  <c r="BX67" i="11"/>
  <c r="BT67" i="11"/>
  <c r="BP67" i="11"/>
  <c r="BL67" i="11"/>
  <c r="BH67" i="11"/>
  <c r="BD67" i="11"/>
  <c r="AZ67" i="11"/>
  <c r="AV67" i="11"/>
  <c r="AR67" i="11"/>
  <c r="AN67" i="11"/>
  <c r="AJ67" i="11"/>
  <c r="AF67" i="11"/>
  <c r="AB67" i="11"/>
  <c r="X67" i="11"/>
  <c r="T67" i="11"/>
  <c r="P67" i="11"/>
  <c r="L67" i="11"/>
  <c r="H67" i="11"/>
  <c r="D67" i="11"/>
  <c r="FF67" i="2"/>
  <c r="FB67" i="2"/>
  <c r="EX67" i="2"/>
  <c r="ET67" i="2"/>
  <c r="EP67" i="2"/>
  <c r="EL67" i="2"/>
  <c r="EH67" i="2"/>
  <c r="ED67" i="2"/>
  <c r="DZ67" i="2"/>
  <c r="DV67" i="2"/>
  <c r="DR67" i="2"/>
  <c r="DN67" i="2"/>
  <c r="DJ67" i="2"/>
  <c r="DF67" i="2"/>
  <c r="DB67" i="2"/>
  <c r="CX67" i="2"/>
  <c r="CT67" i="2"/>
  <c r="CP67" i="2"/>
  <c r="CL67" i="2"/>
  <c r="CH67" i="2"/>
  <c r="CD67" i="2"/>
  <c r="BZ67" i="2"/>
  <c r="BV67" i="2"/>
  <c r="BR67" i="2"/>
  <c r="BN67" i="2"/>
  <c r="BJ67" i="2"/>
  <c r="BF67" i="2"/>
  <c r="BB67" i="2"/>
  <c r="AX67" i="2"/>
  <c r="AT67" i="2"/>
  <c r="AP67" i="2"/>
  <c r="AL67" i="2"/>
  <c r="AH67" i="2"/>
  <c r="AD67" i="2"/>
  <c r="Z67" i="2"/>
  <c r="V67" i="2"/>
  <c r="R67" i="2"/>
  <c r="N67" i="2"/>
  <c r="J67" i="2"/>
  <c r="F67" i="2"/>
  <c r="B67" i="2"/>
  <c r="FC67" i="11"/>
  <c r="EY67" i="11"/>
  <c r="EU67" i="11"/>
  <c r="EQ67" i="11"/>
  <c r="EM67" i="11"/>
  <c r="EI67" i="11"/>
  <c r="EE67" i="11"/>
  <c r="EA67" i="11"/>
  <c r="DW67" i="11"/>
  <c r="DS67" i="11"/>
  <c r="DO67" i="11"/>
  <c r="DK67" i="11"/>
  <c r="DG67" i="11"/>
  <c r="DC67" i="11"/>
  <c r="CY67" i="11"/>
  <c r="CU67" i="11"/>
  <c r="CQ67" i="11"/>
  <c r="CM67" i="11"/>
  <c r="CI67" i="11"/>
  <c r="CE67" i="11"/>
  <c r="CA67" i="11"/>
  <c r="BW67" i="11"/>
  <c r="BS67" i="11"/>
  <c r="BO67" i="11"/>
  <c r="BK67" i="11"/>
  <c r="BG67" i="11"/>
  <c r="BC67" i="11"/>
  <c r="AY67" i="11"/>
  <c r="AU67" i="11"/>
  <c r="AQ67" i="11"/>
  <c r="AM67" i="11"/>
  <c r="AI67" i="11"/>
  <c r="AE67" i="11"/>
  <c r="AA67" i="11"/>
  <c r="W67" i="11"/>
  <c r="S67" i="11"/>
  <c r="O67" i="11"/>
  <c r="K67" i="11"/>
  <c r="G67" i="11"/>
  <c r="C67" i="11"/>
  <c r="FE67" i="2"/>
  <c r="FA67" i="2"/>
  <c r="EW67" i="2"/>
  <c r="ES67" i="2"/>
  <c r="EO67" i="2"/>
  <c r="EK67" i="2"/>
  <c r="EG67" i="2"/>
  <c r="EC67" i="2"/>
  <c r="DY67" i="2"/>
  <c r="DU67" i="2"/>
  <c r="DQ67" i="2"/>
  <c r="DM67" i="2"/>
  <c r="DI67" i="2"/>
  <c r="DE67" i="2"/>
  <c r="DA67" i="2"/>
  <c r="CW67" i="2"/>
  <c r="CS67" i="2"/>
  <c r="CO67" i="2"/>
  <c r="CK67" i="2"/>
  <c r="CG67" i="2"/>
  <c r="CC67" i="2"/>
  <c r="BY67" i="2"/>
  <c r="BU67" i="2"/>
  <c r="BQ67" i="2"/>
  <c r="BM67" i="2"/>
  <c r="BI67" i="2"/>
  <c r="BE67" i="2"/>
  <c r="BA67" i="2"/>
  <c r="AW67" i="2"/>
  <c r="AS67" i="2"/>
  <c r="AO67" i="2"/>
  <c r="AK67" i="2"/>
  <c r="AG67" i="2"/>
  <c r="AC67" i="2"/>
  <c r="Y67" i="2"/>
  <c r="U67" i="2"/>
  <c r="Q67" i="2"/>
  <c r="M67" i="2"/>
  <c r="I67" i="2"/>
  <c r="E67" i="2"/>
  <c r="FE68" i="11"/>
  <c r="FA68" i="11"/>
  <c r="EW68" i="11"/>
  <c r="ES68" i="11"/>
  <c r="EO68" i="11"/>
  <c r="EK68" i="11"/>
  <c r="EG68" i="11"/>
  <c r="EC68" i="11"/>
  <c r="DY68" i="11"/>
  <c r="DU68" i="11"/>
  <c r="DQ68" i="11"/>
  <c r="DM68" i="11"/>
  <c r="DI68" i="11"/>
  <c r="DE68" i="11"/>
  <c r="DA68" i="11"/>
  <c r="CW68" i="11"/>
  <c r="CS68" i="11"/>
  <c r="CO68" i="11"/>
  <c r="CK68" i="11"/>
  <c r="CG68" i="11"/>
  <c r="CC68" i="11"/>
  <c r="BY68" i="11"/>
  <c r="BU68" i="11"/>
  <c r="BQ68" i="11"/>
  <c r="BM68" i="11"/>
  <c r="BI68" i="11"/>
  <c r="BE68" i="11"/>
  <c r="BA68" i="11"/>
  <c r="AW68" i="11"/>
  <c r="AS68" i="11"/>
  <c r="AO68" i="11"/>
  <c r="AK68" i="11"/>
  <c r="AG68" i="11"/>
  <c r="AC68" i="11"/>
  <c r="Y68" i="11"/>
  <c r="U68" i="11"/>
  <c r="Q68" i="11"/>
  <c r="M68" i="11"/>
  <c r="I68" i="11"/>
  <c r="E68" i="11"/>
  <c r="FC68" i="2"/>
  <c r="EY68" i="2"/>
  <c r="EU68" i="2"/>
  <c r="EQ68" i="2"/>
  <c r="EM68" i="2"/>
  <c r="EI68" i="2"/>
  <c r="EE68" i="2"/>
  <c r="EA68" i="2"/>
  <c r="DW68" i="2"/>
  <c r="DS68" i="2"/>
  <c r="DO68" i="2"/>
  <c r="DK68" i="2"/>
  <c r="DG68" i="2"/>
  <c r="DC68" i="2"/>
  <c r="CY68" i="2"/>
  <c r="CU68" i="2"/>
  <c r="CQ68" i="2"/>
  <c r="CM68" i="2"/>
  <c r="CI68" i="2"/>
  <c r="CE68" i="2"/>
  <c r="CA68" i="2"/>
  <c r="BW68" i="2"/>
  <c r="BS68" i="2"/>
  <c r="BO68" i="2"/>
  <c r="BK68" i="2"/>
  <c r="BG68" i="2"/>
  <c r="BC68" i="2"/>
  <c r="AY68" i="2"/>
  <c r="AU68" i="2"/>
  <c r="AQ68" i="2"/>
  <c r="AM68" i="2"/>
  <c r="AI68" i="2"/>
  <c r="AE68" i="2"/>
  <c r="AA68" i="2"/>
  <c r="W68" i="2"/>
  <c r="S68" i="2"/>
  <c r="O68" i="2"/>
  <c r="K68" i="2"/>
  <c r="G68" i="2"/>
  <c r="C68" i="2"/>
  <c r="FD68" i="11"/>
  <c r="EZ68" i="11"/>
  <c r="EV68" i="11"/>
  <c r="ER68" i="11"/>
  <c r="EN68" i="11"/>
  <c r="EJ68" i="11"/>
  <c r="EF68" i="11"/>
  <c r="EB68" i="11"/>
  <c r="DX68" i="11"/>
  <c r="DT68" i="11"/>
  <c r="DP68" i="11"/>
  <c r="DL68" i="11"/>
  <c r="DH68" i="11"/>
  <c r="DD68" i="11"/>
  <c r="CZ68" i="11"/>
  <c r="CV68" i="11"/>
  <c r="CR68" i="11"/>
  <c r="CN68" i="11"/>
  <c r="CJ68" i="11"/>
  <c r="CF68" i="11"/>
  <c r="CB68" i="11"/>
  <c r="BX68" i="11"/>
  <c r="BT68" i="11"/>
  <c r="BP68" i="11"/>
  <c r="BL68" i="11"/>
  <c r="BH68" i="11"/>
  <c r="BD68" i="11"/>
  <c r="AZ68" i="11"/>
  <c r="AV68" i="11"/>
  <c r="AR68" i="11"/>
  <c r="AN68" i="11"/>
  <c r="AJ68" i="11"/>
  <c r="AF68" i="11"/>
  <c r="AB68" i="11"/>
  <c r="X68" i="11"/>
  <c r="T68" i="11"/>
  <c r="P68" i="11"/>
  <c r="L68" i="11"/>
  <c r="H68" i="11"/>
  <c r="D68" i="11"/>
  <c r="FF68" i="2"/>
  <c r="FB68" i="2"/>
  <c r="EX68" i="2"/>
  <c r="ET68" i="2"/>
  <c r="EP68" i="2"/>
  <c r="EL68" i="2"/>
  <c r="EH68" i="2"/>
  <c r="ED68" i="2"/>
  <c r="DZ68" i="2"/>
  <c r="DV68" i="2"/>
  <c r="DR68" i="2"/>
  <c r="DN68" i="2"/>
  <c r="DJ68" i="2"/>
  <c r="DF68" i="2"/>
  <c r="DB68" i="2"/>
  <c r="CX68" i="2"/>
  <c r="CT68" i="2"/>
  <c r="CP68" i="2"/>
  <c r="CL68" i="2"/>
  <c r="CH68" i="2"/>
  <c r="CD68" i="2"/>
  <c r="BZ68" i="2"/>
  <c r="BV68" i="2"/>
  <c r="BR68" i="2"/>
  <c r="BN68" i="2"/>
  <c r="BJ68" i="2"/>
  <c r="BF68" i="2"/>
  <c r="BB68" i="2"/>
  <c r="AX68" i="2"/>
  <c r="AT68" i="2"/>
  <c r="AP68" i="2"/>
  <c r="AL68" i="2"/>
  <c r="AH68" i="2"/>
  <c r="AD68" i="2"/>
  <c r="Z68" i="2"/>
  <c r="V68" i="2"/>
  <c r="R68" i="2"/>
  <c r="N68" i="2"/>
  <c r="J68" i="2"/>
  <c r="F68" i="2"/>
  <c r="B68" i="2"/>
  <c r="FC68" i="11"/>
  <c r="EY68" i="11"/>
  <c r="EU68" i="11"/>
  <c r="EQ68" i="11"/>
  <c r="EM68" i="11"/>
  <c r="EI68" i="11"/>
  <c r="EE68" i="11"/>
  <c r="EA68" i="11"/>
  <c r="DW68" i="11"/>
  <c r="DS68" i="11"/>
  <c r="DO68" i="11"/>
  <c r="DK68" i="11"/>
  <c r="DG68" i="11"/>
  <c r="DC68" i="11"/>
  <c r="CY68" i="11"/>
  <c r="CU68" i="11"/>
  <c r="CQ68" i="11"/>
  <c r="CM68" i="11"/>
  <c r="CI68" i="11"/>
  <c r="CE68" i="11"/>
  <c r="CA68" i="11"/>
  <c r="BW68" i="11"/>
  <c r="BS68" i="11"/>
  <c r="BO68" i="11"/>
  <c r="BK68" i="11"/>
  <c r="BG68" i="11"/>
  <c r="BC68" i="11"/>
  <c r="AY68" i="11"/>
  <c r="AU68" i="11"/>
  <c r="AQ68" i="11"/>
  <c r="AM68" i="11"/>
  <c r="AI68" i="11"/>
  <c r="AE68" i="11"/>
  <c r="AA68" i="11"/>
  <c r="W68" i="11"/>
  <c r="S68" i="11"/>
  <c r="O68" i="11"/>
  <c r="K68" i="11"/>
  <c r="G68" i="11"/>
  <c r="C68" i="11"/>
  <c r="FE68" i="2"/>
  <c r="FA68" i="2"/>
  <c r="EW68" i="2"/>
  <c r="ES68" i="2"/>
  <c r="EO68" i="2"/>
  <c r="EK68" i="2"/>
  <c r="EG68" i="2"/>
  <c r="EC68" i="2"/>
  <c r="DY68" i="2"/>
  <c r="DU68" i="2"/>
  <c r="DQ68" i="2"/>
  <c r="DM68" i="2"/>
  <c r="DI68" i="2"/>
  <c r="DE68" i="2"/>
  <c r="DA68" i="2"/>
  <c r="CW68" i="2"/>
  <c r="CS68" i="2"/>
  <c r="CO68" i="2"/>
  <c r="CK68" i="2"/>
  <c r="CG68" i="2"/>
  <c r="CC68" i="2"/>
  <c r="BY68" i="2"/>
  <c r="BU68" i="2"/>
  <c r="BQ68" i="2"/>
  <c r="BM68" i="2"/>
  <c r="BI68" i="2"/>
  <c r="BE68" i="2"/>
  <c r="BA68" i="2"/>
  <c r="AW68" i="2"/>
  <c r="AS68" i="2"/>
  <c r="AO68" i="2"/>
  <c r="AK68" i="2"/>
  <c r="AG68" i="2"/>
  <c r="AC68" i="2"/>
  <c r="Y68" i="2"/>
  <c r="U68" i="2"/>
  <c r="Q68" i="2"/>
  <c r="M68" i="2"/>
  <c r="I68" i="2"/>
  <c r="E68" i="2"/>
  <c r="FF68" i="11"/>
  <c r="FB68" i="11"/>
  <c r="EX68" i="11"/>
  <c r="ET68" i="11"/>
  <c r="EP68" i="11"/>
  <c r="EL68" i="11"/>
  <c r="EH68" i="11"/>
  <c r="ED68" i="11"/>
  <c r="DZ68" i="11"/>
  <c r="DV68" i="11"/>
  <c r="DR68" i="11"/>
  <c r="DN68" i="11"/>
  <c r="DJ68" i="11"/>
  <c r="DF68" i="11"/>
  <c r="DB68" i="11"/>
  <c r="CX68" i="11"/>
  <c r="CT68" i="11"/>
  <c r="CP68" i="11"/>
  <c r="CL68" i="11"/>
  <c r="CH68" i="11"/>
  <c r="CD68" i="11"/>
  <c r="BZ68" i="11"/>
  <c r="BV68" i="11"/>
  <c r="BR68" i="11"/>
  <c r="BN68" i="11"/>
  <c r="BJ68" i="11"/>
  <c r="BF68" i="11"/>
  <c r="BB68" i="11"/>
  <c r="AX68" i="11"/>
  <c r="AT68" i="11"/>
  <c r="AP68" i="11"/>
  <c r="AL68" i="11"/>
  <c r="AH68" i="11"/>
  <c r="AD68" i="11"/>
  <c r="Z68" i="11"/>
  <c r="V68" i="11"/>
  <c r="R68" i="11"/>
  <c r="N68" i="11"/>
  <c r="J68" i="11"/>
  <c r="F68" i="11"/>
  <c r="B68" i="11"/>
  <c r="FD68" i="2"/>
  <c r="EZ68" i="2"/>
  <c r="EV68" i="2"/>
  <c r="ER68" i="2"/>
  <c r="EN68" i="2"/>
  <c r="EJ68" i="2"/>
  <c r="EF68" i="2"/>
  <c r="EB68" i="2"/>
  <c r="DX68" i="2"/>
  <c r="DT68" i="2"/>
  <c r="DP68" i="2"/>
  <c r="DL68" i="2"/>
  <c r="DH68" i="2"/>
  <c r="DD68" i="2"/>
  <c r="CZ68" i="2"/>
  <c r="CV68" i="2"/>
  <c r="CR68" i="2"/>
  <c r="CN68" i="2"/>
  <c r="CJ68" i="2"/>
  <c r="CF68" i="2"/>
  <c r="CB68" i="2"/>
  <c r="BX68" i="2"/>
  <c r="BT68" i="2"/>
  <c r="BP68" i="2"/>
  <c r="BL68" i="2"/>
  <c r="BH68" i="2"/>
  <c r="BD68" i="2"/>
  <c r="AZ68" i="2"/>
  <c r="AV68" i="2"/>
  <c r="AR68" i="2"/>
  <c r="AN68" i="2"/>
  <c r="AJ68" i="2"/>
  <c r="AF68" i="2"/>
  <c r="AB68" i="2"/>
  <c r="X68" i="2"/>
  <c r="T68" i="2"/>
  <c r="P68" i="2"/>
  <c r="L68" i="2"/>
  <c r="H68" i="2"/>
  <c r="D68" i="2"/>
  <c r="BK56" i="5"/>
  <c r="BX94" i="5"/>
  <c r="BX93" i="5" s="1"/>
  <c r="FC66" i="11"/>
  <c r="EY66" i="11"/>
  <c r="EU66" i="11"/>
  <c r="EQ66" i="11"/>
  <c r="EM66" i="11"/>
  <c r="EI66" i="11"/>
  <c r="EE66" i="11"/>
  <c r="EA66" i="11"/>
  <c r="DW66" i="11"/>
  <c r="DS66" i="11"/>
  <c r="DO66" i="11"/>
  <c r="DK66" i="11"/>
  <c r="DG66" i="11"/>
  <c r="DC66" i="11"/>
  <c r="CY66" i="11"/>
  <c r="CU66" i="11"/>
  <c r="CQ66" i="11"/>
  <c r="CM66" i="11"/>
  <c r="CI66" i="11"/>
  <c r="CE66" i="11"/>
  <c r="CA66" i="11"/>
  <c r="BW66" i="11"/>
  <c r="BS66" i="11"/>
  <c r="BO66" i="11"/>
  <c r="BK66" i="11"/>
  <c r="BG66" i="11"/>
  <c r="BC66" i="11"/>
  <c r="AY66" i="11"/>
  <c r="AU66" i="11"/>
  <c r="AQ66" i="11"/>
  <c r="AM66" i="11"/>
  <c r="AI66" i="11"/>
  <c r="AE66" i="11"/>
  <c r="AA66" i="11"/>
  <c r="W66" i="11"/>
  <c r="S66" i="11"/>
  <c r="O66" i="11"/>
  <c r="K66" i="11"/>
  <c r="G66" i="11"/>
  <c r="C66" i="11"/>
  <c r="FE66" i="2"/>
  <c r="FA66" i="2"/>
  <c r="EW66" i="2"/>
  <c r="ES66" i="2"/>
  <c r="EO66" i="2"/>
  <c r="EK66" i="2"/>
  <c r="EG66" i="2"/>
  <c r="EC66" i="2"/>
  <c r="DY66" i="2"/>
  <c r="DU66" i="2"/>
  <c r="DQ66" i="2"/>
  <c r="DM66" i="2"/>
  <c r="DI66" i="2"/>
  <c r="DE66" i="2"/>
  <c r="DA66" i="2"/>
  <c r="CW66" i="2"/>
  <c r="CS66" i="2"/>
  <c r="CO66" i="2"/>
  <c r="CK66" i="2"/>
  <c r="CG66" i="2"/>
  <c r="CC66" i="2"/>
  <c r="BY66" i="2"/>
  <c r="BU66" i="2"/>
  <c r="BQ66" i="2"/>
  <c r="BM66" i="2"/>
  <c r="BI66" i="2"/>
  <c r="BE66" i="2"/>
  <c r="BA66" i="2"/>
  <c r="AW66" i="2"/>
  <c r="AS66" i="2"/>
  <c r="AO66" i="2"/>
  <c r="AK66" i="2"/>
  <c r="AG66" i="2"/>
  <c r="AC66" i="2"/>
  <c r="Y66" i="2"/>
  <c r="U66" i="2"/>
  <c r="Q66" i="2"/>
  <c r="M66" i="2"/>
  <c r="I66" i="2"/>
  <c r="E66" i="2"/>
  <c r="FF66" i="11"/>
  <c r="FB66" i="11"/>
  <c r="EX66" i="11"/>
  <c r="ET66" i="11"/>
  <c r="EP66" i="11"/>
  <c r="EL66" i="11"/>
  <c r="EH66" i="11"/>
  <c r="ED66" i="11"/>
  <c r="DZ66" i="11"/>
  <c r="DV66" i="11"/>
  <c r="DR66" i="11"/>
  <c r="DN66" i="11"/>
  <c r="DJ66" i="11"/>
  <c r="DF66" i="11"/>
  <c r="DB66" i="11"/>
  <c r="CX66" i="11"/>
  <c r="CT66" i="11"/>
  <c r="CP66" i="11"/>
  <c r="CL66" i="11"/>
  <c r="CH66" i="11"/>
  <c r="CD66" i="11"/>
  <c r="BZ66" i="11"/>
  <c r="BV66" i="11"/>
  <c r="BR66" i="11"/>
  <c r="BN66" i="11"/>
  <c r="BJ66" i="11"/>
  <c r="BF66" i="11"/>
  <c r="BB66" i="11"/>
  <c r="AX66" i="11"/>
  <c r="AT66" i="11"/>
  <c r="AP66" i="11"/>
  <c r="AL66" i="11"/>
  <c r="AH66" i="11"/>
  <c r="AD66" i="11"/>
  <c r="Z66" i="11"/>
  <c r="V66" i="11"/>
  <c r="R66" i="11"/>
  <c r="N66" i="11"/>
  <c r="J66" i="11"/>
  <c r="F66" i="11"/>
  <c r="B66" i="11"/>
  <c r="FD66" i="2"/>
  <c r="EZ66" i="2"/>
  <c r="EV66" i="2"/>
  <c r="ER66" i="2"/>
  <c r="EN66" i="2"/>
  <c r="EJ66" i="2"/>
  <c r="EF66" i="2"/>
  <c r="EB66" i="2"/>
  <c r="DX66" i="2"/>
  <c r="DT66" i="2"/>
  <c r="DP66" i="2"/>
  <c r="DL66" i="2"/>
  <c r="DH66" i="2"/>
  <c r="DD66" i="2"/>
  <c r="CZ66" i="2"/>
  <c r="CV66" i="2"/>
  <c r="CR66" i="2"/>
  <c r="CN66" i="2"/>
  <c r="CJ66" i="2"/>
  <c r="CF66" i="2"/>
  <c r="CB66" i="2"/>
  <c r="BX66" i="2"/>
  <c r="BT66" i="2"/>
  <c r="BP66" i="2"/>
  <c r="BL66" i="2"/>
  <c r="BH66" i="2"/>
  <c r="BD66" i="2"/>
  <c r="AZ66" i="2"/>
  <c r="AV66" i="2"/>
  <c r="AR66" i="2"/>
  <c r="AN66" i="2"/>
  <c r="AJ66" i="2"/>
  <c r="AF66" i="2"/>
  <c r="AB66" i="2"/>
  <c r="X66" i="2"/>
  <c r="T66" i="2"/>
  <c r="P66" i="2"/>
  <c r="L66" i="2"/>
  <c r="H66" i="2"/>
  <c r="D66" i="2"/>
  <c r="FE66" i="11"/>
  <c r="FA66" i="11"/>
  <c r="EW66" i="11"/>
  <c r="ES66" i="11"/>
  <c r="EO66" i="11"/>
  <c r="EK66" i="11"/>
  <c r="EG66" i="11"/>
  <c r="EC66" i="11"/>
  <c r="DY66" i="11"/>
  <c r="DU66" i="11"/>
  <c r="DQ66" i="11"/>
  <c r="DM66" i="11"/>
  <c r="DI66" i="11"/>
  <c r="DE66" i="11"/>
  <c r="DA66" i="11"/>
  <c r="CW66" i="11"/>
  <c r="CS66" i="11"/>
  <c r="CO66" i="11"/>
  <c r="CK66" i="11"/>
  <c r="CG66" i="11"/>
  <c r="CC66" i="11"/>
  <c r="BY66" i="11"/>
  <c r="BU66" i="11"/>
  <c r="BQ66" i="11"/>
  <c r="BM66" i="11"/>
  <c r="BI66" i="11"/>
  <c r="BE66" i="11"/>
  <c r="BA66" i="11"/>
  <c r="AW66" i="11"/>
  <c r="AS66" i="11"/>
  <c r="AO66" i="11"/>
  <c r="AK66" i="11"/>
  <c r="AG66" i="11"/>
  <c r="AC66" i="11"/>
  <c r="Y66" i="11"/>
  <c r="U66" i="11"/>
  <c r="Q66" i="11"/>
  <c r="M66" i="11"/>
  <c r="I66" i="11"/>
  <c r="E66" i="11"/>
  <c r="FC66" i="2"/>
  <c r="EY66" i="2"/>
  <c r="EU66" i="2"/>
  <c r="EQ66" i="2"/>
  <c r="EM66" i="2"/>
  <c r="EI66" i="2"/>
  <c r="EE66" i="2"/>
  <c r="EA66" i="2"/>
  <c r="DW66" i="2"/>
  <c r="DS66" i="2"/>
  <c r="DO66" i="2"/>
  <c r="DK66" i="2"/>
  <c r="DG66" i="2"/>
  <c r="DC66" i="2"/>
  <c r="CY66" i="2"/>
  <c r="CU66" i="2"/>
  <c r="CQ66" i="2"/>
  <c r="CM66" i="2"/>
  <c r="CI66" i="2"/>
  <c r="CE66" i="2"/>
  <c r="CA66" i="2"/>
  <c r="BW66" i="2"/>
  <c r="BS66" i="2"/>
  <c r="BO66" i="2"/>
  <c r="BK66" i="2"/>
  <c r="BG66" i="2"/>
  <c r="BC66" i="2"/>
  <c r="AY66" i="2"/>
  <c r="AU66" i="2"/>
  <c r="AQ66" i="2"/>
  <c r="AM66" i="2"/>
  <c r="AI66" i="2"/>
  <c r="AE66" i="2"/>
  <c r="AA66" i="2"/>
  <c r="W66" i="2"/>
  <c r="S66" i="2"/>
  <c r="O66" i="2"/>
  <c r="K66" i="2"/>
  <c r="G66" i="2"/>
  <c r="C66" i="2"/>
  <c r="FD66" i="11"/>
  <c r="EZ66" i="11"/>
  <c r="EV66" i="11"/>
  <c r="ER66" i="11"/>
  <c r="EN66" i="11"/>
  <c r="EJ66" i="11"/>
  <c r="EF66" i="11"/>
  <c r="EB66" i="11"/>
  <c r="DX66" i="11"/>
  <c r="DT66" i="11"/>
  <c r="DP66" i="11"/>
  <c r="DL66" i="11"/>
  <c r="DH66" i="11"/>
  <c r="DD66" i="11"/>
  <c r="CZ66" i="11"/>
  <c r="CV66" i="11"/>
  <c r="CR66" i="11"/>
  <c r="CN66" i="11"/>
  <c r="CJ66" i="11"/>
  <c r="CF66" i="11"/>
  <c r="CB66" i="11"/>
  <c r="BX66" i="11"/>
  <c r="BT66" i="11"/>
  <c r="BP66" i="11"/>
  <c r="BL66" i="11"/>
  <c r="BH66" i="11"/>
  <c r="BD66" i="11"/>
  <c r="AZ66" i="11"/>
  <c r="AV66" i="11"/>
  <c r="AR66" i="11"/>
  <c r="AN66" i="11"/>
  <c r="AJ66" i="11"/>
  <c r="AF66" i="11"/>
  <c r="AB66" i="11"/>
  <c r="X66" i="11"/>
  <c r="T66" i="11"/>
  <c r="P66" i="11"/>
  <c r="L66" i="11"/>
  <c r="H66" i="11"/>
  <c r="D66" i="11"/>
  <c r="FF66" i="2"/>
  <c r="FB66" i="2"/>
  <c r="EX66" i="2"/>
  <c r="ET66" i="2"/>
  <c r="EP66" i="2"/>
  <c r="EL66" i="2"/>
  <c r="EH66" i="2"/>
  <c r="ED66" i="2"/>
  <c r="DZ66" i="2"/>
  <c r="DV66" i="2"/>
  <c r="DR66" i="2"/>
  <c r="DN66" i="2"/>
  <c r="DJ66" i="2"/>
  <c r="DF66" i="2"/>
  <c r="DB66" i="2"/>
  <c r="CX66" i="2"/>
  <c r="CT66" i="2"/>
  <c r="CP66" i="2"/>
  <c r="CL66" i="2"/>
  <c r="CH66" i="2"/>
  <c r="CD66" i="2"/>
  <c r="BZ66" i="2"/>
  <c r="BV66" i="2"/>
  <c r="BR66" i="2"/>
  <c r="BN66" i="2"/>
  <c r="BJ66" i="2"/>
  <c r="BF66" i="2"/>
  <c r="BB66" i="2"/>
  <c r="AX66" i="2"/>
  <c r="AT66" i="2"/>
  <c r="AP66" i="2"/>
  <c r="AL66" i="2"/>
  <c r="AH66" i="2"/>
  <c r="AD66" i="2"/>
  <c r="Z66" i="2"/>
  <c r="V66" i="2"/>
  <c r="R66" i="2"/>
  <c r="N66" i="2"/>
  <c r="J66" i="2"/>
  <c r="F66" i="2"/>
  <c r="B66" i="2"/>
  <c r="FE59" i="11"/>
  <c r="FA59" i="11"/>
  <c r="EW59" i="11"/>
  <c r="ES59" i="11"/>
  <c r="EO59" i="11"/>
  <c r="EK59" i="11"/>
  <c r="EG59" i="11"/>
  <c r="EC59" i="11"/>
  <c r="DY59" i="11"/>
  <c r="DU59" i="11"/>
  <c r="DQ59" i="11"/>
  <c r="DM59" i="11"/>
  <c r="DI59" i="11"/>
  <c r="DE59" i="11"/>
  <c r="DA59" i="11"/>
  <c r="CW59" i="11"/>
  <c r="CS59" i="11"/>
  <c r="CO59" i="11"/>
  <c r="CK59" i="11"/>
  <c r="CG59" i="11"/>
  <c r="CC59" i="11"/>
  <c r="BY59" i="11"/>
  <c r="BU59" i="11"/>
  <c r="BQ59" i="11"/>
  <c r="BM59" i="11"/>
  <c r="BI59" i="11"/>
  <c r="BE59" i="11"/>
  <c r="BA59" i="11"/>
  <c r="AW59" i="11"/>
  <c r="AS59" i="11"/>
  <c r="AO59" i="11"/>
  <c r="AK59" i="11"/>
  <c r="AG59" i="11"/>
  <c r="AC59" i="11"/>
  <c r="Y59" i="11"/>
  <c r="U59" i="11"/>
  <c r="Q59" i="11"/>
  <c r="M59" i="11"/>
  <c r="I59" i="11"/>
  <c r="E59" i="11"/>
  <c r="FC59" i="2"/>
  <c r="EY59" i="2"/>
  <c r="EU59" i="2"/>
  <c r="EQ59" i="2"/>
  <c r="EM59" i="2"/>
  <c r="EI59" i="2"/>
  <c r="EE59" i="2"/>
  <c r="EA59" i="2"/>
  <c r="DW59" i="2"/>
  <c r="DS59" i="2"/>
  <c r="DO59" i="2"/>
  <c r="DK59" i="2"/>
  <c r="DG59" i="2"/>
  <c r="DC59" i="2"/>
  <c r="CY59" i="2"/>
  <c r="CU59" i="2"/>
  <c r="CQ59" i="2"/>
  <c r="CM59" i="2"/>
  <c r="CI59" i="2"/>
  <c r="CE59" i="2"/>
  <c r="CA59" i="2"/>
  <c r="BW59" i="2"/>
  <c r="BS59" i="2"/>
  <c r="BO59" i="2"/>
  <c r="BK59" i="2"/>
  <c r="BG59" i="2"/>
  <c r="BC59" i="2"/>
  <c r="AY59" i="2"/>
  <c r="AU59" i="2"/>
  <c r="AQ59" i="2"/>
  <c r="AM59" i="2"/>
  <c r="AI59" i="2"/>
  <c r="AE59" i="2"/>
  <c r="AA59" i="2"/>
  <c r="W59" i="2"/>
  <c r="S59" i="2"/>
  <c r="O59" i="2"/>
  <c r="K59" i="2"/>
  <c r="G59" i="2"/>
  <c r="C59" i="2"/>
  <c r="FD59" i="11"/>
  <c r="EZ59" i="11"/>
  <c r="EV59" i="11"/>
  <c r="ER59" i="11"/>
  <c r="EN59" i="11"/>
  <c r="EJ59" i="11"/>
  <c r="EF59" i="11"/>
  <c r="EB59" i="11"/>
  <c r="DX59" i="11"/>
  <c r="DT59" i="11"/>
  <c r="DP59" i="11"/>
  <c r="DL59" i="11"/>
  <c r="DH59" i="11"/>
  <c r="DD59" i="11"/>
  <c r="CZ59" i="11"/>
  <c r="CV59" i="11"/>
  <c r="CR59" i="11"/>
  <c r="CN59" i="11"/>
  <c r="CJ59" i="11"/>
  <c r="CF59" i="11"/>
  <c r="CB59" i="11"/>
  <c r="BX59" i="11"/>
  <c r="BT59" i="11"/>
  <c r="BP59" i="11"/>
  <c r="BL59" i="11"/>
  <c r="BH59" i="11"/>
  <c r="BD59" i="11"/>
  <c r="AZ59" i="11"/>
  <c r="AV59" i="11"/>
  <c r="AR59" i="11"/>
  <c r="AN59" i="11"/>
  <c r="AJ59" i="11"/>
  <c r="AF59" i="11"/>
  <c r="AB59" i="11"/>
  <c r="X59" i="11"/>
  <c r="T59" i="11"/>
  <c r="P59" i="11"/>
  <c r="L59" i="11"/>
  <c r="H59" i="11"/>
  <c r="D59" i="11"/>
  <c r="FF59" i="2"/>
  <c r="FB59" i="2"/>
  <c r="EX59" i="2"/>
  <c r="ET59" i="2"/>
  <c r="EP59" i="2"/>
  <c r="EL59" i="2"/>
  <c r="EH59" i="2"/>
  <c r="ED59" i="2"/>
  <c r="DZ59" i="2"/>
  <c r="DV59" i="2"/>
  <c r="DR59" i="2"/>
  <c r="DN59" i="2"/>
  <c r="DJ59" i="2"/>
  <c r="DF59" i="2"/>
  <c r="DB59" i="2"/>
  <c r="CX59" i="2"/>
  <c r="CT59" i="2"/>
  <c r="CP59" i="2"/>
  <c r="CL59" i="2"/>
  <c r="CH59" i="2"/>
  <c r="CD59" i="2"/>
  <c r="BZ59" i="2"/>
  <c r="BV59" i="2"/>
  <c r="BR59" i="2"/>
  <c r="BN59" i="2"/>
  <c r="BJ59" i="2"/>
  <c r="BF59" i="2"/>
  <c r="BB59" i="2"/>
  <c r="AX59" i="2"/>
  <c r="AT59" i="2"/>
  <c r="AP59" i="2"/>
  <c r="AL59" i="2"/>
  <c r="AH59" i="2"/>
  <c r="AD59" i="2"/>
  <c r="Z59" i="2"/>
  <c r="V59" i="2"/>
  <c r="R59" i="2"/>
  <c r="N59" i="2"/>
  <c r="J59" i="2"/>
  <c r="F59" i="2"/>
  <c r="B59" i="2"/>
  <c r="FC59" i="11"/>
  <c r="EY59" i="11"/>
  <c r="EU59" i="11"/>
  <c r="EQ59" i="11"/>
  <c r="EM59" i="11"/>
  <c r="EI59" i="11"/>
  <c r="EE59" i="11"/>
  <c r="EA59" i="11"/>
  <c r="DW59" i="11"/>
  <c r="DS59" i="11"/>
  <c r="DO59" i="11"/>
  <c r="DK59" i="11"/>
  <c r="DG59" i="11"/>
  <c r="DC59" i="11"/>
  <c r="CY59" i="11"/>
  <c r="CU59" i="11"/>
  <c r="CQ59" i="11"/>
  <c r="CM59" i="11"/>
  <c r="CI59" i="11"/>
  <c r="CE59" i="11"/>
  <c r="CA59" i="11"/>
  <c r="BW59" i="11"/>
  <c r="BS59" i="11"/>
  <c r="BO59" i="11"/>
  <c r="BK59" i="11"/>
  <c r="BG59" i="11"/>
  <c r="BC59" i="11"/>
  <c r="AY59" i="11"/>
  <c r="AU59" i="11"/>
  <c r="AQ59" i="11"/>
  <c r="AM59" i="11"/>
  <c r="AI59" i="11"/>
  <c r="AE59" i="11"/>
  <c r="AA59" i="11"/>
  <c r="W59" i="11"/>
  <c r="S59" i="11"/>
  <c r="O59" i="11"/>
  <c r="K59" i="11"/>
  <c r="G59" i="11"/>
  <c r="C59" i="11"/>
  <c r="FE59" i="2"/>
  <c r="FA59" i="2"/>
  <c r="EW59" i="2"/>
  <c r="ES59" i="2"/>
  <c r="EO59" i="2"/>
  <c r="EK59" i="2"/>
  <c r="EG59" i="2"/>
  <c r="EC59" i="2"/>
  <c r="DY59" i="2"/>
  <c r="DU59" i="2"/>
  <c r="DQ59" i="2"/>
  <c r="DM59" i="2"/>
  <c r="DI59" i="2"/>
  <c r="DE59" i="2"/>
  <c r="DA59" i="2"/>
  <c r="CW59" i="2"/>
  <c r="CS59" i="2"/>
  <c r="CO59" i="2"/>
  <c r="CK59" i="2"/>
  <c r="CG59" i="2"/>
  <c r="CC59" i="2"/>
  <c r="BY59" i="2"/>
  <c r="BU59" i="2"/>
  <c r="BQ59" i="2"/>
  <c r="BM59" i="2"/>
  <c r="BI59" i="2"/>
  <c r="BE59" i="2"/>
  <c r="BA59" i="2"/>
  <c r="AW59" i="2"/>
  <c r="AS59" i="2"/>
  <c r="AO59" i="2"/>
  <c r="AK59" i="2"/>
  <c r="AG59" i="2"/>
  <c r="AC59" i="2"/>
  <c r="Y59" i="2"/>
  <c r="U59" i="2"/>
  <c r="Q59" i="2"/>
  <c r="M59" i="2"/>
  <c r="I59" i="2"/>
  <c r="E59" i="2"/>
  <c r="FF59" i="11"/>
  <c r="FB59" i="11"/>
  <c r="EX59" i="11"/>
  <c r="ET59" i="11"/>
  <c r="EP59" i="11"/>
  <c r="EL59" i="11"/>
  <c r="EH59" i="11"/>
  <c r="ED59" i="11"/>
  <c r="DZ59" i="11"/>
  <c r="DV59" i="11"/>
  <c r="DR59" i="11"/>
  <c r="DN59" i="11"/>
  <c r="DJ59" i="11"/>
  <c r="DF59" i="11"/>
  <c r="DB59" i="11"/>
  <c r="CX59" i="11"/>
  <c r="CT59" i="11"/>
  <c r="CP59" i="11"/>
  <c r="CL59" i="11"/>
  <c r="CH59" i="11"/>
  <c r="CD59" i="11"/>
  <c r="BZ59" i="11"/>
  <c r="BV59" i="11"/>
  <c r="BR59" i="11"/>
  <c r="BN59" i="11"/>
  <c r="BJ59" i="11"/>
  <c r="BF59" i="11"/>
  <c r="BB59" i="11"/>
  <c r="AX59" i="11"/>
  <c r="AT59" i="11"/>
  <c r="AP59" i="11"/>
  <c r="AL59" i="11"/>
  <c r="AH59" i="11"/>
  <c r="AD59" i="11"/>
  <c r="Z59" i="11"/>
  <c r="V59" i="11"/>
  <c r="R59" i="11"/>
  <c r="N59" i="11"/>
  <c r="J59" i="11"/>
  <c r="F59" i="11"/>
  <c r="B59" i="11"/>
  <c r="FD59" i="2"/>
  <c r="EZ59" i="2"/>
  <c r="EV59" i="2"/>
  <c r="ER59" i="2"/>
  <c r="EN59" i="2"/>
  <c r="EJ59" i="2"/>
  <c r="EF59" i="2"/>
  <c r="EB59" i="2"/>
  <c r="DX59" i="2"/>
  <c r="DT59" i="2"/>
  <c r="DP59" i="2"/>
  <c r="DL59" i="2"/>
  <c r="DH59" i="2"/>
  <c r="DD59" i="2"/>
  <c r="CZ59" i="2"/>
  <c r="CV59" i="2"/>
  <c r="CR59" i="2"/>
  <c r="CN59" i="2"/>
  <c r="CJ59" i="2"/>
  <c r="CF59" i="2"/>
  <c r="CB59" i="2"/>
  <c r="BX59" i="2"/>
  <c r="BT59" i="2"/>
  <c r="BP59" i="2"/>
  <c r="BL59" i="2"/>
  <c r="BH59" i="2"/>
  <c r="BD59" i="2"/>
  <c r="AZ59" i="2"/>
  <c r="AV59" i="2"/>
  <c r="AR59" i="2"/>
  <c r="AN59" i="2"/>
  <c r="AJ59" i="2"/>
  <c r="AF59" i="2"/>
  <c r="AB59" i="2"/>
  <c r="X59" i="2"/>
  <c r="T59" i="2"/>
  <c r="P59" i="2"/>
  <c r="L59" i="2"/>
  <c r="H59" i="2"/>
  <c r="D59" i="2"/>
  <c r="FE27" i="11"/>
  <c r="FA27" i="11"/>
  <c r="EW27" i="11"/>
  <c r="ES27" i="11"/>
  <c r="EO27" i="11"/>
  <c r="EK27" i="11"/>
  <c r="EG27" i="11"/>
  <c r="EC27" i="11"/>
  <c r="DY27" i="11"/>
  <c r="DU27" i="11"/>
  <c r="DQ27" i="11"/>
  <c r="DM27" i="11"/>
  <c r="DI27" i="11"/>
  <c r="DE27" i="11"/>
  <c r="DA27" i="11"/>
  <c r="CW27" i="11"/>
  <c r="CS27" i="11"/>
  <c r="CO27" i="11"/>
  <c r="CK27" i="11"/>
  <c r="CG27" i="11"/>
  <c r="CC27" i="11"/>
  <c r="BY27" i="11"/>
  <c r="BU27" i="11"/>
  <c r="BQ27" i="11"/>
  <c r="BM27" i="11"/>
  <c r="BI27" i="11"/>
  <c r="BE27" i="11"/>
  <c r="BA27" i="11"/>
  <c r="AW27" i="11"/>
  <c r="AS27" i="11"/>
  <c r="AO27" i="11"/>
  <c r="AK27" i="11"/>
  <c r="AG27" i="11"/>
  <c r="AC27" i="11"/>
  <c r="Y27" i="11"/>
  <c r="U27" i="11"/>
  <c r="Q27" i="11"/>
  <c r="M27" i="11"/>
  <c r="I27" i="11"/>
  <c r="E27" i="11"/>
  <c r="FC27" i="2"/>
  <c r="EY27" i="2"/>
  <c r="EU27" i="2"/>
  <c r="EQ27" i="2"/>
  <c r="EM27" i="2"/>
  <c r="EI27" i="2"/>
  <c r="EE27" i="2"/>
  <c r="EA27" i="2"/>
  <c r="DW27" i="2"/>
  <c r="DS27" i="2"/>
  <c r="DO27" i="2"/>
  <c r="DK27" i="2"/>
  <c r="DG27" i="2"/>
  <c r="DC27" i="2"/>
  <c r="CY27" i="2"/>
  <c r="CU27" i="2"/>
  <c r="CQ27" i="2"/>
  <c r="CM27" i="2"/>
  <c r="CI27" i="2"/>
  <c r="CE27" i="2"/>
  <c r="CA27" i="2"/>
  <c r="BW27" i="2"/>
  <c r="BS27" i="2"/>
  <c r="BO27" i="2"/>
  <c r="BK27" i="2"/>
  <c r="BG27" i="2"/>
  <c r="BC27" i="2"/>
  <c r="AY27" i="2"/>
  <c r="AU27" i="2"/>
  <c r="AQ27" i="2"/>
  <c r="AM27" i="2"/>
  <c r="AI27" i="2"/>
  <c r="AE27" i="2"/>
  <c r="AA27" i="2"/>
  <c r="W27" i="2"/>
  <c r="S27" i="2"/>
  <c r="O27" i="2"/>
  <c r="K27" i="2"/>
  <c r="G27" i="2"/>
  <c r="C27" i="2"/>
  <c r="FD27" i="11"/>
  <c r="EZ27" i="11"/>
  <c r="EV27" i="11"/>
  <c r="ER27" i="11"/>
  <c r="EN27" i="11"/>
  <c r="EJ27" i="11"/>
  <c r="EF27" i="11"/>
  <c r="EB27" i="11"/>
  <c r="DX27" i="11"/>
  <c r="DT27" i="11"/>
  <c r="DP27" i="11"/>
  <c r="DL27" i="11"/>
  <c r="DH27" i="11"/>
  <c r="DD27" i="11"/>
  <c r="CZ27" i="11"/>
  <c r="CV27" i="11"/>
  <c r="CR27" i="11"/>
  <c r="CN27" i="11"/>
  <c r="CJ27" i="11"/>
  <c r="CF27" i="11"/>
  <c r="CB27" i="11"/>
  <c r="BX27" i="11"/>
  <c r="BT27" i="11"/>
  <c r="BP27" i="11"/>
  <c r="BL27" i="11"/>
  <c r="BH27" i="11"/>
  <c r="BD27" i="11"/>
  <c r="AZ27" i="11"/>
  <c r="AV27" i="11"/>
  <c r="AR27" i="11"/>
  <c r="AN27" i="11"/>
  <c r="AJ27" i="11"/>
  <c r="AF27" i="11"/>
  <c r="AB27" i="11"/>
  <c r="X27" i="11"/>
  <c r="T27" i="11"/>
  <c r="P27" i="11"/>
  <c r="L27" i="11"/>
  <c r="H27" i="11"/>
  <c r="D27" i="11"/>
  <c r="FF27" i="2"/>
  <c r="FB27" i="2"/>
  <c r="EX27" i="2"/>
  <c r="ET27" i="2"/>
  <c r="EP27" i="2"/>
  <c r="EL27" i="2"/>
  <c r="EH27" i="2"/>
  <c r="ED27" i="2"/>
  <c r="DZ27" i="2"/>
  <c r="DV27" i="2"/>
  <c r="DR27" i="2"/>
  <c r="DN27" i="2"/>
  <c r="DJ27" i="2"/>
  <c r="DF27" i="2"/>
  <c r="DB27" i="2"/>
  <c r="CX27" i="2"/>
  <c r="CT27" i="2"/>
  <c r="CP27" i="2"/>
  <c r="CL27" i="2"/>
  <c r="CH27" i="2"/>
  <c r="CD27" i="2"/>
  <c r="BZ27" i="2"/>
  <c r="BV27" i="2"/>
  <c r="BR27" i="2"/>
  <c r="BN27" i="2"/>
  <c r="BJ27" i="2"/>
  <c r="BF27" i="2"/>
  <c r="BB27" i="2"/>
  <c r="AX27" i="2"/>
  <c r="AT27" i="2"/>
  <c r="AP27" i="2"/>
  <c r="AL27" i="2"/>
  <c r="AH27" i="2"/>
  <c r="AD27" i="2"/>
  <c r="Z27" i="2"/>
  <c r="V27" i="2"/>
  <c r="R27" i="2"/>
  <c r="N27" i="2"/>
  <c r="J27" i="2"/>
  <c r="F27" i="2"/>
  <c r="B27" i="2"/>
  <c r="FC27" i="11"/>
  <c r="EY27" i="11"/>
  <c r="EU27" i="11"/>
  <c r="EQ27" i="11"/>
  <c r="EM27" i="11"/>
  <c r="EI27" i="11"/>
  <c r="EE27" i="11"/>
  <c r="EA27" i="11"/>
  <c r="DW27" i="11"/>
  <c r="DS27" i="11"/>
  <c r="DO27" i="11"/>
  <c r="DK27" i="11"/>
  <c r="DG27" i="11"/>
  <c r="DC27" i="11"/>
  <c r="CY27" i="11"/>
  <c r="CU27" i="11"/>
  <c r="CQ27" i="11"/>
  <c r="CM27" i="11"/>
  <c r="CI27" i="11"/>
  <c r="CE27" i="11"/>
  <c r="CA27" i="11"/>
  <c r="BW27" i="11"/>
  <c r="BS27" i="11"/>
  <c r="BO27" i="11"/>
  <c r="BK27" i="11"/>
  <c r="BG27" i="11"/>
  <c r="BC27" i="11"/>
  <c r="AY27" i="11"/>
  <c r="AU27" i="11"/>
  <c r="AQ27" i="11"/>
  <c r="AM27" i="11"/>
  <c r="AI27" i="11"/>
  <c r="AE27" i="11"/>
  <c r="AA27" i="11"/>
  <c r="W27" i="11"/>
  <c r="S27" i="11"/>
  <c r="O27" i="11"/>
  <c r="K27" i="11"/>
  <c r="G27" i="11"/>
  <c r="C27" i="11"/>
  <c r="FE27" i="2"/>
  <c r="FA27" i="2"/>
  <c r="EW27" i="2"/>
  <c r="ES27" i="2"/>
  <c r="EO27" i="2"/>
  <c r="EK27" i="2"/>
  <c r="EG27" i="2"/>
  <c r="EC27" i="2"/>
  <c r="DY27" i="2"/>
  <c r="DU27" i="2"/>
  <c r="DQ27" i="2"/>
  <c r="DM27" i="2"/>
  <c r="DI27" i="2"/>
  <c r="DE27" i="2"/>
  <c r="DA27" i="2"/>
  <c r="CW27" i="2"/>
  <c r="CS27" i="2"/>
  <c r="CO27" i="2"/>
  <c r="CK27" i="2"/>
  <c r="CG27" i="2"/>
  <c r="CC27" i="2"/>
  <c r="BY27" i="2"/>
  <c r="BU27" i="2"/>
  <c r="BQ27" i="2"/>
  <c r="BM27" i="2"/>
  <c r="BI27" i="2"/>
  <c r="BE27" i="2"/>
  <c r="BA27" i="2"/>
  <c r="AW27" i="2"/>
  <c r="AS27" i="2"/>
  <c r="AO27" i="2"/>
  <c r="AK27" i="2"/>
  <c r="AG27" i="2"/>
  <c r="AC27" i="2"/>
  <c r="Y27" i="2"/>
  <c r="U27" i="2"/>
  <c r="Q27" i="2"/>
  <c r="M27" i="2"/>
  <c r="I27" i="2"/>
  <c r="E27" i="2"/>
  <c r="FF27" i="11"/>
  <c r="FB27" i="11"/>
  <c r="EX27" i="11"/>
  <c r="ET27" i="11"/>
  <c r="EP27" i="11"/>
  <c r="EL27" i="11"/>
  <c r="EH27" i="11"/>
  <c r="ED27" i="11"/>
  <c r="DZ27" i="11"/>
  <c r="DV27" i="11"/>
  <c r="DR27" i="11"/>
  <c r="DN27" i="11"/>
  <c r="DJ27" i="11"/>
  <c r="DF27" i="11"/>
  <c r="DB27" i="11"/>
  <c r="CX27" i="11"/>
  <c r="CT27" i="11"/>
  <c r="CP27" i="11"/>
  <c r="CL27" i="11"/>
  <c r="CH27" i="11"/>
  <c r="CD27" i="11"/>
  <c r="BZ27" i="11"/>
  <c r="BV27" i="11"/>
  <c r="BR27" i="11"/>
  <c r="BN27" i="11"/>
  <c r="BJ27" i="11"/>
  <c r="BF27" i="11"/>
  <c r="BB27" i="11"/>
  <c r="AX27" i="11"/>
  <c r="AT27" i="11"/>
  <c r="AP27" i="11"/>
  <c r="AL27" i="11"/>
  <c r="AH27" i="11"/>
  <c r="AD27" i="11"/>
  <c r="Z27" i="11"/>
  <c r="V27" i="11"/>
  <c r="R27" i="11"/>
  <c r="N27" i="11"/>
  <c r="J27" i="11"/>
  <c r="F27" i="11"/>
  <c r="B27" i="11"/>
  <c r="FD27" i="2"/>
  <c r="EZ27" i="2"/>
  <c r="EV27" i="2"/>
  <c r="ER27" i="2"/>
  <c r="EN27" i="2"/>
  <c r="EJ27" i="2"/>
  <c r="EF27" i="2"/>
  <c r="EB27" i="2"/>
  <c r="DX27" i="2"/>
  <c r="DT27" i="2"/>
  <c r="DP27" i="2"/>
  <c r="DL27" i="2"/>
  <c r="DH27" i="2"/>
  <c r="DD27" i="2"/>
  <c r="CZ27" i="2"/>
  <c r="CV27" i="2"/>
  <c r="CR27" i="2"/>
  <c r="CN27" i="2"/>
  <c r="CJ27" i="2"/>
  <c r="CF27" i="2"/>
  <c r="CB27" i="2"/>
  <c r="BX27" i="2"/>
  <c r="BT27" i="2"/>
  <c r="BP27" i="2"/>
  <c r="BL27" i="2"/>
  <c r="BH27" i="2"/>
  <c r="BD27" i="2"/>
  <c r="AZ27" i="2"/>
  <c r="AV27" i="2"/>
  <c r="AR27" i="2"/>
  <c r="AN27" i="2"/>
  <c r="AJ27" i="2"/>
  <c r="AF27" i="2"/>
  <c r="AB27" i="2"/>
  <c r="X27" i="2"/>
  <c r="T27" i="2"/>
  <c r="P27" i="2"/>
  <c r="L27" i="2"/>
  <c r="H27" i="2"/>
  <c r="D27" i="2"/>
  <c r="FC23" i="11"/>
  <c r="EY23" i="11"/>
  <c r="EU23" i="11"/>
  <c r="EQ23" i="11"/>
  <c r="EM23" i="11"/>
  <c r="EI23" i="11"/>
  <c r="EE23" i="11"/>
  <c r="EA23" i="11"/>
  <c r="DW23" i="11"/>
  <c r="DS23" i="11"/>
  <c r="DO23" i="11"/>
  <c r="DK23" i="11"/>
  <c r="DG23" i="11"/>
  <c r="DC23" i="11"/>
  <c r="CY23" i="11"/>
  <c r="CU23" i="11"/>
  <c r="CQ23" i="11"/>
  <c r="CM23" i="11"/>
  <c r="CI23" i="11"/>
  <c r="CE23" i="11"/>
  <c r="CA23" i="11"/>
  <c r="BW23" i="11"/>
  <c r="BS23" i="11"/>
  <c r="BO23" i="11"/>
  <c r="BK23" i="11"/>
  <c r="BG23" i="11"/>
  <c r="BC23" i="11"/>
  <c r="AY23" i="11"/>
  <c r="AU23" i="11"/>
  <c r="AQ23" i="11"/>
  <c r="AM23" i="11"/>
  <c r="AI23" i="11"/>
  <c r="AE23" i="11"/>
  <c r="AA23" i="11"/>
  <c r="W23" i="11"/>
  <c r="S23" i="11"/>
  <c r="O23" i="11"/>
  <c r="K23" i="11"/>
  <c r="G23" i="11"/>
  <c r="C23" i="11"/>
  <c r="FE23" i="2"/>
  <c r="FA23" i="2"/>
  <c r="EW23" i="2"/>
  <c r="ES23" i="2"/>
  <c r="EO23" i="2"/>
  <c r="EK23" i="2"/>
  <c r="EG23" i="2"/>
  <c r="EC23" i="2"/>
  <c r="DY23" i="2"/>
  <c r="DU23" i="2"/>
  <c r="DQ23" i="2"/>
  <c r="DM23" i="2"/>
  <c r="DI23" i="2"/>
  <c r="DE23" i="2"/>
  <c r="DA23" i="2"/>
  <c r="CW23" i="2"/>
  <c r="CS23" i="2"/>
  <c r="CO23" i="2"/>
  <c r="CK23" i="2"/>
  <c r="CG23" i="2"/>
  <c r="CC23" i="2"/>
  <c r="BY23" i="2"/>
  <c r="BU23" i="2"/>
  <c r="BQ23" i="2"/>
  <c r="BM23" i="2"/>
  <c r="BI23" i="2"/>
  <c r="BE23" i="2"/>
  <c r="BA23" i="2"/>
  <c r="AW23" i="2"/>
  <c r="AS23" i="2"/>
  <c r="AO23" i="2"/>
  <c r="AK23" i="2"/>
  <c r="AG23" i="2"/>
  <c r="AC23" i="2"/>
  <c r="Y23" i="2"/>
  <c r="U23" i="2"/>
  <c r="Q23" i="2"/>
  <c r="M23" i="2"/>
  <c r="I23" i="2"/>
  <c r="E23" i="2"/>
  <c r="FF23" i="11"/>
  <c r="FB23" i="11"/>
  <c r="EX23" i="11"/>
  <c r="ET23" i="11"/>
  <c r="EP23" i="11"/>
  <c r="EL23" i="11"/>
  <c r="EH23" i="11"/>
  <c r="ED23" i="11"/>
  <c r="DZ23" i="11"/>
  <c r="DV23" i="11"/>
  <c r="DR23" i="11"/>
  <c r="DN23" i="11"/>
  <c r="DJ23" i="11"/>
  <c r="DF23" i="11"/>
  <c r="DB23" i="11"/>
  <c r="CX23" i="11"/>
  <c r="CT23" i="11"/>
  <c r="CP23" i="11"/>
  <c r="CL23" i="11"/>
  <c r="CH23" i="11"/>
  <c r="CD23" i="11"/>
  <c r="BZ23" i="11"/>
  <c r="BV23" i="11"/>
  <c r="BR23" i="11"/>
  <c r="BN23" i="11"/>
  <c r="BJ23" i="11"/>
  <c r="BF23" i="11"/>
  <c r="BB23" i="11"/>
  <c r="AX23" i="11"/>
  <c r="AT23" i="11"/>
  <c r="AP23" i="11"/>
  <c r="AL23" i="11"/>
  <c r="AH23" i="11"/>
  <c r="AD23" i="11"/>
  <c r="Z23" i="11"/>
  <c r="V23" i="11"/>
  <c r="R23" i="11"/>
  <c r="N23" i="11"/>
  <c r="J23" i="11"/>
  <c r="F23" i="11"/>
  <c r="B23" i="11"/>
  <c r="FD23" i="2"/>
  <c r="EZ23" i="2"/>
  <c r="EV23" i="2"/>
  <c r="ER23" i="2"/>
  <c r="EN23" i="2"/>
  <c r="EJ23" i="2"/>
  <c r="EF23" i="2"/>
  <c r="EB23" i="2"/>
  <c r="DX23" i="2"/>
  <c r="DT23" i="2"/>
  <c r="DP23" i="2"/>
  <c r="DL23" i="2"/>
  <c r="DH23" i="2"/>
  <c r="DD23" i="2"/>
  <c r="CZ23" i="2"/>
  <c r="CV23" i="2"/>
  <c r="CR23" i="2"/>
  <c r="CN23" i="2"/>
  <c r="CJ23" i="2"/>
  <c r="CF23" i="2"/>
  <c r="CB23" i="2"/>
  <c r="BX23" i="2"/>
  <c r="BT23" i="2"/>
  <c r="BP23" i="2"/>
  <c r="BL23" i="2"/>
  <c r="BH23" i="2"/>
  <c r="BD23" i="2"/>
  <c r="AZ23" i="2"/>
  <c r="AV23" i="2"/>
  <c r="AR23" i="2"/>
  <c r="AN23" i="2"/>
  <c r="AJ23" i="2"/>
  <c r="AF23" i="2"/>
  <c r="AB23" i="2"/>
  <c r="X23" i="2"/>
  <c r="T23" i="2"/>
  <c r="P23" i="2"/>
  <c r="L23" i="2"/>
  <c r="H23" i="2"/>
  <c r="D23" i="2"/>
  <c r="FE23" i="11"/>
  <c r="FA23" i="11"/>
  <c r="EW23" i="11"/>
  <c r="ES23" i="11"/>
  <c r="EO23" i="11"/>
  <c r="EK23" i="11"/>
  <c r="EG23" i="11"/>
  <c r="EC23" i="11"/>
  <c r="DY23" i="11"/>
  <c r="DU23" i="11"/>
  <c r="DQ23" i="11"/>
  <c r="DM23" i="11"/>
  <c r="DI23" i="11"/>
  <c r="DE23" i="11"/>
  <c r="DA23" i="11"/>
  <c r="CW23" i="11"/>
  <c r="CS23" i="11"/>
  <c r="CO23" i="11"/>
  <c r="CK23" i="11"/>
  <c r="CG23" i="11"/>
  <c r="CC23" i="11"/>
  <c r="BY23" i="11"/>
  <c r="BU23" i="11"/>
  <c r="BQ23" i="11"/>
  <c r="BM23" i="11"/>
  <c r="BI23" i="11"/>
  <c r="BE23" i="11"/>
  <c r="BA23" i="11"/>
  <c r="AW23" i="11"/>
  <c r="AS23" i="11"/>
  <c r="AO23" i="11"/>
  <c r="AK23" i="11"/>
  <c r="AG23" i="11"/>
  <c r="AC23" i="11"/>
  <c r="Y23" i="11"/>
  <c r="U23" i="11"/>
  <c r="Q23" i="11"/>
  <c r="M23" i="11"/>
  <c r="I23" i="11"/>
  <c r="E23" i="11"/>
  <c r="FC23" i="2"/>
  <c r="EY23" i="2"/>
  <c r="EU23" i="2"/>
  <c r="EQ23" i="2"/>
  <c r="EM23" i="2"/>
  <c r="EI23" i="2"/>
  <c r="EE23" i="2"/>
  <c r="EA23" i="2"/>
  <c r="DW23" i="2"/>
  <c r="DS23" i="2"/>
  <c r="DO23" i="2"/>
  <c r="DK23" i="2"/>
  <c r="DG23" i="2"/>
  <c r="DC23" i="2"/>
  <c r="CY23" i="2"/>
  <c r="CU23" i="2"/>
  <c r="CQ23" i="2"/>
  <c r="CM23" i="2"/>
  <c r="CI23" i="2"/>
  <c r="CE23" i="2"/>
  <c r="CA23" i="2"/>
  <c r="BW23" i="2"/>
  <c r="BS23" i="2"/>
  <c r="BO23" i="2"/>
  <c r="BK23" i="2"/>
  <c r="BG23" i="2"/>
  <c r="BC23" i="2"/>
  <c r="AY23" i="2"/>
  <c r="AU23" i="2"/>
  <c r="AQ23" i="2"/>
  <c r="AM23" i="2"/>
  <c r="AI23" i="2"/>
  <c r="AE23" i="2"/>
  <c r="AA23" i="2"/>
  <c r="W23" i="2"/>
  <c r="S23" i="2"/>
  <c r="O23" i="2"/>
  <c r="K23" i="2"/>
  <c r="G23" i="2"/>
  <c r="C23" i="2"/>
  <c r="FD23" i="11"/>
  <c r="EZ23" i="11"/>
  <c r="EV23" i="11"/>
  <c r="ER23" i="11"/>
  <c r="EN23" i="11"/>
  <c r="EJ23" i="11"/>
  <c r="EF23" i="11"/>
  <c r="EB23" i="11"/>
  <c r="DX23" i="11"/>
  <c r="DT23" i="11"/>
  <c r="DP23" i="11"/>
  <c r="DL23" i="11"/>
  <c r="DH23" i="11"/>
  <c r="DD23" i="11"/>
  <c r="CZ23" i="11"/>
  <c r="CV23" i="11"/>
  <c r="CR23" i="11"/>
  <c r="CN23" i="11"/>
  <c r="CJ23" i="11"/>
  <c r="CF23" i="11"/>
  <c r="CB23" i="11"/>
  <c r="BX23" i="11"/>
  <c r="BT23" i="11"/>
  <c r="BP23" i="11"/>
  <c r="BL23" i="11"/>
  <c r="BH23" i="11"/>
  <c r="BD23" i="11"/>
  <c r="AZ23" i="11"/>
  <c r="AV23" i="11"/>
  <c r="AR23" i="11"/>
  <c r="AN23" i="11"/>
  <c r="AJ23" i="11"/>
  <c r="AF23" i="11"/>
  <c r="AB23" i="11"/>
  <c r="X23" i="11"/>
  <c r="T23" i="11"/>
  <c r="P23" i="11"/>
  <c r="L23" i="11"/>
  <c r="H23" i="11"/>
  <c r="D23" i="11"/>
  <c r="FF23" i="2"/>
  <c r="FB23" i="2"/>
  <c r="EX23" i="2"/>
  <c r="ET23" i="2"/>
  <c r="EP23" i="2"/>
  <c r="EL23" i="2"/>
  <c r="EH23" i="2"/>
  <c r="ED23" i="2"/>
  <c r="DZ23" i="2"/>
  <c r="DV23" i="2"/>
  <c r="DR23" i="2"/>
  <c r="DN23" i="2"/>
  <c r="DJ23" i="2"/>
  <c r="DF23" i="2"/>
  <c r="DB23" i="2"/>
  <c r="CX23" i="2"/>
  <c r="CT23" i="2"/>
  <c r="CP23" i="2"/>
  <c r="CL23" i="2"/>
  <c r="CH23" i="2"/>
  <c r="CD23" i="2"/>
  <c r="BZ23" i="2"/>
  <c r="BV23" i="2"/>
  <c r="BR23" i="2"/>
  <c r="BN23" i="2"/>
  <c r="BJ23" i="2"/>
  <c r="BF23" i="2"/>
  <c r="BB23" i="2"/>
  <c r="AX23" i="2"/>
  <c r="AT23" i="2"/>
  <c r="AP23" i="2"/>
  <c r="AL23" i="2"/>
  <c r="AH23" i="2"/>
  <c r="AD23" i="2"/>
  <c r="Z23" i="2"/>
  <c r="V23" i="2"/>
  <c r="R23" i="2"/>
  <c r="N23" i="2"/>
  <c r="J23" i="2"/>
  <c r="F23" i="2"/>
  <c r="B23" i="2"/>
  <c r="FF42" i="11"/>
  <c r="FB42" i="11"/>
  <c r="EX42" i="11"/>
  <c r="ET42" i="11"/>
  <c r="EP42" i="11"/>
  <c r="EL42" i="11"/>
  <c r="EH42" i="11"/>
  <c r="ED42" i="11"/>
  <c r="DZ42" i="11"/>
  <c r="DV42" i="11"/>
  <c r="DR42" i="11"/>
  <c r="DN42" i="11"/>
  <c r="DJ42" i="11"/>
  <c r="DF42" i="11"/>
  <c r="DB42" i="11"/>
  <c r="CX42" i="11"/>
  <c r="CT42" i="11"/>
  <c r="CP42" i="11"/>
  <c r="CL42" i="11"/>
  <c r="CH42" i="11"/>
  <c r="CD42" i="11"/>
  <c r="BZ42" i="11"/>
  <c r="BV42" i="11"/>
  <c r="BR42" i="11"/>
  <c r="BN42" i="11"/>
  <c r="BJ42" i="11"/>
  <c r="BF42" i="11"/>
  <c r="BB42" i="11"/>
  <c r="AX42" i="11"/>
  <c r="AT42" i="11"/>
  <c r="AP42" i="11"/>
  <c r="AL42" i="11"/>
  <c r="AH42" i="11"/>
  <c r="AD42" i="11"/>
  <c r="Z42" i="11"/>
  <c r="V42" i="11"/>
  <c r="R42" i="11"/>
  <c r="N42" i="11"/>
  <c r="J42" i="11"/>
  <c r="F42" i="11"/>
  <c r="B42" i="11"/>
  <c r="FD42" i="2"/>
  <c r="EZ42" i="2"/>
  <c r="EV42" i="2"/>
  <c r="ER42" i="2"/>
  <c r="EN42" i="2"/>
  <c r="EJ42" i="2"/>
  <c r="EF42" i="2"/>
  <c r="EB42" i="2"/>
  <c r="DX42" i="2"/>
  <c r="DT42" i="2"/>
  <c r="DP42" i="2"/>
  <c r="DL42" i="2"/>
  <c r="DH42" i="2"/>
  <c r="DD42" i="2"/>
  <c r="CZ42" i="2"/>
  <c r="CV42" i="2"/>
  <c r="CR42" i="2"/>
  <c r="CN42" i="2"/>
  <c r="CJ42" i="2"/>
  <c r="CF42" i="2"/>
  <c r="CB42" i="2"/>
  <c r="BX42" i="2"/>
  <c r="BT42" i="2"/>
  <c r="BP42" i="2"/>
  <c r="BL42" i="2"/>
  <c r="BH42" i="2"/>
  <c r="BD42" i="2"/>
  <c r="AZ42" i="2"/>
  <c r="AV42" i="2"/>
  <c r="AR42" i="2"/>
  <c r="AN42" i="2"/>
  <c r="AJ42" i="2"/>
  <c r="AF42" i="2"/>
  <c r="AB42" i="2"/>
  <c r="X42" i="2"/>
  <c r="T42" i="2"/>
  <c r="P42" i="2"/>
  <c r="L42" i="2"/>
  <c r="H42" i="2"/>
  <c r="D42" i="2"/>
  <c r="FE42" i="11"/>
  <c r="FA42" i="11"/>
  <c r="EW42" i="11"/>
  <c r="ES42" i="11"/>
  <c r="EO42" i="11"/>
  <c r="EK42" i="11"/>
  <c r="EG42" i="11"/>
  <c r="EC42" i="11"/>
  <c r="DY42" i="11"/>
  <c r="DU42" i="11"/>
  <c r="DQ42" i="11"/>
  <c r="DM42" i="11"/>
  <c r="DI42" i="11"/>
  <c r="DE42" i="11"/>
  <c r="DA42" i="11"/>
  <c r="CW42" i="11"/>
  <c r="CS42" i="11"/>
  <c r="CO42" i="11"/>
  <c r="CK42" i="11"/>
  <c r="CG42" i="11"/>
  <c r="CC42" i="11"/>
  <c r="BY42" i="11"/>
  <c r="BU42" i="11"/>
  <c r="BQ42" i="11"/>
  <c r="BM42" i="11"/>
  <c r="BI42" i="11"/>
  <c r="BE42" i="11"/>
  <c r="BA42" i="11"/>
  <c r="AW42" i="11"/>
  <c r="AS42" i="11"/>
  <c r="AO42" i="11"/>
  <c r="AK42" i="11"/>
  <c r="AG42" i="11"/>
  <c r="AC42" i="11"/>
  <c r="Y42" i="11"/>
  <c r="U42" i="11"/>
  <c r="Q42" i="11"/>
  <c r="M42" i="11"/>
  <c r="I42" i="11"/>
  <c r="E42" i="11"/>
  <c r="FC42" i="2"/>
  <c r="EY42" i="2"/>
  <c r="EU42" i="2"/>
  <c r="EQ42" i="2"/>
  <c r="EM42" i="2"/>
  <c r="EI42" i="2"/>
  <c r="EE42" i="2"/>
  <c r="EA42" i="2"/>
  <c r="DW42" i="2"/>
  <c r="DS42" i="2"/>
  <c r="DO42" i="2"/>
  <c r="DK42" i="2"/>
  <c r="DG42" i="2"/>
  <c r="DC42" i="2"/>
  <c r="CY42" i="2"/>
  <c r="CU42" i="2"/>
  <c r="CQ42" i="2"/>
  <c r="CM42" i="2"/>
  <c r="CI42" i="2"/>
  <c r="CE42" i="2"/>
  <c r="CA42" i="2"/>
  <c r="BW42" i="2"/>
  <c r="BS42" i="2"/>
  <c r="BO42" i="2"/>
  <c r="BK42" i="2"/>
  <c r="BG42" i="2"/>
  <c r="BC42" i="2"/>
  <c r="AY42" i="2"/>
  <c r="AU42" i="2"/>
  <c r="AQ42" i="2"/>
  <c r="AM42" i="2"/>
  <c r="AI42" i="2"/>
  <c r="AE42" i="2"/>
  <c r="AA42" i="2"/>
  <c r="W42" i="2"/>
  <c r="S42" i="2"/>
  <c r="O42" i="2"/>
  <c r="K42" i="2"/>
  <c r="G42" i="2"/>
  <c r="C42" i="2"/>
  <c r="FD42" i="11"/>
  <c r="EZ42" i="11"/>
  <c r="EV42" i="11"/>
  <c r="ER42" i="11"/>
  <c r="EN42" i="11"/>
  <c r="EJ42" i="11"/>
  <c r="EF42" i="11"/>
  <c r="EB42" i="11"/>
  <c r="DX42" i="11"/>
  <c r="DT42" i="11"/>
  <c r="DP42" i="11"/>
  <c r="DL42" i="11"/>
  <c r="DH42" i="11"/>
  <c r="DD42" i="11"/>
  <c r="CZ42" i="11"/>
  <c r="CV42" i="11"/>
  <c r="CR42" i="11"/>
  <c r="CN42" i="11"/>
  <c r="CJ42" i="11"/>
  <c r="CF42" i="11"/>
  <c r="CB42" i="11"/>
  <c r="BX42" i="11"/>
  <c r="BT42" i="11"/>
  <c r="BP42" i="11"/>
  <c r="BL42" i="11"/>
  <c r="BH42" i="11"/>
  <c r="BD42" i="11"/>
  <c r="AZ42" i="11"/>
  <c r="AV42" i="11"/>
  <c r="AR42" i="11"/>
  <c r="AN42" i="11"/>
  <c r="AJ42" i="11"/>
  <c r="AF42" i="11"/>
  <c r="AB42" i="11"/>
  <c r="X42" i="11"/>
  <c r="T42" i="11"/>
  <c r="P42" i="11"/>
  <c r="L42" i="11"/>
  <c r="H42" i="11"/>
  <c r="D42" i="11"/>
  <c r="FF42" i="2"/>
  <c r="FB42" i="2"/>
  <c r="EX42" i="2"/>
  <c r="ET42" i="2"/>
  <c r="EP42" i="2"/>
  <c r="EL42" i="2"/>
  <c r="EH42" i="2"/>
  <c r="ED42" i="2"/>
  <c r="DZ42" i="2"/>
  <c r="DV42" i="2"/>
  <c r="DR42" i="2"/>
  <c r="DN42" i="2"/>
  <c r="DJ42" i="2"/>
  <c r="DF42" i="2"/>
  <c r="DB42" i="2"/>
  <c r="CX42" i="2"/>
  <c r="CT42" i="2"/>
  <c r="CP42" i="2"/>
  <c r="CL42" i="2"/>
  <c r="CH42" i="2"/>
  <c r="CD42" i="2"/>
  <c r="BZ42" i="2"/>
  <c r="BV42" i="2"/>
  <c r="BR42" i="2"/>
  <c r="BN42" i="2"/>
  <c r="BJ42" i="2"/>
  <c r="BF42" i="2"/>
  <c r="BB42" i="2"/>
  <c r="AX42" i="2"/>
  <c r="AT42" i="2"/>
  <c r="AP42" i="2"/>
  <c r="AL42" i="2"/>
  <c r="AH42" i="2"/>
  <c r="AD42" i="2"/>
  <c r="Z42" i="2"/>
  <c r="V42" i="2"/>
  <c r="R42" i="2"/>
  <c r="N42" i="2"/>
  <c r="J42" i="2"/>
  <c r="F42" i="2"/>
  <c r="B42" i="2"/>
  <c r="FC42" i="11"/>
  <c r="EY42" i="11"/>
  <c r="EU42" i="11"/>
  <c r="EQ42" i="11"/>
  <c r="EM42" i="11"/>
  <c r="EI42" i="11"/>
  <c r="EE42" i="11"/>
  <c r="EA42" i="11"/>
  <c r="DW42" i="11"/>
  <c r="DS42" i="11"/>
  <c r="DO42" i="11"/>
  <c r="DK42" i="11"/>
  <c r="DG42" i="11"/>
  <c r="DC42" i="11"/>
  <c r="CY42" i="11"/>
  <c r="CU42" i="11"/>
  <c r="CQ42" i="11"/>
  <c r="CM42" i="11"/>
  <c r="CI42" i="11"/>
  <c r="CE42" i="11"/>
  <c r="CA42" i="11"/>
  <c r="BW42" i="11"/>
  <c r="BS42" i="11"/>
  <c r="BO42" i="11"/>
  <c r="BK42" i="11"/>
  <c r="BG42" i="11"/>
  <c r="BC42" i="11"/>
  <c r="AY42" i="11"/>
  <c r="AU42" i="11"/>
  <c r="AQ42" i="11"/>
  <c r="AM42" i="11"/>
  <c r="AI42" i="11"/>
  <c r="AE42" i="11"/>
  <c r="AA42" i="11"/>
  <c r="W42" i="11"/>
  <c r="S42" i="11"/>
  <c r="O42" i="11"/>
  <c r="K42" i="11"/>
  <c r="G42" i="11"/>
  <c r="C42" i="11"/>
  <c r="FE42" i="2"/>
  <c r="FA42" i="2"/>
  <c r="EW42" i="2"/>
  <c r="ES42" i="2"/>
  <c r="EO42" i="2"/>
  <c r="EK42" i="2"/>
  <c r="EG42" i="2"/>
  <c r="EC42" i="2"/>
  <c r="DY42" i="2"/>
  <c r="DU42" i="2"/>
  <c r="DQ42" i="2"/>
  <c r="DM42" i="2"/>
  <c r="DI42" i="2"/>
  <c r="DE42" i="2"/>
  <c r="DA42" i="2"/>
  <c r="CW42" i="2"/>
  <c r="CS42" i="2"/>
  <c r="CO42" i="2"/>
  <c r="CK42" i="2"/>
  <c r="CG42" i="2"/>
  <c r="CC42" i="2"/>
  <c r="BY42" i="2"/>
  <c r="BU42" i="2"/>
  <c r="BQ42" i="2"/>
  <c r="BM42" i="2"/>
  <c r="BI42" i="2"/>
  <c r="BE42" i="2"/>
  <c r="BA42" i="2"/>
  <c r="AW42" i="2"/>
  <c r="AS42" i="2"/>
  <c r="AO42" i="2"/>
  <c r="AK42" i="2"/>
  <c r="AG42" i="2"/>
  <c r="AC42" i="2"/>
  <c r="Y42" i="2"/>
  <c r="U42" i="2"/>
  <c r="Q42" i="2"/>
  <c r="M42" i="2"/>
  <c r="I42" i="2"/>
  <c r="E42" i="2"/>
  <c r="FF101" i="11"/>
  <c r="FB101" i="11"/>
  <c r="EX101" i="11"/>
  <c r="ET101" i="11"/>
  <c r="EP101" i="11"/>
  <c r="EL101" i="11"/>
  <c r="EH101" i="11"/>
  <c r="ED101" i="11"/>
  <c r="DZ101" i="11"/>
  <c r="DV101" i="11"/>
  <c r="DR101" i="11"/>
  <c r="DN101" i="11"/>
  <c r="DJ101" i="11"/>
  <c r="DF101" i="11"/>
  <c r="DB101" i="11"/>
  <c r="CX101" i="11"/>
  <c r="CT101" i="11"/>
  <c r="CP101" i="11"/>
  <c r="CL101" i="11"/>
  <c r="CH101" i="11"/>
  <c r="CD101" i="11"/>
  <c r="BZ101" i="11"/>
  <c r="BV101" i="11"/>
  <c r="BR101" i="11"/>
  <c r="BN101" i="11"/>
  <c r="BJ101" i="11"/>
  <c r="BF101" i="11"/>
  <c r="BB101" i="11"/>
  <c r="AX101" i="11"/>
  <c r="AT101" i="11"/>
  <c r="AP101" i="11"/>
  <c r="AL101" i="11"/>
  <c r="AH101" i="11"/>
  <c r="AD101" i="11"/>
  <c r="Z101" i="11"/>
  <c r="V101" i="11"/>
  <c r="R101" i="11"/>
  <c r="N101" i="11"/>
  <c r="J101" i="11"/>
  <c r="F101" i="11"/>
  <c r="B101" i="11"/>
  <c r="FD101" i="2"/>
  <c r="EZ101" i="2"/>
  <c r="EV101" i="2"/>
  <c r="ER101" i="2"/>
  <c r="EN101" i="2"/>
  <c r="EJ101" i="2"/>
  <c r="EF101" i="2"/>
  <c r="EB101" i="2"/>
  <c r="DX101" i="2"/>
  <c r="DT101" i="2"/>
  <c r="DP101" i="2"/>
  <c r="DL101" i="2"/>
  <c r="DH101" i="2"/>
  <c r="DD101" i="2"/>
  <c r="CZ101" i="2"/>
  <c r="CV101" i="2"/>
  <c r="CR101" i="2"/>
  <c r="CN101" i="2"/>
  <c r="CJ101" i="2"/>
  <c r="CF101" i="2"/>
  <c r="CB101" i="2"/>
  <c r="BX101" i="2"/>
  <c r="BT101" i="2"/>
  <c r="BP101" i="2"/>
  <c r="BL101" i="2"/>
  <c r="BH101" i="2"/>
  <c r="BD101" i="2"/>
  <c r="AZ101" i="2"/>
  <c r="AV101" i="2"/>
  <c r="AR101" i="2"/>
  <c r="AN101" i="2"/>
  <c r="AJ101" i="2"/>
  <c r="AF101" i="2"/>
  <c r="AB101" i="2"/>
  <c r="X101" i="2"/>
  <c r="T101" i="2"/>
  <c r="P101" i="2"/>
  <c r="L101" i="2"/>
  <c r="H101" i="2"/>
  <c r="D101" i="2"/>
  <c r="FE101" i="11"/>
  <c r="FA101" i="11"/>
  <c r="EW101" i="11"/>
  <c r="ES101" i="11"/>
  <c r="EO101" i="11"/>
  <c r="EK101" i="11"/>
  <c r="EG101" i="11"/>
  <c r="EC101" i="11"/>
  <c r="DY101" i="11"/>
  <c r="DU101" i="11"/>
  <c r="DQ101" i="11"/>
  <c r="DM101" i="11"/>
  <c r="DI101" i="11"/>
  <c r="DE101" i="11"/>
  <c r="DA101" i="11"/>
  <c r="CW101" i="11"/>
  <c r="CS101" i="11"/>
  <c r="CO101" i="11"/>
  <c r="CK101" i="11"/>
  <c r="CG101" i="11"/>
  <c r="CC101" i="11"/>
  <c r="BY101" i="11"/>
  <c r="BU101" i="11"/>
  <c r="BQ101" i="11"/>
  <c r="BM101" i="11"/>
  <c r="BI101" i="11"/>
  <c r="BE101" i="11"/>
  <c r="BA101" i="11"/>
  <c r="AW101" i="11"/>
  <c r="AS101" i="11"/>
  <c r="AO101" i="11"/>
  <c r="AK101" i="11"/>
  <c r="AG101" i="11"/>
  <c r="AC101" i="11"/>
  <c r="Y101" i="11"/>
  <c r="U101" i="11"/>
  <c r="Q101" i="11"/>
  <c r="M101" i="11"/>
  <c r="I101" i="11"/>
  <c r="E101" i="11"/>
  <c r="FC101" i="2"/>
  <c r="EY101" i="2"/>
  <c r="EU101" i="2"/>
  <c r="EQ101" i="2"/>
  <c r="EM101" i="2"/>
  <c r="EI101" i="2"/>
  <c r="EE101" i="2"/>
  <c r="EA101" i="2"/>
  <c r="DW101" i="2"/>
  <c r="DS101" i="2"/>
  <c r="DO101" i="2"/>
  <c r="DK101" i="2"/>
  <c r="DG101" i="2"/>
  <c r="DC101" i="2"/>
  <c r="CY101" i="2"/>
  <c r="CU101" i="2"/>
  <c r="CQ101" i="2"/>
  <c r="CM101" i="2"/>
  <c r="CI101" i="2"/>
  <c r="CE101" i="2"/>
  <c r="CA101" i="2"/>
  <c r="BW101" i="2"/>
  <c r="BS101" i="2"/>
  <c r="BO101" i="2"/>
  <c r="BK101" i="2"/>
  <c r="BG101" i="2"/>
  <c r="BC101" i="2"/>
  <c r="AY101" i="2"/>
  <c r="AU101" i="2"/>
  <c r="AQ101" i="2"/>
  <c r="AM101" i="2"/>
  <c r="AI101" i="2"/>
  <c r="AE101" i="2"/>
  <c r="AA101" i="2"/>
  <c r="W101" i="2"/>
  <c r="S101" i="2"/>
  <c r="O101" i="2"/>
  <c r="K101" i="2"/>
  <c r="G101" i="2"/>
  <c r="C101" i="2"/>
  <c r="FD101" i="11"/>
  <c r="EZ101" i="11"/>
  <c r="EV101" i="11"/>
  <c r="ER101" i="11"/>
  <c r="EN101" i="11"/>
  <c r="EJ101" i="11"/>
  <c r="EF101" i="11"/>
  <c r="EB101" i="11"/>
  <c r="DX101" i="11"/>
  <c r="DT101" i="11"/>
  <c r="DP101" i="11"/>
  <c r="DL101" i="11"/>
  <c r="DH101" i="11"/>
  <c r="DD101" i="11"/>
  <c r="CZ101" i="11"/>
  <c r="CV101" i="11"/>
  <c r="CR101" i="11"/>
  <c r="CN101" i="11"/>
  <c r="CJ101" i="11"/>
  <c r="CF101" i="11"/>
  <c r="CB101" i="11"/>
  <c r="BX101" i="11"/>
  <c r="BT101" i="11"/>
  <c r="BP101" i="11"/>
  <c r="BL101" i="11"/>
  <c r="BH101" i="11"/>
  <c r="BD101" i="11"/>
  <c r="AZ101" i="11"/>
  <c r="AV101" i="11"/>
  <c r="AR101" i="11"/>
  <c r="AN101" i="11"/>
  <c r="AJ101" i="11"/>
  <c r="AF101" i="11"/>
  <c r="AB101" i="11"/>
  <c r="X101" i="11"/>
  <c r="T101" i="11"/>
  <c r="P101" i="11"/>
  <c r="L101" i="11"/>
  <c r="H101" i="11"/>
  <c r="D101" i="11"/>
  <c r="FF101" i="2"/>
  <c r="FB101" i="2"/>
  <c r="EX101" i="2"/>
  <c r="ET101" i="2"/>
  <c r="EP101" i="2"/>
  <c r="EL101" i="2"/>
  <c r="EH101" i="2"/>
  <c r="ED101" i="2"/>
  <c r="DZ101" i="2"/>
  <c r="DV101" i="2"/>
  <c r="DR101" i="2"/>
  <c r="DN101" i="2"/>
  <c r="DJ101" i="2"/>
  <c r="DF101" i="2"/>
  <c r="DB101" i="2"/>
  <c r="CX101" i="2"/>
  <c r="CT101" i="2"/>
  <c r="CP101" i="2"/>
  <c r="CL101" i="2"/>
  <c r="CH101" i="2"/>
  <c r="CD101" i="2"/>
  <c r="BZ101" i="2"/>
  <c r="BV101" i="2"/>
  <c r="BR101" i="2"/>
  <c r="BN101" i="2"/>
  <c r="BJ101" i="2"/>
  <c r="BF101" i="2"/>
  <c r="BB101" i="2"/>
  <c r="AX101" i="2"/>
  <c r="AT101" i="2"/>
  <c r="AP101" i="2"/>
  <c r="AL101" i="2"/>
  <c r="AH101" i="2"/>
  <c r="AD101" i="2"/>
  <c r="Z101" i="2"/>
  <c r="V101" i="2"/>
  <c r="R101" i="2"/>
  <c r="N101" i="2"/>
  <c r="J101" i="2"/>
  <c r="F101" i="2"/>
  <c r="B101" i="2"/>
  <c r="FC101" i="11"/>
  <c r="FC99" i="11" s="1"/>
  <c r="EY101" i="11"/>
  <c r="EU101" i="11"/>
  <c r="EU99" i="11" s="1"/>
  <c r="EQ101" i="11"/>
  <c r="EQ99" i="11" s="1"/>
  <c r="EM101" i="11"/>
  <c r="EI101" i="11"/>
  <c r="EI99" i="11" s="1"/>
  <c r="EE101" i="11"/>
  <c r="EE99" i="11" s="1"/>
  <c r="EA101" i="11"/>
  <c r="DW101" i="11"/>
  <c r="DW99" i="11" s="1"/>
  <c r="DS101" i="11"/>
  <c r="DO101" i="11"/>
  <c r="DO99" i="11" s="1"/>
  <c r="DK101" i="11"/>
  <c r="DG101" i="11"/>
  <c r="DG99" i="11" s="1"/>
  <c r="DC101" i="11"/>
  <c r="CY101" i="11"/>
  <c r="CY99" i="11" s="1"/>
  <c r="CU101" i="11"/>
  <c r="CU99" i="11" s="1"/>
  <c r="CQ101" i="11"/>
  <c r="CQ99" i="11" s="1"/>
  <c r="CM101" i="11"/>
  <c r="CM99" i="11" s="1"/>
  <c r="CI101" i="11"/>
  <c r="CI99" i="11" s="1"/>
  <c r="CE101" i="11"/>
  <c r="CA101" i="11"/>
  <c r="CA99" i="11" s="1"/>
  <c r="BW101" i="11"/>
  <c r="BS101" i="11"/>
  <c r="BS99" i="11" s="1"/>
  <c r="BO101" i="11"/>
  <c r="BO99" i="11" s="1"/>
  <c r="BK101" i="11"/>
  <c r="BK99" i="11" s="1"/>
  <c r="BG101" i="11"/>
  <c r="BG99" i="11" s="1"/>
  <c r="BC101" i="11"/>
  <c r="AY101" i="11"/>
  <c r="AY99" i="11" s="1"/>
  <c r="AU101" i="11"/>
  <c r="AU99" i="11" s="1"/>
  <c r="AQ101" i="11"/>
  <c r="AQ99" i="11" s="1"/>
  <c r="AM101" i="11"/>
  <c r="AM99" i="11" s="1"/>
  <c r="AI101" i="11"/>
  <c r="AI99" i="11" s="1"/>
  <c r="AE101" i="11"/>
  <c r="AE99" i="11" s="1"/>
  <c r="AA101" i="11"/>
  <c r="AA99" i="11" s="1"/>
  <c r="W101" i="11"/>
  <c r="W99" i="11" s="1"/>
  <c r="S101" i="11"/>
  <c r="S99" i="11" s="1"/>
  <c r="O101" i="11"/>
  <c r="O99" i="11" s="1"/>
  <c r="K101" i="11"/>
  <c r="K99" i="11" s="1"/>
  <c r="G101" i="11"/>
  <c r="G99" i="11" s="1"/>
  <c r="C101" i="11"/>
  <c r="C99" i="11" s="1"/>
  <c r="FE101" i="2"/>
  <c r="FE99" i="2" s="1"/>
  <c r="FA101" i="2"/>
  <c r="FA99" i="2" s="1"/>
  <c r="EW101" i="2"/>
  <c r="EW99" i="2" s="1"/>
  <c r="ES101" i="2"/>
  <c r="ES99" i="2" s="1"/>
  <c r="EO101" i="2"/>
  <c r="EK101" i="2"/>
  <c r="EK99" i="2" s="1"/>
  <c r="EG101" i="2"/>
  <c r="EC101" i="2"/>
  <c r="EC99" i="2" s="1"/>
  <c r="DY101" i="2"/>
  <c r="DU101" i="2"/>
  <c r="DU99" i="2" s="1"/>
  <c r="DQ101" i="2"/>
  <c r="DQ99" i="2" s="1"/>
  <c r="DM101" i="2"/>
  <c r="DI101" i="2"/>
  <c r="DI99" i="2" s="1"/>
  <c r="DE101" i="2"/>
  <c r="DE99" i="2" s="1"/>
  <c r="DA101" i="2"/>
  <c r="DA99" i="2" s="1"/>
  <c r="CW101" i="2"/>
  <c r="CS101" i="2"/>
  <c r="CS99" i="2" s="1"/>
  <c r="CO101" i="2"/>
  <c r="CO99" i="2" s="1"/>
  <c r="CK101" i="2"/>
  <c r="CK99" i="2" s="1"/>
  <c r="CG101" i="2"/>
  <c r="CG99" i="2" s="1"/>
  <c r="CC101" i="2"/>
  <c r="CC99" i="2" s="1"/>
  <c r="BY101" i="2"/>
  <c r="BU101" i="2"/>
  <c r="BU99" i="2" s="1"/>
  <c r="BQ101" i="2"/>
  <c r="BQ99" i="2" s="1"/>
  <c r="BM101" i="2"/>
  <c r="BM99" i="2" s="1"/>
  <c r="BI101" i="2"/>
  <c r="BI99" i="2" s="1"/>
  <c r="BE101" i="2"/>
  <c r="BE99" i="2" s="1"/>
  <c r="BA101" i="2"/>
  <c r="AW101" i="2"/>
  <c r="AS101" i="2"/>
  <c r="AS99" i="2" s="1"/>
  <c r="AO101" i="2"/>
  <c r="AO99" i="2" s="1"/>
  <c r="AK101" i="2"/>
  <c r="AG101" i="2"/>
  <c r="AG99" i="2" s="1"/>
  <c r="AC101" i="2"/>
  <c r="AC99" i="2" s="1"/>
  <c r="Y101" i="2"/>
  <c r="Y99" i="2" s="1"/>
  <c r="U101" i="2"/>
  <c r="U99" i="2" s="1"/>
  <c r="Q101" i="2"/>
  <c r="Q99" i="2" s="1"/>
  <c r="M101" i="2"/>
  <c r="M99" i="2" s="1"/>
  <c r="I101" i="2"/>
  <c r="E101" i="2"/>
  <c r="E99" i="2" s="1"/>
  <c r="BP21" i="5"/>
  <c r="BW21" i="5"/>
  <c r="EW70" i="5"/>
  <c r="CA56" i="5"/>
  <c r="ES50" i="5"/>
  <c r="EG41" i="5"/>
  <c r="AK26" i="5"/>
  <c r="AK17" i="5" s="1"/>
  <c r="BQ56" i="5"/>
  <c r="C56" i="5"/>
  <c r="AQ94" i="5"/>
  <c r="AQ93" i="5" s="1"/>
  <c r="FA94" i="5"/>
  <c r="FA93" i="5" s="1"/>
  <c r="DP26" i="5"/>
  <c r="EY26" i="5"/>
  <c r="DD21" i="5"/>
  <c r="EH26" i="5"/>
  <c r="EH17" i="5" s="1"/>
  <c r="DV21" i="5"/>
  <c r="DV17" i="5" s="1"/>
  <c r="ED26" i="5"/>
  <c r="BM94" i="5"/>
  <c r="BM93" i="5" s="1"/>
  <c r="ER94" i="5"/>
  <c r="ER93" i="5" s="1"/>
  <c r="H94" i="5"/>
  <c r="H93" i="5" s="1"/>
  <c r="K94" i="5"/>
  <c r="K93" i="5" s="1"/>
  <c r="CE21" i="5"/>
  <c r="P41" i="5"/>
  <c r="BG26" i="5"/>
  <c r="BG17" i="5" s="1"/>
  <c r="EQ21" i="5"/>
  <c r="AQ41" i="5"/>
  <c r="AM56" i="5"/>
  <c r="DT50" i="5"/>
  <c r="DT46" i="5" s="1"/>
  <c r="CX35" i="5"/>
  <c r="CB70" i="5"/>
  <c r="I26" i="5"/>
  <c r="I17" i="5" s="1"/>
  <c r="AO21" i="5"/>
  <c r="X21" i="5"/>
  <c r="DN88" i="5"/>
  <c r="Q56" i="5"/>
  <c r="BN56" i="5"/>
  <c r="M35" i="5"/>
  <c r="EU70" i="5"/>
  <c r="CB50" i="5"/>
  <c r="AD26" i="5"/>
  <c r="AD17" i="5" s="1"/>
  <c r="CV41" i="5"/>
  <c r="BT50" i="5"/>
  <c r="BH76" i="5"/>
  <c r="BH75" i="5" s="1"/>
  <c r="DY76" i="5"/>
  <c r="DY75" i="5" s="1"/>
  <c r="AJ50" i="5"/>
  <c r="AT41" i="5"/>
  <c r="DZ64" i="5"/>
  <c r="DZ61" i="5" s="1"/>
  <c r="AN21" i="5"/>
  <c r="T21" i="5"/>
  <c r="FA21" i="5"/>
  <c r="DE21" i="5"/>
  <c r="Y50" i="5"/>
  <c r="Y46" i="5" s="1"/>
  <c r="O88" i="5"/>
  <c r="E64" i="5"/>
  <c r="EY35" i="5"/>
  <c r="EC50" i="5"/>
  <c r="ET50" i="5"/>
  <c r="FE94" i="5"/>
  <c r="FE93" i="5" s="1"/>
  <c r="DY94" i="5"/>
  <c r="DY93" i="5" s="1"/>
  <c r="AA76" i="5"/>
  <c r="AA75" i="5" s="1"/>
  <c r="BF41" i="5"/>
  <c r="EQ41" i="5"/>
  <c r="ER26" i="5"/>
  <c r="EK21" i="5"/>
  <c r="EG21" i="5"/>
  <c r="AY76" i="5"/>
  <c r="AY75" i="5" s="1"/>
  <c r="D26" i="5"/>
  <c r="D17" i="5" s="1"/>
  <c r="BF76" i="5"/>
  <c r="BF75" i="5" s="1"/>
  <c r="CL88" i="5"/>
  <c r="CY64" i="5"/>
  <c r="CH50" i="5"/>
  <c r="CD50" i="5"/>
  <c r="CD46" i="5" s="1"/>
  <c r="EN50" i="5"/>
  <c r="EN46" i="5" s="1"/>
  <c r="AT93" i="5"/>
  <c r="DW56" i="5"/>
  <c r="AZ76" i="5"/>
  <c r="AZ75" i="5" s="1"/>
  <c r="C41" i="5"/>
  <c r="EP76" i="5"/>
  <c r="EP75" i="5" s="1"/>
  <c r="BV41" i="5"/>
  <c r="CG64" i="5"/>
  <c r="CG61" i="5" s="1"/>
  <c r="CZ56" i="5"/>
  <c r="CA94" i="5"/>
  <c r="CA93" i="5" s="1"/>
  <c r="DW94" i="5"/>
  <c r="DW93" i="5" s="1"/>
  <c r="BJ94" i="5"/>
  <c r="BJ93" i="5" s="1"/>
  <c r="BI94" i="5"/>
  <c r="BI93" i="5" s="1"/>
  <c r="H26" i="5"/>
  <c r="H17" i="5" s="1"/>
  <c r="BO70" i="5"/>
  <c r="AZ88" i="5"/>
  <c r="BN35" i="5"/>
  <c r="EA70" i="5"/>
  <c r="BS35" i="5"/>
  <c r="EG70" i="5"/>
  <c r="CZ70" i="5"/>
  <c r="DR88" i="5"/>
  <c r="CL64" i="5"/>
  <c r="CU64" i="5"/>
  <c r="CU61" i="5" s="1"/>
  <c r="EV56" i="5"/>
  <c r="DC56" i="5"/>
  <c r="EX56" i="5"/>
  <c r="H56" i="5"/>
  <c r="EX94" i="5"/>
  <c r="EX93" i="5" s="1"/>
  <c r="EA94" i="5"/>
  <c r="EA93" i="5" s="1"/>
  <c r="DP35" i="5"/>
  <c r="AU35" i="5"/>
  <c r="CL70" i="5"/>
  <c r="EM70" i="5"/>
  <c r="EC88" i="5"/>
  <c r="AQ88" i="5"/>
  <c r="FD64" i="5"/>
  <c r="AI56" i="5"/>
  <c r="AC56" i="5"/>
  <c r="EY56" i="5"/>
  <c r="O56" i="5"/>
  <c r="AR56" i="5"/>
  <c r="BX50" i="5"/>
  <c r="BX46" i="5" s="1"/>
  <c r="EG50" i="5"/>
  <c r="CJ50" i="5"/>
  <c r="CJ46" i="5" s="1"/>
  <c r="D94" i="5"/>
  <c r="D93" i="5" s="1"/>
  <c r="Q94" i="5"/>
  <c r="Q93" i="5" s="1"/>
  <c r="EZ94" i="5"/>
  <c r="EZ93" i="5" s="1"/>
  <c r="EV94" i="5"/>
  <c r="EV93" i="5" s="1"/>
  <c r="AL94" i="5"/>
  <c r="AL93" i="5" s="1"/>
  <c r="CR35" i="5"/>
  <c r="BV35" i="5"/>
  <c r="CK35" i="5"/>
  <c r="CK31" i="5" s="1"/>
  <c r="BW70" i="5"/>
  <c r="AV56" i="5"/>
  <c r="L56" i="5"/>
  <c r="FD56" i="5"/>
  <c r="FD46" i="5" s="1"/>
  <c r="EU56" i="5"/>
  <c r="P56" i="5"/>
  <c r="AP94" i="5"/>
  <c r="AP93" i="5" s="1"/>
  <c r="Y94" i="5"/>
  <c r="Y93" i="5" s="1"/>
  <c r="EN94" i="5"/>
  <c r="EN93" i="5" s="1"/>
  <c r="CS94" i="5"/>
  <c r="CS93" i="5" s="1"/>
  <c r="AT56" i="5"/>
  <c r="CY56" i="5"/>
  <c r="I56" i="5"/>
  <c r="DU56" i="5"/>
  <c r="BU56" i="5"/>
  <c r="CR56" i="5"/>
  <c r="DC94" i="5"/>
  <c r="DC93" i="5" s="1"/>
  <c r="EC26" i="5"/>
  <c r="EC17" i="5" s="1"/>
  <c r="CL21" i="5"/>
  <c r="FD21" i="5"/>
  <c r="EN21" i="5"/>
  <c r="EB76" i="5"/>
  <c r="EB75" i="5" s="1"/>
  <c r="H41" i="5"/>
  <c r="DZ26" i="5"/>
  <c r="DZ17" i="5" s="1"/>
  <c r="N26" i="5"/>
  <c r="BG76" i="5"/>
  <c r="BG75" i="5" s="1"/>
  <c r="BM76" i="5"/>
  <c r="BM75" i="5" s="1"/>
  <c r="BN76" i="5"/>
  <c r="BN75" i="5" s="1"/>
  <c r="BX41" i="5"/>
  <c r="ET21" i="5"/>
  <c r="M21" i="5"/>
  <c r="CI76" i="5"/>
  <c r="CI75" i="5" s="1"/>
  <c r="R70" i="5"/>
  <c r="S70" i="5"/>
  <c r="DM70" i="5"/>
  <c r="AR70" i="5"/>
  <c r="G70" i="5"/>
  <c r="P70" i="5"/>
  <c r="EH88" i="5"/>
  <c r="EN88" i="5"/>
  <c r="AK64" i="5"/>
  <c r="BA64" i="5"/>
  <c r="Z56" i="5"/>
  <c r="AF56" i="5"/>
  <c r="R56" i="5"/>
  <c r="BC56" i="5"/>
  <c r="CV56" i="5"/>
  <c r="EE56" i="5"/>
  <c r="EK56" i="5"/>
  <c r="CL94" i="5"/>
  <c r="CL93" i="5" s="1"/>
  <c r="EG93" i="5"/>
  <c r="BS94" i="5"/>
  <c r="BS93" i="5" s="1"/>
  <c r="CA35" i="5"/>
  <c r="BP70" i="5"/>
  <c r="BH70" i="5"/>
  <c r="BH64" i="5"/>
  <c r="S56" i="5"/>
  <c r="DF56" i="5"/>
  <c r="EI56" i="5"/>
  <c r="EF56" i="5"/>
  <c r="J50" i="5"/>
  <c r="N94" i="5"/>
  <c r="N93" i="5" s="1"/>
  <c r="CE94" i="5"/>
  <c r="CE93" i="5" s="1"/>
  <c r="BO94" i="5"/>
  <c r="BO93" i="5" s="1"/>
  <c r="BH94" i="5"/>
  <c r="BH93" i="5" s="1"/>
  <c r="DY35" i="5"/>
  <c r="CT35" i="5"/>
  <c r="EZ70" i="5"/>
  <c r="AZ70" i="5"/>
  <c r="BI56" i="5"/>
  <c r="EJ56" i="5"/>
  <c r="AW56" i="5"/>
  <c r="DO50" i="5"/>
  <c r="CF94" i="5"/>
  <c r="CF93" i="5" s="1"/>
  <c r="BT94" i="5"/>
  <c r="BT93" i="5" s="1"/>
  <c r="ET94" i="5"/>
  <c r="ET93" i="5" s="1"/>
  <c r="DK94" i="5"/>
  <c r="DK93" i="5" s="1"/>
  <c r="EO35" i="5"/>
  <c r="CL35" i="5"/>
  <c r="W35" i="5"/>
  <c r="DM56" i="5"/>
  <c r="AY56" i="5"/>
  <c r="BE26" i="5"/>
  <c r="M26" i="5"/>
  <c r="AS26" i="5"/>
  <c r="AS17" i="5" s="1"/>
  <c r="BU21" i="5"/>
  <c r="BK21" i="5"/>
  <c r="AX76" i="5"/>
  <c r="AX75" i="5" s="1"/>
  <c r="AS76" i="5"/>
  <c r="AS75" i="5" s="1"/>
  <c r="EQ76" i="5"/>
  <c r="EQ75" i="5" s="1"/>
  <c r="EJ41" i="5"/>
  <c r="Q41" i="5"/>
  <c r="CR26" i="5"/>
  <c r="AU21" i="5"/>
  <c r="EM76" i="5"/>
  <c r="EM75" i="5" s="1"/>
  <c r="M76" i="5"/>
  <c r="M75" i="5" s="1"/>
  <c r="EA76" i="5"/>
  <c r="EA75" i="5" s="1"/>
  <c r="BK41" i="5"/>
  <c r="BK31" i="5" s="1"/>
  <c r="AT21" i="5"/>
  <c r="BD21" i="5"/>
  <c r="DU76" i="5"/>
  <c r="DU75" i="5" s="1"/>
  <c r="BW41" i="5"/>
  <c r="DZ41" i="5"/>
  <c r="DO21" i="5"/>
  <c r="EA21" i="5"/>
  <c r="AV70" i="5"/>
  <c r="Z70" i="5"/>
  <c r="AU70" i="5"/>
  <c r="FC56" i="5"/>
  <c r="G56" i="5"/>
  <c r="CN56" i="5"/>
  <c r="CX50" i="5"/>
  <c r="EP50" i="5"/>
  <c r="EP46" i="5" s="1"/>
  <c r="CQ93" i="5"/>
  <c r="DE94" i="5"/>
  <c r="DE93" i="5" s="1"/>
  <c r="CX94" i="5"/>
  <c r="CX93" i="5" s="1"/>
  <c r="DV94" i="5"/>
  <c r="DV93" i="5" s="1"/>
  <c r="EB35" i="5"/>
  <c r="CR70" i="5"/>
  <c r="Q70" i="5"/>
  <c r="EF70" i="5"/>
  <c r="EM56" i="5"/>
  <c r="DP56" i="5"/>
  <c r="F50" i="5"/>
  <c r="F46" i="5" s="1"/>
  <c r="DA94" i="5"/>
  <c r="DA93" i="5" s="1"/>
  <c r="U94" i="5"/>
  <c r="U93" i="5" s="1"/>
  <c r="AB93" i="5"/>
  <c r="AG35" i="5"/>
  <c r="L35" i="5"/>
  <c r="CP70" i="5"/>
  <c r="CP61" i="5" s="1"/>
  <c r="CC70" i="5"/>
  <c r="EH70" i="5"/>
  <c r="AE64" i="5"/>
  <c r="AS56" i="5"/>
  <c r="AS46" i="5" s="1"/>
  <c r="EC56" i="5"/>
  <c r="BP50" i="5"/>
  <c r="BP46" i="5" s="1"/>
  <c r="CY94" i="5"/>
  <c r="CY93" i="5" s="1"/>
  <c r="BF35" i="5"/>
  <c r="CQ70" i="5"/>
  <c r="FE56" i="5"/>
  <c r="DB56" i="5"/>
  <c r="ES56" i="5"/>
  <c r="DO56" i="5"/>
  <c r="S94" i="5"/>
  <c r="S93" i="5" s="1"/>
  <c r="AO94" i="5"/>
  <c r="AO93" i="5" s="1"/>
  <c r="BA26" i="5"/>
  <c r="BJ26" i="5"/>
  <c r="DA26" i="5"/>
  <c r="DA17" i="5" s="1"/>
  <c r="DG26" i="5"/>
  <c r="DG17" i="5" s="1"/>
  <c r="CA76" i="5"/>
  <c r="CA75" i="5" s="1"/>
  <c r="ER76" i="5"/>
  <c r="ER75" i="5" s="1"/>
  <c r="DO76" i="5"/>
  <c r="DO75" i="5" s="1"/>
  <c r="EH76" i="5"/>
  <c r="EH75" i="5" s="1"/>
  <c r="CN41" i="5"/>
  <c r="BN41" i="5"/>
  <c r="FB41" i="5"/>
  <c r="BP26" i="5"/>
  <c r="CC76" i="5"/>
  <c r="CC75" i="5" s="1"/>
  <c r="AA41" i="5"/>
  <c r="J41" i="5"/>
  <c r="AJ41" i="5"/>
  <c r="CH26" i="5"/>
  <c r="AF26" i="5"/>
  <c r="BW76" i="5"/>
  <c r="BW75" i="5" s="1"/>
  <c r="X88" i="5"/>
  <c r="CJ64" i="5"/>
  <c r="EC64" i="5"/>
  <c r="EI64" i="5"/>
  <c r="BY64" i="5"/>
  <c r="EA50" i="5"/>
  <c r="CG50" i="5"/>
  <c r="CG46" i="5" s="1"/>
  <c r="CD93" i="5"/>
  <c r="BG35" i="5"/>
  <c r="AQ70" i="5"/>
  <c r="AS70" i="5"/>
  <c r="CF70" i="5"/>
  <c r="BI88" i="5"/>
  <c r="Y64" i="5"/>
  <c r="EQ64" i="5"/>
  <c r="M56" i="5"/>
  <c r="ER50" i="5"/>
  <c r="AQ50" i="5"/>
  <c r="AQ46" i="5" s="1"/>
  <c r="AI93" i="5"/>
  <c r="AI92" i="5" s="1"/>
  <c r="X35" i="5"/>
  <c r="V70" i="5"/>
  <c r="EB88" i="5"/>
  <c r="CM56" i="5"/>
  <c r="EB56" i="5"/>
  <c r="AJ56" i="5"/>
  <c r="CT50" i="5"/>
  <c r="AR94" i="5"/>
  <c r="AR93" i="5" s="1"/>
  <c r="DQ94" i="5"/>
  <c r="DQ93" i="5" s="1"/>
  <c r="CN70" i="5"/>
  <c r="CA70" i="5"/>
  <c r="AN94" i="5"/>
  <c r="AN93" i="5" s="1"/>
  <c r="EB94" i="5"/>
  <c r="EB93" i="5" s="1"/>
  <c r="DU94" i="5"/>
  <c r="DU93" i="5" s="1"/>
  <c r="V94" i="5"/>
  <c r="V93" i="5" s="1"/>
  <c r="AW26" i="5"/>
  <c r="AW17" i="5" s="1"/>
  <c r="CI26" i="5"/>
  <c r="BX26" i="5"/>
  <c r="BX17" i="5" s="1"/>
  <c r="AG21" i="5"/>
  <c r="DY21" i="5"/>
  <c r="CX21" i="5"/>
  <c r="AO76" i="5"/>
  <c r="AO75" i="5" s="1"/>
  <c r="EV41" i="5"/>
  <c r="Z41" i="5"/>
  <c r="I41" i="5"/>
  <c r="DT70" i="5"/>
  <c r="AL70" i="5"/>
  <c r="E70" i="5"/>
  <c r="ET70" i="5"/>
  <c r="CS64" i="5"/>
  <c r="CS61" i="5" s="1"/>
  <c r="FA64" i="5"/>
  <c r="FA61" i="5" s="1"/>
  <c r="AC93" i="5"/>
  <c r="BL94" i="5"/>
  <c r="BL93" i="5" s="1"/>
  <c r="FC35" i="5"/>
  <c r="I35" i="5"/>
  <c r="FB70" i="5"/>
  <c r="DF70" i="5"/>
  <c r="N70" i="5"/>
  <c r="BK70" i="5"/>
  <c r="CT56" i="5"/>
  <c r="BV56" i="5"/>
  <c r="BQ94" i="5"/>
  <c r="BQ93" i="5" s="1"/>
  <c r="CW56" i="5"/>
  <c r="CW46" i="5" s="1"/>
  <c r="BO56" i="5"/>
  <c r="DX26" i="5"/>
  <c r="DQ21" i="5"/>
  <c r="C21" i="5"/>
  <c r="AR41" i="5"/>
  <c r="CW41" i="5"/>
  <c r="AY70" i="5"/>
  <c r="X70" i="5"/>
  <c r="DM88" i="5"/>
  <c r="AO64" i="5"/>
  <c r="AB35" i="5"/>
  <c r="BR35" i="5"/>
  <c r="C70" i="5"/>
  <c r="CI56" i="5"/>
  <c r="AQ35" i="5"/>
  <c r="CG94" i="5"/>
  <c r="CG93" i="5" s="1"/>
  <c r="DZ56" i="5"/>
  <c r="BE76" i="5"/>
  <c r="BE75" i="5" s="1"/>
  <c r="FA76" i="5"/>
  <c r="FA75" i="5" s="1"/>
  <c r="K76" i="5"/>
  <c r="K75" i="5" s="1"/>
  <c r="AN41" i="5"/>
  <c r="DL41" i="5"/>
  <c r="DA70" i="5"/>
  <c r="FA88" i="5"/>
  <c r="CU88" i="5"/>
  <c r="DM64" i="5"/>
  <c r="BN50" i="5"/>
  <c r="CU50" i="5"/>
  <c r="P50" i="5"/>
  <c r="AW70" i="5"/>
  <c r="DL70" i="5"/>
  <c r="AY88" i="5"/>
  <c r="EK50" i="5"/>
  <c r="EY70" i="5"/>
  <c r="EK64" i="5"/>
  <c r="BJ64" i="5"/>
  <c r="BL64" i="5"/>
  <c r="AY64" i="5"/>
  <c r="EH56" i="5"/>
  <c r="BW35" i="5"/>
  <c r="BY70" i="5"/>
  <c r="BM70" i="5"/>
  <c r="ET56" i="5"/>
  <c r="CU56" i="5"/>
  <c r="CX56" i="5"/>
  <c r="EW56" i="5"/>
  <c r="DS35" i="5"/>
  <c r="DO70" i="5"/>
  <c r="BA56" i="5"/>
  <c r="EO94" i="5"/>
  <c r="EO93" i="5" s="1"/>
  <c r="Z21" i="5"/>
  <c r="EX76" i="5"/>
  <c r="EX75" i="5" s="1"/>
  <c r="AY41" i="5"/>
  <c r="FD26" i="5"/>
  <c r="X26" i="5"/>
  <c r="CK21" i="5"/>
  <c r="EU76" i="5"/>
  <c r="EU75" i="5" s="1"/>
  <c r="BT76" i="5"/>
  <c r="BT75" i="5" s="1"/>
  <c r="I76" i="5"/>
  <c r="I75" i="5" s="1"/>
  <c r="DP76" i="5"/>
  <c r="DP75" i="5" s="1"/>
  <c r="R41" i="5"/>
  <c r="DO41" i="5"/>
  <c r="F41" i="5"/>
  <c r="AB26" i="5"/>
  <c r="AB17" i="5" s="1"/>
  <c r="DX76" i="5"/>
  <c r="DX75" i="5" s="1"/>
  <c r="DJ41" i="5"/>
  <c r="BQ26" i="5"/>
  <c r="DU21" i="5"/>
  <c r="EY21" i="5"/>
  <c r="CE76" i="5"/>
  <c r="CE75" i="5" s="1"/>
  <c r="AI41" i="5"/>
  <c r="DL76" i="5"/>
  <c r="DL75" i="5" s="1"/>
  <c r="EF50" i="5"/>
  <c r="EJ26" i="5"/>
  <c r="EJ17" i="5" s="1"/>
  <c r="DU26" i="5"/>
  <c r="EP21" i="5"/>
  <c r="T76" i="5"/>
  <c r="T75" i="5" s="1"/>
  <c r="DD41" i="5"/>
  <c r="DD31" i="5" s="1"/>
  <c r="DC76" i="5"/>
  <c r="DC75" i="5" s="1"/>
  <c r="EU41" i="5"/>
  <c r="DL21" i="5"/>
  <c r="DL17" i="5" s="1"/>
  <c r="EF21" i="5"/>
  <c r="CJ70" i="5"/>
  <c r="EV70" i="5"/>
  <c r="Y88" i="5"/>
  <c r="EQ88" i="5"/>
  <c r="P88" i="5"/>
  <c r="DQ64" i="5"/>
  <c r="CF64" i="5"/>
  <c r="BK64" i="5"/>
  <c r="U64" i="5"/>
  <c r="C93" i="5"/>
  <c r="EF93" i="5"/>
  <c r="DI35" i="5"/>
  <c r="EL88" i="5"/>
  <c r="DA64" i="5"/>
  <c r="BD64" i="5"/>
  <c r="BD61" i="5" s="1"/>
  <c r="AG64" i="5"/>
  <c r="AT35" i="5"/>
  <c r="CP35" i="5"/>
  <c r="AC35" i="5"/>
  <c r="E88" i="5"/>
  <c r="BR88" i="5"/>
  <c r="DG64" i="5"/>
  <c r="EP35" i="5"/>
  <c r="BA35" i="5"/>
  <c r="BA31" i="5" s="1"/>
  <c r="DS56" i="5"/>
  <c r="V56" i="5"/>
  <c r="EN26" i="5"/>
  <c r="CV26" i="5"/>
  <c r="CB26" i="5"/>
  <c r="EI70" i="5"/>
  <c r="AU64" i="5"/>
  <c r="BV50" i="5"/>
  <c r="BV46" i="5" s="1"/>
  <c r="CL50" i="5"/>
  <c r="CL46" i="5" s="1"/>
  <c r="F93" i="5"/>
  <c r="DH64" i="5"/>
  <c r="S50" i="5"/>
  <c r="K50" i="5"/>
  <c r="EQ50" i="5"/>
  <c r="CO93" i="5"/>
  <c r="EB70" i="5"/>
  <c r="DJ70" i="5"/>
  <c r="AD70" i="5"/>
  <c r="DG70" i="5"/>
  <c r="T70" i="5"/>
  <c r="BS70" i="5"/>
  <c r="DS70" i="5"/>
  <c r="AA56" i="5"/>
  <c r="DV56" i="5"/>
  <c r="DW26" i="5"/>
  <c r="EI26" i="5"/>
  <c r="BV26" i="5"/>
  <c r="BV17" i="5" s="1"/>
  <c r="CS26" i="5"/>
  <c r="CH21" i="5"/>
  <c r="AH21" i="5"/>
  <c r="AX21" i="5"/>
  <c r="EN76" i="5"/>
  <c r="EN75" i="5" s="1"/>
  <c r="CB76" i="5"/>
  <c r="CB75" i="5" s="1"/>
  <c r="AU41" i="5"/>
  <c r="CD41" i="5"/>
  <c r="CG41" i="5"/>
  <c r="V41" i="5"/>
  <c r="AX41" i="5"/>
  <c r="EE21" i="5"/>
  <c r="AZ21" i="5"/>
  <c r="J21" i="5"/>
  <c r="CC21" i="5"/>
  <c r="AH76" i="5"/>
  <c r="AH75" i="5" s="1"/>
  <c r="DH41" i="5"/>
  <c r="O41" i="5"/>
  <c r="CY41" i="5"/>
  <c r="BC26" i="5"/>
  <c r="BC17" i="5" s="1"/>
  <c r="DH26" i="5"/>
  <c r="ES21" i="5"/>
  <c r="DW76" i="5"/>
  <c r="DW75" i="5" s="1"/>
  <c r="AG76" i="5"/>
  <c r="AG75" i="5" s="1"/>
  <c r="CT76" i="5"/>
  <c r="CT75" i="5" s="1"/>
  <c r="DX41" i="5"/>
  <c r="FC41" i="5"/>
  <c r="P21" i="5"/>
  <c r="K21" i="5"/>
  <c r="K17" i="5" s="1"/>
  <c r="BY76" i="5"/>
  <c r="BY75" i="5" s="1"/>
  <c r="AV76" i="5"/>
  <c r="AV75" i="5" s="1"/>
  <c r="EV76" i="5"/>
  <c r="EV75" i="5" s="1"/>
  <c r="EW76" i="5"/>
  <c r="EW75" i="5" s="1"/>
  <c r="EY76" i="5"/>
  <c r="EY75" i="5" s="1"/>
  <c r="EP70" i="5"/>
  <c r="DI70" i="5"/>
  <c r="DP88" i="5"/>
  <c r="DK88" i="5"/>
  <c r="CX64" i="5"/>
  <c r="AL64" i="5"/>
  <c r="CB64" i="5"/>
  <c r="BU50" i="5"/>
  <c r="FA50" i="5"/>
  <c r="FA46" i="5" s="1"/>
  <c r="EE50" i="5"/>
  <c r="BM50" i="5"/>
  <c r="BM46" i="5" s="1"/>
  <c r="CZ50" i="5"/>
  <c r="DJ93" i="5"/>
  <c r="CV35" i="5"/>
  <c r="EJ35" i="5"/>
  <c r="Y70" i="5"/>
  <c r="BC70" i="5"/>
  <c r="CG88" i="5"/>
  <c r="DY64" i="5"/>
  <c r="AW50" i="5"/>
  <c r="AD50" i="5"/>
  <c r="AD46" i="5" s="1"/>
  <c r="EL50" i="5"/>
  <c r="CV93" i="5"/>
  <c r="DP93" i="5"/>
  <c r="AD35" i="5"/>
  <c r="AG70" i="5"/>
  <c r="BT70" i="5"/>
  <c r="EQ56" i="5"/>
  <c r="AE56" i="5"/>
  <c r="AE46" i="5" s="1"/>
  <c r="BU94" i="5"/>
  <c r="BU93" i="5" s="1"/>
  <c r="EG35" i="5"/>
  <c r="BL70" i="5"/>
  <c r="EQ70" i="5"/>
  <c r="EA56" i="5"/>
  <c r="BG56" i="5"/>
  <c r="BG46" i="5" s="1"/>
  <c r="BL56" i="5"/>
  <c r="EG56" i="5"/>
  <c r="DR56" i="5"/>
  <c r="BA94" i="5"/>
  <c r="BA93" i="5" s="1"/>
  <c r="AU26" i="5"/>
  <c r="AG26" i="5"/>
  <c r="EI21" i="5"/>
  <c r="BM21" i="5"/>
  <c r="EM21" i="5"/>
  <c r="CK76" i="5"/>
  <c r="CK75" i="5" s="1"/>
  <c r="BP41" i="5"/>
  <c r="CC41" i="5"/>
  <c r="DK26" i="5"/>
  <c r="AH26" i="5"/>
  <c r="L21" i="5"/>
  <c r="CH41" i="5"/>
  <c r="K41" i="5"/>
  <c r="AZ26" i="5"/>
  <c r="DM26" i="5"/>
  <c r="BR26" i="5"/>
  <c r="BR17" i="5" s="1"/>
  <c r="AJ26" i="5"/>
  <c r="DK21" i="5"/>
  <c r="CI21" i="5"/>
  <c r="Z76" i="5"/>
  <c r="Z75" i="5" s="1"/>
  <c r="Y76" i="5"/>
  <c r="Y75" i="5" s="1"/>
  <c r="DY70" i="5"/>
  <c r="DK70" i="5"/>
  <c r="AX70" i="5"/>
  <c r="AJ88" i="5"/>
  <c r="CF88" i="5"/>
  <c r="EK88" i="5"/>
  <c r="AE88" i="5"/>
  <c r="DW64" i="5"/>
  <c r="DW61" i="5" s="1"/>
  <c r="ER64" i="5"/>
  <c r="W50" i="5"/>
  <c r="AA35" i="5"/>
  <c r="Y35" i="5"/>
  <c r="AN35" i="5"/>
  <c r="CY70" i="5"/>
  <c r="BG88" i="5"/>
  <c r="DX64" i="5"/>
  <c r="DI64" i="5"/>
  <c r="J64" i="5"/>
  <c r="EM35" i="5"/>
  <c r="AP35" i="5"/>
  <c r="AP31" i="5" s="1"/>
  <c r="DL35" i="5"/>
  <c r="DO35" i="5"/>
  <c r="AR35" i="5"/>
  <c r="ED35" i="5"/>
  <c r="BR70" i="5"/>
  <c r="DP70" i="5"/>
  <c r="ED64" i="5"/>
  <c r="BF93" i="5"/>
  <c r="DR35" i="5"/>
  <c r="DV35" i="5"/>
  <c r="AE35" i="5"/>
  <c r="J70" i="5"/>
  <c r="EC70" i="5"/>
  <c r="AA70" i="5"/>
  <c r="EL56" i="5"/>
  <c r="BY56" i="5"/>
  <c r="BY46" i="5" s="1"/>
  <c r="CS56" i="5"/>
  <c r="DF94" i="5"/>
  <c r="DF93" i="5" s="1"/>
  <c r="J94" i="5"/>
  <c r="J93" i="5" s="1"/>
  <c r="AP26" i="5"/>
  <c r="EP26" i="5"/>
  <c r="BK26" i="5"/>
  <c r="EB26" i="5"/>
  <c r="L26" i="5"/>
  <c r="AC26" i="5"/>
  <c r="CX26" i="5"/>
  <c r="AL26" i="5"/>
  <c r="AL17" i="5" s="1"/>
  <c r="AG41" i="5"/>
  <c r="CL26" i="5"/>
  <c r="EG26" i="5"/>
  <c r="AE26" i="5"/>
  <c r="AI21" i="5"/>
  <c r="Q21" i="5"/>
  <c r="Q17" i="5" s="1"/>
  <c r="AD93" i="5"/>
  <c r="DH50" i="5"/>
  <c r="DH46" i="5" s="1"/>
  <c r="DO93" i="5"/>
  <c r="V50" i="5"/>
  <c r="DF50" i="5"/>
  <c r="CQ26" i="5"/>
  <c r="AT26" i="5"/>
  <c r="EM26" i="5"/>
  <c r="BI21" i="5"/>
  <c r="DB21" i="5"/>
  <c r="EJ76" i="5"/>
  <c r="EJ75" i="5" s="1"/>
  <c r="Y41" i="5"/>
  <c r="AB41" i="5"/>
  <c r="DA41" i="5"/>
  <c r="DP41" i="5"/>
  <c r="AM41" i="5"/>
  <c r="DI41" i="5"/>
  <c r="FA26" i="5"/>
  <c r="EK26" i="5"/>
  <c r="EW26" i="5"/>
  <c r="BJ21" i="5"/>
  <c r="BB21" i="5"/>
  <c r="EL21" i="5"/>
  <c r="P76" i="5"/>
  <c r="P75" i="5" s="1"/>
  <c r="BS41" i="5"/>
  <c r="BB41" i="5"/>
  <c r="CQ41" i="5"/>
  <c r="CQ31" i="5" s="1"/>
  <c r="BY26" i="5"/>
  <c r="BY17" i="5" s="1"/>
  <c r="AM76" i="5"/>
  <c r="AM75" i="5" s="1"/>
  <c r="CP76" i="5"/>
  <c r="CP75" i="5" s="1"/>
  <c r="ET76" i="5"/>
  <c r="ET75" i="5" s="1"/>
  <c r="CZ76" i="5"/>
  <c r="CZ75" i="5" s="1"/>
  <c r="CR76" i="5"/>
  <c r="CR75" i="5" s="1"/>
  <c r="X41" i="5"/>
  <c r="CO41" i="5"/>
  <c r="BQ76" i="5"/>
  <c r="BQ75" i="5" s="1"/>
  <c r="CW76" i="5"/>
  <c r="CW75" i="5" s="1"/>
  <c r="EO76" i="5"/>
  <c r="EO75" i="5" s="1"/>
  <c r="BP76" i="5"/>
  <c r="BP75" i="5" s="1"/>
  <c r="B70" i="5"/>
  <c r="CC88" i="5"/>
  <c r="DF88" i="5"/>
  <c r="BV88" i="5"/>
  <c r="CP88" i="5"/>
  <c r="EJ88" i="5"/>
  <c r="CD88" i="5"/>
  <c r="CH88" i="5"/>
  <c r="DU88" i="5"/>
  <c r="BM64" i="5"/>
  <c r="L64" i="5"/>
  <c r="EY64" i="5"/>
  <c r="DN64" i="5"/>
  <c r="AX64" i="5"/>
  <c r="AL50" i="5"/>
  <c r="AL46" i="5" s="1"/>
  <c r="CF50" i="5"/>
  <c r="CF46" i="5" s="1"/>
  <c r="CN50" i="5"/>
  <c r="DZ50" i="5"/>
  <c r="AZ50" i="5"/>
  <c r="AZ46" i="5" s="1"/>
  <c r="FB50" i="5"/>
  <c r="FB46" i="5" s="1"/>
  <c r="DD50" i="5"/>
  <c r="DD46" i="5" s="1"/>
  <c r="EW50" i="5"/>
  <c r="B94" i="5"/>
  <c r="BC93" i="5"/>
  <c r="EU93" i="5"/>
  <c r="EW93" i="5"/>
  <c r="DM93" i="5"/>
  <c r="DT93" i="5"/>
  <c r="CD35" i="5"/>
  <c r="B35" i="5"/>
  <c r="AX35" i="5"/>
  <c r="DJ35" i="5"/>
  <c r="AL35" i="5"/>
  <c r="AJ70" i="5"/>
  <c r="DX70" i="5"/>
  <c r="ER70" i="5"/>
  <c r="AT70" i="5"/>
  <c r="CO70" i="5"/>
  <c r="EE70" i="5"/>
  <c r="T88" i="5"/>
  <c r="AG88" i="5"/>
  <c r="DZ88" i="5"/>
  <c r="BK88" i="5"/>
  <c r="BS88" i="5"/>
  <c r="DE88" i="5"/>
  <c r="AM88" i="5"/>
  <c r="BH88" i="5"/>
  <c r="ET88" i="5"/>
  <c r="BE88" i="5"/>
  <c r="CZ88" i="5"/>
  <c r="BY88" i="5"/>
  <c r="DI88" i="5"/>
  <c r="FB88" i="5"/>
  <c r="DX88" i="5"/>
  <c r="CK88" i="5"/>
  <c r="M88" i="5"/>
  <c r="BW64" i="5"/>
  <c r="P64" i="5"/>
  <c r="EA64" i="5"/>
  <c r="BZ64" i="5"/>
  <c r="D64" i="5"/>
  <c r="BQ64" i="5"/>
  <c r="AI64" i="5"/>
  <c r="DR64" i="5"/>
  <c r="DR61" i="5" s="1"/>
  <c r="K64" i="5"/>
  <c r="CQ64" i="5"/>
  <c r="CR64" i="5"/>
  <c r="DS64" i="5"/>
  <c r="DV64" i="5"/>
  <c r="F64" i="5"/>
  <c r="F61" i="5" s="1"/>
  <c r="DN50" i="5"/>
  <c r="DN46" i="5" s="1"/>
  <c r="FE50" i="5"/>
  <c r="ED50" i="5"/>
  <c r="ED46" i="5" s="1"/>
  <c r="BL50" i="5"/>
  <c r="CS50" i="5"/>
  <c r="EI50" i="5"/>
  <c r="N50" i="5"/>
  <c r="M50" i="5"/>
  <c r="BQ50" i="5"/>
  <c r="DE50" i="5"/>
  <c r="DE46" i="5" s="1"/>
  <c r="FC93" i="5"/>
  <c r="EM93" i="5"/>
  <c r="CB93" i="5"/>
  <c r="DS93" i="5"/>
  <c r="EP93" i="5"/>
  <c r="BW93" i="5"/>
  <c r="DD93" i="5"/>
  <c r="AW93" i="5"/>
  <c r="CN93" i="5"/>
  <c r="O93" i="5"/>
  <c r="AY35" i="5"/>
  <c r="EL35" i="5"/>
  <c r="BC35" i="5"/>
  <c r="CZ35" i="5"/>
  <c r="CO35" i="5"/>
  <c r="FB35" i="5"/>
  <c r="BQ35" i="5"/>
  <c r="EH35" i="5"/>
  <c r="DQ35" i="5"/>
  <c r="BJ70" i="5"/>
  <c r="AF70" i="5"/>
  <c r="BG70" i="5"/>
  <c r="BQ70" i="5"/>
  <c r="CV70" i="5"/>
  <c r="AC70" i="5"/>
  <c r="FC70" i="5"/>
  <c r="AM70" i="5"/>
  <c r="CT70" i="5"/>
  <c r="FC88" i="5"/>
  <c r="CQ88" i="5"/>
  <c r="DG88" i="5"/>
  <c r="DS88" i="5"/>
  <c r="N88" i="5"/>
  <c r="U88" i="5"/>
  <c r="EU88" i="5"/>
  <c r="DY88" i="5"/>
  <c r="H88" i="5"/>
  <c r="BC88" i="5"/>
  <c r="CN88" i="5"/>
  <c r="CO88" i="5"/>
  <c r="CT88" i="5"/>
  <c r="CJ88" i="5"/>
  <c r="BX88" i="5"/>
  <c r="DH88" i="5"/>
  <c r="BL88" i="5"/>
  <c r="FD88" i="5"/>
  <c r="EI88" i="5"/>
  <c r="I88" i="5"/>
  <c r="K88" i="5"/>
  <c r="BX64" i="5"/>
  <c r="BX61" i="5" s="1"/>
  <c r="T64" i="5"/>
  <c r="DO64" i="5"/>
  <c r="FB64" i="5"/>
  <c r="DE64" i="5"/>
  <c r="DE61" i="5" s="1"/>
  <c r="EZ64" i="5"/>
  <c r="DB64" i="5"/>
  <c r="BE64" i="5"/>
  <c r="BC64" i="5"/>
  <c r="CT64" i="5"/>
  <c r="V64" i="5"/>
  <c r="CZ64" i="5"/>
  <c r="I64" i="5"/>
  <c r="BI64" i="5"/>
  <c r="CH64" i="5"/>
  <c r="EG64" i="5"/>
  <c r="AS64" i="5"/>
  <c r="DF64" i="5"/>
  <c r="BD50" i="5"/>
  <c r="BD46" i="5" s="1"/>
  <c r="BA50" i="5"/>
  <c r="DQ50" i="5"/>
  <c r="DQ46" i="5" s="1"/>
  <c r="BJ50" i="5"/>
  <c r="BJ46" i="5" s="1"/>
  <c r="CY50" i="5"/>
  <c r="BB50" i="5"/>
  <c r="BB46" i="5" s="1"/>
  <c r="Z50" i="5"/>
  <c r="DI50" i="5"/>
  <c r="DI46" i="5" s="1"/>
  <c r="E50" i="5"/>
  <c r="E46" i="5" s="1"/>
  <c r="DS50" i="5"/>
  <c r="EY50" i="5"/>
  <c r="AH50" i="5"/>
  <c r="AH46" i="5" s="1"/>
  <c r="BR50" i="5"/>
  <c r="BR46" i="5" s="1"/>
  <c r="CP50" i="5"/>
  <c r="CP46" i="5" s="1"/>
  <c r="DC50" i="5"/>
  <c r="AY93" i="5"/>
  <c r="X93" i="5"/>
  <c r="M93" i="5"/>
  <c r="AX93" i="5"/>
  <c r="EH93" i="5"/>
  <c r="DZ93" i="5"/>
  <c r="DG93" i="5"/>
  <c r="EQ93" i="5"/>
  <c r="DB93" i="5"/>
  <c r="BP93" i="5"/>
  <c r="W93" i="5"/>
  <c r="CT93" i="5"/>
  <c r="BD93" i="5"/>
  <c r="EL93" i="5"/>
  <c r="CU93" i="5"/>
  <c r="EW35" i="5"/>
  <c r="CC35" i="5"/>
  <c r="FD35" i="5"/>
  <c r="DM35" i="5"/>
  <c r="EV35" i="5"/>
  <c r="FE35" i="5"/>
  <c r="DF35" i="5"/>
  <c r="DC35" i="5"/>
  <c r="AW35" i="5"/>
  <c r="CY35" i="5"/>
  <c r="CB35" i="5"/>
  <c r="DH35" i="5"/>
  <c r="DB35" i="5"/>
  <c r="CM35" i="5"/>
  <c r="CM31" i="5" s="1"/>
  <c r="BE70" i="5"/>
  <c r="ES70" i="5"/>
  <c r="EJ70" i="5"/>
  <c r="BV70" i="5"/>
  <c r="ED70" i="5"/>
  <c r="FD70" i="5"/>
  <c r="DN70" i="5"/>
  <c r="CW70" i="5"/>
  <c r="K70" i="5"/>
  <c r="U70" i="5"/>
  <c r="M70" i="5"/>
  <c r="AW88" i="5"/>
  <c r="CW88" i="5"/>
  <c r="DD88" i="5"/>
  <c r="DA88" i="5"/>
  <c r="DT88" i="5"/>
  <c r="BF88" i="5"/>
  <c r="B88" i="5"/>
  <c r="EA88" i="5"/>
  <c r="BD88" i="5"/>
  <c r="AU88" i="5"/>
  <c r="F88" i="5"/>
  <c r="EG88" i="5"/>
  <c r="DO88" i="5"/>
  <c r="ES88" i="5"/>
  <c r="DV88" i="5"/>
  <c r="AL88" i="5"/>
  <c r="EY88" i="5"/>
  <c r="R88" i="5"/>
  <c r="W88" i="5"/>
  <c r="AO88" i="5"/>
  <c r="AM64" i="5"/>
  <c r="EJ64" i="5"/>
  <c r="DP64" i="5"/>
  <c r="AA64" i="5"/>
  <c r="AP64" i="5"/>
  <c r="AP61" i="5" s="1"/>
  <c r="EU64" i="5"/>
  <c r="BO64" i="5"/>
  <c r="DD64" i="5"/>
  <c r="DD61" i="5" s="1"/>
  <c r="BU64" i="5"/>
  <c r="AH64" i="5"/>
  <c r="EH64" i="5"/>
  <c r="CC64" i="5"/>
  <c r="BN64" i="5"/>
  <c r="W64" i="5"/>
  <c r="EP64" i="5"/>
  <c r="AD64" i="5"/>
  <c r="BV64" i="5"/>
  <c r="DK64" i="5"/>
  <c r="Z64" i="5"/>
  <c r="BP64" i="5"/>
  <c r="DM50" i="5"/>
  <c r="AN50" i="5"/>
  <c r="CI50" i="5"/>
  <c r="DR50" i="5"/>
  <c r="BE50" i="5"/>
  <c r="BE46" i="5" s="1"/>
  <c r="AP50" i="5"/>
  <c r="DG50" i="5"/>
  <c r="DG46" i="5" s="1"/>
  <c r="BK50" i="5"/>
  <c r="CK50" i="5"/>
  <c r="CK46" i="5" s="1"/>
  <c r="DB50" i="5"/>
  <c r="CR50" i="5"/>
  <c r="EO50" i="5"/>
  <c r="EO46" i="5" s="1"/>
  <c r="R50" i="5"/>
  <c r="BZ50" i="5"/>
  <c r="BZ46" i="5" s="1"/>
  <c r="I50" i="5"/>
  <c r="EU50" i="5"/>
  <c r="CM50" i="5"/>
  <c r="B50" i="5"/>
  <c r="AU50" i="5"/>
  <c r="BK93" i="5"/>
  <c r="BE93" i="5"/>
  <c r="CI93" i="5"/>
  <c r="CW93" i="5"/>
  <c r="P93" i="5"/>
  <c r="CR93" i="5"/>
  <c r="AF93" i="5"/>
  <c r="T93" i="5"/>
  <c r="DI93" i="5"/>
  <c r="CC93" i="5"/>
  <c r="AF35" i="5"/>
  <c r="EZ35" i="5"/>
  <c r="DK35" i="5"/>
  <c r="AI35" i="5"/>
  <c r="AZ35" i="5"/>
  <c r="BY35" i="5"/>
  <c r="S35" i="5"/>
  <c r="ES35" i="5"/>
  <c r="DX35" i="5"/>
  <c r="R35" i="5"/>
  <c r="CI35" i="5"/>
  <c r="CI31" i="5" s="1"/>
  <c r="J35" i="5"/>
  <c r="EE35" i="5"/>
  <c r="BJ35" i="5"/>
  <c r="T35" i="5"/>
  <c r="U35" i="5"/>
  <c r="CG35" i="5"/>
  <c r="CJ35" i="5"/>
  <c r="CJ31" i="5" s="1"/>
  <c r="BO35" i="5"/>
  <c r="BP35" i="5"/>
  <c r="BL75" i="5"/>
  <c r="F75" i="5"/>
  <c r="CO75" i="5"/>
  <c r="DR75" i="5"/>
  <c r="DT75" i="5"/>
  <c r="BC75" i="5"/>
  <c r="CJ75" i="5"/>
  <c r="BK75" i="5"/>
  <c r="E75" i="5"/>
  <c r="DB75" i="5"/>
  <c r="B15" i="5"/>
  <c r="W41" i="5"/>
  <c r="DM41" i="5"/>
  <c r="EM41" i="5"/>
  <c r="EH41" i="5"/>
  <c r="ER41" i="5"/>
  <c r="ER31" i="5" s="1"/>
  <c r="CU41" i="5"/>
  <c r="E41" i="5"/>
  <c r="FE41" i="5"/>
  <c r="CX41" i="5"/>
  <c r="AV41" i="5"/>
  <c r="BE41" i="5"/>
  <c r="BJ41" i="5"/>
  <c r="ED41" i="5"/>
  <c r="AD41" i="5"/>
  <c r="CP41" i="5"/>
  <c r="CR41" i="5"/>
  <c r="DN41" i="5"/>
  <c r="BL41" i="5"/>
  <c r="EK41" i="5"/>
  <c r="EF41" i="5"/>
  <c r="CG17" i="5"/>
  <c r="EE26" i="5"/>
  <c r="CC26" i="5"/>
  <c r="AN26" i="5"/>
  <c r="E26" i="5"/>
  <c r="P26" i="5"/>
  <c r="B26" i="5"/>
  <c r="Z26" i="5"/>
  <c r="DT26" i="5"/>
  <c r="DH21" i="5"/>
  <c r="DF21" i="5"/>
  <c r="DC21" i="5"/>
  <c r="CQ21" i="5"/>
  <c r="U21" i="5"/>
  <c r="CF21" i="5"/>
  <c r="AL75" i="5"/>
  <c r="BB76" i="5"/>
  <c r="BB75" i="5" s="1"/>
  <c r="AI75" i="5"/>
  <c r="FD75" i="5"/>
  <c r="CU75" i="5"/>
  <c r="G76" i="5"/>
  <c r="G75" i="5" s="1"/>
  <c r="EI75" i="5"/>
  <c r="DA75" i="5"/>
  <c r="AK76" i="5"/>
  <c r="AK75" i="5" s="1"/>
  <c r="BX75" i="5"/>
  <c r="DE76" i="5"/>
  <c r="DE75" i="5" s="1"/>
  <c r="V75" i="5"/>
  <c r="DI76" i="5"/>
  <c r="DI75" i="5" s="1"/>
  <c r="BC41" i="5"/>
  <c r="CE41" i="5"/>
  <c r="DG41" i="5"/>
  <c r="AS41" i="5"/>
  <c r="BH41" i="5"/>
  <c r="CF41" i="5"/>
  <c r="T41" i="5"/>
  <c r="BB26" i="5"/>
  <c r="CO26" i="5"/>
  <c r="EQ26" i="5"/>
  <c r="ES26" i="5"/>
  <c r="BF26" i="5"/>
  <c r="EF26" i="5"/>
  <c r="FB26" i="5"/>
  <c r="DF26" i="5"/>
  <c r="DI26" i="5"/>
  <c r="DI17" i="5" s="1"/>
  <c r="CJ26" i="5"/>
  <c r="AI26" i="5"/>
  <c r="DT21" i="5"/>
  <c r="AF21" i="5"/>
  <c r="EW21" i="5"/>
  <c r="DW21" i="5"/>
  <c r="FC21" i="5"/>
  <c r="DM21" i="5"/>
  <c r="CP21" i="5"/>
  <c r="AP21" i="5"/>
  <c r="CS21" i="5"/>
  <c r="FB21" i="5"/>
  <c r="BV76" i="5"/>
  <c r="BV75" i="5" s="1"/>
  <c r="CQ76" i="5"/>
  <c r="CQ75" i="5" s="1"/>
  <c r="AE76" i="5"/>
  <c r="AE75" i="5" s="1"/>
  <c r="CS76" i="5"/>
  <c r="CS75" i="5" s="1"/>
  <c r="FC76" i="5"/>
  <c r="FC75" i="5" s="1"/>
  <c r="CY76" i="5"/>
  <c r="CY75" i="5" s="1"/>
  <c r="DV76" i="5"/>
  <c r="DV75" i="5" s="1"/>
  <c r="AR75" i="5"/>
  <c r="FE76" i="5"/>
  <c r="FE75" i="5" s="1"/>
  <c r="D76" i="5"/>
  <c r="D75" i="5" s="1"/>
  <c r="BA76" i="5"/>
  <c r="BA75" i="5" s="1"/>
  <c r="J76" i="5"/>
  <c r="J75" i="5" s="1"/>
  <c r="B41" i="5"/>
  <c r="AO41" i="5"/>
  <c r="DR41" i="5"/>
  <c r="EP41" i="5"/>
  <c r="DY41" i="5"/>
  <c r="ES41" i="5"/>
  <c r="BD41" i="5"/>
  <c r="FA41" i="5"/>
  <c r="DW41" i="5"/>
  <c r="CZ41" i="5"/>
  <c r="DK41" i="5"/>
  <c r="BU41" i="5"/>
  <c r="EL41" i="5"/>
  <c r="AF41" i="5"/>
  <c r="DV41" i="5"/>
  <c r="CA41" i="5"/>
  <c r="W26" i="5"/>
  <c r="DJ26" i="5"/>
  <c r="CE26" i="5"/>
  <c r="O26" i="5"/>
  <c r="O17" i="5" s="1"/>
  <c r="DB26" i="5"/>
  <c r="AM26" i="5"/>
  <c r="BM26" i="5"/>
  <c r="CP26" i="5"/>
  <c r="DN26" i="5"/>
  <c r="DN17" i="5" s="1"/>
  <c r="FC26" i="5"/>
  <c r="AQ26" i="5"/>
  <c r="EU26" i="5"/>
  <c r="EL26" i="5"/>
  <c r="BL26" i="5"/>
  <c r="R26" i="5"/>
  <c r="DR21" i="5"/>
  <c r="DR17" i="5" s="1"/>
  <c r="BE21" i="5"/>
  <c r="AQ21" i="5"/>
  <c r="AJ21" i="5"/>
  <c r="AY21" i="5"/>
  <c r="CU21" i="5"/>
  <c r="CU17" i="5" s="1"/>
  <c r="DS21" i="5"/>
  <c r="DS17" i="5" s="1"/>
  <c r="AC21" i="5"/>
  <c r="BF21" i="5"/>
  <c r="BS21" i="5"/>
  <c r="W21" i="5"/>
  <c r="EZ21" i="5"/>
  <c r="EZ17" i="5" s="1"/>
  <c r="CB21" i="5"/>
  <c r="CV21" i="5"/>
  <c r="DP21" i="5"/>
  <c r="X76" i="5"/>
  <c r="X75" i="5" s="1"/>
  <c r="DD76" i="5"/>
  <c r="DD75" i="5" s="1"/>
  <c r="R76" i="5"/>
  <c r="R75" i="5" s="1"/>
  <c r="EZ76" i="5"/>
  <c r="EZ75" i="5" s="1"/>
  <c r="U76" i="5"/>
  <c r="U75" i="5" s="1"/>
  <c r="EE76" i="5"/>
  <c r="EE75" i="5" s="1"/>
  <c r="L76" i="5"/>
  <c r="L75" i="5" s="1"/>
  <c r="DJ76" i="5"/>
  <c r="DJ75" i="5" s="1"/>
  <c r="DK76" i="5"/>
  <c r="DK75" i="5" s="1"/>
  <c r="BS76" i="5"/>
  <c r="BS75" i="5" s="1"/>
  <c r="DF76" i="5"/>
  <c r="DF75" i="5" s="1"/>
  <c r="ES76" i="5"/>
  <c r="ES75" i="5" s="1"/>
  <c r="CX76" i="5"/>
  <c r="CX75" i="5" s="1"/>
  <c r="BD76" i="5"/>
  <c r="BD75" i="5" s="1"/>
  <c r="AN76" i="5"/>
  <c r="AN75" i="5" s="1"/>
  <c r="EW88" i="5"/>
  <c r="BB88" i="5"/>
  <c r="CY88" i="5"/>
  <c r="AP88" i="5"/>
  <c r="CR88" i="5"/>
  <c r="C88" i="5"/>
  <c r="AC88" i="5"/>
  <c r="FE88" i="5"/>
  <c r="BM88" i="5"/>
  <c r="CV88" i="5"/>
  <c r="EP88" i="5"/>
  <c r="AV64" i="5"/>
  <c r="EO64" i="5"/>
  <c r="EO61" i="5" s="1"/>
  <c r="FE64" i="5"/>
  <c r="CE64" i="5"/>
  <c r="CE61" i="5" s="1"/>
  <c r="EM64" i="5"/>
  <c r="DT64" i="5"/>
  <c r="EH50" i="5"/>
  <c r="DY50" i="5"/>
  <c r="DY46" i="5" s="1"/>
  <c r="EJ50" i="5"/>
  <c r="AI50" i="5"/>
  <c r="U50" i="5"/>
  <c r="U46" i="5" s="1"/>
  <c r="DK50" i="5"/>
  <c r="CM93" i="5"/>
  <c r="BR93" i="5"/>
  <c r="R93" i="5"/>
  <c r="BZ93" i="5"/>
  <c r="AS93" i="5"/>
  <c r="CH93" i="5"/>
  <c r="DX93" i="5"/>
  <c r="EJ93" i="5"/>
  <c r="BN93" i="5"/>
  <c r="AM35" i="5"/>
  <c r="CS35" i="5"/>
  <c r="CH35" i="5"/>
  <c r="AH35" i="5"/>
  <c r="BM35" i="5"/>
  <c r="AK35" i="5"/>
  <c r="O35" i="5"/>
  <c r="O70" i="5"/>
  <c r="AB70" i="5"/>
  <c r="DB70" i="5"/>
  <c r="D70" i="5"/>
  <c r="AH70" i="5"/>
  <c r="CD70" i="5"/>
  <c r="CM70" i="5"/>
  <c r="CX88" i="5"/>
  <c r="EM88" i="5"/>
  <c r="DQ88" i="5"/>
  <c r="BA88" i="5"/>
  <c r="G88" i="5"/>
  <c r="BP88" i="5"/>
  <c r="AA88" i="5"/>
  <c r="AD88" i="5"/>
  <c r="J88" i="5"/>
  <c r="L88" i="5"/>
  <c r="Q88" i="5"/>
  <c r="EV88" i="5"/>
  <c r="BQ88" i="5"/>
  <c r="EZ88" i="5"/>
  <c r="CB88" i="5"/>
  <c r="AR64" i="5"/>
  <c r="CM64" i="5"/>
  <c r="S64" i="5"/>
  <c r="CW64" i="5"/>
  <c r="BS64" i="5"/>
  <c r="CD64" i="5"/>
  <c r="N64" i="5"/>
  <c r="Q64" i="5"/>
  <c r="AC64" i="5"/>
  <c r="O64" i="5"/>
  <c r="AB64" i="5"/>
  <c r="CO64" i="5"/>
  <c r="CK61" i="5"/>
  <c r="DL50" i="5"/>
  <c r="DL46" i="5" s="1"/>
  <c r="BS50" i="5"/>
  <c r="BS46" i="5" s="1"/>
  <c r="AC50" i="5"/>
  <c r="AT50" i="5"/>
  <c r="EB50" i="5"/>
  <c r="EX50" i="5"/>
  <c r="BF50" i="5"/>
  <c r="BF46" i="5" s="1"/>
  <c r="BC50" i="5"/>
  <c r="DA50" i="5"/>
  <c r="DA46" i="5" s="1"/>
  <c r="BV93" i="5"/>
  <c r="DR93" i="5"/>
  <c r="EC93" i="5"/>
  <c r="AG93" i="5"/>
  <c r="BG93" i="5"/>
  <c r="FB93" i="5"/>
  <c r="BB93" i="5"/>
  <c r="Z93" i="5"/>
  <c r="EE93" i="5"/>
  <c r="BY93" i="5"/>
  <c r="EN35" i="5"/>
  <c r="BB35" i="5"/>
  <c r="DZ35" i="5"/>
  <c r="BD35" i="5"/>
  <c r="DT35" i="5"/>
  <c r="DT31" i="5" s="1"/>
  <c r="AV35" i="5"/>
  <c r="N35" i="5"/>
  <c r="G35" i="5"/>
  <c r="G31" i="5" s="1"/>
  <c r="BX35" i="5"/>
  <c r="K35" i="5"/>
  <c r="AO70" i="5"/>
  <c r="W70" i="5"/>
  <c r="AK70" i="5"/>
  <c r="DH70" i="5"/>
  <c r="DV70" i="5"/>
  <c r="I70" i="5"/>
  <c r="BZ70" i="5"/>
  <c r="AE70" i="5"/>
  <c r="DC70" i="5"/>
  <c r="D88" i="5"/>
  <c r="AH88" i="5"/>
  <c r="ER88" i="5"/>
  <c r="DJ88" i="5"/>
  <c r="AF88" i="5"/>
  <c r="CI88" i="5"/>
  <c r="CS88" i="5"/>
  <c r="V88" i="5"/>
  <c r="EO88" i="5"/>
  <c r="BJ88" i="5"/>
  <c r="BW88" i="5"/>
  <c r="BN88" i="5"/>
  <c r="DB88" i="5"/>
  <c r="EX88" i="5"/>
  <c r="BU88" i="5"/>
  <c r="AS88" i="5"/>
  <c r="CA88" i="5"/>
  <c r="FC64" i="5"/>
  <c r="AN64" i="5"/>
  <c r="AN61" i="5" s="1"/>
  <c r="AZ64" i="5"/>
  <c r="BT64" i="5"/>
  <c r="DC64" i="5"/>
  <c r="X64" i="5"/>
  <c r="ES64" i="5"/>
  <c r="B64" i="5"/>
  <c r="C64" i="5"/>
  <c r="EN64" i="5"/>
  <c r="EN61" i="5" s="1"/>
  <c r="BB64" i="5"/>
  <c r="BB61" i="5" s="1"/>
  <c r="BG64" i="5"/>
  <c r="EL64" i="5"/>
  <c r="EL61" i="5" s="1"/>
  <c r="AQ64" i="5"/>
  <c r="CV64" i="5"/>
  <c r="ET64" i="5"/>
  <c r="EW64" i="5"/>
  <c r="EB64" i="5"/>
  <c r="B56" i="5"/>
  <c r="B99" i="5"/>
  <c r="G50" i="5"/>
  <c r="BI50" i="5"/>
  <c r="AX50" i="5"/>
  <c r="AX46" i="5" s="1"/>
  <c r="C50" i="5"/>
  <c r="DW50" i="5"/>
  <c r="AO50" i="5"/>
  <c r="EZ50" i="5"/>
  <c r="EZ46" i="5" s="1"/>
  <c r="BH50" i="5"/>
  <c r="BH46" i="5" s="1"/>
  <c r="AY50" i="5"/>
  <c r="AM50" i="5"/>
  <c r="CA50" i="5"/>
  <c r="AG50" i="5"/>
  <c r="AG46" i="5" s="1"/>
  <c r="CV50" i="5"/>
  <c r="O50" i="5"/>
  <c r="AV50" i="5"/>
  <c r="T50" i="5"/>
  <c r="DU50" i="5"/>
  <c r="EK93" i="5"/>
  <c r="AH93" i="5"/>
  <c r="DN93" i="5"/>
  <c r="G93" i="5"/>
  <c r="E93" i="5"/>
  <c r="DH93" i="5"/>
  <c r="EY93" i="5"/>
  <c r="AM93" i="5"/>
  <c r="CP93" i="5"/>
  <c r="ED93" i="5"/>
  <c r="CU35" i="5"/>
  <c r="CE35" i="5"/>
  <c r="DN35" i="5"/>
  <c r="D35" i="5"/>
  <c r="CW35" i="5"/>
  <c r="DW35" i="5"/>
  <c r="DG35" i="5"/>
  <c r="EU35" i="5"/>
  <c r="BL35" i="5"/>
  <c r="AS35" i="5"/>
  <c r="ET35" i="5"/>
  <c r="ET31" i="5" s="1"/>
  <c r="CN35" i="5"/>
  <c r="DA35" i="5"/>
  <c r="EA35" i="5"/>
  <c r="FA35" i="5"/>
  <c r="C35" i="5"/>
  <c r="F35" i="5"/>
  <c r="L70" i="5"/>
  <c r="BU70" i="5"/>
  <c r="CI70" i="5"/>
  <c r="EK70" i="5"/>
  <c r="BA70" i="5"/>
  <c r="DQ70" i="5"/>
  <c r="EX70" i="5"/>
  <c r="BN70" i="5"/>
  <c r="CX70" i="5"/>
  <c r="DX46" i="5"/>
  <c r="CE88" i="5"/>
  <c r="DW88" i="5"/>
  <c r="CM88" i="5"/>
  <c r="EE88" i="5"/>
  <c r="AN88" i="5"/>
  <c r="AX88" i="5"/>
  <c r="AB88" i="5"/>
  <c r="BZ88" i="5"/>
  <c r="DC88" i="5"/>
  <c r="DL88" i="5"/>
  <c r="EF88" i="5"/>
  <c r="Z88" i="5"/>
  <c r="S88" i="5"/>
  <c r="AV88" i="5"/>
  <c r="BT88" i="5"/>
  <c r="ED88" i="5"/>
  <c r="AT88" i="5"/>
  <c r="AK88" i="5"/>
  <c r="BO88" i="5"/>
  <c r="AR88" i="5"/>
  <c r="H64" i="5"/>
  <c r="H61" i="5" s="1"/>
  <c r="CA64" i="5"/>
  <c r="EF64" i="5"/>
  <c r="CI64" i="5"/>
  <c r="R64" i="5"/>
  <c r="AT64" i="5"/>
  <c r="AJ64" i="5"/>
  <c r="M64" i="5"/>
  <c r="G64" i="5"/>
  <c r="BR64" i="5"/>
  <c r="EE64" i="5"/>
  <c r="DL64" i="5"/>
  <c r="AW64" i="5"/>
  <c r="EX64" i="5"/>
  <c r="DJ64" i="5"/>
  <c r="DU64" i="5"/>
  <c r="DU61" i="5" s="1"/>
  <c r="CN64" i="5"/>
  <c r="BF64" i="5"/>
  <c r="BF61" i="5" s="1"/>
  <c r="EV64" i="5"/>
  <c r="AF64" i="5"/>
  <c r="DV50" i="5"/>
  <c r="CQ50" i="5"/>
  <c r="CQ46" i="5" s="1"/>
  <c r="AF50" i="5"/>
  <c r="BO50" i="5"/>
  <c r="AA50" i="5"/>
  <c r="DP50" i="5"/>
  <c r="AB50" i="5"/>
  <c r="AB46" i="5" s="1"/>
  <c r="D50" i="5"/>
  <c r="DJ50" i="5"/>
  <c r="DJ46" i="5" s="1"/>
  <c r="CO50" i="5"/>
  <c r="CO46" i="5" s="1"/>
  <c r="H50" i="5"/>
  <c r="L50" i="5"/>
  <c r="AR50" i="5"/>
  <c r="X50" i="5"/>
  <c r="CE50" i="5"/>
  <c r="CE46" i="5" s="1"/>
  <c r="EV50" i="5"/>
  <c r="CC50" i="5"/>
  <c r="CC46" i="5" s="1"/>
  <c r="BW50" i="5"/>
  <c r="BW46" i="5" s="1"/>
  <c r="AA93" i="5"/>
  <c r="CK93" i="5"/>
  <c r="DL93" i="5"/>
  <c r="AK93" i="5"/>
  <c r="AE93" i="5"/>
  <c r="EF35" i="5"/>
  <c r="DE35" i="5"/>
  <c r="DU35" i="5"/>
  <c r="DU31" i="5" s="1"/>
  <c r="CF35" i="5"/>
  <c r="AJ35" i="5"/>
  <c r="BI35" i="5"/>
  <c r="P35" i="5"/>
  <c r="BZ35" i="5"/>
  <c r="BU35" i="5"/>
  <c r="H35" i="5"/>
  <c r="EC35" i="5"/>
  <c r="BE35" i="5"/>
  <c r="EX35" i="5"/>
  <c r="Z35" i="5"/>
  <c r="V35" i="5"/>
  <c r="EI35" i="5"/>
  <c r="EK35" i="5"/>
  <c r="AO35" i="5"/>
  <c r="EQ35" i="5"/>
  <c r="E35" i="5"/>
  <c r="BH35" i="5"/>
  <c r="N75" i="5"/>
  <c r="B76" i="5"/>
  <c r="B75" i="5" s="1"/>
  <c r="ET76" i="2"/>
  <c r="ET75" i="2" s="1"/>
  <c r="EG76" i="2"/>
  <c r="EG75" i="2" s="1"/>
  <c r="CZ76" i="2"/>
  <c r="BS76" i="2"/>
  <c r="BS75" i="2" s="1"/>
  <c r="EQ76" i="2"/>
  <c r="EP76" i="2"/>
  <c r="EP75" i="2" s="1"/>
  <c r="EC76" i="2"/>
  <c r="EC75" i="2" s="1"/>
  <c r="DM76" i="2"/>
  <c r="DM75" i="2" s="1"/>
  <c r="DK76" i="2"/>
  <c r="DK75" i="2" s="1"/>
  <c r="DJ76" i="2"/>
  <c r="DJ75" i="2" s="1"/>
  <c r="CW76" i="2"/>
  <c r="CW75" i="2" s="1"/>
  <c r="CG76" i="2"/>
  <c r="CG75" i="2" s="1"/>
  <c r="EN76" i="2"/>
  <c r="EN75" i="2" s="1"/>
  <c r="EO76" i="2"/>
  <c r="EO75" i="2" s="1"/>
  <c r="DF76" i="2"/>
  <c r="DF75" i="2" s="1"/>
  <c r="CQ76" i="2"/>
  <c r="CQ75" i="2" s="1"/>
  <c r="CS76" i="2"/>
  <c r="CB76" i="2"/>
  <c r="CB75" i="2" s="1"/>
  <c r="FA76" i="2"/>
  <c r="FA75" i="2" s="1"/>
  <c r="DU76" i="2"/>
  <c r="DU75" i="2" s="1"/>
  <c r="DE76" i="2"/>
  <c r="EK76" i="2"/>
  <c r="EU76" i="2"/>
  <c r="EU75" i="2" s="1"/>
  <c r="DW76" i="2"/>
  <c r="DW75" i="2" s="1"/>
  <c r="EX76" i="2"/>
  <c r="EX75" i="2" s="1"/>
  <c r="BV76" i="2"/>
  <c r="BV75" i="2" s="1"/>
  <c r="DO76" i="2"/>
  <c r="DO75" i="2" s="1"/>
  <c r="DA76" i="2"/>
  <c r="DA75" i="2" s="1"/>
  <c r="CK76" i="2"/>
  <c r="CK75" i="2" s="1"/>
  <c r="BR76" i="2"/>
  <c r="BR75" i="2" s="1"/>
  <c r="BU76" i="2"/>
  <c r="BU75" i="2" s="1"/>
  <c r="ES76" i="2"/>
  <c r="ES75" i="2" s="1"/>
  <c r="EA76" i="2"/>
  <c r="EA75" i="2" s="1"/>
  <c r="CE76" i="2"/>
  <c r="CE75" i="2" s="1"/>
  <c r="DH76" i="2"/>
  <c r="DH75" i="2" s="1"/>
  <c r="EZ76" i="2"/>
  <c r="EZ75" i="2" s="1"/>
  <c r="DT76" i="2"/>
  <c r="DT75" i="2" s="1"/>
  <c r="DD76" i="2"/>
  <c r="DD75" i="2" s="1"/>
  <c r="EW76" i="2"/>
  <c r="CJ76" i="2"/>
  <c r="CJ75" i="2" s="1"/>
  <c r="DL76" i="2"/>
  <c r="DL75" i="2" s="1"/>
  <c r="CT76" i="2"/>
  <c r="CT75" i="2" s="1"/>
  <c r="DV76" i="2"/>
  <c r="DV75" i="2" s="1"/>
  <c r="EH76" i="2"/>
  <c r="DS76" i="2"/>
  <c r="DR76" i="2"/>
  <c r="DR75" i="2" s="1"/>
  <c r="EE76" i="2"/>
  <c r="EE75" i="2" s="1"/>
  <c r="DN76" i="2"/>
  <c r="DN75" i="2" s="1"/>
  <c r="CY76" i="2"/>
  <c r="CX76" i="2"/>
  <c r="CX75" i="2" s="1"/>
  <c r="CI76" i="2"/>
  <c r="CI75" i="2" s="1"/>
  <c r="CH76" i="2"/>
  <c r="CH75" i="2" s="1"/>
  <c r="DZ76" i="2"/>
  <c r="DZ75" i="2" s="1"/>
  <c r="CV76" i="2"/>
  <c r="CV75" i="2" s="1"/>
  <c r="EM76" i="2"/>
  <c r="EM75" i="2" s="1"/>
  <c r="EL76" i="2"/>
  <c r="EL75" i="2" s="1"/>
  <c r="DX76" i="2"/>
  <c r="DG76" i="2"/>
  <c r="DG75" i="2" s="1"/>
  <c r="DI76" i="2"/>
  <c r="DI75" i="2" s="1"/>
  <c r="EY76" i="2"/>
  <c r="EY75" i="2" s="1"/>
  <c r="DC76" i="2"/>
  <c r="DC75" i="2" s="1"/>
  <c r="CN76" i="2"/>
  <c r="CN75" i="2" s="1"/>
  <c r="CL76" i="2"/>
  <c r="CL75" i="2" s="1"/>
  <c r="BX76" i="2"/>
  <c r="BX75" i="2" s="1"/>
  <c r="EV76" i="2"/>
  <c r="EV75" i="2" s="1"/>
  <c r="EF76" i="2"/>
  <c r="EF75" i="2" s="1"/>
  <c r="DP76" i="2"/>
  <c r="DP75" i="2" s="1"/>
  <c r="ER76" i="2"/>
  <c r="ER75" i="2" s="1"/>
  <c r="EB76" i="2"/>
  <c r="EB75" i="2" s="1"/>
  <c r="CA76" i="2"/>
  <c r="CC76" i="2"/>
  <c r="CC75" i="2" s="1"/>
  <c r="DB76" i="2"/>
  <c r="DB75" i="2" s="1"/>
  <c r="CM76" i="2"/>
  <c r="CM75" i="2" s="1"/>
  <c r="DW76" i="11"/>
  <c r="EH76" i="11"/>
  <c r="DD76" i="11"/>
  <c r="DD75" i="11" s="1"/>
  <c r="DH76" i="11"/>
  <c r="CZ76" i="11"/>
  <c r="BR76" i="11"/>
  <c r="EL76" i="11"/>
  <c r="EL75" i="11" s="1"/>
  <c r="ET76" i="11"/>
  <c r="ET75" i="11" s="1"/>
  <c r="DN76" i="11"/>
  <c r="CH76" i="11"/>
  <c r="CH75" i="11" s="1"/>
  <c r="EQ76" i="11"/>
  <c r="EQ75" i="11" s="1"/>
  <c r="EC76" i="11"/>
  <c r="DM76" i="11"/>
  <c r="DM75" i="11" s="1"/>
  <c r="DV76" i="11"/>
  <c r="DV75" i="11" s="1"/>
  <c r="DS76" i="11"/>
  <c r="DS75" i="11" s="1"/>
  <c r="CL76" i="11"/>
  <c r="EF76" i="11"/>
  <c r="EF75" i="11" s="1"/>
  <c r="EA76" i="11"/>
  <c r="CP76" i="11"/>
  <c r="EY76" i="11"/>
  <c r="EJ76" i="11"/>
  <c r="DR76" i="11"/>
  <c r="BX76" i="11"/>
  <c r="BX75" i="11" s="1"/>
  <c r="BY76" i="11"/>
  <c r="BY75" i="11" s="1"/>
  <c r="DI76" i="11"/>
  <c r="DI75" i="11" s="1"/>
  <c r="EO76" i="11"/>
  <c r="BZ76" i="11"/>
  <c r="CC76" i="11"/>
  <c r="CC75" i="11" s="1"/>
  <c r="CI76" i="11"/>
  <c r="CK76" i="11"/>
  <c r="ES76" i="11"/>
  <c r="DK76" i="11"/>
  <c r="CE76" i="11"/>
  <c r="CE75" i="11" s="1"/>
  <c r="BQ76" i="11"/>
  <c r="BQ75" i="11" s="1"/>
  <c r="FA76" i="11"/>
  <c r="EX76" i="11"/>
  <c r="DU76" i="11"/>
  <c r="DC76" i="11"/>
  <c r="DB76" i="11"/>
  <c r="BW76" i="11"/>
  <c r="DG76" i="11"/>
  <c r="EE76" i="11"/>
  <c r="CX76" i="11"/>
  <c r="BS76" i="11"/>
  <c r="EM76" i="11"/>
  <c r="CA76" i="11"/>
  <c r="CA75" i="11" s="1"/>
  <c r="EV76" i="11"/>
  <c r="DP76" i="11"/>
  <c r="CJ76" i="11"/>
  <c r="ER76" i="11"/>
  <c r="DZ76" i="11"/>
  <c r="DZ75" i="11" s="1"/>
  <c r="CU76" i="11"/>
  <c r="CW76" i="11"/>
  <c r="CD76" i="11"/>
  <c r="CS76" i="11"/>
  <c r="BO76" i="11"/>
  <c r="CR76" i="11"/>
  <c r="CR75" i="11" s="1"/>
  <c r="CN76" i="11"/>
  <c r="CN75" i="11" s="1"/>
  <c r="BV76" i="11"/>
  <c r="BU76" i="11"/>
  <c r="BP76" i="2"/>
  <c r="BP75" i="2" s="1"/>
  <c r="BN76" i="2"/>
  <c r="BN75" i="2" s="1"/>
  <c r="BQ76" i="2"/>
  <c r="BQ75" i="2" s="1"/>
  <c r="FC76" i="2"/>
  <c r="FC76" i="11"/>
  <c r="FD76" i="2"/>
  <c r="FE76" i="2"/>
  <c r="AB75" i="5"/>
  <c r="CG75" i="5"/>
  <c r="EG75" i="5"/>
  <c r="CV75" i="5"/>
  <c r="DM75" i="5"/>
  <c r="DB41" i="5"/>
  <c r="BI41" i="5"/>
  <c r="U41" i="5"/>
  <c r="BT41" i="5"/>
  <c r="BT31" i="5" s="1"/>
  <c r="AE41" i="5"/>
  <c r="EI41" i="5"/>
  <c r="AH41" i="5"/>
  <c r="L41" i="5"/>
  <c r="BZ41" i="5"/>
  <c r="BY41" i="5"/>
  <c r="DS41" i="5"/>
  <c r="EY41" i="5"/>
  <c r="EZ41" i="5"/>
  <c r="D41" i="5"/>
  <c r="N41" i="5"/>
  <c r="DE41" i="5"/>
  <c r="AW41" i="5"/>
  <c r="EN41" i="5"/>
  <c r="M41" i="5"/>
  <c r="AC41" i="5"/>
  <c r="CD26" i="5"/>
  <c r="CF26" i="5"/>
  <c r="ET26" i="5"/>
  <c r="C26" i="5"/>
  <c r="EX26" i="5"/>
  <c r="EX17" i="5" s="1"/>
  <c r="EA26" i="5"/>
  <c r="BU26" i="5"/>
  <c r="DE26" i="5"/>
  <c r="CM26" i="5"/>
  <c r="AX26" i="5"/>
  <c r="CK26" i="5"/>
  <c r="EO21" i="5"/>
  <c r="B21" i="5"/>
  <c r="E21" i="5"/>
  <c r="ER21" i="5"/>
  <c r="DJ21" i="5"/>
  <c r="DQ75" i="5"/>
  <c r="AQ76" i="5"/>
  <c r="AQ75" i="5" s="1"/>
  <c r="CH75" i="5"/>
  <c r="AF76" i="5"/>
  <c r="AF75" i="5" s="1"/>
  <c r="C76" i="5"/>
  <c r="C75" i="5" s="1"/>
  <c r="AC75" i="5"/>
  <c r="H76" i="5"/>
  <c r="H75" i="5" s="1"/>
  <c r="DS75" i="5"/>
  <c r="CF76" i="5"/>
  <c r="CF75" i="5" s="1"/>
  <c r="BU75" i="5"/>
  <c r="CS41" i="5"/>
  <c r="EE41" i="5"/>
  <c r="CL41" i="5"/>
  <c r="AK41" i="5"/>
  <c r="S41" i="5"/>
  <c r="FD41" i="5"/>
  <c r="EW41" i="5"/>
  <c r="CY17" i="5"/>
  <c r="AY26" i="5"/>
  <c r="DY26" i="5"/>
  <c r="J26" i="5"/>
  <c r="AO26" i="5"/>
  <c r="BO26" i="5"/>
  <c r="AV26" i="5"/>
  <c r="AV17" i="5" s="1"/>
  <c r="AR26" i="5"/>
  <c r="AR17" i="5" s="1"/>
  <c r="CT26" i="5"/>
  <c r="CT17" i="5" s="1"/>
  <c r="CZ26" i="5"/>
  <c r="S26" i="5"/>
  <c r="S17" i="5" s="1"/>
  <c r="BD26" i="5"/>
  <c r="U26" i="5"/>
  <c r="BH26" i="5"/>
  <c r="DO26" i="5"/>
  <c r="BO21" i="5"/>
  <c r="CD21" i="5"/>
  <c r="AE21" i="5"/>
  <c r="CJ21" i="5"/>
  <c r="CA21" i="5"/>
  <c r="N21" i="5"/>
  <c r="ED21" i="5"/>
  <c r="DX21" i="5"/>
  <c r="Y21" i="5"/>
  <c r="Y17" i="5" s="1"/>
  <c r="AD76" i="5"/>
  <c r="AD75" i="5" s="1"/>
  <c r="AP75" i="5"/>
  <c r="DG76" i="5"/>
  <c r="DG75" i="5" s="1"/>
  <c r="O76" i="5"/>
  <c r="O75" i="5" s="1"/>
  <c r="CM76" i="5"/>
  <c r="CM75" i="5" s="1"/>
  <c r="CN76" i="5"/>
  <c r="CN75" i="5" s="1"/>
  <c r="ED76" i="5"/>
  <c r="ED75" i="5" s="1"/>
  <c r="EF76" i="5"/>
  <c r="EF75" i="5" s="1"/>
  <c r="AW76" i="5"/>
  <c r="AW75" i="5" s="1"/>
  <c r="EC75" i="5"/>
  <c r="DH75" i="5"/>
  <c r="S75" i="5"/>
  <c r="CL76" i="5"/>
  <c r="CL75" i="5" s="1"/>
  <c r="AU76" i="5"/>
  <c r="AU75" i="5" s="1"/>
  <c r="W76" i="5"/>
  <c r="W75" i="5" s="1"/>
  <c r="AL41" i="5"/>
  <c r="CT41" i="5"/>
  <c r="BG41" i="5"/>
  <c r="EO41" i="5"/>
  <c r="EB41" i="5"/>
  <c r="CB41" i="5"/>
  <c r="BR41" i="5"/>
  <c r="DF41" i="5"/>
  <c r="EA41" i="5"/>
  <c r="DQ41" i="5"/>
  <c r="BM41" i="5"/>
  <c r="EC41" i="5"/>
  <c r="EX41" i="5"/>
  <c r="AZ41" i="5"/>
  <c r="BO41" i="5"/>
  <c r="BQ41" i="5"/>
  <c r="DC41" i="5"/>
  <c r="BI26" i="5"/>
  <c r="F26" i="5"/>
  <c r="CW26" i="5"/>
  <c r="CW17" i="5" s="1"/>
  <c r="CA26" i="5"/>
  <c r="T26" i="5"/>
  <c r="BN26" i="5"/>
  <c r="BZ26" i="5"/>
  <c r="BS26" i="5"/>
  <c r="EV26" i="5"/>
  <c r="EV17" i="5" s="1"/>
  <c r="DQ26" i="5"/>
  <c r="DC26" i="5"/>
  <c r="V26" i="5"/>
  <c r="V17" i="5" s="1"/>
  <c r="DD26" i="5"/>
  <c r="BT26" i="5"/>
  <c r="BT17" i="5" s="1"/>
  <c r="BW26" i="5"/>
  <c r="EO26" i="5"/>
  <c r="CN26" i="5"/>
  <c r="EU21" i="5"/>
  <c r="CN21" i="5"/>
  <c r="BL21" i="5"/>
  <c r="CZ21" i="5"/>
  <c r="FE21" i="5"/>
  <c r="FE17" i="5" s="1"/>
  <c r="CM21" i="5"/>
  <c r="EB21" i="5"/>
  <c r="BA21" i="5"/>
  <c r="CO21" i="5"/>
  <c r="BQ21" i="5"/>
  <c r="BN21" i="5"/>
  <c r="BH21" i="5"/>
  <c r="F21" i="5"/>
  <c r="F17" i="5" s="1"/>
  <c r="R21" i="5"/>
  <c r="EK76" i="5"/>
  <c r="EK75" i="5" s="1"/>
  <c r="BZ75" i="5"/>
  <c r="FB75" i="5"/>
  <c r="BR76" i="5"/>
  <c r="BR75" i="5" s="1"/>
  <c r="BO76" i="5"/>
  <c r="BO75" i="5" s="1"/>
  <c r="DN75" i="5"/>
  <c r="BI76" i="5"/>
  <c r="BI75" i="5" s="1"/>
  <c r="BJ76" i="5"/>
  <c r="BJ75" i="5" s="1"/>
  <c r="CD76" i="5"/>
  <c r="CD75" i="5" s="1"/>
  <c r="AT76" i="5"/>
  <c r="AT75" i="5" s="1"/>
  <c r="EL76" i="5"/>
  <c r="EL75" i="5" s="1"/>
  <c r="AJ76" i="5"/>
  <c r="AJ75" i="5" s="1"/>
  <c r="DZ76" i="5"/>
  <c r="DZ75" i="5" s="1"/>
  <c r="Q76" i="5"/>
  <c r="Q75" i="5" s="1"/>
  <c r="FR15" i="2" l="1"/>
  <c r="FR88" i="2"/>
  <c r="FU64" i="11"/>
  <c r="FU70" i="2"/>
  <c r="FU41" i="11"/>
  <c r="FU94" i="2"/>
  <c r="FU99" i="2"/>
  <c r="FU35" i="2"/>
  <c r="FU50" i="2"/>
  <c r="FU64" i="2"/>
  <c r="FU70" i="11"/>
  <c r="FU99" i="11"/>
  <c r="FU50" i="11"/>
  <c r="FU41" i="2"/>
  <c r="FU56" i="2"/>
  <c r="FU94" i="11"/>
  <c r="FU26" i="2"/>
  <c r="FU21" i="2"/>
  <c r="FU35" i="11"/>
  <c r="FU56" i="11"/>
  <c r="FU21" i="11"/>
  <c r="FU17" i="11" s="1"/>
  <c r="CW99" i="2"/>
  <c r="FT21" i="11"/>
  <c r="FT26" i="11"/>
  <c r="FT99" i="2"/>
  <c r="FT88" i="2"/>
  <c r="FT15" i="2"/>
  <c r="FT26" i="2"/>
  <c r="FT35" i="2"/>
  <c r="FT94" i="2"/>
  <c r="FT41" i="2"/>
  <c r="FT35" i="11"/>
  <c r="FT94" i="11"/>
  <c r="FT41" i="11"/>
  <c r="FT50" i="11"/>
  <c r="FT64" i="11"/>
  <c r="FT70" i="11"/>
  <c r="FT99" i="11"/>
  <c r="FT50" i="2"/>
  <c r="FT64" i="2"/>
  <c r="FT70" i="2"/>
  <c r="FT56" i="2"/>
  <c r="FT21" i="2"/>
  <c r="FT56" i="11"/>
  <c r="FP26" i="2"/>
  <c r="FS26" i="11"/>
  <c r="AK47" i="7"/>
  <c r="FS41" i="11"/>
  <c r="FS64" i="11"/>
  <c r="FS35" i="11"/>
  <c r="FS99" i="11"/>
  <c r="FS50" i="11"/>
  <c r="FS70" i="11"/>
  <c r="FS99" i="2"/>
  <c r="FS50" i="2"/>
  <c r="FS94" i="11"/>
  <c r="FS15" i="2"/>
  <c r="FS56" i="2"/>
  <c r="FS70" i="2"/>
  <c r="FS21" i="11"/>
  <c r="FS41" i="2"/>
  <c r="FS26" i="2"/>
  <c r="FS64" i="2"/>
  <c r="FS88" i="2"/>
  <c r="FS35" i="2"/>
  <c r="FS56" i="11"/>
  <c r="FS94" i="2"/>
  <c r="FS21" i="2"/>
  <c r="E47" i="7"/>
  <c r="U47" i="7"/>
  <c r="I47" i="7"/>
  <c r="Y47" i="7"/>
  <c r="AO47" i="7"/>
  <c r="CR17" i="5"/>
  <c r="E52" i="7"/>
  <c r="AA61" i="7"/>
  <c r="FQ41" i="2"/>
  <c r="AS120" i="7"/>
  <c r="AS67" i="7"/>
  <c r="AR114" i="7"/>
  <c r="FR41" i="2"/>
  <c r="FR94" i="2"/>
  <c r="AS52" i="7"/>
  <c r="FR26" i="11"/>
  <c r="FR35" i="2"/>
  <c r="Z67" i="7"/>
  <c r="AO52" i="7"/>
  <c r="AI61" i="5"/>
  <c r="CS64" i="2"/>
  <c r="DI64" i="2"/>
  <c r="DY64" i="2"/>
  <c r="DW64" i="11"/>
  <c r="EM64" i="11"/>
  <c r="FC64" i="11"/>
  <c r="AR120" i="7"/>
  <c r="FR41" i="11"/>
  <c r="FR26" i="2"/>
  <c r="FR35" i="11"/>
  <c r="AS125" i="10"/>
  <c r="AS114" i="10"/>
  <c r="AS125" i="7"/>
  <c r="FR56" i="11"/>
  <c r="FR70" i="2"/>
  <c r="FR21" i="11"/>
  <c r="AS76" i="7"/>
  <c r="AS96" i="7"/>
  <c r="FR50" i="2"/>
  <c r="AS90" i="7"/>
  <c r="FR70" i="11"/>
  <c r="FR94" i="11"/>
  <c r="AR41" i="7"/>
  <c r="AS41" i="7"/>
  <c r="FR99" i="11"/>
  <c r="FR56" i="2"/>
  <c r="FR64" i="11"/>
  <c r="AS47" i="7"/>
  <c r="AS114" i="7"/>
  <c r="FR99" i="2"/>
  <c r="FR50" i="11"/>
  <c r="AS82" i="7"/>
  <c r="FR64" i="2"/>
  <c r="FR21" i="2"/>
  <c r="FQ26" i="11"/>
  <c r="AR122" i="10"/>
  <c r="FQ35" i="2"/>
  <c r="AS114" i="4"/>
  <c r="AR63" i="10"/>
  <c r="FQ26" i="2"/>
  <c r="FQ94" i="2"/>
  <c r="AR47" i="7"/>
  <c r="AR135" i="7"/>
  <c r="AR127" i="10"/>
  <c r="AR49" i="10"/>
  <c r="AR85" i="4"/>
  <c r="AR93" i="10"/>
  <c r="AR99" i="10"/>
  <c r="AR79" i="4"/>
  <c r="AR48" i="10"/>
  <c r="AR123" i="4"/>
  <c r="AR98" i="10"/>
  <c r="AR91" i="10"/>
  <c r="AR121" i="4"/>
  <c r="AR97" i="10"/>
  <c r="FQ99" i="2"/>
  <c r="AR84" i="4"/>
  <c r="FQ50" i="2"/>
  <c r="AR82" i="7"/>
  <c r="AR90" i="7"/>
  <c r="AR52" i="7"/>
  <c r="AR68" i="4"/>
  <c r="AR53" i="10"/>
  <c r="AR94" i="10"/>
  <c r="AR126" i="4"/>
  <c r="AR117" i="4"/>
  <c r="AR48" i="4"/>
  <c r="AR42" i="4"/>
  <c r="AR50" i="10"/>
  <c r="AR84" i="10"/>
  <c r="AR63" i="4"/>
  <c r="AR80" i="10"/>
  <c r="AR69" i="10"/>
  <c r="AR78" i="4"/>
  <c r="AR77" i="4"/>
  <c r="AR83" i="4"/>
  <c r="AR91" i="4"/>
  <c r="AR121" i="10"/>
  <c r="AR97" i="4"/>
  <c r="AR122" i="4"/>
  <c r="AR92" i="4"/>
  <c r="AR125" i="7"/>
  <c r="AR80" i="4"/>
  <c r="AR69" i="4"/>
  <c r="AR76" i="7"/>
  <c r="FQ56" i="11"/>
  <c r="FQ70" i="2"/>
  <c r="AR64" i="4"/>
  <c r="AR50" i="4"/>
  <c r="AR67" i="7"/>
  <c r="AR68" i="10"/>
  <c r="AR53" i="4"/>
  <c r="AR92" i="10"/>
  <c r="AR94" i="4"/>
  <c r="AR126" i="10"/>
  <c r="AR117" i="10"/>
  <c r="AR114" i="10" s="1"/>
  <c r="AR62" i="4"/>
  <c r="AR55" i="4"/>
  <c r="AR65" i="4"/>
  <c r="AR70" i="10"/>
  <c r="AR78" i="10"/>
  <c r="AR77" i="10"/>
  <c r="AR83" i="10"/>
  <c r="AR64" i="10"/>
  <c r="FQ99" i="11"/>
  <c r="FQ93" i="11" s="1"/>
  <c r="FQ92" i="11" s="1"/>
  <c r="FQ35" i="11"/>
  <c r="FQ31" i="11" s="1"/>
  <c r="AR54" i="4"/>
  <c r="FQ50" i="11"/>
  <c r="FQ64" i="2"/>
  <c r="FQ70" i="11"/>
  <c r="FQ21" i="2"/>
  <c r="AR61" i="7"/>
  <c r="AR127" i="4"/>
  <c r="AR49" i="4"/>
  <c r="AR85" i="10"/>
  <c r="AR93" i="4"/>
  <c r="AR99" i="4"/>
  <c r="AR62" i="10"/>
  <c r="AR79" i="10"/>
  <c r="AR55" i="10"/>
  <c r="AR42" i="10"/>
  <c r="AR65" i="10"/>
  <c r="AR70" i="4"/>
  <c r="AR54" i="10"/>
  <c r="AR123" i="10"/>
  <c r="AR98" i="4"/>
  <c r="FQ56" i="2"/>
  <c r="FQ64" i="11"/>
  <c r="AR96" i="7"/>
  <c r="FQ21" i="11"/>
  <c r="ER46" i="5"/>
  <c r="DE64" i="2"/>
  <c r="DU64" i="2"/>
  <c r="EK64" i="2"/>
  <c r="BW64" i="11"/>
  <c r="DC64" i="11"/>
  <c r="DS64" i="11"/>
  <c r="EI64" i="11"/>
  <c r="EY64" i="11"/>
  <c r="AO67" i="7"/>
  <c r="G52" i="7"/>
  <c r="W52" i="7"/>
  <c r="P52" i="7"/>
  <c r="EM46" i="5"/>
  <c r="AA67" i="7"/>
  <c r="AG52" i="7"/>
  <c r="DK46" i="5"/>
  <c r="FF26" i="2"/>
  <c r="K46" i="5"/>
  <c r="AG120" i="7"/>
  <c r="G120" i="7"/>
  <c r="AM120" i="7"/>
  <c r="Y67" i="7"/>
  <c r="AK52" i="7"/>
  <c r="J52" i="7"/>
  <c r="Z52" i="7"/>
  <c r="AP52" i="7"/>
  <c r="K52" i="7"/>
  <c r="AA52" i="7"/>
  <c r="K125" i="7"/>
  <c r="AP67" i="7"/>
  <c r="AG67" i="7"/>
  <c r="U52" i="7"/>
  <c r="AF52" i="7"/>
  <c r="Q52" i="7"/>
  <c r="X52" i="7"/>
  <c r="AN52" i="7"/>
  <c r="O67" i="7"/>
  <c r="P61" i="7"/>
  <c r="AK67" i="7"/>
  <c r="Q47" i="7"/>
  <c r="AG47" i="7"/>
  <c r="F52" i="7"/>
  <c r="V52" i="7"/>
  <c r="AL52" i="7"/>
  <c r="AM52" i="7"/>
  <c r="FF70" i="2"/>
  <c r="G67" i="7"/>
  <c r="AH67" i="7"/>
  <c r="AM67" i="7"/>
  <c r="AF67" i="7"/>
  <c r="FF50" i="11"/>
  <c r="D120" i="7"/>
  <c r="Z120" i="7"/>
  <c r="BU64" i="2"/>
  <c r="EW64" i="2"/>
  <c r="CI64" i="11"/>
  <c r="DO64" i="11"/>
  <c r="EU64" i="11"/>
  <c r="S52" i="7"/>
  <c r="AI52" i="7"/>
  <c r="AB52" i="7"/>
  <c r="AJ120" i="7"/>
  <c r="AC120" i="7"/>
  <c r="AI120" i="7"/>
  <c r="CH46" i="5"/>
  <c r="FF41" i="2"/>
  <c r="T120" i="7"/>
  <c r="J120" i="7"/>
  <c r="AP120" i="7"/>
  <c r="Q120" i="7"/>
  <c r="W120" i="7"/>
  <c r="BT46" i="5"/>
  <c r="AP46" i="5"/>
  <c r="AO46" i="5"/>
  <c r="AV92" i="5"/>
  <c r="N46" i="5"/>
  <c r="N99" i="2"/>
  <c r="AD99" i="2"/>
  <c r="BZ99" i="2"/>
  <c r="CP99" i="2"/>
  <c r="DF99" i="2"/>
  <c r="DV99" i="2"/>
  <c r="EL99" i="2"/>
  <c r="FB99" i="2"/>
  <c r="L99" i="11"/>
  <c r="AB99" i="11"/>
  <c r="AR99" i="11"/>
  <c r="BH99" i="11"/>
  <c r="BX99" i="11"/>
  <c r="CN99" i="11"/>
  <c r="DD99" i="11"/>
  <c r="DT99" i="11"/>
  <c r="EJ99" i="11"/>
  <c r="EZ99" i="11"/>
  <c r="K99" i="2"/>
  <c r="AA99" i="2"/>
  <c r="AQ99" i="2"/>
  <c r="BG99" i="2"/>
  <c r="BW99" i="2"/>
  <c r="CM99" i="2"/>
  <c r="DC99" i="2"/>
  <c r="DS99" i="2"/>
  <c r="EI99" i="2"/>
  <c r="M99" i="11"/>
  <c r="AS99" i="11"/>
  <c r="BI99" i="11"/>
  <c r="BY99" i="11"/>
  <c r="CO99" i="11"/>
  <c r="DE99" i="11"/>
  <c r="DU99" i="11"/>
  <c r="EK99" i="11"/>
  <c r="L99" i="2"/>
  <c r="AB99" i="2"/>
  <c r="AR99" i="2"/>
  <c r="BX99" i="2"/>
  <c r="CN99" i="2"/>
  <c r="DD99" i="2"/>
  <c r="DT99" i="2"/>
  <c r="EJ99" i="2"/>
  <c r="EZ99" i="2"/>
  <c r="J99" i="11"/>
  <c r="Z99" i="11"/>
  <c r="BF99" i="11"/>
  <c r="BV99" i="11"/>
  <c r="CL99" i="11"/>
  <c r="DR99" i="11"/>
  <c r="EH99" i="11"/>
  <c r="EX99" i="11"/>
  <c r="BO64" i="2"/>
  <c r="CF64" i="2"/>
  <c r="X61" i="7"/>
  <c r="M61" i="7"/>
  <c r="AC61" i="7"/>
  <c r="B61" i="7"/>
  <c r="R61" i="7"/>
  <c r="AH61" i="7"/>
  <c r="AM61" i="7"/>
  <c r="AM57" i="7" s="1"/>
  <c r="DT64" i="2"/>
  <c r="T46" i="5"/>
  <c r="J46" i="5"/>
  <c r="J99" i="2"/>
  <c r="Z99" i="2"/>
  <c r="AP99" i="2"/>
  <c r="BV99" i="2"/>
  <c r="DB99" i="2"/>
  <c r="DR99" i="2"/>
  <c r="EH99" i="2"/>
  <c r="EX99" i="2"/>
  <c r="H99" i="11"/>
  <c r="X99" i="11"/>
  <c r="AN99" i="11"/>
  <c r="BD99" i="11"/>
  <c r="BT99" i="11"/>
  <c r="CZ99" i="11"/>
  <c r="DP99" i="11"/>
  <c r="EF99" i="11"/>
  <c r="EV99" i="11"/>
  <c r="G99" i="2"/>
  <c r="W99" i="2"/>
  <c r="AM99" i="2"/>
  <c r="BC99" i="2"/>
  <c r="CI99" i="2"/>
  <c r="CY99" i="2"/>
  <c r="DO99" i="2"/>
  <c r="EU99" i="2"/>
  <c r="Y99" i="11"/>
  <c r="BE99" i="11"/>
  <c r="BU99" i="11"/>
  <c r="DQ99" i="11"/>
  <c r="EG99" i="11"/>
  <c r="EW99" i="11"/>
  <c r="X99" i="2"/>
  <c r="AN99" i="2"/>
  <c r="BD99" i="2"/>
  <c r="BT99" i="2"/>
  <c r="CJ99" i="2"/>
  <c r="CZ99" i="2"/>
  <c r="DP99" i="2"/>
  <c r="EF99" i="2"/>
  <c r="V99" i="11"/>
  <c r="BB99" i="11"/>
  <c r="CX99" i="11"/>
  <c r="DN99" i="11"/>
  <c r="FF26" i="11"/>
  <c r="H61" i="7"/>
  <c r="AN61" i="7"/>
  <c r="EP99" i="11"/>
  <c r="CB46" i="5"/>
  <c r="AM76" i="7"/>
  <c r="AB120" i="7"/>
  <c r="R120" i="7"/>
  <c r="FP64" i="11"/>
  <c r="W76" i="7"/>
  <c r="E90" i="7"/>
  <c r="ED64" i="2"/>
  <c r="ER64" i="11"/>
  <c r="FP35" i="2"/>
  <c r="AK90" i="7"/>
  <c r="Q90" i="7"/>
  <c r="G61" i="7"/>
  <c r="M90" i="7"/>
  <c r="I90" i="7"/>
  <c r="M114" i="7"/>
  <c r="AC114" i="7"/>
  <c r="AF61" i="7"/>
  <c r="E61" i="7"/>
  <c r="U61" i="7"/>
  <c r="AK61" i="7"/>
  <c r="J61" i="7"/>
  <c r="Z61" i="7"/>
  <c r="AP61" i="7"/>
  <c r="O61" i="7"/>
  <c r="FP41" i="2"/>
  <c r="FP64" i="2"/>
  <c r="FP35" i="11"/>
  <c r="FP94" i="2"/>
  <c r="FP41" i="11"/>
  <c r="FO26" i="11"/>
  <c r="FP99" i="2"/>
  <c r="FP50" i="2"/>
  <c r="FP70" i="11"/>
  <c r="FP99" i="11"/>
  <c r="FP50" i="11"/>
  <c r="FP70" i="2"/>
  <c r="FP94" i="11"/>
  <c r="FP56" i="2"/>
  <c r="FP21" i="2"/>
  <c r="FP56" i="11"/>
  <c r="FP21" i="11"/>
  <c r="FP17" i="11" s="1"/>
  <c r="FO15" i="2"/>
  <c r="FO88" i="2"/>
  <c r="FN41" i="2"/>
  <c r="FN26" i="2"/>
  <c r="AE61" i="7"/>
  <c r="AI76" i="7"/>
  <c r="FO35" i="11"/>
  <c r="FO41" i="11"/>
  <c r="FO94" i="11"/>
  <c r="FO50" i="11"/>
  <c r="FO70" i="11"/>
  <c r="FO56" i="11"/>
  <c r="FO21" i="11"/>
  <c r="DG64" i="2"/>
  <c r="BT64" i="11"/>
  <c r="FO99" i="11"/>
  <c r="FO64" i="11"/>
  <c r="FN35" i="2"/>
  <c r="FN94" i="2"/>
  <c r="AP77" i="4"/>
  <c r="AP50" i="4"/>
  <c r="FO26" i="2"/>
  <c r="AP53" i="4"/>
  <c r="FO35" i="2"/>
  <c r="FO41" i="2"/>
  <c r="FO94" i="2"/>
  <c r="FO50" i="2"/>
  <c r="FO70" i="2"/>
  <c r="FO56" i="2"/>
  <c r="FO21" i="2"/>
  <c r="FO99" i="2"/>
  <c r="FO64" i="2"/>
  <c r="CX64" i="2"/>
  <c r="CE64" i="2"/>
  <c r="EZ61" i="5"/>
  <c r="BF31" i="5"/>
  <c r="FN94" i="11"/>
  <c r="FN35" i="11"/>
  <c r="DH64" i="2"/>
  <c r="I92" i="5"/>
  <c r="CZ64" i="2"/>
  <c r="EF64" i="2"/>
  <c r="ES64" i="2"/>
  <c r="CD64" i="2"/>
  <c r="CT61" i="5"/>
  <c r="DT64" i="11"/>
  <c r="BX64" i="2"/>
  <c r="EZ64" i="2"/>
  <c r="Q46" i="5"/>
  <c r="FF35" i="2"/>
  <c r="AN46" i="5"/>
  <c r="CH61" i="5"/>
  <c r="P61" i="5"/>
  <c r="BZ17" i="5"/>
  <c r="D46" i="5"/>
  <c r="J31" i="5"/>
  <c r="BI61" i="5"/>
  <c r="EV64" i="2"/>
  <c r="AM17" i="5"/>
  <c r="AU46" i="5"/>
  <c r="W46" i="5"/>
  <c r="FC46" i="5"/>
  <c r="D99" i="11"/>
  <c r="T99" i="11"/>
  <c r="AJ99" i="11"/>
  <c r="EB99" i="11"/>
  <c r="BO99" i="2"/>
  <c r="CE99" i="2"/>
  <c r="CU99" i="2"/>
  <c r="DK99" i="2"/>
  <c r="EA99" i="2"/>
  <c r="EQ99" i="2"/>
  <c r="U99" i="11"/>
  <c r="CW99" i="11"/>
  <c r="ES99" i="11"/>
  <c r="D99" i="2"/>
  <c r="T99" i="2"/>
  <c r="AZ99" i="2"/>
  <c r="BP99" i="2"/>
  <c r="CF99" i="2"/>
  <c r="CV99" i="2"/>
  <c r="DL99" i="2"/>
  <c r="EB99" i="2"/>
  <c r="ER99" i="2"/>
  <c r="CT99" i="11"/>
  <c r="BY64" i="11"/>
  <c r="CK64" i="2"/>
  <c r="CY64" i="11"/>
  <c r="AB67" i="7"/>
  <c r="Y90" i="7"/>
  <c r="AQ114" i="7"/>
  <c r="AP114" i="7"/>
  <c r="Y114" i="7"/>
  <c r="AO114" i="7"/>
  <c r="F61" i="7"/>
  <c r="V61" i="7"/>
  <c r="K61" i="7"/>
  <c r="G76" i="7"/>
  <c r="AD120" i="7"/>
  <c r="X120" i="7"/>
  <c r="FN41" i="11"/>
  <c r="S76" i="7"/>
  <c r="N120" i="7"/>
  <c r="H120" i="7"/>
  <c r="AN120" i="7"/>
  <c r="E120" i="7"/>
  <c r="AK120" i="7"/>
  <c r="K120" i="7"/>
  <c r="K119" i="7" s="1"/>
  <c r="EP64" i="2"/>
  <c r="FF64" i="2"/>
  <c r="DI64" i="11"/>
  <c r="CB64" i="2"/>
  <c r="EN64" i="2"/>
  <c r="FD64" i="2"/>
  <c r="CP64" i="11"/>
  <c r="FB64" i="11"/>
  <c r="CV31" i="5"/>
  <c r="EY17" i="5"/>
  <c r="CV17" i="5"/>
  <c r="EY61" i="5"/>
  <c r="AG90" i="7"/>
  <c r="EE46" i="5"/>
  <c r="AI31" i="5"/>
  <c r="BL46" i="5"/>
  <c r="T61" i="5"/>
  <c r="BW17" i="5"/>
  <c r="AA31" i="5"/>
  <c r="EG31" i="5"/>
  <c r="CB61" i="5"/>
  <c r="E114" i="7"/>
  <c r="U114" i="7"/>
  <c r="AK114" i="7"/>
  <c r="BW31" i="5"/>
  <c r="BV64" i="2"/>
  <c r="CL64" i="2"/>
  <c r="DB64" i="2"/>
  <c r="EH64" i="2"/>
  <c r="EX64" i="2"/>
  <c r="CY64" i="2"/>
  <c r="EE64" i="2"/>
  <c r="CJ64" i="2"/>
  <c r="DP64" i="2"/>
  <c r="BR64" i="11"/>
  <c r="AV99" i="2"/>
  <c r="FF50" i="2"/>
  <c r="FF56" i="2"/>
  <c r="CI64" i="2"/>
  <c r="EU64" i="2"/>
  <c r="BU64" i="11"/>
  <c r="CK64" i="11"/>
  <c r="EW64" i="11"/>
  <c r="CH64" i="11"/>
  <c r="ET64" i="11"/>
  <c r="DM64" i="2"/>
  <c r="EC64" i="2"/>
  <c r="BO64" i="11"/>
  <c r="EA64" i="11"/>
  <c r="EQ64" i="11"/>
  <c r="DJ64" i="2"/>
  <c r="CB64" i="11"/>
  <c r="CR64" i="11"/>
  <c r="DX64" i="11"/>
  <c r="I31" i="5"/>
  <c r="CD31" i="5"/>
  <c r="DM92" i="5"/>
  <c r="BA61" i="5"/>
  <c r="EL17" i="5"/>
  <c r="T31" i="5"/>
  <c r="CS46" i="5"/>
  <c r="ER61" i="5"/>
  <c r="X46" i="5"/>
  <c r="Q31" i="5"/>
  <c r="FF41" i="11"/>
  <c r="C67" i="7"/>
  <c r="M52" i="7"/>
  <c r="D52" i="7"/>
  <c r="T52" i="7"/>
  <c r="AJ52" i="7"/>
  <c r="AM114" i="7"/>
  <c r="Q114" i="7"/>
  <c r="AG114" i="7"/>
  <c r="AQ61" i="7"/>
  <c r="L61" i="7"/>
  <c r="D61" i="7"/>
  <c r="I61" i="7"/>
  <c r="Y61" i="7"/>
  <c r="AO61" i="7"/>
  <c r="N61" i="7"/>
  <c r="AD61" i="7"/>
  <c r="C61" i="7"/>
  <c r="C57" i="7" s="1"/>
  <c r="S61" i="7"/>
  <c r="AI61" i="7"/>
  <c r="U120" i="7"/>
  <c r="FN70" i="11"/>
  <c r="DD17" i="5"/>
  <c r="BK46" i="5"/>
  <c r="R99" i="2"/>
  <c r="AH99" i="2"/>
  <c r="AX99" i="2"/>
  <c r="BN99" i="2"/>
  <c r="CD99" i="2"/>
  <c r="CT99" i="2"/>
  <c r="DJ99" i="2"/>
  <c r="DZ99" i="2"/>
  <c r="EP99" i="2"/>
  <c r="FF99" i="2"/>
  <c r="AV99" i="11"/>
  <c r="BL99" i="11"/>
  <c r="CR99" i="11"/>
  <c r="DH99" i="11"/>
  <c r="EN99" i="11"/>
  <c r="AE99" i="2"/>
  <c r="AU99" i="2"/>
  <c r="BK99" i="2"/>
  <c r="CA99" i="2"/>
  <c r="CQ99" i="2"/>
  <c r="DG99" i="2"/>
  <c r="DW99" i="2"/>
  <c r="EM99" i="2"/>
  <c r="Q99" i="11"/>
  <c r="AG99" i="11"/>
  <c r="AW99" i="11"/>
  <c r="CC99" i="11"/>
  <c r="CS99" i="11"/>
  <c r="DI99" i="11"/>
  <c r="EO99" i="11"/>
  <c r="FE99" i="11"/>
  <c r="P99" i="2"/>
  <c r="AF99" i="2"/>
  <c r="BL99" i="2"/>
  <c r="CB99" i="2"/>
  <c r="CR99" i="2"/>
  <c r="DH99" i="2"/>
  <c r="EN99" i="2"/>
  <c r="FD99" i="2"/>
  <c r="N99" i="11"/>
  <c r="AD99" i="11"/>
  <c r="BJ99" i="11"/>
  <c r="CP99" i="11"/>
  <c r="DF99" i="11"/>
  <c r="DV99" i="11"/>
  <c r="EL99" i="11"/>
  <c r="FF21" i="2"/>
  <c r="FF56" i="11"/>
  <c r="DK64" i="11"/>
  <c r="AE67" i="7"/>
  <c r="K67" i="7"/>
  <c r="AC67" i="7"/>
  <c r="AD67" i="7"/>
  <c r="I52" i="7"/>
  <c r="AC52" i="7"/>
  <c r="N52" i="7"/>
  <c r="AD52" i="7"/>
  <c r="O52" i="7"/>
  <c r="AE52" i="7"/>
  <c r="H52" i="7"/>
  <c r="AC90" i="7"/>
  <c r="AO90" i="7"/>
  <c r="AB61" i="7"/>
  <c r="T61" i="7"/>
  <c r="W61" i="7"/>
  <c r="W57" i="7" s="1"/>
  <c r="C76" i="7"/>
  <c r="V120" i="7"/>
  <c r="P120" i="7"/>
  <c r="I120" i="7"/>
  <c r="AO120" i="7"/>
  <c r="O120" i="7"/>
  <c r="V31" i="5"/>
  <c r="P31" i="5"/>
  <c r="AV46" i="5"/>
  <c r="FE61" i="5"/>
  <c r="FF94" i="2"/>
  <c r="AI67" i="7"/>
  <c r="M47" i="7"/>
  <c r="AC47" i="7"/>
  <c r="Y52" i="7"/>
  <c r="B52" i="7"/>
  <c r="R52" i="7"/>
  <c r="AH52" i="7"/>
  <c r="C52" i="7"/>
  <c r="L52" i="7"/>
  <c r="AQ90" i="7"/>
  <c r="U90" i="7"/>
  <c r="I114" i="7"/>
  <c r="AJ61" i="7"/>
  <c r="AJ57" i="7" s="1"/>
  <c r="Q61" i="7"/>
  <c r="AG61" i="7"/>
  <c r="AL61" i="7"/>
  <c r="FN26" i="11"/>
  <c r="AR46" i="5"/>
  <c r="DV46" i="5"/>
  <c r="AE92" i="5"/>
  <c r="AE31" i="5"/>
  <c r="EQ31" i="5"/>
  <c r="AW61" i="5"/>
  <c r="G61" i="5"/>
  <c r="R61" i="5"/>
  <c r="AT92" i="5"/>
  <c r="CR92" i="5"/>
  <c r="EM31" i="5"/>
  <c r="N17" i="5"/>
  <c r="AB92" i="5"/>
  <c r="E92" i="5"/>
  <c r="AD61" i="5"/>
  <c r="AW31" i="5"/>
  <c r="EN64" i="11"/>
  <c r="FD64" i="11"/>
  <c r="CA64" i="2"/>
  <c r="CQ64" i="2"/>
  <c r="CC64" i="11"/>
  <c r="EO64" i="11"/>
  <c r="AX17" i="5"/>
  <c r="ET64" i="2"/>
  <c r="BP64" i="11"/>
  <c r="CF64" i="11"/>
  <c r="CV64" i="11"/>
  <c r="DL64" i="11"/>
  <c r="EB64" i="11"/>
  <c r="DK64" i="2"/>
  <c r="EQ64" i="2"/>
  <c r="BQ64" i="11"/>
  <c r="CG64" i="11"/>
  <c r="DM64" i="11"/>
  <c r="EC64" i="11"/>
  <c r="ES64" i="11"/>
  <c r="BP64" i="2"/>
  <c r="CV64" i="2"/>
  <c r="DL64" i="2"/>
  <c r="ER64" i="2"/>
  <c r="BN64" i="11"/>
  <c r="CD64" i="11"/>
  <c r="CT64" i="11"/>
  <c r="DJ64" i="11"/>
  <c r="DZ64" i="11"/>
  <c r="FJ26" i="2"/>
  <c r="FL26" i="2"/>
  <c r="FL35" i="2"/>
  <c r="BJ61" i="5"/>
  <c r="AT31" i="5"/>
  <c r="AY61" i="5"/>
  <c r="DM46" i="5"/>
  <c r="DQ17" i="5"/>
  <c r="BD17" i="5"/>
  <c r="DV61" i="5"/>
  <c r="AO61" i="5"/>
  <c r="DR92" i="5"/>
  <c r="DK17" i="5"/>
  <c r="EM17" i="5"/>
  <c r="BQ17" i="5"/>
  <c r="FD31" i="5"/>
  <c r="EA17" i="5"/>
  <c r="DS31" i="5"/>
  <c r="DJ61" i="5"/>
  <c r="AC46" i="5"/>
  <c r="DA61" i="5"/>
  <c r="AN17" i="5"/>
  <c r="F31" i="5"/>
  <c r="AZ61" i="5"/>
  <c r="S61" i="5"/>
  <c r="CB17" i="5"/>
  <c r="AP17" i="5"/>
  <c r="AI17" i="5"/>
  <c r="J17" i="5"/>
  <c r="AM46" i="5"/>
  <c r="N61" i="5"/>
  <c r="AM31" i="5"/>
  <c r="EH46" i="5"/>
  <c r="DW17" i="5"/>
  <c r="BO31" i="5"/>
  <c r="DX17" i="5"/>
  <c r="DO17" i="5"/>
  <c r="DY17" i="5"/>
  <c r="ER17" i="5"/>
  <c r="ET17" i="5"/>
  <c r="EY31" i="5"/>
  <c r="DP46" i="5"/>
  <c r="EU31" i="5"/>
  <c r="DU46" i="5"/>
  <c r="DW46" i="5"/>
  <c r="CV61" i="5"/>
  <c r="EC92" i="5"/>
  <c r="BC46" i="5"/>
  <c r="CV92" i="5"/>
  <c r="EF17" i="5"/>
  <c r="CX64" i="11"/>
  <c r="DN64" i="11"/>
  <c r="FM99" i="2"/>
  <c r="EE31" i="5"/>
  <c r="EP17" i="5"/>
  <c r="AJ31" i="5"/>
  <c r="CX61" i="5"/>
  <c r="BQ31" i="5"/>
  <c r="DF31" i="5"/>
  <c r="DL61" i="5"/>
  <c r="M61" i="5"/>
  <c r="EX46" i="5"/>
  <c r="Q61" i="5"/>
  <c r="DM17" i="5"/>
  <c r="CM46" i="5"/>
  <c r="FB31" i="5"/>
  <c r="EV31" i="5"/>
  <c r="EO31" i="5"/>
  <c r="L31" i="5"/>
  <c r="CO17" i="5"/>
  <c r="H31" i="5"/>
  <c r="L46" i="5"/>
  <c r="DQ61" i="5"/>
  <c r="CW31" i="5"/>
  <c r="FC61" i="5"/>
  <c r="BX31" i="5"/>
  <c r="BG92" i="5"/>
  <c r="CO61" i="5"/>
  <c r="CW61" i="5"/>
  <c r="D61" i="5"/>
  <c r="DK31" i="5"/>
  <c r="DR31" i="5"/>
  <c r="DX31" i="5"/>
  <c r="BP61" i="5"/>
  <c r="CC61" i="5"/>
  <c r="CV46" i="5"/>
  <c r="AY46" i="5"/>
  <c r="AZ92" i="5"/>
  <c r="DH17" i="5"/>
  <c r="DB46" i="5"/>
  <c r="FA92" i="5"/>
  <c r="CJ17" i="5"/>
  <c r="AF17" i="5"/>
  <c r="I46" i="5"/>
  <c r="Z61" i="5"/>
  <c r="DH31" i="5"/>
  <c r="AJ61" i="5"/>
  <c r="EB61" i="5"/>
  <c r="EM61" i="5"/>
  <c r="CI46" i="5"/>
  <c r="AS61" i="5"/>
  <c r="CO31" i="5"/>
  <c r="EB17" i="5"/>
  <c r="BS17" i="5"/>
  <c r="AE17" i="5"/>
  <c r="EW31" i="5"/>
  <c r="DE17" i="5"/>
  <c r="Z31" i="5"/>
  <c r="CA61" i="5"/>
  <c r="EK61" i="5"/>
  <c r="DN92" i="5"/>
  <c r="EW61" i="5"/>
  <c r="B61" i="5"/>
  <c r="BT61" i="5"/>
  <c r="DB92" i="5"/>
  <c r="AK61" i="5"/>
  <c r="K31" i="5"/>
  <c r="AC61" i="5"/>
  <c r="BS61" i="5"/>
  <c r="AD92" i="5"/>
  <c r="O31" i="5"/>
  <c r="CH31" i="5"/>
  <c r="BR92" i="5"/>
  <c r="AI46" i="5"/>
  <c r="EP92" i="5"/>
  <c r="BM17" i="5"/>
  <c r="CE17" i="5"/>
  <c r="B31" i="5"/>
  <c r="CS17" i="5"/>
  <c r="ES17" i="5"/>
  <c r="Z17" i="5"/>
  <c r="EU61" i="5"/>
  <c r="AU92" i="5"/>
  <c r="BF92" i="5"/>
  <c r="K61" i="5"/>
  <c r="ED61" i="5"/>
  <c r="DS46" i="5"/>
  <c r="CR61" i="5"/>
  <c r="DY61" i="5"/>
  <c r="AZ17" i="5"/>
  <c r="AG17" i="5"/>
  <c r="DU17" i="5"/>
  <c r="AY92" i="5"/>
  <c r="CG92" i="5"/>
  <c r="EB92" i="5"/>
  <c r="AU17" i="5"/>
  <c r="BU46" i="5"/>
  <c r="EK17" i="5"/>
  <c r="CG31" i="5"/>
  <c r="R46" i="5"/>
  <c r="CC31" i="5"/>
  <c r="CQ61" i="5"/>
  <c r="CN46" i="5"/>
  <c r="EU17" i="5"/>
  <c r="CF17" i="5"/>
  <c r="AF61" i="5"/>
  <c r="L92" i="5"/>
  <c r="BP92" i="5"/>
  <c r="AJ17" i="5"/>
  <c r="ED31" i="5"/>
  <c r="EE61" i="5"/>
  <c r="ER92" i="5"/>
  <c r="AV31" i="5"/>
  <c r="DP17" i="5"/>
  <c r="CA31" i="5"/>
  <c r="CR31" i="5"/>
  <c r="EH61" i="5"/>
  <c r="BO61" i="5"/>
  <c r="EY46" i="5"/>
  <c r="Z46" i="5"/>
  <c r="FE46" i="5"/>
  <c r="BB17" i="5"/>
  <c r="CP31" i="5"/>
  <c r="CU46" i="5"/>
  <c r="CL17" i="5"/>
  <c r="BI17" i="5"/>
  <c r="CK17" i="5"/>
  <c r="BU17" i="5"/>
  <c r="BY31" i="5"/>
  <c r="AQ92" i="5"/>
  <c r="BR61" i="5"/>
  <c r="EN92" i="5"/>
  <c r="BI46" i="5"/>
  <c r="X61" i="5"/>
  <c r="AE61" i="5"/>
  <c r="AT46" i="5"/>
  <c r="C92" i="5"/>
  <c r="FJ94" i="2"/>
  <c r="FM70" i="2"/>
  <c r="FN99" i="11"/>
  <c r="FN50" i="2"/>
  <c r="FN64" i="2"/>
  <c r="FN70" i="2"/>
  <c r="CU92" i="5"/>
  <c r="EA46" i="5"/>
  <c r="FJ35" i="11"/>
  <c r="FN99" i="2"/>
  <c r="FN50" i="11"/>
  <c r="C61" i="5"/>
  <c r="FN56" i="2"/>
  <c r="FN21" i="2"/>
  <c r="CZ61" i="5"/>
  <c r="BR31" i="5"/>
  <c r="BG31" i="5"/>
  <c r="AO17" i="5"/>
  <c r="C17" i="5"/>
  <c r="E31" i="5"/>
  <c r="BE31" i="5"/>
  <c r="H46" i="5"/>
  <c r="EV61" i="5"/>
  <c r="EF61" i="5"/>
  <c r="EK92" i="5"/>
  <c r="CA46" i="5"/>
  <c r="ET61" i="5"/>
  <c r="EB46" i="5"/>
  <c r="AC92" i="5"/>
  <c r="FN64" i="11"/>
  <c r="FN56" i="11"/>
  <c r="FN21" i="11"/>
  <c r="FM94" i="11"/>
  <c r="FM26" i="11"/>
  <c r="AQ52" i="7"/>
  <c r="FM35" i="11"/>
  <c r="FM31" i="11" s="1"/>
  <c r="AQ67" i="7"/>
  <c r="AS31" i="5"/>
  <c r="FI26" i="11"/>
  <c r="FL26" i="11"/>
  <c r="FL35" i="11"/>
  <c r="EZ31" i="5"/>
  <c r="CN61" i="5"/>
  <c r="EM92" i="5"/>
  <c r="DT61" i="5"/>
  <c r="CC17" i="5"/>
  <c r="BP31" i="5"/>
  <c r="BL17" i="5"/>
  <c r="EK31" i="5"/>
  <c r="EF31" i="5"/>
  <c r="BB31" i="5"/>
  <c r="EW92" i="5"/>
  <c r="AC17" i="5"/>
  <c r="DY31" i="5"/>
  <c r="AP68" i="10"/>
  <c r="AL68" i="10"/>
  <c r="AH68" i="10"/>
  <c r="AD68" i="10"/>
  <c r="Z68" i="10"/>
  <c r="V68" i="10"/>
  <c r="R68" i="10"/>
  <c r="N68" i="10"/>
  <c r="J68" i="10"/>
  <c r="F68" i="10"/>
  <c r="B68" i="10"/>
  <c r="AQ68" i="10"/>
  <c r="AN68" i="10"/>
  <c r="AJ68" i="10"/>
  <c r="AF68" i="10"/>
  <c r="AB68" i="10"/>
  <c r="X68" i="10"/>
  <c r="T68" i="10"/>
  <c r="P68" i="10"/>
  <c r="L68" i="10"/>
  <c r="H68" i="10"/>
  <c r="D68" i="10"/>
  <c r="AI68" i="10"/>
  <c r="AA68" i="10"/>
  <c r="S68" i="10"/>
  <c r="K68" i="10"/>
  <c r="C68" i="10"/>
  <c r="AO68" i="10"/>
  <c r="AG68" i="10"/>
  <c r="Y68" i="10"/>
  <c r="Q68" i="10"/>
  <c r="I68" i="10"/>
  <c r="AM68" i="10"/>
  <c r="AE68" i="10"/>
  <c r="W68" i="10"/>
  <c r="O68" i="10"/>
  <c r="G68" i="10"/>
  <c r="M68" i="10"/>
  <c r="AK68" i="10"/>
  <c r="E68" i="10"/>
  <c r="AC68" i="10"/>
  <c r="U68" i="10"/>
  <c r="AM53" i="4"/>
  <c r="AI53" i="4"/>
  <c r="AE53" i="4"/>
  <c r="AA53" i="4"/>
  <c r="W53" i="4"/>
  <c r="S53" i="4"/>
  <c r="O53" i="4"/>
  <c r="K53" i="4"/>
  <c r="G53" i="4"/>
  <c r="C53" i="4"/>
  <c r="AL53" i="4"/>
  <c r="AH53" i="4"/>
  <c r="AD53" i="4"/>
  <c r="Z53" i="4"/>
  <c r="V53" i="4"/>
  <c r="R53" i="4"/>
  <c r="N53" i="4"/>
  <c r="J53" i="4"/>
  <c r="F53" i="4"/>
  <c r="B53" i="4"/>
  <c r="AO53" i="4"/>
  <c r="AK53" i="4"/>
  <c r="AG53" i="4"/>
  <c r="AC53" i="4"/>
  <c r="Y53" i="4"/>
  <c r="U53" i="4"/>
  <c r="Q53" i="4"/>
  <c r="M53" i="4"/>
  <c r="I53" i="4"/>
  <c r="E53" i="4"/>
  <c r="AF53" i="4"/>
  <c r="P53" i="4"/>
  <c r="AJ53" i="4"/>
  <c r="T53" i="4"/>
  <c r="AB53" i="4"/>
  <c r="L53" i="4"/>
  <c r="AN53" i="4"/>
  <c r="X53" i="4"/>
  <c r="H53" i="4"/>
  <c r="D53" i="4"/>
  <c r="AM92" i="10"/>
  <c r="AI92" i="10"/>
  <c r="AE92" i="10"/>
  <c r="AA92" i="10"/>
  <c r="W92" i="10"/>
  <c r="S92" i="10"/>
  <c r="O92" i="10"/>
  <c r="K92" i="10"/>
  <c r="G92" i="10"/>
  <c r="C92" i="10"/>
  <c r="AO92" i="10"/>
  <c r="AK92" i="10"/>
  <c r="AG92" i="10"/>
  <c r="AC92" i="10"/>
  <c r="Y92" i="10"/>
  <c r="U92" i="10"/>
  <c r="Q92" i="10"/>
  <c r="M92" i="10"/>
  <c r="I92" i="10"/>
  <c r="E92" i="10"/>
  <c r="AP92" i="10"/>
  <c r="AH92" i="10"/>
  <c r="Z92" i="10"/>
  <c r="R92" i="10"/>
  <c r="J92" i="10"/>
  <c r="B92" i="10"/>
  <c r="AL92" i="10"/>
  <c r="AD92" i="10"/>
  <c r="V92" i="10"/>
  <c r="N92" i="10"/>
  <c r="F92" i="10"/>
  <c r="AJ92" i="10"/>
  <c r="T92" i="10"/>
  <c r="D92" i="10"/>
  <c r="AQ92" i="10"/>
  <c r="AF92" i="10"/>
  <c r="P92" i="10"/>
  <c r="AB92" i="10"/>
  <c r="L92" i="10"/>
  <c r="H92" i="10"/>
  <c r="AN92" i="10"/>
  <c r="X92" i="10"/>
  <c r="AO94" i="4"/>
  <c r="AK94" i="4"/>
  <c r="AG94" i="4"/>
  <c r="AC94" i="4"/>
  <c r="Y94" i="4"/>
  <c r="U94" i="4"/>
  <c r="Q94" i="4"/>
  <c r="M94" i="4"/>
  <c r="I94" i="4"/>
  <c r="E94" i="4"/>
  <c r="AL94" i="4"/>
  <c r="AF94" i="4"/>
  <c r="AA94" i="4"/>
  <c r="V94" i="4"/>
  <c r="P94" i="4"/>
  <c r="K94" i="4"/>
  <c r="F94" i="4"/>
  <c r="AP94" i="4"/>
  <c r="AJ94" i="4"/>
  <c r="AE94" i="4"/>
  <c r="Z94" i="4"/>
  <c r="T94" i="4"/>
  <c r="O94" i="4"/>
  <c r="J94" i="4"/>
  <c r="D94" i="4"/>
  <c r="AN94" i="4"/>
  <c r="AI94" i="4"/>
  <c r="AD94" i="4"/>
  <c r="X94" i="4"/>
  <c r="S94" i="4"/>
  <c r="N94" i="4"/>
  <c r="H94" i="4"/>
  <c r="C94" i="4"/>
  <c r="AH94" i="4"/>
  <c r="L94" i="4"/>
  <c r="R94" i="4"/>
  <c r="AB94" i="4"/>
  <c r="G94" i="4"/>
  <c r="W94" i="4"/>
  <c r="B94" i="4"/>
  <c r="AM94" i="4"/>
  <c r="CN64" i="11"/>
  <c r="FA64" i="11"/>
  <c r="CV99" i="11"/>
  <c r="AK99" i="11"/>
  <c r="BA99" i="11"/>
  <c r="CG99" i="11"/>
  <c r="AN126" i="10"/>
  <c r="AJ126" i="10"/>
  <c r="AF126" i="10"/>
  <c r="AB126" i="10"/>
  <c r="X126" i="10"/>
  <c r="T126" i="10"/>
  <c r="P126" i="10"/>
  <c r="L126" i="10"/>
  <c r="H126" i="10"/>
  <c r="D126" i="10"/>
  <c r="AP126" i="10"/>
  <c r="AL126" i="10"/>
  <c r="AH126" i="10"/>
  <c r="AD126" i="10"/>
  <c r="Z126" i="10"/>
  <c r="V126" i="10"/>
  <c r="R126" i="10"/>
  <c r="N126" i="10"/>
  <c r="J126" i="10"/>
  <c r="F126" i="10"/>
  <c r="B126" i="10"/>
  <c r="AI126" i="10"/>
  <c r="AA126" i="10"/>
  <c r="S126" i="10"/>
  <c r="K126" i="10"/>
  <c r="C126" i="10"/>
  <c r="AM126" i="10"/>
  <c r="AE126" i="10"/>
  <c r="W126" i="10"/>
  <c r="O126" i="10"/>
  <c r="G126" i="10"/>
  <c r="AK126" i="10"/>
  <c r="U126" i="10"/>
  <c r="E126" i="10"/>
  <c r="AG126" i="10"/>
  <c r="Q126" i="10"/>
  <c r="M126" i="10"/>
  <c r="AC126" i="10"/>
  <c r="AQ126" i="10"/>
  <c r="Y126" i="10"/>
  <c r="I126" i="10"/>
  <c r="AO126" i="10"/>
  <c r="R99" i="11"/>
  <c r="AX99" i="11"/>
  <c r="CD99" i="11"/>
  <c r="AP117" i="10"/>
  <c r="AP114" i="10" s="1"/>
  <c r="AL117" i="10"/>
  <c r="AL114" i="10" s="1"/>
  <c r="AH117" i="10"/>
  <c r="AH114" i="10" s="1"/>
  <c r="AD117" i="10"/>
  <c r="AD114" i="10" s="1"/>
  <c r="Z117" i="10"/>
  <c r="Z114" i="10" s="1"/>
  <c r="V117" i="10"/>
  <c r="V114" i="10" s="1"/>
  <c r="R117" i="10"/>
  <c r="R114" i="10" s="1"/>
  <c r="N117" i="10"/>
  <c r="N114" i="10" s="1"/>
  <c r="J117" i="10"/>
  <c r="J114" i="10" s="1"/>
  <c r="F117" i="10"/>
  <c r="F114" i="10" s="1"/>
  <c r="B117" i="10"/>
  <c r="B114" i="10" s="1"/>
  <c r="AN117" i="10"/>
  <c r="AN114" i="10" s="1"/>
  <c r="AJ117" i="10"/>
  <c r="AJ114" i="10" s="1"/>
  <c r="AF117" i="10"/>
  <c r="AF114" i="10" s="1"/>
  <c r="AB117" i="10"/>
  <c r="AB114" i="10" s="1"/>
  <c r="X117" i="10"/>
  <c r="X114" i="10" s="1"/>
  <c r="T117" i="10"/>
  <c r="T114" i="10" s="1"/>
  <c r="P117" i="10"/>
  <c r="P114" i="10" s="1"/>
  <c r="L117" i="10"/>
  <c r="L114" i="10" s="1"/>
  <c r="H117" i="10"/>
  <c r="H114" i="10" s="1"/>
  <c r="D117" i="10"/>
  <c r="D114" i="10" s="1"/>
  <c r="AO117" i="10"/>
  <c r="AO114" i="10" s="1"/>
  <c r="AG117" i="10"/>
  <c r="AG114" i="10" s="1"/>
  <c r="Y117" i="10"/>
  <c r="Y114" i="10" s="1"/>
  <c r="Q117" i="10"/>
  <c r="Q114" i="10" s="1"/>
  <c r="I117" i="10"/>
  <c r="I114" i="10" s="1"/>
  <c r="AK117" i="10"/>
  <c r="AK114" i="10" s="1"/>
  <c r="AC117" i="10"/>
  <c r="AC114" i="10" s="1"/>
  <c r="U117" i="10"/>
  <c r="U114" i="10" s="1"/>
  <c r="M117" i="10"/>
  <c r="M114" i="10" s="1"/>
  <c r="E117" i="10"/>
  <c r="E114" i="10" s="1"/>
  <c r="AI117" i="10"/>
  <c r="AI114" i="10" s="1"/>
  <c r="S117" i="10"/>
  <c r="S114" i="10" s="1"/>
  <c r="C117" i="10"/>
  <c r="C114" i="10" s="1"/>
  <c r="AE117" i="10"/>
  <c r="AE114" i="10" s="1"/>
  <c r="O117" i="10"/>
  <c r="O114" i="10" s="1"/>
  <c r="K117" i="10"/>
  <c r="K114" i="10" s="1"/>
  <c r="AA117" i="10"/>
  <c r="AA114" i="10" s="1"/>
  <c r="AM117" i="10"/>
  <c r="AM114" i="10" s="1"/>
  <c r="W117" i="10"/>
  <c r="W114" i="10" s="1"/>
  <c r="G117" i="10"/>
  <c r="G114" i="10" s="1"/>
  <c r="AQ117" i="10"/>
  <c r="AQ114" i="10" s="1"/>
  <c r="AM62" i="4"/>
  <c r="AI62" i="4"/>
  <c r="AE62" i="4"/>
  <c r="AA62" i="4"/>
  <c r="W62" i="4"/>
  <c r="S62" i="4"/>
  <c r="O62" i="4"/>
  <c r="K62" i="4"/>
  <c r="G62" i="4"/>
  <c r="C62" i="4"/>
  <c r="AP62" i="4"/>
  <c r="AL62" i="4"/>
  <c r="AH62" i="4"/>
  <c r="AD62" i="4"/>
  <c r="Z62" i="4"/>
  <c r="V62" i="4"/>
  <c r="R62" i="4"/>
  <c r="N62" i="4"/>
  <c r="J62" i="4"/>
  <c r="F62" i="4"/>
  <c r="B62" i="4"/>
  <c r="AO62" i="4"/>
  <c r="AK62" i="4"/>
  <c r="AG62" i="4"/>
  <c r="AC62" i="4"/>
  <c r="Y62" i="4"/>
  <c r="U62" i="4"/>
  <c r="Q62" i="4"/>
  <c r="M62" i="4"/>
  <c r="I62" i="4"/>
  <c r="E62" i="4"/>
  <c r="AF62" i="4"/>
  <c r="P62" i="4"/>
  <c r="AJ62" i="4"/>
  <c r="D62" i="4"/>
  <c r="AB62" i="4"/>
  <c r="L62" i="4"/>
  <c r="AN62" i="4"/>
  <c r="X62" i="4"/>
  <c r="H62" i="4"/>
  <c r="T62" i="4"/>
  <c r="AO55" i="4"/>
  <c r="AK55" i="4"/>
  <c r="AG55" i="4"/>
  <c r="AC55" i="4"/>
  <c r="Y55" i="4"/>
  <c r="U55" i="4"/>
  <c r="Q55" i="4"/>
  <c r="M55" i="4"/>
  <c r="I55" i="4"/>
  <c r="E55" i="4"/>
  <c r="AN55" i="4"/>
  <c r="AJ55" i="4"/>
  <c r="AF55" i="4"/>
  <c r="AB55" i="4"/>
  <c r="X55" i="4"/>
  <c r="T55" i="4"/>
  <c r="P55" i="4"/>
  <c r="L55" i="4"/>
  <c r="H55" i="4"/>
  <c r="D55" i="4"/>
  <c r="AM55" i="4"/>
  <c r="AI55" i="4"/>
  <c r="AE55" i="4"/>
  <c r="AA55" i="4"/>
  <c r="W55" i="4"/>
  <c r="S55" i="4"/>
  <c r="O55" i="4"/>
  <c r="K55" i="4"/>
  <c r="G55" i="4"/>
  <c r="C55" i="4"/>
  <c r="AD55" i="4"/>
  <c r="N55" i="4"/>
  <c r="R55" i="4"/>
  <c r="AP55" i="4"/>
  <c r="Z55" i="4"/>
  <c r="J55" i="4"/>
  <c r="AL55" i="4"/>
  <c r="V55" i="4"/>
  <c r="F55" i="4"/>
  <c r="AH55" i="4"/>
  <c r="B55" i="4"/>
  <c r="AN65" i="4"/>
  <c r="AJ65" i="4"/>
  <c r="AF65" i="4"/>
  <c r="AB65" i="4"/>
  <c r="X65" i="4"/>
  <c r="T65" i="4"/>
  <c r="P65" i="4"/>
  <c r="L65" i="4"/>
  <c r="H65" i="4"/>
  <c r="D65" i="4"/>
  <c r="AM65" i="4"/>
  <c r="AI65" i="4"/>
  <c r="AE65" i="4"/>
  <c r="AA65" i="4"/>
  <c r="W65" i="4"/>
  <c r="S65" i="4"/>
  <c r="O65" i="4"/>
  <c r="K65" i="4"/>
  <c r="G65" i="4"/>
  <c r="C65" i="4"/>
  <c r="AP65" i="4"/>
  <c r="AL65" i="4"/>
  <c r="AH65" i="4"/>
  <c r="AD65" i="4"/>
  <c r="Z65" i="4"/>
  <c r="V65" i="4"/>
  <c r="R65" i="4"/>
  <c r="N65" i="4"/>
  <c r="J65" i="4"/>
  <c r="F65" i="4"/>
  <c r="B65" i="4"/>
  <c r="AK65" i="4"/>
  <c r="U65" i="4"/>
  <c r="E65" i="4"/>
  <c r="Y65" i="4"/>
  <c r="AG65" i="4"/>
  <c r="Q65" i="4"/>
  <c r="AO65" i="4"/>
  <c r="AC65" i="4"/>
  <c r="M65" i="4"/>
  <c r="I65" i="4"/>
  <c r="AN70" i="10"/>
  <c r="AJ70" i="10"/>
  <c r="AF70" i="10"/>
  <c r="AB70" i="10"/>
  <c r="X70" i="10"/>
  <c r="T70" i="10"/>
  <c r="P70" i="10"/>
  <c r="L70" i="10"/>
  <c r="H70" i="10"/>
  <c r="D70" i="10"/>
  <c r="AP70" i="10"/>
  <c r="AL70" i="10"/>
  <c r="AH70" i="10"/>
  <c r="AD70" i="10"/>
  <c r="Z70" i="10"/>
  <c r="V70" i="10"/>
  <c r="R70" i="10"/>
  <c r="N70" i="10"/>
  <c r="J70" i="10"/>
  <c r="F70" i="10"/>
  <c r="B70" i="10"/>
  <c r="AQ70" i="10"/>
  <c r="AO70" i="10"/>
  <c r="AG70" i="10"/>
  <c r="Y70" i="10"/>
  <c r="Q70" i="10"/>
  <c r="I70" i="10"/>
  <c r="AM70" i="10"/>
  <c r="AE70" i="10"/>
  <c r="W70" i="10"/>
  <c r="O70" i="10"/>
  <c r="G70" i="10"/>
  <c r="AK70" i="10"/>
  <c r="AC70" i="10"/>
  <c r="U70" i="10"/>
  <c r="M70" i="10"/>
  <c r="E70" i="10"/>
  <c r="AA70" i="10"/>
  <c r="S70" i="10"/>
  <c r="K70" i="10"/>
  <c r="AI70" i="10"/>
  <c r="C70" i="10"/>
  <c r="AN80" i="4"/>
  <c r="AP80" i="4"/>
  <c r="AK80" i="4"/>
  <c r="AG80" i="4"/>
  <c r="AC80" i="4"/>
  <c r="Y80" i="4"/>
  <c r="U80" i="4"/>
  <c r="Q80" i="4"/>
  <c r="M80" i="4"/>
  <c r="I80" i="4"/>
  <c r="E80" i="4"/>
  <c r="AO80" i="4"/>
  <c r="AJ80" i="4"/>
  <c r="AF80" i="4"/>
  <c r="AB80" i="4"/>
  <c r="X80" i="4"/>
  <c r="T80" i="4"/>
  <c r="P80" i="4"/>
  <c r="L80" i="4"/>
  <c r="H80" i="4"/>
  <c r="D80" i="4"/>
  <c r="AM80" i="4"/>
  <c r="AI80" i="4"/>
  <c r="AE80" i="4"/>
  <c r="AA80" i="4"/>
  <c r="W80" i="4"/>
  <c r="S80" i="4"/>
  <c r="O80" i="4"/>
  <c r="K80" i="4"/>
  <c r="G80" i="4"/>
  <c r="C80" i="4"/>
  <c r="Z80" i="4"/>
  <c r="J80" i="4"/>
  <c r="N80" i="4"/>
  <c r="AL80" i="4"/>
  <c r="V80" i="4"/>
  <c r="F80" i="4"/>
  <c r="AH80" i="4"/>
  <c r="R80" i="4"/>
  <c r="B80" i="4"/>
  <c r="AD80" i="4"/>
  <c r="AM69" i="4"/>
  <c r="AI69" i="4"/>
  <c r="AE69" i="4"/>
  <c r="AA69" i="4"/>
  <c r="W69" i="4"/>
  <c r="S69" i="4"/>
  <c r="O69" i="4"/>
  <c r="K69" i="4"/>
  <c r="G69" i="4"/>
  <c r="C69" i="4"/>
  <c r="AP69" i="4"/>
  <c r="AL69" i="4"/>
  <c r="AH69" i="4"/>
  <c r="AD69" i="4"/>
  <c r="Z69" i="4"/>
  <c r="V69" i="4"/>
  <c r="R69" i="4"/>
  <c r="N69" i="4"/>
  <c r="J69" i="4"/>
  <c r="F69" i="4"/>
  <c r="B69" i="4"/>
  <c r="AO69" i="4"/>
  <c r="AK69" i="4"/>
  <c r="AG69" i="4"/>
  <c r="AC69" i="4"/>
  <c r="Y69" i="4"/>
  <c r="U69" i="4"/>
  <c r="Q69" i="4"/>
  <c r="M69" i="4"/>
  <c r="I69" i="4"/>
  <c r="E69" i="4"/>
  <c r="AF69" i="4"/>
  <c r="P69" i="4"/>
  <c r="T69" i="4"/>
  <c r="AB69" i="4"/>
  <c r="L69" i="4"/>
  <c r="AJ69" i="4"/>
  <c r="AN69" i="4"/>
  <c r="X69" i="4"/>
  <c r="H69" i="4"/>
  <c r="D69" i="4"/>
  <c r="AN78" i="10"/>
  <c r="AJ78" i="10"/>
  <c r="AF78" i="10"/>
  <c r="AB78" i="10"/>
  <c r="X78" i="10"/>
  <c r="T78" i="10"/>
  <c r="P78" i="10"/>
  <c r="L78" i="10"/>
  <c r="H78" i="10"/>
  <c r="D78" i="10"/>
  <c r="AQ78" i="10"/>
  <c r="AP78" i="10"/>
  <c r="AL78" i="10"/>
  <c r="AH78" i="10"/>
  <c r="AD78" i="10"/>
  <c r="Z78" i="10"/>
  <c r="V78" i="10"/>
  <c r="R78" i="10"/>
  <c r="N78" i="10"/>
  <c r="J78" i="10"/>
  <c r="F78" i="10"/>
  <c r="B78" i="10"/>
  <c r="AK78" i="10"/>
  <c r="AC78" i="10"/>
  <c r="U78" i="10"/>
  <c r="M78" i="10"/>
  <c r="E78" i="10"/>
  <c r="AI78" i="10"/>
  <c r="AA78" i="10"/>
  <c r="S78" i="10"/>
  <c r="K78" i="10"/>
  <c r="C78" i="10"/>
  <c r="AO78" i="10"/>
  <c r="AG78" i="10"/>
  <c r="Y78" i="10"/>
  <c r="Q78" i="10"/>
  <c r="I78" i="10"/>
  <c r="W78" i="10"/>
  <c r="O78" i="10"/>
  <c r="AM78" i="10"/>
  <c r="G78" i="10"/>
  <c r="AE78" i="10"/>
  <c r="AO77" i="10"/>
  <c r="AK77" i="10"/>
  <c r="AG77" i="10"/>
  <c r="AC77" i="10"/>
  <c r="Y77" i="10"/>
  <c r="U77" i="10"/>
  <c r="Q77" i="10"/>
  <c r="M77" i="10"/>
  <c r="I77" i="10"/>
  <c r="E77" i="10"/>
  <c r="AM77" i="10"/>
  <c r="AI77" i="10"/>
  <c r="AE77" i="10"/>
  <c r="AA77" i="10"/>
  <c r="W77" i="10"/>
  <c r="S77" i="10"/>
  <c r="O77" i="10"/>
  <c r="K77" i="10"/>
  <c r="G77" i="10"/>
  <c r="C77" i="10"/>
  <c r="AL77" i="10"/>
  <c r="AD77" i="10"/>
  <c r="V77" i="10"/>
  <c r="N77" i="10"/>
  <c r="F77" i="10"/>
  <c r="AJ77" i="10"/>
  <c r="AB77" i="10"/>
  <c r="T77" i="10"/>
  <c r="L77" i="10"/>
  <c r="D77" i="10"/>
  <c r="AP77" i="10"/>
  <c r="AH77" i="10"/>
  <c r="Z77" i="10"/>
  <c r="R77" i="10"/>
  <c r="J77" i="10"/>
  <c r="B77" i="10"/>
  <c r="AQ77" i="10"/>
  <c r="AF77" i="10"/>
  <c r="X77" i="10"/>
  <c r="P77" i="10"/>
  <c r="AN77" i="10"/>
  <c r="H77" i="10"/>
  <c r="AN83" i="10"/>
  <c r="AJ83" i="10"/>
  <c r="AF83" i="10"/>
  <c r="AB83" i="10"/>
  <c r="X83" i="10"/>
  <c r="T83" i="10"/>
  <c r="P83" i="10"/>
  <c r="L83" i="10"/>
  <c r="H83" i="10"/>
  <c r="D83" i="10"/>
  <c r="AP83" i="10"/>
  <c r="AL83" i="10"/>
  <c r="AH83" i="10"/>
  <c r="AD83" i="10"/>
  <c r="Z83" i="10"/>
  <c r="V83" i="10"/>
  <c r="R83" i="10"/>
  <c r="N83" i="10"/>
  <c r="J83" i="10"/>
  <c r="F83" i="10"/>
  <c r="B83" i="10"/>
  <c r="AM83" i="10"/>
  <c r="AE83" i="10"/>
  <c r="W83" i="10"/>
  <c r="O83" i="10"/>
  <c r="G83" i="10"/>
  <c r="AQ83" i="10"/>
  <c r="AI83" i="10"/>
  <c r="AA83" i="10"/>
  <c r="S83" i="10"/>
  <c r="K83" i="10"/>
  <c r="C83" i="10"/>
  <c r="AO83" i="10"/>
  <c r="Y83" i="10"/>
  <c r="I83" i="10"/>
  <c r="AK83" i="10"/>
  <c r="U83" i="10"/>
  <c r="E83" i="10"/>
  <c r="AG83" i="10"/>
  <c r="Q83" i="10"/>
  <c r="AC83" i="10"/>
  <c r="M83" i="10"/>
  <c r="AM64" i="10"/>
  <c r="AI64" i="10"/>
  <c r="AE64" i="10"/>
  <c r="AA64" i="10"/>
  <c r="W64" i="10"/>
  <c r="S64" i="10"/>
  <c r="O64" i="10"/>
  <c r="K64" i="10"/>
  <c r="G64" i="10"/>
  <c r="C64" i="10"/>
  <c r="AO64" i="10"/>
  <c r="AK64" i="10"/>
  <c r="AG64" i="10"/>
  <c r="AC64" i="10"/>
  <c r="Y64" i="10"/>
  <c r="U64" i="10"/>
  <c r="Q64" i="10"/>
  <c r="M64" i="10"/>
  <c r="I64" i="10"/>
  <c r="E64" i="10"/>
  <c r="AN64" i="10"/>
  <c r="AF64" i="10"/>
  <c r="X64" i="10"/>
  <c r="P64" i="10"/>
  <c r="H64" i="10"/>
  <c r="AL64" i="10"/>
  <c r="AD64" i="10"/>
  <c r="V64" i="10"/>
  <c r="N64" i="10"/>
  <c r="F64" i="10"/>
  <c r="AJ64" i="10"/>
  <c r="AB64" i="10"/>
  <c r="T64" i="10"/>
  <c r="L64" i="10"/>
  <c r="D64" i="10"/>
  <c r="R64" i="10"/>
  <c r="AQ64" i="10"/>
  <c r="AP64" i="10"/>
  <c r="J64" i="10"/>
  <c r="AH64" i="10"/>
  <c r="B64" i="10"/>
  <c r="Z64" i="10"/>
  <c r="W125" i="7"/>
  <c r="I125" i="7"/>
  <c r="I119" i="7" s="1"/>
  <c r="AO125" i="7"/>
  <c r="AA125" i="7"/>
  <c r="AA119" i="7" s="1"/>
  <c r="M125" i="7"/>
  <c r="M119" i="7" s="1"/>
  <c r="D125" i="7"/>
  <c r="T125" i="7"/>
  <c r="AJ125" i="7"/>
  <c r="J125" i="7"/>
  <c r="Z125" i="7"/>
  <c r="AP125" i="7"/>
  <c r="K114" i="7"/>
  <c r="AA114" i="7"/>
  <c r="M82" i="7"/>
  <c r="AC82" i="7"/>
  <c r="S82" i="7"/>
  <c r="U82" i="7"/>
  <c r="AO49" i="4"/>
  <c r="AK49" i="4"/>
  <c r="AG49" i="4"/>
  <c r="AC49" i="4"/>
  <c r="Y49" i="4"/>
  <c r="U49" i="4"/>
  <c r="Q49" i="4"/>
  <c r="M49" i="4"/>
  <c r="I49" i="4"/>
  <c r="E49" i="4"/>
  <c r="AN49" i="4"/>
  <c r="AJ49" i="4"/>
  <c r="AF49" i="4"/>
  <c r="AB49" i="4"/>
  <c r="X49" i="4"/>
  <c r="T49" i="4"/>
  <c r="P49" i="4"/>
  <c r="L49" i="4"/>
  <c r="H49" i="4"/>
  <c r="D49" i="4"/>
  <c r="AM49" i="4"/>
  <c r="AI49" i="4"/>
  <c r="AE49" i="4"/>
  <c r="AA49" i="4"/>
  <c r="W49" i="4"/>
  <c r="S49" i="4"/>
  <c r="O49" i="4"/>
  <c r="K49" i="4"/>
  <c r="G49" i="4"/>
  <c r="C49" i="4"/>
  <c r="AH49" i="4"/>
  <c r="R49" i="4"/>
  <c r="B49" i="4"/>
  <c r="V49" i="4"/>
  <c r="AD49" i="4"/>
  <c r="N49" i="4"/>
  <c r="AL49" i="4"/>
  <c r="AP49" i="4"/>
  <c r="Z49" i="4"/>
  <c r="J49" i="4"/>
  <c r="F49" i="4"/>
  <c r="AP85" i="10"/>
  <c r="AL85" i="10"/>
  <c r="AH85" i="10"/>
  <c r="AD85" i="10"/>
  <c r="Z85" i="10"/>
  <c r="V85" i="10"/>
  <c r="R85" i="10"/>
  <c r="N85" i="10"/>
  <c r="J85" i="10"/>
  <c r="F85" i="10"/>
  <c r="B85" i="10"/>
  <c r="AN85" i="10"/>
  <c r="AJ85" i="10"/>
  <c r="AF85" i="10"/>
  <c r="AB85" i="10"/>
  <c r="X85" i="10"/>
  <c r="T85" i="10"/>
  <c r="P85" i="10"/>
  <c r="L85" i="10"/>
  <c r="H85" i="10"/>
  <c r="D85" i="10"/>
  <c r="AK85" i="10"/>
  <c r="AC85" i="10"/>
  <c r="U85" i="10"/>
  <c r="M85" i="10"/>
  <c r="E85" i="10"/>
  <c r="AO85" i="10"/>
  <c r="AG85" i="10"/>
  <c r="Y85" i="10"/>
  <c r="Q85" i="10"/>
  <c r="I85" i="10"/>
  <c r="AQ85" i="10"/>
  <c r="AM85" i="10"/>
  <c r="W85" i="10"/>
  <c r="G85" i="10"/>
  <c r="AI85" i="10"/>
  <c r="S85" i="10"/>
  <c r="C85" i="10"/>
  <c r="AE85" i="10"/>
  <c r="O85" i="10"/>
  <c r="AA85" i="10"/>
  <c r="K85" i="10"/>
  <c r="AP93" i="4"/>
  <c r="AL93" i="4"/>
  <c r="AH93" i="4"/>
  <c r="AD93" i="4"/>
  <c r="Z93" i="4"/>
  <c r="V93" i="4"/>
  <c r="R93" i="4"/>
  <c r="N93" i="4"/>
  <c r="J93" i="4"/>
  <c r="F93" i="4"/>
  <c r="B93" i="4"/>
  <c r="AO93" i="4"/>
  <c r="AJ93" i="4"/>
  <c r="AE93" i="4"/>
  <c r="Y93" i="4"/>
  <c r="T93" i="4"/>
  <c r="O93" i="4"/>
  <c r="I93" i="4"/>
  <c r="D93" i="4"/>
  <c r="AN93" i="4"/>
  <c r="AI93" i="4"/>
  <c r="AC93" i="4"/>
  <c r="X93" i="4"/>
  <c r="S93" i="4"/>
  <c r="M93" i="4"/>
  <c r="H93" i="4"/>
  <c r="C93" i="4"/>
  <c r="AM93" i="4"/>
  <c r="AG93" i="4"/>
  <c r="AB93" i="4"/>
  <c r="W93" i="4"/>
  <c r="Q93" i="4"/>
  <c r="L93" i="4"/>
  <c r="G93" i="4"/>
  <c r="AF93" i="4"/>
  <c r="K93" i="4"/>
  <c r="AK93" i="4"/>
  <c r="P93" i="4"/>
  <c r="AA93" i="4"/>
  <c r="E93" i="4"/>
  <c r="U93" i="4"/>
  <c r="CJ99" i="11"/>
  <c r="I99" i="11"/>
  <c r="CK99" i="11"/>
  <c r="F99" i="11"/>
  <c r="AL99" i="11"/>
  <c r="BR99" i="11"/>
  <c r="ED99" i="11"/>
  <c r="AP99" i="4"/>
  <c r="AL99" i="4"/>
  <c r="AH99" i="4"/>
  <c r="AD99" i="4"/>
  <c r="Z99" i="4"/>
  <c r="V99" i="4"/>
  <c r="R99" i="4"/>
  <c r="N99" i="4"/>
  <c r="J99" i="4"/>
  <c r="F99" i="4"/>
  <c r="B99" i="4"/>
  <c r="AN99" i="4"/>
  <c r="AI99" i="4"/>
  <c r="AC99" i="4"/>
  <c r="X99" i="4"/>
  <c r="S99" i="4"/>
  <c r="M99" i="4"/>
  <c r="H99" i="4"/>
  <c r="C99" i="4"/>
  <c r="AM99" i="4"/>
  <c r="AG99" i="4"/>
  <c r="AB99" i="4"/>
  <c r="W99" i="4"/>
  <c r="Q99" i="4"/>
  <c r="L99" i="4"/>
  <c r="G99" i="4"/>
  <c r="AK99" i="4"/>
  <c r="AF99" i="4"/>
  <c r="AA99" i="4"/>
  <c r="U99" i="4"/>
  <c r="P99" i="4"/>
  <c r="K99" i="4"/>
  <c r="E99" i="4"/>
  <c r="Y99" i="4"/>
  <c r="D99" i="4"/>
  <c r="AE99" i="4"/>
  <c r="AO99" i="4"/>
  <c r="T99" i="4"/>
  <c r="I99" i="4"/>
  <c r="AJ99" i="4"/>
  <c r="O99" i="4"/>
  <c r="AO62" i="10"/>
  <c r="AK62" i="10"/>
  <c r="AG62" i="10"/>
  <c r="AC62" i="10"/>
  <c r="Y62" i="10"/>
  <c r="U62" i="10"/>
  <c r="Q62" i="10"/>
  <c r="M62" i="10"/>
  <c r="I62" i="10"/>
  <c r="E62" i="10"/>
  <c r="AM62" i="10"/>
  <c r="AI62" i="10"/>
  <c r="AE62" i="10"/>
  <c r="AA62" i="10"/>
  <c r="W62" i="10"/>
  <c r="S62" i="10"/>
  <c r="O62" i="10"/>
  <c r="K62" i="10"/>
  <c r="G62" i="10"/>
  <c r="C62" i="10"/>
  <c r="AP62" i="10"/>
  <c r="AH62" i="10"/>
  <c r="Z62" i="10"/>
  <c r="R62" i="10"/>
  <c r="J62" i="10"/>
  <c r="B62" i="10"/>
  <c r="AQ62" i="10"/>
  <c r="AN62" i="10"/>
  <c r="AF62" i="10"/>
  <c r="X62" i="10"/>
  <c r="P62" i="10"/>
  <c r="H62" i="10"/>
  <c r="AL62" i="10"/>
  <c r="AD62" i="10"/>
  <c r="V62" i="10"/>
  <c r="N62" i="10"/>
  <c r="F62" i="10"/>
  <c r="AJ62" i="10"/>
  <c r="D62" i="10"/>
  <c r="AB62" i="10"/>
  <c r="T62" i="10"/>
  <c r="L62" i="10"/>
  <c r="AO79" i="10"/>
  <c r="AK79" i="10"/>
  <c r="AG79" i="10"/>
  <c r="AC79" i="10"/>
  <c r="Y79" i="10"/>
  <c r="U79" i="10"/>
  <c r="AM79" i="10"/>
  <c r="AI79" i="10"/>
  <c r="AJ79" i="10"/>
  <c r="AD79" i="10"/>
  <c r="X79" i="10"/>
  <c r="S79" i="10"/>
  <c r="O79" i="10"/>
  <c r="K79" i="10"/>
  <c r="G79" i="10"/>
  <c r="C79" i="10"/>
  <c r="AN79" i="10"/>
  <c r="AF79" i="10"/>
  <c r="AA79" i="10"/>
  <c r="V79" i="10"/>
  <c r="Q79" i="10"/>
  <c r="M79" i="10"/>
  <c r="I79" i="10"/>
  <c r="E79" i="10"/>
  <c r="AE79" i="10"/>
  <c r="T79" i="10"/>
  <c r="L79" i="10"/>
  <c r="D79" i="10"/>
  <c r="AP79" i="10"/>
  <c r="AB79" i="10"/>
  <c r="R79" i="10"/>
  <c r="J79" i="10"/>
  <c r="B79" i="10"/>
  <c r="AL79" i="10"/>
  <c r="Z79" i="10"/>
  <c r="P79" i="10"/>
  <c r="H79" i="10"/>
  <c r="N79" i="10"/>
  <c r="F79" i="10"/>
  <c r="AQ79" i="10"/>
  <c r="AH79" i="10"/>
  <c r="W79" i="10"/>
  <c r="AP55" i="10"/>
  <c r="AL55" i="10"/>
  <c r="AH55" i="10"/>
  <c r="AD55" i="10"/>
  <c r="Z55" i="10"/>
  <c r="V55" i="10"/>
  <c r="R55" i="10"/>
  <c r="N55" i="10"/>
  <c r="J55" i="10"/>
  <c r="F55" i="10"/>
  <c r="B55" i="10"/>
  <c r="AN55" i="10"/>
  <c r="AJ55" i="10"/>
  <c r="AF55" i="10"/>
  <c r="AB55" i="10"/>
  <c r="X55" i="10"/>
  <c r="T55" i="10"/>
  <c r="P55" i="10"/>
  <c r="L55" i="10"/>
  <c r="H55" i="10"/>
  <c r="D55" i="10"/>
  <c r="AQ55" i="10"/>
  <c r="AM55" i="10"/>
  <c r="AE55" i="10"/>
  <c r="W55" i="10"/>
  <c r="O55" i="10"/>
  <c r="G55" i="10"/>
  <c r="AK55" i="10"/>
  <c r="AC55" i="10"/>
  <c r="U55" i="10"/>
  <c r="M55" i="10"/>
  <c r="E55" i="10"/>
  <c r="AI55" i="10"/>
  <c r="AA55" i="10"/>
  <c r="S55" i="10"/>
  <c r="K55" i="10"/>
  <c r="C55" i="10"/>
  <c r="AG55" i="10"/>
  <c r="Y55" i="10"/>
  <c r="Q55" i="10"/>
  <c r="AO55" i="10"/>
  <c r="I55" i="10"/>
  <c r="AO42" i="10"/>
  <c r="AK42" i="10"/>
  <c r="AG42" i="10"/>
  <c r="AC42" i="10"/>
  <c r="Y42" i="10"/>
  <c r="U42" i="10"/>
  <c r="Q42" i="10"/>
  <c r="M42" i="10"/>
  <c r="I42" i="10"/>
  <c r="E42" i="10"/>
  <c r="AQ42" i="10"/>
  <c r="AM42" i="10"/>
  <c r="AI42" i="10"/>
  <c r="AE42" i="10"/>
  <c r="AA42" i="10"/>
  <c r="W42" i="10"/>
  <c r="S42" i="10"/>
  <c r="O42" i="10"/>
  <c r="K42" i="10"/>
  <c r="G42" i="10"/>
  <c r="C42" i="10"/>
  <c r="AP42" i="10"/>
  <c r="AH42" i="10"/>
  <c r="Z42" i="10"/>
  <c r="R42" i="10"/>
  <c r="J42" i="10"/>
  <c r="B42" i="10"/>
  <c r="AL42" i="10"/>
  <c r="AD42" i="10"/>
  <c r="V42" i="10"/>
  <c r="N42" i="10"/>
  <c r="F42" i="10"/>
  <c r="AN42" i="10"/>
  <c r="X42" i="10"/>
  <c r="H42" i="10"/>
  <c r="AJ42" i="10"/>
  <c r="T42" i="10"/>
  <c r="D42" i="10"/>
  <c r="AF42" i="10"/>
  <c r="P42" i="10"/>
  <c r="L42" i="10"/>
  <c r="AB42" i="10"/>
  <c r="AP65" i="10"/>
  <c r="AL65" i="10"/>
  <c r="AH65" i="10"/>
  <c r="AD65" i="10"/>
  <c r="Z65" i="10"/>
  <c r="V65" i="10"/>
  <c r="R65" i="10"/>
  <c r="N65" i="10"/>
  <c r="J65" i="10"/>
  <c r="F65" i="10"/>
  <c r="B65" i="10"/>
  <c r="AN65" i="10"/>
  <c r="AJ65" i="10"/>
  <c r="AF65" i="10"/>
  <c r="AB65" i="10"/>
  <c r="X65" i="10"/>
  <c r="T65" i="10"/>
  <c r="P65" i="10"/>
  <c r="L65" i="10"/>
  <c r="H65" i="10"/>
  <c r="D65" i="10"/>
  <c r="AQ65" i="10"/>
  <c r="AM65" i="10"/>
  <c r="AE65" i="10"/>
  <c r="W65" i="10"/>
  <c r="O65" i="10"/>
  <c r="G65" i="10"/>
  <c r="AK65" i="10"/>
  <c r="AC65" i="10"/>
  <c r="U65" i="10"/>
  <c r="M65" i="10"/>
  <c r="E65" i="10"/>
  <c r="AI65" i="10"/>
  <c r="AA65" i="10"/>
  <c r="S65" i="10"/>
  <c r="K65" i="10"/>
  <c r="C65" i="10"/>
  <c r="AO65" i="10"/>
  <c r="I65" i="10"/>
  <c r="AG65" i="10"/>
  <c r="Y65" i="10"/>
  <c r="Q65" i="10"/>
  <c r="AP70" i="4"/>
  <c r="AL70" i="4"/>
  <c r="AH70" i="4"/>
  <c r="AD70" i="4"/>
  <c r="Z70" i="4"/>
  <c r="V70" i="4"/>
  <c r="R70" i="4"/>
  <c r="N70" i="4"/>
  <c r="J70" i="4"/>
  <c r="F70" i="4"/>
  <c r="B70" i="4"/>
  <c r="AO70" i="4"/>
  <c r="AK70" i="4"/>
  <c r="AG70" i="4"/>
  <c r="AC70" i="4"/>
  <c r="Y70" i="4"/>
  <c r="U70" i="4"/>
  <c r="Q70" i="4"/>
  <c r="M70" i="4"/>
  <c r="I70" i="4"/>
  <c r="E70" i="4"/>
  <c r="AN70" i="4"/>
  <c r="AJ70" i="4"/>
  <c r="AF70" i="4"/>
  <c r="AB70" i="4"/>
  <c r="X70" i="4"/>
  <c r="T70" i="4"/>
  <c r="P70" i="4"/>
  <c r="L70" i="4"/>
  <c r="H70" i="4"/>
  <c r="D70" i="4"/>
  <c r="AM70" i="4"/>
  <c r="W70" i="4"/>
  <c r="G70" i="4"/>
  <c r="AA70" i="4"/>
  <c r="AI70" i="4"/>
  <c r="S70" i="4"/>
  <c r="C70" i="4"/>
  <c r="AE70" i="4"/>
  <c r="O70" i="4"/>
  <c r="K70" i="4"/>
  <c r="AM54" i="10"/>
  <c r="AI54" i="10"/>
  <c r="AE54" i="10"/>
  <c r="AA54" i="10"/>
  <c r="W54" i="10"/>
  <c r="S54" i="10"/>
  <c r="O54" i="10"/>
  <c r="K54" i="10"/>
  <c r="G54" i="10"/>
  <c r="C54" i="10"/>
  <c r="AO54" i="10"/>
  <c r="AK54" i="10"/>
  <c r="AG54" i="10"/>
  <c r="AC54" i="10"/>
  <c r="Y54" i="10"/>
  <c r="U54" i="10"/>
  <c r="Q54" i="10"/>
  <c r="M54" i="10"/>
  <c r="I54" i="10"/>
  <c r="E54" i="10"/>
  <c r="AN54" i="10"/>
  <c r="AF54" i="10"/>
  <c r="X54" i="10"/>
  <c r="P54" i="10"/>
  <c r="H54" i="10"/>
  <c r="AL54" i="10"/>
  <c r="AJ54" i="10"/>
  <c r="AB54" i="10"/>
  <c r="T54" i="10"/>
  <c r="L54" i="10"/>
  <c r="D54" i="10"/>
  <c r="AP54" i="10"/>
  <c r="V54" i="10"/>
  <c r="F54" i="10"/>
  <c r="AH54" i="10"/>
  <c r="R54" i="10"/>
  <c r="B54" i="10"/>
  <c r="AD54" i="10"/>
  <c r="N54" i="10"/>
  <c r="AQ54" i="10"/>
  <c r="Z54" i="10"/>
  <c r="J54" i="10"/>
  <c r="AN123" i="10"/>
  <c r="AJ123" i="10"/>
  <c r="AF123" i="10"/>
  <c r="AB123" i="10"/>
  <c r="X123" i="10"/>
  <c r="T123" i="10"/>
  <c r="P123" i="10"/>
  <c r="L123" i="10"/>
  <c r="H123" i="10"/>
  <c r="D123" i="10"/>
  <c r="AP123" i="10"/>
  <c r="AL123" i="10"/>
  <c r="AH123" i="10"/>
  <c r="AD123" i="10"/>
  <c r="Z123" i="10"/>
  <c r="V123" i="10"/>
  <c r="R123" i="10"/>
  <c r="N123" i="10"/>
  <c r="J123" i="10"/>
  <c r="F123" i="10"/>
  <c r="B123" i="10"/>
  <c r="AM123" i="10"/>
  <c r="AE123" i="10"/>
  <c r="W123" i="10"/>
  <c r="O123" i="10"/>
  <c r="G123" i="10"/>
  <c r="AI123" i="10"/>
  <c r="AA123" i="10"/>
  <c r="S123" i="10"/>
  <c r="K123" i="10"/>
  <c r="C123" i="10"/>
  <c r="AG123" i="10"/>
  <c r="Q123" i="10"/>
  <c r="AC123" i="10"/>
  <c r="M123" i="10"/>
  <c r="AO123" i="10"/>
  <c r="I123" i="10"/>
  <c r="AQ123" i="10"/>
  <c r="Y123" i="10"/>
  <c r="AK123" i="10"/>
  <c r="U123" i="10"/>
  <c r="E123" i="10"/>
  <c r="AM98" i="4"/>
  <c r="AI98" i="4"/>
  <c r="AE98" i="4"/>
  <c r="AA98" i="4"/>
  <c r="W98" i="4"/>
  <c r="S98" i="4"/>
  <c r="O98" i="4"/>
  <c r="K98" i="4"/>
  <c r="G98" i="4"/>
  <c r="C98" i="4"/>
  <c r="AL98" i="4"/>
  <c r="AG98" i="4"/>
  <c r="AB98" i="4"/>
  <c r="V98" i="4"/>
  <c r="Q98" i="4"/>
  <c r="L98" i="4"/>
  <c r="F98" i="4"/>
  <c r="AK98" i="4"/>
  <c r="AF98" i="4"/>
  <c r="Z98" i="4"/>
  <c r="U98" i="4"/>
  <c r="P98" i="4"/>
  <c r="J98" i="4"/>
  <c r="E98" i="4"/>
  <c r="AJ98" i="4"/>
  <c r="AD98" i="4"/>
  <c r="Y98" i="4"/>
  <c r="T98" i="4"/>
  <c r="N98" i="4"/>
  <c r="I98" i="4"/>
  <c r="D98" i="4"/>
  <c r="X98" i="4"/>
  <c r="B98" i="4"/>
  <c r="AC98" i="4"/>
  <c r="AN98" i="4"/>
  <c r="R98" i="4"/>
  <c r="H98" i="4"/>
  <c r="AH98" i="4"/>
  <c r="M98" i="4"/>
  <c r="DY64" i="11"/>
  <c r="DF64" i="11"/>
  <c r="CZ64" i="11"/>
  <c r="DP64" i="11"/>
  <c r="EF64" i="11"/>
  <c r="EV64" i="11"/>
  <c r="AO64" i="4"/>
  <c r="AK64" i="4"/>
  <c r="AG64" i="4"/>
  <c r="AC64" i="4"/>
  <c r="Y64" i="4"/>
  <c r="U64" i="4"/>
  <c r="Q64" i="4"/>
  <c r="M64" i="4"/>
  <c r="I64" i="4"/>
  <c r="E64" i="4"/>
  <c r="AN64" i="4"/>
  <c r="AJ64" i="4"/>
  <c r="AF64" i="4"/>
  <c r="AB64" i="4"/>
  <c r="X64" i="4"/>
  <c r="T64" i="4"/>
  <c r="P64" i="4"/>
  <c r="L64" i="4"/>
  <c r="H64" i="4"/>
  <c r="D64" i="4"/>
  <c r="AM64" i="4"/>
  <c r="AI64" i="4"/>
  <c r="AE64" i="4"/>
  <c r="AA64" i="4"/>
  <c r="W64" i="4"/>
  <c r="S64" i="4"/>
  <c r="O64" i="4"/>
  <c r="K64" i="4"/>
  <c r="G64" i="4"/>
  <c r="C64" i="4"/>
  <c r="AD64" i="4"/>
  <c r="N64" i="4"/>
  <c r="AH64" i="4"/>
  <c r="B64" i="4"/>
  <c r="AP64" i="4"/>
  <c r="Z64" i="4"/>
  <c r="J64" i="4"/>
  <c r="AL64" i="4"/>
  <c r="V64" i="4"/>
  <c r="F64" i="4"/>
  <c r="R64" i="4"/>
  <c r="AE125" i="7"/>
  <c r="AE119" i="7" s="1"/>
  <c r="Q125" i="7"/>
  <c r="Q119" i="7" s="1"/>
  <c r="C125" i="7"/>
  <c r="C119" i="7" s="1"/>
  <c r="AI125" i="7"/>
  <c r="AI119" i="7" s="1"/>
  <c r="U125" i="7"/>
  <c r="H125" i="7"/>
  <c r="X125" i="7"/>
  <c r="AN125" i="7"/>
  <c r="N125" i="7"/>
  <c r="AD125" i="7"/>
  <c r="O114" i="7"/>
  <c r="AE114" i="7"/>
  <c r="C82" i="7"/>
  <c r="E82" i="7"/>
  <c r="AA82" i="7"/>
  <c r="AH57" i="7"/>
  <c r="CZ31" i="5"/>
  <c r="AP41" i="7"/>
  <c r="AL41" i="7"/>
  <c r="AH41" i="7"/>
  <c r="AD41" i="7"/>
  <c r="Z41" i="7"/>
  <c r="V41" i="7"/>
  <c r="R41" i="7"/>
  <c r="N41" i="7"/>
  <c r="J41" i="7"/>
  <c r="F41" i="7"/>
  <c r="B41" i="7"/>
  <c r="AO41" i="7"/>
  <c r="AK41" i="7"/>
  <c r="AG41" i="7"/>
  <c r="AC41" i="7"/>
  <c r="Y41" i="7"/>
  <c r="U41" i="7"/>
  <c r="Q41" i="7"/>
  <c r="M41" i="7"/>
  <c r="I41" i="7"/>
  <c r="E41" i="7"/>
  <c r="AN41" i="7"/>
  <c r="AJ41" i="7"/>
  <c r="AF41" i="7"/>
  <c r="AB41" i="7"/>
  <c r="X41" i="7"/>
  <c r="T41" i="7"/>
  <c r="P41" i="7"/>
  <c r="L41" i="7"/>
  <c r="H41" i="7"/>
  <c r="D41" i="7"/>
  <c r="AI41" i="7"/>
  <c r="S41" i="7"/>
  <c r="C41" i="7"/>
  <c r="AQ41" i="7"/>
  <c r="AE41" i="7"/>
  <c r="O41" i="7"/>
  <c r="AA41" i="7"/>
  <c r="K41" i="7"/>
  <c r="W41" i="7"/>
  <c r="AM41" i="7"/>
  <c r="G41" i="7"/>
  <c r="M46" i="5"/>
  <c r="AP135" i="7"/>
  <c r="AL135" i="7"/>
  <c r="AH135" i="7"/>
  <c r="AD135" i="7"/>
  <c r="Z135" i="7"/>
  <c r="V135" i="7"/>
  <c r="AM135" i="7"/>
  <c r="AG135" i="7"/>
  <c r="AB135" i="7"/>
  <c r="W135" i="7"/>
  <c r="R135" i="7"/>
  <c r="N135" i="7"/>
  <c r="J135" i="7"/>
  <c r="F135" i="7"/>
  <c r="B135" i="7"/>
  <c r="AK135" i="7"/>
  <c r="AF135" i="7"/>
  <c r="AA135" i="7"/>
  <c r="U135" i="7"/>
  <c r="Q135" i="7"/>
  <c r="M135" i="7"/>
  <c r="I135" i="7"/>
  <c r="E135" i="7"/>
  <c r="AO135" i="7"/>
  <c r="AJ135" i="7"/>
  <c r="AE135" i="7"/>
  <c r="Y135" i="7"/>
  <c r="T135" i="7"/>
  <c r="P135" i="7"/>
  <c r="L135" i="7"/>
  <c r="H135" i="7"/>
  <c r="D135" i="7"/>
  <c r="AN135" i="7"/>
  <c r="S135" i="7"/>
  <c r="C135" i="7"/>
  <c r="AI135" i="7"/>
  <c r="O135" i="7"/>
  <c r="AC135" i="7"/>
  <c r="K135" i="7"/>
  <c r="X135" i="7"/>
  <c r="AQ135" i="7"/>
  <c r="G135" i="7"/>
  <c r="AM127" i="10"/>
  <c r="AI127" i="10"/>
  <c r="AE127" i="10"/>
  <c r="AA127" i="10"/>
  <c r="W127" i="10"/>
  <c r="S127" i="10"/>
  <c r="O127" i="10"/>
  <c r="K127" i="10"/>
  <c r="G127" i="10"/>
  <c r="C127" i="10"/>
  <c r="AO127" i="10"/>
  <c r="AK127" i="10"/>
  <c r="AG127" i="10"/>
  <c r="AC127" i="10"/>
  <c r="Y127" i="10"/>
  <c r="U127" i="10"/>
  <c r="Q127" i="10"/>
  <c r="M127" i="10"/>
  <c r="I127" i="10"/>
  <c r="E127" i="10"/>
  <c r="AP127" i="10"/>
  <c r="AH127" i="10"/>
  <c r="Z127" i="10"/>
  <c r="R127" i="10"/>
  <c r="J127" i="10"/>
  <c r="B127" i="10"/>
  <c r="AL127" i="10"/>
  <c r="AD127" i="10"/>
  <c r="V127" i="10"/>
  <c r="N127" i="10"/>
  <c r="F127" i="10"/>
  <c r="AB127" i="10"/>
  <c r="L127" i="10"/>
  <c r="AN127" i="10"/>
  <c r="X127" i="10"/>
  <c r="H127" i="10"/>
  <c r="AJ127" i="10"/>
  <c r="D127" i="10"/>
  <c r="T127" i="10"/>
  <c r="AQ127" i="10"/>
  <c r="AF127" i="10"/>
  <c r="P127" i="10"/>
  <c r="AO49" i="10"/>
  <c r="AK49" i="10"/>
  <c r="AG49" i="10"/>
  <c r="AC49" i="10"/>
  <c r="Y49" i="10"/>
  <c r="U49" i="10"/>
  <c r="Q49" i="10"/>
  <c r="M49" i="10"/>
  <c r="I49" i="10"/>
  <c r="E49" i="10"/>
  <c r="AM49" i="10"/>
  <c r="AI49" i="10"/>
  <c r="AE49" i="10"/>
  <c r="AA49" i="10"/>
  <c r="W49" i="10"/>
  <c r="S49" i="10"/>
  <c r="O49" i="10"/>
  <c r="K49" i="10"/>
  <c r="G49" i="10"/>
  <c r="C49" i="10"/>
  <c r="AL49" i="10"/>
  <c r="AD49" i="10"/>
  <c r="V49" i="10"/>
  <c r="N49" i="10"/>
  <c r="F49" i="10"/>
  <c r="AP49" i="10"/>
  <c r="AH49" i="10"/>
  <c r="Z49" i="10"/>
  <c r="R49" i="10"/>
  <c r="J49" i="10"/>
  <c r="B49" i="10"/>
  <c r="AJ49" i="10"/>
  <c r="T49" i="10"/>
  <c r="D49" i="10"/>
  <c r="AF49" i="10"/>
  <c r="P49" i="10"/>
  <c r="AB49" i="10"/>
  <c r="L49" i="10"/>
  <c r="AN49" i="10"/>
  <c r="AQ49" i="10"/>
  <c r="X49" i="10"/>
  <c r="H49" i="10"/>
  <c r="AM85" i="4"/>
  <c r="AI85" i="4"/>
  <c r="AE85" i="4"/>
  <c r="AA85" i="4"/>
  <c r="W85" i="4"/>
  <c r="S85" i="4"/>
  <c r="O85" i="4"/>
  <c r="K85" i="4"/>
  <c r="G85" i="4"/>
  <c r="C85" i="4"/>
  <c r="AO85" i="4"/>
  <c r="AJ85" i="4"/>
  <c r="AD85" i="4"/>
  <c r="Y85" i="4"/>
  <c r="T85" i="4"/>
  <c r="N85" i="4"/>
  <c r="I85" i="4"/>
  <c r="D85" i="4"/>
  <c r="AN85" i="4"/>
  <c r="AH85" i="4"/>
  <c r="AC85" i="4"/>
  <c r="X85" i="4"/>
  <c r="R85" i="4"/>
  <c r="M85" i="4"/>
  <c r="H85" i="4"/>
  <c r="B85" i="4"/>
  <c r="AL85" i="4"/>
  <c r="AG85" i="4"/>
  <c r="AB85" i="4"/>
  <c r="V85" i="4"/>
  <c r="Q85" i="4"/>
  <c r="L85" i="4"/>
  <c r="F85" i="4"/>
  <c r="AK85" i="4"/>
  <c r="P85" i="4"/>
  <c r="U85" i="4"/>
  <c r="AF85" i="4"/>
  <c r="J85" i="4"/>
  <c r="AP85" i="4"/>
  <c r="Z85" i="4"/>
  <c r="E85" i="4"/>
  <c r="AP93" i="10"/>
  <c r="AL93" i="10"/>
  <c r="AH93" i="10"/>
  <c r="AD93" i="10"/>
  <c r="Z93" i="10"/>
  <c r="V93" i="10"/>
  <c r="R93" i="10"/>
  <c r="N93" i="10"/>
  <c r="J93" i="10"/>
  <c r="F93" i="10"/>
  <c r="B93" i="10"/>
  <c r="AN93" i="10"/>
  <c r="AJ93" i="10"/>
  <c r="AF93" i="10"/>
  <c r="AB93" i="10"/>
  <c r="X93" i="10"/>
  <c r="T93" i="10"/>
  <c r="P93" i="10"/>
  <c r="L93" i="10"/>
  <c r="H93" i="10"/>
  <c r="D93" i="10"/>
  <c r="AO93" i="10"/>
  <c r="AG93" i="10"/>
  <c r="Y93" i="10"/>
  <c r="Q93" i="10"/>
  <c r="I93" i="10"/>
  <c r="AQ93" i="10"/>
  <c r="AK93" i="10"/>
  <c r="AC93" i="10"/>
  <c r="U93" i="10"/>
  <c r="M93" i="10"/>
  <c r="E93" i="10"/>
  <c r="AA93" i="10"/>
  <c r="K93" i="10"/>
  <c r="AM93" i="10"/>
  <c r="W93" i="10"/>
  <c r="G93" i="10"/>
  <c r="AI93" i="10"/>
  <c r="S93" i="10"/>
  <c r="C93" i="10"/>
  <c r="AE93" i="10"/>
  <c r="O93" i="10"/>
  <c r="AN99" i="10"/>
  <c r="AJ99" i="10"/>
  <c r="AF99" i="10"/>
  <c r="AB99" i="10"/>
  <c r="X99" i="10"/>
  <c r="T99" i="10"/>
  <c r="AP99" i="10"/>
  <c r="AL99" i="10"/>
  <c r="AH99" i="10"/>
  <c r="AD99" i="10"/>
  <c r="Z99" i="10"/>
  <c r="V99" i="10"/>
  <c r="AI99" i="10"/>
  <c r="AA99" i="10"/>
  <c r="S99" i="10"/>
  <c r="O99" i="10"/>
  <c r="K99" i="10"/>
  <c r="G99" i="10"/>
  <c r="C99" i="10"/>
  <c r="AM99" i="10"/>
  <c r="AE99" i="10"/>
  <c r="W99" i="10"/>
  <c r="Q99" i="10"/>
  <c r="M99" i="10"/>
  <c r="I99" i="10"/>
  <c r="E99" i="10"/>
  <c r="AC99" i="10"/>
  <c r="AO99" i="10"/>
  <c r="Y99" i="10"/>
  <c r="N99" i="10"/>
  <c r="F99" i="10"/>
  <c r="U99" i="10"/>
  <c r="J99" i="10"/>
  <c r="AK99" i="10"/>
  <c r="P99" i="10"/>
  <c r="D99" i="10"/>
  <c r="L99" i="10"/>
  <c r="H99" i="10"/>
  <c r="AG99" i="10"/>
  <c r="B99" i="10"/>
  <c r="R99" i="10"/>
  <c r="AQ99" i="10"/>
  <c r="AP79" i="4"/>
  <c r="AL79" i="4"/>
  <c r="AH79" i="4"/>
  <c r="AD79" i="4"/>
  <c r="Z79" i="4"/>
  <c r="V79" i="4"/>
  <c r="R79" i="4"/>
  <c r="N79" i="4"/>
  <c r="J79" i="4"/>
  <c r="F79" i="4"/>
  <c r="B79" i="4"/>
  <c r="AO79" i="4"/>
  <c r="AK79" i="4"/>
  <c r="AG79" i="4"/>
  <c r="AC79" i="4"/>
  <c r="Y79" i="4"/>
  <c r="U79" i="4"/>
  <c r="Q79" i="4"/>
  <c r="M79" i="4"/>
  <c r="I79" i="4"/>
  <c r="E79" i="4"/>
  <c r="AN79" i="4"/>
  <c r="AJ79" i="4"/>
  <c r="AF79" i="4"/>
  <c r="AB79" i="4"/>
  <c r="X79" i="4"/>
  <c r="T79" i="4"/>
  <c r="P79" i="4"/>
  <c r="L79" i="4"/>
  <c r="H79" i="4"/>
  <c r="D79" i="4"/>
  <c r="AI79" i="4"/>
  <c r="S79" i="4"/>
  <c r="C79" i="4"/>
  <c r="W79" i="4"/>
  <c r="AE79" i="4"/>
  <c r="O79" i="4"/>
  <c r="AM79" i="4"/>
  <c r="AA79" i="4"/>
  <c r="K79" i="4"/>
  <c r="G79" i="4"/>
  <c r="AP48" i="10"/>
  <c r="AL48" i="10"/>
  <c r="AH48" i="10"/>
  <c r="AD48" i="10"/>
  <c r="Z48" i="10"/>
  <c r="V48" i="10"/>
  <c r="R48" i="10"/>
  <c r="N48" i="10"/>
  <c r="J48" i="10"/>
  <c r="F48" i="10"/>
  <c r="B48" i="10"/>
  <c r="AQ48" i="10"/>
  <c r="AN48" i="10"/>
  <c r="AN47" i="10" s="1"/>
  <c r="AJ48" i="10"/>
  <c r="AJ47" i="10" s="1"/>
  <c r="AF48" i="10"/>
  <c r="AB48" i="10"/>
  <c r="X48" i="10"/>
  <c r="T48" i="10"/>
  <c r="P48" i="10"/>
  <c r="L48" i="10"/>
  <c r="L47" i="10" s="1"/>
  <c r="H48" i="10"/>
  <c r="D48" i="10"/>
  <c r="AM48" i="10"/>
  <c r="AE48" i="10"/>
  <c r="W48" i="10"/>
  <c r="W47" i="10" s="1"/>
  <c r="O48" i="10"/>
  <c r="G48" i="10"/>
  <c r="AI48" i="10"/>
  <c r="AA48" i="10"/>
  <c r="S48" i="10"/>
  <c r="S47" i="10" s="1"/>
  <c r="K48" i="10"/>
  <c r="C48" i="10"/>
  <c r="AC48" i="10"/>
  <c r="M48" i="10"/>
  <c r="M47" i="10" s="1"/>
  <c r="AO48" i="10"/>
  <c r="AO47" i="10" s="1"/>
  <c r="Y48" i="10"/>
  <c r="I48" i="10"/>
  <c r="AK48" i="10"/>
  <c r="U48" i="10"/>
  <c r="E48" i="10"/>
  <c r="E47" i="10" s="1"/>
  <c r="Q48" i="10"/>
  <c r="Q47" i="10" s="1"/>
  <c r="AG48" i="10"/>
  <c r="AN50" i="4"/>
  <c r="AJ50" i="4"/>
  <c r="AF50" i="4"/>
  <c r="AB50" i="4"/>
  <c r="X50" i="4"/>
  <c r="T50" i="4"/>
  <c r="P50" i="4"/>
  <c r="L50" i="4"/>
  <c r="H50" i="4"/>
  <c r="D50" i="4"/>
  <c r="AM50" i="4"/>
  <c r="AI50" i="4"/>
  <c r="AE50" i="4"/>
  <c r="AA50" i="4"/>
  <c r="W50" i="4"/>
  <c r="S50" i="4"/>
  <c r="O50" i="4"/>
  <c r="K50" i="4"/>
  <c r="G50" i="4"/>
  <c r="C50" i="4"/>
  <c r="AL50" i="4"/>
  <c r="AH50" i="4"/>
  <c r="AD50" i="4"/>
  <c r="Z50" i="4"/>
  <c r="V50" i="4"/>
  <c r="R50" i="4"/>
  <c r="N50" i="4"/>
  <c r="J50" i="4"/>
  <c r="F50" i="4"/>
  <c r="B50" i="4"/>
  <c r="AO50" i="4"/>
  <c r="Y50" i="4"/>
  <c r="I50" i="4"/>
  <c r="M50" i="4"/>
  <c r="AK50" i="4"/>
  <c r="U50" i="4"/>
  <c r="E50" i="4"/>
  <c r="AG50" i="4"/>
  <c r="Q50" i="4"/>
  <c r="AC50" i="4"/>
  <c r="AN84" i="4"/>
  <c r="AJ84" i="4"/>
  <c r="AF84" i="4"/>
  <c r="AB84" i="4"/>
  <c r="X84" i="4"/>
  <c r="T84" i="4"/>
  <c r="P84" i="4"/>
  <c r="L84" i="4"/>
  <c r="H84" i="4"/>
  <c r="D84" i="4"/>
  <c r="AM84" i="4"/>
  <c r="AH84" i="4"/>
  <c r="AC84" i="4"/>
  <c r="W84" i="4"/>
  <c r="R84" i="4"/>
  <c r="M84" i="4"/>
  <c r="G84" i="4"/>
  <c r="B84" i="4"/>
  <c r="AL84" i="4"/>
  <c r="AG84" i="4"/>
  <c r="AA84" i="4"/>
  <c r="V84" i="4"/>
  <c r="Q84" i="4"/>
  <c r="K84" i="4"/>
  <c r="F84" i="4"/>
  <c r="AP84" i="4"/>
  <c r="AK84" i="4"/>
  <c r="AE84" i="4"/>
  <c r="Z84" i="4"/>
  <c r="U84" i="4"/>
  <c r="O84" i="4"/>
  <c r="J84" i="4"/>
  <c r="E84" i="4"/>
  <c r="AI84" i="4"/>
  <c r="N84" i="4"/>
  <c r="S84" i="4"/>
  <c r="AD84" i="4"/>
  <c r="I84" i="4"/>
  <c r="Y84" i="4"/>
  <c r="C84" i="4"/>
  <c r="AO84" i="4"/>
  <c r="AN63" i="10"/>
  <c r="AJ63" i="10"/>
  <c r="AF63" i="10"/>
  <c r="AB63" i="10"/>
  <c r="X63" i="10"/>
  <c r="T63" i="10"/>
  <c r="P63" i="10"/>
  <c r="L63" i="10"/>
  <c r="H63" i="10"/>
  <c r="D63" i="10"/>
  <c r="AQ63" i="10"/>
  <c r="AP63" i="10"/>
  <c r="AL63" i="10"/>
  <c r="AH63" i="10"/>
  <c r="AD63" i="10"/>
  <c r="Z63" i="10"/>
  <c r="V63" i="10"/>
  <c r="R63" i="10"/>
  <c r="N63" i="10"/>
  <c r="J63" i="10"/>
  <c r="F63" i="10"/>
  <c r="B63" i="10"/>
  <c r="AO63" i="10"/>
  <c r="AG63" i="10"/>
  <c r="Y63" i="10"/>
  <c r="Q63" i="10"/>
  <c r="I63" i="10"/>
  <c r="AM63" i="10"/>
  <c r="AE63" i="10"/>
  <c r="W63" i="10"/>
  <c r="O63" i="10"/>
  <c r="G63" i="10"/>
  <c r="AK63" i="10"/>
  <c r="AC63" i="10"/>
  <c r="U63" i="10"/>
  <c r="M63" i="10"/>
  <c r="E63" i="10"/>
  <c r="AA63" i="10"/>
  <c r="S63" i="10"/>
  <c r="K63" i="10"/>
  <c r="AI63" i="10"/>
  <c r="C63" i="10"/>
  <c r="AP54" i="4"/>
  <c r="AL54" i="4"/>
  <c r="AH54" i="4"/>
  <c r="AD54" i="4"/>
  <c r="Z54" i="4"/>
  <c r="V54" i="4"/>
  <c r="R54" i="4"/>
  <c r="N54" i="4"/>
  <c r="J54" i="4"/>
  <c r="F54" i="4"/>
  <c r="B54" i="4"/>
  <c r="AO54" i="4"/>
  <c r="AK54" i="4"/>
  <c r="AG54" i="4"/>
  <c r="AC54" i="4"/>
  <c r="Y54" i="4"/>
  <c r="U54" i="4"/>
  <c r="Q54" i="4"/>
  <c r="M54" i="4"/>
  <c r="I54" i="4"/>
  <c r="E54" i="4"/>
  <c r="AN54" i="4"/>
  <c r="AJ54" i="4"/>
  <c r="AF54" i="4"/>
  <c r="AB54" i="4"/>
  <c r="X54" i="4"/>
  <c r="T54" i="4"/>
  <c r="P54" i="4"/>
  <c r="L54" i="4"/>
  <c r="H54" i="4"/>
  <c r="D54" i="4"/>
  <c r="AM54" i="4"/>
  <c r="W54" i="4"/>
  <c r="G54" i="4"/>
  <c r="AA54" i="4"/>
  <c r="AI54" i="4"/>
  <c r="S54" i="4"/>
  <c r="C54" i="4"/>
  <c r="AE54" i="4"/>
  <c r="O54" i="4"/>
  <c r="K54" i="4"/>
  <c r="AN98" i="10"/>
  <c r="AJ98" i="10"/>
  <c r="AF98" i="10"/>
  <c r="AB98" i="10"/>
  <c r="X98" i="10"/>
  <c r="T98" i="10"/>
  <c r="P98" i="10"/>
  <c r="L98" i="10"/>
  <c r="H98" i="10"/>
  <c r="D98" i="10"/>
  <c r="AP98" i="10"/>
  <c r="AL98" i="10"/>
  <c r="AH98" i="10"/>
  <c r="AD98" i="10"/>
  <c r="Z98" i="10"/>
  <c r="V98" i="10"/>
  <c r="R98" i="10"/>
  <c r="N98" i="10"/>
  <c r="J98" i="10"/>
  <c r="F98" i="10"/>
  <c r="B98" i="10"/>
  <c r="AM98" i="10"/>
  <c r="AE98" i="10"/>
  <c r="W98" i="10"/>
  <c r="AO98" i="10"/>
  <c r="AC98" i="10"/>
  <c r="S98" i="10"/>
  <c r="K98" i="10"/>
  <c r="C98" i="10"/>
  <c r="AQ98" i="10"/>
  <c r="AI98" i="10"/>
  <c r="Y98" i="10"/>
  <c r="O98" i="10"/>
  <c r="G98" i="10"/>
  <c r="AG98" i="10"/>
  <c r="M98" i="10"/>
  <c r="AA98" i="10"/>
  <c r="I98" i="10"/>
  <c r="U98" i="10"/>
  <c r="E98" i="10"/>
  <c r="AK98" i="10"/>
  <c r="Q98" i="10"/>
  <c r="AN91" i="10"/>
  <c r="AJ91" i="10"/>
  <c r="AF91" i="10"/>
  <c r="AB91" i="10"/>
  <c r="X91" i="10"/>
  <c r="T91" i="10"/>
  <c r="P91" i="10"/>
  <c r="L91" i="10"/>
  <c r="H91" i="10"/>
  <c r="D91" i="10"/>
  <c r="AP91" i="10"/>
  <c r="AL91" i="10"/>
  <c r="AH91" i="10"/>
  <c r="AD91" i="10"/>
  <c r="Z91" i="10"/>
  <c r="V91" i="10"/>
  <c r="R91" i="10"/>
  <c r="N91" i="10"/>
  <c r="J91" i="10"/>
  <c r="F91" i="10"/>
  <c r="B91" i="10"/>
  <c r="AI91" i="10"/>
  <c r="AA91" i="10"/>
  <c r="S91" i="10"/>
  <c r="K91" i="10"/>
  <c r="C91" i="10"/>
  <c r="AM91" i="10"/>
  <c r="AE91" i="10"/>
  <c r="W91" i="10"/>
  <c r="O91" i="10"/>
  <c r="G91" i="10"/>
  <c r="AQ91" i="10"/>
  <c r="AC91" i="10"/>
  <c r="M91" i="10"/>
  <c r="AO91" i="10"/>
  <c r="Y91" i="10"/>
  <c r="I91" i="10"/>
  <c r="AK91" i="10"/>
  <c r="U91" i="10"/>
  <c r="E91" i="10"/>
  <c r="AG91" i="10"/>
  <c r="Q91" i="10"/>
  <c r="AO97" i="10"/>
  <c r="AK97" i="10"/>
  <c r="AG97" i="10"/>
  <c r="AC97" i="10"/>
  <c r="Y97" i="10"/>
  <c r="U97" i="10"/>
  <c r="Q97" i="10"/>
  <c r="M97" i="10"/>
  <c r="I97" i="10"/>
  <c r="E97" i="10"/>
  <c r="AM97" i="10"/>
  <c r="AI97" i="10"/>
  <c r="AE97" i="10"/>
  <c r="AA97" i="10"/>
  <c r="W97" i="10"/>
  <c r="S97" i="10"/>
  <c r="O97" i="10"/>
  <c r="K97" i="10"/>
  <c r="G97" i="10"/>
  <c r="C97" i="10"/>
  <c r="AJ97" i="10"/>
  <c r="AB97" i="10"/>
  <c r="T97" i="10"/>
  <c r="L97" i="10"/>
  <c r="D97" i="10"/>
  <c r="AN97" i="10"/>
  <c r="AF97" i="10"/>
  <c r="X97" i="10"/>
  <c r="X96" i="10" s="1"/>
  <c r="P97" i="10"/>
  <c r="H97" i="10"/>
  <c r="AL97" i="10"/>
  <c r="V97" i="10"/>
  <c r="F97" i="10"/>
  <c r="AH97" i="10"/>
  <c r="R97" i="10"/>
  <c r="B97" i="10"/>
  <c r="AD97" i="10"/>
  <c r="N97" i="10"/>
  <c r="AQ97" i="10"/>
  <c r="Z97" i="10"/>
  <c r="J97" i="10"/>
  <c r="AP97" i="10"/>
  <c r="AO122" i="10"/>
  <c r="AK122" i="10"/>
  <c r="AG122" i="10"/>
  <c r="AC122" i="10"/>
  <c r="Y122" i="10"/>
  <c r="U122" i="10"/>
  <c r="Q122" i="10"/>
  <c r="M122" i="10"/>
  <c r="I122" i="10"/>
  <c r="E122" i="10"/>
  <c r="AM122" i="10"/>
  <c r="AI122" i="10"/>
  <c r="AE122" i="10"/>
  <c r="AA122" i="10"/>
  <c r="W122" i="10"/>
  <c r="S122" i="10"/>
  <c r="O122" i="10"/>
  <c r="K122" i="10"/>
  <c r="G122" i="10"/>
  <c r="C122" i="10"/>
  <c r="AN122" i="10"/>
  <c r="AF122" i="10"/>
  <c r="X122" i="10"/>
  <c r="P122" i="10"/>
  <c r="H122" i="10"/>
  <c r="AJ122" i="10"/>
  <c r="AB122" i="10"/>
  <c r="T122" i="10"/>
  <c r="L122" i="10"/>
  <c r="D122" i="10"/>
  <c r="AP122" i="10"/>
  <c r="Z122" i="10"/>
  <c r="J122" i="10"/>
  <c r="AL122" i="10"/>
  <c r="V122" i="10"/>
  <c r="F122" i="10"/>
  <c r="R122" i="10"/>
  <c r="AH122" i="10"/>
  <c r="B122" i="10"/>
  <c r="AD122" i="10"/>
  <c r="N122" i="10"/>
  <c r="AQ122" i="10"/>
  <c r="O125" i="7"/>
  <c r="O119" i="7" s="1"/>
  <c r="G125" i="7"/>
  <c r="Y125" i="7"/>
  <c r="Y119" i="7" s="1"/>
  <c r="Y118" i="7" s="1"/>
  <c r="AQ125" i="7"/>
  <c r="AC125" i="7"/>
  <c r="AC119" i="7" s="1"/>
  <c r="AC118" i="7" s="1"/>
  <c r="L125" i="7"/>
  <c r="L119" i="7" s="1"/>
  <c r="AB125" i="7"/>
  <c r="AB119" i="7" s="1"/>
  <c r="B125" i="7"/>
  <c r="B119" i="7" s="1"/>
  <c r="R125" i="7"/>
  <c r="R119" i="7" s="1"/>
  <c r="AH125" i="7"/>
  <c r="AH119" i="7" s="1"/>
  <c r="C114" i="7"/>
  <c r="S114" i="7"/>
  <c r="AI114" i="7"/>
  <c r="AQ82" i="7"/>
  <c r="K82" i="7"/>
  <c r="AN68" i="4"/>
  <c r="AJ68" i="4"/>
  <c r="AF68" i="4"/>
  <c r="AB68" i="4"/>
  <c r="X68" i="4"/>
  <c r="T68" i="4"/>
  <c r="P68" i="4"/>
  <c r="L68" i="4"/>
  <c r="H68" i="4"/>
  <c r="D68" i="4"/>
  <c r="AM68" i="4"/>
  <c r="AI68" i="4"/>
  <c r="AE68" i="4"/>
  <c r="AA68" i="4"/>
  <c r="W68" i="4"/>
  <c r="S68" i="4"/>
  <c r="O68" i="4"/>
  <c r="K68" i="4"/>
  <c r="G68" i="4"/>
  <c r="C68" i="4"/>
  <c r="AP68" i="4"/>
  <c r="AL68" i="4"/>
  <c r="AH68" i="4"/>
  <c r="AD68" i="4"/>
  <c r="Z68" i="4"/>
  <c r="V68" i="4"/>
  <c r="R68" i="4"/>
  <c r="N68" i="4"/>
  <c r="J68" i="4"/>
  <c r="F68" i="4"/>
  <c r="B68" i="4"/>
  <c r="AO68" i="4"/>
  <c r="Y68" i="4"/>
  <c r="I68" i="4"/>
  <c r="AC68" i="4"/>
  <c r="AK68" i="4"/>
  <c r="U68" i="4"/>
  <c r="E68" i="4"/>
  <c r="M68" i="4"/>
  <c r="AG68" i="4"/>
  <c r="Q68" i="4"/>
  <c r="AN53" i="10"/>
  <c r="AJ53" i="10"/>
  <c r="AF53" i="10"/>
  <c r="AB53" i="10"/>
  <c r="X53" i="10"/>
  <c r="T53" i="10"/>
  <c r="P53" i="10"/>
  <c r="L53" i="10"/>
  <c r="H53" i="10"/>
  <c r="D53" i="10"/>
  <c r="AQ53" i="10"/>
  <c r="AP53" i="10"/>
  <c r="AL53" i="10"/>
  <c r="AH53" i="10"/>
  <c r="AD53" i="10"/>
  <c r="Z53" i="10"/>
  <c r="V53" i="10"/>
  <c r="R53" i="10"/>
  <c r="N53" i="10"/>
  <c r="J53" i="10"/>
  <c r="F53" i="10"/>
  <c r="B53" i="10"/>
  <c r="AO53" i="10"/>
  <c r="AG53" i="10"/>
  <c r="Y53" i="10"/>
  <c r="Q53" i="10"/>
  <c r="I53" i="10"/>
  <c r="AK53" i="10"/>
  <c r="AC53" i="10"/>
  <c r="U53" i="10"/>
  <c r="M53" i="10"/>
  <c r="E53" i="10"/>
  <c r="AE53" i="10"/>
  <c r="O53" i="10"/>
  <c r="AA53" i="10"/>
  <c r="K53" i="10"/>
  <c r="AM53" i="10"/>
  <c r="W53" i="10"/>
  <c r="G53" i="10"/>
  <c r="AI53" i="10"/>
  <c r="S53" i="10"/>
  <c r="C53" i="10"/>
  <c r="AM92" i="4"/>
  <c r="AI92" i="4"/>
  <c r="AE92" i="4"/>
  <c r="AA92" i="4"/>
  <c r="W92" i="4"/>
  <c r="S92" i="4"/>
  <c r="O92" i="4"/>
  <c r="K92" i="4"/>
  <c r="G92" i="4"/>
  <c r="C92" i="4"/>
  <c r="AN92" i="4"/>
  <c r="AH92" i="4"/>
  <c r="AC92" i="4"/>
  <c r="X92" i="4"/>
  <c r="R92" i="4"/>
  <c r="M92" i="4"/>
  <c r="H92" i="4"/>
  <c r="B92" i="4"/>
  <c r="AL92" i="4"/>
  <c r="AG92" i="4"/>
  <c r="AB92" i="4"/>
  <c r="V92" i="4"/>
  <c r="Q92" i="4"/>
  <c r="L92" i="4"/>
  <c r="F92" i="4"/>
  <c r="AK92" i="4"/>
  <c r="AF92" i="4"/>
  <c r="Z92" i="4"/>
  <c r="U92" i="4"/>
  <c r="P92" i="4"/>
  <c r="J92" i="4"/>
  <c r="E92" i="4"/>
  <c r="AD92" i="4"/>
  <c r="I92" i="4"/>
  <c r="AJ92" i="4"/>
  <c r="N92" i="4"/>
  <c r="Y92" i="4"/>
  <c r="D92" i="4"/>
  <c r="T92" i="4"/>
  <c r="AO94" i="10"/>
  <c r="AK94" i="10"/>
  <c r="AG94" i="10"/>
  <c r="AC94" i="10"/>
  <c r="Y94" i="10"/>
  <c r="U94" i="10"/>
  <c r="Q94" i="10"/>
  <c r="M94" i="10"/>
  <c r="I94" i="10"/>
  <c r="E94" i="10"/>
  <c r="AM94" i="10"/>
  <c r="AI94" i="10"/>
  <c r="AE94" i="10"/>
  <c r="AA94" i="10"/>
  <c r="W94" i="10"/>
  <c r="S94" i="10"/>
  <c r="O94" i="10"/>
  <c r="K94" i="10"/>
  <c r="G94" i="10"/>
  <c r="C94" i="10"/>
  <c r="AN94" i="10"/>
  <c r="AF94" i="10"/>
  <c r="X94" i="10"/>
  <c r="P94" i="10"/>
  <c r="H94" i="10"/>
  <c r="AJ94" i="10"/>
  <c r="AB94" i="10"/>
  <c r="T94" i="10"/>
  <c r="L94" i="10"/>
  <c r="D94" i="10"/>
  <c r="AH94" i="10"/>
  <c r="R94" i="10"/>
  <c r="B94" i="10"/>
  <c r="AD94" i="10"/>
  <c r="N94" i="10"/>
  <c r="AP94" i="10"/>
  <c r="Z94" i="10"/>
  <c r="J94" i="10"/>
  <c r="AL94" i="10"/>
  <c r="V94" i="10"/>
  <c r="AQ94" i="10"/>
  <c r="F94" i="10"/>
  <c r="DX99" i="11"/>
  <c r="FB99" i="11"/>
  <c r="AQ114" i="4"/>
  <c r="AP48" i="4"/>
  <c r="AL48" i="4"/>
  <c r="AH48" i="4"/>
  <c r="AD48" i="4"/>
  <c r="Z48" i="4"/>
  <c r="V48" i="4"/>
  <c r="R48" i="4"/>
  <c r="N48" i="4"/>
  <c r="J48" i="4"/>
  <c r="F48" i="4"/>
  <c r="B48" i="4"/>
  <c r="AO48" i="4"/>
  <c r="AK48" i="4"/>
  <c r="AG48" i="4"/>
  <c r="AC48" i="4"/>
  <c r="Y48" i="4"/>
  <c r="U48" i="4"/>
  <c r="Q48" i="4"/>
  <c r="M48" i="4"/>
  <c r="I48" i="4"/>
  <c r="E48" i="4"/>
  <c r="AN48" i="4"/>
  <c r="AJ48" i="4"/>
  <c r="AF48" i="4"/>
  <c r="AB48" i="4"/>
  <c r="X48" i="4"/>
  <c r="T48" i="4"/>
  <c r="P48" i="4"/>
  <c r="L48" i="4"/>
  <c r="H48" i="4"/>
  <c r="D48" i="4"/>
  <c r="AA48" i="4"/>
  <c r="K48" i="4"/>
  <c r="AE48" i="4"/>
  <c r="AM48" i="4"/>
  <c r="W48" i="4"/>
  <c r="G48" i="4"/>
  <c r="O48" i="4"/>
  <c r="AI48" i="4"/>
  <c r="S48" i="4"/>
  <c r="C48" i="4"/>
  <c r="AN42" i="4"/>
  <c r="AJ42" i="4"/>
  <c r="AF42" i="4"/>
  <c r="AB42" i="4"/>
  <c r="X42" i="4"/>
  <c r="T42" i="4"/>
  <c r="P42" i="4"/>
  <c r="L42" i="4"/>
  <c r="H42" i="4"/>
  <c r="D42" i="4"/>
  <c r="AM42" i="4"/>
  <c r="AP42" i="4"/>
  <c r="AI42" i="4"/>
  <c r="AD42" i="4"/>
  <c r="Y42" i="4"/>
  <c r="S42" i="4"/>
  <c r="N42" i="4"/>
  <c r="I42" i="4"/>
  <c r="C42" i="4"/>
  <c r="Z42" i="4"/>
  <c r="O42" i="4"/>
  <c r="E42" i="4"/>
  <c r="AO42" i="4"/>
  <c r="AH42" i="4"/>
  <c r="AC42" i="4"/>
  <c r="W42" i="4"/>
  <c r="R42" i="4"/>
  <c r="M42" i="4"/>
  <c r="G42" i="4"/>
  <c r="B42" i="4"/>
  <c r="AK42" i="4"/>
  <c r="U42" i="4"/>
  <c r="AL42" i="4"/>
  <c r="AG42" i="4"/>
  <c r="AA42" i="4"/>
  <c r="V42" i="4"/>
  <c r="Q42" i="4"/>
  <c r="K42" i="4"/>
  <c r="F42" i="4"/>
  <c r="AE42" i="4"/>
  <c r="J42" i="4"/>
  <c r="AN50" i="10"/>
  <c r="AJ50" i="10"/>
  <c r="AF50" i="10"/>
  <c r="AB50" i="10"/>
  <c r="X50" i="10"/>
  <c r="T50" i="10"/>
  <c r="P50" i="10"/>
  <c r="L50" i="10"/>
  <c r="H50" i="10"/>
  <c r="D50" i="10"/>
  <c r="AP50" i="10"/>
  <c r="AL50" i="10"/>
  <c r="AH50" i="10"/>
  <c r="AD50" i="10"/>
  <c r="Z50" i="10"/>
  <c r="V50" i="10"/>
  <c r="R50" i="10"/>
  <c r="N50" i="10"/>
  <c r="J50" i="10"/>
  <c r="F50" i="10"/>
  <c r="B50" i="10"/>
  <c r="AQ50" i="10"/>
  <c r="AK50" i="10"/>
  <c r="AC50" i="10"/>
  <c r="U50" i="10"/>
  <c r="M50" i="10"/>
  <c r="E50" i="10"/>
  <c r="AO50" i="10"/>
  <c r="AG50" i="10"/>
  <c r="Y50" i="10"/>
  <c r="Q50" i="10"/>
  <c r="I50" i="10"/>
  <c r="AA50" i="10"/>
  <c r="K50" i="10"/>
  <c r="AM50" i="10"/>
  <c r="W50" i="10"/>
  <c r="G50" i="10"/>
  <c r="AI50" i="10"/>
  <c r="S50" i="10"/>
  <c r="C50" i="10"/>
  <c r="AE50" i="10"/>
  <c r="O50" i="10"/>
  <c r="AM84" i="10"/>
  <c r="AI84" i="10"/>
  <c r="AE84" i="10"/>
  <c r="AA84" i="10"/>
  <c r="W84" i="10"/>
  <c r="S84" i="10"/>
  <c r="O84" i="10"/>
  <c r="K84" i="10"/>
  <c r="G84" i="10"/>
  <c r="C84" i="10"/>
  <c r="AO84" i="10"/>
  <c r="AK84" i="10"/>
  <c r="AG84" i="10"/>
  <c r="AC84" i="10"/>
  <c r="Y84" i="10"/>
  <c r="U84" i="10"/>
  <c r="Q84" i="10"/>
  <c r="M84" i="10"/>
  <c r="I84" i="10"/>
  <c r="E84" i="10"/>
  <c r="AL84" i="10"/>
  <c r="AD84" i="10"/>
  <c r="V84" i="10"/>
  <c r="N84" i="10"/>
  <c r="F84" i="10"/>
  <c r="AP84" i="10"/>
  <c r="AH84" i="10"/>
  <c r="Z84" i="10"/>
  <c r="R84" i="10"/>
  <c r="J84" i="10"/>
  <c r="B84" i="10"/>
  <c r="AF84" i="10"/>
  <c r="P84" i="10"/>
  <c r="AB84" i="10"/>
  <c r="L84" i="10"/>
  <c r="AN84" i="10"/>
  <c r="X84" i="10"/>
  <c r="H84" i="10"/>
  <c r="T84" i="10"/>
  <c r="AQ84" i="10"/>
  <c r="D84" i="10"/>
  <c r="AJ84" i="10"/>
  <c r="AP63" i="4"/>
  <c r="AL63" i="4"/>
  <c r="AH63" i="4"/>
  <c r="AD63" i="4"/>
  <c r="Z63" i="4"/>
  <c r="V63" i="4"/>
  <c r="R63" i="4"/>
  <c r="N63" i="4"/>
  <c r="J63" i="4"/>
  <c r="F63" i="4"/>
  <c r="B63" i="4"/>
  <c r="AO63" i="4"/>
  <c r="AK63" i="4"/>
  <c r="AG63" i="4"/>
  <c r="AC63" i="4"/>
  <c r="Y63" i="4"/>
  <c r="U63" i="4"/>
  <c r="Q63" i="4"/>
  <c r="M63" i="4"/>
  <c r="I63" i="4"/>
  <c r="E63" i="4"/>
  <c r="AN63" i="4"/>
  <c r="AJ63" i="4"/>
  <c r="AF63" i="4"/>
  <c r="AB63" i="4"/>
  <c r="X63" i="4"/>
  <c r="T63" i="4"/>
  <c r="P63" i="4"/>
  <c r="L63" i="4"/>
  <c r="H63" i="4"/>
  <c r="D63" i="4"/>
  <c r="AM63" i="4"/>
  <c r="W63" i="4"/>
  <c r="G63" i="4"/>
  <c r="K63" i="4"/>
  <c r="AI63" i="4"/>
  <c r="S63" i="4"/>
  <c r="C63" i="4"/>
  <c r="AE63" i="4"/>
  <c r="O63" i="4"/>
  <c r="AA63" i="4"/>
  <c r="AN80" i="10"/>
  <c r="AJ80" i="10"/>
  <c r="AF80" i="10"/>
  <c r="AB80" i="10"/>
  <c r="X80" i="10"/>
  <c r="T80" i="10"/>
  <c r="P80" i="10"/>
  <c r="L80" i="10"/>
  <c r="H80" i="10"/>
  <c r="D80" i="10"/>
  <c r="AP80" i="10"/>
  <c r="AL80" i="10"/>
  <c r="AH80" i="10"/>
  <c r="AD80" i="10"/>
  <c r="Z80" i="10"/>
  <c r="V80" i="10"/>
  <c r="R80" i="10"/>
  <c r="N80" i="10"/>
  <c r="J80" i="10"/>
  <c r="F80" i="10"/>
  <c r="B80" i="10"/>
  <c r="AI80" i="10"/>
  <c r="AA80" i="10"/>
  <c r="S80" i="10"/>
  <c r="K80" i="10"/>
  <c r="C80" i="10"/>
  <c r="AM80" i="10"/>
  <c r="AE80" i="10"/>
  <c r="W80" i="10"/>
  <c r="O80" i="10"/>
  <c r="G80" i="10"/>
  <c r="AQ80" i="10"/>
  <c r="AK80" i="10"/>
  <c r="U80" i="10"/>
  <c r="E80" i="10"/>
  <c r="AG80" i="10"/>
  <c r="Q80" i="10"/>
  <c r="AC80" i="10"/>
  <c r="M80" i="10"/>
  <c r="Y80" i="10"/>
  <c r="I80" i="10"/>
  <c r="AO80" i="10"/>
  <c r="AO69" i="10"/>
  <c r="AK69" i="10"/>
  <c r="AG69" i="10"/>
  <c r="AC69" i="10"/>
  <c r="Y69" i="10"/>
  <c r="U69" i="10"/>
  <c r="Q69" i="10"/>
  <c r="M69" i="10"/>
  <c r="I69" i="10"/>
  <c r="E69" i="10"/>
  <c r="AM69" i="10"/>
  <c r="AI69" i="10"/>
  <c r="AE69" i="10"/>
  <c r="AA69" i="10"/>
  <c r="W69" i="10"/>
  <c r="S69" i="10"/>
  <c r="O69" i="10"/>
  <c r="K69" i="10"/>
  <c r="G69" i="10"/>
  <c r="C69" i="10"/>
  <c r="AP69" i="10"/>
  <c r="AH69" i="10"/>
  <c r="AH67" i="10" s="1"/>
  <c r="Z69" i="10"/>
  <c r="R69" i="10"/>
  <c r="R67" i="10" s="1"/>
  <c r="J69" i="10"/>
  <c r="B69" i="10"/>
  <c r="B67" i="10" s="1"/>
  <c r="AN69" i="10"/>
  <c r="AF69" i="10"/>
  <c r="X69" i="10"/>
  <c r="P69" i="10"/>
  <c r="H69" i="10"/>
  <c r="AL69" i="10"/>
  <c r="AD69" i="10"/>
  <c r="V69" i="10"/>
  <c r="V67" i="10" s="1"/>
  <c r="N69" i="10"/>
  <c r="F69" i="10"/>
  <c r="AJ69" i="10"/>
  <c r="D69" i="10"/>
  <c r="AB69" i="10"/>
  <c r="T69" i="10"/>
  <c r="L69" i="10"/>
  <c r="AQ69" i="10"/>
  <c r="AM78" i="4"/>
  <c r="AI78" i="4"/>
  <c r="AE78" i="4"/>
  <c r="AA78" i="4"/>
  <c r="W78" i="4"/>
  <c r="S78" i="4"/>
  <c r="O78" i="4"/>
  <c r="K78" i="4"/>
  <c r="G78" i="4"/>
  <c r="C78" i="4"/>
  <c r="AP78" i="4"/>
  <c r="AL78" i="4"/>
  <c r="AH78" i="4"/>
  <c r="AD78" i="4"/>
  <c r="Z78" i="4"/>
  <c r="V78" i="4"/>
  <c r="R78" i="4"/>
  <c r="N78" i="4"/>
  <c r="J78" i="4"/>
  <c r="F78" i="4"/>
  <c r="B78" i="4"/>
  <c r="AO78" i="4"/>
  <c r="AK78" i="4"/>
  <c r="AG78" i="4"/>
  <c r="AC78" i="4"/>
  <c r="Y78" i="4"/>
  <c r="U78" i="4"/>
  <c r="Q78" i="4"/>
  <c r="M78" i="4"/>
  <c r="I78" i="4"/>
  <c r="E78" i="4"/>
  <c r="AB78" i="4"/>
  <c r="L78" i="4"/>
  <c r="AF78" i="4"/>
  <c r="AN78" i="4"/>
  <c r="X78" i="4"/>
  <c r="H78" i="4"/>
  <c r="AJ78" i="4"/>
  <c r="T78" i="4"/>
  <c r="D78" i="4"/>
  <c r="P78" i="4"/>
  <c r="AN77" i="4"/>
  <c r="AJ77" i="4"/>
  <c r="AF77" i="4"/>
  <c r="AB77" i="4"/>
  <c r="X77" i="4"/>
  <c r="T77" i="4"/>
  <c r="P77" i="4"/>
  <c r="L77" i="4"/>
  <c r="H77" i="4"/>
  <c r="D77" i="4"/>
  <c r="AM77" i="4"/>
  <c r="AI77" i="4"/>
  <c r="AE77" i="4"/>
  <c r="AA77" i="4"/>
  <c r="W77" i="4"/>
  <c r="S77" i="4"/>
  <c r="O77" i="4"/>
  <c r="K77" i="4"/>
  <c r="G77" i="4"/>
  <c r="C77" i="4"/>
  <c r="AL77" i="4"/>
  <c r="AH77" i="4"/>
  <c r="AD77" i="4"/>
  <c r="Z77" i="4"/>
  <c r="V77" i="4"/>
  <c r="R77" i="4"/>
  <c r="N77" i="4"/>
  <c r="J77" i="4"/>
  <c r="F77" i="4"/>
  <c r="B77" i="4"/>
  <c r="AK77" i="4"/>
  <c r="U77" i="4"/>
  <c r="E77" i="4"/>
  <c r="AO77" i="4"/>
  <c r="AG77" i="4"/>
  <c r="Q77" i="4"/>
  <c r="AC77" i="4"/>
  <c r="M77" i="4"/>
  <c r="Y77" i="4"/>
  <c r="I77" i="4"/>
  <c r="AO83" i="4"/>
  <c r="AK83" i="4"/>
  <c r="AG83" i="4"/>
  <c r="AC83" i="4"/>
  <c r="Y83" i="4"/>
  <c r="U83" i="4"/>
  <c r="Q83" i="4"/>
  <c r="M83" i="4"/>
  <c r="I83" i="4"/>
  <c r="E83" i="4"/>
  <c r="AL83" i="4"/>
  <c r="AF83" i="4"/>
  <c r="AA83" i="4"/>
  <c r="V83" i="4"/>
  <c r="P83" i="4"/>
  <c r="K83" i="4"/>
  <c r="F83" i="4"/>
  <c r="AP83" i="4"/>
  <c r="AJ83" i="4"/>
  <c r="AE83" i="4"/>
  <c r="Z83" i="4"/>
  <c r="T83" i="4"/>
  <c r="O83" i="4"/>
  <c r="J83" i="4"/>
  <c r="D83" i="4"/>
  <c r="AN83" i="4"/>
  <c r="AI83" i="4"/>
  <c r="AD83" i="4"/>
  <c r="X83" i="4"/>
  <c r="S83" i="4"/>
  <c r="N83" i="4"/>
  <c r="H83" i="4"/>
  <c r="C83" i="4"/>
  <c r="AH83" i="4"/>
  <c r="L83" i="4"/>
  <c r="AM83" i="4"/>
  <c r="R83" i="4"/>
  <c r="AB83" i="4"/>
  <c r="G83" i="4"/>
  <c r="W83" i="4"/>
  <c r="B83" i="4"/>
  <c r="AN91" i="4"/>
  <c r="AJ91" i="4"/>
  <c r="AF91" i="4"/>
  <c r="AB91" i="4"/>
  <c r="X91" i="4"/>
  <c r="T91" i="4"/>
  <c r="P91" i="4"/>
  <c r="L91" i="4"/>
  <c r="H91" i="4"/>
  <c r="D91" i="4"/>
  <c r="AL91" i="4"/>
  <c r="AG91" i="4"/>
  <c r="AA91" i="4"/>
  <c r="V91" i="4"/>
  <c r="Q91" i="4"/>
  <c r="K91" i="4"/>
  <c r="F91" i="4"/>
  <c r="AP91" i="4"/>
  <c r="AK91" i="4"/>
  <c r="AE91" i="4"/>
  <c r="Z91" i="4"/>
  <c r="U91" i="4"/>
  <c r="O91" i="4"/>
  <c r="J91" i="4"/>
  <c r="E91" i="4"/>
  <c r="AO91" i="4"/>
  <c r="AI91" i="4"/>
  <c r="AD91" i="4"/>
  <c r="Y91" i="4"/>
  <c r="S91" i="4"/>
  <c r="N91" i="4"/>
  <c r="I91" i="4"/>
  <c r="C91" i="4"/>
  <c r="AC91" i="4"/>
  <c r="G91" i="4"/>
  <c r="AH91" i="4"/>
  <c r="M91" i="4"/>
  <c r="W91" i="4"/>
  <c r="B91" i="4"/>
  <c r="AM91" i="4"/>
  <c r="R91" i="4"/>
  <c r="AP121" i="10"/>
  <c r="AL121" i="10"/>
  <c r="AH121" i="10"/>
  <c r="AD121" i="10"/>
  <c r="Z121" i="10"/>
  <c r="V121" i="10"/>
  <c r="R121" i="10"/>
  <c r="N121" i="10"/>
  <c r="J121" i="10"/>
  <c r="F121" i="10"/>
  <c r="B121" i="10"/>
  <c r="AN121" i="10"/>
  <c r="AJ121" i="10"/>
  <c r="AF121" i="10"/>
  <c r="AB121" i="10"/>
  <c r="X121" i="10"/>
  <c r="T121" i="10"/>
  <c r="P121" i="10"/>
  <c r="L121" i="10"/>
  <c r="H121" i="10"/>
  <c r="D121" i="10"/>
  <c r="AO121" i="10"/>
  <c r="AG121" i="10"/>
  <c r="Y121" i="10"/>
  <c r="Q121" i="10"/>
  <c r="I121" i="10"/>
  <c r="AK121" i="10"/>
  <c r="AC121" i="10"/>
  <c r="U121" i="10"/>
  <c r="M121" i="10"/>
  <c r="E121" i="10"/>
  <c r="AI121" i="10"/>
  <c r="S121" i="10"/>
  <c r="C121" i="10"/>
  <c r="AE121" i="10"/>
  <c r="O121" i="10"/>
  <c r="AA121" i="10"/>
  <c r="K121" i="10"/>
  <c r="AQ121" i="10"/>
  <c r="G121" i="10"/>
  <c r="AM121" i="10"/>
  <c r="W121" i="10"/>
  <c r="AN97" i="4"/>
  <c r="AJ97" i="4"/>
  <c r="AF97" i="4"/>
  <c r="AB97" i="4"/>
  <c r="X97" i="4"/>
  <c r="T97" i="4"/>
  <c r="P97" i="4"/>
  <c r="L97" i="4"/>
  <c r="H97" i="4"/>
  <c r="D97" i="4"/>
  <c r="AP97" i="4"/>
  <c r="AK97" i="4"/>
  <c r="AE97" i="4"/>
  <c r="Z97" i="4"/>
  <c r="U97" i="4"/>
  <c r="O97" i="4"/>
  <c r="J97" i="4"/>
  <c r="E97" i="4"/>
  <c r="AO97" i="4"/>
  <c r="AI97" i="4"/>
  <c r="AD97" i="4"/>
  <c r="Y97" i="4"/>
  <c r="S97" i="4"/>
  <c r="N97" i="4"/>
  <c r="I97" i="4"/>
  <c r="C97" i="4"/>
  <c r="AM97" i="4"/>
  <c r="AH97" i="4"/>
  <c r="AC97" i="4"/>
  <c r="W97" i="4"/>
  <c r="R97" i="4"/>
  <c r="M97" i="4"/>
  <c r="G97" i="4"/>
  <c r="B97" i="4"/>
  <c r="V97" i="4"/>
  <c r="AA97" i="4"/>
  <c r="AL97" i="4"/>
  <c r="Q97" i="4"/>
  <c r="AG97" i="4"/>
  <c r="K97" i="4"/>
  <c r="F97" i="4"/>
  <c r="FM99" i="11"/>
  <c r="FM93" i="11" s="1"/>
  <c r="FM92" i="11" s="1"/>
  <c r="AM125" i="7"/>
  <c r="AG125" i="7"/>
  <c r="AG119" i="7" s="1"/>
  <c r="AG118" i="7" s="1"/>
  <c r="S125" i="7"/>
  <c r="S119" i="7" s="1"/>
  <c r="E125" i="7"/>
  <c r="E119" i="7" s="1"/>
  <c r="E118" i="7" s="1"/>
  <c r="AK125" i="7"/>
  <c r="P125" i="7"/>
  <c r="AF125" i="7"/>
  <c r="AF119" i="7" s="1"/>
  <c r="F125" i="7"/>
  <c r="F119" i="7" s="1"/>
  <c r="V125" i="7"/>
  <c r="AL125" i="7"/>
  <c r="AL119" i="7" s="1"/>
  <c r="G114" i="7"/>
  <c r="W114" i="7"/>
  <c r="AI82" i="7"/>
  <c r="AI72" i="7" s="1"/>
  <c r="AK82" i="7"/>
  <c r="Z57" i="7"/>
  <c r="F67" i="7"/>
  <c r="M67" i="7"/>
  <c r="N67" i="7"/>
  <c r="J67" i="7"/>
  <c r="U76" i="7"/>
  <c r="K96" i="7"/>
  <c r="AA96" i="7"/>
  <c r="FM50" i="11"/>
  <c r="I76" i="7"/>
  <c r="AD76" i="7"/>
  <c r="Z76" i="7"/>
  <c r="F76" i="7"/>
  <c r="AA76" i="7"/>
  <c r="H76" i="7"/>
  <c r="X76" i="7"/>
  <c r="AN76" i="7"/>
  <c r="P82" i="7"/>
  <c r="R82" i="7"/>
  <c r="AM82" i="7"/>
  <c r="AN82" i="7"/>
  <c r="O82" i="7"/>
  <c r="AJ82" i="7"/>
  <c r="FM64" i="11"/>
  <c r="P90" i="7"/>
  <c r="AA90" i="7"/>
  <c r="R90" i="7"/>
  <c r="AM90" i="7"/>
  <c r="S90" i="7"/>
  <c r="AN90" i="7"/>
  <c r="T90" i="7"/>
  <c r="AP90" i="7"/>
  <c r="FM70" i="11"/>
  <c r="U96" i="7"/>
  <c r="AQ96" i="7"/>
  <c r="AQ87" i="7" s="1"/>
  <c r="AG96" i="7"/>
  <c r="AG87" i="7" s="1"/>
  <c r="L96" i="7"/>
  <c r="AB96" i="7"/>
  <c r="B96" i="7"/>
  <c r="R96" i="7"/>
  <c r="AH96" i="7"/>
  <c r="D47" i="7"/>
  <c r="D43" i="7" s="1"/>
  <c r="H47" i="7"/>
  <c r="AB47" i="7"/>
  <c r="F47" i="7"/>
  <c r="F43" i="7" s="1"/>
  <c r="V47" i="7"/>
  <c r="V43" i="7" s="1"/>
  <c r="AL47" i="7"/>
  <c r="K47" i="7"/>
  <c r="K43" i="7" s="1"/>
  <c r="AA47" i="7"/>
  <c r="AA43" i="7" s="1"/>
  <c r="B114" i="7"/>
  <c r="R114" i="7"/>
  <c r="AH114" i="7"/>
  <c r="H114" i="7"/>
  <c r="X114" i="7"/>
  <c r="AN114" i="7"/>
  <c r="S57" i="7"/>
  <c r="AB57" i="7"/>
  <c r="Q67" i="7"/>
  <c r="Q57" i="7" s="1"/>
  <c r="R67" i="7"/>
  <c r="R57" i="7" s="1"/>
  <c r="AN67" i="7"/>
  <c r="AN57" i="7" s="1"/>
  <c r="T67" i="7"/>
  <c r="T57" i="7" s="1"/>
  <c r="P67" i="7"/>
  <c r="P57" i="7" s="1"/>
  <c r="E76" i="7"/>
  <c r="O96" i="7"/>
  <c r="AE96" i="7"/>
  <c r="R76" i="7"/>
  <c r="N76" i="7"/>
  <c r="J76" i="7"/>
  <c r="AE76" i="7"/>
  <c r="K76" i="7"/>
  <c r="AG76" i="7"/>
  <c r="L76" i="7"/>
  <c r="AB76" i="7"/>
  <c r="FM56" i="11"/>
  <c r="AL82" i="7"/>
  <c r="B82" i="7"/>
  <c r="W82" i="7"/>
  <c r="W72" i="7" s="1"/>
  <c r="X82" i="7"/>
  <c r="T82" i="7"/>
  <c r="AP82" i="7"/>
  <c r="Q82" i="7"/>
  <c r="AG82" i="7"/>
  <c r="AL90" i="7"/>
  <c r="B90" i="7"/>
  <c r="W90" i="7"/>
  <c r="C90" i="7"/>
  <c r="X90" i="7"/>
  <c r="D90" i="7"/>
  <c r="Z90" i="7"/>
  <c r="AC96" i="7"/>
  <c r="AC87" i="7" s="1"/>
  <c r="I96" i="7"/>
  <c r="I87" i="7" s="1"/>
  <c r="AO96" i="7"/>
  <c r="P96" i="7"/>
  <c r="AF96" i="7"/>
  <c r="F96" i="7"/>
  <c r="V96" i="7"/>
  <c r="AL96" i="7"/>
  <c r="AF47" i="7"/>
  <c r="T47" i="7"/>
  <c r="T43" i="7" s="1"/>
  <c r="X47" i="7"/>
  <c r="X43" i="7" s="1"/>
  <c r="J47" i="7"/>
  <c r="J43" i="7" s="1"/>
  <c r="Z47" i="7"/>
  <c r="AP47" i="7"/>
  <c r="AP43" i="7" s="1"/>
  <c r="O47" i="7"/>
  <c r="AE47" i="7"/>
  <c r="AE43" i="7" s="1"/>
  <c r="F114" i="7"/>
  <c r="V114" i="7"/>
  <c r="AL114" i="7"/>
  <c r="L114" i="7"/>
  <c r="AB114" i="7"/>
  <c r="AL67" i="7"/>
  <c r="AL57" i="7" s="1"/>
  <c r="B67" i="7"/>
  <c r="B57" i="7" s="1"/>
  <c r="X67" i="7"/>
  <c r="X57" i="7" s="1"/>
  <c r="D67" i="7"/>
  <c r="U67" i="7"/>
  <c r="U57" i="7" s="1"/>
  <c r="C96" i="7"/>
  <c r="S96" i="7"/>
  <c r="AI96" i="7"/>
  <c r="AH76" i="7"/>
  <c r="AC76" i="7"/>
  <c r="AC72" i="7" s="1"/>
  <c r="AO76" i="7"/>
  <c r="O76" i="7"/>
  <c r="Q76" i="7"/>
  <c r="AL76" i="7"/>
  <c r="P76" i="7"/>
  <c r="AF76" i="7"/>
  <c r="V82" i="7"/>
  <c r="G82" i="7"/>
  <c r="G72" i="7" s="1"/>
  <c r="AB82" i="7"/>
  <c r="H82" i="7"/>
  <c r="AD82" i="7"/>
  <c r="D82" i="7"/>
  <c r="Z82" i="7"/>
  <c r="K90" i="7"/>
  <c r="V90" i="7"/>
  <c r="G90" i="7"/>
  <c r="AB90" i="7"/>
  <c r="H90" i="7"/>
  <c r="AD90" i="7"/>
  <c r="J90" i="7"/>
  <c r="AE90" i="7"/>
  <c r="E96" i="7"/>
  <c r="E87" i="7" s="1"/>
  <c r="AK96" i="7"/>
  <c r="AK87" i="7" s="1"/>
  <c r="Q96" i="7"/>
  <c r="Q87" i="7" s="1"/>
  <c r="D96" i="7"/>
  <c r="T96" i="7"/>
  <c r="AJ96" i="7"/>
  <c r="J96" i="7"/>
  <c r="Z96" i="7"/>
  <c r="AP96" i="7"/>
  <c r="FM21" i="11"/>
  <c r="AJ47" i="7"/>
  <c r="AJ43" i="7" s="1"/>
  <c r="AN47" i="7"/>
  <c r="AN43" i="7" s="1"/>
  <c r="N47" i="7"/>
  <c r="AD47" i="7"/>
  <c r="AD43" i="7" s="1"/>
  <c r="C47" i="7"/>
  <c r="S47" i="7"/>
  <c r="S43" i="7" s="1"/>
  <c r="AI47" i="7"/>
  <c r="J114" i="7"/>
  <c r="Z114" i="7"/>
  <c r="P114" i="7"/>
  <c r="AF114" i="7"/>
  <c r="AP57" i="7"/>
  <c r="K57" i="7"/>
  <c r="AA57" i="7"/>
  <c r="L67" i="7"/>
  <c r="V67" i="7"/>
  <c r="H67" i="7"/>
  <c r="I67" i="7"/>
  <c r="I57" i="7" s="1"/>
  <c r="E67" i="7"/>
  <c r="E57" i="7" s="1"/>
  <c r="AK76" i="7"/>
  <c r="G96" i="7"/>
  <c r="W96" i="7"/>
  <c r="AM96" i="7"/>
  <c r="M76" i="7"/>
  <c r="B76" i="7"/>
  <c r="Y76" i="7"/>
  <c r="AQ76" i="7"/>
  <c r="AP76" i="7"/>
  <c r="V76" i="7"/>
  <c r="D76" i="7"/>
  <c r="T76" i="7"/>
  <c r="AJ76" i="7"/>
  <c r="AF82" i="7"/>
  <c r="F82" i="7"/>
  <c r="L82" i="7"/>
  <c r="AH82" i="7"/>
  <c r="N82" i="7"/>
  <c r="J82" i="7"/>
  <c r="AE82" i="7"/>
  <c r="I82" i="7"/>
  <c r="Y82" i="7"/>
  <c r="AO82" i="7"/>
  <c r="AF90" i="7"/>
  <c r="F90" i="7"/>
  <c r="L90" i="7"/>
  <c r="AH90" i="7"/>
  <c r="N90" i="7"/>
  <c r="AI90" i="7"/>
  <c r="O90" i="7"/>
  <c r="AJ90" i="7"/>
  <c r="AP119" i="7"/>
  <c r="M96" i="7"/>
  <c r="Y96" i="7"/>
  <c r="Y87" i="7" s="1"/>
  <c r="H96" i="7"/>
  <c r="X96" i="7"/>
  <c r="AN96" i="7"/>
  <c r="N96" i="7"/>
  <c r="AD96" i="7"/>
  <c r="AQ120" i="7"/>
  <c r="P47" i="7"/>
  <c r="AQ47" i="7"/>
  <c r="L47" i="7"/>
  <c r="B47" i="7"/>
  <c r="R47" i="7"/>
  <c r="R43" i="7" s="1"/>
  <c r="AH47" i="7"/>
  <c r="AH43" i="7" s="1"/>
  <c r="G47" i="7"/>
  <c r="G43" i="7" s="1"/>
  <c r="W47" i="7"/>
  <c r="W43" i="7" s="1"/>
  <c r="AM47" i="7"/>
  <c r="N114" i="7"/>
  <c r="AD114" i="7"/>
  <c r="D114" i="7"/>
  <c r="T114" i="7"/>
  <c r="AJ114" i="7"/>
  <c r="FL41" i="11"/>
  <c r="FL31" i="11" s="1"/>
  <c r="FI41" i="11"/>
  <c r="BQ99" i="11"/>
  <c r="DM99" i="11"/>
  <c r="BN99" i="11"/>
  <c r="FM21" i="2"/>
  <c r="FM41" i="2"/>
  <c r="FM26" i="2"/>
  <c r="FM50" i="2"/>
  <c r="FM64" i="2"/>
  <c r="FM35" i="2"/>
  <c r="FM56" i="2"/>
  <c r="FM94" i="2"/>
  <c r="FL41" i="2"/>
  <c r="FK35" i="11"/>
  <c r="FK31" i="11" s="1"/>
  <c r="CX17" i="5"/>
  <c r="CI17" i="5"/>
  <c r="FK99" i="2"/>
  <c r="FK56" i="11"/>
  <c r="FK50" i="11"/>
  <c r="FK64" i="2"/>
  <c r="FK70" i="11"/>
  <c r="FK35" i="2"/>
  <c r="FK31" i="2" s="1"/>
  <c r="FK26" i="2"/>
  <c r="FK94" i="11"/>
  <c r="FK21" i="11"/>
  <c r="FK99" i="11"/>
  <c r="FK56" i="2"/>
  <c r="FK26" i="11"/>
  <c r="FK50" i="2"/>
  <c r="FK64" i="11"/>
  <c r="FK70" i="2"/>
  <c r="FK94" i="2"/>
  <c r="FK21" i="2"/>
  <c r="FL99" i="2"/>
  <c r="FL93" i="2" s="1"/>
  <c r="FL92" i="2" s="1"/>
  <c r="FL50" i="11"/>
  <c r="FL56" i="2"/>
  <c r="FL64" i="2"/>
  <c r="FL70" i="11"/>
  <c r="FL21" i="2"/>
  <c r="FL99" i="11"/>
  <c r="FL93" i="11" s="1"/>
  <c r="FL92" i="11" s="1"/>
  <c r="FL50" i="2"/>
  <c r="FL56" i="11"/>
  <c r="FL64" i="11"/>
  <c r="FL70" i="2"/>
  <c r="FL21" i="11"/>
  <c r="FL17" i="11" s="1"/>
  <c r="FJ41" i="11"/>
  <c r="DP61" i="5"/>
  <c r="CY61" i="5"/>
  <c r="L17" i="5"/>
  <c r="AG61" i="5"/>
  <c r="FB61" i="5"/>
  <c r="CH17" i="5"/>
  <c r="BK17" i="5"/>
  <c r="Y92" i="5"/>
  <c r="FD61" i="5"/>
  <c r="CL61" i="5"/>
  <c r="BI92" i="5"/>
  <c r="AJ46" i="5"/>
  <c r="X17" i="5"/>
  <c r="BZ64" i="2"/>
  <c r="CP64" i="2"/>
  <c r="EL64" i="2"/>
  <c r="BX64" i="11"/>
  <c r="EZ64" i="11"/>
  <c r="BW64" i="2"/>
  <c r="CM64" i="2"/>
  <c r="DS64" i="2"/>
  <c r="EI64" i="2"/>
  <c r="EY64" i="2"/>
  <c r="CO64" i="11"/>
  <c r="CN64" i="2"/>
  <c r="DD64" i="2"/>
  <c r="EJ64" i="2"/>
  <c r="BV64" i="11"/>
  <c r="DB64" i="11"/>
  <c r="DR64" i="11"/>
  <c r="F99" i="2"/>
  <c r="BR99" i="2"/>
  <c r="ED99" i="2"/>
  <c r="AY99" i="2"/>
  <c r="DQ31" i="5"/>
  <c r="CT31" i="5"/>
  <c r="ED17" i="5"/>
  <c r="CL31" i="5"/>
  <c r="AA46" i="5"/>
  <c r="DA31" i="5"/>
  <c r="O46" i="5"/>
  <c r="CI92" i="5"/>
  <c r="DH61" i="5"/>
  <c r="AV61" i="5"/>
  <c r="BE17" i="5"/>
  <c r="DB17" i="5"/>
  <c r="CX31" i="5"/>
  <c r="EB31" i="5"/>
  <c r="AL31" i="5"/>
  <c r="U17" i="5"/>
  <c r="AC31" i="5"/>
  <c r="EV46" i="5"/>
  <c r="BO46" i="5"/>
  <c r="EF92" i="5"/>
  <c r="L61" i="5"/>
  <c r="C31" i="5"/>
  <c r="CN31" i="5"/>
  <c r="G46" i="5"/>
  <c r="AR61" i="5"/>
  <c r="V99" i="2"/>
  <c r="AL99" i="2"/>
  <c r="BB99" i="2"/>
  <c r="CH99" i="2"/>
  <c r="DN99" i="2"/>
  <c r="AZ99" i="11"/>
  <c r="BP99" i="11"/>
  <c r="S99" i="2"/>
  <c r="AI99" i="2"/>
  <c r="BA17" i="5"/>
  <c r="T17" i="5"/>
  <c r="M31" i="5"/>
  <c r="U31" i="5"/>
  <c r="AF46" i="5"/>
  <c r="AT61" i="5"/>
  <c r="AX92" i="5"/>
  <c r="C46" i="5"/>
  <c r="AQ61" i="5"/>
  <c r="W61" i="5"/>
  <c r="BQ61" i="5"/>
  <c r="AU61" i="5"/>
  <c r="AL61" i="5"/>
  <c r="BL61" i="5"/>
  <c r="AT17" i="5"/>
  <c r="FD17" i="5"/>
  <c r="AY17" i="5"/>
  <c r="DO92" i="5"/>
  <c r="BA46" i="5"/>
  <c r="BY61" i="5"/>
  <c r="V61" i="5"/>
  <c r="BP17" i="5"/>
  <c r="DF17" i="5"/>
  <c r="B17" i="5"/>
  <c r="BH31" i="5"/>
  <c r="AF92" i="5"/>
  <c r="EQ17" i="5"/>
  <c r="P17" i="5"/>
  <c r="EE17" i="5"/>
  <c r="DN31" i="5"/>
  <c r="ES61" i="5"/>
  <c r="CB92" i="5"/>
  <c r="CQ17" i="5"/>
  <c r="R31" i="5"/>
  <c r="FH41" i="11"/>
  <c r="B46" i="5"/>
  <c r="I61" i="5"/>
  <c r="DZ31" i="5"/>
  <c r="EJ46" i="5"/>
  <c r="DR46" i="5"/>
  <c r="DK61" i="5"/>
  <c r="FJ35" i="2"/>
  <c r="BT92" i="5"/>
  <c r="BU92" i="5"/>
  <c r="FI26" i="2"/>
  <c r="FJ26" i="11"/>
  <c r="BU31" i="5"/>
  <c r="R17" i="5"/>
  <c r="CS31" i="5"/>
  <c r="FI94" i="11"/>
  <c r="BZ92" i="5"/>
  <c r="EE92" i="5"/>
  <c r="FA31" i="5"/>
  <c r="DG31" i="5"/>
  <c r="FH35" i="2"/>
  <c r="FI35" i="11"/>
  <c r="FG94" i="11"/>
  <c r="FH94" i="2"/>
  <c r="FJ56" i="2"/>
  <c r="FI41" i="2"/>
  <c r="FJ50" i="2"/>
  <c r="FJ21" i="11"/>
  <c r="FI35" i="2"/>
  <c r="FJ31" i="11"/>
  <c r="FJ50" i="11"/>
  <c r="FJ70" i="2"/>
  <c r="FJ99" i="2"/>
  <c r="FJ93" i="2" s="1"/>
  <c r="FJ92" i="2" s="1"/>
  <c r="FJ64" i="2"/>
  <c r="FJ70" i="11"/>
  <c r="FJ41" i="2"/>
  <c r="FJ99" i="11"/>
  <c r="FJ56" i="11"/>
  <c r="FJ64" i="11"/>
  <c r="FJ94" i="11"/>
  <c r="FJ21" i="2"/>
  <c r="FI94" i="2"/>
  <c r="AP126" i="4"/>
  <c r="AP117" i="4"/>
  <c r="AP114" i="4" s="1"/>
  <c r="AP122" i="4"/>
  <c r="AP127" i="4"/>
  <c r="AP123" i="4"/>
  <c r="AP121" i="4"/>
  <c r="AN31" i="5"/>
  <c r="FI99" i="11"/>
  <c r="FI50" i="11"/>
  <c r="FI21" i="11"/>
  <c r="DK92" i="5"/>
  <c r="FI64" i="2"/>
  <c r="FI70" i="2"/>
  <c r="FI56" i="2"/>
  <c r="FI64" i="11"/>
  <c r="FI70" i="11"/>
  <c r="FI21" i="2"/>
  <c r="FI17" i="2" s="1"/>
  <c r="FI99" i="2"/>
  <c r="FI50" i="2"/>
  <c r="FI56" i="11"/>
  <c r="FE31" i="5"/>
  <c r="FD92" i="5"/>
  <c r="EQ46" i="5"/>
  <c r="EI61" i="5"/>
  <c r="DO61" i="5"/>
  <c r="BD31" i="5"/>
  <c r="DT17" i="5"/>
  <c r="BC61" i="5"/>
  <c r="CJ92" i="5"/>
  <c r="EH92" i="5"/>
  <c r="X92" i="5"/>
  <c r="EG61" i="5"/>
  <c r="F92" i="5"/>
  <c r="BQ46" i="5"/>
  <c r="DS61" i="5"/>
  <c r="DI61" i="5"/>
  <c r="BV61" i="5"/>
  <c r="FH50" i="11"/>
  <c r="FH50" i="2"/>
  <c r="FH64" i="11"/>
  <c r="FC31" i="5"/>
  <c r="FH99" i="2"/>
  <c r="FH70" i="2"/>
  <c r="FH99" i="11"/>
  <c r="FH64" i="2"/>
  <c r="FH70" i="11"/>
  <c r="FG41" i="2"/>
  <c r="FG35" i="11"/>
  <c r="FG94" i="2"/>
  <c r="FH56" i="2"/>
  <c r="FH94" i="11"/>
  <c r="FH21" i="11"/>
  <c r="FH17" i="11" s="1"/>
  <c r="BQ92" i="5"/>
  <c r="EL92" i="5"/>
  <c r="BH92" i="5"/>
  <c r="DX61" i="5"/>
  <c r="FG35" i="2"/>
  <c r="FH41" i="2"/>
  <c r="FH35" i="11"/>
  <c r="FH56" i="11"/>
  <c r="FH21" i="2"/>
  <c r="FH17" i="2" s="1"/>
  <c r="FG41" i="11"/>
  <c r="CL92" i="5"/>
  <c r="AM61" i="5"/>
  <c r="FG99" i="11"/>
  <c r="FG93" i="11" s="1"/>
  <c r="FG92" i="11" s="1"/>
  <c r="FG50" i="2"/>
  <c r="FG64" i="11"/>
  <c r="FG70" i="2"/>
  <c r="FG99" i="2"/>
  <c r="FG93" i="2" s="1"/>
  <c r="FG50" i="11"/>
  <c r="FG64" i="2"/>
  <c r="FG70" i="11"/>
  <c r="FG56" i="11"/>
  <c r="FG21" i="2"/>
  <c r="FG17" i="2" s="1"/>
  <c r="FG56" i="2"/>
  <c r="FG21" i="11"/>
  <c r="FG17" i="11" s="1"/>
  <c r="FC17" i="5"/>
  <c r="DP31" i="5"/>
  <c r="S46" i="5"/>
  <c r="DN61" i="5"/>
  <c r="CD92" i="5"/>
  <c r="X31" i="5"/>
  <c r="FF93" i="2"/>
  <c r="EL46" i="5"/>
  <c r="P46" i="5"/>
  <c r="BH61" i="5"/>
  <c r="CZ46" i="5"/>
  <c r="ES46" i="5"/>
  <c r="CM92" i="5"/>
  <c r="CR46" i="5"/>
  <c r="EG92" i="5"/>
  <c r="CQ92" i="5"/>
  <c r="EI46" i="5"/>
  <c r="FF21" i="11"/>
  <c r="FF17" i="11" s="1"/>
  <c r="FF35" i="11"/>
  <c r="FF31" i="11" s="1"/>
  <c r="FF64" i="11"/>
  <c r="DD92" i="5"/>
  <c r="CY46" i="5"/>
  <c r="FC92" i="5"/>
  <c r="AY31" i="5"/>
  <c r="FF46" i="2"/>
  <c r="FF70" i="11"/>
  <c r="FF94" i="11"/>
  <c r="CE92" i="5"/>
  <c r="CO92" i="5"/>
  <c r="O92" i="5"/>
  <c r="AR31" i="5"/>
  <c r="EJ31" i="5"/>
  <c r="BN31" i="5"/>
  <c r="FF99" i="11"/>
  <c r="BU75" i="11"/>
  <c r="CW75" i="11"/>
  <c r="DP75" i="11"/>
  <c r="BS75" i="11"/>
  <c r="DC75" i="11"/>
  <c r="EX75" i="11"/>
  <c r="CZ75" i="11"/>
  <c r="FF17" i="2"/>
  <c r="FF31" i="2"/>
  <c r="FF61" i="2"/>
  <c r="FE76" i="11"/>
  <c r="FE75" i="11" s="1"/>
  <c r="FE64" i="11"/>
  <c r="BK61" i="5"/>
  <c r="DM61" i="5"/>
  <c r="CT46" i="5"/>
  <c r="EC46" i="5"/>
  <c r="M17" i="5"/>
  <c r="CS75" i="11"/>
  <c r="CU75" i="11"/>
  <c r="ER75" i="11"/>
  <c r="CX75" i="11"/>
  <c r="BW75" i="11"/>
  <c r="DT76" i="11"/>
  <c r="DT75" i="11" s="1"/>
  <c r="CK75" i="11"/>
  <c r="DR75" i="11"/>
  <c r="DY76" i="11"/>
  <c r="DY75" i="11" s="1"/>
  <c r="EB76" i="11"/>
  <c r="EB75" i="11" s="1"/>
  <c r="DO76" i="11"/>
  <c r="DO75" i="11" s="1"/>
  <c r="DE76" i="11"/>
  <c r="DE75" i="11" s="1"/>
  <c r="CL75" i="11"/>
  <c r="EC75" i="11"/>
  <c r="FB76" i="11"/>
  <c r="FB75" i="11" s="1"/>
  <c r="BT76" i="11"/>
  <c r="BT75" i="11" s="1"/>
  <c r="DL76" i="11"/>
  <c r="DL75" i="11" s="1"/>
  <c r="EE75" i="11"/>
  <c r="EI76" i="11"/>
  <c r="EI75" i="11" s="1"/>
  <c r="FA75" i="11"/>
  <c r="CY76" i="11"/>
  <c r="CY75" i="11" s="1"/>
  <c r="CT76" i="11"/>
  <c r="CT75" i="11" s="1"/>
  <c r="CV76" i="11"/>
  <c r="CV75" i="11" s="1"/>
  <c r="EW76" i="11"/>
  <c r="EW75" i="11" s="1"/>
  <c r="BR75" i="11"/>
  <c r="CO76" i="11"/>
  <c r="CO75" i="11" s="1"/>
  <c r="EZ76" i="11"/>
  <c r="EZ75" i="11" s="1"/>
  <c r="FB17" i="5"/>
  <c r="BM61" i="5"/>
  <c r="DL31" i="5"/>
  <c r="Y61" i="5"/>
  <c r="EC61" i="5"/>
  <c r="BJ17" i="5"/>
  <c r="EF46" i="5"/>
  <c r="FA17" i="5"/>
  <c r="AQ31" i="5"/>
  <c r="J92" i="5"/>
  <c r="CD75" i="11"/>
  <c r="CJ75" i="11"/>
  <c r="EM75" i="11"/>
  <c r="DB75" i="11"/>
  <c r="DK75" i="11"/>
  <c r="EJ75" i="11"/>
  <c r="EO92" i="5"/>
  <c r="BD92" i="5"/>
  <c r="AW92" i="5"/>
  <c r="DC46" i="5"/>
  <c r="BW61" i="5"/>
  <c r="DJ31" i="5"/>
  <c r="DG75" i="11"/>
  <c r="BZ75" i="11"/>
  <c r="DW75" i="11"/>
  <c r="AO31" i="5"/>
  <c r="BV75" i="11"/>
  <c r="W31" i="5"/>
  <c r="EU46" i="5"/>
  <c r="EQ92" i="5"/>
  <c r="EI92" i="5"/>
  <c r="EA61" i="5"/>
  <c r="EW46" i="5"/>
  <c r="DS92" i="5"/>
  <c r="BN46" i="5"/>
  <c r="AJ92" i="5"/>
  <c r="DO46" i="5"/>
  <c r="BS31" i="5"/>
  <c r="CX46" i="5"/>
  <c r="CX92" i="5"/>
  <c r="AG31" i="5"/>
  <c r="BV31" i="5"/>
  <c r="BH17" i="5"/>
  <c r="CZ17" i="5"/>
  <c r="AU31" i="5"/>
  <c r="EK46" i="5"/>
  <c r="CJ61" i="5"/>
  <c r="ET46" i="5"/>
  <c r="EG46" i="5"/>
  <c r="DV92" i="5"/>
  <c r="DF46" i="5"/>
  <c r="BO92" i="5"/>
  <c r="AW46" i="5"/>
  <c r="E61" i="5"/>
  <c r="D92" i="5"/>
  <c r="V46" i="5"/>
  <c r="EN17" i="5"/>
  <c r="EX92" i="5"/>
  <c r="EG17" i="5"/>
  <c r="EQ61" i="5"/>
  <c r="CF61" i="5"/>
  <c r="BN17" i="5"/>
  <c r="Y31" i="5"/>
  <c r="DO31" i="5"/>
  <c r="AB31" i="5"/>
  <c r="CF92" i="5"/>
  <c r="J61" i="5"/>
  <c r="CD17" i="5"/>
  <c r="BJ31" i="5"/>
  <c r="W17" i="5"/>
  <c r="AD31" i="5"/>
  <c r="CY31" i="5"/>
  <c r="AH17" i="5"/>
  <c r="EI17" i="5"/>
  <c r="EP31" i="5"/>
  <c r="U61" i="5"/>
  <c r="P92" i="5"/>
  <c r="E17" i="5"/>
  <c r="FD76" i="11"/>
  <c r="FD75" i="11" s="1"/>
  <c r="BO76" i="2"/>
  <c r="BO75" i="2" s="1"/>
  <c r="DQ76" i="11"/>
  <c r="DQ75" i="11" s="1"/>
  <c r="BN76" i="11"/>
  <c r="BN75" i="11" s="1"/>
  <c r="DJ76" i="11"/>
  <c r="DJ75" i="11" s="1"/>
  <c r="EP76" i="11"/>
  <c r="EP75" i="11" s="1"/>
  <c r="ED76" i="11"/>
  <c r="ED75" i="11" s="1"/>
  <c r="CM76" i="11"/>
  <c r="CM75" i="11" s="1"/>
  <c r="DU75" i="11"/>
  <c r="CB76" i="11"/>
  <c r="CB75" i="11" s="1"/>
  <c r="CG76" i="11"/>
  <c r="CG75" i="11" s="1"/>
  <c r="CI75" i="11"/>
  <c r="EN76" i="11"/>
  <c r="EN75" i="11" s="1"/>
  <c r="EK76" i="11"/>
  <c r="EK75" i="11" s="1"/>
  <c r="CP75" i="11"/>
  <c r="CF76" i="11"/>
  <c r="CF75" i="11" s="1"/>
  <c r="DN75" i="11"/>
  <c r="DH75" i="11"/>
  <c r="EH75" i="11"/>
  <c r="CU76" i="2"/>
  <c r="CU75" i="2" s="1"/>
  <c r="EJ76" i="2"/>
  <c r="EJ75" i="2" s="1"/>
  <c r="ED76" i="2"/>
  <c r="ED75" i="2" s="1"/>
  <c r="EH75" i="2"/>
  <c r="BT76" i="2"/>
  <c r="BT75" i="2" s="1"/>
  <c r="DE75" i="2"/>
  <c r="CS75" i="2"/>
  <c r="CZ75" i="2"/>
  <c r="BL31" i="5"/>
  <c r="CU31" i="5"/>
  <c r="BW99" i="11"/>
  <c r="DS99" i="11"/>
  <c r="CF99" i="11"/>
  <c r="ER99" i="11"/>
  <c r="FA99" i="11"/>
  <c r="EA99" i="11"/>
  <c r="DC99" i="11"/>
  <c r="DY99" i="11"/>
  <c r="CL99" i="2"/>
  <c r="CX99" i="2"/>
  <c r="BS99" i="2"/>
  <c r="EE99" i="2"/>
  <c r="EO99" i="2"/>
  <c r="AJ99" i="2"/>
  <c r="BH99" i="2"/>
  <c r="BJ99" i="2"/>
  <c r="AT99" i="11"/>
  <c r="BM99" i="11"/>
  <c r="AK99" i="2"/>
  <c r="AH99" i="11"/>
  <c r="FB64" i="2"/>
  <c r="BZ64" i="11"/>
  <c r="DV64" i="2"/>
  <c r="EP64" i="11"/>
  <c r="DA64" i="11"/>
  <c r="CU64" i="2"/>
  <c r="CQ64" i="11"/>
  <c r="EM64" i="2"/>
  <c r="EX64" i="11"/>
  <c r="CA64" i="11"/>
  <c r="CT64" i="2"/>
  <c r="BR64" i="2"/>
  <c r="DE64" i="11"/>
  <c r="DX64" i="2"/>
  <c r="EG64" i="2"/>
  <c r="CW64" i="11"/>
  <c r="DV64" i="11"/>
  <c r="DO64" i="2"/>
  <c r="DG64" i="11"/>
  <c r="BW92" i="5"/>
  <c r="DB61" i="5"/>
  <c r="DV31" i="5"/>
  <c r="BL92" i="5"/>
  <c r="DI31" i="5"/>
  <c r="CM17" i="5"/>
  <c r="DJ17" i="5"/>
  <c r="BO75" i="11"/>
  <c r="ES75" i="11"/>
  <c r="EG76" i="11"/>
  <c r="EG75" i="11" s="1"/>
  <c r="EY75" i="11"/>
  <c r="EA75" i="11"/>
  <c r="CA75" i="2"/>
  <c r="BW76" i="2"/>
  <c r="BW75" i="2" s="1"/>
  <c r="BZ76" i="2"/>
  <c r="BZ75" i="2" s="1"/>
  <c r="DX75" i="2"/>
  <c r="CY75" i="2"/>
  <c r="DQ76" i="2"/>
  <c r="DQ75" i="2" s="1"/>
  <c r="EI76" i="2"/>
  <c r="EI75" i="2" s="1"/>
  <c r="BY76" i="2"/>
  <c r="BY75" i="2" s="1"/>
  <c r="CF76" i="2"/>
  <c r="CF75" i="2" s="1"/>
  <c r="EQ75" i="2"/>
  <c r="FC99" i="2"/>
  <c r="CB99" i="11"/>
  <c r="CH99" i="11"/>
  <c r="EM99" i="11"/>
  <c r="DL99" i="11"/>
  <c r="DA99" i="11"/>
  <c r="DZ99" i="11"/>
  <c r="EC99" i="11"/>
  <c r="BY99" i="2"/>
  <c r="BA99" i="2"/>
  <c r="AO99" i="11"/>
  <c r="H99" i="2"/>
  <c r="AF99" i="11"/>
  <c r="BC99" i="11"/>
  <c r="BF99" i="2"/>
  <c r="AC99" i="11"/>
  <c r="BG61" i="5"/>
  <c r="FC64" i="2"/>
  <c r="FE64" i="2"/>
  <c r="CG64" i="2"/>
  <c r="DQ64" i="11"/>
  <c r="CR64" i="2"/>
  <c r="EO64" i="2"/>
  <c r="DW64" i="2"/>
  <c r="BN64" i="2"/>
  <c r="EB64" i="2"/>
  <c r="BS64" i="2"/>
  <c r="DQ64" i="2"/>
  <c r="EE64" i="11"/>
  <c r="EL64" i="11"/>
  <c r="DF64" i="2"/>
  <c r="EA64" i="2"/>
  <c r="DU64" i="11"/>
  <c r="CL64" i="11"/>
  <c r="CJ64" i="11"/>
  <c r="ED64" i="11"/>
  <c r="CH64" i="2"/>
  <c r="DC64" i="2"/>
  <c r="CU64" i="11"/>
  <c r="BM92" i="5"/>
  <c r="AA61" i="5"/>
  <c r="DF61" i="5"/>
  <c r="BS92" i="5"/>
  <c r="AX31" i="5"/>
  <c r="FB76" i="2"/>
  <c r="FB75" i="2" s="1"/>
  <c r="CQ76" i="11"/>
  <c r="CQ75" i="11" s="1"/>
  <c r="EV75" i="11"/>
  <c r="DX76" i="11"/>
  <c r="DX75" i="11" s="1"/>
  <c r="EO75" i="11"/>
  <c r="DF76" i="11"/>
  <c r="DF75" i="11" s="1"/>
  <c r="BP76" i="11"/>
  <c r="BP75" i="11" s="1"/>
  <c r="EU76" i="11"/>
  <c r="EU75" i="11" s="1"/>
  <c r="DA76" i="11"/>
  <c r="DA75" i="11" s="1"/>
  <c r="DY76" i="2"/>
  <c r="DY75" i="2" s="1"/>
  <c r="CO76" i="2"/>
  <c r="CO75" i="2" s="1"/>
  <c r="CR76" i="2"/>
  <c r="CR75" i="2" s="1"/>
  <c r="DS75" i="2"/>
  <c r="EW75" i="2"/>
  <c r="CP76" i="2"/>
  <c r="CP75" i="2" s="1"/>
  <c r="EK75" i="2"/>
  <c r="CD76" i="2"/>
  <c r="CD75" i="2" s="1"/>
  <c r="CF31" i="5"/>
  <c r="ED92" i="5"/>
  <c r="Z92" i="5"/>
  <c r="CE31" i="5"/>
  <c r="FD99" i="11"/>
  <c r="EY99" i="11"/>
  <c r="DB99" i="11"/>
  <c r="ET99" i="11"/>
  <c r="DJ99" i="11"/>
  <c r="DK99" i="11"/>
  <c r="BZ99" i="11"/>
  <c r="CE99" i="11"/>
  <c r="EG99" i="2"/>
  <c r="ET99" i="2"/>
  <c r="DY99" i="2"/>
  <c r="EV99" i="2"/>
  <c r="EY99" i="2"/>
  <c r="DM99" i="2"/>
  <c r="DX99" i="2"/>
  <c r="C99" i="2"/>
  <c r="AP99" i="11"/>
  <c r="AW99" i="2"/>
  <c r="AT99" i="2"/>
  <c r="O99" i="2"/>
  <c r="I99" i="2"/>
  <c r="P99" i="11"/>
  <c r="E99" i="11"/>
  <c r="EJ64" i="11"/>
  <c r="CE64" i="11"/>
  <c r="BY64" i="2"/>
  <c r="CO64" i="2"/>
  <c r="EK64" i="11"/>
  <c r="EG64" i="11"/>
  <c r="DZ64" i="2"/>
  <c r="BQ64" i="2"/>
  <c r="DH64" i="11"/>
  <c r="CM64" i="11"/>
  <c r="CW64" i="2"/>
  <c r="BT64" i="2"/>
  <c r="CS64" i="11"/>
  <c r="DR64" i="2"/>
  <c r="EH64" i="11"/>
  <c r="DN64" i="2"/>
  <c r="BS64" i="11"/>
  <c r="FA64" i="2"/>
  <c r="CC64" i="2"/>
  <c r="DD64" i="11"/>
  <c r="DA64" i="2"/>
  <c r="DJ92" i="5"/>
  <c r="BA92" i="5"/>
  <c r="BF17" i="5"/>
  <c r="EW17" i="5"/>
  <c r="EP61" i="5"/>
  <c r="BC92" i="5"/>
  <c r="DZ46" i="5"/>
  <c r="AX61" i="5"/>
  <c r="DG61" i="5"/>
  <c r="DP92" i="5"/>
  <c r="CN92" i="5"/>
  <c r="W92" i="5"/>
  <c r="N92" i="5"/>
  <c r="CN17" i="5"/>
  <c r="EJ61" i="5"/>
  <c r="ES92" i="5"/>
  <c r="CM61" i="5"/>
  <c r="CD61" i="5"/>
  <c r="CI61" i="5"/>
  <c r="BO17" i="5"/>
  <c r="O61" i="5"/>
  <c r="EC31" i="5"/>
  <c r="AB61" i="5"/>
  <c r="EO17" i="5"/>
  <c r="EN31" i="5"/>
  <c r="EZ92" i="5"/>
  <c r="BE61" i="5"/>
  <c r="CT92" i="5"/>
  <c r="BI31" i="5"/>
  <c r="DE31" i="5"/>
  <c r="EA31" i="5"/>
  <c r="DW31" i="5"/>
  <c r="DM31" i="5"/>
  <c r="EX31" i="5"/>
  <c r="AR92" i="5"/>
  <c r="EV92" i="5"/>
  <c r="EU92" i="5"/>
  <c r="EH31" i="5"/>
  <c r="CA17" i="5"/>
  <c r="BO21" i="2"/>
  <c r="DI21" i="2"/>
  <c r="BZ31" i="5"/>
  <c r="AS92" i="5"/>
  <c r="BN92" i="5"/>
  <c r="Q92" i="5"/>
  <c r="AQ17" i="5"/>
  <c r="DT92" i="5"/>
  <c r="FB21" i="11"/>
  <c r="FD21" i="2"/>
  <c r="BQ21" i="2"/>
  <c r="CV21" i="11"/>
  <c r="DB21" i="11"/>
  <c r="BO21" i="11"/>
  <c r="BQ21" i="11"/>
  <c r="EC21" i="11"/>
  <c r="EU21" i="11"/>
  <c r="CX21" i="11"/>
  <c r="CO21" i="11"/>
  <c r="FA21" i="11"/>
  <c r="DN21" i="11"/>
  <c r="DT21" i="11"/>
  <c r="CW21" i="11"/>
  <c r="CJ21" i="11"/>
  <c r="EN21" i="11"/>
  <c r="DH21" i="11"/>
  <c r="DR21" i="11"/>
  <c r="BN21" i="11"/>
  <c r="CA21" i="11"/>
  <c r="DJ21" i="11"/>
  <c r="DQ21" i="11"/>
  <c r="BR21" i="11"/>
  <c r="BV21" i="11"/>
  <c r="EK21" i="11"/>
  <c r="DR21" i="2"/>
  <c r="CH21" i="2"/>
  <c r="DC21" i="2"/>
  <c r="CN21" i="2"/>
  <c r="EZ21" i="2"/>
  <c r="DW21" i="2"/>
  <c r="DK21" i="2"/>
  <c r="CJ21" i="2"/>
  <c r="EV21" i="2"/>
  <c r="CE21" i="2"/>
  <c r="DP21" i="2"/>
  <c r="EK21" i="2"/>
  <c r="DG21" i="2"/>
  <c r="CT21" i="2"/>
  <c r="BS21" i="2"/>
  <c r="EE21" i="2"/>
  <c r="DX21" i="2"/>
  <c r="CL21" i="2"/>
  <c r="CS21" i="2"/>
  <c r="CF21" i="2"/>
  <c r="ER21" i="2"/>
  <c r="DQ21" i="2"/>
  <c r="EI31" i="5"/>
  <c r="B99" i="11"/>
  <c r="FB56" i="2"/>
  <c r="BQ56" i="2"/>
  <c r="CH56" i="2"/>
  <c r="EK56" i="2"/>
  <c r="CG56" i="2"/>
  <c r="CI56" i="2"/>
  <c r="BX56" i="2"/>
  <c r="DC56" i="2"/>
  <c r="CS56" i="2"/>
  <c r="DJ56" i="2"/>
  <c r="CX56" i="2"/>
  <c r="EZ56" i="2"/>
  <c r="BS56" i="2"/>
  <c r="BY56" i="2"/>
  <c r="CR56" i="2"/>
  <c r="EL56" i="2"/>
  <c r="EA56" i="2"/>
  <c r="ED56" i="2"/>
  <c r="DK56" i="2"/>
  <c r="CJ56" i="2"/>
  <c r="CL56" i="2"/>
  <c r="DU56" i="2"/>
  <c r="CB56" i="2"/>
  <c r="CD56" i="2"/>
  <c r="AS56" i="2"/>
  <c r="L56" i="2"/>
  <c r="Y56" i="2"/>
  <c r="V56" i="2"/>
  <c r="W56" i="2"/>
  <c r="X56" i="2"/>
  <c r="BF56" i="2"/>
  <c r="AW56" i="2"/>
  <c r="AT56" i="2"/>
  <c r="AU56" i="2"/>
  <c r="AV56" i="2"/>
  <c r="J56" i="2"/>
  <c r="U56" i="2"/>
  <c r="R56" i="2"/>
  <c r="S56" i="2"/>
  <c r="T56" i="2"/>
  <c r="EV56" i="11"/>
  <c r="AY56" i="11"/>
  <c r="T56" i="11"/>
  <c r="Y56" i="11"/>
  <c r="BW56" i="11"/>
  <c r="FC56" i="11"/>
  <c r="CM56" i="11"/>
  <c r="Z56" i="11"/>
  <c r="CH56" i="11"/>
  <c r="EO56" i="11"/>
  <c r="BA56" i="11"/>
  <c r="EE56" i="11"/>
  <c r="DV56" i="11"/>
  <c r="EZ56" i="11"/>
  <c r="AL56" i="11"/>
  <c r="V56" i="11"/>
  <c r="BK56" i="11"/>
  <c r="P56" i="11"/>
  <c r="DS56" i="11"/>
  <c r="EH56" i="11"/>
  <c r="BN56" i="11"/>
  <c r="CZ56" i="11"/>
  <c r="EA56" i="11"/>
  <c r="DA56" i="11"/>
  <c r="F56" i="11"/>
  <c r="AE56" i="11"/>
  <c r="AN56" i="11"/>
  <c r="CT56" i="11"/>
  <c r="EU56" i="11"/>
  <c r="AA56" i="11"/>
  <c r="K56" i="11"/>
  <c r="BF56" i="11"/>
  <c r="L56" i="11"/>
  <c r="EY56" i="11"/>
  <c r="EX56" i="11"/>
  <c r="CD56" i="11"/>
  <c r="DP56" i="11"/>
  <c r="CY56" i="11"/>
  <c r="DQ56" i="11"/>
  <c r="CS92" i="5"/>
  <c r="DQ92" i="5"/>
  <c r="AH31" i="5"/>
  <c r="FB41" i="2"/>
  <c r="BP41" i="2"/>
  <c r="BT41" i="2"/>
  <c r="BV41" i="2"/>
  <c r="EN41" i="2"/>
  <c r="CI41" i="2"/>
  <c r="BU41" i="2"/>
  <c r="CY41" i="2"/>
  <c r="EF41" i="2"/>
  <c r="CO41" i="2"/>
  <c r="EY41" i="2"/>
  <c r="DF41" i="2"/>
  <c r="DW41" i="2"/>
  <c r="CW41" i="2"/>
  <c r="EC41" i="2"/>
  <c r="CP41" i="2"/>
  <c r="CL41" i="2"/>
  <c r="DS41" i="2"/>
  <c r="EZ41" i="2"/>
  <c r="EQ41" i="2"/>
  <c r="DE41" i="2"/>
  <c r="EU41" i="2"/>
  <c r="CQ41" i="2"/>
  <c r="CT41" i="2"/>
  <c r="AH41" i="2"/>
  <c r="BG41" i="2"/>
  <c r="I41" i="2"/>
  <c r="AE41" i="2"/>
  <c r="BB41" i="2"/>
  <c r="BD41" i="2"/>
  <c r="N41" i="2"/>
  <c r="AM41" i="2"/>
  <c r="BJ41" i="2"/>
  <c r="V41" i="2"/>
  <c r="AF41" i="2"/>
  <c r="BC41" i="2"/>
  <c r="BH41" i="2"/>
  <c r="W41" i="2"/>
  <c r="AT41" i="2"/>
  <c r="F41" i="2"/>
  <c r="T41" i="2"/>
  <c r="BO41" i="11"/>
  <c r="N41" i="11"/>
  <c r="EX41" i="11"/>
  <c r="AM41" i="11"/>
  <c r="DY41" i="11"/>
  <c r="G41" i="11"/>
  <c r="CQ41" i="11"/>
  <c r="AF41" i="11"/>
  <c r="EK41" i="11"/>
  <c r="DN41" i="11"/>
  <c r="BF41" i="11"/>
  <c r="DT41" i="11"/>
  <c r="DK41" i="11"/>
  <c r="DI41" i="11"/>
  <c r="I41" i="11"/>
  <c r="E41" i="11"/>
  <c r="AV41" i="11"/>
  <c r="C41" i="11"/>
  <c r="DD41" i="11"/>
  <c r="EY41" i="11"/>
  <c r="CE41" i="11"/>
  <c r="CK41" i="11"/>
  <c r="DH41" i="11"/>
  <c r="BR41" i="11"/>
  <c r="AO41" i="11"/>
  <c r="AK41" i="11"/>
  <c r="AQ41" i="11"/>
  <c r="EU41" i="11"/>
  <c r="ER41" i="11"/>
  <c r="CP41" i="11"/>
  <c r="BM41" i="11"/>
  <c r="AP41" i="11"/>
  <c r="BI41" i="11"/>
  <c r="BK41" i="11"/>
  <c r="CB41" i="11"/>
  <c r="BS41" i="11"/>
  <c r="DE41" i="11"/>
  <c r="CS41" i="11"/>
  <c r="ET41" i="11"/>
  <c r="BZ41" i="11"/>
  <c r="FD75" i="2"/>
  <c r="FC75" i="2"/>
  <c r="FB26" i="2"/>
  <c r="FB26" i="11"/>
  <c r="BO26" i="2"/>
  <c r="BQ26" i="11"/>
  <c r="BQ17" i="11" s="1"/>
  <c r="DQ26" i="11"/>
  <c r="BR26" i="11"/>
  <c r="EX26" i="11"/>
  <c r="EK26" i="11"/>
  <c r="CN26" i="11"/>
  <c r="EZ26" i="11"/>
  <c r="CK26" i="11"/>
  <c r="EM26" i="11"/>
  <c r="DM26" i="11"/>
  <c r="CZ26" i="11"/>
  <c r="DH26" i="11"/>
  <c r="BN26" i="11"/>
  <c r="EU26" i="11"/>
  <c r="DN26" i="11"/>
  <c r="EA26" i="11"/>
  <c r="DU26" i="11"/>
  <c r="ES26" i="11"/>
  <c r="EG26" i="11"/>
  <c r="DV26" i="11"/>
  <c r="DF26" i="11"/>
  <c r="CV26" i="11"/>
  <c r="BU26" i="11"/>
  <c r="EU26" i="2"/>
  <c r="BZ26" i="2"/>
  <c r="EP26" i="2"/>
  <c r="BU26" i="2"/>
  <c r="BR26" i="2"/>
  <c r="ED26" i="2"/>
  <c r="DE26" i="2"/>
  <c r="CC26" i="2"/>
  <c r="EO26" i="2"/>
  <c r="EC26" i="2"/>
  <c r="CP26" i="2"/>
  <c r="CZ26" i="2"/>
  <c r="DC26" i="2"/>
  <c r="CA26" i="2"/>
  <c r="EM26" i="2"/>
  <c r="EA26" i="2"/>
  <c r="CL26" i="2"/>
  <c r="EG26" i="2"/>
  <c r="DD26" i="2"/>
  <c r="CB26" i="2"/>
  <c r="EN26" i="2"/>
  <c r="EB26" i="2"/>
  <c r="AI26" i="2"/>
  <c r="BA26" i="11"/>
  <c r="AI26" i="11"/>
  <c r="AD26" i="2"/>
  <c r="AE26" i="2"/>
  <c r="BN61" i="5"/>
  <c r="BU61" i="5"/>
  <c r="BC31" i="5"/>
  <c r="FB21" i="2"/>
  <c r="FC21" i="11"/>
  <c r="BP21" i="2"/>
  <c r="DL21" i="11"/>
  <c r="EJ21" i="11"/>
  <c r="CD21" i="11"/>
  <c r="CF21" i="11"/>
  <c r="ER21" i="11"/>
  <c r="CC21" i="11"/>
  <c r="EE21" i="11"/>
  <c r="DD21" i="11"/>
  <c r="DV21" i="11"/>
  <c r="BU21" i="11"/>
  <c r="EY21" i="11"/>
  <c r="DM21" i="11"/>
  <c r="DO21" i="11"/>
  <c r="BT21" i="11"/>
  <c r="BW21" i="11"/>
  <c r="EH21" i="11"/>
  <c r="ES21" i="11"/>
  <c r="DA21" i="11"/>
  <c r="EB21" i="11"/>
  <c r="ET21" i="11"/>
  <c r="CY21" i="11"/>
  <c r="CL21" i="11"/>
  <c r="EX21" i="11"/>
  <c r="EI21" i="2"/>
  <c r="CZ21" i="2"/>
  <c r="DE21" i="2"/>
  <c r="DE17" i="2" s="1"/>
  <c r="DB21" i="2"/>
  <c r="CA21" i="2"/>
  <c r="EM21" i="2"/>
  <c r="EA21" i="2"/>
  <c r="CY21" i="2"/>
  <c r="BW21" i="2"/>
  <c r="CV21" i="2"/>
  <c r="ET21" i="2"/>
  <c r="FA21" i="2"/>
  <c r="DY21" i="2"/>
  <c r="DL21" i="2"/>
  <c r="CK21" i="2"/>
  <c r="EW21" i="2"/>
  <c r="EN21" i="2"/>
  <c r="EH21" i="2"/>
  <c r="DH21" i="2"/>
  <c r="CU21" i="2"/>
  <c r="BT21" i="2"/>
  <c r="EF21" i="2"/>
  <c r="D31" i="5"/>
  <c r="B99" i="2"/>
  <c r="O126" i="4"/>
  <c r="AF126" i="4"/>
  <c r="J126" i="4"/>
  <c r="AA126" i="4"/>
  <c r="AC126" i="4"/>
  <c r="V126" i="4"/>
  <c r="AM126" i="4"/>
  <c r="AG126" i="4"/>
  <c r="AH126" i="4"/>
  <c r="AB126" i="4"/>
  <c r="L126" i="4"/>
  <c r="AK126" i="4"/>
  <c r="G126" i="4"/>
  <c r="X126" i="4"/>
  <c r="B126" i="4"/>
  <c r="S126" i="4"/>
  <c r="AJ126" i="4"/>
  <c r="N126" i="4"/>
  <c r="AE126" i="4"/>
  <c r="M126" i="4"/>
  <c r="AO126" i="4"/>
  <c r="Z126" i="4"/>
  <c r="AL126" i="4"/>
  <c r="I126" i="4"/>
  <c r="W126" i="4"/>
  <c r="AN126" i="4"/>
  <c r="R126" i="4"/>
  <c r="AI126" i="4"/>
  <c r="Q126" i="4"/>
  <c r="AD126" i="4"/>
  <c r="H126" i="4"/>
  <c r="U126" i="4"/>
  <c r="C126" i="4"/>
  <c r="T126" i="4"/>
  <c r="Y126" i="4"/>
  <c r="D126" i="4"/>
  <c r="E126" i="4"/>
  <c r="P126" i="4"/>
  <c r="K126" i="4"/>
  <c r="F126" i="4"/>
  <c r="FE56" i="11"/>
  <c r="BP56" i="2"/>
  <c r="DQ56" i="2"/>
  <c r="BZ56" i="2"/>
  <c r="CT56" i="2"/>
  <c r="CK56" i="2"/>
  <c r="EG56" i="2"/>
  <c r="DS56" i="2"/>
  <c r="EN56" i="2"/>
  <c r="ES56" i="2"/>
  <c r="ET56" i="2"/>
  <c r="DV56" i="2"/>
  <c r="CY56" i="2"/>
  <c r="EI56" i="2"/>
  <c r="DG56" i="2"/>
  <c r="EO56" i="2"/>
  <c r="BU56" i="2"/>
  <c r="BV56" i="2"/>
  <c r="EC56" i="2"/>
  <c r="CZ56" i="2"/>
  <c r="DB56" i="2"/>
  <c r="EJ56" i="2"/>
  <c r="DH56" i="2"/>
  <c r="CV56" i="2"/>
  <c r="Z56" i="2"/>
  <c r="BH56" i="2"/>
  <c r="AO56" i="2"/>
  <c r="AL56" i="2"/>
  <c r="AM56" i="2"/>
  <c r="AN56" i="2"/>
  <c r="AQ56" i="2"/>
  <c r="BM56" i="2"/>
  <c r="BJ56" i="2"/>
  <c r="BK56" i="2"/>
  <c r="BL56" i="2"/>
  <c r="AP56" i="2"/>
  <c r="AK56" i="2"/>
  <c r="AH56" i="2"/>
  <c r="AI56" i="2"/>
  <c r="AJ56" i="2"/>
  <c r="AW56" i="11"/>
  <c r="CB56" i="11"/>
  <c r="D56" i="11"/>
  <c r="DR56" i="11"/>
  <c r="E56" i="11"/>
  <c r="ET56" i="11"/>
  <c r="DM56" i="11"/>
  <c r="EL56" i="11"/>
  <c r="AS56" i="11"/>
  <c r="DG56" i="11"/>
  <c r="BG56" i="11"/>
  <c r="AX56" i="11"/>
  <c r="DW56" i="11"/>
  <c r="EJ56" i="11"/>
  <c r="DE56" i="11"/>
  <c r="N56" i="11"/>
  <c r="BM56" i="11"/>
  <c r="R56" i="11"/>
  <c r="AF56" i="11"/>
  <c r="DC56" i="11"/>
  <c r="BV56" i="11"/>
  <c r="CP56" i="11"/>
  <c r="EB56" i="11"/>
  <c r="CQ56" i="11"/>
  <c r="EC56" i="11"/>
  <c r="AI56" i="11"/>
  <c r="G56" i="11"/>
  <c r="FB56" i="11"/>
  <c r="CI56" i="11"/>
  <c r="BO56" i="11"/>
  <c r="C56" i="11"/>
  <c r="BB56" i="11"/>
  <c r="M56" i="11"/>
  <c r="AB56" i="11"/>
  <c r="EI56" i="11"/>
  <c r="CL56" i="11"/>
  <c r="DF56" i="11"/>
  <c r="ER56" i="11"/>
  <c r="EM56" i="11"/>
  <c r="ES56" i="11"/>
  <c r="DC61" i="5"/>
  <c r="BJ92" i="5"/>
  <c r="AH92" i="5"/>
  <c r="N31" i="5"/>
  <c r="FE92" i="5"/>
  <c r="BB92" i="5"/>
  <c r="FE41" i="11"/>
  <c r="BO41" i="2"/>
  <c r="CH41" i="2"/>
  <c r="DR41" i="2"/>
  <c r="EO41" i="2"/>
  <c r="DN41" i="2"/>
  <c r="BR41" i="2"/>
  <c r="DQ41" i="2"/>
  <c r="EW41" i="2"/>
  <c r="DB41" i="2"/>
  <c r="CC41" i="2"/>
  <c r="DI41" i="2"/>
  <c r="EM41" i="2"/>
  <c r="DJ41" i="2"/>
  <c r="EP41" i="2"/>
  <c r="EB41" i="2"/>
  <c r="DC41" i="2"/>
  <c r="DT41" i="2"/>
  <c r="EL41" i="2"/>
  <c r="ES41" i="2"/>
  <c r="CA41" i="2"/>
  <c r="CM41" i="2"/>
  <c r="CS41" i="2"/>
  <c r="DK41" i="2"/>
  <c r="AI41" i="2"/>
  <c r="AB41" i="2"/>
  <c r="G41" i="2"/>
  <c r="AD41" i="2"/>
  <c r="BA41" i="2"/>
  <c r="H41" i="2"/>
  <c r="AK41" i="2"/>
  <c r="BI41" i="2"/>
  <c r="U41" i="2"/>
  <c r="AQ41" i="2"/>
  <c r="AV41" i="2"/>
  <c r="BE41" i="2"/>
  <c r="AS41" i="2"/>
  <c r="E41" i="2"/>
  <c r="AA41" i="2"/>
  <c r="AJ41" i="2"/>
  <c r="BA41" i="11"/>
  <c r="BU41" i="11"/>
  <c r="F41" i="11"/>
  <c r="BB41" i="11"/>
  <c r="EN41" i="11"/>
  <c r="CL41" i="11"/>
  <c r="AT41" i="11"/>
  <c r="CW41" i="11"/>
  <c r="AX41" i="11"/>
  <c r="EA41" i="11"/>
  <c r="Q41" i="11"/>
  <c r="BD41" i="11"/>
  <c r="CR41" i="11"/>
  <c r="CA41" i="11"/>
  <c r="CO41" i="11"/>
  <c r="AD41" i="11"/>
  <c r="AW41" i="11"/>
  <c r="B41" i="11"/>
  <c r="S41" i="11"/>
  <c r="CJ41" i="11"/>
  <c r="CM41" i="11"/>
  <c r="DG41" i="11"/>
  <c r="DM41" i="11"/>
  <c r="FB41" i="11"/>
  <c r="CT41" i="11"/>
  <c r="AR41" i="11"/>
  <c r="M41" i="11"/>
  <c r="CN41" i="11"/>
  <c r="EM41" i="11"/>
  <c r="EH41" i="11"/>
  <c r="T41" i="11"/>
  <c r="AJ41" i="11"/>
  <c r="BL41" i="11"/>
  <c r="O41" i="11"/>
  <c r="EJ41" i="11"/>
  <c r="FD41" i="11"/>
  <c r="CU41" i="11"/>
  <c r="DA41" i="11"/>
  <c r="BP41" i="11"/>
  <c r="CH41" i="11"/>
  <c r="FE75" i="2"/>
  <c r="DC17" i="5"/>
  <c r="FD26" i="11"/>
  <c r="FE26" i="11"/>
  <c r="BP26" i="2"/>
  <c r="CR26" i="11"/>
  <c r="CD26" i="11"/>
  <c r="DA26" i="11"/>
  <c r="BY26" i="11"/>
  <c r="BO26" i="11"/>
  <c r="DD26" i="11"/>
  <c r="BP26" i="11"/>
  <c r="EW26" i="11"/>
  <c r="DP26" i="11"/>
  <c r="EB26" i="11"/>
  <c r="BV26" i="11"/>
  <c r="EN26" i="11"/>
  <c r="CS26" i="11"/>
  <c r="CC26" i="11"/>
  <c r="CE26" i="11"/>
  <c r="EP26" i="11"/>
  <c r="EH26" i="11"/>
  <c r="CL26" i="11"/>
  <c r="CM26" i="11"/>
  <c r="CJ26" i="11"/>
  <c r="CJ17" i="11" s="1"/>
  <c r="EL26" i="11"/>
  <c r="DL26" i="11"/>
  <c r="CY26" i="11"/>
  <c r="BV26" i="2"/>
  <c r="DF26" i="2"/>
  <c r="CJ26" i="2"/>
  <c r="CK26" i="2"/>
  <c r="CH26" i="2"/>
  <c r="CH17" i="2" s="1"/>
  <c r="ET26" i="2"/>
  <c r="DU26" i="2"/>
  <c r="CS26" i="2"/>
  <c r="CG26" i="2"/>
  <c r="ES26" i="2"/>
  <c r="CD26" i="2"/>
  <c r="EF26" i="2"/>
  <c r="DS26" i="2"/>
  <c r="CQ26" i="2"/>
  <c r="CE26" i="2"/>
  <c r="EQ26" i="2"/>
  <c r="EX26" i="2"/>
  <c r="EW26" i="2"/>
  <c r="DT26" i="2"/>
  <c r="CR26" i="2"/>
  <c r="CF26" i="2"/>
  <c r="ER26" i="2"/>
  <c r="T26" i="2"/>
  <c r="I26" i="11"/>
  <c r="T26" i="11"/>
  <c r="AZ31" i="5"/>
  <c r="AF31" i="5"/>
  <c r="DB31" i="5"/>
  <c r="EL31" i="5"/>
  <c r="FD21" i="11"/>
  <c r="FE21" i="11"/>
  <c r="BN21" i="2"/>
  <c r="EL21" i="11"/>
  <c r="BP21" i="11"/>
  <c r="CU21" i="11"/>
  <c r="CT21" i="11"/>
  <c r="CH21" i="11"/>
  <c r="EO21" i="11"/>
  <c r="DF21" i="11"/>
  <c r="DS21" i="11"/>
  <c r="CS21" i="11"/>
  <c r="EG21" i="11"/>
  <c r="EG17" i="11" s="1"/>
  <c r="CQ21" i="11"/>
  <c r="DZ21" i="11"/>
  <c r="EV21" i="11"/>
  <c r="CZ21" i="11"/>
  <c r="CZ17" i="11" s="1"/>
  <c r="CN21" i="11"/>
  <c r="EZ21" i="11"/>
  <c r="CK21" i="11"/>
  <c r="DG21" i="11"/>
  <c r="EQ21" i="11"/>
  <c r="CB21" i="11"/>
  <c r="ED21" i="11"/>
  <c r="DC21" i="11"/>
  <c r="DW21" i="11"/>
  <c r="DF21" i="2"/>
  <c r="EG21" i="2"/>
  <c r="DS21" i="2"/>
  <c r="DU21" i="2"/>
  <c r="DU17" i="2" s="1"/>
  <c r="CP21" i="2"/>
  <c r="CD21" i="2"/>
  <c r="EP21" i="2"/>
  <c r="DO21" i="2"/>
  <c r="CB21" i="2"/>
  <c r="EQ21" i="2"/>
  <c r="BY21" i="2"/>
  <c r="CC21" i="2"/>
  <c r="EO21" i="2"/>
  <c r="EB21" i="2"/>
  <c r="CX21" i="2"/>
  <c r="DD21" i="2"/>
  <c r="EC21" i="2"/>
  <c r="EC17" i="2" s="1"/>
  <c r="EX21" i="2"/>
  <c r="EX17" i="2" s="1"/>
  <c r="DV21" i="2"/>
  <c r="DJ21" i="2"/>
  <c r="CI21" i="2"/>
  <c r="EU21" i="2"/>
  <c r="EX61" i="5"/>
  <c r="AK92" i="5"/>
  <c r="DL92" i="5"/>
  <c r="DW92" i="5"/>
  <c r="FC56" i="2"/>
  <c r="BN56" i="2"/>
  <c r="EW56" i="2"/>
  <c r="DF56" i="2"/>
  <c r="DM56" i="2"/>
  <c r="BT56" i="2"/>
  <c r="CM56" i="2"/>
  <c r="EY56" i="2"/>
  <c r="CE56" i="2"/>
  <c r="EQ56" i="2"/>
  <c r="CN56" i="2"/>
  <c r="CF56" i="2"/>
  <c r="EE56" i="2"/>
  <c r="CA56" i="2"/>
  <c r="DI56" i="2"/>
  <c r="CU56" i="2"/>
  <c r="DA56" i="2"/>
  <c r="EH56" i="2"/>
  <c r="DO56" i="2"/>
  <c r="DP56" i="2"/>
  <c r="DE56" i="2"/>
  <c r="EX56" i="2"/>
  <c r="DX56" i="2"/>
  <c r="EB56" i="2"/>
  <c r="K56" i="2"/>
  <c r="BE56" i="2"/>
  <c r="BB56" i="2"/>
  <c r="BC56" i="2"/>
  <c r="BD56" i="2"/>
  <c r="AC56" i="2"/>
  <c r="AB56" i="2"/>
  <c r="E56" i="2"/>
  <c r="N56" i="2"/>
  <c r="O56" i="2"/>
  <c r="P56" i="2"/>
  <c r="BG56" i="2"/>
  <c r="BA56" i="2"/>
  <c r="AX56" i="2"/>
  <c r="AY56" i="2"/>
  <c r="AZ56" i="2"/>
  <c r="DD56" i="11"/>
  <c r="EW56" i="11"/>
  <c r="AG56" i="11"/>
  <c r="CJ56" i="11"/>
  <c r="W56" i="11"/>
  <c r="BZ56" i="11"/>
  <c r="AU56" i="11"/>
  <c r="CU56" i="11"/>
  <c r="AZ56" i="11"/>
  <c r="EN56" i="11"/>
  <c r="S56" i="11"/>
  <c r="H56" i="11"/>
  <c r="DB56" i="11"/>
  <c r="BT56" i="11"/>
  <c r="BU56" i="11"/>
  <c r="BE56" i="11"/>
  <c r="U56" i="11"/>
  <c r="AM56" i="11"/>
  <c r="AV56" i="11"/>
  <c r="BS56" i="11"/>
  <c r="CX56" i="11"/>
  <c r="DK56" i="11"/>
  <c r="BP56" i="11"/>
  <c r="EK56" i="11"/>
  <c r="BQ56" i="11"/>
  <c r="BJ56" i="11"/>
  <c r="AC56" i="11"/>
  <c r="FD56" i="11"/>
  <c r="EF56" i="11"/>
  <c r="EG56" i="11"/>
  <c r="AT56" i="11"/>
  <c r="O56" i="11"/>
  <c r="AH56" i="11"/>
  <c r="AR56" i="11"/>
  <c r="DO56" i="11"/>
  <c r="DN56" i="11"/>
  <c r="EQ56" i="11"/>
  <c r="CF56" i="11"/>
  <c r="FA56" i="11"/>
  <c r="CG56" i="11"/>
  <c r="CA92" i="5"/>
  <c r="G92" i="5"/>
  <c r="AK31" i="5"/>
  <c r="AP92" i="5"/>
  <c r="FD41" i="2"/>
  <c r="BN41" i="2"/>
  <c r="CZ41" i="2"/>
  <c r="CB41" i="2"/>
  <c r="CU41" i="2"/>
  <c r="EE41" i="2"/>
  <c r="CK41" i="2"/>
  <c r="DP41" i="2"/>
  <c r="EV41" i="2"/>
  <c r="EK41" i="2"/>
  <c r="BZ41" i="2"/>
  <c r="DX41" i="2"/>
  <c r="CG41" i="2"/>
  <c r="DL41" i="2"/>
  <c r="CJ41" i="2"/>
  <c r="DO41" i="2"/>
  <c r="DD41" i="2"/>
  <c r="EH41" i="2"/>
  <c r="CE41" i="2"/>
  <c r="ET41" i="2"/>
  <c r="DV41" i="2"/>
  <c r="CN41" i="2"/>
  <c r="DG41" i="2"/>
  <c r="DM41" i="2"/>
  <c r="O41" i="2"/>
  <c r="AC41" i="2"/>
  <c r="AY41" i="2"/>
  <c r="K41" i="2"/>
  <c r="X41" i="2"/>
  <c r="AL41" i="2"/>
  <c r="S41" i="2"/>
  <c r="AP41" i="2"/>
  <c r="BM41" i="2"/>
  <c r="BL41" i="2"/>
  <c r="Q41" i="2"/>
  <c r="C41" i="2"/>
  <c r="Z41" i="2"/>
  <c r="AW41" i="2"/>
  <c r="AZ41" i="2"/>
  <c r="BX41" i="11"/>
  <c r="DU41" i="11"/>
  <c r="W41" i="11"/>
  <c r="J41" i="11"/>
  <c r="CY41" i="11"/>
  <c r="DF41" i="11"/>
  <c r="H41" i="11"/>
  <c r="CD41" i="11"/>
  <c r="BC41" i="11"/>
  <c r="EG41" i="11"/>
  <c r="D41" i="11"/>
  <c r="AA41" i="11"/>
  <c r="DS41" i="11"/>
  <c r="DQ41" i="11"/>
  <c r="BV41" i="11"/>
  <c r="AL41" i="11"/>
  <c r="BJ41" i="11"/>
  <c r="X41" i="11"/>
  <c r="AI41" i="11"/>
  <c r="CV41" i="11"/>
  <c r="DO41" i="11"/>
  <c r="CZ41" i="11"/>
  <c r="EO41" i="11"/>
  <c r="DB41" i="11"/>
  <c r="DV41" i="11"/>
  <c r="Y41" i="11"/>
  <c r="AH41" i="11"/>
  <c r="EB41" i="11"/>
  <c r="DX41" i="11"/>
  <c r="CX41" i="11"/>
  <c r="AB41" i="11"/>
  <c r="BE41" i="11"/>
  <c r="R41" i="11"/>
  <c r="AE41" i="11"/>
  <c r="EV41" i="11"/>
  <c r="DC41" i="11"/>
  <c r="DW41" i="11"/>
  <c r="EC41" i="11"/>
  <c r="FC41" i="11"/>
  <c r="DJ41" i="11"/>
  <c r="CP17" i="5"/>
  <c r="FC75" i="11"/>
  <c r="FC26" i="11"/>
  <c r="FE26" i="2"/>
  <c r="BN26" i="2"/>
  <c r="ED26" i="11"/>
  <c r="CH26" i="11"/>
  <c r="CT26" i="11"/>
  <c r="BW26" i="11"/>
  <c r="DC26" i="11"/>
  <c r="EF26" i="11"/>
  <c r="DT26" i="11"/>
  <c r="CQ26" i="11"/>
  <c r="CA26" i="11"/>
  <c r="CA17" i="11" s="1"/>
  <c r="CG26" i="11"/>
  <c r="ER26" i="11"/>
  <c r="CO26" i="11"/>
  <c r="DZ26" i="11"/>
  <c r="DX26" i="11"/>
  <c r="DI26" i="11"/>
  <c r="CU26" i="11"/>
  <c r="BS26" i="11"/>
  <c r="FA26" i="11"/>
  <c r="DB26" i="11"/>
  <c r="EY26" i="11"/>
  <c r="EV26" i="11"/>
  <c r="DO26" i="11"/>
  <c r="EC26" i="11"/>
  <c r="CI26" i="2"/>
  <c r="DB26" i="2"/>
  <c r="EL26" i="2"/>
  <c r="DP26" i="2"/>
  <c r="DA26" i="2"/>
  <c r="CX26" i="2"/>
  <c r="BY26" i="2"/>
  <c r="EK26" i="2"/>
  <c r="DI26" i="2"/>
  <c r="CW26" i="2"/>
  <c r="CY26" i="2"/>
  <c r="DZ26" i="2"/>
  <c r="BW26" i="2"/>
  <c r="EI26" i="2"/>
  <c r="DG26" i="2"/>
  <c r="CU26" i="2"/>
  <c r="BS26" i="2"/>
  <c r="DV26" i="2"/>
  <c r="BX26" i="2"/>
  <c r="EJ26" i="2"/>
  <c r="DH26" i="2"/>
  <c r="DH17" i="2" s="1"/>
  <c r="CV26" i="2"/>
  <c r="AH26" i="2"/>
  <c r="E26" i="2"/>
  <c r="AH26" i="11"/>
  <c r="BJ26" i="2"/>
  <c r="ES31" i="5"/>
  <c r="DC31" i="5"/>
  <c r="FC21" i="2"/>
  <c r="FE21" i="2"/>
  <c r="CE21" i="11"/>
  <c r="BX21" i="11"/>
  <c r="CP21" i="11"/>
  <c r="CR21" i="11"/>
  <c r="CR17" i="11" s="1"/>
  <c r="DK21" i="11"/>
  <c r="DP21" i="11"/>
  <c r="BS21" i="11"/>
  <c r="BY21" i="11"/>
  <c r="EI21" i="11"/>
  <c r="EA21" i="11"/>
  <c r="CM21" i="11"/>
  <c r="CG21" i="11"/>
  <c r="EP21" i="11"/>
  <c r="BZ21" i="11"/>
  <c r="EF21" i="11"/>
  <c r="DE21" i="11"/>
  <c r="DY21" i="11"/>
  <c r="EW21" i="11"/>
  <c r="DX21" i="11"/>
  <c r="CI21" i="11"/>
  <c r="EM21" i="11"/>
  <c r="DI21" i="11"/>
  <c r="DI17" i="11" s="1"/>
  <c r="DU21" i="11"/>
  <c r="CM21" i="2"/>
  <c r="DM21" i="2"/>
  <c r="CO21" i="2"/>
  <c r="BX21" i="2"/>
  <c r="EJ21" i="2"/>
  <c r="CW21" i="2"/>
  <c r="BR21" i="2"/>
  <c r="ED21" i="2"/>
  <c r="CQ21" i="2"/>
  <c r="BU21" i="2"/>
  <c r="DT21" i="2"/>
  <c r="CR21" i="2"/>
  <c r="CG21" i="2"/>
  <c r="ES21" i="2"/>
  <c r="DN21" i="2"/>
  <c r="EY21" i="2"/>
  <c r="BV21" i="2"/>
  <c r="BZ21" i="2"/>
  <c r="EL21" i="2"/>
  <c r="DZ21" i="2"/>
  <c r="DA21" i="2"/>
  <c r="S92" i="5"/>
  <c r="DC92" i="5"/>
  <c r="AN92" i="5"/>
  <c r="FE56" i="2"/>
  <c r="FD56" i="2"/>
  <c r="BO56" i="2"/>
  <c r="DD56" i="2"/>
  <c r="DY56" i="2"/>
  <c r="DZ56" i="2"/>
  <c r="EV56" i="2"/>
  <c r="CO56" i="2"/>
  <c r="CP56" i="2"/>
  <c r="CW56" i="2"/>
  <c r="BR56" i="2"/>
  <c r="DT56" i="2"/>
  <c r="ER56" i="2"/>
  <c r="BW56" i="2"/>
  <c r="CC56" i="2"/>
  <c r="DW56" i="2"/>
  <c r="DL56" i="2"/>
  <c r="DN56" i="2"/>
  <c r="CQ56" i="2"/>
  <c r="EU56" i="2"/>
  <c r="EF56" i="2"/>
  <c r="DR56" i="2"/>
  <c r="FA56" i="2"/>
  <c r="EM56" i="2"/>
  <c r="EP56" i="2"/>
  <c r="AA56" i="2"/>
  <c r="M56" i="2"/>
  <c r="F56" i="2"/>
  <c r="G56" i="2"/>
  <c r="H56" i="2"/>
  <c r="BI56" i="2"/>
  <c r="AG56" i="2"/>
  <c r="AD56" i="2"/>
  <c r="AE56" i="2"/>
  <c r="AF56" i="2"/>
  <c r="Q56" i="2"/>
  <c r="AR56" i="2"/>
  <c r="I56" i="2"/>
  <c r="B56" i="2"/>
  <c r="C56" i="2"/>
  <c r="D56" i="2"/>
  <c r="DJ56" i="11"/>
  <c r="CC56" i="11"/>
  <c r="B56" i="11"/>
  <c r="CK56" i="11"/>
  <c r="AJ56" i="11"/>
  <c r="DL56" i="11"/>
  <c r="Q56" i="11"/>
  <c r="I56" i="11"/>
  <c r="CE56" i="11"/>
  <c r="DU56" i="11"/>
  <c r="AQ56" i="11"/>
  <c r="BD56" i="11"/>
  <c r="BR56" i="11"/>
  <c r="DX56" i="11"/>
  <c r="DY56" i="11"/>
  <c r="AO56" i="11"/>
  <c r="AP56" i="11"/>
  <c r="BI56" i="11"/>
  <c r="BL56" i="11"/>
  <c r="DT56" i="11"/>
  <c r="DZ56" i="11"/>
  <c r="BX56" i="11"/>
  <c r="CR56" i="11"/>
  <c r="BY56" i="11"/>
  <c r="CS56" i="11"/>
  <c r="J56" i="11"/>
  <c r="X56" i="11"/>
  <c r="ED56" i="11"/>
  <c r="CV56" i="11"/>
  <c r="CW56" i="11"/>
  <c r="AD56" i="11"/>
  <c r="AK56" i="11"/>
  <c r="BC56" i="11"/>
  <c r="BH56" i="11"/>
  <c r="CA56" i="11"/>
  <c r="EP56" i="11"/>
  <c r="CN56" i="11"/>
  <c r="DH56" i="11"/>
  <c r="CO56" i="11"/>
  <c r="DI56" i="11"/>
  <c r="V92" i="5"/>
  <c r="AA92" i="5"/>
  <c r="BM31" i="5"/>
  <c r="CY92" i="5"/>
  <c r="FC41" i="2"/>
  <c r="BQ41" i="2"/>
  <c r="ED41" i="2"/>
  <c r="DH41" i="2"/>
  <c r="DA41" i="2"/>
  <c r="BS41" i="2"/>
  <c r="CX41" i="2"/>
  <c r="EG41" i="2"/>
  <c r="BY41" i="2"/>
  <c r="EI41" i="2"/>
  <c r="CR41" i="2"/>
  <c r="DY41" i="2"/>
  <c r="CV41" i="2"/>
  <c r="EA41" i="2"/>
  <c r="EJ41" i="2"/>
  <c r="BX41" i="2"/>
  <c r="DU41" i="2"/>
  <c r="FA41" i="2"/>
  <c r="DZ41" i="2"/>
  <c r="BW41" i="2"/>
  <c r="CD41" i="2"/>
  <c r="EX41" i="2"/>
  <c r="CF41" i="2"/>
  <c r="ER41" i="2"/>
  <c r="BF41" i="2"/>
  <c r="AX41" i="2"/>
  <c r="J41" i="2"/>
  <c r="AG41" i="2"/>
  <c r="AN41" i="2"/>
  <c r="M41" i="2"/>
  <c r="AR41" i="2"/>
  <c r="R41" i="2"/>
  <c r="AO41" i="2"/>
  <c r="BK41" i="2"/>
  <c r="P41" i="2"/>
  <c r="L41" i="2"/>
  <c r="B41" i="2"/>
  <c r="Y41" i="2"/>
  <c r="AU41" i="2"/>
  <c r="D41" i="2"/>
  <c r="EI41" i="11"/>
  <c r="EP41" i="11"/>
  <c r="BT41" i="11"/>
  <c r="AC41" i="11"/>
  <c r="CF41" i="11"/>
  <c r="BH41" i="11"/>
  <c r="BW41" i="11"/>
  <c r="AG41" i="11"/>
  <c r="EZ41" i="11"/>
  <c r="DP41" i="11"/>
  <c r="AZ41" i="11"/>
  <c r="BG41" i="11"/>
  <c r="CI41" i="11"/>
  <c r="CG41" i="11"/>
  <c r="DZ41" i="11"/>
  <c r="V41" i="11"/>
  <c r="Z41" i="11"/>
  <c r="AS41" i="11"/>
  <c r="AY41" i="11"/>
  <c r="FA41" i="11"/>
  <c r="EQ41" i="11"/>
  <c r="EW41" i="11"/>
  <c r="CC41" i="11"/>
  <c r="ED41" i="11"/>
  <c r="FE41" i="2"/>
  <c r="P41" i="11"/>
  <c r="K41" i="11"/>
  <c r="BY41" i="11"/>
  <c r="ES41" i="11"/>
  <c r="BN41" i="11"/>
  <c r="L41" i="11"/>
  <c r="U41" i="11"/>
  <c r="AN41" i="11"/>
  <c r="AU41" i="11"/>
  <c r="DL41" i="11"/>
  <c r="EE41" i="11"/>
  <c r="EF41" i="11"/>
  <c r="BQ41" i="11"/>
  <c r="DR41" i="11"/>
  <c r="EL41" i="11"/>
  <c r="FD26" i="2"/>
  <c r="FC26" i="2"/>
  <c r="BQ26" i="2"/>
  <c r="DE26" i="11"/>
  <c r="ET26" i="11"/>
  <c r="DJ26" i="11"/>
  <c r="EI26" i="11"/>
  <c r="DS26" i="11"/>
  <c r="BX26" i="11"/>
  <c r="EJ26" i="11"/>
  <c r="DW26" i="11"/>
  <c r="DG26" i="11"/>
  <c r="CW26" i="11"/>
  <c r="BT26" i="11"/>
  <c r="DY26" i="11"/>
  <c r="EE26" i="11"/>
  <c r="CI26" i="11"/>
  <c r="EO26" i="11"/>
  <c r="DK26" i="11"/>
  <c r="CX26" i="11"/>
  <c r="CB26" i="11"/>
  <c r="DR26" i="11"/>
  <c r="CP26" i="11"/>
  <c r="BZ26" i="11"/>
  <c r="CF26" i="11"/>
  <c r="EQ26" i="11"/>
  <c r="DO26" i="2"/>
  <c r="EH26" i="2"/>
  <c r="DJ26" i="2"/>
  <c r="EV26" i="2"/>
  <c r="DQ26" i="2"/>
  <c r="DQ17" i="2" s="1"/>
  <c r="DN26" i="2"/>
  <c r="CO26" i="2"/>
  <c r="FA26" i="2"/>
  <c r="DY26" i="2"/>
  <c r="DM26" i="2"/>
  <c r="DR26" i="2"/>
  <c r="BT26" i="2"/>
  <c r="CM26" i="2"/>
  <c r="EY26" i="2"/>
  <c r="DW26" i="2"/>
  <c r="DK26" i="2"/>
  <c r="EE26" i="2"/>
  <c r="CT26" i="2"/>
  <c r="CN26" i="2"/>
  <c r="EZ26" i="2"/>
  <c r="DX26" i="2"/>
  <c r="DL26" i="2"/>
  <c r="AX26" i="2"/>
  <c r="U26" i="2"/>
  <c r="AX26" i="11"/>
  <c r="N26" i="2"/>
  <c r="O26" i="2"/>
  <c r="P26" i="2"/>
  <c r="Q26" i="2"/>
  <c r="AK26" i="11"/>
  <c r="N26" i="11"/>
  <c r="S31" i="5"/>
  <c r="AH61" i="5"/>
  <c r="CB31" i="5"/>
  <c r="BZ61" i="5"/>
  <c r="AF26" i="2"/>
  <c r="AG26" i="2"/>
  <c r="BI26" i="11"/>
  <c r="AD26" i="11"/>
  <c r="AE26" i="11"/>
  <c r="AF26" i="11"/>
  <c r="B26" i="2"/>
  <c r="BA26" i="2"/>
  <c r="AY26" i="11"/>
  <c r="F26" i="2"/>
  <c r="G26" i="2"/>
  <c r="H26" i="2"/>
  <c r="I26" i="2"/>
  <c r="E26" i="11"/>
  <c r="F26" i="11"/>
  <c r="G26" i="11"/>
  <c r="H26" i="11"/>
  <c r="S26" i="2"/>
  <c r="M26" i="11"/>
  <c r="AZ26" i="11"/>
  <c r="J26" i="2"/>
  <c r="K26" i="2"/>
  <c r="L26" i="2"/>
  <c r="M26" i="2"/>
  <c r="U26" i="11"/>
  <c r="J26" i="11"/>
  <c r="K26" i="11"/>
  <c r="L26" i="11"/>
  <c r="AO127" i="4"/>
  <c r="AG127" i="4"/>
  <c r="Q127" i="4"/>
  <c r="AN127" i="4"/>
  <c r="X127" i="4"/>
  <c r="H127" i="4"/>
  <c r="AE127" i="4"/>
  <c r="O127" i="4"/>
  <c r="AH127" i="4"/>
  <c r="N127" i="4"/>
  <c r="V127" i="4"/>
  <c r="Y127" i="4"/>
  <c r="AM127" i="4"/>
  <c r="B127" i="4"/>
  <c r="AC127" i="4"/>
  <c r="M127" i="4"/>
  <c r="AJ127" i="4"/>
  <c r="T127" i="4"/>
  <c r="D127" i="4"/>
  <c r="AA127" i="4"/>
  <c r="K127" i="4"/>
  <c r="R127" i="4"/>
  <c r="Z127" i="4"/>
  <c r="F127" i="4"/>
  <c r="I127" i="4"/>
  <c r="W127" i="4"/>
  <c r="J127" i="4"/>
  <c r="AK127" i="4"/>
  <c r="U127" i="4"/>
  <c r="E127" i="4"/>
  <c r="AB127" i="4"/>
  <c r="L127" i="4"/>
  <c r="AI127" i="4"/>
  <c r="S127" i="4"/>
  <c r="C127" i="4"/>
  <c r="AD127" i="4"/>
  <c r="AL127" i="4"/>
  <c r="AF127" i="4"/>
  <c r="P127" i="4"/>
  <c r="G127" i="4"/>
  <c r="FE50" i="2"/>
  <c r="BP50" i="2"/>
  <c r="EK50" i="2"/>
  <c r="CM50" i="2"/>
  <c r="DR50" i="2"/>
  <c r="DT50" i="2"/>
  <c r="CS50" i="2"/>
  <c r="DX50" i="2"/>
  <c r="DK50" i="2"/>
  <c r="EQ50" i="2"/>
  <c r="DQ50" i="2"/>
  <c r="ET50" i="2"/>
  <c r="EZ50" i="2"/>
  <c r="CL50" i="2"/>
  <c r="DW50" i="2"/>
  <c r="DL50" i="2"/>
  <c r="BS50" i="2"/>
  <c r="DO50" i="2"/>
  <c r="EM50" i="2"/>
  <c r="CZ50" i="2"/>
  <c r="BZ50" i="2"/>
  <c r="CE50" i="2"/>
  <c r="EP50" i="2"/>
  <c r="EW50" i="2"/>
  <c r="CA50" i="11"/>
  <c r="EB50" i="11"/>
  <c r="DV50" i="11"/>
  <c r="EF50" i="11"/>
  <c r="CE50" i="11"/>
  <c r="EQ50" i="11"/>
  <c r="EJ50" i="11"/>
  <c r="BV50" i="11"/>
  <c r="FA50" i="11"/>
  <c r="BZ50" i="11"/>
  <c r="EH50" i="11"/>
  <c r="DD50" i="11"/>
  <c r="ES50" i="11"/>
  <c r="DI50" i="11"/>
  <c r="BY50" i="11"/>
  <c r="CP50" i="11"/>
  <c r="BU50" i="11"/>
  <c r="DU50" i="11"/>
  <c r="CF50" i="11"/>
  <c r="CT50" i="11"/>
  <c r="BP50" i="11"/>
  <c r="CY50" i="11"/>
  <c r="BO50" i="11"/>
  <c r="DS50" i="11"/>
  <c r="CF88" i="2"/>
  <c r="CU88" i="2"/>
  <c r="DX88" i="2"/>
  <c r="DK88" i="2"/>
  <c r="DV88" i="2"/>
  <c r="EN88" i="2"/>
  <c r="EJ88" i="2"/>
  <c r="BX88" i="2"/>
  <c r="EE88" i="2"/>
  <c r="BT88" i="2"/>
  <c r="CQ88" i="2"/>
  <c r="BP88" i="2"/>
  <c r="EM88" i="2"/>
  <c r="DE88" i="2"/>
  <c r="ET88" i="2"/>
  <c r="DN88" i="2"/>
  <c r="BU88" i="2"/>
  <c r="M115" i="4"/>
  <c r="AM115" i="4"/>
  <c r="F115" i="4"/>
  <c r="D115" i="4"/>
  <c r="Y115" i="4"/>
  <c r="S115" i="4"/>
  <c r="AH115" i="4"/>
  <c r="AN115" i="4"/>
  <c r="Z115" i="4"/>
  <c r="P115" i="4"/>
  <c r="AO115" i="4"/>
  <c r="AB115" i="4"/>
  <c r="AL115" i="4"/>
  <c r="U115" i="4"/>
  <c r="O115" i="4"/>
  <c r="R115" i="4"/>
  <c r="AG115" i="4"/>
  <c r="Q115" i="4"/>
  <c r="AJ115" i="4"/>
  <c r="T115" i="4"/>
  <c r="AA115" i="4"/>
  <c r="K115" i="4"/>
  <c r="N115" i="4"/>
  <c r="L115" i="4"/>
  <c r="J115" i="4"/>
  <c r="H115" i="4"/>
  <c r="AC115" i="4"/>
  <c r="AF115" i="4"/>
  <c r="W115" i="4"/>
  <c r="G115" i="4"/>
  <c r="E115" i="4"/>
  <c r="B115" i="4"/>
  <c r="I115" i="4"/>
  <c r="AI115" i="4"/>
  <c r="C115" i="4"/>
  <c r="AD115" i="4"/>
  <c r="AK115" i="4"/>
  <c r="X115" i="4"/>
  <c r="AE115" i="4"/>
  <c r="V115" i="4"/>
  <c r="BQ88" i="2"/>
  <c r="DF88" i="2"/>
  <c r="EK88" i="2"/>
  <c r="CM88" i="2"/>
  <c r="BR88" i="2"/>
  <c r="BX92" i="5"/>
  <c r="DG92" i="5"/>
  <c r="DX92" i="5"/>
  <c r="BY92" i="5"/>
  <c r="T92" i="5"/>
  <c r="FE35" i="11"/>
  <c r="FE35" i="2"/>
  <c r="BP35" i="2"/>
  <c r="EC35" i="2"/>
  <c r="BY35" i="2"/>
  <c r="BW35" i="2"/>
  <c r="EI35" i="2"/>
  <c r="CA35" i="2"/>
  <c r="EM35" i="2"/>
  <c r="DJ35" i="2"/>
  <c r="BT35" i="2"/>
  <c r="ED35" i="2"/>
  <c r="EN35" i="2"/>
  <c r="CH35" i="2"/>
  <c r="CR35" i="2"/>
  <c r="DI35" i="2"/>
  <c r="CT35" i="2"/>
  <c r="EE35" i="2"/>
  <c r="DZ35" i="2"/>
  <c r="CN35" i="2"/>
  <c r="CM35" i="2"/>
  <c r="DY35" i="2"/>
  <c r="ER35" i="2"/>
  <c r="DP35" i="2"/>
  <c r="EW35" i="2"/>
  <c r="CM35" i="11"/>
  <c r="DK35" i="11"/>
  <c r="CS35" i="11"/>
  <c r="EE35" i="11"/>
  <c r="FD35" i="11"/>
  <c r="EB35" i="11"/>
  <c r="FC35" i="11"/>
  <c r="DN35" i="11"/>
  <c r="EH35" i="11"/>
  <c r="EO35" i="11"/>
  <c r="ES35" i="11"/>
  <c r="DI35" i="11"/>
  <c r="BR35" i="11"/>
  <c r="DV35" i="11"/>
  <c r="CL35" i="11"/>
  <c r="CK35" i="11"/>
  <c r="CH35" i="11"/>
  <c r="DB35" i="11"/>
  <c r="CQ35" i="11"/>
  <c r="BQ35" i="11"/>
  <c r="FA35" i="11"/>
  <c r="ER35" i="11"/>
  <c r="DH35" i="11"/>
  <c r="BX35" i="11"/>
  <c r="FC94" i="11"/>
  <c r="FC93" i="11" s="1"/>
  <c r="FC92" i="11" s="1"/>
  <c r="FB94" i="2"/>
  <c r="FB93" i="2" s="1"/>
  <c r="CU94" i="11"/>
  <c r="CU93" i="11" s="1"/>
  <c r="CU92" i="11" s="1"/>
  <c r="CC94" i="11"/>
  <c r="BR94" i="2"/>
  <c r="DX94" i="11"/>
  <c r="DW94" i="2"/>
  <c r="DW93" i="2" s="1"/>
  <c r="DK94" i="11"/>
  <c r="DK94" i="2"/>
  <c r="DK93" i="2" s="1"/>
  <c r="DJ94" i="11"/>
  <c r="CN94" i="2"/>
  <c r="CJ94" i="11"/>
  <c r="EG94" i="2"/>
  <c r="EH94" i="11"/>
  <c r="EH93" i="11" s="1"/>
  <c r="EH92" i="11" s="1"/>
  <c r="EW94" i="11"/>
  <c r="EW93" i="11" s="1"/>
  <c r="EW92" i="11" s="1"/>
  <c r="DE94" i="2"/>
  <c r="DE93" i="2" s="1"/>
  <c r="EC94" i="2"/>
  <c r="EC93" i="2" s="1"/>
  <c r="DD94" i="2"/>
  <c r="DD93" i="2" s="1"/>
  <c r="BS94" i="11"/>
  <c r="BS93" i="11" s="1"/>
  <c r="BS92" i="11" s="1"/>
  <c r="DA94" i="2"/>
  <c r="DA93" i="2" s="1"/>
  <c r="ET94" i="2"/>
  <c r="DY94" i="11"/>
  <c r="CT94" i="2"/>
  <c r="CT93" i="2" s="1"/>
  <c r="DR94" i="2"/>
  <c r="DR93" i="2" s="1"/>
  <c r="CV94" i="2"/>
  <c r="CV93" i="2" s="1"/>
  <c r="BQ94" i="2"/>
  <c r="BQ93" i="2" s="1"/>
  <c r="CO94" i="11"/>
  <c r="DX94" i="2"/>
  <c r="DO94" i="2"/>
  <c r="DO93" i="2" s="1"/>
  <c r="EM94" i="11"/>
  <c r="BT94" i="11"/>
  <c r="EE94" i="2"/>
  <c r="EN94" i="2"/>
  <c r="EN93" i="2" s="1"/>
  <c r="CM94" i="11"/>
  <c r="CM93" i="11" s="1"/>
  <c r="CM92" i="11" s="1"/>
  <c r="EW94" i="2"/>
  <c r="EW93" i="2" s="1"/>
  <c r="DR94" i="11"/>
  <c r="DR93" i="11" s="1"/>
  <c r="DR92" i="11" s="1"/>
  <c r="CB94" i="11"/>
  <c r="DL94" i="2"/>
  <c r="DL93" i="2" s="1"/>
  <c r="CP94" i="2"/>
  <c r="CF94" i="11"/>
  <c r="BU94" i="11"/>
  <c r="BU93" i="11" s="1"/>
  <c r="BU92" i="11" s="1"/>
  <c r="FA94" i="2"/>
  <c r="FA93" i="2" s="1"/>
  <c r="DC94" i="11"/>
  <c r="CR94" i="11"/>
  <c r="BV92" i="5"/>
  <c r="FB70" i="11"/>
  <c r="FB61" i="11" s="1"/>
  <c r="FC70" i="11"/>
  <c r="FC61" i="11" s="1"/>
  <c r="BO70" i="2"/>
  <c r="EX70" i="11"/>
  <c r="DG70" i="11"/>
  <c r="EJ70" i="11"/>
  <c r="BO70" i="11"/>
  <c r="DE70" i="11"/>
  <c r="BP70" i="11"/>
  <c r="BP61" i="11" s="1"/>
  <c r="EW70" i="11"/>
  <c r="DN70" i="11"/>
  <c r="DN61" i="11" s="1"/>
  <c r="EB70" i="11"/>
  <c r="EB61" i="11" s="1"/>
  <c r="DS70" i="11"/>
  <c r="DS61" i="11" s="1"/>
  <c r="CW70" i="11"/>
  <c r="CR70" i="11"/>
  <c r="CR61" i="11" s="1"/>
  <c r="CA70" i="11"/>
  <c r="CG70" i="11"/>
  <c r="CG61" i="11" s="1"/>
  <c r="ES70" i="11"/>
  <c r="BW70" i="11"/>
  <c r="CD70" i="11"/>
  <c r="CD61" i="11" s="1"/>
  <c r="EF70" i="11"/>
  <c r="CN70" i="11"/>
  <c r="DX70" i="11"/>
  <c r="DX61" i="11" s="1"/>
  <c r="DF70" i="11"/>
  <c r="CU70" i="11"/>
  <c r="BU70" i="11"/>
  <c r="BU61" i="11" s="1"/>
  <c r="CS70" i="2"/>
  <c r="CS61" i="2" s="1"/>
  <c r="EE70" i="2"/>
  <c r="CX70" i="2"/>
  <c r="CX61" i="2" s="1"/>
  <c r="CY70" i="2"/>
  <c r="BV70" i="2"/>
  <c r="BV61" i="2" s="1"/>
  <c r="EI70" i="2"/>
  <c r="EM70" i="2"/>
  <c r="EF70" i="2"/>
  <c r="EF61" i="2" s="1"/>
  <c r="CK70" i="2"/>
  <c r="DD70" i="2"/>
  <c r="CR70" i="2"/>
  <c r="DX70" i="2"/>
  <c r="CU70" i="2"/>
  <c r="EQ70" i="2"/>
  <c r="EN70" i="2"/>
  <c r="EN61" i="2" s="1"/>
  <c r="DA70" i="2"/>
  <c r="DO70" i="2"/>
  <c r="DC70" i="2"/>
  <c r="CA70" i="2"/>
  <c r="CA61" i="2" s="1"/>
  <c r="DW70" i="2"/>
  <c r="CG70" i="2"/>
  <c r="EB70" i="2"/>
  <c r="X70" i="2"/>
  <c r="Z70" i="2"/>
  <c r="BG70" i="11"/>
  <c r="S70" i="2"/>
  <c r="AO70" i="2"/>
  <c r="BL70" i="2"/>
  <c r="BB70" i="2"/>
  <c r="W70" i="11"/>
  <c r="BC70" i="11"/>
  <c r="BD70" i="11"/>
  <c r="BM70" i="11"/>
  <c r="AU70" i="2"/>
  <c r="AA70" i="11"/>
  <c r="BC70" i="2"/>
  <c r="I70" i="2"/>
  <c r="AF70" i="2"/>
  <c r="AD70" i="2"/>
  <c r="V70" i="11"/>
  <c r="AE70" i="11"/>
  <c r="AF70" i="11"/>
  <c r="AO70" i="11"/>
  <c r="AB70" i="2"/>
  <c r="BF70" i="2"/>
  <c r="BH70" i="11"/>
  <c r="Q70" i="2"/>
  <c r="AI70" i="2"/>
  <c r="BE70" i="2"/>
  <c r="B70" i="2"/>
  <c r="K70" i="11"/>
  <c r="E70" i="11"/>
  <c r="D70" i="11"/>
  <c r="M70" i="11"/>
  <c r="AT26" i="2"/>
  <c r="AU26" i="2"/>
  <c r="AV26" i="2"/>
  <c r="AW26" i="2"/>
  <c r="BM26" i="11"/>
  <c r="AT26" i="11"/>
  <c r="AU26" i="11"/>
  <c r="AV26" i="11"/>
  <c r="C26" i="2"/>
  <c r="Q26" i="11"/>
  <c r="AJ26" i="11"/>
  <c r="V26" i="2"/>
  <c r="W26" i="2"/>
  <c r="X26" i="2"/>
  <c r="Y26" i="2"/>
  <c r="AC26" i="11"/>
  <c r="V26" i="11"/>
  <c r="W26" i="11"/>
  <c r="X26" i="11"/>
  <c r="D26" i="2"/>
  <c r="B26" i="11"/>
  <c r="Z26" i="2"/>
  <c r="AA26" i="2"/>
  <c r="AB26" i="2"/>
  <c r="AC26" i="2"/>
  <c r="AS26" i="11"/>
  <c r="Z26" i="11"/>
  <c r="AA26" i="11"/>
  <c r="AB26" i="11"/>
  <c r="X123" i="4"/>
  <c r="O123" i="4"/>
  <c r="U123" i="4"/>
  <c r="F123" i="4"/>
  <c r="AF123" i="4"/>
  <c r="Q123" i="4"/>
  <c r="D123" i="4"/>
  <c r="N123" i="4"/>
  <c r="AL123" i="4"/>
  <c r="Y123" i="4"/>
  <c r="J123" i="4"/>
  <c r="E123" i="4"/>
  <c r="AC123" i="4"/>
  <c r="AE123" i="4"/>
  <c r="K123" i="4"/>
  <c r="AD123" i="4"/>
  <c r="AH123" i="4"/>
  <c r="AG123" i="4"/>
  <c r="T123" i="4"/>
  <c r="AA123" i="4"/>
  <c r="G123" i="4"/>
  <c r="L123" i="4"/>
  <c r="Z123" i="4"/>
  <c r="M123" i="4"/>
  <c r="AM123" i="4"/>
  <c r="S123" i="4"/>
  <c r="R123" i="4"/>
  <c r="P123" i="4"/>
  <c r="V123" i="4"/>
  <c r="I123" i="4"/>
  <c r="H123" i="4"/>
  <c r="AK123" i="4"/>
  <c r="W123" i="4"/>
  <c r="C123" i="4"/>
  <c r="B123" i="4"/>
  <c r="AN123" i="4"/>
  <c r="AI123" i="4"/>
  <c r="AB123" i="4"/>
  <c r="AJ123" i="4"/>
  <c r="AO123" i="4"/>
  <c r="FB50" i="2"/>
  <c r="FE50" i="11"/>
  <c r="BO50" i="2"/>
  <c r="DF50" i="2"/>
  <c r="DD50" i="2"/>
  <c r="EY50" i="2"/>
  <c r="EI50" i="2"/>
  <c r="CR50" i="2"/>
  <c r="CF50" i="2"/>
  <c r="DM50" i="2"/>
  <c r="BR50" i="2"/>
  <c r="DN50" i="2"/>
  <c r="BX50" i="2"/>
  <c r="DG50" i="2"/>
  <c r="DC50" i="2"/>
  <c r="DY50" i="2"/>
  <c r="EA50" i="2"/>
  <c r="CI50" i="2"/>
  <c r="EF50" i="2"/>
  <c r="EN50" i="2"/>
  <c r="DB50" i="2"/>
  <c r="CC50" i="2"/>
  <c r="CV50" i="2"/>
  <c r="BT50" i="2"/>
  <c r="EV50" i="2"/>
  <c r="ED50" i="11"/>
  <c r="EI50" i="11"/>
  <c r="CI50" i="11"/>
  <c r="DK50" i="11"/>
  <c r="EX50" i="11"/>
  <c r="DG50" i="11"/>
  <c r="DL50" i="11"/>
  <c r="DA50" i="11"/>
  <c r="EV50" i="11"/>
  <c r="DB50" i="11"/>
  <c r="ET50" i="11"/>
  <c r="EW50" i="11"/>
  <c r="DM50" i="11"/>
  <c r="CC50" i="11"/>
  <c r="DP50" i="11"/>
  <c r="CJ50" i="11"/>
  <c r="CW50" i="11"/>
  <c r="CO50" i="11"/>
  <c r="CR50" i="11"/>
  <c r="EZ50" i="11"/>
  <c r="DT50" i="11"/>
  <c r="BS50" i="11"/>
  <c r="DW50" i="11"/>
  <c r="CM50" i="11"/>
  <c r="R92" i="5"/>
  <c r="CT88" i="2"/>
  <c r="DW88" i="2"/>
  <c r="EV88" i="2"/>
  <c r="EC88" i="2"/>
  <c r="BO88" i="2"/>
  <c r="CR88" i="2"/>
  <c r="CD88" i="2"/>
  <c r="CP88" i="2"/>
  <c r="DI88" i="2"/>
  <c r="DR88" i="2"/>
  <c r="DQ88" i="2"/>
  <c r="BS88" i="2"/>
  <c r="EQ88" i="2"/>
  <c r="BZ88" i="2"/>
  <c r="EL88" i="2"/>
  <c r="EZ88" i="2"/>
  <c r="CN88" i="2"/>
  <c r="EU88" i="2"/>
  <c r="CZ88" i="2"/>
  <c r="FE88" i="2"/>
  <c r="DY88" i="2"/>
  <c r="EB88" i="2"/>
  <c r="DG88" i="2"/>
  <c r="EI88" i="2"/>
  <c r="CL88" i="2"/>
  <c r="CW92" i="5"/>
  <c r="U92" i="5"/>
  <c r="FB92" i="5"/>
  <c r="CZ92" i="5"/>
  <c r="AM92" i="5"/>
  <c r="BK92" i="5"/>
  <c r="FC35" i="2"/>
  <c r="BQ35" i="2"/>
  <c r="DT35" i="2"/>
  <c r="EQ35" i="2"/>
  <c r="CO35" i="2"/>
  <c r="DB35" i="2"/>
  <c r="FA35" i="2"/>
  <c r="DH35" i="2"/>
  <c r="CG35" i="2"/>
  <c r="DM35" i="2"/>
  <c r="CI35" i="2"/>
  <c r="EU35" i="2"/>
  <c r="CF35" i="2"/>
  <c r="EJ35" i="2"/>
  <c r="CQ35" i="2"/>
  <c r="DX35" i="2"/>
  <c r="CW35" i="2"/>
  <c r="EK35" i="2"/>
  <c r="DN35" i="2"/>
  <c r="DS35" i="2"/>
  <c r="DE35" i="2"/>
  <c r="EL35" i="2"/>
  <c r="BU35" i="2"/>
  <c r="DQ35" i="2"/>
  <c r="EF35" i="11"/>
  <c r="CW35" i="11"/>
  <c r="BT35" i="11"/>
  <c r="CZ35" i="11"/>
  <c r="EI35" i="11"/>
  <c r="CR35" i="11"/>
  <c r="CG35" i="11"/>
  <c r="EP35" i="11"/>
  <c r="BV35" i="11"/>
  <c r="EY35" i="11"/>
  <c r="EM35" i="11"/>
  <c r="EK35" i="11"/>
  <c r="DZ35" i="11"/>
  <c r="CP35" i="11"/>
  <c r="BS35" i="11"/>
  <c r="CC35" i="11"/>
  <c r="DJ35" i="11"/>
  <c r="DO35" i="11"/>
  <c r="CO35" i="11"/>
  <c r="DU35" i="11"/>
  <c r="EV35" i="11"/>
  <c r="DL35" i="11"/>
  <c r="CB35" i="11"/>
  <c r="FC94" i="2"/>
  <c r="FB94" i="11"/>
  <c r="BP94" i="11"/>
  <c r="EL94" i="2"/>
  <c r="EL93" i="2" s="1"/>
  <c r="CI94" i="11"/>
  <c r="CI93" i="11" s="1"/>
  <c r="CI92" i="11" s="1"/>
  <c r="DJ94" i="2"/>
  <c r="DB94" i="11"/>
  <c r="EI94" i="2"/>
  <c r="EI93" i="2" s="1"/>
  <c r="ER94" i="11"/>
  <c r="ES94" i="2"/>
  <c r="ES93" i="2" s="1"/>
  <c r="EG94" i="11"/>
  <c r="EG93" i="11" s="1"/>
  <c r="EG92" i="11" s="1"/>
  <c r="EZ94" i="2"/>
  <c r="EZ93" i="2" s="1"/>
  <c r="CG94" i="2"/>
  <c r="CG93" i="2" s="1"/>
  <c r="BT94" i="2"/>
  <c r="BT93" i="2" s="1"/>
  <c r="DL94" i="11"/>
  <c r="EE94" i="11"/>
  <c r="EE93" i="11" s="1"/>
  <c r="EE92" i="11" s="1"/>
  <c r="BY94" i="11"/>
  <c r="BY93" i="11" s="1"/>
  <c r="BY92" i="11" s="1"/>
  <c r="EL94" i="11"/>
  <c r="EL93" i="11" s="1"/>
  <c r="EL92" i="11" s="1"/>
  <c r="CN94" i="11"/>
  <c r="CN93" i="11" s="1"/>
  <c r="CN92" i="11" s="1"/>
  <c r="CD94" i="11"/>
  <c r="CD93" i="11" s="1"/>
  <c r="CD92" i="11" s="1"/>
  <c r="DW94" i="11"/>
  <c r="DW93" i="11" s="1"/>
  <c r="DW92" i="11" s="1"/>
  <c r="CG94" i="11"/>
  <c r="BU94" i="2"/>
  <c r="BU93" i="2" s="1"/>
  <c r="EB94" i="11"/>
  <c r="EB93" i="11" s="1"/>
  <c r="EB92" i="11" s="1"/>
  <c r="BW94" i="11"/>
  <c r="CW94" i="11"/>
  <c r="CW93" i="11" s="1"/>
  <c r="CW92" i="11" s="1"/>
  <c r="DQ94" i="11"/>
  <c r="BN94" i="2"/>
  <c r="BN93" i="2" s="1"/>
  <c r="CL94" i="2"/>
  <c r="BX94" i="2"/>
  <c r="BX93" i="2" s="1"/>
  <c r="EF94" i="11"/>
  <c r="EF93" i="11" s="1"/>
  <c r="EF92" i="11" s="1"/>
  <c r="DC94" i="2"/>
  <c r="DC93" i="2" s="1"/>
  <c r="BR94" i="11"/>
  <c r="EY94" i="11"/>
  <c r="CS94" i="11"/>
  <c r="CA94" i="2"/>
  <c r="CA93" i="2" s="1"/>
  <c r="BP94" i="2"/>
  <c r="EN94" i="11"/>
  <c r="CX94" i="11"/>
  <c r="CX93" i="11" s="1"/>
  <c r="CX92" i="11" s="1"/>
  <c r="DP94" i="11"/>
  <c r="DP93" i="11" s="1"/>
  <c r="DP92" i="11" s="1"/>
  <c r="DZ94" i="11"/>
  <c r="CY94" i="2"/>
  <c r="CY93" i="2" s="1"/>
  <c r="BV94" i="11"/>
  <c r="BV93" i="11" s="1"/>
  <c r="BV92" i="11" s="1"/>
  <c r="EV94" i="11"/>
  <c r="EV93" i="11" s="1"/>
  <c r="EV92" i="11" s="1"/>
  <c r="CE94" i="2"/>
  <c r="DY94" i="2"/>
  <c r="ED94" i="11"/>
  <c r="ED93" i="11" s="1"/>
  <c r="ED92" i="11" s="1"/>
  <c r="DI94" i="11"/>
  <c r="DI93" i="11" s="1"/>
  <c r="DI92" i="11" s="1"/>
  <c r="BY94" i="2"/>
  <c r="CW94" i="2"/>
  <c r="CW93" i="2" s="1"/>
  <c r="CF94" i="2"/>
  <c r="EJ92" i="5"/>
  <c r="FE70" i="2"/>
  <c r="FE70" i="11"/>
  <c r="BP70" i="2"/>
  <c r="BP61" i="2" s="1"/>
  <c r="BQ70" i="11"/>
  <c r="BQ61" i="11" s="1"/>
  <c r="EC70" i="11"/>
  <c r="EG70" i="11"/>
  <c r="ED70" i="11"/>
  <c r="DU70" i="11"/>
  <c r="CS70" i="11"/>
  <c r="CC70" i="11"/>
  <c r="CC61" i="11" s="1"/>
  <c r="CF70" i="11"/>
  <c r="CF61" i="11" s="1"/>
  <c r="ER70" i="11"/>
  <c r="ER61" i="11" s="1"/>
  <c r="EI70" i="11"/>
  <c r="EI61" i="11" s="1"/>
  <c r="CM70" i="11"/>
  <c r="DW70" i="11"/>
  <c r="DW61" i="11" s="1"/>
  <c r="DH70" i="11"/>
  <c r="CT70" i="11"/>
  <c r="BT70" i="11"/>
  <c r="DV70" i="11"/>
  <c r="DM70" i="11"/>
  <c r="DM61" i="11" s="1"/>
  <c r="EY70" i="11"/>
  <c r="EK70" i="11"/>
  <c r="CJ70" i="11"/>
  <c r="EN70" i="11"/>
  <c r="EN61" i="11" s="1"/>
  <c r="DK70" i="11"/>
  <c r="CX70" i="11"/>
  <c r="CX61" i="11" s="1"/>
  <c r="EP70" i="2"/>
  <c r="EP61" i="2" s="1"/>
  <c r="EU70" i="2"/>
  <c r="EU61" i="2" s="1"/>
  <c r="ET70" i="2"/>
  <c r="DQ70" i="2"/>
  <c r="DB70" i="2"/>
  <c r="EZ70" i="2"/>
  <c r="EZ61" i="2" s="1"/>
  <c r="CF70" i="2"/>
  <c r="CF61" i="2" s="1"/>
  <c r="DE70" i="2"/>
  <c r="EW70" i="2"/>
  <c r="EW61" i="2" s="1"/>
  <c r="EK70" i="2"/>
  <c r="EK61" i="2" s="1"/>
  <c r="CQ70" i="2"/>
  <c r="CD70" i="2"/>
  <c r="DJ70" i="2"/>
  <c r="DJ61" i="2" s="1"/>
  <c r="CN70" i="2"/>
  <c r="CV70" i="2"/>
  <c r="ED70" i="2"/>
  <c r="ED61" i="2" s="1"/>
  <c r="EG70" i="2"/>
  <c r="DU70" i="2"/>
  <c r="DU61" i="2" s="1"/>
  <c r="BZ70" i="2"/>
  <c r="DV70" i="2"/>
  <c r="CW70" i="2"/>
  <c r="ES70" i="2"/>
  <c r="ES61" i="2" s="1"/>
  <c r="Y70" i="2"/>
  <c r="S70" i="11"/>
  <c r="AR70" i="11"/>
  <c r="W70" i="2"/>
  <c r="AN70" i="2"/>
  <c r="BK70" i="2"/>
  <c r="F70" i="2"/>
  <c r="BJ70" i="11"/>
  <c r="J70" i="11"/>
  <c r="H70" i="11"/>
  <c r="Q70" i="11"/>
  <c r="AV70" i="2"/>
  <c r="AB70" i="11"/>
  <c r="H70" i="2"/>
  <c r="AE70" i="2"/>
  <c r="BA70" i="2"/>
  <c r="AT70" i="2"/>
  <c r="I70" i="11"/>
  <c r="AU70" i="11"/>
  <c r="AV70" i="11"/>
  <c r="BE70" i="11"/>
  <c r="D70" i="2"/>
  <c r="C70" i="11"/>
  <c r="AM70" i="2"/>
  <c r="BD70" i="2"/>
  <c r="P70" i="2"/>
  <c r="R70" i="2"/>
  <c r="B70" i="11"/>
  <c r="AP70" i="11"/>
  <c r="T70" i="11"/>
  <c r="AC70" i="11"/>
  <c r="BK26" i="2"/>
  <c r="BL26" i="2"/>
  <c r="BM26" i="2"/>
  <c r="BE26" i="11"/>
  <c r="BJ26" i="11"/>
  <c r="BK26" i="11"/>
  <c r="BL26" i="11"/>
  <c r="AY26" i="2"/>
  <c r="R26" i="11"/>
  <c r="AL26" i="2"/>
  <c r="AM26" i="2"/>
  <c r="AN26" i="2"/>
  <c r="AO26" i="2"/>
  <c r="AG26" i="11"/>
  <c r="AL26" i="11"/>
  <c r="AM26" i="11"/>
  <c r="AN26" i="11"/>
  <c r="AZ26" i="2"/>
  <c r="S26" i="11"/>
  <c r="AP26" i="2"/>
  <c r="AQ26" i="2"/>
  <c r="AR26" i="2"/>
  <c r="AS26" i="2"/>
  <c r="AW26" i="11"/>
  <c r="AP26" i="11"/>
  <c r="AQ26" i="11"/>
  <c r="AR26" i="11"/>
  <c r="FC50" i="2"/>
  <c r="BQ50" i="2"/>
  <c r="BW50" i="2"/>
  <c r="CD50" i="2"/>
  <c r="EH50" i="2"/>
  <c r="EX50" i="2"/>
  <c r="FA50" i="2"/>
  <c r="CP50" i="2"/>
  <c r="CG50" i="2"/>
  <c r="DZ50" i="2"/>
  <c r="BU50" i="2"/>
  <c r="ED50" i="2"/>
  <c r="CN50" i="2"/>
  <c r="DA50" i="2"/>
  <c r="CA50" i="2"/>
  <c r="EL50" i="2"/>
  <c r="EB50" i="2"/>
  <c r="CX50" i="2"/>
  <c r="EE50" i="2"/>
  <c r="CT50" i="2"/>
  <c r="BY50" i="2"/>
  <c r="DH50" i="2"/>
  <c r="DJ50" i="2"/>
  <c r="CH50" i="2"/>
  <c r="EU50" i="11"/>
  <c r="EN50" i="11"/>
  <c r="EM50" i="11"/>
  <c r="DZ50" i="11"/>
  <c r="CN50" i="11"/>
  <c r="BW50" i="11"/>
  <c r="BX50" i="11"/>
  <c r="EC50" i="11"/>
  <c r="EP50" i="11"/>
  <c r="BT50" i="11"/>
  <c r="ER50" i="11"/>
  <c r="DQ50" i="11"/>
  <c r="CG50" i="11"/>
  <c r="EK50" i="11"/>
  <c r="DH50" i="11"/>
  <c r="CB50" i="11"/>
  <c r="BQ50" i="11"/>
  <c r="FC50" i="11"/>
  <c r="DR50" i="11"/>
  <c r="FD50" i="11"/>
  <c r="FB50" i="11"/>
  <c r="EA50" i="11"/>
  <c r="CQ50" i="11"/>
  <c r="EY92" i="5"/>
  <c r="CS88" i="2"/>
  <c r="DP88" i="2"/>
  <c r="ER88" i="2"/>
  <c r="DJ88" i="2"/>
  <c r="CB88" i="2"/>
  <c r="DH88" i="2"/>
  <c r="DS88" i="2"/>
  <c r="EW88" i="2"/>
  <c r="CX88" i="2"/>
  <c r="DM88" i="2"/>
  <c r="FC88" i="2"/>
  <c r="ES88" i="2"/>
  <c r="CC88" i="2"/>
  <c r="EH88" i="2"/>
  <c r="BV88" i="2"/>
  <c r="EG88" i="2"/>
  <c r="CH88" i="2"/>
  <c r="DZ88" i="2"/>
  <c r="DU88" i="2"/>
  <c r="CV88" i="2"/>
  <c r="FB88" i="2"/>
  <c r="EY88" i="2"/>
  <c r="DT88" i="2"/>
  <c r="BY88" i="2"/>
  <c r="ED88" i="2"/>
  <c r="K92" i="5"/>
  <c r="H92" i="5"/>
  <c r="M92" i="5"/>
  <c r="BE92" i="5"/>
  <c r="DE92" i="5"/>
  <c r="DZ92" i="5"/>
  <c r="FD35" i="2"/>
  <c r="BO35" i="2"/>
  <c r="CS35" i="2"/>
  <c r="BS35" i="2"/>
  <c r="DD35" i="2"/>
  <c r="DU35" i="2"/>
  <c r="EX35" i="2"/>
  <c r="DV35" i="2"/>
  <c r="CE35" i="2"/>
  <c r="ES35" i="2"/>
  <c r="CJ35" i="2"/>
  <c r="EV35" i="2"/>
  <c r="EA35" i="2"/>
  <c r="EZ35" i="2"/>
  <c r="DG35" i="2"/>
  <c r="EO35" i="2"/>
  <c r="CX35" i="2"/>
  <c r="CU35" i="2"/>
  <c r="ET35" i="2"/>
  <c r="BV35" i="2"/>
  <c r="EH35" i="2"/>
  <c r="DL35" i="2"/>
  <c r="CK35" i="2"/>
  <c r="EF35" i="2"/>
  <c r="CI35" i="11"/>
  <c r="CV35" i="11"/>
  <c r="DY35" i="11"/>
  <c r="DX35" i="11"/>
  <c r="BP35" i="11"/>
  <c r="DW35" i="11"/>
  <c r="EW35" i="11"/>
  <c r="EG35" i="11"/>
  <c r="CD35" i="11"/>
  <c r="DA35" i="11"/>
  <c r="BW35" i="11"/>
  <c r="DE35" i="11"/>
  <c r="ED35" i="11"/>
  <c r="CT35" i="11"/>
  <c r="EX35" i="11"/>
  <c r="DG35" i="11"/>
  <c r="CE35" i="11"/>
  <c r="EL35" i="11"/>
  <c r="EQ35" i="11"/>
  <c r="FB35" i="11"/>
  <c r="DQ35" i="11"/>
  <c r="DP35" i="11"/>
  <c r="CF35" i="11"/>
  <c r="EJ35" i="11"/>
  <c r="FD94" i="11"/>
  <c r="FE94" i="11"/>
  <c r="FE93" i="11" s="1"/>
  <c r="FE92" i="11" s="1"/>
  <c r="CJ94" i="2"/>
  <c r="CJ93" i="2" s="1"/>
  <c r="DA94" i="11"/>
  <c r="CC94" i="2"/>
  <c r="CC93" i="2" s="1"/>
  <c r="CZ94" i="2"/>
  <c r="EA94" i="11"/>
  <c r="DG94" i="2"/>
  <c r="DV94" i="11"/>
  <c r="DV93" i="11" s="1"/>
  <c r="DV92" i="11" s="1"/>
  <c r="DU94" i="2"/>
  <c r="DU93" i="2" s="1"/>
  <c r="EF94" i="2"/>
  <c r="EF93" i="2" s="1"/>
  <c r="CE94" i="11"/>
  <c r="DQ94" i="2"/>
  <c r="DQ93" i="2" s="1"/>
  <c r="EO94" i="2"/>
  <c r="CL94" i="11"/>
  <c r="CL93" i="11" s="1"/>
  <c r="CL92" i="11" s="1"/>
  <c r="EK94" i="11"/>
  <c r="EK93" i="11" s="1"/>
  <c r="EK92" i="11" s="1"/>
  <c r="CO94" i="2"/>
  <c r="CO93" i="2" s="1"/>
  <c r="DM94" i="2"/>
  <c r="DH94" i="2"/>
  <c r="DH93" i="2" s="1"/>
  <c r="EZ94" i="11"/>
  <c r="EZ93" i="11" s="1"/>
  <c r="EZ92" i="11" s="1"/>
  <c r="DF94" i="2"/>
  <c r="ED94" i="2"/>
  <c r="ET94" i="11"/>
  <c r="ES94" i="11"/>
  <c r="DN94" i="2"/>
  <c r="EX94" i="11"/>
  <c r="EX93" i="11" s="1"/>
  <c r="EX92" i="11" s="1"/>
  <c r="DV94" i="2"/>
  <c r="DV93" i="2" s="1"/>
  <c r="DD94" i="11"/>
  <c r="DD93" i="11" s="1"/>
  <c r="DD92" i="11" s="1"/>
  <c r="EY94" i="2"/>
  <c r="EU94" i="2"/>
  <c r="EJ94" i="2"/>
  <c r="EJ93" i="2" s="1"/>
  <c r="CY94" i="11"/>
  <c r="CY93" i="11" s="1"/>
  <c r="CY92" i="11" s="1"/>
  <c r="EQ94" i="2"/>
  <c r="EK94" i="2"/>
  <c r="EK93" i="2" s="1"/>
  <c r="EB94" i="2"/>
  <c r="EB93" i="2" s="1"/>
  <c r="CQ94" i="11"/>
  <c r="CQ93" i="11" s="1"/>
  <c r="CQ92" i="11" s="1"/>
  <c r="EX94" i="2"/>
  <c r="FA94" i="11"/>
  <c r="EP94" i="11"/>
  <c r="EP93" i="11" s="1"/>
  <c r="EP92" i="11" s="1"/>
  <c r="BO94" i="11"/>
  <c r="BO93" i="11" s="1"/>
  <c r="BO92" i="11" s="1"/>
  <c r="CI94" i="2"/>
  <c r="CI93" i="2" s="1"/>
  <c r="BZ94" i="11"/>
  <c r="BX94" i="11"/>
  <c r="BX93" i="11" s="1"/>
  <c r="BX92" i="11" s="1"/>
  <c r="ER94" i="2"/>
  <c r="DG94" i="11"/>
  <c r="DG93" i="11" s="1"/>
  <c r="DG92" i="11" s="1"/>
  <c r="BQ94" i="11"/>
  <c r="DU92" i="5"/>
  <c r="CP92" i="5"/>
  <c r="DF92" i="5"/>
  <c r="FD70" i="2"/>
  <c r="FD61" i="2" s="1"/>
  <c r="FD70" i="11"/>
  <c r="FD61" i="11" s="1"/>
  <c r="BQ70" i="2"/>
  <c r="CL70" i="11"/>
  <c r="CQ70" i="11"/>
  <c r="EP70" i="11"/>
  <c r="DD70" i="11"/>
  <c r="BV70" i="11"/>
  <c r="EH70" i="11"/>
  <c r="DY70" i="11"/>
  <c r="DI70" i="11"/>
  <c r="CV70" i="11"/>
  <c r="BR70" i="11"/>
  <c r="BR61" i="11" s="1"/>
  <c r="ET70" i="11"/>
  <c r="ET61" i="11" s="1"/>
  <c r="DC70" i="11"/>
  <c r="CI70" i="11"/>
  <c r="EM70" i="11"/>
  <c r="EM61" i="11" s="1"/>
  <c r="DJ70" i="11"/>
  <c r="DJ61" i="11" s="1"/>
  <c r="CZ70" i="11"/>
  <c r="BZ70" i="11"/>
  <c r="BS70" i="11"/>
  <c r="BN70" i="11"/>
  <c r="BN61" i="11" s="1"/>
  <c r="EZ70" i="11"/>
  <c r="EV70" i="11"/>
  <c r="DQ70" i="11"/>
  <c r="EA70" i="11"/>
  <c r="EA61" i="11" s="1"/>
  <c r="CM70" i="2"/>
  <c r="BS70" i="2"/>
  <c r="BU70" i="2"/>
  <c r="BU61" i="2" s="1"/>
  <c r="CJ70" i="2"/>
  <c r="CJ61" i="2" s="1"/>
  <c r="EV70" i="2"/>
  <c r="EV61" i="2" s="1"/>
  <c r="DT70" i="2"/>
  <c r="DT61" i="2" s="1"/>
  <c r="CB70" i="2"/>
  <c r="DZ70" i="2"/>
  <c r="DG70" i="2"/>
  <c r="DG61" i="2" s="1"/>
  <c r="CO70" i="2"/>
  <c r="FA70" i="2"/>
  <c r="DH70" i="2"/>
  <c r="DH61" i="2" s="1"/>
  <c r="CE70" i="2"/>
  <c r="CE61" i="2" s="1"/>
  <c r="DM70" i="2"/>
  <c r="DM61" i="2" s="1"/>
  <c r="DR70" i="2"/>
  <c r="ER70" i="2"/>
  <c r="ER61" i="2" s="1"/>
  <c r="BR70" i="2"/>
  <c r="BY70" i="2"/>
  <c r="EH70" i="2"/>
  <c r="EH61" i="2" s="1"/>
  <c r="CP70" i="2"/>
  <c r="EO70" i="2"/>
  <c r="DL70" i="2"/>
  <c r="G70" i="2"/>
  <c r="AA70" i="2"/>
  <c r="AL70" i="11"/>
  <c r="AK70" i="11"/>
  <c r="AR70" i="2"/>
  <c r="BI70" i="2"/>
  <c r="U70" i="2"/>
  <c r="V70" i="2"/>
  <c r="G70" i="11"/>
  <c r="BF70" i="11"/>
  <c r="X70" i="11"/>
  <c r="AG70" i="11"/>
  <c r="AW70" i="2"/>
  <c r="AP70" i="2"/>
  <c r="U70" i="11"/>
  <c r="L70" i="2"/>
  <c r="AC70" i="2"/>
  <c r="AZ70" i="2"/>
  <c r="AT70" i="11"/>
  <c r="BJ70" i="2"/>
  <c r="BB70" i="11"/>
  <c r="BK70" i="11"/>
  <c r="BL70" i="11"/>
  <c r="E70" i="2"/>
  <c r="R70" i="11"/>
  <c r="BH70" i="2"/>
  <c r="O70" i="2"/>
  <c r="AK70" i="2"/>
  <c r="AH70" i="2"/>
  <c r="AH70" i="11"/>
  <c r="AI70" i="11"/>
  <c r="AJ70" i="11"/>
  <c r="AS70" i="11"/>
  <c r="O26" i="11"/>
  <c r="P26" i="11"/>
  <c r="AJ26" i="2"/>
  <c r="C26" i="11"/>
  <c r="BB26" i="2"/>
  <c r="BC26" i="2"/>
  <c r="BD26" i="2"/>
  <c r="BE26" i="2"/>
  <c r="Y26" i="11"/>
  <c r="BB26" i="11"/>
  <c r="BC26" i="11"/>
  <c r="BD26" i="11"/>
  <c r="R26" i="2"/>
  <c r="AK26" i="2"/>
  <c r="D26" i="11"/>
  <c r="BF26" i="2"/>
  <c r="BG26" i="2"/>
  <c r="BH26" i="2"/>
  <c r="BI26" i="2"/>
  <c r="AO26" i="11"/>
  <c r="BF26" i="11"/>
  <c r="BG26" i="11"/>
  <c r="BH26" i="11"/>
  <c r="FD50" i="2"/>
  <c r="BN50" i="2"/>
  <c r="DU50" i="2"/>
  <c r="CW50" i="2"/>
  <c r="DE50" i="2"/>
  <c r="CO50" i="2"/>
  <c r="CQ50" i="2"/>
  <c r="DI50" i="2"/>
  <c r="CU50" i="2"/>
  <c r="EC50" i="2"/>
  <c r="CY50" i="2"/>
  <c r="EG50" i="2"/>
  <c r="EJ50" i="2"/>
  <c r="BV50" i="2"/>
  <c r="CB50" i="2"/>
  <c r="EO50" i="2"/>
  <c r="ER50" i="2"/>
  <c r="DP50" i="2"/>
  <c r="EU50" i="2"/>
  <c r="CK50" i="2"/>
  <c r="DS50" i="2"/>
  <c r="DV50" i="2"/>
  <c r="ES50" i="2"/>
  <c r="CJ50" i="2"/>
  <c r="CZ50" i="11"/>
  <c r="CV50" i="11"/>
  <c r="DF50" i="11"/>
  <c r="DC50" i="11"/>
  <c r="DO50" i="11"/>
  <c r="CL50" i="11"/>
  <c r="CD50" i="11"/>
  <c r="DJ50" i="11"/>
  <c r="DY50" i="11"/>
  <c r="BN50" i="11"/>
  <c r="DX50" i="11"/>
  <c r="EL50" i="11"/>
  <c r="CK50" i="11"/>
  <c r="EO50" i="11"/>
  <c r="EO46" i="11" s="1"/>
  <c r="DE50" i="11"/>
  <c r="DN50" i="11"/>
  <c r="EG50" i="11"/>
  <c r="CS50" i="11"/>
  <c r="CH50" i="11"/>
  <c r="CX50" i="11"/>
  <c r="BR50" i="11"/>
  <c r="EE50" i="11"/>
  <c r="CU50" i="11"/>
  <c r="EY50" i="11"/>
  <c r="AO92" i="5"/>
  <c r="AL92" i="5"/>
  <c r="EA92" i="5"/>
  <c r="CA88" i="2"/>
  <c r="CJ88" i="2"/>
  <c r="DL88" i="2"/>
  <c r="CW88" i="2"/>
  <c r="EP88" i="2"/>
  <c r="FD88" i="2"/>
  <c r="FA88" i="2"/>
  <c r="CO88" i="2"/>
  <c r="EF88" i="2"/>
  <c r="CK88" i="2"/>
  <c r="CE88" i="2"/>
  <c r="DB88" i="2"/>
  <c r="CG88" i="2"/>
  <c r="DC88" i="2"/>
  <c r="DO88" i="2"/>
  <c r="CI88" i="2"/>
  <c r="BN88" i="2"/>
  <c r="CY88" i="2"/>
  <c r="EA88" i="2"/>
  <c r="EO88" i="2"/>
  <c r="EX88" i="2"/>
  <c r="DD88" i="2"/>
  <c r="BW88" i="2"/>
  <c r="DA88" i="2"/>
  <c r="DA92" i="5"/>
  <c r="DH92" i="5"/>
  <c r="DY92" i="5"/>
  <c r="CK92" i="5"/>
  <c r="DI92" i="5"/>
  <c r="ET92" i="5"/>
  <c r="AG92" i="5"/>
  <c r="FB35" i="2"/>
  <c r="BN35" i="2"/>
  <c r="CP35" i="2"/>
  <c r="DA35" i="2"/>
  <c r="DC35" i="2"/>
  <c r="DR35" i="2"/>
  <c r="BZ35" i="2"/>
  <c r="DW35" i="2"/>
  <c r="CV35" i="2"/>
  <c r="EP35" i="2"/>
  <c r="DO35" i="2"/>
  <c r="CB35" i="2"/>
  <c r="BR35" i="2"/>
  <c r="EY35" i="2"/>
  <c r="DF35" i="2"/>
  <c r="CD35" i="2"/>
  <c r="CZ35" i="2"/>
  <c r="DK35" i="2"/>
  <c r="BX35" i="2"/>
  <c r="CL35" i="2"/>
  <c r="CC35" i="2"/>
  <c r="EB35" i="2"/>
  <c r="CY35" i="2"/>
  <c r="EG35" i="2"/>
  <c r="BY35" i="11"/>
  <c r="EZ35" i="11"/>
  <c r="EA35" i="11"/>
  <c r="CN35" i="11"/>
  <c r="DT35" i="11"/>
  <c r="DS35" i="11"/>
  <c r="DM35" i="11"/>
  <c r="CA35" i="11"/>
  <c r="DF35" i="11"/>
  <c r="EC35" i="11"/>
  <c r="EU35" i="11"/>
  <c r="CY35" i="11"/>
  <c r="CX35" i="11"/>
  <c r="BN35" i="11"/>
  <c r="DR35" i="11"/>
  <c r="DC35" i="11"/>
  <c r="ET35" i="11"/>
  <c r="BZ35" i="11"/>
  <c r="CU35" i="11"/>
  <c r="BU35" i="11"/>
  <c r="BO35" i="11"/>
  <c r="CJ35" i="11"/>
  <c r="EN35" i="11"/>
  <c r="DD35" i="11"/>
  <c r="DD31" i="11" s="1"/>
  <c r="FD94" i="2"/>
  <c r="FE94" i="2"/>
  <c r="FE93" i="2" s="1"/>
  <c r="EP94" i="2"/>
  <c r="BN94" i="11"/>
  <c r="EH94" i="2"/>
  <c r="EH93" i="2" s="1"/>
  <c r="EA94" i="2"/>
  <c r="CA94" i="11"/>
  <c r="CA93" i="11" s="1"/>
  <c r="CA92" i="11" s="1"/>
  <c r="DF94" i="11"/>
  <c r="DF93" i="11" s="1"/>
  <c r="DF92" i="11" s="1"/>
  <c r="DP94" i="2"/>
  <c r="DP93" i="2" s="1"/>
  <c r="DS94" i="2"/>
  <c r="DS93" i="2" s="1"/>
  <c r="DO94" i="11"/>
  <c r="DO93" i="11" s="1"/>
  <c r="DO92" i="11" s="1"/>
  <c r="CS94" i="2"/>
  <c r="CS93" i="2" s="1"/>
  <c r="EQ94" i="11"/>
  <c r="EQ93" i="11" s="1"/>
  <c r="EQ92" i="11" s="1"/>
  <c r="CK94" i="11"/>
  <c r="CZ94" i="11"/>
  <c r="CZ93" i="11" s="1"/>
  <c r="CZ92" i="11" s="1"/>
  <c r="CT94" i="11"/>
  <c r="CT93" i="11" s="1"/>
  <c r="CT92" i="11" s="1"/>
  <c r="DS94" i="11"/>
  <c r="CP94" i="11"/>
  <c r="DH94" i="11"/>
  <c r="DH93" i="11" s="1"/>
  <c r="DH92" i="11" s="1"/>
  <c r="EV94" i="2"/>
  <c r="DZ94" i="2"/>
  <c r="EU94" i="11"/>
  <c r="EU93" i="11" s="1"/>
  <c r="EU92" i="11" s="1"/>
  <c r="CH94" i="2"/>
  <c r="EO94" i="11"/>
  <c r="EO93" i="11" s="1"/>
  <c r="EO92" i="11" s="1"/>
  <c r="CD94" i="2"/>
  <c r="BZ94" i="2"/>
  <c r="BZ93" i="2" s="1"/>
  <c r="CX94" i="2"/>
  <c r="DN94" i="11"/>
  <c r="DN93" i="11" s="1"/>
  <c r="DN92" i="11" s="1"/>
  <c r="DE94" i="11"/>
  <c r="BV94" i="2"/>
  <c r="CB94" i="2"/>
  <c r="CB93" i="2" s="1"/>
  <c r="DT94" i="11"/>
  <c r="DT93" i="11" s="1"/>
  <c r="DT92" i="11" s="1"/>
  <c r="BO94" i="2"/>
  <c r="CM94" i="2"/>
  <c r="DM94" i="11"/>
  <c r="DB94" i="2"/>
  <c r="DB93" i="2" s="1"/>
  <c r="DT94" i="2"/>
  <c r="DT93" i="2" s="1"/>
  <c r="EI94" i="11"/>
  <c r="EI93" i="11" s="1"/>
  <c r="EI92" i="11" s="1"/>
  <c r="EM94" i="2"/>
  <c r="EM93" i="2" s="1"/>
  <c r="BW94" i="2"/>
  <c r="BW93" i="2" s="1"/>
  <c r="CV94" i="11"/>
  <c r="CV93" i="11" s="1"/>
  <c r="CV92" i="11" s="1"/>
  <c r="CU94" i="2"/>
  <c r="CU93" i="2" s="1"/>
  <c r="DU94" i="11"/>
  <c r="DU93" i="11" s="1"/>
  <c r="DU92" i="11" s="1"/>
  <c r="BS94" i="2"/>
  <c r="CQ94" i="2"/>
  <c r="CR94" i="2"/>
  <c r="EJ94" i="11"/>
  <c r="CK94" i="2"/>
  <c r="CK93" i="2" s="1"/>
  <c r="DI94" i="2"/>
  <c r="DI93" i="2" s="1"/>
  <c r="CH94" i="11"/>
  <c r="EC94" i="11"/>
  <c r="B93" i="5"/>
  <c r="B92" i="5" s="1"/>
  <c r="CH92" i="5"/>
  <c r="CC92" i="5"/>
  <c r="FC70" i="2"/>
  <c r="FB70" i="2"/>
  <c r="FB61" i="2" s="1"/>
  <c r="BN70" i="2"/>
  <c r="DB70" i="11"/>
  <c r="CH70" i="11"/>
  <c r="BX70" i="11"/>
  <c r="DR70" i="11"/>
  <c r="CO70" i="11"/>
  <c r="FA70" i="11"/>
  <c r="CK70" i="11"/>
  <c r="CK61" i="11" s="1"/>
  <c r="EO70" i="11"/>
  <c r="DL70" i="11"/>
  <c r="DL61" i="11" s="1"/>
  <c r="DA70" i="11"/>
  <c r="DO70" i="11"/>
  <c r="DO61" i="11" s="1"/>
  <c r="DT70" i="11"/>
  <c r="DT61" i="11" s="1"/>
  <c r="EU70" i="11"/>
  <c r="EU61" i="11" s="1"/>
  <c r="DP70" i="11"/>
  <c r="DZ70" i="11"/>
  <c r="DZ61" i="11" s="1"/>
  <c r="EE70" i="11"/>
  <c r="EL70" i="11"/>
  <c r="CY70" i="11"/>
  <c r="BY70" i="11"/>
  <c r="BY61" i="11" s="1"/>
  <c r="CP70" i="11"/>
  <c r="CB70" i="11"/>
  <c r="CE70" i="11"/>
  <c r="EQ70" i="11"/>
  <c r="EQ61" i="11" s="1"/>
  <c r="EY70" i="2"/>
  <c r="DN70" i="2"/>
  <c r="CI70" i="2"/>
  <c r="CI61" i="2" s="1"/>
  <c r="CH70" i="2"/>
  <c r="BW70" i="2"/>
  <c r="DS70" i="2"/>
  <c r="DI70" i="2"/>
  <c r="DI61" i="2" s="1"/>
  <c r="DP70" i="2"/>
  <c r="DP61" i="2" s="1"/>
  <c r="DK70" i="2"/>
  <c r="CL70" i="2"/>
  <c r="CC70" i="2"/>
  <c r="DY70" i="2"/>
  <c r="DY61" i="2" s="1"/>
  <c r="CT70" i="2"/>
  <c r="EA70" i="2"/>
  <c r="EX70" i="2"/>
  <c r="EX61" i="2" s="1"/>
  <c r="BT70" i="2"/>
  <c r="BT61" i="2" s="1"/>
  <c r="CZ70" i="2"/>
  <c r="CZ61" i="2" s="1"/>
  <c r="BX70" i="2"/>
  <c r="EJ70" i="2"/>
  <c r="DF70" i="2"/>
  <c r="EL70" i="2"/>
  <c r="EC70" i="2"/>
  <c r="C70" i="2"/>
  <c r="J70" i="2"/>
  <c r="AQ70" i="11"/>
  <c r="BA70" i="11"/>
  <c r="BM70" i="2"/>
  <c r="T70" i="2"/>
  <c r="AQ70" i="2"/>
  <c r="AL70" i="2"/>
  <c r="AX70" i="11"/>
  <c r="AM70" i="11"/>
  <c r="AN70" i="11"/>
  <c r="AW70" i="11"/>
  <c r="AS70" i="2"/>
  <c r="N70" i="11"/>
  <c r="AG70" i="2"/>
  <c r="AY70" i="2"/>
  <c r="K70" i="2"/>
  <c r="N70" i="2"/>
  <c r="AD70" i="11"/>
  <c r="Z70" i="11"/>
  <c r="P70" i="11"/>
  <c r="Y70" i="11"/>
  <c r="F70" i="11"/>
  <c r="L70" i="11"/>
  <c r="M70" i="2"/>
  <c r="AJ70" i="2"/>
  <c r="BG70" i="2"/>
  <c r="AX70" i="2"/>
  <c r="O70" i="11"/>
  <c r="AY70" i="11"/>
  <c r="AZ70" i="11"/>
  <c r="BI70" i="11"/>
  <c r="FU61" i="2" l="1"/>
  <c r="FU93" i="2"/>
  <c r="FU92" i="2" s="1"/>
  <c r="FU61" i="11"/>
  <c r="FU17" i="2"/>
  <c r="FU31" i="11"/>
  <c r="FU93" i="11"/>
  <c r="FU92" i="11" s="1"/>
  <c r="FU31" i="2"/>
  <c r="FU46" i="11"/>
  <c r="FU46" i="2"/>
  <c r="M118" i="7"/>
  <c r="U72" i="7"/>
  <c r="AK43" i="7"/>
  <c r="FT17" i="11"/>
  <c r="FT31" i="2"/>
  <c r="G57" i="7"/>
  <c r="EC61" i="2"/>
  <c r="CL61" i="2"/>
  <c r="CM93" i="2"/>
  <c r="CM92" i="2" s="1"/>
  <c r="CP93" i="11"/>
  <c r="CP92" i="11" s="1"/>
  <c r="CI61" i="11"/>
  <c r="EX93" i="2"/>
  <c r="EX92" i="2" s="1"/>
  <c r="FM17" i="11"/>
  <c r="V119" i="7"/>
  <c r="V118" i="7" s="1"/>
  <c r="AK119" i="7"/>
  <c r="AK118" i="7" s="1"/>
  <c r="BX61" i="2"/>
  <c r="BV93" i="2"/>
  <c r="BV92" i="2" s="1"/>
  <c r="EA93" i="2"/>
  <c r="EA92" i="2" s="1"/>
  <c r="BT61" i="11"/>
  <c r="EN93" i="11"/>
  <c r="EN92" i="11" s="1"/>
  <c r="DJ93" i="2"/>
  <c r="DJ92" i="2" s="1"/>
  <c r="CK61" i="2"/>
  <c r="BW61" i="11"/>
  <c r="CC93" i="11"/>
  <c r="CC92" i="11" s="1"/>
  <c r="P43" i="7"/>
  <c r="AL43" i="7"/>
  <c r="M57" i="7"/>
  <c r="DK61" i="2"/>
  <c r="CP61" i="11"/>
  <c r="EO61" i="11"/>
  <c r="BO93" i="2"/>
  <c r="BO92" i="2" s="1"/>
  <c r="FD93" i="2"/>
  <c r="FD92" i="2" s="1"/>
  <c r="DI61" i="11"/>
  <c r="ES93" i="11"/>
  <c r="ES92" i="11" s="1"/>
  <c r="CV61" i="2"/>
  <c r="EY61" i="11"/>
  <c r="BP93" i="2"/>
  <c r="BP92" i="2" s="1"/>
  <c r="CY61" i="2"/>
  <c r="EW61" i="11"/>
  <c r="CP93" i="2"/>
  <c r="CP92" i="2" s="1"/>
  <c r="CO93" i="11"/>
  <c r="CO92" i="11" s="1"/>
  <c r="CN93" i="2"/>
  <c r="CN92" i="2" s="1"/>
  <c r="FJ17" i="2"/>
  <c r="FM61" i="2"/>
  <c r="L57" i="7"/>
  <c r="AI43" i="7"/>
  <c r="U87" i="7"/>
  <c r="F57" i="7"/>
  <c r="N119" i="7"/>
  <c r="N118" i="7" s="1"/>
  <c r="J119" i="7"/>
  <c r="J118" i="7" s="1"/>
  <c r="FT93" i="2"/>
  <c r="FT17" i="2"/>
  <c r="FT46" i="11"/>
  <c r="FT31" i="11"/>
  <c r="FT93" i="11"/>
  <c r="FT92" i="11" s="1"/>
  <c r="FT61" i="11"/>
  <c r="FT61" i="2"/>
  <c r="FT46" i="2"/>
  <c r="FP17" i="2"/>
  <c r="FS93" i="11"/>
  <c r="FS92" i="11" s="1"/>
  <c r="FF46" i="11"/>
  <c r="AI57" i="7"/>
  <c r="AF57" i="7"/>
  <c r="EJ93" i="11"/>
  <c r="EJ92" i="11" s="1"/>
  <c r="EQ61" i="2"/>
  <c r="N43" i="7"/>
  <c r="D57" i="7"/>
  <c r="J57" i="7"/>
  <c r="CR93" i="2"/>
  <c r="CR92" i="2" s="1"/>
  <c r="DF93" i="2"/>
  <c r="DF92" i="2" s="1"/>
  <c r="CD61" i="2"/>
  <c r="BO61" i="2"/>
  <c r="FL17" i="2"/>
  <c r="AB43" i="7"/>
  <c r="AM72" i="7"/>
  <c r="N57" i="7"/>
  <c r="P119" i="7"/>
  <c r="P118" i="7" s="1"/>
  <c r="FA61" i="11"/>
  <c r="EU93" i="2"/>
  <c r="EU92" i="2" s="1"/>
  <c r="CZ93" i="2"/>
  <c r="CZ92" i="2" s="1"/>
  <c r="CS93" i="11"/>
  <c r="CS92" i="11" s="1"/>
  <c r="DQ93" i="11"/>
  <c r="DQ92" i="11" s="1"/>
  <c r="CB61" i="11"/>
  <c r="DL61" i="2"/>
  <c r="CV61" i="11"/>
  <c r="EQ93" i="2"/>
  <c r="EQ92" i="2" s="1"/>
  <c r="DE61" i="2"/>
  <c r="CG93" i="11"/>
  <c r="CG92" i="11" s="1"/>
  <c r="CQ93" i="2"/>
  <c r="CQ92" i="2" s="1"/>
  <c r="DE93" i="11"/>
  <c r="DE92" i="11" s="1"/>
  <c r="DZ93" i="2"/>
  <c r="DZ92" i="2" s="1"/>
  <c r="DC61" i="11"/>
  <c r="CT61" i="11"/>
  <c r="EC61" i="11"/>
  <c r="BT93" i="11"/>
  <c r="BT92" i="11" s="1"/>
  <c r="AM43" i="7"/>
  <c r="M87" i="7"/>
  <c r="H57" i="7"/>
  <c r="C43" i="7"/>
  <c r="Z43" i="7"/>
  <c r="AF43" i="7"/>
  <c r="H43" i="7"/>
  <c r="AM119" i="7"/>
  <c r="AM118" i="7" s="1"/>
  <c r="Z67" i="10"/>
  <c r="CJ93" i="11"/>
  <c r="CJ92" i="11" s="1"/>
  <c r="AM76" i="4"/>
  <c r="I120" i="10"/>
  <c r="AO120" i="10"/>
  <c r="G120" i="10"/>
  <c r="AI47" i="4"/>
  <c r="AH52" i="10"/>
  <c r="W67" i="4"/>
  <c r="L67" i="4"/>
  <c r="Z119" i="7"/>
  <c r="Z118" i="7" s="1"/>
  <c r="I118" i="7"/>
  <c r="FS17" i="11"/>
  <c r="M72" i="7"/>
  <c r="FS31" i="11"/>
  <c r="FS61" i="11"/>
  <c r="FS93" i="2"/>
  <c r="FS46" i="11"/>
  <c r="FS17" i="2"/>
  <c r="FS61" i="2"/>
  <c r="FS31" i="2"/>
  <c r="FS46" i="2"/>
  <c r="U43" i="7"/>
  <c r="I43" i="7"/>
  <c r="Y43" i="7"/>
  <c r="E43" i="7"/>
  <c r="AO43" i="7"/>
  <c r="FR17" i="2"/>
  <c r="FR93" i="2"/>
  <c r="W119" i="7"/>
  <c r="W118" i="7" s="1"/>
  <c r="U119" i="7"/>
  <c r="U118" i="7" s="1"/>
  <c r="AN119" i="7"/>
  <c r="AN118" i="7" s="1"/>
  <c r="FB17" i="2"/>
  <c r="AM90" i="10"/>
  <c r="AD119" i="7"/>
  <c r="AD118" i="7" s="1"/>
  <c r="D119" i="7"/>
  <c r="D118" i="7" s="1"/>
  <c r="FM93" i="2"/>
  <c r="FM92" i="2" s="1"/>
  <c r="G119" i="7"/>
  <c r="G118" i="7" s="1"/>
  <c r="C47" i="4"/>
  <c r="L47" i="4"/>
  <c r="AB47" i="4"/>
  <c r="E47" i="4"/>
  <c r="U47" i="4"/>
  <c r="AK47" i="4"/>
  <c r="Q118" i="7"/>
  <c r="FQ31" i="2"/>
  <c r="FR17" i="11"/>
  <c r="AJ119" i="7"/>
  <c r="AJ118" i="7" s="1"/>
  <c r="AS119" i="7"/>
  <c r="AS118" i="7" s="1"/>
  <c r="AR119" i="7"/>
  <c r="AR118" i="7" s="1"/>
  <c r="AR87" i="7"/>
  <c r="AS57" i="7"/>
  <c r="FQ93" i="2"/>
  <c r="FQ92" i="2" s="1"/>
  <c r="AR125" i="10"/>
  <c r="FR31" i="11"/>
  <c r="AR120" i="10"/>
  <c r="CK93" i="11"/>
  <c r="CK92" i="11" s="1"/>
  <c r="AE82" i="10"/>
  <c r="W47" i="4"/>
  <c r="P47" i="4"/>
  <c r="AF47" i="4"/>
  <c r="I47" i="4"/>
  <c r="Y47" i="4"/>
  <c r="AS67" i="4"/>
  <c r="AS47" i="4"/>
  <c r="FR31" i="2"/>
  <c r="AS43" i="7"/>
  <c r="AS76" i="4"/>
  <c r="AS90" i="4"/>
  <c r="FR61" i="11"/>
  <c r="AS72" i="7"/>
  <c r="FQ17" i="11"/>
  <c r="AS96" i="4"/>
  <c r="AS87" i="7"/>
  <c r="FR46" i="11"/>
  <c r="AS82" i="4"/>
  <c r="FR61" i="2"/>
  <c r="AR43" i="7"/>
  <c r="AS125" i="4"/>
  <c r="AS90" i="10"/>
  <c r="FR46" i="2"/>
  <c r="FR93" i="11"/>
  <c r="FR92" i="11" s="1"/>
  <c r="AR61" i="10"/>
  <c r="AR96" i="10"/>
  <c r="AS52" i="10"/>
  <c r="FQ61" i="11"/>
  <c r="AR47" i="10"/>
  <c r="AS47" i="10"/>
  <c r="AS76" i="10"/>
  <c r="AS120" i="10"/>
  <c r="AS119" i="10" s="1"/>
  <c r="AS118" i="10" s="1"/>
  <c r="AS96" i="10"/>
  <c r="AS82" i="10"/>
  <c r="AS61" i="10"/>
  <c r="AS67" i="10"/>
  <c r="AS120" i="4"/>
  <c r="AS61" i="4"/>
  <c r="AS52" i="4"/>
  <c r="FQ46" i="11"/>
  <c r="AR61" i="4"/>
  <c r="FQ61" i="2"/>
  <c r="FQ17" i="2"/>
  <c r="AR125" i="4"/>
  <c r="AR82" i="4"/>
  <c r="AR76" i="4"/>
  <c r="AR72" i="7"/>
  <c r="AR52" i="4"/>
  <c r="AR82" i="10"/>
  <c r="AR67" i="10"/>
  <c r="AR96" i="4"/>
  <c r="AR47" i="4"/>
  <c r="AR52" i="10"/>
  <c r="AR90" i="10"/>
  <c r="AR57" i="7"/>
  <c r="AR76" i="10"/>
  <c r="AR67" i="4"/>
  <c r="AR90" i="4"/>
  <c r="FQ46" i="2"/>
  <c r="O47" i="4"/>
  <c r="AE47" i="4"/>
  <c r="H47" i="4"/>
  <c r="X47" i="4"/>
  <c r="AN47" i="4"/>
  <c r="Q47" i="4"/>
  <c r="AG47" i="4"/>
  <c r="AD57" i="7"/>
  <c r="S72" i="7"/>
  <c r="AG57" i="7"/>
  <c r="AO57" i="7"/>
  <c r="AG43" i="7"/>
  <c r="Y57" i="7"/>
  <c r="T119" i="7"/>
  <c r="T118" i="7" s="1"/>
  <c r="M43" i="7"/>
  <c r="AK57" i="7"/>
  <c r="O57" i="7"/>
  <c r="R96" i="4"/>
  <c r="U96" i="4"/>
  <c r="E72" i="7"/>
  <c r="P96" i="4"/>
  <c r="N67" i="10"/>
  <c r="W82" i="10"/>
  <c r="X119" i="7"/>
  <c r="X118" i="7" s="1"/>
  <c r="Q43" i="7"/>
  <c r="G76" i="4"/>
  <c r="T61" i="10"/>
  <c r="FM31" i="2"/>
  <c r="AA82" i="4"/>
  <c r="DY61" i="11"/>
  <c r="EF61" i="11"/>
  <c r="O82" i="10"/>
  <c r="S47" i="4"/>
  <c r="AE96" i="4"/>
  <c r="AN96" i="4"/>
  <c r="AM52" i="10"/>
  <c r="AM82" i="4"/>
  <c r="H82" i="4"/>
  <c r="AD82" i="4"/>
  <c r="F82" i="4"/>
  <c r="X76" i="10"/>
  <c r="DX93" i="11"/>
  <c r="DX92" i="11" s="1"/>
  <c r="K72" i="7"/>
  <c r="B90" i="4"/>
  <c r="AI90" i="4"/>
  <c r="AK90" i="4"/>
  <c r="O120" i="10"/>
  <c r="Y120" i="10"/>
  <c r="AN120" i="10"/>
  <c r="AE120" i="10"/>
  <c r="L120" i="10"/>
  <c r="B96" i="10"/>
  <c r="U90" i="10"/>
  <c r="AE76" i="4"/>
  <c r="AC57" i="7"/>
  <c r="AA120" i="10"/>
  <c r="U120" i="10"/>
  <c r="D120" i="10"/>
  <c r="AJ120" i="10"/>
  <c r="AE57" i="7"/>
  <c r="FP61" i="11"/>
  <c r="P90" i="10"/>
  <c r="AF90" i="10"/>
  <c r="FP31" i="11"/>
  <c r="FN17" i="2"/>
  <c r="V90" i="4"/>
  <c r="P90" i="4"/>
  <c r="FP31" i="2"/>
  <c r="FN93" i="2"/>
  <c r="FN92" i="2" s="1"/>
  <c r="FN31" i="2"/>
  <c r="FP93" i="2"/>
  <c r="AN76" i="10"/>
  <c r="FP61" i="2"/>
  <c r="FO17" i="11"/>
  <c r="DH61" i="11"/>
  <c r="DU61" i="11"/>
  <c r="BS31" i="11"/>
  <c r="CR46" i="2"/>
  <c r="AL90" i="4"/>
  <c r="AF90" i="4"/>
  <c r="FO93" i="11"/>
  <c r="FO92" i="11" s="1"/>
  <c r="FP46" i="11"/>
  <c r="FP46" i="2"/>
  <c r="FP93" i="11"/>
  <c r="FP92" i="11" s="1"/>
  <c r="FO31" i="11"/>
  <c r="FO46" i="11"/>
  <c r="AO47" i="4"/>
  <c r="DA93" i="11"/>
  <c r="DA92" i="11" s="1"/>
  <c r="DE31" i="11"/>
  <c r="DH17" i="11"/>
  <c r="FO61" i="11"/>
  <c r="U90" i="4"/>
  <c r="S76" i="4"/>
  <c r="L76" i="4"/>
  <c r="CE61" i="11"/>
  <c r="FC61" i="2"/>
  <c r="AM90" i="4"/>
  <c r="F90" i="4"/>
  <c r="T82" i="4"/>
  <c r="K76" i="4"/>
  <c r="AJ90" i="10"/>
  <c r="E76" i="4"/>
  <c r="DN17" i="11"/>
  <c r="DQ61" i="11"/>
  <c r="BS61" i="11"/>
  <c r="EU17" i="11"/>
  <c r="CH61" i="2"/>
  <c r="CL31" i="2"/>
  <c r="DW31" i="2"/>
  <c r="CL46" i="11"/>
  <c r="DV46" i="2"/>
  <c r="EF17" i="2"/>
  <c r="BU31" i="2"/>
  <c r="CQ31" i="2"/>
  <c r="FA31" i="2"/>
  <c r="DP46" i="11"/>
  <c r="ET46" i="11"/>
  <c r="DL46" i="11"/>
  <c r="AG120" i="10"/>
  <c r="AB120" i="10"/>
  <c r="M90" i="4"/>
  <c r="E90" i="4"/>
  <c r="Z90" i="4"/>
  <c r="Y76" i="4"/>
  <c r="AE52" i="10"/>
  <c r="D61" i="10"/>
  <c r="C118" i="7"/>
  <c r="AO119" i="7"/>
  <c r="AO118" i="7" s="1"/>
  <c r="C72" i="7"/>
  <c r="W120" i="10"/>
  <c r="AG90" i="4"/>
  <c r="L90" i="4"/>
  <c r="J67" i="4"/>
  <c r="Z67" i="4"/>
  <c r="O67" i="4"/>
  <c r="AM120" i="10"/>
  <c r="Q120" i="10"/>
  <c r="N90" i="4"/>
  <c r="J82" i="4"/>
  <c r="AE82" i="4"/>
  <c r="CY61" i="11"/>
  <c r="CH61" i="11"/>
  <c r="EP93" i="2"/>
  <c r="EP92" i="2" s="1"/>
  <c r="CZ61" i="11"/>
  <c r="ER93" i="2"/>
  <c r="ER92" i="2" s="1"/>
  <c r="DG93" i="2"/>
  <c r="DG92" i="2" s="1"/>
  <c r="CQ61" i="2"/>
  <c r="ET61" i="2"/>
  <c r="DK61" i="11"/>
  <c r="CE93" i="2"/>
  <c r="CE92" i="2" s="1"/>
  <c r="BR93" i="11"/>
  <c r="BR92" i="11" s="1"/>
  <c r="BW93" i="11"/>
  <c r="BW92" i="11" s="1"/>
  <c r="CC31" i="11"/>
  <c r="EZ46" i="11"/>
  <c r="CJ46" i="11"/>
  <c r="DD46" i="2"/>
  <c r="EE61" i="2"/>
  <c r="FI17" i="11"/>
  <c r="FL31" i="2"/>
  <c r="B43" i="7"/>
  <c r="AQ119" i="7"/>
  <c r="AQ118" i="7" s="1"/>
  <c r="AA72" i="7"/>
  <c r="W96" i="4"/>
  <c r="T96" i="4"/>
  <c r="T90" i="4"/>
  <c r="G82" i="4"/>
  <c r="G72" i="4" s="1"/>
  <c r="O82" i="4"/>
  <c r="AQ76" i="4"/>
  <c r="T76" i="4"/>
  <c r="K82" i="10"/>
  <c r="K47" i="4"/>
  <c r="AP92" i="4"/>
  <c r="AP90" i="4" s="1"/>
  <c r="Z52" i="10"/>
  <c r="T67" i="4"/>
  <c r="Q90" i="10"/>
  <c r="T90" i="10"/>
  <c r="H119" i="7"/>
  <c r="H118" i="7" s="1"/>
  <c r="AB76" i="10"/>
  <c r="CV17" i="11"/>
  <c r="BO61" i="11"/>
  <c r="CR93" i="11"/>
  <c r="CR92" i="11" s="1"/>
  <c r="L43" i="7"/>
  <c r="AP118" i="7"/>
  <c r="O43" i="7"/>
  <c r="AO87" i="7"/>
  <c r="I96" i="4"/>
  <c r="AD96" i="4"/>
  <c r="J96" i="4"/>
  <c r="X96" i="4"/>
  <c r="C90" i="4"/>
  <c r="AA90" i="4"/>
  <c r="P82" i="4"/>
  <c r="AL82" i="4"/>
  <c r="J67" i="10"/>
  <c r="AP67" i="10"/>
  <c r="AA47" i="4"/>
  <c r="AO92" i="4"/>
  <c r="AO90" i="4" s="1"/>
  <c r="G52" i="10"/>
  <c r="AG90" i="10"/>
  <c r="W90" i="10"/>
  <c r="B90" i="10"/>
  <c r="R90" i="10"/>
  <c r="AH90" i="10"/>
  <c r="AO98" i="4"/>
  <c r="AO96" i="4" s="1"/>
  <c r="AP98" i="4"/>
  <c r="AP96" i="4" s="1"/>
  <c r="AQ57" i="7"/>
  <c r="CD93" i="2"/>
  <c r="CD92" i="2" s="1"/>
  <c r="CB61" i="2"/>
  <c r="BQ93" i="11"/>
  <c r="BQ92" i="11" s="1"/>
  <c r="BZ93" i="11"/>
  <c r="BZ92" i="11" s="1"/>
  <c r="FA93" i="11"/>
  <c r="FA92" i="11" s="1"/>
  <c r="CT31" i="11"/>
  <c r="DW31" i="11"/>
  <c r="CG46" i="11"/>
  <c r="BY46" i="2"/>
  <c r="DB61" i="2"/>
  <c r="CF93" i="2"/>
  <c r="CF92" i="2" s="1"/>
  <c r="CN61" i="11"/>
  <c r="ES61" i="11"/>
  <c r="AQ43" i="7"/>
  <c r="V57" i="7"/>
  <c r="AH96" i="4"/>
  <c r="AQ90" i="4"/>
  <c r="R82" i="4"/>
  <c r="Z82" i="4"/>
  <c r="M76" i="4"/>
  <c r="D47" i="4"/>
  <c r="T47" i="4"/>
  <c r="AJ47" i="4"/>
  <c r="M47" i="4"/>
  <c r="AC47" i="4"/>
  <c r="W52" i="10"/>
  <c r="W43" i="10" s="1"/>
  <c r="B52" i="10"/>
  <c r="B67" i="4"/>
  <c r="R67" i="4"/>
  <c r="AH67" i="4"/>
  <c r="I96" i="10"/>
  <c r="S90" i="10"/>
  <c r="AB90" i="10"/>
  <c r="AI118" i="7"/>
  <c r="EJ61" i="2"/>
  <c r="DP61" i="11"/>
  <c r="DA61" i="11"/>
  <c r="EC93" i="11"/>
  <c r="EC92" i="11" s="1"/>
  <c r="CH93" i="2"/>
  <c r="CH92" i="2" s="1"/>
  <c r="EN31" i="11"/>
  <c r="CU31" i="11"/>
  <c r="DR31" i="11"/>
  <c r="CY31" i="2"/>
  <c r="DF31" i="2"/>
  <c r="CP31" i="2"/>
  <c r="CZ46" i="11"/>
  <c r="CO61" i="2"/>
  <c r="ED46" i="2"/>
  <c r="CB31" i="11"/>
  <c r="DE61" i="11"/>
  <c r="EX61" i="11"/>
  <c r="BT17" i="11"/>
  <c r="EJ17" i="11"/>
  <c r="CP17" i="2"/>
  <c r="M96" i="4"/>
  <c r="AI96" i="4"/>
  <c r="J90" i="4"/>
  <c r="K90" i="4"/>
  <c r="B82" i="4"/>
  <c r="C82" i="4"/>
  <c r="X82" i="4"/>
  <c r="D82" i="4"/>
  <c r="V82" i="4"/>
  <c r="U82" i="4"/>
  <c r="AK82" i="4"/>
  <c r="AI76" i="4"/>
  <c r="F67" i="10"/>
  <c r="AL67" i="10"/>
  <c r="AM47" i="4"/>
  <c r="C52" i="10"/>
  <c r="O52" i="10"/>
  <c r="AM67" i="4"/>
  <c r="AB67" i="4"/>
  <c r="L90" i="10"/>
  <c r="P61" i="10"/>
  <c r="EA61" i="2"/>
  <c r="BQ61" i="2"/>
  <c r="DX31" i="11"/>
  <c r="DO31" i="11"/>
  <c r="FA17" i="11"/>
  <c r="DD17" i="2"/>
  <c r="CN17" i="11"/>
  <c r="CL17" i="11"/>
  <c r="CC17" i="11"/>
  <c r="V96" i="4"/>
  <c r="AM96" i="4"/>
  <c r="S96" i="4"/>
  <c r="AF96" i="4"/>
  <c r="S120" i="10"/>
  <c r="T120" i="10"/>
  <c r="O90" i="4"/>
  <c r="Q90" i="4"/>
  <c r="W82" i="4"/>
  <c r="W76" i="4"/>
  <c r="G82" i="10"/>
  <c r="AM82" i="10"/>
  <c r="S52" i="10"/>
  <c r="S43" i="10" s="1"/>
  <c r="F52" i="10"/>
  <c r="V52" i="10"/>
  <c r="AL52" i="10"/>
  <c r="F67" i="4"/>
  <c r="V67" i="4"/>
  <c r="AL67" i="4"/>
  <c r="K67" i="4"/>
  <c r="AA67" i="4"/>
  <c r="P67" i="4"/>
  <c r="AF67" i="4"/>
  <c r="AO90" i="10"/>
  <c r="AJ61" i="10"/>
  <c r="DN61" i="2"/>
  <c r="EY46" i="11"/>
  <c r="DD61" i="11"/>
  <c r="EO31" i="2"/>
  <c r="DJ46" i="2"/>
  <c r="DV61" i="11"/>
  <c r="ED61" i="11"/>
  <c r="DB93" i="11"/>
  <c r="DB92" i="11" s="1"/>
  <c r="DL31" i="11"/>
  <c r="CR31" i="11"/>
  <c r="EJ31" i="2"/>
  <c r="DM31" i="2"/>
  <c r="BS46" i="11"/>
  <c r="BW61" i="2"/>
  <c r="EY61" i="2"/>
  <c r="ET31" i="11"/>
  <c r="DC31" i="2"/>
  <c r="CU46" i="11"/>
  <c r="DE46" i="11"/>
  <c r="DU46" i="2"/>
  <c r="CP61" i="2"/>
  <c r="EX31" i="11"/>
  <c r="FC46" i="11"/>
  <c r="BQ46" i="2"/>
  <c r="DY93" i="2"/>
  <c r="DY92" i="2" s="1"/>
  <c r="CI46" i="2"/>
  <c r="DH31" i="11"/>
  <c r="CQ31" i="11"/>
  <c r="CT17" i="2"/>
  <c r="Q96" i="4"/>
  <c r="C96" i="4"/>
  <c r="E96" i="4"/>
  <c r="Z96" i="4"/>
  <c r="D96" i="4"/>
  <c r="S90" i="4"/>
  <c r="AI82" i="4"/>
  <c r="AF82" i="4"/>
  <c r="AA76" i="4"/>
  <c r="G47" i="4"/>
  <c r="AI52" i="10"/>
  <c r="J52" i="10"/>
  <c r="AE67" i="4"/>
  <c r="X61" i="10"/>
  <c r="AC43" i="7"/>
  <c r="FN93" i="11"/>
  <c r="FN92" i="11" s="1"/>
  <c r="FO17" i="2"/>
  <c r="DN31" i="2"/>
  <c r="DT31" i="2"/>
  <c r="DY46" i="2"/>
  <c r="BR93" i="2"/>
  <c r="BR92" i="2" s="1"/>
  <c r="FO61" i="2"/>
  <c r="FO93" i="2"/>
  <c r="AQ47" i="4"/>
  <c r="AQ96" i="4"/>
  <c r="AP67" i="4"/>
  <c r="AQ67" i="4"/>
  <c r="AN82" i="4"/>
  <c r="AQ125" i="4"/>
  <c r="FO46" i="2"/>
  <c r="FO31" i="2"/>
  <c r="FN31" i="11"/>
  <c r="CJ31" i="11"/>
  <c r="CK46" i="2"/>
  <c r="DZ61" i="2"/>
  <c r="DG31" i="2"/>
  <c r="CJ31" i="2"/>
  <c r="AG47" i="10"/>
  <c r="CH93" i="11"/>
  <c r="CH92" i="11" s="1"/>
  <c r="EY31" i="2"/>
  <c r="EE93" i="2"/>
  <c r="EE92" i="2" s="1"/>
  <c r="DK93" i="11"/>
  <c r="DK92" i="11" s="1"/>
  <c r="BQ31" i="11"/>
  <c r="CK31" i="11"/>
  <c r="DI31" i="11"/>
  <c r="DN31" i="11"/>
  <c r="DI46" i="2"/>
  <c r="EP61" i="11"/>
  <c r="CK31" i="2"/>
  <c r="EX31" i="2"/>
  <c r="BW46" i="11"/>
  <c r="G47" i="10"/>
  <c r="AM47" i="10"/>
  <c r="AF47" i="10"/>
  <c r="CP46" i="11"/>
  <c r="EW46" i="2"/>
  <c r="DX46" i="2"/>
  <c r="CM46" i="2"/>
  <c r="DR17" i="2"/>
  <c r="CW17" i="11"/>
  <c r="DI17" i="2"/>
  <c r="DM31" i="11"/>
  <c r="EJ31" i="11"/>
  <c r="DC46" i="2"/>
  <c r="FN46" i="11"/>
  <c r="EM17" i="2"/>
  <c r="ER17" i="11"/>
  <c r="CO17" i="11"/>
  <c r="F72" i="7"/>
  <c r="BN46" i="11"/>
  <c r="BS61" i="2"/>
  <c r="EA31" i="2"/>
  <c r="CB46" i="11"/>
  <c r="EY93" i="11"/>
  <c r="EY92" i="11" s="1"/>
  <c r="FB93" i="11"/>
  <c r="FB92" i="11" s="1"/>
  <c r="CW46" i="11"/>
  <c r="EV46" i="11"/>
  <c r="CU61" i="11"/>
  <c r="K96" i="4"/>
  <c r="AL96" i="4"/>
  <c r="G96" i="4"/>
  <c r="AC96" i="4"/>
  <c r="H96" i="4"/>
  <c r="AQ120" i="10"/>
  <c r="E120" i="10"/>
  <c r="AK120" i="10"/>
  <c r="Y90" i="4"/>
  <c r="H90" i="4"/>
  <c r="AN90" i="4"/>
  <c r="AB82" i="4"/>
  <c r="AH82" i="4"/>
  <c r="S82" i="4"/>
  <c r="AP82" i="4"/>
  <c r="O76" i="4"/>
  <c r="AD67" i="10"/>
  <c r="AA52" i="10"/>
  <c r="N52" i="10"/>
  <c r="AD52" i="10"/>
  <c r="AQ52" i="10"/>
  <c r="N67" i="4"/>
  <c r="AD67" i="4"/>
  <c r="C67" i="4"/>
  <c r="S67" i="4"/>
  <c r="AI67" i="4"/>
  <c r="H67" i="4"/>
  <c r="X67" i="4"/>
  <c r="AN67" i="4"/>
  <c r="AH96" i="10"/>
  <c r="H96" i="10"/>
  <c r="AN96" i="10"/>
  <c r="U96" i="10"/>
  <c r="AK96" i="10"/>
  <c r="I90" i="10"/>
  <c r="K90" i="10"/>
  <c r="L61" i="10"/>
  <c r="AB61" i="10"/>
  <c r="AK47" i="10"/>
  <c r="D47" i="10"/>
  <c r="D76" i="10"/>
  <c r="DF61" i="2"/>
  <c r="BV46" i="2"/>
  <c r="EV61" i="11"/>
  <c r="CE31" i="2"/>
  <c r="DY93" i="11"/>
  <c r="DY92" i="11" s="1"/>
  <c r="BT31" i="2"/>
  <c r="BZ31" i="2"/>
  <c r="EJ46" i="2"/>
  <c r="EO61" i="2"/>
  <c r="EZ61" i="11"/>
  <c r="FB31" i="11"/>
  <c r="BS31" i="2"/>
  <c r="DH46" i="11"/>
  <c r="ER46" i="11"/>
  <c r="BX46" i="11"/>
  <c r="BZ61" i="2"/>
  <c r="FE61" i="2"/>
  <c r="DZ93" i="11"/>
  <c r="DZ92" i="11" s="1"/>
  <c r="ER93" i="11"/>
  <c r="ER92" i="11" s="1"/>
  <c r="DD61" i="2"/>
  <c r="EI61" i="2"/>
  <c r="DF61" i="11"/>
  <c r="CA61" i="11"/>
  <c r="ET93" i="2"/>
  <c r="ET92" i="2" s="1"/>
  <c r="BR31" i="11"/>
  <c r="DK46" i="2"/>
  <c r="AG96" i="4"/>
  <c r="AA96" i="4"/>
  <c r="N96" i="4"/>
  <c r="O96" i="4"/>
  <c r="O87" i="4" s="1"/>
  <c r="AK96" i="4"/>
  <c r="L96" i="4"/>
  <c r="AB96" i="4"/>
  <c r="K120" i="10"/>
  <c r="AH90" i="4"/>
  <c r="I90" i="4"/>
  <c r="AE90" i="4"/>
  <c r="AQ82" i="4"/>
  <c r="C76" i="4"/>
  <c r="C82" i="10"/>
  <c r="S82" i="10"/>
  <c r="AI82" i="10"/>
  <c r="R52" i="10"/>
  <c r="G67" i="4"/>
  <c r="D96" i="10"/>
  <c r="F90" i="10"/>
  <c r="V90" i="10"/>
  <c r="AL90" i="10"/>
  <c r="L52" i="4"/>
  <c r="AB52" i="4"/>
  <c r="AF61" i="10"/>
  <c r="AA47" i="10"/>
  <c r="H47" i="10"/>
  <c r="FN17" i="11"/>
  <c r="FN61" i="11"/>
  <c r="DR61" i="11"/>
  <c r="CZ31" i="2"/>
  <c r="CH46" i="11"/>
  <c r="DX46" i="11"/>
  <c r="ES46" i="2"/>
  <c r="EH61" i="11"/>
  <c r="DM93" i="2"/>
  <c r="DM92" i="2" s="1"/>
  <c r="EL31" i="11"/>
  <c r="DA31" i="11"/>
  <c r="CU31" i="2"/>
  <c r="EZ31" i="2"/>
  <c r="FB46" i="11"/>
  <c r="EU46" i="11"/>
  <c r="CN46" i="2"/>
  <c r="CG46" i="2"/>
  <c r="FC46" i="2"/>
  <c r="CW61" i="2"/>
  <c r="CJ61" i="11"/>
  <c r="BP93" i="11"/>
  <c r="BP92" i="11" s="1"/>
  <c r="CP31" i="11"/>
  <c r="BQ31" i="2"/>
  <c r="CC46" i="11"/>
  <c r="DG46" i="11"/>
  <c r="BR46" i="2"/>
  <c r="EI46" i="2"/>
  <c r="BO46" i="2"/>
  <c r="CW61" i="11"/>
  <c r="CS31" i="11"/>
  <c r="EC31" i="2"/>
  <c r="DV46" i="11"/>
  <c r="CH17" i="11"/>
  <c r="F96" i="4"/>
  <c r="B96" i="4"/>
  <c r="Y96" i="4"/>
  <c r="AJ96" i="4"/>
  <c r="R90" i="4"/>
  <c r="D90" i="4"/>
  <c r="L82" i="4"/>
  <c r="N82" i="4"/>
  <c r="AJ82" i="4"/>
  <c r="K82" i="4"/>
  <c r="M82" i="4"/>
  <c r="AA82" i="10"/>
  <c r="K52" i="10"/>
  <c r="AP52" i="10"/>
  <c r="D67" i="4"/>
  <c r="AJ67" i="4"/>
  <c r="R96" i="10"/>
  <c r="AL96" i="10"/>
  <c r="O90" i="10"/>
  <c r="AI90" i="10"/>
  <c r="H61" i="10"/>
  <c r="AN61" i="10"/>
  <c r="U47" i="10"/>
  <c r="K47" i="10"/>
  <c r="H76" i="10"/>
  <c r="DO46" i="2"/>
  <c r="BP46" i="2"/>
  <c r="DX17" i="2"/>
  <c r="BQ17" i="2"/>
  <c r="CV17" i="2"/>
  <c r="ER17" i="2"/>
  <c r="DL17" i="2"/>
  <c r="EH17" i="2"/>
  <c r="BZ17" i="2"/>
  <c r="EM17" i="11"/>
  <c r="DG17" i="2"/>
  <c r="DO17" i="11"/>
  <c r="DL17" i="11"/>
  <c r="ES46" i="11"/>
  <c r="BZ46" i="2"/>
  <c r="EZ17" i="2"/>
  <c r="EV17" i="2"/>
  <c r="DR17" i="11"/>
  <c r="FN61" i="2"/>
  <c r="AA87" i="7"/>
  <c r="BY17" i="11"/>
  <c r="EV17" i="11"/>
  <c r="CS17" i="11"/>
  <c r="CZ17" i="2"/>
  <c r="BU17" i="11"/>
  <c r="BR17" i="11"/>
  <c r="CB17" i="2"/>
  <c r="BV17" i="11"/>
  <c r="FB17" i="11"/>
  <c r="EU31" i="11"/>
  <c r="EA31" i="11"/>
  <c r="DS46" i="2"/>
  <c r="BZ61" i="11"/>
  <c r="ED31" i="11"/>
  <c r="DD31" i="2"/>
  <c r="DQ46" i="11"/>
  <c r="CP46" i="2"/>
  <c r="DL93" i="11"/>
  <c r="DL92" i="11" s="1"/>
  <c r="EY31" i="11"/>
  <c r="CV46" i="2"/>
  <c r="EF46" i="2"/>
  <c r="DO61" i="2"/>
  <c r="CU61" i="2"/>
  <c r="EN31" i="2"/>
  <c r="DS46" i="11"/>
  <c r="CK17" i="11"/>
  <c r="X90" i="4"/>
  <c r="Q76" i="4"/>
  <c r="AP96" i="10"/>
  <c r="AB96" i="10"/>
  <c r="E96" i="10"/>
  <c r="O47" i="10"/>
  <c r="T47" i="10"/>
  <c r="P76" i="10"/>
  <c r="DM93" i="11"/>
  <c r="DM92" i="11" s="1"/>
  <c r="CX93" i="2"/>
  <c r="CX92" i="2" s="1"/>
  <c r="ER46" i="2"/>
  <c r="DE46" i="2"/>
  <c r="BV61" i="11"/>
  <c r="DN93" i="2"/>
  <c r="DN92" i="2" s="1"/>
  <c r="FD31" i="2"/>
  <c r="CH46" i="2"/>
  <c r="CO61" i="11"/>
  <c r="BZ31" i="11"/>
  <c r="EL46" i="11"/>
  <c r="DC46" i="11"/>
  <c r="EO46" i="2"/>
  <c r="CM61" i="2"/>
  <c r="CE93" i="11"/>
  <c r="CE92" i="11" s="1"/>
  <c r="EF31" i="2"/>
  <c r="EV31" i="2"/>
  <c r="DV31" i="2"/>
  <c r="CQ46" i="11"/>
  <c r="DR46" i="11"/>
  <c r="EE46" i="2"/>
  <c r="EK61" i="11"/>
  <c r="DE31" i="2"/>
  <c r="CG31" i="2"/>
  <c r="EX46" i="11"/>
  <c r="DM46" i="2"/>
  <c r="DA61" i="2"/>
  <c r="DX61" i="2"/>
  <c r="EJ61" i="11"/>
  <c r="AD90" i="4"/>
  <c r="F96" i="10"/>
  <c r="Y96" i="10"/>
  <c r="AE90" i="10"/>
  <c r="I47" i="10"/>
  <c r="X47" i="10"/>
  <c r="L76" i="10"/>
  <c r="EL61" i="2"/>
  <c r="EE61" i="11"/>
  <c r="BN61" i="2"/>
  <c r="DS93" i="11"/>
  <c r="DS92" i="11" s="1"/>
  <c r="DT31" i="11"/>
  <c r="BY31" i="11"/>
  <c r="FB31" i="2"/>
  <c r="CB46" i="2"/>
  <c r="ET93" i="11"/>
  <c r="ET92" i="11" s="1"/>
  <c r="EA93" i="11"/>
  <c r="EA92" i="11" s="1"/>
  <c r="EA46" i="11"/>
  <c r="CX46" i="2"/>
  <c r="DA46" i="2"/>
  <c r="CS61" i="11"/>
  <c r="BY93" i="2"/>
  <c r="BY92" i="2" s="1"/>
  <c r="FC93" i="2"/>
  <c r="FC92" i="2" s="1"/>
  <c r="CM46" i="11"/>
  <c r="BX46" i="2"/>
  <c r="V96" i="10"/>
  <c r="L96" i="10"/>
  <c r="M96" i="10"/>
  <c r="G90" i="10"/>
  <c r="AA90" i="10"/>
  <c r="J90" i="10"/>
  <c r="Z90" i="10"/>
  <c r="AP90" i="10"/>
  <c r="Y47" i="10"/>
  <c r="AE47" i="10"/>
  <c r="AB47" i="10"/>
  <c r="AF76" i="10"/>
  <c r="G87" i="7"/>
  <c r="O87" i="7"/>
  <c r="AI87" i="7"/>
  <c r="F87" i="7"/>
  <c r="AK72" i="7"/>
  <c r="AD72" i="7"/>
  <c r="O72" i="7"/>
  <c r="FN46" i="2"/>
  <c r="AB87" i="7"/>
  <c r="Z87" i="7"/>
  <c r="W87" i="7"/>
  <c r="W11" i="7" s="1"/>
  <c r="V87" i="7"/>
  <c r="AF118" i="7"/>
  <c r="EF17" i="11"/>
  <c r="CQ17" i="11"/>
  <c r="CU17" i="11"/>
  <c r="CD17" i="2"/>
  <c r="DD46" i="11"/>
  <c r="EF46" i="11"/>
  <c r="DL46" i="2"/>
  <c r="DK17" i="2"/>
  <c r="BS17" i="11"/>
  <c r="BS17" i="2"/>
  <c r="DA17" i="2"/>
  <c r="ED17" i="11"/>
  <c r="CG17" i="2"/>
  <c r="EN17" i="11"/>
  <c r="AC76" i="4"/>
  <c r="B76" i="4"/>
  <c r="R76" i="4"/>
  <c r="AH76" i="4"/>
  <c r="EZ17" i="11"/>
  <c r="CE46" i="2"/>
  <c r="EE17" i="11"/>
  <c r="DE17" i="11"/>
  <c r="ES17" i="2"/>
  <c r="BU17" i="2"/>
  <c r="CC17" i="2"/>
  <c r="CD17" i="11"/>
  <c r="BO17" i="2"/>
  <c r="H76" i="4"/>
  <c r="BW17" i="2"/>
  <c r="EH17" i="11"/>
  <c r="CF17" i="2"/>
  <c r="DT17" i="11"/>
  <c r="CE17" i="2"/>
  <c r="DS61" i="2"/>
  <c r="EL61" i="11"/>
  <c r="DB61" i="11"/>
  <c r="DS31" i="11"/>
  <c r="DN46" i="11"/>
  <c r="CJ46" i="2"/>
  <c r="EG46" i="2"/>
  <c r="BW31" i="11"/>
  <c r="DY31" i="11"/>
  <c r="CS31" i="2"/>
  <c r="EK46" i="11"/>
  <c r="BT46" i="11"/>
  <c r="EN46" i="11"/>
  <c r="CM61" i="11"/>
  <c r="EG61" i="11"/>
  <c r="CW31" i="2"/>
  <c r="CO31" i="2"/>
  <c r="CG61" i="2"/>
  <c r="DX93" i="2"/>
  <c r="DX92" i="2" s="1"/>
  <c r="BX31" i="11"/>
  <c r="EW31" i="2"/>
  <c r="EM31" i="2"/>
  <c r="FE31" i="11"/>
  <c r="C120" i="10"/>
  <c r="M120" i="10"/>
  <c r="AB90" i="4"/>
  <c r="AG76" i="4"/>
  <c r="N76" i="4"/>
  <c r="AD76" i="4"/>
  <c r="J96" i="10"/>
  <c r="AD96" i="10"/>
  <c r="P96" i="10"/>
  <c r="AJ96" i="10"/>
  <c r="AE96" i="10"/>
  <c r="AO96" i="10"/>
  <c r="E90" i="10"/>
  <c r="Y90" i="10"/>
  <c r="AC47" i="10"/>
  <c r="BO31" i="11"/>
  <c r="DR61" i="2"/>
  <c r="EU31" i="2"/>
  <c r="EW46" i="11"/>
  <c r="DK46" i="11"/>
  <c r="EH46" i="11"/>
  <c r="EK46" i="2"/>
  <c r="G90" i="4"/>
  <c r="Z96" i="10"/>
  <c r="C47" i="10"/>
  <c r="AI47" i="10"/>
  <c r="AQ47" i="10"/>
  <c r="T76" i="10"/>
  <c r="CT61" i="2"/>
  <c r="CD46" i="11"/>
  <c r="FA61" i="2"/>
  <c r="CQ61" i="11"/>
  <c r="ED93" i="2"/>
  <c r="ED92" i="2" s="1"/>
  <c r="EK31" i="11"/>
  <c r="DS31" i="2"/>
  <c r="DA46" i="11"/>
  <c r="DC93" i="11"/>
  <c r="DC92" i="11" s="1"/>
  <c r="CF46" i="11"/>
  <c r="BX61" i="11"/>
  <c r="BS93" i="2"/>
  <c r="BS92" i="2" s="1"/>
  <c r="BN93" i="11"/>
  <c r="BN92" i="11" s="1"/>
  <c r="CY31" i="11"/>
  <c r="CD31" i="2"/>
  <c r="DA31" i="2"/>
  <c r="EE46" i="11"/>
  <c r="CS46" i="11"/>
  <c r="CV46" i="11"/>
  <c r="CO46" i="2"/>
  <c r="CL61" i="11"/>
  <c r="EY93" i="2"/>
  <c r="EY92" i="2" s="1"/>
  <c r="FD93" i="11"/>
  <c r="FD92" i="11" s="1"/>
  <c r="CE31" i="11"/>
  <c r="FD46" i="11"/>
  <c r="EL46" i="2"/>
  <c r="CD46" i="2"/>
  <c r="CN61" i="2"/>
  <c r="EM31" i="11"/>
  <c r="CI31" i="2"/>
  <c r="DF46" i="2"/>
  <c r="EM93" i="11"/>
  <c r="EM92" i="11" s="1"/>
  <c r="DW17" i="2"/>
  <c r="EC17" i="11"/>
  <c r="AI120" i="10"/>
  <c r="AC120" i="10"/>
  <c r="W90" i="4"/>
  <c r="AC90" i="4"/>
  <c r="AJ90" i="4"/>
  <c r="F76" i="4"/>
  <c r="V76" i="4"/>
  <c r="AF96" i="10"/>
  <c r="AG96" i="10"/>
  <c r="AK90" i="10"/>
  <c r="C90" i="10"/>
  <c r="N90" i="10"/>
  <c r="AD90" i="10"/>
  <c r="P47" i="10"/>
  <c r="AJ76" i="10"/>
  <c r="CO31" i="11"/>
  <c r="CR61" i="2"/>
  <c r="DG61" i="11"/>
  <c r="DJ93" i="11"/>
  <c r="DJ92" i="11" s="1"/>
  <c r="ER31" i="11"/>
  <c r="DK31" i="11"/>
  <c r="BP31" i="2"/>
  <c r="BZ46" i="11"/>
  <c r="EP31" i="2"/>
  <c r="EG46" i="11"/>
  <c r="DU31" i="2"/>
  <c r="CN46" i="11"/>
  <c r="EL31" i="2"/>
  <c r="CT92" i="2"/>
  <c r="EB61" i="2"/>
  <c r="DC61" i="2"/>
  <c r="CB93" i="11"/>
  <c r="CB92" i="11" s="1"/>
  <c r="EG93" i="2"/>
  <c r="EG92" i="2" s="1"/>
  <c r="CH31" i="2"/>
  <c r="EZ46" i="2"/>
  <c r="DR46" i="2"/>
  <c r="BT17" i="2"/>
  <c r="DJ17" i="11"/>
  <c r="AO76" i="4"/>
  <c r="CC31" i="2"/>
  <c r="BR31" i="2"/>
  <c r="DJ46" i="11"/>
  <c r="BP31" i="11"/>
  <c r="EW92" i="2"/>
  <c r="EC46" i="11"/>
  <c r="EV31" i="11"/>
  <c r="BV31" i="11"/>
  <c r="CF93" i="11"/>
  <c r="CF92" i="11" s="1"/>
  <c r="CT46" i="11"/>
  <c r="BV46" i="11"/>
  <c r="EK17" i="2"/>
  <c r="EO17" i="2"/>
  <c r="FI93" i="2"/>
  <c r="FI92" i="2" s="1"/>
  <c r="I76" i="4"/>
  <c r="EQ17" i="11"/>
  <c r="BX17" i="2"/>
  <c r="EA17" i="2"/>
  <c r="FI31" i="2"/>
  <c r="AP125" i="4"/>
  <c r="AL76" i="4"/>
  <c r="EX17" i="11"/>
  <c r="N72" i="7"/>
  <c r="AF72" i="7"/>
  <c r="J87" i="7"/>
  <c r="AE87" i="7"/>
  <c r="Z72" i="7"/>
  <c r="P72" i="7"/>
  <c r="AO72" i="7"/>
  <c r="C87" i="7"/>
  <c r="P87" i="7"/>
  <c r="AB76" i="4"/>
  <c r="DT17" i="2"/>
  <c r="BN17" i="11"/>
  <c r="EK17" i="11"/>
  <c r="N87" i="7"/>
  <c r="AF87" i="7"/>
  <c r="AE72" i="7"/>
  <c r="T72" i="7"/>
  <c r="AM87" i="7"/>
  <c r="AD87" i="7"/>
  <c r="V72" i="7"/>
  <c r="Q72" i="7"/>
  <c r="D87" i="7"/>
  <c r="B87" i="7"/>
  <c r="AP72" i="7"/>
  <c r="L72" i="7"/>
  <c r="B118" i="7"/>
  <c r="R118" i="7"/>
  <c r="R87" i="7"/>
  <c r="H72" i="7"/>
  <c r="K87" i="7"/>
  <c r="D76" i="4"/>
  <c r="AJ76" i="4"/>
  <c r="CL17" i="2"/>
  <c r="FJ46" i="2"/>
  <c r="AJ87" i="7"/>
  <c r="AH87" i="7"/>
  <c r="D72" i="7"/>
  <c r="I72" i="7"/>
  <c r="X76" i="4"/>
  <c r="CA31" i="2"/>
  <c r="EM46" i="2"/>
  <c r="DW46" i="2"/>
  <c r="CI17" i="11"/>
  <c r="CK17" i="2"/>
  <c r="DA17" i="11"/>
  <c r="ES17" i="11"/>
  <c r="L87" i="7"/>
  <c r="B72" i="7"/>
  <c r="T87" i="7"/>
  <c r="R72" i="7"/>
  <c r="DV31" i="11"/>
  <c r="DZ31" i="2"/>
  <c r="CR31" i="2"/>
  <c r="CA17" i="2"/>
  <c r="FK61" i="11"/>
  <c r="AH118" i="7"/>
  <c r="CM31" i="11"/>
  <c r="ET17" i="2"/>
  <c r="AB72" i="7"/>
  <c r="S87" i="7"/>
  <c r="AN72" i="7"/>
  <c r="FM46" i="11"/>
  <c r="FH31" i="11"/>
  <c r="FJ61" i="2"/>
  <c r="FI31" i="11"/>
  <c r="AH72" i="7"/>
  <c r="AJ72" i="7"/>
  <c r="H87" i="7"/>
  <c r="AL118" i="7"/>
  <c r="X87" i="7"/>
  <c r="AL87" i="7"/>
  <c r="AL72" i="7"/>
  <c r="AG72" i="7"/>
  <c r="AP87" i="7"/>
  <c r="FM61" i="11"/>
  <c r="X72" i="7"/>
  <c r="P76" i="4"/>
  <c r="AF76" i="4"/>
  <c r="L118" i="7"/>
  <c r="AD120" i="10"/>
  <c r="F120" i="10"/>
  <c r="Z120" i="10"/>
  <c r="P120" i="10"/>
  <c r="N96" i="10"/>
  <c r="W96" i="10"/>
  <c r="G96" i="10"/>
  <c r="AA96" i="10"/>
  <c r="H90" i="10"/>
  <c r="X90" i="10"/>
  <c r="X87" i="10" s="1"/>
  <c r="AN90" i="10"/>
  <c r="E82" i="4"/>
  <c r="Y82" i="4"/>
  <c r="Z47" i="10"/>
  <c r="N47" i="10"/>
  <c r="O118" i="7"/>
  <c r="E52" i="10"/>
  <c r="E43" i="10" s="1"/>
  <c r="U52" i="10"/>
  <c r="AK52" i="10"/>
  <c r="H52" i="10"/>
  <c r="X52" i="10"/>
  <c r="AN52" i="10"/>
  <c r="AN43" i="10" s="1"/>
  <c r="N61" i="10"/>
  <c r="R61" i="10"/>
  <c r="R57" i="10" s="1"/>
  <c r="M61" i="10"/>
  <c r="AC61" i="10"/>
  <c r="AP82" i="10"/>
  <c r="AP47" i="4"/>
  <c r="AD47" i="4"/>
  <c r="AH47" i="4"/>
  <c r="G61" i="10"/>
  <c r="W61" i="10"/>
  <c r="AM61" i="10"/>
  <c r="AG82" i="10"/>
  <c r="I82" i="10"/>
  <c r="AQ82" i="10"/>
  <c r="J82" i="10"/>
  <c r="Z82" i="10"/>
  <c r="P82" i="10"/>
  <c r="AF82" i="10"/>
  <c r="AQ76" i="10"/>
  <c r="Z76" i="10"/>
  <c r="F76" i="10"/>
  <c r="AL76" i="10"/>
  <c r="O76" i="10"/>
  <c r="AE76" i="10"/>
  <c r="Y76" i="10"/>
  <c r="E76" i="10"/>
  <c r="AK76" i="10"/>
  <c r="M67" i="4"/>
  <c r="AC67" i="4"/>
  <c r="E67" i="10"/>
  <c r="AK67" i="10"/>
  <c r="Y67" i="10"/>
  <c r="G52" i="4"/>
  <c r="W52" i="4"/>
  <c r="AM52" i="4"/>
  <c r="AN61" i="4"/>
  <c r="AJ61" i="4"/>
  <c r="E61" i="4"/>
  <c r="U61" i="4"/>
  <c r="AK61" i="4"/>
  <c r="J61" i="4"/>
  <c r="Z61" i="4"/>
  <c r="AP61" i="4"/>
  <c r="O61" i="4"/>
  <c r="AE61" i="4"/>
  <c r="AO125" i="10"/>
  <c r="AC125" i="10"/>
  <c r="E125" i="10"/>
  <c r="O125" i="10"/>
  <c r="C125" i="10"/>
  <c r="AI125" i="10"/>
  <c r="N125" i="10"/>
  <c r="AD125" i="10"/>
  <c r="D125" i="10"/>
  <c r="T125" i="10"/>
  <c r="AJ125" i="10"/>
  <c r="D52" i="4"/>
  <c r="P52" i="4"/>
  <c r="M52" i="4"/>
  <c r="AC52" i="4"/>
  <c r="B52" i="4"/>
  <c r="R52" i="4"/>
  <c r="AH52" i="4"/>
  <c r="C52" i="4"/>
  <c r="S52" i="4"/>
  <c r="AI52" i="4"/>
  <c r="O67" i="10"/>
  <c r="AA67" i="10"/>
  <c r="L67" i="10"/>
  <c r="AB67" i="10"/>
  <c r="AQ67" i="10"/>
  <c r="AQ72" i="7"/>
  <c r="B120" i="10"/>
  <c r="V120" i="10"/>
  <c r="AP120" i="10"/>
  <c r="X120" i="10"/>
  <c r="K96" i="10"/>
  <c r="AI96" i="10"/>
  <c r="AQ90" i="10"/>
  <c r="AC82" i="4"/>
  <c r="I82" i="4"/>
  <c r="B47" i="10"/>
  <c r="AH47" i="10"/>
  <c r="V47" i="10"/>
  <c r="I52" i="10"/>
  <c r="Y52" i="10"/>
  <c r="AO52" i="10"/>
  <c r="AO43" i="10" s="1"/>
  <c r="L52" i="10"/>
  <c r="L43" i="10" s="1"/>
  <c r="AB52" i="10"/>
  <c r="V61" i="10"/>
  <c r="V57" i="10" s="1"/>
  <c r="AQ61" i="10"/>
  <c r="Z61" i="10"/>
  <c r="Q61" i="10"/>
  <c r="AG61" i="10"/>
  <c r="F47" i="4"/>
  <c r="AL47" i="4"/>
  <c r="V47" i="4"/>
  <c r="AA118" i="7"/>
  <c r="K61" i="10"/>
  <c r="AA61" i="10"/>
  <c r="M82" i="10"/>
  <c r="E82" i="10"/>
  <c r="Y82" i="10"/>
  <c r="N82" i="10"/>
  <c r="AD82" i="10"/>
  <c r="D82" i="10"/>
  <c r="T82" i="10"/>
  <c r="AJ82" i="10"/>
  <c r="B76" i="10"/>
  <c r="AH76" i="10"/>
  <c r="N76" i="10"/>
  <c r="C76" i="10"/>
  <c r="S76" i="10"/>
  <c r="AI76" i="10"/>
  <c r="AG76" i="10"/>
  <c r="M76" i="10"/>
  <c r="Q67" i="4"/>
  <c r="AG67" i="4"/>
  <c r="M67" i="10"/>
  <c r="AG67" i="10"/>
  <c r="T61" i="4"/>
  <c r="L61" i="4"/>
  <c r="AQ61" i="4"/>
  <c r="I61" i="4"/>
  <c r="Y61" i="4"/>
  <c r="AO61" i="4"/>
  <c r="N61" i="4"/>
  <c r="AD61" i="4"/>
  <c r="C61" i="4"/>
  <c r="S61" i="4"/>
  <c r="AI61" i="4"/>
  <c r="I125" i="10"/>
  <c r="M125" i="10"/>
  <c r="U125" i="10"/>
  <c r="W125" i="10"/>
  <c r="K125" i="10"/>
  <c r="B125" i="10"/>
  <c r="R125" i="10"/>
  <c r="AH125" i="10"/>
  <c r="H125" i="10"/>
  <c r="X125" i="10"/>
  <c r="AN125" i="10"/>
  <c r="H52" i="4"/>
  <c r="AF52" i="4"/>
  <c r="Q52" i="4"/>
  <c r="AG52" i="4"/>
  <c r="F52" i="4"/>
  <c r="V52" i="4"/>
  <c r="AL52" i="4"/>
  <c r="W67" i="10"/>
  <c r="C67" i="10"/>
  <c r="AI67" i="10"/>
  <c r="P67" i="10"/>
  <c r="AF67" i="10"/>
  <c r="J72" i="7"/>
  <c r="Y72" i="7"/>
  <c r="F118" i="7"/>
  <c r="AN87" i="7"/>
  <c r="U76" i="4"/>
  <c r="J76" i="4"/>
  <c r="Z76" i="4"/>
  <c r="AP76" i="4"/>
  <c r="AN76" i="4"/>
  <c r="S118" i="7"/>
  <c r="AH120" i="10"/>
  <c r="AL120" i="10"/>
  <c r="AF120" i="10"/>
  <c r="AC96" i="10"/>
  <c r="AQ120" i="4"/>
  <c r="AM96" i="10"/>
  <c r="O96" i="10"/>
  <c r="AG82" i="4"/>
  <c r="J47" i="10"/>
  <c r="AP47" i="10"/>
  <c r="AD47" i="10"/>
  <c r="M52" i="10"/>
  <c r="M43" i="10" s="1"/>
  <c r="AC52" i="10"/>
  <c r="P52" i="10"/>
  <c r="AF52" i="10"/>
  <c r="AD61" i="10"/>
  <c r="B61" i="10"/>
  <c r="B57" i="10" s="1"/>
  <c r="AH61" i="10"/>
  <c r="AH57" i="10" s="1"/>
  <c r="E61" i="10"/>
  <c r="U61" i="10"/>
  <c r="AK61" i="10"/>
  <c r="J47" i="4"/>
  <c r="B47" i="4"/>
  <c r="K118" i="7"/>
  <c r="O61" i="10"/>
  <c r="AE61" i="10"/>
  <c r="AC82" i="10"/>
  <c r="U82" i="10"/>
  <c r="AO82" i="10"/>
  <c r="B82" i="10"/>
  <c r="R82" i="10"/>
  <c r="AH82" i="10"/>
  <c r="H82" i="10"/>
  <c r="X82" i="10"/>
  <c r="AN82" i="10"/>
  <c r="J76" i="10"/>
  <c r="AP76" i="10"/>
  <c r="V76" i="10"/>
  <c r="G76" i="10"/>
  <c r="W76" i="10"/>
  <c r="AM76" i="10"/>
  <c r="I76" i="10"/>
  <c r="AO76" i="10"/>
  <c r="U76" i="10"/>
  <c r="E67" i="4"/>
  <c r="U67" i="4"/>
  <c r="AK67" i="4"/>
  <c r="U67" i="10"/>
  <c r="I67" i="10"/>
  <c r="AO67" i="10"/>
  <c r="H61" i="4"/>
  <c r="AB61" i="4"/>
  <c r="P61" i="4"/>
  <c r="M61" i="4"/>
  <c r="AC61" i="4"/>
  <c r="B61" i="4"/>
  <c r="R61" i="4"/>
  <c r="AH61" i="4"/>
  <c r="G61" i="4"/>
  <c r="W61" i="4"/>
  <c r="AM61" i="4"/>
  <c r="Y125" i="10"/>
  <c r="Q125" i="10"/>
  <c r="AK125" i="10"/>
  <c r="AE125" i="10"/>
  <c r="S125" i="10"/>
  <c r="F125" i="10"/>
  <c r="V125" i="10"/>
  <c r="AL125" i="10"/>
  <c r="L125" i="10"/>
  <c r="AB125" i="10"/>
  <c r="M90" i="10"/>
  <c r="AC90" i="10"/>
  <c r="X52" i="4"/>
  <c r="T52" i="4"/>
  <c r="E52" i="4"/>
  <c r="U52" i="4"/>
  <c r="AK52" i="4"/>
  <c r="J52" i="4"/>
  <c r="Z52" i="4"/>
  <c r="AP52" i="4"/>
  <c r="K52" i="4"/>
  <c r="AA52" i="4"/>
  <c r="AE67" i="10"/>
  <c r="K67" i="10"/>
  <c r="D67" i="10"/>
  <c r="T67" i="10"/>
  <c r="AJ67" i="10"/>
  <c r="AK76" i="4"/>
  <c r="AB118" i="7"/>
  <c r="N120" i="10"/>
  <c r="R120" i="10"/>
  <c r="J120" i="10"/>
  <c r="H120" i="10"/>
  <c r="AQ96" i="10"/>
  <c r="T96" i="10"/>
  <c r="Q96" i="10"/>
  <c r="C96" i="10"/>
  <c r="S96" i="10"/>
  <c r="D90" i="10"/>
  <c r="Q82" i="4"/>
  <c r="AO82" i="4"/>
  <c r="R47" i="10"/>
  <c r="F47" i="10"/>
  <c r="AL47" i="10"/>
  <c r="AE118" i="7"/>
  <c r="Q52" i="10"/>
  <c r="Q43" i="10" s="1"/>
  <c r="AG52" i="10"/>
  <c r="D52" i="10"/>
  <c r="T52" i="10"/>
  <c r="AJ52" i="10"/>
  <c r="AJ43" i="10" s="1"/>
  <c r="F61" i="10"/>
  <c r="AL61" i="10"/>
  <c r="J61" i="10"/>
  <c r="AP61" i="10"/>
  <c r="I61" i="10"/>
  <c r="Y61" i="10"/>
  <c r="AO61" i="10"/>
  <c r="Z47" i="4"/>
  <c r="N47" i="4"/>
  <c r="R47" i="4"/>
  <c r="C61" i="10"/>
  <c r="S61" i="10"/>
  <c r="AI61" i="10"/>
  <c r="Q82" i="10"/>
  <c r="AK82" i="10"/>
  <c r="F82" i="10"/>
  <c r="V82" i="10"/>
  <c r="AL82" i="10"/>
  <c r="L82" i="10"/>
  <c r="AB82" i="10"/>
  <c r="R76" i="10"/>
  <c r="AD76" i="10"/>
  <c r="K76" i="10"/>
  <c r="AA76" i="10"/>
  <c r="Q76" i="10"/>
  <c r="AC76" i="10"/>
  <c r="I67" i="4"/>
  <c r="Y67" i="4"/>
  <c r="AO67" i="4"/>
  <c r="AC67" i="10"/>
  <c r="Q67" i="10"/>
  <c r="X61" i="4"/>
  <c r="D61" i="4"/>
  <c r="AF61" i="4"/>
  <c r="Q61" i="4"/>
  <c r="AG61" i="4"/>
  <c r="F61" i="4"/>
  <c r="V61" i="4"/>
  <c r="AL61" i="4"/>
  <c r="K61" i="4"/>
  <c r="AA61" i="4"/>
  <c r="AQ125" i="10"/>
  <c r="AG125" i="10"/>
  <c r="G125" i="10"/>
  <c r="AM125" i="10"/>
  <c r="AA125" i="10"/>
  <c r="J125" i="10"/>
  <c r="Z125" i="10"/>
  <c r="AP125" i="10"/>
  <c r="P125" i="10"/>
  <c r="AF125" i="10"/>
  <c r="AN52" i="4"/>
  <c r="AJ52" i="4"/>
  <c r="I52" i="4"/>
  <c r="Y52" i="4"/>
  <c r="AO52" i="4"/>
  <c r="N52" i="4"/>
  <c r="AD52" i="4"/>
  <c r="AQ52" i="4"/>
  <c r="O52" i="4"/>
  <c r="AE52" i="4"/>
  <c r="G67" i="10"/>
  <c r="AM67" i="10"/>
  <c r="S67" i="10"/>
  <c r="H67" i="10"/>
  <c r="X67" i="10"/>
  <c r="AN67" i="10"/>
  <c r="FK46" i="11"/>
  <c r="FL61" i="2"/>
  <c r="FL46" i="2"/>
  <c r="FK46" i="2"/>
  <c r="FK93" i="11"/>
  <c r="FK92" i="11" s="1"/>
  <c r="FM46" i="2"/>
  <c r="FM17" i="2"/>
  <c r="FK17" i="2"/>
  <c r="FL46" i="11"/>
  <c r="FK61" i="2"/>
  <c r="FK17" i="11"/>
  <c r="FL61" i="11"/>
  <c r="FK93" i="2"/>
  <c r="FK92" i="2" s="1"/>
  <c r="DF17" i="2"/>
  <c r="FJ31" i="2"/>
  <c r="FJ17" i="11"/>
  <c r="FH31" i="2"/>
  <c r="FA31" i="11"/>
  <c r="CE17" i="11"/>
  <c r="EE31" i="11"/>
  <c r="EI31" i="2"/>
  <c r="FE46" i="2"/>
  <c r="EY17" i="2"/>
  <c r="CP17" i="11"/>
  <c r="BV17" i="2"/>
  <c r="CF31" i="11"/>
  <c r="EQ31" i="11"/>
  <c r="FC31" i="11"/>
  <c r="BO46" i="11"/>
  <c r="EJ46" i="11"/>
  <c r="CZ46" i="2"/>
  <c r="CS17" i="2"/>
  <c r="CY17" i="11"/>
  <c r="DM17" i="11"/>
  <c r="FH93" i="2"/>
  <c r="FH92" i="2" s="1"/>
  <c r="CW46" i="2"/>
  <c r="EO31" i="11"/>
  <c r="EP17" i="11"/>
  <c r="DC17" i="2"/>
  <c r="CI31" i="11"/>
  <c r="DP17" i="2"/>
  <c r="DB17" i="11"/>
  <c r="EP17" i="2"/>
  <c r="FI93" i="11"/>
  <c r="FI92" i="11" s="1"/>
  <c r="FJ93" i="11"/>
  <c r="FJ92" i="11" s="1"/>
  <c r="FJ61" i="11"/>
  <c r="FJ46" i="11"/>
  <c r="BP17" i="11"/>
  <c r="CA92" i="2"/>
  <c r="FB92" i="2"/>
  <c r="DJ17" i="2"/>
  <c r="DL92" i="2"/>
  <c r="FI61" i="2"/>
  <c r="FG31" i="2"/>
  <c r="FH61" i="2"/>
  <c r="FG31" i="11"/>
  <c r="FH46" i="2"/>
  <c r="FI46" i="2"/>
  <c r="FH46" i="11"/>
  <c r="AP120" i="4"/>
  <c r="FI46" i="11"/>
  <c r="FI61" i="11"/>
  <c r="FH61" i="11"/>
  <c r="FG61" i="2"/>
  <c r="CW17" i="2"/>
  <c r="FH93" i="11"/>
  <c r="FH92" i="11" s="1"/>
  <c r="FF92" i="2"/>
  <c r="FG92" i="2"/>
  <c r="DM17" i="2"/>
  <c r="DY17" i="11"/>
  <c r="EI17" i="11"/>
  <c r="CQ17" i="2"/>
  <c r="EL17" i="11"/>
  <c r="DX17" i="11"/>
  <c r="CG17" i="11"/>
  <c r="CI17" i="2"/>
  <c r="DZ17" i="11"/>
  <c r="DS17" i="11"/>
  <c r="BN17" i="2"/>
  <c r="EI17" i="2"/>
  <c r="DD17" i="11"/>
  <c r="CF17" i="11"/>
  <c r="BP17" i="2"/>
  <c r="EB17" i="2"/>
  <c r="EG17" i="2"/>
  <c r="ED17" i="2"/>
  <c r="DF17" i="11"/>
  <c r="DU17" i="11"/>
  <c r="DL31" i="2"/>
  <c r="BO31" i="2"/>
  <c r="DH46" i="2"/>
  <c r="DZ46" i="2"/>
  <c r="EE31" i="2"/>
  <c r="DJ31" i="2"/>
  <c r="ET46" i="2"/>
  <c r="CB17" i="11"/>
  <c r="ET17" i="11"/>
  <c r="DB31" i="2"/>
  <c r="DC31" i="11"/>
  <c r="CN31" i="11"/>
  <c r="DP46" i="2"/>
  <c r="EC46" i="2"/>
  <c r="DP31" i="11"/>
  <c r="CV31" i="11"/>
  <c r="EH31" i="2"/>
  <c r="EB46" i="2"/>
  <c r="DJ31" i="11"/>
  <c r="DW46" i="11"/>
  <c r="CI46" i="11"/>
  <c r="DG46" i="2"/>
  <c r="EY46" i="2"/>
  <c r="DB31" i="11"/>
  <c r="EB31" i="11"/>
  <c r="CM31" i="2"/>
  <c r="DU46" i="11"/>
  <c r="EP46" i="2"/>
  <c r="DQ46" i="2"/>
  <c r="DY46" i="11"/>
  <c r="DO46" i="11"/>
  <c r="CW31" i="11"/>
  <c r="EK31" i="2"/>
  <c r="BN31" i="2"/>
  <c r="DF46" i="11"/>
  <c r="CU46" i="2"/>
  <c r="CD31" i="11"/>
  <c r="CO46" i="11"/>
  <c r="CF46" i="2"/>
  <c r="CH31" i="11"/>
  <c r="FD31" i="11"/>
  <c r="CN31" i="2"/>
  <c r="BP46" i="11"/>
  <c r="BU46" i="11"/>
  <c r="FA46" i="11"/>
  <c r="CM17" i="2"/>
  <c r="DY17" i="2"/>
  <c r="DO17" i="2"/>
  <c r="DK17" i="11"/>
  <c r="DW17" i="11"/>
  <c r="BR17" i="2"/>
  <c r="EA17" i="11"/>
  <c r="DP17" i="11"/>
  <c r="CU17" i="2"/>
  <c r="EW17" i="11"/>
  <c r="FG61" i="11"/>
  <c r="FG46" i="11"/>
  <c r="FG46" i="2"/>
  <c r="DV17" i="2"/>
  <c r="BY17" i="2"/>
  <c r="EQ17" i="2"/>
  <c r="CM17" i="11"/>
  <c r="EL17" i="2"/>
  <c r="EW17" i="2"/>
  <c r="CY17" i="2"/>
  <c r="DB17" i="2"/>
  <c r="BW17" i="11"/>
  <c r="EU17" i="2"/>
  <c r="CJ17" i="2"/>
  <c r="CN17" i="2"/>
  <c r="CX17" i="11"/>
  <c r="BO17" i="11"/>
  <c r="BN31" i="11"/>
  <c r="CX31" i="11"/>
  <c r="DF31" i="11"/>
  <c r="CK46" i="11"/>
  <c r="DG31" i="11"/>
  <c r="EG31" i="11"/>
  <c r="BU31" i="11"/>
  <c r="CA31" i="11"/>
  <c r="BX31" i="2"/>
  <c r="DO31" i="2"/>
  <c r="CX46" i="11"/>
  <c r="BN46" i="2"/>
  <c r="EW31" i="11"/>
  <c r="EM46" i="11"/>
  <c r="CG31" i="11"/>
  <c r="DT46" i="11"/>
  <c r="ED46" i="11"/>
  <c r="FA17" i="2"/>
  <c r="DQ31" i="11"/>
  <c r="BQ46" i="11"/>
  <c r="EP46" i="11"/>
  <c r="DY31" i="2"/>
  <c r="BW31" i="2"/>
  <c r="BY46" i="11"/>
  <c r="FF61" i="11"/>
  <c r="DU31" i="11"/>
  <c r="EP31" i="11"/>
  <c r="CZ31" i="11"/>
  <c r="DB46" i="11"/>
  <c r="EI46" i="11"/>
  <c r="CY46" i="11"/>
  <c r="DI46" i="11"/>
  <c r="EQ46" i="11"/>
  <c r="EB46" i="11"/>
  <c r="FF93" i="11"/>
  <c r="FF92" i="11" s="1"/>
  <c r="FF11" i="2"/>
  <c r="EV93" i="2"/>
  <c r="EV92" i="2" s="1"/>
  <c r="EB31" i="2"/>
  <c r="DK31" i="2"/>
  <c r="DR31" i="2"/>
  <c r="FA92" i="2"/>
  <c r="BY61" i="2"/>
  <c r="EO93" i="2"/>
  <c r="BV31" i="2"/>
  <c r="CT46" i="2"/>
  <c r="CC46" i="2"/>
  <c r="DW61" i="2"/>
  <c r="CT31" i="2"/>
  <c r="CS46" i="2"/>
  <c r="FD17" i="2"/>
  <c r="CC61" i="2"/>
  <c r="DD92" i="2"/>
  <c r="BR61" i="2"/>
  <c r="ET31" i="2"/>
  <c r="CV92" i="2"/>
  <c r="BU46" i="2"/>
  <c r="FA46" i="2"/>
  <c r="EG61" i="2"/>
  <c r="CL93" i="2"/>
  <c r="CL92" i="2" s="1"/>
  <c r="DQ31" i="2"/>
  <c r="DX31" i="2"/>
  <c r="DH31" i="2"/>
  <c r="EQ31" i="2"/>
  <c r="EV46" i="2"/>
  <c r="DB46" i="2"/>
  <c r="EA46" i="2"/>
  <c r="FB46" i="2"/>
  <c r="EM61" i="2"/>
  <c r="CL46" i="2"/>
  <c r="EG31" i="2"/>
  <c r="CB31" i="2"/>
  <c r="CY46" i="2"/>
  <c r="CQ46" i="2"/>
  <c r="ES31" i="2"/>
  <c r="EX46" i="2"/>
  <c r="DV61" i="2"/>
  <c r="DQ61" i="2"/>
  <c r="ER31" i="2"/>
  <c r="BS46" i="2"/>
  <c r="EE17" i="2"/>
  <c r="FE46" i="11"/>
  <c r="FE61" i="11"/>
  <c r="FD17" i="11"/>
  <c r="CO92" i="2"/>
  <c r="BN92" i="2"/>
  <c r="EF92" i="2"/>
  <c r="CG92" i="2"/>
  <c r="CT17" i="11"/>
  <c r="DS17" i="2"/>
  <c r="EJ17" i="2"/>
  <c r="DQ17" i="11"/>
  <c r="DN17" i="2"/>
  <c r="CO17" i="2"/>
  <c r="BZ17" i="11"/>
  <c r="BX17" i="11"/>
  <c r="DZ17" i="2"/>
  <c r="CX17" i="2"/>
  <c r="DC17" i="11"/>
  <c r="EO17" i="11"/>
  <c r="CR17" i="2"/>
  <c r="EB17" i="11"/>
  <c r="EY17" i="11"/>
  <c r="EN17" i="2"/>
  <c r="DV17" i="11"/>
  <c r="DA92" i="2"/>
  <c r="CW92" i="2"/>
  <c r="BR46" i="11"/>
  <c r="EU46" i="2"/>
  <c r="ES92" i="2"/>
  <c r="DZ46" i="11"/>
  <c r="CA46" i="2"/>
  <c r="BW46" i="2"/>
  <c r="DZ31" i="11"/>
  <c r="EI31" i="11"/>
  <c r="EF31" i="11"/>
  <c r="CF31" i="2"/>
  <c r="FC31" i="2"/>
  <c r="DR92" i="2"/>
  <c r="DW92" i="2"/>
  <c r="CR46" i="11"/>
  <c r="CL31" i="11"/>
  <c r="ES31" i="11"/>
  <c r="FE31" i="2"/>
  <c r="FE17" i="11"/>
  <c r="DO92" i="2"/>
  <c r="BY31" i="2"/>
  <c r="EC31" i="11"/>
  <c r="EZ31" i="11"/>
  <c r="CV31" i="2"/>
  <c r="CY92" i="2"/>
  <c r="DC92" i="2"/>
  <c r="CJ92" i="2"/>
  <c r="FD46" i="2"/>
  <c r="CX31" i="2"/>
  <c r="EH46" i="2"/>
  <c r="BT31" i="11"/>
  <c r="EC92" i="2"/>
  <c r="DM46" i="11"/>
  <c r="BT46" i="2"/>
  <c r="EN46" i="2"/>
  <c r="DN46" i="2"/>
  <c r="EH31" i="11"/>
  <c r="DP31" i="2"/>
  <c r="DI31" i="2"/>
  <c r="ED31" i="2"/>
  <c r="CE46" i="11"/>
  <c r="CA46" i="11"/>
  <c r="EQ46" i="2"/>
  <c r="DT46" i="2"/>
  <c r="DG17" i="11"/>
  <c r="FE17" i="2"/>
  <c r="CI92" i="2"/>
  <c r="EZ92" i="2"/>
  <c r="FC17" i="11"/>
  <c r="FC17" i="2"/>
  <c r="DU92" i="2"/>
  <c r="EH92" i="2"/>
  <c r="CB92" i="2"/>
  <c r="DP92" i="2"/>
  <c r="FE92" i="2"/>
  <c r="EL92" i="2"/>
  <c r="BZ92" i="2"/>
  <c r="DQ92" i="2"/>
  <c r="DI92" i="2"/>
  <c r="EM92" i="2"/>
  <c r="EN92" i="2"/>
  <c r="CU92" i="2"/>
  <c r="F125" i="4"/>
  <c r="D125" i="4"/>
  <c r="U125" i="4"/>
  <c r="AI125" i="4"/>
  <c r="I125" i="4"/>
  <c r="M125" i="4"/>
  <c r="S125" i="4"/>
  <c r="AK125" i="4"/>
  <c r="AG125" i="4"/>
  <c r="AA125" i="4"/>
  <c r="BW92" i="2"/>
  <c r="DB92" i="2"/>
  <c r="CK92" i="2"/>
  <c r="DH92" i="2"/>
  <c r="CS92" i="2"/>
  <c r="EI92" i="2"/>
  <c r="EK92" i="2"/>
  <c r="BQ92" i="2"/>
  <c r="BX92" i="2"/>
  <c r="DV92" i="2"/>
  <c r="K125" i="4"/>
  <c r="Y125" i="4"/>
  <c r="H125" i="4"/>
  <c r="R125" i="4"/>
  <c r="AL125" i="4"/>
  <c r="AE125" i="4"/>
  <c r="B125" i="4"/>
  <c r="L125" i="4"/>
  <c r="AM125" i="4"/>
  <c r="J125" i="4"/>
  <c r="DT92" i="2"/>
  <c r="CC92" i="2"/>
  <c r="EB92" i="2"/>
  <c r="DE92" i="2"/>
  <c r="EJ92" i="2"/>
  <c r="DK92" i="2"/>
  <c r="P125" i="4"/>
  <c r="T125" i="4"/>
  <c r="AD125" i="4"/>
  <c r="AN125" i="4"/>
  <c r="Z125" i="4"/>
  <c r="N125" i="4"/>
  <c r="X125" i="4"/>
  <c r="AB125" i="4"/>
  <c r="V125" i="4"/>
  <c r="AF125" i="4"/>
  <c r="DS92" i="2"/>
  <c r="BU92" i="2"/>
  <c r="BT92" i="2"/>
  <c r="E125" i="4"/>
  <c r="C125" i="4"/>
  <c r="Q125" i="4"/>
  <c r="W125" i="4"/>
  <c r="AO125" i="4"/>
  <c r="AJ125" i="4"/>
  <c r="G125" i="4"/>
  <c r="AH125" i="4"/>
  <c r="AC125" i="4"/>
  <c r="O125" i="4"/>
  <c r="FU11" i="11" l="1"/>
  <c r="FU11" i="2"/>
  <c r="L72" i="4"/>
  <c r="AE87" i="4"/>
  <c r="N87" i="4"/>
  <c r="AF87" i="4"/>
  <c r="AN87" i="4"/>
  <c r="E11" i="7"/>
  <c r="W87" i="4"/>
  <c r="G11" i="7"/>
  <c r="U11" i="7"/>
  <c r="FT92" i="2"/>
  <c r="H72" i="4"/>
  <c r="B72" i="4"/>
  <c r="I119" i="10"/>
  <c r="I118" i="10" s="1"/>
  <c r="FT11" i="2"/>
  <c r="FT11" i="11"/>
  <c r="AQ43" i="10"/>
  <c r="AI11" i="7"/>
  <c r="W57" i="4"/>
  <c r="L57" i="4"/>
  <c r="M11" i="7"/>
  <c r="FP92" i="2"/>
  <c r="Z57" i="10"/>
  <c r="AM11" i="7"/>
  <c r="AM72" i="4"/>
  <c r="G119" i="10"/>
  <c r="G118" i="10" s="1"/>
  <c r="AH43" i="10"/>
  <c r="I11" i="7"/>
  <c r="AO119" i="10"/>
  <c r="AO118" i="10" s="1"/>
  <c r="AI43" i="4"/>
  <c r="FS11" i="11"/>
  <c r="FS11" i="2"/>
  <c r="FS92" i="2"/>
  <c r="S11" i="7"/>
  <c r="FR92" i="2"/>
  <c r="U72" i="10"/>
  <c r="AM87" i="10"/>
  <c r="U43" i="4"/>
  <c r="C43" i="4"/>
  <c r="E43" i="4"/>
  <c r="AK43" i="4"/>
  <c r="AB43" i="4"/>
  <c r="L43" i="4"/>
  <c r="AG43" i="4"/>
  <c r="Q43" i="4"/>
  <c r="AP87" i="10"/>
  <c r="AF43" i="4"/>
  <c r="H43" i="4"/>
  <c r="I43" i="4"/>
  <c r="AE72" i="10"/>
  <c r="AR119" i="10"/>
  <c r="AR118" i="10" s="1"/>
  <c r="Y43" i="4"/>
  <c r="W43" i="4"/>
  <c r="AN43" i="4"/>
  <c r="O43" i="4"/>
  <c r="AS43" i="4"/>
  <c r="P43" i="4"/>
  <c r="AS57" i="4"/>
  <c r="AS87" i="4"/>
  <c r="AR11" i="7"/>
  <c r="FR11" i="11"/>
  <c r="AS119" i="4"/>
  <c r="AS118" i="4" s="1"/>
  <c r="FR11" i="2"/>
  <c r="AS72" i="4"/>
  <c r="AE43" i="4"/>
  <c r="AS11" i="7"/>
  <c r="AR57" i="10"/>
  <c r="AR43" i="10"/>
  <c r="AS72" i="10"/>
  <c r="AS43" i="10"/>
  <c r="AR87" i="10"/>
  <c r="AS57" i="10"/>
  <c r="AS87" i="10"/>
  <c r="FQ11" i="11"/>
  <c r="AR72" i="4"/>
  <c r="AR72" i="10"/>
  <c r="AR57" i="4"/>
  <c r="FQ11" i="2"/>
  <c r="AR87" i="4"/>
  <c r="AR43" i="4"/>
  <c r="X43" i="4"/>
  <c r="AG11" i="7"/>
  <c r="Y11" i="7"/>
  <c r="AJ119" i="10"/>
  <c r="AJ118" i="10" s="1"/>
  <c r="W72" i="10"/>
  <c r="N57" i="10"/>
  <c r="AK11" i="7"/>
  <c r="T57" i="10"/>
  <c r="U87" i="4"/>
  <c r="R87" i="4"/>
  <c r="Q11" i="7"/>
  <c r="P87" i="4"/>
  <c r="AA72" i="4"/>
  <c r="O119" i="10"/>
  <c r="O118" i="10" s="1"/>
  <c r="K11" i="7"/>
  <c r="AD72" i="4"/>
  <c r="O72" i="10"/>
  <c r="F72" i="4"/>
  <c r="L119" i="10"/>
  <c r="L118" i="10" s="1"/>
  <c r="AC11" i="7"/>
  <c r="AM43" i="10"/>
  <c r="D119" i="10"/>
  <c r="D118" i="10" s="1"/>
  <c r="AE119" i="10"/>
  <c r="AE118" i="10" s="1"/>
  <c r="S43" i="4"/>
  <c r="U87" i="10"/>
  <c r="AA43" i="4"/>
  <c r="Q119" i="10"/>
  <c r="Q118" i="10" s="1"/>
  <c r="T43" i="4"/>
  <c r="X72" i="10"/>
  <c r="AI87" i="4"/>
  <c r="G57" i="4"/>
  <c r="AN119" i="10"/>
  <c r="AN118" i="10" s="1"/>
  <c r="T57" i="4"/>
  <c r="F87" i="4"/>
  <c r="AK87" i="4"/>
  <c r="B87" i="10"/>
  <c r="E72" i="4"/>
  <c r="P87" i="10"/>
  <c r="Y119" i="10"/>
  <c r="Y118" i="10" s="1"/>
  <c r="B87" i="4"/>
  <c r="V57" i="4"/>
  <c r="V87" i="4"/>
  <c r="AE72" i="4"/>
  <c r="B43" i="10"/>
  <c r="AA119" i="10"/>
  <c r="AA118" i="10" s="1"/>
  <c r="U119" i="10"/>
  <c r="U118" i="10" s="1"/>
  <c r="AA57" i="4"/>
  <c r="F57" i="4"/>
  <c r="K87" i="4"/>
  <c r="AN57" i="10"/>
  <c r="S57" i="4"/>
  <c r="D72" i="10"/>
  <c r="Z72" i="10"/>
  <c r="FP11" i="11"/>
  <c r="AJ87" i="10"/>
  <c r="AF57" i="4"/>
  <c r="J57" i="10"/>
  <c r="S87" i="10"/>
  <c r="B57" i="4"/>
  <c r="L57" i="10"/>
  <c r="AE57" i="4"/>
  <c r="V43" i="10"/>
  <c r="DI11" i="2"/>
  <c r="AG119" i="10"/>
  <c r="AG118" i="10" s="1"/>
  <c r="AL57" i="4"/>
  <c r="AM57" i="4"/>
  <c r="AF87" i="10"/>
  <c r="C87" i="4"/>
  <c r="AL87" i="4"/>
  <c r="AB119" i="10"/>
  <c r="AB118" i="10" s="1"/>
  <c r="AN72" i="10"/>
  <c r="AF43" i="10"/>
  <c r="K57" i="4"/>
  <c r="AL43" i="10"/>
  <c r="AK72" i="4"/>
  <c r="Y72" i="4"/>
  <c r="P57" i="10"/>
  <c r="V72" i="4"/>
  <c r="P57" i="4"/>
  <c r="T119" i="10"/>
  <c r="T118" i="10" s="1"/>
  <c r="W72" i="4"/>
  <c r="G87" i="10"/>
  <c r="T43" i="10"/>
  <c r="AD57" i="10"/>
  <c r="AP43" i="10"/>
  <c r="AN57" i="4"/>
  <c r="C43" i="10"/>
  <c r="FP11" i="2"/>
  <c r="T72" i="4"/>
  <c r="FO11" i="11"/>
  <c r="K72" i="4"/>
  <c r="AO43" i="4"/>
  <c r="AL57" i="10"/>
  <c r="G72" i="10"/>
  <c r="J72" i="4"/>
  <c r="O57" i="4"/>
  <c r="M72" i="4"/>
  <c r="G43" i="10"/>
  <c r="Z87" i="4"/>
  <c r="Q87" i="10"/>
  <c r="K43" i="4"/>
  <c r="U72" i="4"/>
  <c r="M43" i="4"/>
  <c r="H87" i="10"/>
  <c r="I87" i="4"/>
  <c r="R87" i="10"/>
  <c r="C72" i="4"/>
  <c r="AH87" i="4"/>
  <c r="AG87" i="4"/>
  <c r="O72" i="4"/>
  <c r="S87" i="4"/>
  <c r="Q87" i="4"/>
  <c r="AQ87" i="4"/>
  <c r="AA87" i="4"/>
  <c r="AQ72" i="4"/>
  <c r="AM87" i="4"/>
  <c r="AM43" i="4"/>
  <c r="AG87" i="10"/>
  <c r="AP57" i="10"/>
  <c r="T87" i="10"/>
  <c r="K87" i="10"/>
  <c r="X57" i="10"/>
  <c r="R57" i="4"/>
  <c r="AM72" i="10"/>
  <c r="D43" i="4"/>
  <c r="G43" i="4"/>
  <c r="X72" i="4"/>
  <c r="AO87" i="10"/>
  <c r="AB87" i="10"/>
  <c r="S72" i="4"/>
  <c r="AM119" i="10"/>
  <c r="AM118" i="10" s="1"/>
  <c r="AB57" i="4"/>
  <c r="AC43" i="4"/>
  <c r="AD87" i="4"/>
  <c r="L87" i="4"/>
  <c r="EJ11" i="2"/>
  <c r="DG11" i="2"/>
  <c r="AJ43" i="4"/>
  <c r="C87" i="10"/>
  <c r="Z57" i="4"/>
  <c r="E87" i="4"/>
  <c r="AB72" i="10"/>
  <c r="F57" i="10"/>
  <c r="J43" i="10"/>
  <c r="Z72" i="4"/>
  <c r="W119" i="10"/>
  <c r="W118" i="10" s="1"/>
  <c r="T11" i="7"/>
  <c r="O43" i="10"/>
  <c r="AA11" i="7"/>
  <c r="K72" i="10"/>
  <c r="F43" i="10"/>
  <c r="D57" i="10"/>
  <c r="AF72" i="4"/>
  <c r="AL72" i="4"/>
  <c r="X87" i="4"/>
  <c r="AI72" i="4"/>
  <c r="J87" i="4"/>
  <c r="M87" i="4"/>
  <c r="AI119" i="10"/>
  <c r="AI118" i="10" s="1"/>
  <c r="EX11" i="2"/>
  <c r="AJ57" i="10"/>
  <c r="AJ72" i="10"/>
  <c r="Z43" i="10"/>
  <c r="W87" i="10"/>
  <c r="D72" i="4"/>
  <c r="AO11" i="7"/>
  <c r="AI43" i="10"/>
  <c r="AG43" i="10"/>
  <c r="S119" i="10"/>
  <c r="S118" i="10" s="1"/>
  <c r="AH57" i="4"/>
  <c r="DU11" i="2"/>
  <c r="R72" i="4"/>
  <c r="AE43" i="10"/>
  <c r="L87" i="10"/>
  <c r="DD11" i="2"/>
  <c r="T87" i="4"/>
  <c r="AQ11" i="7"/>
  <c r="J57" i="4"/>
  <c r="P72" i="4"/>
  <c r="L11" i="7"/>
  <c r="AF11" i="7"/>
  <c r="C11" i="7"/>
  <c r="R43" i="4"/>
  <c r="AN11" i="7"/>
  <c r="AH72" i="4"/>
  <c r="AP87" i="4"/>
  <c r="CP11" i="2"/>
  <c r="Z87" i="10"/>
  <c r="I87" i="10"/>
  <c r="Y87" i="4"/>
  <c r="AH87" i="10"/>
  <c r="H11" i="7"/>
  <c r="BQ11" i="2"/>
  <c r="D87" i="4"/>
  <c r="AH11" i="7"/>
  <c r="FO92" i="2"/>
  <c r="AQ119" i="4"/>
  <c r="AQ118" i="4" s="1"/>
  <c r="CK11" i="2"/>
  <c r="FO11" i="2"/>
  <c r="AQ119" i="10"/>
  <c r="AQ118" i="10" s="1"/>
  <c r="K119" i="10"/>
  <c r="K118" i="10" s="1"/>
  <c r="AD57" i="4"/>
  <c r="AP57" i="4"/>
  <c r="AQ43" i="4"/>
  <c r="AO87" i="4"/>
  <c r="AQ57" i="4"/>
  <c r="AN72" i="4"/>
  <c r="P11" i="7"/>
  <c r="FN11" i="11"/>
  <c r="BS11" i="2"/>
  <c r="BZ11" i="2"/>
  <c r="CV11" i="2"/>
  <c r="AE87" i="10"/>
  <c r="CM11" i="2"/>
  <c r="Q72" i="4"/>
  <c r="M87" i="10"/>
  <c r="AB43" i="10"/>
  <c r="DE11" i="2"/>
  <c r="DM11" i="2"/>
  <c r="X57" i="4"/>
  <c r="O87" i="10"/>
  <c r="V87" i="10"/>
  <c r="H43" i="10"/>
  <c r="EL11" i="2"/>
  <c r="C57" i="4"/>
  <c r="AP11" i="7"/>
  <c r="Z11" i="7"/>
  <c r="AC87" i="4"/>
  <c r="D43" i="10"/>
  <c r="AN87" i="10"/>
  <c r="CI11" i="2"/>
  <c r="R43" i="10"/>
  <c r="AK119" i="10"/>
  <c r="AK118" i="10" s="1"/>
  <c r="AD43" i="10"/>
  <c r="AF57" i="10"/>
  <c r="AB72" i="4"/>
  <c r="E87" i="10"/>
  <c r="AD87" i="10"/>
  <c r="AA43" i="10"/>
  <c r="BO11" i="2"/>
  <c r="D57" i="4"/>
  <c r="AC43" i="10"/>
  <c r="S72" i="10"/>
  <c r="I43" i="10"/>
  <c r="AC119" i="10"/>
  <c r="AC118" i="10" s="1"/>
  <c r="U43" i="10"/>
  <c r="V11" i="7"/>
  <c r="AK87" i="10"/>
  <c r="D87" i="10"/>
  <c r="AF72" i="10"/>
  <c r="AJ11" i="7"/>
  <c r="CD11" i="2"/>
  <c r="AB11" i="7"/>
  <c r="AA87" i="10"/>
  <c r="EF11" i="2"/>
  <c r="F87" i="10"/>
  <c r="DX11" i="2"/>
  <c r="AA72" i="10"/>
  <c r="X43" i="10"/>
  <c r="B11" i="7"/>
  <c r="AJ87" i="4"/>
  <c r="FN11" i="2"/>
  <c r="F11" i="7"/>
  <c r="AI72" i="10"/>
  <c r="Y43" i="10"/>
  <c r="AI87" i="10"/>
  <c r="AJ57" i="4"/>
  <c r="P72" i="10"/>
  <c r="N43" i="10"/>
  <c r="FB11" i="2"/>
  <c r="H57" i="4"/>
  <c r="AP72" i="4"/>
  <c r="E119" i="10"/>
  <c r="E118" i="10" s="1"/>
  <c r="AK43" i="10"/>
  <c r="AE11" i="7"/>
  <c r="CH11" i="2"/>
  <c r="N72" i="4"/>
  <c r="O11" i="7"/>
  <c r="K43" i="10"/>
  <c r="X11" i="7"/>
  <c r="Y87" i="10"/>
  <c r="AL87" i="10"/>
  <c r="EC11" i="2"/>
  <c r="H57" i="10"/>
  <c r="C72" i="10"/>
  <c r="AJ72" i="4"/>
  <c r="H72" i="10"/>
  <c r="AI57" i="4"/>
  <c r="N57" i="4"/>
  <c r="I72" i="4"/>
  <c r="AB57" i="10"/>
  <c r="G87" i="4"/>
  <c r="AB87" i="4"/>
  <c r="H87" i="4"/>
  <c r="EV11" i="2"/>
  <c r="L72" i="10"/>
  <c r="EZ11" i="2"/>
  <c r="R11" i="7"/>
  <c r="ED11" i="2"/>
  <c r="CG11" i="2"/>
  <c r="AD11" i="7"/>
  <c r="CB11" i="2"/>
  <c r="BP11" i="2"/>
  <c r="CZ11" i="2"/>
  <c r="M57" i="4"/>
  <c r="P43" i="10"/>
  <c r="R72" i="10"/>
  <c r="AA57" i="10"/>
  <c r="C119" i="10"/>
  <c r="C118" i="10" s="1"/>
  <c r="D11" i="7"/>
  <c r="N11" i="7"/>
  <c r="EO11" i="2"/>
  <c r="J87" i="10"/>
  <c r="CJ11" i="2"/>
  <c r="DT11" i="2"/>
  <c r="DF11" i="2"/>
  <c r="DL11" i="2"/>
  <c r="I57" i="10"/>
  <c r="J11" i="7"/>
  <c r="AC72" i="4"/>
  <c r="AL11" i="7"/>
  <c r="DA11" i="2"/>
  <c r="CE11" i="2"/>
  <c r="DJ11" i="2"/>
  <c r="Y57" i="10"/>
  <c r="AP72" i="10"/>
  <c r="AG72" i="10"/>
  <c r="DS11" i="2"/>
  <c r="BT11" i="2"/>
  <c r="EI11" i="2"/>
  <c r="N119" i="10"/>
  <c r="N118" i="10" s="1"/>
  <c r="BU11" i="2"/>
  <c r="EW11" i="2"/>
  <c r="DK11" i="2"/>
  <c r="AG72" i="4"/>
  <c r="CO11" i="2"/>
  <c r="EA11" i="2"/>
  <c r="AC72" i="10"/>
  <c r="T72" i="10"/>
  <c r="N87" i="10"/>
  <c r="M119" i="10"/>
  <c r="M118" i="10" s="1"/>
  <c r="O57" i="10"/>
  <c r="AK57" i="10"/>
  <c r="DC11" i="2"/>
  <c r="CS11" i="2"/>
  <c r="BX11" i="2"/>
  <c r="AI57" i="10"/>
  <c r="J72" i="10"/>
  <c r="DR11" i="2"/>
  <c r="DW11" i="2"/>
  <c r="AP119" i="4"/>
  <c r="AP118" i="4" s="1"/>
  <c r="AG57" i="4"/>
  <c r="E57" i="10"/>
  <c r="CA11" i="2"/>
  <c r="FJ11" i="2"/>
  <c r="AO72" i="4"/>
  <c r="R119" i="10"/>
  <c r="R118" i="10" s="1"/>
  <c r="EK11" i="2"/>
  <c r="AC87" i="10"/>
  <c r="M72" i="10"/>
  <c r="Q57" i="4"/>
  <c r="AD72" i="10"/>
  <c r="AO57" i="10"/>
  <c r="DO11" i="2"/>
  <c r="Z43" i="4"/>
  <c r="H119" i="10"/>
  <c r="H118" i="10" s="1"/>
  <c r="AH119" i="10"/>
  <c r="AH118" i="10" s="1"/>
  <c r="CR11" i="2"/>
  <c r="CL11" i="2"/>
  <c r="FI11" i="2"/>
  <c r="FK11" i="2"/>
  <c r="EM11" i="2"/>
  <c r="Q72" i="10"/>
  <c r="AC57" i="4"/>
  <c r="B43" i="4"/>
  <c r="I72" i="10"/>
  <c r="FK11" i="11"/>
  <c r="C57" i="10"/>
  <c r="AQ87" i="10"/>
  <c r="AO72" i="10"/>
  <c r="AQ72" i="10"/>
  <c r="FM11" i="11"/>
  <c r="FL11" i="2"/>
  <c r="U57" i="10"/>
  <c r="I57" i="4"/>
  <c r="AL43" i="4"/>
  <c r="B119" i="10"/>
  <c r="B118" i="10" s="1"/>
  <c r="Y72" i="10"/>
  <c r="F72" i="10"/>
  <c r="G57" i="10"/>
  <c r="AP43" i="4"/>
  <c r="F119" i="10"/>
  <c r="F118" i="10" s="1"/>
  <c r="S57" i="10"/>
  <c r="N43" i="4"/>
  <c r="N72" i="10"/>
  <c r="K57" i="10"/>
  <c r="F43" i="4"/>
  <c r="X119" i="10"/>
  <c r="X118" i="10" s="1"/>
  <c r="AQ57" i="10"/>
  <c r="AK57" i="4"/>
  <c r="AD119" i="10"/>
  <c r="AD118" i="10" s="1"/>
  <c r="FL11" i="11"/>
  <c r="V72" i="10"/>
  <c r="AE57" i="10"/>
  <c r="J43" i="4"/>
  <c r="AF119" i="10"/>
  <c r="AF118" i="10" s="1"/>
  <c r="AO57" i="4"/>
  <c r="AH72" i="10"/>
  <c r="AG57" i="10"/>
  <c r="AP119" i="10"/>
  <c r="AP118" i="10" s="1"/>
  <c r="U57" i="4"/>
  <c r="AK72" i="10"/>
  <c r="AM57" i="10"/>
  <c r="AH43" i="4"/>
  <c r="AC57" i="10"/>
  <c r="P119" i="10"/>
  <c r="P118" i="10" s="1"/>
  <c r="J119" i="10"/>
  <c r="J118" i="10" s="1"/>
  <c r="AL119" i="10"/>
  <c r="AL118" i="10" s="1"/>
  <c r="Y57" i="4"/>
  <c r="B72" i="10"/>
  <c r="V43" i="4"/>
  <c r="Q57" i="10"/>
  <c r="V119" i="10"/>
  <c r="V118" i="10" s="1"/>
  <c r="E57" i="4"/>
  <c r="E72" i="10"/>
  <c r="AL72" i="10"/>
  <c r="W57" i="10"/>
  <c r="AD43" i="4"/>
  <c r="M57" i="10"/>
  <c r="Z119" i="10"/>
  <c r="Z118" i="10" s="1"/>
  <c r="FM11" i="2"/>
  <c r="CU11" i="2"/>
  <c r="CC11" i="2"/>
  <c r="ET11" i="2"/>
  <c r="CF11" i="2"/>
  <c r="DZ11" i="2"/>
  <c r="DP11" i="2"/>
  <c r="BR11" i="2"/>
  <c r="EU11" i="2"/>
  <c r="EY11" i="2"/>
  <c r="EP11" i="2"/>
  <c r="FG11" i="2"/>
  <c r="BV11" i="2"/>
  <c r="FH11" i="11"/>
  <c r="CW11" i="2"/>
  <c r="FH11" i="2"/>
  <c r="DV11" i="2"/>
  <c r="FJ11" i="11"/>
  <c r="CY11" i="2"/>
  <c r="EG11" i="2"/>
  <c r="EH11" i="2"/>
  <c r="CN11" i="2"/>
  <c r="BN11" i="2"/>
  <c r="FI11" i="11"/>
  <c r="EQ11" i="2"/>
  <c r="BY11" i="2"/>
  <c r="EE11" i="2"/>
  <c r="DH11" i="2"/>
  <c r="EB11" i="2"/>
  <c r="CQ11" i="2"/>
  <c r="DY11" i="2"/>
  <c r="ER11" i="2"/>
  <c r="ES11" i="2"/>
  <c r="EO92" i="2"/>
  <c r="DQ11" i="2"/>
  <c r="FA11" i="2"/>
  <c r="DB11" i="2"/>
  <c r="CT11" i="2"/>
  <c r="BW11" i="2"/>
  <c r="FD11" i="2"/>
  <c r="FC11" i="2"/>
  <c r="FE11" i="2"/>
  <c r="EN11" i="2"/>
  <c r="DN11" i="2"/>
  <c r="CX11" i="2"/>
  <c r="BH76" i="2" l="1"/>
  <c r="BH75" i="2" s="1"/>
  <c r="AR76" i="2"/>
  <c r="AR75" i="2" s="1"/>
  <c r="T76" i="2"/>
  <c r="T75" i="2" s="1"/>
  <c r="AZ76" i="2"/>
  <c r="AZ75" i="2" s="1"/>
  <c r="BK76" i="2"/>
  <c r="BK75" i="2" s="1"/>
  <c r="AG76" i="2"/>
  <c r="AG75" i="2" s="1"/>
  <c r="O76" i="2"/>
  <c r="O75" i="2" s="1"/>
  <c r="P76" i="2"/>
  <c r="P75" i="2" s="1"/>
  <c r="H76" i="2"/>
  <c r="H75" i="2" s="1"/>
  <c r="C15" i="11"/>
  <c r="C88" i="11"/>
  <c r="E88" i="11"/>
  <c r="E15" i="11"/>
  <c r="D15" i="11"/>
  <c r="D88" i="11"/>
  <c r="BH15" i="11"/>
  <c r="BF15" i="11"/>
  <c r="BI15" i="11"/>
  <c r="BG15" i="11"/>
  <c r="BH88" i="11"/>
  <c r="BG88" i="11"/>
  <c r="BI88" i="11"/>
  <c r="BF88" i="11"/>
  <c r="AP15" i="11"/>
  <c r="AS15" i="11"/>
  <c r="AR15" i="11"/>
  <c r="AQ15" i="11"/>
  <c r="AR88" i="11"/>
  <c r="AS88" i="11"/>
  <c r="AP88" i="11"/>
  <c r="AQ88" i="11"/>
  <c r="Z15" i="11"/>
  <c r="AA88" i="11"/>
  <c r="AB15" i="11"/>
  <c r="AC15" i="11"/>
  <c r="AA15" i="11"/>
  <c r="Z88" i="11"/>
  <c r="AC88" i="11"/>
  <c r="AB88" i="11"/>
  <c r="L15" i="11"/>
  <c r="J15" i="11"/>
  <c r="M15" i="11"/>
  <c r="K15" i="11"/>
  <c r="L88" i="11"/>
  <c r="J88" i="11"/>
  <c r="M88" i="11"/>
  <c r="K88" i="11"/>
  <c r="L15" i="2"/>
  <c r="M15" i="2"/>
  <c r="K15" i="2"/>
  <c r="J15" i="2"/>
  <c r="K88" i="2"/>
  <c r="L88" i="2"/>
  <c r="M88" i="2"/>
  <c r="J88" i="2"/>
  <c r="BD94" i="11"/>
  <c r="BD93" i="11" s="1"/>
  <c r="BB15" i="11"/>
  <c r="BE15" i="11"/>
  <c r="BC15" i="11"/>
  <c r="BD15" i="11"/>
  <c r="BB64" i="11"/>
  <c r="BB61" i="11" s="1"/>
  <c r="BD76" i="11"/>
  <c r="BD75" i="11" s="1"/>
  <c r="BE21" i="11"/>
  <c r="BE17" i="11" s="1"/>
  <c r="BD21" i="11"/>
  <c r="BD17" i="11" s="1"/>
  <c r="BC88" i="11"/>
  <c r="BB88" i="11"/>
  <c r="BE88" i="11"/>
  <c r="BE76" i="11"/>
  <c r="BE75" i="11" s="1"/>
  <c r="BD88" i="11"/>
  <c r="BB21" i="11"/>
  <c r="BB17" i="11" s="1"/>
  <c r="AO15" i="11"/>
  <c r="AN15" i="11"/>
  <c r="AL15" i="11"/>
  <c r="AL50" i="11"/>
  <c r="AL46" i="11" s="1"/>
  <c r="AM94" i="11"/>
  <c r="AM93" i="11" s="1"/>
  <c r="AM15" i="11"/>
  <c r="AL76" i="11"/>
  <c r="AL75" i="11" s="1"/>
  <c r="AM76" i="11"/>
  <c r="AM75" i="11" s="1"/>
  <c r="AN21" i="11"/>
  <c r="AN17" i="11" s="1"/>
  <c r="AL21" i="11"/>
  <c r="AL17" i="11" s="1"/>
  <c r="AM88" i="11"/>
  <c r="AL88" i="11"/>
  <c r="AO88" i="11"/>
  <c r="AN88" i="11"/>
  <c r="W94" i="11"/>
  <c r="W93" i="11" s="1"/>
  <c r="Y15" i="11"/>
  <c r="W15" i="11"/>
  <c r="X50" i="11"/>
  <c r="X46" i="11" s="1"/>
  <c r="X15" i="11"/>
  <c r="V15" i="11"/>
  <c r="W88" i="11"/>
  <c r="V88" i="11"/>
  <c r="Y88" i="11"/>
  <c r="X64" i="11"/>
  <c r="X61" i="11" s="1"/>
  <c r="X88" i="11"/>
  <c r="V64" i="11"/>
  <c r="V61" i="11" s="1"/>
  <c r="X21" i="11"/>
  <c r="X17" i="11" s="1"/>
  <c r="I94" i="11"/>
  <c r="I93" i="11" s="1"/>
  <c r="G94" i="11"/>
  <c r="G93" i="11" s="1"/>
  <c r="I15" i="11"/>
  <c r="G15" i="11"/>
  <c r="F50" i="11"/>
  <c r="F46" i="11" s="1"/>
  <c r="H15" i="11"/>
  <c r="F15" i="11"/>
  <c r="I76" i="11"/>
  <c r="I75" i="11" s="1"/>
  <c r="G21" i="11"/>
  <c r="G17" i="11" s="1"/>
  <c r="H88" i="11"/>
  <c r="G88" i="11"/>
  <c r="F88" i="11"/>
  <c r="I88" i="11"/>
  <c r="F76" i="11"/>
  <c r="F75" i="11" s="1"/>
  <c r="G76" i="11"/>
  <c r="G75" i="11" s="1"/>
  <c r="BE15" i="2"/>
  <c r="BC15" i="2"/>
  <c r="BD15" i="2"/>
  <c r="BB15" i="2"/>
  <c r="BC88" i="2"/>
  <c r="BB88" i="2"/>
  <c r="BE88" i="2"/>
  <c r="BD88" i="2"/>
  <c r="AM15" i="2"/>
  <c r="AO15" i="2"/>
  <c r="AN15" i="2"/>
  <c r="AL15" i="2"/>
  <c r="AO88" i="2"/>
  <c r="AM88" i="2"/>
  <c r="AN88" i="2"/>
  <c r="AL88" i="2"/>
  <c r="V146" i="5"/>
  <c r="V145" i="5" s="1"/>
  <c r="X121" i="5"/>
  <c r="X120" i="5" s="1"/>
  <c r="X129" i="5"/>
  <c r="X128" i="5" s="1"/>
  <c r="W137" i="5"/>
  <c r="W136" i="5" s="1"/>
  <c r="W15" i="2"/>
  <c r="W94" i="2"/>
  <c r="W93" i="2" s="1"/>
  <c r="X15" i="2"/>
  <c r="V15" i="2"/>
  <c r="Y15" i="2"/>
  <c r="Y94" i="2"/>
  <c r="Y93" i="2" s="1"/>
  <c r="V76" i="2"/>
  <c r="V75" i="2" s="1"/>
  <c r="W76" i="2"/>
  <c r="W75" i="2" s="1"/>
  <c r="X88" i="2"/>
  <c r="V88" i="2"/>
  <c r="W21" i="2"/>
  <c r="W17" i="2" s="1"/>
  <c r="W88" i="2"/>
  <c r="V21" i="2"/>
  <c r="V17" i="2" s="1"/>
  <c r="Y88" i="2"/>
  <c r="X21" i="2"/>
  <c r="X17" i="2" s="1"/>
  <c r="F146" i="5"/>
  <c r="F145" i="5" s="1"/>
  <c r="I137" i="5"/>
  <c r="I136" i="5" s="1"/>
  <c r="H94" i="2"/>
  <c r="H93" i="2" s="1"/>
  <c r="H15" i="2"/>
  <c r="F15" i="2"/>
  <c r="F94" i="2"/>
  <c r="F93" i="2" s="1"/>
  <c r="G15" i="2"/>
  <c r="I15" i="2"/>
  <c r="G88" i="2"/>
  <c r="I88" i="2"/>
  <c r="F76" i="2"/>
  <c r="F75" i="2" s="1"/>
  <c r="I76" i="2"/>
  <c r="I75" i="2" s="1"/>
  <c r="F88" i="2"/>
  <c r="I21" i="2"/>
  <c r="I17" i="2" s="1"/>
  <c r="H21" i="2"/>
  <c r="H17" i="2" s="1"/>
  <c r="H88" i="2"/>
  <c r="G76" i="2"/>
  <c r="G75" i="2" s="1"/>
  <c r="AX15" i="11"/>
  <c r="AZ15" i="11"/>
  <c r="AY94" i="11"/>
  <c r="AY93" i="11" s="1"/>
  <c r="AZ88" i="11"/>
  <c r="AX94" i="11"/>
  <c r="AX93" i="11" s="1"/>
  <c r="AY15" i="11"/>
  <c r="AY88" i="11"/>
  <c r="AX88" i="11"/>
  <c r="BA15" i="11"/>
  <c r="AY64" i="11"/>
  <c r="AY61" i="11" s="1"/>
  <c r="BA88" i="11"/>
  <c r="AZ21" i="11"/>
  <c r="AZ17" i="11" s="1"/>
  <c r="AX76" i="11"/>
  <c r="AX75" i="11" s="1"/>
  <c r="AY21" i="11"/>
  <c r="AY17" i="11" s="1"/>
  <c r="AI15" i="11"/>
  <c r="AK15" i="11"/>
  <c r="AH15" i="11"/>
  <c r="AJ15" i="11"/>
  <c r="AI88" i="11"/>
  <c r="AK88" i="11"/>
  <c r="AJ88" i="11"/>
  <c r="AH21" i="11"/>
  <c r="AH17" i="11" s="1"/>
  <c r="AH88" i="11"/>
  <c r="AK76" i="11"/>
  <c r="AK75" i="11" s="1"/>
  <c r="AJ76" i="11"/>
  <c r="AJ75" i="11" s="1"/>
  <c r="R94" i="11"/>
  <c r="R93" i="11" s="1"/>
  <c r="T15" i="11"/>
  <c r="R15" i="11"/>
  <c r="S15" i="11"/>
  <c r="U15" i="11"/>
  <c r="R88" i="11"/>
  <c r="T88" i="11"/>
  <c r="S64" i="11"/>
  <c r="S61" i="11" s="1"/>
  <c r="R76" i="11"/>
  <c r="R75" i="11" s="1"/>
  <c r="S88" i="11"/>
  <c r="S21" i="11"/>
  <c r="S17" i="11" s="1"/>
  <c r="U88" i="11"/>
  <c r="BA146" i="5"/>
  <c r="BA145" i="5" s="1"/>
  <c r="BA15" i="2"/>
  <c r="AY15" i="2"/>
  <c r="AZ15" i="2"/>
  <c r="AX15" i="2"/>
  <c r="AX50" i="2"/>
  <c r="AX46" i="2" s="1"/>
  <c r="AY88" i="2"/>
  <c r="AY76" i="2"/>
  <c r="AY75" i="2" s="1"/>
  <c r="AX88" i="2"/>
  <c r="AZ88" i="2"/>
  <c r="BA88" i="2"/>
  <c r="AY21" i="2"/>
  <c r="AY17" i="2" s="1"/>
  <c r="AJ15" i="2"/>
  <c r="AI15" i="2"/>
  <c r="AH15" i="2"/>
  <c r="AH94" i="2"/>
  <c r="AH93" i="2" s="1"/>
  <c r="AK15" i="2"/>
  <c r="AJ88" i="2"/>
  <c r="AK64" i="2"/>
  <c r="AK61" i="2" s="1"/>
  <c r="AI88" i="2"/>
  <c r="AK21" i="2"/>
  <c r="AK17" i="2" s="1"/>
  <c r="AK88" i="2"/>
  <c r="AH88" i="2"/>
  <c r="AI76" i="2"/>
  <c r="AI75" i="2" s="1"/>
  <c r="T146" i="5"/>
  <c r="T145" i="5" s="1"/>
  <c r="T129" i="5"/>
  <c r="T128" i="5" s="1"/>
  <c r="T121" i="5"/>
  <c r="T120" i="5" s="1"/>
  <c r="R137" i="5"/>
  <c r="R136" i="5" s="1"/>
  <c r="T15" i="2"/>
  <c r="R15" i="2"/>
  <c r="S15" i="2"/>
  <c r="T88" i="2"/>
  <c r="R94" i="2"/>
  <c r="R93" i="2" s="1"/>
  <c r="U15" i="2"/>
  <c r="S88" i="2"/>
  <c r="R88" i="2"/>
  <c r="S64" i="2"/>
  <c r="S61" i="2" s="1"/>
  <c r="T64" i="2"/>
  <c r="T61" i="2" s="1"/>
  <c r="S76" i="2"/>
  <c r="S75" i="2" s="1"/>
  <c r="U88" i="2"/>
  <c r="BJ94" i="11"/>
  <c r="BJ93" i="11" s="1"/>
  <c r="BM94" i="11"/>
  <c r="BM93" i="11" s="1"/>
  <c r="BL88" i="11"/>
  <c r="BL94" i="11"/>
  <c r="BL93" i="11" s="1"/>
  <c r="BK15" i="11"/>
  <c r="BJ15" i="11"/>
  <c r="BM15" i="11"/>
  <c r="BL15" i="11"/>
  <c r="BJ88" i="11"/>
  <c r="BM64" i="11"/>
  <c r="BM61" i="11" s="1"/>
  <c r="BK88" i="11"/>
  <c r="BM76" i="11"/>
  <c r="BM75" i="11" s="1"/>
  <c r="BJ76" i="11"/>
  <c r="BJ75" i="11" s="1"/>
  <c r="BJ21" i="11"/>
  <c r="BJ17" i="11" s="1"/>
  <c r="BM21" i="11"/>
  <c r="BM17" i="11" s="1"/>
  <c r="BM88" i="11"/>
  <c r="AW94" i="11"/>
  <c r="AW93" i="11" s="1"/>
  <c r="AV15" i="11"/>
  <c r="AU15" i="11"/>
  <c r="AT15" i="11"/>
  <c r="AW15" i="11"/>
  <c r="AW88" i="11"/>
  <c r="AT76" i="11"/>
  <c r="AT75" i="11" s="1"/>
  <c r="AV21" i="11"/>
  <c r="AV17" i="11" s="1"/>
  <c r="AT88" i="11"/>
  <c r="AV88" i="11"/>
  <c r="AV76" i="11"/>
  <c r="AV75" i="11" s="1"/>
  <c r="AU88" i="11"/>
  <c r="AU76" i="11"/>
  <c r="AU75" i="11" s="1"/>
  <c r="AW21" i="11"/>
  <c r="AW17" i="11" s="1"/>
  <c r="AG15" i="11"/>
  <c r="AF88" i="11"/>
  <c r="AE88" i="11"/>
  <c r="AD88" i="11"/>
  <c r="AG88" i="11"/>
  <c r="AD15" i="11"/>
  <c r="AF15" i="11"/>
  <c r="AE15" i="11"/>
  <c r="P15" i="11"/>
  <c r="N94" i="11"/>
  <c r="N93" i="11" s="1"/>
  <c r="Q15" i="11"/>
  <c r="O15" i="11"/>
  <c r="O94" i="11"/>
  <c r="O93" i="11" s="1"/>
  <c r="N15" i="11"/>
  <c r="P88" i="11"/>
  <c r="P21" i="11"/>
  <c r="P17" i="11" s="1"/>
  <c r="Q88" i="11"/>
  <c r="N88" i="11"/>
  <c r="O88" i="11"/>
  <c r="O21" i="11"/>
  <c r="O17" i="11" s="1"/>
  <c r="BK15" i="2"/>
  <c r="BM15" i="2"/>
  <c r="BJ88" i="2"/>
  <c r="BM88" i="2"/>
  <c r="BL15" i="2"/>
  <c r="BJ15" i="2"/>
  <c r="BK88" i="2"/>
  <c r="BL21" i="2"/>
  <c r="BL17" i="2" s="1"/>
  <c r="BM21" i="2"/>
  <c r="BM17" i="2" s="1"/>
  <c r="BL88" i="2"/>
  <c r="BL76" i="2"/>
  <c r="BL75" i="2" s="1"/>
  <c r="AW15" i="2"/>
  <c r="AU15" i="2"/>
  <c r="AV15" i="2"/>
  <c r="AT15" i="2"/>
  <c r="AW94" i="2"/>
  <c r="AW93" i="2" s="1"/>
  <c r="AW76" i="2"/>
  <c r="AW75" i="2" s="1"/>
  <c r="AV88" i="2"/>
  <c r="AU88" i="2"/>
  <c r="AV76" i="2"/>
  <c r="AV75" i="2" s="1"/>
  <c r="AW21" i="2"/>
  <c r="AW17" i="2" s="1"/>
  <c r="AT88" i="2"/>
  <c r="AW88" i="2"/>
  <c r="AT76" i="2"/>
  <c r="AT75" i="2" s="1"/>
  <c r="AD137" i="5"/>
  <c r="AD136" i="5" s="1"/>
  <c r="AF137" i="5"/>
  <c r="AF136" i="5" s="1"/>
  <c r="AE137" i="5"/>
  <c r="AE136" i="5" s="1"/>
  <c r="AE15" i="2"/>
  <c r="AF15" i="2"/>
  <c r="AD15" i="2"/>
  <c r="AG15" i="2"/>
  <c r="AD88" i="2"/>
  <c r="AF88" i="2"/>
  <c r="AE21" i="2"/>
  <c r="AE17" i="2" s="1"/>
  <c r="AG88" i="2"/>
  <c r="AF76" i="2"/>
  <c r="AF75" i="2" s="1"/>
  <c r="AE88" i="2"/>
  <c r="P15" i="2"/>
  <c r="N15" i="2"/>
  <c r="Q15" i="2"/>
  <c r="O15" i="2"/>
  <c r="N88" i="2"/>
  <c r="O88" i="2"/>
  <c r="Q88" i="2"/>
  <c r="P88" i="2"/>
  <c r="Q76" i="2"/>
  <c r="Q75" i="2" s="1"/>
  <c r="J146" i="5"/>
  <c r="J145" i="5" s="1"/>
  <c r="E15" i="2"/>
  <c r="C15" i="2"/>
  <c r="E88" i="2"/>
  <c r="D15" i="2"/>
  <c r="D88" i="2"/>
  <c r="C88" i="2"/>
  <c r="BI137" i="5"/>
  <c r="BI136" i="5" s="1"/>
  <c r="BG121" i="5"/>
  <c r="BG120" i="5" s="1"/>
  <c r="BG146" i="5"/>
  <c r="BG145" i="5" s="1"/>
  <c r="BH15" i="2"/>
  <c r="BF15" i="2"/>
  <c r="BG88" i="2"/>
  <c r="BG15" i="2"/>
  <c r="BI15" i="2"/>
  <c r="BH88" i="2"/>
  <c r="BI76" i="2"/>
  <c r="BI75" i="2" s="1"/>
  <c r="BF88" i="2"/>
  <c r="BI88" i="2"/>
  <c r="BF76" i="2"/>
  <c r="BF75" i="2" s="1"/>
  <c r="AS146" i="5"/>
  <c r="AS145" i="5" s="1"/>
  <c r="AP15" i="2"/>
  <c r="AQ15" i="2"/>
  <c r="AS15" i="2"/>
  <c r="AS88" i="2"/>
  <c r="AR15" i="2"/>
  <c r="AQ88" i="2"/>
  <c r="AR88" i="2"/>
  <c r="AP88" i="2"/>
  <c r="AS76" i="2"/>
  <c r="AS75" i="2" s="1"/>
  <c r="AC15" i="2"/>
  <c r="AA15" i="2"/>
  <c r="Z15" i="2"/>
  <c r="AB15" i="2"/>
  <c r="AB88" i="2"/>
  <c r="Z88" i="2"/>
  <c r="AA94" i="2"/>
  <c r="AA93" i="2" s="1"/>
  <c r="AB94" i="2"/>
  <c r="AB93" i="2" s="1"/>
  <c r="Z94" i="2"/>
  <c r="Z93" i="2" s="1"/>
  <c r="AA76" i="2"/>
  <c r="AA75" i="2" s="1"/>
  <c r="AB76" i="2"/>
  <c r="AB75" i="2" s="1"/>
  <c r="AA88" i="2"/>
  <c r="AC88" i="2"/>
  <c r="AC76" i="2"/>
  <c r="AC75" i="2" s="1"/>
  <c r="Z76" i="2"/>
  <c r="Z75" i="2" s="1"/>
  <c r="FU123" i="11" l="1"/>
  <c r="FU123" i="2"/>
  <c r="FU148" i="11"/>
  <c r="FU148" i="2"/>
  <c r="FU147" i="11"/>
  <c r="FU147" i="2"/>
  <c r="FU139" i="11"/>
  <c r="FU139" i="2"/>
  <c r="FU114" i="11"/>
  <c r="FU114" i="2"/>
  <c r="FU131" i="11"/>
  <c r="FU131" i="2"/>
  <c r="FU130" i="2"/>
  <c r="FU130" i="11"/>
  <c r="FU122" i="2"/>
  <c r="FU122" i="11"/>
  <c r="FU115" i="2"/>
  <c r="FU115" i="11"/>
  <c r="FU138" i="2"/>
  <c r="FU138" i="11"/>
  <c r="FT139" i="2"/>
  <c r="FT139" i="11"/>
  <c r="FT114" i="11"/>
  <c r="FT114" i="2"/>
  <c r="FT131" i="11"/>
  <c r="FT131" i="2"/>
  <c r="FT130" i="2"/>
  <c r="FT130" i="11"/>
  <c r="FT122" i="11"/>
  <c r="FT122" i="2"/>
  <c r="FT115" i="11"/>
  <c r="FT115" i="2"/>
  <c r="FT138" i="2"/>
  <c r="FT138" i="11"/>
  <c r="FT137" i="11" s="1"/>
  <c r="FT136" i="11" s="1"/>
  <c r="FT123" i="2"/>
  <c r="FT123" i="11"/>
  <c r="FT148" i="2"/>
  <c r="FT148" i="11"/>
  <c r="FT147" i="2"/>
  <c r="FT147" i="11"/>
  <c r="FS139" i="11"/>
  <c r="FS139" i="2"/>
  <c r="FS114" i="11"/>
  <c r="FS114" i="2"/>
  <c r="FS131" i="11"/>
  <c r="FS131" i="2"/>
  <c r="FS130" i="11"/>
  <c r="FS130" i="2"/>
  <c r="FS122" i="11"/>
  <c r="FS122" i="2"/>
  <c r="FS115" i="11"/>
  <c r="FS115" i="2"/>
  <c r="FS138" i="11"/>
  <c r="FS138" i="2"/>
  <c r="FS123" i="11"/>
  <c r="FS123" i="2"/>
  <c r="FS148" i="11"/>
  <c r="FS148" i="2"/>
  <c r="FS147" i="11"/>
  <c r="FS147" i="2"/>
  <c r="BD146" i="5"/>
  <c r="BD145" i="5" s="1"/>
  <c r="FR139" i="11"/>
  <c r="FR139" i="2"/>
  <c r="FR114" i="11"/>
  <c r="FR114" i="2"/>
  <c r="FR131" i="11"/>
  <c r="FR131" i="2"/>
  <c r="FR130" i="2"/>
  <c r="FR130" i="11"/>
  <c r="FR122" i="11"/>
  <c r="FR122" i="2"/>
  <c r="FR115" i="11"/>
  <c r="FR115" i="2"/>
  <c r="FR138" i="11"/>
  <c r="FR138" i="2"/>
  <c r="FR123" i="2"/>
  <c r="FR123" i="11"/>
  <c r="FR148" i="11"/>
  <c r="FR148" i="2"/>
  <c r="FR147" i="11"/>
  <c r="FR147" i="2"/>
  <c r="AR165" i="7"/>
  <c r="FQ139" i="11"/>
  <c r="FQ139" i="2"/>
  <c r="AR140" i="7"/>
  <c r="FQ114" i="2"/>
  <c r="FQ114" i="11"/>
  <c r="FQ131" i="11"/>
  <c r="AR157" i="7"/>
  <c r="FQ131" i="2"/>
  <c r="FQ130" i="11"/>
  <c r="AR156" i="7"/>
  <c r="FQ130" i="2"/>
  <c r="AR148" i="7"/>
  <c r="FQ122" i="11"/>
  <c r="FQ122" i="2"/>
  <c r="FQ115" i="11"/>
  <c r="FQ115" i="2"/>
  <c r="AR141" i="7"/>
  <c r="FQ138" i="11"/>
  <c r="AR164" i="7"/>
  <c r="FQ138" i="2"/>
  <c r="FQ123" i="11"/>
  <c r="FQ121" i="11" s="1"/>
  <c r="FQ120" i="11" s="1"/>
  <c r="FQ123" i="2"/>
  <c r="AR149" i="7"/>
  <c r="FQ148" i="11"/>
  <c r="AR174" i="7"/>
  <c r="FQ148" i="2"/>
  <c r="FQ147" i="11"/>
  <c r="AR173" i="7"/>
  <c r="FQ147" i="2"/>
  <c r="W146" i="5"/>
  <c r="W145" i="5" s="1"/>
  <c r="W144" i="5" s="1"/>
  <c r="AI121" i="5"/>
  <c r="AI120" i="5" s="1"/>
  <c r="AJ129" i="5"/>
  <c r="AJ128" i="5" s="1"/>
  <c r="AZ121" i="5"/>
  <c r="AZ120" i="5" s="1"/>
  <c r="Z146" i="5"/>
  <c r="Z145" i="5" s="1"/>
  <c r="Z144" i="5" s="1"/>
  <c r="AP137" i="5"/>
  <c r="AP136" i="5" s="1"/>
  <c r="BA121" i="5"/>
  <c r="BA120" i="5" s="1"/>
  <c r="H129" i="5"/>
  <c r="H128" i="5" s="1"/>
  <c r="F137" i="5"/>
  <c r="F136" i="5" s="1"/>
  <c r="AX129" i="5"/>
  <c r="AX128" i="5" s="1"/>
  <c r="Y121" i="5"/>
  <c r="Y120" i="5" s="1"/>
  <c r="V129" i="5"/>
  <c r="V128" i="5" s="1"/>
  <c r="I121" i="5"/>
  <c r="I120" i="5" s="1"/>
  <c r="G121" i="5"/>
  <c r="G120" i="5" s="1"/>
  <c r="BD137" i="5"/>
  <c r="BD136" i="5" s="1"/>
  <c r="FP139" i="11"/>
  <c r="FP139" i="2"/>
  <c r="FP114" i="11"/>
  <c r="FP114" i="2"/>
  <c r="FP131" i="11"/>
  <c r="FP131" i="2"/>
  <c r="FP130" i="11"/>
  <c r="FP130" i="2"/>
  <c r="FP122" i="11"/>
  <c r="FP122" i="2"/>
  <c r="FP115" i="11"/>
  <c r="FP115" i="2"/>
  <c r="FP138" i="11"/>
  <c r="FP137" i="11" s="1"/>
  <c r="FP136" i="11" s="1"/>
  <c r="FP138" i="2"/>
  <c r="FP123" i="11"/>
  <c r="FP123" i="2"/>
  <c r="FP148" i="11"/>
  <c r="FP148" i="2"/>
  <c r="FP147" i="11"/>
  <c r="FP147" i="2"/>
  <c r="AG137" i="5"/>
  <c r="AG136" i="5" s="1"/>
  <c r="BK129" i="5"/>
  <c r="BK128" i="5" s="1"/>
  <c r="U146" i="5"/>
  <c r="U145" i="5" s="1"/>
  <c r="U144" i="5" s="1"/>
  <c r="S121" i="5"/>
  <c r="S120" i="5" s="1"/>
  <c r="BF146" i="5"/>
  <c r="BF145" i="5" s="1"/>
  <c r="BF144" i="5" s="1"/>
  <c r="BH146" i="5"/>
  <c r="BH145" i="5" s="1"/>
  <c r="BH144" i="5" s="1"/>
  <c r="BI121" i="5"/>
  <c r="BI120" i="5" s="1"/>
  <c r="AE146" i="5"/>
  <c r="AE145" i="5" s="1"/>
  <c r="AE144" i="5" s="1"/>
  <c r="AF121" i="5"/>
  <c r="AF120" i="5" s="1"/>
  <c r="AW121" i="5"/>
  <c r="AW120" i="5" s="1"/>
  <c r="AV129" i="5"/>
  <c r="AV128" i="5" s="1"/>
  <c r="BL121" i="5"/>
  <c r="BL120" i="5" s="1"/>
  <c r="S137" i="5"/>
  <c r="S136" i="5" s="1"/>
  <c r="AJ137" i="5"/>
  <c r="AJ136" i="5" s="1"/>
  <c r="AK146" i="5"/>
  <c r="AK145" i="5" s="1"/>
  <c r="AK144" i="5" s="1"/>
  <c r="AH146" i="5"/>
  <c r="AH145" i="5" s="1"/>
  <c r="AH144" i="5" s="1"/>
  <c r="AB146" i="5"/>
  <c r="AB145" i="5" s="1"/>
  <c r="AB144" i="5" s="1"/>
  <c r="AR121" i="5"/>
  <c r="AR120" i="5" s="1"/>
  <c r="N146" i="5"/>
  <c r="N145" i="5" s="1"/>
  <c r="N144" i="5" s="1"/>
  <c r="AV121" i="5"/>
  <c r="AV120" i="5" s="1"/>
  <c r="FO139" i="11"/>
  <c r="FO139" i="2"/>
  <c r="FO114" i="11"/>
  <c r="FO114" i="2"/>
  <c r="FO131" i="11"/>
  <c r="FO131" i="2"/>
  <c r="FO130" i="11"/>
  <c r="FO130" i="2"/>
  <c r="FO122" i="11"/>
  <c r="FO122" i="2"/>
  <c r="FO115" i="11"/>
  <c r="FO115" i="2"/>
  <c r="FO138" i="11"/>
  <c r="FO137" i="11" s="1"/>
  <c r="FO136" i="11" s="1"/>
  <c r="FO138" i="2"/>
  <c r="FO123" i="11"/>
  <c r="FO123" i="2"/>
  <c r="FO148" i="11"/>
  <c r="FO148" i="2"/>
  <c r="FO147" i="11"/>
  <c r="FO147" i="2"/>
  <c r="AQ129" i="5"/>
  <c r="AQ128" i="5" s="1"/>
  <c r="AG146" i="5"/>
  <c r="AG145" i="5" s="1"/>
  <c r="AG144" i="5" s="1"/>
  <c r="AK137" i="5"/>
  <c r="AK136" i="5" s="1"/>
  <c r="AZ137" i="5"/>
  <c r="AZ136" i="5" s="1"/>
  <c r="W121" i="5"/>
  <c r="W120" i="5" s="1"/>
  <c r="AW129" i="5"/>
  <c r="AW128" i="5" s="1"/>
  <c r="BM121" i="5"/>
  <c r="BM120" i="5" s="1"/>
  <c r="AY137" i="5"/>
  <c r="AY136" i="5" s="1"/>
  <c r="I129" i="5"/>
  <c r="I128" i="5" s="1"/>
  <c r="H121" i="5"/>
  <c r="H120" i="5" s="1"/>
  <c r="Y137" i="5"/>
  <c r="Y136" i="5" s="1"/>
  <c r="AS121" i="5"/>
  <c r="AS120" i="5" s="1"/>
  <c r="AP121" i="5"/>
  <c r="AP120" i="5" s="1"/>
  <c r="AJ121" i="5"/>
  <c r="AJ120" i="5" s="1"/>
  <c r="BA137" i="5"/>
  <c r="BA136" i="5" s="1"/>
  <c r="BA129" i="5"/>
  <c r="BA128" i="5" s="1"/>
  <c r="AX137" i="5"/>
  <c r="AX136" i="5" s="1"/>
  <c r="FN131" i="11"/>
  <c r="FN131" i="2"/>
  <c r="FN130" i="11"/>
  <c r="FN130" i="2"/>
  <c r="FN122" i="11"/>
  <c r="FN122" i="2"/>
  <c r="FN114" i="11"/>
  <c r="FN114" i="2"/>
  <c r="FN115" i="11"/>
  <c r="FN115" i="2"/>
  <c r="FN138" i="11"/>
  <c r="FN138" i="2"/>
  <c r="FN139" i="11"/>
  <c r="FN139" i="2"/>
  <c r="FN123" i="2"/>
  <c r="FN123" i="11"/>
  <c r="FN148" i="11"/>
  <c r="FN148" i="2"/>
  <c r="FN147" i="11"/>
  <c r="FN147" i="2"/>
  <c r="AO165" i="7"/>
  <c r="AK165" i="7"/>
  <c r="AG165" i="7"/>
  <c r="AC165" i="7"/>
  <c r="Y165" i="7"/>
  <c r="U165" i="7"/>
  <c r="Q165" i="7"/>
  <c r="M165" i="7"/>
  <c r="I165" i="7"/>
  <c r="E165" i="7"/>
  <c r="AM165" i="7"/>
  <c r="AI165" i="7"/>
  <c r="AE165" i="7"/>
  <c r="AA165" i="7"/>
  <c r="W165" i="7"/>
  <c r="S165" i="7"/>
  <c r="O165" i="7"/>
  <c r="K165" i="7"/>
  <c r="G165" i="7"/>
  <c r="C165" i="7"/>
  <c r="AL165" i="7"/>
  <c r="AD165" i="7"/>
  <c r="V165" i="7"/>
  <c r="N165" i="7"/>
  <c r="F165" i="7"/>
  <c r="AJ165" i="7"/>
  <c r="AB165" i="7"/>
  <c r="T165" i="7"/>
  <c r="L165" i="7"/>
  <c r="D165" i="7"/>
  <c r="AP165" i="7"/>
  <c r="AH165" i="7"/>
  <c r="Z165" i="7"/>
  <c r="R165" i="7"/>
  <c r="J165" i="7"/>
  <c r="B165" i="7"/>
  <c r="X165" i="7"/>
  <c r="AQ165" i="7"/>
  <c r="P165" i="7"/>
  <c r="AN165" i="7"/>
  <c r="H165" i="7"/>
  <c r="AF165" i="7"/>
  <c r="FM139" i="11"/>
  <c r="AN140" i="7"/>
  <c r="AJ140" i="7"/>
  <c r="AF140" i="7"/>
  <c r="AB140" i="7"/>
  <c r="X140" i="7"/>
  <c r="T140" i="7"/>
  <c r="P140" i="7"/>
  <c r="L140" i="7"/>
  <c r="H140" i="7"/>
  <c r="D140" i="7"/>
  <c r="AO140" i="7"/>
  <c r="AI140" i="7"/>
  <c r="AD140" i="7"/>
  <c r="Y140" i="7"/>
  <c r="S140" i="7"/>
  <c r="N140" i="7"/>
  <c r="I140" i="7"/>
  <c r="C140" i="7"/>
  <c r="AM140" i="7"/>
  <c r="AH140" i="7"/>
  <c r="AC140" i="7"/>
  <c r="W140" i="7"/>
  <c r="R140" i="7"/>
  <c r="M140" i="7"/>
  <c r="G140" i="7"/>
  <c r="B140" i="7"/>
  <c r="AL140" i="7"/>
  <c r="AG140" i="7"/>
  <c r="AA140" i="7"/>
  <c r="V140" i="7"/>
  <c r="Q140" i="7"/>
  <c r="K140" i="7"/>
  <c r="F140" i="7"/>
  <c r="AK140" i="7"/>
  <c r="O140" i="7"/>
  <c r="AE140" i="7"/>
  <c r="J140" i="7"/>
  <c r="AQ140" i="7"/>
  <c r="Z140" i="7"/>
  <c r="E140" i="7"/>
  <c r="U140" i="7"/>
  <c r="FM114" i="11"/>
  <c r="AP140" i="7"/>
  <c r="AM157" i="7"/>
  <c r="AI157" i="7"/>
  <c r="AE157" i="7"/>
  <c r="AA157" i="7"/>
  <c r="W157" i="7"/>
  <c r="S157" i="7"/>
  <c r="O157" i="7"/>
  <c r="K157" i="7"/>
  <c r="G157" i="7"/>
  <c r="C157" i="7"/>
  <c r="AO157" i="7"/>
  <c r="AK157" i="7"/>
  <c r="AG157" i="7"/>
  <c r="AC157" i="7"/>
  <c r="Y157" i="7"/>
  <c r="U157" i="7"/>
  <c r="Q157" i="7"/>
  <c r="M157" i="7"/>
  <c r="I157" i="7"/>
  <c r="E157" i="7"/>
  <c r="AJ157" i="7"/>
  <c r="AB157" i="7"/>
  <c r="T157" i="7"/>
  <c r="L157" i="7"/>
  <c r="D157" i="7"/>
  <c r="AP157" i="7"/>
  <c r="AH157" i="7"/>
  <c r="Z157" i="7"/>
  <c r="R157" i="7"/>
  <c r="J157" i="7"/>
  <c r="B157" i="7"/>
  <c r="AN157" i="7"/>
  <c r="AF157" i="7"/>
  <c r="X157" i="7"/>
  <c r="P157" i="7"/>
  <c r="H157" i="7"/>
  <c r="N157" i="7"/>
  <c r="AL157" i="7"/>
  <c r="F157" i="7"/>
  <c r="AQ157" i="7"/>
  <c r="AD157" i="7"/>
  <c r="FM131" i="11"/>
  <c r="V157" i="7"/>
  <c r="AN156" i="7"/>
  <c r="AN155" i="7" s="1"/>
  <c r="AN154" i="7" s="1"/>
  <c r="AJ156" i="7"/>
  <c r="AJ155" i="7" s="1"/>
  <c r="AJ154" i="7" s="1"/>
  <c r="AF156" i="7"/>
  <c r="AB156" i="7"/>
  <c r="X156" i="7"/>
  <c r="T156" i="7"/>
  <c r="P156" i="7"/>
  <c r="L156" i="7"/>
  <c r="H156" i="7"/>
  <c r="H155" i="7" s="1"/>
  <c r="H154" i="7" s="1"/>
  <c r="D156" i="7"/>
  <c r="D155" i="7" s="1"/>
  <c r="D154" i="7" s="1"/>
  <c r="AP156" i="7"/>
  <c r="AP155" i="7" s="1"/>
  <c r="AP154" i="7" s="1"/>
  <c r="AL156" i="7"/>
  <c r="AH156" i="7"/>
  <c r="AD156" i="7"/>
  <c r="AD155" i="7" s="1"/>
  <c r="AD154" i="7" s="1"/>
  <c r="Z156" i="7"/>
  <c r="V156" i="7"/>
  <c r="V155" i="7" s="1"/>
  <c r="V154" i="7" s="1"/>
  <c r="R156" i="7"/>
  <c r="N156" i="7"/>
  <c r="N155" i="7" s="1"/>
  <c r="N154" i="7" s="1"/>
  <c r="J156" i="7"/>
  <c r="J155" i="7" s="1"/>
  <c r="J154" i="7" s="1"/>
  <c r="F156" i="7"/>
  <c r="F155" i="7" s="1"/>
  <c r="F154" i="7" s="1"/>
  <c r="B156" i="7"/>
  <c r="AK156" i="7"/>
  <c r="AC156" i="7"/>
  <c r="AC155" i="7" s="1"/>
  <c r="AC154" i="7" s="1"/>
  <c r="U156" i="7"/>
  <c r="M156" i="7"/>
  <c r="E156" i="7"/>
  <c r="AI156" i="7"/>
  <c r="AI155" i="7" s="1"/>
  <c r="AI154" i="7" s="1"/>
  <c r="AA156" i="7"/>
  <c r="S156" i="7"/>
  <c r="K156" i="7"/>
  <c r="C156" i="7"/>
  <c r="C155" i="7" s="1"/>
  <c r="C154" i="7" s="1"/>
  <c r="AO156" i="7"/>
  <c r="AG156" i="7"/>
  <c r="Y156" i="7"/>
  <c r="Q156" i="7"/>
  <c r="I156" i="7"/>
  <c r="W156" i="7"/>
  <c r="O156" i="7"/>
  <c r="AM156" i="7"/>
  <c r="G156" i="7"/>
  <c r="AQ156" i="7"/>
  <c r="AQ155" i="7" s="1"/>
  <c r="AQ154" i="7" s="1"/>
  <c r="AE156" i="7"/>
  <c r="FM130" i="11"/>
  <c r="FM129" i="11" s="1"/>
  <c r="FM128" i="11" s="1"/>
  <c r="AP148" i="7"/>
  <c r="AL148" i="7"/>
  <c r="AH148" i="7"/>
  <c r="AD148" i="7"/>
  <c r="Z148" i="7"/>
  <c r="V148" i="7"/>
  <c r="R148" i="7"/>
  <c r="N148" i="7"/>
  <c r="J148" i="7"/>
  <c r="F148" i="7"/>
  <c r="B148" i="7"/>
  <c r="AN148" i="7"/>
  <c r="AI148" i="7"/>
  <c r="AC148" i="7"/>
  <c r="X148" i="7"/>
  <c r="S148" i="7"/>
  <c r="M148" i="7"/>
  <c r="H148" i="7"/>
  <c r="C148" i="7"/>
  <c r="AM148" i="7"/>
  <c r="AG148" i="7"/>
  <c r="AB148" i="7"/>
  <c r="W148" i="7"/>
  <c r="Q148" i="7"/>
  <c r="L148" i="7"/>
  <c r="G148" i="7"/>
  <c r="AK148" i="7"/>
  <c r="AF148" i="7"/>
  <c r="AA148" i="7"/>
  <c r="U148" i="7"/>
  <c r="P148" i="7"/>
  <c r="K148" i="7"/>
  <c r="E148" i="7"/>
  <c r="Y148" i="7"/>
  <c r="D148" i="7"/>
  <c r="AQ148" i="7"/>
  <c r="AO148" i="7"/>
  <c r="T148" i="7"/>
  <c r="AJ148" i="7"/>
  <c r="O148" i="7"/>
  <c r="AE148" i="7"/>
  <c r="I148" i="7"/>
  <c r="FM122" i="11"/>
  <c r="AM141" i="7"/>
  <c r="AI141" i="7"/>
  <c r="AE141" i="7"/>
  <c r="AA141" i="7"/>
  <c r="W141" i="7"/>
  <c r="S141" i="7"/>
  <c r="O141" i="7"/>
  <c r="K141" i="7"/>
  <c r="G141" i="7"/>
  <c r="C141" i="7"/>
  <c r="AP141" i="7"/>
  <c r="AP139" i="7" s="1"/>
  <c r="AK141" i="7"/>
  <c r="AF141" i="7"/>
  <c r="Z141" i="7"/>
  <c r="U141" i="7"/>
  <c r="P141" i="7"/>
  <c r="J141" i="7"/>
  <c r="J139" i="7" s="1"/>
  <c r="E141" i="7"/>
  <c r="AO141" i="7"/>
  <c r="AJ141" i="7"/>
  <c r="AD141" i="7"/>
  <c r="AD139" i="7" s="1"/>
  <c r="Y141" i="7"/>
  <c r="T141" i="7"/>
  <c r="N141" i="7"/>
  <c r="N139" i="7" s="1"/>
  <c r="I141" i="7"/>
  <c r="D141" i="7"/>
  <c r="D139" i="7" s="1"/>
  <c r="AN141" i="7"/>
  <c r="AH141" i="7"/>
  <c r="AH139" i="7" s="1"/>
  <c r="AC141" i="7"/>
  <c r="X141" i="7"/>
  <c r="R141" i="7"/>
  <c r="R139" i="7" s="1"/>
  <c r="M141" i="7"/>
  <c r="H141" i="7"/>
  <c r="H139" i="7" s="1"/>
  <c r="B141" i="7"/>
  <c r="B139" i="7" s="1"/>
  <c r="AL141" i="7"/>
  <c r="Q141" i="7"/>
  <c r="AQ141" i="7"/>
  <c r="AG141" i="7"/>
  <c r="L141" i="7"/>
  <c r="AB141" i="7"/>
  <c r="AB139" i="7" s="1"/>
  <c r="F141" i="7"/>
  <c r="V141" i="7"/>
  <c r="FM115" i="11"/>
  <c r="AP164" i="7"/>
  <c r="AP163" i="7" s="1"/>
  <c r="AP162" i="7" s="1"/>
  <c r="AL164" i="7"/>
  <c r="AH164" i="7"/>
  <c r="AD164" i="7"/>
  <c r="AD163" i="7" s="1"/>
  <c r="AD162" i="7" s="1"/>
  <c r="Z164" i="7"/>
  <c r="V164" i="7"/>
  <c r="R164" i="7"/>
  <c r="N164" i="7"/>
  <c r="J164" i="7"/>
  <c r="J163" i="7" s="1"/>
  <c r="J162" i="7" s="1"/>
  <c r="F164" i="7"/>
  <c r="B164" i="7"/>
  <c r="AN164" i="7"/>
  <c r="AJ164" i="7"/>
  <c r="AF164" i="7"/>
  <c r="AB164" i="7"/>
  <c r="X164" i="7"/>
  <c r="T164" i="7"/>
  <c r="P164" i="7"/>
  <c r="L164" i="7"/>
  <c r="L163" i="7" s="1"/>
  <c r="L162" i="7" s="1"/>
  <c r="H164" i="7"/>
  <c r="D164" i="7"/>
  <c r="AM164" i="7"/>
  <c r="AE164" i="7"/>
  <c r="AE163" i="7" s="1"/>
  <c r="AE162" i="7" s="1"/>
  <c r="W164" i="7"/>
  <c r="O164" i="7"/>
  <c r="G164" i="7"/>
  <c r="AK164" i="7"/>
  <c r="AC164" i="7"/>
  <c r="U164" i="7"/>
  <c r="M164" i="7"/>
  <c r="M163" i="7" s="1"/>
  <c r="M162" i="7" s="1"/>
  <c r="E164" i="7"/>
  <c r="AI164" i="7"/>
  <c r="AA164" i="7"/>
  <c r="S164" i="7"/>
  <c r="S163" i="7" s="1"/>
  <c r="S162" i="7" s="1"/>
  <c r="K164" i="7"/>
  <c r="C164" i="7"/>
  <c r="AG164" i="7"/>
  <c r="AG163" i="7" s="1"/>
  <c r="AG162" i="7" s="1"/>
  <c r="Y164" i="7"/>
  <c r="AQ164" i="7"/>
  <c r="Q164" i="7"/>
  <c r="FM138" i="11"/>
  <c r="FM137" i="11" s="1"/>
  <c r="FM136" i="11" s="1"/>
  <c r="AO164" i="7"/>
  <c r="I164" i="7"/>
  <c r="I163" i="7" s="1"/>
  <c r="I162" i="7" s="1"/>
  <c r="AO149" i="7"/>
  <c r="AK149" i="7"/>
  <c r="AG149" i="7"/>
  <c r="AC149" i="7"/>
  <c r="Y149" i="7"/>
  <c r="U149" i="7"/>
  <c r="Q149" i="7"/>
  <c r="M149" i="7"/>
  <c r="I149" i="7"/>
  <c r="E149" i="7"/>
  <c r="AP149" i="7"/>
  <c r="AJ149" i="7"/>
  <c r="AE149" i="7"/>
  <c r="Z149" i="7"/>
  <c r="T149" i="7"/>
  <c r="O149" i="7"/>
  <c r="J149" i="7"/>
  <c r="D149" i="7"/>
  <c r="AN149" i="7"/>
  <c r="AI149" i="7"/>
  <c r="AD149" i="7"/>
  <c r="X149" i="7"/>
  <c r="S149" i="7"/>
  <c r="N149" i="7"/>
  <c r="H149" i="7"/>
  <c r="C149" i="7"/>
  <c r="AM149" i="7"/>
  <c r="AH149" i="7"/>
  <c r="AB149" i="7"/>
  <c r="W149" i="7"/>
  <c r="R149" i="7"/>
  <c r="L149" i="7"/>
  <c r="G149" i="7"/>
  <c r="B149" i="7"/>
  <c r="AA149" i="7"/>
  <c r="F149" i="7"/>
  <c r="V149" i="7"/>
  <c r="AL149" i="7"/>
  <c r="P149" i="7"/>
  <c r="AQ149" i="7"/>
  <c r="FM123" i="11"/>
  <c r="AF149" i="7"/>
  <c r="K149" i="7"/>
  <c r="AN174" i="7"/>
  <c r="AJ174" i="7"/>
  <c r="AF174" i="7"/>
  <c r="AB174" i="7"/>
  <c r="X174" i="7"/>
  <c r="AM174" i="7"/>
  <c r="AH174" i="7"/>
  <c r="AC174" i="7"/>
  <c r="W174" i="7"/>
  <c r="S174" i="7"/>
  <c r="O174" i="7"/>
  <c r="K174" i="7"/>
  <c r="G174" i="7"/>
  <c r="C174" i="7"/>
  <c r="AP174" i="7"/>
  <c r="AK174" i="7"/>
  <c r="AE174" i="7"/>
  <c r="Z174" i="7"/>
  <c r="U174" i="7"/>
  <c r="Q174" i="7"/>
  <c r="M174" i="7"/>
  <c r="I174" i="7"/>
  <c r="E174" i="7"/>
  <c r="AI174" i="7"/>
  <c r="Y174" i="7"/>
  <c r="P174" i="7"/>
  <c r="H174" i="7"/>
  <c r="AG174" i="7"/>
  <c r="V174" i="7"/>
  <c r="N174" i="7"/>
  <c r="F174" i="7"/>
  <c r="AO174" i="7"/>
  <c r="AD174" i="7"/>
  <c r="T174" i="7"/>
  <c r="L174" i="7"/>
  <c r="D174" i="7"/>
  <c r="J174" i="7"/>
  <c r="AL174" i="7"/>
  <c r="B174" i="7"/>
  <c r="AA174" i="7"/>
  <c r="R174" i="7"/>
  <c r="AQ174" i="7"/>
  <c r="FM148" i="11"/>
  <c r="AN173" i="7"/>
  <c r="AJ173" i="7"/>
  <c r="AF173" i="7"/>
  <c r="AB173" i="7"/>
  <c r="X173" i="7"/>
  <c r="T173" i="7"/>
  <c r="P173" i="7"/>
  <c r="P172" i="7" s="1"/>
  <c r="P171" i="7" s="1"/>
  <c r="P170" i="7" s="1"/>
  <c r="L173" i="7"/>
  <c r="L172" i="7" s="1"/>
  <c r="L171" i="7" s="1"/>
  <c r="L170" i="7" s="1"/>
  <c r="H173" i="7"/>
  <c r="D173" i="7"/>
  <c r="AP173" i="7"/>
  <c r="AL173" i="7"/>
  <c r="AH173" i="7"/>
  <c r="AD173" i="7"/>
  <c r="Z173" i="7"/>
  <c r="V173" i="7"/>
  <c r="R173" i="7"/>
  <c r="N173" i="7"/>
  <c r="J173" i="7"/>
  <c r="F173" i="7"/>
  <c r="F172" i="7" s="1"/>
  <c r="F171" i="7" s="1"/>
  <c r="F170" i="7" s="1"/>
  <c r="B173" i="7"/>
  <c r="AO173" i="7"/>
  <c r="AG173" i="7"/>
  <c r="Y173" i="7"/>
  <c r="Q173" i="7"/>
  <c r="Q172" i="7" s="1"/>
  <c r="Q171" i="7" s="1"/>
  <c r="Q170" i="7" s="1"/>
  <c r="I173" i="7"/>
  <c r="AM173" i="7"/>
  <c r="AM172" i="7" s="1"/>
  <c r="AM171" i="7" s="1"/>
  <c r="AM170" i="7" s="1"/>
  <c r="AE173" i="7"/>
  <c r="W173" i="7"/>
  <c r="O173" i="7"/>
  <c r="G173" i="7"/>
  <c r="AK173" i="7"/>
  <c r="AC173" i="7"/>
  <c r="AC172" i="7" s="1"/>
  <c r="AC171" i="7" s="1"/>
  <c r="AC170" i="7" s="1"/>
  <c r="U173" i="7"/>
  <c r="M173" i="7"/>
  <c r="E173" i="7"/>
  <c r="E172" i="7" s="1"/>
  <c r="E171" i="7" s="1"/>
  <c r="E170" i="7" s="1"/>
  <c r="S173" i="7"/>
  <c r="AQ173" i="7"/>
  <c r="K173" i="7"/>
  <c r="AI173" i="7"/>
  <c r="C173" i="7"/>
  <c r="AA173" i="7"/>
  <c r="FM147" i="11"/>
  <c r="BH121" i="5"/>
  <c r="BH120" i="5" s="1"/>
  <c r="AY121" i="5"/>
  <c r="AY120" i="5" s="1"/>
  <c r="W129" i="5"/>
  <c r="W128" i="5" s="1"/>
  <c r="AC146" i="5"/>
  <c r="AC145" i="5" s="1"/>
  <c r="AC144" i="5" s="1"/>
  <c r="BI146" i="5"/>
  <c r="BI145" i="5" s="1"/>
  <c r="BI144" i="5" s="1"/>
  <c r="P129" i="5"/>
  <c r="P128" i="5" s="1"/>
  <c r="O137" i="5"/>
  <c r="O136" i="5" s="1"/>
  <c r="AT121" i="5"/>
  <c r="AT120" i="5" s="1"/>
  <c r="BK146" i="5"/>
  <c r="BK145" i="5" s="1"/>
  <c r="BK144" i="5" s="1"/>
  <c r="BL146" i="5"/>
  <c r="BL145" i="5" s="1"/>
  <c r="BL144" i="5" s="1"/>
  <c r="F121" i="5"/>
  <c r="F120" i="5" s="1"/>
  <c r="AA137" i="5"/>
  <c r="AA136" i="5" s="1"/>
  <c r="Z137" i="5"/>
  <c r="Z136" i="5" s="1"/>
  <c r="FM123" i="2"/>
  <c r="FM139" i="2"/>
  <c r="FM131" i="2"/>
  <c r="FM115" i="2"/>
  <c r="FM148" i="2"/>
  <c r="FM130" i="2"/>
  <c r="FM138" i="2"/>
  <c r="FM147" i="2"/>
  <c r="FM114" i="2"/>
  <c r="FM122" i="2"/>
  <c r="FL139" i="2"/>
  <c r="FL139" i="11"/>
  <c r="FK139" i="11"/>
  <c r="FK139" i="2"/>
  <c r="FL114" i="11"/>
  <c r="FL114" i="2"/>
  <c r="FK114" i="11"/>
  <c r="FK114" i="2"/>
  <c r="FL131" i="11"/>
  <c r="FL131" i="2"/>
  <c r="FK131" i="2"/>
  <c r="FK131" i="11"/>
  <c r="FL130" i="11"/>
  <c r="FL129" i="11" s="1"/>
  <c r="FL128" i="11" s="1"/>
  <c r="FL130" i="2"/>
  <c r="FL129" i="2" s="1"/>
  <c r="FL128" i="2" s="1"/>
  <c r="FK130" i="2"/>
  <c r="FK129" i="2" s="1"/>
  <c r="FK128" i="2" s="1"/>
  <c r="FK130" i="11"/>
  <c r="FK129" i="11" s="1"/>
  <c r="FK128" i="11" s="1"/>
  <c r="FL122" i="11"/>
  <c r="FL122" i="2"/>
  <c r="FK122" i="11"/>
  <c r="FK122" i="2"/>
  <c r="FL115" i="11"/>
  <c r="FL115" i="2"/>
  <c r="FK115" i="2"/>
  <c r="FK115" i="11"/>
  <c r="FL138" i="11"/>
  <c r="FL138" i="2"/>
  <c r="FK138" i="2"/>
  <c r="FK138" i="11"/>
  <c r="FL123" i="2"/>
  <c r="FL123" i="11"/>
  <c r="FK123" i="11"/>
  <c r="FK123" i="2"/>
  <c r="FL148" i="11"/>
  <c r="FL148" i="2"/>
  <c r="FK148" i="2"/>
  <c r="FK148" i="11"/>
  <c r="FL147" i="11"/>
  <c r="FL146" i="11" s="1"/>
  <c r="FL145" i="11" s="1"/>
  <c r="FL144" i="11" s="1"/>
  <c r="FL147" i="2"/>
  <c r="FL146" i="2" s="1"/>
  <c r="FL145" i="2" s="1"/>
  <c r="FL144" i="2" s="1"/>
  <c r="FK147" i="11"/>
  <c r="FK147" i="2"/>
  <c r="FJ139" i="11"/>
  <c r="FJ139" i="2"/>
  <c r="FJ114" i="11"/>
  <c r="FJ114" i="2"/>
  <c r="FJ131" i="2"/>
  <c r="FJ131" i="11"/>
  <c r="FJ130" i="2"/>
  <c r="FJ130" i="11"/>
  <c r="FJ122" i="11"/>
  <c r="FJ122" i="2"/>
  <c r="FJ115" i="11"/>
  <c r="FJ115" i="2"/>
  <c r="FJ138" i="11"/>
  <c r="FJ137" i="11" s="1"/>
  <c r="FJ136" i="11" s="1"/>
  <c r="FJ138" i="2"/>
  <c r="FJ137" i="2" s="1"/>
  <c r="FJ136" i="2" s="1"/>
  <c r="FJ123" i="11"/>
  <c r="FJ123" i="2"/>
  <c r="FJ148" i="2"/>
  <c r="FJ148" i="11"/>
  <c r="FJ147" i="11"/>
  <c r="FJ147" i="2"/>
  <c r="BG144" i="5"/>
  <c r="T144" i="5"/>
  <c r="V144" i="5"/>
  <c r="BD144" i="5"/>
  <c r="BA144" i="5"/>
  <c r="F144" i="5"/>
  <c r="AS144" i="5"/>
  <c r="J144" i="5"/>
  <c r="FI139" i="11"/>
  <c r="FI139" i="2"/>
  <c r="FI114" i="11"/>
  <c r="FI114" i="2"/>
  <c r="FI131" i="11"/>
  <c r="FI131" i="2"/>
  <c r="FI130" i="11"/>
  <c r="FI130" i="2"/>
  <c r="FI122" i="11"/>
  <c r="FI122" i="2"/>
  <c r="FI115" i="11"/>
  <c r="FI115" i="2"/>
  <c r="FI138" i="2"/>
  <c r="FI138" i="11"/>
  <c r="FI123" i="11"/>
  <c r="FI123" i="2"/>
  <c r="FI148" i="2"/>
  <c r="FI148" i="11"/>
  <c r="FI147" i="11"/>
  <c r="FI147" i="2"/>
  <c r="AR137" i="5"/>
  <c r="AR136" i="5" s="1"/>
  <c r="AS129" i="5"/>
  <c r="AS128" i="5" s="1"/>
  <c r="AP146" i="5"/>
  <c r="AP145" i="5" s="1"/>
  <c r="AB137" i="5"/>
  <c r="AB136" i="5" s="1"/>
  <c r="P137" i="5"/>
  <c r="P136" i="5" s="1"/>
  <c r="Q146" i="5"/>
  <c r="Q145" i="5" s="1"/>
  <c r="AV146" i="5"/>
  <c r="AV145" i="5" s="1"/>
  <c r="AA146" i="5"/>
  <c r="AA145" i="5" s="1"/>
  <c r="Z121" i="5"/>
  <c r="Z120" i="5" s="1"/>
  <c r="FH139" i="2"/>
  <c r="FH139" i="11"/>
  <c r="FH114" i="11"/>
  <c r="FH114" i="2"/>
  <c r="FH131" i="11"/>
  <c r="FH131" i="2"/>
  <c r="FH130" i="11"/>
  <c r="FH130" i="2"/>
  <c r="FH122" i="11"/>
  <c r="FH122" i="2"/>
  <c r="FH115" i="2"/>
  <c r="FH115" i="11"/>
  <c r="FH138" i="2"/>
  <c r="FH137" i="2" s="1"/>
  <c r="FH136" i="2" s="1"/>
  <c r="FH138" i="11"/>
  <c r="FH137" i="11" s="1"/>
  <c r="FH136" i="11" s="1"/>
  <c r="FH123" i="2"/>
  <c r="FH123" i="11"/>
  <c r="FH148" i="11"/>
  <c r="FH148" i="2"/>
  <c r="FH147" i="2"/>
  <c r="FH147" i="11"/>
  <c r="FG139" i="11"/>
  <c r="FG139" i="2"/>
  <c r="FG114" i="2"/>
  <c r="FG114" i="11"/>
  <c r="FG131" i="2"/>
  <c r="FG131" i="11"/>
  <c r="FG130" i="11"/>
  <c r="FG130" i="2"/>
  <c r="FG122" i="11"/>
  <c r="FG122" i="2"/>
  <c r="FG115" i="2"/>
  <c r="FG115" i="11"/>
  <c r="FG138" i="11"/>
  <c r="FG137" i="11" s="1"/>
  <c r="FG136" i="11" s="1"/>
  <c r="FG138" i="2"/>
  <c r="FG137" i="2" s="1"/>
  <c r="FG136" i="2" s="1"/>
  <c r="FG123" i="2"/>
  <c r="FG123" i="11"/>
  <c r="FG148" i="11"/>
  <c r="FG148" i="2"/>
  <c r="FG147" i="2"/>
  <c r="FG147" i="11"/>
  <c r="FF139" i="11"/>
  <c r="FB139" i="11"/>
  <c r="EX139" i="11"/>
  <c r="ET139" i="11"/>
  <c r="EP139" i="11"/>
  <c r="EL139" i="11"/>
  <c r="EH139" i="11"/>
  <c r="ED139" i="11"/>
  <c r="DZ139" i="11"/>
  <c r="DV139" i="11"/>
  <c r="DR139" i="11"/>
  <c r="DN139" i="11"/>
  <c r="DJ139" i="11"/>
  <c r="DF139" i="11"/>
  <c r="DB139" i="11"/>
  <c r="CX139" i="11"/>
  <c r="CT139" i="11"/>
  <c r="CP139" i="11"/>
  <c r="CL139" i="11"/>
  <c r="CH139" i="11"/>
  <c r="CD139" i="11"/>
  <c r="BZ139" i="11"/>
  <c r="BV139" i="11"/>
  <c r="BR139" i="11"/>
  <c r="BN139" i="11"/>
  <c r="BJ139" i="11"/>
  <c r="BF139" i="11"/>
  <c r="BB139" i="11"/>
  <c r="AX139" i="11"/>
  <c r="AT139" i="11"/>
  <c r="AP139" i="11"/>
  <c r="AL139" i="11"/>
  <c r="AH139" i="11"/>
  <c r="AD139" i="11"/>
  <c r="Z139" i="11"/>
  <c r="V139" i="11"/>
  <c r="R139" i="11"/>
  <c r="N139" i="11"/>
  <c r="J139" i="11"/>
  <c r="F139" i="11"/>
  <c r="B139" i="11"/>
  <c r="FC139" i="11"/>
  <c r="EY139" i="11"/>
  <c r="EU139" i="11"/>
  <c r="EQ139" i="11"/>
  <c r="EM139" i="11"/>
  <c r="EI139" i="11"/>
  <c r="EE139" i="11"/>
  <c r="EA139" i="11"/>
  <c r="DW139" i="11"/>
  <c r="DS139" i="11"/>
  <c r="DO139" i="11"/>
  <c r="DK139" i="11"/>
  <c r="DG139" i="11"/>
  <c r="DC139" i="11"/>
  <c r="CY139" i="11"/>
  <c r="CU139" i="11"/>
  <c r="CQ139" i="11"/>
  <c r="CM139" i="11"/>
  <c r="CI139" i="11"/>
  <c r="CE139" i="11"/>
  <c r="CA139" i="11"/>
  <c r="BW139" i="11"/>
  <c r="BS139" i="11"/>
  <c r="BO139" i="11"/>
  <c r="BK139" i="11"/>
  <c r="BG139" i="11"/>
  <c r="BC139" i="11"/>
  <c r="AY139" i="11"/>
  <c r="AU139" i="11"/>
  <c r="AQ139" i="11"/>
  <c r="AM139" i="11"/>
  <c r="AI139" i="11"/>
  <c r="AE139" i="11"/>
  <c r="AA139" i="11"/>
  <c r="W139" i="11"/>
  <c r="S139" i="11"/>
  <c r="O139" i="11"/>
  <c r="K139" i="11"/>
  <c r="G139" i="11"/>
  <c r="C139" i="11"/>
  <c r="FA139" i="11"/>
  <c r="ES139" i="11"/>
  <c r="EK139" i="11"/>
  <c r="EC139" i="11"/>
  <c r="DU139" i="11"/>
  <c r="DM139" i="11"/>
  <c r="DE139" i="11"/>
  <c r="CW139" i="11"/>
  <c r="CO139" i="11"/>
  <c r="CG139" i="11"/>
  <c r="BY139" i="11"/>
  <c r="BQ139" i="11"/>
  <c r="BI139" i="11"/>
  <c r="BA139" i="11"/>
  <c r="AS139" i="11"/>
  <c r="AK139" i="11"/>
  <c r="AC139" i="11"/>
  <c r="U139" i="11"/>
  <c r="M139" i="11"/>
  <c r="E139" i="11"/>
  <c r="EZ139" i="11"/>
  <c r="ER139" i="11"/>
  <c r="EJ139" i="11"/>
  <c r="EB139" i="11"/>
  <c r="DT139" i="11"/>
  <c r="DL139" i="11"/>
  <c r="DD139" i="11"/>
  <c r="CV139" i="11"/>
  <c r="CN139" i="11"/>
  <c r="CF139" i="11"/>
  <c r="BX139" i="11"/>
  <c r="BP139" i="11"/>
  <c r="BH139" i="11"/>
  <c r="AZ139" i="11"/>
  <c r="AR139" i="11"/>
  <c r="AJ139" i="11"/>
  <c r="AB139" i="11"/>
  <c r="T139" i="11"/>
  <c r="L139" i="11"/>
  <c r="D139" i="11"/>
  <c r="FE139" i="11"/>
  <c r="EO139" i="11"/>
  <c r="DY139" i="11"/>
  <c r="DI139" i="11"/>
  <c r="CS139" i="11"/>
  <c r="CC139" i="11"/>
  <c r="BM139" i="11"/>
  <c r="AW139" i="11"/>
  <c r="AG139" i="11"/>
  <c r="Q139" i="11"/>
  <c r="EV139" i="11"/>
  <c r="EF139" i="11"/>
  <c r="DP139" i="11"/>
  <c r="CZ139" i="11"/>
  <c r="CJ139" i="11"/>
  <c r="BT139" i="11"/>
  <c r="BD139" i="11"/>
  <c r="AN139" i="11"/>
  <c r="X139" i="11"/>
  <c r="H139" i="11"/>
  <c r="FD139" i="11"/>
  <c r="DX139" i="11"/>
  <c r="CR139" i="11"/>
  <c r="BL139" i="11"/>
  <c r="AF139" i="11"/>
  <c r="EW139" i="11"/>
  <c r="DQ139" i="11"/>
  <c r="CK139" i="11"/>
  <c r="BE139" i="11"/>
  <c r="Y139" i="11"/>
  <c r="EN139" i="11"/>
  <c r="CB139" i="11"/>
  <c r="P139" i="11"/>
  <c r="EG139" i="11"/>
  <c r="BU139" i="11"/>
  <c r="I139" i="11"/>
  <c r="DA139" i="11"/>
  <c r="AO139" i="11"/>
  <c r="AV139" i="11"/>
  <c r="FF139" i="2"/>
  <c r="FB139" i="2"/>
  <c r="EX139" i="2"/>
  <c r="ET139" i="2"/>
  <c r="EP139" i="2"/>
  <c r="EL139" i="2"/>
  <c r="EH139" i="2"/>
  <c r="ED139" i="2"/>
  <c r="DZ139" i="2"/>
  <c r="DV139" i="2"/>
  <c r="DR139" i="2"/>
  <c r="DN139" i="2"/>
  <c r="DJ139" i="2"/>
  <c r="DF139" i="2"/>
  <c r="DB139" i="2"/>
  <c r="CX139" i="2"/>
  <c r="CT139" i="2"/>
  <c r="CP139" i="2"/>
  <c r="CL139" i="2"/>
  <c r="CH139" i="2"/>
  <c r="CD139" i="2"/>
  <c r="BZ139" i="2"/>
  <c r="BV139" i="2"/>
  <c r="BR139" i="2"/>
  <c r="BN139" i="2"/>
  <c r="BJ139" i="2"/>
  <c r="BF139" i="2"/>
  <c r="BB139" i="2"/>
  <c r="AX139" i="2"/>
  <c r="AT139" i="2"/>
  <c r="AP139" i="2"/>
  <c r="AL139" i="2"/>
  <c r="AH139" i="2"/>
  <c r="AD139" i="2"/>
  <c r="Z139" i="2"/>
  <c r="V139" i="2"/>
  <c r="R139" i="2"/>
  <c r="N139" i="2"/>
  <c r="J139" i="2"/>
  <c r="F139" i="2"/>
  <c r="B139" i="2"/>
  <c r="DH139" i="11"/>
  <c r="FC139" i="2"/>
  <c r="EY139" i="2"/>
  <c r="EU139" i="2"/>
  <c r="EQ139" i="2"/>
  <c r="EM139" i="2"/>
  <c r="EI139" i="2"/>
  <c r="FD139" i="2"/>
  <c r="EV139" i="2"/>
  <c r="EN139" i="2"/>
  <c r="EF139" i="2"/>
  <c r="EA139" i="2"/>
  <c r="DU139" i="2"/>
  <c r="DP139" i="2"/>
  <c r="DK139" i="2"/>
  <c r="DE139" i="2"/>
  <c r="CZ139" i="2"/>
  <c r="CU139" i="2"/>
  <c r="CO139" i="2"/>
  <c r="CJ139" i="2"/>
  <c r="CE139" i="2"/>
  <c r="BY139" i="2"/>
  <c r="FA139" i="2"/>
  <c r="ES139" i="2"/>
  <c r="EK139" i="2"/>
  <c r="EE139" i="2"/>
  <c r="DY139" i="2"/>
  <c r="DT139" i="2"/>
  <c r="DO139" i="2"/>
  <c r="DI139" i="2"/>
  <c r="DD139" i="2"/>
  <c r="CY139" i="2"/>
  <c r="CS139" i="2"/>
  <c r="CN139" i="2"/>
  <c r="CI139" i="2"/>
  <c r="CC139" i="2"/>
  <c r="BX139" i="2"/>
  <c r="BS139" i="2"/>
  <c r="BM139" i="2"/>
  <c r="BH139" i="2"/>
  <c r="BC139" i="2"/>
  <c r="AW139" i="2"/>
  <c r="AR139" i="2"/>
  <c r="AM139" i="2"/>
  <c r="AG139" i="2"/>
  <c r="AB139" i="2"/>
  <c r="W139" i="2"/>
  <c r="Q139" i="2"/>
  <c r="ER139" i="2"/>
  <c r="EC139" i="2"/>
  <c r="DS139" i="2"/>
  <c r="DH139" i="2"/>
  <c r="CW139" i="2"/>
  <c r="CM139" i="2"/>
  <c r="CB139" i="2"/>
  <c r="BT139" i="2"/>
  <c r="BL139" i="2"/>
  <c r="BE139" i="2"/>
  <c r="AY139" i="2"/>
  <c r="AQ139" i="2"/>
  <c r="AJ139" i="2"/>
  <c r="AC139" i="2"/>
  <c r="U139" i="2"/>
  <c r="O139" i="2"/>
  <c r="I139" i="2"/>
  <c r="D139" i="2"/>
  <c r="FE139" i="2"/>
  <c r="EO139" i="2"/>
  <c r="EB139" i="2"/>
  <c r="DQ139" i="2"/>
  <c r="DG139" i="2"/>
  <c r="CV139" i="2"/>
  <c r="CK139" i="2"/>
  <c r="CA139" i="2"/>
  <c r="BQ139" i="2"/>
  <c r="BK139" i="2"/>
  <c r="BD139" i="2"/>
  <c r="AV139" i="2"/>
  <c r="AO139" i="2"/>
  <c r="AI139" i="2"/>
  <c r="AA139" i="2"/>
  <c r="T139" i="2"/>
  <c r="M139" i="2"/>
  <c r="H139" i="2"/>
  <c r="C139" i="2"/>
  <c r="EZ139" i="2"/>
  <c r="EJ139" i="2"/>
  <c r="DX139" i="2"/>
  <c r="DM139" i="2"/>
  <c r="DC139" i="2"/>
  <c r="CR139" i="2"/>
  <c r="CG139" i="2"/>
  <c r="BW139" i="2"/>
  <c r="BP139" i="2"/>
  <c r="BI139" i="2"/>
  <c r="BA139" i="2"/>
  <c r="AU139" i="2"/>
  <c r="AN139" i="2"/>
  <c r="AF139" i="2"/>
  <c r="Y139" i="2"/>
  <c r="S139" i="2"/>
  <c r="L139" i="2"/>
  <c r="G139" i="2"/>
  <c r="EW139" i="2"/>
  <c r="EG139" i="2"/>
  <c r="DW139" i="2"/>
  <c r="DL139" i="2"/>
  <c r="DA139" i="2"/>
  <c r="CQ139" i="2"/>
  <c r="CF139" i="2"/>
  <c r="BU139" i="2"/>
  <c r="BO139" i="2"/>
  <c r="BG139" i="2"/>
  <c r="AZ139" i="2"/>
  <c r="AS139" i="2"/>
  <c r="AK139" i="2"/>
  <c r="AE139" i="2"/>
  <c r="X139" i="2"/>
  <c r="P139" i="2"/>
  <c r="K139" i="2"/>
  <c r="E139" i="2"/>
  <c r="FE114" i="11"/>
  <c r="FA114" i="11"/>
  <c r="EW114" i="11"/>
  <c r="ES114" i="11"/>
  <c r="EO114" i="11"/>
  <c r="EK114" i="11"/>
  <c r="EG114" i="11"/>
  <c r="EC114" i="11"/>
  <c r="DY114" i="11"/>
  <c r="DU114" i="11"/>
  <c r="DQ114" i="11"/>
  <c r="DM114" i="11"/>
  <c r="DI114" i="11"/>
  <c r="DE114" i="11"/>
  <c r="DA114" i="11"/>
  <c r="CW114" i="11"/>
  <c r="CS114" i="11"/>
  <c r="CO114" i="11"/>
  <c r="CK114" i="11"/>
  <c r="CG114" i="11"/>
  <c r="CC114" i="11"/>
  <c r="BY114" i="11"/>
  <c r="BU114" i="11"/>
  <c r="BQ114" i="11"/>
  <c r="BM114" i="11"/>
  <c r="BI114" i="11"/>
  <c r="BE114" i="11"/>
  <c r="BA114" i="11"/>
  <c r="AW114" i="11"/>
  <c r="AS114" i="11"/>
  <c r="AO114" i="11"/>
  <c r="AK114" i="11"/>
  <c r="AG114" i="11"/>
  <c r="AC114" i="11"/>
  <c r="Y114" i="11"/>
  <c r="U114" i="11"/>
  <c r="Q114" i="11"/>
  <c r="M114" i="11"/>
  <c r="I114" i="11"/>
  <c r="E114" i="11"/>
  <c r="FF114" i="11"/>
  <c r="FB114" i="11"/>
  <c r="EX114" i="11"/>
  <c r="ET114" i="11"/>
  <c r="EP114" i="11"/>
  <c r="EL114" i="11"/>
  <c r="EH114" i="11"/>
  <c r="ED114" i="11"/>
  <c r="DZ114" i="11"/>
  <c r="DV114" i="11"/>
  <c r="DR114" i="11"/>
  <c r="DN114" i="11"/>
  <c r="DJ114" i="11"/>
  <c r="DF114" i="11"/>
  <c r="DB114" i="11"/>
  <c r="CX114" i="11"/>
  <c r="CT114" i="11"/>
  <c r="CP114" i="11"/>
  <c r="CL114" i="11"/>
  <c r="CH114" i="11"/>
  <c r="CD114" i="11"/>
  <c r="BZ114" i="11"/>
  <c r="BV114" i="11"/>
  <c r="BR114" i="11"/>
  <c r="BN114" i="11"/>
  <c r="BJ114" i="11"/>
  <c r="BF114" i="11"/>
  <c r="BB114" i="11"/>
  <c r="AX114" i="11"/>
  <c r="AT114" i="11"/>
  <c r="AP114" i="11"/>
  <c r="AL114" i="11"/>
  <c r="AH114" i="11"/>
  <c r="AD114" i="11"/>
  <c r="Z114" i="11"/>
  <c r="V114" i="11"/>
  <c r="R114" i="11"/>
  <c r="N114" i="11"/>
  <c r="J114" i="11"/>
  <c r="F114" i="11"/>
  <c r="B114" i="11"/>
  <c r="FD114" i="11"/>
  <c r="EV114" i="11"/>
  <c r="EN114" i="11"/>
  <c r="EF114" i="11"/>
  <c r="DX114" i="11"/>
  <c r="DP114" i="11"/>
  <c r="DH114" i="11"/>
  <c r="CZ114" i="11"/>
  <c r="CR114" i="11"/>
  <c r="CJ114" i="11"/>
  <c r="CB114" i="11"/>
  <c r="BT114" i="11"/>
  <c r="BL114" i="11"/>
  <c r="BD114" i="11"/>
  <c r="AV114" i="11"/>
  <c r="AN114" i="11"/>
  <c r="AF114" i="11"/>
  <c r="X114" i="11"/>
  <c r="P114" i="11"/>
  <c r="H114" i="11"/>
  <c r="FC114" i="11"/>
  <c r="EU114" i="11"/>
  <c r="EM114" i="11"/>
  <c r="EE114" i="11"/>
  <c r="DW114" i="11"/>
  <c r="DO114" i="11"/>
  <c r="DG114" i="11"/>
  <c r="CY114" i="11"/>
  <c r="CQ114" i="11"/>
  <c r="CI114" i="11"/>
  <c r="CA114" i="11"/>
  <c r="BS114" i="11"/>
  <c r="BK114" i="11"/>
  <c r="BC114" i="11"/>
  <c r="AU114" i="11"/>
  <c r="AM114" i="11"/>
  <c r="AE114" i="11"/>
  <c r="W114" i="11"/>
  <c r="O114" i="11"/>
  <c r="G114" i="11"/>
  <c r="EY114" i="11"/>
  <c r="EQ114" i="11"/>
  <c r="EI114" i="11"/>
  <c r="EA114" i="11"/>
  <c r="DS114" i="11"/>
  <c r="DK114" i="11"/>
  <c r="DC114" i="11"/>
  <c r="CU114" i="11"/>
  <c r="CM114" i="11"/>
  <c r="CE114" i="11"/>
  <c r="BW114" i="11"/>
  <c r="BO114" i="11"/>
  <c r="BG114" i="11"/>
  <c r="AY114" i="11"/>
  <c r="AQ114" i="11"/>
  <c r="AI114" i="11"/>
  <c r="AA114" i="11"/>
  <c r="S114" i="11"/>
  <c r="K114" i="11"/>
  <c r="C114" i="11"/>
  <c r="EZ114" i="11"/>
  <c r="DT114" i="11"/>
  <c r="CN114" i="11"/>
  <c r="BH114" i="11"/>
  <c r="AB114" i="11"/>
  <c r="ER114" i="11"/>
  <c r="DL114" i="11"/>
  <c r="CF114" i="11"/>
  <c r="AZ114" i="11"/>
  <c r="T114" i="11"/>
  <c r="EJ114" i="11"/>
  <c r="DD114" i="11"/>
  <c r="BX114" i="11"/>
  <c r="AR114" i="11"/>
  <c r="L114" i="11"/>
  <c r="AJ114" i="11"/>
  <c r="FD114" i="2"/>
  <c r="EZ114" i="2"/>
  <c r="EV114" i="2"/>
  <c r="ER114" i="2"/>
  <c r="EN114" i="2"/>
  <c r="EJ114" i="2"/>
  <c r="EF114" i="2"/>
  <c r="EB114" i="2"/>
  <c r="DX114" i="2"/>
  <c r="DT114" i="2"/>
  <c r="DP114" i="2"/>
  <c r="DL114" i="2"/>
  <c r="DH114" i="2"/>
  <c r="DD114" i="2"/>
  <c r="CZ114" i="2"/>
  <c r="CV114" i="2"/>
  <c r="CR114" i="2"/>
  <c r="CN114" i="2"/>
  <c r="CJ114" i="2"/>
  <c r="CF114" i="2"/>
  <c r="CB114" i="2"/>
  <c r="BX114" i="2"/>
  <c r="EB114" i="11"/>
  <c r="D114" i="11"/>
  <c r="CV114" i="11"/>
  <c r="BP114" i="11"/>
  <c r="FC114" i="2"/>
  <c r="EX114" i="2"/>
  <c r="ES114" i="2"/>
  <c r="EM114" i="2"/>
  <c r="EH114" i="2"/>
  <c r="EC114" i="2"/>
  <c r="DW114" i="2"/>
  <c r="DR114" i="2"/>
  <c r="DM114" i="2"/>
  <c r="DG114" i="2"/>
  <c r="DB114" i="2"/>
  <c r="CW114" i="2"/>
  <c r="CQ114" i="2"/>
  <c r="CL114" i="2"/>
  <c r="CG114" i="2"/>
  <c r="CA114" i="2"/>
  <c r="BV114" i="2"/>
  <c r="BR114" i="2"/>
  <c r="BN114" i="2"/>
  <c r="BJ114" i="2"/>
  <c r="BF114" i="2"/>
  <c r="BB114" i="2"/>
  <c r="AX114" i="2"/>
  <c r="AT114" i="2"/>
  <c r="AP114" i="2"/>
  <c r="AL114" i="2"/>
  <c r="AH114" i="2"/>
  <c r="AD114" i="2"/>
  <c r="Z114" i="2"/>
  <c r="V114" i="2"/>
  <c r="R114" i="2"/>
  <c r="N114" i="2"/>
  <c r="J114" i="2"/>
  <c r="F114" i="2"/>
  <c r="B114" i="2"/>
  <c r="FB114" i="2"/>
  <c r="EW114" i="2"/>
  <c r="EQ114" i="2"/>
  <c r="EL114" i="2"/>
  <c r="EG114" i="2"/>
  <c r="EA114" i="2"/>
  <c r="DV114" i="2"/>
  <c r="DQ114" i="2"/>
  <c r="DK114" i="2"/>
  <c r="DF114" i="2"/>
  <c r="DA114" i="2"/>
  <c r="CU114" i="2"/>
  <c r="CP114" i="2"/>
  <c r="CK114" i="2"/>
  <c r="CE114" i="2"/>
  <c r="BZ114" i="2"/>
  <c r="BU114" i="2"/>
  <c r="BQ114" i="2"/>
  <c r="BM114" i="2"/>
  <c r="BI114" i="2"/>
  <c r="BE114" i="2"/>
  <c r="BA114" i="2"/>
  <c r="AW114" i="2"/>
  <c r="AS114" i="2"/>
  <c r="AO114" i="2"/>
  <c r="AK114" i="2"/>
  <c r="AG114" i="2"/>
  <c r="AC114" i="2"/>
  <c r="Y114" i="2"/>
  <c r="U114" i="2"/>
  <c r="Q114" i="2"/>
  <c r="M114" i="2"/>
  <c r="I114" i="2"/>
  <c r="E114" i="2"/>
  <c r="FE114" i="2"/>
  <c r="EY114" i="2"/>
  <c r="EO114" i="2"/>
  <c r="ED114" i="2"/>
  <c r="DS114" i="2"/>
  <c r="DN114" i="2"/>
  <c r="DC114" i="2"/>
  <c r="CS114" i="2"/>
  <c r="CH114" i="2"/>
  <c r="CC114" i="2"/>
  <c r="BS114" i="2"/>
  <c r="BK114" i="2"/>
  <c r="BG114" i="2"/>
  <c r="AY114" i="2"/>
  <c r="AQ114" i="2"/>
  <c r="AI114" i="2"/>
  <c r="AE114" i="2"/>
  <c r="W114" i="2"/>
  <c r="O114" i="2"/>
  <c r="K114" i="2"/>
  <c r="FF114" i="2"/>
  <c r="FA114" i="2"/>
  <c r="EU114" i="2"/>
  <c r="EP114" i="2"/>
  <c r="EK114" i="2"/>
  <c r="EE114" i="2"/>
  <c r="DZ114" i="2"/>
  <c r="DU114" i="2"/>
  <c r="DO114" i="2"/>
  <c r="DJ114" i="2"/>
  <c r="DE114" i="2"/>
  <c r="CY114" i="2"/>
  <c r="CT114" i="2"/>
  <c r="CO114" i="2"/>
  <c r="CI114" i="2"/>
  <c r="CD114" i="2"/>
  <c r="BY114" i="2"/>
  <c r="BT114" i="2"/>
  <c r="BP114" i="2"/>
  <c r="BL114" i="2"/>
  <c r="BH114" i="2"/>
  <c r="BD114" i="2"/>
  <c r="AZ114" i="2"/>
  <c r="AV114" i="2"/>
  <c r="AR114" i="2"/>
  <c r="AN114" i="2"/>
  <c r="AJ114" i="2"/>
  <c r="AF114" i="2"/>
  <c r="AB114" i="2"/>
  <c r="X114" i="2"/>
  <c r="T114" i="2"/>
  <c r="P114" i="2"/>
  <c r="L114" i="2"/>
  <c r="H114" i="2"/>
  <c r="D114" i="2"/>
  <c r="ET114" i="2"/>
  <c r="EI114" i="2"/>
  <c r="DY114" i="2"/>
  <c r="DI114" i="2"/>
  <c r="CX114" i="2"/>
  <c r="CM114" i="2"/>
  <c r="BW114" i="2"/>
  <c r="BO114" i="2"/>
  <c r="BC114" i="2"/>
  <c r="AU114" i="2"/>
  <c r="AM114" i="2"/>
  <c r="AA114" i="2"/>
  <c r="S114" i="2"/>
  <c r="G114" i="2"/>
  <c r="C114" i="2"/>
  <c r="FC131" i="11"/>
  <c r="EY131" i="11"/>
  <c r="EU131" i="11"/>
  <c r="EQ131" i="11"/>
  <c r="EM131" i="11"/>
  <c r="EI131" i="11"/>
  <c r="EE131" i="11"/>
  <c r="EA131" i="11"/>
  <c r="DW131" i="11"/>
  <c r="DS131" i="11"/>
  <c r="DO131" i="11"/>
  <c r="DK131" i="11"/>
  <c r="DG131" i="11"/>
  <c r="DC131" i="11"/>
  <c r="CY131" i="11"/>
  <c r="CU131" i="11"/>
  <c r="CQ131" i="11"/>
  <c r="CM131" i="11"/>
  <c r="CI131" i="11"/>
  <c r="CE131" i="11"/>
  <c r="CA131" i="11"/>
  <c r="BW131" i="11"/>
  <c r="BS131" i="11"/>
  <c r="BO131" i="11"/>
  <c r="BK131" i="11"/>
  <c r="BG131" i="11"/>
  <c r="BC131" i="11"/>
  <c r="AY131" i="11"/>
  <c r="AU131" i="11"/>
  <c r="AQ131" i="11"/>
  <c r="AM131" i="11"/>
  <c r="AI131" i="11"/>
  <c r="AE131" i="11"/>
  <c r="AA131" i="11"/>
  <c r="W131" i="11"/>
  <c r="S131" i="11"/>
  <c r="O131" i="11"/>
  <c r="K131" i="11"/>
  <c r="G131" i="11"/>
  <c r="C131" i="11"/>
  <c r="FD131" i="11"/>
  <c r="EZ131" i="11"/>
  <c r="EV131" i="11"/>
  <c r="ER131" i="11"/>
  <c r="EN131" i="11"/>
  <c r="EJ131" i="11"/>
  <c r="EF131" i="11"/>
  <c r="EB131" i="11"/>
  <c r="DX131" i="11"/>
  <c r="DT131" i="11"/>
  <c r="DP131" i="11"/>
  <c r="DL131" i="11"/>
  <c r="DH131" i="11"/>
  <c r="DD131" i="11"/>
  <c r="CZ131" i="11"/>
  <c r="CV131" i="11"/>
  <c r="CR131" i="11"/>
  <c r="CN131" i="11"/>
  <c r="CJ131" i="11"/>
  <c r="CF131" i="11"/>
  <c r="CB131" i="11"/>
  <c r="BX131" i="11"/>
  <c r="BT131" i="11"/>
  <c r="BP131" i="11"/>
  <c r="BL131" i="11"/>
  <c r="BH131" i="11"/>
  <c r="BD131" i="11"/>
  <c r="AZ131" i="11"/>
  <c r="AV131" i="11"/>
  <c r="AR131" i="11"/>
  <c r="AN131" i="11"/>
  <c r="AJ131" i="11"/>
  <c r="AF131" i="11"/>
  <c r="AB131" i="11"/>
  <c r="X131" i="11"/>
  <c r="T131" i="11"/>
  <c r="P131" i="11"/>
  <c r="L131" i="11"/>
  <c r="H131" i="11"/>
  <c r="D131" i="11"/>
  <c r="FF131" i="11"/>
  <c r="EX131" i="11"/>
  <c r="EP131" i="11"/>
  <c r="EH131" i="11"/>
  <c r="DZ131" i="11"/>
  <c r="DR131" i="11"/>
  <c r="DJ131" i="11"/>
  <c r="DB131" i="11"/>
  <c r="CT131" i="11"/>
  <c r="CL131" i="11"/>
  <c r="CD131" i="11"/>
  <c r="BV131" i="11"/>
  <c r="BN131" i="11"/>
  <c r="BF131" i="11"/>
  <c r="AX131" i="11"/>
  <c r="AP131" i="11"/>
  <c r="AH131" i="11"/>
  <c r="Z131" i="11"/>
  <c r="R131" i="11"/>
  <c r="J131" i="11"/>
  <c r="B131" i="11"/>
  <c r="FE131" i="11"/>
  <c r="EW131" i="11"/>
  <c r="EO131" i="11"/>
  <c r="EG131" i="11"/>
  <c r="DY131" i="11"/>
  <c r="DQ131" i="11"/>
  <c r="DI131" i="11"/>
  <c r="DA131" i="11"/>
  <c r="CS131" i="11"/>
  <c r="CK131" i="11"/>
  <c r="CC131" i="11"/>
  <c r="BU131" i="11"/>
  <c r="BM131" i="11"/>
  <c r="BE131" i="11"/>
  <c r="AW131" i="11"/>
  <c r="AO131" i="11"/>
  <c r="AG131" i="11"/>
  <c r="Y131" i="11"/>
  <c r="Q131" i="11"/>
  <c r="I131" i="11"/>
  <c r="FB131" i="11"/>
  <c r="EL131" i="11"/>
  <c r="DV131" i="11"/>
  <c r="DF131" i="11"/>
  <c r="CP131" i="11"/>
  <c r="BZ131" i="11"/>
  <c r="BJ131" i="11"/>
  <c r="AT131" i="11"/>
  <c r="AD131" i="11"/>
  <c r="N131" i="11"/>
  <c r="FA131" i="11"/>
  <c r="EK131" i="11"/>
  <c r="DU131" i="11"/>
  <c r="DE131" i="11"/>
  <c r="CO131" i="11"/>
  <c r="BY131" i="11"/>
  <c r="BI131" i="11"/>
  <c r="AS131" i="11"/>
  <c r="AC131" i="11"/>
  <c r="M131" i="11"/>
  <c r="ES131" i="11"/>
  <c r="EC131" i="11"/>
  <c r="DM131" i="11"/>
  <c r="CW131" i="11"/>
  <c r="CG131" i="11"/>
  <c r="BQ131" i="11"/>
  <c r="BA131" i="11"/>
  <c r="AK131" i="11"/>
  <c r="U131" i="11"/>
  <c r="E131" i="11"/>
  <c r="ED131" i="11"/>
  <c r="BR131" i="11"/>
  <c r="F131" i="11"/>
  <c r="DN131" i="11"/>
  <c r="BB131" i="11"/>
  <c r="ET131" i="11"/>
  <c r="CH131" i="11"/>
  <c r="V131" i="11"/>
  <c r="AL131" i="11"/>
  <c r="FF131" i="2"/>
  <c r="FB131" i="2"/>
  <c r="EX131" i="2"/>
  <c r="ET131" i="2"/>
  <c r="EP131" i="2"/>
  <c r="EL131" i="2"/>
  <c r="EH131" i="2"/>
  <c r="ED131" i="2"/>
  <c r="DZ131" i="2"/>
  <c r="DV131" i="2"/>
  <c r="DR131" i="2"/>
  <c r="DN131" i="2"/>
  <c r="DJ131" i="2"/>
  <c r="DF131" i="2"/>
  <c r="DB131" i="2"/>
  <c r="CX131" i="2"/>
  <c r="CT131" i="2"/>
  <c r="CP131" i="2"/>
  <c r="CL131" i="2"/>
  <c r="CH131" i="2"/>
  <c r="CD131" i="2"/>
  <c r="BZ131" i="2"/>
  <c r="BV131" i="2"/>
  <c r="BR131" i="2"/>
  <c r="BN131" i="2"/>
  <c r="BJ131" i="2"/>
  <c r="BF131" i="2"/>
  <c r="BB131" i="2"/>
  <c r="AX131" i="2"/>
  <c r="AT131" i="2"/>
  <c r="AP131" i="2"/>
  <c r="AL131" i="2"/>
  <c r="AH131" i="2"/>
  <c r="AD131" i="2"/>
  <c r="Z131" i="2"/>
  <c r="V131" i="2"/>
  <c r="R131" i="2"/>
  <c r="N131" i="2"/>
  <c r="J131" i="2"/>
  <c r="F131" i="2"/>
  <c r="B131" i="2"/>
  <c r="CX131" i="11"/>
  <c r="FD131" i="2"/>
  <c r="EZ131" i="2"/>
  <c r="EV131" i="2"/>
  <c r="ER131" i="2"/>
  <c r="EN131" i="2"/>
  <c r="EJ131" i="2"/>
  <c r="EF131" i="2"/>
  <c r="EB131" i="2"/>
  <c r="DX131" i="2"/>
  <c r="DT131" i="2"/>
  <c r="DP131" i="2"/>
  <c r="DL131" i="2"/>
  <c r="DH131" i="2"/>
  <c r="DD131" i="2"/>
  <c r="CZ131" i="2"/>
  <c r="CV131" i="2"/>
  <c r="CR131" i="2"/>
  <c r="CN131" i="2"/>
  <c r="CJ131" i="2"/>
  <c r="CF131" i="2"/>
  <c r="CB131" i="2"/>
  <c r="BX131" i="2"/>
  <c r="BT131" i="2"/>
  <c r="BP131" i="2"/>
  <c r="BL131" i="2"/>
  <c r="BH131" i="2"/>
  <c r="BD131" i="2"/>
  <c r="AZ131" i="2"/>
  <c r="AV131" i="2"/>
  <c r="AR131" i="2"/>
  <c r="AN131" i="2"/>
  <c r="AJ131" i="2"/>
  <c r="AF131" i="2"/>
  <c r="AB131" i="2"/>
  <c r="X131" i="2"/>
  <c r="T131" i="2"/>
  <c r="P131" i="2"/>
  <c r="L131" i="2"/>
  <c r="H131" i="2"/>
  <c r="D131" i="2"/>
  <c r="FC131" i="2"/>
  <c r="EY131" i="2"/>
  <c r="EU131" i="2"/>
  <c r="EQ131" i="2"/>
  <c r="EM131" i="2"/>
  <c r="EI131" i="2"/>
  <c r="EE131" i="2"/>
  <c r="EA131" i="2"/>
  <c r="DW131" i="2"/>
  <c r="DS131" i="2"/>
  <c r="DO131" i="2"/>
  <c r="DK131" i="2"/>
  <c r="DG131" i="2"/>
  <c r="DC131" i="2"/>
  <c r="CY131" i="2"/>
  <c r="CU131" i="2"/>
  <c r="CQ131" i="2"/>
  <c r="CM131" i="2"/>
  <c r="CI131" i="2"/>
  <c r="CE131" i="2"/>
  <c r="CA131" i="2"/>
  <c r="BW131" i="2"/>
  <c r="BS131" i="2"/>
  <c r="BO131" i="2"/>
  <c r="BK131" i="2"/>
  <c r="BG131" i="2"/>
  <c r="BC131" i="2"/>
  <c r="AY131" i="2"/>
  <c r="AU131" i="2"/>
  <c r="AQ131" i="2"/>
  <c r="AM131" i="2"/>
  <c r="AI131" i="2"/>
  <c r="AE131" i="2"/>
  <c r="AA131" i="2"/>
  <c r="W131" i="2"/>
  <c r="S131" i="2"/>
  <c r="O131" i="2"/>
  <c r="K131" i="2"/>
  <c r="G131" i="2"/>
  <c r="C131" i="2"/>
  <c r="ES131" i="2"/>
  <c r="EC131" i="2"/>
  <c r="DM131" i="2"/>
  <c r="CW131" i="2"/>
  <c r="CG131" i="2"/>
  <c r="BQ131" i="2"/>
  <c r="BA131" i="2"/>
  <c r="AK131" i="2"/>
  <c r="U131" i="2"/>
  <c r="E131" i="2"/>
  <c r="FE131" i="2"/>
  <c r="EO131" i="2"/>
  <c r="DY131" i="2"/>
  <c r="DI131" i="2"/>
  <c r="CS131" i="2"/>
  <c r="CC131" i="2"/>
  <c r="BM131" i="2"/>
  <c r="AW131" i="2"/>
  <c r="AG131" i="2"/>
  <c r="Q131" i="2"/>
  <c r="EG131" i="2"/>
  <c r="DA131" i="2"/>
  <c r="BU131" i="2"/>
  <c r="BE131" i="2"/>
  <c r="Y131" i="2"/>
  <c r="FA131" i="2"/>
  <c r="EK131" i="2"/>
  <c r="DU131" i="2"/>
  <c r="DE131" i="2"/>
  <c r="CO131" i="2"/>
  <c r="BY131" i="2"/>
  <c r="BI131" i="2"/>
  <c r="AS131" i="2"/>
  <c r="AC131" i="2"/>
  <c r="M131" i="2"/>
  <c r="EW131" i="2"/>
  <c r="DQ131" i="2"/>
  <c r="CK131" i="2"/>
  <c r="AO131" i="2"/>
  <c r="I131" i="2"/>
  <c r="FD130" i="11"/>
  <c r="EZ130" i="11"/>
  <c r="EV130" i="11"/>
  <c r="ER130" i="11"/>
  <c r="EN130" i="11"/>
  <c r="EJ130" i="11"/>
  <c r="EF130" i="11"/>
  <c r="EB130" i="11"/>
  <c r="DX130" i="11"/>
  <c r="DT130" i="11"/>
  <c r="DP130" i="11"/>
  <c r="DL130" i="11"/>
  <c r="DH130" i="11"/>
  <c r="DD130" i="11"/>
  <c r="CZ130" i="11"/>
  <c r="CV130" i="11"/>
  <c r="CR130" i="11"/>
  <c r="CN130" i="11"/>
  <c r="CJ130" i="11"/>
  <c r="CF130" i="11"/>
  <c r="CB130" i="11"/>
  <c r="BX130" i="11"/>
  <c r="BT130" i="11"/>
  <c r="BP130" i="11"/>
  <c r="BL130" i="11"/>
  <c r="BH130" i="11"/>
  <c r="BD130" i="11"/>
  <c r="AZ130" i="11"/>
  <c r="AV130" i="11"/>
  <c r="AR130" i="11"/>
  <c r="AN130" i="11"/>
  <c r="AJ130" i="11"/>
  <c r="AF130" i="11"/>
  <c r="AB130" i="11"/>
  <c r="X130" i="11"/>
  <c r="T130" i="11"/>
  <c r="P130" i="11"/>
  <c r="L130" i="11"/>
  <c r="H130" i="11"/>
  <c r="D130" i="11"/>
  <c r="FE130" i="11"/>
  <c r="FA130" i="11"/>
  <c r="EW130" i="11"/>
  <c r="ES130" i="11"/>
  <c r="EO130" i="11"/>
  <c r="EK130" i="11"/>
  <c r="EG130" i="11"/>
  <c r="EC130" i="11"/>
  <c r="DY130" i="11"/>
  <c r="DU130" i="11"/>
  <c r="DQ130" i="11"/>
  <c r="DM130" i="11"/>
  <c r="DI130" i="11"/>
  <c r="DE130" i="11"/>
  <c r="DA130" i="11"/>
  <c r="CW130" i="11"/>
  <c r="CS130" i="11"/>
  <c r="CO130" i="11"/>
  <c r="CK130" i="11"/>
  <c r="CG130" i="11"/>
  <c r="CC130" i="11"/>
  <c r="BY130" i="11"/>
  <c r="BU130" i="11"/>
  <c r="BQ130" i="11"/>
  <c r="BM130" i="11"/>
  <c r="BI130" i="11"/>
  <c r="BE130" i="11"/>
  <c r="BA130" i="11"/>
  <c r="AW130" i="11"/>
  <c r="AS130" i="11"/>
  <c r="AO130" i="11"/>
  <c r="AK130" i="11"/>
  <c r="AG130" i="11"/>
  <c r="AC130" i="11"/>
  <c r="Y130" i="11"/>
  <c r="U130" i="11"/>
  <c r="Q130" i="11"/>
  <c r="M130" i="11"/>
  <c r="I130" i="11"/>
  <c r="E130" i="11"/>
  <c r="EY130" i="11"/>
  <c r="EQ130" i="11"/>
  <c r="EI130" i="11"/>
  <c r="EA130" i="11"/>
  <c r="DS130" i="11"/>
  <c r="DK130" i="11"/>
  <c r="DC130" i="11"/>
  <c r="CU130" i="11"/>
  <c r="CM130" i="11"/>
  <c r="CE130" i="11"/>
  <c r="BW130" i="11"/>
  <c r="BO130" i="11"/>
  <c r="BG130" i="11"/>
  <c r="AY130" i="11"/>
  <c r="AQ130" i="11"/>
  <c r="AI130" i="11"/>
  <c r="AA130" i="11"/>
  <c r="S130" i="11"/>
  <c r="K130" i="11"/>
  <c r="C130" i="11"/>
  <c r="FF130" i="11"/>
  <c r="EX130" i="11"/>
  <c r="EP130" i="11"/>
  <c r="EH130" i="11"/>
  <c r="DZ130" i="11"/>
  <c r="DR130" i="11"/>
  <c r="DJ130" i="11"/>
  <c r="DB130" i="11"/>
  <c r="CT130" i="11"/>
  <c r="CL130" i="11"/>
  <c r="CD130" i="11"/>
  <c r="BV130" i="11"/>
  <c r="BN130" i="11"/>
  <c r="BF130" i="11"/>
  <c r="AX130" i="11"/>
  <c r="AP130" i="11"/>
  <c r="AH130" i="11"/>
  <c r="Z130" i="11"/>
  <c r="R130" i="11"/>
  <c r="J130" i="11"/>
  <c r="B130" i="11"/>
  <c r="FC130" i="11"/>
  <c r="EM130" i="11"/>
  <c r="DW130" i="11"/>
  <c r="DG130" i="11"/>
  <c r="CQ130" i="11"/>
  <c r="CA130" i="11"/>
  <c r="BK130" i="11"/>
  <c r="AU130" i="11"/>
  <c r="AE130" i="11"/>
  <c r="O130" i="11"/>
  <c r="FB130" i="11"/>
  <c r="EL130" i="11"/>
  <c r="DV130" i="11"/>
  <c r="DF130" i="11"/>
  <c r="CP130" i="11"/>
  <c r="BZ130" i="11"/>
  <c r="BJ130" i="11"/>
  <c r="AT130" i="11"/>
  <c r="AD130" i="11"/>
  <c r="N130" i="11"/>
  <c r="ET130" i="11"/>
  <c r="ED130" i="11"/>
  <c r="DN130" i="11"/>
  <c r="CX130" i="11"/>
  <c r="CH130" i="11"/>
  <c r="BR130" i="11"/>
  <c r="BB130" i="11"/>
  <c r="AL130" i="11"/>
  <c r="V130" i="11"/>
  <c r="F130" i="11"/>
  <c r="CY130" i="11"/>
  <c r="AM130" i="11"/>
  <c r="EU130" i="11"/>
  <c r="CI130" i="11"/>
  <c r="W130" i="11"/>
  <c r="DO130" i="11"/>
  <c r="BC130" i="11"/>
  <c r="EE130" i="11"/>
  <c r="BS130" i="11"/>
  <c r="FC130" i="2"/>
  <c r="EY130" i="2"/>
  <c r="EU130" i="2"/>
  <c r="EQ130" i="2"/>
  <c r="EM130" i="2"/>
  <c r="EI130" i="2"/>
  <c r="EE130" i="2"/>
  <c r="EA130" i="2"/>
  <c r="DW130" i="2"/>
  <c r="DS130" i="2"/>
  <c r="DO130" i="2"/>
  <c r="DK130" i="2"/>
  <c r="DG130" i="2"/>
  <c r="DC130" i="2"/>
  <c r="CY130" i="2"/>
  <c r="CU130" i="2"/>
  <c r="CQ130" i="2"/>
  <c r="CM130" i="2"/>
  <c r="CI130" i="2"/>
  <c r="CE130" i="2"/>
  <c r="CA130" i="2"/>
  <c r="BW130" i="2"/>
  <c r="BS130" i="2"/>
  <c r="BO130" i="2"/>
  <c r="BK130" i="2"/>
  <c r="BG130" i="2"/>
  <c r="BC130" i="2"/>
  <c r="AY130" i="2"/>
  <c r="AU130" i="2"/>
  <c r="AQ130" i="2"/>
  <c r="AM130" i="2"/>
  <c r="AI130" i="2"/>
  <c r="AE130" i="2"/>
  <c r="AA130" i="2"/>
  <c r="W130" i="2"/>
  <c r="S130" i="2"/>
  <c r="O130" i="2"/>
  <c r="K130" i="2"/>
  <c r="G130" i="2"/>
  <c r="C130" i="2"/>
  <c r="G130" i="11"/>
  <c r="FE130" i="2"/>
  <c r="FA130" i="2"/>
  <c r="EW130" i="2"/>
  <c r="ES130" i="2"/>
  <c r="EO130" i="2"/>
  <c r="EK130" i="2"/>
  <c r="EG130" i="2"/>
  <c r="EC130" i="2"/>
  <c r="DY130" i="2"/>
  <c r="DU130" i="2"/>
  <c r="DQ130" i="2"/>
  <c r="DM130" i="2"/>
  <c r="DI130" i="2"/>
  <c r="DE130" i="2"/>
  <c r="DA130" i="2"/>
  <c r="CW130" i="2"/>
  <c r="CS130" i="2"/>
  <c r="CO130" i="2"/>
  <c r="CK130" i="2"/>
  <c r="CG130" i="2"/>
  <c r="CC130" i="2"/>
  <c r="BY130" i="2"/>
  <c r="BU130" i="2"/>
  <c r="BQ130" i="2"/>
  <c r="BM130" i="2"/>
  <c r="BI130" i="2"/>
  <c r="BE130" i="2"/>
  <c r="FD130" i="2"/>
  <c r="EZ130" i="2"/>
  <c r="EV130" i="2"/>
  <c r="ER130" i="2"/>
  <c r="EN130" i="2"/>
  <c r="EJ130" i="2"/>
  <c r="EF130" i="2"/>
  <c r="EB130" i="2"/>
  <c r="DX130" i="2"/>
  <c r="DT130" i="2"/>
  <c r="DP130" i="2"/>
  <c r="DL130" i="2"/>
  <c r="DH130" i="2"/>
  <c r="DD130" i="2"/>
  <c r="CZ130" i="2"/>
  <c r="CV130" i="2"/>
  <c r="CR130" i="2"/>
  <c r="CN130" i="2"/>
  <c r="CJ130" i="2"/>
  <c r="CF130" i="2"/>
  <c r="CB130" i="2"/>
  <c r="BX130" i="2"/>
  <c r="BT130" i="2"/>
  <c r="BP130" i="2"/>
  <c r="BL130" i="2"/>
  <c r="BH130" i="2"/>
  <c r="BD130" i="2"/>
  <c r="AZ130" i="2"/>
  <c r="AV130" i="2"/>
  <c r="AR130" i="2"/>
  <c r="AN130" i="2"/>
  <c r="AJ130" i="2"/>
  <c r="AF130" i="2"/>
  <c r="AB130" i="2"/>
  <c r="X130" i="2"/>
  <c r="T130" i="2"/>
  <c r="P130" i="2"/>
  <c r="L130" i="2"/>
  <c r="H130" i="2"/>
  <c r="D130" i="2"/>
  <c r="ET130" i="2"/>
  <c r="ED130" i="2"/>
  <c r="DN130" i="2"/>
  <c r="CX130" i="2"/>
  <c r="CH130" i="2"/>
  <c r="BR130" i="2"/>
  <c r="BB130" i="2"/>
  <c r="AT130" i="2"/>
  <c r="AL130" i="2"/>
  <c r="AD130" i="2"/>
  <c r="V130" i="2"/>
  <c r="N130" i="2"/>
  <c r="F130" i="2"/>
  <c r="FF130" i="2"/>
  <c r="EP130" i="2"/>
  <c r="DZ130" i="2"/>
  <c r="DJ130" i="2"/>
  <c r="CT130" i="2"/>
  <c r="CD130" i="2"/>
  <c r="BN130" i="2"/>
  <c r="BA130" i="2"/>
  <c r="AS130" i="2"/>
  <c r="AK130" i="2"/>
  <c r="AC130" i="2"/>
  <c r="U130" i="2"/>
  <c r="M130" i="2"/>
  <c r="E130" i="2"/>
  <c r="EX130" i="2"/>
  <c r="EH130" i="2"/>
  <c r="DB130" i="2"/>
  <c r="BV130" i="2"/>
  <c r="AW130" i="2"/>
  <c r="AO130" i="2"/>
  <c r="Y130" i="2"/>
  <c r="I130" i="2"/>
  <c r="FB130" i="2"/>
  <c r="EL130" i="2"/>
  <c r="DV130" i="2"/>
  <c r="DF130" i="2"/>
  <c r="CP130" i="2"/>
  <c r="BZ130" i="2"/>
  <c r="BJ130" i="2"/>
  <c r="AX130" i="2"/>
  <c r="AP130" i="2"/>
  <c r="AH130" i="2"/>
  <c r="Z130" i="2"/>
  <c r="R130" i="2"/>
  <c r="J130" i="2"/>
  <c r="B130" i="2"/>
  <c r="DR130" i="2"/>
  <c r="CL130" i="2"/>
  <c r="BF130" i="2"/>
  <c r="AG130" i="2"/>
  <c r="Q130" i="2"/>
  <c r="FF122" i="11"/>
  <c r="FB122" i="11"/>
  <c r="EX122" i="11"/>
  <c r="ET122" i="11"/>
  <c r="EP122" i="11"/>
  <c r="EL122" i="11"/>
  <c r="EH122" i="11"/>
  <c r="ED122" i="11"/>
  <c r="DZ122" i="11"/>
  <c r="DV122" i="11"/>
  <c r="DR122" i="11"/>
  <c r="DN122" i="11"/>
  <c r="DJ122" i="11"/>
  <c r="DF122" i="11"/>
  <c r="DB122" i="11"/>
  <c r="CX122" i="11"/>
  <c r="CT122" i="11"/>
  <c r="CP122" i="11"/>
  <c r="CL122" i="11"/>
  <c r="CH122" i="11"/>
  <c r="CD122" i="11"/>
  <c r="BZ122" i="11"/>
  <c r="BV122" i="11"/>
  <c r="BR122" i="11"/>
  <c r="BN122" i="11"/>
  <c r="BJ122" i="11"/>
  <c r="BF122" i="11"/>
  <c r="BB122" i="11"/>
  <c r="AX122" i="11"/>
  <c r="AT122" i="11"/>
  <c r="AP122" i="11"/>
  <c r="AL122" i="11"/>
  <c r="AH122" i="11"/>
  <c r="AD122" i="11"/>
  <c r="Z122" i="11"/>
  <c r="V122" i="11"/>
  <c r="R122" i="11"/>
  <c r="N122" i="11"/>
  <c r="J122" i="11"/>
  <c r="F122" i="11"/>
  <c r="B122" i="11"/>
  <c r="FC122" i="11"/>
  <c r="EY122" i="11"/>
  <c r="EU122" i="11"/>
  <c r="EQ122" i="11"/>
  <c r="EM122" i="11"/>
  <c r="EI122" i="11"/>
  <c r="EE122" i="11"/>
  <c r="EA122" i="11"/>
  <c r="DW122" i="11"/>
  <c r="DS122" i="11"/>
  <c r="DO122" i="11"/>
  <c r="DK122" i="11"/>
  <c r="DG122" i="11"/>
  <c r="DC122" i="11"/>
  <c r="CY122" i="11"/>
  <c r="CU122" i="11"/>
  <c r="CQ122" i="11"/>
  <c r="CM122" i="11"/>
  <c r="CI122" i="11"/>
  <c r="CE122" i="11"/>
  <c r="CA122" i="11"/>
  <c r="BW122" i="11"/>
  <c r="BS122" i="11"/>
  <c r="BO122" i="11"/>
  <c r="BK122" i="11"/>
  <c r="BG122" i="11"/>
  <c r="BC122" i="11"/>
  <c r="AY122" i="11"/>
  <c r="AU122" i="11"/>
  <c r="AQ122" i="11"/>
  <c r="AM122" i="11"/>
  <c r="AI122" i="11"/>
  <c r="AE122" i="11"/>
  <c r="AA122" i="11"/>
  <c r="W122" i="11"/>
  <c r="S122" i="11"/>
  <c r="O122" i="11"/>
  <c r="K122" i="11"/>
  <c r="G122" i="11"/>
  <c r="C122" i="11"/>
  <c r="FA122" i="11"/>
  <c r="ES122" i="11"/>
  <c r="EK122" i="11"/>
  <c r="EC122" i="11"/>
  <c r="DU122" i="11"/>
  <c r="DM122" i="11"/>
  <c r="DE122" i="11"/>
  <c r="CW122" i="11"/>
  <c r="CO122" i="11"/>
  <c r="CG122" i="11"/>
  <c r="BY122" i="11"/>
  <c r="BQ122" i="11"/>
  <c r="BI122" i="11"/>
  <c r="BA122" i="11"/>
  <c r="AS122" i="11"/>
  <c r="AK122" i="11"/>
  <c r="AC122" i="11"/>
  <c r="U122" i="11"/>
  <c r="M122" i="11"/>
  <c r="E122" i="11"/>
  <c r="EZ122" i="11"/>
  <c r="ER122" i="11"/>
  <c r="EJ122" i="11"/>
  <c r="EB122" i="11"/>
  <c r="DT122" i="11"/>
  <c r="DL122" i="11"/>
  <c r="DD122" i="11"/>
  <c r="CV122" i="11"/>
  <c r="CN122" i="11"/>
  <c r="CF122" i="11"/>
  <c r="BX122" i="11"/>
  <c r="BP122" i="11"/>
  <c r="BH122" i="11"/>
  <c r="AZ122" i="11"/>
  <c r="AR122" i="11"/>
  <c r="AJ122" i="11"/>
  <c r="AB122" i="11"/>
  <c r="T122" i="11"/>
  <c r="L122" i="11"/>
  <c r="D122" i="11"/>
  <c r="FE122" i="11"/>
  <c r="EO122" i="11"/>
  <c r="DY122" i="11"/>
  <c r="DI122" i="11"/>
  <c r="CS122" i="11"/>
  <c r="CC122" i="11"/>
  <c r="BM122" i="11"/>
  <c r="AW122" i="11"/>
  <c r="AG122" i="11"/>
  <c r="Q122" i="11"/>
  <c r="EV122" i="11"/>
  <c r="EF122" i="11"/>
  <c r="DP122" i="11"/>
  <c r="CZ122" i="11"/>
  <c r="CJ122" i="11"/>
  <c r="BT122" i="11"/>
  <c r="BD122" i="11"/>
  <c r="AN122" i="11"/>
  <c r="X122" i="11"/>
  <c r="H122" i="11"/>
  <c r="EN122" i="11"/>
  <c r="DH122" i="11"/>
  <c r="CB122" i="11"/>
  <c r="AV122" i="11"/>
  <c r="P122" i="11"/>
  <c r="EG122" i="11"/>
  <c r="DA122" i="11"/>
  <c r="BU122" i="11"/>
  <c r="AO122" i="11"/>
  <c r="I122" i="11"/>
  <c r="EW122" i="11"/>
  <c r="DQ122" i="11"/>
  <c r="CK122" i="11"/>
  <c r="BE122" i="11"/>
  <c r="Y122" i="11"/>
  <c r="CR122" i="11"/>
  <c r="BL122" i="11"/>
  <c r="FD122" i="11"/>
  <c r="AF122" i="11"/>
  <c r="FE122" i="2"/>
  <c r="FA122" i="2"/>
  <c r="EW122" i="2"/>
  <c r="ES122" i="2"/>
  <c r="EO122" i="2"/>
  <c r="EK122" i="2"/>
  <c r="EG122" i="2"/>
  <c r="EC122" i="2"/>
  <c r="DY122" i="2"/>
  <c r="DU122" i="2"/>
  <c r="DQ122" i="2"/>
  <c r="DM122" i="2"/>
  <c r="DI122" i="2"/>
  <c r="DE122" i="2"/>
  <c r="DA122" i="2"/>
  <c r="CW122" i="2"/>
  <c r="CS122" i="2"/>
  <c r="CO122" i="2"/>
  <c r="CK122" i="2"/>
  <c r="CG122" i="2"/>
  <c r="CC122" i="2"/>
  <c r="BY122" i="2"/>
  <c r="BU122" i="2"/>
  <c r="BQ122" i="2"/>
  <c r="BM122" i="2"/>
  <c r="BI122" i="2"/>
  <c r="BE122" i="2"/>
  <c r="BA122" i="2"/>
  <c r="AW122" i="2"/>
  <c r="AS122" i="2"/>
  <c r="AO122" i="2"/>
  <c r="AK122" i="2"/>
  <c r="AG122" i="2"/>
  <c r="AC122" i="2"/>
  <c r="Y122" i="2"/>
  <c r="U122" i="2"/>
  <c r="Q122" i="2"/>
  <c r="M122" i="2"/>
  <c r="I122" i="2"/>
  <c r="E122" i="2"/>
  <c r="DX122" i="11"/>
  <c r="FF122" i="2"/>
  <c r="EZ122" i="2"/>
  <c r="EU122" i="2"/>
  <c r="EP122" i="2"/>
  <c r="EJ122" i="2"/>
  <c r="EE122" i="2"/>
  <c r="DZ122" i="2"/>
  <c r="DT122" i="2"/>
  <c r="DO122" i="2"/>
  <c r="DJ122" i="2"/>
  <c r="DD122" i="2"/>
  <c r="CY122" i="2"/>
  <c r="CT122" i="2"/>
  <c r="CN122" i="2"/>
  <c r="CI122" i="2"/>
  <c r="CD122" i="2"/>
  <c r="BX122" i="2"/>
  <c r="BS122" i="2"/>
  <c r="BN122" i="2"/>
  <c r="BH122" i="2"/>
  <c r="BC122" i="2"/>
  <c r="AX122" i="2"/>
  <c r="AR122" i="2"/>
  <c r="AM122" i="2"/>
  <c r="AH122" i="2"/>
  <c r="AB122" i="2"/>
  <c r="W122" i="2"/>
  <c r="R122" i="2"/>
  <c r="L122" i="2"/>
  <c r="G122" i="2"/>
  <c r="B122" i="2"/>
  <c r="FD122" i="2"/>
  <c r="EY122" i="2"/>
  <c r="ET122" i="2"/>
  <c r="EN122" i="2"/>
  <c r="EI122" i="2"/>
  <c r="ED122" i="2"/>
  <c r="DX122" i="2"/>
  <c r="DS122" i="2"/>
  <c r="DN122" i="2"/>
  <c r="DH122" i="2"/>
  <c r="DC122" i="2"/>
  <c r="CX122" i="2"/>
  <c r="CR122" i="2"/>
  <c r="CM122" i="2"/>
  <c r="CH122" i="2"/>
  <c r="CB122" i="2"/>
  <c r="BW122" i="2"/>
  <c r="BR122" i="2"/>
  <c r="BL122" i="2"/>
  <c r="BG122" i="2"/>
  <c r="BB122" i="2"/>
  <c r="AV122" i="2"/>
  <c r="AQ122" i="2"/>
  <c r="AL122" i="2"/>
  <c r="AF122" i="2"/>
  <c r="AA122" i="2"/>
  <c r="V122" i="2"/>
  <c r="P122" i="2"/>
  <c r="K122" i="2"/>
  <c r="F122" i="2"/>
  <c r="EV122" i="2"/>
  <c r="EQ122" i="2"/>
  <c r="EF122" i="2"/>
  <c r="DV122" i="2"/>
  <c r="DP122" i="2"/>
  <c r="DF122" i="2"/>
  <c r="CU122" i="2"/>
  <c r="CP122" i="2"/>
  <c r="CE122" i="2"/>
  <c r="BT122" i="2"/>
  <c r="BJ122" i="2"/>
  <c r="BD122" i="2"/>
  <c r="AT122" i="2"/>
  <c r="AI122" i="2"/>
  <c r="AD122" i="2"/>
  <c r="S122" i="2"/>
  <c r="H122" i="2"/>
  <c r="FC122" i="2"/>
  <c r="EX122" i="2"/>
  <c r="ER122" i="2"/>
  <c r="EM122" i="2"/>
  <c r="EH122" i="2"/>
  <c r="EB122" i="2"/>
  <c r="DW122" i="2"/>
  <c r="DR122" i="2"/>
  <c r="DL122" i="2"/>
  <c r="DG122" i="2"/>
  <c r="DB122" i="2"/>
  <c r="CV122" i="2"/>
  <c r="CQ122" i="2"/>
  <c r="CL122" i="2"/>
  <c r="CF122" i="2"/>
  <c r="CA122" i="2"/>
  <c r="BV122" i="2"/>
  <c r="BP122" i="2"/>
  <c r="BK122" i="2"/>
  <c r="BF122" i="2"/>
  <c r="AZ122" i="2"/>
  <c r="AU122" i="2"/>
  <c r="AP122" i="2"/>
  <c r="AJ122" i="2"/>
  <c r="AE122" i="2"/>
  <c r="Z122" i="2"/>
  <c r="T122" i="2"/>
  <c r="O122" i="2"/>
  <c r="J122" i="2"/>
  <c r="D122" i="2"/>
  <c r="FB122" i="2"/>
  <c r="EL122" i="2"/>
  <c r="EA122" i="2"/>
  <c r="DK122" i="2"/>
  <c r="CZ122" i="2"/>
  <c r="CJ122" i="2"/>
  <c r="BZ122" i="2"/>
  <c r="BO122" i="2"/>
  <c r="AY122" i="2"/>
  <c r="AN122" i="2"/>
  <c r="X122" i="2"/>
  <c r="N122" i="2"/>
  <c r="C122" i="2"/>
  <c r="FD115" i="11"/>
  <c r="EZ115" i="11"/>
  <c r="EV115" i="11"/>
  <c r="ER115" i="11"/>
  <c r="EN115" i="11"/>
  <c r="EJ115" i="11"/>
  <c r="EF115" i="11"/>
  <c r="EB115" i="11"/>
  <c r="DX115" i="11"/>
  <c r="DT115" i="11"/>
  <c r="DP115" i="11"/>
  <c r="DL115" i="11"/>
  <c r="DH115" i="11"/>
  <c r="DD115" i="11"/>
  <c r="CZ115" i="11"/>
  <c r="CV115" i="11"/>
  <c r="CR115" i="11"/>
  <c r="CN115" i="11"/>
  <c r="CJ115" i="11"/>
  <c r="CF115" i="11"/>
  <c r="CB115" i="11"/>
  <c r="BX115" i="11"/>
  <c r="BT115" i="11"/>
  <c r="BP115" i="11"/>
  <c r="BL115" i="11"/>
  <c r="BH115" i="11"/>
  <c r="BD115" i="11"/>
  <c r="AZ115" i="11"/>
  <c r="AV115" i="11"/>
  <c r="AR115" i="11"/>
  <c r="AN115" i="11"/>
  <c r="FE115" i="11"/>
  <c r="FA115" i="11"/>
  <c r="EW115" i="11"/>
  <c r="ES115" i="11"/>
  <c r="EO115" i="11"/>
  <c r="EK115" i="11"/>
  <c r="EG115" i="11"/>
  <c r="EC115" i="11"/>
  <c r="FC115" i="11"/>
  <c r="EU115" i="11"/>
  <c r="EM115" i="11"/>
  <c r="EE115" i="11"/>
  <c r="DY115" i="11"/>
  <c r="DS115" i="11"/>
  <c r="DN115" i="11"/>
  <c r="DI115" i="11"/>
  <c r="DC115" i="11"/>
  <c r="CX115" i="11"/>
  <c r="CS115" i="11"/>
  <c r="CM115" i="11"/>
  <c r="CH115" i="11"/>
  <c r="CC115" i="11"/>
  <c r="BW115" i="11"/>
  <c r="BR115" i="11"/>
  <c r="BM115" i="11"/>
  <c r="FB115" i="11"/>
  <c r="ET115" i="11"/>
  <c r="EL115" i="11"/>
  <c r="ED115" i="11"/>
  <c r="DW115" i="11"/>
  <c r="DR115" i="11"/>
  <c r="DM115" i="11"/>
  <c r="DG115" i="11"/>
  <c r="DB115" i="11"/>
  <c r="CW115" i="11"/>
  <c r="CQ115" i="11"/>
  <c r="CL115" i="11"/>
  <c r="CG115" i="11"/>
  <c r="CA115" i="11"/>
  <c r="BV115" i="11"/>
  <c r="EQ115" i="11"/>
  <c r="EA115" i="11"/>
  <c r="DQ115" i="11"/>
  <c r="DF115" i="11"/>
  <c r="CU115" i="11"/>
  <c r="CK115" i="11"/>
  <c r="BZ115" i="11"/>
  <c r="BQ115" i="11"/>
  <c r="BJ115" i="11"/>
  <c r="BE115" i="11"/>
  <c r="AY115" i="11"/>
  <c r="AT115" i="11"/>
  <c r="AO115" i="11"/>
  <c r="AJ115" i="11"/>
  <c r="AF115" i="11"/>
  <c r="AB115" i="11"/>
  <c r="X115" i="11"/>
  <c r="T115" i="11"/>
  <c r="P115" i="11"/>
  <c r="L115" i="11"/>
  <c r="H115" i="11"/>
  <c r="D115" i="11"/>
  <c r="EX115" i="11"/>
  <c r="EH115" i="11"/>
  <c r="DU115" i="11"/>
  <c r="DJ115" i="11"/>
  <c r="CY115" i="11"/>
  <c r="CO115" i="11"/>
  <c r="CD115" i="11"/>
  <c r="BS115" i="11"/>
  <c r="BK115" i="11"/>
  <c r="BF115" i="11"/>
  <c r="BA115" i="11"/>
  <c r="AU115" i="11"/>
  <c r="AP115" i="11"/>
  <c r="AK115" i="11"/>
  <c r="AG115" i="11"/>
  <c r="AC115" i="11"/>
  <c r="Y115" i="11"/>
  <c r="U115" i="11"/>
  <c r="Q115" i="11"/>
  <c r="M115" i="11"/>
  <c r="I115" i="11"/>
  <c r="E115" i="11"/>
  <c r="EP115" i="11"/>
  <c r="DO115" i="11"/>
  <c r="CT115" i="11"/>
  <c r="BY115" i="11"/>
  <c r="BI115" i="11"/>
  <c r="AX115" i="11"/>
  <c r="AM115" i="11"/>
  <c r="AE115" i="11"/>
  <c r="W115" i="11"/>
  <c r="O115" i="11"/>
  <c r="G115" i="11"/>
  <c r="EI115" i="11"/>
  <c r="DK115" i="11"/>
  <c r="CP115" i="11"/>
  <c r="BU115" i="11"/>
  <c r="BG115" i="11"/>
  <c r="AW115" i="11"/>
  <c r="AL115" i="11"/>
  <c r="AD115" i="11"/>
  <c r="V115" i="11"/>
  <c r="N115" i="11"/>
  <c r="F115" i="11"/>
  <c r="EY115" i="11"/>
  <c r="DV115" i="11"/>
  <c r="DA115" i="11"/>
  <c r="CE115" i="11"/>
  <c r="BN115" i="11"/>
  <c r="BB115" i="11"/>
  <c r="AQ115" i="11"/>
  <c r="AH115" i="11"/>
  <c r="Z115" i="11"/>
  <c r="R115" i="11"/>
  <c r="J115" i="11"/>
  <c r="B115" i="11"/>
  <c r="FF115" i="11"/>
  <c r="BO115" i="11"/>
  <c r="AA115" i="11"/>
  <c r="DZ115" i="11"/>
  <c r="BC115" i="11"/>
  <c r="S115" i="11"/>
  <c r="DE115" i="11"/>
  <c r="AS115" i="11"/>
  <c r="K115" i="11"/>
  <c r="C115" i="11"/>
  <c r="FC115" i="2"/>
  <c r="EY115" i="2"/>
  <c r="EU115" i="2"/>
  <c r="EQ115" i="2"/>
  <c r="EM115" i="2"/>
  <c r="EI115" i="2"/>
  <c r="EE115" i="2"/>
  <c r="EA115" i="2"/>
  <c r="DW115" i="2"/>
  <c r="DS115" i="2"/>
  <c r="DO115" i="2"/>
  <c r="DK115" i="2"/>
  <c r="DG115" i="2"/>
  <c r="DC115" i="2"/>
  <c r="CY115" i="2"/>
  <c r="CU115" i="2"/>
  <c r="CQ115" i="2"/>
  <c r="CM115" i="2"/>
  <c r="CI115" i="2"/>
  <c r="CE115" i="2"/>
  <c r="CA115" i="2"/>
  <c r="BW115" i="2"/>
  <c r="BS115" i="2"/>
  <c r="BO115" i="2"/>
  <c r="BK115" i="2"/>
  <c r="BG115" i="2"/>
  <c r="BC115" i="2"/>
  <c r="AY115" i="2"/>
  <c r="AU115" i="2"/>
  <c r="AQ115" i="2"/>
  <c r="AM115" i="2"/>
  <c r="AI115" i="2"/>
  <c r="AE115" i="2"/>
  <c r="AA115" i="2"/>
  <c r="W115" i="2"/>
  <c r="S115" i="2"/>
  <c r="O115" i="2"/>
  <c r="K115" i="2"/>
  <c r="G115" i="2"/>
  <c r="C115" i="2"/>
  <c r="CI115" i="11"/>
  <c r="AI115" i="11"/>
  <c r="FB115" i="2"/>
  <c r="EW115" i="2"/>
  <c r="ER115" i="2"/>
  <c r="EL115" i="2"/>
  <c r="EG115" i="2"/>
  <c r="EB115" i="2"/>
  <c r="DV115" i="2"/>
  <c r="DQ115" i="2"/>
  <c r="DL115" i="2"/>
  <c r="DF115" i="2"/>
  <c r="DA115" i="2"/>
  <c r="CV115" i="2"/>
  <c r="CP115" i="2"/>
  <c r="CK115" i="2"/>
  <c r="CF115" i="2"/>
  <c r="BZ115" i="2"/>
  <c r="BU115" i="2"/>
  <c r="BP115" i="2"/>
  <c r="BJ115" i="2"/>
  <c r="BE115" i="2"/>
  <c r="AZ115" i="2"/>
  <c r="AT115" i="2"/>
  <c r="AO115" i="2"/>
  <c r="AJ115" i="2"/>
  <c r="AD115" i="2"/>
  <c r="Y115" i="2"/>
  <c r="T115" i="2"/>
  <c r="N115" i="2"/>
  <c r="I115" i="2"/>
  <c r="D115" i="2"/>
  <c r="FF115" i="2"/>
  <c r="FA115" i="2"/>
  <c r="EV115" i="2"/>
  <c r="EP115" i="2"/>
  <c r="EK115" i="2"/>
  <c r="EF115" i="2"/>
  <c r="DZ115" i="2"/>
  <c r="DU115" i="2"/>
  <c r="DP115" i="2"/>
  <c r="DJ115" i="2"/>
  <c r="DE115" i="2"/>
  <c r="CZ115" i="2"/>
  <c r="CT115" i="2"/>
  <c r="CO115" i="2"/>
  <c r="CJ115" i="2"/>
  <c r="CD115" i="2"/>
  <c r="BY115" i="2"/>
  <c r="BT115" i="2"/>
  <c r="BN115" i="2"/>
  <c r="BI115" i="2"/>
  <c r="BD115" i="2"/>
  <c r="AX115" i="2"/>
  <c r="AS115" i="2"/>
  <c r="AN115" i="2"/>
  <c r="AH115" i="2"/>
  <c r="AC115" i="2"/>
  <c r="X115" i="2"/>
  <c r="R115" i="2"/>
  <c r="M115" i="2"/>
  <c r="H115" i="2"/>
  <c r="B115" i="2"/>
  <c r="FD115" i="2"/>
  <c r="ES115" i="2"/>
  <c r="EH115" i="2"/>
  <c r="DX115" i="2"/>
  <c r="DR115" i="2"/>
  <c r="DH115" i="2"/>
  <c r="CW115" i="2"/>
  <c r="CR115" i="2"/>
  <c r="CG115" i="2"/>
  <c r="BV115" i="2"/>
  <c r="BL115" i="2"/>
  <c r="BF115" i="2"/>
  <c r="AV115" i="2"/>
  <c r="AK115" i="2"/>
  <c r="Z115" i="2"/>
  <c r="U115" i="2"/>
  <c r="J115" i="2"/>
  <c r="FE115" i="2"/>
  <c r="EZ115" i="2"/>
  <c r="ET115" i="2"/>
  <c r="EO115" i="2"/>
  <c r="EJ115" i="2"/>
  <c r="ED115" i="2"/>
  <c r="DY115" i="2"/>
  <c r="DT115" i="2"/>
  <c r="DN115" i="2"/>
  <c r="DI115" i="2"/>
  <c r="DD115" i="2"/>
  <c r="CX115" i="2"/>
  <c r="CS115" i="2"/>
  <c r="CN115" i="2"/>
  <c r="CH115" i="2"/>
  <c r="CC115" i="2"/>
  <c r="BX115" i="2"/>
  <c r="BR115" i="2"/>
  <c r="BM115" i="2"/>
  <c r="BH115" i="2"/>
  <c r="BB115" i="2"/>
  <c r="AW115" i="2"/>
  <c r="AR115" i="2"/>
  <c r="AL115" i="2"/>
  <c r="AG115" i="2"/>
  <c r="AB115" i="2"/>
  <c r="V115" i="2"/>
  <c r="Q115" i="2"/>
  <c r="L115" i="2"/>
  <c r="F115" i="2"/>
  <c r="EX115" i="2"/>
  <c r="EN115" i="2"/>
  <c r="EC115" i="2"/>
  <c r="DM115" i="2"/>
  <c r="DB115" i="2"/>
  <c r="CL115" i="2"/>
  <c r="CB115" i="2"/>
  <c r="BQ115" i="2"/>
  <c r="BA115" i="2"/>
  <c r="AP115" i="2"/>
  <c r="AF115" i="2"/>
  <c r="P115" i="2"/>
  <c r="E115" i="2"/>
  <c r="FC138" i="11"/>
  <c r="EY138" i="11"/>
  <c r="EU138" i="11"/>
  <c r="EQ138" i="11"/>
  <c r="EM138" i="11"/>
  <c r="EI138" i="11"/>
  <c r="EE138" i="11"/>
  <c r="EA138" i="11"/>
  <c r="DW138" i="11"/>
  <c r="DS138" i="11"/>
  <c r="DO138" i="11"/>
  <c r="DK138" i="11"/>
  <c r="DG138" i="11"/>
  <c r="DC138" i="11"/>
  <c r="CY138" i="11"/>
  <c r="CU138" i="11"/>
  <c r="FD138" i="11"/>
  <c r="EZ138" i="11"/>
  <c r="EV138" i="11"/>
  <c r="ER138" i="11"/>
  <c r="EN138" i="11"/>
  <c r="EJ138" i="11"/>
  <c r="EF138" i="11"/>
  <c r="EB138" i="11"/>
  <c r="DX138" i="11"/>
  <c r="DT138" i="11"/>
  <c r="DT137" i="11" s="1"/>
  <c r="DT136" i="11" s="1"/>
  <c r="DP138" i="11"/>
  <c r="DL138" i="11"/>
  <c r="DH138" i="11"/>
  <c r="DD138" i="11"/>
  <c r="CZ138" i="11"/>
  <c r="CV138" i="11"/>
  <c r="CR138" i="11"/>
  <c r="CR137" i="11" s="1"/>
  <c r="CR136" i="11" s="1"/>
  <c r="FA138" i="11"/>
  <c r="FA137" i="11" s="1"/>
  <c r="FA136" i="11" s="1"/>
  <c r="ES138" i="11"/>
  <c r="EK138" i="11"/>
  <c r="EK137" i="11" s="1"/>
  <c r="EK136" i="11" s="1"/>
  <c r="EC138" i="11"/>
  <c r="DU138" i="11"/>
  <c r="DM138" i="11"/>
  <c r="DM137" i="11" s="1"/>
  <c r="DM136" i="11" s="1"/>
  <c r="DE138" i="11"/>
  <c r="CW138" i="11"/>
  <c r="FF138" i="11"/>
  <c r="EW138" i="11"/>
  <c r="EW137" i="11" s="1"/>
  <c r="EW136" i="11" s="1"/>
  <c r="EL138" i="11"/>
  <c r="DZ138" i="11"/>
  <c r="DQ138" i="11"/>
  <c r="DF138" i="11"/>
  <c r="CT138" i="11"/>
  <c r="CO138" i="11"/>
  <c r="CK138" i="11"/>
  <c r="CG138" i="11"/>
  <c r="CG137" i="11" s="1"/>
  <c r="CG136" i="11" s="1"/>
  <c r="CC138" i="11"/>
  <c r="BY138" i="11"/>
  <c r="BU138" i="11"/>
  <c r="BQ138" i="11"/>
  <c r="BM138" i="11"/>
  <c r="BI138" i="11"/>
  <c r="BE138" i="11"/>
  <c r="BA138" i="11"/>
  <c r="AW138" i="11"/>
  <c r="AS138" i="11"/>
  <c r="AO138" i="11"/>
  <c r="AK138" i="11"/>
  <c r="AG138" i="11"/>
  <c r="AC138" i="11"/>
  <c r="Y138" i="11"/>
  <c r="U138" i="11"/>
  <c r="U137" i="11" s="1"/>
  <c r="U136" i="11" s="1"/>
  <c r="Q138" i="11"/>
  <c r="M138" i="11"/>
  <c r="I138" i="11"/>
  <c r="E138" i="11"/>
  <c r="EX138" i="11"/>
  <c r="EO138" i="11"/>
  <c r="ED138" i="11"/>
  <c r="DR138" i="11"/>
  <c r="DI138" i="11"/>
  <c r="CX138" i="11"/>
  <c r="CP138" i="11"/>
  <c r="CP137" i="11" s="1"/>
  <c r="CP136" i="11" s="1"/>
  <c r="CL138" i="11"/>
  <c r="CH138" i="11"/>
  <c r="CD138" i="11"/>
  <c r="BZ138" i="11"/>
  <c r="BV138" i="11"/>
  <c r="BR138" i="11"/>
  <c r="BR137" i="11" s="1"/>
  <c r="BR136" i="11" s="1"/>
  <c r="BN138" i="11"/>
  <c r="BJ138" i="11"/>
  <c r="BJ137" i="11" s="1"/>
  <c r="BJ136" i="11" s="1"/>
  <c r="BF138" i="11"/>
  <c r="BB138" i="11"/>
  <c r="AX138" i="11"/>
  <c r="AX137" i="11" s="1"/>
  <c r="AX136" i="11" s="1"/>
  <c r="AT138" i="11"/>
  <c r="AP138" i="11"/>
  <c r="AP137" i="11" s="1"/>
  <c r="AP136" i="11" s="1"/>
  <c r="AL138" i="11"/>
  <c r="AH138" i="11"/>
  <c r="AD138" i="11"/>
  <c r="AD137" i="11" s="1"/>
  <c r="AD136" i="11" s="1"/>
  <c r="Z138" i="11"/>
  <c r="V138" i="11"/>
  <c r="R138" i="11"/>
  <c r="N138" i="11"/>
  <c r="J138" i="11"/>
  <c r="J137" i="11" s="1"/>
  <c r="J136" i="11" s="1"/>
  <c r="F138" i="11"/>
  <c r="B138" i="11"/>
  <c r="FE138" i="11"/>
  <c r="EH138" i="11"/>
  <c r="EH137" i="11" s="1"/>
  <c r="EH136" i="11" s="1"/>
  <c r="DN138" i="11"/>
  <c r="CS138" i="11"/>
  <c r="CJ138" i="11"/>
  <c r="CJ137" i="11" s="1"/>
  <c r="CJ136" i="11" s="1"/>
  <c r="CB138" i="11"/>
  <c r="BT138" i="11"/>
  <c r="BL138" i="11"/>
  <c r="BD138" i="11"/>
  <c r="AV138" i="11"/>
  <c r="AN138" i="11"/>
  <c r="AF138" i="11"/>
  <c r="X138" i="11"/>
  <c r="P138" i="11"/>
  <c r="H138" i="11"/>
  <c r="FB138" i="11"/>
  <c r="EG138" i="11"/>
  <c r="DJ138" i="11"/>
  <c r="CQ138" i="11"/>
  <c r="CI138" i="11"/>
  <c r="CI137" i="11" s="1"/>
  <c r="CI136" i="11" s="1"/>
  <c r="CA138" i="11"/>
  <c r="BS138" i="11"/>
  <c r="BS137" i="11" s="1"/>
  <c r="BS136" i="11" s="1"/>
  <c r="BK138" i="11"/>
  <c r="BC138" i="11"/>
  <c r="BC137" i="11" s="1"/>
  <c r="BC136" i="11" s="1"/>
  <c r="AU138" i="11"/>
  <c r="AM138" i="11"/>
  <c r="AE138" i="11"/>
  <c r="W138" i="11"/>
  <c r="O138" i="11"/>
  <c r="O137" i="11" s="1"/>
  <c r="O136" i="11" s="1"/>
  <c r="G138" i="11"/>
  <c r="G137" i="11" s="1"/>
  <c r="G136" i="11" s="1"/>
  <c r="DY138" i="11"/>
  <c r="CN138" i="11"/>
  <c r="BX138" i="11"/>
  <c r="BH138" i="11"/>
  <c r="AR138" i="11"/>
  <c r="AB138" i="11"/>
  <c r="L138" i="11"/>
  <c r="DV138" i="11"/>
  <c r="CM138" i="11"/>
  <c r="BW138" i="11"/>
  <c r="BG138" i="11"/>
  <c r="AQ138" i="11"/>
  <c r="AA138" i="11"/>
  <c r="K138" i="11"/>
  <c r="EP138" i="11"/>
  <c r="DA138" i="11"/>
  <c r="CE138" i="11"/>
  <c r="BO138" i="11"/>
  <c r="AY138" i="11"/>
  <c r="AI138" i="11"/>
  <c r="S138" i="11"/>
  <c r="C138" i="11"/>
  <c r="BP138" i="11"/>
  <c r="D138" i="11"/>
  <c r="FC138" i="2"/>
  <c r="EY138" i="2"/>
  <c r="EU138" i="2"/>
  <c r="EQ138" i="2"/>
  <c r="EM138" i="2"/>
  <c r="EI138" i="2"/>
  <c r="EE138" i="2"/>
  <c r="EA138" i="2"/>
  <c r="DW138" i="2"/>
  <c r="DS138" i="2"/>
  <c r="DO138" i="2"/>
  <c r="DO137" i="2" s="1"/>
  <c r="DO136" i="2" s="1"/>
  <c r="DK138" i="2"/>
  <c r="DG138" i="2"/>
  <c r="DC138" i="2"/>
  <c r="CY138" i="2"/>
  <c r="CU138" i="2"/>
  <c r="CU137" i="2" s="1"/>
  <c r="CU136" i="2" s="1"/>
  <c r="CQ138" i="2"/>
  <c r="CM138" i="2"/>
  <c r="CI138" i="2"/>
  <c r="CE138" i="2"/>
  <c r="CA138" i="2"/>
  <c r="BW138" i="2"/>
  <c r="BS138" i="2"/>
  <c r="BO138" i="2"/>
  <c r="BK138" i="2"/>
  <c r="BG138" i="2"/>
  <c r="BC138" i="2"/>
  <c r="AY138" i="2"/>
  <c r="AU138" i="2"/>
  <c r="AQ138" i="2"/>
  <c r="AM138" i="2"/>
  <c r="AI138" i="2"/>
  <c r="AE138" i="2"/>
  <c r="AA138" i="2"/>
  <c r="W138" i="2"/>
  <c r="S138" i="2"/>
  <c r="O138" i="2"/>
  <c r="K138" i="2"/>
  <c r="G138" i="2"/>
  <c r="C138" i="2"/>
  <c r="ET138" i="11"/>
  <c r="AZ138" i="11"/>
  <c r="CF138" i="11"/>
  <c r="T138" i="11"/>
  <c r="DB138" i="11"/>
  <c r="AJ138" i="11"/>
  <c r="FD138" i="2"/>
  <c r="EX138" i="2"/>
  <c r="EX137" i="2" s="1"/>
  <c r="EX136" i="2" s="1"/>
  <c r="ES138" i="2"/>
  <c r="EN138" i="2"/>
  <c r="EH138" i="2"/>
  <c r="EC138" i="2"/>
  <c r="DX138" i="2"/>
  <c r="DR138" i="2"/>
  <c r="DM138" i="2"/>
  <c r="DH138" i="2"/>
  <c r="DB138" i="2"/>
  <c r="CW138" i="2"/>
  <c r="CR138" i="2"/>
  <c r="CR137" i="2" s="1"/>
  <c r="CR136" i="2" s="1"/>
  <c r="CL138" i="2"/>
  <c r="CL137" i="2" s="1"/>
  <c r="CL136" i="2" s="1"/>
  <c r="CG138" i="2"/>
  <c r="CB138" i="2"/>
  <c r="BV138" i="2"/>
  <c r="BQ138" i="2"/>
  <c r="BL138" i="2"/>
  <c r="BF138" i="2"/>
  <c r="BA138" i="2"/>
  <c r="AV138" i="2"/>
  <c r="AP138" i="2"/>
  <c r="AK138" i="2"/>
  <c r="AF138" i="2"/>
  <c r="Z138" i="2"/>
  <c r="Z137" i="2" s="1"/>
  <c r="Z136" i="2" s="1"/>
  <c r="U138" i="2"/>
  <c r="P138" i="2"/>
  <c r="J138" i="2"/>
  <c r="E138" i="2"/>
  <c r="FB138" i="2"/>
  <c r="EW138" i="2"/>
  <c r="ER138" i="2"/>
  <c r="EL138" i="2"/>
  <c r="EG138" i="2"/>
  <c r="EB138" i="2"/>
  <c r="DV138" i="2"/>
  <c r="DV137" i="2" s="1"/>
  <c r="DV136" i="2" s="1"/>
  <c r="DQ138" i="2"/>
  <c r="DQ137" i="2" s="1"/>
  <c r="DQ136" i="2" s="1"/>
  <c r="DL138" i="2"/>
  <c r="DF138" i="2"/>
  <c r="DA138" i="2"/>
  <c r="CV138" i="2"/>
  <c r="CP138" i="2"/>
  <c r="CK138" i="2"/>
  <c r="CF138" i="2"/>
  <c r="BZ138" i="2"/>
  <c r="BU138" i="2"/>
  <c r="BP138" i="2"/>
  <c r="BJ138" i="2"/>
  <c r="BE138" i="2"/>
  <c r="AZ138" i="2"/>
  <c r="AT138" i="2"/>
  <c r="AO138" i="2"/>
  <c r="AJ138" i="2"/>
  <c r="AD138" i="2"/>
  <c r="Y138" i="2"/>
  <c r="T138" i="2"/>
  <c r="N138" i="2"/>
  <c r="I138" i="2"/>
  <c r="D138" i="2"/>
  <c r="FF138" i="2"/>
  <c r="FA138" i="2"/>
  <c r="EV138" i="2"/>
  <c r="EP138" i="2"/>
  <c r="EK138" i="2"/>
  <c r="EK137" i="2" s="1"/>
  <c r="EK136" i="2" s="1"/>
  <c r="EF138" i="2"/>
  <c r="DZ138" i="2"/>
  <c r="DU138" i="2"/>
  <c r="DP138" i="2"/>
  <c r="DJ138" i="2"/>
  <c r="DE138" i="2"/>
  <c r="CZ138" i="2"/>
  <c r="CT138" i="2"/>
  <c r="CO138" i="2"/>
  <c r="CJ138" i="2"/>
  <c r="CD138" i="2"/>
  <c r="CD137" i="2" s="1"/>
  <c r="CD136" i="2" s="1"/>
  <c r="BY138" i="2"/>
  <c r="BT138" i="2"/>
  <c r="BN138" i="2"/>
  <c r="BI138" i="2"/>
  <c r="BD138" i="2"/>
  <c r="AX138" i="2"/>
  <c r="AS138" i="2"/>
  <c r="AS137" i="2" s="1"/>
  <c r="AS136" i="2" s="1"/>
  <c r="AN138" i="2"/>
  <c r="AH138" i="2"/>
  <c r="AC138" i="2"/>
  <c r="X138" i="2"/>
  <c r="R138" i="2"/>
  <c r="R137" i="2" s="1"/>
  <c r="R136" i="2" s="1"/>
  <c r="M138" i="2"/>
  <c r="H138" i="2"/>
  <c r="B138" i="2"/>
  <c r="FE138" i="2"/>
  <c r="EZ138" i="2"/>
  <c r="ET138" i="2"/>
  <c r="EO138" i="2"/>
  <c r="EJ138" i="2"/>
  <c r="ED138" i="2"/>
  <c r="ED137" i="2" s="1"/>
  <c r="ED136" i="2" s="1"/>
  <c r="DY138" i="2"/>
  <c r="DT138" i="2"/>
  <c r="DN138" i="2"/>
  <c r="DI138" i="2"/>
  <c r="DD138" i="2"/>
  <c r="CX138" i="2"/>
  <c r="CX137" i="2" s="1"/>
  <c r="CX136" i="2" s="1"/>
  <c r="CS138" i="2"/>
  <c r="CN138" i="2"/>
  <c r="CH138" i="2"/>
  <c r="CH137" i="2" s="1"/>
  <c r="CH136" i="2" s="1"/>
  <c r="CC138" i="2"/>
  <c r="BX138" i="2"/>
  <c r="BR138" i="2"/>
  <c r="BR137" i="2" s="1"/>
  <c r="BR136" i="2" s="1"/>
  <c r="BM138" i="2"/>
  <c r="BH138" i="2"/>
  <c r="BB138" i="2"/>
  <c r="AW138" i="2"/>
  <c r="AR138" i="2"/>
  <c r="AL138" i="2"/>
  <c r="AG138" i="2"/>
  <c r="AB138" i="2"/>
  <c r="V138" i="2"/>
  <c r="Q138" i="2"/>
  <c r="L138" i="2"/>
  <c r="F138" i="2"/>
  <c r="FE123" i="11"/>
  <c r="FA123" i="11"/>
  <c r="EW123" i="11"/>
  <c r="ES123" i="11"/>
  <c r="EO123" i="11"/>
  <c r="EK123" i="11"/>
  <c r="EK121" i="11" s="1"/>
  <c r="EK120" i="11" s="1"/>
  <c r="EG123" i="11"/>
  <c r="EC123" i="11"/>
  <c r="DY123" i="11"/>
  <c r="DU123" i="11"/>
  <c r="DQ123" i="11"/>
  <c r="DQ121" i="11" s="1"/>
  <c r="DQ120" i="11" s="1"/>
  <c r="DM123" i="11"/>
  <c r="DI123" i="11"/>
  <c r="DE123" i="11"/>
  <c r="DA123" i="11"/>
  <c r="CW123" i="11"/>
  <c r="CS123" i="11"/>
  <c r="CO123" i="11"/>
  <c r="CK123" i="11"/>
  <c r="CG123" i="11"/>
  <c r="CC123" i="11"/>
  <c r="BY123" i="11"/>
  <c r="BU123" i="11"/>
  <c r="BQ123" i="11"/>
  <c r="BM123" i="11"/>
  <c r="BI123" i="11"/>
  <c r="BE123" i="11"/>
  <c r="BA123" i="11"/>
  <c r="AW123" i="11"/>
  <c r="AS123" i="11"/>
  <c r="AS121" i="11" s="1"/>
  <c r="AS120" i="11" s="1"/>
  <c r="AO123" i="11"/>
  <c r="AK123" i="11"/>
  <c r="AG123" i="11"/>
  <c r="AC123" i="11"/>
  <c r="Y123" i="11"/>
  <c r="U123" i="11"/>
  <c r="Q123" i="11"/>
  <c r="M123" i="11"/>
  <c r="I123" i="11"/>
  <c r="E123" i="11"/>
  <c r="FF123" i="11"/>
  <c r="FB123" i="11"/>
  <c r="EX123" i="11"/>
  <c r="ET123" i="11"/>
  <c r="EP123" i="11"/>
  <c r="EL123" i="11"/>
  <c r="EH123" i="11"/>
  <c r="ED123" i="11"/>
  <c r="DZ123" i="11"/>
  <c r="DV123" i="11"/>
  <c r="DR123" i="11"/>
  <c r="DN123" i="11"/>
  <c r="DJ123" i="11"/>
  <c r="DF123" i="11"/>
  <c r="DB123" i="11"/>
  <c r="CX123" i="11"/>
  <c r="CT123" i="11"/>
  <c r="CP123" i="11"/>
  <c r="CL123" i="11"/>
  <c r="CH123" i="11"/>
  <c r="CD123" i="11"/>
  <c r="BZ123" i="11"/>
  <c r="BV123" i="11"/>
  <c r="BR123" i="11"/>
  <c r="BN123" i="11"/>
  <c r="BJ123" i="11"/>
  <c r="BF123" i="11"/>
  <c r="BB123" i="11"/>
  <c r="AX123" i="11"/>
  <c r="AT123" i="11"/>
  <c r="AP123" i="11"/>
  <c r="AL123" i="11"/>
  <c r="AH123" i="11"/>
  <c r="AD123" i="11"/>
  <c r="Z123" i="11"/>
  <c r="V123" i="11"/>
  <c r="R123" i="11"/>
  <c r="N123" i="11"/>
  <c r="J123" i="11"/>
  <c r="F123" i="11"/>
  <c r="B123" i="11"/>
  <c r="EZ123" i="11"/>
  <c r="ER123" i="11"/>
  <c r="EJ123" i="11"/>
  <c r="EB123" i="11"/>
  <c r="DT123" i="11"/>
  <c r="DL123" i="11"/>
  <c r="DD123" i="11"/>
  <c r="CV123" i="11"/>
  <c r="CN123" i="11"/>
  <c r="CF123" i="11"/>
  <c r="BX123" i="11"/>
  <c r="BP123" i="11"/>
  <c r="BH123" i="11"/>
  <c r="AZ123" i="11"/>
  <c r="AR123" i="11"/>
  <c r="AJ123" i="11"/>
  <c r="AB123" i="11"/>
  <c r="T123" i="11"/>
  <c r="L123" i="11"/>
  <c r="D123" i="11"/>
  <c r="EY123" i="11"/>
  <c r="EQ123" i="11"/>
  <c r="EI123" i="11"/>
  <c r="EA123" i="11"/>
  <c r="DS123" i="11"/>
  <c r="DK123" i="11"/>
  <c r="DC123" i="11"/>
  <c r="CU123" i="11"/>
  <c r="CM123" i="11"/>
  <c r="CE123" i="11"/>
  <c r="BW123" i="11"/>
  <c r="BO123" i="11"/>
  <c r="BG123" i="11"/>
  <c r="AY123" i="11"/>
  <c r="AQ123" i="11"/>
  <c r="AI123" i="11"/>
  <c r="AA123" i="11"/>
  <c r="S123" i="11"/>
  <c r="K123" i="11"/>
  <c r="C123" i="11"/>
  <c r="FD123" i="11"/>
  <c r="EN123" i="11"/>
  <c r="DX123" i="11"/>
  <c r="DH123" i="11"/>
  <c r="CR123" i="11"/>
  <c r="CB123" i="11"/>
  <c r="BL123" i="11"/>
  <c r="AV123" i="11"/>
  <c r="AF123" i="11"/>
  <c r="AF121" i="11" s="1"/>
  <c r="AF120" i="11" s="1"/>
  <c r="P123" i="11"/>
  <c r="FC123" i="11"/>
  <c r="EM123" i="11"/>
  <c r="DW123" i="11"/>
  <c r="DG123" i="11"/>
  <c r="CQ123" i="11"/>
  <c r="CA123" i="11"/>
  <c r="BK123" i="11"/>
  <c r="AU123" i="11"/>
  <c r="AE123" i="11"/>
  <c r="EU123" i="11"/>
  <c r="EU121" i="11" s="1"/>
  <c r="EU120" i="11" s="1"/>
  <c r="EE123" i="11"/>
  <c r="EE121" i="11" s="1"/>
  <c r="EE120" i="11" s="1"/>
  <c r="DO123" i="11"/>
  <c r="CY123" i="11"/>
  <c r="CI123" i="11"/>
  <c r="BS123" i="11"/>
  <c r="BS121" i="11" s="1"/>
  <c r="BS120" i="11" s="1"/>
  <c r="BC123" i="11"/>
  <c r="AM123" i="11"/>
  <c r="W123" i="11"/>
  <c r="G123" i="11"/>
  <c r="EF123" i="11"/>
  <c r="EF121" i="11" s="1"/>
  <c r="EF120" i="11" s="1"/>
  <c r="BT123" i="11"/>
  <c r="O123" i="11"/>
  <c r="DP123" i="11"/>
  <c r="BD123" i="11"/>
  <c r="H123" i="11"/>
  <c r="EV123" i="11"/>
  <c r="CJ123" i="11"/>
  <c r="CJ121" i="11" s="1"/>
  <c r="CJ120" i="11" s="1"/>
  <c r="X123" i="11"/>
  <c r="CZ123" i="11"/>
  <c r="AN123" i="11"/>
  <c r="FD123" i="2"/>
  <c r="EZ123" i="2"/>
  <c r="EV123" i="2"/>
  <c r="ER123" i="2"/>
  <c r="EN123" i="2"/>
  <c r="EJ123" i="2"/>
  <c r="EF123" i="2"/>
  <c r="EB123" i="2"/>
  <c r="DX123" i="2"/>
  <c r="DT123" i="2"/>
  <c r="DT121" i="2" s="1"/>
  <c r="DT120" i="2" s="1"/>
  <c r="DP123" i="2"/>
  <c r="DL123" i="2"/>
  <c r="DH123" i="2"/>
  <c r="DD123" i="2"/>
  <c r="CZ123" i="2"/>
  <c r="CV123" i="2"/>
  <c r="CR123" i="2"/>
  <c r="CN123" i="2"/>
  <c r="CJ123" i="2"/>
  <c r="CF123" i="2"/>
  <c r="CB123" i="2"/>
  <c r="BX123" i="2"/>
  <c r="BT123" i="2"/>
  <c r="BP123" i="2"/>
  <c r="BL123" i="2"/>
  <c r="BH123" i="2"/>
  <c r="BH121" i="2" s="1"/>
  <c r="BH120" i="2" s="1"/>
  <c r="BD123" i="2"/>
  <c r="AZ123" i="2"/>
  <c r="AV123" i="2"/>
  <c r="AR123" i="2"/>
  <c r="AN123" i="2"/>
  <c r="AJ123" i="2"/>
  <c r="AF123" i="2"/>
  <c r="AB123" i="2"/>
  <c r="X123" i="2"/>
  <c r="T123" i="2"/>
  <c r="P123" i="2"/>
  <c r="P121" i="2" s="1"/>
  <c r="P120" i="2" s="1"/>
  <c r="L123" i="2"/>
  <c r="H123" i="2"/>
  <c r="D123" i="2"/>
  <c r="FE123" i="2"/>
  <c r="FA123" i="2"/>
  <c r="EW123" i="2"/>
  <c r="ES123" i="2"/>
  <c r="EO123" i="2"/>
  <c r="EK123" i="2"/>
  <c r="EG123" i="2"/>
  <c r="EC123" i="2"/>
  <c r="DY123" i="2"/>
  <c r="DU123" i="2"/>
  <c r="DQ123" i="2"/>
  <c r="DM123" i="2"/>
  <c r="DI123" i="2"/>
  <c r="DE123" i="2"/>
  <c r="DA123" i="2"/>
  <c r="CW123" i="2"/>
  <c r="CS123" i="2"/>
  <c r="CO123" i="2"/>
  <c r="CK123" i="2"/>
  <c r="CG123" i="2"/>
  <c r="CC123" i="2"/>
  <c r="BY123" i="2"/>
  <c r="BU123" i="2"/>
  <c r="BQ123" i="2"/>
  <c r="BM123" i="2"/>
  <c r="BI123" i="2"/>
  <c r="BE123" i="2"/>
  <c r="BA123" i="2"/>
  <c r="FC123" i="2"/>
  <c r="EU123" i="2"/>
  <c r="EM123" i="2"/>
  <c r="EE123" i="2"/>
  <c r="DW123" i="2"/>
  <c r="DO123" i="2"/>
  <c r="DG123" i="2"/>
  <c r="CY123" i="2"/>
  <c r="CQ123" i="2"/>
  <c r="CI123" i="2"/>
  <c r="CA123" i="2"/>
  <c r="BS123" i="2"/>
  <c r="BK123" i="2"/>
  <c r="BC123" i="2"/>
  <c r="AW123" i="2"/>
  <c r="AQ123" i="2"/>
  <c r="AL123" i="2"/>
  <c r="AG123" i="2"/>
  <c r="AA123" i="2"/>
  <c r="AA121" i="2" s="1"/>
  <c r="AA120" i="2" s="1"/>
  <c r="V123" i="2"/>
  <c r="Q123" i="2"/>
  <c r="K123" i="2"/>
  <c r="F123" i="2"/>
  <c r="F121" i="2" s="1"/>
  <c r="F120" i="2" s="1"/>
  <c r="FB123" i="2"/>
  <c r="ET123" i="2"/>
  <c r="EL123" i="2"/>
  <c r="ED123" i="2"/>
  <c r="DV123" i="2"/>
  <c r="DN123" i="2"/>
  <c r="DF123" i="2"/>
  <c r="CX123" i="2"/>
  <c r="CP123" i="2"/>
  <c r="CH123" i="2"/>
  <c r="BZ123" i="2"/>
  <c r="BR123" i="2"/>
  <c r="BR121" i="2" s="1"/>
  <c r="BR120" i="2" s="1"/>
  <c r="BJ123" i="2"/>
  <c r="BB123" i="2"/>
  <c r="AU123" i="2"/>
  <c r="AU121" i="2" s="1"/>
  <c r="AU120" i="2" s="1"/>
  <c r="AP123" i="2"/>
  <c r="AK123" i="2"/>
  <c r="AE123" i="2"/>
  <c r="AE121" i="2" s="1"/>
  <c r="AE120" i="2" s="1"/>
  <c r="Z123" i="2"/>
  <c r="U123" i="2"/>
  <c r="O123" i="2"/>
  <c r="J123" i="2"/>
  <c r="E123" i="2"/>
  <c r="FF123" i="2"/>
  <c r="FF121" i="2" s="1"/>
  <c r="FF120" i="2" s="1"/>
  <c r="EP123" i="2"/>
  <c r="DZ123" i="2"/>
  <c r="DJ123" i="2"/>
  <c r="DB123" i="2"/>
  <c r="CL123" i="2"/>
  <c r="BV123" i="2"/>
  <c r="BV121" i="2" s="1"/>
  <c r="BV120" i="2" s="1"/>
  <c r="BF123" i="2"/>
  <c r="AX123" i="2"/>
  <c r="AM123" i="2"/>
  <c r="AC123" i="2"/>
  <c r="W123" i="2"/>
  <c r="M123" i="2"/>
  <c r="B123" i="2"/>
  <c r="EY123" i="2"/>
  <c r="EQ123" i="2"/>
  <c r="EI123" i="2"/>
  <c r="EA123" i="2"/>
  <c r="DS123" i="2"/>
  <c r="DS121" i="2" s="1"/>
  <c r="DS120" i="2" s="1"/>
  <c r="DK123" i="2"/>
  <c r="DC123" i="2"/>
  <c r="CU123" i="2"/>
  <c r="CM123" i="2"/>
  <c r="CE123" i="2"/>
  <c r="BW123" i="2"/>
  <c r="BO123" i="2"/>
  <c r="BG123" i="2"/>
  <c r="AY123" i="2"/>
  <c r="AT123" i="2"/>
  <c r="AO123" i="2"/>
  <c r="AI123" i="2"/>
  <c r="AD123" i="2"/>
  <c r="Y123" i="2"/>
  <c r="S123" i="2"/>
  <c r="N123" i="2"/>
  <c r="I123" i="2"/>
  <c r="C123" i="2"/>
  <c r="EX123" i="2"/>
  <c r="EH123" i="2"/>
  <c r="DR123" i="2"/>
  <c r="CT123" i="2"/>
  <c r="CT121" i="2" s="1"/>
  <c r="CT120" i="2" s="1"/>
  <c r="CD123" i="2"/>
  <c r="BN123" i="2"/>
  <c r="BN121" i="2" s="1"/>
  <c r="BN120" i="2" s="1"/>
  <c r="AS123" i="2"/>
  <c r="AH123" i="2"/>
  <c r="R123" i="2"/>
  <c r="G123" i="2"/>
  <c r="FE148" i="11"/>
  <c r="FA148" i="11"/>
  <c r="EW148" i="11"/>
  <c r="ES148" i="11"/>
  <c r="EO148" i="11"/>
  <c r="EK148" i="11"/>
  <c r="EG148" i="11"/>
  <c r="EC148" i="11"/>
  <c r="DY148" i="11"/>
  <c r="DU148" i="11"/>
  <c r="DQ148" i="11"/>
  <c r="DM148" i="11"/>
  <c r="DI148" i="11"/>
  <c r="DE148" i="11"/>
  <c r="DA148" i="11"/>
  <c r="CW148" i="11"/>
  <c r="CS148" i="11"/>
  <c r="CO148" i="11"/>
  <c r="CK148" i="11"/>
  <c r="CG148" i="11"/>
  <c r="CC148" i="11"/>
  <c r="BY148" i="11"/>
  <c r="BU148" i="11"/>
  <c r="BQ148" i="11"/>
  <c r="BM148" i="11"/>
  <c r="BI148" i="11"/>
  <c r="BE148" i="11"/>
  <c r="BA148" i="11"/>
  <c r="AW148" i="11"/>
  <c r="AS148" i="11"/>
  <c r="AO148" i="11"/>
  <c r="AK148" i="11"/>
  <c r="AG148" i="11"/>
  <c r="AC148" i="11"/>
  <c r="Y148" i="11"/>
  <c r="U148" i="11"/>
  <c r="Q148" i="11"/>
  <c r="M148" i="11"/>
  <c r="I148" i="11"/>
  <c r="E148" i="11"/>
  <c r="FF148" i="11"/>
  <c r="FB148" i="11"/>
  <c r="EX148" i="11"/>
  <c r="ET148" i="11"/>
  <c r="EP148" i="11"/>
  <c r="EL148" i="11"/>
  <c r="EH148" i="11"/>
  <c r="ED148" i="11"/>
  <c r="DZ148" i="11"/>
  <c r="DV148" i="11"/>
  <c r="DR148" i="11"/>
  <c r="DN148" i="11"/>
  <c r="DJ148" i="11"/>
  <c r="DF148" i="11"/>
  <c r="DB148" i="11"/>
  <c r="CX148" i="11"/>
  <c r="CT148" i="11"/>
  <c r="CP148" i="11"/>
  <c r="CL148" i="11"/>
  <c r="CH148" i="11"/>
  <c r="CD148" i="11"/>
  <c r="BZ148" i="11"/>
  <c r="BV148" i="11"/>
  <c r="BR148" i="11"/>
  <c r="BN148" i="11"/>
  <c r="BJ148" i="11"/>
  <c r="BF148" i="11"/>
  <c r="BB148" i="11"/>
  <c r="AX148" i="11"/>
  <c r="AT148" i="11"/>
  <c r="AP148" i="11"/>
  <c r="AL148" i="11"/>
  <c r="AH148" i="11"/>
  <c r="AD148" i="11"/>
  <c r="Z148" i="11"/>
  <c r="V148" i="11"/>
  <c r="R148" i="11"/>
  <c r="N148" i="11"/>
  <c r="J148" i="11"/>
  <c r="F148" i="11"/>
  <c r="B148" i="11"/>
  <c r="EZ148" i="11"/>
  <c r="ER148" i="11"/>
  <c r="EJ148" i="11"/>
  <c r="EB148" i="11"/>
  <c r="DT148" i="11"/>
  <c r="DL148" i="11"/>
  <c r="DD148" i="11"/>
  <c r="CV148" i="11"/>
  <c r="CN148" i="11"/>
  <c r="CF148" i="11"/>
  <c r="BX148" i="11"/>
  <c r="BP148" i="11"/>
  <c r="BH148" i="11"/>
  <c r="AZ148" i="11"/>
  <c r="AR148" i="11"/>
  <c r="AJ148" i="11"/>
  <c r="AB148" i="11"/>
  <c r="T148" i="11"/>
  <c r="L148" i="11"/>
  <c r="D148" i="11"/>
  <c r="FC148" i="11"/>
  <c r="EU148" i="11"/>
  <c r="EM148" i="11"/>
  <c r="EE148" i="11"/>
  <c r="DW148" i="11"/>
  <c r="DO148" i="11"/>
  <c r="DG148" i="11"/>
  <c r="CY148" i="11"/>
  <c r="CQ148" i="11"/>
  <c r="CI148" i="11"/>
  <c r="CA148" i="11"/>
  <c r="BS148" i="11"/>
  <c r="BK148" i="11"/>
  <c r="BC148" i="11"/>
  <c r="AU148" i="11"/>
  <c r="AM148" i="11"/>
  <c r="AE148" i="11"/>
  <c r="W148" i="11"/>
  <c r="O148" i="11"/>
  <c r="G148" i="11"/>
  <c r="EQ148" i="11"/>
  <c r="EA148" i="11"/>
  <c r="DK148" i="11"/>
  <c r="CU148" i="11"/>
  <c r="CE148" i="11"/>
  <c r="BO148" i="11"/>
  <c r="AY148" i="11"/>
  <c r="AI148" i="11"/>
  <c r="S148" i="11"/>
  <c r="C148" i="11"/>
  <c r="FD148" i="11"/>
  <c r="EN148" i="11"/>
  <c r="DX148" i="11"/>
  <c r="DH148" i="11"/>
  <c r="CR148" i="11"/>
  <c r="CB148" i="11"/>
  <c r="BL148" i="11"/>
  <c r="AV148" i="11"/>
  <c r="AF148" i="11"/>
  <c r="P148" i="11"/>
  <c r="EI148" i="11"/>
  <c r="DC148" i="11"/>
  <c r="BW148" i="11"/>
  <c r="AQ148" i="11"/>
  <c r="K148" i="11"/>
  <c r="EV148" i="11"/>
  <c r="DP148" i="11"/>
  <c r="CJ148" i="11"/>
  <c r="BD148" i="11"/>
  <c r="X148" i="11"/>
  <c r="EF148" i="11"/>
  <c r="BT148" i="11"/>
  <c r="H148" i="11"/>
  <c r="DS148" i="11"/>
  <c r="BG148" i="11"/>
  <c r="AN148" i="11"/>
  <c r="EY148" i="11"/>
  <c r="AA148" i="11"/>
  <c r="CM148" i="11"/>
  <c r="FC148" i="2"/>
  <c r="EY148" i="2"/>
  <c r="EU148" i="2"/>
  <c r="EQ148" i="2"/>
  <c r="EM148" i="2"/>
  <c r="EI148" i="2"/>
  <c r="EE148" i="2"/>
  <c r="EA148" i="2"/>
  <c r="DW148" i="2"/>
  <c r="DS148" i="2"/>
  <c r="DO148" i="2"/>
  <c r="DK148" i="2"/>
  <c r="DG148" i="2"/>
  <c r="DC148" i="2"/>
  <c r="CY148" i="2"/>
  <c r="CU148" i="2"/>
  <c r="CQ148" i="2"/>
  <c r="CM148" i="2"/>
  <c r="CI148" i="2"/>
  <c r="CE148" i="2"/>
  <c r="CA148" i="2"/>
  <c r="BW148" i="2"/>
  <c r="BS148" i="2"/>
  <c r="BO148" i="2"/>
  <c r="BK148" i="2"/>
  <c r="BG148" i="2"/>
  <c r="BC148" i="2"/>
  <c r="AY148" i="2"/>
  <c r="AU148" i="2"/>
  <c r="AQ148" i="2"/>
  <c r="AM148" i="2"/>
  <c r="AI148" i="2"/>
  <c r="AE148" i="2"/>
  <c r="AA148" i="2"/>
  <c r="W148" i="2"/>
  <c r="S148" i="2"/>
  <c r="O148" i="2"/>
  <c r="K148" i="2"/>
  <c r="G148" i="2"/>
  <c r="C148" i="2"/>
  <c r="FF148" i="2"/>
  <c r="FB148" i="2"/>
  <c r="EX148" i="2"/>
  <c r="ET148" i="2"/>
  <c r="EP148" i="2"/>
  <c r="EL148" i="2"/>
  <c r="EH148" i="2"/>
  <c r="ED148" i="2"/>
  <c r="DZ148" i="2"/>
  <c r="DV148" i="2"/>
  <c r="DR148" i="2"/>
  <c r="DN148" i="2"/>
  <c r="DJ148" i="2"/>
  <c r="DF148" i="2"/>
  <c r="DB148" i="2"/>
  <c r="CX148" i="2"/>
  <c r="CT148" i="2"/>
  <c r="CP148" i="2"/>
  <c r="CL148" i="2"/>
  <c r="CH148" i="2"/>
  <c r="CD148" i="2"/>
  <c r="BZ148" i="2"/>
  <c r="BV148" i="2"/>
  <c r="BR148" i="2"/>
  <c r="BN148" i="2"/>
  <c r="BJ148" i="2"/>
  <c r="BF148" i="2"/>
  <c r="BB148" i="2"/>
  <c r="AX148" i="2"/>
  <c r="AT148" i="2"/>
  <c r="AP148" i="2"/>
  <c r="AL148" i="2"/>
  <c r="AH148" i="2"/>
  <c r="AD148" i="2"/>
  <c r="Z148" i="2"/>
  <c r="V148" i="2"/>
  <c r="R148" i="2"/>
  <c r="N148" i="2"/>
  <c r="J148" i="2"/>
  <c r="F148" i="2"/>
  <c r="B148" i="2"/>
  <c r="FD148" i="2"/>
  <c r="EZ148" i="2"/>
  <c r="EV148" i="2"/>
  <c r="ER148" i="2"/>
  <c r="EN148" i="2"/>
  <c r="EJ148" i="2"/>
  <c r="EF148" i="2"/>
  <c r="EB148" i="2"/>
  <c r="DX148" i="2"/>
  <c r="DT148" i="2"/>
  <c r="DP148" i="2"/>
  <c r="DL148" i="2"/>
  <c r="DH148" i="2"/>
  <c r="DD148" i="2"/>
  <c r="CZ148" i="2"/>
  <c r="CV148" i="2"/>
  <c r="CR148" i="2"/>
  <c r="CN148" i="2"/>
  <c r="CJ148" i="2"/>
  <c r="CF148" i="2"/>
  <c r="CB148" i="2"/>
  <c r="BX148" i="2"/>
  <c r="BT148" i="2"/>
  <c r="BP148" i="2"/>
  <c r="BL148" i="2"/>
  <c r="BH148" i="2"/>
  <c r="BD148" i="2"/>
  <c r="AZ148" i="2"/>
  <c r="AV148" i="2"/>
  <c r="AR148" i="2"/>
  <c r="AN148" i="2"/>
  <c r="AJ148" i="2"/>
  <c r="AF148" i="2"/>
  <c r="AB148" i="2"/>
  <c r="X148" i="2"/>
  <c r="T148" i="2"/>
  <c r="P148" i="2"/>
  <c r="L148" i="2"/>
  <c r="H148" i="2"/>
  <c r="D148" i="2"/>
  <c r="CZ148" i="11"/>
  <c r="FA148" i="2"/>
  <c r="EK148" i="2"/>
  <c r="DU148" i="2"/>
  <c r="DE148" i="2"/>
  <c r="CO148" i="2"/>
  <c r="BY148" i="2"/>
  <c r="BI148" i="2"/>
  <c r="AS148" i="2"/>
  <c r="AC148" i="2"/>
  <c r="M148" i="2"/>
  <c r="EW148" i="2"/>
  <c r="EG148" i="2"/>
  <c r="DQ148" i="2"/>
  <c r="DA148" i="2"/>
  <c r="CK148" i="2"/>
  <c r="BU148" i="2"/>
  <c r="BE148" i="2"/>
  <c r="AO148" i="2"/>
  <c r="Y148" i="2"/>
  <c r="I148" i="2"/>
  <c r="ES148" i="2"/>
  <c r="EC148" i="2"/>
  <c r="DM148" i="2"/>
  <c r="CW148" i="2"/>
  <c r="CG148" i="2"/>
  <c r="BQ148" i="2"/>
  <c r="BA148" i="2"/>
  <c r="AK148" i="2"/>
  <c r="U148" i="2"/>
  <c r="E148" i="2"/>
  <c r="DY148" i="2"/>
  <c r="BM148" i="2"/>
  <c r="DI148" i="2"/>
  <c r="AW148" i="2"/>
  <c r="FE148" i="2"/>
  <c r="CS148" i="2"/>
  <c r="AG148" i="2"/>
  <c r="EO148" i="2"/>
  <c r="CC148" i="2"/>
  <c r="Q148" i="2"/>
  <c r="FF147" i="11"/>
  <c r="FB147" i="11"/>
  <c r="EX147" i="11"/>
  <c r="ET147" i="11"/>
  <c r="EP147" i="11"/>
  <c r="EL147" i="11"/>
  <c r="EH147" i="11"/>
  <c r="ED147" i="11"/>
  <c r="DZ147" i="11"/>
  <c r="DV147" i="11"/>
  <c r="DR147" i="11"/>
  <c r="DN147" i="11"/>
  <c r="DJ147" i="11"/>
  <c r="DF147" i="11"/>
  <c r="DB147" i="11"/>
  <c r="CX147" i="11"/>
  <c r="CT147" i="11"/>
  <c r="CP147" i="11"/>
  <c r="CL147" i="11"/>
  <c r="CH147" i="11"/>
  <c r="CD147" i="11"/>
  <c r="BZ147" i="11"/>
  <c r="BV147" i="11"/>
  <c r="BR147" i="11"/>
  <c r="BN147" i="11"/>
  <c r="BJ147" i="11"/>
  <c r="BF147" i="11"/>
  <c r="BB147" i="11"/>
  <c r="AX147" i="11"/>
  <c r="AT147" i="11"/>
  <c r="AP147" i="11"/>
  <c r="AL147" i="11"/>
  <c r="AH147" i="11"/>
  <c r="AD147" i="11"/>
  <c r="Z147" i="11"/>
  <c r="V147" i="11"/>
  <c r="R147" i="11"/>
  <c r="N147" i="11"/>
  <c r="J147" i="11"/>
  <c r="F147" i="11"/>
  <c r="B147" i="11"/>
  <c r="FC147" i="11"/>
  <c r="EY147" i="11"/>
  <c r="EU147" i="11"/>
  <c r="EQ147" i="11"/>
  <c r="EM147" i="11"/>
  <c r="EM146" i="11" s="1"/>
  <c r="EM145" i="11" s="1"/>
  <c r="EM144" i="11" s="1"/>
  <c r="EI147" i="11"/>
  <c r="EE147" i="11"/>
  <c r="EA147" i="11"/>
  <c r="DW147" i="11"/>
  <c r="DS147" i="11"/>
  <c r="DO147" i="11"/>
  <c r="DK147" i="11"/>
  <c r="DG147" i="11"/>
  <c r="DC147" i="11"/>
  <c r="CY147" i="11"/>
  <c r="CU147" i="11"/>
  <c r="CQ147" i="11"/>
  <c r="CM147" i="11"/>
  <c r="CI147" i="11"/>
  <c r="CE147" i="11"/>
  <c r="CA147" i="11"/>
  <c r="CA146" i="11" s="1"/>
  <c r="CA145" i="11" s="1"/>
  <c r="CA144" i="11" s="1"/>
  <c r="BW147" i="11"/>
  <c r="BS147" i="11"/>
  <c r="BO147" i="11"/>
  <c r="BO146" i="11" s="1"/>
  <c r="BO145" i="11" s="1"/>
  <c r="BO144" i="11" s="1"/>
  <c r="BK147" i="11"/>
  <c r="BG147" i="11"/>
  <c r="BC147" i="11"/>
  <c r="AY147" i="11"/>
  <c r="AU147" i="11"/>
  <c r="AU146" i="11" s="1"/>
  <c r="AU145" i="11" s="1"/>
  <c r="AU144" i="11" s="1"/>
  <c r="AQ147" i="11"/>
  <c r="AQ146" i="11" s="1"/>
  <c r="AQ145" i="11" s="1"/>
  <c r="AQ144" i="11" s="1"/>
  <c r="AM147" i="11"/>
  <c r="AI147" i="11"/>
  <c r="AE147" i="11"/>
  <c r="AA147" i="11"/>
  <c r="W147" i="11"/>
  <c r="S147" i="11"/>
  <c r="O147" i="11"/>
  <c r="O146" i="11" s="1"/>
  <c r="O145" i="11" s="1"/>
  <c r="O144" i="11" s="1"/>
  <c r="K147" i="11"/>
  <c r="G147" i="11"/>
  <c r="C147" i="11"/>
  <c r="FA147" i="11"/>
  <c r="ES147" i="11"/>
  <c r="EK147" i="11"/>
  <c r="EK146" i="11" s="1"/>
  <c r="EK145" i="11" s="1"/>
  <c r="EK144" i="11" s="1"/>
  <c r="EC147" i="11"/>
  <c r="DU147" i="11"/>
  <c r="DM147" i="11"/>
  <c r="DE147" i="11"/>
  <c r="CW147" i="11"/>
  <c r="CO147" i="11"/>
  <c r="CG147" i="11"/>
  <c r="BY147" i="11"/>
  <c r="BY146" i="11" s="1"/>
  <c r="BY145" i="11" s="1"/>
  <c r="BY144" i="11" s="1"/>
  <c r="BQ147" i="11"/>
  <c r="BI147" i="11"/>
  <c r="BA147" i="11"/>
  <c r="AS147" i="11"/>
  <c r="AS146" i="11" s="1"/>
  <c r="AS145" i="11" s="1"/>
  <c r="AS144" i="11" s="1"/>
  <c r="AK147" i="11"/>
  <c r="AC147" i="11"/>
  <c r="U147" i="11"/>
  <c r="M147" i="11"/>
  <c r="M146" i="11" s="1"/>
  <c r="M145" i="11" s="1"/>
  <c r="M144" i="11" s="1"/>
  <c r="E147" i="11"/>
  <c r="FD147" i="11"/>
  <c r="EV147" i="11"/>
  <c r="EN147" i="11"/>
  <c r="EF147" i="11"/>
  <c r="DX147" i="11"/>
  <c r="DP147" i="11"/>
  <c r="DH147" i="11"/>
  <c r="CZ147" i="11"/>
  <c r="CR147" i="11"/>
  <c r="CR146" i="11" s="1"/>
  <c r="CR145" i="11" s="1"/>
  <c r="CR144" i="11" s="1"/>
  <c r="CJ147" i="11"/>
  <c r="CJ146" i="11" s="1"/>
  <c r="CJ145" i="11" s="1"/>
  <c r="CJ144" i="11" s="1"/>
  <c r="CB147" i="11"/>
  <c r="BT147" i="11"/>
  <c r="BL147" i="11"/>
  <c r="BD147" i="11"/>
  <c r="AV147" i="11"/>
  <c r="AN147" i="11"/>
  <c r="AF147" i="11"/>
  <c r="AF146" i="11" s="1"/>
  <c r="AF145" i="11" s="1"/>
  <c r="AF144" i="11" s="1"/>
  <c r="X147" i="11"/>
  <c r="P147" i="11"/>
  <c r="H147" i="11"/>
  <c r="ER147" i="11"/>
  <c r="EB147" i="11"/>
  <c r="EB146" i="11" s="1"/>
  <c r="EB145" i="11" s="1"/>
  <c r="EB144" i="11" s="1"/>
  <c r="DL147" i="11"/>
  <c r="CV147" i="11"/>
  <c r="CF147" i="11"/>
  <c r="BP147" i="11"/>
  <c r="AZ147" i="11"/>
  <c r="AJ147" i="11"/>
  <c r="T147" i="11"/>
  <c r="D147" i="11"/>
  <c r="D146" i="11" s="1"/>
  <c r="D145" i="11" s="1"/>
  <c r="D144" i="11" s="1"/>
  <c r="FE147" i="11"/>
  <c r="EO147" i="11"/>
  <c r="DY147" i="11"/>
  <c r="DI147" i="11"/>
  <c r="DI146" i="11" s="1"/>
  <c r="DI145" i="11" s="1"/>
  <c r="DI144" i="11" s="1"/>
  <c r="CS147" i="11"/>
  <c r="CC147" i="11"/>
  <c r="BM147" i="11"/>
  <c r="AW147" i="11"/>
  <c r="AW146" i="11" s="1"/>
  <c r="AW145" i="11" s="1"/>
  <c r="AW144" i="11" s="1"/>
  <c r="AG147" i="11"/>
  <c r="Q147" i="11"/>
  <c r="EJ147" i="11"/>
  <c r="EJ146" i="11" s="1"/>
  <c r="EJ145" i="11" s="1"/>
  <c r="EJ144" i="11" s="1"/>
  <c r="DD147" i="11"/>
  <c r="BX147" i="11"/>
  <c r="AR147" i="11"/>
  <c r="L147" i="11"/>
  <c r="L146" i="11" s="1"/>
  <c r="L145" i="11" s="1"/>
  <c r="L144" i="11" s="1"/>
  <c r="EW147" i="11"/>
  <c r="DQ147" i="11"/>
  <c r="CK147" i="11"/>
  <c r="CK146" i="11" s="1"/>
  <c r="CK145" i="11" s="1"/>
  <c r="CK144" i="11" s="1"/>
  <c r="BE147" i="11"/>
  <c r="Y147" i="11"/>
  <c r="DA147" i="11"/>
  <c r="AO147" i="11"/>
  <c r="AO146" i="11" s="1"/>
  <c r="AO145" i="11" s="1"/>
  <c r="AO144" i="11" s="1"/>
  <c r="EZ147" i="11"/>
  <c r="CN147" i="11"/>
  <c r="AB147" i="11"/>
  <c r="AB146" i="11" s="1"/>
  <c r="AB145" i="11" s="1"/>
  <c r="AB144" i="11" s="1"/>
  <c r="BU147" i="11"/>
  <c r="BU146" i="11" s="1"/>
  <c r="BU145" i="11" s="1"/>
  <c r="BU144" i="11" s="1"/>
  <c r="BH147" i="11"/>
  <c r="DT147" i="11"/>
  <c r="I147" i="11"/>
  <c r="FD147" i="2"/>
  <c r="EZ147" i="2"/>
  <c r="EV147" i="2"/>
  <c r="ER147" i="2"/>
  <c r="EN147" i="2"/>
  <c r="EJ147" i="2"/>
  <c r="EF147" i="2"/>
  <c r="EB147" i="2"/>
  <c r="DX147" i="2"/>
  <c r="DT147" i="2"/>
  <c r="DP147" i="2"/>
  <c r="DL147" i="2"/>
  <c r="DH147" i="2"/>
  <c r="DD147" i="2"/>
  <c r="CZ147" i="2"/>
  <c r="CV147" i="2"/>
  <c r="CR147" i="2"/>
  <c r="CN147" i="2"/>
  <c r="CJ147" i="2"/>
  <c r="CF147" i="2"/>
  <c r="CB147" i="2"/>
  <c r="BX147" i="2"/>
  <c r="BT147" i="2"/>
  <c r="BP147" i="2"/>
  <c r="BL147" i="2"/>
  <c r="BH147" i="2"/>
  <c r="BD147" i="2"/>
  <c r="AZ147" i="2"/>
  <c r="AV147" i="2"/>
  <c r="AR147" i="2"/>
  <c r="AN147" i="2"/>
  <c r="AJ147" i="2"/>
  <c r="AF147" i="2"/>
  <c r="AB147" i="2"/>
  <c r="X147" i="2"/>
  <c r="T147" i="2"/>
  <c r="P147" i="2"/>
  <c r="L147" i="2"/>
  <c r="H147" i="2"/>
  <c r="D147" i="2"/>
  <c r="FC147" i="2"/>
  <c r="EY147" i="2"/>
  <c r="EU147" i="2"/>
  <c r="EQ147" i="2"/>
  <c r="EM147" i="2"/>
  <c r="EI147" i="2"/>
  <c r="EE147" i="2"/>
  <c r="EA147" i="2"/>
  <c r="DW147" i="2"/>
  <c r="DS147" i="2"/>
  <c r="DO147" i="2"/>
  <c r="DK147" i="2"/>
  <c r="DG147" i="2"/>
  <c r="DC147" i="2"/>
  <c r="CY147" i="2"/>
  <c r="CU147" i="2"/>
  <c r="CQ147" i="2"/>
  <c r="CM147" i="2"/>
  <c r="CI147" i="2"/>
  <c r="CE147" i="2"/>
  <c r="CA147" i="2"/>
  <c r="BW147" i="2"/>
  <c r="BS147" i="2"/>
  <c r="BO147" i="2"/>
  <c r="BK147" i="2"/>
  <c r="BG147" i="2"/>
  <c r="BC147" i="2"/>
  <c r="AY147" i="2"/>
  <c r="AU147" i="2"/>
  <c r="AQ147" i="2"/>
  <c r="AM147" i="2"/>
  <c r="AI147" i="2"/>
  <c r="AE147" i="2"/>
  <c r="AA147" i="2"/>
  <c r="W147" i="2"/>
  <c r="S147" i="2"/>
  <c r="O147" i="2"/>
  <c r="K147" i="2"/>
  <c r="G147" i="2"/>
  <c r="C147" i="2"/>
  <c r="EG147" i="11"/>
  <c r="FE147" i="2"/>
  <c r="FA147" i="2"/>
  <c r="EW147" i="2"/>
  <c r="ES147" i="2"/>
  <c r="EO147" i="2"/>
  <c r="EK147" i="2"/>
  <c r="EG147" i="2"/>
  <c r="EG146" i="2" s="1"/>
  <c r="EG145" i="2" s="1"/>
  <c r="EG144" i="2" s="1"/>
  <c r="EC147" i="2"/>
  <c r="DY147" i="2"/>
  <c r="DU147" i="2"/>
  <c r="DU146" i="2" s="1"/>
  <c r="DU145" i="2" s="1"/>
  <c r="DU144" i="2" s="1"/>
  <c r="DQ147" i="2"/>
  <c r="DM147" i="2"/>
  <c r="DI147" i="2"/>
  <c r="DE147" i="2"/>
  <c r="DA147" i="2"/>
  <c r="CW147" i="2"/>
  <c r="CS147" i="2"/>
  <c r="CO147" i="2"/>
  <c r="CK147" i="2"/>
  <c r="CG147" i="2"/>
  <c r="CC147" i="2"/>
  <c r="BY147" i="2"/>
  <c r="BU147" i="2"/>
  <c r="BU146" i="2" s="1"/>
  <c r="BU145" i="2" s="1"/>
  <c r="BU144" i="2" s="1"/>
  <c r="BQ147" i="2"/>
  <c r="BM147" i="2"/>
  <c r="BI147" i="2"/>
  <c r="BI146" i="2" s="1"/>
  <c r="BI145" i="2" s="1"/>
  <c r="BI144" i="2" s="1"/>
  <c r="BE147" i="2"/>
  <c r="BA147" i="2"/>
  <c r="AW147" i="2"/>
  <c r="AW146" i="2" s="1"/>
  <c r="AW145" i="2" s="1"/>
  <c r="AW144" i="2" s="1"/>
  <c r="AS147" i="2"/>
  <c r="AO147" i="2"/>
  <c r="AK147" i="2"/>
  <c r="AG147" i="2"/>
  <c r="AC147" i="2"/>
  <c r="Y147" i="2"/>
  <c r="U147" i="2"/>
  <c r="U146" i="2" s="1"/>
  <c r="U145" i="2" s="1"/>
  <c r="U144" i="2" s="1"/>
  <c r="Q147" i="2"/>
  <c r="M147" i="2"/>
  <c r="I147" i="2"/>
  <c r="I146" i="2" s="1"/>
  <c r="I145" i="2" s="1"/>
  <c r="I144" i="2" s="1"/>
  <c r="E147" i="2"/>
  <c r="FB147" i="2"/>
  <c r="EL147" i="2"/>
  <c r="DV147" i="2"/>
  <c r="DF147" i="2"/>
  <c r="CP147" i="2"/>
  <c r="BZ147" i="2"/>
  <c r="BJ147" i="2"/>
  <c r="BJ146" i="2" s="1"/>
  <c r="BJ145" i="2" s="1"/>
  <c r="BJ144" i="2" s="1"/>
  <c r="AT147" i="2"/>
  <c r="AD147" i="2"/>
  <c r="N147" i="2"/>
  <c r="EX147" i="2"/>
  <c r="EH147" i="2"/>
  <c r="EH146" i="2" s="1"/>
  <c r="EH145" i="2" s="1"/>
  <c r="EH144" i="2" s="1"/>
  <c r="DR147" i="2"/>
  <c r="DB147" i="2"/>
  <c r="CL147" i="2"/>
  <c r="BV147" i="2"/>
  <c r="BV146" i="2" s="1"/>
  <c r="BV145" i="2" s="1"/>
  <c r="BV144" i="2" s="1"/>
  <c r="BF147" i="2"/>
  <c r="AP147" i="2"/>
  <c r="Z147" i="2"/>
  <c r="J147" i="2"/>
  <c r="J146" i="2" s="1"/>
  <c r="J145" i="2" s="1"/>
  <c r="J144" i="2" s="1"/>
  <c r="ET147" i="2"/>
  <c r="ET146" i="2" s="1"/>
  <c r="ET145" i="2" s="1"/>
  <c r="ET144" i="2" s="1"/>
  <c r="ED147" i="2"/>
  <c r="DN147" i="2"/>
  <c r="CX147" i="2"/>
  <c r="CH147" i="2"/>
  <c r="CH146" i="2" s="1"/>
  <c r="CH145" i="2" s="1"/>
  <c r="CH144" i="2" s="1"/>
  <c r="BR147" i="2"/>
  <c r="BB147" i="2"/>
  <c r="AL147" i="2"/>
  <c r="V147" i="2"/>
  <c r="V146" i="2" s="1"/>
  <c r="V145" i="2" s="1"/>
  <c r="V144" i="2" s="1"/>
  <c r="F147" i="2"/>
  <c r="FF147" i="2"/>
  <c r="CT147" i="2"/>
  <c r="AH147" i="2"/>
  <c r="EP147" i="2"/>
  <c r="EP146" i="2" s="1"/>
  <c r="EP145" i="2" s="1"/>
  <c r="EP144" i="2" s="1"/>
  <c r="CD147" i="2"/>
  <c r="R147" i="2"/>
  <c r="DZ147" i="2"/>
  <c r="BN147" i="2"/>
  <c r="BN146" i="2" s="1"/>
  <c r="BN145" i="2" s="1"/>
  <c r="BN144" i="2" s="1"/>
  <c r="B147" i="2"/>
  <c r="DJ147" i="2"/>
  <c r="AX147" i="2"/>
  <c r="F92" i="2"/>
  <c r="AW92" i="2"/>
  <c r="AQ76" i="2"/>
  <c r="AQ75" i="2" s="1"/>
  <c r="Y76" i="2"/>
  <c r="Y75" i="2" s="1"/>
  <c r="AU76" i="2"/>
  <c r="AU75" i="2" s="1"/>
  <c r="BG76" i="2"/>
  <c r="BG75" i="2" s="1"/>
  <c r="AH92" i="2"/>
  <c r="AD76" i="2"/>
  <c r="AD75" i="2" s="1"/>
  <c r="BA76" i="2"/>
  <c r="BA75" i="2" s="1"/>
  <c r="AJ76" i="2"/>
  <c r="AJ75" i="2" s="1"/>
  <c r="AZ76" i="11"/>
  <c r="AZ75" i="11" s="1"/>
  <c r="BL76" i="11"/>
  <c r="BL75" i="11" s="1"/>
  <c r="AY76" i="11"/>
  <c r="AY75" i="11" s="1"/>
  <c r="V76" i="11"/>
  <c r="V75" i="11" s="1"/>
  <c r="AH76" i="11"/>
  <c r="AH75" i="11" s="1"/>
  <c r="W76" i="11"/>
  <c r="W75" i="11" s="1"/>
  <c r="BC76" i="11"/>
  <c r="BC75" i="11" s="1"/>
  <c r="AK76" i="2"/>
  <c r="AK75" i="2" s="1"/>
  <c r="X76" i="2"/>
  <c r="X75" i="2" s="1"/>
  <c r="BJ76" i="2"/>
  <c r="BJ75" i="2" s="1"/>
  <c r="U76" i="2"/>
  <c r="U75" i="2" s="1"/>
  <c r="AP76" i="2"/>
  <c r="AP75" i="2" s="1"/>
  <c r="AH76" i="2"/>
  <c r="AH75" i="2" s="1"/>
  <c r="AB129" i="5"/>
  <c r="AB128" i="5" s="1"/>
  <c r="AQ121" i="5"/>
  <c r="AQ120" i="5" s="1"/>
  <c r="AQ137" i="5"/>
  <c r="AQ136" i="5" s="1"/>
  <c r="AP129" i="5"/>
  <c r="AP128" i="5" s="1"/>
  <c r="BF121" i="5"/>
  <c r="BF120" i="5" s="1"/>
  <c r="BG129" i="5"/>
  <c r="BG128" i="5" s="1"/>
  <c r="BI129" i="5"/>
  <c r="BI128" i="5" s="1"/>
  <c r="N121" i="5"/>
  <c r="N120" i="5" s="1"/>
  <c r="Q121" i="5"/>
  <c r="Q120" i="5" s="1"/>
  <c r="AF146" i="5"/>
  <c r="AF145" i="5" s="1"/>
  <c r="AD129" i="5"/>
  <c r="AD128" i="5" s="1"/>
  <c r="AT129" i="5"/>
  <c r="AT128" i="5" s="1"/>
  <c r="AT146" i="5"/>
  <c r="AT145" i="5" s="1"/>
  <c r="BJ146" i="5"/>
  <c r="BJ145" i="5" s="1"/>
  <c r="BM146" i="5"/>
  <c r="BM145" i="5" s="1"/>
  <c r="BL137" i="5"/>
  <c r="BL136" i="5" s="1"/>
  <c r="U129" i="5"/>
  <c r="U128" i="5" s="1"/>
  <c r="S129" i="5"/>
  <c r="S128" i="5" s="1"/>
  <c r="AI146" i="5"/>
  <c r="AI145" i="5" s="1"/>
  <c r="AK121" i="5"/>
  <c r="AK120" i="5" s="1"/>
  <c r="AY129" i="5"/>
  <c r="AY128" i="5" s="1"/>
  <c r="AX121" i="5"/>
  <c r="AX120" i="5" s="1"/>
  <c r="U76" i="11"/>
  <c r="U75" i="11" s="1"/>
  <c r="AU94" i="2"/>
  <c r="AU93" i="2" s="1"/>
  <c r="AU92" i="2" s="1"/>
  <c r="S94" i="2"/>
  <c r="S93" i="2" s="1"/>
  <c r="S92" i="2" s="1"/>
  <c r="AJ94" i="2"/>
  <c r="AJ93" i="2" s="1"/>
  <c r="AJ92" i="2" s="1"/>
  <c r="R21" i="11"/>
  <c r="R17" i="11" s="1"/>
  <c r="BA21" i="11"/>
  <c r="BA17" i="11" s="1"/>
  <c r="Y21" i="2"/>
  <c r="Y17" i="2" s="1"/>
  <c r="AR50" i="2"/>
  <c r="AR46" i="2" s="1"/>
  <c r="AQ94" i="2"/>
  <c r="AQ93" i="2" s="1"/>
  <c r="AQ92" i="2" s="1"/>
  <c r="BI94" i="2"/>
  <c r="BI93" i="2" s="1"/>
  <c r="BI92" i="2" s="1"/>
  <c r="Q21" i="2"/>
  <c r="Q17" i="2" s="1"/>
  <c r="BK21" i="2"/>
  <c r="BK17" i="2" s="1"/>
  <c r="AY94" i="2"/>
  <c r="AY93" i="2" s="1"/>
  <c r="AY92" i="2" s="1"/>
  <c r="U21" i="11"/>
  <c r="U17" i="11" s="1"/>
  <c r="BA94" i="11"/>
  <c r="BA93" i="11" s="1"/>
  <c r="BA92" i="11" s="1"/>
  <c r="BC21" i="11"/>
  <c r="BC17" i="11" s="1"/>
  <c r="O94" i="2"/>
  <c r="O93" i="2" s="1"/>
  <c r="O92" i="2" s="1"/>
  <c r="AT64" i="2"/>
  <c r="AT61" i="2" s="1"/>
  <c r="AV94" i="2"/>
  <c r="AV93" i="2" s="1"/>
  <c r="AV92" i="2" s="1"/>
  <c r="Q21" i="11"/>
  <c r="Q17" i="11" s="1"/>
  <c r="G64" i="11"/>
  <c r="G61" i="11" s="1"/>
  <c r="F64" i="11"/>
  <c r="F61" i="11" s="1"/>
  <c r="AF94" i="2"/>
  <c r="AF93" i="2" s="1"/>
  <c r="AF92" i="2" s="1"/>
  <c r="BJ21" i="2"/>
  <c r="BJ17" i="2" s="1"/>
  <c r="R21" i="2"/>
  <c r="R17" i="2" s="1"/>
  <c r="T94" i="2"/>
  <c r="T93" i="2" s="1"/>
  <c r="T92" i="2" s="1"/>
  <c r="AS21" i="2"/>
  <c r="AS17" i="2" s="1"/>
  <c r="Z21" i="2"/>
  <c r="Z17" i="2" s="1"/>
  <c r="AC21" i="2"/>
  <c r="AC17" i="2" s="1"/>
  <c r="Q94" i="2"/>
  <c r="Q93" i="2" s="1"/>
  <c r="Q92" i="2" s="1"/>
  <c r="AG94" i="2"/>
  <c r="AG93" i="2" s="1"/>
  <c r="AG92" i="2" s="1"/>
  <c r="AT21" i="2"/>
  <c r="AT17" i="2" s="1"/>
  <c r="BL94" i="2"/>
  <c r="BL93" i="2" s="1"/>
  <c r="BL92" i="2" s="1"/>
  <c r="BI21" i="2"/>
  <c r="BI17" i="2" s="1"/>
  <c r="AD21" i="2"/>
  <c r="AD17" i="2" s="1"/>
  <c r="AT94" i="2"/>
  <c r="AT93" i="2" s="1"/>
  <c r="AT92" i="2" s="1"/>
  <c r="U21" i="2"/>
  <c r="U17" i="2" s="1"/>
  <c r="U94" i="2"/>
  <c r="U93" i="2" s="1"/>
  <c r="U92" i="2" s="1"/>
  <c r="BG94" i="2"/>
  <c r="BG93" i="2" s="1"/>
  <c r="BG92" i="2" s="1"/>
  <c r="BH129" i="5"/>
  <c r="BH128" i="5" s="1"/>
  <c r="AI21" i="2"/>
  <c r="AI17" i="2" s="1"/>
  <c r="AA129" i="5"/>
  <c r="AA128" i="5" s="1"/>
  <c r="AC121" i="5"/>
  <c r="AC120" i="5" s="1"/>
  <c r="AR21" i="2"/>
  <c r="AR17" i="2" s="1"/>
  <c r="AR129" i="5"/>
  <c r="AR128" i="5" s="1"/>
  <c r="O121" i="5"/>
  <c r="O120" i="5" s="1"/>
  <c r="AU137" i="5"/>
  <c r="AU136" i="5" s="1"/>
  <c r="Q94" i="11"/>
  <c r="Q93" i="11" s="1"/>
  <c r="Q92" i="11" s="1"/>
  <c r="U137" i="5"/>
  <c r="U136" i="5" s="1"/>
  <c r="AB21" i="2"/>
  <c r="AB17" i="2" s="1"/>
  <c r="AA21" i="2"/>
  <c r="AA17" i="2" s="1"/>
  <c r="AB121" i="5"/>
  <c r="AB120" i="5" s="1"/>
  <c r="AC129" i="5"/>
  <c r="AC128" i="5" s="1"/>
  <c r="AS94" i="2"/>
  <c r="AS93" i="2" s="1"/>
  <c r="AS92" i="2" s="1"/>
  <c r="AQ146" i="5"/>
  <c r="AQ145" i="5" s="1"/>
  <c r="AS137" i="5"/>
  <c r="AS136" i="5" s="1"/>
  <c r="BG21" i="2"/>
  <c r="BG17" i="2" s="1"/>
  <c r="BG137" i="5"/>
  <c r="BG136" i="5" s="1"/>
  <c r="O21" i="2"/>
  <c r="O17" i="2" s="1"/>
  <c r="N94" i="2"/>
  <c r="N93" i="2" s="1"/>
  <c r="N92" i="2" s="1"/>
  <c r="P121" i="5"/>
  <c r="P120" i="5" s="1"/>
  <c r="N137" i="5"/>
  <c r="N136" i="5" s="1"/>
  <c r="O146" i="5"/>
  <c r="O145" i="5" s="1"/>
  <c r="Q129" i="5"/>
  <c r="Q128" i="5" s="1"/>
  <c r="AG21" i="2"/>
  <c r="AG17" i="2" s="1"/>
  <c r="AG129" i="5"/>
  <c r="AG128" i="5" s="1"/>
  <c r="AE121" i="5"/>
  <c r="AE120" i="5" s="1"/>
  <c r="AD121" i="5"/>
  <c r="AD120" i="5" s="1"/>
  <c r="AW137" i="5"/>
  <c r="AW136" i="5" s="1"/>
  <c r="AT137" i="5"/>
  <c r="AT136" i="5" s="1"/>
  <c r="AU121" i="5"/>
  <c r="AU120" i="5" s="1"/>
  <c r="BK64" i="2"/>
  <c r="BK61" i="2" s="1"/>
  <c r="BK94" i="2"/>
  <c r="BK93" i="2" s="1"/>
  <c r="BK92" i="2" s="1"/>
  <c r="BM94" i="2"/>
  <c r="BM93" i="2" s="1"/>
  <c r="BM92" i="2" s="1"/>
  <c r="BJ137" i="5"/>
  <c r="BJ136" i="5" s="1"/>
  <c r="BM129" i="5"/>
  <c r="BM128" i="5" s="1"/>
  <c r="BL129" i="5"/>
  <c r="BL128" i="5" s="1"/>
  <c r="N76" i="11"/>
  <c r="N75" i="11" s="1"/>
  <c r="AT21" i="11"/>
  <c r="AT17" i="11" s="1"/>
  <c r="AW76" i="11"/>
  <c r="AW75" i="11" s="1"/>
  <c r="AU94" i="11"/>
  <c r="AU93" i="11" s="1"/>
  <c r="AU92" i="11" s="1"/>
  <c r="BL21" i="11"/>
  <c r="BL17" i="11" s="1"/>
  <c r="T21" i="2"/>
  <c r="T17" i="2" s="1"/>
  <c r="R121" i="5"/>
  <c r="R120" i="5" s="1"/>
  <c r="AJ21" i="2"/>
  <c r="AJ17" i="2" s="1"/>
  <c r="AJ146" i="5"/>
  <c r="AJ145" i="5" s="1"/>
  <c r="AK129" i="5"/>
  <c r="AK128" i="5" s="1"/>
  <c r="AH129" i="5"/>
  <c r="AH128" i="5" s="1"/>
  <c r="BA21" i="2"/>
  <c r="BA17" i="2" s="1"/>
  <c r="AZ21" i="2"/>
  <c r="AZ17" i="2" s="1"/>
  <c r="AY146" i="5"/>
  <c r="AY145" i="5" s="1"/>
  <c r="AZ146" i="5"/>
  <c r="AZ145" i="5" s="1"/>
  <c r="S76" i="11"/>
  <c r="S75" i="11" s="1"/>
  <c r="S94" i="11"/>
  <c r="S93" i="11" s="1"/>
  <c r="S92" i="11" s="1"/>
  <c r="U94" i="11"/>
  <c r="U93" i="11" s="1"/>
  <c r="U92" i="11" s="1"/>
  <c r="AJ21" i="11"/>
  <c r="AJ17" i="11" s="1"/>
  <c r="AK21" i="11"/>
  <c r="AK17" i="11" s="1"/>
  <c r="AK94" i="11"/>
  <c r="AK93" i="11" s="1"/>
  <c r="AK92" i="11" s="1"/>
  <c r="F21" i="2"/>
  <c r="F17" i="2" s="1"/>
  <c r="G94" i="2"/>
  <c r="G93" i="2" s="1"/>
  <c r="G92" i="2" s="1"/>
  <c r="G50" i="2"/>
  <c r="G46" i="2" s="1"/>
  <c r="G129" i="5"/>
  <c r="G128" i="5" s="1"/>
  <c r="F129" i="5"/>
  <c r="F128" i="5" s="1"/>
  <c r="X146" i="5"/>
  <c r="X145" i="5" s="1"/>
  <c r="I21" i="11"/>
  <c r="I17" i="11" s="1"/>
  <c r="F21" i="11"/>
  <c r="F17" i="11" s="1"/>
  <c r="H76" i="11"/>
  <c r="H75" i="11" s="1"/>
  <c r="H94" i="11"/>
  <c r="H93" i="11" s="1"/>
  <c r="H92" i="11" s="1"/>
  <c r="X76" i="11"/>
  <c r="X75" i="11" s="1"/>
  <c r="Y21" i="11"/>
  <c r="Y17" i="11" s="1"/>
  <c r="Y94" i="11"/>
  <c r="Y93" i="11" s="1"/>
  <c r="Y92" i="11" s="1"/>
  <c r="AM21" i="11"/>
  <c r="AM17" i="11" s="1"/>
  <c r="AN76" i="11"/>
  <c r="AN75" i="11" s="1"/>
  <c r="AN50" i="11"/>
  <c r="AN46" i="11" s="1"/>
  <c r="BB94" i="11"/>
  <c r="BB93" i="11" s="1"/>
  <c r="BB92" i="11" s="1"/>
  <c r="AC94" i="2"/>
  <c r="AC93" i="2" s="1"/>
  <c r="AC92" i="2" s="1"/>
  <c r="BF94" i="2"/>
  <c r="BF93" i="2" s="1"/>
  <c r="BF92" i="2" s="1"/>
  <c r="Q64" i="2"/>
  <c r="Q61" i="2" s="1"/>
  <c r="AD94" i="2"/>
  <c r="AD93" i="2" s="1"/>
  <c r="AD92" i="2" s="1"/>
  <c r="AU146" i="5"/>
  <c r="AU145" i="5" s="1"/>
  <c r="S21" i="2"/>
  <c r="S17" i="2" s="1"/>
  <c r="R146" i="5"/>
  <c r="R145" i="5" s="1"/>
  <c r="AH121" i="5"/>
  <c r="AH120" i="5" s="1"/>
  <c r="AY64" i="2"/>
  <c r="AY61" i="2" s="1"/>
  <c r="BA94" i="2"/>
  <c r="BA93" i="2" s="1"/>
  <c r="BA92" i="2" s="1"/>
  <c r="G137" i="5"/>
  <c r="G136" i="5" s="1"/>
  <c r="V121" i="5"/>
  <c r="V120" i="5" s="1"/>
  <c r="F94" i="11"/>
  <c r="F93" i="11" s="1"/>
  <c r="F92" i="11" s="1"/>
  <c r="Y76" i="11"/>
  <c r="Y75" i="11" s="1"/>
  <c r="AL64" i="11"/>
  <c r="AL61" i="11" s="1"/>
  <c r="AN94" i="11"/>
  <c r="AN93" i="11" s="1"/>
  <c r="AN92" i="11" s="1"/>
  <c r="AQ64" i="2"/>
  <c r="AQ61" i="2" s="1"/>
  <c r="AI64" i="2"/>
  <c r="AI61" i="2" s="1"/>
  <c r="O35" i="2"/>
  <c r="O31" i="2" s="1"/>
  <c r="AI50" i="11"/>
  <c r="AI46" i="11" s="1"/>
  <c r="AZ64" i="11"/>
  <c r="AZ61" i="11" s="1"/>
  <c r="AX64" i="2"/>
  <c r="AX61" i="2" s="1"/>
  <c r="AX64" i="11"/>
  <c r="AX61" i="11" s="1"/>
  <c r="AJ35" i="2"/>
  <c r="AJ31" i="2" s="1"/>
  <c r="Z92" i="2"/>
  <c r="BI35" i="2"/>
  <c r="BI31" i="2" s="1"/>
  <c r="BH50" i="2"/>
  <c r="BH46" i="2" s="1"/>
  <c r="C121" i="5"/>
  <c r="C120" i="5" s="1"/>
  <c r="BK50" i="2"/>
  <c r="BK46" i="2" s="1"/>
  <c r="Q64" i="11"/>
  <c r="Q61" i="11" s="1"/>
  <c r="AU64" i="11"/>
  <c r="AU61" i="11" s="1"/>
  <c r="AV50" i="11"/>
  <c r="AV46" i="11" s="1"/>
  <c r="AJ64" i="2"/>
  <c r="AJ61" i="2" s="1"/>
  <c r="O92" i="11"/>
  <c r="D64" i="2"/>
  <c r="D61" i="2" s="1"/>
  <c r="C76" i="2"/>
  <c r="C75" i="2" s="1"/>
  <c r="N35" i="11"/>
  <c r="N31" i="11" s="1"/>
  <c r="N64" i="11"/>
  <c r="N61" i="11" s="1"/>
  <c r="O76" i="11"/>
  <c r="O75" i="11" s="1"/>
  <c r="P64" i="2"/>
  <c r="P61" i="2" s="1"/>
  <c r="P50" i="2"/>
  <c r="P46" i="2" s="1"/>
  <c r="AW64" i="11"/>
  <c r="AW61" i="11" s="1"/>
  <c r="AY50" i="11"/>
  <c r="AY46" i="11" s="1"/>
  <c r="AW35" i="11"/>
  <c r="AW31" i="11" s="1"/>
  <c r="AA92" i="2"/>
  <c r="BF64" i="2"/>
  <c r="BF61" i="2" s="1"/>
  <c r="BH64" i="2"/>
  <c r="BH61" i="2" s="1"/>
  <c r="BJ35" i="11"/>
  <c r="BJ31" i="11" s="1"/>
  <c r="BJ92" i="11"/>
  <c r="Z129" i="5"/>
  <c r="Z128" i="5" s="1"/>
  <c r="AQ21" i="2"/>
  <c r="AQ17" i="2" s="1"/>
  <c r="AS64" i="2"/>
  <c r="AS61" i="2" s="1"/>
  <c r="AR146" i="5"/>
  <c r="AR145" i="5" s="1"/>
  <c r="BH21" i="2"/>
  <c r="BH17" i="2" s="1"/>
  <c r="BI64" i="2"/>
  <c r="BI61" i="2" s="1"/>
  <c r="BH94" i="2"/>
  <c r="BH93" i="2" s="1"/>
  <c r="BH92" i="2" s="1"/>
  <c r="BF129" i="5"/>
  <c r="BF128" i="5" s="1"/>
  <c r="O64" i="2"/>
  <c r="O61" i="2" s="1"/>
  <c r="O50" i="2"/>
  <c r="O46" i="2" s="1"/>
  <c r="P146" i="5"/>
  <c r="P145" i="5" s="1"/>
  <c r="N129" i="5"/>
  <c r="N128" i="5" s="1"/>
  <c r="AE76" i="2"/>
  <c r="AE75" i="2" s="1"/>
  <c r="AG121" i="5"/>
  <c r="AG120" i="5" s="1"/>
  <c r="AU21" i="2"/>
  <c r="AU17" i="2" s="1"/>
  <c r="AV64" i="2"/>
  <c r="AV61" i="2" s="1"/>
  <c r="AV50" i="2"/>
  <c r="AV46" i="2" s="1"/>
  <c r="BJ129" i="5"/>
  <c r="BJ128" i="5" s="1"/>
  <c r="BM137" i="5"/>
  <c r="BM136" i="5" s="1"/>
  <c r="BK137" i="5"/>
  <c r="BK136" i="5" s="1"/>
  <c r="P76" i="11"/>
  <c r="P75" i="11" s="1"/>
  <c r="AV94" i="11"/>
  <c r="AV93" i="11" s="1"/>
  <c r="AV92" i="11" s="1"/>
  <c r="BK76" i="11"/>
  <c r="BK75" i="11" s="1"/>
  <c r="BK21" i="11"/>
  <c r="BK17" i="11" s="1"/>
  <c r="R76" i="2"/>
  <c r="R75" i="2" s="1"/>
  <c r="R129" i="5"/>
  <c r="R128" i="5" s="1"/>
  <c r="AI129" i="5"/>
  <c r="AI128" i="5" s="1"/>
  <c r="AX94" i="2"/>
  <c r="AX93" i="2" s="1"/>
  <c r="AX92" i="2" s="1"/>
  <c r="AZ129" i="5"/>
  <c r="AZ128" i="5" s="1"/>
  <c r="AI76" i="11"/>
  <c r="AI75" i="11" s="1"/>
  <c r="AJ94" i="11"/>
  <c r="AJ93" i="11" s="1"/>
  <c r="AJ92" i="11" s="1"/>
  <c r="BA76" i="11"/>
  <c r="BA75" i="11" s="1"/>
  <c r="I94" i="2"/>
  <c r="I93" i="2" s="1"/>
  <c r="I92" i="2" s="1"/>
  <c r="H137" i="5"/>
  <c r="H136" i="5" s="1"/>
  <c r="H21" i="11"/>
  <c r="H17" i="11" s="1"/>
  <c r="AC50" i="2"/>
  <c r="AC46" i="2" s="1"/>
  <c r="AA121" i="5"/>
  <c r="AA120" i="5" s="1"/>
  <c r="AQ50" i="2"/>
  <c r="AQ46" i="2" s="1"/>
  <c r="AR35" i="2"/>
  <c r="AR31" i="2" s="1"/>
  <c r="AP94" i="2"/>
  <c r="AP93" i="2" s="1"/>
  <c r="AP92" i="2" s="1"/>
  <c r="BG64" i="2"/>
  <c r="BG61" i="2" s="1"/>
  <c r="BF35" i="2"/>
  <c r="BF31" i="2" s="1"/>
  <c r="P21" i="2"/>
  <c r="P17" i="2" s="1"/>
  <c r="P94" i="2"/>
  <c r="P93" i="2" s="1"/>
  <c r="P92" i="2" s="1"/>
  <c r="AE64" i="2"/>
  <c r="AE61" i="2" s="1"/>
  <c r="AF21" i="2"/>
  <c r="AF17" i="2" s="1"/>
  <c r="AE129" i="5"/>
  <c r="AE128" i="5" s="1"/>
  <c r="AV21" i="2"/>
  <c r="AV17" i="2" s="1"/>
  <c r="AW35" i="2"/>
  <c r="AW31" i="2" s="1"/>
  <c r="AW50" i="2"/>
  <c r="AW46" i="2" s="1"/>
  <c r="BJ94" i="2"/>
  <c r="BJ93" i="2" s="1"/>
  <c r="BJ92" i="2" s="1"/>
  <c r="BL35" i="2"/>
  <c r="BL31" i="2" s="1"/>
  <c r="BK35" i="2"/>
  <c r="BK31" i="2" s="1"/>
  <c r="BJ121" i="5"/>
  <c r="BJ120" i="5" s="1"/>
  <c r="O50" i="11"/>
  <c r="O46" i="11" s="1"/>
  <c r="Q35" i="11"/>
  <c r="Q31" i="11" s="1"/>
  <c r="AT50" i="11"/>
  <c r="AT46" i="11" s="1"/>
  <c r="BK50" i="11"/>
  <c r="BK46" i="11" s="1"/>
  <c r="BM50" i="11"/>
  <c r="BM46" i="11" s="1"/>
  <c r="BK94" i="11"/>
  <c r="BK93" i="11" s="1"/>
  <c r="BK92" i="11" s="1"/>
  <c r="S146" i="5"/>
  <c r="S145" i="5" s="1"/>
  <c r="AH21" i="2"/>
  <c r="AH17" i="2" s="1"/>
  <c r="AI94" i="2"/>
  <c r="AI93" i="2" s="1"/>
  <c r="AI92" i="2" s="1"/>
  <c r="AI137" i="5"/>
  <c r="AI136" i="5" s="1"/>
  <c r="AZ94" i="2"/>
  <c r="AZ93" i="2" s="1"/>
  <c r="AZ92" i="2" s="1"/>
  <c r="AZ35" i="2"/>
  <c r="AZ31" i="2" s="1"/>
  <c r="T21" i="11"/>
  <c r="T17" i="11" s="1"/>
  <c r="T94" i="11"/>
  <c r="T93" i="11" s="1"/>
  <c r="T92" i="11" s="1"/>
  <c r="H92" i="2"/>
  <c r="H50" i="2"/>
  <c r="H46" i="2" s="1"/>
  <c r="W50" i="2"/>
  <c r="W46" i="2" s="1"/>
  <c r="Y50" i="2"/>
  <c r="Y46" i="2" s="1"/>
  <c r="V94" i="2"/>
  <c r="V93" i="2" s="1"/>
  <c r="V92" i="2" s="1"/>
  <c r="Y146" i="5"/>
  <c r="Y145" i="5" s="1"/>
  <c r="V137" i="5"/>
  <c r="V136" i="5" s="1"/>
  <c r="V21" i="11"/>
  <c r="V17" i="11" s="1"/>
  <c r="W50" i="11"/>
  <c r="W46" i="11" s="1"/>
  <c r="Y50" i="11"/>
  <c r="Y46" i="11" s="1"/>
  <c r="AO21" i="11"/>
  <c r="AO17" i="11" s="1"/>
  <c r="AL94" i="11"/>
  <c r="AL93" i="11" s="1"/>
  <c r="AL92" i="11" s="1"/>
  <c r="BD64" i="11"/>
  <c r="BD61" i="11" s="1"/>
  <c r="BC64" i="11"/>
  <c r="BC61" i="11" s="1"/>
  <c r="BB76" i="11"/>
  <c r="BB75" i="11" s="1"/>
  <c r="BC94" i="11"/>
  <c r="BC93" i="11" s="1"/>
  <c r="BC92" i="11" s="1"/>
  <c r="AC64" i="2"/>
  <c r="AC61" i="2" s="1"/>
  <c r="Z64" i="2"/>
  <c r="Z61" i="2" s="1"/>
  <c r="Z50" i="2"/>
  <c r="Z46" i="2" s="1"/>
  <c r="AB50" i="2"/>
  <c r="AB46" i="2" s="1"/>
  <c r="AL162" i="5"/>
  <c r="AP21" i="2"/>
  <c r="AP17" i="2" s="1"/>
  <c r="AS50" i="2"/>
  <c r="AS46" i="2" s="1"/>
  <c r="AR94" i="2"/>
  <c r="AR93" i="2" s="1"/>
  <c r="AR92" i="2" s="1"/>
  <c r="BF21" i="2"/>
  <c r="BF17" i="2" s="1"/>
  <c r="BI50" i="2"/>
  <c r="BI46" i="2" s="1"/>
  <c r="BF137" i="5"/>
  <c r="BF136" i="5" s="1"/>
  <c r="BH137" i="5"/>
  <c r="BH136" i="5" s="1"/>
  <c r="C21" i="2"/>
  <c r="C17" i="2" s="1"/>
  <c r="E146" i="5"/>
  <c r="E145" i="5" s="1"/>
  <c r="C137" i="5"/>
  <c r="C136" i="5" s="1"/>
  <c r="K162" i="5"/>
  <c r="J162" i="5"/>
  <c r="N76" i="2"/>
  <c r="N75" i="2" s="1"/>
  <c r="N21" i="2"/>
  <c r="N17" i="2" s="1"/>
  <c r="O129" i="5"/>
  <c r="O128" i="5" s="1"/>
  <c r="Q137" i="5"/>
  <c r="Q136" i="5" s="1"/>
  <c r="Z162" i="5"/>
  <c r="AG35" i="2"/>
  <c r="AG31" i="2" s="1"/>
  <c r="AE94" i="2"/>
  <c r="AE93" i="2" s="1"/>
  <c r="AE92" i="2" s="1"/>
  <c r="AF129" i="5"/>
  <c r="AF128" i="5" s="1"/>
  <c r="AD146" i="5"/>
  <c r="AD145" i="5" s="1"/>
  <c r="AU35" i="2"/>
  <c r="AU31" i="2" s="1"/>
  <c r="AV137" i="5"/>
  <c r="AV136" i="5" s="1"/>
  <c r="AU129" i="5"/>
  <c r="AU128" i="5" s="1"/>
  <c r="BM76" i="2"/>
  <c r="BM75" i="2" s="1"/>
  <c r="BJ64" i="2"/>
  <c r="BJ61" i="2" s="1"/>
  <c r="BM35" i="2"/>
  <c r="BM31" i="2" s="1"/>
  <c r="N21" i="11"/>
  <c r="N17" i="11" s="1"/>
  <c r="Q76" i="11"/>
  <c r="Q75" i="11" s="1"/>
  <c r="N50" i="11"/>
  <c r="N46" i="11" s="1"/>
  <c r="P94" i="11"/>
  <c r="P93" i="11" s="1"/>
  <c r="P92" i="11" s="1"/>
  <c r="AU21" i="11"/>
  <c r="AU17" i="11" s="1"/>
  <c r="AV64" i="11"/>
  <c r="AV61" i="11" s="1"/>
  <c r="AV35" i="11"/>
  <c r="AV31" i="11" s="1"/>
  <c r="AT94" i="11"/>
  <c r="AT93" i="11" s="1"/>
  <c r="AT92" i="11" s="1"/>
  <c r="Q162" i="5"/>
  <c r="U64" i="2"/>
  <c r="U61" i="2" s="1"/>
  <c r="U50" i="2"/>
  <c r="U46" i="2" s="1"/>
  <c r="U121" i="5"/>
  <c r="U120" i="5" s="1"/>
  <c r="T137" i="5"/>
  <c r="T136" i="5" s="1"/>
  <c r="AG162" i="5"/>
  <c r="AF162" i="5"/>
  <c r="AK35" i="2"/>
  <c r="AK31" i="2" s="1"/>
  <c r="AK94" i="2"/>
  <c r="AK93" i="2" s="1"/>
  <c r="AK92" i="2" s="1"/>
  <c r="AH137" i="5"/>
  <c r="AH136" i="5" s="1"/>
  <c r="AX76" i="2"/>
  <c r="AX75" i="2" s="1"/>
  <c r="AX21" i="2"/>
  <c r="AX17" i="2" s="1"/>
  <c r="BA64" i="2"/>
  <c r="BA61" i="2" s="1"/>
  <c r="AY50" i="2"/>
  <c r="AY46" i="2" s="1"/>
  <c r="AY35" i="2"/>
  <c r="AY31" i="2" s="1"/>
  <c r="AX146" i="5"/>
  <c r="AX145" i="5" s="1"/>
  <c r="T76" i="11"/>
  <c r="T75" i="11" s="1"/>
  <c r="R64" i="11"/>
  <c r="R61" i="11" s="1"/>
  <c r="S50" i="11"/>
  <c r="S46" i="11" s="1"/>
  <c r="AI21" i="11"/>
  <c r="AI17" i="11" s="1"/>
  <c r="AI64" i="11"/>
  <c r="AI61" i="11" s="1"/>
  <c r="AH94" i="11"/>
  <c r="AH93" i="11" s="1"/>
  <c r="AH92" i="11" s="1"/>
  <c r="AI94" i="11"/>
  <c r="AI93" i="11" s="1"/>
  <c r="AI92" i="11" s="1"/>
  <c r="AX21" i="11"/>
  <c r="AX17" i="11" s="1"/>
  <c r="AX50" i="11"/>
  <c r="AX46" i="11" s="1"/>
  <c r="AX92" i="11"/>
  <c r="AZ94" i="11"/>
  <c r="AZ93" i="11" s="1"/>
  <c r="AZ92" i="11" s="1"/>
  <c r="F64" i="2"/>
  <c r="F61" i="2" s="1"/>
  <c r="I64" i="2"/>
  <c r="I61" i="2" s="1"/>
  <c r="G21" i="2"/>
  <c r="G17" i="2" s="1"/>
  <c r="G35" i="2"/>
  <c r="G31" i="2" s="1"/>
  <c r="I50" i="2"/>
  <c r="I46" i="2" s="1"/>
  <c r="I146" i="5"/>
  <c r="I145" i="5" s="1"/>
  <c r="T162" i="5"/>
  <c r="Y92" i="2"/>
  <c r="W64" i="2"/>
  <c r="W61" i="2" s="1"/>
  <c r="V50" i="2"/>
  <c r="V46" i="2" s="1"/>
  <c r="X94" i="2"/>
  <c r="X93" i="2" s="1"/>
  <c r="X92" i="2" s="1"/>
  <c r="H64" i="11"/>
  <c r="H61" i="11" s="1"/>
  <c r="I64" i="11"/>
  <c r="I61" i="11" s="1"/>
  <c r="G50" i="11"/>
  <c r="G46" i="11" s="1"/>
  <c r="I35" i="11"/>
  <c r="I31" i="11" s="1"/>
  <c r="I92" i="11"/>
  <c r="Y64" i="11"/>
  <c r="Y61" i="11" s="1"/>
  <c r="W21" i="11"/>
  <c r="W17" i="11" s="1"/>
  <c r="V94" i="11"/>
  <c r="V93" i="11" s="1"/>
  <c r="V92" i="11" s="1"/>
  <c r="X94" i="11"/>
  <c r="X93" i="11" s="1"/>
  <c r="X92" i="11" s="1"/>
  <c r="AM64" i="11"/>
  <c r="AM61" i="11" s="1"/>
  <c r="AO76" i="11"/>
  <c r="AO75" i="11" s="1"/>
  <c r="AO94" i="11"/>
  <c r="AO93" i="11" s="1"/>
  <c r="AO92" i="11" s="1"/>
  <c r="BE50" i="11"/>
  <c r="BE46" i="11" s="1"/>
  <c r="BE94" i="11"/>
  <c r="BE93" i="11" s="1"/>
  <c r="BE92" i="11" s="1"/>
  <c r="I162" i="5"/>
  <c r="H162" i="5"/>
  <c r="F162" i="5"/>
  <c r="BE64" i="11"/>
  <c r="BE61" i="11" s="1"/>
  <c r="W92" i="2"/>
  <c r="G35" i="11"/>
  <c r="G31" i="11" s="1"/>
  <c r="C64" i="2"/>
  <c r="C61" i="2" s="1"/>
  <c r="AT50" i="2"/>
  <c r="AT46" i="2" s="1"/>
  <c r="Z35" i="2"/>
  <c r="Z31" i="2" s="1"/>
  <c r="BH35" i="2"/>
  <c r="BH31" i="2" s="1"/>
  <c r="N50" i="2"/>
  <c r="N46" i="2" s="1"/>
  <c r="AE35" i="2"/>
  <c r="AE31" i="2" s="1"/>
  <c r="AG50" i="2"/>
  <c r="AG46" i="2" s="1"/>
  <c r="Q50" i="11"/>
  <c r="Q46" i="11" s="1"/>
  <c r="BJ64" i="11"/>
  <c r="BJ61" i="11" s="1"/>
  <c r="R92" i="2"/>
  <c r="AK64" i="11"/>
  <c r="AK61" i="11" s="1"/>
  <c r="AI35" i="11"/>
  <c r="AI31" i="11" s="1"/>
  <c r="BA64" i="11"/>
  <c r="BA61" i="11" s="1"/>
  <c r="AX35" i="2"/>
  <c r="AX31" i="2" s="1"/>
  <c r="AK50" i="11"/>
  <c r="AK46" i="11" s="1"/>
  <c r="AH35" i="11"/>
  <c r="AH31" i="11" s="1"/>
  <c r="AZ35" i="11"/>
  <c r="AZ31" i="11" s="1"/>
  <c r="BG35" i="2"/>
  <c r="BG31" i="2" s="1"/>
  <c r="N35" i="2"/>
  <c r="N31" i="2" s="1"/>
  <c r="U35" i="2"/>
  <c r="U31" i="2" s="1"/>
  <c r="BA35" i="2"/>
  <c r="BA31" i="2" s="1"/>
  <c r="BA35" i="11"/>
  <c r="BA31" i="11" s="1"/>
  <c r="AA64" i="2"/>
  <c r="AA61" i="2" s="1"/>
  <c r="AB35" i="2"/>
  <c r="AB31" i="2" s="1"/>
  <c r="AB92" i="2"/>
  <c r="AA161" i="5"/>
  <c r="AA113" i="5"/>
  <c r="AN162" i="5"/>
  <c r="AM162" i="5"/>
  <c r="AQ35" i="2"/>
  <c r="AQ31" i="2" s="1"/>
  <c r="AP50" i="2"/>
  <c r="AP46" i="2" s="1"/>
  <c r="AS35" i="2"/>
  <c r="AS31" i="2" s="1"/>
  <c r="AS113" i="5"/>
  <c r="AS161" i="5"/>
  <c r="BB162" i="5"/>
  <c r="BC162" i="5"/>
  <c r="BG50" i="2"/>
  <c r="BG46" i="2" s="1"/>
  <c r="BF161" i="5"/>
  <c r="BF113" i="5"/>
  <c r="W122" i="4"/>
  <c r="AL122" i="4"/>
  <c r="U122" i="4"/>
  <c r="K122" i="4"/>
  <c r="B122" i="4"/>
  <c r="I122" i="4"/>
  <c r="Q122" i="4"/>
  <c r="AI122" i="4"/>
  <c r="N122" i="4"/>
  <c r="H122" i="4"/>
  <c r="M122" i="4"/>
  <c r="L122" i="4"/>
  <c r="AB122" i="4"/>
  <c r="AN122" i="4"/>
  <c r="AM122" i="4"/>
  <c r="AD122" i="4"/>
  <c r="J122" i="4"/>
  <c r="Y122" i="4"/>
  <c r="X122" i="4"/>
  <c r="AK122" i="4"/>
  <c r="C122" i="4"/>
  <c r="R122" i="4"/>
  <c r="AA122" i="4"/>
  <c r="Z122" i="4"/>
  <c r="AC122" i="4"/>
  <c r="AO122" i="4"/>
  <c r="P122" i="4"/>
  <c r="O122" i="4"/>
  <c r="F122" i="4"/>
  <c r="G122" i="4"/>
  <c r="AG122" i="4"/>
  <c r="AF122" i="4"/>
  <c r="AE122" i="4"/>
  <c r="AJ122" i="4"/>
  <c r="T122" i="4"/>
  <c r="S122" i="4"/>
  <c r="V122" i="4"/>
  <c r="AH122" i="4"/>
  <c r="E122" i="4"/>
  <c r="D122" i="4"/>
  <c r="D21" i="2"/>
  <c r="D17" i="2" s="1"/>
  <c r="AB117" i="4"/>
  <c r="AB114" i="4" s="1"/>
  <c r="AD117" i="4"/>
  <c r="AD114" i="4" s="1"/>
  <c r="AJ117" i="4"/>
  <c r="AJ114" i="4" s="1"/>
  <c r="I117" i="4"/>
  <c r="I114" i="4" s="1"/>
  <c r="J117" i="4"/>
  <c r="J114" i="4" s="1"/>
  <c r="AM117" i="4"/>
  <c r="AM114" i="4" s="1"/>
  <c r="L117" i="4"/>
  <c r="L114" i="4" s="1"/>
  <c r="U117" i="4"/>
  <c r="U114" i="4" s="1"/>
  <c r="K117" i="4"/>
  <c r="K114" i="4" s="1"/>
  <c r="H117" i="4"/>
  <c r="H114" i="4" s="1"/>
  <c r="R117" i="4"/>
  <c r="R114" i="4" s="1"/>
  <c r="P117" i="4"/>
  <c r="P114" i="4" s="1"/>
  <c r="AO117" i="4"/>
  <c r="AO114" i="4" s="1"/>
  <c r="AK117" i="4"/>
  <c r="AK114" i="4" s="1"/>
  <c r="AA117" i="4"/>
  <c r="AA114" i="4" s="1"/>
  <c r="Q117" i="4"/>
  <c r="Q114" i="4" s="1"/>
  <c r="AE117" i="4"/>
  <c r="AE114" i="4" s="1"/>
  <c r="AL117" i="4"/>
  <c r="AL114" i="4" s="1"/>
  <c r="X117" i="4"/>
  <c r="X114" i="4" s="1"/>
  <c r="B117" i="4"/>
  <c r="B114" i="4" s="1"/>
  <c r="B88" i="2"/>
  <c r="AR114" i="4" s="1"/>
  <c r="AI117" i="4"/>
  <c r="AI114" i="4" s="1"/>
  <c r="Y117" i="4"/>
  <c r="Y114" i="4" s="1"/>
  <c r="AC117" i="4"/>
  <c r="AC114" i="4" s="1"/>
  <c r="O117" i="4"/>
  <c r="O114" i="4" s="1"/>
  <c r="E117" i="4"/>
  <c r="E114" i="4" s="1"/>
  <c r="AH117" i="4"/>
  <c r="AH114" i="4" s="1"/>
  <c r="Z117" i="4"/>
  <c r="Z114" i="4" s="1"/>
  <c r="T117" i="4"/>
  <c r="T114" i="4" s="1"/>
  <c r="F117" i="4"/>
  <c r="F114" i="4" s="1"/>
  <c r="N117" i="4"/>
  <c r="N114" i="4" s="1"/>
  <c r="W117" i="4"/>
  <c r="W114" i="4" s="1"/>
  <c r="M117" i="4"/>
  <c r="M114" i="4" s="1"/>
  <c r="C117" i="4"/>
  <c r="C114" i="4" s="1"/>
  <c r="S117" i="4"/>
  <c r="S114" i="4" s="1"/>
  <c r="AN117" i="4"/>
  <c r="AN114" i="4" s="1"/>
  <c r="V117" i="4"/>
  <c r="V114" i="4" s="1"/>
  <c r="G117" i="4"/>
  <c r="G114" i="4" s="1"/>
  <c r="AF117" i="4"/>
  <c r="AF114" i="4" s="1"/>
  <c r="AG117" i="4"/>
  <c r="AG114" i="4" s="1"/>
  <c r="D117" i="4"/>
  <c r="D114" i="4" s="1"/>
  <c r="E76" i="2"/>
  <c r="E75" i="2" s="1"/>
  <c r="E35" i="2"/>
  <c r="E31" i="2" s="1"/>
  <c r="C35" i="2"/>
  <c r="C31" i="2" s="1"/>
  <c r="B129" i="5"/>
  <c r="B128" i="5" s="1"/>
  <c r="B121" i="5"/>
  <c r="B120" i="5" s="1"/>
  <c r="AE121" i="11"/>
  <c r="AE120" i="11" s="1"/>
  <c r="D121" i="5"/>
  <c r="D120" i="5" s="1"/>
  <c r="E137" i="5"/>
  <c r="E136" i="5" s="1"/>
  <c r="C161" i="5"/>
  <c r="C113" i="5"/>
  <c r="Q35" i="2"/>
  <c r="Q31" i="2" s="1"/>
  <c r="P35" i="2"/>
  <c r="P31" i="2" s="1"/>
  <c r="AB162" i="5"/>
  <c r="AG64" i="2"/>
  <c r="AG61" i="2" s="1"/>
  <c r="AF35" i="2"/>
  <c r="AF31" i="2" s="1"/>
  <c r="AF50" i="2"/>
  <c r="AF46" i="2" s="1"/>
  <c r="AD35" i="2"/>
  <c r="AD31" i="2" s="1"/>
  <c r="AE113" i="5"/>
  <c r="AE161" i="5"/>
  <c r="AD161" i="5"/>
  <c r="AD113" i="5"/>
  <c r="AQ162" i="5"/>
  <c r="AS162" i="5"/>
  <c r="AP162" i="5"/>
  <c r="AW64" i="2"/>
  <c r="AW61" i="2" s="1"/>
  <c r="AU64" i="2"/>
  <c r="AU61" i="2" s="1"/>
  <c r="AT113" i="5"/>
  <c r="AT161" i="5"/>
  <c r="BI162" i="5"/>
  <c r="BM64" i="2"/>
  <c r="BM61" i="2" s="1"/>
  <c r="BL50" i="2"/>
  <c r="BL46" i="2" s="1"/>
  <c r="BJ50" i="2"/>
  <c r="BJ46" i="2" s="1"/>
  <c r="BJ113" i="5"/>
  <c r="BJ161" i="5"/>
  <c r="O35" i="11"/>
  <c r="O31" i="11" s="1"/>
  <c r="P50" i="11"/>
  <c r="P46" i="11" s="1"/>
  <c r="AE64" i="11"/>
  <c r="AE61" i="11" s="1"/>
  <c r="AF35" i="11"/>
  <c r="AF31" i="11" s="1"/>
  <c r="AE35" i="11"/>
  <c r="AE31" i="11" s="1"/>
  <c r="AG50" i="11"/>
  <c r="AG46" i="11" s="1"/>
  <c r="AU35" i="11"/>
  <c r="AU31" i="11" s="1"/>
  <c r="AW50" i="11"/>
  <c r="AW46" i="11" s="1"/>
  <c r="BL64" i="11"/>
  <c r="BL61" i="11" s="1"/>
  <c r="BK64" i="11"/>
  <c r="BK61" i="11" s="1"/>
  <c r="BM35" i="11"/>
  <c r="BM31" i="11" s="1"/>
  <c r="BL50" i="11"/>
  <c r="BL46" i="11" s="1"/>
  <c r="P162" i="5"/>
  <c r="T50" i="2"/>
  <c r="T46" i="2" s="1"/>
  <c r="T35" i="2"/>
  <c r="T31" i="2" s="1"/>
  <c r="AI50" i="2"/>
  <c r="AI46" i="2" s="1"/>
  <c r="AK50" i="2"/>
  <c r="AK46" i="2" s="1"/>
  <c r="AH161" i="5"/>
  <c r="AH113" i="5"/>
  <c r="AW162" i="5"/>
  <c r="AT162" i="5"/>
  <c r="AZ64" i="2"/>
  <c r="AZ61" i="2" s="1"/>
  <c r="AZ50" i="2"/>
  <c r="AZ46" i="2" s="1"/>
  <c r="AZ113" i="5"/>
  <c r="AZ161" i="5"/>
  <c r="BL162" i="5"/>
  <c r="U64" i="11"/>
  <c r="U61" i="11" s="1"/>
  <c r="R50" i="11"/>
  <c r="R46" i="11" s="1"/>
  <c r="R35" i="11"/>
  <c r="R31" i="11" s="1"/>
  <c r="U50" i="11"/>
  <c r="U46" i="11" s="1"/>
  <c r="AJ50" i="11"/>
  <c r="AJ46" i="11" s="1"/>
  <c r="AK35" i="11"/>
  <c r="AK31" i="11" s="1"/>
  <c r="BA50" i="11"/>
  <c r="BA46" i="11" s="1"/>
  <c r="AY92" i="11"/>
  <c r="AZ50" i="11"/>
  <c r="AZ46" i="11" s="1"/>
  <c r="G64" i="2"/>
  <c r="G61" i="2" s="1"/>
  <c r="H35" i="2"/>
  <c r="H31" i="2" s="1"/>
  <c r="Y64" i="2"/>
  <c r="Y61" i="2" s="1"/>
  <c r="W35" i="2"/>
  <c r="W31" i="2" s="1"/>
  <c r="Y113" i="5"/>
  <c r="Y161" i="5"/>
  <c r="AJ162" i="5"/>
  <c r="AK162" i="5"/>
  <c r="AN64" i="2"/>
  <c r="AN61" i="2" s="1"/>
  <c r="AN76" i="2"/>
  <c r="AN75" i="2" s="1"/>
  <c r="AN21" i="2"/>
  <c r="AN17" i="2" s="1"/>
  <c r="AM94" i="2"/>
  <c r="AM93" i="2" s="1"/>
  <c r="AM92" i="2" s="1"/>
  <c r="AO50" i="2"/>
  <c r="AO46" i="2" s="1"/>
  <c r="AN137" i="5"/>
  <c r="AN136" i="5" s="1"/>
  <c r="AN129" i="5"/>
  <c r="AN128" i="5" s="1"/>
  <c r="AO129" i="5"/>
  <c r="AO128" i="5" s="1"/>
  <c r="AM113" i="5"/>
  <c r="AM161" i="5"/>
  <c r="AL113" i="5"/>
  <c r="AL161" i="5"/>
  <c r="AY162" i="5"/>
  <c r="BA162" i="5"/>
  <c r="BD64" i="2"/>
  <c r="BD61" i="2" s="1"/>
  <c r="BB76" i="2"/>
  <c r="BB75" i="2" s="1"/>
  <c r="BC50" i="2"/>
  <c r="BC46" i="2" s="1"/>
  <c r="BE94" i="2"/>
  <c r="BE93" i="2" s="1"/>
  <c r="BE92" i="2" s="1"/>
  <c r="BD50" i="2"/>
  <c r="BD46" i="2" s="1"/>
  <c r="BD121" i="5"/>
  <c r="BD120" i="5" s="1"/>
  <c r="BD129" i="5"/>
  <c r="BD128" i="5" s="1"/>
  <c r="BB121" i="5"/>
  <c r="BB120" i="5" s="1"/>
  <c r="BC137" i="5"/>
  <c r="BC136" i="5" s="1"/>
  <c r="BE129" i="5"/>
  <c r="BE128" i="5" s="1"/>
  <c r="H35" i="11"/>
  <c r="H31" i="11" s="1"/>
  <c r="I50" i="11"/>
  <c r="I46" i="11" s="1"/>
  <c r="W64" i="11"/>
  <c r="W61" i="11" s="1"/>
  <c r="V50" i="11"/>
  <c r="V46" i="11" s="1"/>
  <c r="AN35" i="11"/>
  <c r="AN31" i="11" s="1"/>
  <c r="BB50" i="11"/>
  <c r="BB46" i="11" s="1"/>
  <c r="BD35" i="11"/>
  <c r="BD31" i="11" s="1"/>
  <c r="G162" i="5"/>
  <c r="L76" i="2"/>
  <c r="L75" i="2" s="1"/>
  <c r="K94" i="2"/>
  <c r="K93" i="2" s="1"/>
  <c r="K92" i="2" s="1"/>
  <c r="M94" i="2"/>
  <c r="M93" i="2" s="1"/>
  <c r="M92" i="2" s="1"/>
  <c r="L113" i="5"/>
  <c r="L161" i="5"/>
  <c r="L129" i="5"/>
  <c r="L128" i="5" s="1"/>
  <c r="K113" i="5"/>
  <c r="K161" i="5"/>
  <c r="J121" i="5"/>
  <c r="J120" i="5" s="1"/>
  <c r="M146" i="5"/>
  <c r="M145" i="5" s="1"/>
  <c r="W162" i="5"/>
  <c r="X137" i="5"/>
  <c r="X136" i="5" s="1"/>
  <c r="J21" i="11"/>
  <c r="J17" i="11" s="1"/>
  <c r="L64" i="11"/>
  <c r="L61" i="11" s="1"/>
  <c r="K76" i="11"/>
  <c r="K75" i="11" s="1"/>
  <c r="M21" i="11"/>
  <c r="M17" i="11" s="1"/>
  <c r="L94" i="11"/>
  <c r="L93" i="11" s="1"/>
  <c r="L92" i="11" s="1"/>
  <c r="K94" i="11"/>
  <c r="K93" i="11" s="1"/>
  <c r="K92" i="11" s="1"/>
  <c r="J35" i="11"/>
  <c r="J31" i="11" s="1"/>
  <c r="K50" i="11"/>
  <c r="K46" i="11" s="1"/>
  <c r="AC64" i="11"/>
  <c r="AC61" i="11" s="1"/>
  <c r="Z21" i="11"/>
  <c r="Z17" i="11" s="1"/>
  <c r="Z64" i="11"/>
  <c r="Z61" i="11" s="1"/>
  <c r="AC50" i="11"/>
  <c r="AC46" i="11" s="1"/>
  <c r="AC35" i="11"/>
  <c r="AC31" i="11" s="1"/>
  <c r="AA50" i="11"/>
  <c r="AA46" i="11" s="1"/>
  <c r="AC94" i="11"/>
  <c r="AC93" i="11" s="1"/>
  <c r="AC92" i="11" s="1"/>
  <c r="AP76" i="11"/>
  <c r="AP75" i="11" s="1"/>
  <c r="AP21" i="11"/>
  <c r="AP17" i="11" s="1"/>
  <c r="AQ50" i="11"/>
  <c r="AQ46" i="11" s="1"/>
  <c r="AP35" i="11"/>
  <c r="AP31" i="11" s="1"/>
  <c r="AQ94" i="11"/>
  <c r="AQ93" i="11" s="1"/>
  <c r="AQ92" i="11" s="1"/>
  <c r="AS50" i="11"/>
  <c r="AS46" i="11" s="1"/>
  <c r="BG21" i="11"/>
  <c r="BG17" i="11" s="1"/>
  <c r="BG64" i="11"/>
  <c r="BG61" i="11" s="1"/>
  <c r="BI76" i="11"/>
  <c r="BI75" i="11" s="1"/>
  <c r="BI50" i="11"/>
  <c r="BI46" i="11" s="1"/>
  <c r="BH94" i="11"/>
  <c r="BH93" i="11" s="1"/>
  <c r="BH92" i="11" s="1"/>
  <c r="BH35" i="11"/>
  <c r="BH31" i="11" s="1"/>
  <c r="BG50" i="11"/>
  <c r="BG46" i="11" s="1"/>
  <c r="B21" i="11"/>
  <c r="B17" i="11" s="1"/>
  <c r="D76" i="11"/>
  <c r="D75" i="11" s="1"/>
  <c r="E64" i="11"/>
  <c r="E61" i="11" s="1"/>
  <c r="C64" i="11"/>
  <c r="C61" i="11" s="1"/>
  <c r="B50" i="11"/>
  <c r="B46" i="11" s="1"/>
  <c r="E94" i="11"/>
  <c r="E93" i="11" s="1"/>
  <c r="E92" i="11" s="1"/>
  <c r="C50" i="11"/>
  <c r="C46" i="11" s="1"/>
  <c r="E50" i="11"/>
  <c r="E46" i="11" s="1"/>
  <c r="AB64" i="2"/>
  <c r="AB61" i="2" s="1"/>
  <c r="AC35" i="2"/>
  <c r="AC31" i="2" s="1"/>
  <c r="AP64" i="2"/>
  <c r="AP61" i="2" s="1"/>
  <c r="AR64" i="2"/>
  <c r="AR61" i="2" s="1"/>
  <c r="AP35" i="2"/>
  <c r="AP31" i="2" s="1"/>
  <c r="AP113" i="5"/>
  <c r="AP161" i="5"/>
  <c r="BF50" i="2"/>
  <c r="BF46" i="2" s="1"/>
  <c r="BH113" i="5"/>
  <c r="BH161" i="5"/>
  <c r="BI161" i="5"/>
  <c r="BI113" i="5"/>
  <c r="D162" i="5"/>
  <c r="B64" i="2"/>
  <c r="B61" i="2" s="1"/>
  <c r="B21" i="2"/>
  <c r="B17" i="2" s="1"/>
  <c r="D76" i="2"/>
  <c r="D75" i="2" s="1"/>
  <c r="C50" i="2"/>
  <c r="C46" i="2" s="1"/>
  <c r="C94" i="2"/>
  <c r="C93" i="2" s="1"/>
  <c r="C92" i="2" s="1"/>
  <c r="B50" i="2"/>
  <c r="B46" i="2" s="1"/>
  <c r="D35" i="2"/>
  <c r="D31" i="2" s="1"/>
  <c r="B35" i="2"/>
  <c r="B31" i="2" s="1"/>
  <c r="B137" i="5"/>
  <c r="B136" i="5" s="1"/>
  <c r="D137" i="5"/>
  <c r="D136" i="5" s="1"/>
  <c r="D113" i="5"/>
  <c r="D161" i="5"/>
  <c r="E129" i="5"/>
  <c r="E128" i="5" s="1"/>
  <c r="C146" i="5"/>
  <c r="C145" i="5" s="1"/>
  <c r="N64" i="2"/>
  <c r="N61" i="2" s="1"/>
  <c r="AA162" i="5"/>
  <c r="AC137" i="5"/>
  <c r="AC136" i="5" s="1"/>
  <c r="AF64" i="2"/>
  <c r="AF61" i="2" s="1"/>
  <c r="AD50" i="2"/>
  <c r="AD46" i="2" s="1"/>
  <c r="AV35" i="2"/>
  <c r="AV31" i="2" s="1"/>
  <c r="AT35" i="2"/>
  <c r="AT31" i="2" s="1"/>
  <c r="AW113" i="5"/>
  <c r="AW161" i="5"/>
  <c r="AU161" i="5"/>
  <c r="AU113" i="5"/>
  <c r="BF162" i="5"/>
  <c r="BG162" i="5"/>
  <c r="BJ35" i="2"/>
  <c r="BJ31" i="2" s="1"/>
  <c r="P64" i="11"/>
  <c r="P61" i="11" s="1"/>
  <c r="P35" i="11"/>
  <c r="P31" i="11" s="1"/>
  <c r="N92" i="11"/>
  <c r="AE21" i="11"/>
  <c r="AE17" i="11" s="1"/>
  <c r="AG21" i="11"/>
  <c r="AG17" i="11" s="1"/>
  <c r="AF64" i="11"/>
  <c r="AF61" i="11" s="1"/>
  <c r="AE94" i="11"/>
  <c r="AE93" i="11" s="1"/>
  <c r="AE92" i="11" s="1"/>
  <c r="AE50" i="11"/>
  <c r="AE46" i="11" s="1"/>
  <c r="AD35" i="11"/>
  <c r="AD31" i="11" s="1"/>
  <c r="AG35" i="11"/>
  <c r="AG31" i="11" s="1"/>
  <c r="AT64" i="11"/>
  <c r="AT61" i="11" s="1"/>
  <c r="AU50" i="11"/>
  <c r="AU46" i="11" s="1"/>
  <c r="BL92" i="11"/>
  <c r="BM92" i="11"/>
  <c r="BK35" i="11"/>
  <c r="BK31" i="11" s="1"/>
  <c r="O162" i="5"/>
  <c r="R64" i="2"/>
  <c r="R61" i="2" s="1"/>
  <c r="S50" i="2"/>
  <c r="S46" i="2" s="1"/>
  <c r="R35" i="2"/>
  <c r="R31" i="2" s="1"/>
  <c r="U113" i="5"/>
  <c r="U161" i="5"/>
  <c r="S113" i="5"/>
  <c r="S161" i="5"/>
  <c r="AE162" i="5"/>
  <c r="AH64" i="2"/>
  <c r="AH61" i="2" s="1"/>
  <c r="AH35" i="2"/>
  <c r="AH31" i="2" s="1"/>
  <c r="AJ50" i="2"/>
  <c r="AJ46" i="2" s="1"/>
  <c r="AU162" i="5"/>
  <c r="BA50" i="2"/>
  <c r="BA46" i="2" s="1"/>
  <c r="BA161" i="5"/>
  <c r="BA113" i="5"/>
  <c r="BJ162" i="5"/>
  <c r="BK121" i="5"/>
  <c r="BK120" i="5" s="1"/>
  <c r="T64" i="11"/>
  <c r="T61" i="11" s="1"/>
  <c r="U35" i="11"/>
  <c r="U31" i="11" s="1"/>
  <c r="T50" i="11"/>
  <c r="T46" i="11" s="1"/>
  <c r="T35" i="11"/>
  <c r="T31" i="11" s="1"/>
  <c r="S35" i="11"/>
  <c r="S31" i="11" s="1"/>
  <c r="AH64" i="11"/>
  <c r="AH61" i="11" s="1"/>
  <c r="AJ35" i="11"/>
  <c r="AJ31" i="11" s="1"/>
  <c r="AX35" i="11"/>
  <c r="AX31" i="11" s="1"/>
  <c r="H64" i="2"/>
  <c r="H61" i="2" s="1"/>
  <c r="F35" i="2"/>
  <c r="F31" i="2" s="1"/>
  <c r="I35" i="2"/>
  <c r="I31" i="2" s="1"/>
  <c r="F50" i="2"/>
  <c r="F46" i="2" s="1"/>
  <c r="G161" i="5"/>
  <c r="G113" i="5"/>
  <c r="U162" i="5"/>
  <c r="S162" i="5"/>
  <c r="V64" i="2"/>
  <c r="V61" i="2" s="1"/>
  <c r="Y35" i="2"/>
  <c r="Y31" i="2" s="1"/>
  <c r="X50" i="2"/>
  <c r="X46" i="2" s="1"/>
  <c r="X35" i="2"/>
  <c r="X31" i="2" s="1"/>
  <c r="X161" i="5"/>
  <c r="X113" i="5"/>
  <c r="AM21" i="2"/>
  <c r="AM17" i="2" s="1"/>
  <c r="AO64" i="2"/>
  <c r="AO61" i="2" s="1"/>
  <c r="AL21" i="2"/>
  <c r="AL17" i="2" s="1"/>
  <c r="AM35" i="2"/>
  <c r="AM31" i="2" s="1"/>
  <c r="AN94" i="2"/>
  <c r="AN93" i="2" s="1"/>
  <c r="AN92" i="2" s="1"/>
  <c r="AN113" i="5"/>
  <c r="AN161" i="5"/>
  <c r="AO161" i="5"/>
  <c r="AO113" i="5"/>
  <c r="AO137" i="5"/>
  <c r="AO136" i="5" s="1"/>
  <c r="AM129" i="5"/>
  <c r="AM128" i="5" s="1"/>
  <c r="AL129" i="5"/>
  <c r="AL128" i="5" s="1"/>
  <c r="AZ162" i="5"/>
  <c r="AX162" i="5"/>
  <c r="BE64" i="2"/>
  <c r="BE61" i="2" s="1"/>
  <c r="BB21" i="2"/>
  <c r="BB17" i="2" s="1"/>
  <c r="BD21" i="2"/>
  <c r="BD17" i="2" s="1"/>
  <c r="BB64" i="2"/>
  <c r="BB61" i="2" s="1"/>
  <c r="BB94" i="2"/>
  <c r="BB93" i="2" s="1"/>
  <c r="BB92" i="2" s="1"/>
  <c r="BD35" i="2"/>
  <c r="BD31" i="2" s="1"/>
  <c r="BD113" i="5"/>
  <c r="BD161" i="5"/>
  <c r="BB113" i="5"/>
  <c r="BB161" i="5"/>
  <c r="BB129" i="5"/>
  <c r="BB128" i="5" s="1"/>
  <c r="BC129" i="5"/>
  <c r="BC128" i="5" s="1"/>
  <c r="BE161" i="5"/>
  <c r="BE113" i="5"/>
  <c r="H50" i="11"/>
  <c r="H46" i="11" s="1"/>
  <c r="G92" i="11"/>
  <c r="X35" i="11"/>
  <c r="X31" i="11" s="1"/>
  <c r="W35" i="11"/>
  <c r="W31" i="11" s="1"/>
  <c r="V35" i="11"/>
  <c r="V31" i="11" s="1"/>
  <c r="AO64" i="11"/>
  <c r="AO61" i="11" s="1"/>
  <c r="AM50" i="11"/>
  <c r="AM46" i="11" s="1"/>
  <c r="AM35" i="11"/>
  <c r="AM31" i="11" s="1"/>
  <c r="AL35" i="11"/>
  <c r="AL31" i="11" s="1"/>
  <c r="BB35" i="11"/>
  <c r="BB31" i="11" s="1"/>
  <c r="BC35" i="11"/>
  <c r="BC31" i="11" s="1"/>
  <c r="BD50" i="11"/>
  <c r="BD46" i="11" s="1"/>
  <c r="BE35" i="11"/>
  <c r="BE31" i="11" s="1"/>
  <c r="G146" i="5"/>
  <c r="G145" i="5" s="1"/>
  <c r="L21" i="2"/>
  <c r="L17" i="2" s="1"/>
  <c r="M21" i="2"/>
  <c r="M17" i="2" s="1"/>
  <c r="J76" i="2"/>
  <c r="J75" i="2" s="1"/>
  <c r="M50" i="2"/>
  <c r="M46" i="2" s="1"/>
  <c r="J94" i="2"/>
  <c r="J93" i="2" s="1"/>
  <c r="J92" i="2" s="1"/>
  <c r="M35" i="2"/>
  <c r="M31" i="2" s="1"/>
  <c r="L146" i="5"/>
  <c r="L145" i="5" s="1"/>
  <c r="K137" i="5"/>
  <c r="K136" i="5" s="1"/>
  <c r="K129" i="5"/>
  <c r="K128" i="5" s="1"/>
  <c r="J129" i="5"/>
  <c r="J128" i="5" s="1"/>
  <c r="M137" i="5"/>
  <c r="M136" i="5" s="1"/>
  <c r="Y162" i="5"/>
  <c r="M76" i="11"/>
  <c r="M75" i="11" s="1"/>
  <c r="J76" i="11"/>
  <c r="J75" i="11" s="1"/>
  <c r="J64" i="11"/>
  <c r="J61" i="11" s="1"/>
  <c r="J50" i="11"/>
  <c r="J46" i="11" s="1"/>
  <c r="J94" i="11"/>
  <c r="J93" i="11" s="1"/>
  <c r="J92" i="11" s="1"/>
  <c r="AB21" i="11"/>
  <c r="AB17" i="11" s="1"/>
  <c r="AA21" i="11"/>
  <c r="AA17" i="11" s="1"/>
  <c r="AB76" i="11"/>
  <c r="AB75" i="11" s="1"/>
  <c r="AB50" i="11"/>
  <c r="AB46" i="11" s="1"/>
  <c r="Z50" i="11"/>
  <c r="Z46" i="11" s="1"/>
  <c r="AA94" i="11"/>
  <c r="AA93" i="11" s="1"/>
  <c r="AA92" i="11" s="1"/>
  <c r="AQ64" i="11"/>
  <c r="AQ61" i="11" s="1"/>
  <c r="AQ21" i="11"/>
  <c r="AQ17" i="11" s="1"/>
  <c r="AR21" i="11"/>
  <c r="AR17" i="11" s="1"/>
  <c r="AS21" i="11"/>
  <c r="AS17" i="11" s="1"/>
  <c r="AP50" i="11"/>
  <c r="AP46" i="11" s="1"/>
  <c r="AS94" i="11"/>
  <c r="AS93" i="11" s="1"/>
  <c r="AS92" i="11" s="1"/>
  <c r="AR50" i="11"/>
  <c r="AR46" i="11" s="1"/>
  <c r="BF21" i="11"/>
  <c r="BF17" i="11" s="1"/>
  <c r="BH21" i="11"/>
  <c r="BH17" i="11" s="1"/>
  <c r="BG76" i="11"/>
  <c r="BG75" i="11" s="1"/>
  <c r="BH50" i="11"/>
  <c r="BH46" i="11" s="1"/>
  <c r="BI94" i="11"/>
  <c r="BI93" i="11" s="1"/>
  <c r="BI92" i="11" s="1"/>
  <c r="BF94" i="11"/>
  <c r="BF93" i="11" s="1"/>
  <c r="BF92" i="11" s="1"/>
  <c r="C21" i="11"/>
  <c r="C17" i="11" s="1"/>
  <c r="D21" i="11"/>
  <c r="D17" i="11" s="1"/>
  <c r="C35" i="11"/>
  <c r="C31" i="11" s="1"/>
  <c r="B88" i="11"/>
  <c r="D50" i="11"/>
  <c r="D46" i="11" s="1"/>
  <c r="AA50" i="2"/>
  <c r="AA46" i="2" s="1"/>
  <c r="Z113" i="5"/>
  <c r="Z161" i="5"/>
  <c r="AO162" i="5"/>
  <c r="AQ113" i="5"/>
  <c r="AQ161" i="5"/>
  <c r="AR113" i="5"/>
  <c r="AR161" i="5"/>
  <c r="BD162" i="5"/>
  <c r="BE162" i="5"/>
  <c r="BG113" i="5"/>
  <c r="BG161" i="5"/>
  <c r="E162" i="5"/>
  <c r="B76" i="2"/>
  <c r="B75" i="2" s="1"/>
  <c r="E64" i="2"/>
  <c r="E61" i="2" s="1"/>
  <c r="E21" i="2"/>
  <c r="E17" i="2" s="1"/>
  <c r="E50" i="2"/>
  <c r="E46" i="2" s="1"/>
  <c r="AE121" i="4"/>
  <c r="Y121" i="4"/>
  <c r="Z121" i="4"/>
  <c r="AO121" i="4"/>
  <c r="D121" i="4"/>
  <c r="Q121" i="4"/>
  <c r="AD121" i="4"/>
  <c r="AJ121" i="4"/>
  <c r="N121" i="4"/>
  <c r="X121" i="4"/>
  <c r="AC121" i="4"/>
  <c r="F121" i="4"/>
  <c r="W121" i="4"/>
  <c r="AL121" i="4"/>
  <c r="AN121" i="4"/>
  <c r="R121" i="4"/>
  <c r="AI121" i="4"/>
  <c r="U121" i="4"/>
  <c r="K121" i="4"/>
  <c r="AB121" i="4"/>
  <c r="AA121" i="4"/>
  <c r="L121" i="4"/>
  <c r="G121" i="4"/>
  <c r="AM121" i="4"/>
  <c r="T121" i="4"/>
  <c r="AK121" i="4"/>
  <c r="P121" i="4"/>
  <c r="O121" i="4"/>
  <c r="AF121" i="4"/>
  <c r="J121" i="4"/>
  <c r="H121" i="4"/>
  <c r="AG121" i="4"/>
  <c r="C121" i="4"/>
  <c r="B121" i="4"/>
  <c r="S121" i="4"/>
  <c r="M121" i="4"/>
  <c r="I121" i="4"/>
  <c r="B94" i="2"/>
  <c r="AH121" i="4"/>
  <c r="E121" i="4"/>
  <c r="V121" i="4"/>
  <c r="E94" i="2"/>
  <c r="E93" i="2" s="1"/>
  <c r="E92" i="2" s="1"/>
  <c r="B146" i="5"/>
  <c r="B145" i="5" s="1"/>
  <c r="D146" i="5"/>
  <c r="D145" i="5" s="1"/>
  <c r="E121" i="5"/>
  <c r="E120" i="5" s="1"/>
  <c r="E161" i="5"/>
  <c r="E113" i="5"/>
  <c r="C129" i="5"/>
  <c r="C128" i="5" s="1"/>
  <c r="L162" i="5"/>
  <c r="Q50" i="2"/>
  <c r="Q46" i="2" s="1"/>
  <c r="O161" i="5"/>
  <c r="O113" i="5"/>
  <c r="AC162" i="5"/>
  <c r="AD64" i="2"/>
  <c r="AD61" i="2" s="1"/>
  <c r="AE50" i="2"/>
  <c r="AE46" i="2" s="1"/>
  <c r="AG113" i="5"/>
  <c r="AG161" i="5"/>
  <c r="AF113" i="5"/>
  <c r="AF161" i="5"/>
  <c r="AR162" i="5"/>
  <c r="AU50" i="2"/>
  <c r="AU46" i="2" s="1"/>
  <c r="AV113" i="5"/>
  <c r="AV161" i="5"/>
  <c r="BH162" i="5"/>
  <c r="BL64" i="2"/>
  <c r="BL61" i="2" s="1"/>
  <c r="BM161" i="5"/>
  <c r="BM113" i="5"/>
  <c r="O64" i="11"/>
  <c r="O61" i="11" s="1"/>
  <c r="AD64" i="11"/>
  <c r="AD61" i="11" s="1"/>
  <c r="AF21" i="11"/>
  <c r="AF17" i="11" s="1"/>
  <c r="AD21" i="11"/>
  <c r="AD17" i="11" s="1"/>
  <c r="AG76" i="11"/>
  <c r="AG75" i="11" s="1"/>
  <c r="AF50" i="11"/>
  <c r="AF46" i="11" s="1"/>
  <c r="AF94" i="11"/>
  <c r="AF93" i="11" s="1"/>
  <c r="AF92" i="11" s="1"/>
  <c r="AG94" i="11"/>
  <c r="AG93" i="11" s="1"/>
  <c r="AG92" i="11" s="1"/>
  <c r="AT35" i="11"/>
  <c r="AT31" i="11" s="1"/>
  <c r="BL35" i="11"/>
  <c r="BL31" i="11" s="1"/>
  <c r="N162" i="5"/>
  <c r="R50" i="2"/>
  <c r="R46" i="2" s="1"/>
  <c r="AD162" i="5"/>
  <c r="AJ113" i="5"/>
  <c r="AJ161" i="5"/>
  <c r="AK161" i="5"/>
  <c r="AK113" i="5"/>
  <c r="AV162" i="5"/>
  <c r="BM162" i="5"/>
  <c r="BK162" i="5"/>
  <c r="AJ64" i="11"/>
  <c r="AJ61" i="11" s="1"/>
  <c r="AH50" i="11"/>
  <c r="AH46" i="11" s="1"/>
  <c r="AY35" i="11"/>
  <c r="AY31" i="11" s="1"/>
  <c r="I113" i="5"/>
  <c r="I161" i="5"/>
  <c r="H161" i="5"/>
  <c r="H113" i="5"/>
  <c r="R162" i="5"/>
  <c r="X64" i="2"/>
  <c r="X61" i="2" s="1"/>
  <c r="V35" i="2"/>
  <c r="V31" i="2" s="1"/>
  <c r="W113" i="5"/>
  <c r="W161" i="5"/>
  <c r="AI162" i="5"/>
  <c r="AH162" i="5"/>
  <c r="AL64" i="2"/>
  <c r="AL61" i="2" s="1"/>
  <c r="AO21" i="2"/>
  <c r="AO17" i="2" s="1"/>
  <c r="AO76" i="2"/>
  <c r="AO75" i="2" s="1"/>
  <c r="AN50" i="2"/>
  <c r="AN46" i="2" s="1"/>
  <c r="AL35" i="2"/>
  <c r="AL31" i="2" s="1"/>
  <c r="AO35" i="2"/>
  <c r="AO31" i="2" s="1"/>
  <c r="AN146" i="5"/>
  <c r="AN145" i="5" s="1"/>
  <c r="AO146" i="5"/>
  <c r="AO145" i="5" s="1"/>
  <c r="AM137" i="5"/>
  <c r="AM136" i="5" s="1"/>
  <c r="AM146" i="5"/>
  <c r="AM145" i="5" s="1"/>
  <c r="AL137" i="5"/>
  <c r="AL136" i="5" s="1"/>
  <c r="BE21" i="2"/>
  <c r="BE17" i="2" s="1"/>
  <c r="BC64" i="2"/>
  <c r="BC61" i="2" s="1"/>
  <c r="BC76" i="2"/>
  <c r="BC75" i="2" s="1"/>
  <c r="BC21" i="2"/>
  <c r="BC17" i="2" s="1"/>
  <c r="BB35" i="2"/>
  <c r="BB31" i="2" s="1"/>
  <c r="BC35" i="2"/>
  <c r="BC31" i="2" s="1"/>
  <c r="BB137" i="5"/>
  <c r="BB136" i="5" s="1"/>
  <c r="BC146" i="5"/>
  <c r="BC145" i="5" s="1"/>
  <c r="BC161" i="5"/>
  <c r="BC113" i="5"/>
  <c r="BE146" i="5"/>
  <c r="BE145" i="5" s="1"/>
  <c r="F35" i="11"/>
  <c r="F31" i="11" s="1"/>
  <c r="Y35" i="11"/>
  <c r="Y31" i="11" s="1"/>
  <c r="W92" i="11"/>
  <c r="AN64" i="11"/>
  <c r="AN61" i="11" s="1"/>
  <c r="AM92" i="11"/>
  <c r="AO35" i="11"/>
  <c r="AO31" i="11" s="1"/>
  <c r="BC50" i="11"/>
  <c r="BC46" i="11" s="1"/>
  <c r="BD92" i="11"/>
  <c r="H146" i="5"/>
  <c r="H145" i="5" s="1"/>
  <c r="K21" i="2"/>
  <c r="K17" i="2" s="1"/>
  <c r="M76" i="2"/>
  <c r="M75" i="2" s="1"/>
  <c r="M64" i="2"/>
  <c r="M61" i="2" s="1"/>
  <c r="L50" i="2"/>
  <c r="L46" i="2" s="1"/>
  <c r="K50" i="2"/>
  <c r="K46" i="2" s="1"/>
  <c r="J50" i="2"/>
  <c r="J46" i="2" s="1"/>
  <c r="K35" i="2"/>
  <c r="K31" i="2" s="1"/>
  <c r="L137" i="5"/>
  <c r="L136" i="5" s="1"/>
  <c r="K121" i="5"/>
  <c r="K120" i="5" s="1"/>
  <c r="J137" i="5"/>
  <c r="J136" i="5" s="1"/>
  <c r="M121" i="5"/>
  <c r="M120" i="5" s="1"/>
  <c r="X162" i="5"/>
  <c r="K64" i="11"/>
  <c r="K61" i="11" s="1"/>
  <c r="L76" i="11"/>
  <c r="L75" i="11" s="1"/>
  <c r="K35" i="11"/>
  <c r="K31" i="11" s="1"/>
  <c r="M50" i="11"/>
  <c r="M46" i="11" s="1"/>
  <c r="AA76" i="11"/>
  <c r="AA75" i="11" s="1"/>
  <c r="AC21" i="11"/>
  <c r="AC17" i="11" s="1"/>
  <c r="AC76" i="11"/>
  <c r="AC75" i="11" s="1"/>
  <c r="Z94" i="11"/>
  <c r="Z93" i="11" s="1"/>
  <c r="Z92" i="11" s="1"/>
  <c r="AA35" i="11"/>
  <c r="AA31" i="11" s="1"/>
  <c r="AP64" i="11"/>
  <c r="AP61" i="11" s="1"/>
  <c r="AR76" i="11"/>
  <c r="AR75" i="11" s="1"/>
  <c r="AS64" i="11"/>
  <c r="AS61" i="11" s="1"/>
  <c r="AS76" i="11"/>
  <c r="AS75" i="11" s="1"/>
  <c r="AS35" i="11"/>
  <c r="AS31" i="11" s="1"/>
  <c r="AQ35" i="11"/>
  <c r="AQ31" i="11" s="1"/>
  <c r="BF76" i="11"/>
  <c r="BF75" i="11" s="1"/>
  <c r="BI21" i="11"/>
  <c r="BI17" i="11" s="1"/>
  <c r="BH76" i="11"/>
  <c r="BH75" i="11" s="1"/>
  <c r="BF35" i="11"/>
  <c r="BF31" i="11" s="1"/>
  <c r="BG35" i="11"/>
  <c r="BG31" i="11" s="1"/>
  <c r="E21" i="11"/>
  <c r="E17" i="11" s="1"/>
  <c r="C76" i="11"/>
  <c r="C75" i="11" s="1"/>
  <c r="B94" i="11"/>
  <c r="B93" i="11" s="1"/>
  <c r="E35" i="11"/>
  <c r="E31" i="11" s="1"/>
  <c r="D35" i="11"/>
  <c r="D31" i="11" s="1"/>
  <c r="AA35" i="2"/>
  <c r="AA31" i="2" s="1"/>
  <c r="AC161" i="5"/>
  <c r="AC113" i="5"/>
  <c r="AB113" i="5"/>
  <c r="AB161" i="5"/>
  <c r="B162" i="5"/>
  <c r="C162" i="5"/>
  <c r="B15" i="2"/>
  <c r="D50" i="2"/>
  <c r="D46" i="2" s="1"/>
  <c r="D94" i="2"/>
  <c r="D93" i="2" s="1"/>
  <c r="D92" i="2" s="1"/>
  <c r="B113" i="5"/>
  <c r="B161" i="5"/>
  <c r="D129" i="5"/>
  <c r="D128" i="5" s="1"/>
  <c r="M162" i="5"/>
  <c r="P161" i="5"/>
  <c r="P113" i="5"/>
  <c r="N113" i="5"/>
  <c r="N161" i="5"/>
  <c r="Q113" i="5"/>
  <c r="Q161" i="5"/>
  <c r="BM50" i="2"/>
  <c r="BM46" i="2" s="1"/>
  <c r="BK161" i="5"/>
  <c r="BK113" i="5"/>
  <c r="BL113" i="5"/>
  <c r="BL161" i="5"/>
  <c r="AG64" i="11"/>
  <c r="AG61" i="11" s="1"/>
  <c r="AF76" i="11"/>
  <c r="AF75" i="11" s="1"/>
  <c r="AE76" i="11"/>
  <c r="AE75" i="11" s="1"/>
  <c r="AD76" i="11"/>
  <c r="AD75" i="11" s="1"/>
  <c r="AD50" i="11"/>
  <c r="AD46" i="11" s="1"/>
  <c r="AD94" i="11"/>
  <c r="AD93" i="11" s="1"/>
  <c r="AD92" i="11" s="1"/>
  <c r="AW92" i="11"/>
  <c r="BJ50" i="11"/>
  <c r="BJ46" i="11" s="1"/>
  <c r="S35" i="2"/>
  <c r="S31" i="2" s="1"/>
  <c r="R161" i="5"/>
  <c r="R113" i="5"/>
  <c r="T113" i="5"/>
  <c r="T161" i="5"/>
  <c r="AH50" i="2"/>
  <c r="AH46" i="2" s="1"/>
  <c r="AI35" i="2"/>
  <c r="AI31" i="2" s="1"/>
  <c r="AI161" i="5"/>
  <c r="AI113" i="5"/>
  <c r="AW146" i="5"/>
  <c r="AW145" i="5" s="1"/>
  <c r="AY113" i="5"/>
  <c r="AY161" i="5"/>
  <c r="AX161" i="5"/>
  <c r="AX113" i="5"/>
  <c r="R92" i="11"/>
  <c r="F113" i="5"/>
  <c r="F161" i="5"/>
  <c r="V113" i="5"/>
  <c r="V161" i="5"/>
  <c r="AM64" i="2"/>
  <c r="AM61" i="2" s="1"/>
  <c r="AL76" i="2"/>
  <c r="AL75" i="2" s="1"/>
  <c r="AM76" i="2"/>
  <c r="AM75" i="2" s="1"/>
  <c r="AM50" i="2"/>
  <c r="AM46" i="2" s="1"/>
  <c r="AN35" i="2"/>
  <c r="AN31" i="2" s="1"/>
  <c r="AO94" i="2"/>
  <c r="AO93" i="2" s="1"/>
  <c r="AO92" i="2" s="1"/>
  <c r="AL50" i="2"/>
  <c r="AL46" i="2" s="1"/>
  <c r="AL94" i="2"/>
  <c r="AL93" i="2" s="1"/>
  <c r="AL92" i="2" s="1"/>
  <c r="AN121" i="5"/>
  <c r="AN120" i="5" s="1"/>
  <c r="AO121" i="5"/>
  <c r="AO120" i="5" s="1"/>
  <c r="AM121" i="5"/>
  <c r="AM120" i="5" s="1"/>
  <c r="AL121" i="5"/>
  <c r="AL120" i="5" s="1"/>
  <c r="AL146" i="5"/>
  <c r="AL145" i="5" s="1"/>
  <c r="BE76" i="2"/>
  <c r="BE75" i="2" s="1"/>
  <c r="BD76" i="2"/>
  <c r="BD75" i="2" s="1"/>
  <c r="BC94" i="2"/>
  <c r="BC93" i="2" s="1"/>
  <c r="BC92" i="2" s="1"/>
  <c r="BB50" i="2"/>
  <c r="BB46" i="2" s="1"/>
  <c r="BE35" i="2"/>
  <c r="BE31" i="2" s="1"/>
  <c r="BE50" i="2"/>
  <c r="BE46" i="2" s="1"/>
  <c r="BD94" i="2"/>
  <c r="BD93" i="2" s="1"/>
  <c r="BD92" i="2" s="1"/>
  <c r="BB146" i="5"/>
  <c r="BB145" i="5" s="1"/>
  <c r="BC121" i="5"/>
  <c r="BC120" i="5" s="1"/>
  <c r="BE121" i="5"/>
  <c r="BE120" i="5" s="1"/>
  <c r="BE137" i="5"/>
  <c r="BE136" i="5" s="1"/>
  <c r="AO50" i="11"/>
  <c r="AO46" i="11" s="1"/>
  <c r="L64" i="2"/>
  <c r="L61" i="2" s="1"/>
  <c r="K76" i="2"/>
  <c r="K75" i="2" s="1"/>
  <c r="K64" i="2"/>
  <c r="K61" i="2" s="1"/>
  <c r="J21" i="2"/>
  <c r="J17" i="2" s="1"/>
  <c r="J64" i="2"/>
  <c r="J61" i="2" s="1"/>
  <c r="J35" i="2"/>
  <c r="J31" i="2" s="1"/>
  <c r="L35" i="2"/>
  <c r="L31" i="2" s="1"/>
  <c r="L94" i="2"/>
  <c r="L93" i="2" s="1"/>
  <c r="L92" i="2" s="1"/>
  <c r="L121" i="5"/>
  <c r="L120" i="5" s="1"/>
  <c r="K146" i="5"/>
  <c r="K145" i="5" s="1"/>
  <c r="J113" i="5"/>
  <c r="J161" i="5"/>
  <c r="M161" i="5"/>
  <c r="M113" i="5"/>
  <c r="M129" i="5"/>
  <c r="M128" i="5" s="1"/>
  <c r="Y129" i="5"/>
  <c r="Y128" i="5" s="1"/>
  <c r="V162" i="5"/>
  <c r="M64" i="11"/>
  <c r="M61" i="11" s="1"/>
  <c r="L21" i="11"/>
  <c r="L17" i="11" s="1"/>
  <c r="K21" i="11"/>
  <c r="K17" i="11" s="1"/>
  <c r="L35" i="11"/>
  <c r="L31" i="11" s="1"/>
  <c r="M35" i="11"/>
  <c r="M31" i="11" s="1"/>
  <c r="L50" i="11"/>
  <c r="L46" i="11" s="1"/>
  <c r="M94" i="11"/>
  <c r="M93" i="11" s="1"/>
  <c r="M92" i="11" s="1"/>
  <c r="AB64" i="11"/>
  <c r="AB61" i="11" s="1"/>
  <c r="Z76" i="11"/>
  <c r="Z75" i="11" s="1"/>
  <c r="AA64" i="11"/>
  <c r="AA61" i="11" s="1"/>
  <c r="AB35" i="11"/>
  <c r="AB31" i="11" s="1"/>
  <c r="Z35" i="11"/>
  <c r="Z31" i="11" s="1"/>
  <c r="AB94" i="11"/>
  <c r="AB93" i="11" s="1"/>
  <c r="AB92" i="11" s="1"/>
  <c r="AR64" i="11"/>
  <c r="AR61" i="11" s="1"/>
  <c r="AQ76" i="11"/>
  <c r="AQ75" i="11" s="1"/>
  <c r="AR35" i="11"/>
  <c r="AR31" i="11" s="1"/>
  <c r="AR94" i="11"/>
  <c r="AR93" i="11" s="1"/>
  <c r="AR92" i="11" s="1"/>
  <c r="AP94" i="11"/>
  <c r="AP93" i="11" s="1"/>
  <c r="AP92" i="11" s="1"/>
  <c r="BF64" i="11"/>
  <c r="BF61" i="11" s="1"/>
  <c r="BI64" i="11"/>
  <c r="BI61" i="11" s="1"/>
  <c r="BH64" i="11"/>
  <c r="BH61" i="11" s="1"/>
  <c r="BG94" i="11"/>
  <c r="BG93" i="11" s="1"/>
  <c r="BG92" i="11" s="1"/>
  <c r="BF50" i="11"/>
  <c r="BF46" i="11" s="1"/>
  <c r="BI35" i="11"/>
  <c r="BI31" i="11" s="1"/>
  <c r="B76" i="11"/>
  <c r="B75" i="11" s="1"/>
  <c r="E76" i="11"/>
  <c r="E75" i="11" s="1"/>
  <c r="D64" i="11"/>
  <c r="D61" i="11" s="1"/>
  <c r="B64" i="11"/>
  <c r="B61" i="11" s="1"/>
  <c r="B15" i="11"/>
  <c r="C94" i="11"/>
  <c r="C93" i="11" s="1"/>
  <c r="C92" i="11" s="1"/>
  <c r="D94" i="11"/>
  <c r="D93" i="11" s="1"/>
  <c r="D92" i="11" s="1"/>
  <c r="B35" i="11"/>
  <c r="B31" i="11" s="1"/>
  <c r="CN137" i="2" l="1"/>
  <c r="CN136" i="2" s="1"/>
  <c r="BY137" i="2"/>
  <c r="BY136" i="2" s="1"/>
  <c r="BG137" i="11"/>
  <c r="BG136" i="11" s="1"/>
  <c r="EG137" i="11"/>
  <c r="EG136" i="11" s="1"/>
  <c r="EI137" i="11"/>
  <c r="EI136" i="11" s="1"/>
  <c r="BH137" i="2"/>
  <c r="BH136" i="2" s="1"/>
  <c r="DI137" i="11"/>
  <c r="DI136" i="11" s="1"/>
  <c r="CT137" i="11"/>
  <c r="CT136" i="11" s="1"/>
  <c r="CV137" i="11"/>
  <c r="CV136" i="11" s="1"/>
  <c r="EB137" i="11"/>
  <c r="EB136" i="11" s="1"/>
  <c r="CU137" i="11"/>
  <c r="CU136" i="11" s="1"/>
  <c r="D137" i="11"/>
  <c r="D136" i="11" s="1"/>
  <c r="AM137" i="2"/>
  <c r="AM136" i="2" s="1"/>
  <c r="EU137" i="2"/>
  <c r="EU136" i="2" s="1"/>
  <c r="FU129" i="11"/>
  <c r="FU128" i="11" s="1"/>
  <c r="FU137" i="2"/>
  <c r="FU136" i="2" s="1"/>
  <c r="FU146" i="2"/>
  <c r="FU145" i="2" s="1"/>
  <c r="FU144" i="2" s="1"/>
  <c r="FU129" i="2"/>
  <c r="FU128" i="2" s="1"/>
  <c r="FU162" i="2"/>
  <c r="FU137" i="11"/>
  <c r="FU136" i="11" s="1"/>
  <c r="FU121" i="11"/>
  <c r="FU120" i="11" s="1"/>
  <c r="FU146" i="11"/>
  <c r="FU145" i="11" s="1"/>
  <c r="FU144" i="11" s="1"/>
  <c r="FU161" i="2"/>
  <c r="FU113" i="2"/>
  <c r="FU121" i="2"/>
  <c r="FU120" i="2" s="1"/>
  <c r="FU161" i="11"/>
  <c r="FU113" i="11"/>
  <c r="FU162" i="11"/>
  <c r="AN121" i="11"/>
  <c r="AN120" i="11" s="1"/>
  <c r="AZ137" i="2"/>
  <c r="AZ136" i="2" s="1"/>
  <c r="AP137" i="2"/>
  <c r="AP136" i="2" s="1"/>
  <c r="CM137" i="11"/>
  <c r="CM136" i="11" s="1"/>
  <c r="Q137" i="11"/>
  <c r="Q136" i="11" s="1"/>
  <c r="BA121" i="11"/>
  <c r="BA120" i="11" s="1"/>
  <c r="FF113" i="2"/>
  <c r="FS146" i="11"/>
  <c r="FS145" i="11" s="1"/>
  <c r="FS144" i="11" s="1"/>
  <c r="EV137" i="2"/>
  <c r="EV136" i="2" s="1"/>
  <c r="I137" i="2"/>
  <c r="I136" i="2" s="1"/>
  <c r="FB137" i="2"/>
  <c r="FB136" i="2" s="1"/>
  <c r="AE137" i="11"/>
  <c r="AE136" i="11" s="1"/>
  <c r="BK137" i="11"/>
  <c r="BK136" i="11" s="1"/>
  <c r="CQ137" i="11"/>
  <c r="CQ136" i="11" s="1"/>
  <c r="EL137" i="11"/>
  <c r="EL136" i="11" s="1"/>
  <c r="O163" i="7"/>
  <c r="O162" i="7" s="1"/>
  <c r="DV121" i="2"/>
  <c r="DV120" i="2" s="1"/>
  <c r="N137" i="2"/>
  <c r="N136" i="2" s="1"/>
  <c r="E137" i="2"/>
  <c r="E136" i="2" s="1"/>
  <c r="S137" i="2"/>
  <c r="S136" i="2" s="1"/>
  <c r="DA137" i="11"/>
  <c r="DA136" i="11" s="1"/>
  <c r="BH137" i="11"/>
  <c r="BH136" i="11" s="1"/>
  <c r="DP137" i="11"/>
  <c r="DP136" i="11" s="1"/>
  <c r="BX137" i="2"/>
  <c r="BX136" i="2" s="1"/>
  <c r="DU137" i="2"/>
  <c r="DU136" i="2" s="1"/>
  <c r="AT137" i="2"/>
  <c r="AT136" i="2" s="1"/>
  <c r="EB137" i="2"/>
  <c r="EB136" i="2" s="1"/>
  <c r="CW137" i="2"/>
  <c r="CW136" i="2" s="1"/>
  <c r="AA137" i="2"/>
  <c r="AA136" i="2" s="1"/>
  <c r="AB137" i="11"/>
  <c r="AB136" i="11" s="1"/>
  <c r="FB137" i="11"/>
  <c r="FB136" i="11" s="1"/>
  <c r="FD137" i="11"/>
  <c r="FD136" i="11" s="1"/>
  <c r="DG137" i="11"/>
  <c r="DG136" i="11" s="1"/>
  <c r="DW137" i="11"/>
  <c r="DW136" i="11" s="1"/>
  <c r="AO163" i="7"/>
  <c r="AO162" i="7" s="1"/>
  <c r="Y163" i="7"/>
  <c r="Y162" i="7" s="1"/>
  <c r="FT146" i="11"/>
  <c r="FT145" i="11" s="1"/>
  <c r="FT144" i="11" s="1"/>
  <c r="FT162" i="2"/>
  <c r="FT129" i="11"/>
  <c r="FT128" i="11" s="1"/>
  <c r="FT161" i="2"/>
  <c r="FT113" i="2"/>
  <c r="FS129" i="11"/>
  <c r="FS128" i="11" s="1"/>
  <c r="FT146" i="2"/>
  <c r="FT162" i="11"/>
  <c r="FT129" i="2"/>
  <c r="FT161" i="11"/>
  <c r="FT113" i="11"/>
  <c r="FT121" i="2"/>
  <c r="FT137" i="2"/>
  <c r="FT121" i="11"/>
  <c r="FT120" i="11" s="1"/>
  <c r="FS146" i="2"/>
  <c r="FS162" i="2"/>
  <c r="FS129" i="2"/>
  <c r="FS161" i="2"/>
  <c r="FS113" i="2"/>
  <c r="FS113" i="11"/>
  <c r="FS162" i="11"/>
  <c r="FS137" i="2"/>
  <c r="FS121" i="2"/>
  <c r="FS161" i="11"/>
  <c r="FS137" i="11"/>
  <c r="FS136" i="11" s="1"/>
  <c r="FS121" i="11"/>
  <c r="FS120" i="11" s="1"/>
  <c r="AZ121" i="2"/>
  <c r="AZ120" i="2" s="1"/>
  <c r="AR121" i="11"/>
  <c r="AR120" i="11" s="1"/>
  <c r="E121" i="11"/>
  <c r="E120" i="11" s="1"/>
  <c r="EO146" i="2"/>
  <c r="EO145" i="2" s="1"/>
  <c r="EO144" i="2" s="1"/>
  <c r="AS163" i="7"/>
  <c r="AS162" i="7" s="1"/>
  <c r="AR163" i="7"/>
  <c r="AR162" i="7" s="1"/>
  <c r="FR137" i="2"/>
  <c r="FR129" i="11"/>
  <c r="FR128" i="11" s="1"/>
  <c r="FQ146" i="11"/>
  <c r="FQ145" i="11" s="1"/>
  <c r="FQ144" i="11" s="1"/>
  <c r="FR146" i="2"/>
  <c r="AS155" i="7"/>
  <c r="AS154" i="7" s="1"/>
  <c r="AR172" i="7"/>
  <c r="AR171" i="7" s="1"/>
  <c r="AR170" i="7" s="1"/>
  <c r="FR129" i="2"/>
  <c r="FR113" i="11"/>
  <c r="FR112" i="11" s="1"/>
  <c r="FR146" i="11"/>
  <c r="FR145" i="11" s="1"/>
  <c r="FR144" i="11" s="1"/>
  <c r="FR121" i="11"/>
  <c r="FR120" i="11" s="1"/>
  <c r="AR41" i="10"/>
  <c r="AR11" i="10" s="1"/>
  <c r="AS11" i="10"/>
  <c r="FR113" i="2"/>
  <c r="AS172" i="7"/>
  <c r="AS171" i="7" s="1"/>
  <c r="AS170" i="7" s="1"/>
  <c r="FR162" i="11"/>
  <c r="FR161" i="11"/>
  <c r="FR137" i="11"/>
  <c r="FR136" i="11" s="1"/>
  <c r="FR161" i="2"/>
  <c r="FR121" i="2"/>
  <c r="AR41" i="4"/>
  <c r="AR11" i="4" s="1"/>
  <c r="AS11" i="4"/>
  <c r="FR162" i="2"/>
  <c r="AS147" i="7"/>
  <c r="AS146" i="7" s="1"/>
  <c r="AS139" i="7"/>
  <c r="FQ129" i="2"/>
  <c r="FQ146" i="2"/>
  <c r="FQ129" i="11"/>
  <c r="FQ128" i="11" s="1"/>
  <c r="AR187" i="7"/>
  <c r="AR164" i="4"/>
  <c r="AR141" i="4"/>
  <c r="AR148" i="4"/>
  <c r="AR140" i="4"/>
  <c r="FQ162" i="11"/>
  <c r="AR139" i="7"/>
  <c r="AR173" i="10"/>
  <c r="AR149" i="4"/>
  <c r="AR149" i="10"/>
  <c r="AR141" i="10"/>
  <c r="AR156" i="4"/>
  <c r="AR156" i="10"/>
  <c r="AR140" i="10"/>
  <c r="FQ161" i="11"/>
  <c r="FQ137" i="11"/>
  <c r="FQ136" i="11" s="1"/>
  <c r="FQ121" i="2"/>
  <c r="AR155" i="7"/>
  <c r="AR154" i="7" s="1"/>
  <c r="AR188" i="7"/>
  <c r="B93" i="2"/>
  <c r="AR119" i="4" s="1"/>
  <c r="AR120" i="4"/>
  <c r="AR173" i="4"/>
  <c r="FQ113" i="11"/>
  <c r="AR174" i="4"/>
  <c r="AR174" i="10"/>
  <c r="AR164" i="10"/>
  <c r="AR148" i="10"/>
  <c r="AR157" i="4"/>
  <c r="AR157" i="10"/>
  <c r="AR165" i="4"/>
  <c r="AR165" i="10"/>
  <c r="FQ161" i="2"/>
  <c r="FQ137" i="2"/>
  <c r="FQ136" i="2" s="1"/>
  <c r="FQ162" i="2"/>
  <c r="AR147" i="7"/>
  <c r="AR146" i="7" s="1"/>
  <c r="FQ113" i="2"/>
  <c r="EF121" i="2"/>
  <c r="EF120" i="2" s="1"/>
  <c r="AG121" i="2"/>
  <c r="AG120" i="2" s="1"/>
  <c r="BT121" i="11"/>
  <c r="BT120" i="11" s="1"/>
  <c r="AH121" i="11"/>
  <c r="AH120" i="11" s="1"/>
  <c r="FA137" i="2"/>
  <c r="FA136" i="2" s="1"/>
  <c r="BQ137" i="2"/>
  <c r="BQ136" i="2" s="1"/>
  <c r="EV137" i="11"/>
  <c r="EV136" i="11" s="1"/>
  <c r="ER146" i="2"/>
  <c r="ER145" i="2" s="1"/>
  <c r="ER144" i="2" s="1"/>
  <c r="T121" i="2"/>
  <c r="T120" i="2" s="1"/>
  <c r="AP121" i="2"/>
  <c r="AP120" i="2" s="1"/>
  <c r="CP121" i="2"/>
  <c r="CP120" i="2" s="1"/>
  <c r="L121" i="2"/>
  <c r="L120" i="2" s="1"/>
  <c r="FA121" i="2"/>
  <c r="FA120" i="2" s="1"/>
  <c r="CQ121" i="11"/>
  <c r="CQ120" i="11" s="1"/>
  <c r="FC121" i="11"/>
  <c r="FC120" i="11" s="1"/>
  <c r="BT121" i="2"/>
  <c r="BT120" i="2" s="1"/>
  <c r="BA121" i="2"/>
  <c r="BA120" i="2" s="1"/>
  <c r="BX121" i="11"/>
  <c r="BX120" i="11" s="1"/>
  <c r="DD121" i="11"/>
  <c r="DD120" i="11" s="1"/>
  <c r="EJ121" i="11"/>
  <c r="EJ120" i="11" s="1"/>
  <c r="AM121" i="11"/>
  <c r="AM120" i="11" s="1"/>
  <c r="CY121" i="11"/>
  <c r="CY120" i="11" s="1"/>
  <c r="V121" i="11"/>
  <c r="V120" i="11" s="1"/>
  <c r="BB121" i="11"/>
  <c r="BB120" i="11" s="1"/>
  <c r="BR121" i="11"/>
  <c r="BR120" i="11" s="1"/>
  <c r="CH121" i="11"/>
  <c r="CH120" i="11" s="1"/>
  <c r="DN121" i="11"/>
  <c r="DN120" i="11" s="1"/>
  <c r="ED121" i="11"/>
  <c r="ED120" i="11" s="1"/>
  <c r="BB121" i="2"/>
  <c r="BB120" i="2" s="1"/>
  <c r="CR121" i="2"/>
  <c r="CR120" i="2" s="1"/>
  <c r="AS121" i="2"/>
  <c r="AS120" i="2" s="1"/>
  <c r="AU121" i="11"/>
  <c r="AU120" i="11" s="1"/>
  <c r="DG121" i="11"/>
  <c r="DG120" i="11" s="1"/>
  <c r="CM121" i="2"/>
  <c r="CM120" i="2" s="1"/>
  <c r="BK121" i="2"/>
  <c r="BK120" i="2" s="1"/>
  <c r="DH121" i="2"/>
  <c r="DH120" i="2" s="1"/>
  <c r="DP121" i="11"/>
  <c r="DP120" i="11" s="1"/>
  <c r="BK121" i="11"/>
  <c r="BK120" i="11" s="1"/>
  <c r="DW121" i="11"/>
  <c r="DW120" i="11" s="1"/>
  <c r="AB121" i="11"/>
  <c r="AB120" i="11" s="1"/>
  <c r="BH121" i="11"/>
  <c r="BH120" i="11" s="1"/>
  <c r="DT121" i="11"/>
  <c r="DT120" i="11" s="1"/>
  <c r="N121" i="11"/>
  <c r="N120" i="11" s="1"/>
  <c r="AD121" i="11"/>
  <c r="AD120" i="11" s="1"/>
  <c r="AT121" i="11"/>
  <c r="AT120" i="11" s="1"/>
  <c r="BJ121" i="11"/>
  <c r="BJ120" i="11" s="1"/>
  <c r="BZ121" i="11"/>
  <c r="BZ120" i="11" s="1"/>
  <c r="CP121" i="11"/>
  <c r="CP120" i="11" s="1"/>
  <c r="DF121" i="11"/>
  <c r="DF120" i="11" s="1"/>
  <c r="DV121" i="11"/>
  <c r="DV120" i="11" s="1"/>
  <c r="EL121" i="11"/>
  <c r="EL120" i="11" s="1"/>
  <c r="FB121" i="11"/>
  <c r="FB120" i="11" s="1"/>
  <c r="BI121" i="11"/>
  <c r="BI120" i="11" s="1"/>
  <c r="CO121" i="11"/>
  <c r="CO120" i="11" s="1"/>
  <c r="DU121" i="11"/>
  <c r="DU120" i="11" s="1"/>
  <c r="FA121" i="11"/>
  <c r="FA120" i="11" s="1"/>
  <c r="S121" i="2"/>
  <c r="S120" i="2" s="1"/>
  <c r="ER121" i="2"/>
  <c r="ER120" i="2" s="1"/>
  <c r="CA121" i="11"/>
  <c r="CA120" i="11" s="1"/>
  <c r="EM121" i="11"/>
  <c r="EM120" i="11" s="1"/>
  <c r="CS121" i="11"/>
  <c r="CS120" i="11" s="1"/>
  <c r="AK121" i="2"/>
  <c r="AK120" i="2" s="1"/>
  <c r="AF163" i="7"/>
  <c r="AF162" i="7" s="1"/>
  <c r="AA163" i="7"/>
  <c r="AA162" i="7" s="1"/>
  <c r="U163" i="7"/>
  <c r="U162" i="7" s="1"/>
  <c r="AJ163" i="7"/>
  <c r="AJ162" i="7" s="1"/>
  <c r="AK155" i="7"/>
  <c r="AK154" i="7" s="1"/>
  <c r="DK146" i="11"/>
  <c r="DK145" i="11" s="1"/>
  <c r="DK144" i="11" s="1"/>
  <c r="CG121" i="2"/>
  <c r="CG120" i="2" s="1"/>
  <c r="CW121" i="2"/>
  <c r="CW120" i="2" s="1"/>
  <c r="DM121" i="2"/>
  <c r="DM120" i="2" s="1"/>
  <c r="EC121" i="2"/>
  <c r="EC120" i="2" s="1"/>
  <c r="ES121" i="2"/>
  <c r="ES120" i="2" s="1"/>
  <c r="EV121" i="11"/>
  <c r="EV120" i="11" s="1"/>
  <c r="BM121" i="11"/>
  <c r="BM120" i="11" s="1"/>
  <c r="AQ163" i="7"/>
  <c r="AQ162" i="7" s="1"/>
  <c r="AK163" i="7"/>
  <c r="AK162" i="7" s="1"/>
  <c r="R163" i="7"/>
  <c r="R162" i="7" s="1"/>
  <c r="AA155" i="7"/>
  <c r="AA154" i="7" s="1"/>
  <c r="U155" i="7"/>
  <c r="U154" i="7" s="1"/>
  <c r="CL121" i="2"/>
  <c r="CL120" i="2" s="1"/>
  <c r="EV121" i="2"/>
  <c r="EV120" i="2" s="1"/>
  <c r="U121" i="11"/>
  <c r="U120" i="11" s="1"/>
  <c r="BA162" i="11"/>
  <c r="DD162" i="11"/>
  <c r="CH162" i="11"/>
  <c r="ED162" i="11"/>
  <c r="ET162" i="11"/>
  <c r="EI162" i="11"/>
  <c r="ES162" i="11"/>
  <c r="K163" i="7"/>
  <c r="K162" i="7" s="1"/>
  <c r="E163" i="7"/>
  <c r="E162" i="7" s="1"/>
  <c r="D163" i="7"/>
  <c r="D162" i="7" s="1"/>
  <c r="E121" i="2"/>
  <c r="E120" i="2" s="1"/>
  <c r="EU121" i="2"/>
  <c r="EU120" i="2" s="1"/>
  <c r="X121" i="11"/>
  <c r="X120" i="11" s="1"/>
  <c r="DO121" i="11"/>
  <c r="DO120" i="11" s="1"/>
  <c r="CB121" i="11"/>
  <c r="CB120" i="11" s="1"/>
  <c r="EW121" i="11"/>
  <c r="EW120" i="11" s="1"/>
  <c r="J162" i="2"/>
  <c r="U121" i="2"/>
  <c r="U120" i="2" s="1"/>
  <c r="CX121" i="2"/>
  <c r="CX120" i="2" s="1"/>
  <c r="X121" i="2"/>
  <c r="X120" i="2" s="1"/>
  <c r="BE162" i="2"/>
  <c r="DS162" i="11"/>
  <c r="BT162" i="11"/>
  <c r="CB162" i="2"/>
  <c r="Z139" i="7"/>
  <c r="Z138" i="7" s="1"/>
  <c r="L155" i="7"/>
  <c r="L154" i="7" s="1"/>
  <c r="AF139" i="7"/>
  <c r="P139" i="7"/>
  <c r="P138" i="7" s="1"/>
  <c r="K155" i="7"/>
  <c r="K154" i="7" s="1"/>
  <c r="E155" i="7"/>
  <c r="E154" i="7" s="1"/>
  <c r="AM121" i="2"/>
  <c r="AM120" i="2" s="1"/>
  <c r="BJ121" i="2"/>
  <c r="BJ120" i="2" s="1"/>
  <c r="CY121" i="2"/>
  <c r="CY120" i="2" s="1"/>
  <c r="BP121" i="2"/>
  <c r="BP120" i="2" s="1"/>
  <c r="EA121" i="11"/>
  <c r="EA120" i="11" s="1"/>
  <c r="D121" i="11"/>
  <c r="D120" i="11" s="1"/>
  <c r="AJ121" i="11"/>
  <c r="AJ120" i="11" s="1"/>
  <c r="BN121" i="11"/>
  <c r="BN120" i="11" s="1"/>
  <c r="AW121" i="11"/>
  <c r="AW120" i="11" s="1"/>
  <c r="BW121" i="2"/>
  <c r="BW120" i="2" s="1"/>
  <c r="EI121" i="2"/>
  <c r="EI120" i="2" s="1"/>
  <c r="CZ162" i="2"/>
  <c r="BM121" i="2"/>
  <c r="BM120" i="2" s="1"/>
  <c r="CR121" i="11"/>
  <c r="CR120" i="11" s="1"/>
  <c r="AE146" i="2"/>
  <c r="AE145" i="2" s="1"/>
  <c r="AE144" i="2" s="1"/>
  <c r="AF146" i="2"/>
  <c r="AF145" i="2" s="1"/>
  <c r="AF144" i="2" s="1"/>
  <c r="AV146" i="2"/>
  <c r="AV145" i="2" s="1"/>
  <c r="AV144" i="2" s="1"/>
  <c r="DS146" i="2"/>
  <c r="DS145" i="2" s="1"/>
  <c r="DS144" i="2" s="1"/>
  <c r="DY146" i="2"/>
  <c r="DY145" i="2" s="1"/>
  <c r="DY144" i="2" s="1"/>
  <c r="EK162" i="2"/>
  <c r="DW146" i="2"/>
  <c r="DW145" i="2" s="1"/>
  <c r="DW144" i="2" s="1"/>
  <c r="I162" i="11"/>
  <c r="P146" i="11"/>
  <c r="P145" i="11" s="1"/>
  <c r="P144" i="11" s="1"/>
  <c r="FP146" i="2"/>
  <c r="FP145" i="2" s="1"/>
  <c r="FP144" i="2" s="1"/>
  <c r="FP162" i="2"/>
  <c r="FP129" i="2"/>
  <c r="FP128" i="2" s="1"/>
  <c r="FP161" i="2"/>
  <c r="FP113" i="2"/>
  <c r="FP146" i="11"/>
  <c r="FP145" i="11" s="1"/>
  <c r="FP144" i="11" s="1"/>
  <c r="FP162" i="11"/>
  <c r="FP129" i="11"/>
  <c r="FP128" i="11" s="1"/>
  <c r="FP113" i="11"/>
  <c r="FP161" i="11"/>
  <c r="FP121" i="2"/>
  <c r="FP120" i="2" s="1"/>
  <c r="FP137" i="2"/>
  <c r="FP136" i="2" s="1"/>
  <c r="FP121" i="11"/>
  <c r="FP120" i="11" s="1"/>
  <c r="FO137" i="2"/>
  <c r="BR146" i="11"/>
  <c r="BR145" i="11" s="1"/>
  <c r="BR144" i="11" s="1"/>
  <c r="AE172" i="7"/>
  <c r="AE171" i="7" s="1"/>
  <c r="AE170" i="7" s="1"/>
  <c r="Z163" i="7"/>
  <c r="Z162" i="7" s="1"/>
  <c r="AJ139" i="7"/>
  <c r="AJ138" i="7" s="1"/>
  <c r="AE155" i="7"/>
  <c r="AE154" i="7" s="1"/>
  <c r="O155" i="7"/>
  <c r="O154" i="7" s="1"/>
  <c r="FO146" i="2"/>
  <c r="FO129" i="2"/>
  <c r="M172" i="7"/>
  <c r="M171" i="7" s="1"/>
  <c r="M170" i="7" s="1"/>
  <c r="G172" i="7"/>
  <c r="G171" i="7" s="1"/>
  <c r="G170" i="7" s="1"/>
  <c r="H163" i="7"/>
  <c r="H162" i="7" s="1"/>
  <c r="X163" i="7"/>
  <c r="X162" i="7" s="1"/>
  <c r="T139" i="7"/>
  <c r="T138" i="7" s="1"/>
  <c r="FO146" i="11"/>
  <c r="FO145" i="11" s="1"/>
  <c r="FO144" i="11" s="1"/>
  <c r="FO129" i="11"/>
  <c r="FO128" i="11" s="1"/>
  <c r="FA146" i="2"/>
  <c r="FA145" i="2" s="1"/>
  <c r="FA144" i="2" s="1"/>
  <c r="AP146" i="11"/>
  <c r="AP145" i="11" s="1"/>
  <c r="AP144" i="11" s="1"/>
  <c r="BV146" i="11"/>
  <c r="BV145" i="11" s="1"/>
  <c r="BV144" i="11" s="1"/>
  <c r="W162" i="11"/>
  <c r="C162" i="11"/>
  <c r="AJ162" i="2"/>
  <c r="EA162" i="11"/>
  <c r="CX162" i="11"/>
  <c r="O121" i="2"/>
  <c r="O120" i="2" s="1"/>
  <c r="EM121" i="2"/>
  <c r="EM120" i="2" s="1"/>
  <c r="DX121" i="2"/>
  <c r="DX120" i="2" s="1"/>
  <c r="AX121" i="2"/>
  <c r="AX120" i="2" s="1"/>
  <c r="EE121" i="2"/>
  <c r="EE120" i="2" s="1"/>
  <c r="BU121" i="2"/>
  <c r="BU120" i="2" s="1"/>
  <c r="EW121" i="2"/>
  <c r="EW120" i="2" s="1"/>
  <c r="DH121" i="11"/>
  <c r="DH120" i="11" s="1"/>
  <c r="CZ121" i="11"/>
  <c r="CZ120" i="11" s="1"/>
  <c r="Q121" i="11"/>
  <c r="Q120" i="11" s="1"/>
  <c r="CC121" i="11"/>
  <c r="CC120" i="11" s="1"/>
  <c r="DM121" i="11"/>
  <c r="DM120" i="11" s="1"/>
  <c r="K121" i="11"/>
  <c r="K120" i="11" s="1"/>
  <c r="BW121" i="11"/>
  <c r="BW120" i="11" s="1"/>
  <c r="DC121" i="11"/>
  <c r="DC120" i="11" s="1"/>
  <c r="BV162" i="2"/>
  <c r="FC137" i="2"/>
  <c r="FC136" i="2" s="1"/>
  <c r="W172" i="7"/>
  <c r="W171" i="7" s="1"/>
  <c r="W170" i="7" s="1"/>
  <c r="F163" i="7"/>
  <c r="F162" i="7" s="1"/>
  <c r="AL163" i="7"/>
  <c r="AL162" i="7" s="1"/>
  <c r="AQ139" i="7"/>
  <c r="AQ138" i="7" s="1"/>
  <c r="Z146" i="2"/>
  <c r="Z145" i="2" s="1"/>
  <c r="Z144" i="2" s="1"/>
  <c r="CL146" i="2"/>
  <c r="CL145" i="2" s="1"/>
  <c r="CL144" i="2" s="1"/>
  <c r="EX146" i="2"/>
  <c r="EX145" i="2" s="1"/>
  <c r="EX144" i="2" s="1"/>
  <c r="BE146" i="2"/>
  <c r="BE145" i="2" s="1"/>
  <c r="BE144" i="2" s="1"/>
  <c r="I146" i="11"/>
  <c r="I145" i="11" s="1"/>
  <c r="I144" i="11" s="1"/>
  <c r="DA146" i="11"/>
  <c r="DA145" i="11" s="1"/>
  <c r="DA144" i="11" s="1"/>
  <c r="AZ146" i="11"/>
  <c r="AZ145" i="11" s="1"/>
  <c r="AZ144" i="11" s="1"/>
  <c r="DL146" i="11"/>
  <c r="DL145" i="11" s="1"/>
  <c r="DL144" i="11" s="1"/>
  <c r="AV146" i="11"/>
  <c r="AV145" i="11" s="1"/>
  <c r="AV144" i="11" s="1"/>
  <c r="DH146" i="11"/>
  <c r="DH145" i="11" s="1"/>
  <c r="DH144" i="11" s="1"/>
  <c r="W146" i="11"/>
  <c r="W145" i="11" s="1"/>
  <c r="W144" i="11" s="1"/>
  <c r="BC146" i="11"/>
  <c r="BC145" i="11" s="1"/>
  <c r="BC144" i="11" s="1"/>
  <c r="CI146" i="11"/>
  <c r="CI145" i="11" s="1"/>
  <c r="CI144" i="11" s="1"/>
  <c r="DO146" i="11"/>
  <c r="DO145" i="11" s="1"/>
  <c r="DO144" i="11" s="1"/>
  <c r="EU146" i="11"/>
  <c r="EU145" i="11" s="1"/>
  <c r="EU144" i="11" s="1"/>
  <c r="CP162" i="2"/>
  <c r="CA121" i="2"/>
  <c r="CA120" i="2" s="1"/>
  <c r="DA121" i="2"/>
  <c r="DA120" i="2" s="1"/>
  <c r="EG121" i="2"/>
  <c r="EG120" i="2" s="1"/>
  <c r="DP121" i="2"/>
  <c r="DP120" i="2" s="1"/>
  <c r="AP146" i="2"/>
  <c r="AP145" i="2" s="1"/>
  <c r="AP144" i="2" s="1"/>
  <c r="DB146" i="2"/>
  <c r="DB145" i="2" s="1"/>
  <c r="DB144" i="2" s="1"/>
  <c r="AC146" i="2"/>
  <c r="AC145" i="2" s="1"/>
  <c r="AC144" i="2" s="1"/>
  <c r="CO146" i="2"/>
  <c r="CO145" i="2" s="1"/>
  <c r="CO144" i="2" s="1"/>
  <c r="G146" i="2"/>
  <c r="G145" i="2" s="1"/>
  <c r="G144" i="2" s="1"/>
  <c r="W146" i="2"/>
  <c r="W145" i="2" s="1"/>
  <c r="W144" i="2" s="1"/>
  <c r="BC146" i="2"/>
  <c r="BC145" i="2" s="1"/>
  <c r="BC144" i="2" s="1"/>
  <c r="CI146" i="2"/>
  <c r="CI145" i="2" s="1"/>
  <c r="CI144" i="2" s="1"/>
  <c r="CY146" i="2"/>
  <c r="CY145" i="2" s="1"/>
  <c r="CY144" i="2" s="1"/>
  <c r="DO146" i="2"/>
  <c r="DO145" i="2" s="1"/>
  <c r="DO144" i="2" s="1"/>
  <c r="EU146" i="2"/>
  <c r="EU145" i="2" s="1"/>
  <c r="EU144" i="2" s="1"/>
  <c r="Y146" i="11"/>
  <c r="Y145" i="11" s="1"/>
  <c r="Y144" i="11" s="1"/>
  <c r="EW146" i="11"/>
  <c r="EW145" i="11" s="1"/>
  <c r="EW144" i="11" s="1"/>
  <c r="X146" i="11"/>
  <c r="X145" i="11" s="1"/>
  <c r="X144" i="11" s="1"/>
  <c r="EV146" i="11"/>
  <c r="EV145" i="11" s="1"/>
  <c r="EV144" i="11" s="1"/>
  <c r="AA146" i="11"/>
  <c r="AA145" i="11" s="1"/>
  <c r="AA144" i="11" s="1"/>
  <c r="DC146" i="11"/>
  <c r="DC145" i="11" s="1"/>
  <c r="DC144" i="11" s="1"/>
  <c r="DS146" i="11"/>
  <c r="DS145" i="11" s="1"/>
  <c r="DS144" i="11" s="1"/>
  <c r="J146" i="11"/>
  <c r="J145" i="11" s="1"/>
  <c r="J144" i="11" s="1"/>
  <c r="BF146" i="11"/>
  <c r="BF145" i="11" s="1"/>
  <c r="BF144" i="11" s="1"/>
  <c r="CL146" i="11"/>
  <c r="CL145" i="11" s="1"/>
  <c r="CL144" i="11" s="1"/>
  <c r="DB146" i="11"/>
  <c r="DB145" i="11" s="1"/>
  <c r="DB144" i="11" s="1"/>
  <c r="DR146" i="11"/>
  <c r="DR145" i="11" s="1"/>
  <c r="DR144" i="11" s="1"/>
  <c r="EH146" i="11"/>
  <c r="EH145" i="11" s="1"/>
  <c r="EH144" i="11" s="1"/>
  <c r="EX146" i="11"/>
  <c r="EX145" i="11" s="1"/>
  <c r="EX144" i="11" s="1"/>
  <c r="AJ162" i="11"/>
  <c r="DI162" i="11"/>
  <c r="DR121" i="2"/>
  <c r="DR120" i="2" s="1"/>
  <c r="CE121" i="2"/>
  <c r="CE120" i="2" s="1"/>
  <c r="EL121" i="2"/>
  <c r="EL120" i="2" s="1"/>
  <c r="T121" i="11"/>
  <c r="T120" i="11" s="1"/>
  <c r="AZ121" i="11"/>
  <c r="AZ120" i="11" s="1"/>
  <c r="CF121" i="11"/>
  <c r="CF120" i="11" s="1"/>
  <c r="J121" i="11"/>
  <c r="J120" i="11" s="1"/>
  <c r="BF121" i="11"/>
  <c r="BF120" i="11" s="1"/>
  <c r="BV121" i="11"/>
  <c r="BV120" i="11" s="1"/>
  <c r="CL121" i="11"/>
  <c r="CL120" i="11" s="1"/>
  <c r="DR121" i="11"/>
  <c r="DR120" i="11" s="1"/>
  <c r="EH121" i="11"/>
  <c r="EH120" i="11" s="1"/>
  <c r="I121" i="11"/>
  <c r="I120" i="11" s="1"/>
  <c r="BE121" i="11"/>
  <c r="BE120" i="11" s="1"/>
  <c r="EG121" i="11"/>
  <c r="EG120" i="11" s="1"/>
  <c r="AN137" i="2"/>
  <c r="AN136" i="2" s="1"/>
  <c r="DX137" i="11"/>
  <c r="DX136" i="11" s="1"/>
  <c r="DI146" i="2"/>
  <c r="DI145" i="2" s="1"/>
  <c r="DI144" i="2" s="1"/>
  <c r="L146" i="2"/>
  <c r="L145" i="2" s="1"/>
  <c r="L144" i="2" s="1"/>
  <c r="AB146" i="2"/>
  <c r="AB145" i="2" s="1"/>
  <c r="AB144" i="2" s="1"/>
  <c r="AR146" i="2"/>
  <c r="AR145" i="2" s="1"/>
  <c r="AR144" i="2" s="1"/>
  <c r="BH146" i="2"/>
  <c r="BH145" i="2" s="1"/>
  <c r="BH144" i="2" s="1"/>
  <c r="BX146" i="2"/>
  <c r="BX145" i="2" s="1"/>
  <c r="BX144" i="2" s="1"/>
  <c r="DT146" i="2"/>
  <c r="DT145" i="2" s="1"/>
  <c r="DT144" i="2" s="1"/>
  <c r="BE146" i="11"/>
  <c r="BE145" i="11" s="1"/>
  <c r="BE144" i="11" s="1"/>
  <c r="DP146" i="2"/>
  <c r="DP145" i="2" s="1"/>
  <c r="DP144" i="2" s="1"/>
  <c r="F162" i="2"/>
  <c r="S162" i="2"/>
  <c r="BO162" i="2"/>
  <c r="EF146" i="11"/>
  <c r="EF145" i="11" s="1"/>
  <c r="EF144" i="11" s="1"/>
  <c r="BW162" i="11"/>
  <c r="AY146" i="11"/>
  <c r="AY145" i="11" s="1"/>
  <c r="AY144" i="11" s="1"/>
  <c r="AR146" i="11"/>
  <c r="AR145" i="11" s="1"/>
  <c r="AR144" i="11" s="1"/>
  <c r="F162" i="11"/>
  <c r="V162" i="11"/>
  <c r="E146" i="11"/>
  <c r="E145" i="11" s="1"/>
  <c r="E144" i="11" s="1"/>
  <c r="BQ146" i="11"/>
  <c r="BQ145" i="11" s="1"/>
  <c r="BQ144" i="11" s="1"/>
  <c r="CW146" i="11"/>
  <c r="CW145" i="11" s="1"/>
  <c r="CW144" i="11" s="1"/>
  <c r="EC146" i="11"/>
  <c r="EC145" i="11" s="1"/>
  <c r="EC144" i="11" s="1"/>
  <c r="G121" i="2"/>
  <c r="G120" i="2" s="1"/>
  <c r="ET121" i="2"/>
  <c r="ET120" i="2" s="1"/>
  <c r="FD121" i="11"/>
  <c r="FD120" i="11" s="1"/>
  <c r="AA121" i="11"/>
  <c r="AA120" i="11" s="1"/>
  <c r="BG121" i="11"/>
  <c r="BG120" i="11" s="1"/>
  <c r="EY121" i="11"/>
  <c r="EY120" i="11" s="1"/>
  <c r="BB146" i="2"/>
  <c r="BB145" i="2" s="1"/>
  <c r="BB144" i="2" s="1"/>
  <c r="DN146" i="2"/>
  <c r="DN145" i="2" s="1"/>
  <c r="DN144" i="2" s="1"/>
  <c r="AO146" i="2"/>
  <c r="AO145" i="2" s="1"/>
  <c r="AO144" i="2" s="1"/>
  <c r="S146" i="2"/>
  <c r="S145" i="2" s="1"/>
  <c r="S144" i="2" s="1"/>
  <c r="AI146" i="2"/>
  <c r="AI145" i="2" s="1"/>
  <c r="AI144" i="2" s="1"/>
  <c r="AY146" i="2"/>
  <c r="AY145" i="2" s="1"/>
  <c r="AY144" i="2" s="1"/>
  <c r="CE146" i="2"/>
  <c r="CE145" i="2" s="1"/>
  <c r="CE144" i="2" s="1"/>
  <c r="CU146" i="2"/>
  <c r="CU145" i="2" s="1"/>
  <c r="CU144" i="2" s="1"/>
  <c r="DK146" i="2"/>
  <c r="DK145" i="2" s="1"/>
  <c r="DK144" i="2" s="1"/>
  <c r="EQ146" i="2"/>
  <c r="EQ145" i="2" s="1"/>
  <c r="EQ144" i="2" s="1"/>
  <c r="BX146" i="11"/>
  <c r="BX145" i="11" s="1"/>
  <c r="BX144" i="11" s="1"/>
  <c r="F146" i="11"/>
  <c r="F145" i="11" s="1"/>
  <c r="F144" i="11" s="1"/>
  <c r="V146" i="11"/>
  <c r="V145" i="11" s="1"/>
  <c r="V144" i="11" s="1"/>
  <c r="AL146" i="11"/>
  <c r="AL145" i="11" s="1"/>
  <c r="AL144" i="11" s="1"/>
  <c r="BB146" i="11"/>
  <c r="BB145" i="11" s="1"/>
  <c r="BB144" i="11" s="1"/>
  <c r="CH146" i="11"/>
  <c r="CH145" i="11" s="1"/>
  <c r="CH144" i="11" s="1"/>
  <c r="CX146" i="11"/>
  <c r="CX145" i="11" s="1"/>
  <c r="CX144" i="11" s="1"/>
  <c r="DN146" i="11"/>
  <c r="DN145" i="11" s="1"/>
  <c r="DN144" i="11" s="1"/>
  <c r="ED146" i="11"/>
  <c r="ED145" i="11" s="1"/>
  <c r="ED144" i="11" s="1"/>
  <c r="CZ146" i="11"/>
  <c r="CZ145" i="11" s="1"/>
  <c r="CZ144" i="11" s="1"/>
  <c r="BL146" i="2"/>
  <c r="BL145" i="2" s="1"/>
  <c r="BL144" i="2" s="1"/>
  <c r="CB146" i="2"/>
  <c r="CB145" i="2" s="1"/>
  <c r="CB144" i="2" s="1"/>
  <c r="DH162" i="2"/>
  <c r="DX146" i="2"/>
  <c r="DX145" i="2" s="1"/>
  <c r="DX144" i="2" s="1"/>
  <c r="EN146" i="2"/>
  <c r="EN145" i="2" s="1"/>
  <c r="EN144" i="2" s="1"/>
  <c r="FD146" i="2"/>
  <c r="FD145" i="2" s="1"/>
  <c r="FD144" i="2" s="1"/>
  <c r="CM162" i="2"/>
  <c r="BD146" i="11"/>
  <c r="BD145" i="11" s="1"/>
  <c r="BD144" i="11" s="1"/>
  <c r="CE146" i="11"/>
  <c r="CE145" i="11" s="1"/>
  <c r="CE144" i="11" s="1"/>
  <c r="BK146" i="11"/>
  <c r="BK145" i="11" s="1"/>
  <c r="BK144" i="11" s="1"/>
  <c r="CQ146" i="11"/>
  <c r="CQ145" i="11" s="1"/>
  <c r="CQ144" i="11" s="1"/>
  <c r="BH146" i="11"/>
  <c r="BH145" i="11" s="1"/>
  <c r="BH144" i="11" s="1"/>
  <c r="DT162" i="11"/>
  <c r="N162" i="11"/>
  <c r="DV146" i="11"/>
  <c r="DV145" i="11" s="1"/>
  <c r="DV144" i="11" s="1"/>
  <c r="EL162" i="11"/>
  <c r="FB146" i="11"/>
  <c r="FB145" i="11" s="1"/>
  <c r="FB144" i="11" s="1"/>
  <c r="BI162" i="11"/>
  <c r="EK162" i="11"/>
  <c r="EF162" i="11"/>
  <c r="G162" i="2"/>
  <c r="EL146" i="11"/>
  <c r="EL145" i="11" s="1"/>
  <c r="EL144" i="11" s="1"/>
  <c r="CF162" i="2"/>
  <c r="ER162" i="2"/>
  <c r="EP162" i="11"/>
  <c r="AW162" i="11"/>
  <c r="BM162" i="11"/>
  <c r="DO121" i="2"/>
  <c r="DO120" i="2" s="1"/>
  <c r="EK121" i="2"/>
  <c r="EK120" i="2" s="1"/>
  <c r="BD121" i="11"/>
  <c r="BD120" i="11" s="1"/>
  <c r="P121" i="11"/>
  <c r="P120" i="11" s="1"/>
  <c r="EI162" i="2"/>
  <c r="AT146" i="2"/>
  <c r="AT145" i="2" s="1"/>
  <c r="AT144" i="2" s="1"/>
  <c r="DF146" i="2"/>
  <c r="DF145" i="2" s="1"/>
  <c r="DF144" i="2" s="1"/>
  <c r="AK146" i="2"/>
  <c r="AK145" i="2" s="1"/>
  <c r="AK144" i="2" s="1"/>
  <c r="CW146" i="2"/>
  <c r="CW145" i="2" s="1"/>
  <c r="CW144" i="2" s="1"/>
  <c r="H146" i="11"/>
  <c r="H145" i="11" s="1"/>
  <c r="H144" i="11" s="1"/>
  <c r="S146" i="11"/>
  <c r="S145" i="11" s="1"/>
  <c r="S144" i="11" s="1"/>
  <c r="AE146" i="11"/>
  <c r="AE145" i="11" s="1"/>
  <c r="AE144" i="11" s="1"/>
  <c r="FC146" i="11"/>
  <c r="FC145" i="11" s="1"/>
  <c r="FC144" i="11" s="1"/>
  <c r="EZ146" i="11"/>
  <c r="EZ145" i="11" s="1"/>
  <c r="EZ144" i="11" s="1"/>
  <c r="AD146" i="11"/>
  <c r="AD145" i="11" s="1"/>
  <c r="AD144" i="11" s="1"/>
  <c r="BJ146" i="11"/>
  <c r="BJ145" i="11" s="1"/>
  <c r="BJ144" i="11" s="1"/>
  <c r="BZ146" i="11"/>
  <c r="BZ145" i="11" s="1"/>
  <c r="BZ144" i="11" s="1"/>
  <c r="CP146" i="11"/>
  <c r="CP145" i="11" s="1"/>
  <c r="CP144" i="11" s="1"/>
  <c r="F146" i="2"/>
  <c r="F145" i="2" s="1"/>
  <c r="F144" i="2" s="1"/>
  <c r="BR146" i="2"/>
  <c r="BR145" i="2" s="1"/>
  <c r="BR144" i="2" s="1"/>
  <c r="ED146" i="2"/>
  <c r="ED145" i="2" s="1"/>
  <c r="ED144" i="2" s="1"/>
  <c r="M146" i="2"/>
  <c r="M145" i="2" s="1"/>
  <c r="M144" i="2" s="1"/>
  <c r="BY146" i="2"/>
  <c r="BY145" i="2" s="1"/>
  <c r="BY144" i="2" s="1"/>
  <c r="EK146" i="2"/>
  <c r="EK145" i="2" s="1"/>
  <c r="EK144" i="2" s="1"/>
  <c r="H146" i="2"/>
  <c r="H145" i="2" s="1"/>
  <c r="H144" i="2" s="1"/>
  <c r="X146" i="2"/>
  <c r="X145" i="2" s="1"/>
  <c r="X144" i="2" s="1"/>
  <c r="BD146" i="2"/>
  <c r="BD145" i="2" s="1"/>
  <c r="BD144" i="2" s="1"/>
  <c r="BT146" i="2"/>
  <c r="BT145" i="2" s="1"/>
  <c r="BT144" i="2" s="1"/>
  <c r="CJ146" i="2"/>
  <c r="CJ145" i="2" s="1"/>
  <c r="CJ144" i="2" s="1"/>
  <c r="CZ146" i="2"/>
  <c r="CZ145" i="2" s="1"/>
  <c r="CZ144" i="2" s="1"/>
  <c r="EF146" i="2"/>
  <c r="EF145" i="2" s="1"/>
  <c r="EF144" i="2" s="1"/>
  <c r="EV146" i="2"/>
  <c r="EV145" i="2" s="1"/>
  <c r="EV144" i="2" s="1"/>
  <c r="DD146" i="11"/>
  <c r="DD145" i="11" s="1"/>
  <c r="DD144" i="11" s="1"/>
  <c r="DP146" i="11"/>
  <c r="DP145" i="11" s="1"/>
  <c r="DP144" i="11" s="1"/>
  <c r="U146" i="11"/>
  <c r="U145" i="11" s="1"/>
  <c r="U144" i="11" s="1"/>
  <c r="BA146" i="11"/>
  <c r="BA145" i="11" s="1"/>
  <c r="BA144" i="11" s="1"/>
  <c r="CG146" i="11"/>
  <c r="CG145" i="11" s="1"/>
  <c r="CG144" i="11" s="1"/>
  <c r="ES146" i="11"/>
  <c r="ES145" i="11" s="1"/>
  <c r="ES144" i="11" s="1"/>
  <c r="BG146" i="11"/>
  <c r="BG145" i="11" s="1"/>
  <c r="BG144" i="11" s="1"/>
  <c r="BW146" i="11"/>
  <c r="BW145" i="11" s="1"/>
  <c r="BW144" i="11" s="1"/>
  <c r="CM146" i="11"/>
  <c r="CM145" i="11" s="1"/>
  <c r="CM144" i="11" s="1"/>
  <c r="AE162" i="2"/>
  <c r="G162" i="11"/>
  <c r="BS162" i="11"/>
  <c r="EE162" i="11"/>
  <c r="BQ146" i="2"/>
  <c r="BQ145" i="2" s="1"/>
  <c r="BQ144" i="2" s="1"/>
  <c r="BZ146" i="2"/>
  <c r="BZ145" i="2" s="1"/>
  <c r="BZ144" i="2" s="1"/>
  <c r="EL146" i="2"/>
  <c r="EL145" i="2" s="1"/>
  <c r="EL144" i="2" s="1"/>
  <c r="AS146" i="2"/>
  <c r="AS145" i="2" s="1"/>
  <c r="AS144" i="2" s="1"/>
  <c r="DE146" i="2"/>
  <c r="DE145" i="2" s="1"/>
  <c r="DE144" i="2" s="1"/>
  <c r="DT146" i="11"/>
  <c r="DT145" i="11" s="1"/>
  <c r="DT144" i="11" s="1"/>
  <c r="CN146" i="11"/>
  <c r="CN145" i="11" s="1"/>
  <c r="CN144" i="11" s="1"/>
  <c r="K146" i="11"/>
  <c r="K145" i="11" s="1"/>
  <c r="K144" i="11" s="1"/>
  <c r="EI146" i="11"/>
  <c r="EI145" i="11" s="1"/>
  <c r="EI144" i="11" s="1"/>
  <c r="EY146" i="11"/>
  <c r="EY145" i="11" s="1"/>
  <c r="EY144" i="11" s="1"/>
  <c r="Y162" i="2"/>
  <c r="AH162" i="2"/>
  <c r="CY162" i="11"/>
  <c r="Q163" i="7"/>
  <c r="Q162" i="7" s="1"/>
  <c r="W163" i="7"/>
  <c r="W162" i="7" s="1"/>
  <c r="L139" i="7"/>
  <c r="L138" i="7" s="1"/>
  <c r="R155" i="7"/>
  <c r="R154" i="7" s="1"/>
  <c r="FD162" i="2"/>
  <c r="M120" i="4"/>
  <c r="M119" i="4" s="1"/>
  <c r="M118" i="4" s="1"/>
  <c r="AM120" i="4"/>
  <c r="AM119" i="4" s="1"/>
  <c r="AM118" i="4" s="1"/>
  <c r="FB146" i="2"/>
  <c r="FB145" i="2" s="1"/>
  <c r="FB144" i="2" s="1"/>
  <c r="AA146" i="2"/>
  <c r="AA145" i="2" s="1"/>
  <c r="AA144" i="2" s="1"/>
  <c r="BW146" i="2"/>
  <c r="BW145" i="2" s="1"/>
  <c r="BW144" i="2" s="1"/>
  <c r="CM146" i="2"/>
  <c r="CM145" i="2" s="1"/>
  <c r="CM144" i="2" s="1"/>
  <c r="DX146" i="11"/>
  <c r="DX145" i="11" s="1"/>
  <c r="DX144" i="11" s="1"/>
  <c r="AC146" i="11"/>
  <c r="AC145" i="11" s="1"/>
  <c r="AC144" i="11" s="1"/>
  <c r="BI146" i="11"/>
  <c r="BI145" i="11" s="1"/>
  <c r="BI144" i="11" s="1"/>
  <c r="FA146" i="11"/>
  <c r="FA145" i="11" s="1"/>
  <c r="FA144" i="11" s="1"/>
  <c r="AT146" i="11"/>
  <c r="AT145" i="11" s="1"/>
  <c r="AT144" i="11" s="1"/>
  <c r="U172" i="7"/>
  <c r="U171" i="7" s="1"/>
  <c r="U170" i="7" s="1"/>
  <c r="O172" i="7"/>
  <c r="O171" i="7" s="1"/>
  <c r="O170" i="7" s="1"/>
  <c r="AB163" i="7"/>
  <c r="AB162" i="7" s="1"/>
  <c r="CR146" i="2"/>
  <c r="CR145" i="2" s="1"/>
  <c r="CR144" i="2" s="1"/>
  <c r="G163" i="7"/>
  <c r="G162" i="7" s="1"/>
  <c r="AM163" i="7"/>
  <c r="AM162" i="7" s="1"/>
  <c r="P163" i="7"/>
  <c r="P162" i="7" s="1"/>
  <c r="V163" i="7"/>
  <c r="V162" i="7" s="1"/>
  <c r="DA146" i="2"/>
  <c r="DA145" i="2" s="1"/>
  <c r="DA144" i="2" s="1"/>
  <c r="EC146" i="2"/>
  <c r="EC145" i="2" s="1"/>
  <c r="EC144" i="2" s="1"/>
  <c r="FO162" i="2"/>
  <c r="FO161" i="2"/>
  <c r="FO113" i="2"/>
  <c r="FO162" i="11"/>
  <c r="FO113" i="11"/>
  <c r="FO161" i="11"/>
  <c r="FO121" i="2"/>
  <c r="AF155" i="7"/>
  <c r="AF154" i="7" s="1"/>
  <c r="FO121" i="11"/>
  <c r="FO120" i="11" s="1"/>
  <c r="Y172" i="7"/>
  <c r="Y171" i="7" s="1"/>
  <c r="Y170" i="7" s="1"/>
  <c r="T155" i="7"/>
  <c r="T154" i="7" s="1"/>
  <c r="B155" i="7"/>
  <c r="B154" i="7" s="1"/>
  <c r="AH155" i="7"/>
  <c r="AH154" i="7" s="1"/>
  <c r="X172" i="7"/>
  <c r="X171" i="7" s="1"/>
  <c r="X170" i="7" s="1"/>
  <c r="AN172" i="7"/>
  <c r="AN171" i="7" s="1"/>
  <c r="AN170" i="7" s="1"/>
  <c r="P155" i="7"/>
  <c r="P154" i="7" s="1"/>
  <c r="FL137" i="11"/>
  <c r="FL136" i="11" s="1"/>
  <c r="FM146" i="11"/>
  <c r="FM145" i="11" s="1"/>
  <c r="FM144" i="11" s="1"/>
  <c r="J172" i="7"/>
  <c r="J171" i="7" s="1"/>
  <c r="J170" i="7" s="1"/>
  <c r="AF172" i="7"/>
  <c r="AF171" i="7" s="1"/>
  <c r="AF170" i="7" s="1"/>
  <c r="B172" i="7"/>
  <c r="B171" i="7" s="1"/>
  <c r="B170" i="7" s="1"/>
  <c r="H172" i="7"/>
  <c r="H171" i="7" s="1"/>
  <c r="H170" i="7" s="1"/>
  <c r="E120" i="4"/>
  <c r="E119" i="4" s="1"/>
  <c r="E118" i="4" s="1"/>
  <c r="AG120" i="4"/>
  <c r="AG119" i="4" s="1"/>
  <c r="AG118" i="4" s="1"/>
  <c r="DQ146" i="2"/>
  <c r="DQ145" i="2" s="1"/>
  <c r="DQ144" i="2" s="1"/>
  <c r="DL146" i="2"/>
  <c r="DL145" i="2" s="1"/>
  <c r="DL144" i="2" s="1"/>
  <c r="AX146" i="2"/>
  <c r="AX145" i="2" s="1"/>
  <c r="AX144" i="2" s="1"/>
  <c r="R146" i="11"/>
  <c r="R145" i="11" s="1"/>
  <c r="R144" i="11" s="1"/>
  <c r="ER162" i="11"/>
  <c r="AO162" i="11"/>
  <c r="BU162" i="11"/>
  <c r="BH162" i="2"/>
  <c r="DT162" i="2"/>
  <c r="EO162" i="2"/>
  <c r="AT162" i="2"/>
  <c r="AI162" i="2"/>
  <c r="CO162" i="11"/>
  <c r="DF162" i="11"/>
  <c r="DP162" i="11"/>
  <c r="EV162" i="11"/>
  <c r="FD121" i="2"/>
  <c r="FD120" i="2" s="1"/>
  <c r="CD121" i="2"/>
  <c r="CD120" i="2" s="1"/>
  <c r="DX121" i="11"/>
  <c r="DX120" i="11" s="1"/>
  <c r="CC121" i="2"/>
  <c r="CC120" i="2" s="1"/>
  <c r="CS121" i="2"/>
  <c r="CS120" i="2" s="1"/>
  <c r="EO121" i="2"/>
  <c r="EO120" i="2" s="1"/>
  <c r="AV121" i="11"/>
  <c r="AV120" i="11" s="1"/>
  <c r="DI121" i="11"/>
  <c r="DI120" i="11" s="1"/>
  <c r="BP121" i="11"/>
  <c r="BP120" i="11" s="1"/>
  <c r="CV121" i="11"/>
  <c r="CV120" i="11" s="1"/>
  <c r="AK121" i="11"/>
  <c r="AK120" i="11" s="1"/>
  <c r="BQ121" i="11"/>
  <c r="BQ120" i="11" s="1"/>
  <c r="CW121" i="11"/>
  <c r="CW120" i="11" s="1"/>
  <c r="EC121" i="11"/>
  <c r="EC120" i="11" s="1"/>
  <c r="AI121" i="11"/>
  <c r="AI120" i="11" s="1"/>
  <c r="BO121" i="11"/>
  <c r="BO120" i="11" s="1"/>
  <c r="CE121" i="11"/>
  <c r="CE120" i="11" s="1"/>
  <c r="R121" i="11"/>
  <c r="R120" i="11" s="1"/>
  <c r="AX121" i="11"/>
  <c r="AX120" i="11" s="1"/>
  <c r="DJ121" i="11"/>
  <c r="DJ120" i="11" s="1"/>
  <c r="DZ121" i="11"/>
  <c r="DZ120" i="11" s="1"/>
  <c r="FF129" i="2"/>
  <c r="FF128" i="2" s="1"/>
  <c r="CT162" i="11"/>
  <c r="AV162" i="11"/>
  <c r="CR162" i="11"/>
  <c r="BK162" i="11"/>
  <c r="AK162" i="2"/>
  <c r="DA162" i="2"/>
  <c r="BA137" i="2"/>
  <c r="BA136" i="2" s="1"/>
  <c r="BK137" i="2"/>
  <c r="BK136" i="2" s="1"/>
  <c r="CV162" i="2"/>
  <c r="Q137" i="2"/>
  <c r="Q136" i="2" s="1"/>
  <c r="AH137" i="2"/>
  <c r="AH136" i="2" s="1"/>
  <c r="CB137" i="11"/>
  <c r="CB136" i="11" s="1"/>
  <c r="EF137" i="11"/>
  <c r="EF136" i="11" s="1"/>
  <c r="AK137" i="11"/>
  <c r="AK136" i="11" s="1"/>
  <c r="S137" i="11"/>
  <c r="S136" i="11" s="1"/>
  <c r="AY137" i="11"/>
  <c r="AY136" i="11" s="1"/>
  <c r="EQ137" i="11"/>
  <c r="EQ136" i="11" s="1"/>
  <c r="CD162" i="11"/>
  <c r="FN146" i="2"/>
  <c r="FN145" i="2" s="1"/>
  <c r="AU162" i="2"/>
  <c r="AU162" i="11"/>
  <c r="B120" i="4"/>
  <c r="B119" i="4" s="1"/>
  <c r="B118" i="4" s="1"/>
  <c r="J120" i="4"/>
  <c r="J119" i="4" s="1"/>
  <c r="J118" i="4" s="1"/>
  <c r="AO121" i="11"/>
  <c r="AO120" i="11" s="1"/>
  <c r="DR146" i="2"/>
  <c r="DR145" i="2" s="1"/>
  <c r="DR144" i="2" s="1"/>
  <c r="AD146" i="2"/>
  <c r="AD145" i="2" s="1"/>
  <c r="AD144" i="2" s="1"/>
  <c r="CP146" i="2"/>
  <c r="CP145" i="2" s="1"/>
  <c r="CP144" i="2" s="1"/>
  <c r="Q146" i="2"/>
  <c r="Q145" i="2" s="1"/>
  <c r="Q144" i="2" s="1"/>
  <c r="AG146" i="2"/>
  <c r="AG145" i="2" s="1"/>
  <c r="AG144" i="2" s="1"/>
  <c r="BM146" i="2"/>
  <c r="BM145" i="2" s="1"/>
  <c r="BM144" i="2" s="1"/>
  <c r="CS146" i="2"/>
  <c r="CS145" i="2" s="1"/>
  <c r="CS144" i="2" s="1"/>
  <c r="K146" i="2"/>
  <c r="K145" i="2" s="1"/>
  <c r="K144" i="2" s="1"/>
  <c r="AQ146" i="2"/>
  <c r="AQ145" i="2" s="1"/>
  <c r="AQ144" i="2" s="1"/>
  <c r="BG146" i="2"/>
  <c r="BG145" i="2" s="1"/>
  <c r="BG144" i="2" s="1"/>
  <c r="EI146" i="2"/>
  <c r="EI145" i="2" s="1"/>
  <c r="EI144" i="2" s="1"/>
  <c r="EY146" i="2"/>
  <c r="EY145" i="2" s="1"/>
  <c r="EY144" i="2" s="1"/>
  <c r="DD146" i="2"/>
  <c r="DD145" i="2" s="1"/>
  <c r="DD144" i="2" s="1"/>
  <c r="EJ146" i="2"/>
  <c r="EJ145" i="2" s="1"/>
  <c r="EJ144" i="2" s="1"/>
  <c r="T146" i="11"/>
  <c r="T145" i="11" s="1"/>
  <c r="T144" i="11" s="1"/>
  <c r="CF146" i="11"/>
  <c r="CF145" i="11" s="1"/>
  <c r="CF144" i="11" s="1"/>
  <c r="BL146" i="11"/>
  <c r="BL145" i="11" s="1"/>
  <c r="BL144" i="11" s="1"/>
  <c r="CC146" i="2"/>
  <c r="CC145" i="2" s="1"/>
  <c r="CC144" i="2" s="1"/>
  <c r="FE146" i="2"/>
  <c r="FE145" i="2" s="1"/>
  <c r="FE144" i="2" s="1"/>
  <c r="BA146" i="2"/>
  <c r="BA145" i="2" s="1"/>
  <c r="BA144" i="2" s="1"/>
  <c r="CK146" i="2"/>
  <c r="CK145" i="2" s="1"/>
  <c r="CK144" i="2" s="1"/>
  <c r="EW146" i="2"/>
  <c r="EW145" i="2" s="1"/>
  <c r="EW144" i="2" s="1"/>
  <c r="D146" i="2"/>
  <c r="D145" i="2" s="1"/>
  <c r="D144" i="2" s="1"/>
  <c r="AJ146" i="2"/>
  <c r="AJ145" i="2" s="1"/>
  <c r="AJ144" i="2" s="1"/>
  <c r="AZ146" i="2"/>
  <c r="AZ145" i="2" s="1"/>
  <c r="AZ144" i="2" s="1"/>
  <c r="BP146" i="2"/>
  <c r="BP145" i="2" s="1"/>
  <c r="BP144" i="2" s="1"/>
  <c r="CF146" i="2"/>
  <c r="CF145" i="2" s="1"/>
  <c r="CF144" i="2" s="1"/>
  <c r="CV146" i="2"/>
  <c r="CV145" i="2" s="1"/>
  <c r="CV144" i="2" s="1"/>
  <c r="EB146" i="2"/>
  <c r="EB145" i="2" s="1"/>
  <c r="EB144" i="2" s="1"/>
  <c r="CD146" i="2"/>
  <c r="CD145" i="2" s="1"/>
  <c r="CD144" i="2" s="1"/>
  <c r="BK146" i="2"/>
  <c r="BK145" i="2" s="1"/>
  <c r="BK144" i="2" s="1"/>
  <c r="CA146" i="2"/>
  <c r="CA145" i="2" s="1"/>
  <c r="CA144" i="2" s="1"/>
  <c r="CQ146" i="2"/>
  <c r="CQ145" i="2" s="1"/>
  <c r="CQ144" i="2" s="1"/>
  <c r="DG146" i="2"/>
  <c r="DG145" i="2" s="1"/>
  <c r="DG144" i="2" s="1"/>
  <c r="EM146" i="2"/>
  <c r="EM145" i="2" s="1"/>
  <c r="EM144" i="2" s="1"/>
  <c r="FC146" i="2"/>
  <c r="FC145" i="2" s="1"/>
  <c r="FC144" i="2" s="1"/>
  <c r="AN146" i="11"/>
  <c r="AN145" i="11" s="1"/>
  <c r="AN144" i="11" s="1"/>
  <c r="BT146" i="11"/>
  <c r="BT145" i="11" s="1"/>
  <c r="BT144" i="11" s="1"/>
  <c r="AI146" i="11"/>
  <c r="AI145" i="11" s="1"/>
  <c r="AI144" i="11" s="1"/>
  <c r="CU146" i="11"/>
  <c r="CU145" i="11" s="1"/>
  <c r="CU144" i="11" s="1"/>
  <c r="AM146" i="11"/>
  <c r="AM145" i="11" s="1"/>
  <c r="AM144" i="11" s="1"/>
  <c r="BS146" i="11"/>
  <c r="BS145" i="11" s="1"/>
  <c r="BS144" i="11" s="1"/>
  <c r="CV146" i="11"/>
  <c r="CV145" i="11" s="1"/>
  <c r="CV144" i="11" s="1"/>
  <c r="AH146" i="11"/>
  <c r="AH145" i="11" s="1"/>
  <c r="AH144" i="11" s="1"/>
  <c r="AX146" i="11"/>
  <c r="AX145" i="11" s="1"/>
  <c r="AX144" i="11" s="1"/>
  <c r="CD146" i="11"/>
  <c r="CD145" i="11" s="1"/>
  <c r="CD144" i="11" s="1"/>
  <c r="CT146" i="11"/>
  <c r="CT145" i="11" s="1"/>
  <c r="CT144" i="11" s="1"/>
  <c r="DJ146" i="11"/>
  <c r="DJ145" i="11" s="1"/>
  <c r="DJ144" i="11" s="1"/>
  <c r="DZ146" i="11"/>
  <c r="DZ145" i="11" s="1"/>
  <c r="DZ144" i="11" s="1"/>
  <c r="Q146" i="11"/>
  <c r="Q145" i="11" s="1"/>
  <c r="Q144" i="11" s="1"/>
  <c r="AG146" i="11"/>
  <c r="AG145" i="11" s="1"/>
  <c r="AG144" i="11" s="1"/>
  <c r="CC146" i="11"/>
  <c r="CC145" i="11" s="1"/>
  <c r="CC144" i="11" s="1"/>
  <c r="CS146" i="11"/>
  <c r="CS145" i="11" s="1"/>
  <c r="CS144" i="11" s="1"/>
  <c r="DY146" i="11"/>
  <c r="DY145" i="11" s="1"/>
  <c r="DY144" i="11" s="1"/>
  <c r="EO146" i="11"/>
  <c r="EO145" i="11" s="1"/>
  <c r="EO144" i="11" s="1"/>
  <c r="FE146" i="11"/>
  <c r="FE145" i="11" s="1"/>
  <c r="FE144" i="11" s="1"/>
  <c r="AS162" i="2"/>
  <c r="DR162" i="2"/>
  <c r="EQ162" i="2"/>
  <c r="BF162" i="2"/>
  <c r="K162" i="2"/>
  <c r="CI162" i="2"/>
  <c r="L162" i="2"/>
  <c r="AP162" i="11"/>
  <c r="Y162" i="11"/>
  <c r="CK162" i="11"/>
  <c r="FN129" i="2"/>
  <c r="FN128" i="2" s="1"/>
  <c r="AZ162" i="2"/>
  <c r="AM162" i="11"/>
  <c r="AJ146" i="11"/>
  <c r="AJ145" i="11" s="1"/>
  <c r="AJ144" i="11" s="1"/>
  <c r="EE146" i="11"/>
  <c r="EE145" i="11" s="1"/>
  <c r="EE144" i="11" s="1"/>
  <c r="CY146" i="11"/>
  <c r="CY145" i="11" s="1"/>
  <c r="CY144" i="11" s="1"/>
  <c r="Y121" i="11"/>
  <c r="Y120" i="11" s="1"/>
  <c r="AP121" i="11"/>
  <c r="AP120" i="11" s="1"/>
  <c r="BF121" i="2"/>
  <c r="BF120" i="2" s="1"/>
  <c r="EU162" i="2"/>
  <c r="DZ162" i="11"/>
  <c r="DG162" i="2"/>
  <c r="E162" i="2"/>
  <c r="AX162" i="11"/>
  <c r="CA162" i="2"/>
  <c r="DZ146" i="2"/>
  <c r="DZ145" i="2" s="1"/>
  <c r="DZ144" i="2" s="1"/>
  <c r="AH146" i="2"/>
  <c r="AH145" i="2" s="1"/>
  <c r="AH144" i="2" s="1"/>
  <c r="BM146" i="11"/>
  <c r="BM145" i="11" s="1"/>
  <c r="BM144" i="11" s="1"/>
  <c r="AF120" i="4"/>
  <c r="AF119" i="4" s="1"/>
  <c r="AF118" i="4" s="1"/>
  <c r="AI120" i="4"/>
  <c r="AI119" i="4" s="1"/>
  <c r="AI118" i="4" s="1"/>
  <c r="FM137" i="2"/>
  <c r="FM136" i="2" s="1"/>
  <c r="T163" i="7"/>
  <c r="T162" i="7" s="1"/>
  <c r="AJ11" i="2"/>
  <c r="DJ146" i="2"/>
  <c r="DJ145" i="2" s="1"/>
  <c r="DJ144" i="2" s="1"/>
  <c r="R146" i="2"/>
  <c r="R145" i="2" s="1"/>
  <c r="R144" i="2" s="1"/>
  <c r="CT146" i="2"/>
  <c r="CT145" i="2" s="1"/>
  <c r="CT144" i="2" s="1"/>
  <c r="FF146" i="11"/>
  <c r="FF145" i="11" s="1"/>
  <c r="FF144" i="11" s="1"/>
  <c r="FF129" i="11"/>
  <c r="FF128" i="11" s="1"/>
  <c r="C163" i="7"/>
  <c r="C162" i="7" s="1"/>
  <c r="AI163" i="7"/>
  <c r="AI162" i="7" s="1"/>
  <c r="AC163" i="7"/>
  <c r="AC162" i="7" s="1"/>
  <c r="AN163" i="7"/>
  <c r="AN162" i="7" s="1"/>
  <c r="N163" i="7"/>
  <c r="N162" i="7" s="1"/>
  <c r="FF146" i="2"/>
  <c r="FF145" i="2" s="1"/>
  <c r="FF144" i="2" s="1"/>
  <c r="B163" i="7"/>
  <c r="B162" i="7" s="1"/>
  <c r="AH163" i="7"/>
  <c r="AH162" i="7" s="1"/>
  <c r="FK137" i="2"/>
  <c r="FK136" i="2" s="1"/>
  <c r="C172" i="7"/>
  <c r="C171" i="7" s="1"/>
  <c r="C170" i="7" s="1"/>
  <c r="S172" i="7"/>
  <c r="S171" i="7" s="1"/>
  <c r="S170" i="7" s="1"/>
  <c r="Z155" i="7"/>
  <c r="Z154" i="7" s="1"/>
  <c r="AQ172" i="7"/>
  <c r="AQ171" i="7" s="1"/>
  <c r="AQ170" i="7" s="1"/>
  <c r="I172" i="7"/>
  <c r="I171" i="7" s="1"/>
  <c r="I170" i="7" s="1"/>
  <c r="N172" i="7"/>
  <c r="N171" i="7" s="1"/>
  <c r="N170" i="7" s="1"/>
  <c r="T172" i="7"/>
  <c r="T171" i="7" s="1"/>
  <c r="T170" i="7" s="1"/>
  <c r="AJ172" i="7"/>
  <c r="AJ171" i="7" s="1"/>
  <c r="AJ170" i="7" s="1"/>
  <c r="Q11" i="2"/>
  <c r="AU11" i="2"/>
  <c r="U120" i="4"/>
  <c r="U119" i="4" s="1"/>
  <c r="U118" i="4" s="1"/>
  <c r="X120" i="4"/>
  <c r="X119" i="4" s="1"/>
  <c r="X118" i="4" s="1"/>
  <c r="Q120" i="4"/>
  <c r="Q119" i="4" s="1"/>
  <c r="Q118" i="4" s="1"/>
  <c r="AL146" i="2"/>
  <c r="AL145" i="2" s="1"/>
  <c r="AL144" i="2" s="1"/>
  <c r="E146" i="2"/>
  <c r="E145" i="2" s="1"/>
  <c r="E144" i="2" s="1"/>
  <c r="AI172" i="7"/>
  <c r="AI171" i="7" s="1"/>
  <c r="AI170" i="7" s="1"/>
  <c r="AK172" i="7"/>
  <c r="AK171" i="7" s="1"/>
  <c r="AK170" i="7" s="1"/>
  <c r="AB172" i="7"/>
  <c r="AB171" i="7" s="1"/>
  <c r="AB170" i="7" s="1"/>
  <c r="FN146" i="11"/>
  <c r="FN145" i="11" s="1"/>
  <c r="FN144" i="11" s="1"/>
  <c r="FN129" i="11"/>
  <c r="FN128" i="11" s="1"/>
  <c r="T120" i="4"/>
  <c r="T119" i="4" s="1"/>
  <c r="T118" i="4" s="1"/>
  <c r="AA120" i="4"/>
  <c r="AA119" i="4" s="1"/>
  <c r="AA118" i="4" s="1"/>
  <c r="D120" i="4"/>
  <c r="D119" i="4" s="1"/>
  <c r="D118" i="4" s="1"/>
  <c r="K172" i="7"/>
  <c r="K171" i="7" s="1"/>
  <c r="K170" i="7" s="1"/>
  <c r="AG172" i="7"/>
  <c r="AG171" i="7" s="1"/>
  <c r="AG170" i="7" s="1"/>
  <c r="AN139" i="7"/>
  <c r="S155" i="7"/>
  <c r="S154" i="7" s="1"/>
  <c r="M155" i="7"/>
  <c r="M154" i="7" s="1"/>
  <c r="X155" i="7"/>
  <c r="X154" i="7" s="1"/>
  <c r="FM121" i="2"/>
  <c r="FM120" i="2" s="1"/>
  <c r="AA172" i="7"/>
  <c r="AA171" i="7" s="1"/>
  <c r="AA170" i="7" s="1"/>
  <c r="AO172" i="7"/>
  <c r="AO171" i="7" s="1"/>
  <c r="AO170" i="7" s="1"/>
  <c r="D172" i="7"/>
  <c r="D171" i="7" s="1"/>
  <c r="D170" i="7" s="1"/>
  <c r="X139" i="7"/>
  <c r="X138" i="7" s="1"/>
  <c r="AL155" i="7"/>
  <c r="AL154" i="7" s="1"/>
  <c r="AB155" i="7"/>
  <c r="AB154" i="7" s="1"/>
  <c r="FL137" i="2"/>
  <c r="FL136" i="2" s="1"/>
  <c r="FN137" i="2"/>
  <c r="FN136" i="2" s="1"/>
  <c r="FN113" i="2"/>
  <c r="FN161" i="2"/>
  <c r="FN137" i="11"/>
  <c r="FN136" i="11" s="1"/>
  <c r="FN161" i="11"/>
  <c r="FN113" i="11"/>
  <c r="FN162" i="2"/>
  <c r="FN121" i="2"/>
  <c r="FN120" i="2" s="1"/>
  <c r="FN162" i="11"/>
  <c r="FN121" i="11"/>
  <c r="FN120" i="11" s="1"/>
  <c r="AH120" i="4"/>
  <c r="AH119" i="4" s="1"/>
  <c r="AH118" i="4" s="1"/>
  <c r="H120" i="4"/>
  <c r="H119" i="4" s="1"/>
  <c r="H118" i="4" s="1"/>
  <c r="G120" i="4"/>
  <c r="G119" i="4" s="1"/>
  <c r="G118" i="4" s="1"/>
  <c r="AN120" i="4"/>
  <c r="AN119" i="4" s="1"/>
  <c r="AN118" i="4" s="1"/>
  <c r="BA11" i="2"/>
  <c r="H138" i="7"/>
  <c r="AD138" i="7"/>
  <c r="J138" i="7"/>
  <c r="AF138" i="7"/>
  <c r="O147" i="7"/>
  <c r="O146" i="7" s="1"/>
  <c r="AQ147" i="7"/>
  <c r="AQ146" i="7" s="1"/>
  <c r="K147" i="7"/>
  <c r="K146" i="7" s="1"/>
  <c r="AF147" i="7"/>
  <c r="AF146" i="7" s="1"/>
  <c r="Q147" i="7"/>
  <c r="Q146" i="7" s="1"/>
  <c r="AM147" i="7"/>
  <c r="AM146" i="7" s="1"/>
  <c r="S147" i="7"/>
  <c r="S146" i="7" s="1"/>
  <c r="AN147" i="7"/>
  <c r="AN146" i="7" s="1"/>
  <c r="N147" i="7"/>
  <c r="N146" i="7" s="1"/>
  <c r="AD147" i="7"/>
  <c r="AD146" i="7" s="1"/>
  <c r="FM162" i="11"/>
  <c r="U139" i="7"/>
  <c r="F139" i="7"/>
  <c r="AA139" i="7"/>
  <c r="G139" i="7"/>
  <c r="AC139" i="7"/>
  <c r="I139" i="7"/>
  <c r="AP41" i="10"/>
  <c r="AP11" i="10" s="1"/>
  <c r="AL41" i="10"/>
  <c r="AL11" i="10" s="1"/>
  <c r="AH41" i="10"/>
  <c r="AH11" i="10" s="1"/>
  <c r="AD41" i="10"/>
  <c r="AD11" i="10" s="1"/>
  <c r="Z41" i="10"/>
  <c r="Z11" i="10" s="1"/>
  <c r="V41" i="10"/>
  <c r="V11" i="10" s="1"/>
  <c r="R41" i="10"/>
  <c r="R11" i="10" s="1"/>
  <c r="N41" i="10"/>
  <c r="N11" i="10" s="1"/>
  <c r="J41" i="10"/>
  <c r="J11" i="10" s="1"/>
  <c r="F41" i="10"/>
  <c r="F11" i="10" s="1"/>
  <c r="B41" i="10"/>
  <c r="B11" i="10" s="1"/>
  <c r="AN41" i="10"/>
  <c r="AN11" i="10" s="1"/>
  <c r="AJ41" i="10"/>
  <c r="AJ11" i="10" s="1"/>
  <c r="AF41" i="10"/>
  <c r="AF11" i="10" s="1"/>
  <c r="AB41" i="10"/>
  <c r="AB11" i="10" s="1"/>
  <c r="X41" i="10"/>
  <c r="X11" i="10" s="1"/>
  <c r="T41" i="10"/>
  <c r="T11" i="10" s="1"/>
  <c r="P41" i="10"/>
  <c r="P11" i="10" s="1"/>
  <c r="L41" i="10"/>
  <c r="L11" i="10" s="1"/>
  <c r="H41" i="10"/>
  <c r="H11" i="10" s="1"/>
  <c r="D41" i="10"/>
  <c r="D11" i="10" s="1"/>
  <c r="AI41" i="10"/>
  <c r="AI11" i="10" s="1"/>
  <c r="AA41" i="10"/>
  <c r="AA11" i="10" s="1"/>
  <c r="S41" i="10"/>
  <c r="S11" i="10" s="1"/>
  <c r="K41" i="10"/>
  <c r="K11" i="10" s="1"/>
  <c r="C41" i="10"/>
  <c r="C11" i="10" s="1"/>
  <c r="AQ41" i="10"/>
  <c r="AQ11" i="10" s="1"/>
  <c r="AM41" i="10"/>
  <c r="AM11" i="10" s="1"/>
  <c r="AE41" i="10"/>
  <c r="AE11" i="10" s="1"/>
  <c r="W41" i="10"/>
  <c r="W11" i="10" s="1"/>
  <c r="O41" i="10"/>
  <c r="O11" i="10" s="1"/>
  <c r="G41" i="10"/>
  <c r="G11" i="10" s="1"/>
  <c r="AG41" i="10"/>
  <c r="AG11" i="10" s="1"/>
  <c r="Q41" i="10"/>
  <c r="Q11" i="10" s="1"/>
  <c r="AC41" i="10"/>
  <c r="AC11" i="10" s="1"/>
  <c r="M41" i="10"/>
  <c r="M11" i="10" s="1"/>
  <c r="AO41" i="10"/>
  <c r="AO11" i="10" s="1"/>
  <c r="Y41" i="10"/>
  <c r="Y11" i="10" s="1"/>
  <c r="I41" i="10"/>
  <c r="I11" i="10" s="1"/>
  <c r="AK41" i="10"/>
  <c r="AK11" i="10" s="1"/>
  <c r="U41" i="10"/>
  <c r="U11" i="10" s="1"/>
  <c r="E41" i="10"/>
  <c r="E11" i="10" s="1"/>
  <c r="AP173" i="10"/>
  <c r="AL173" i="10"/>
  <c r="AH173" i="10"/>
  <c r="AD173" i="10"/>
  <c r="Z173" i="10"/>
  <c r="V173" i="10"/>
  <c r="R173" i="10"/>
  <c r="N173" i="10"/>
  <c r="J173" i="10"/>
  <c r="F173" i="10"/>
  <c r="B173" i="10"/>
  <c r="AN173" i="10"/>
  <c r="AJ173" i="10"/>
  <c r="AF173" i="10"/>
  <c r="AB173" i="10"/>
  <c r="X173" i="10"/>
  <c r="T173" i="10"/>
  <c r="P173" i="10"/>
  <c r="L173" i="10"/>
  <c r="H173" i="10"/>
  <c r="D173" i="10"/>
  <c r="AO173" i="10"/>
  <c r="AG173" i="10"/>
  <c r="Y173" i="10"/>
  <c r="Q173" i="10"/>
  <c r="I173" i="10"/>
  <c r="AK173" i="10"/>
  <c r="AC173" i="10"/>
  <c r="U173" i="10"/>
  <c r="M173" i="10"/>
  <c r="E173" i="10"/>
  <c r="AM173" i="10"/>
  <c r="W173" i="10"/>
  <c r="G173" i="10"/>
  <c r="AE173" i="10"/>
  <c r="O173" i="10"/>
  <c r="S173" i="10"/>
  <c r="AI173" i="10"/>
  <c r="C173" i="10"/>
  <c r="K173" i="10"/>
  <c r="AA173" i="10"/>
  <c r="AQ173" i="10"/>
  <c r="AM149" i="10"/>
  <c r="AI149" i="10"/>
  <c r="AE149" i="10"/>
  <c r="AA149" i="10"/>
  <c r="W149" i="10"/>
  <c r="S149" i="10"/>
  <c r="O149" i="10"/>
  <c r="K149" i="10"/>
  <c r="G149" i="10"/>
  <c r="C149" i="10"/>
  <c r="AO149" i="10"/>
  <c r="AK149" i="10"/>
  <c r="AG149" i="10"/>
  <c r="AC149" i="10"/>
  <c r="Y149" i="10"/>
  <c r="U149" i="10"/>
  <c r="Q149" i="10"/>
  <c r="M149" i="10"/>
  <c r="I149" i="10"/>
  <c r="E149" i="10"/>
  <c r="AL149" i="10"/>
  <c r="AD149" i="10"/>
  <c r="V149" i="10"/>
  <c r="N149" i="10"/>
  <c r="F149" i="10"/>
  <c r="AP149" i="10"/>
  <c r="AH149" i="10"/>
  <c r="Z149" i="10"/>
  <c r="R149" i="10"/>
  <c r="J149" i="10"/>
  <c r="B149" i="10"/>
  <c r="AB149" i="10"/>
  <c r="L149" i="10"/>
  <c r="AJ149" i="10"/>
  <c r="T149" i="10"/>
  <c r="D149" i="10"/>
  <c r="AF149" i="10"/>
  <c r="X149" i="10"/>
  <c r="P149" i="10"/>
  <c r="AN149" i="10"/>
  <c r="H149" i="10"/>
  <c r="AQ149" i="10"/>
  <c r="AP141" i="10"/>
  <c r="AL141" i="10"/>
  <c r="AH141" i="10"/>
  <c r="AD141" i="10"/>
  <c r="Z141" i="10"/>
  <c r="V141" i="10"/>
  <c r="R141" i="10"/>
  <c r="N141" i="10"/>
  <c r="J141" i="10"/>
  <c r="F141" i="10"/>
  <c r="B141" i="10"/>
  <c r="AN141" i="10"/>
  <c r="AJ141" i="10"/>
  <c r="AF141" i="10"/>
  <c r="AB141" i="10"/>
  <c r="X141" i="10"/>
  <c r="T141" i="10"/>
  <c r="P141" i="10"/>
  <c r="L141" i="10"/>
  <c r="H141" i="10"/>
  <c r="D141" i="10"/>
  <c r="AO141" i="10"/>
  <c r="AG141" i="10"/>
  <c r="Y141" i="10"/>
  <c r="Q141" i="10"/>
  <c r="I141" i="10"/>
  <c r="AK141" i="10"/>
  <c r="AC141" i="10"/>
  <c r="U141" i="10"/>
  <c r="M141" i="10"/>
  <c r="E141" i="10"/>
  <c r="AE141" i="10"/>
  <c r="O141" i="10"/>
  <c r="AM141" i="10"/>
  <c r="W141" i="10"/>
  <c r="G141" i="10"/>
  <c r="AI141" i="10"/>
  <c r="C141" i="10"/>
  <c r="AA141" i="10"/>
  <c r="S141" i="10"/>
  <c r="AQ141" i="10"/>
  <c r="K141" i="10"/>
  <c r="AP156" i="10"/>
  <c r="AL156" i="10"/>
  <c r="AH156" i="10"/>
  <c r="AD156" i="10"/>
  <c r="Z156" i="10"/>
  <c r="V156" i="10"/>
  <c r="R156" i="10"/>
  <c r="N156" i="10"/>
  <c r="J156" i="10"/>
  <c r="F156" i="10"/>
  <c r="B156" i="10"/>
  <c r="AN156" i="10"/>
  <c r="AJ156" i="10"/>
  <c r="AF156" i="10"/>
  <c r="AB156" i="10"/>
  <c r="X156" i="10"/>
  <c r="T156" i="10"/>
  <c r="P156" i="10"/>
  <c r="L156" i="10"/>
  <c r="H156" i="10"/>
  <c r="D156" i="10"/>
  <c r="AO156" i="10"/>
  <c r="AG156" i="10"/>
  <c r="Y156" i="10"/>
  <c r="Q156" i="10"/>
  <c r="I156" i="10"/>
  <c r="AK156" i="10"/>
  <c r="AC156" i="10"/>
  <c r="U156" i="10"/>
  <c r="M156" i="10"/>
  <c r="E156" i="10"/>
  <c r="AE156" i="10"/>
  <c r="O156" i="10"/>
  <c r="AM156" i="10"/>
  <c r="W156" i="10"/>
  <c r="G156" i="10"/>
  <c r="K156" i="10"/>
  <c r="AA156" i="10"/>
  <c r="S156" i="10"/>
  <c r="C156" i="10"/>
  <c r="AQ156" i="10"/>
  <c r="AI156" i="10"/>
  <c r="AM140" i="10"/>
  <c r="AM139" i="10" s="1"/>
  <c r="AI140" i="10"/>
  <c r="AE140" i="10"/>
  <c r="AE139" i="10" s="1"/>
  <c r="AA140" i="10"/>
  <c r="W140" i="10"/>
  <c r="S140" i="10"/>
  <c r="O140" i="10"/>
  <c r="K140" i="10"/>
  <c r="G140" i="10"/>
  <c r="C140" i="10"/>
  <c r="AO140" i="10"/>
  <c r="AK140" i="10"/>
  <c r="AG140" i="10"/>
  <c r="AC140" i="10"/>
  <c r="Y140" i="10"/>
  <c r="Y139" i="10" s="1"/>
  <c r="U140" i="10"/>
  <c r="U139" i="10" s="1"/>
  <c r="Q140" i="10"/>
  <c r="M140" i="10"/>
  <c r="I140" i="10"/>
  <c r="E140" i="10"/>
  <c r="AP140" i="10"/>
  <c r="AH140" i="10"/>
  <c r="AH139" i="10" s="1"/>
  <c r="Z140" i="10"/>
  <c r="R140" i="10"/>
  <c r="J140" i="10"/>
  <c r="B140" i="10"/>
  <c r="B139" i="10" s="1"/>
  <c r="AL140" i="10"/>
  <c r="AD140" i="10"/>
  <c r="V140" i="10"/>
  <c r="V139" i="10" s="1"/>
  <c r="N140" i="10"/>
  <c r="F140" i="10"/>
  <c r="AN140" i="10"/>
  <c r="X140" i="10"/>
  <c r="H140" i="10"/>
  <c r="AF140" i="10"/>
  <c r="P140" i="10"/>
  <c r="L140" i="10"/>
  <c r="AJ140" i="10"/>
  <c r="D140" i="10"/>
  <c r="AB140" i="10"/>
  <c r="T140" i="10"/>
  <c r="AQ140" i="10"/>
  <c r="FI146" i="2"/>
  <c r="FI145" i="2" s="1"/>
  <c r="FI144" i="2" s="1"/>
  <c r="AP172" i="7"/>
  <c r="AP171" i="7" s="1"/>
  <c r="AP170" i="7" s="1"/>
  <c r="AH172" i="7"/>
  <c r="AH171" i="7" s="1"/>
  <c r="AH170" i="7" s="1"/>
  <c r="AB138" i="7"/>
  <c r="AH138" i="7"/>
  <c r="N138" i="7"/>
  <c r="FM121" i="11"/>
  <c r="FM120" i="11" s="1"/>
  <c r="AJ147" i="7"/>
  <c r="AJ146" i="7" s="1"/>
  <c r="D147" i="7"/>
  <c r="D146" i="7" s="1"/>
  <c r="P147" i="7"/>
  <c r="P146" i="7" s="1"/>
  <c r="AK147" i="7"/>
  <c r="AK146" i="7" s="1"/>
  <c r="W147" i="7"/>
  <c r="W146" i="7" s="1"/>
  <c r="C147" i="7"/>
  <c r="C146" i="7" s="1"/>
  <c r="X147" i="7"/>
  <c r="X146" i="7" s="1"/>
  <c r="B147" i="7"/>
  <c r="B146" i="7" s="1"/>
  <c r="R147" i="7"/>
  <c r="R146" i="7" s="1"/>
  <c r="AH147" i="7"/>
  <c r="AH146" i="7" s="1"/>
  <c r="Q155" i="7"/>
  <c r="Q154" i="7" s="1"/>
  <c r="AG155" i="7"/>
  <c r="AG154" i="7" s="1"/>
  <c r="G155" i="7"/>
  <c r="G154" i="7" s="1"/>
  <c r="W155" i="7"/>
  <c r="W154" i="7" s="1"/>
  <c r="AM155" i="7"/>
  <c r="AM154" i="7" s="1"/>
  <c r="E139" i="7"/>
  <c r="AE139" i="7"/>
  <c r="K139" i="7"/>
  <c r="AG139" i="7"/>
  <c r="M139" i="7"/>
  <c r="AI139" i="7"/>
  <c r="AM188" i="7"/>
  <c r="AI188" i="7"/>
  <c r="AE188" i="7"/>
  <c r="AA188" i="7"/>
  <c r="W188" i="7"/>
  <c r="S188" i="7"/>
  <c r="O188" i="7"/>
  <c r="K188" i="7"/>
  <c r="G188" i="7"/>
  <c r="C188" i="7"/>
  <c r="AO188" i="7"/>
  <c r="AK188" i="7"/>
  <c r="AG188" i="7"/>
  <c r="AC188" i="7"/>
  <c r="Y188" i="7"/>
  <c r="U188" i="7"/>
  <c r="Q188" i="7"/>
  <c r="M188" i="7"/>
  <c r="I188" i="7"/>
  <c r="E188" i="7"/>
  <c r="AJ188" i="7"/>
  <c r="AB188" i="7"/>
  <c r="T188" i="7"/>
  <c r="L188" i="7"/>
  <c r="D188" i="7"/>
  <c r="AN188" i="7"/>
  <c r="AF188" i="7"/>
  <c r="X188" i="7"/>
  <c r="P188" i="7"/>
  <c r="H188" i="7"/>
  <c r="AL188" i="7"/>
  <c r="V188" i="7"/>
  <c r="F188" i="7"/>
  <c r="AH188" i="7"/>
  <c r="R188" i="7"/>
  <c r="B188" i="7"/>
  <c r="AD188" i="7"/>
  <c r="N188" i="7"/>
  <c r="Z188" i="7"/>
  <c r="J188" i="7"/>
  <c r="AQ188" i="7"/>
  <c r="AP188" i="7"/>
  <c r="AN187" i="7"/>
  <c r="AJ187" i="7"/>
  <c r="AF187" i="7"/>
  <c r="AB187" i="7"/>
  <c r="X187" i="7"/>
  <c r="T187" i="7"/>
  <c r="P187" i="7"/>
  <c r="L187" i="7"/>
  <c r="H187" i="7"/>
  <c r="D187" i="7"/>
  <c r="AP187" i="7"/>
  <c r="AL187" i="7"/>
  <c r="AH187" i="7"/>
  <c r="AD187" i="7"/>
  <c r="Z187" i="7"/>
  <c r="V187" i="7"/>
  <c r="R187" i="7"/>
  <c r="N187" i="7"/>
  <c r="J187" i="7"/>
  <c r="F187" i="7"/>
  <c r="B187" i="7"/>
  <c r="AK187" i="7"/>
  <c r="AC187" i="7"/>
  <c r="U187" i="7"/>
  <c r="M187" i="7"/>
  <c r="E187" i="7"/>
  <c r="AO187" i="7"/>
  <c r="AG187" i="7"/>
  <c r="Y187" i="7"/>
  <c r="Q187" i="7"/>
  <c r="I187" i="7"/>
  <c r="AE187" i="7"/>
  <c r="O187" i="7"/>
  <c r="AA187" i="7"/>
  <c r="K187" i="7"/>
  <c r="AM187" i="7"/>
  <c r="W187" i="7"/>
  <c r="G187" i="7"/>
  <c r="C187" i="7"/>
  <c r="AI187" i="7"/>
  <c r="S187" i="7"/>
  <c r="AQ187" i="7"/>
  <c r="AO41" i="4"/>
  <c r="AO11" i="4" s="1"/>
  <c r="AK41" i="4"/>
  <c r="AK11" i="4" s="1"/>
  <c r="AG41" i="4"/>
  <c r="AG11" i="4" s="1"/>
  <c r="AC41" i="4"/>
  <c r="AC11" i="4" s="1"/>
  <c r="Y41" i="4"/>
  <c r="Y11" i="4" s="1"/>
  <c r="U41" i="4"/>
  <c r="U11" i="4" s="1"/>
  <c r="Q41" i="4"/>
  <c r="Q11" i="4" s="1"/>
  <c r="M41" i="4"/>
  <c r="M11" i="4" s="1"/>
  <c r="I41" i="4"/>
  <c r="I11" i="4" s="1"/>
  <c r="E41" i="4"/>
  <c r="E11" i="4" s="1"/>
  <c r="AM41" i="4"/>
  <c r="AM11" i="4" s="1"/>
  <c r="AH41" i="4"/>
  <c r="AH11" i="4" s="1"/>
  <c r="AB41" i="4"/>
  <c r="AB11" i="4" s="1"/>
  <c r="W41" i="4"/>
  <c r="W11" i="4" s="1"/>
  <c r="R41" i="4"/>
  <c r="R11" i="4" s="1"/>
  <c r="L41" i="4"/>
  <c r="L11" i="4" s="1"/>
  <c r="G41" i="4"/>
  <c r="G11" i="4" s="1"/>
  <c r="B41" i="4"/>
  <c r="B11" i="4" s="1"/>
  <c r="AQ11" i="4"/>
  <c r="AD41" i="4"/>
  <c r="AD11" i="4" s="1"/>
  <c r="S41" i="4"/>
  <c r="S11" i="4" s="1"/>
  <c r="N41" i="4"/>
  <c r="N11" i="4" s="1"/>
  <c r="C41" i="4"/>
  <c r="C11" i="4" s="1"/>
  <c r="AL41" i="4"/>
  <c r="AL11" i="4" s="1"/>
  <c r="AF41" i="4"/>
  <c r="AF11" i="4" s="1"/>
  <c r="AA41" i="4"/>
  <c r="AA11" i="4" s="1"/>
  <c r="V41" i="4"/>
  <c r="V11" i="4" s="1"/>
  <c r="P41" i="4"/>
  <c r="P11" i="4" s="1"/>
  <c r="K41" i="4"/>
  <c r="K11" i="4" s="1"/>
  <c r="F41" i="4"/>
  <c r="F11" i="4" s="1"/>
  <c r="AN41" i="4"/>
  <c r="AN11" i="4" s="1"/>
  <c r="AP41" i="4"/>
  <c r="AP11" i="4" s="1"/>
  <c r="AJ41" i="4"/>
  <c r="AJ11" i="4" s="1"/>
  <c r="AE41" i="4"/>
  <c r="AE11" i="4" s="1"/>
  <c r="Z41" i="4"/>
  <c r="Z11" i="4" s="1"/>
  <c r="T41" i="4"/>
  <c r="T11" i="4" s="1"/>
  <c r="O41" i="4"/>
  <c r="O11" i="4" s="1"/>
  <c r="J41" i="4"/>
  <c r="J11" i="4" s="1"/>
  <c r="D41" i="4"/>
  <c r="D11" i="4" s="1"/>
  <c r="AI41" i="4"/>
  <c r="AI11" i="4" s="1"/>
  <c r="X41" i="4"/>
  <c r="X11" i="4" s="1"/>
  <c r="H41" i="4"/>
  <c r="H11" i="4" s="1"/>
  <c r="AL172" i="7"/>
  <c r="AL171" i="7" s="1"/>
  <c r="AL170" i="7" s="1"/>
  <c r="Z172" i="7"/>
  <c r="Z171" i="7" s="1"/>
  <c r="Z170" i="7" s="1"/>
  <c r="R138" i="7"/>
  <c r="AN138" i="7"/>
  <c r="AP138" i="7"/>
  <c r="I147" i="7"/>
  <c r="I146" i="7" s="1"/>
  <c r="T147" i="7"/>
  <c r="T146" i="7" s="1"/>
  <c r="Y147" i="7"/>
  <c r="Y146" i="7" s="1"/>
  <c r="U147" i="7"/>
  <c r="U146" i="7" s="1"/>
  <c r="G147" i="7"/>
  <c r="G146" i="7" s="1"/>
  <c r="AB147" i="7"/>
  <c r="AB146" i="7" s="1"/>
  <c r="H147" i="7"/>
  <c r="H146" i="7" s="1"/>
  <c r="AC147" i="7"/>
  <c r="AC146" i="7" s="1"/>
  <c r="F147" i="7"/>
  <c r="F146" i="7" s="1"/>
  <c r="V147" i="7"/>
  <c r="V146" i="7" s="1"/>
  <c r="AL147" i="7"/>
  <c r="AL146" i="7" s="1"/>
  <c r="O139" i="7"/>
  <c r="Q139" i="7"/>
  <c r="AL139" i="7"/>
  <c r="AM139" i="7"/>
  <c r="S139" i="7"/>
  <c r="AO139" i="7"/>
  <c r="AO174" i="10"/>
  <c r="AK174" i="10"/>
  <c r="AG174" i="10"/>
  <c r="AC174" i="10"/>
  <c r="Y174" i="10"/>
  <c r="U174" i="10"/>
  <c r="Q174" i="10"/>
  <c r="M174" i="10"/>
  <c r="I174" i="10"/>
  <c r="E174" i="10"/>
  <c r="AM174" i="10"/>
  <c r="AI174" i="10"/>
  <c r="AE174" i="10"/>
  <c r="AA174" i="10"/>
  <c r="W174" i="10"/>
  <c r="S174" i="10"/>
  <c r="O174" i="10"/>
  <c r="K174" i="10"/>
  <c r="G174" i="10"/>
  <c r="C174" i="10"/>
  <c r="AN174" i="10"/>
  <c r="AF174" i="10"/>
  <c r="X174" i="10"/>
  <c r="P174" i="10"/>
  <c r="H174" i="10"/>
  <c r="AJ174" i="10"/>
  <c r="AB174" i="10"/>
  <c r="T174" i="10"/>
  <c r="L174" i="10"/>
  <c r="D174" i="10"/>
  <c r="AD174" i="10"/>
  <c r="N174" i="10"/>
  <c r="AL174" i="10"/>
  <c r="V174" i="10"/>
  <c r="F174" i="10"/>
  <c r="AP174" i="10"/>
  <c r="J174" i="10"/>
  <c r="Z174" i="10"/>
  <c r="AH174" i="10"/>
  <c r="B174" i="10"/>
  <c r="R174" i="10"/>
  <c r="AQ174" i="10"/>
  <c r="AN164" i="10"/>
  <c r="AJ164" i="10"/>
  <c r="AF164" i="10"/>
  <c r="AB164" i="10"/>
  <c r="X164" i="10"/>
  <c r="T164" i="10"/>
  <c r="P164" i="10"/>
  <c r="L164" i="10"/>
  <c r="H164" i="10"/>
  <c r="D164" i="10"/>
  <c r="AP164" i="10"/>
  <c r="AL164" i="10"/>
  <c r="AH164" i="10"/>
  <c r="AD164" i="10"/>
  <c r="Z164" i="10"/>
  <c r="V164" i="10"/>
  <c r="R164" i="10"/>
  <c r="N164" i="10"/>
  <c r="J164" i="10"/>
  <c r="F164" i="10"/>
  <c r="B164" i="10"/>
  <c r="AM164" i="10"/>
  <c r="AE164" i="10"/>
  <c r="W164" i="10"/>
  <c r="O164" i="10"/>
  <c r="G164" i="10"/>
  <c r="AI164" i="10"/>
  <c r="AA164" i="10"/>
  <c r="S164" i="10"/>
  <c r="K164" i="10"/>
  <c r="C164" i="10"/>
  <c r="AC164" i="10"/>
  <c r="M164" i="10"/>
  <c r="AK164" i="10"/>
  <c r="U164" i="10"/>
  <c r="E164" i="10"/>
  <c r="AO164" i="10"/>
  <c r="I164" i="10"/>
  <c r="Y164" i="10"/>
  <c r="AG164" i="10"/>
  <c r="Q164" i="10"/>
  <c r="AQ164" i="10"/>
  <c r="AN148" i="10"/>
  <c r="AJ148" i="10"/>
  <c r="AF148" i="10"/>
  <c r="AB148" i="10"/>
  <c r="X148" i="10"/>
  <c r="T148" i="10"/>
  <c r="P148" i="10"/>
  <c r="L148" i="10"/>
  <c r="H148" i="10"/>
  <c r="D148" i="10"/>
  <c r="AP148" i="10"/>
  <c r="AP147" i="10" s="1"/>
  <c r="AP146" i="10" s="1"/>
  <c r="AL148" i="10"/>
  <c r="AH148" i="10"/>
  <c r="AD148" i="10"/>
  <c r="Z148" i="10"/>
  <c r="V148" i="10"/>
  <c r="R148" i="10"/>
  <c r="N148" i="10"/>
  <c r="J148" i="10"/>
  <c r="J147" i="10" s="1"/>
  <c r="J146" i="10" s="1"/>
  <c r="F148" i="10"/>
  <c r="B148" i="10"/>
  <c r="AM148" i="10"/>
  <c r="AE148" i="10"/>
  <c r="W148" i="10"/>
  <c r="O148" i="10"/>
  <c r="G148" i="10"/>
  <c r="AI148" i="10"/>
  <c r="AI147" i="10" s="1"/>
  <c r="AI146" i="10" s="1"/>
  <c r="AA148" i="10"/>
  <c r="S148" i="10"/>
  <c r="K148" i="10"/>
  <c r="C148" i="10"/>
  <c r="C147" i="10" s="1"/>
  <c r="C146" i="10" s="1"/>
  <c r="AK148" i="10"/>
  <c r="U148" i="10"/>
  <c r="E148" i="10"/>
  <c r="AC148" i="10"/>
  <c r="AC147" i="10" s="1"/>
  <c r="AC146" i="10" s="1"/>
  <c r="M148" i="10"/>
  <c r="AO148" i="10"/>
  <c r="I148" i="10"/>
  <c r="AG148" i="10"/>
  <c r="Y148" i="10"/>
  <c r="AQ148" i="10"/>
  <c r="Q148" i="10"/>
  <c r="AO157" i="10"/>
  <c r="AK157" i="10"/>
  <c r="AG157" i="10"/>
  <c r="AC157" i="10"/>
  <c r="Y157" i="10"/>
  <c r="U157" i="10"/>
  <c r="Q157" i="10"/>
  <c r="M157" i="10"/>
  <c r="I157" i="10"/>
  <c r="E157" i="10"/>
  <c r="AM157" i="10"/>
  <c r="AI157" i="10"/>
  <c r="AE157" i="10"/>
  <c r="AA157" i="10"/>
  <c r="W157" i="10"/>
  <c r="S157" i="10"/>
  <c r="O157" i="10"/>
  <c r="K157" i="10"/>
  <c r="G157" i="10"/>
  <c r="C157" i="10"/>
  <c r="AN157" i="10"/>
  <c r="AF157" i="10"/>
  <c r="X157" i="10"/>
  <c r="P157" i="10"/>
  <c r="H157" i="10"/>
  <c r="AJ157" i="10"/>
  <c r="AB157" i="10"/>
  <c r="T157" i="10"/>
  <c r="L157" i="10"/>
  <c r="D157" i="10"/>
  <c r="AL157" i="10"/>
  <c r="V157" i="10"/>
  <c r="F157" i="10"/>
  <c r="AD157" i="10"/>
  <c r="N157" i="10"/>
  <c r="AH157" i="10"/>
  <c r="B157" i="10"/>
  <c r="R157" i="10"/>
  <c r="AP157" i="10"/>
  <c r="Z157" i="10"/>
  <c r="AQ157" i="10"/>
  <c r="J157" i="10"/>
  <c r="AM165" i="10"/>
  <c r="AI165" i="10"/>
  <c r="AE165" i="10"/>
  <c r="AA165" i="10"/>
  <c r="W165" i="10"/>
  <c r="S165" i="10"/>
  <c r="O165" i="10"/>
  <c r="K165" i="10"/>
  <c r="G165" i="10"/>
  <c r="C165" i="10"/>
  <c r="AO165" i="10"/>
  <c r="AK165" i="10"/>
  <c r="AG165" i="10"/>
  <c r="AC165" i="10"/>
  <c r="Y165" i="10"/>
  <c r="U165" i="10"/>
  <c r="Q165" i="10"/>
  <c r="M165" i="10"/>
  <c r="I165" i="10"/>
  <c r="E165" i="10"/>
  <c r="AL165" i="10"/>
  <c r="AD165" i="10"/>
  <c r="AD163" i="10" s="1"/>
  <c r="AD162" i="10" s="1"/>
  <c r="V165" i="10"/>
  <c r="N165" i="10"/>
  <c r="F165" i="10"/>
  <c r="AP165" i="10"/>
  <c r="AH165" i="10"/>
  <c r="Z165" i="10"/>
  <c r="R165" i="10"/>
  <c r="R163" i="10" s="1"/>
  <c r="R162" i="10" s="1"/>
  <c r="J165" i="10"/>
  <c r="B165" i="10"/>
  <c r="AJ165" i="10"/>
  <c r="T165" i="10"/>
  <c r="D165" i="10"/>
  <c r="AB165" i="10"/>
  <c r="L165" i="10"/>
  <c r="AF165" i="10"/>
  <c r="P165" i="10"/>
  <c r="H165" i="10"/>
  <c r="AN165" i="10"/>
  <c r="X165" i="10"/>
  <c r="AQ165" i="10"/>
  <c r="FM129" i="2"/>
  <c r="FM128" i="2" s="1"/>
  <c r="R172" i="7"/>
  <c r="R171" i="7" s="1"/>
  <c r="R170" i="7" s="1"/>
  <c r="AD172" i="7"/>
  <c r="AD171" i="7" s="1"/>
  <c r="AD170" i="7" s="1"/>
  <c r="V172" i="7"/>
  <c r="V171" i="7" s="1"/>
  <c r="V170" i="7" s="1"/>
  <c r="B138" i="7"/>
  <c r="D138" i="7"/>
  <c r="AE147" i="7"/>
  <c r="AE146" i="7" s="1"/>
  <c r="AO147" i="7"/>
  <c r="AO146" i="7" s="1"/>
  <c r="E147" i="7"/>
  <c r="E146" i="7" s="1"/>
  <c r="AA147" i="7"/>
  <c r="AA146" i="7" s="1"/>
  <c r="L147" i="7"/>
  <c r="L146" i="7" s="1"/>
  <c r="AG147" i="7"/>
  <c r="AG146" i="7" s="1"/>
  <c r="M147" i="7"/>
  <c r="M146" i="7" s="1"/>
  <c r="AI147" i="7"/>
  <c r="AI146" i="7" s="1"/>
  <c r="J147" i="7"/>
  <c r="J146" i="7" s="1"/>
  <c r="Z147" i="7"/>
  <c r="Z146" i="7" s="1"/>
  <c r="AP147" i="7"/>
  <c r="AP146" i="7" s="1"/>
  <c r="I155" i="7"/>
  <c r="I154" i="7" s="1"/>
  <c r="Y155" i="7"/>
  <c r="Y154" i="7" s="1"/>
  <c r="AO155" i="7"/>
  <c r="AO154" i="7" s="1"/>
  <c r="FM161" i="11"/>
  <c r="FM113" i="11"/>
  <c r="AK139" i="7"/>
  <c r="V139" i="7"/>
  <c r="W139" i="7"/>
  <c r="C139" i="7"/>
  <c r="Y139" i="7"/>
  <c r="V120" i="4"/>
  <c r="V119" i="4" s="1"/>
  <c r="V118" i="4" s="1"/>
  <c r="C120" i="4"/>
  <c r="C119" i="4" s="1"/>
  <c r="C118" i="4" s="1"/>
  <c r="W120" i="4"/>
  <c r="W119" i="4" s="1"/>
  <c r="W118" i="4" s="1"/>
  <c r="N120" i="4"/>
  <c r="N119" i="4" s="1"/>
  <c r="N118" i="4" s="1"/>
  <c r="AE120" i="4"/>
  <c r="AE119" i="4" s="1"/>
  <c r="AE118" i="4" s="1"/>
  <c r="AB120" i="4"/>
  <c r="AB119" i="4" s="1"/>
  <c r="AB118" i="4" s="1"/>
  <c r="F120" i="4"/>
  <c r="F119" i="4" s="1"/>
  <c r="F118" i="4" s="1"/>
  <c r="AC120" i="4"/>
  <c r="AC119" i="4" s="1"/>
  <c r="AC118" i="4" s="1"/>
  <c r="FK146" i="11"/>
  <c r="FK145" i="11" s="1"/>
  <c r="FK144" i="11" s="1"/>
  <c r="FI137" i="11"/>
  <c r="FI136" i="11" s="1"/>
  <c r="FI137" i="2"/>
  <c r="FI136" i="2" s="1"/>
  <c r="FM161" i="2"/>
  <c r="FM146" i="2"/>
  <c r="FM145" i="2" s="1"/>
  <c r="FM144" i="2" s="1"/>
  <c r="FK137" i="11"/>
  <c r="FK136" i="11" s="1"/>
  <c r="FM113" i="2"/>
  <c r="FM162" i="2"/>
  <c r="FK146" i="2"/>
  <c r="FK145" i="2" s="1"/>
  <c r="FK144" i="2" s="1"/>
  <c r="FJ129" i="2"/>
  <c r="FJ128" i="2" s="1"/>
  <c r="FK162" i="2"/>
  <c r="FK113" i="11"/>
  <c r="FK162" i="11"/>
  <c r="FK121" i="2"/>
  <c r="FK120" i="2" s="1"/>
  <c r="FK113" i="2"/>
  <c r="FK161" i="2"/>
  <c r="FK121" i="11"/>
  <c r="FK120" i="11" s="1"/>
  <c r="FK161" i="11"/>
  <c r="FL162" i="2"/>
  <c r="FL121" i="2"/>
  <c r="FL120" i="2" s="1"/>
  <c r="FL161" i="2"/>
  <c r="FL113" i="2"/>
  <c r="FL162" i="11"/>
  <c r="FL121" i="11"/>
  <c r="FL120" i="11" s="1"/>
  <c r="FL161" i="11"/>
  <c r="FL113" i="11"/>
  <c r="Y11" i="2"/>
  <c r="BK11" i="2"/>
  <c r="AV11" i="2"/>
  <c r="BM11" i="2"/>
  <c r="X11" i="2"/>
  <c r="BL11" i="2"/>
  <c r="FJ146" i="2"/>
  <c r="FJ145" i="2" s="1"/>
  <c r="FJ144" i="2" s="1"/>
  <c r="AY11" i="2"/>
  <c r="F11" i="2"/>
  <c r="P120" i="4"/>
  <c r="P119" i="4" s="1"/>
  <c r="P118" i="4" s="1"/>
  <c r="I11" i="2"/>
  <c r="FJ129" i="11"/>
  <c r="FJ128" i="11" s="1"/>
  <c r="FJ162" i="2"/>
  <c r="FJ113" i="2"/>
  <c r="FJ161" i="2"/>
  <c r="FJ146" i="11"/>
  <c r="FJ145" i="11" s="1"/>
  <c r="FJ144" i="11" s="1"/>
  <c r="FJ162" i="11"/>
  <c r="FJ161" i="11"/>
  <c r="FJ113" i="11"/>
  <c r="FJ121" i="2"/>
  <c r="FJ120" i="2" s="1"/>
  <c r="FJ121" i="11"/>
  <c r="FJ120" i="11" s="1"/>
  <c r="AP164" i="4"/>
  <c r="AP141" i="4"/>
  <c r="AP148" i="4"/>
  <c r="AP140" i="4"/>
  <c r="FI129" i="11"/>
  <c r="FI128" i="11" s="1"/>
  <c r="AP149" i="4"/>
  <c r="AP156" i="4"/>
  <c r="AP173" i="4"/>
  <c r="AP174" i="4"/>
  <c r="AP157" i="4"/>
  <c r="AP165" i="4"/>
  <c r="BE144" i="5"/>
  <c r="AM144" i="5"/>
  <c r="L144" i="5"/>
  <c r="G144" i="5"/>
  <c r="P144" i="5"/>
  <c r="AY144" i="5"/>
  <c r="O144" i="5"/>
  <c r="AQ144" i="5"/>
  <c r="AT144" i="5"/>
  <c r="AA144" i="5"/>
  <c r="D144" i="5"/>
  <c r="AD144" i="5"/>
  <c r="E144" i="5"/>
  <c r="Y144" i="5"/>
  <c r="R144" i="5"/>
  <c r="AJ144" i="5"/>
  <c r="AV144" i="5"/>
  <c r="AP144" i="5"/>
  <c r="BB144" i="5"/>
  <c r="AO144" i="5"/>
  <c r="B144" i="5"/>
  <c r="C144" i="5"/>
  <c r="I144" i="5"/>
  <c r="S144" i="5"/>
  <c r="AI144" i="5"/>
  <c r="BM144" i="5"/>
  <c r="Q144" i="5"/>
  <c r="K144" i="5"/>
  <c r="AL144" i="5"/>
  <c r="AW144" i="5"/>
  <c r="H144" i="5"/>
  <c r="BC144" i="5"/>
  <c r="AN144" i="5"/>
  <c r="M144" i="5"/>
  <c r="AX144" i="5"/>
  <c r="AR144" i="5"/>
  <c r="AU144" i="5"/>
  <c r="X144" i="5"/>
  <c r="AZ144" i="5"/>
  <c r="BJ144" i="5"/>
  <c r="AF144" i="5"/>
  <c r="FI146" i="11"/>
  <c r="FI145" i="11" s="1"/>
  <c r="FI144" i="11" s="1"/>
  <c r="FI162" i="11"/>
  <c r="FI129" i="2"/>
  <c r="FI128" i="2" s="1"/>
  <c r="FI161" i="11"/>
  <c r="FI113" i="11"/>
  <c r="FH129" i="2"/>
  <c r="FH128" i="2" s="1"/>
  <c r="FI121" i="2"/>
  <c r="FI120" i="2" s="1"/>
  <c r="FI161" i="2"/>
  <c r="FI113" i="2"/>
  <c r="FI162" i="2"/>
  <c r="FI121" i="11"/>
  <c r="FI120" i="11" s="1"/>
  <c r="FH129" i="11"/>
  <c r="FH128" i="11" s="1"/>
  <c r="FG129" i="2"/>
  <c r="FG128" i="2" s="1"/>
  <c r="FG146" i="11"/>
  <c r="FG145" i="11" s="1"/>
  <c r="FG144" i="11" s="1"/>
  <c r="FH146" i="11"/>
  <c r="FH145" i="11" s="1"/>
  <c r="FH144" i="11" s="1"/>
  <c r="FH162" i="11"/>
  <c r="FH113" i="2"/>
  <c r="FH161" i="2"/>
  <c r="FH146" i="2"/>
  <c r="FH145" i="2" s="1"/>
  <c r="FH144" i="2" s="1"/>
  <c r="FH162" i="2"/>
  <c r="FH113" i="11"/>
  <c r="FH161" i="11"/>
  <c r="FH121" i="2"/>
  <c r="FH120" i="2" s="1"/>
  <c r="FH121" i="11"/>
  <c r="FH120" i="11" s="1"/>
  <c r="FG162" i="11"/>
  <c r="FG161" i="11"/>
  <c r="FG113" i="11"/>
  <c r="FG146" i="2"/>
  <c r="FG145" i="2" s="1"/>
  <c r="FG144" i="2" s="1"/>
  <c r="FG162" i="2"/>
  <c r="FG129" i="11"/>
  <c r="FG128" i="11" s="1"/>
  <c r="FG113" i="2"/>
  <c r="FG161" i="2"/>
  <c r="FG121" i="2"/>
  <c r="FG120" i="2" s="1"/>
  <c r="FG121" i="11"/>
  <c r="FG120" i="11" s="1"/>
  <c r="FF162" i="11"/>
  <c r="FF113" i="11"/>
  <c r="FF161" i="11"/>
  <c r="FF121" i="11"/>
  <c r="FF120" i="11" s="1"/>
  <c r="FF137" i="11"/>
  <c r="FF136" i="11" s="1"/>
  <c r="AF11" i="2"/>
  <c r="FE121" i="11"/>
  <c r="FE120" i="11" s="1"/>
  <c r="FF112" i="2"/>
  <c r="FF162" i="2"/>
  <c r="FF161" i="2"/>
  <c r="FF137" i="2"/>
  <c r="FF136" i="2" s="1"/>
  <c r="O120" i="4"/>
  <c r="O119" i="4" s="1"/>
  <c r="O118" i="4" s="1"/>
  <c r="K120" i="4"/>
  <c r="K119" i="4" s="1"/>
  <c r="K118" i="4" s="1"/>
  <c r="AD120" i="4"/>
  <c r="AD119" i="4" s="1"/>
  <c r="AD118" i="4" s="1"/>
  <c r="Z120" i="4"/>
  <c r="Z119" i="4" s="1"/>
  <c r="Z118" i="4" s="1"/>
  <c r="S120" i="4"/>
  <c r="S119" i="4" s="1"/>
  <c r="S118" i="4" s="1"/>
  <c r="AK120" i="4"/>
  <c r="AK119" i="4" s="1"/>
  <c r="AK118" i="4" s="1"/>
  <c r="L120" i="4"/>
  <c r="L119" i="4" s="1"/>
  <c r="L118" i="4" s="1"/>
  <c r="DU137" i="11"/>
  <c r="DU136" i="11" s="1"/>
  <c r="DJ137" i="11"/>
  <c r="DJ136" i="11" s="1"/>
  <c r="T11" i="2"/>
  <c r="BI11" i="2"/>
  <c r="N11" i="2"/>
  <c r="AW11" i="2"/>
  <c r="AH11" i="2"/>
  <c r="U11" i="2"/>
  <c r="Z11" i="2"/>
  <c r="BD11" i="2"/>
  <c r="AI11" i="2"/>
  <c r="AT11" i="2"/>
  <c r="AP11" i="2"/>
  <c r="AX11" i="2"/>
  <c r="C11" i="2"/>
  <c r="AK11" i="2"/>
  <c r="AL120" i="4"/>
  <c r="AL119" i="4" s="1"/>
  <c r="AL118" i="4" s="1"/>
  <c r="Y120" i="4"/>
  <c r="Y119" i="4" s="1"/>
  <c r="Y118" i="4" s="1"/>
  <c r="I120" i="4"/>
  <c r="I119" i="4" s="1"/>
  <c r="I118" i="4" s="1"/>
  <c r="R120" i="4"/>
  <c r="R119" i="4" s="1"/>
  <c r="R118" i="4" s="1"/>
  <c r="AJ120" i="4"/>
  <c r="AJ119" i="4" s="1"/>
  <c r="AJ118" i="4" s="1"/>
  <c r="AO120" i="4"/>
  <c r="AO119" i="4" s="1"/>
  <c r="AO118" i="4" s="1"/>
  <c r="AI137" i="2"/>
  <c r="AI136" i="2" s="1"/>
  <c r="DI137" i="2"/>
  <c r="DI136" i="2" s="1"/>
  <c r="DT137" i="2"/>
  <c r="DT136" i="2" s="1"/>
  <c r="ES137" i="11"/>
  <c r="ES136" i="11" s="1"/>
  <c r="AM137" i="11"/>
  <c r="AM136" i="11" s="1"/>
  <c r="F137" i="11"/>
  <c r="F136" i="11" s="1"/>
  <c r="FC137" i="11"/>
  <c r="FC136" i="11" s="1"/>
  <c r="AW137" i="11"/>
  <c r="AW136" i="11" s="1"/>
  <c r="BU137" i="11"/>
  <c r="BU136" i="11" s="1"/>
  <c r="AQ11" i="2"/>
  <c r="CO162" i="2"/>
  <c r="AK162" i="11"/>
  <c r="M162" i="11"/>
  <c r="AM162" i="2"/>
  <c r="DQ162" i="2"/>
  <c r="I162" i="2"/>
  <c r="AG162" i="11"/>
  <c r="EG162" i="11"/>
  <c r="FC162" i="11"/>
  <c r="CW162" i="2"/>
  <c r="V162" i="2"/>
  <c r="CC162" i="11"/>
  <c r="EU162" i="11"/>
  <c r="AB162" i="2"/>
  <c r="BK162" i="2"/>
  <c r="BM162" i="2"/>
  <c r="DU162" i="2"/>
  <c r="W162" i="2"/>
  <c r="EM162" i="11"/>
  <c r="DB162" i="2"/>
  <c r="DN162" i="11"/>
  <c r="DX162" i="2"/>
  <c r="AE11" i="2"/>
  <c r="BH11" i="2"/>
  <c r="CL162" i="11"/>
  <c r="DB162" i="11"/>
  <c r="DW162" i="2"/>
  <c r="EO162" i="11"/>
  <c r="DC162" i="2"/>
  <c r="FB162" i="11"/>
  <c r="N162" i="2"/>
  <c r="DS162" i="2"/>
  <c r="AZ162" i="11"/>
  <c r="U162" i="11"/>
  <c r="CB162" i="11"/>
  <c r="EP162" i="2"/>
  <c r="P162" i="11"/>
  <c r="D162" i="11"/>
  <c r="DM162" i="2"/>
  <c r="DV162" i="11"/>
  <c r="CJ162" i="11"/>
  <c r="BE162" i="11"/>
  <c r="EN146" i="11"/>
  <c r="EN145" i="11" s="1"/>
  <c r="EN144" i="11" s="1"/>
  <c r="DF146" i="11"/>
  <c r="DF145" i="11" s="1"/>
  <c r="DF144" i="11" s="1"/>
  <c r="CO146" i="11"/>
  <c r="CO145" i="11" s="1"/>
  <c r="CO144" i="11" s="1"/>
  <c r="EA146" i="11"/>
  <c r="EA145" i="11" s="1"/>
  <c r="EA144" i="11" s="1"/>
  <c r="DV146" i="2"/>
  <c r="DV145" i="2" s="1"/>
  <c r="DV144" i="2" s="1"/>
  <c r="N146" i="11"/>
  <c r="N145" i="11" s="1"/>
  <c r="N144" i="11" s="1"/>
  <c r="BP146" i="11"/>
  <c r="BP145" i="11" s="1"/>
  <c r="BP144" i="11" s="1"/>
  <c r="DW146" i="11"/>
  <c r="DW145" i="11" s="1"/>
  <c r="DW144" i="11" s="1"/>
  <c r="DU146" i="11"/>
  <c r="DU145" i="11" s="1"/>
  <c r="DU144" i="11" s="1"/>
  <c r="Z137" i="11"/>
  <c r="Z136" i="11" s="1"/>
  <c r="CC137" i="11"/>
  <c r="CC136" i="11" s="1"/>
  <c r="CY137" i="2"/>
  <c r="CY136" i="2" s="1"/>
  <c r="BI137" i="2"/>
  <c r="BI136" i="2" s="1"/>
  <c r="EY137" i="11"/>
  <c r="EY136" i="11" s="1"/>
  <c r="DR137" i="2"/>
  <c r="DR136" i="2" s="1"/>
  <c r="EC137" i="2"/>
  <c r="EC136" i="2" s="1"/>
  <c r="EL137" i="2"/>
  <c r="EL136" i="2" s="1"/>
  <c r="Y137" i="11"/>
  <c r="Y136" i="11" s="1"/>
  <c r="AQ137" i="11"/>
  <c r="AQ136" i="11" s="1"/>
  <c r="BZ137" i="2"/>
  <c r="BZ136" i="2" s="1"/>
  <c r="CD137" i="11"/>
  <c r="CD136" i="11" s="1"/>
  <c r="V137" i="11"/>
  <c r="V136" i="11" s="1"/>
  <c r="G137" i="2"/>
  <c r="G136" i="2" s="1"/>
  <c r="AN137" i="11"/>
  <c r="AN136" i="11" s="1"/>
  <c r="EE137" i="11"/>
  <c r="EE136" i="11" s="1"/>
  <c r="DF137" i="11"/>
  <c r="DF136" i="11" s="1"/>
  <c r="E137" i="11"/>
  <c r="E136" i="11" s="1"/>
  <c r="BE137" i="2"/>
  <c r="BE136" i="2" s="1"/>
  <c r="EZ137" i="11"/>
  <c r="EZ136" i="11" s="1"/>
  <c r="ER137" i="11"/>
  <c r="ER136" i="11" s="1"/>
  <c r="CT162" i="2"/>
  <c r="BX162" i="2"/>
  <c r="AT162" i="11"/>
  <c r="CV162" i="11"/>
  <c r="CK162" i="2"/>
  <c r="EN162" i="11"/>
  <c r="L162" i="11"/>
  <c r="EV162" i="2"/>
  <c r="EX162" i="11"/>
  <c r="U162" i="2"/>
  <c r="BG162" i="11"/>
  <c r="AS162" i="11"/>
  <c r="AR162" i="2"/>
  <c r="DC162" i="11"/>
  <c r="R162" i="11"/>
  <c r="CF162" i="11"/>
  <c r="EQ162" i="11"/>
  <c r="CZ162" i="11"/>
  <c r="EY162" i="2"/>
  <c r="FE162" i="11"/>
  <c r="CS162" i="2"/>
  <c r="Z162" i="11"/>
  <c r="AD162" i="2"/>
  <c r="EZ146" i="2"/>
  <c r="EZ145" i="2" s="1"/>
  <c r="EZ144" i="2" s="1"/>
  <c r="ET146" i="11"/>
  <c r="ET145" i="11" s="1"/>
  <c r="ET144" i="11" s="1"/>
  <c r="DC146" i="2"/>
  <c r="DC145" i="2" s="1"/>
  <c r="DC144" i="2" s="1"/>
  <c r="ES146" i="2"/>
  <c r="ES145" i="2" s="1"/>
  <c r="ES144" i="2" s="1"/>
  <c r="CX146" i="2"/>
  <c r="CX145" i="2" s="1"/>
  <c r="CX144" i="2" s="1"/>
  <c r="BN146" i="11"/>
  <c r="BN145" i="11" s="1"/>
  <c r="BN144" i="11" s="1"/>
  <c r="BO146" i="2"/>
  <c r="BO145" i="2" s="1"/>
  <c r="BO144" i="2" s="1"/>
  <c r="DM146" i="2"/>
  <c r="DM145" i="2" s="1"/>
  <c r="DM144" i="2" s="1"/>
  <c r="DM146" i="11"/>
  <c r="DM145" i="11" s="1"/>
  <c r="DM144" i="11" s="1"/>
  <c r="T146" i="2"/>
  <c r="T145" i="2" s="1"/>
  <c r="T144" i="2" s="1"/>
  <c r="EG146" i="11"/>
  <c r="EG145" i="11" s="1"/>
  <c r="EG144" i="11" s="1"/>
  <c r="AB162" i="11"/>
  <c r="D162" i="2"/>
  <c r="BQ162" i="11"/>
  <c r="DK162" i="11"/>
  <c r="DH162" i="11"/>
  <c r="BO162" i="11"/>
  <c r="AN162" i="2"/>
  <c r="EL162" i="2"/>
  <c r="BP162" i="11"/>
  <c r="EB162" i="11"/>
  <c r="DI162" i="2"/>
  <c r="CD162" i="2"/>
  <c r="R162" i="2"/>
  <c r="FD162" i="11"/>
  <c r="AQ162" i="11"/>
  <c r="X162" i="2"/>
  <c r="CH162" i="2"/>
  <c r="BF162" i="11"/>
  <c r="EG162" i="2"/>
  <c r="EE162" i="2"/>
  <c r="CY162" i="2"/>
  <c r="FE162" i="2"/>
  <c r="BL162" i="2"/>
  <c r="O162" i="2"/>
  <c r="BY162" i="2"/>
  <c r="T162" i="2"/>
  <c r="EJ162" i="2"/>
  <c r="AV162" i="2"/>
  <c r="CU162" i="11"/>
  <c r="CQ162" i="2"/>
  <c r="CE162" i="2"/>
  <c r="BZ162" i="11"/>
  <c r="DN162" i="2"/>
  <c r="DF162" i="2"/>
  <c r="Q162" i="2"/>
  <c r="DX162" i="11"/>
  <c r="CI162" i="11"/>
  <c r="EN162" i="2"/>
  <c r="C162" i="2"/>
  <c r="S162" i="11"/>
  <c r="CQ162" i="11"/>
  <c r="CP162" i="11"/>
  <c r="FC162" i="2"/>
  <c r="AY162" i="2"/>
  <c r="DP162" i="2"/>
  <c r="CE162" i="11"/>
  <c r="H162" i="2"/>
  <c r="ED162" i="2"/>
  <c r="AA162" i="11"/>
  <c r="CG162" i="11"/>
  <c r="DM162" i="11"/>
  <c r="Z162" i="2"/>
  <c r="EW162" i="11"/>
  <c r="AC162" i="2"/>
  <c r="AY162" i="11"/>
  <c r="J162" i="11"/>
  <c r="BS162" i="2"/>
  <c r="BW162" i="2"/>
  <c r="AA11" i="2"/>
  <c r="AK146" i="11"/>
  <c r="AK145" i="11" s="1"/>
  <c r="AK144" i="11" s="1"/>
  <c r="Y146" i="2"/>
  <c r="Y145" i="2" s="1"/>
  <c r="Y144" i="2" s="1"/>
  <c r="C146" i="11"/>
  <c r="C145" i="11" s="1"/>
  <c r="C144" i="11" s="1"/>
  <c r="CB146" i="11"/>
  <c r="CB145" i="11" s="1"/>
  <c r="CB144" i="11" s="1"/>
  <c r="AU146" i="2"/>
  <c r="AU145" i="2" s="1"/>
  <c r="AU144" i="2" s="1"/>
  <c r="O146" i="2"/>
  <c r="O145" i="2" s="1"/>
  <c r="O144" i="2" s="1"/>
  <c r="DG146" i="11"/>
  <c r="DG145" i="11" s="1"/>
  <c r="DG144" i="11" s="1"/>
  <c r="N146" i="2"/>
  <c r="N145" i="2" s="1"/>
  <c r="N144" i="2" s="1"/>
  <c r="DH146" i="2"/>
  <c r="DH145" i="2" s="1"/>
  <c r="DH144" i="2" s="1"/>
  <c r="BF146" i="2"/>
  <c r="BF145" i="2" s="1"/>
  <c r="BF144" i="2" s="1"/>
  <c r="AN146" i="2"/>
  <c r="AN145" i="2" s="1"/>
  <c r="AN144" i="2" s="1"/>
  <c r="P146" i="2"/>
  <c r="P145" i="2" s="1"/>
  <c r="P144" i="2" s="1"/>
  <c r="C146" i="2"/>
  <c r="C145" i="2" s="1"/>
  <c r="C144" i="2" s="1"/>
  <c r="Z146" i="11"/>
  <c r="Z145" i="11" s="1"/>
  <c r="Z144" i="11" s="1"/>
  <c r="EE146" i="2"/>
  <c r="EE145" i="2" s="1"/>
  <c r="EE144" i="2" s="1"/>
  <c r="DQ146" i="11"/>
  <c r="DQ145" i="11" s="1"/>
  <c r="DQ144" i="11" s="1"/>
  <c r="CG146" i="2"/>
  <c r="CG145" i="2" s="1"/>
  <c r="CG144" i="2" s="1"/>
  <c r="DE146" i="11"/>
  <c r="DE145" i="11" s="1"/>
  <c r="DE144" i="11" s="1"/>
  <c r="BJ11" i="2"/>
  <c r="DB137" i="2"/>
  <c r="DB136" i="2" s="1"/>
  <c r="AF137" i="11"/>
  <c r="AF136" i="11" s="1"/>
  <c r="BF137" i="11"/>
  <c r="BF136" i="11" s="1"/>
  <c r="EX137" i="11"/>
  <c r="EX136" i="11" s="1"/>
  <c r="R11" i="2"/>
  <c r="AT121" i="2"/>
  <c r="AT120" i="2" s="1"/>
  <c r="EO121" i="11"/>
  <c r="EO120" i="11" s="1"/>
  <c r="C121" i="2"/>
  <c r="C120" i="2" s="1"/>
  <c r="BX121" i="2"/>
  <c r="BX120" i="2" s="1"/>
  <c r="CJ121" i="2"/>
  <c r="CJ120" i="2" s="1"/>
  <c r="AG121" i="11"/>
  <c r="AG120" i="11" s="1"/>
  <c r="EZ121" i="11"/>
  <c r="EZ120" i="11" s="1"/>
  <c r="I121" i="2"/>
  <c r="I120" i="2" s="1"/>
  <c r="AN121" i="2"/>
  <c r="AN120" i="2" s="1"/>
  <c r="FC121" i="2"/>
  <c r="FC120" i="2" s="1"/>
  <c r="M121" i="11"/>
  <c r="M120" i="11" s="1"/>
  <c r="DK121" i="11"/>
  <c r="DK120" i="11" s="1"/>
  <c r="DS121" i="11"/>
  <c r="DS120" i="11" s="1"/>
  <c r="BS121" i="2"/>
  <c r="BS120" i="2" s="1"/>
  <c r="CK121" i="11"/>
  <c r="CK120" i="11" s="1"/>
  <c r="AC121" i="11"/>
  <c r="AC120" i="11" s="1"/>
  <c r="BQ121" i="2"/>
  <c r="BQ120" i="2" s="1"/>
  <c r="BZ121" i="2"/>
  <c r="BZ120" i="2" s="1"/>
  <c r="F121" i="11"/>
  <c r="F120" i="11" s="1"/>
  <c r="AW121" i="2"/>
  <c r="AW120" i="2" s="1"/>
  <c r="CM121" i="11"/>
  <c r="CM120" i="11" s="1"/>
  <c r="EJ121" i="2"/>
  <c r="EJ120" i="2" s="1"/>
  <c r="CT121" i="11"/>
  <c r="CT120" i="11" s="1"/>
  <c r="BY121" i="11"/>
  <c r="BY120" i="11" s="1"/>
  <c r="AB121" i="2"/>
  <c r="AB120" i="2" s="1"/>
  <c r="Q121" i="2"/>
  <c r="Q120" i="2" s="1"/>
  <c r="CN137" i="11"/>
  <c r="CN136" i="11" s="1"/>
  <c r="P137" i="11"/>
  <c r="P136" i="11" s="1"/>
  <c r="BD137" i="2"/>
  <c r="BD136" i="2" s="1"/>
  <c r="W137" i="11"/>
  <c r="W136" i="11" s="1"/>
  <c r="DS137" i="2"/>
  <c r="DS136" i="2" s="1"/>
  <c r="BV137" i="11"/>
  <c r="BV136" i="11" s="1"/>
  <c r="AA137" i="11"/>
  <c r="AA136" i="11" s="1"/>
  <c r="BL137" i="11"/>
  <c r="BL136" i="11" s="1"/>
  <c r="AK137" i="2"/>
  <c r="AK136" i="2" s="1"/>
  <c r="T137" i="11"/>
  <c r="T136" i="11" s="1"/>
  <c r="CA137" i="11"/>
  <c r="CA136" i="11" s="1"/>
  <c r="Y137" i="2"/>
  <c r="Y136" i="2" s="1"/>
  <c r="BM137" i="11"/>
  <c r="BM136" i="11" s="1"/>
  <c r="DK137" i="2"/>
  <c r="DK136" i="2" s="1"/>
  <c r="AS137" i="11"/>
  <c r="AS136" i="11" s="1"/>
  <c r="AY137" i="2"/>
  <c r="AY136" i="2" s="1"/>
  <c r="W137" i="2"/>
  <c r="W136" i="2" s="1"/>
  <c r="DL137" i="11"/>
  <c r="DL136" i="11" s="1"/>
  <c r="CZ137" i="2"/>
  <c r="CZ136" i="2" s="1"/>
  <c r="EH137" i="2"/>
  <c r="EH136" i="2" s="1"/>
  <c r="BE137" i="11"/>
  <c r="BE136" i="11" s="1"/>
  <c r="AD137" i="2"/>
  <c r="AD136" i="2" s="1"/>
  <c r="EQ137" i="2"/>
  <c r="EQ136" i="2" s="1"/>
  <c r="DC137" i="2"/>
  <c r="DC136" i="2" s="1"/>
  <c r="BI137" i="11"/>
  <c r="BI136" i="11" s="1"/>
  <c r="CY137" i="11"/>
  <c r="CY136" i="11" s="1"/>
  <c r="CP137" i="2"/>
  <c r="CP136" i="2" s="1"/>
  <c r="CE137" i="2"/>
  <c r="CE136" i="2" s="1"/>
  <c r="BQ137" i="11"/>
  <c r="BQ136" i="11" s="1"/>
  <c r="AO137" i="11"/>
  <c r="AO136" i="11" s="1"/>
  <c r="AT137" i="11"/>
  <c r="AT136" i="11" s="1"/>
  <c r="DG137" i="2"/>
  <c r="DG136" i="2" s="1"/>
  <c r="DS137" i="11"/>
  <c r="DS136" i="11" s="1"/>
  <c r="D137" i="2"/>
  <c r="D136" i="2" s="1"/>
  <c r="BS137" i="2"/>
  <c r="BS136" i="2" s="1"/>
  <c r="X137" i="11"/>
  <c r="X136" i="11" s="1"/>
  <c r="CT137" i="2"/>
  <c r="CT136" i="2" s="1"/>
  <c r="AC137" i="2"/>
  <c r="AC136" i="2" s="1"/>
  <c r="AG137" i="2"/>
  <c r="AG136" i="2" s="1"/>
  <c r="H137" i="2"/>
  <c r="H136" i="2" s="1"/>
  <c r="CS137" i="11"/>
  <c r="CS136" i="11" s="1"/>
  <c r="AR137" i="2"/>
  <c r="AR136" i="2" s="1"/>
  <c r="F137" i="2"/>
  <c r="F136" i="2" s="1"/>
  <c r="BW137" i="2"/>
  <c r="BW136" i="2" s="1"/>
  <c r="AB11" i="2"/>
  <c r="G11" i="2"/>
  <c r="EY121" i="2"/>
  <c r="EY120" i="2" s="1"/>
  <c r="G121" i="11"/>
  <c r="G120" i="11" s="1"/>
  <c r="CF121" i="2"/>
  <c r="CF120" i="2" s="1"/>
  <c r="CN121" i="11"/>
  <c r="CN120" i="11" s="1"/>
  <c r="CQ121" i="2"/>
  <c r="CQ120" i="2" s="1"/>
  <c r="AL121" i="11"/>
  <c r="AL120" i="11" s="1"/>
  <c r="J121" i="2"/>
  <c r="J120" i="2" s="1"/>
  <c r="AY121" i="11"/>
  <c r="AY120" i="11" s="1"/>
  <c r="Z121" i="2"/>
  <c r="Z120" i="2" s="1"/>
  <c r="CD121" i="11"/>
  <c r="CD120" i="11" s="1"/>
  <c r="DI121" i="2"/>
  <c r="DI120" i="2" s="1"/>
  <c r="AQ121" i="2"/>
  <c r="AQ120" i="2" s="1"/>
  <c r="BC121" i="11"/>
  <c r="BC120" i="11" s="1"/>
  <c r="CI121" i="2"/>
  <c r="CI120" i="2" s="1"/>
  <c r="AV121" i="2"/>
  <c r="AV120" i="2" s="1"/>
  <c r="BO121" i="2"/>
  <c r="BO120" i="2" s="1"/>
  <c r="CI121" i="11"/>
  <c r="CI120" i="11" s="1"/>
  <c r="AI121" i="2"/>
  <c r="AI120" i="2" s="1"/>
  <c r="CX121" i="11"/>
  <c r="CX120" i="11" s="1"/>
  <c r="BI121" i="2"/>
  <c r="BI120" i="2" s="1"/>
  <c r="CO121" i="2"/>
  <c r="CO120" i="2" s="1"/>
  <c r="BG121" i="2"/>
  <c r="BG120" i="2" s="1"/>
  <c r="EB121" i="11"/>
  <c r="EB120" i="11" s="1"/>
  <c r="L121" i="11"/>
  <c r="L120" i="11" s="1"/>
  <c r="AN11" i="2"/>
  <c r="DV162" i="2"/>
  <c r="BJ162" i="2"/>
  <c r="BD162" i="2"/>
  <c r="W11" i="2"/>
  <c r="EQ121" i="2"/>
  <c r="EQ120" i="2" s="1"/>
  <c r="DG121" i="2"/>
  <c r="DG120" i="2" s="1"/>
  <c r="DF121" i="2"/>
  <c r="DF120" i="2" s="1"/>
  <c r="CV121" i="2"/>
  <c r="CV120" i="2" s="1"/>
  <c r="FE121" i="2"/>
  <c r="FE120" i="2" s="1"/>
  <c r="DD121" i="2"/>
  <c r="DD120" i="2" s="1"/>
  <c r="H121" i="2"/>
  <c r="H120" i="2" s="1"/>
  <c r="W121" i="2"/>
  <c r="W120" i="2" s="1"/>
  <c r="EB121" i="2"/>
  <c r="EB120" i="2" s="1"/>
  <c r="CN121" i="2"/>
  <c r="CN120" i="2" s="1"/>
  <c r="DK162" i="2"/>
  <c r="BI162" i="2"/>
  <c r="CC162" i="2"/>
  <c r="BU162" i="2"/>
  <c r="CN162" i="2"/>
  <c r="AO162" i="2"/>
  <c r="AF162" i="2"/>
  <c r="EB162" i="2"/>
  <c r="M162" i="2"/>
  <c r="CG162" i="2"/>
  <c r="AL162" i="2"/>
  <c r="AX162" i="2"/>
  <c r="AG162" i="2"/>
  <c r="EM162" i="2"/>
  <c r="P162" i="2"/>
  <c r="CK137" i="2"/>
  <c r="CK136" i="2" s="1"/>
  <c r="BL137" i="2"/>
  <c r="BL136" i="2" s="1"/>
  <c r="DJ137" i="2"/>
  <c r="DJ136" i="2" s="1"/>
  <c r="CO137" i="2"/>
  <c r="CO136" i="2" s="1"/>
  <c r="EE137" i="2"/>
  <c r="EE136" i="2" s="1"/>
  <c r="BO137" i="2"/>
  <c r="BO136" i="2" s="1"/>
  <c r="BU137" i="2"/>
  <c r="BU136" i="2" s="1"/>
  <c r="BB137" i="2"/>
  <c r="BB136" i="2" s="1"/>
  <c r="CJ137" i="2"/>
  <c r="CJ136" i="2" s="1"/>
  <c r="ES137" i="2"/>
  <c r="ES136" i="2" s="1"/>
  <c r="EP137" i="2"/>
  <c r="EP136" i="2" s="1"/>
  <c r="CI137" i="2"/>
  <c r="CI136" i="2" s="1"/>
  <c r="EI137" i="2"/>
  <c r="EI136" i="2" s="1"/>
  <c r="C137" i="2"/>
  <c r="C136" i="2" s="1"/>
  <c r="K137" i="2"/>
  <c r="K136" i="2" s="1"/>
  <c r="AW137" i="2"/>
  <c r="AW136" i="2" s="1"/>
  <c r="CG137" i="2"/>
  <c r="CG136" i="2" s="1"/>
  <c r="O137" i="2"/>
  <c r="O136" i="2" s="1"/>
  <c r="EZ137" i="2"/>
  <c r="EZ136" i="2" s="1"/>
  <c r="J137" i="2"/>
  <c r="J136" i="2" s="1"/>
  <c r="CV137" i="2"/>
  <c r="CV136" i="2" s="1"/>
  <c r="DA137" i="2"/>
  <c r="DA136" i="2" s="1"/>
  <c r="DE137" i="2"/>
  <c r="DE136" i="2" s="1"/>
  <c r="AB137" i="2"/>
  <c r="AB136" i="2" s="1"/>
  <c r="AO137" i="2"/>
  <c r="AO136" i="2" s="1"/>
  <c r="DL137" i="2"/>
  <c r="DL136" i="2" s="1"/>
  <c r="AQ137" i="2"/>
  <c r="AQ136" i="2" s="1"/>
  <c r="DM137" i="2"/>
  <c r="DM136" i="2" s="1"/>
  <c r="ER137" i="2"/>
  <c r="ER136" i="2" s="1"/>
  <c r="EM137" i="2"/>
  <c r="EM136" i="2" s="1"/>
  <c r="AX137" i="2"/>
  <c r="AX136" i="2" s="1"/>
  <c r="EY137" i="2"/>
  <c r="EY136" i="2" s="1"/>
  <c r="BV137" i="2"/>
  <c r="BV136" i="2" s="1"/>
  <c r="EJ137" i="2"/>
  <c r="EJ136" i="2" s="1"/>
  <c r="AF137" i="2"/>
  <c r="AF136" i="2" s="1"/>
  <c r="DF137" i="2"/>
  <c r="DF136" i="2" s="1"/>
  <c r="BT137" i="2"/>
  <c r="BT136" i="2" s="1"/>
  <c r="P11" i="2"/>
  <c r="BD121" i="2"/>
  <c r="BD120" i="2" s="1"/>
  <c r="AL121" i="2"/>
  <c r="AL120" i="2" s="1"/>
  <c r="CK121" i="2"/>
  <c r="CK120" i="2" s="1"/>
  <c r="DZ121" i="2"/>
  <c r="DZ120" i="2" s="1"/>
  <c r="DN121" i="2"/>
  <c r="DN120" i="2" s="1"/>
  <c r="V121" i="2"/>
  <c r="V120" i="2" s="1"/>
  <c r="DY121" i="2"/>
  <c r="DY120" i="2" s="1"/>
  <c r="AJ121" i="2"/>
  <c r="AJ120" i="2" s="1"/>
  <c r="FB121" i="2"/>
  <c r="FB120" i="2" s="1"/>
  <c r="N121" i="2"/>
  <c r="N120" i="2" s="1"/>
  <c r="CZ121" i="2"/>
  <c r="CZ120" i="2" s="1"/>
  <c r="EP121" i="2"/>
  <c r="EP120" i="2" s="1"/>
  <c r="DK121" i="2"/>
  <c r="DK120" i="2" s="1"/>
  <c r="ED121" i="2"/>
  <c r="ED120" i="2" s="1"/>
  <c r="DE121" i="2"/>
  <c r="DE120" i="2" s="1"/>
  <c r="BL121" i="2"/>
  <c r="BL120" i="2" s="1"/>
  <c r="O11" i="2"/>
  <c r="BH162" i="11"/>
  <c r="EX162" i="2"/>
  <c r="CN162" i="11"/>
  <c r="DY162" i="2"/>
  <c r="FA162" i="2"/>
  <c r="AC162" i="11"/>
  <c r="DO162" i="11"/>
  <c r="CS162" i="11"/>
  <c r="T162" i="11"/>
  <c r="BG162" i="2"/>
  <c r="BY162" i="11"/>
  <c r="E162" i="11"/>
  <c r="CW162" i="11"/>
  <c r="AE162" i="11"/>
  <c r="AF162" i="11"/>
  <c r="DE162" i="11"/>
  <c r="BR162" i="2"/>
  <c r="DO162" i="2"/>
  <c r="S11" i="2"/>
  <c r="DJ162" i="11"/>
  <c r="EZ162" i="11"/>
  <c r="DY162" i="11"/>
  <c r="FB162" i="2"/>
  <c r="ES162" i="2"/>
  <c r="AH162" i="11"/>
  <c r="EJ162" i="11"/>
  <c r="K162" i="11"/>
  <c r="BT162" i="2"/>
  <c r="DA162" i="11"/>
  <c r="DD162" i="2"/>
  <c r="CA162" i="11"/>
  <c r="EC162" i="11"/>
  <c r="CU162" i="2"/>
  <c r="DJ162" i="2"/>
  <c r="X162" i="11"/>
  <c r="CM162" i="11"/>
  <c r="EH162" i="2"/>
  <c r="AN162" i="11"/>
  <c r="BQ162" i="2"/>
  <c r="BB162" i="11"/>
  <c r="DL162" i="11"/>
  <c r="BB162" i="2"/>
  <c r="FA162" i="11"/>
  <c r="DU162" i="11"/>
  <c r="DE162" i="2"/>
  <c r="DL162" i="2"/>
  <c r="BL162" i="11"/>
  <c r="Q162" i="11"/>
  <c r="EY162" i="11"/>
  <c r="AW162" i="2"/>
  <c r="BC162" i="2"/>
  <c r="BR162" i="11"/>
  <c r="CR162" i="2"/>
  <c r="BA162" i="2"/>
  <c r="ET162" i="2"/>
  <c r="BN162" i="2"/>
  <c r="AP162" i="2"/>
  <c r="EC162" i="2"/>
  <c r="BN162" i="11"/>
  <c r="AR162" i="11"/>
  <c r="AQ162" i="2"/>
  <c r="H162" i="11"/>
  <c r="EA162" i="2"/>
  <c r="CX162" i="2"/>
  <c r="BZ162" i="2"/>
  <c r="BP162" i="2"/>
  <c r="AD162" i="11"/>
  <c r="O162" i="11"/>
  <c r="BD162" i="11"/>
  <c r="AA162" i="2"/>
  <c r="DQ162" i="11"/>
  <c r="BX162" i="11"/>
  <c r="EF162" i="2"/>
  <c r="DZ162" i="2"/>
  <c r="DR162" i="11"/>
  <c r="EW162" i="2"/>
  <c r="DW162" i="11"/>
  <c r="DG162" i="11"/>
  <c r="BV162" i="11"/>
  <c r="EH162" i="11"/>
  <c r="BJ162" i="11"/>
  <c r="AL162" i="11"/>
  <c r="CJ162" i="2"/>
  <c r="EZ162" i="2"/>
  <c r="BC162" i="11"/>
  <c r="CL162" i="2"/>
  <c r="AI162" i="11"/>
  <c r="V11" i="2"/>
  <c r="ER146" i="11"/>
  <c r="ER145" i="11" s="1"/>
  <c r="ER144" i="11" s="1"/>
  <c r="CN146" i="2"/>
  <c r="CN145" i="2" s="1"/>
  <c r="CN144" i="2" s="1"/>
  <c r="BS146" i="2"/>
  <c r="BS145" i="2" s="1"/>
  <c r="BS144" i="2" s="1"/>
  <c r="EQ146" i="11"/>
  <c r="EQ145" i="11" s="1"/>
  <c r="EQ144" i="11" s="1"/>
  <c r="FD146" i="11"/>
  <c r="FD145" i="11" s="1"/>
  <c r="FD144" i="11" s="1"/>
  <c r="EP146" i="11"/>
  <c r="EP145" i="11" s="1"/>
  <c r="EP144" i="11" s="1"/>
  <c r="EA146" i="2"/>
  <c r="EA145" i="2" s="1"/>
  <c r="EA144" i="2" s="1"/>
  <c r="G146" i="11"/>
  <c r="G145" i="11" s="1"/>
  <c r="G144" i="11" s="1"/>
  <c r="AM146" i="2"/>
  <c r="AM145" i="2" s="1"/>
  <c r="AM144" i="2" s="1"/>
  <c r="L137" i="2"/>
  <c r="L136" i="2" s="1"/>
  <c r="CB137" i="2"/>
  <c r="CB136" i="2" s="1"/>
  <c r="BP137" i="2"/>
  <c r="BP136" i="2" s="1"/>
  <c r="CC137" i="2"/>
  <c r="CC136" i="2" s="1"/>
  <c r="DC137" i="11"/>
  <c r="DC136" i="11" s="1"/>
  <c r="C137" i="11"/>
  <c r="C136" i="11" s="1"/>
  <c r="EC137" i="11"/>
  <c r="EC136" i="11" s="1"/>
  <c r="CZ137" i="11"/>
  <c r="CZ136" i="11" s="1"/>
  <c r="DV137" i="11"/>
  <c r="DV136" i="11" s="1"/>
  <c r="BF137" i="2"/>
  <c r="BF136" i="2" s="1"/>
  <c r="BO137" i="11"/>
  <c r="BO136" i="11" s="1"/>
  <c r="DQ137" i="11"/>
  <c r="DQ136" i="11" s="1"/>
  <c r="CE137" i="11"/>
  <c r="CE136" i="11" s="1"/>
  <c r="M137" i="11"/>
  <c r="M136" i="11" s="1"/>
  <c r="DH137" i="2"/>
  <c r="DH136" i="2" s="1"/>
  <c r="DK137" i="11"/>
  <c r="DK136" i="11" s="1"/>
  <c r="EF137" i="2"/>
  <c r="EF136" i="2" s="1"/>
  <c r="AC137" i="11"/>
  <c r="AC136" i="11" s="1"/>
  <c r="DY137" i="2"/>
  <c r="DY136" i="2" s="1"/>
  <c r="CS137" i="2"/>
  <c r="CS136" i="2" s="1"/>
  <c r="DW137" i="2"/>
  <c r="DW136" i="2" s="1"/>
  <c r="AE137" i="2"/>
  <c r="AE136" i="2" s="1"/>
  <c r="BN137" i="11"/>
  <c r="BN136" i="11" s="1"/>
  <c r="AI137" i="11"/>
  <c r="AI136" i="11" s="1"/>
  <c r="BJ137" i="2"/>
  <c r="BJ136" i="2" s="1"/>
  <c r="V137" i="2"/>
  <c r="V136" i="2" s="1"/>
  <c r="BX137" i="11"/>
  <c r="BX136" i="11" s="1"/>
  <c r="DN137" i="11"/>
  <c r="DN136" i="11" s="1"/>
  <c r="BG137" i="2"/>
  <c r="BG136" i="2" s="1"/>
  <c r="AJ137" i="2"/>
  <c r="AJ136" i="2" s="1"/>
  <c r="BT137" i="11"/>
  <c r="BT136" i="11" s="1"/>
  <c r="ET137" i="2"/>
  <c r="ET136" i="2" s="1"/>
  <c r="I137" i="11"/>
  <c r="I136" i="11" s="1"/>
  <c r="AZ137" i="11"/>
  <c r="AZ136" i="11" s="1"/>
  <c r="EA137" i="2"/>
  <c r="EA136" i="2" s="1"/>
  <c r="P137" i="2"/>
  <c r="P136" i="2" s="1"/>
  <c r="DZ137" i="11"/>
  <c r="DZ136" i="11" s="1"/>
  <c r="L137" i="11"/>
  <c r="L136" i="11" s="1"/>
  <c r="BZ137" i="11"/>
  <c r="BZ136" i="11" s="1"/>
  <c r="BN137" i="2"/>
  <c r="BN136" i="2" s="1"/>
  <c r="H137" i="11"/>
  <c r="H136" i="11" s="1"/>
  <c r="DX137" i="2"/>
  <c r="DX136" i="2" s="1"/>
  <c r="DH137" i="11"/>
  <c r="DH136" i="11" s="1"/>
  <c r="AV137" i="11"/>
  <c r="AV136" i="11" s="1"/>
  <c r="CF137" i="11"/>
  <c r="CF136" i="11" s="1"/>
  <c r="DZ137" i="2"/>
  <c r="DZ136" i="2" s="1"/>
  <c r="DD137" i="11"/>
  <c r="DD136" i="11" s="1"/>
  <c r="K137" i="11"/>
  <c r="K136" i="11" s="1"/>
  <c r="AR137" i="11"/>
  <c r="AR136" i="11" s="1"/>
  <c r="DN137" i="2"/>
  <c r="DN136" i="2" s="1"/>
  <c r="EP137" i="11"/>
  <c r="EP136" i="11" s="1"/>
  <c r="AH137" i="11"/>
  <c r="AH136" i="11" s="1"/>
  <c r="DY137" i="11"/>
  <c r="DY136" i="11" s="1"/>
  <c r="CK137" i="11"/>
  <c r="CK136" i="11" s="1"/>
  <c r="DB137" i="11"/>
  <c r="DB136" i="11" s="1"/>
  <c r="CX137" i="11"/>
  <c r="CX136" i="11" s="1"/>
  <c r="BY137" i="11"/>
  <c r="BY136" i="11" s="1"/>
  <c r="AG137" i="11"/>
  <c r="AG136" i="11" s="1"/>
  <c r="M137" i="2"/>
  <c r="M136" i="2" s="1"/>
  <c r="CF137" i="2"/>
  <c r="CF136" i="2" s="1"/>
  <c r="DR137" i="11"/>
  <c r="DR136" i="11" s="1"/>
  <c r="FD137" i="2"/>
  <c r="FD136" i="2" s="1"/>
  <c r="BB137" i="11"/>
  <c r="BB136" i="11" s="1"/>
  <c r="BD137" i="11"/>
  <c r="BD136" i="11" s="1"/>
  <c r="BP137" i="11"/>
  <c r="BP136" i="11" s="1"/>
  <c r="CW137" i="11"/>
  <c r="CW136" i="11" s="1"/>
  <c r="U137" i="2"/>
  <c r="U136" i="2" s="1"/>
  <c r="CM137" i="2"/>
  <c r="CM136" i="2" s="1"/>
  <c r="EJ137" i="11"/>
  <c r="EJ136" i="11" s="1"/>
  <c r="AV137" i="2"/>
  <c r="AV136" i="2" s="1"/>
  <c r="CL137" i="11"/>
  <c r="CL136" i="11" s="1"/>
  <c r="FE137" i="2"/>
  <c r="FE136" i="2" s="1"/>
  <c r="CH137" i="11"/>
  <c r="CH136" i="11" s="1"/>
  <c r="AU137" i="2"/>
  <c r="AU136" i="2" s="1"/>
  <c r="AL137" i="11"/>
  <c r="AL136" i="11" s="1"/>
  <c r="AU137" i="11"/>
  <c r="AU136" i="11" s="1"/>
  <c r="EU137" i="11"/>
  <c r="EU136" i="11" s="1"/>
  <c r="DD137" i="2"/>
  <c r="DD136" i="2" s="1"/>
  <c r="AJ137" i="11"/>
  <c r="AJ136" i="11" s="1"/>
  <c r="CQ137" i="2"/>
  <c r="CQ136" i="2" s="1"/>
  <c r="EG137" i="2"/>
  <c r="EG136" i="2" s="1"/>
  <c r="FE137" i="11"/>
  <c r="FE136" i="11" s="1"/>
  <c r="EM137" i="11"/>
  <c r="EM136" i="11" s="1"/>
  <c r="ED137" i="11"/>
  <c r="ED136" i="11" s="1"/>
  <c r="AL137" i="2"/>
  <c r="AL136" i="2" s="1"/>
  <c r="DE137" i="11"/>
  <c r="DE136" i="11" s="1"/>
  <c r="EO137" i="2"/>
  <c r="EO136" i="2" s="1"/>
  <c r="DP137" i="2"/>
  <c r="DP136" i="2" s="1"/>
  <c r="EA137" i="11"/>
  <c r="EA136" i="11" s="1"/>
  <c r="BA137" i="11"/>
  <c r="BA136" i="11" s="1"/>
  <c r="BC137" i="2"/>
  <c r="BC136" i="2" s="1"/>
  <c r="X137" i="2"/>
  <c r="X136" i="2" s="1"/>
  <c r="DO137" i="11"/>
  <c r="DO136" i="11" s="1"/>
  <c r="CO137" i="11"/>
  <c r="CO136" i="11" s="1"/>
  <c r="EO137" i="11"/>
  <c r="EO136" i="11" s="1"/>
  <c r="EN137" i="2"/>
  <c r="EN136" i="2" s="1"/>
  <c r="T137" i="2"/>
  <c r="T136" i="2" s="1"/>
  <c r="ET137" i="11"/>
  <c r="ET136" i="11" s="1"/>
  <c r="EN137" i="11"/>
  <c r="EN136" i="11" s="1"/>
  <c r="N137" i="11"/>
  <c r="N136" i="11" s="1"/>
  <c r="EW137" i="2"/>
  <c r="EW136" i="2" s="1"/>
  <c r="BM137" i="2"/>
  <c r="BM136" i="2" s="1"/>
  <c r="CA137" i="2"/>
  <c r="CA136" i="2" s="1"/>
  <c r="R137" i="11"/>
  <c r="R136" i="11" s="1"/>
  <c r="BW137" i="11"/>
  <c r="BW136" i="11" s="1"/>
  <c r="AR11" i="2"/>
  <c r="BL121" i="11"/>
  <c r="BL120" i="11" s="1"/>
  <c r="AY121" i="2"/>
  <c r="AY120" i="2" s="1"/>
  <c r="ES121" i="11"/>
  <c r="ES120" i="11" s="1"/>
  <c r="BY121" i="2"/>
  <c r="BY120" i="2" s="1"/>
  <c r="AF121" i="2"/>
  <c r="AF120" i="2" s="1"/>
  <c r="DA121" i="11"/>
  <c r="DA120" i="11" s="1"/>
  <c r="O121" i="11"/>
  <c r="O120" i="11" s="1"/>
  <c r="AR121" i="2"/>
  <c r="AR120" i="2" s="1"/>
  <c r="BC121" i="2"/>
  <c r="BC120" i="2" s="1"/>
  <c r="K121" i="2"/>
  <c r="K120" i="2" s="1"/>
  <c r="H121" i="11"/>
  <c r="H120" i="11" s="1"/>
  <c r="EN121" i="11"/>
  <c r="EN120" i="11" s="1"/>
  <c r="EX121" i="2"/>
  <c r="EX120" i="2" s="1"/>
  <c r="AC121" i="2"/>
  <c r="AC120" i="2" s="1"/>
  <c r="CH121" i="2"/>
  <c r="CH120" i="2" s="1"/>
  <c r="AH121" i="2"/>
  <c r="AH120" i="2" s="1"/>
  <c r="CU121" i="11"/>
  <c r="CU120" i="11" s="1"/>
  <c r="EI121" i="11"/>
  <c r="EI120" i="11" s="1"/>
  <c r="AG11" i="2"/>
  <c r="DB121" i="2"/>
  <c r="DB120" i="2" s="1"/>
  <c r="DU121" i="2"/>
  <c r="DU120" i="2" s="1"/>
  <c r="EN121" i="2"/>
  <c r="EN120" i="2" s="1"/>
  <c r="DC121" i="2"/>
  <c r="DC120" i="2" s="1"/>
  <c r="DL121" i="11"/>
  <c r="DL120" i="11" s="1"/>
  <c r="EA121" i="2"/>
  <c r="EA120" i="2" s="1"/>
  <c r="EH121" i="2"/>
  <c r="EH120" i="2" s="1"/>
  <c r="ET121" i="11"/>
  <c r="ET120" i="11" s="1"/>
  <c r="DJ121" i="2"/>
  <c r="DJ120" i="2" s="1"/>
  <c r="M121" i="2"/>
  <c r="M120" i="2" s="1"/>
  <c r="R121" i="2"/>
  <c r="R120" i="2" s="1"/>
  <c r="AD121" i="2"/>
  <c r="AD120" i="2" s="1"/>
  <c r="DQ121" i="2"/>
  <c r="DQ120" i="2" s="1"/>
  <c r="S121" i="11"/>
  <c r="S120" i="11" s="1"/>
  <c r="EP121" i="11"/>
  <c r="EP120" i="11" s="1"/>
  <c r="AO121" i="2"/>
  <c r="AO120" i="2" s="1"/>
  <c r="ER121" i="11"/>
  <c r="ER120" i="11" s="1"/>
  <c r="EX121" i="11"/>
  <c r="EX120" i="11" s="1"/>
  <c r="CB121" i="2"/>
  <c r="CB120" i="2" s="1"/>
  <c r="BF11" i="2"/>
  <c r="AC11" i="2"/>
  <c r="DB121" i="11"/>
  <c r="DB120" i="11" s="1"/>
  <c r="EQ121" i="11"/>
  <c r="EQ120" i="11" s="1"/>
  <c r="CU121" i="2"/>
  <c r="CU120" i="2" s="1"/>
  <c r="EZ121" i="2"/>
  <c r="EZ120" i="2" s="1"/>
  <c r="AQ121" i="11"/>
  <c r="AQ120" i="11" s="1"/>
  <c r="Y121" i="2"/>
  <c r="Y120" i="2" s="1"/>
  <c r="DY121" i="11"/>
  <c r="DY120" i="11" s="1"/>
  <c r="D121" i="2"/>
  <c r="D120" i="2" s="1"/>
  <c r="BE121" i="2"/>
  <c r="BE120" i="2" s="1"/>
  <c r="DE121" i="11"/>
  <c r="DE120" i="11" s="1"/>
  <c r="Z121" i="11"/>
  <c r="Z120" i="11" s="1"/>
  <c r="CG121" i="11"/>
  <c r="CG120" i="11" s="1"/>
  <c r="W121" i="11"/>
  <c r="W120" i="11" s="1"/>
  <c r="C121" i="11"/>
  <c r="C120" i="11" s="1"/>
  <c r="DL121" i="2"/>
  <c r="DL120" i="2" s="1"/>
  <c r="DW121" i="2"/>
  <c r="DW120" i="2" s="1"/>
  <c r="BU121" i="11"/>
  <c r="BU120" i="11" s="1"/>
  <c r="AS11" i="2"/>
  <c r="BG11" i="2"/>
  <c r="AZ11" i="2"/>
  <c r="J11" i="2"/>
  <c r="E11" i="2"/>
  <c r="L11" i="2"/>
  <c r="D11" i="2"/>
  <c r="H11" i="2"/>
  <c r="K11" i="2"/>
  <c r="BB11" i="2"/>
  <c r="AL11" i="2"/>
  <c r="AD11" i="2"/>
  <c r="M11" i="2"/>
  <c r="V112" i="5"/>
  <c r="V160" i="5"/>
  <c r="T160" i="5"/>
  <c r="T112" i="5"/>
  <c r="BL112" i="5"/>
  <c r="BL160" i="5"/>
  <c r="N160" i="5"/>
  <c r="N112" i="5"/>
  <c r="DC161" i="11"/>
  <c r="DC113" i="11"/>
  <c r="CZ113" i="2"/>
  <c r="CZ161" i="2"/>
  <c r="CU113" i="2"/>
  <c r="CU161" i="2"/>
  <c r="I161" i="11"/>
  <c r="I113" i="11"/>
  <c r="AO161" i="11"/>
  <c r="AO113" i="11"/>
  <c r="EM113" i="2"/>
  <c r="EM161" i="2"/>
  <c r="DP113" i="2"/>
  <c r="DP161" i="2"/>
  <c r="E113" i="11"/>
  <c r="E161" i="11"/>
  <c r="Q161" i="2"/>
  <c r="Q113" i="2"/>
  <c r="BJ113" i="11"/>
  <c r="BJ161" i="11"/>
  <c r="EK161" i="2"/>
  <c r="EK113" i="2"/>
  <c r="DW113" i="2"/>
  <c r="DW161" i="2"/>
  <c r="CF113" i="11"/>
  <c r="CF161" i="11"/>
  <c r="AI161" i="2"/>
  <c r="AI113" i="2"/>
  <c r="BR161" i="2"/>
  <c r="BR113" i="2"/>
  <c r="K161" i="2"/>
  <c r="K113" i="2"/>
  <c r="AB113" i="11"/>
  <c r="AB161" i="11"/>
  <c r="X161" i="11"/>
  <c r="X113" i="11"/>
  <c r="AR161" i="2"/>
  <c r="AR113" i="2"/>
  <c r="AY113" i="11"/>
  <c r="AY161" i="11"/>
  <c r="EF113" i="2"/>
  <c r="EF161" i="2"/>
  <c r="FC113" i="2"/>
  <c r="FC161" i="2"/>
  <c r="BS113" i="2"/>
  <c r="BS161" i="2"/>
  <c r="CK113" i="2"/>
  <c r="CK161" i="2"/>
  <c r="BO113" i="11"/>
  <c r="BO161" i="11"/>
  <c r="BQ113" i="2"/>
  <c r="BQ161" i="2"/>
  <c r="D113" i="11"/>
  <c r="D161" i="11"/>
  <c r="EE113" i="2"/>
  <c r="EE161" i="2"/>
  <c r="AS161" i="11"/>
  <c r="AS113" i="11"/>
  <c r="BV161" i="11"/>
  <c r="BV113" i="11"/>
  <c r="Z161" i="11"/>
  <c r="Z113" i="11"/>
  <c r="BP161" i="11"/>
  <c r="BP113" i="11"/>
  <c r="EH161" i="11"/>
  <c r="EH113" i="11"/>
  <c r="H113" i="2"/>
  <c r="H161" i="2"/>
  <c r="AL161" i="11"/>
  <c r="AL113" i="11"/>
  <c r="DB113" i="11"/>
  <c r="DB161" i="11"/>
  <c r="EL113" i="11"/>
  <c r="EL161" i="11"/>
  <c r="BK161" i="11"/>
  <c r="BK113" i="11"/>
  <c r="Z113" i="2"/>
  <c r="Z161" i="2"/>
  <c r="EP161" i="2"/>
  <c r="EP113" i="2"/>
  <c r="CU161" i="11"/>
  <c r="CU113" i="11"/>
  <c r="EB113" i="11"/>
  <c r="EB161" i="11"/>
  <c r="T113" i="2"/>
  <c r="T161" i="2"/>
  <c r="DF113" i="11"/>
  <c r="DF161" i="11"/>
  <c r="EI113" i="11"/>
  <c r="EI161" i="11"/>
  <c r="FB161" i="2"/>
  <c r="FB113" i="2"/>
  <c r="O113" i="11"/>
  <c r="O161" i="11"/>
  <c r="BY161" i="11"/>
  <c r="BY113" i="11"/>
  <c r="EJ161" i="11"/>
  <c r="EJ113" i="11"/>
  <c r="DM161" i="11"/>
  <c r="DM113" i="11"/>
  <c r="BW113" i="11"/>
  <c r="BW161" i="11"/>
  <c r="DI113" i="11"/>
  <c r="DI161" i="11"/>
  <c r="T161" i="11"/>
  <c r="T113" i="11"/>
  <c r="Y113" i="11"/>
  <c r="Y161" i="11"/>
  <c r="DG161" i="11"/>
  <c r="DG113" i="11"/>
  <c r="B113" i="11"/>
  <c r="B161" i="11"/>
  <c r="BC113" i="2"/>
  <c r="BC161" i="2"/>
  <c r="CV161" i="11"/>
  <c r="CV113" i="11"/>
  <c r="CA161" i="2"/>
  <c r="CA113" i="2"/>
  <c r="L113" i="11"/>
  <c r="L161" i="11"/>
  <c r="CX113" i="11"/>
  <c r="CX161" i="11"/>
  <c r="DO161" i="2"/>
  <c r="DO113" i="2"/>
  <c r="FA161" i="11"/>
  <c r="FA113" i="11"/>
  <c r="BR113" i="11"/>
  <c r="BR161" i="11"/>
  <c r="AJ113" i="11"/>
  <c r="AJ161" i="11"/>
  <c r="EU113" i="11"/>
  <c r="EU161" i="11"/>
  <c r="BL113" i="11"/>
  <c r="BL161" i="11"/>
  <c r="AN113" i="11"/>
  <c r="AN161" i="11"/>
  <c r="K113" i="11"/>
  <c r="K161" i="11"/>
  <c r="BW161" i="2"/>
  <c r="BW113" i="2"/>
  <c r="BT113" i="2"/>
  <c r="BT161" i="2"/>
  <c r="BO161" i="2"/>
  <c r="BO113" i="2"/>
  <c r="C113" i="2"/>
  <c r="C161" i="2"/>
  <c r="BD161" i="2"/>
  <c r="BD113" i="2"/>
  <c r="FC113" i="11"/>
  <c r="FC161" i="11"/>
  <c r="B160" i="5"/>
  <c r="B112" i="5"/>
  <c r="DL161" i="11"/>
  <c r="DL113" i="11"/>
  <c r="ED113" i="2"/>
  <c r="ED161" i="2"/>
  <c r="CR161" i="2"/>
  <c r="CR113" i="2"/>
  <c r="BG161" i="11"/>
  <c r="BG113" i="11"/>
  <c r="AZ113" i="11"/>
  <c r="AZ161" i="11"/>
  <c r="AA141" i="4"/>
  <c r="AE141" i="4"/>
  <c r="AK141" i="4"/>
  <c r="Y141" i="4"/>
  <c r="O141" i="4"/>
  <c r="AL141" i="4"/>
  <c r="K141" i="4"/>
  <c r="D141" i="4"/>
  <c r="N141" i="4"/>
  <c r="W141" i="4"/>
  <c r="AF141" i="4"/>
  <c r="J141" i="4"/>
  <c r="AI141" i="4"/>
  <c r="AD141" i="4"/>
  <c r="C141" i="4"/>
  <c r="L141" i="4"/>
  <c r="AH141" i="4"/>
  <c r="T141" i="4"/>
  <c r="S141" i="4"/>
  <c r="H141" i="4"/>
  <c r="AO141" i="4"/>
  <c r="P141" i="4"/>
  <c r="AB141" i="4"/>
  <c r="AC141" i="4"/>
  <c r="X141" i="4"/>
  <c r="AJ141" i="4"/>
  <c r="AN141" i="4"/>
  <c r="AM141" i="4"/>
  <c r="R141" i="4"/>
  <c r="E141" i="4"/>
  <c r="I141" i="4"/>
  <c r="M141" i="4"/>
  <c r="V141" i="4"/>
  <c r="B162" i="2"/>
  <c r="B141" i="4"/>
  <c r="F141" i="4"/>
  <c r="Q141" i="4"/>
  <c r="U141" i="4"/>
  <c r="Z141" i="4"/>
  <c r="G141" i="4"/>
  <c r="AG141" i="4"/>
  <c r="AC160" i="5"/>
  <c r="AC112" i="5"/>
  <c r="I112" i="5"/>
  <c r="I160" i="5"/>
  <c r="AV112" i="5"/>
  <c r="AV160" i="5"/>
  <c r="BG112" i="5"/>
  <c r="BG160" i="5"/>
  <c r="BB160" i="5"/>
  <c r="BB112" i="5"/>
  <c r="AU160" i="5"/>
  <c r="AU112" i="5"/>
  <c r="AW112" i="5"/>
  <c r="AW160" i="5"/>
  <c r="BH160" i="5"/>
  <c r="BH112" i="5"/>
  <c r="AL112" i="5"/>
  <c r="AL160" i="5"/>
  <c r="Y160" i="5"/>
  <c r="Y112" i="5"/>
  <c r="AT112" i="5"/>
  <c r="AT160" i="5"/>
  <c r="EN129" i="2"/>
  <c r="EN128" i="2" s="1"/>
  <c r="CZ129" i="11"/>
  <c r="CZ128" i="11" s="1"/>
  <c r="EG129" i="11"/>
  <c r="EG128" i="11" s="1"/>
  <c r="AF129" i="11"/>
  <c r="AF128" i="11" s="1"/>
  <c r="DD129" i="11"/>
  <c r="DD128" i="11" s="1"/>
  <c r="BH129" i="2"/>
  <c r="BH128" i="2" s="1"/>
  <c r="K129" i="11"/>
  <c r="K128" i="11" s="1"/>
  <c r="G129" i="2"/>
  <c r="G128" i="2" s="1"/>
  <c r="FB129" i="11"/>
  <c r="FB128" i="11" s="1"/>
  <c r="AS129" i="2"/>
  <c r="AS128" i="2" s="1"/>
  <c r="EB129" i="11"/>
  <c r="EB128" i="11" s="1"/>
  <c r="AT129" i="2"/>
  <c r="AT128" i="2" s="1"/>
  <c r="AL129" i="11"/>
  <c r="AL128" i="11" s="1"/>
  <c r="J129" i="11"/>
  <c r="J128" i="11" s="1"/>
  <c r="S129" i="2"/>
  <c r="S128" i="2" s="1"/>
  <c r="FD129" i="11"/>
  <c r="FD128" i="11" s="1"/>
  <c r="AW129" i="11"/>
  <c r="AW128" i="11" s="1"/>
  <c r="DP129" i="2"/>
  <c r="DP128" i="2" s="1"/>
  <c r="BF129" i="2"/>
  <c r="BF128" i="2" s="1"/>
  <c r="DS129" i="11"/>
  <c r="DS128" i="11" s="1"/>
  <c r="V129" i="11"/>
  <c r="V128" i="11" s="1"/>
  <c r="AI129" i="11"/>
  <c r="AI128" i="11" s="1"/>
  <c r="DO129" i="11"/>
  <c r="DO128" i="11" s="1"/>
  <c r="AX129" i="11"/>
  <c r="AX128" i="11" s="1"/>
  <c r="CX129" i="11"/>
  <c r="CX128" i="11" s="1"/>
  <c r="AZ129" i="2"/>
  <c r="AZ128" i="2" s="1"/>
  <c r="Q129" i="2"/>
  <c r="Q128" i="2" s="1"/>
  <c r="B129" i="11"/>
  <c r="BJ129" i="11"/>
  <c r="BJ128" i="11" s="1"/>
  <c r="AN129" i="2"/>
  <c r="AN128" i="2" s="1"/>
  <c r="N129" i="11"/>
  <c r="N128" i="11" s="1"/>
  <c r="CN129" i="11"/>
  <c r="CN128" i="11" s="1"/>
  <c r="CM129" i="2"/>
  <c r="CM128" i="2" s="1"/>
  <c r="EF129" i="2"/>
  <c r="EF128" i="2" s="1"/>
  <c r="DI129" i="11"/>
  <c r="DI128" i="11" s="1"/>
  <c r="CJ129" i="11"/>
  <c r="CJ128" i="11" s="1"/>
  <c r="AG129" i="11"/>
  <c r="AG128" i="11" s="1"/>
  <c r="DW129" i="2"/>
  <c r="DW128" i="2" s="1"/>
  <c r="DJ129" i="2"/>
  <c r="DJ128" i="2" s="1"/>
  <c r="AG129" i="2"/>
  <c r="AG128" i="2" s="1"/>
  <c r="U129" i="2"/>
  <c r="U128" i="2" s="1"/>
  <c r="Q129" i="11"/>
  <c r="Q128" i="11" s="1"/>
  <c r="CE129" i="2"/>
  <c r="CE128" i="2" s="1"/>
  <c r="AN129" i="11"/>
  <c r="AN128" i="11" s="1"/>
  <c r="AB129" i="11"/>
  <c r="AB128" i="11" s="1"/>
  <c r="EC129" i="11"/>
  <c r="EC128" i="11" s="1"/>
  <c r="BW129" i="2"/>
  <c r="BW128" i="2" s="1"/>
  <c r="H129" i="11"/>
  <c r="H128" i="11" s="1"/>
  <c r="EZ129" i="2"/>
  <c r="EZ128" i="2" s="1"/>
  <c r="R129" i="11"/>
  <c r="R128" i="11" s="1"/>
  <c r="DZ129" i="11"/>
  <c r="DZ128" i="11" s="1"/>
  <c r="CP129" i="11"/>
  <c r="CP128" i="11" s="1"/>
  <c r="DQ129" i="11"/>
  <c r="DQ128" i="11" s="1"/>
  <c r="EM129" i="11"/>
  <c r="EM128" i="11" s="1"/>
  <c r="EY129" i="2"/>
  <c r="EY128" i="2" s="1"/>
  <c r="CF129" i="2"/>
  <c r="CF128" i="2" s="1"/>
  <c r="DW129" i="11"/>
  <c r="DW128" i="11" s="1"/>
  <c r="CM129" i="11"/>
  <c r="CM128" i="11" s="1"/>
  <c r="EL129" i="11"/>
  <c r="EL128" i="11" s="1"/>
  <c r="EM129" i="2"/>
  <c r="EM128" i="2" s="1"/>
  <c r="DJ129" i="11"/>
  <c r="DJ128" i="11" s="1"/>
  <c r="CB129" i="11"/>
  <c r="CB128" i="11" s="1"/>
  <c r="AQ129" i="2"/>
  <c r="AQ128" i="2" s="1"/>
  <c r="DY129" i="11"/>
  <c r="DY128" i="11" s="1"/>
  <c r="AE129" i="2"/>
  <c r="AE128" i="2" s="1"/>
  <c r="T129" i="11"/>
  <c r="T128" i="11" s="1"/>
  <c r="AR129" i="11"/>
  <c r="AR128" i="11" s="1"/>
  <c r="M129" i="2"/>
  <c r="M128" i="2" s="1"/>
  <c r="BA129" i="11"/>
  <c r="BA128" i="11" s="1"/>
  <c r="CT129" i="2"/>
  <c r="CT128" i="2" s="1"/>
  <c r="Y129" i="2"/>
  <c r="Y128" i="2" s="1"/>
  <c r="CI129" i="2"/>
  <c r="CI128" i="2" s="1"/>
  <c r="BL129" i="2"/>
  <c r="BL128" i="2" s="1"/>
  <c r="CA129" i="2"/>
  <c r="CA128" i="2" s="1"/>
  <c r="CH129" i="11"/>
  <c r="CH128" i="11" s="1"/>
  <c r="BK129" i="2"/>
  <c r="BK128" i="2" s="1"/>
  <c r="EL129" i="2"/>
  <c r="EL128" i="2" s="1"/>
  <c r="AA129" i="11"/>
  <c r="AA128" i="11" s="1"/>
  <c r="ES129" i="2"/>
  <c r="ES128" i="2" s="1"/>
  <c r="CX129" i="2"/>
  <c r="CX128" i="2" s="1"/>
  <c r="CW129" i="2"/>
  <c r="CW128" i="2" s="1"/>
  <c r="X149" i="4"/>
  <c r="F149" i="4"/>
  <c r="T149" i="4"/>
  <c r="AG149" i="4"/>
  <c r="AM149" i="4"/>
  <c r="AC149" i="4"/>
  <c r="C149" i="4"/>
  <c r="R149" i="4"/>
  <c r="D149" i="4"/>
  <c r="K149" i="4"/>
  <c r="L149" i="4"/>
  <c r="B149" i="4"/>
  <c r="AE149" i="4"/>
  <c r="U149" i="4"/>
  <c r="AA149" i="4"/>
  <c r="AN149" i="4"/>
  <c r="G149" i="4"/>
  <c r="AJ149" i="4"/>
  <c r="N149" i="4"/>
  <c r="Q149" i="4"/>
  <c r="AO149" i="4"/>
  <c r="S149" i="4"/>
  <c r="Y149" i="4"/>
  <c r="AL149" i="4"/>
  <c r="AB149" i="4"/>
  <c r="V149" i="4"/>
  <c r="H149" i="4"/>
  <c r="AD149" i="4"/>
  <c r="P149" i="4"/>
  <c r="O149" i="4"/>
  <c r="W149" i="4"/>
  <c r="M149" i="4"/>
  <c r="AH149" i="4"/>
  <c r="AF149" i="4"/>
  <c r="J149" i="4"/>
  <c r="AI149" i="4"/>
  <c r="Z149" i="4"/>
  <c r="I149" i="4"/>
  <c r="AK149" i="4"/>
  <c r="E149" i="4"/>
  <c r="J112" i="5"/>
  <c r="J160" i="5"/>
  <c r="AY160" i="5"/>
  <c r="AY112" i="5"/>
  <c r="R112" i="5"/>
  <c r="R160" i="5"/>
  <c r="BK112" i="5"/>
  <c r="BK160" i="5"/>
  <c r="P112" i="5"/>
  <c r="P160" i="5"/>
  <c r="AG113" i="2"/>
  <c r="AG161" i="2"/>
  <c r="EG113" i="11"/>
  <c r="EG161" i="11"/>
  <c r="DV113" i="11"/>
  <c r="DV161" i="11"/>
  <c r="DK161" i="2"/>
  <c r="DK113" i="2"/>
  <c r="DC161" i="2"/>
  <c r="DC113" i="2"/>
  <c r="DT113" i="2"/>
  <c r="DT161" i="2"/>
  <c r="AF161" i="2"/>
  <c r="AF113" i="2"/>
  <c r="EI161" i="2"/>
  <c r="EI113" i="2"/>
  <c r="ER161" i="2"/>
  <c r="ER113" i="2"/>
  <c r="DA113" i="2"/>
  <c r="DA161" i="2"/>
  <c r="CT113" i="11"/>
  <c r="CT161" i="11"/>
  <c r="BX113" i="2"/>
  <c r="BX161" i="2"/>
  <c r="AS113" i="2"/>
  <c r="AS161" i="2"/>
  <c r="BY161" i="2"/>
  <c r="BY113" i="2"/>
  <c r="CQ113" i="11"/>
  <c r="CQ161" i="11"/>
  <c r="DU113" i="11"/>
  <c r="DU161" i="11"/>
  <c r="CW161" i="2"/>
  <c r="CW113" i="2"/>
  <c r="CD113" i="11"/>
  <c r="CD161" i="11"/>
  <c r="F161" i="11"/>
  <c r="F113" i="11"/>
  <c r="CC161" i="11"/>
  <c r="CC113" i="11"/>
  <c r="CC161" i="2"/>
  <c r="CC113" i="2"/>
  <c r="DJ161" i="2"/>
  <c r="DJ113" i="2"/>
  <c r="CT113" i="2"/>
  <c r="CT161" i="2"/>
  <c r="FE161" i="11"/>
  <c r="FE113" i="11"/>
  <c r="CY113" i="2"/>
  <c r="CY161" i="2"/>
  <c r="CS161" i="2"/>
  <c r="CS113" i="2"/>
  <c r="AW113" i="2"/>
  <c r="AW161" i="2"/>
  <c r="EW113" i="11"/>
  <c r="EW161" i="11"/>
  <c r="CI113" i="11"/>
  <c r="CI161" i="11"/>
  <c r="P161" i="2"/>
  <c r="P113" i="2"/>
  <c r="U161" i="11"/>
  <c r="U113" i="11"/>
  <c r="AE161" i="2"/>
  <c r="AE113" i="2"/>
  <c r="CE113" i="11"/>
  <c r="CE161" i="11"/>
  <c r="CI161" i="2"/>
  <c r="CI113" i="2"/>
  <c r="EC161" i="2"/>
  <c r="EC113" i="2"/>
  <c r="BN161" i="11"/>
  <c r="BN113" i="11"/>
  <c r="W113" i="2"/>
  <c r="W161" i="2"/>
  <c r="DA161" i="11"/>
  <c r="DA113" i="11"/>
  <c r="CD161" i="2"/>
  <c r="CD113" i="2"/>
  <c r="V113" i="11"/>
  <c r="V161" i="11"/>
  <c r="ED113" i="11"/>
  <c r="ED161" i="11"/>
  <c r="EJ113" i="2"/>
  <c r="EJ161" i="2"/>
  <c r="DR161" i="11"/>
  <c r="DR113" i="11"/>
  <c r="EN161" i="11"/>
  <c r="EN113" i="11"/>
  <c r="AC113" i="11"/>
  <c r="AC161" i="11"/>
  <c r="EO113" i="11"/>
  <c r="EO161" i="11"/>
  <c r="AR161" i="11"/>
  <c r="AR113" i="11"/>
  <c r="CN113" i="11"/>
  <c r="CN161" i="11"/>
  <c r="BU113" i="11"/>
  <c r="BU161" i="11"/>
  <c r="EU161" i="2"/>
  <c r="EU113" i="2"/>
  <c r="FD113" i="11"/>
  <c r="FD161" i="11"/>
  <c r="DX113" i="11"/>
  <c r="DX161" i="11"/>
  <c r="CJ113" i="2"/>
  <c r="CJ161" i="2"/>
  <c r="Q161" i="11"/>
  <c r="Q113" i="11"/>
  <c r="DT113" i="11"/>
  <c r="DT161" i="11"/>
  <c r="BB113" i="2"/>
  <c r="BB161" i="2"/>
  <c r="AH161" i="2"/>
  <c r="AH113" i="2"/>
  <c r="CA113" i="11"/>
  <c r="CA161" i="11"/>
  <c r="BD113" i="11"/>
  <c r="BD161" i="11"/>
  <c r="J113" i="11"/>
  <c r="J161" i="11"/>
  <c r="DE161" i="2"/>
  <c r="DE113" i="2"/>
  <c r="AO161" i="2"/>
  <c r="AO113" i="2"/>
  <c r="EA161" i="11"/>
  <c r="EA113" i="11"/>
  <c r="CX113" i="2"/>
  <c r="CX161" i="2"/>
  <c r="BK161" i="2"/>
  <c r="BK113" i="2"/>
  <c r="AX113" i="11"/>
  <c r="AX161" i="11"/>
  <c r="DQ113" i="2"/>
  <c r="DQ161" i="2"/>
  <c r="AN161" i="2"/>
  <c r="AN113" i="2"/>
  <c r="AC113" i="2"/>
  <c r="AC161" i="2"/>
  <c r="M161" i="2"/>
  <c r="M113" i="2"/>
  <c r="DN113" i="11"/>
  <c r="DN161" i="11"/>
  <c r="D113" i="2"/>
  <c r="D161" i="2"/>
  <c r="BP161" i="2"/>
  <c r="BP113" i="2"/>
  <c r="EG113" i="2"/>
  <c r="EG161" i="2"/>
  <c r="DW113" i="11"/>
  <c r="DW161" i="11"/>
  <c r="AU161" i="11"/>
  <c r="AU113" i="11"/>
  <c r="FA113" i="2"/>
  <c r="FA161" i="2"/>
  <c r="C161" i="11"/>
  <c r="C113" i="11"/>
  <c r="B11" i="2"/>
  <c r="AO11" i="2"/>
  <c r="H112" i="5"/>
  <c r="H160" i="5"/>
  <c r="AJ112" i="5"/>
  <c r="AJ160" i="5"/>
  <c r="BM112" i="5"/>
  <c r="BM160" i="5"/>
  <c r="AF112" i="5"/>
  <c r="AF160" i="5"/>
  <c r="E112" i="5"/>
  <c r="E160" i="5"/>
  <c r="B146" i="11"/>
  <c r="AQ160" i="5"/>
  <c r="AQ112" i="5"/>
  <c r="AN112" i="5"/>
  <c r="AN160" i="5"/>
  <c r="AM11" i="2"/>
  <c r="U160" i="5"/>
  <c r="U112" i="5"/>
  <c r="D160" i="5"/>
  <c r="D112" i="5"/>
  <c r="BI160" i="5"/>
  <c r="BI112" i="5"/>
  <c r="AP112" i="5"/>
  <c r="AP160" i="5"/>
  <c r="BJ160" i="5"/>
  <c r="BJ112" i="5"/>
  <c r="AE160" i="5"/>
  <c r="AE112" i="5"/>
  <c r="B121" i="11"/>
  <c r="N148" i="4"/>
  <c r="AF148" i="4"/>
  <c r="X148" i="4"/>
  <c r="Z148" i="4"/>
  <c r="AL148" i="4"/>
  <c r="R148" i="4"/>
  <c r="T148" i="4"/>
  <c r="AO148" i="4"/>
  <c r="AO147" i="4" s="1"/>
  <c r="AO146" i="4" s="1"/>
  <c r="AE148" i="4"/>
  <c r="D148" i="4"/>
  <c r="B148" i="4"/>
  <c r="H148" i="4"/>
  <c r="J148" i="4"/>
  <c r="K148" i="4"/>
  <c r="F148" i="4"/>
  <c r="Q148" i="4"/>
  <c r="Y148" i="4"/>
  <c r="AK148" i="4"/>
  <c r="U148" i="4"/>
  <c r="AD148" i="4"/>
  <c r="O148" i="4"/>
  <c r="S148" i="4"/>
  <c r="W148" i="4"/>
  <c r="M148" i="4"/>
  <c r="AB148" i="4"/>
  <c r="G148" i="4"/>
  <c r="AM148" i="4"/>
  <c r="E148" i="4"/>
  <c r="AC148" i="4"/>
  <c r="AG148" i="4"/>
  <c r="I148" i="4"/>
  <c r="AJ148" i="4"/>
  <c r="L148" i="4"/>
  <c r="P148" i="4"/>
  <c r="V148" i="4"/>
  <c r="AN148" i="4"/>
  <c r="AH148" i="4"/>
  <c r="C148" i="4"/>
  <c r="AA148" i="4"/>
  <c r="AI148" i="4"/>
  <c r="B121" i="2"/>
  <c r="V129" i="2"/>
  <c r="V128" i="2" s="1"/>
  <c r="EB129" i="2"/>
  <c r="EB128" i="2" s="1"/>
  <c r="DM129" i="2"/>
  <c r="DM128" i="2" s="1"/>
  <c r="AU129" i="2"/>
  <c r="AU128" i="2" s="1"/>
  <c r="CF129" i="11"/>
  <c r="CF128" i="11" s="1"/>
  <c r="AF129" i="2"/>
  <c r="AF128" i="2" s="1"/>
  <c r="AJ129" i="2"/>
  <c r="AJ128" i="2" s="1"/>
  <c r="Y129" i="11"/>
  <c r="Y128" i="11" s="1"/>
  <c r="EV129" i="2"/>
  <c r="EV128" i="2" s="1"/>
  <c r="E129" i="2"/>
  <c r="E128" i="2" s="1"/>
  <c r="EZ129" i="11"/>
  <c r="EZ128" i="11" s="1"/>
  <c r="AE129" i="11"/>
  <c r="AE128" i="11" s="1"/>
  <c r="CI129" i="11"/>
  <c r="CI128" i="11" s="1"/>
  <c r="CT129" i="11"/>
  <c r="CT128" i="11" s="1"/>
  <c r="BP129" i="2"/>
  <c r="BP128" i="2" s="1"/>
  <c r="BQ129" i="2"/>
  <c r="BQ128" i="2" s="1"/>
  <c r="O129" i="2"/>
  <c r="O128" i="2" s="1"/>
  <c r="DX129" i="2"/>
  <c r="DX128" i="2" s="1"/>
  <c r="C129" i="2"/>
  <c r="C128" i="2" s="1"/>
  <c r="BC129" i="11"/>
  <c r="BC128" i="11" s="1"/>
  <c r="DL129" i="11"/>
  <c r="DL128" i="11" s="1"/>
  <c r="BV129" i="11"/>
  <c r="BV128" i="11" s="1"/>
  <c r="CK129" i="2"/>
  <c r="CK128" i="2" s="1"/>
  <c r="BT129" i="11"/>
  <c r="BT128" i="11" s="1"/>
  <c r="H129" i="2"/>
  <c r="H128" i="2" s="1"/>
  <c r="ET129" i="11"/>
  <c r="ET128" i="11" s="1"/>
  <c r="DS129" i="2"/>
  <c r="DS128" i="2" s="1"/>
  <c r="DL129" i="2"/>
  <c r="DL128" i="2" s="1"/>
  <c r="DT129" i="2"/>
  <c r="DT128" i="2" s="1"/>
  <c r="X129" i="11"/>
  <c r="X128" i="11" s="1"/>
  <c r="CD129" i="2"/>
  <c r="CD128" i="2" s="1"/>
  <c r="DP129" i="11"/>
  <c r="DP128" i="11" s="1"/>
  <c r="DA129" i="2"/>
  <c r="DA128" i="2" s="1"/>
  <c r="AZ129" i="11"/>
  <c r="AZ128" i="11" s="1"/>
  <c r="BB129" i="11"/>
  <c r="BB128" i="11" s="1"/>
  <c r="P129" i="11"/>
  <c r="P128" i="11" s="1"/>
  <c r="BE129" i="2"/>
  <c r="BE128" i="2" s="1"/>
  <c r="AQ129" i="11"/>
  <c r="AQ128" i="11" s="1"/>
  <c r="DE129" i="11"/>
  <c r="DE128" i="11" s="1"/>
  <c r="AC129" i="11"/>
  <c r="AC128" i="11" s="1"/>
  <c r="CC129" i="11"/>
  <c r="CC128" i="11" s="1"/>
  <c r="BS129" i="2"/>
  <c r="BS128" i="2" s="1"/>
  <c r="DM129" i="11"/>
  <c r="DM128" i="11" s="1"/>
  <c r="DH129" i="11"/>
  <c r="DH128" i="11" s="1"/>
  <c r="ED129" i="11"/>
  <c r="ED128" i="11" s="1"/>
  <c r="BF129" i="11"/>
  <c r="BF128" i="11" s="1"/>
  <c r="AS129" i="11"/>
  <c r="AS128" i="11" s="1"/>
  <c r="CR129" i="2"/>
  <c r="CR128" i="2" s="1"/>
  <c r="AD129" i="2"/>
  <c r="AD128" i="2" s="1"/>
  <c r="DR129" i="2"/>
  <c r="DR128" i="2" s="1"/>
  <c r="AW129" i="2"/>
  <c r="AW128" i="2" s="1"/>
  <c r="O129" i="11"/>
  <c r="O128" i="11" s="1"/>
  <c r="BM129" i="11"/>
  <c r="BM128" i="11" s="1"/>
  <c r="BN129" i="11"/>
  <c r="BN128" i="11" s="1"/>
  <c r="AC156" i="4"/>
  <c r="AK156" i="4"/>
  <c r="V156" i="4"/>
  <c r="N156" i="4"/>
  <c r="AJ156" i="4"/>
  <c r="S156" i="4"/>
  <c r="AF156" i="4"/>
  <c r="J156" i="4"/>
  <c r="AO156" i="4"/>
  <c r="AH156" i="4"/>
  <c r="O156" i="4"/>
  <c r="W156" i="4"/>
  <c r="R156" i="4"/>
  <c r="E156" i="4"/>
  <c r="AL156" i="4"/>
  <c r="F156" i="4"/>
  <c r="B156" i="4"/>
  <c r="AG156" i="4"/>
  <c r="AM156" i="4"/>
  <c r="M156" i="4"/>
  <c r="AI156" i="4"/>
  <c r="X156" i="4"/>
  <c r="P156" i="4"/>
  <c r="C156" i="4"/>
  <c r="Z156" i="4"/>
  <c r="AE156" i="4"/>
  <c r="AB156" i="4"/>
  <c r="K156" i="4"/>
  <c r="AN156" i="4"/>
  <c r="G156" i="4"/>
  <c r="T156" i="4"/>
  <c r="AA156" i="4"/>
  <c r="Q156" i="4"/>
  <c r="D156" i="4"/>
  <c r="L156" i="4"/>
  <c r="Y156" i="4"/>
  <c r="B129" i="2"/>
  <c r="U156" i="4"/>
  <c r="I156" i="4"/>
  <c r="H156" i="4"/>
  <c r="AD156" i="4"/>
  <c r="AX129" i="2"/>
  <c r="AX128" i="2" s="1"/>
  <c r="EJ129" i="11"/>
  <c r="EJ128" i="11" s="1"/>
  <c r="DK129" i="11"/>
  <c r="DK128" i="11" s="1"/>
  <c r="BM129" i="2"/>
  <c r="BM128" i="2" s="1"/>
  <c r="DN129" i="2"/>
  <c r="DN128" i="2" s="1"/>
  <c r="L129" i="2"/>
  <c r="L128" i="2" s="1"/>
  <c r="S129" i="11"/>
  <c r="S128" i="11" s="1"/>
  <c r="Z129" i="11"/>
  <c r="Z128" i="11" s="1"/>
  <c r="Z129" i="2"/>
  <c r="Z128" i="2" s="1"/>
  <c r="BA129" i="2"/>
  <c r="BA128" i="2" s="1"/>
  <c r="EX129" i="2"/>
  <c r="EX128" i="2" s="1"/>
  <c r="AK129" i="11"/>
  <c r="AK128" i="11" s="1"/>
  <c r="AM129" i="2"/>
  <c r="AM128" i="2" s="1"/>
  <c r="BD129" i="2"/>
  <c r="BD128" i="2" s="1"/>
  <c r="DV129" i="11"/>
  <c r="DV128" i="11" s="1"/>
  <c r="AP129" i="2"/>
  <c r="AP128" i="2" s="1"/>
  <c r="BU129" i="11"/>
  <c r="BU128" i="11" s="1"/>
  <c r="BO129" i="2"/>
  <c r="BO128" i="2" s="1"/>
  <c r="AD129" i="11"/>
  <c r="AD128" i="11" s="1"/>
  <c r="AM129" i="11"/>
  <c r="AM128" i="11" s="1"/>
  <c r="X129" i="2"/>
  <c r="X128" i="2" s="1"/>
  <c r="BC129" i="2"/>
  <c r="BC128" i="2" s="1"/>
  <c r="BZ129" i="11"/>
  <c r="BZ128" i="11" s="1"/>
  <c r="DO129" i="2"/>
  <c r="DO128" i="2" s="1"/>
  <c r="BF160" i="5"/>
  <c r="BF112" i="5"/>
  <c r="M160" i="5"/>
  <c r="M112" i="5"/>
  <c r="F160" i="5"/>
  <c r="F112" i="5"/>
  <c r="AX160" i="5"/>
  <c r="AX112" i="5"/>
  <c r="AI112" i="5"/>
  <c r="AI160" i="5"/>
  <c r="Q160" i="5"/>
  <c r="Q112" i="5"/>
  <c r="AU113" i="2"/>
  <c r="AU161" i="2"/>
  <c r="EM161" i="11"/>
  <c r="EM113" i="11"/>
  <c r="E113" i="2"/>
  <c r="E161" i="2"/>
  <c r="CY161" i="11"/>
  <c r="CY113" i="11"/>
  <c r="S161" i="11"/>
  <c r="S113" i="11"/>
  <c r="AV113" i="2"/>
  <c r="AV161" i="2"/>
  <c r="AG113" i="11"/>
  <c r="AG161" i="11"/>
  <c r="J113" i="2"/>
  <c r="J161" i="2"/>
  <c r="AM161" i="2"/>
  <c r="AM113" i="2"/>
  <c r="CR161" i="11"/>
  <c r="CR113" i="11"/>
  <c r="AZ161" i="2"/>
  <c r="AZ113" i="2"/>
  <c r="DG113" i="2"/>
  <c r="DG161" i="2"/>
  <c r="AV161" i="11"/>
  <c r="AV113" i="11"/>
  <c r="EL113" i="2"/>
  <c r="EL161" i="2"/>
  <c r="FB113" i="11"/>
  <c r="FB161" i="11"/>
  <c r="CG161" i="11"/>
  <c r="CG113" i="11"/>
  <c r="AY113" i="2"/>
  <c r="AY161" i="2"/>
  <c r="EA113" i="2"/>
  <c r="EA161" i="2"/>
  <c r="BE113" i="2"/>
  <c r="BE161" i="2"/>
  <c r="EP113" i="11"/>
  <c r="EP161" i="11"/>
  <c r="BA113" i="11"/>
  <c r="BA161" i="11"/>
  <c r="N161" i="2"/>
  <c r="N113" i="2"/>
  <c r="CO161" i="11"/>
  <c r="CO113" i="11"/>
  <c r="AJ161" i="2"/>
  <c r="AJ113" i="2"/>
  <c r="BA113" i="2"/>
  <c r="BA161" i="2"/>
  <c r="BZ113" i="11"/>
  <c r="BZ161" i="11"/>
  <c r="AB113" i="2"/>
  <c r="AB161" i="2"/>
  <c r="DP161" i="11"/>
  <c r="DP113" i="11"/>
  <c r="DF113" i="2"/>
  <c r="DF161" i="2"/>
  <c r="BC113" i="11"/>
  <c r="BC161" i="11"/>
  <c r="FD113" i="2"/>
  <c r="FD161" i="2"/>
  <c r="EQ113" i="11"/>
  <c r="EQ161" i="11"/>
  <c r="DH161" i="2"/>
  <c r="DH113" i="2"/>
  <c r="Y113" i="2"/>
  <c r="Y161" i="2"/>
  <c r="DR113" i="2"/>
  <c r="DR161" i="2"/>
  <c r="DL113" i="2"/>
  <c r="DL161" i="2"/>
  <c r="CH113" i="2"/>
  <c r="CH161" i="2"/>
  <c r="CW161" i="11"/>
  <c r="CW113" i="11"/>
  <c r="CL113" i="2"/>
  <c r="CL161" i="2"/>
  <c r="BG161" i="2"/>
  <c r="BG113" i="2"/>
  <c r="BI113" i="11"/>
  <c r="BI161" i="11"/>
  <c r="CH113" i="11"/>
  <c r="CH161" i="11"/>
  <c r="EK113" i="11"/>
  <c r="EK161" i="11"/>
  <c r="EX113" i="11"/>
  <c r="EX161" i="11"/>
  <c r="DO113" i="11"/>
  <c r="DO161" i="11"/>
  <c r="FE113" i="2"/>
  <c r="FE161" i="2"/>
  <c r="DH113" i="11"/>
  <c r="DH161" i="11"/>
  <c r="BZ113" i="2"/>
  <c r="BZ161" i="2"/>
  <c r="BJ113" i="2"/>
  <c r="BJ161" i="2"/>
  <c r="AX161" i="2"/>
  <c r="AX113" i="2"/>
  <c r="EQ161" i="2"/>
  <c r="EQ113" i="2"/>
  <c r="EB161" i="2"/>
  <c r="EB113" i="2"/>
  <c r="BF113" i="2"/>
  <c r="BF161" i="2"/>
  <c r="BV113" i="2"/>
  <c r="BV161" i="2"/>
  <c r="AQ161" i="11"/>
  <c r="AQ113" i="11"/>
  <c r="CL161" i="11"/>
  <c r="CL113" i="11"/>
  <c r="EY161" i="2"/>
  <c r="EY113" i="2"/>
  <c r="X161" i="2"/>
  <c r="X113" i="2"/>
  <c r="DY161" i="2"/>
  <c r="DY113" i="2"/>
  <c r="P161" i="11"/>
  <c r="P113" i="11"/>
  <c r="ES161" i="2"/>
  <c r="ES113" i="2"/>
  <c r="BS113" i="11"/>
  <c r="BS161" i="11"/>
  <c r="BH161" i="2"/>
  <c r="BH113" i="2"/>
  <c r="DJ113" i="11"/>
  <c r="DJ161" i="11"/>
  <c r="BH161" i="11"/>
  <c r="BH113" i="11"/>
  <c r="BQ113" i="11"/>
  <c r="BQ161" i="11"/>
  <c r="W161" i="11"/>
  <c r="W113" i="11"/>
  <c r="AA161" i="2"/>
  <c r="AA113" i="2"/>
  <c r="O113" i="2"/>
  <c r="O161" i="2"/>
  <c r="BM113" i="2"/>
  <c r="BM161" i="2"/>
  <c r="F113" i="2"/>
  <c r="F161" i="2"/>
  <c r="BU113" i="2"/>
  <c r="BU161" i="2"/>
  <c r="CE113" i="2"/>
  <c r="CE161" i="2"/>
  <c r="DZ113" i="2"/>
  <c r="DZ161" i="2"/>
  <c r="DS113" i="11"/>
  <c r="DS161" i="11"/>
  <c r="DN113" i="2"/>
  <c r="DN161" i="2"/>
  <c r="N113" i="11"/>
  <c r="N161" i="11"/>
  <c r="I161" i="2"/>
  <c r="I113" i="2"/>
  <c r="AP113" i="2"/>
  <c r="AP161" i="2"/>
  <c r="AL161" i="2"/>
  <c r="AL113" i="2"/>
  <c r="EO161" i="2"/>
  <c r="EO113" i="2"/>
  <c r="B162" i="11"/>
  <c r="BE11" i="2"/>
  <c r="AK112" i="5"/>
  <c r="AK160" i="5"/>
  <c r="L173" i="4"/>
  <c r="G173" i="4"/>
  <c r="V173" i="4"/>
  <c r="AN173" i="4"/>
  <c r="Y173" i="4"/>
  <c r="AE173" i="4"/>
  <c r="AI173" i="4"/>
  <c r="AH173" i="4"/>
  <c r="P173" i="4"/>
  <c r="B146" i="2"/>
  <c r="C173" i="4"/>
  <c r="T173" i="4"/>
  <c r="AM173" i="4"/>
  <c r="AA173" i="4"/>
  <c r="S173" i="4"/>
  <c r="AK173" i="4"/>
  <c r="M173" i="4"/>
  <c r="AJ173" i="4"/>
  <c r="AC173" i="4"/>
  <c r="AD173" i="4"/>
  <c r="D173" i="4"/>
  <c r="H173" i="4"/>
  <c r="K173" i="4"/>
  <c r="Q173" i="4"/>
  <c r="U173" i="4"/>
  <c r="X173" i="4"/>
  <c r="O173" i="4"/>
  <c r="AO173" i="4"/>
  <c r="F173" i="4"/>
  <c r="AF173" i="4"/>
  <c r="AB173" i="4"/>
  <c r="Z173" i="4"/>
  <c r="E173" i="4"/>
  <c r="W173" i="4"/>
  <c r="AL173" i="4"/>
  <c r="N173" i="4"/>
  <c r="B173" i="4"/>
  <c r="AG173" i="4"/>
  <c r="R173" i="4"/>
  <c r="J173" i="4"/>
  <c r="I173" i="4"/>
  <c r="I157" i="4"/>
  <c r="AL157" i="4"/>
  <c r="AB157" i="4"/>
  <c r="R157" i="4"/>
  <c r="AA157" i="4"/>
  <c r="T157" i="4"/>
  <c r="AG157" i="4"/>
  <c r="AE157" i="4"/>
  <c r="AC157" i="4"/>
  <c r="W157" i="4"/>
  <c r="J157" i="4"/>
  <c r="P157" i="4"/>
  <c r="F157" i="4"/>
  <c r="O157" i="4"/>
  <c r="Y157" i="4"/>
  <c r="AK157" i="4"/>
  <c r="K157" i="4"/>
  <c r="AN157" i="4"/>
  <c r="S157" i="4"/>
  <c r="AJ157" i="4"/>
  <c r="D157" i="4"/>
  <c r="Q157" i="4"/>
  <c r="AM157" i="4"/>
  <c r="M157" i="4"/>
  <c r="C157" i="4"/>
  <c r="AO157" i="4"/>
  <c r="E157" i="4"/>
  <c r="AH157" i="4"/>
  <c r="H157" i="4"/>
  <c r="N157" i="4"/>
  <c r="G157" i="4"/>
  <c r="U157" i="4"/>
  <c r="AI157" i="4"/>
  <c r="X157" i="4"/>
  <c r="AD157" i="4"/>
  <c r="Z157" i="4"/>
  <c r="AF157" i="4"/>
  <c r="V157" i="4"/>
  <c r="L157" i="4"/>
  <c r="B157" i="4"/>
  <c r="Z160" i="5"/>
  <c r="Z112" i="5"/>
  <c r="BD112" i="5"/>
  <c r="BD160" i="5"/>
  <c r="AO112" i="5"/>
  <c r="AO160" i="5"/>
  <c r="X112" i="5"/>
  <c r="X160" i="5"/>
  <c r="W164" i="4"/>
  <c r="AH164" i="4"/>
  <c r="AL164" i="4"/>
  <c r="AB164" i="4"/>
  <c r="D164" i="4"/>
  <c r="AA164" i="4"/>
  <c r="AM164" i="4"/>
  <c r="AG164" i="4"/>
  <c r="AE164" i="4"/>
  <c r="AO164" i="4"/>
  <c r="AJ164" i="4"/>
  <c r="L164" i="4"/>
  <c r="P164" i="4"/>
  <c r="G164" i="4"/>
  <c r="U164" i="4"/>
  <c r="Y164" i="4"/>
  <c r="X164" i="4"/>
  <c r="K164" i="4"/>
  <c r="Z164" i="4"/>
  <c r="AF164" i="4"/>
  <c r="H164" i="4"/>
  <c r="N164" i="4"/>
  <c r="AC164" i="4"/>
  <c r="Q164" i="4"/>
  <c r="I164" i="4"/>
  <c r="M164" i="4"/>
  <c r="C164" i="4"/>
  <c r="R164" i="4"/>
  <c r="E164" i="4"/>
  <c r="T164" i="4"/>
  <c r="B137" i="2"/>
  <c r="B164" i="4"/>
  <c r="AN164" i="4"/>
  <c r="S164" i="4"/>
  <c r="AI164" i="4"/>
  <c r="J164" i="4"/>
  <c r="AD164" i="4"/>
  <c r="F164" i="4"/>
  <c r="O164" i="4"/>
  <c r="V164" i="4"/>
  <c r="AK164" i="4"/>
  <c r="B137" i="11"/>
  <c r="AE165" i="4"/>
  <c r="E165" i="4"/>
  <c r="X165" i="4"/>
  <c r="T165" i="4"/>
  <c r="AM165" i="4"/>
  <c r="D165" i="4"/>
  <c r="AG165" i="4"/>
  <c r="Y165" i="4"/>
  <c r="AI165" i="4"/>
  <c r="B165" i="4"/>
  <c r="I165" i="4"/>
  <c r="AL165" i="4"/>
  <c r="P165" i="4"/>
  <c r="R165" i="4"/>
  <c r="Q165" i="4"/>
  <c r="U165" i="4"/>
  <c r="AA165" i="4"/>
  <c r="W165" i="4"/>
  <c r="AC165" i="4"/>
  <c r="AJ165" i="4"/>
  <c r="J165" i="4"/>
  <c r="AF165" i="4"/>
  <c r="F165" i="4"/>
  <c r="S165" i="4"/>
  <c r="K165" i="4"/>
  <c r="O165" i="4"/>
  <c r="N165" i="4"/>
  <c r="AN165" i="4"/>
  <c r="AD165" i="4"/>
  <c r="V165" i="4"/>
  <c r="AK165" i="4"/>
  <c r="L165" i="4"/>
  <c r="C165" i="4"/>
  <c r="G165" i="4"/>
  <c r="M165" i="4"/>
  <c r="Z165" i="4"/>
  <c r="H165" i="4"/>
  <c r="AO165" i="4"/>
  <c r="AH165" i="4"/>
  <c r="AB165" i="4"/>
  <c r="L160" i="5"/>
  <c r="L112" i="5"/>
  <c r="AM160" i="5"/>
  <c r="AM112" i="5"/>
  <c r="AH112" i="5"/>
  <c r="AH160" i="5"/>
  <c r="AD112" i="5"/>
  <c r="AD160" i="5"/>
  <c r="M129" i="11"/>
  <c r="M128" i="11" s="1"/>
  <c r="EW129" i="2"/>
  <c r="EW128" i="2" s="1"/>
  <c r="DU129" i="2"/>
  <c r="DU128" i="2" s="1"/>
  <c r="FE129" i="2"/>
  <c r="FE128" i="2" s="1"/>
  <c r="AL129" i="2"/>
  <c r="AL128" i="2" s="1"/>
  <c r="ET129" i="2"/>
  <c r="ET128" i="2" s="1"/>
  <c r="FD129" i="2"/>
  <c r="FD128" i="2" s="1"/>
  <c r="DT129" i="11"/>
  <c r="DT128" i="11" s="1"/>
  <c r="BE129" i="11"/>
  <c r="BE128" i="11" s="1"/>
  <c r="BU129" i="2"/>
  <c r="BU128" i="2" s="1"/>
  <c r="I129" i="11"/>
  <c r="I128" i="11" s="1"/>
  <c r="CG129" i="2"/>
  <c r="CG128" i="2" s="1"/>
  <c r="DG129" i="2"/>
  <c r="DG128" i="2" s="1"/>
  <c r="EI129" i="2"/>
  <c r="EI128" i="2" s="1"/>
  <c r="BL129" i="11"/>
  <c r="BL128" i="11" s="1"/>
  <c r="AP129" i="11"/>
  <c r="AP128" i="11" s="1"/>
  <c r="BD129" i="11"/>
  <c r="BD128" i="11" s="1"/>
  <c r="F129" i="11"/>
  <c r="F128" i="11" s="1"/>
  <c r="AT129" i="11"/>
  <c r="AT128" i="11" s="1"/>
  <c r="EE129" i="2"/>
  <c r="EE128" i="2" s="1"/>
  <c r="DX129" i="11"/>
  <c r="DX128" i="11" s="1"/>
  <c r="CO129" i="11"/>
  <c r="CO128" i="11" s="1"/>
  <c r="EO129" i="11"/>
  <c r="EO128" i="11" s="1"/>
  <c r="EE129" i="11"/>
  <c r="EE128" i="11" s="1"/>
  <c r="FA129" i="11"/>
  <c r="FA128" i="11" s="1"/>
  <c r="AJ129" i="11"/>
  <c r="AJ128" i="11" s="1"/>
  <c r="BI129" i="11"/>
  <c r="BI128" i="11" s="1"/>
  <c r="I129" i="2"/>
  <c r="I128" i="2" s="1"/>
  <c r="BG129" i="11"/>
  <c r="BG128" i="11" s="1"/>
  <c r="ES129" i="11"/>
  <c r="ES128" i="11" s="1"/>
  <c r="R129" i="2"/>
  <c r="R128" i="2" s="1"/>
  <c r="BR129" i="2"/>
  <c r="BR128" i="2" s="1"/>
  <c r="AH129" i="2"/>
  <c r="AH128" i="2" s="1"/>
  <c r="BX129" i="11"/>
  <c r="BX128" i="11" s="1"/>
  <c r="BW129" i="11"/>
  <c r="BW128" i="11" s="1"/>
  <c r="EH129" i="2"/>
  <c r="EH128" i="2" s="1"/>
  <c r="DB129" i="2"/>
  <c r="DB128" i="2" s="1"/>
  <c r="DH129" i="2"/>
  <c r="DH128" i="2" s="1"/>
  <c r="DG129" i="11"/>
  <c r="DG128" i="11" s="1"/>
  <c r="U129" i="11"/>
  <c r="U128" i="11" s="1"/>
  <c r="DR129" i="11"/>
  <c r="DR128" i="11" s="1"/>
  <c r="FA129" i="2"/>
  <c r="FA128" i="2" s="1"/>
  <c r="AO129" i="2"/>
  <c r="AO128" i="2" s="1"/>
  <c r="DK129" i="2"/>
  <c r="DK128" i="2" s="1"/>
  <c r="BT129" i="2"/>
  <c r="BT128" i="2" s="1"/>
  <c r="DY129" i="2"/>
  <c r="DY128" i="2" s="1"/>
  <c r="BZ129" i="2"/>
  <c r="BZ128" i="2" s="1"/>
  <c r="CY129" i="11"/>
  <c r="CY128" i="11" s="1"/>
  <c r="DN129" i="11"/>
  <c r="DN128" i="11" s="1"/>
  <c r="AC129" i="2"/>
  <c r="AC128" i="2" s="1"/>
  <c r="AR129" i="2"/>
  <c r="AR128" i="2" s="1"/>
  <c r="E129" i="11"/>
  <c r="E128" i="11" s="1"/>
  <c r="BO129" i="11"/>
  <c r="BO128" i="11" s="1"/>
  <c r="EK129" i="11"/>
  <c r="EK128" i="11" s="1"/>
  <c r="DB129" i="11"/>
  <c r="DB128" i="11" s="1"/>
  <c r="EX129" i="11"/>
  <c r="EX128" i="11" s="1"/>
  <c r="P129" i="2"/>
  <c r="P128" i="2" s="1"/>
  <c r="CR129" i="11"/>
  <c r="CR128" i="11" s="1"/>
  <c r="DF129" i="2"/>
  <c r="DF128" i="2" s="1"/>
  <c r="EP129" i="2"/>
  <c r="EP128" i="2" s="1"/>
  <c r="ER129" i="2"/>
  <c r="ER128" i="2" s="1"/>
  <c r="J129" i="2"/>
  <c r="J128" i="2" s="1"/>
  <c r="EY129" i="11"/>
  <c r="EY128" i="11" s="1"/>
  <c r="CZ129" i="2"/>
  <c r="CZ128" i="2" s="1"/>
  <c r="CL129" i="11"/>
  <c r="CL128" i="11" s="1"/>
  <c r="K129" i="2"/>
  <c r="K128" i="2" s="1"/>
  <c r="EV129" i="11"/>
  <c r="EV128" i="11" s="1"/>
  <c r="EJ129" i="2"/>
  <c r="EJ128" i="2" s="1"/>
  <c r="BN129" i="2"/>
  <c r="BN128" i="2" s="1"/>
  <c r="DZ129" i="2"/>
  <c r="DZ128" i="2" s="1"/>
  <c r="DI129" i="2"/>
  <c r="DI128" i="2" s="1"/>
  <c r="F129" i="2"/>
  <c r="F128" i="2" s="1"/>
  <c r="EU129" i="2"/>
  <c r="EU128" i="2" s="1"/>
  <c r="DC129" i="2"/>
  <c r="DC128" i="2" s="1"/>
  <c r="EF129" i="11"/>
  <c r="EF128" i="11" s="1"/>
  <c r="AV129" i="2"/>
  <c r="AV128" i="2" s="1"/>
  <c r="ER129" i="11"/>
  <c r="ER128" i="11" s="1"/>
  <c r="EC129" i="2"/>
  <c r="EC128" i="2" s="1"/>
  <c r="DU129" i="11"/>
  <c r="DU128" i="11" s="1"/>
  <c r="EP129" i="11"/>
  <c r="EP128" i="11" s="1"/>
  <c r="AK174" i="4"/>
  <c r="T174" i="4"/>
  <c r="J174" i="4"/>
  <c r="Q174" i="4"/>
  <c r="B174" i="4"/>
  <c r="AO174" i="4"/>
  <c r="Z174" i="4"/>
  <c r="Y174" i="4"/>
  <c r="M174" i="4"/>
  <c r="AN174" i="4"/>
  <c r="V174" i="4"/>
  <c r="AG174" i="4"/>
  <c r="AH174" i="4"/>
  <c r="AE174" i="4"/>
  <c r="S174" i="4"/>
  <c r="AC174" i="4"/>
  <c r="AL174" i="4"/>
  <c r="U174" i="4"/>
  <c r="C174" i="4"/>
  <c r="R174" i="4"/>
  <c r="AM174" i="4"/>
  <c r="O174" i="4"/>
  <c r="L174" i="4"/>
  <c r="D174" i="4"/>
  <c r="AJ174" i="4"/>
  <c r="P174" i="4"/>
  <c r="K174" i="4"/>
  <c r="AD174" i="4"/>
  <c r="F174" i="4"/>
  <c r="AI174" i="4"/>
  <c r="AA174" i="4"/>
  <c r="I174" i="4"/>
  <c r="AF174" i="4"/>
  <c r="G174" i="4"/>
  <c r="X174" i="4"/>
  <c r="N174" i="4"/>
  <c r="AB174" i="4"/>
  <c r="E174" i="4"/>
  <c r="H174" i="4"/>
  <c r="W174" i="4"/>
  <c r="AA160" i="5"/>
  <c r="AA112" i="5"/>
  <c r="Y140" i="4"/>
  <c r="P140" i="4"/>
  <c r="Z140" i="4"/>
  <c r="E140" i="4"/>
  <c r="AF140" i="4"/>
  <c r="AD140" i="4"/>
  <c r="U140" i="4"/>
  <c r="Q140" i="4"/>
  <c r="X140" i="4"/>
  <c r="B140" i="4"/>
  <c r="B113" i="2"/>
  <c r="G140" i="4"/>
  <c r="C140" i="4"/>
  <c r="T140" i="4"/>
  <c r="I140" i="4"/>
  <c r="L140" i="4"/>
  <c r="AH140" i="4"/>
  <c r="H140" i="4"/>
  <c r="AK140" i="4"/>
  <c r="AG140" i="4"/>
  <c r="AC140" i="4"/>
  <c r="AA140" i="4"/>
  <c r="W140" i="4"/>
  <c r="AJ140" i="4"/>
  <c r="R140" i="4"/>
  <c r="AN140" i="4"/>
  <c r="AO140" i="4"/>
  <c r="N140" i="4"/>
  <c r="M140" i="4"/>
  <c r="AM140" i="4"/>
  <c r="D140" i="4"/>
  <c r="S140" i="4"/>
  <c r="O140" i="4"/>
  <c r="V140" i="4"/>
  <c r="J140" i="4"/>
  <c r="AB140" i="4"/>
  <c r="AI140" i="4"/>
  <c r="F140" i="4"/>
  <c r="AL140" i="4"/>
  <c r="AE140" i="4"/>
  <c r="B161" i="2"/>
  <c r="K140" i="4"/>
  <c r="EH161" i="2"/>
  <c r="EH113" i="2"/>
  <c r="AI161" i="11"/>
  <c r="AI113" i="11"/>
  <c r="DI161" i="2"/>
  <c r="DI113" i="2"/>
  <c r="G113" i="2"/>
  <c r="G161" i="2"/>
  <c r="AQ113" i="2"/>
  <c r="AQ161" i="2"/>
  <c r="M113" i="11"/>
  <c r="M161" i="11"/>
  <c r="CB113" i="11"/>
  <c r="CB161" i="11"/>
  <c r="DK161" i="11"/>
  <c r="DK113" i="11"/>
  <c r="BM113" i="11"/>
  <c r="BM161" i="11"/>
  <c r="DQ113" i="11"/>
  <c r="DQ161" i="11"/>
  <c r="BX113" i="11"/>
  <c r="BX161" i="11"/>
  <c r="DX161" i="2"/>
  <c r="DX113" i="2"/>
  <c r="AK161" i="11"/>
  <c r="AK113" i="11"/>
  <c r="CG161" i="2"/>
  <c r="CG113" i="2"/>
  <c r="DU113" i="2"/>
  <c r="DU161" i="2"/>
  <c r="R113" i="11"/>
  <c r="R161" i="11"/>
  <c r="EZ161" i="11"/>
  <c r="EZ113" i="11"/>
  <c r="DM113" i="2"/>
  <c r="DM161" i="2"/>
  <c r="AM113" i="11"/>
  <c r="AM161" i="11"/>
  <c r="R113" i="2"/>
  <c r="R161" i="2"/>
  <c r="ER113" i="11"/>
  <c r="ER161" i="11"/>
  <c r="EV113" i="2"/>
  <c r="EV161" i="2"/>
  <c r="BL161" i="2"/>
  <c r="BL113" i="2"/>
  <c r="DY113" i="11"/>
  <c r="DY161" i="11"/>
  <c r="CM113" i="2"/>
  <c r="CM161" i="2"/>
  <c r="CO113" i="2"/>
  <c r="CO161" i="2"/>
  <c r="DS161" i="2"/>
  <c r="DS113" i="2"/>
  <c r="EW113" i="2"/>
  <c r="EW161" i="2"/>
  <c r="AP113" i="11"/>
  <c r="AP161" i="11"/>
  <c r="BI113" i="2"/>
  <c r="BI161" i="2"/>
  <c r="AT161" i="2"/>
  <c r="AT113" i="2"/>
  <c r="CB113" i="2"/>
  <c r="CB161" i="2"/>
  <c r="BN113" i="2"/>
  <c r="BN161" i="2"/>
  <c r="L113" i="2"/>
  <c r="L161" i="2"/>
  <c r="AK161" i="2"/>
  <c r="AK113" i="2"/>
  <c r="CS161" i="11"/>
  <c r="CS113" i="11"/>
  <c r="CM113" i="11"/>
  <c r="CM161" i="11"/>
  <c r="ES113" i="11"/>
  <c r="ES161" i="11"/>
  <c r="G161" i="11"/>
  <c r="G113" i="11"/>
  <c r="EE161" i="11"/>
  <c r="EE113" i="11"/>
  <c r="CJ113" i="11"/>
  <c r="CJ161" i="11"/>
  <c r="AF161" i="11"/>
  <c r="AF113" i="11"/>
  <c r="BE113" i="11"/>
  <c r="BE161" i="11"/>
  <c r="CP113" i="2"/>
  <c r="CP161" i="2"/>
  <c r="H161" i="11"/>
  <c r="H113" i="11"/>
  <c r="EX113" i="2"/>
  <c r="EX161" i="2"/>
  <c r="EF113" i="11"/>
  <c r="EF161" i="11"/>
  <c r="BB113" i="11"/>
  <c r="BB161" i="11"/>
  <c r="AH113" i="11"/>
  <c r="AH161" i="11"/>
  <c r="CP161" i="11"/>
  <c r="CP113" i="11"/>
  <c r="CQ113" i="2"/>
  <c r="CQ161" i="2"/>
  <c r="EV113" i="11"/>
  <c r="EV161" i="11"/>
  <c r="DV113" i="2"/>
  <c r="DV161" i="2"/>
  <c r="AD113" i="11"/>
  <c r="AD161" i="11"/>
  <c r="ET113" i="11"/>
  <c r="ET161" i="11"/>
  <c r="AE161" i="11"/>
  <c r="AE113" i="11"/>
  <c r="CV113" i="2"/>
  <c r="CV161" i="2"/>
  <c r="CN161" i="2"/>
  <c r="CN113" i="2"/>
  <c r="CK113" i="11"/>
  <c r="CK161" i="11"/>
  <c r="U113" i="2"/>
  <c r="U161" i="2"/>
  <c r="BT113" i="11"/>
  <c r="BT161" i="11"/>
  <c r="AD113" i="2"/>
  <c r="AD161" i="2"/>
  <c r="EC113" i="11"/>
  <c r="EC161" i="11"/>
  <c r="V113" i="2"/>
  <c r="V161" i="2"/>
  <c r="DB161" i="2"/>
  <c r="DB113" i="2"/>
  <c r="ET113" i="2"/>
  <c r="ET161" i="2"/>
  <c r="DD161" i="2"/>
  <c r="DD113" i="2"/>
  <c r="EN161" i="2"/>
  <c r="EN113" i="2"/>
  <c r="DE113" i="11"/>
  <c r="DE161" i="11"/>
  <c r="EY161" i="11"/>
  <c r="EY113" i="11"/>
  <c r="DD161" i="11"/>
  <c r="DD113" i="11"/>
  <c r="S113" i="2"/>
  <c r="S161" i="2"/>
  <c r="CZ113" i="11"/>
  <c r="CZ161" i="11"/>
  <c r="CF161" i="2"/>
  <c r="CF113" i="2"/>
  <c r="EZ161" i="2"/>
  <c r="EZ113" i="2"/>
  <c r="BF113" i="11"/>
  <c r="BF161" i="11"/>
  <c r="AT161" i="11"/>
  <c r="AT113" i="11"/>
  <c r="AA161" i="11"/>
  <c r="AA113" i="11"/>
  <c r="DZ161" i="11"/>
  <c r="DZ113" i="11"/>
  <c r="AW161" i="11"/>
  <c r="AW113" i="11"/>
  <c r="AB112" i="5"/>
  <c r="AB160" i="5"/>
  <c r="BC112" i="5"/>
  <c r="BC160" i="5"/>
  <c r="BC11" i="2"/>
  <c r="W112" i="5"/>
  <c r="W160" i="5"/>
  <c r="AG112" i="5"/>
  <c r="AG160" i="5"/>
  <c r="O112" i="5"/>
  <c r="O160" i="5"/>
  <c r="AR112" i="5"/>
  <c r="AR160" i="5"/>
  <c r="B92" i="11"/>
  <c r="BE112" i="5"/>
  <c r="BE160" i="5"/>
  <c r="G160" i="5"/>
  <c r="G112" i="5"/>
  <c r="BA160" i="5"/>
  <c r="BA112" i="5"/>
  <c r="S112" i="5"/>
  <c r="S160" i="5"/>
  <c r="K112" i="5"/>
  <c r="K160" i="5"/>
  <c r="AZ160" i="5"/>
  <c r="AZ112" i="5"/>
  <c r="C112" i="5"/>
  <c r="C160" i="5"/>
  <c r="AB129" i="2"/>
  <c r="AB128" i="2" s="1"/>
  <c r="CS129" i="2"/>
  <c r="CS128" i="2" s="1"/>
  <c r="AY129" i="2"/>
  <c r="AY128" i="2" s="1"/>
  <c r="CK129" i="11"/>
  <c r="CK128" i="11" s="1"/>
  <c r="AI129" i="2"/>
  <c r="AI128" i="2" s="1"/>
  <c r="DV129" i="2"/>
  <c r="DV128" i="2" s="1"/>
  <c r="BB129" i="2"/>
  <c r="BB128" i="2" s="1"/>
  <c r="CH129" i="2"/>
  <c r="CH128" i="2" s="1"/>
  <c r="EW129" i="11"/>
  <c r="EW128" i="11" s="1"/>
  <c r="CP129" i="2"/>
  <c r="CP128" i="2" s="1"/>
  <c r="G129" i="11"/>
  <c r="G128" i="11" s="1"/>
  <c r="DA129" i="11"/>
  <c r="DA128" i="11" s="1"/>
  <c r="CV129" i="11"/>
  <c r="CV128" i="11" s="1"/>
  <c r="CQ129" i="2"/>
  <c r="CQ128" i="2" s="1"/>
  <c r="CD129" i="11"/>
  <c r="CD128" i="11" s="1"/>
  <c r="BP129" i="11"/>
  <c r="BP128" i="11" s="1"/>
  <c r="EQ129" i="11"/>
  <c r="EQ128" i="11" s="1"/>
  <c r="CE129" i="11"/>
  <c r="CE128" i="11" s="1"/>
  <c r="L129" i="11"/>
  <c r="L128" i="11" s="1"/>
  <c r="AV129" i="11"/>
  <c r="AV128" i="11" s="1"/>
  <c r="N129" i="2"/>
  <c r="N128" i="2" s="1"/>
  <c r="FC129" i="11"/>
  <c r="FC128" i="11" s="1"/>
  <c r="D129" i="11"/>
  <c r="D128" i="11" s="1"/>
  <c r="C129" i="11"/>
  <c r="C128" i="11" s="1"/>
  <c r="BH129" i="11"/>
  <c r="BH128" i="11" s="1"/>
  <c r="EI129" i="11"/>
  <c r="EI128" i="11" s="1"/>
  <c r="CU129" i="2"/>
  <c r="CU128" i="2" s="1"/>
  <c r="EO129" i="2"/>
  <c r="EO128" i="2" s="1"/>
  <c r="BV129" i="2"/>
  <c r="BV128" i="2" s="1"/>
  <c r="BY129" i="2"/>
  <c r="BY128" i="2" s="1"/>
  <c r="DQ129" i="2"/>
  <c r="DQ128" i="2" s="1"/>
  <c r="DC129" i="11"/>
  <c r="DC128" i="11" s="1"/>
  <c r="EG129" i="2"/>
  <c r="EG128" i="2" s="1"/>
  <c r="BY129" i="11"/>
  <c r="BY128" i="11" s="1"/>
  <c r="T129" i="2"/>
  <c r="T128" i="2" s="1"/>
  <c r="BI129" i="2"/>
  <c r="BI128" i="2" s="1"/>
  <c r="W129" i="2"/>
  <c r="W128" i="2" s="1"/>
  <c r="EA129" i="2"/>
  <c r="EA128" i="2" s="1"/>
  <c r="BS129" i="11"/>
  <c r="BS128" i="11" s="1"/>
  <c r="D129" i="2"/>
  <c r="D128" i="2" s="1"/>
  <c r="DF129" i="11"/>
  <c r="DF128" i="11" s="1"/>
  <c r="FE129" i="11"/>
  <c r="FE128" i="11" s="1"/>
  <c r="ED129" i="2"/>
  <c r="ED128" i="2" s="1"/>
  <c r="CO129" i="2"/>
  <c r="CO128" i="2" s="1"/>
  <c r="FB129" i="2"/>
  <c r="FB128" i="2" s="1"/>
  <c r="EK129" i="2"/>
  <c r="EK128" i="2" s="1"/>
  <c r="BK129" i="11"/>
  <c r="BK128" i="11" s="1"/>
  <c r="EA129" i="11"/>
  <c r="EA128" i="11" s="1"/>
  <c r="FC129" i="2"/>
  <c r="FC128" i="2" s="1"/>
  <c r="AO129" i="11"/>
  <c r="AO128" i="11" s="1"/>
  <c r="DD129" i="2"/>
  <c r="DD128" i="2" s="1"/>
  <c r="CS129" i="11"/>
  <c r="CS128" i="11" s="1"/>
  <c r="EU129" i="11"/>
  <c r="EU128" i="11" s="1"/>
  <c r="CN129" i="2"/>
  <c r="CN128" i="2" s="1"/>
  <c r="AK129" i="2"/>
  <c r="AK128" i="2" s="1"/>
  <c r="EN129" i="11"/>
  <c r="EN128" i="11" s="1"/>
  <c r="AU129" i="11"/>
  <c r="AU128" i="11" s="1"/>
  <c r="AY129" i="11"/>
  <c r="AY128" i="11" s="1"/>
  <c r="CY129" i="2"/>
  <c r="CY128" i="2" s="1"/>
  <c r="BX129" i="2"/>
  <c r="BX128" i="2" s="1"/>
  <c r="DE129" i="2"/>
  <c r="DE128" i="2" s="1"/>
  <c r="CQ129" i="11"/>
  <c r="CQ128" i="11" s="1"/>
  <c r="CU129" i="11"/>
  <c r="CU128" i="11" s="1"/>
  <c r="BR129" i="11"/>
  <c r="BR128" i="11" s="1"/>
  <c r="W129" i="11"/>
  <c r="W128" i="11" s="1"/>
  <c r="CB129" i="2"/>
  <c r="CB128" i="2" s="1"/>
  <c r="EQ129" i="2"/>
  <c r="EQ128" i="2" s="1"/>
  <c r="CC129" i="2"/>
  <c r="CC128" i="2" s="1"/>
  <c r="CL129" i="2"/>
  <c r="CL128" i="2" s="1"/>
  <c r="AH129" i="11"/>
  <c r="AH128" i="11" s="1"/>
  <c r="CA129" i="11"/>
  <c r="CA128" i="11" s="1"/>
  <c r="BG129" i="2"/>
  <c r="BG128" i="2" s="1"/>
  <c r="BQ129" i="11"/>
  <c r="BQ128" i="11" s="1"/>
  <c r="CW129" i="11"/>
  <c r="CW128" i="11" s="1"/>
  <c r="EH129" i="11"/>
  <c r="EH128" i="11" s="1"/>
  <c r="AA129" i="2"/>
  <c r="AA128" i="2" s="1"/>
  <c r="CV129" i="2"/>
  <c r="CV128" i="2" s="1"/>
  <c r="CJ129" i="2"/>
  <c r="CJ128" i="2" s="1"/>
  <c r="BJ129" i="2"/>
  <c r="BJ128" i="2" s="1"/>
  <c r="CG129" i="11"/>
  <c r="CG128" i="11" s="1"/>
  <c r="AS112" i="5"/>
  <c r="AS160" i="5"/>
  <c r="FU112" i="2" l="1"/>
  <c r="FU111" i="2" s="1"/>
  <c r="FU159" i="2" s="1"/>
  <c r="FU160" i="2"/>
  <c r="FU160" i="11"/>
  <c r="FU112" i="11"/>
  <c r="FU111" i="11" s="1"/>
  <c r="FU159" i="11" s="1"/>
  <c r="B92" i="2"/>
  <c r="AR118" i="4" s="1"/>
  <c r="AE147" i="10"/>
  <c r="AE146" i="10" s="1"/>
  <c r="F172" i="10"/>
  <c r="F171" i="10" s="1"/>
  <c r="F170" i="10" s="1"/>
  <c r="FT160" i="11"/>
  <c r="FT112" i="11"/>
  <c r="FT111" i="11" s="1"/>
  <c r="FT159" i="11" s="1"/>
  <c r="FT112" i="2"/>
  <c r="FT160" i="2"/>
  <c r="FT136" i="2"/>
  <c r="FT120" i="2"/>
  <c r="FT128" i="2"/>
  <c r="FT145" i="2"/>
  <c r="FS136" i="2"/>
  <c r="FS160" i="11"/>
  <c r="FS112" i="11"/>
  <c r="FS111" i="11" s="1"/>
  <c r="FS159" i="11" s="1"/>
  <c r="FS120" i="2"/>
  <c r="FS160" i="2"/>
  <c r="FS112" i="2"/>
  <c r="FS128" i="2"/>
  <c r="FS145" i="2"/>
  <c r="FS144" i="2" s="1"/>
  <c r="AK147" i="10"/>
  <c r="AK146" i="10" s="1"/>
  <c r="AA147" i="10"/>
  <c r="AA146" i="10" s="1"/>
  <c r="B172" i="10"/>
  <c r="B171" i="10" s="1"/>
  <c r="B170" i="10" s="1"/>
  <c r="FR111" i="11"/>
  <c r="FR159" i="11" s="1"/>
  <c r="AS155" i="4"/>
  <c r="AS154" i="4" s="1"/>
  <c r="FR136" i="2"/>
  <c r="FR120" i="2"/>
  <c r="FR128" i="2"/>
  <c r="FR145" i="2"/>
  <c r="AS172" i="4"/>
  <c r="AS171" i="4" s="1"/>
  <c r="AS170" i="4" s="1"/>
  <c r="AS172" i="10"/>
  <c r="AS171" i="10" s="1"/>
  <c r="AS170" i="10" s="1"/>
  <c r="AS163" i="4"/>
  <c r="AS162" i="4" s="1"/>
  <c r="AR147" i="10"/>
  <c r="AR146" i="10" s="1"/>
  <c r="FR160" i="2"/>
  <c r="FR112" i="2"/>
  <c r="AS139" i="4"/>
  <c r="AS138" i="4" s="1"/>
  <c r="AS139" i="10"/>
  <c r="AS138" i="10" s="1"/>
  <c r="AS147" i="4"/>
  <c r="AS146" i="4" s="1"/>
  <c r="AS147" i="10"/>
  <c r="AS146" i="10" s="1"/>
  <c r="AS163" i="10"/>
  <c r="AS162" i="10" s="1"/>
  <c r="AR163" i="10"/>
  <c r="AR162" i="10" s="1"/>
  <c r="AR139" i="10"/>
  <c r="AR188" i="10"/>
  <c r="AS186" i="7"/>
  <c r="AS138" i="7"/>
  <c r="AS137" i="7" s="1"/>
  <c r="AS185" i="7" s="1"/>
  <c r="AS155" i="10"/>
  <c r="AS154" i="10" s="1"/>
  <c r="FR160" i="11"/>
  <c r="FQ120" i="2"/>
  <c r="AR147" i="4"/>
  <c r="AR188" i="4"/>
  <c r="FQ145" i="2"/>
  <c r="FQ128" i="2"/>
  <c r="AR139" i="4"/>
  <c r="AR155" i="10"/>
  <c r="AR154" i="10" s="1"/>
  <c r="FQ160" i="2"/>
  <c r="FQ112" i="2"/>
  <c r="AR172" i="10"/>
  <c r="AR171" i="10" s="1"/>
  <c r="AR170" i="10" s="1"/>
  <c r="AR187" i="4"/>
  <c r="AR187" i="10"/>
  <c r="FQ160" i="11"/>
  <c r="FQ112" i="11"/>
  <c r="FQ111" i="11" s="1"/>
  <c r="FQ159" i="11" s="1"/>
  <c r="AR186" i="7"/>
  <c r="AR138" i="7"/>
  <c r="AR137" i="7" s="1"/>
  <c r="AR185" i="7" s="1"/>
  <c r="AR155" i="4"/>
  <c r="AR172" i="4"/>
  <c r="AR171" i="4" s="1"/>
  <c r="AR170" i="4" s="1"/>
  <c r="AR138" i="10"/>
  <c r="AR163" i="4"/>
  <c r="AR162" i="4" s="1"/>
  <c r="AO139" i="4"/>
  <c r="AO138" i="4" s="1"/>
  <c r="M147" i="10"/>
  <c r="M146" i="10" s="1"/>
  <c r="AD147" i="10"/>
  <c r="AD146" i="10" s="1"/>
  <c r="AQ147" i="10"/>
  <c r="AQ146" i="10" s="1"/>
  <c r="S147" i="10"/>
  <c r="S146" i="10" s="1"/>
  <c r="I147" i="10"/>
  <c r="I146" i="10" s="1"/>
  <c r="D139" i="10"/>
  <c r="D138" i="10" s="1"/>
  <c r="Z139" i="10"/>
  <c r="Z138" i="10" s="1"/>
  <c r="O139" i="10"/>
  <c r="AO147" i="10"/>
  <c r="AO146" i="10" s="1"/>
  <c r="O147" i="10"/>
  <c r="O146" i="10" s="1"/>
  <c r="B147" i="10"/>
  <c r="B146" i="10" s="1"/>
  <c r="AH147" i="10"/>
  <c r="AH146" i="10" s="1"/>
  <c r="AQ139" i="10"/>
  <c r="AQ138" i="10" s="1"/>
  <c r="AJ139" i="10"/>
  <c r="AJ138" i="10" s="1"/>
  <c r="AI139" i="10"/>
  <c r="AI138" i="10" s="1"/>
  <c r="I155" i="10"/>
  <c r="I154" i="10" s="1"/>
  <c r="AO155" i="10"/>
  <c r="AO154" i="10" s="1"/>
  <c r="Y147" i="10"/>
  <c r="Y146" i="10" s="1"/>
  <c r="T139" i="10"/>
  <c r="T138" i="10" s="1"/>
  <c r="J139" i="10"/>
  <c r="AP139" i="10"/>
  <c r="AP138" i="10" s="1"/>
  <c r="Q139" i="10"/>
  <c r="Q138" i="10" s="1"/>
  <c r="W147" i="10"/>
  <c r="W146" i="10" s="1"/>
  <c r="Y155" i="10"/>
  <c r="Y154" i="10" s="1"/>
  <c r="N172" i="10"/>
  <c r="N171" i="10" s="1"/>
  <c r="N170" i="10" s="1"/>
  <c r="AP172" i="10"/>
  <c r="AP171" i="10" s="1"/>
  <c r="AP170" i="10" s="1"/>
  <c r="T172" i="10"/>
  <c r="T171" i="10" s="1"/>
  <c r="T170" i="10" s="1"/>
  <c r="J172" i="10"/>
  <c r="J171" i="10" s="1"/>
  <c r="J170" i="10" s="1"/>
  <c r="Z172" i="10"/>
  <c r="Z171" i="10" s="1"/>
  <c r="Z170" i="10" s="1"/>
  <c r="D172" i="10"/>
  <c r="D171" i="10" s="1"/>
  <c r="D170" i="10" s="1"/>
  <c r="AJ172" i="10"/>
  <c r="AJ171" i="10" s="1"/>
  <c r="AJ170" i="10" s="1"/>
  <c r="V172" i="10"/>
  <c r="V171" i="10" s="1"/>
  <c r="V170" i="10" s="1"/>
  <c r="M155" i="10"/>
  <c r="M154" i="10" s="1"/>
  <c r="Q155" i="10"/>
  <c r="Q154" i="10" s="1"/>
  <c r="U155" i="10"/>
  <c r="U154" i="10" s="1"/>
  <c r="V163" i="10"/>
  <c r="V162" i="10" s="1"/>
  <c r="F163" i="10"/>
  <c r="F162" i="10" s="1"/>
  <c r="AL163" i="10"/>
  <c r="AL162" i="10" s="1"/>
  <c r="AL139" i="4"/>
  <c r="AL138" i="4" s="1"/>
  <c r="AN186" i="7"/>
  <c r="X186" i="7"/>
  <c r="AD137" i="7"/>
  <c r="AD185" i="7" s="1"/>
  <c r="Z147" i="10"/>
  <c r="Z146" i="10" s="1"/>
  <c r="P139" i="10"/>
  <c r="B186" i="7"/>
  <c r="AG155" i="10"/>
  <c r="AG154" i="10" s="1"/>
  <c r="E147" i="10"/>
  <c r="E146" i="10" s="1"/>
  <c r="K147" i="10"/>
  <c r="K146" i="10" s="1"/>
  <c r="N147" i="10"/>
  <c r="N146" i="10" s="1"/>
  <c r="AF139" i="10"/>
  <c r="AF138" i="10" s="1"/>
  <c r="F139" i="10"/>
  <c r="F138" i="10" s="1"/>
  <c r="AL139" i="10"/>
  <c r="AL138" i="10" s="1"/>
  <c r="I139" i="10"/>
  <c r="I138" i="10" s="1"/>
  <c r="AO139" i="10"/>
  <c r="AO138" i="10" s="1"/>
  <c r="E155" i="10"/>
  <c r="E154" i="10" s="1"/>
  <c r="AK155" i="10"/>
  <c r="AK154" i="10" s="1"/>
  <c r="U147" i="10"/>
  <c r="U146" i="10" s="1"/>
  <c r="M139" i="10"/>
  <c r="M138" i="10" s="1"/>
  <c r="C139" i="10"/>
  <c r="C138" i="10" s="1"/>
  <c r="K139" i="10"/>
  <c r="B163" i="10"/>
  <c r="B162" i="10" s="1"/>
  <c r="AH163" i="10"/>
  <c r="AH162" i="10" s="1"/>
  <c r="FP160" i="11"/>
  <c r="FP112" i="11"/>
  <c r="FP111" i="11" s="1"/>
  <c r="FP159" i="11" s="1"/>
  <c r="FP112" i="2"/>
  <c r="FP111" i="2" s="1"/>
  <c r="FP159" i="2" s="1"/>
  <c r="FP160" i="2"/>
  <c r="AQ163" i="4"/>
  <c r="AQ162" i="4" s="1"/>
  <c r="FO128" i="2"/>
  <c r="FO136" i="2"/>
  <c r="FO145" i="2"/>
  <c r="FO120" i="2"/>
  <c r="N186" i="7"/>
  <c r="X137" i="7"/>
  <c r="X185" i="7" s="1"/>
  <c r="AN137" i="7"/>
  <c r="AN185" i="7" s="1"/>
  <c r="J163" i="10"/>
  <c r="J162" i="10" s="1"/>
  <c r="AP163" i="10"/>
  <c r="AP162" i="10" s="1"/>
  <c r="H139" i="10"/>
  <c r="H138" i="10" s="1"/>
  <c r="N139" i="10"/>
  <c r="N138" i="10" s="1"/>
  <c r="AC139" i="10"/>
  <c r="AC138" i="10" s="1"/>
  <c r="S139" i="10"/>
  <c r="S138" i="10" s="1"/>
  <c r="X139" i="10"/>
  <c r="X138" i="10" s="1"/>
  <c r="G139" i="10"/>
  <c r="G138" i="10" s="1"/>
  <c r="Z163" i="10"/>
  <c r="Z162" i="10" s="1"/>
  <c r="AN139" i="10"/>
  <c r="AN138" i="10" s="1"/>
  <c r="AD139" i="10"/>
  <c r="AD138" i="10" s="1"/>
  <c r="FO160" i="2"/>
  <c r="FO112" i="2"/>
  <c r="FO112" i="11"/>
  <c r="FO111" i="11" s="1"/>
  <c r="FO159" i="11" s="1"/>
  <c r="FO160" i="11"/>
  <c r="AQ137" i="7"/>
  <c r="AQ185" i="7" s="1"/>
  <c r="FN144" i="2"/>
  <c r="B137" i="7"/>
  <c r="B185" i="7" s="1"/>
  <c r="N137" i="7"/>
  <c r="N185" i="7" s="1"/>
  <c r="FB160" i="2"/>
  <c r="AP163" i="4"/>
  <c r="AP162" i="4" s="1"/>
  <c r="AM139" i="4"/>
  <c r="AM138" i="4" s="1"/>
  <c r="D186" i="7"/>
  <c r="AC155" i="10"/>
  <c r="AC154" i="10" s="1"/>
  <c r="AG147" i="10"/>
  <c r="AG146" i="10" s="1"/>
  <c r="AD172" i="10"/>
  <c r="AD171" i="10" s="1"/>
  <c r="AD170" i="10" s="1"/>
  <c r="L139" i="10"/>
  <c r="L138" i="10" s="1"/>
  <c r="AG139" i="10"/>
  <c r="AG138" i="10" s="1"/>
  <c r="W139" i="10"/>
  <c r="W138" i="10" s="1"/>
  <c r="D137" i="7"/>
  <c r="D185" i="7" s="1"/>
  <c r="N163" i="10"/>
  <c r="N162" i="10" s="1"/>
  <c r="Q147" i="10"/>
  <c r="Q146" i="10" s="1"/>
  <c r="G147" i="10"/>
  <c r="G146" i="10" s="1"/>
  <c r="AM147" i="10"/>
  <c r="AM146" i="10" s="1"/>
  <c r="AB139" i="10"/>
  <c r="AB138" i="10" s="1"/>
  <c r="R139" i="10"/>
  <c r="R138" i="10" s="1"/>
  <c r="E139" i="10"/>
  <c r="E138" i="10" s="1"/>
  <c r="AK139" i="10"/>
  <c r="AK138" i="10" s="1"/>
  <c r="AA139" i="10"/>
  <c r="AA138" i="10" s="1"/>
  <c r="AN147" i="4"/>
  <c r="AN146" i="4" s="1"/>
  <c r="J137" i="7"/>
  <c r="J185" i="7" s="1"/>
  <c r="R147" i="10"/>
  <c r="R146" i="10" s="1"/>
  <c r="Z186" i="7"/>
  <c r="P186" i="7"/>
  <c r="FN112" i="11"/>
  <c r="FN111" i="11" s="1"/>
  <c r="FN159" i="11" s="1"/>
  <c r="FN160" i="11"/>
  <c r="FN112" i="2"/>
  <c r="FN160" i="2"/>
  <c r="Z137" i="7"/>
  <c r="Z185" i="7" s="1"/>
  <c r="AQ186" i="7"/>
  <c r="AJ137" i="7"/>
  <c r="AJ185" i="7" s="1"/>
  <c r="AL147" i="4"/>
  <c r="AL146" i="4" s="1"/>
  <c r="AM187" i="10"/>
  <c r="AI187" i="10"/>
  <c r="AE187" i="10"/>
  <c r="AA187" i="10"/>
  <c r="W187" i="10"/>
  <c r="S187" i="10"/>
  <c r="O187" i="10"/>
  <c r="K187" i="10"/>
  <c r="G187" i="10"/>
  <c r="C187" i="10"/>
  <c r="AO187" i="10"/>
  <c r="AK187" i="10"/>
  <c r="AG187" i="10"/>
  <c r="AC187" i="10"/>
  <c r="Y187" i="10"/>
  <c r="U187" i="10"/>
  <c r="Q187" i="10"/>
  <c r="M187" i="10"/>
  <c r="I187" i="10"/>
  <c r="E187" i="10"/>
  <c r="AP187" i="10"/>
  <c r="AH187" i="10"/>
  <c r="Z187" i="10"/>
  <c r="R187" i="10"/>
  <c r="J187" i="10"/>
  <c r="B187" i="10"/>
  <c r="AL187" i="10"/>
  <c r="AD187" i="10"/>
  <c r="V187" i="10"/>
  <c r="N187" i="10"/>
  <c r="F187" i="10"/>
  <c r="AN187" i="10"/>
  <c r="X187" i="10"/>
  <c r="H187" i="10"/>
  <c r="AF187" i="10"/>
  <c r="P187" i="10"/>
  <c r="T187" i="10"/>
  <c r="AJ187" i="10"/>
  <c r="D187" i="10"/>
  <c r="L187" i="10"/>
  <c r="AB187" i="10"/>
  <c r="AQ187" i="10"/>
  <c r="W186" i="7"/>
  <c r="W138" i="7"/>
  <c r="W137" i="7" s="1"/>
  <c r="W185" i="7" s="1"/>
  <c r="AG163" i="10"/>
  <c r="AG162" i="10" s="1"/>
  <c r="E163" i="10"/>
  <c r="E162" i="10" s="1"/>
  <c r="AC163" i="10"/>
  <c r="AC162" i="10" s="1"/>
  <c r="AA163" i="10"/>
  <c r="AA162" i="10" s="1"/>
  <c r="W163" i="10"/>
  <c r="W162" i="10" s="1"/>
  <c r="L163" i="10"/>
  <c r="L162" i="10" s="1"/>
  <c r="AB163" i="10"/>
  <c r="AB162" i="10" s="1"/>
  <c r="S186" i="7"/>
  <c r="S138" i="7"/>
  <c r="S137" i="7" s="1"/>
  <c r="S185" i="7" s="1"/>
  <c r="O186" i="7"/>
  <c r="O138" i="7"/>
  <c r="O137" i="7" s="1"/>
  <c r="O185" i="7" s="1"/>
  <c r="AP137" i="7"/>
  <c r="AP185" i="7" s="1"/>
  <c r="L186" i="7"/>
  <c r="AQ172" i="4"/>
  <c r="AQ171" i="4" s="1"/>
  <c r="AQ170" i="4" s="1"/>
  <c r="M186" i="7"/>
  <c r="M138" i="7"/>
  <c r="M137" i="7" s="1"/>
  <c r="M185" i="7" s="1"/>
  <c r="E186" i="7"/>
  <c r="E138" i="7"/>
  <c r="E137" i="7" s="1"/>
  <c r="E185" i="7" s="1"/>
  <c r="AH186" i="7"/>
  <c r="B138" i="10"/>
  <c r="AH138" i="10"/>
  <c r="C155" i="10"/>
  <c r="C154" i="10" s="1"/>
  <c r="G155" i="10"/>
  <c r="G154" i="10" s="1"/>
  <c r="AE155" i="10"/>
  <c r="AE154" i="10" s="1"/>
  <c r="H155" i="10"/>
  <c r="H154" i="10" s="1"/>
  <c r="X155" i="10"/>
  <c r="X154" i="10" s="1"/>
  <c r="AN155" i="10"/>
  <c r="AN154" i="10" s="1"/>
  <c r="N155" i="10"/>
  <c r="N154" i="10" s="1"/>
  <c r="AD155" i="10"/>
  <c r="AD154" i="10" s="1"/>
  <c r="AQ155" i="4"/>
  <c r="H147" i="10"/>
  <c r="H146" i="10" s="1"/>
  <c r="AF147" i="10"/>
  <c r="AF146" i="10" s="1"/>
  <c r="L147" i="10"/>
  <c r="L146" i="10" s="1"/>
  <c r="F147" i="10"/>
  <c r="F146" i="10" s="1"/>
  <c r="AL147" i="10"/>
  <c r="AL146" i="10" s="1"/>
  <c r="K172" i="10"/>
  <c r="K171" i="10" s="1"/>
  <c r="K170" i="10" s="1"/>
  <c r="O172" i="10"/>
  <c r="O171" i="10" s="1"/>
  <c r="O170" i="10" s="1"/>
  <c r="AM172" i="10"/>
  <c r="AM171" i="10" s="1"/>
  <c r="AM170" i="10" s="1"/>
  <c r="AC172" i="10"/>
  <c r="AC171" i="10" s="1"/>
  <c r="AC170" i="10" s="1"/>
  <c r="Y172" i="10"/>
  <c r="Y171" i="10" s="1"/>
  <c r="Y170" i="10" s="1"/>
  <c r="H172" i="10"/>
  <c r="H171" i="10" s="1"/>
  <c r="H170" i="10" s="1"/>
  <c r="X172" i="10"/>
  <c r="X171" i="10" s="1"/>
  <c r="X170" i="10" s="1"/>
  <c r="AN172" i="10"/>
  <c r="AN171" i="10" s="1"/>
  <c r="AN170" i="10" s="1"/>
  <c r="G186" i="7"/>
  <c r="G138" i="7"/>
  <c r="G137" i="7" s="1"/>
  <c r="G185" i="7" s="1"/>
  <c r="AF186" i="7"/>
  <c r="AD186" i="7"/>
  <c r="AQ139" i="4"/>
  <c r="AQ138" i="4" s="1"/>
  <c r="V186" i="7"/>
  <c r="V138" i="7"/>
  <c r="V137" i="7" s="1"/>
  <c r="V185" i="7" s="1"/>
  <c r="Y163" i="10"/>
  <c r="Y162" i="10" s="1"/>
  <c r="U163" i="10"/>
  <c r="U162" i="10" s="1"/>
  <c r="C163" i="10"/>
  <c r="C162" i="10" s="1"/>
  <c r="AI163" i="10"/>
  <c r="AI162" i="10" s="1"/>
  <c r="AE163" i="10"/>
  <c r="AE162" i="10" s="1"/>
  <c r="P163" i="10"/>
  <c r="P162" i="10" s="1"/>
  <c r="AF163" i="10"/>
  <c r="AF162" i="10" s="1"/>
  <c r="AM186" i="7"/>
  <c r="AM138" i="7"/>
  <c r="AM137" i="7" s="1"/>
  <c r="AM185" i="7" s="1"/>
  <c r="AP186" i="7"/>
  <c r="L137" i="7"/>
  <c r="L185" i="7" s="1"/>
  <c r="AG138" i="7"/>
  <c r="AG137" i="7" s="1"/>
  <c r="AG185" i="7" s="1"/>
  <c r="AG186" i="7"/>
  <c r="P137" i="7"/>
  <c r="P185" i="7" s="1"/>
  <c r="AB186" i="7"/>
  <c r="V138" i="10"/>
  <c r="J138" i="10"/>
  <c r="AM138" i="10"/>
  <c r="S155" i="10"/>
  <c r="S154" i="10" s="1"/>
  <c r="W155" i="10"/>
  <c r="W154" i="10" s="1"/>
  <c r="L155" i="10"/>
  <c r="L154" i="10" s="1"/>
  <c r="AB155" i="10"/>
  <c r="AB154" i="10" s="1"/>
  <c r="B155" i="10"/>
  <c r="B154" i="10" s="1"/>
  <c r="R155" i="10"/>
  <c r="R154" i="10" s="1"/>
  <c r="AH155" i="10"/>
  <c r="AH154" i="10" s="1"/>
  <c r="AN147" i="10"/>
  <c r="AN146" i="10" s="1"/>
  <c r="D147" i="10"/>
  <c r="D146" i="10" s="1"/>
  <c r="AB147" i="10"/>
  <c r="AB146" i="10" s="1"/>
  <c r="C172" i="10"/>
  <c r="C171" i="10" s="1"/>
  <c r="C170" i="10" s="1"/>
  <c r="AE172" i="10"/>
  <c r="AE171" i="10" s="1"/>
  <c r="AE170" i="10" s="1"/>
  <c r="E172" i="10"/>
  <c r="E171" i="10" s="1"/>
  <c r="E170" i="10" s="1"/>
  <c r="AK172" i="10"/>
  <c r="AK171" i="10" s="1"/>
  <c r="AK170" i="10" s="1"/>
  <c r="AG172" i="10"/>
  <c r="AG171" i="10" s="1"/>
  <c r="AG170" i="10" s="1"/>
  <c r="L172" i="10"/>
  <c r="L171" i="10" s="1"/>
  <c r="L170" i="10" s="1"/>
  <c r="AB172" i="10"/>
  <c r="AB171" i="10" s="1"/>
  <c r="AB170" i="10" s="1"/>
  <c r="R172" i="10"/>
  <c r="R171" i="10" s="1"/>
  <c r="R170" i="10" s="1"/>
  <c r="AH172" i="10"/>
  <c r="AH171" i="10" s="1"/>
  <c r="AH170" i="10" s="1"/>
  <c r="AA186" i="7"/>
  <c r="AA138" i="7"/>
  <c r="AA137" i="7" s="1"/>
  <c r="AA185" i="7" s="1"/>
  <c r="J186" i="7"/>
  <c r="H186" i="7"/>
  <c r="AQ147" i="4"/>
  <c r="AQ146" i="4" s="1"/>
  <c r="AP188" i="10"/>
  <c r="AL188" i="10"/>
  <c r="AH188" i="10"/>
  <c r="AD188" i="10"/>
  <c r="Z188" i="10"/>
  <c r="V188" i="10"/>
  <c r="R188" i="10"/>
  <c r="N188" i="10"/>
  <c r="J188" i="10"/>
  <c r="F188" i="10"/>
  <c r="B188" i="10"/>
  <c r="AN188" i="10"/>
  <c r="AJ188" i="10"/>
  <c r="AF188" i="10"/>
  <c r="AB188" i="10"/>
  <c r="X188" i="10"/>
  <c r="T188" i="10"/>
  <c r="P188" i="10"/>
  <c r="L188" i="10"/>
  <c r="H188" i="10"/>
  <c r="D188" i="10"/>
  <c r="AO188" i="10"/>
  <c r="AG188" i="10"/>
  <c r="Y188" i="10"/>
  <c r="Q188" i="10"/>
  <c r="I188" i="10"/>
  <c r="AK188" i="10"/>
  <c r="AC188" i="10"/>
  <c r="U188" i="10"/>
  <c r="M188" i="10"/>
  <c r="E188" i="10"/>
  <c r="AE188" i="10"/>
  <c r="O188" i="10"/>
  <c r="AM188" i="10"/>
  <c r="W188" i="10"/>
  <c r="G188" i="10"/>
  <c r="K188" i="10"/>
  <c r="AA188" i="10"/>
  <c r="AI188" i="10"/>
  <c r="C188" i="10"/>
  <c r="S188" i="10"/>
  <c r="AQ188" i="10"/>
  <c r="Y138" i="7"/>
  <c r="Y137" i="7" s="1"/>
  <c r="Y185" i="7" s="1"/>
  <c r="Y186" i="7"/>
  <c r="AK186" i="7"/>
  <c r="AK138" i="7"/>
  <c r="AK137" i="7" s="1"/>
  <c r="AK185" i="7" s="1"/>
  <c r="AQ163" i="10"/>
  <c r="AQ162" i="10" s="1"/>
  <c r="I163" i="10"/>
  <c r="I162" i="10" s="1"/>
  <c r="AK163" i="10"/>
  <c r="AK162" i="10" s="1"/>
  <c r="K163" i="10"/>
  <c r="K162" i="10" s="1"/>
  <c r="G163" i="10"/>
  <c r="G162" i="10" s="1"/>
  <c r="AM163" i="10"/>
  <c r="AM162" i="10" s="1"/>
  <c r="D163" i="10"/>
  <c r="D162" i="10" s="1"/>
  <c r="T163" i="10"/>
  <c r="T162" i="10" s="1"/>
  <c r="AJ163" i="10"/>
  <c r="AJ162" i="10" s="1"/>
  <c r="AL186" i="7"/>
  <c r="AL138" i="7"/>
  <c r="AL137" i="7" s="1"/>
  <c r="AL185" i="7" s="1"/>
  <c r="T186" i="7"/>
  <c r="R137" i="7"/>
  <c r="R185" i="7" s="1"/>
  <c r="K186" i="7"/>
  <c r="K138" i="7"/>
  <c r="K137" i="7" s="1"/>
  <c r="K185" i="7" s="1"/>
  <c r="AB137" i="7"/>
  <c r="AB185" i="7" s="1"/>
  <c r="P138" i="10"/>
  <c r="U138" i="10"/>
  <c r="K138" i="10"/>
  <c r="AI155" i="10"/>
  <c r="AI154" i="10" s="1"/>
  <c r="AA155" i="10"/>
  <c r="AA154" i="10" s="1"/>
  <c r="AM155" i="10"/>
  <c r="AM154" i="10" s="1"/>
  <c r="P155" i="10"/>
  <c r="P154" i="10" s="1"/>
  <c r="AF155" i="10"/>
  <c r="AF154" i="10" s="1"/>
  <c r="F155" i="10"/>
  <c r="F154" i="10" s="1"/>
  <c r="V155" i="10"/>
  <c r="V154" i="10" s="1"/>
  <c r="AL155" i="10"/>
  <c r="AL154" i="10" s="1"/>
  <c r="P147" i="10"/>
  <c r="P146" i="10" s="1"/>
  <c r="T147" i="10"/>
  <c r="T146" i="10" s="1"/>
  <c r="V147" i="10"/>
  <c r="V146" i="10" s="1"/>
  <c r="AQ172" i="10"/>
  <c r="AQ171" i="10" s="1"/>
  <c r="AQ170" i="10" s="1"/>
  <c r="AI172" i="10"/>
  <c r="AI171" i="10" s="1"/>
  <c r="AI170" i="10" s="1"/>
  <c r="G172" i="10"/>
  <c r="G171" i="10" s="1"/>
  <c r="G170" i="10" s="1"/>
  <c r="M172" i="10"/>
  <c r="M171" i="10" s="1"/>
  <c r="M170" i="10" s="1"/>
  <c r="I172" i="10"/>
  <c r="I171" i="10" s="1"/>
  <c r="I170" i="10" s="1"/>
  <c r="AO172" i="10"/>
  <c r="AO171" i="10" s="1"/>
  <c r="AO170" i="10" s="1"/>
  <c r="P172" i="10"/>
  <c r="P171" i="10" s="1"/>
  <c r="P170" i="10" s="1"/>
  <c r="AF172" i="10"/>
  <c r="AF171" i="10" s="1"/>
  <c r="AF170" i="10" s="1"/>
  <c r="AL172" i="10"/>
  <c r="AL171" i="10" s="1"/>
  <c r="AL170" i="10" s="1"/>
  <c r="I138" i="7"/>
  <c r="I137" i="7" s="1"/>
  <c r="I185" i="7" s="1"/>
  <c r="I186" i="7"/>
  <c r="F138" i="7"/>
  <c r="F137" i="7" s="1"/>
  <c r="F185" i="7" s="1"/>
  <c r="F186" i="7"/>
  <c r="H137" i="7"/>
  <c r="H185" i="7" s="1"/>
  <c r="C138" i="7"/>
  <c r="C137" i="7" s="1"/>
  <c r="C185" i="7" s="1"/>
  <c r="C186" i="7"/>
  <c r="FM112" i="11"/>
  <c r="FM111" i="11" s="1"/>
  <c r="FM159" i="11" s="1"/>
  <c r="FM160" i="11"/>
  <c r="Q163" i="10"/>
  <c r="Q162" i="10" s="1"/>
  <c r="AO163" i="10"/>
  <c r="AO162" i="10" s="1"/>
  <c r="M163" i="10"/>
  <c r="M162" i="10" s="1"/>
  <c r="S163" i="10"/>
  <c r="S162" i="10" s="1"/>
  <c r="O163" i="10"/>
  <c r="O162" i="10" s="1"/>
  <c r="H163" i="10"/>
  <c r="H162" i="10" s="1"/>
  <c r="X163" i="10"/>
  <c r="X162" i="10" s="1"/>
  <c r="AN163" i="10"/>
  <c r="AN162" i="10" s="1"/>
  <c r="AO138" i="7"/>
  <c r="AO137" i="7" s="1"/>
  <c r="AO185" i="7" s="1"/>
  <c r="AO186" i="7"/>
  <c r="Q138" i="7"/>
  <c r="Q137" i="7" s="1"/>
  <c r="Q185" i="7" s="1"/>
  <c r="Q186" i="7"/>
  <c r="T137" i="7"/>
  <c r="T185" i="7" s="1"/>
  <c r="R186" i="7"/>
  <c r="AI138" i="7"/>
  <c r="AI137" i="7" s="1"/>
  <c r="AI185" i="7" s="1"/>
  <c r="AI186" i="7"/>
  <c r="AE186" i="7"/>
  <c r="AE138" i="7"/>
  <c r="AE137" i="7" s="1"/>
  <c r="AE185" i="7" s="1"/>
  <c r="AJ186" i="7"/>
  <c r="AH137" i="7"/>
  <c r="AH185" i="7" s="1"/>
  <c r="Y138" i="10"/>
  <c r="O138" i="10"/>
  <c r="AE138" i="10"/>
  <c r="AQ155" i="10"/>
  <c r="AQ154" i="10" s="1"/>
  <c r="K155" i="10"/>
  <c r="K154" i="10" s="1"/>
  <c r="O155" i="10"/>
  <c r="O154" i="10" s="1"/>
  <c r="D155" i="10"/>
  <c r="D154" i="10" s="1"/>
  <c r="T155" i="10"/>
  <c r="T154" i="10" s="1"/>
  <c r="AJ155" i="10"/>
  <c r="AJ154" i="10" s="1"/>
  <c r="J155" i="10"/>
  <c r="J154" i="10" s="1"/>
  <c r="Z155" i="10"/>
  <c r="Z154" i="10" s="1"/>
  <c r="AP155" i="10"/>
  <c r="AP154" i="10" s="1"/>
  <c r="X147" i="10"/>
  <c r="X146" i="10" s="1"/>
  <c r="AJ147" i="10"/>
  <c r="AJ146" i="10" s="1"/>
  <c r="AA172" i="10"/>
  <c r="AA171" i="10" s="1"/>
  <c r="AA170" i="10" s="1"/>
  <c r="S172" i="10"/>
  <c r="S171" i="10" s="1"/>
  <c r="S170" i="10" s="1"/>
  <c r="W172" i="10"/>
  <c r="W171" i="10" s="1"/>
  <c r="W170" i="10" s="1"/>
  <c r="U172" i="10"/>
  <c r="U171" i="10" s="1"/>
  <c r="U170" i="10" s="1"/>
  <c r="Q172" i="10"/>
  <c r="Q171" i="10" s="1"/>
  <c r="Q170" i="10" s="1"/>
  <c r="AC186" i="7"/>
  <c r="AC138" i="7"/>
  <c r="AC137" i="7" s="1"/>
  <c r="AC185" i="7" s="1"/>
  <c r="U186" i="7"/>
  <c r="U138" i="7"/>
  <c r="U137" i="7" s="1"/>
  <c r="U185" i="7" s="1"/>
  <c r="AF137" i="7"/>
  <c r="AF185" i="7" s="1"/>
  <c r="FM112" i="2"/>
  <c r="FM111" i="2" s="1"/>
  <c r="FM159" i="2" s="1"/>
  <c r="FM160" i="2"/>
  <c r="AN139" i="4"/>
  <c r="AN138" i="4" s="1"/>
  <c r="FL112" i="11"/>
  <c r="FL111" i="11" s="1"/>
  <c r="FL159" i="11" s="1"/>
  <c r="FL160" i="11"/>
  <c r="FL112" i="2"/>
  <c r="FL111" i="2" s="1"/>
  <c r="FL159" i="2" s="1"/>
  <c r="FL160" i="2"/>
  <c r="FK112" i="11"/>
  <c r="FK111" i="11" s="1"/>
  <c r="FK159" i="11" s="1"/>
  <c r="FK160" i="11"/>
  <c r="FK112" i="2"/>
  <c r="FK111" i="2" s="1"/>
  <c r="FK159" i="2" s="1"/>
  <c r="FK160" i="2"/>
  <c r="AP172" i="4"/>
  <c r="AP171" i="4" s="1"/>
  <c r="AP170" i="4" s="1"/>
  <c r="AP139" i="4"/>
  <c r="AP138" i="4" s="1"/>
  <c r="AP187" i="4"/>
  <c r="FJ112" i="11"/>
  <c r="FJ111" i="11" s="1"/>
  <c r="FJ159" i="11" s="1"/>
  <c r="FJ160" i="11"/>
  <c r="FJ160" i="2"/>
  <c r="FJ112" i="2"/>
  <c r="FJ111" i="2" s="1"/>
  <c r="FJ159" i="2" s="1"/>
  <c r="AP188" i="4"/>
  <c r="AZ111" i="5"/>
  <c r="BE111" i="5"/>
  <c r="AB111" i="5"/>
  <c r="AA111" i="5"/>
  <c r="AH111" i="5"/>
  <c r="X111" i="5"/>
  <c r="BD111" i="5"/>
  <c r="BJ111" i="5"/>
  <c r="BI111" i="5"/>
  <c r="AQ111" i="5"/>
  <c r="AY111" i="5"/>
  <c r="AT111" i="5"/>
  <c r="AL111" i="5"/>
  <c r="AW111" i="5"/>
  <c r="I111" i="5"/>
  <c r="G111" i="5"/>
  <c r="AG111" i="5"/>
  <c r="AM111" i="5"/>
  <c r="Z111" i="5"/>
  <c r="F111" i="5"/>
  <c r="BF111" i="5"/>
  <c r="D111" i="5"/>
  <c r="AF111" i="5"/>
  <c r="AJ111" i="5"/>
  <c r="BK111" i="5"/>
  <c r="Y111" i="5"/>
  <c r="BH111" i="5"/>
  <c r="AU111" i="5"/>
  <c r="AC111" i="5"/>
  <c r="BL111" i="5"/>
  <c r="V111" i="5"/>
  <c r="S111" i="5"/>
  <c r="BC111" i="5"/>
  <c r="AD111" i="5"/>
  <c r="AO111" i="5"/>
  <c r="AI111" i="5"/>
  <c r="AE111" i="5"/>
  <c r="BG111" i="5"/>
  <c r="AV111" i="5"/>
  <c r="B111" i="5"/>
  <c r="N111" i="5"/>
  <c r="T111" i="5"/>
  <c r="AS111" i="5"/>
  <c r="C111" i="5"/>
  <c r="K111" i="5"/>
  <c r="BA111" i="5"/>
  <c r="AR111" i="5"/>
  <c r="O111" i="5"/>
  <c r="W111" i="5"/>
  <c r="L111" i="5"/>
  <c r="AK111" i="5"/>
  <c r="Q111" i="5"/>
  <c r="AX111" i="5"/>
  <c r="M111" i="5"/>
  <c r="AP111" i="5"/>
  <c r="U111" i="5"/>
  <c r="AN111" i="5"/>
  <c r="E111" i="5"/>
  <c r="BM111" i="5"/>
  <c r="H111" i="5"/>
  <c r="P111" i="5"/>
  <c r="R111" i="5"/>
  <c r="J111" i="5"/>
  <c r="BB111" i="5"/>
  <c r="FI112" i="2"/>
  <c r="FI111" i="2" s="1"/>
  <c r="FI159" i="2" s="1"/>
  <c r="FI160" i="2"/>
  <c r="FI112" i="11"/>
  <c r="FI111" i="11" s="1"/>
  <c r="FI159" i="11" s="1"/>
  <c r="FI160" i="11"/>
  <c r="AP147" i="4"/>
  <c r="AP146" i="4" s="1"/>
  <c r="AP155" i="4"/>
  <c r="AP154" i="4" s="1"/>
  <c r="FH112" i="11"/>
  <c r="FH111" i="11" s="1"/>
  <c r="FH159" i="11" s="1"/>
  <c r="FH160" i="11"/>
  <c r="FH112" i="2"/>
  <c r="FH111" i="2" s="1"/>
  <c r="FH159" i="2" s="1"/>
  <c r="FH160" i="2"/>
  <c r="FG160" i="2"/>
  <c r="FG112" i="2"/>
  <c r="FG160" i="11"/>
  <c r="FG112" i="11"/>
  <c r="FG111" i="11" s="1"/>
  <c r="FG159" i="11" s="1"/>
  <c r="FF160" i="11"/>
  <c r="FF112" i="11"/>
  <c r="FF111" i="11" s="1"/>
  <c r="FF159" i="11" s="1"/>
  <c r="FF160" i="2"/>
  <c r="FF111" i="2"/>
  <c r="FF159" i="2" s="1"/>
  <c r="AM147" i="4"/>
  <c r="AM146" i="4" s="1"/>
  <c r="CZ160" i="11"/>
  <c r="CZ112" i="11"/>
  <c r="CZ111" i="11" s="1"/>
  <c r="CZ159" i="11" s="1"/>
  <c r="DE160" i="11"/>
  <c r="DE112" i="11"/>
  <c r="DE111" i="11" s="1"/>
  <c r="DE159" i="11" s="1"/>
  <c r="EC160" i="11"/>
  <c r="EC112" i="11"/>
  <c r="EC111" i="11" s="1"/>
  <c r="EC159" i="11" s="1"/>
  <c r="BT160" i="11"/>
  <c r="BT112" i="11"/>
  <c r="BT111" i="11" s="1"/>
  <c r="BT159" i="11" s="1"/>
  <c r="CK160" i="11"/>
  <c r="CK112" i="11"/>
  <c r="CK111" i="11" s="1"/>
  <c r="CK159" i="11" s="1"/>
  <c r="CV160" i="2"/>
  <c r="CV112" i="2"/>
  <c r="CV111" i="2" s="1"/>
  <c r="CV159" i="2" s="1"/>
  <c r="ET160" i="11"/>
  <c r="ET112" i="11"/>
  <c r="ET111" i="11" s="1"/>
  <c r="ET159" i="11" s="1"/>
  <c r="DV160" i="2"/>
  <c r="DV112" i="2"/>
  <c r="DV111" i="2" s="1"/>
  <c r="DV159" i="2" s="1"/>
  <c r="CQ160" i="2"/>
  <c r="CQ112" i="2"/>
  <c r="CQ111" i="2" s="1"/>
  <c r="CQ159" i="2" s="1"/>
  <c r="AH160" i="11"/>
  <c r="AH112" i="11"/>
  <c r="AH111" i="11" s="1"/>
  <c r="AH159" i="11" s="1"/>
  <c r="EF160" i="11"/>
  <c r="EF112" i="11"/>
  <c r="EF111" i="11" s="1"/>
  <c r="EF159" i="11" s="1"/>
  <c r="BE160" i="11"/>
  <c r="BE112" i="11"/>
  <c r="BE111" i="11" s="1"/>
  <c r="BE159" i="11" s="1"/>
  <c r="CJ160" i="11"/>
  <c r="CJ112" i="11"/>
  <c r="CJ111" i="11" s="1"/>
  <c r="CJ159" i="11" s="1"/>
  <c r="CM160" i="11"/>
  <c r="CM112" i="11"/>
  <c r="CM111" i="11" s="1"/>
  <c r="CM159" i="11" s="1"/>
  <c r="BN160" i="2"/>
  <c r="BN112" i="2"/>
  <c r="BN111" i="2" s="1"/>
  <c r="BN159" i="2" s="1"/>
  <c r="AP160" i="11"/>
  <c r="AP112" i="11"/>
  <c r="AP111" i="11" s="1"/>
  <c r="AP159" i="11" s="1"/>
  <c r="CM160" i="2"/>
  <c r="CM112" i="2"/>
  <c r="CM111" i="2" s="1"/>
  <c r="CM159" i="2" s="1"/>
  <c r="ER160" i="11"/>
  <c r="ER112" i="11"/>
  <c r="ER111" i="11" s="1"/>
  <c r="ER159" i="11" s="1"/>
  <c r="AM160" i="11"/>
  <c r="AM112" i="11"/>
  <c r="AM111" i="11" s="1"/>
  <c r="AM159" i="11" s="1"/>
  <c r="DU160" i="2"/>
  <c r="DU112" i="2"/>
  <c r="DU111" i="2" s="1"/>
  <c r="DU159" i="2" s="1"/>
  <c r="BX160" i="11"/>
  <c r="BX112" i="11"/>
  <c r="BX111" i="11" s="1"/>
  <c r="BX159" i="11" s="1"/>
  <c r="BM160" i="11"/>
  <c r="BM112" i="11"/>
  <c r="BM111" i="11" s="1"/>
  <c r="BM159" i="11" s="1"/>
  <c r="CB160" i="11"/>
  <c r="CB112" i="11"/>
  <c r="CB111" i="11" s="1"/>
  <c r="CB159" i="11" s="1"/>
  <c r="AQ160" i="2"/>
  <c r="AQ112" i="2"/>
  <c r="AQ111" i="2" s="1"/>
  <c r="AQ159" i="2" s="1"/>
  <c r="AJ139" i="4"/>
  <c r="P139" i="4"/>
  <c r="F139" i="4"/>
  <c r="Y139" i="4"/>
  <c r="G139" i="4"/>
  <c r="Q139" i="4"/>
  <c r="AG139" i="4"/>
  <c r="AE139" i="4"/>
  <c r="J139" i="4"/>
  <c r="W139" i="4"/>
  <c r="B139" i="4"/>
  <c r="E139" i="4"/>
  <c r="D139" i="4"/>
  <c r="AF139" i="4"/>
  <c r="U139" i="4"/>
  <c r="H139" i="4"/>
  <c r="N139" i="4"/>
  <c r="AB139" i="4"/>
  <c r="B160" i="2"/>
  <c r="AD139" i="4"/>
  <c r="S139" i="4"/>
  <c r="O139" i="4"/>
  <c r="M139" i="4"/>
  <c r="AA139" i="4"/>
  <c r="Z139" i="4"/>
  <c r="R139" i="4"/>
  <c r="T139" i="4"/>
  <c r="L139" i="4"/>
  <c r="I139" i="4"/>
  <c r="X139" i="4"/>
  <c r="C139" i="4"/>
  <c r="AC139" i="4"/>
  <c r="V139" i="4"/>
  <c r="AI139" i="4"/>
  <c r="AK139" i="4"/>
  <c r="K139" i="4"/>
  <c r="AH139" i="4"/>
  <c r="B112" i="2"/>
  <c r="AO163" i="4"/>
  <c r="AO162" i="4" s="1"/>
  <c r="F172" i="4"/>
  <c r="F171" i="4" s="1"/>
  <c r="F170" i="4" s="1"/>
  <c r="AJ172" i="4"/>
  <c r="AJ171" i="4" s="1"/>
  <c r="AJ170" i="4" s="1"/>
  <c r="Z172" i="4"/>
  <c r="Z171" i="4" s="1"/>
  <c r="Z170" i="4" s="1"/>
  <c r="AF172" i="4"/>
  <c r="AF171" i="4" s="1"/>
  <c r="AF170" i="4" s="1"/>
  <c r="AE172" i="4"/>
  <c r="AE171" i="4" s="1"/>
  <c r="AE170" i="4" s="1"/>
  <c r="S172" i="4"/>
  <c r="S171" i="4" s="1"/>
  <c r="S170" i="4" s="1"/>
  <c r="AG172" i="4"/>
  <c r="AG171" i="4" s="1"/>
  <c r="AG170" i="4" s="1"/>
  <c r="D172" i="4"/>
  <c r="D171" i="4" s="1"/>
  <c r="D170" i="4" s="1"/>
  <c r="P172" i="4"/>
  <c r="P171" i="4" s="1"/>
  <c r="P170" i="4" s="1"/>
  <c r="AB172" i="4"/>
  <c r="AB171" i="4" s="1"/>
  <c r="AB170" i="4" s="1"/>
  <c r="Q172" i="4"/>
  <c r="Q171" i="4" s="1"/>
  <c r="Q170" i="4" s="1"/>
  <c r="AI172" i="4"/>
  <c r="AI171" i="4" s="1"/>
  <c r="AI170" i="4" s="1"/>
  <c r="N172" i="4"/>
  <c r="N171" i="4" s="1"/>
  <c r="N170" i="4" s="1"/>
  <c r="V172" i="4"/>
  <c r="V171" i="4" s="1"/>
  <c r="V170" i="4" s="1"/>
  <c r="J172" i="4"/>
  <c r="J171" i="4" s="1"/>
  <c r="J170" i="4" s="1"/>
  <c r="H172" i="4"/>
  <c r="H171" i="4" s="1"/>
  <c r="H170" i="4" s="1"/>
  <c r="AH172" i="4"/>
  <c r="AH171" i="4" s="1"/>
  <c r="AH170" i="4" s="1"/>
  <c r="R172" i="4"/>
  <c r="R171" i="4" s="1"/>
  <c r="R170" i="4" s="1"/>
  <c r="W172" i="4"/>
  <c r="W171" i="4" s="1"/>
  <c r="W170" i="4" s="1"/>
  <c r="G172" i="4"/>
  <c r="G171" i="4" s="1"/>
  <c r="G170" i="4" s="1"/>
  <c r="AD172" i="4"/>
  <c r="AD171" i="4" s="1"/>
  <c r="AD170" i="4" s="1"/>
  <c r="I172" i="4"/>
  <c r="I171" i="4" s="1"/>
  <c r="I170" i="4" s="1"/>
  <c r="U172" i="4"/>
  <c r="U171" i="4" s="1"/>
  <c r="U170" i="4" s="1"/>
  <c r="T172" i="4"/>
  <c r="T171" i="4" s="1"/>
  <c r="T170" i="4" s="1"/>
  <c r="K172" i="4"/>
  <c r="K171" i="4" s="1"/>
  <c r="K170" i="4" s="1"/>
  <c r="E172" i="4"/>
  <c r="E171" i="4" s="1"/>
  <c r="E170" i="4" s="1"/>
  <c r="M172" i="4"/>
  <c r="M171" i="4" s="1"/>
  <c r="M170" i="4" s="1"/>
  <c r="AC172" i="4"/>
  <c r="AC171" i="4" s="1"/>
  <c r="AC170" i="4" s="1"/>
  <c r="AK172" i="4"/>
  <c r="AK171" i="4" s="1"/>
  <c r="AK170" i="4" s="1"/>
  <c r="Y172" i="4"/>
  <c r="Y171" i="4" s="1"/>
  <c r="Y170" i="4" s="1"/>
  <c r="O172" i="4"/>
  <c r="O171" i="4" s="1"/>
  <c r="O170" i="4" s="1"/>
  <c r="B172" i="4"/>
  <c r="B171" i="4" s="1"/>
  <c r="B170" i="4" s="1"/>
  <c r="C172" i="4"/>
  <c r="C171" i="4" s="1"/>
  <c r="C170" i="4" s="1"/>
  <c r="L172" i="4"/>
  <c r="L171" i="4" s="1"/>
  <c r="L170" i="4" s="1"/>
  <c r="AA172" i="4"/>
  <c r="AA171" i="4" s="1"/>
  <c r="AA170" i="4" s="1"/>
  <c r="X172" i="4"/>
  <c r="X171" i="4" s="1"/>
  <c r="X170" i="4" s="1"/>
  <c r="B145" i="2"/>
  <c r="B144" i="2" s="1"/>
  <c r="AP160" i="2"/>
  <c r="AP112" i="2"/>
  <c r="AP111" i="2" s="1"/>
  <c r="AP159" i="2" s="1"/>
  <c r="N160" i="11"/>
  <c r="N112" i="11"/>
  <c r="N111" i="11" s="1"/>
  <c r="N159" i="11" s="1"/>
  <c r="DS160" i="11"/>
  <c r="DS112" i="11"/>
  <c r="DS111" i="11" s="1"/>
  <c r="DS159" i="11" s="1"/>
  <c r="CE160" i="2"/>
  <c r="CE112" i="2"/>
  <c r="CE111" i="2" s="1"/>
  <c r="CE159" i="2" s="1"/>
  <c r="F160" i="2"/>
  <c r="F112" i="2"/>
  <c r="F111" i="2" s="1"/>
  <c r="F159" i="2" s="1"/>
  <c r="O160" i="2"/>
  <c r="O112" i="2"/>
  <c r="O111" i="2" s="1"/>
  <c r="O159" i="2" s="1"/>
  <c r="BF160" i="2"/>
  <c r="BF112" i="2"/>
  <c r="BF111" i="2" s="1"/>
  <c r="BF159" i="2" s="1"/>
  <c r="BJ160" i="2"/>
  <c r="BJ112" i="2"/>
  <c r="BJ111" i="2" s="1"/>
  <c r="BJ159" i="2" s="1"/>
  <c r="DH160" i="11"/>
  <c r="DH112" i="11"/>
  <c r="DH111" i="11" s="1"/>
  <c r="DH159" i="11" s="1"/>
  <c r="DO160" i="11"/>
  <c r="DO112" i="11"/>
  <c r="DO111" i="11" s="1"/>
  <c r="DO159" i="11" s="1"/>
  <c r="EK160" i="11"/>
  <c r="EK112" i="11"/>
  <c r="EK111" i="11" s="1"/>
  <c r="EK159" i="11" s="1"/>
  <c r="BI160" i="11"/>
  <c r="BI112" i="11"/>
  <c r="BI111" i="11" s="1"/>
  <c r="BI159" i="11" s="1"/>
  <c r="CL160" i="2"/>
  <c r="CL112" i="2"/>
  <c r="CL111" i="2" s="1"/>
  <c r="CL159" i="2" s="1"/>
  <c r="CH160" i="2"/>
  <c r="CH112" i="2"/>
  <c r="CH111" i="2" s="1"/>
  <c r="CH159" i="2" s="1"/>
  <c r="DR160" i="2"/>
  <c r="DR112" i="2"/>
  <c r="DR111" i="2" s="1"/>
  <c r="DR159" i="2" s="1"/>
  <c r="FD160" i="2"/>
  <c r="FD112" i="2"/>
  <c r="DF160" i="2"/>
  <c r="DF112" i="2"/>
  <c r="DF111" i="2" s="1"/>
  <c r="DF159" i="2" s="1"/>
  <c r="AB160" i="2"/>
  <c r="AB112" i="2"/>
  <c r="AB111" i="2" s="1"/>
  <c r="AB159" i="2" s="1"/>
  <c r="BA160" i="2"/>
  <c r="BA112" i="2"/>
  <c r="BA111" i="2" s="1"/>
  <c r="BA159" i="2" s="1"/>
  <c r="BA160" i="11"/>
  <c r="BA112" i="11"/>
  <c r="BA111" i="11" s="1"/>
  <c r="BA159" i="11" s="1"/>
  <c r="BE160" i="2"/>
  <c r="BE112" i="2"/>
  <c r="BE111" i="2" s="1"/>
  <c r="BE159" i="2" s="1"/>
  <c r="AY160" i="2"/>
  <c r="AY112" i="2"/>
  <c r="AY111" i="2" s="1"/>
  <c r="AY159" i="2" s="1"/>
  <c r="FB160" i="11"/>
  <c r="FB112" i="11"/>
  <c r="FB111" i="11" s="1"/>
  <c r="FB159" i="11" s="1"/>
  <c r="AG160" i="11"/>
  <c r="AG112" i="11"/>
  <c r="AG111" i="11" s="1"/>
  <c r="AG159" i="11" s="1"/>
  <c r="E160" i="2"/>
  <c r="E112" i="2"/>
  <c r="E111" i="2" s="1"/>
  <c r="E159" i="2" s="1"/>
  <c r="AU160" i="2"/>
  <c r="AU112" i="2"/>
  <c r="AU111" i="2" s="1"/>
  <c r="AU159" i="2" s="1"/>
  <c r="AM155" i="4"/>
  <c r="AM154" i="4" s="1"/>
  <c r="AL155" i="4"/>
  <c r="AL154" i="4" s="1"/>
  <c r="FA160" i="2"/>
  <c r="FA112" i="2"/>
  <c r="DW160" i="11"/>
  <c r="DW112" i="11"/>
  <c r="DW111" i="11" s="1"/>
  <c r="DW159" i="11" s="1"/>
  <c r="DN160" i="11"/>
  <c r="DN112" i="11"/>
  <c r="DN111" i="11" s="1"/>
  <c r="DN159" i="11" s="1"/>
  <c r="AC160" i="2"/>
  <c r="AC112" i="2"/>
  <c r="AC111" i="2" s="1"/>
  <c r="AC159" i="2" s="1"/>
  <c r="DQ160" i="2"/>
  <c r="DQ112" i="2"/>
  <c r="DQ111" i="2" s="1"/>
  <c r="DQ159" i="2" s="1"/>
  <c r="BD160" i="11"/>
  <c r="BD112" i="11"/>
  <c r="BD111" i="11" s="1"/>
  <c r="BD159" i="11" s="1"/>
  <c r="DT160" i="11"/>
  <c r="DT112" i="11"/>
  <c r="DT111" i="11" s="1"/>
  <c r="DT159" i="11" s="1"/>
  <c r="CJ160" i="2"/>
  <c r="CJ112" i="2"/>
  <c r="CJ111" i="2" s="1"/>
  <c r="CJ159" i="2" s="1"/>
  <c r="FD160" i="11"/>
  <c r="FD112" i="11"/>
  <c r="FD111" i="11" s="1"/>
  <c r="FD159" i="11" s="1"/>
  <c r="CN160" i="11"/>
  <c r="CN112" i="11"/>
  <c r="CN111" i="11" s="1"/>
  <c r="CN159" i="11" s="1"/>
  <c r="EO160" i="11"/>
  <c r="EO112" i="11"/>
  <c r="EO111" i="11" s="1"/>
  <c r="EO159" i="11" s="1"/>
  <c r="EJ160" i="2"/>
  <c r="EJ112" i="2"/>
  <c r="EJ111" i="2" s="1"/>
  <c r="EJ159" i="2" s="1"/>
  <c r="V160" i="11"/>
  <c r="V112" i="11"/>
  <c r="V111" i="11" s="1"/>
  <c r="V159" i="11" s="1"/>
  <c r="EW160" i="11"/>
  <c r="EW112" i="11"/>
  <c r="EW111" i="11" s="1"/>
  <c r="EW159" i="11" s="1"/>
  <c r="CD160" i="11"/>
  <c r="CD112" i="11"/>
  <c r="CD111" i="11" s="1"/>
  <c r="CD159" i="11" s="1"/>
  <c r="DU160" i="11"/>
  <c r="DU112" i="11"/>
  <c r="DU111" i="11" s="1"/>
  <c r="DU159" i="11" s="1"/>
  <c r="BX160" i="2"/>
  <c r="BX112" i="2"/>
  <c r="BX111" i="2" s="1"/>
  <c r="BX159" i="2" s="1"/>
  <c r="DA160" i="2"/>
  <c r="DA112" i="2"/>
  <c r="DA111" i="2" s="1"/>
  <c r="DA159" i="2" s="1"/>
  <c r="DT160" i="2"/>
  <c r="DT112" i="2"/>
  <c r="DT111" i="2" s="1"/>
  <c r="DT159" i="2" s="1"/>
  <c r="EG160" i="11"/>
  <c r="EG112" i="11"/>
  <c r="EG111" i="11" s="1"/>
  <c r="EG159" i="11" s="1"/>
  <c r="B128" i="11"/>
  <c r="ED160" i="2"/>
  <c r="ED112" i="2"/>
  <c r="ED111" i="2" s="1"/>
  <c r="ED159" i="2" s="1"/>
  <c r="AN160" i="11"/>
  <c r="AN112" i="11"/>
  <c r="AN111" i="11" s="1"/>
  <c r="AN159" i="11" s="1"/>
  <c r="EU160" i="11"/>
  <c r="EU112" i="11"/>
  <c r="EU111" i="11" s="1"/>
  <c r="EU159" i="11" s="1"/>
  <c r="BR160" i="11"/>
  <c r="BR112" i="11"/>
  <c r="BR111" i="11" s="1"/>
  <c r="BR159" i="11" s="1"/>
  <c r="L160" i="11"/>
  <c r="L112" i="11"/>
  <c r="L111" i="11" s="1"/>
  <c r="L159" i="11" s="1"/>
  <c r="Y160" i="11"/>
  <c r="Y112" i="11"/>
  <c r="Y111" i="11" s="1"/>
  <c r="Y159" i="11" s="1"/>
  <c r="DI160" i="11"/>
  <c r="DI112" i="11"/>
  <c r="DI111" i="11" s="1"/>
  <c r="DI159" i="11" s="1"/>
  <c r="DF160" i="11"/>
  <c r="DF112" i="11"/>
  <c r="DF111" i="11" s="1"/>
  <c r="DF159" i="11" s="1"/>
  <c r="EB160" i="11"/>
  <c r="EB112" i="11"/>
  <c r="EB111" i="11" s="1"/>
  <c r="EB159" i="11" s="1"/>
  <c r="DB160" i="11"/>
  <c r="DB112" i="11"/>
  <c r="DB111" i="11" s="1"/>
  <c r="DB159" i="11" s="1"/>
  <c r="H160" i="2"/>
  <c r="H112" i="2"/>
  <c r="H111" i="2" s="1"/>
  <c r="H159" i="2" s="1"/>
  <c r="EE160" i="2"/>
  <c r="EE112" i="2"/>
  <c r="EE111" i="2" s="1"/>
  <c r="EE159" i="2" s="1"/>
  <c r="BQ160" i="2"/>
  <c r="BQ112" i="2"/>
  <c r="BQ111" i="2" s="1"/>
  <c r="BQ159" i="2" s="1"/>
  <c r="CK160" i="2"/>
  <c r="CK112" i="2"/>
  <c r="CK111" i="2" s="1"/>
  <c r="CK159" i="2" s="1"/>
  <c r="FC160" i="2"/>
  <c r="FC112" i="2"/>
  <c r="AY160" i="11"/>
  <c r="AY112" i="11"/>
  <c r="AY111" i="11" s="1"/>
  <c r="AY159" i="11" s="1"/>
  <c r="DW160" i="2"/>
  <c r="DW112" i="2"/>
  <c r="DW111" i="2" s="1"/>
  <c r="DW159" i="2" s="1"/>
  <c r="BJ160" i="11"/>
  <c r="BJ112" i="11"/>
  <c r="BJ111" i="11" s="1"/>
  <c r="BJ159" i="11" s="1"/>
  <c r="E160" i="11"/>
  <c r="E112" i="11"/>
  <c r="E111" i="11" s="1"/>
  <c r="E159" i="11" s="1"/>
  <c r="EM160" i="2"/>
  <c r="EM112" i="2"/>
  <c r="EM111" i="2" s="1"/>
  <c r="EM159" i="2" s="1"/>
  <c r="CZ160" i="2"/>
  <c r="CZ112" i="2"/>
  <c r="CZ111" i="2" s="1"/>
  <c r="CZ159" i="2" s="1"/>
  <c r="AW160" i="11"/>
  <c r="AW112" i="11"/>
  <c r="AW111" i="11" s="1"/>
  <c r="AW159" i="11" s="1"/>
  <c r="AA160" i="11"/>
  <c r="AA112" i="11"/>
  <c r="AA111" i="11" s="1"/>
  <c r="AA159" i="11" s="1"/>
  <c r="CF160" i="2"/>
  <c r="CF112" i="2"/>
  <c r="CF111" i="2" s="1"/>
  <c r="CF159" i="2" s="1"/>
  <c r="EY160" i="11"/>
  <c r="EY112" i="11"/>
  <c r="EY111" i="11" s="1"/>
  <c r="EY159" i="11" s="1"/>
  <c r="EN160" i="2"/>
  <c r="EN112" i="2"/>
  <c r="EN111" i="2" s="1"/>
  <c r="EN159" i="2" s="1"/>
  <c r="CN160" i="2"/>
  <c r="CN112" i="2"/>
  <c r="CN111" i="2" s="1"/>
  <c r="CN159" i="2" s="1"/>
  <c r="AE160" i="11"/>
  <c r="AE112" i="11"/>
  <c r="AE111" i="11" s="1"/>
  <c r="AE159" i="11" s="1"/>
  <c r="CP160" i="11"/>
  <c r="CP112" i="11"/>
  <c r="CP111" i="11" s="1"/>
  <c r="CP159" i="11" s="1"/>
  <c r="AF160" i="11"/>
  <c r="AF112" i="11"/>
  <c r="AF111" i="11" s="1"/>
  <c r="AF159" i="11" s="1"/>
  <c r="EE160" i="11"/>
  <c r="EE112" i="11"/>
  <c r="EE111" i="11" s="1"/>
  <c r="EE159" i="11" s="1"/>
  <c r="CS160" i="11"/>
  <c r="CS112" i="11"/>
  <c r="CS111" i="11" s="1"/>
  <c r="CS159" i="11" s="1"/>
  <c r="CG160" i="2"/>
  <c r="CG112" i="2"/>
  <c r="CG111" i="2" s="1"/>
  <c r="CG159" i="2" s="1"/>
  <c r="DX160" i="2"/>
  <c r="DX112" i="2"/>
  <c r="DX111" i="2" s="1"/>
  <c r="DX159" i="2" s="1"/>
  <c r="DK160" i="11"/>
  <c r="DK112" i="11"/>
  <c r="DK111" i="11" s="1"/>
  <c r="DK159" i="11" s="1"/>
  <c r="AI160" i="11"/>
  <c r="AI112" i="11"/>
  <c r="AI111" i="11" s="1"/>
  <c r="AI159" i="11" s="1"/>
  <c r="AN163" i="4"/>
  <c r="AN162" i="4" s="1"/>
  <c r="AM172" i="4"/>
  <c r="AM171" i="4" s="1"/>
  <c r="AM170" i="4" s="1"/>
  <c r="AL160" i="2"/>
  <c r="AL112" i="2"/>
  <c r="AL111" i="2" s="1"/>
  <c r="AL159" i="2" s="1"/>
  <c r="I160" i="2"/>
  <c r="I112" i="2"/>
  <c r="I111" i="2" s="1"/>
  <c r="I159" i="2" s="1"/>
  <c r="AA160" i="2"/>
  <c r="AA112" i="2"/>
  <c r="AA111" i="2" s="1"/>
  <c r="AA159" i="2" s="1"/>
  <c r="P160" i="11"/>
  <c r="P112" i="11"/>
  <c r="P111" i="11" s="1"/>
  <c r="P159" i="11" s="1"/>
  <c r="X160" i="2"/>
  <c r="X112" i="2"/>
  <c r="X111" i="2" s="1"/>
  <c r="X159" i="2" s="1"/>
  <c r="CL160" i="11"/>
  <c r="CL112" i="11"/>
  <c r="CL111" i="11" s="1"/>
  <c r="CL159" i="11" s="1"/>
  <c r="EB160" i="2"/>
  <c r="EB112" i="2"/>
  <c r="EB111" i="2" s="1"/>
  <c r="EB159" i="2" s="1"/>
  <c r="AX160" i="2"/>
  <c r="AX112" i="2"/>
  <c r="AX111" i="2" s="1"/>
  <c r="AX159" i="2" s="1"/>
  <c r="BG160" i="2"/>
  <c r="BG112" i="2"/>
  <c r="BG111" i="2" s="1"/>
  <c r="BG159" i="2" s="1"/>
  <c r="CW160" i="11"/>
  <c r="CW112" i="11"/>
  <c r="CW111" i="11" s="1"/>
  <c r="CW159" i="11" s="1"/>
  <c r="DP160" i="11"/>
  <c r="DP112" i="11"/>
  <c r="DP111" i="11" s="1"/>
  <c r="DP159" i="11" s="1"/>
  <c r="AJ160" i="2"/>
  <c r="AJ112" i="2"/>
  <c r="AJ111" i="2" s="1"/>
  <c r="AJ159" i="2" s="1"/>
  <c r="N160" i="2"/>
  <c r="N112" i="2"/>
  <c r="N111" i="2" s="1"/>
  <c r="N159" i="2" s="1"/>
  <c r="CG160" i="11"/>
  <c r="CG112" i="11"/>
  <c r="CG111" i="11" s="1"/>
  <c r="CG159" i="11" s="1"/>
  <c r="CR160" i="11"/>
  <c r="CR112" i="11"/>
  <c r="CR111" i="11" s="1"/>
  <c r="CR159" i="11" s="1"/>
  <c r="CY160" i="11"/>
  <c r="CY112" i="11"/>
  <c r="CY111" i="11" s="1"/>
  <c r="CY159" i="11" s="1"/>
  <c r="EM160" i="11"/>
  <c r="EM112" i="11"/>
  <c r="EM111" i="11" s="1"/>
  <c r="EM159" i="11" s="1"/>
  <c r="R147" i="4"/>
  <c r="R146" i="4" s="1"/>
  <c r="AB147" i="4"/>
  <c r="AB146" i="4" s="1"/>
  <c r="D147" i="4"/>
  <c r="D146" i="4" s="1"/>
  <c r="M147" i="4"/>
  <c r="M146" i="4" s="1"/>
  <c r="H147" i="4"/>
  <c r="H146" i="4" s="1"/>
  <c r="L147" i="4"/>
  <c r="L146" i="4" s="1"/>
  <c r="Z147" i="4"/>
  <c r="Z146" i="4" s="1"/>
  <c r="I147" i="4"/>
  <c r="I146" i="4" s="1"/>
  <c r="AJ147" i="4"/>
  <c r="AJ146" i="4" s="1"/>
  <c r="AH147" i="4"/>
  <c r="AH146" i="4" s="1"/>
  <c r="AC147" i="4"/>
  <c r="AC146" i="4" s="1"/>
  <c r="AI147" i="4"/>
  <c r="AI146" i="4" s="1"/>
  <c r="N147" i="4"/>
  <c r="N146" i="4" s="1"/>
  <c r="P147" i="4"/>
  <c r="P146" i="4" s="1"/>
  <c r="O147" i="4"/>
  <c r="O146" i="4" s="1"/>
  <c r="S147" i="4"/>
  <c r="S146" i="4" s="1"/>
  <c r="X147" i="4"/>
  <c r="X146" i="4" s="1"/>
  <c r="J147" i="4"/>
  <c r="J146" i="4" s="1"/>
  <c r="F147" i="4"/>
  <c r="F146" i="4" s="1"/>
  <c r="K147" i="4"/>
  <c r="K146" i="4" s="1"/>
  <c r="AK147" i="4"/>
  <c r="AK146" i="4" s="1"/>
  <c r="U147" i="4"/>
  <c r="U146" i="4" s="1"/>
  <c r="G147" i="4"/>
  <c r="G146" i="4" s="1"/>
  <c r="AF147" i="4"/>
  <c r="AF146" i="4" s="1"/>
  <c r="E147" i="4"/>
  <c r="E146" i="4" s="1"/>
  <c r="AA147" i="4"/>
  <c r="AA146" i="4" s="1"/>
  <c r="AD147" i="4"/>
  <c r="AD146" i="4" s="1"/>
  <c r="T147" i="4"/>
  <c r="T146" i="4" s="1"/>
  <c r="B147" i="4"/>
  <c r="B146" i="4" s="1"/>
  <c r="Q147" i="4"/>
  <c r="Q146" i="4" s="1"/>
  <c r="W147" i="4"/>
  <c r="W146" i="4" s="1"/>
  <c r="Y147" i="4"/>
  <c r="Y146" i="4" s="1"/>
  <c r="AG147" i="4"/>
  <c r="AG146" i="4" s="1"/>
  <c r="AE147" i="4"/>
  <c r="AE146" i="4" s="1"/>
  <c r="V147" i="4"/>
  <c r="V146" i="4" s="1"/>
  <c r="C147" i="4"/>
  <c r="C146" i="4" s="1"/>
  <c r="B120" i="2"/>
  <c r="C160" i="11"/>
  <c r="C112" i="11"/>
  <c r="C111" i="11" s="1"/>
  <c r="C159" i="11" s="1"/>
  <c r="AU160" i="11"/>
  <c r="AU112" i="11"/>
  <c r="AU111" i="11" s="1"/>
  <c r="AU159" i="11" s="1"/>
  <c r="M160" i="2"/>
  <c r="M112" i="2"/>
  <c r="M111" i="2" s="1"/>
  <c r="M159" i="2" s="1"/>
  <c r="AN160" i="2"/>
  <c r="AN112" i="2"/>
  <c r="AN111" i="2" s="1"/>
  <c r="AN159" i="2" s="1"/>
  <c r="AO160" i="2"/>
  <c r="AO112" i="2"/>
  <c r="AO111" i="2" s="1"/>
  <c r="AO159" i="2" s="1"/>
  <c r="Q160" i="11"/>
  <c r="Q112" i="11"/>
  <c r="Q111" i="11" s="1"/>
  <c r="Q159" i="11" s="1"/>
  <c r="AR160" i="11"/>
  <c r="AR112" i="11"/>
  <c r="AR111" i="11" s="1"/>
  <c r="AR159" i="11" s="1"/>
  <c r="DR160" i="11"/>
  <c r="DR112" i="11"/>
  <c r="DR111" i="11" s="1"/>
  <c r="DR159" i="11" s="1"/>
  <c r="CD160" i="2"/>
  <c r="CD112" i="2"/>
  <c r="CD111" i="2" s="1"/>
  <c r="CD159" i="2" s="1"/>
  <c r="EC160" i="2"/>
  <c r="EC112" i="2"/>
  <c r="EC111" i="2" s="1"/>
  <c r="EC159" i="2" s="1"/>
  <c r="U160" i="11"/>
  <c r="U112" i="11"/>
  <c r="U111" i="11" s="1"/>
  <c r="U159" i="11" s="1"/>
  <c r="CC160" i="2"/>
  <c r="CC112" i="2"/>
  <c r="CC111" i="2" s="1"/>
  <c r="CC159" i="2" s="1"/>
  <c r="F160" i="11"/>
  <c r="F112" i="11"/>
  <c r="F111" i="11" s="1"/>
  <c r="F159" i="11" s="1"/>
  <c r="CW160" i="2"/>
  <c r="CW112" i="2"/>
  <c r="CW111" i="2" s="1"/>
  <c r="CW159" i="2" s="1"/>
  <c r="ER160" i="2"/>
  <c r="ER112" i="2"/>
  <c r="ER111" i="2" s="1"/>
  <c r="ER159" i="2" s="1"/>
  <c r="AF160" i="2"/>
  <c r="AF112" i="2"/>
  <c r="AF111" i="2" s="1"/>
  <c r="AF159" i="2" s="1"/>
  <c r="DC160" i="2"/>
  <c r="DC112" i="2"/>
  <c r="DC111" i="2" s="1"/>
  <c r="DC159" i="2" s="1"/>
  <c r="Q188" i="4"/>
  <c r="AD188" i="4"/>
  <c r="W188" i="4"/>
  <c r="X188" i="4"/>
  <c r="AC188" i="4"/>
  <c r="P188" i="4"/>
  <c r="AN188" i="4"/>
  <c r="N188" i="4"/>
  <c r="AO188" i="4"/>
  <c r="AL188" i="4"/>
  <c r="S188" i="4"/>
  <c r="V188" i="4"/>
  <c r="AG188" i="4"/>
  <c r="AK188" i="4"/>
  <c r="J188" i="4"/>
  <c r="H188" i="4"/>
  <c r="D188" i="4"/>
  <c r="AJ188" i="4"/>
  <c r="L188" i="4"/>
  <c r="AB188" i="4"/>
  <c r="AI188" i="4"/>
  <c r="G188" i="4"/>
  <c r="AA188" i="4"/>
  <c r="AM188" i="4"/>
  <c r="U188" i="4"/>
  <c r="AF188" i="4"/>
  <c r="I188" i="4"/>
  <c r="AE188" i="4"/>
  <c r="B188" i="4"/>
  <c r="O188" i="4"/>
  <c r="K188" i="4"/>
  <c r="Z188" i="4"/>
  <c r="E188" i="4"/>
  <c r="F188" i="4"/>
  <c r="M188" i="4"/>
  <c r="Y188" i="4"/>
  <c r="T188" i="4"/>
  <c r="AH188" i="4"/>
  <c r="C188" i="4"/>
  <c r="R188" i="4"/>
  <c r="CR160" i="2"/>
  <c r="CR112" i="2"/>
  <c r="CR111" i="2" s="1"/>
  <c r="CR159" i="2" s="1"/>
  <c r="DL160" i="11"/>
  <c r="DL112" i="11"/>
  <c r="DL111" i="11" s="1"/>
  <c r="DL159" i="11" s="1"/>
  <c r="FA160" i="11"/>
  <c r="FA112" i="11"/>
  <c r="FA111" i="11" s="1"/>
  <c r="FA159" i="11" s="1"/>
  <c r="CA160" i="2"/>
  <c r="CA112" i="2"/>
  <c r="CA111" i="2" s="1"/>
  <c r="CA159" i="2" s="1"/>
  <c r="DG160" i="11"/>
  <c r="DG112" i="11"/>
  <c r="DG111" i="11" s="1"/>
  <c r="DG159" i="11" s="1"/>
  <c r="T160" i="11"/>
  <c r="T112" i="11"/>
  <c r="T111" i="11" s="1"/>
  <c r="T159" i="11" s="1"/>
  <c r="EJ160" i="11"/>
  <c r="EJ112" i="11"/>
  <c r="EJ111" i="11" s="1"/>
  <c r="EJ159" i="11" s="1"/>
  <c r="CU160" i="11"/>
  <c r="CU112" i="11"/>
  <c r="CU111" i="11" s="1"/>
  <c r="CU159" i="11" s="1"/>
  <c r="AL160" i="11"/>
  <c r="AL112" i="11"/>
  <c r="AL111" i="11" s="1"/>
  <c r="AL159" i="11" s="1"/>
  <c r="EH160" i="11"/>
  <c r="EH112" i="11"/>
  <c r="EH111" i="11" s="1"/>
  <c r="EH159" i="11" s="1"/>
  <c r="Z160" i="11"/>
  <c r="Z112" i="11"/>
  <c r="Z111" i="11" s="1"/>
  <c r="Z159" i="11" s="1"/>
  <c r="AS160" i="11"/>
  <c r="AS112" i="11"/>
  <c r="AS111" i="11" s="1"/>
  <c r="AS159" i="11" s="1"/>
  <c r="AR160" i="2"/>
  <c r="AR112" i="2"/>
  <c r="AR111" i="2" s="1"/>
  <c r="AR159" i="2" s="1"/>
  <c r="BR160" i="2"/>
  <c r="BR112" i="2"/>
  <c r="BR111" i="2" s="1"/>
  <c r="BR159" i="2" s="1"/>
  <c r="EK160" i="2"/>
  <c r="EK112" i="2"/>
  <c r="EK111" i="2" s="1"/>
  <c r="EK159" i="2" s="1"/>
  <c r="Q160" i="2"/>
  <c r="Q112" i="2"/>
  <c r="Q111" i="2" s="1"/>
  <c r="Q159" i="2" s="1"/>
  <c r="AO160" i="11"/>
  <c r="AO112" i="11"/>
  <c r="AO111" i="11" s="1"/>
  <c r="AO159" i="11" s="1"/>
  <c r="DC160" i="11"/>
  <c r="DC112" i="11"/>
  <c r="DC111" i="11" s="1"/>
  <c r="DC159" i="11" s="1"/>
  <c r="BF160" i="11"/>
  <c r="BF112" i="11"/>
  <c r="BF111" i="11" s="1"/>
  <c r="BF159" i="11" s="1"/>
  <c r="S160" i="2"/>
  <c r="S112" i="2"/>
  <c r="S111" i="2" s="1"/>
  <c r="S159" i="2" s="1"/>
  <c r="ET160" i="2"/>
  <c r="ET112" i="2"/>
  <c r="ET111" i="2" s="1"/>
  <c r="ET159" i="2" s="1"/>
  <c r="V160" i="2"/>
  <c r="V112" i="2"/>
  <c r="V111" i="2" s="1"/>
  <c r="V159" i="2" s="1"/>
  <c r="AD160" i="2"/>
  <c r="AD112" i="2"/>
  <c r="AD111" i="2" s="1"/>
  <c r="AD159" i="2" s="1"/>
  <c r="U160" i="2"/>
  <c r="U112" i="2"/>
  <c r="U111" i="2" s="1"/>
  <c r="U159" i="2" s="1"/>
  <c r="AD160" i="11"/>
  <c r="AD112" i="11"/>
  <c r="AD111" i="11" s="1"/>
  <c r="AD159" i="11" s="1"/>
  <c r="EV160" i="11"/>
  <c r="EV112" i="11"/>
  <c r="EV111" i="11" s="1"/>
  <c r="EV159" i="11" s="1"/>
  <c r="BB160" i="11"/>
  <c r="BB112" i="11"/>
  <c r="BB111" i="11" s="1"/>
  <c r="BB159" i="11" s="1"/>
  <c r="EX160" i="2"/>
  <c r="EX112" i="2"/>
  <c r="EX111" i="2" s="1"/>
  <c r="EX159" i="2" s="1"/>
  <c r="CP160" i="2"/>
  <c r="CP112" i="2"/>
  <c r="CP111" i="2" s="1"/>
  <c r="CP159" i="2" s="1"/>
  <c r="ES160" i="11"/>
  <c r="ES112" i="11"/>
  <c r="ES111" i="11" s="1"/>
  <c r="ES159" i="11" s="1"/>
  <c r="L160" i="2"/>
  <c r="L112" i="2"/>
  <c r="L111" i="2" s="1"/>
  <c r="L159" i="2" s="1"/>
  <c r="CB160" i="2"/>
  <c r="CB112" i="2"/>
  <c r="CB111" i="2" s="1"/>
  <c r="CB159" i="2" s="1"/>
  <c r="BI160" i="2"/>
  <c r="BI112" i="2"/>
  <c r="BI111" i="2" s="1"/>
  <c r="BI159" i="2" s="1"/>
  <c r="EW160" i="2"/>
  <c r="EW112" i="2"/>
  <c r="EW111" i="2" s="1"/>
  <c r="EW159" i="2" s="1"/>
  <c r="CO160" i="2"/>
  <c r="CO112" i="2"/>
  <c r="CO111" i="2" s="1"/>
  <c r="CO159" i="2" s="1"/>
  <c r="DY160" i="11"/>
  <c r="DY112" i="11"/>
  <c r="DY111" i="11" s="1"/>
  <c r="DY159" i="11" s="1"/>
  <c r="EV160" i="2"/>
  <c r="EV112" i="2"/>
  <c r="EV111" i="2" s="1"/>
  <c r="EV159" i="2" s="1"/>
  <c r="R160" i="2"/>
  <c r="R112" i="2"/>
  <c r="R111" i="2" s="1"/>
  <c r="R159" i="2" s="1"/>
  <c r="DM160" i="2"/>
  <c r="DM112" i="2"/>
  <c r="DM111" i="2" s="1"/>
  <c r="DM159" i="2" s="1"/>
  <c r="R160" i="11"/>
  <c r="R112" i="11"/>
  <c r="R111" i="11" s="1"/>
  <c r="R159" i="11" s="1"/>
  <c r="DQ160" i="11"/>
  <c r="DQ112" i="11"/>
  <c r="DQ111" i="11" s="1"/>
  <c r="DQ159" i="11" s="1"/>
  <c r="M160" i="11"/>
  <c r="M112" i="11"/>
  <c r="M111" i="11" s="1"/>
  <c r="M159" i="11" s="1"/>
  <c r="G160" i="2"/>
  <c r="G112" i="2"/>
  <c r="G111" i="2" s="1"/>
  <c r="G159" i="2" s="1"/>
  <c r="AD187" i="4"/>
  <c r="P187" i="4"/>
  <c r="AB187" i="4"/>
  <c r="AC187" i="4"/>
  <c r="Y187" i="4"/>
  <c r="F187" i="4"/>
  <c r="S187" i="4"/>
  <c r="O187" i="4"/>
  <c r="C187" i="4"/>
  <c r="I187" i="4"/>
  <c r="AM187" i="4"/>
  <c r="AI187" i="4"/>
  <c r="E187" i="4"/>
  <c r="L187" i="4"/>
  <c r="AN187" i="4"/>
  <c r="D187" i="4"/>
  <c r="R187" i="4"/>
  <c r="N187" i="4"/>
  <c r="B187" i="4"/>
  <c r="AJ187" i="4"/>
  <c r="AL187" i="4"/>
  <c r="AH187" i="4"/>
  <c r="U187" i="4"/>
  <c r="AA187" i="4"/>
  <c r="W187" i="4"/>
  <c r="K187" i="4"/>
  <c r="Q187" i="4"/>
  <c r="M187" i="4"/>
  <c r="AF187" i="4"/>
  <c r="T187" i="4"/>
  <c r="AE187" i="4"/>
  <c r="AK187" i="4"/>
  <c r="AG187" i="4"/>
  <c r="X187" i="4"/>
  <c r="Z187" i="4"/>
  <c r="V187" i="4"/>
  <c r="J187" i="4"/>
  <c r="H187" i="4"/>
  <c r="G187" i="4"/>
  <c r="AO187" i="4"/>
  <c r="AO172" i="4"/>
  <c r="AO171" i="4" s="1"/>
  <c r="AO170" i="4" s="1"/>
  <c r="AN172" i="4"/>
  <c r="AN171" i="4" s="1"/>
  <c r="AN170" i="4" s="1"/>
  <c r="DN160" i="2"/>
  <c r="DN112" i="2"/>
  <c r="DN111" i="2" s="1"/>
  <c r="DN159" i="2" s="1"/>
  <c r="DZ160" i="2"/>
  <c r="DZ112" i="2"/>
  <c r="DZ111" i="2" s="1"/>
  <c r="DZ159" i="2" s="1"/>
  <c r="BU160" i="2"/>
  <c r="BU112" i="2"/>
  <c r="BU111" i="2" s="1"/>
  <c r="BU159" i="2" s="1"/>
  <c r="BM160" i="2"/>
  <c r="BM112" i="2"/>
  <c r="BM111" i="2" s="1"/>
  <c r="BM159" i="2" s="1"/>
  <c r="BQ160" i="11"/>
  <c r="BQ112" i="11"/>
  <c r="BQ111" i="11" s="1"/>
  <c r="BQ159" i="11" s="1"/>
  <c r="DJ160" i="11"/>
  <c r="DJ112" i="11"/>
  <c r="DJ111" i="11" s="1"/>
  <c r="DJ159" i="11" s="1"/>
  <c r="BS160" i="11"/>
  <c r="BS112" i="11"/>
  <c r="BS111" i="11" s="1"/>
  <c r="BS159" i="11" s="1"/>
  <c r="BV160" i="2"/>
  <c r="BV112" i="2"/>
  <c r="BV111" i="2" s="1"/>
  <c r="BV159" i="2" s="1"/>
  <c r="BZ160" i="2"/>
  <c r="BZ112" i="2"/>
  <c r="BZ111" i="2" s="1"/>
  <c r="BZ159" i="2" s="1"/>
  <c r="FE160" i="2"/>
  <c r="FE112" i="2"/>
  <c r="EX160" i="11"/>
  <c r="EX112" i="11"/>
  <c r="EX111" i="11" s="1"/>
  <c r="EX159" i="11" s="1"/>
  <c r="CH160" i="11"/>
  <c r="CH112" i="11"/>
  <c r="CH111" i="11" s="1"/>
  <c r="CH159" i="11" s="1"/>
  <c r="DL160" i="2"/>
  <c r="DL112" i="2"/>
  <c r="DL111" i="2" s="1"/>
  <c r="DL159" i="2" s="1"/>
  <c r="Y160" i="2"/>
  <c r="Y112" i="2"/>
  <c r="Y111" i="2" s="1"/>
  <c r="Y159" i="2" s="1"/>
  <c r="EQ160" i="11"/>
  <c r="EQ112" i="11"/>
  <c r="EQ111" i="11" s="1"/>
  <c r="EQ159" i="11" s="1"/>
  <c r="BC160" i="11"/>
  <c r="BC112" i="11"/>
  <c r="BC111" i="11" s="1"/>
  <c r="BC159" i="11" s="1"/>
  <c r="BZ160" i="11"/>
  <c r="BZ112" i="11"/>
  <c r="BZ111" i="11" s="1"/>
  <c r="BZ159" i="11" s="1"/>
  <c r="EP160" i="11"/>
  <c r="EP112" i="11"/>
  <c r="EP111" i="11" s="1"/>
  <c r="EP159" i="11" s="1"/>
  <c r="EA160" i="2"/>
  <c r="EA112" i="2"/>
  <c r="EA111" i="2" s="1"/>
  <c r="EA159" i="2" s="1"/>
  <c r="EL160" i="2"/>
  <c r="EL112" i="2"/>
  <c r="EL111" i="2" s="1"/>
  <c r="EL159" i="2" s="1"/>
  <c r="DG160" i="2"/>
  <c r="DG112" i="2"/>
  <c r="DG111" i="2" s="1"/>
  <c r="DG159" i="2" s="1"/>
  <c r="J160" i="2"/>
  <c r="J112" i="2"/>
  <c r="J111" i="2" s="1"/>
  <c r="J159" i="2" s="1"/>
  <c r="AV160" i="2"/>
  <c r="AV112" i="2"/>
  <c r="AV111" i="2" s="1"/>
  <c r="AV159" i="2" s="1"/>
  <c r="AA155" i="4"/>
  <c r="AA154" i="4" s="1"/>
  <c r="V155" i="4"/>
  <c r="V154" i="4" s="1"/>
  <c r="I155" i="4"/>
  <c r="I154" i="4" s="1"/>
  <c r="N155" i="4"/>
  <c r="N154" i="4" s="1"/>
  <c r="Y155" i="4"/>
  <c r="Y154" i="4" s="1"/>
  <c r="F155" i="4"/>
  <c r="F154" i="4" s="1"/>
  <c r="B155" i="4"/>
  <c r="B154" i="4" s="1"/>
  <c r="T155" i="4"/>
  <c r="T154" i="4" s="1"/>
  <c r="H155" i="4"/>
  <c r="H154" i="4" s="1"/>
  <c r="AE155" i="4"/>
  <c r="AE154" i="4" s="1"/>
  <c r="Q155" i="4"/>
  <c r="Q154" i="4" s="1"/>
  <c r="P155" i="4"/>
  <c r="P154" i="4" s="1"/>
  <c r="Z155" i="4"/>
  <c r="Z154" i="4" s="1"/>
  <c r="R155" i="4"/>
  <c r="R154" i="4" s="1"/>
  <c r="G155" i="4"/>
  <c r="G154" i="4" s="1"/>
  <c r="J155" i="4"/>
  <c r="J154" i="4" s="1"/>
  <c r="K155" i="4"/>
  <c r="K154" i="4" s="1"/>
  <c r="AK155" i="4"/>
  <c r="AK154" i="4" s="1"/>
  <c r="AH155" i="4"/>
  <c r="AH154" i="4" s="1"/>
  <c r="AB155" i="4"/>
  <c r="AB154" i="4" s="1"/>
  <c r="AF155" i="4"/>
  <c r="AF154" i="4" s="1"/>
  <c r="AJ155" i="4"/>
  <c r="AJ154" i="4" s="1"/>
  <c r="AD155" i="4"/>
  <c r="AD154" i="4" s="1"/>
  <c r="E155" i="4"/>
  <c r="E154" i="4" s="1"/>
  <c r="D155" i="4"/>
  <c r="D154" i="4" s="1"/>
  <c r="C155" i="4"/>
  <c r="C154" i="4" s="1"/>
  <c r="L155" i="4"/>
  <c r="L154" i="4" s="1"/>
  <c r="S155" i="4"/>
  <c r="S154" i="4" s="1"/>
  <c r="AI155" i="4"/>
  <c r="AI154" i="4" s="1"/>
  <c r="W155" i="4"/>
  <c r="W154" i="4" s="1"/>
  <c r="AG155" i="4"/>
  <c r="AG154" i="4" s="1"/>
  <c r="U155" i="4"/>
  <c r="U154" i="4" s="1"/>
  <c r="O155" i="4"/>
  <c r="O154" i="4" s="1"/>
  <c r="X155" i="4"/>
  <c r="X154" i="4" s="1"/>
  <c r="AC155" i="4"/>
  <c r="AC154" i="4" s="1"/>
  <c r="M155" i="4"/>
  <c r="M154" i="4" s="1"/>
  <c r="B128" i="2"/>
  <c r="AN155" i="4"/>
  <c r="AN154" i="4" s="1"/>
  <c r="AO155" i="4"/>
  <c r="AO154" i="4" s="1"/>
  <c r="B120" i="11"/>
  <c r="B145" i="11"/>
  <c r="B144" i="11" s="1"/>
  <c r="EG160" i="2"/>
  <c r="EG112" i="2"/>
  <c r="EG111" i="2" s="1"/>
  <c r="EG159" i="2" s="1"/>
  <c r="D160" i="2"/>
  <c r="D112" i="2"/>
  <c r="D111" i="2" s="1"/>
  <c r="D159" i="2" s="1"/>
  <c r="AX160" i="11"/>
  <c r="AX112" i="11"/>
  <c r="AX111" i="11" s="1"/>
  <c r="AX159" i="11" s="1"/>
  <c r="CX160" i="2"/>
  <c r="CX112" i="2"/>
  <c r="CX111" i="2" s="1"/>
  <c r="CX159" i="2" s="1"/>
  <c r="J160" i="11"/>
  <c r="J112" i="11"/>
  <c r="J111" i="11" s="1"/>
  <c r="J159" i="11" s="1"/>
  <c r="CA160" i="11"/>
  <c r="CA112" i="11"/>
  <c r="CA111" i="11" s="1"/>
  <c r="CA159" i="11" s="1"/>
  <c r="BB160" i="2"/>
  <c r="BB112" i="2"/>
  <c r="BB111" i="2" s="1"/>
  <c r="BB159" i="2" s="1"/>
  <c r="DX160" i="11"/>
  <c r="DX112" i="11"/>
  <c r="DX111" i="11" s="1"/>
  <c r="DX159" i="11" s="1"/>
  <c r="BU160" i="11"/>
  <c r="BU112" i="11"/>
  <c r="BU111" i="11" s="1"/>
  <c r="BU159" i="11" s="1"/>
  <c r="AC160" i="11"/>
  <c r="AC112" i="11"/>
  <c r="AC111" i="11" s="1"/>
  <c r="AC159" i="11" s="1"/>
  <c r="ED160" i="11"/>
  <c r="ED112" i="11"/>
  <c r="ED111" i="11" s="1"/>
  <c r="ED159" i="11" s="1"/>
  <c r="W160" i="2"/>
  <c r="W112" i="2"/>
  <c r="W111" i="2" s="1"/>
  <c r="W159" i="2" s="1"/>
  <c r="CE160" i="11"/>
  <c r="CE112" i="11"/>
  <c r="CE111" i="11" s="1"/>
  <c r="CE159" i="11" s="1"/>
  <c r="CI160" i="11"/>
  <c r="CI112" i="11"/>
  <c r="CI111" i="11" s="1"/>
  <c r="CI159" i="11" s="1"/>
  <c r="AW160" i="2"/>
  <c r="AW112" i="2"/>
  <c r="AW111" i="2" s="1"/>
  <c r="AW159" i="2" s="1"/>
  <c r="CY160" i="2"/>
  <c r="CY112" i="2"/>
  <c r="CY111" i="2" s="1"/>
  <c r="CY159" i="2" s="1"/>
  <c r="CT160" i="2"/>
  <c r="CT112" i="2"/>
  <c r="CT111" i="2" s="1"/>
  <c r="CT159" i="2" s="1"/>
  <c r="CQ160" i="11"/>
  <c r="CQ112" i="11"/>
  <c r="CQ111" i="11" s="1"/>
  <c r="CQ159" i="11" s="1"/>
  <c r="AS160" i="2"/>
  <c r="AS112" i="2"/>
  <c r="AS111" i="2" s="1"/>
  <c r="AS159" i="2" s="1"/>
  <c r="CT160" i="11"/>
  <c r="CT112" i="11"/>
  <c r="CT111" i="11" s="1"/>
  <c r="CT159" i="11" s="1"/>
  <c r="DV160" i="11"/>
  <c r="DV112" i="11"/>
  <c r="DV111" i="11" s="1"/>
  <c r="DV159" i="11" s="1"/>
  <c r="AG160" i="2"/>
  <c r="AG112" i="2"/>
  <c r="AG111" i="2" s="1"/>
  <c r="AG159" i="2" s="1"/>
  <c r="AZ160" i="11"/>
  <c r="AZ112" i="11"/>
  <c r="AZ111" i="11" s="1"/>
  <c r="AZ159" i="11" s="1"/>
  <c r="FC160" i="11"/>
  <c r="FC112" i="11"/>
  <c r="FC111" i="11" s="1"/>
  <c r="FC159" i="11" s="1"/>
  <c r="C160" i="2"/>
  <c r="C112" i="2"/>
  <c r="C111" i="2" s="1"/>
  <c r="C159" i="2" s="1"/>
  <c r="BT160" i="2"/>
  <c r="BT112" i="2"/>
  <c r="BT111" i="2" s="1"/>
  <c r="BT159" i="2" s="1"/>
  <c r="K160" i="11"/>
  <c r="K112" i="11"/>
  <c r="K111" i="11" s="1"/>
  <c r="K159" i="11" s="1"/>
  <c r="BL160" i="11"/>
  <c r="BL112" i="11"/>
  <c r="BL111" i="11" s="1"/>
  <c r="BL159" i="11" s="1"/>
  <c r="AJ160" i="11"/>
  <c r="AJ112" i="11"/>
  <c r="AJ111" i="11" s="1"/>
  <c r="AJ159" i="11" s="1"/>
  <c r="CX160" i="11"/>
  <c r="CX112" i="11"/>
  <c r="CX111" i="11" s="1"/>
  <c r="CX159" i="11" s="1"/>
  <c r="BC160" i="2"/>
  <c r="BC112" i="2"/>
  <c r="BC111" i="2" s="1"/>
  <c r="BC159" i="2" s="1"/>
  <c r="BW160" i="11"/>
  <c r="BW112" i="11"/>
  <c r="BW111" i="11" s="1"/>
  <c r="BW159" i="11" s="1"/>
  <c r="O160" i="11"/>
  <c r="O112" i="11"/>
  <c r="O111" i="11" s="1"/>
  <c r="O159" i="11" s="1"/>
  <c r="EI160" i="11"/>
  <c r="EI112" i="11"/>
  <c r="EI111" i="11" s="1"/>
  <c r="EI159" i="11" s="1"/>
  <c r="T160" i="2"/>
  <c r="T112" i="2"/>
  <c r="T111" i="2" s="1"/>
  <c r="T159" i="2" s="1"/>
  <c r="Z160" i="2"/>
  <c r="Z112" i="2"/>
  <c r="Z111" i="2" s="1"/>
  <c r="Z159" i="2" s="1"/>
  <c r="EL160" i="11"/>
  <c r="EL112" i="11"/>
  <c r="EL111" i="11" s="1"/>
  <c r="EL159" i="11" s="1"/>
  <c r="D160" i="11"/>
  <c r="D112" i="11"/>
  <c r="D111" i="11" s="1"/>
  <c r="D159" i="11" s="1"/>
  <c r="BO160" i="11"/>
  <c r="BO112" i="11"/>
  <c r="BO111" i="11" s="1"/>
  <c r="BO159" i="11" s="1"/>
  <c r="BS160" i="2"/>
  <c r="BS112" i="2"/>
  <c r="BS111" i="2" s="1"/>
  <c r="BS159" i="2" s="1"/>
  <c r="EF160" i="2"/>
  <c r="EF112" i="2"/>
  <c r="EF111" i="2" s="1"/>
  <c r="EF159" i="2" s="1"/>
  <c r="AB160" i="11"/>
  <c r="AB112" i="11"/>
  <c r="AB111" i="11" s="1"/>
  <c r="AB159" i="11" s="1"/>
  <c r="CF160" i="11"/>
  <c r="CF112" i="11"/>
  <c r="CF111" i="11" s="1"/>
  <c r="CF159" i="11" s="1"/>
  <c r="DP160" i="2"/>
  <c r="DP112" i="2"/>
  <c r="DP111" i="2" s="1"/>
  <c r="DP159" i="2" s="1"/>
  <c r="CU160" i="2"/>
  <c r="CU112" i="2"/>
  <c r="CU111" i="2" s="1"/>
  <c r="CU159" i="2" s="1"/>
  <c r="DZ160" i="11"/>
  <c r="DZ112" i="11"/>
  <c r="DZ111" i="11" s="1"/>
  <c r="DZ159" i="11" s="1"/>
  <c r="AT160" i="11"/>
  <c r="AT112" i="11"/>
  <c r="AT111" i="11" s="1"/>
  <c r="AT159" i="11" s="1"/>
  <c r="EZ160" i="2"/>
  <c r="EZ112" i="2"/>
  <c r="DD160" i="11"/>
  <c r="DD112" i="11"/>
  <c r="DD111" i="11" s="1"/>
  <c r="DD159" i="11" s="1"/>
  <c r="DD160" i="2"/>
  <c r="DD112" i="2"/>
  <c r="DD111" i="2" s="1"/>
  <c r="DD159" i="2" s="1"/>
  <c r="DB160" i="2"/>
  <c r="DB112" i="2"/>
  <c r="DB111" i="2" s="1"/>
  <c r="DB159" i="2" s="1"/>
  <c r="H160" i="11"/>
  <c r="H112" i="11"/>
  <c r="H111" i="11" s="1"/>
  <c r="H159" i="11" s="1"/>
  <c r="G160" i="11"/>
  <c r="G112" i="11"/>
  <c r="G111" i="11" s="1"/>
  <c r="G159" i="11" s="1"/>
  <c r="AK160" i="2"/>
  <c r="AK112" i="2"/>
  <c r="AK111" i="2" s="1"/>
  <c r="AK159" i="2" s="1"/>
  <c r="AT160" i="2"/>
  <c r="AT112" i="2"/>
  <c r="AT111" i="2" s="1"/>
  <c r="AT159" i="2" s="1"/>
  <c r="DS160" i="2"/>
  <c r="DS112" i="2"/>
  <c r="DS111" i="2" s="1"/>
  <c r="DS159" i="2" s="1"/>
  <c r="BL160" i="2"/>
  <c r="BL112" i="2"/>
  <c r="BL111" i="2" s="1"/>
  <c r="BL159" i="2" s="1"/>
  <c r="EZ160" i="11"/>
  <c r="EZ112" i="11"/>
  <c r="EZ111" i="11" s="1"/>
  <c r="EZ159" i="11" s="1"/>
  <c r="AK160" i="11"/>
  <c r="AK112" i="11"/>
  <c r="AK111" i="11" s="1"/>
  <c r="AK159" i="11" s="1"/>
  <c r="DI160" i="2"/>
  <c r="DI112" i="2"/>
  <c r="DI111" i="2" s="1"/>
  <c r="DI159" i="2" s="1"/>
  <c r="EH160" i="2"/>
  <c r="EH112" i="2"/>
  <c r="EH111" i="2" s="1"/>
  <c r="EH159" i="2" s="1"/>
  <c r="B136" i="11"/>
  <c r="I163" i="4"/>
  <c r="I162" i="4" s="1"/>
  <c r="Y163" i="4"/>
  <c r="Y162" i="4" s="1"/>
  <c r="D163" i="4"/>
  <c r="D162" i="4" s="1"/>
  <c r="N163" i="4"/>
  <c r="N162" i="4" s="1"/>
  <c r="AK163" i="4"/>
  <c r="AK162" i="4" s="1"/>
  <c r="B163" i="4"/>
  <c r="B162" i="4" s="1"/>
  <c r="P163" i="4"/>
  <c r="P162" i="4" s="1"/>
  <c r="K163" i="4"/>
  <c r="K162" i="4" s="1"/>
  <c r="U163" i="4"/>
  <c r="U162" i="4" s="1"/>
  <c r="AA163" i="4"/>
  <c r="AA162" i="4" s="1"/>
  <c r="M163" i="4"/>
  <c r="M162" i="4" s="1"/>
  <c r="AJ163" i="4"/>
  <c r="AJ162" i="4" s="1"/>
  <c r="Q163" i="4"/>
  <c r="Q162" i="4" s="1"/>
  <c r="R163" i="4"/>
  <c r="R162" i="4" s="1"/>
  <c r="AC163" i="4"/>
  <c r="AC162" i="4" s="1"/>
  <c r="V163" i="4"/>
  <c r="V162" i="4" s="1"/>
  <c r="Z163" i="4"/>
  <c r="Z162" i="4" s="1"/>
  <c r="AH163" i="4"/>
  <c r="AH162" i="4" s="1"/>
  <c r="O163" i="4"/>
  <c r="O162" i="4" s="1"/>
  <c r="AG163" i="4"/>
  <c r="AG162" i="4" s="1"/>
  <c r="AE163" i="4"/>
  <c r="AE162" i="4" s="1"/>
  <c r="S163" i="4"/>
  <c r="S162" i="4" s="1"/>
  <c r="W163" i="4"/>
  <c r="W162" i="4" s="1"/>
  <c r="X163" i="4"/>
  <c r="X162" i="4" s="1"/>
  <c r="E163" i="4"/>
  <c r="E162" i="4" s="1"/>
  <c r="L163" i="4"/>
  <c r="L162" i="4" s="1"/>
  <c r="T163" i="4"/>
  <c r="T162" i="4" s="1"/>
  <c r="AF163" i="4"/>
  <c r="AF162" i="4" s="1"/>
  <c r="C163" i="4"/>
  <c r="C162" i="4" s="1"/>
  <c r="AD163" i="4"/>
  <c r="AD162" i="4" s="1"/>
  <c r="G163" i="4"/>
  <c r="G162" i="4" s="1"/>
  <c r="J163" i="4"/>
  <c r="J162" i="4" s="1"/>
  <c r="AB163" i="4"/>
  <c r="AB162" i="4" s="1"/>
  <c r="AI163" i="4"/>
  <c r="AI162" i="4" s="1"/>
  <c r="F163" i="4"/>
  <c r="F162" i="4" s="1"/>
  <c r="H163" i="4"/>
  <c r="H162" i="4" s="1"/>
  <c r="B136" i="2"/>
  <c r="AM163" i="4"/>
  <c r="AM162" i="4" s="1"/>
  <c r="AL163" i="4"/>
  <c r="AL162" i="4" s="1"/>
  <c r="AL172" i="4"/>
  <c r="AL171" i="4" s="1"/>
  <c r="AL170" i="4" s="1"/>
  <c r="EO160" i="2"/>
  <c r="EO112" i="2"/>
  <c r="EO111" i="2" s="1"/>
  <c r="EO159" i="2" s="1"/>
  <c r="W160" i="11"/>
  <c r="W112" i="11"/>
  <c r="W111" i="11" s="1"/>
  <c r="W159" i="11" s="1"/>
  <c r="BH160" i="11"/>
  <c r="BH112" i="11"/>
  <c r="BH111" i="11" s="1"/>
  <c r="BH159" i="11" s="1"/>
  <c r="BH160" i="2"/>
  <c r="BH112" i="2"/>
  <c r="BH111" i="2" s="1"/>
  <c r="BH159" i="2" s="1"/>
  <c r="ES160" i="2"/>
  <c r="ES112" i="2"/>
  <c r="ES111" i="2" s="1"/>
  <c r="ES159" i="2" s="1"/>
  <c r="DY160" i="2"/>
  <c r="DY112" i="2"/>
  <c r="DY111" i="2" s="1"/>
  <c r="DY159" i="2" s="1"/>
  <c r="EY160" i="2"/>
  <c r="EY112" i="2"/>
  <c r="EY111" i="2" s="1"/>
  <c r="EY159" i="2" s="1"/>
  <c r="AQ160" i="11"/>
  <c r="AQ112" i="11"/>
  <c r="AQ111" i="11" s="1"/>
  <c r="AQ159" i="11" s="1"/>
  <c r="EQ160" i="2"/>
  <c r="EQ112" i="2"/>
  <c r="EQ111" i="2" s="1"/>
  <c r="EQ159" i="2" s="1"/>
  <c r="DH160" i="2"/>
  <c r="DH112" i="2"/>
  <c r="DH111" i="2" s="1"/>
  <c r="DH159" i="2" s="1"/>
  <c r="CO160" i="11"/>
  <c r="CO112" i="11"/>
  <c r="CO111" i="11" s="1"/>
  <c r="CO159" i="11" s="1"/>
  <c r="AV160" i="11"/>
  <c r="AV112" i="11"/>
  <c r="AV111" i="11" s="1"/>
  <c r="AV159" i="11" s="1"/>
  <c r="AZ160" i="2"/>
  <c r="AZ112" i="2"/>
  <c r="AZ111" i="2" s="1"/>
  <c r="AZ159" i="2" s="1"/>
  <c r="AM160" i="2"/>
  <c r="AM112" i="2"/>
  <c r="AM111" i="2" s="1"/>
  <c r="AM159" i="2" s="1"/>
  <c r="S160" i="11"/>
  <c r="S112" i="11"/>
  <c r="S111" i="11" s="1"/>
  <c r="S159" i="11" s="1"/>
  <c r="BP160" i="2"/>
  <c r="BP112" i="2"/>
  <c r="BP111" i="2" s="1"/>
  <c r="BP159" i="2" s="1"/>
  <c r="BK160" i="2"/>
  <c r="BK112" i="2"/>
  <c r="BK111" i="2" s="1"/>
  <c r="BK159" i="2" s="1"/>
  <c r="EA160" i="11"/>
  <c r="EA112" i="11"/>
  <c r="EA111" i="11" s="1"/>
  <c r="EA159" i="11" s="1"/>
  <c r="DE160" i="2"/>
  <c r="DE112" i="2"/>
  <c r="DE111" i="2" s="1"/>
  <c r="DE159" i="2" s="1"/>
  <c r="AH160" i="2"/>
  <c r="AH112" i="2"/>
  <c r="AH111" i="2" s="1"/>
  <c r="AH159" i="2" s="1"/>
  <c r="EU160" i="2"/>
  <c r="EU112" i="2"/>
  <c r="EU111" i="2" s="1"/>
  <c r="EU159" i="2" s="1"/>
  <c r="EN160" i="11"/>
  <c r="EN112" i="11"/>
  <c r="EN111" i="11" s="1"/>
  <c r="EN159" i="11" s="1"/>
  <c r="DA160" i="11"/>
  <c r="DA112" i="11"/>
  <c r="DA111" i="11" s="1"/>
  <c r="DA159" i="11" s="1"/>
  <c r="BN160" i="11"/>
  <c r="BN112" i="11"/>
  <c r="BN111" i="11" s="1"/>
  <c r="BN159" i="11" s="1"/>
  <c r="CI160" i="2"/>
  <c r="CI112" i="2"/>
  <c r="CI111" i="2" s="1"/>
  <c r="CI159" i="2" s="1"/>
  <c r="AE160" i="2"/>
  <c r="AE112" i="2"/>
  <c r="AE111" i="2" s="1"/>
  <c r="AE159" i="2" s="1"/>
  <c r="P160" i="2"/>
  <c r="P112" i="2"/>
  <c r="P111" i="2" s="1"/>
  <c r="P159" i="2" s="1"/>
  <c r="CS160" i="2"/>
  <c r="CS112" i="2"/>
  <c r="CS111" i="2" s="1"/>
  <c r="CS159" i="2" s="1"/>
  <c r="FE160" i="11"/>
  <c r="FE112" i="11"/>
  <c r="FE111" i="11" s="1"/>
  <c r="FE159" i="11" s="1"/>
  <c r="DJ160" i="2"/>
  <c r="DJ112" i="2"/>
  <c r="DJ111" i="2" s="1"/>
  <c r="DJ159" i="2" s="1"/>
  <c r="CC160" i="11"/>
  <c r="CC112" i="11"/>
  <c r="CC111" i="11" s="1"/>
  <c r="CC159" i="11" s="1"/>
  <c r="BY160" i="2"/>
  <c r="BY112" i="2"/>
  <c r="BY111" i="2" s="1"/>
  <c r="BY159" i="2" s="1"/>
  <c r="EI160" i="2"/>
  <c r="EI112" i="2"/>
  <c r="EI111" i="2" s="1"/>
  <c r="EI159" i="2" s="1"/>
  <c r="DK160" i="2"/>
  <c r="DK112" i="2"/>
  <c r="DK111" i="2" s="1"/>
  <c r="DK159" i="2" s="1"/>
  <c r="BG160" i="11"/>
  <c r="BG112" i="11"/>
  <c r="BG111" i="11" s="1"/>
  <c r="BG159" i="11" s="1"/>
  <c r="BD160" i="2"/>
  <c r="BD112" i="2"/>
  <c r="BD111" i="2" s="1"/>
  <c r="BD159" i="2" s="1"/>
  <c r="BO160" i="2"/>
  <c r="BO112" i="2"/>
  <c r="BO111" i="2" s="1"/>
  <c r="BO159" i="2" s="1"/>
  <c r="BW160" i="2"/>
  <c r="BW112" i="2"/>
  <c r="BW111" i="2" s="1"/>
  <c r="BW159" i="2" s="1"/>
  <c r="DO160" i="2"/>
  <c r="DO112" i="2"/>
  <c r="DO111" i="2" s="1"/>
  <c r="DO159" i="2" s="1"/>
  <c r="CV160" i="11"/>
  <c r="CV112" i="11"/>
  <c r="CV111" i="11" s="1"/>
  <c r="CV159" i="11" s="1"/>
  <c r="B160" i="11"/>
  <c r="B112" i="11"/>
  <c r="DM160" i="11"/>
  <c r="DM112" i="11"/>
  <c r="DM111" i="11" s="1"/>
  <c r="DM159" i="11" s="1"/>
  <c r="BY160" i="11"/>
  <c r="BY112" i="11"/>
  <c r="BY111" i="11" s="1"/>
  <c r="BY159" i="11" s="1"/>
  <c r="FB112" i="2"/>
  <c r="EP160" i="2"/>
  <c r="EP112" i="2"/>
  <c r="EP111" i="2" s="1"/>
  <c r="EP159" i="2" s="1"/>
  <c r="BK160" i="11"/>
  <c r="BK112" i="11"/>
  <c r="BK111" i="11" s="1"/>
  <c r="BK159" i="11" s="1"/>
  <c r="BP160" i="11"/>
  <c r="BP112" i="11"/>
  <c r="BP111" i="11" s="1"/>
  <c r="BP159" i="11" s="1"/>
  <c r="BV160" i="11"/>
  <c r="BV112" i="11"/>
  <c r="BV111" i="11" s="1"/>
  <c r="BV159" i="11" s="1"/>
  <c r="X160" i="11"/>
  <c r="X112" i="11"/>
  <c r="X111" i="11" s="1"/>
  <c r="X159" i="11" s="1"/>
  <c r="K160" i="2"/>
  <c r="K112" i="2"/>
  <c r="K111" i="2" s="1"/>
  <c r="K159" i="2" s="1"/>
  <c r="AI160" i="2"/>
  <c r="AI112" i="2"/>
  <c r="AI111" i="2" s="1"/>
  <c r="AI159" i="2" s="1"/>
  <c r="I160" i="11"/>
  <c r="I112" i="11"/>
  <c r="I111" i="11" s="1"/>
  <c r="I159" i="11" s="1"/>
  <c r="AR154" i="4" l="1"/>
  <c r="FR144" i="2"/>
  <c r="FR111" i="2" s="1"/>
  <c r="FT144" i="2"/>
  <c r="FS111" i="2"/>
  <c r="FS159" i="2" s="1"/>
  <c r="FO144" i="2"/>
  <c r="FO111" i="2" s="1"/>
  <c r="AS137" i="4"/>
  <c r="AS185" i="4" s="1"/>
  <c r="AS186" i="4"/>
  <c r="AS137" i="10"/>
  <c r="AS185" i="10" s="1"/>
  <c r="AR137" i="10"/>
  <c r="AR185" i="10" s="1"/>
  <c r="AS186" i="10"/>
  <c r="FQ144" i="2"/>
  <c r="AR186" i="10"/>
  <c r="AR186" i="4"/>
  <c r="AR138" i="4"/>
  <c r="AR146" i="4"/>
  <c r="R186" i="10"/>
  <c r="Y186" i="10"/>
  <c r="AE186" i="10"/>
  <c r="AI137" i="10"/>
  <c r="AI185" i="10" s="1"/>
  <c r="FN111" i="2"/>
  <c r="AL186" i="10"/>
  <c r="R137" i="10"/>
  <c r="R185" i="10" s="1"/>
  <c r="E186" i="10"/>
  <c r="AD186" i="10"/>
  <c r="AD137" i="10"/>
  <c r="AD185" i="10" s="1"/>
  <c r="AB186" i="10"/>
  <c r="FC111" i="2"/>
  <c r="FC159" i="2" s="1"/>
  <c r="FA111" i="2"/>
  <c r="FA159" i="2" s="1"/>
  <c r="FD111" i="2"/>
  <c r="FD159" i="2" s="1"/>
  <c r="FB111" i="2"/>
  <c r="FB159" i="2" s="1"/>
  <c r="FE111" i="2"/>
  <c r="FE159" i="2" s="1"/>
  <c r="FG111" i="2"/>
  <c r="FG159" i="2" s="1"/>
  <c r="EZ111" i="2"/>
  <c r="EZ159" i="2" s="1"/>
  <c r="S137" i="10"/>
  <c r="S185" i="10" s="1"/>
  <c r="T137" i="10"/>
  <c r="T185" i="10" s="1"/>
  <c r="Z137" i="10"/>
  <c r="Z185" i="10" s="1"/>
  <c r="F137" i="10"/>
  <c r="F185" i="10" s="1"/>
  <c r="L186" i="10"/>
  <c r="F186" i="10"/>
  <c r="Q137" i="10"/>
  <c r="Q185" i="10" s="1"/>
  <c r="D137" i="10"/>
  <c r="D185" i="10" s="1"/>
  <c r="AJ137" i="10"/>
  <c r="AJ185" i="10" s="1"/>
  <c r="Z186" i="10"/>
  <c r="AA186" i="10"/>
  <c r="AG137" i="10"/>
  <c r="AG185" i="10" s="1"/>
  <c r="U137" i="10"/>
  <c r="U185" i="10" s="1"/>
  <c r="AF137" i="10"/>
  <c r="AF185" i="10" s="1"/>
  <c r="M137" i="10"/>
  <c r="M185" i="10" s="1"/>
  <c r="AC186" i="10"/>
  <c r="AA137" i="10"/>
  <c r="AA185" i="10" s="1"/>
  <c r="AO186" i="10"/>
  <c r="I186" i="10"/>
  <c r="AL137" i="10"/>
  <c r="AL185" i="10" s="1"/>
  <c r="P137" i="10"/>
  <c r="P185" i="10" s="1"/>
  <c r="G137" i="10"/>
  <c r="G185" i="10" s="1"/>
  <c r="K186" i="10"/>
  <c r="AN137" i="10"/>
  <c r="AN185" i="10" s="1"/>
  <c r="L137" i="10"/>
  <c r="L185" i="10" s="1"/>
  <c r="AE137" i="10"/>
  <c r="AE185" i="10" s="1"/>
  <c r="AM186" i="10"/>
  <c r="G186" i="10"/>
  <c r="Q186" i="10"/>
  <c r="J186" i="10"/>
  <c r="X186" i="10"/>
  <c r="T186" i="10"/>
  <c r="S186" i="10"/>
  <c r="AC137" i="10"/>
  <c r="AC185" i="10" s="1"/>
  <c r="AH186" i="10"/>
  <c r="N137" i="10"/>
  <c r="N185" i="10" s="1"/>
  <c r="AF186" i="10"/>
  <c r="AO137" i="10"/>
  <c r="AO185" i="10" s="1"/>
  <c r="U186" i="10"/>
  <c r="AN186" i="10"/>
  <c r="C137" i="10"/>
  <c r="C185" i="10" s="1"/>
  <c r="AM137" i="10"/>
  <c r="AM185" i="10" s="1"/>
  <c r="J137" i="10"/>
  <c r="J185" i="10" s="1"/>
  <c r="X137" i="10"/>
  <c r="X185" i="10" s="1"/>
  <c r="AQ186" i="4"/>
  <c r="AQ154" i="4"/>
  <c r="AQ137" i="4" s="1"/>
  <c r="AQ185" i="4" s="1"/>
  <c r="AH137" i="10"/>
  <c r="AH185" i="10" s="1"/>
  <c r="N186" i="10"/>
  <c r="AJ186" i="10"/>
  <c r="O186" i="10"/>
  <c r="D186" i="10"/>
  <c r="I137" i="10"/>
  <c r="I185" i="10" s="1"/>
  <c r="AQ137" i="10"/>
  <c r="AQ185" i="10" s="1"/>
  <c r="AK186" i="10"/>
  <c r="P186" i="10"/>
  <c r="AK137" i="10"/>
  <c r="AK185" i="10" s="1"/>
  <c r="W186" i="10"/>
  <c r="AG186" i="10"/>
  <c r="AP186" i="10"/>
  <c r="V186" i="10"/>
  <c r="O137" i="10"/>
  <c r="O185" i="10" s="1"/>
  <c r="AI186" i="10"/>
  <c r="C186" i="10"/>
  <c r="M186" i="10"/>
  <c r="B186" i="10"/>
  <c r="H137" i="10"/>
  <c r="H185" i="10" s="1"/>
  <c r="AQ186" i="10"/>
  <c r="AB137" i="10"/>
  <c r="AB185" i="10" s="1"/>
  <c r="E137" i="10"/>
  <c r="E185" i="10" s="1"/>
  <c r="W137" i="10"/>
  <c r="W185" i="10" s="1"/>
  <c r="AP137" i="10"/>
  <c r="AP185" i="10" s="1"/>
  <c r="V137" i="10"/>
  <c r="V185" i="10" s="1"/>
  <c r="Y137" i="10"/>
  <c r="Y185" i="10" s="1"/>
  <c r="K137" i="10"/>
  <c r="K185" i="10" s="1"/>
  <c r="B137" i="10"/>
  <c r="B185" i="10" s="1"/>
  <c r="H186" i="10"/>
  <c r="J159" i="5"/>
  <c r="P159" i="5"/>
  <c r="BM159" i="5"/>
  <c r="AN159" i="5"/>
  <c r="AP159" i="5"/>
  <c r="AX159" i="5"/>
  <c r="AK159" i="5"/>
  <c r="W159" i="5"/>
  <c r="AR159" i="5"/>
  <c r="K159" i="5"/>
  <c r="AS159" i="5"/>
  <c r="T159" i="5"/>
  <c r="B159" i="5"/>
  <c r="BG159" i="5"/>
  <c r="AI159" i="5"/>
  <c r="AD159" i="5"/>
  <c r="S159" i="5"/>
  <c r="BL159" i="5"/>
  <c r="AU159" i="5"/>
  <c r="Y159" i="5"/>
  <c r="AJ159" i="5"/>
  <c r="D159" i="5"/>
  <c r="F159" i="5"/>
  <c r="AM159" i="5"/>
  <c r="G159" i="5"/>
  <c r="AW159" i="5"/>
  <c r="AT159" i="5"/>
  <c r="AQ159" i="5"/>
  <c r="BJ159" i="5"/>
  <c r="X159" i="5"/>
  <c r="AA159" i="5"/>
  <c r="BE159" i="5"/>
  <c r="BB159" i="5"/>
  <c r="R159" i="5"/>
  <c r="H159" i="5"/>
  <c r="E159" i="5"/>
  <c r="U159" i="5"/>
  <c r="M159" i="5"/>
  <c r="Q159" i="5"/>
  <c r="L159" i="5"/>
  <c r="O159" i="5"/>
  <c r="BA159" i="5"/>
  <c r="C159" i="5"/>
  <c r="N159" i="5"/>
  <c r="AV159" i="5"/>
  <c r="AE159" i="5"/>
  <c r="AO159" i="5"/>
  <c r="BC159" i="5"/>
  <c r="V159" i="5"/>
  <c r="AC159" i="5"/>
  <c r="BH159" i="5"/>
  <c r="BK159" i="5"/>
  <c r="AF159" i="5"/>
  <c r="BF159" i="5"/>
  <c r="Z159" i="5"/>
  <c r="AG159" i="5"/>
  <c r="I159" i="5"/>
  <c r="AL159" i="5"/>
  <c r="AY159" i="5"/>
  <c r="BI159" i="5"/>
  <c r="BD159" i="5"/>
  <c r="AH159" i="5"/>
  <c r="AB159" i="5"/>
  <c r="AZ159" i="5"/>
  <c r="AP186" i="4"/>
  <c r="AP137" i="4"/>
  <c r="AP185" i="4" s="1"/>
  <c r="B111" i="11"/>
  <c r="B159" i="11" s="1"/>
  <c r="AN137" i="4"/>
  <c r="AN185" i="4" s="1"/>
  <c r="K186" i="4"/>
  <c r="K138" i="4"/>
  <c r="K137" i="4" s="1"/>
  <c r="K185" i="4" s="1"/>
  <c r="AC186" i="4"/>
  <c r="AC138" i="4"/>
  <c r="AC137" i="4" s="1"/>
  <c r="AC185" i="4" s="1"/>
  <c r="L186" i="4"/>
  <c r="L138" i="4"/>
  <c r="L137" i="4" s="1"/>
  <c r="L185" i="4" s="1"/>
  <c r="AA186" i="4"/>
  <c r="AA138" i="4"/>
  <c r="AA137" i="4" s="1"/>
  <c r="AA185" i="4" s="1"/>
  <c r="AD186" i="4"/>
  <c r="AD138" i="4"/>
  <c r="AD137" i="4" s="1"/>
  <c r="AD185" i="4" s="1"/>
  <c r="H186" i="4"/>
  <c r="H138" i="4"/>
  <c r="H137" i="4" s="1"/>
  <c r="H185" i="4" s="1"/>
  <c r="E186" i="4"/>
  <c r="E138" i="4"/>
  <c r="E137" i="4" s="1"/>
  <c r="E185" i="4" s="1"/>
  <c r="AE186" i="4"/>
  <c r="AE138" i="4"/>
  <c r="AE137" i="4" s="1"/>
  <c r="AE185" i="4" s="1"/>
  <c r="Y186" i="4"/>
  <c r="Y138" i="4"/>
  <c r="Y137" i="4" s="1"/>
  <c r="Y185" i="4" s="1"/>
  <c r="AO137" i="4"/>
  <c r="AO185" i="4" s="1"/>
  <c r="AN186" i="4"/>
  <c r="AK186" i="4"/>
  <c r="AK138" i="4"/>
  <c r="AK137" i="4" s="1"/>
  <c r="AK185" i="4" s="1"/>
  <c r="C186" i="4"/>
  <c r="C138" i="4"/>
  <c r="C137" i="4" s="1"/>
  <c r="C185" i="4" s="1"/>
  <c r="T186" i="4"/>
  <c r="T138" i="4"/>
  <c r="T137" i="4" s="1"/>
  <c r="T185" i="4" s="1"/>
  <c r="M186" i="4"/>
  <c r="M138" i="4"/>
  <c r="M137" i="4" s="1"/>
  <c r="M185" i="4" s="1"/>
  <c r="U186" i="4"/>
  <c r="U138" i="4"/>
  <c r="U137" i="4" s="1"/>
  <c r="U185" i="4" s="1"/>
  <c r="B186" i="4"/>
  <c r="B138" i="4"/>
  <c r="B137" i="4" s="1"/>
  <c r="B185" i="4" s="1"/>
  <c r="AG186" i="4"/>
  <c r="AG138" i="4"/>
  <c r="AG137" i="4" s="1"/>
  <c r="AG185" i="4" s="1"/>
  <c r="F186" i="4"/>
  <c r="F138" i="4"/>
  <c r="F137" i="4" s="1"/>
  <c r="F185" i="4" s="1"/>
  <c r="AO186" i="4"/>
  <c r="AM137" i="4"/>
  <c r="AM185" i="4" s="1"/>
  <c r="B111" i="2"/>
  <c r="AI186" i="4"/>
  <c r="AI138" i="4"/>
  <c r="AI137" i="4" s="1"/>
  <c r="AI185" i="4" s="1"/>
  <c r="X186" i="4"/>
  <c r="X138" i="4"/>
  <c r="X137" i="4" s="1"/>
  <c r="X185" i="4" s="1"/>
  <c r="R186" i="4"/>
  <c r="R138" i="4"/>
  <c r="R137" i="4" s="1"/>
  <c r="R185" i="4" s="1"/>
  <c r="O186" i="4"/>
  <c r="O138" i="4"/>
  <c r="O137" i="4" s="1"/>
  <c r="O185" i="4" s="1"/>
  <c r="AB186" i="4"/>
  <c r="AB138" i="4"/>
  <c r="AB137" i="4" s="1"/>
  <c r="AB185" i="4" s="1"/>
  <c r="AF186" i="4"/>
  <c r="AF138" i="4"/>
  <c r="AF137" i="4" s="1"/>
  <c r="AF185" i="4" s="1"/>
  <c r="W186" i="4"/>
  <c r="W138" i="4"/>
  <c r="W137" i="4" s="1"/>
  <c r="W185" i="4" s="1"/>
  <c r="Q186" i="4"/>
  <c r="Q138" i="4"/>
  <c r="Q137" i="4" s="1"/>
  <c r="Q185" i="4" s="1"/>
  <c r="P186" i="4"/>
  <c r="P138" i="4"/>
  <c r="P137" i="4" s="1"/>
  <c r="P185" i="4" s="1"/>
  <c r="AL137" i="4"/>
  <c r="AL185" i="4" s="1"/>
  <c r="AM186" i="4"/>
  <c r="AH186" i="4"/>
  <c r="AH138" i="4"/>
  <c r="AH137" i="4" s="1"/>
  <c r="AH185" i="4" s="1"/>
  <c r="V186" i="4"/>
  <c r="V138" i="4"/>
  <c r="V137" i="4" s="1"/>
  <c r="V185" i="4" s="1"/>
  <c r="I186" i="4"/>
  <c r="I138" i="4"/>
  <c r="I137" i="4" s="1"/>
  <c r="I185" i="4" s="1"/>
  <c r="Z186" i="4"/>
  <c r="Z138" i="4"/>
  <c r="Z137" i="4" s="1"/>
  <c r="Z185" i="4" s="1"/>
  <c r="S186" i="4"/>
  <c r="S138" i="4"/>
  <c r="S137" i="4" s="1"/>
  <c r="S185" i="4" s="1"/>
  <c r="N186" i="4"/>
  <c r="N138" i="4"/>
  <c r="N137" i="4" s="1"/>
  <c r="N185" i="4" s="1"/>
  <c r="D186" i="4"/>
  <c r="D138" i="4"/>
  <c r="D137" i="4" s="1"/>
  <c r="D185" i="4" s="1"/>
  <c r="J186" i="4"/>
  <c r="J138" i="4"/>
  <c r="J137" i="4" s="1"/>
  <c r="J185" i="4" s="1"/>
  <c r="G186" i="4"/>
  <c r="G138" i="4"/>
  <c r="G137" i="4" s="1"/>
  <c r="G185" i="4" s="1"/>
  <c r="AJ186" i="4"/>
  <c r="AJ138" i="4"/>
  <c r="AJ137" i="4" s="1"/>
  <c r="AJ185" i="4" s="1"/>
  <c r="AL186" i="4"/>
  <c r="FR159" i="2" l="1"/>
  <c r="FT111" i="2"/>
  <c r="FQ111" i="2"/>
  <c r="B159" i="2"/>
  <c r="FO159" i="2"/>
  <c r="FN159" i="2"/>
  <c r="AG7" i="6"/>
  <c r="AA7" i="6"/>
  <c r="AE7" i="6"/>
  <c r="AF21" i="6"/>
  <c r="AI21" i="6"/>
  <c r="AL21" i="6"/>
  <c r="AO35" i="6"/>
  <c r="AC21" i="6"/>
  <c r="AL35" i="6"/>
  <c r="AN21" i="6"/>
  <c r="T7" i="6"/>
  <c r="AD21" i="6"/>
  <c r="AK35" i="6"/>
  <c r="AJ7" i="6"/>
  <c r="AA21" i="6"/>
  <c r="AA35" i="6"/>
  <c r="AM35" i="6"/>
  <c r="AB35" i="6"/>
  <c r="W35" i="6"/>
  <c r="Z7" i="6"/>
  <c r="Y7" i="6"/>
  <c r="X21" i="6"/>
  <c r="AO7" i="6"/>
  <c r="T35" i="6"/>
  <c r="AH35" i="6"/>
  <c r="U21" i="6"/>
  <c r="V7" i="6"/>
  <c r="AP7" i="6"/>
  <c r="FT159" i="2" l="1"/>
  <c r="FQ159" i="2"/>
  <c r="AR137" i="4"/>
  <c r="AR185" i="4" s="1"/>
  <c r="AG21" i="6"/>
  <c r="AI35" i="6"/>
  <c r="AG35" i="6"/>
  <c r="AE21" i="6"/>
  <c r="AO21" i="6"/>
  <c r="AN35" i="6"/>
  <c r="W21" i="6"/>
  <c r="W7" i="6"/>
  <c r="AK7" i="6"/>
  <c r="AL7" i="6"/>
  <c r="AK21" i="6"/>
  <c r="V21" i="6"/>
  <c r="T21" i="6"/>
  <c r="V35" i="6"/>
  <c r="AN7" i="6"/>
  <c r="AI7" i="6"/>
  <c r="Z21" i="6"/>
  <c r="U35" i="6"/>
  <c r="AM7" i="6"/>
  <c r="AH21" i="6"/>
  <c r="AC7" i="6"/>
  <c r="AF7" i="6"/>
  <c r="Z35" i="6"/>
  <c r="U7" i="6"/>
  <c r="AM21" i="6"/>
  <c r="AE35" i="6"/>
  <c r="AD7" i="6"/>
  <c r="AP21" i="6"/>
  <c r="AB7" i="6"/>
  <c r="X7" i="6"/>
  <c r="Y21" i="6"/>
  <c r="AJ35" i="6"/>
  <c r="AH7" i="6"/>
  <c r="AD35" i="6"/>
  <c r="AP35" i="6"/>
  <c r="AB21" i="6"/>
  <c r="X35" i="6"/>
  <c r="Y35" i="6"/>
  <c r="AJ21" i="6"/>
  <c r="AC35" i="6"/>
  <c r="AF35" i="6"/>
  <c r="FG12" i="11" l="1"/>
  <c r="FG11" i="11" s="1"/>
  <c r="FF12" i="11"/>
  <c r="FF11" i="11" s="1"/>
  <c r="B12" i="11"/>
  <c r="B11" i="11" s="1"/>
  <c r="ES12" i="11"/>
  <c r="ES11" i="11" s="1"/>
  <c r="EC12" i="11"/>
  <c r="EC11" i="11" s="1"/>
  <c r="DM12" i="11"/>
  <c r="DM11" i="11" s="1"/>
  <c r="CW12" i="11"/>
  <c r="CW11" i="11" s="1"/>
  <c r="CG12" i="11"/>
  <c r="CG11" i="11" s="1"/>
  <c r="BQ12" i="11"/>
  <c r="BQ11" i="11" s="1"/>
  <c r="BA12" i="11"/>
  <c r="BA11" i="11" s="1"/>
  <c r="AK12" i="11"/>
  <c r="AK11" i="11" s="1"/>
  <c r="U12" i="11"/>
  <c r="U11" i="11" s="1"/>
  <c r="E12" i="11"/>
  <c r="E11" i="11" s="1"/>
  <c r="ER12" i="11"/>
  <c r="ER11" i="11" s="1"/>
  <c r="EB12" i="11"/>
  <c r="EB11" i="11" s="1"/>
  <c r="DL12" i="11"/>
  <c r="DL11" i="11" s="1"/>
  <c r="CV12" i="11"/>
  <c r="CV11" i="11" s="1"/>
  <c r="CF12" i="11"/>
  <c r="CF11" i="11" s="1"/>
  <c r="BP12" i="11"/>
  <c r="BP11" i="11" s="1"/>
  <c r="AZ12" i="11"/>
  <c r="AZ11" i="11" s="1"/>
  <c r="AJ12" i="11"/>
  <c r="AJ11" i="11" s="1"/>
  <c r="T12" i="11"/>
  <c r="T11" i="11" s="1"/>
  <c r="FC12" i="11"/>
  <c r="FC11" i="11" s="1"/>
  <c r="EM12" i="11"/>
  <c r="EM11" i="11" s="1"/>
  <c r="DW12" i="11"/>
  <c r="DW11" i="11" s="1"/>
  <c r="DG12" i="11"/>
  <c r="DG11" i="11" s="1"/>
  <c r="CQ12" i="11"/>
  <c r="CQ11" i="11" s="1"/>
  <c r="CA12" i="11"/>
  <c r="CA11" i="11" s="1"/>
  <c r="BK12" i="11"/>
  <c r="BK11" i="11" s="1"/>
  <c r="AU12" i="11"/>
  <c r="AU11" i="11" s="1"/>
  <c r="AE12" i="11"/>
  <c r="AE11" i="11" s="1"/>
  <c r="O12" i="11"/>
  <c r="O11" i="11" s="1"/>
  <c r="FB12" i="11"/>
  <c r="FB11" i="11" s="1"/>
  <c r="EL12" i="11"/>
  <c r="EL11" i="11" s="1"/>
  <c r="DV12" i="11"/>
  <c r="DV11" i="11" s="1"/>
  <c r="DF12" i="11"/>
  <c r="DF11" i="11" s="1"/>
  <c r="CP12" i="11"/>
  <c r="CP11" i="11" s="1"/>
  <c r="BZ12" i="11"/>
  <c r="BZ11" i="11" s="1"/>
  <c r="BJ12" i="11"/>
  <c r="BJ11" i="11" s="1"/>
  <c r="AT12" i="11"/>
  <c r="AT11" i="11" s="1"/>
  <c r="AD12" i="11"/>
  <c r="AD11" i="11" s="1"/>
  <c r="N12" i="11"/>
  <c r="N11" i="11" s="1"/>
  <c r="FE12" i="11"/>
  <c r="FE11" i="11" s="1"/>
  <c r="EO12" i="11"/>
  <c r="EO11" i="11" s="1"/>
  <c r="DY12" i="11"/>
  <c r="DY11" i="11" s="1"/>
  <c r="DI12" i="11"/>
  <c r="DI11" i="11" s="1"/>
  <c r="CS12" i="11"/>
  <c r="CS11" i="11" s="1"/>
  <c r="CC12" i="11"/>
  <c r="CC11" i="11" s="1"/>
  <c r="BM12" i="11"/>
  <c r="BM11" i="11" s="1"/>
  <c r="AW12" i="11"/>
  <c r="AW11" i="11" s="1"/>
  <c r="AG12" i="11"/>
  <c r="AG11" i="11" s="1"/>
  <c r="Q12" i="11"/>
  <c r="Q11" i="11" s="1"/>
  <c r="FD12" i="11"/>
  <c r="FD11" i="11" s="1"/>
  <c r="EN12" i="11"/>
  <c r="EN11" i="11" s="1"/>
  <c r="DX12" i="11"/>
  <c r="DX11" i="11" s="1"/>
  <c r="DH12" i="11"/>
  <c r="DH11" i="11" s="1"/>
  <c r="CR12" i="11"/>
  <c r="CR11" i="11" s="1"/>
  <c r="CB12" i="11"/>
  <c r="CB11" i="11" s="1"/>
  <c r="BL12" i="11"/>
  <c r="BL11" i="11" s="1"/>
  <c r="AV12" i="11"/>
  <c r="AV11" i="11" s="1"/>
  <c r="AF12" i="11"/>
  <c r="AF11" i="11" s="1"/>
  <c r="P12" i="11"/>
  <c r="P11" i="11" s="1"/>
  <c r="EY12" i="11"/>
  <c r="EY11" i="11" s="1"/>
  <c r="EI12" i="11"/>
  <c r="EI11" i="11" s="1"/>
  <c r="DS12" i="11"/>
  <c r="DS11" i="11" s="1"/>
  <c r="DC12" i="11"/>
  <c r="DC11" i="11" s="1"/>
  <c r="CM12" i="11"/>
  <c r="CM11" i="11" s="1"/>
  <c r="BW12" i="11"/>
  <c r="BW11" i="11" s="1"/>
  <c r="BG12" i="11"/>
  <c r="BG11" i="11" s="1"/>
  <c r="AQ12" i="11"/>
  <c r="AQ11" i="11" s="1"/>
  <c r="AA12" i="11"/>
  <c r="AA11" i="11" s="1"/>
  <c r="K12" i="11"/>
  <c r="K11" i="11" s="1"/>
  <c r="EX12" i="11"/>
  <c r="EX11" i="11" s="1"/>
  <c r="EH12" i="11"/>
  <c r="EH11" i="11" s="1"/>
  <c r="DR12" i="11"/>
  <c r="DR11" i="11" s="1"/>
  <c r="DB12" i="11"/>
  <c r="DB11" i="11" s="1"/>
  <c r="CL12" i="11"/>
  <c r="CL11" i="11" s="1"/>
  <c r="BV12" i="11"/>
  <c r="BV11" i="11" s="1"/>
  <c r="BF12" i="11"/>
  <c r="BF11" i="11" s="1"/>
  <c r="AP12" i="11"/>
  <c r="AP11" i="11" s="1"/>
  <c r="Z12" i="11"/>
  <c r="Z11" i="11" s="1"/>
  <c r="J12" i="11"/>
  <c r="J11" i="11" s="1"/>
  <c r="FA12" i="11"/>
  <c r="FA11" i="11" s="1"/>
  <c r="EK12" i="11"/>
  <c r="EK11" i="11" s="1"/>
  <c r="DU12" i="11"/>
  <c r="DU11" i="11" s="1"/>
  <c r="DE12" i="11"/>
  <c r="DE11" i="11" s="1"/>
  <c r="CO12" i="11"/>
  <c r="CO11" i="11" s="1"/>
  <c r="BY12" i="11"/>
  <c r="BY11" i="11" s="1"/>
  <c r="BI12" i="11"/>
  <c r="BI11" i="11" s="1"/>
  <c r="AS12" i="11"/>
  <c r="AS11" i="11" s="1"/>
  <c r="AC12" i="11"/>
  <c r="AC11" i="11" s="1"/>
  <c r="M12" i="11"/>
  <c r="M11" i="11" s="1"/>
  <c r="EZ12" i="11"/>
  <c r="EZ11" i="11" s="1"/>
  <c r="EJ12" i="11"/>
  <c r="EJ11" i="11" s="1"/>
  <c r="DT12" i="11"/>
  <c r="DT11" i="11" s="1"/>
  <c r="DD12" i="11"/>
  <c r="DD11" i="11" s="1"/>
  <c r="CN12" i="11"/>
  <c r="CN11" i="11" s="1"/>
  <c r="BX12" i="11"/>
  <c r="BX11" i="11" s="1"/>
  <c r="BH12" i="11"/>
  <c r="BH11" i="11" s="1"/>
  <c r="AR12" i="11"/>
  <c r="AR11" i="11" s="1"/>
  <c r="AB12" i="11"/>
  <c r="AB11" i="11" s="1"/>
  <c r="L12" i="11"/>
  <c r="L11" i="11" s="1"/>
  <c r="EU12" i="11"/>
  <c r="EU11" i="11" s="1"/>
  <c r="EE12" i="11"/>
  <c r="EE11" i="11" s="1"/>
  <c r="DO12" i="11"/>
  <c r="DO11" i="11" s="1"/>
  <c r="CY12" i="11"/>
  <c r="CY11" i="11" s="1"/>
  <c r="CI12" i="11"/>
  <c r="CI11" i="11" s="1"/>
  <c r="BS12" i="11"/>
  <c r="BS11" i="11" s="1"/>
  <c r="BC12" i="11"/>
  <c r="BC11" i="11" s="1"/>
  <c r="AM12" i="11"/>
  <c r="AM11" i="11" s="1"/>
  <c r="W12" i="11"/>
  <c r="W11" i="11" s="1"/>
  <c r="G12" i="11"/>
  <c r="G11" i="11" s="1"/>
  <c r="ET12" i="11"/>
  <c r="ET11" i="11" s="1"/>
  <c r="ED12" i="11"/>
  <c r="ED11" i="11" s="1"/>
  <c r="DN12" i="11"/>
  <c r="DN11" i="11" s="1"/>
  <c r="CX12" i="11"/>
  <c r="CX11" i="11" s="1"/>
  <c r="CH12" i="11"/>
  <c r="CH11" i="11" s="1"/>
  <c r="BR12" i="11"/>
  <c r="BR11" i="11" s="1"/>
  <c r="BB12" i="11"/>
  <c r="BB11" i="11" s="1"/>
  <c r="AL12" i="11"/>
  <c r="AL11" i="11" s="1"/>
  <c r="V12" i="11"/>
  <c r="V11" i="11" s="1"/>
  <c r="F12" i="11"/>
  <c r="F11" i="11" s="1"/>
  <c r="EW12" i="11"/>
  <c r="EW11" i="11" s="1"/>
  <c r="EG12" i="11"/>
  <c r="EG11" i="11" s="1"/>
  <c r="DQ12" i="11"/>
  <c r="DQ11" i="11" s="1"/>
  <c r="DA12" i="11"/>
  <c r="DA11" i="11" s="1"/>
  <c r="CK12" i="11"/>
  <c r="CK11" i="11" s="1"/>
  <c r="BU12" i="11"/>
  <c r="BU11" i="11" s="1"/>
  <c r="BE12" i="11"/>
  <c r="BE11" i="11" s="1"/>
  <c r="AO12" i="11"/>
  <c r="AO11" i="11" s="1"/>
  <c r="Y12" i="11"/>
  <c r="Y11" i="11" s="1"/>
  <c r="I12" i="11"/>
  <c r="I11" i="11" s="1"/>
  <c r="EV12" i="11"/>
  <c r="EV11" i="11" s="1"/>
  <c r="EF12" i="11"/>
  <c r="EF11" i="11" s="1"/>
  <c r="DP12" i="11"/>
  <c r="DP11" i="11" s="1"/>
  <c r="CZ12" i="11"/>
  <c r="CZ11" i="11" s="1"/>
  <c r="CJ12" i="11"/>
  <c r="CJ11" i="11" s="1"/>
  <c r="BT12" i="11"/>
  <c r="BT11" i="11" s="1"/>
  <c r="BD12" i="11"/>
  <c r="BD11" i="11" s="1"/>
  <c r="AN12" i="11"/>
  <c r="AN11" i="11" s="1"/>
  <c r="X12" i="11"/>
  <c r="X11" i="11" s="1"/>
  <c r="D12" i="11"/>
  <c r="D11" i="11" s="1"/>
  <c r="EQ12" i="11"/>
  <c r="EQ11" i="11" s="1"/>
  <c r="EA12" i="11"/>
  <c r="EA11" i="11" s="1"/>
  <c r="DK12" i="11"/>
  <c r="DK11" i="11" s="1"/>
  <c r="CU12" i="11"/>
  <c r="CU11" i="11" s="1"/>
  <c r="CE12" i="11"/>
  <c r="CE11" i="11" s="1"/>
  <c r="BO12" i="11"/>
  <c r="BO11" i="11" s="1"/>
  <c r="AY12" i="11"/>
  <c r="AY11" i="11" s="1"/>
  <c r="AI12" i="11"/>
  <c r="AI11" i="11" s="1"/>
  <c r="S12" i="11"/>
  <c r="S11" i="11" s="1"/>
  <c r="C12" i="11"/>
  <c r="C11" i="11" s="1"/>
  <c r="EP12" i="11"/>
  <c r="EP11" i="11" s="1"/>
  <c r="DZ12" i="11"/>
  <c r="DZ11" i="11" s="1"/>
  <c r="DJ12" i="11"/>
  <c r="DJ11" i="11" s="1"/>
  <c r="CT12" i="11"/>
  <c r="CT11" i="11" s="1"/>
  <c r="CD12" i="11"/>
  <c r="CD11" i="11" s="1"/>
  <c r="BN12" i="11"/>
  <c r="BN11" i="11" s="1"/>
  <c r="AX12" i="11"/>
  <c r="AX11" i="11" s="1"/>
  <c r="AH12" i="11"/>
  <c r="AH11" i="11" s="1"/>
  <c r="R12" i="11"/>
  <c r="R11" i="11" s="1"/>
  <c r="H12" i="11"/>
  <c r="H11" i="11" s="1"/>
  <c r="AO12" i="5" l="1"/>
  <c r="CW12" i="5"/>
  <c r="CR12" i="5"/>
  <c r="EX12" i="5"/>
  <c r="X12" i="5"/>
  <c r="AU12" i="5"/>
  <c r="CD12" i="5"/>
  <c r="AJ12" i="5"/>
  <c r="AH12" i="5"/>
  <c r="BJ12" i="5"/>
  <c r="EH12" i="5"/>
  <c r="CN12" i="5"/>
  <c r="EU12" i="5"/>
  <c r="BQ12" i="5"/>
  <c r="CK12" i="5"/>
  <c r="J12" i="5"/>
  <c r="L12" i="5"/>
  <c r="CL12" i="5"/>
  <c r="DY12" i="5"/>
  <c r="EY12" i="5"/>
  <c r="CZ12" i="5"/>
  <c r="AE12" i="5"/>
  <c r="CX12" i="5"/>
  <c r="EO12" i="5"/>
  <c r="I12" i="5"/>
  <c r="DH12" i="5"/>
  <c r="AM12" i="5"/>
  <c r="DN12" i="5"/>
  <c r="F12" i="5"/>
  <c r="AW12" i="5"/>
  <c r="DK12" i="5"/>
  <c r="BL12" i="5"/>
  <c r="ET12" i="5"/>
  <c r="V12" i="5"/>
  <c r="EJ12" i="5"/>
  <c r="BO12" i="5"/>
  <c r="P12" i="5"/>
  <c r="BF12" i="5"/>
  <c r="CC12" i="5"/>
  <c r="ER12" i="5"/>
  <c r="CS12" i="5"/>
  <c r="AP12" i="5"/>
  <c r="AB12" i="5"/>
  <c r="W12" i="5"/>
  <c r="BW12" i="5"/>
  <c r="DP12" i="5"/>
  <c r="DW12" i="5"/>
  <c r="DE12" i="5"/>
  <c r="BG12" i="5"/>
  <c r="K12" i="5"/>
  <c r="BD12" i="5"/>
  <c r="BK12" i="5"/>
  <c r="S12" i="5"/>
  <c r="CV12" i="5"/>
  <c r="BN12" i="5"/>
  <c r="DV12" i="5"/>
  <c r="FB12" i="5"/>
  <c r="EZ12" i="5"/>
  <c r="DM12" i="5"/>
  <c r="CT12" i="5"/>
  <c r="DU12" i="5"/>
  <c r="M12" i="5"/>
  <c r="CQ12" i="5"/>
  <c r="AR12" i="5"/>
  <c r="DJ12" i="5"/>
  <c r="EK12" i="5"/>
  <c r="Y12" i="5"/>
  <c r="CY12" i="5"/>
  <c r="AZ12" i="5"/>
  <c r="ED12" i="5"/>
  <c r="R12" i="5"/>
  <c r="AS12" i="5"/>
  <c r="DX12" i="5"/>
  <c r="BC12" i="5"/>
  <c r="D12" i="5"/>
  <c r="CG12" i="5"/>
  <c r="EA12" i="5"/>
  <c r="CB12" i="5"/>
  <c r="G12" i="5"/>
  <c r="BB12" i="5"/>
  <c r="FF12" i="5"/>
  <c r="EI12" i="5"/>
  <c r="O12" i="5"/>
  <c r="DI12" i="5"/>
  <c r="CH12" i="5"/>
  <c r="AC12" i="5"/>
  <c r="BY12" i="5"/>
  <c r="AL12" i="5"/>
  <c r="FD12" i="5"/>
  <c r="H12" i="5"/>
  <c r="DC12" i="5"/>
  <c r="EF12" i="5"/>
  <c r="EM12" i="5"/>
  <c r="BZ12" i="5"/>
  <c r="DZ12" i="5"/>
  <c r="AQ12" i="5"/>
  <c r="BT12" i="5"/>
  <c r="CA12" i="5"/>
  <c r="CE12" i="5"/>
  <c r="FE12" i="5"/>
  <c r="AA12" i="5"/>
  <c r="CP12" i="5"/>
  <c r="EG12" i="5"/>
  <c r="FC12" i="5"/>
  <c r="DD12" i="5"/>
  <c r="AI12" i="5"/>
  <c r="DF12" i="5"/>
  <c r="EW12" i="5"/>
  <c r="Q12" i="5"/>
  <c r="DL12" i="5"/>
  <c r="BH12" i="5"/>
  <c r="EP12" i="5"/>
  <c r="N12" i="5"/>
  <c r="BI12" i="5"/>
  <c r="DO12" i="5"/>
  <c r="BP12" i="5"/>
  <c r="AX12" i="5"/>
  <c r="BU12" i="5"/>
  <c r="EN12" i="5"/>
  <c r="BS12" i="5"/>
  <c r="T12" i="5"/>
  <c r="FG12" i="5"/>
  <c r="CJ12" i="5"/>
  <c r="DG12" i="5"/>
  <c r="EQ12" i="5"/>
  <c r="B12" i="5"/>
  <c r="AD12" i="5"/>
  <c r="BV12" i="5"/>
  <c r="BX12" i="5"/>
  <c r="CI12" i="5"/>
  <c r="AG12" i="5"/>
  <c r="BE12" i="5"/>
  <c r="DA12" i="5"/>
  <c r="BR12" i="5"/>
  <c r="DQ12" i="5"/>
  <c r="FA12" i="5"/>
  <c r="DS12" i="5"/>
  <c r="EV12" i="5"/>
  <c r="BM12" i="5"/>
  <c r="AF12" i="5"/>
  <c r="E12" i="5"/>
  <c r="CM12" i="5"/>
  <c r="AN12" i="5"/>
  <c r="DB12" i="5"/>
  <c r="EC12" i="5"/>
  <c r="U12" i="5"/>
  <c r="CU12" i="5"/>
  <c r="AV12" i="5"/>
  <c r="DR12" i="5"/>
  <c r="ES12" i="5"/>
  <c r="AK12" i="5"/>
  <c r="DT12" i="5"/>
  <c r="AY12" i="5"/>
  <c r="EL12" i="5"/>
  <c r="Z12" i="5"/>
  <c r="BA12" i="5"/>
  <c r="EB12" i="5"/>
  <c r="C12" i="5"/>
  <c r="AT12" i="5"/>
  <c r="CO12" i="5"/>
  <c r="EE12" i="5"/>
  <c r="CF12" i="5"/>
  <c r="CF11" i="5" l="1"/>
  <c r="CO11" i="5"/>
  <c r="C11" i="5"/>
  <c r="BA11" i="5"/>
  <c r="EL11" i="5"/>
  <c r="DT11" i="5"/>
  <c r="ES11" i="5"/>
  <c r="AV11" i="5"/>
  <c r="U11" i="5"/>
  <c r="DB11" i="5"/>
  <c r="CM11" i="5"/>
  <c r="AF11" i="5"/>
  <c r="EV11" i="5"/>
  <c r="FA11" i="5"/>
  <c r="BR11" i="5"/>
  <c r="BE11" i="5"/>
  <c r="CI11" i="5"/>
  <c r="BV11" i="5"/>
  <c r="B11" i="5"/>
  <c r="DG11" i="5"/>
  <c r="T11" i="5"/>
  <c r="EN11" i="5"/>
  <c r="AX11" i="5"/>
  <c r="DO11" i="5"/>
  <c r="N11" i="5"/>
  <c r="BH11" i="5"/>
  <c r="Q11" i="5"/>
  <c r="DF11" i="5"/>
  <c r="DD11" i="5"/>
  <c r="EG11" i="5"/>
  <c r="AA11" i="5"/>
  <c r="CE11" i="5"/>
  <c r="BT11" i="5"/>
  <c r="DZ11" i="5"/>
  <c r="EM11" i="5"/>
  <c r="DC11" i="5"/>
  <c r="FD11" i="5"/>
  <c r="BY11" i="5"/>
  <c r="CH11" i="5"/>
  <c r="O11" i="5"/>
  <c r="FF11" i="5"/>
  <c r="G11" i="5"/>
  <c r="EA11" i="5"/>
  <c r="D11" i="5"/>
  <c r="DX11" i="5"/>
  <c r="R11" i="5"/>
  <c r="AZ11" i="5"/>
  <c r="Y11" i="5"/>
  <c r="DJ11" i="5"/>
  <c r="CQ11" i="5"/>
  <c r="DU11" i="5"/>
  <c r="DM11" i="5"/>
  <c r="FB11" i="5"/>
  <c r="BN11" i="5"/>
  <c r="S11" i="5"/>
  <c r="BD11" i="5"/>
  <c r="BG11" i="5"/>
  <c r="DW11" i="5"/>
  <c r="BW11" i="5"/>
  <c r="AB11" i="5"/>
  <c r="CS11" i="5"/>
  <c r="CC11" i="5"/>
  <c r="P11" i="5"/>
  <c r="EJ11" i="5"/>
  <c r="ET11" i="5"/>
  <c r="DK11" i="5"/>
  <c r="F11" i="5"/>
  <c r="AM11" i="5"/>
  <c r="I11" i="5"/>
  <c r="CX11" i="5"/>
  <c r="CZ11" i="5"/>
  <c r="DY11" i="5"/>
  <c r="L11" i="5"/>
  <c r="CK11" i="5"/>
  <c r="EU11" i="5"/>
  <c r="EH11" i="5"/>
  <c r="AH11" i="5"/>
  <c r="CD11" i="5"/>
  <c r="X11" i="5"/>
  <c r="CR11" i="5"/>
  <c r="AO11" i="5"/>
  <c r="EE11" i="5"/>
  <c r="AT11" i="5"/>
  <c r="EB11" i="5"/>
  <c r="Z11" i="5"/>
  <c r="AY11" i="5"/>
  <c r="AK11" i="5"/>
  <c r="DR11" i="5"/>
  <c r="CU11" i="5"/>
  <c r="EC11" i="5"/>
  <c r="AN11" i="5"/>
  <c r="E11" i="5"/>
  <c r="BM11" i="5"/>
  <c r="DS11" i="5"/>
  <c r="DQ11" i="5"/>
  <c r="DA11" i="5"/>
  <c r="AG11" i="5"/>
  <c r="BX11" i="5"/>
  <c r="AD11" i="5"/>
  <c r="EQ11" i="5"/>
  <c r="CJ11" i="5"/>
  <c r="FG11" i="5"/>
  <c r="BS11" i="5"/>
  <c r="BU11" i="5"/>
  <c r="BP11" i="5"/>
  <c r="BI11" i="5"/>
  <c r="EP11" i="5"/>
  <c r="DL11" i="5"/>
  <c r="EW11" i="5"/>
  <c r="AI11" i="5"/>
  <c r="FC11" i="5"/>
  <c r="CP11" i="5"/>
  <c r="FE11" i="5"/>
  <c r="CA11" i="5"/>
  <c r="AQ11" i="5"/>
  <c r="BZ11" i="5"/>
  <c r="EF11" i="5"/>
  <c r="H11" i="5"/>
  <c r="AL11" i="5"/>
  <c r="AC11" i="5"/>
  <c r="DI11" i="5"/>
  <c r="EI11" i="5"/>
  <c r="BB11" i="5"/>
  <c r="CB11" i="5"/>
  <c r="CG11" i="5"/>
  <c r="BC11" i="5"/>
  <c r="AS11" i="5"/>
  <c r="ED11" i="5"/>
  <c r="CY11" i="5"/>
  <c r="EK11" i="5"/>
  <c r="AR11" i="5"/>
  <c r="M11" i="5"/>
  <c r="CT11" i="5"/>
  <c r="EZ11" i="5"/>
  <c r="DV11" i="5"/>
  <c r="CV11" i="5"/>
  <c r="BK11" i="5"/>
  <c r="K11" i="5"/>
  <c r="DE11" i="5"/>
  <c r="DP11" i="5"/>
  <c r="W11" i="5"/>
  <c r="AP11" i="5"/>
  <c r="ER11" i="5"/>
  <c r="BF11" i="5"/>
  <c r="BO11" i="5"/>
  <c r="V11" i="5"/>
  <c r="BL11" i="5"/>
  <c r="AW11" i="5"/>
  <c r="DN11" i="5"/>
  <c r="DH11" i="5"/>
  <c r="EO11" i="5"/>
  <c r="AE11" i="5"/>
  <c r="EY11" i="5"/>
  <c r="CL11" i="5"/>
  <c r="J11" i="5"/>
  <c r="BQ11" i="5"/>
  <c r="CN11" i="5"/>
  <c r="BJ11" i="5"/>
  <c r="AJ11" i="5"/>
  <c r="AU11" i="5"/>
  <c r="EX11" i="5"/>
  <c r="CW11" i="5"/>
  <c r="C6" i="13"/>
  <c r="C14" i="13"/>
  <c r="C10" i="13"/>
  <c r="C12" i="13"/>
  <c r="C15" i="13"/>
  <c r="C19" i="13"/>
  <c r="C9" i="13"/>
  <c r="C18" i="13"/>
  <c r="C11" i="13"/>
  <c r="C20" i="13"/>
  <c r="C16" i="13"/>
  <c r="C21" i="13"/>
  <c r="C8" i="13"/>
  <c r="C13" i="13"/>
  <c r="C22" i="13"/>
  <c r="C17" i="13"/>
  <c r="C7" i="13"/>
  <c r="C5" i="13"/>
</calcChain>
</file>

<file path=xl/sharedStrings.xml><?xml version="1.0" encoding="utf-8"?>
<sst xmlns="http://schemas.openxmlformats.org/spreadsheetml/2006/main" count="1194" uniqueCount="186">
  <si>
    <t>Oil supply, transformation and demand</t>
  </si>
  <si>
    <t>Indigenous Production</t>
  </si>
  <si>
    <t>Maari</t>
  </si>
  <si>
    <t>Pohokura</t>
  </si>
  <si>
    <t>Tui</t>
  </si>
  <si>
    <t>Kupe</t>
  </si>
  <si>
    <t>Maui</t>
  </si>
  <si>
    <t>Kapuni</t>
  </si>
  <si>
    <t>Mckee</t>
  </si>
  <si>
    <t>Mangahewa</t>
  </si>
  <si>
    <t>Turangi</t>
  </si>
  <si>
    <t>Kowhai</t>
  </si>
  <si>
    <t>TarikiAhuroa</t>
  </si>
  <si>
    <t>Waihapa</t>
  </si>
  <si>
    <t>Rimu</t>
  </si>
  <si>
    <t>Cheal</t>
  </si>
  <si>
    <t>Surrey</t>
  </si>
  <si>
    <t>Others</t>
  </si>
  <si>
    <t>TAWN</t>
  </si>
  <si>
    <t>Rimu/Kauri</t>
  </si>
  <si>
    <t>Injected to gas sales</t>
  </si>
  <si>
    <t>Imports</t>
  </si>
  <si>
    <t>Crude Oil, Condensate and Naphtha</t>
  </si>
  <si>
    <t>Blendstocks and other refinery feedstocks</t>
  </si>
  <si>
    <t>LPG</t>
  </si>
  <si>
    <t>Petrol</t>
  </si>
  <si>
    <t>Diesel</t>
  </si>
  <si>
    <t>Fuel Oil</t>
  </si>
  <si>
    <t>Aviation Fuels</t>
  </si>
  <si>
    <t>Exports</t>
  </si>
  <si>
    <t>Stock Change</t>
  </si>
  <si>
    <t>International Transport</t>
  </si>
  <si>
    <t>Refinery Intake</t>
  </si>
  <si>
    <t>Refinery Output</t>
  </si>
  <si>
    <t>Electricity Generation</t>
  </si>
  <si>
    <t>Land Transport</t>
  </si>
  <si>
    <t>Domestic Navigation</t>
  </si>
  <si>
    <t>Domestic Aviation</t>
  </si>
  <si>
    <t>Gross Calorific Values</t>
  </si>
  <si>
    <t>Regular Petrol</t>
  </si>
  <si>
    <t>Premium Petrol</t>
  </si>
  <si>
    <t>Light Fuel Oil</t>
  </si>
  <si>
    <t>Heavy Fuel Oil</t>
  </si>
  <si>
    <t>Jet A1</t>
  </si>
  <si>
    <t>Avgas</t>
  </si>
  <si>
    <t>Lighting Kerosene</t>
  </si>
  <si>
    <t>Heavy Bunker Fuel Oil</t>
  </si>
  <si>
    <t>premium petrol (kt)</t>
  </si>
  <si>
    <t>regular petrol (kt)</t>
  </si>
  <si>
    <t>MJ/kg</t>
  </si>
  <si>
    <t>kt/PJ</t>
  </si>
  <si>
    <t xml:space="preserve"> Calendar year</t>
  </si>
  <si>
    <t>Gross petajoules (PJ)</t>
  </si>
  <si>
    <t>Thousand tonnes (kt)</t>
  </si>
  <si>
    <t>Supply</t>
  </si>
  <si>
    <t>Consumption</t>
  </si>
  <si>
    <t>Agriculture, Forestry and Fishing</t>
  </si>
  <si>
    <t>Commercial and Public Services</t>
  </si>
  <si>
    <t>Residential</t>
  </si>
  <si>
    <t>Domestic Transport</t>
  </si>
  <si>
    <t>Oil supply, transformation and consumption</t>
  </si>
  <si>
    <t>Notes:</t>
  </si>
  <si>
    <t>Crude, Condensate, Naphtha and NGL</t>
  </si>
  <si>
    <t>Refinery Fuel and Losses (calculated)</t>
  </si>
  <si>
    <t>Oil Refining</t>
  </si>
  <si>
    <t>Net Calorific Values</t>
  </si>
  <si>
    <t>Product density</t>
  </si>
  <si>
    <t>kg/l</t>
  </si>
  <si>
    <t>GCV_Petrol_Premium</t>
  </si>
  <si>
    <t>GCV_Petrol_Regular</t>
  </si>
  <si>
    <t>GCV_Auto_Diesel</t>
  </si>
  <si>
    <t>GCV_Light_Fuel_Oil</t>
  </si>
  <si>
    <t>GCV_Heavy_Fuel_Oil</t>
  </si>
  <si>
    <t>GCV_Bunker_Fuel_Oil</t>
  </si>
  <si>
    <t>GCV_Jet/Kero</t>
  </si>
  <si>
    <t>NCV_Petrol_Premium</t>
  </si>
  <si>
    <t>NCV_Petrol_Regular</t>
  </si>
  <si>
    <t>NCV_Auto_Diesel</t>
  </si>
  <si>
    <t>NCV_Light_Fuel_Oil</t>
  </si>
  <si>
    <t>NCV_Heavy_Fuel_Oil</t>
  </si>
  <si>
    <t>NCV_Bunker_Fuel_Oil</t>
  </si>
  <si>
    <t>NCV_Jet/Kero</t>
  </si>
  <si>
    <t>D_Petrol_Premium</t>
  </si>
  <si>
    <t>D_Petrol_Regular</t>
  </si>
  <si>
    <t>D_Auto_Diesel</t>
  </si>
  <si>
    <t>D_Light_Fuel_Oil</t>
  </si>
  <si>
    <t>D_Heavy_Fuel_Oil</t>
  </si>
  <si>
    <t>D_Bunker_Fuel_Oil</t>
  </si>
  <si>
    <t>D_Jet/Kero</t>
  </si>
  <si>
    <t>By Fuel</t>
  </si>
  <si>
    <t>GCV_Crude</t>
  </si>
  <si>
    <t>NCV_Crude</t>
  </si>
  <si>
    <t>D_Crude</t>
  </si>
  <si>
    <t>Crude Oil &amp; Condensate</t>
  </si>
  <si>
    <t>Million barrels (mmbls)</t>
  </si>
  <si>
    <t>GCV_AvGas</t>
  </si>
  <si>
    <t>GCV_Kerosene</t>
  </si>
  <si>
    <t>NCV_AvGas</t>
  </si>
  <si>
    <t>NCV_Kerosene</t>
  </si>
  <si>
    <t>D_AvGas</t>
  </si>
  <si>
    <t>D_Kerosene</t>
  </si>
  <si>
    <r>
      <t>Ngatoro</t>
    </r>
    <r>
      <rPr>
        <vertAlign val="superscript"/>
        <sz val="11"/>
        <rFont val="Calibri"/>
        <family val="2"/>
        <scheme val="minor"/>
      </rPr>
      <t>1</t>
    </r>
  </si>
  <si>
    <r>
      <t>Premium Petrol</t>
    </r>
    <r>
      <rPr>
        <vertAlign val="superscript"/>
        <sz val="11"/>
        <rFont val="Calibri"/>
        <family val="2"/>
        <scheme val="minor"/>
      </rPr>
      <t>3</t>
    </r>
  </si>
  <si>
    <r>
      <t>Regular Petrol</t>
    </r>
    <r>
      <rPr>
        <vertAlign val="superscript"/>
        <sz val="11"/>
        <rFont val="Calibri"/>
        <family val="2"/>
        <scheme val="minor"/>
      </rPr>
      <t>2</t>
    </r>
  </si>
  <si>
    <r>
      <t>2</t>
    </r>
    <r>
      <rPr>
        <sz val="11"/>
        <rFont val="Calibri"/>
        <family val="2"/>
        <scheme val="minor"/>
      </rPr>
      <t xml:space="preserve"> Regular petrol includes regular leaded (to December 1986) and regular unleaded (from January 1987).</t>
    </r>
  </si>
  <si>
    <r>
      <t>Other Petroleum Products</t>
    </r>
    <r>
      <rPr>
        <vertAlign val="superscript"/>
        <sz val="11"/>
        <rFont val="Calibri"/>
        <family val="2"/>
        <scheme val="minor"/>
      </rPr>
      <t>4</t>
    </r>
  </si>
  <si>
    <r>
      <t>4</t>
    </r>
    <r>
      <rPr>
        <sz val="11"/>
        <rFont val="Calibri"/>
        <family val="2"/>
        <scheme val="minor"/>
      </rPr>
      <t xml:space="preserve"> Includes bitumen, lubricants, solvents, waxes, petroleum coke, white spirit and other liquid fuels.</t>
    </r>
  </si>
  <si>
    <r>
      <t>Synthetic Petrol</t>
    </r>
    <r>
      <rPr>
        <vertAlign val="superscript"/>
        <sz val="11"/>
        <rFont val="Calibri"/>
        <family val="2"/>
        <scheme val="minor"/>
      </rPr>
      <t>5</t>
    </r>
  </si>
  <si>
    <r>
      <t>3</t>
    </r>
    <r>
      <rPr>
        <sz val="11"/>
        <rFont val="Calibri"/>
        <family val="2"/>
        <scheme val="minor"/>
      </rPr>
      <t xml:space="preserve"> Premium petrol includes premium leaded (to December 1995), premium unleaded (from January 1996) and premium unleaded 98.</t>
    </r>
  </si>
  <si>
    <r>
      <t>1</t>
    </r>
    <r>
      <rPr>
        <sz val="11"/>
        <rFont val="Calibri"/>
        <family val="2"/>
        <scheme val="minor"/>
      </rPr>
      <t xml:space="preserve"> Synthetic (regular) petrol production at Methanex, also included under refinery output.</t>
    </r>
  </si>
  <si>
    <r>
      <t>5</t>
    </r>
    <r>
      <rPr>
        <sz val="11"/>
        <rFont val="Calibri"/>
        <family val="2"/>
        <scheme val="minor"/>
      </rPr>
      <t xml:space="preserve"> Synthetic regular petrol sourced from Methanex, also used as a feedstock for premium petrol.</t>
    </r>
  </si>
  <si>
    <t>Copper Moki</t>
  </si>
  <si>
    <r>
      <t>Stock in Transit</t>
    </r>
    <r>
      <rPr>
        <b/>
        <vertAlign val="superscript"/>
        <sz val="11"/>
        <rFont val="Calibri"/>
        <family val="2"/>
        <scheme val="minor"/>
      </rPr>
      <t>6</t>
    </r>
  </si>
  <si>
    <r>
      <t>Synthetic Petrol</t>
    </r>
    <r>
      <rPr>
        <vertAlign val="superscript"/>
        <sz val="11"/>
        <rFont val="Calibri"/>
        <family val="2"/>
        <scheme val="minor"/>
      </rPr>
      <t>1</t>
    </r>
  </si>
  <si>
    <t>From Other Sources</t>
  </si>
  <si>
    <r>
      <t>Non-energy Use</t>
    </r>
    <r>
      <rPr>
        <b/>
        <i/>
        <vertAlign val="superscript"/>
        <sz val="11"/>
        <rFont val="Calibri"/>
        <family val="2"/>
        <scheme val="minor"/>
      </rPr>
      <t>7</t>
    </r>
  </si>
  <si>
    <r>
      <t>7</t>
    </r>
    <r>
      <rPr>
        <sz val="11"/>
        <rFont val="Calibri"/>
        <family val="2"/>
        <scheme val="minor"/>
      </rPr>
      <t xml:space="preserve"> Non-energy use of oil represents use of oil that is not combusted. For example, use of bitumen for roads, lubricants and solvents.</t>
    </r>
  </si>
  <si>
    <r>
      <t>Regular Petrol</t>
    </r>
    <r>
      <rPr>
        <vertAlign val="superscript"/>
        <sz val="11"/>
        <rFont val="Calibri"/>
        <family val="2"/>
        <scheme val="minor"/>
      </rPr>
      <t>8</t>
    </r>
  </si>
  <si>
    <r>
      <t>Premium Petrol</t>
    </r>
    <r>
      <rPr>
        <vertAlign val="superscript"/>
        <sz val="11"/>
        <rFont val="Calibri"/>
        <family val="2"/>
        <scheme val="minor"/>
      </rPr>
      <t>9</t>
    </r>
  </si>
  <si>
    <r>
      <t>Industrial</t>
    </r>
    <r>
      <rPr>
        <b/>
        <vertAlign val="superscript"/>
        <sz val="11"/>
        <rFont val="Calibri"/>
        <family val="2"/>
        <scheme val="minor"/>
      </rPr>
      <t>10</t>
    </r>
  </si>
  <si>
    <r>
      <t>10</t>
    </r>
    <r>
      <rPr>
        <sz val="11"/>
        <rFont val="Calibri"/>
        <family val="2"/>
        <scheme val="minor"/>
      </rPr>
      <t xml:space="preserve"> Industrial excludes fuel used for electricity generation, as this is counted under energy transformation.</t>
    </r>
  </si>
  <si>
    <r>
      <t>8</t>
    </r>
    <r>
      <rPr>
        <sz val="11"/>
        <rFont val="Calibri"/>
        <family val="2"/>
        <scheme val="minor"/>
      </rPr>
      <t xml:space="preserve"> Non-energy use of oil represents use of oil that is not combusted. For example, use of bitumen for roads, lubricants and solvents.</t>
    </r>
  </si>
  <si>
    <r>
      <rPr>
        <vertAlign val="superscript"/>
        <sz val="11"/>
        <rFont val="Calibri"/>
        <family val="2"/>
        <scheme val="minor"/>
      </rPr>
      <t>6</t>
    </r>
    <r>
      <rPr>
        <sz val="11"/>
        <rFont val="Calibri"/>
        <family val="2"/>
        <scheme val="minor"/>
      </rPr>
      <t xml:space="preserve"> Stock in Transit is stock in domestic waters at month end in the process of being shipped (this was previously included under stock change, and has been split out for transparency).</t>
    </r>
  </si>
  <si>
    <r>
      <t>8</t>
    </r>
    <r>
      <rPr>
        <sz val="11"/>
        <rFont val="Calibri"/>
        <family val="2"/>
        <scheme val="minor"/>
      </rPr>
      <t xml:space="preserve"> Regular petrol share of total petrol deliveries by independent distributors has been estimated prior to 2009.</t>
    </r>
  </si>
  <si>
    <r>
      <t>9</t>
    </r>
    <r>
      <rPr>
        <sz val="11"/>
        <rFont val="Calibri"/>
        <family val="2"/>
        <scheme val="minor"/>
      </rPr>
      <t xml:space="preserve"> Premium petrol share of total petrol deliveries by independent distributors has been estimated prior to 2009.</t>
    </r>
  </si>
  <si>
    <r>
      <t>2</t>
    </r>
    <r>
      <rPr>
        <sz val="11"/>
        <rFont val="Calibri"/>
        <family val="2"/>
        <scheme val="minor"/>
      </rPr>
      <t xml:space="preserve"> Synthetic (regular) petrol production at Methanex, also included under refinery output.</t>
    </r>
  </si>
  <si>
    <r>
      <t>5</t>
    </r>
    <r>
      <rPr>
        <sz val="11"/>
        <rFont val="Calibri"/>
        <family val="2"/>
        <scheme val="minor"/>
      </rPr>
      <t xml:space="preserve"> Includes bitumen, lubricants, solvents, waxes, petroleum coke, white spirit and other liquid fuels.</t>
    </r>
  </si>
  <si>
    <r>
      <rPr>
        <vertAlign val="superscript"/>
        <sz val="11"/>
        <rFont val="Calibri"/>
        <family val="2"/>
        <scheme val="minor"/>
      </rPr>
      <t>7</t>
    </r>
    <r>
      <rPr>
        <sz val="11"/>
        <rFont val="Calibri"/>
        <family val="2"/>
        <scheme val="minor"/>
      </rPr>
      <t xml:space="preserve"> Stock in Transit is stock in domestic waters at month end in the process of being shipped (this was previously included under stock change, and has been split out for transparency).</t>
    </r>
  </si>
  <si>
    <r>
      <t>9</t>
    </r>
    <r>
      <rPr>
        <sz val="11"/>
        <rFont val="Calibri"/>
        <family val="2"/>
        <scheme val="minor"/>
      </rPr>
      <t xml:space="preserve"> Regular petrol share of total petrol deliveries by independent distributors has been estimated prior to 2009.</t>
    </r>
  </si>
  <si>
    <r>
      <t>10</t>
    </r>
    <r>
      <rPr>
        <sz val="11"/>
        <rFont val="Calibri"/>
        <family val="2"/>
        <scheme val="minor"/>
      </rPr>
      <t xml:space="preserve"> Premium petrol share of total petrol deliveries by independent distributors has been estimated prior to 2009.</t>
    </r>
  </si>
  <si>
    <r>
      <rPr>
        <vertAlign val="superscript"/>
        <sz val="11"/>
        <rFont val="Calibri"/>
        <family val="2"/>
        <scheme val="minor"/>
      </rPr>
      <t>11</t>
    </r>
    <r>
      <rPr>
        <sz val="11"/>
        <rFont val="Calibri"/>
        <family val="2"/>
        <scheme val="minor"/>
      </rPr>
      <t xml:space="preserve"> Industrial excludes fuel used for electricity generation, as this is counted under energy transformation.</t>
    </r>
  </si>
  <si>
    <r>
      <t>Synthetic Petrol</t>
    </r>
    <r>
      <rPr>
        <vertAlign val="superscript"/>
        <sz val="11"/>
        <rFont val="Calibri"/>
        <family val="2"/>
        <scheme val="minor"/>
      </rPr>
      <t>2</t>
    </r>
  </si>
  <si>
    <r>
      <t>Regular Petrol</t>
    </r>
    <r>
      <rPr>
        <vertAlign val="superscript"/>
        <sz val="11"/>
        <rFont val="Calibri"/>
        <family val="2"/>
        <scheme val="minor"/>
      </rPr>
      <t>3</t>
    </r>
  </si>
  <si>
    <r>
      <t>Premium Petrol</t>
    </r>
    <r>
      <rPr>
        <vertAlign val="superscript"/>
        <sz val="11"/>
        <rFont val="Calibri"/>
        <family val="2"/>
        <scheme val="minor"/>
      </rPr>
      <t>4</t>
    </r>
  </si>
  <si>
    <r>
      <t>Other Petroleum Products</t>
    </r>
    <r>
      <rPr>
        <vertAlign val="superscript"/>
        <sz val="11"/>
        <rFont val="Calibri"/>
        <family val="2"/>
        <scheme val="minor"/>
      </rPr>
      <t>5</t>
    </r>
  </si>
  <si>
    <r>
      <t>Synthetic Petrol</t>
    </r>
    <r>
      <rPr>
        <vertAlign val="superscript"/>
        <sz val="11"/>
        <rFont val="Calibri"/>
        <family val="2"/>
        <scheme val="minor"/>
      </rPr>
      <t>6</t>
    </r>
  </si>
  <si>
    <r>
      <t>Stock in Transit</t>
    </r>
    <r>
      <rPr>
        <b/>
        <vertAlign val="superscript"/>
        <sz val="11"/>
        <rFont val="Calibri"/>
        <family val="2"/>
        <scheme val="minor"/>
      </rPr>
      <t>7</t>
    </r>
  </si>
  <si>
    <r>
      <t>Non-energy Use</t>
    </r>
    <r>
      <rPr>
        <b/>
        <i/>
        <vertAlign val="superscript"/>
        <sz val="11"/>
        <rFont val="Calibri"/>
        <family val="2"/>
        <scheme val="minor"/>
      </rPr>
      <t>8</t>
    </r>
  </si>
  <si>
    <r>
      <t>Regular Petrol</t>
    </r>
    <r>
      <rPr>
        <vertAlign val="superscript"/>
        <sz val="11"/>
        <rFont val="Calibri"/>
        <family val="2"/>
        <scheme val="minor"/>
      </rPr>
      <t>9</t>
    </r>
  </si>
  <si>
    <r>
      <t>Premium Petrol</t>
    </r>
    <r>
      <rPr>
        <vertAlign val="superscript"/>
        <sz val="11"/>
        <rFont val="Calibri"/>
        <family val="2"/>
        <scheme val="minor"/>
      </rPr>
      <t>10</t>
    </r>
  </si>
  <si>
    <r>
      <t>Industrial</t>
    </r>
    <r>
      <rPr>
        <b/>
        <vertAlign val="superscript"/>
        <sz val="11"/>
        <rFont val="Calibri"/>
        <family val="2"/>
        <scheme val="minor"/>
      </rPr>
      <t>11</t>
    </r>
  </si>
  <si>
    <t>Oil data tables</t>
  </si>
  <si>
    <t>Annual Oil and Oil Products Updates</t>
  </si>
  <si>
    <t xml:space="preserve">Tables are updated every year along with the latest </t>
  </si>
  <si>
    <t>Energy in New Zealand publication</t>
  </si>
  <si>
    <t>Annual_PJ</t>
  </si>
  <si>
    <t>Annual Production, Trade, Stocks, and Consumption data (Petajoules)</t>
  </si>
  <si>
    <t>Annual_kt</t>
  </si>
  <si>
    <t>Annual Production, Trade, Stocks, and Consumption data (Kilotonnes)</t>
  </si>
  <si>
    <t>Annual_mmbls</t>
  </si>
  <si>
    <t>Annual Production, Trade, Stocks, and Consumption data (Million Barrels)</t>
  </si>
  <si>
    <t>Fuel_Properties</t>
  </si>
  <si>
    <t>Annual Gross/Net Calorific Values and Densities</t>
  </si>
  <si>
    <t>Quarterly Oil and Oil Products Updates</t>
  </si>
  <si>
    <t xml:space="preserve">Tables are updated every quarter along with the latest </t>
  </si>
  <si>
    <t>New Zealand Energy Quarterly publication</t>
  </si>
  <si>
    <t>Expand the lefthand toolbar to get lower disaggregations for these tables</t>
  </si>
  <si>
    <t>Quarterly_PJ</t>
  </si>
  <si>
    <t>Quarterly Production, Trade, Stocks, and Consumption data (Petajoules)</t>
  </si>
  <si>
    <t>Quarterly_kt</t>
  </si>
  <si>
    <t>Quarterly Production, Trade, Stocks, and Consumption data (Kilotonnes)</t>
  </si>
  <si>
    <t>Quarterly_mmbls</t>
  </si>
  <si>
    <t>Quarterly Production, Trade, Stocks, and Consumption data (Million Barrels)</t>
  </si>
  <si>
    <t>&lt;- Select Year from dropdown menu</t>
  </si>
  <si>
    <t>Share of total</t>
  </si>
  <si>
    <t>Annual Crude Oil, Condensate, Naphtha and Natural Gas Liquids Production by Field</t>
  </si>
  <si>
    <t>Data from rows 14-31 and 58 from 'Annual_PJ'</t>
  </si>
  <si>
    <t>Chart tool</t>
  </si>
  <si>
    <t>A tool for producing a range of commonly requested charts</t>
  </si>
  <si>
    <t>Observed Oil Products Consumption</t>
  </si>
  <si>
    <t>Data from rows 135 and 185-195 from 'Annual_PJ'</t>
  </si>
  <si>
    <t>Includes Gross Production by Field and Consumption</t>
  </si>
  <si>
    <t>Crude, Condensate, Naphtha and Natural Gas Liquids</t>
  </si>
  <si>
    <t>Fuel Properties</t>
  </si>
  <si>
    <t>Demand data to calculate weighted average fuel properties for petrol:</t>
  </si>
  <si>
    <t>Quarters</t>
  </si>
  <si>
    <t>energyinfo@mbie.govt.nz</t>
  </si>
  <si>
    <r>
      <rPr>
        <b/>
        <sz val="11"/>
        <color theme="1"/>
        <rFont val="Arial"/>
        <family val="2"/>
      </rPr>
      <t>Note:</t>
    </r>
    <r>
      <rPr>
        <sz val="11"/>
        <color theme="1"/>
        <rFont val="Arial"/>
        <family val="2"/>
      </rPr>
      <t xml:space="preserve"> Fuel properties are estimated for latest year of data based on previous year.</t>
    </r>
  </si>
  <si>
    <t>Ngatoro1</t>
  </si>
  <si>
    <t>Produced by
Energy and Building Trends
Ministry of Business, Innovation &amp; Employment</t>
  </si>
  <si>
    <t>CopperMoki</t>
  </si>
  <si>
    <t>FUom Other Sources</t>
  </si>
  <si>
    <t>1 Ngatoro and Kaimiro oil fields were merged into a single mining permit in October 2010. For consistency, only the total production FUom these fields are shown here.</t>
  </si>
  <si>
    <t>3 Regular petrol includes regular leaded (to December 1986) and regular unleaded (FUom January 1987).</t>
  </si>
  <si>
    <t>4 Premium petrol includes premium leaded (to December 1995), premium unleaded (FUom January 1996) and premium unleaded 98.</t>
  </si>
  <si>
    <t>6 Synthetic regular petrol sourced FUom Methanex, also used as a feedstock for premium petrol.</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</si>
</sst>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 #,##0.00_-;_-* &quot;-&quot;??_-;_-@_-"/>
    <numFmt numFmtId="164" formatCode="_(* #,##0.00_);_(* \(#,##0.00\);_(* &quot;-&quot;??_);_(@_)"/>
    <numFmt numFmtId="165" formatCode="_(* #,##0_);_(* \(#,##0\);_(* &quot;-&quot;??_);_(@_)"/>
    <numFmt numFmtId="166" formatCode="mmm\ yy"/>
    <numFmt numFmtId="167" formatCode="#,##0.0000"/>
    <numFmt numFmtId="168" formatCode="_(* #,##0.000_);_(* \(#,##0.000\);_(* &quot;-&quot;??_);_(@_)"/>
    <numFmt numFmtId="169" formatCode="0.0%"/>
  </numFmts>
  <fonts count="29" x14ac:knownFonts="1">
    <font>
      <sz val="11"/>
      <color theme="1"/>
      <name val="Arial"/>
      <family val="2"/>
    </font>
    <font>
      <sz val="10"/>
      <name val="Arial"/>
      <family val="2"/>
    </font>
    <font>
      <sz val="10"/>
      <name val="Tms Rmn"/>
    </font>
    <font>
      <sz val="11"/>
      <color theme="1"/>
      <name val="Calibri"/>
      <family val="2"/>
      <scheme val="minor"/>
    </font>
    <font>
      <b/>
      <sz val="11"/>
      <name val="Calibri"/>
      <family val="2"/>
      <scheme val="minor"/>
    </font>
    <font>
      <b/>
      <sz val="16"/>
      <color theme="1"/>
      <name val="Calibri"/>
      <family val="2"/>
      <scheme val="minor"/>
    </font>
    <font>
      <b/>
      <i/>
      <sz val="11"/>
      <name val="Calibri"/>
      <family val="2"/>
      <scheme val="minor"/>
    </font>
    <font>
      <b/>
      <i/>
      <sz val="11"/>
      <color theme="1"/>
      <name val="Calibri"/>
      <family val="2"/>
      <scheme val="minor"/>
    </font>
    <font>
      <sz val="11"/>
      <color theme="1"/>
      <name val="Arial"/>
      <family val="2"/>
    </font>
    <font>
      <b/>
      <sz val="11"/>
      <color theme="1"/>
      <name val="Calibri"/>
      <family val="2"/>
      <scheme val="minor"/>
    </font>
    <font>
      <sz val="11"/>
      <name val="Calibri"/>
      <family val="2"/>
      <scheme val="minor"/>
    </font>
    <font>
      <b/>
      <sz val="11"/>
      <color theme="1"/>
      <name val="Arial"/>
      <family val="2"/>
    </font>
    <font>
      <i/>
      <sz val="11"/>
      <name val="Calibri"/>
      <family val="2"/>
      <scheme val="minor"/>
    </font>
    <font>
      <vertAlign val="superscript"/>
      <sz val="11"/>
      <color theme="1"/>
      <name val="Calibri"/>
      <family val="2"/>
      <scheme val="minor"/>
    </font>
    <font>
      <b/>
      <vertAlign val="superscript"/>
      <sz val="11"/>
      <name val="Calibri"/>
      <family val="2"/>
      <scheme val="minor"/>
    </font>
    <font>
      <b/>
      <sz val="11"/>
      <color theme="0"/>
      <name val="Arial"/>
      <family val="2"/>
    </font>
    <font>
      <sz val="11"/>
      <color theme="0"/>
      <name val="Arial"/>
      <family val="2"/>
    </font>
    <font>
      <vertAlign val="superscript"/>
      <sz val="11"/>
      <name val="Calibri"/>
      <family val="2"/>
      <scheme val="minor"/>
    </font>
    <font>
      <sz val="11"/>
      <name val="Arial"/>
      <family val="2"/>
    </font>
    <font>
      <b/>
      <i/>
      <vertAlign val="superscript"/>
      <sz val="11"/>
      <name val="Calibri"/>
      <family val="2"/>
      <scheme val="minor"/>
    </font>
    <font>
      <sz val="11"/>
      <color indexed="8"/>
      <name val="Calibri"/>
      <family val="2"/>
    </font>
    <font>
      <b/>
      <sz val="18"/>
      <color indexed="9"/>
      <name val="Arial"/>
      <family val="2"/>
    </font>
    <font>
      <b/>
      <i/>
      <sz val="10"/>
      <name val="Arial"/>
      <family val="2"/>
    </font>
    <font>
      <u/>
      <sz val="10"/>
      <color indexed="24"/>
      <name val="Arial"/>
      <family val="2"/>
    </font>
    <font>
      <i/>
      <sz val="11"/>
      <color theme="1"/>
      <name val="Arial"/>
      <family val="2"/>
    </font>
    <font>
      <b/>
      <sz val="12"/>
      <name val="Arial"/>
      <family val="2"/>
    </font>
    <font>
      <sz val="10"/>
      <color theme="1"/>
      <name val="Arial"/>
      <family val="2"/>
    </font>
    <font>
      <b/>
      <sz val="11"/>
      <color theme="0"/>
      <name val="Calibri"/>
      <family val="2"/>
      <scheme val="minor"/>
    </font>
    <font>
      <sz val="11"/>
      <color rgb="FFFF0000"/>
      <name val="Calibri"/>
      <family val="2"/>
      <scheme val="minor"/>
    </font>
  </fonts>
  <fills count="11">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indexed="9"/>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4" tint="0.39997558519241921"/>
        <bgColor indexed="64"/>
      </patternFill>
    </fill>
    <fill>
      <patternFill patternType="solid">
        <fgColor rgb="FF993300"/>
        <bgColor indexed="64"/>
      </patternFill>
    </fill>
    <fill>
      <patternFill patternType="solid">
        <fgColor theme="6" tint="0.59999389629810485"/>
        <bgColor indexed="64"/>
      </patternFill>
    </fill>
  </fills>
  <borders count="9">
    <border>
      <left/>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7">
    <xf numFmtId="0" fontId="0" fillId="0" borderId="0"/>
    <xf numFmtId="0" fontId="2" fillId="0" borderId="0"/>
    <xf numFmtId="164" fontId="8" fillId="0" borderId="0" applyFont="0" applyFill="0" applyBorder="0" applyAlignment="0" applyProtection="0"/>
    <xf numFmtId="0" fontId="20" fillId="0" borderId="0"/>
    <xf numFmtId="0" fontId="23" fillId="0" borderId="0" applyNumberFormat="0" applyFill="0" applyBorder="0" applyAlignment="0" applyProtection="0">
      <alignment vertical="top"/>
      <protection locked="0"/>
    </xf>
    <xf numFmtId="0" fontId="1" fillId="0" borderId="0"/>
    <xf numFmtId="9" fontId="8" fillId="0" borderId="0" applyFont="0" applyFill="0" applyBorder="0" applyAlignment="0" applyProtection="0"/>
  </cellStyleXfs>
  <cellXfs count="122">
    <xf numFmtId="0" fontId="0" fillId="0" borderId="0" xfId="0"/>
    <xf numFmtId="0" fontId="0" fillId="0" borderId="0" xfId="0" applyFill="1" applyBorder="1"/>
    <xf numFmtId="0" fontId="0" fillId="0" borderId="0" xfId="0" applyFill="1" applyBorder="1" applyAlignment="1">
      <alignment horizontal="left"/>
    </xf>
    <xf numFmtId="0" fontId="3" fillId="0" borderId="0" xfId="0" applyFont="1" applyFill="1" applyBorder="1" applyAlignment="1">
      <alignment horizontal="left"/>
    </xf>
    <xf numFmtId="0" fontId="3" fillId="0" borderId="0" xfId="0" applyFont="1" applyFill="1" applyBorder="1"/>
    <xf numFmtId="0" fontId="3" fillId="0" borderId="0" xfId="0" applyFont="1"/>
    <xf numFmtId="0" fontId="4" fillId="0" borderId="0" xfId="0" applyFont="1" applyFill="1" applyBorder="1" applyAlignment="1">
      <alignment horizontal="left" vertical="center" wrapText="1"/>
    </xf>
    <xf numFmtId="1" fontId="4" fillId="0" borderId="0" xfId="0" applyNumberFormat="1" applyFont="1" applyFill="1" applyBorder="1" applyAlignment="1">
      <alignment horizontal="right"/>
    </xf>
    <xf numFmtId="0" fontId="5" fillId="0" borderId="0" xfId="0" applyFont="1" applyFill="1" applyBorder="1" applyAlignment="1">
      <alignment horizontal="left"/>
    </xf>
    <xf numFmtId="0" fontId="6" fillId="0" borderId="0" xfId="0" applyFont="1" applyFill="1" applyBorder="1" applyAlignment="1">
      <alignment horizontal="left" vertical="center" wrapText="1"/>
    </xf>
    <xf numFmtId="1" fontId="4" fillId="0" borderId="0" xfId="0" applyNumberFormat="1" applyFont="1" applyFill="1" applyBorder="1" applyAlignment="1">
      <alignment horizontal="center"/>
    </xf>
    <xf numFmtId="0" fontId="9" fillId="0" borderId="0" xfId="0" applyFont="1"/>
    <xf numFmtId="164" fontId="3" fillId="0" borderId="0" xfId="2" applyFont="1"/>
    <xf numFmtId="164" fontId="10" fillId="0" borderId="0" xfId="2" applyFont="1" applyFill="1" applyBorder="1" applyAlignment="1">
      <alignment horizontal="left" vertical="center" wrapText="1"/>
    </xf>
    <xf numFmtId="164" fontId="6" fillId="0" borderId="0" xfId="2" applyFont="1" applyFill="1" applyBorder="1" applyAlignment="1">
      <alignment horizontal="left" vertical="center" wrapText="1"/>
    </xf>
    <xf numFmtId="164" fontId="4" fillId="0" borderId="0" xfId="2" applyFont="1" applyFill="1" applyBorder="1" applyAlignment="1">
      <alignment horizontal="left" vertical="center" wrapText="1"/>
    </xf>
    <xf numFmtId="164" fontId="6" fillId="0" borderId="0" xfId="0" applyNumberFormat="1" applyFont="1" applyFill="1" applyBorder="1" applyAlignment="1">
      <alignment horizontal="left" vertical="center" wrapText="1"/>
    </xf>
    <xf numFmtId="164" fontId="4" fillId="0" borderId="0" xfId="0" applyNumberFormat="1" applyFont="1" applyFill="1" applyBorder="1" applyAlignment="1">
      <alignment horizontal="left" vertical="center" wrapText="1"/>
    </xf>
    <xf numFmtId="164" fontId="0" fillId="0" borderId="0" xfId="0" applyNumberFormat="1" applyFill="1" applyBorder="1"/>
    <xf numFmtId="0" fontId="7" fillId="0" borderId="0" xfId="0" applyFont="1" applyFill="1" applyBorder="1" applyAlignment="1">
      <alignment horizontal="left"/>
    </xf>
    <xf numFmtId="0" fontId="11" fillId="0" borderId="0" xfId="0" applyFont="1"/>
    <xf numFmtId="165" fontId="9" fillId="0" borderId="0" xfId="2" applyNumberFormat="1" applyFont="1"/>
    <xf numFmtId="0" fontId="3" fillId="0" borderId="0" xfId="0" applyFont="1" applyFill="1"/>
    <xf numFmtId="0" fontId="0" fillId="0" borderId="0" xfId="0" applyFill="1"/>
    <xf numFmtId="0" fontId="1" fillId="0" borderId="0" xfId="1" applyFont="1" applyFill="1" applyBorder="1" applyAlignment="1">
      <alignment horizontal="center"/>
    </xf>
    <xf numFmtId="0" fontId="1" fillId="0" borderId="1" xfId="1" applyFont="1" applyFill="1" applyBorder="1" applyAlignment="1">
      <alignment horizontal="left" indent="1"/>
    </xf>
    <xf numFmtId="166" fontId="4" fillId="0" borderId="0" xfId="0" applyNumberFormat="1" applyFont="1" applyFill="1" applyBorder="1" applyAlignment="1">
      <alignment horizontal="left" vertical="center" wrapText="1"/>
    </xf>
    <xf numFmtId="0" fontId="4" fillId="0" borderId="0" xfId="0" applyFont="1" applyFill="1" applyBorder="1" applyAlignment="1">
      <alignment horizontal="left" vertical="center" wrapText="1" indent="1"/>
    </xf>
    <xf numFmtId="164" fontId="12" fillId="0" borderId="0" xfId="2" applyFont="1" applyFill="1" applyBorder="1" applyAlignment="1">
      <alignment horizontal="left" vertical="center" wrapText="1"/>
    </xf>
    <xf numFmtId="0" fontId="13" fillId="0" borderId="0" xfId="0" applyFont="1" applyFill="1"/>
    <xf numFmtId="0" fontId="0" fillId="0" borderId="0" xfId="0" applyFont="1" applyFill="1" applyBorder="1"/>
    <xf numFmtId="0" fontId="15" fillId="0" borderId="0" xfId="0" applyFont="1"/>
    <xf numFmtId="0" fontId="16" fillId="0" borderId="0" xfId="0" applyFont="1"/>
    <xf numFmtId="168" fontId="3" fillId="0" borderId="0" xfId="2" applyNumberFormat="1" applyFont="1"/>
    <xf numFmtId="168" fontId="4" fillId="0" borderId="0" xfId="0" applyNumberFormat="1" applyFont="1" applyFill="1" applyBorder="1" applyAlignment="1">
      <alignment horizontal="left" vertical="center" wrapText="1"/>
    </xf>
    <xf numFmtId="168" fontId="6" fillId="0" borderId="0" xfId="2" applyNumberFormat="1" applyFont="1" applyFill="1" applyBorder="1" applyAlignment="1">
      <alignment horizontal="left" vertical="center" wrapText="1"/>
    </xf>
    <xf numFmtId="168" fontId="6" fillId="0" borderId="0" xfId="0" applyNumberFormat="1" applyFont="1" applyFill="1" applyBorder="1" applyAlignment="1">
      <alignment horizontal="left" vertical="center" wrapText="1"/>
    </xf>
    <xf numFmtId="168" fontId="12" fillId="0" borderId="0" xfId="2" applyNumberFormat="1" applyFont="1" applyFill="1" applyBorder="1" applyAlignment="1">
      <alignment horizontal="left" vertical="center" wrapText="1"/>
    </xf>
    <xf numFmtId="168" fontId="4" fillId="0" borderId="0" xfId="2" applyNumberFormat="1" applyFont="1" applyFill="1" applyBorder="1" applyAlignment="1">
      <alignment horizontal="left" vertical="center" wrapText="1"/>
    </xf>
    <xf numFmtId="168" fontId="10" fillId="0" borderId="0" xfId="2" applyNumberFormat="1" applyFont="1" applyFill="1" applyBorder="1" applyAlignment="1">
      <alignment horizontal="left" vertical="center" wrapText="1"/>
    </xf>
    <xf numFmtId="168" fontId="1" fillId="0" borderId="0" xfId="1" applyNumberFormat="1" applyFont="1" applyFill="1" applyBorder="1" applyAlignment="1">
      <alignment horizontal="center"/>
    </xf>
    <xf numFmtId="164" fontId="10" fillId="0" borderId="0" xfId="2" applyNumberFormat="1" applyFont="1" applyFill="1" applyBorder="1" applyAlignment="1">
      <alignment horizontal="left" vertical="center" wrapText="1"/>
    </xf>
    <xf numFmtId="0" fontId="6" fillId="0" borderId="0" xfId="0" applyFont="1" applyFill="1"/>
    <xf numFmtId="168" fontId="6" fillId="0" borderId="0" xfId="2" applyNumberFormat="1" applyFont="1" applyFill="1"/>
    <xf numFmtId="0" fontId="12" fillId="0" borderId="0" xfId="0" applyFont="1" applyFill="1" applyAlignment="1">
      <alignment horizontal="left" indent="2"/>
    </xf>
    <xf numFmtId="168" fontId="12" fillId="0" borderId="0" xfId="2" applyNumberFormat="1" applyFont="1" applyFill="1" applyBorder="1"/>
    <xf numFmtId="0" fontId="10" fillId="0" borderId="0" xfId="0" applyFont="1" applyFill="1" applyAlignment="1">
      <alignment horizontal="left" indent="3"/>
    </xf>
    <xf numFmtId="168" fontId="10" fillId="0" borderId="0" xfId="2" applyNumberFormat="1" applyFont="1" applyFill="1"/>
    <xf numFmtId="168" fontId="10" fillId="0" borderId="0" xfId="2" applyNumberFormat="1" applyFont="1" applyFill="1" applyBorder="1"/>
    <xf numFmtId="0" fontId="10" fillId="0" borderId="0" xfId="0" applyFont="1" applyFill="1" applyAlignment="1">
      <alignment horizontal="left" indent="2"/>
    </xf>
    <xf numFmtId="0" fontId="10" fillId="0" borderId="0" xfId="0" applyFont="1" applyFill="1" applyAlignment="1">
      <alignment horizontal="left" indent="4"/>
    </xf>
    <xf numFmtId="0" fontId="18" fillId="0" borderId="0" xfId="0" applyFont="1" applyFill="1"/>
    <xf numFmtId="0" fontId="10" fillId="0" borderId="0" xfId="0" applyFont="1" applyFill="1"/>
    <xf numFmtId="164" fontId="10" fillId="0" borderId="0" xfId="2" applyFont="1" applyFill="1"/>
    <xf numFmtId="0" fontId="4" fillId="0" borderId="0" xfId="0" applyFont="1" applyFill="1" applyAlignment="1">
      <alignment horizontal="left" indent="1"/>
    </xf>
    <xf numFmtId="0" fontId="18" fillId="0" borderId="0" xfId="0" applyFont="1" applyFill="1" applyBorder="1" applyAlignment="1">
      <alignment horizontal="left" indent="1"/>
    </xf>
    <xf numFmtId="168" fontId="18" fillId="0" borderId="0" xfId="0" applyNumberFormat="1" applyFont="1" applyFill="1" applyBorder="1" applyAlignment="1">
      <alignment horizontal="left"/>
    </xf>
    <xf numFmtId="168" fontId="18" fillId="0" borderId="0" xfId="0" applyNumberFormat="1" applyFont="1" applyFill="1"/>
    <xf numFmtId="168" fontId="12" fillId="0" borderId="0" xfId="2" applyNumberFormat="1" applyFont="1" applyFill="1"/>
    <xf numFmtId="164" fontId="6" fillId="0" borderId="0" xfId="2" applyFont="1" applyFill="1"/>
    <xf numFmtId="164" fontId="12" fillId="0" borderId="0" xfId="2" applyFont="1" applyFill="1" applyBorder="1"/>
    <xf numFmtId="164" fontId="10" fillId="0" borderId="0" xfId="2" applyFont="1" applyFill="1" applyBorder="1"/>
    <xf numFmtId="0" fontId="18" fillId="0" borderId="0" xfId="0" applyFont="1" applyFill="1" applyBorder="1" applyAlignment="1">
      <alignment horizontal="left"/>
    </xf>
    <xf numFmtId="0" fontId="18" fillId="0" borderId="0" xfId="0" applyFont="1" applyFill="1" applyBorder="1"/>
    <xf numFmtId="1" fontId="10" fillId="0" borderId="0" xfId="0" applyNumberFormat="1" applyFont="1" applyFill="1" applyBorder="1"/>
    <xf numFmtId="0" fontId="4" fillId="0" borderId="0" xfId="0" applyFont="1" applyFill="1"/>
    <xf numFmtId="0" fontId="17" fillId="0" borderId="0" xfId="0" applyFont="1" applyFill="1"/>
    <xf numFmtId="168" fontId="18" fillId="0" borderId="0" xfId="0" applyNumberFormat="1" applyFont="1" applyFill="1" applyBorder="1"/>
    <xf numFmtId="0" fontId="10" fillId="0" borderId="0" xfId="2" applyNumberFormat="1" applyFont="1" applyFill="1" applyBorder="1" applyAlignment="1">
      <alignment horizontal="left" vertical="center" wrapText="1"/>
    </xf>
    <xf numFmtId="167" fontId="16" fillId="0" borderId="0" xfId="0" applyNumberFormat="1" applyFont="1" applyFill="1"/>
    <xf numFmtId="0" fontId="16" fillId="0" borderId="0" xfId="0" applyFont="1" applyBorder="1" applyAlignment="1">
      <alignment vertical="top"/>
    </xf>
    <xf numFmtId="164" fontId="12" fillId="0" borderId="0" xfId="2" applyNumberFormat="1" applyFont="1" applyFill="1" applyBorder="1"/>
    <xf numFmtId="164" fontId="10" fillId="0" borderId="0" xfId="2" applyNumberFormat="1" applyFont="1" applyFill="1" applyBorder="1"/>
    <xf numFmtId="164" fontId="10" fillId="0" borderId="0" xfId="2" applyNumberFormat="1" applyFont="1" applyFill="1"/>
    <xf numFmtId="164" fontId="18" fillId="0" borderId="0" xfId="0" applyNumberFormat="1" applyFont="1" applyFill="1"/>
    <xf numFmtId="164" fontId="6" fillId="0" borderId="0" xfId="2" applyNumberFormat="1" applyFont="1" applyFill="1" applyBorder="1" applyAlignment="1">
      <alignment horizontal="left" vertical="center" wrapText="1"/>
    </xf>
    <xf numFmtId="164" fontId="10" fillId="0" borderId="0" xfId="0" applyNumberFormat="1" applyFont="1" applyFill="1" applyBorder="1"/>
    <xf numFmtId="164" fontId="18" fillId="0" borderId="0" xfId="0" applyNumberFormat="1" applyFont="1" applyFill="1" applyBorder="1" applyAlignment="1">
      <alignment horizontal="left"/>
    </xf>
    <xf numFmtId="164" fontId="12" fillId="0" borderId="0" xfId="2" applyNumberFormat="1" applyFont="1" applyFill="1" applyBorder="1" applyAlignment="1">
      <alignment horizontal="left" vertical="center" wrapText="1"/>
    </xf>
    <xf numFmtId="164" fontId="18" fillId="0" borderId="0" xfId="0" applyNumberFormat="1" applyFont="1" applyFill="1" applyBorder="1"/>
    <xf numFmtId="164" fontId="4" fillId="0" borderId="0" xfId="2" applyNumberFormat="1" applyFont="1" applyFill="1" applyBorder="1" applyAlignment="1">
      <alignment horizontal="left" vertical="center" wrapText="1"/>
    </xf>
    <xf numFmtId="0" fontId="20" fillId="2" borderId="0" xfId="3" applyFill="1"/>
    <xf numFmtId="0" fontId="21" fillId="2" borderId="0" xfId="3" applyFont="1" applyFill="1" applyAlignment="1">
      <alignment vertical="center"/>
    </xf>
    <xf numFmtId="0" fontId="20" fillId="3" borderId="0" xfId="3" applyFill="1"/>
    <xf numFmtId="0" fontId="22" fillId="4" borderId="0" xfId="3" applyFont="1" applyFill="1" applyAlignment="1">
      <alignment horizontal="left" wrapText="1"/>
    </xf>
    <xf numFmtId="0" fontId="23" fillId="3" borderId="0" xfId="4" applyFill="1" applyAlignment="1" applyProtection="1">
      <alignment horizontal="left"/>
    </xf>
    <xf numFmtId="0" fontId="24" fillId="3" borderId="0" xfId="4" applyFont="1" applyFill="1" applyAlignment="1" applyProtection="1">
      <alignment horizontal="left" indent="1"/>
    </xf>
    <xf numFmtId="0" fontId="25" fillId="0" borderId="0" xfId="3" applyFont="1" applyFill="1" applyAlignment="1">
      <alignment vertical="center"/>
    </xf>
    <xf numFmtId="1" fontId="26" fillId="3" borderId="0" xfId="3" applyNumberFormat="1" applyFont="1" applyFill="1" applyBorder="1" applyAlignment="1">
      <alignment horizontal="left" vertical="center"/>
    </xf>
    <xf numFmtId="0" fontId="23" fillId="3" borderId="0" xfId="4" applyFill="1" applyAlignment="1" applyProtection="1">
      <alignment horizontal="left" vertical="top"/>
    </xf>
    <xf numFmtId="0" fontId="23" fillId="3" borderId="0" xfId="4" applyNumberFormat="1" applyFill="1" applyBorder="1" applyAlignment="1" applyProtection="1">
      <alignment horizontal="left" vertical="center" wrapText="1"/>
    </xf>
    <xf numFmtId="0" fontId="23" fillId="3" borderId="0" xfId="4" applyFill="1" applyAlignment="1" applyProtection="1">
      <alignment horizontal="left" indent="1"/>
    </xf>
    <xf numFmtId="0" fontId="1" fillId="3" borderId="0" xfId="5" applyFill="1"/>
    <xf numFmtId="1" fontId="23" fillId="3" borderId="0" xfId="4" applyNumberFormat="1" applyFill="1" applyBorder="1" applyAlignment="1" applyProtection="1">
      <alignment horizontal="left" vertical="center"/>
    </xf>
    <xf numFmtId="168" fontId="10" fillId="0" borderId="0" xfId="0" applyNumberFormat="1" applyFont="1" applyFill="1" applyBorder="1" applyAlignment="1">
      <alignment horizontal="left" vertical="center" wrapText="1"/>
    </xf>
    <xf numFmtId="43" fontId="0" fillId="0" borderId="0" xfId="0" applyNumberFormat="1"/>
    <xf numFmtId="0" fontId="3" fillId="3" borderId="0" xfId="0" applyFont="1" applyFill="1"/>
    <xf numFmtId="0" fontId="3" fillId="5" borderId="0" xfId="0" applyFont="1" applyFill="1"/>
    <xf numFmtId="0" fontId="3" fillId="3" borderId="0" xfId="0" quotePrefix="1" applyFont="1" applyFill="1"/>
    <xf numFmtId="0" fontId="9" fillId="3" borderId="0" xfId="0" applyFont="1" applyFill="1"/>
    <xf numFmtId="0" fontId="3" fillId="6" borderId="1" xfId="0" applyFont="1" applyFill="1" applyBorder="1"/>
    <xf numFmtId="164" fontId="3" fillId="6" borderId="0" xfId="2" applyFont="1" applyFill="1" applyBorder="1"/>
    <xf numFmtId="169" fontId="3" fillId="6" borderId="5" xfId="6" applyNumberFormat="1" applyFont="1" applyFill="1" applyBorder="1"/>
    <xf numFmtId="0" fontId="3" fillId="6" borderId="6" xfId="0" applyFont="1" applyFill="1" applyBorder="1"/>
    <xf numFmtId="164" fontId="3" fillId="6" borderId="7" xfId="2" applyFont="1" applyFill="1" applyBorder="1"/>
    <xf numFmtId="169" fontId="3" fillId="6" borderId="8" xfId="6" applyNumberFormat="1" applyFont="1" applyFill="1" applyBorder="1"/>
    <xf numFmtId="0" fontId="9" fillId="6" borderId="2" xfId="0" applyFont="1" applyFill="1" applyBorder="1"/>
    <xf numFmtId="0" fontId="9" fillId="6" borderId="3" xfId="0" applyFont="1" applyFill="1" applyBorder="1"/>
    <xf numFmtId="0" fontId="9" fillId="6" borderId="4" xfId="0" applyFont="1" applyFill="1" applyBorder="1"/>
    <xf numFmtId="43" fontId="3" fillId="3" borderId="0" xfId="0" applyNumberFormat="1" applyFont="1" applyFill="1"/>
    <xf numFmtId="0" fontId="27" fillId="0" borderId="0" xfId="0" applyFont="1"/>
    <xf numFmtId="0" fontId="20" fillId="7" borderId="0" xfId="3" applyFill="1"/>
    <xf numFmtId="0" fontId="20" fillId="8" borderId="0" xfId="3" applyFill="1"/>
    <xf numFmtId="0" fontId="20" fillId="9" borderId="0" xfId="3" applyFill="1"/>
    <xf numFmtId="0" fontId="20" fillId="10" borderId="0" xfId="3" applyFill="1"/>
    <xf numFmtId="0" fontId="20" fillId="6" borderId="0" xfId="3" applyFill="1"/>
    <xf numFmtId="0" fontId="28" fillId="3" borderId="0" xfId="0" applyFont="1" applyFill="1"/>
    <xf numFmtId="10" fontId="0" fillId="0" borderId="0" xfId="6" applyNumberFormat="1" applyFont="1" applyFill="1" applyBorder="1"/>
    <xf numFmtId="2" fontId="0" fillId="0" borderId="0" xfId="0" applyNumberFormat="1"/>
    <xf numFmtId="2" fontId="0" fillId="0" borderId="0" xfId="0" applyNumberFormat="1" applyFont="1"/>
    <xf numFmtId="164" fontId="4" fillId="0" borderId="0" xfId="2" applyFont="1" applyFill="1"/>
    <xf numFmtId="1" fontId="9" fillId="0" borderId="0" xfId="0" applyNumberFormat="1" applyFont="1"/>
  </cellXfs>
  <cellStyles count="7">
    <cellStyle name="Comma" xfId="2" builtinId="3"/>
    <cellStyle name="Hyperlink" xfId="4" builtinId="8"/>
    <cellStyle name="Normal" xfId="0" builtinId="0"/>
    <cellStyle name="Normal 2" xfId="5"/>
    <cellStyle name="Normal 3" xfId="3"/>
    <cellStyle name="Normal_TAB7P1" xfId="1"/>
    <cellStyle name="Percent" xfId="6" builtinId="5"/>
  </cellStyles>
  <dxfs count="0"/>
  <tableStyles count="0" defaultTableStyle="TableStyleMedium2" defaultPivotStyle="PivotStyleLight16"/>
  <colors>
    <mruColors>
      <color rgb="FF9933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100"/>
          </a:pPr>
          <a:endParaRPr lang="en-US"/>
        </a:p>
      </c:txPr>
    </c:title>
    <c:autoTitleDeleted val="0"/>
    <c:plotArea>
      <c:layout>
        <c:manualLayout>
          <c:layoutTarget val="inner"/>
          <c:xMode val="edge"/>
          <c:yMode val="edge"/>
          <c:x val="0.17642413884310973"/>
          <c:y val="0.11115544472152951"/>
          <c:w val="0.78205131335327271"/>
          <c:h val="0.71508996537527569"/>
        </c:manualLayout>
      </c:layout>
      <c:barChart>
        <c:barDir val="bar"/>
        <c:grouping val="clustered"/>
        <c:varyColors val="0"/>
        <c:ser>
          <c:idx val="0"/>
          <c:order val="0"/>
          <c:tx>
            <c:strRef>
              <c:f>Charts!$B$4</c:f>
              <c:strCache>
                <c:ptCount val="1"/>
                <c:pt idx="0">
                  <c:v>Crude, Condensate, Naphtha and NGL production by Field in 2015</c:v>
                </c:pt>
              </c:strCache>
            </c:strRef>
          </c:tx>
          <c:invertIfNegative val="0"/>
          <c:dLbls>
            <c:dLbl>
              <c:idx val="0"/>
              <c:tx>
                <c:strRef>
                  <c:f>Charts!$C$5</c:f>
                  <c:strCache>
                    <c:ptCount val="1"/>
                    <c:pt idx="0">
                      <c:v>#N/A</c:v>
                    </c:pt>
                  </c:strCache>
                </c:strRef>
              </c:tx>
              <c:dLblPos val="outEnd"/>
              <c:showLegendKey val="0"/>
              <c:showVal val="1"/>
              <c:showCatName val="0"/>
              <c:showSerName val="0"/>
              <c:showPercent val="0"/>
              <c:showBubbleSize val="0"/>
            </c:dLbl>
            <c:dLbl>
              <c:idx val="1"/>
              <c:tx>
                <c:strRef>
                  <c:f>Charts!$C$6</c:f>
                  <c:strCache>
                    <c:ptCount val="1"/>
                    <c:pt idx="0">
                      <c:v>#N/A</c:v>
                    </c:pt>
                  </c:strCache>
                </c:strRef>
              </c:tx>
              <c:dLblPos val="outEnd"/>
              <c:showLegendKey val="0"/>
              <c:showVal val="1"/>
              <c:showCatName val="0"/>
              <c:showSerName val="0"/>
              <c:showPercent val="0"/>
              <c:showBubbleSize val="0"/>
            </c:dLbl>
            <c:dLbl>
              <c:idx val="2"/>
              <c:tx>
                <c:strRef>
                  <c:f>Charts!$C$7</c:f>
                  <c:strCache>
                    <c:ptCount val="1"/>
                    <c:pt idx="0">
                      <c:v>#N/A</c:v>
                    </c:pt>
                  </c:strCache>
                </c:strRef>
              </c:tx>
              <c:dLblPos val="outEnd"/>
              <c:showLegendKey val="0"/>
              <c:showVal val="1"/>
              <c:showCatName val="0"/>
              <c:showSerName val="0"/>
              <c:showPercent val="0"/>
              <c:showBubbleSize val="0"/>
            </c:dLbl>
            <c:dLbl>
              <c:idx val="3"/>
              <c:tx>
                <c:strRef>
                  <c:f>Charts!$C$8</c:f>
                  <c:strCache>
                    <c:ptCount val="1"/>
                    <c:pt idx="0">
                      <c:v>#N/A</c:v>
                    </c:pt>
                  </c:strCache>
                </c:strRef>
              </c:tx>
              <c:dLblPos val="outEnd"/>
              <c:showLegendKey val="0"/>
              <c:showVal val="1"/>
              <c:showCatName val="0"/>
              <c:showSerName val="0"/>
              <c:showPercent val="0"/>
              <c:showBubbleSize val="0"/>
            </c:dLbl>
            <c:dLbl>
              <c:idx val="4"/>
              <c:tx>
                <c:strRef>
                  <c:f>Charts!$C$9</c:f>
                  <c:strCache>
                    <c:ptCount val="1"/>
                    <c:pt idx="0">
                      <c:v>#N/A</c:v>
                    </c:pt>
                  </c:strCache>
                </c:strRef>
              </c:tx>
              <c:dLblPos val="outEnd"/>
              <c:showLegendKey val="0"/>
              <c:showVal val="1"/>
              <c:showCatName val="0"/>
              <c:showSerName val="0"/>
              <c:showPercent val="0"/>
              <c:showBubbleSize val="0"/>
            </c:dLbl>
            <c:dLbl>
              <c:idx val="5"/>
              <c:tx>
                <c:strRef>
                  <c:f>Charts!$C$10</c:f>
                  <c:strCache>
                    <c:ptCount val="1"/>
                    <c:pt idx="0">
                      <c:v>#N/A</c:v>
                    </c:pt>
                  </c:strCache>
                </c:strRef>
              </c:tx>
              <c:dLblPos val="outEnd"/>
              <c:showLegendKey val="0"/>
              <c:showVal val="1"/>
              <c:showCatName val="0"/>
              <c:showSerName val="0"/>
              <c:showPercent val="0"/>
              <c:showBubbleSize val="0"/>
            </c:dLbl>
            <c:dLbl>
              <c:idx val="6"/>
              <c:tx>
                <c:strRef>
                  <c:f>Charts!$C$11</c:f>
                  <c:strCache>
                    <c:ptCount val="1"/>
                    <c:pt idx="0">
                      <c:v>#N/A</c:v>
                    </c:pt>
                  </c:strCache>
                </c:strRef>
              </c:tx>
              <c:dLblPos val="outEnd"/>
              <c:showLegendKey val="0"/>
              <c:showVal val="1"/>
              <c:showCatName val="0"/>
              <c:showSerName val="0"/>
              <c:showPercent val="0"/>
              <c:showBubbleSize val="0"/>
            </c:dLbl>
            <c:dLbl>
              <c:idx val="7"/>
              <c:tx>
                <c:strRef>
                  <c:f>Charts!$C$12</c:f>
                  <c:strCache>
                    <c:ptCount val="1"/>
                    <c:pt idx="0">
                      <c:v>#N/A</c:v>
                    </c:pt>
                  </c:strCache>
                </c:strRef>
              </c:tx>
              <c:dLblPos val="outEnd"/>
              <c:showLegendKey val="0"/>
              <c:showVal val="1"/>
              <c:showCatName val="0"/>
              <c:showSerName val="0"/>
              <c:showPercent val="0"/>
              <c:showBubbleSize val="0"/>
            </c:dLbl>
            <c:dLbl>
              <c:idx val="8"/>
              <c:tx>
                <c:strRef>
                  <c:f>Charts!$C$13</c:f>
                  <c:strCache>
                    <c:ptCount val="1"/>
                    <c:pt idx="0">
                      <c:v>#N/A</c:v>
                    </c:pt>
                  </c:strCache>
                </c:strRef>
              </c:tx>
              <c:dLblPos val="outEnd"/>
              <c:showLegendKey val="0"/>
              <c:showVal val="1"/>
              <c:showCatName val="0"/>
              <c:showSerName val="0"/>
              <c:showPercent val="0"/>
              <c:showBubbleSize val="0"/>
            </c:dLbl>
            <c:dLbl>
              <c:idx val="9"/>
              <c:tx>
                <c:strRef>
                  <c:f>Charts!$C$14</c:f>
                  <c:strCache>
                    <c:ptCount val="1"/>
                    <c:pt idx="0">
                      <c:v>#N/A</c:v>
                    </c:pt>
                  </c:strCache>
                </c:strRef>
              </c:tx>
              <c:dLblPos val="outEnd"/>
              <c:showLegendKey val="0"/>
              <c:showVal val="1"/>
              <c:showCatName val="0"/>
              <c:showSerName val="0"/>
              <c:showPercent val="0"/>
              <c:showBubbleSize val="0"/>
            </c:dLbl>
            <c:dLbl>
              <c:idx val="10"/>
              <c:tx>
                <c:strRef>
                  <c:f>Charts!$C$15</c:f>
                  <c:strCache>
                    <c:ptCount val="1"/>
                    <c:pt idx="0">
                      <c:v>#N/A</c:v>
                    </c:pt>
                  </c:strCache>
                </c:strRef>
              </c:tx>
              <c:dLblPos val="outEnd"/>
              <c:showLegendKey val="0"/>
              <c:showVal val="1"/>
              <c:showCatName val="0"/>
              <c:showSerName val="0"/>
              <c:showPercent val="0"/>
              <c:showBubbleSize val="0"/>
            </c:dLbl>
            <c:dLbl>
              <c:idx val="11"/>
              <c:tx>
                <c:strRef>
                  <c:f>Charts!$C$16</c:f>
                  <c:strCache>
                    <c:ptCount val="1"/>
                    <c:pt idx="0">
                      <c:v>#N/A</c:v>
                    </c:pt>
                  </c:strCache>
                </c:strRef>
              </c:tx>
              <c:dLblPos val="outEnd"/>
              <c:showLegendKey val="0"/>
              <c:showVal val="1"/>
              <c:showCatName val="0"/>
              <c:showSerName val="0"/>
              <c:showPercent val="0"/>
              <c:showBubbleSize val="0"/>
            </c:dLbl>
            <c:dLbl>
              <c:idx val="12"/>
              <c:tx>
                <c:strRef>
                  <c:f>Charts!$C$17</c:f>
                  <c:strCache>
                    <c:ptCount val="1"/>
                    <c:pt idx="0">
                      <c:v>#N/A</c:v>
                    </c:pt>
                  </c:strCache>
                </c:strRef>
              </c:tx>
              <c:dLblPos val="outEnd"/>
              <c:showLegendKey val="0"/>
              <c:showVal val="1"/>
              <c:showCatName val="0"/>
              <c:showSerName val="0"/>
              <c:showPercent val="0"/>
              <c:showBubbleSize val="0"/>
            </c:dLbl>
            <c:dLbl>
              <c:idx val="13"/>
              <c:tx>
                <c:strRef>
                  <c:f>Charts!$C$18</c:f>
                  <c:strCache>
                    <c:ptCount val="1"/>
                    <c:pt idx="0">
                      <c:v>#N/A</c:v>
                    </c:pt>
                  </c:strCache>
                </c:strRef>
              </c:tx>
              <c:dLblPos val="outEnd"/>
              <c:showLegendKey val="0"/>
              <c:showVal val="1"/>
              <c:showCatName val="0"/>
              <c:showSerName val="0"/>
              <c:showPercent val="0"/>
              <c:showBubbleSize val="0"/>
            </c:dLbl>
            <c:dLbl>
              <c:idx val="14"/>
              <c:tx>
                <c:strRef>
                  <c:f>Charts!$C$19</c:f>
                  <c:strCache>
                    <c:ptCount val="1"/>
                    <c:pt idx="0">
                      <c:v>#N/A</c:v>
                    </c:pt>
                  </c:strCache>
                </c:strRef>
              </c:tx>
              <c:dLblPos val="outEnd"/>
              <c:showLegendKey val="0"/>
              <c:showVal val="1"/>
              <c:showCatName val="0"/>
              <c:showSerName val="0"/>
              <c:showPercent val="0"/>
              <c:showBubbleSize val="0"/>
            </c:dLbl>
            <c:dLbl>
              <c:idx val="15"/>
              <c:tx>
                <c:strRef>
                  <c:f>Charts!$C$20</c:f>
                  <c:strCache>
                    <c:ptCount val="1"/>
                    <c:pt idx="0">
                      <c:v>#N/A</c:v>
                    </c:pt>
                  </c:strCache>
                </c:strRef>
              </c:tx>
              <c:dLblPos val="outEnd"/>
              <c:showLegendKey val="0"/>
              <c:showVal val="1"/>
              <c:showCatName val="0"/>
              <c:showSerName val="0"/>
              <c:showPercent val="0"/>
              <c:showBubbleSize val="0"/>
            </c:dLbl>
            <c:dLbl>
              <c:idx val="16"/>
              <c:tx>
                <c:strRef>
                  <c:f>Charts!$C$21</c:f>
                  <c:strCache>
                    <c:ptCount val="1"/>
                    <c:pt idx="0">
                      <c:v>#N/A</c:v>
                    </c:pt>
                  </c:strCache>
                </c:strRef>
              </c:tx>
              <c:dLblPos val="outEnd"/>
              <c:showLegendKey val="0"/>
              <c:showVal val="1"/>
              <c:showCatName val="0"/>
              <c:showSerName val="0"/>
              <c:showPercent val="0"/>
              <c:showBubbleSize val="0"/>
            </c:dLbl>
            <c:dLbl>
              <c:idx val="17"/>
              <c:tx>
                <c:strRef>
                  <c:f>Charts!$C$22</c:f>
                  <c:strCache>
                    <c:ptCount val="1"/>
                    <c:pt idx="0">
                      <c:v>#N/A</c:v>
                    </c:pt>
                  </c:strCache>
                </c:strRef>
              </c:tx>
              <c:dLblPos val="outEnd"/>
              <c:showLegendKey val="0"/>
              <c:showVal val="1"/>
              <c:showCatName val="0"/>
              <c:showSerName val="0"/>
              <c:showPercent val="0"/>
              <c:showBubbleSize val="0"/>
            </c:dLbl>
            <c:dLblPos val="outEnd"/>
            <c:showLegendKey val="0"/>
            <c:showVal val="1"/>
            <c:showCatName val="0"/>
            <c:showSerName val="0"/>
            <c:showPercent val="0"/>
            <c:showBubbleSize val="0"/>
            <c:showLeaderLines val="0"/>
          </c:dLbls>
          <c:cat>
            <c:strRef>
              <c:f>Charts!$A$5:$A$22</c:f>
              <c:strCache>
                <c:ptCount val="18"/>
                <c:pt idx="0">
                  <c:v>TarikiAhuroa</c:v>
                </c:pt>
                <c:pt idx="1">
                  <c:v>Surrey</c:v>
                </c:pt>
                <c:pt idx="2">
                  <c:v>Copper Moki</c:v>
                </c:pt>
                <c:pt idx="3">
                  <c:v>Mckee</c:v>
                </c:pt>
                <c:pt idx="4">
                  <c:v>Waihapa</c:v>
                </c:pt>
                <c:pt idx="5">
                  <c:v>Rimu</c:v>
                </c:pt>
                <c:pt idx="6">
                  <c:v>Others</c:v>
                </c:pt>
                <c:pt idx="7">
                  <c:v>Ngatoro1</c:v>
                </c:pt>
                <c:pt idx="8">
                  <c:v>Kowhai</c:v>
                </c:pt>
                <c:pt idx="9">
                  <c:v>Turangi</c:v>
                </c:pt>
                <c:pt idx="10">
                  <c:v>Kapuni</c:v>
                </c:pt>
                <c:pt idx="11">
                  <c:v>Cheal</c:v>
                </c:pt>
                <c:pt idx="12">
                  <c:v>Mangahewa</c:v>
                </c:pt>
                <c:pt idx="13">
                  <c:v>Maui</c:v>
                </c:pt>
                <c:pt idx="14">
                  <c:v>Kupe</c:v>
                </c:pt>
                <c:pt idx="15">
                  <c:v>Tui</c:v>
                </c:pt>
                <c:pt idx="16">
                  <c:v>Pohokura</c:v>
                </c:pt>
                <c:pt idx="17">
                  <c:v>Maari</c:v>
                </c:pt>
              </c:strCache>
            </c:strRef>
          </c:cat>
          <c:val>
            <c:numRef>
              <c:f>Charts!$B$5:$B$22</c:f>
              <c:numCache>
                <c:formatCode>_(* #,##0.00_);_(* \(#,##0.00\);_(* "-"??_);_(@_)</c:formatCode>
                <c:ptCount val="18"/>
                <c:pt idx="0">
                  <c:v>0</c:v>
                </c:pt>
                <c:pt idx="1">
                  <c:v>0</c:v>
                </c:pt>
                <c:pt idx="2">
                  <c:v>#N/A</c:v>
                </c:pt>
                <c:pt idx="3">
                  <c:v>0.24000947095222905</c:v>
                </c:pt>
                <c:pt idx="4">
                  <c:v>0.25743379941969591</c:v>
                </c:pt>
                <c:pt idx="5">
                  <c:v>0.34182915664827046</c:v>
                </c:pt>
                <c:pt idx="6">
                  <c:v>0.4972529808859889</c:v>
                </c:pt>
                <c:pt idx="7">
                  <c:v>0.87532503270640283</c:v>
                </c:pt>
                <c:pt idx="8">
                  <c:v>1.1292909212877067</c:v>
                </c:pt>
                <c:pt idx="9">
                  <c:v>1.4849178383316792</c:v>
                </c:pt>
                <c:pt idx="10">
                  <c:v>2.3738673897884905</c:v>
                </c:pt>
                <c:pt idx="11">
                  <c:v>2.4576152482821101</c:v>
                </c:pt>
                <c:pt idx="12">
                  <c:v>4.8908368795550796</c:v>
                </c:pt>
                <c:pt idx="13">
                  <c:v>6.8918483177885825</c:v>
                </c:pt>
                <c:pt idx="14">
                  <c:v>8.4961717722169503</c:v>
                </c:pt>
                <c:pt idx="15">
                  <c:v>10.191955807489501</c:v>
                </c:pt>
                <c:pt idx="16">
                  <c:v>18.955019322135865</c:v>
                </c:pt>
                <c:pt idx="17">
                  <c:v>28.375570414677782</c:v>
                </c:pt>
              </c:numCache>
            </c:numRef>
          </c:val>
        </c:ser>
        <c:dLbls>
          <c:showLegendKey val="0"/>
          <c:showVal val="0"/>
          <c:showCatName val="0"/>
          <c:showSerName val="0"/>
          <c:showPercent val="0"/>
          <c:showBubbleSize val="0"/>
        </c:dLbls>
        <c:gapWidth val="150"/>
        <c:axId val="41699968"/>
        <c:axId val="41706624"/>
      </c:barChart>
      <c:catAx>
        <c:axId val="41699968"/>
        <c:scaling>
          <c:orientation val="minMax"/>
        </c:scaling>
        <c:delete val="0"/>
        <c:axPos val="l"/>
        <c:majorTickMark val="out"/>
        <c:minorTickMark val="none"/>
        <c:tickLblPos val="nextTo"/>
        <c:crossAx val="41706624"/>
        <c:crosses val="autoZero"/>
        <c:auto val="1"/>
        <c:lblAlgn val="ctr"/>
        <c:lblOffset val="100"/>
        <c:tickLblSkip val="1"/>
        <c:noMultiLvlLbl val="0"/>
      </c:catAx>
      <c:valAx>
        <c:axId val="41706624"/>
        <c:scaling>
          <c:orientation val="minMax"/>
        </c:scaling>
        <c:delete val="0"/>
        <c:axPos val="b"/>
        <c:majorGridlines>
          <c:spPr>
            <a:ln>
              <a:solidFill>
                <a:schemeClr val="bg1">
                  <a:lumMod val="75000"/>
                </a:schemeClr>
              </a:solidFill>
            </a:ln>
          </c:spPr>
        </c:majorGridlines>
        <c:title>
          <c:tx>
            <c:rich>
              <a:bodyPr/>
              <a:lstStyle/>
              <a:p>
                <a:pPr>
                  <a:defRPr/>
                </a:pPr>
                <a:r>
                  <a:rPr lang="en-US"/>
                  <a:t>Gross PJ</a:t>
                </a:r>
              </a:p>
            </c:rich>
          </c:tx>
          <c:overlay val="0"/>
        </c:title>
        <c:numFmt formatCode="#,##0" sourceLinked="0"/>
        <c:majorTickMark val="out"/>
        <c:minorTickMark val="none"/>
        <c:tickLblPos val="nextTo"/>
        <c:crossAx val="41699968"/>
        <c:crosses val="autoZero"/>
        <c:crossBetween val="between"/>
      </c:valAx>
    </c:plotArea>
    <c:plotVisOnly val="1"/>
    <c:dispBlanksAs val="gap"/>
    <c:showDLblsOverMax val="0"/>
  </c:chart>
  <c:spPr>
    <a:solidFill>
      <a:schemeClr val="bg1">
        <a:lumMod val="85000"/>
      </a:schemeClr>
    </a:solid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Charts!$A$24</c:f>
          <c:strCache>
            <c:ptCount val="1"/>
            <c:pt idx="0">
              <c:v>Annual Crude Oil, Condensate, Naphtha and Natural Gas Liquids Production by Field</c:v>
            </c:pt>
          </c:strCache>
        </c:strRef>
      </c:tx>
      <c:layout>
        <c:manualLayout>
          <c:xMode val="edge"/>
          <c:yMode val="edge"/>
          <c:x val="5.0884436293099078E-2"/>
          <c:y val="1.9950124688279301E-2"/>
        </c:manualLayout>
      </c:layout>
      <c:overlay val="0"/>
      <c:txPr>
        <a:bodyPr/>
        <a:lstStyle/>
        <a:p>
          <a:pPr>
            <a:defRPr sz="1100"/>
          </a:pPr>
          <a:endParaRPr lang="en-US"/>
        </a:p>
      </c:txPr>
    </c:title>
    <c:autoTitleDeleted val="0"/>
    <c:plotArea>
      <c:layout>
        <c:manualLayout>
          <c:layoutTarget val="inner"/>
          <c:xMode val="edge"/>
          <c:yMode val="edge"/>
          <c:x val="5.011689213104055E-2"/>
          <c:y val="0.11115544472152951"/>
          <c:w val="0.68599280168788002"/>
          <c:h val="0.71508996537527569"/>
        </c:manualLayout>
      </c:layout>
      <c:areaChart>
        <c:grouping val="stacked"/>
        <c:varyColors val="0"/>
        <c:ser>
          <c:idx val="0"/>
          <c:order val="0"/>
          <c:tx>
            <c:strRef>
              <c:f>Annual_PJ!$A$14</c:f>
              <c:strCache>
                <c:ptCount val="1"/>
                <c:pt idx="0">
                  <c:v>Maui</c:v>
                </c:pt>
              </c:strCache>
            </c:strRef>
          </c:tx>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Annual_PJ!$B$14:$AQ$14</c:f>
              <c:numCache>
                <c:formatCode>_(* #,##0.00_);_(* \(#,##0.00\);_(* "-"??_);_(@_)</c:formatCode>
                <c:ptCount val="42"/>
                <c:pt idx="0">
                  <c:v>0</c:v>
                </c:pt>
                <c:pt idx="1">
                  <c:v>0</c:v>
                </c:pt>
                <c:pt idx="2">
                  <c:v>0</c:v>
                </c:pt>
                <c:pt idx="3">
                  <c:v>0</c:v>
                </c:pt>
                <c:pt idx="4">
                  <c:v>0</c:v>
                </c:pt>
                <c:pt idx="5">
                  <c:v>4.4439903317809186</c:v>
                </c:pt>
                <c:pt idx="6">
                  <c:v>6.4683159839045885</c:v>
                </c:pt>
                <c:pt idx="7">
                  <c:v>9.3109060182466994</c:v>
                </c:pt>
                <c:pt idx="8">
                  <c:v>17.676557417111635</c:v>
                </c:pt>
                <c:pt idx="9">
                  <c:v>16.778039953770531</c:v>
                </c:pt>
                <c:pt idx="10">
                  <c:v>20.376172055930301</c:v>
                </c:pt>
                <c:pt idx="11">
                  <c:v>24.006307714193042</c:v>
                </c:pt>
                <c:pt idx="12">
                  <c:v>29.169891625524958</c:v>
                </c:pt>
                <c:pt idx="13">
                  <c:v>27.80094558464992</c:v>
                </c:pt>
                <c:pt idx="14">
                  <c:v>30.167270004608675</c:v>
                </c:pt>
                <c:pt idx="15">
                  <c:v>30.545832877474592</c:v>
                </c:pt>
                <c:pt idx="16">
                  <c:v>30.950732688714709</c:v>
                </c:pt>
                <c:pt idx="17">
                  <c:v>31.232019867033124</c:v>
                </c:pt>
                <c:pt idx="18">
                  <c:v>34.012860565994544</c:v>
                </c:pt>
                <c:pt idx="19">
                  <c:v>34.784332979687967</c:v>
                </c:pt>
                <c:pt idx="20">
                  <c:v>34.572629321555546</c:v>
                </c:pt>
                <c:pt idx="21">
                  <c:v>37.782142049769952</c:v>
                </c:pt>
                <c:pt idx="22">
                  <c:v>62.284559427609288</c:v>
                </c:pt>
                <c:pt idx="23">
                  <c:v>93.218769730847228</c:v>
                </c:pt>
                <c:pt idx="24">
                  <c:v>69.713326968392778</c:v>
                </c:pt>
                <c:pt idx="25">
                  <c:v>62.049196716535974</c:v>
                </c:pt>
                <c:pt idx="26">
                  <c:v>58.134836041078628</c:v>
                </c:pt>
                <c:pt idx="27">
                  <c:v>52.567821100790511</c:v>
                </c:pt>
                <c:pt idx="28">
                  <c:v>49.502198552949331</c:v>
                </c:pt>
                <c:pt idx="29">
                  <c:v>37.071270314028723</c:v>
                </c:pt>
                <c:pt idx="30">
                  <c:v>29.070114668125029</c:v>
                </c:pt>
                <c:pt idx="31">
                  <c:v>26.969217885754681</c:v>
                </c:pt>
                <c:pt idx="32">
                  <c:v>21.797109259793363</c:v>
                </c:pt>
                <c:pt idx="33">
                  <c:v>12.102773549715691</c:v>
                </c:pt>
                <c:pt idx="34">
                  <c:v>10.372988247647845</c:v>
                </c:pt>
                <c:pt idx="35">
                  <c:v>10.60096045482849</c:v>
                </c:pt>
                <c:pt idx="36">
                  <c:v>10.894891765444857</c:v>
                </c:pt>
                <c:pt idx="37">
                  <c:v>7.1454278253504508</c:v>
                </c:pt>
                <c:pt idx="38">
                  <c:v>7.1082353642461049</c:v>
                </c:pt>
                <c:pt idx="39">
                  <c:v>8.0794199441761609</c:v>
                </c:pt>
                <c:pt idx="40">
                  <c:v>9.3306979110131447</c:v>
                </c:pt>
                <c:pt idx="41">
                  <c:v>6.8918483177885825</c:v>
                </c:pt>
              </c:numCache>
            </c:numRef>
          </c:val>
        </c:ser>
        <c:ser>
          <c:idx val="1"/>
          <c:order val="1"/>
          <c:tx>
            <c:strRef>
              <c:f>Annual_PJ!$A$15</c:f>
              <c:strCache>
                <c:ptCount val="1"/>
                <c:pt idx="0">
                  <c:v>Kapuni</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Annual_PJ!$B$15:$AQ$15</c:f>
              <c:numCache>
                <c:formatCode>_(* #,##0.00_);_(* \(#,##0.00\);_(* "-"??_);_(@_)</c:formatCode>
                <c:ptCount val="42"/>
                <c:pt idx="0">
                  <c:v>7.8760028917246698</c:v>
                </c:pt>
                <c:pt idx="1">
                  <c:v>8.1384907837981721</c:v>
                </c:pt>
                <c:pt idx="2">
                  <c:v>21.576876661443173</c:v>
                </c:pt>
                <c:pt idx="3">
                  <c:v>30.95262243112591</c:v>
                </c:pt>
                <c:pt idx="4">
                  <c:v>26.136624422482129</c:v>
                </c:pt>
                <c:pt idx="5">
                  <c:v>12.306020040660067</c:v>
                </c:pt>
                <c:pt idx="6">
                  <c:v>8.4124125316900003</c:v>
                </c:pt>
                <c:pt idx="7">
                  <c:v>10.169605065318434</c:v>
                </c:pt>
                <c:pt idx="8">
                  <c:v>12.756926845181644</c:v>
                </c:pt>
                <c:pt idx="9">
                  <c:v>12.902025270206391</c:v>
                </c:pt>
                <c:pt idx="10">
                  <c:v>13.367403672070877</c:v>
                </c:pt>
                <c:pt idx="11">
                  <c:v>14.407641156158402</c:v>
                </c:pt>
                <c:pt idx="12">
                  <c:v>13.390519928371923</c:v>
                </c:pt>
                <c:pt idx="13">
                  <c:v>11.68700752619678</c:v>
                </c:pt>
                <c:pt idx="14">
                  <c:v>12.702704729386685</c:v>
                </c:pt>
                <c:pt idx="15">
                  <c:v>12.654285709421217</c:v>
                </c:pt>
                <c:pt idx="16">
                  <c:v>11.484952644073129</c:v>
                </c:pt>
                <c:pt idx="17">
                  <c:v>11.13355451928526</c:v>
                </c:pt>
                <c:pt idx="18">
                  <c:v>11.000978456595554</c:v>
                </c:pt>
                <c:pt idx="19">
                  <c:v>10.059500891263539</c:v>
                </c:pt>
                <c:pt idx="20">
                  <c:v>9.5956407689754588</c:v>
                </c:pt>
                <c:pt idx="21">
                  <c:v>7.839748150796817</c:v>
                </c:pt>
                <c:pt idx="22">
                  <c:v>8.0412983244310059</c:v>
                </c:pt>
                <c:pt idx="23">
                  <c:v>6.6598343726363689</c:v>
                </c:pt>
                <c:pt idx="24">
                  <c:v>6.2390332284307517</c:v>
                </c:pt>
                <c:pt idx="25">
                  <c:v>5.6069561451740464</c:v>
                </c:pt>
                <c:pt idx="26">
                  <c:v>4.8189448659619085</c:v>
                </c:pt>
                <c:pt idx="27">
                  <c:v>4.5631998663625284</c:v>
                </c:pt>
                <c:pt idx="28">
                  <c:v>4.247796642212144</c:v>
                </c:pt>
                <c:pt idx="29">
                  <c:v>3.5371792366403834</c:v>
                </c:pt>
                <c:pt idx="30">
                  <c:v>4.9316780999612009</c:v>
                </c:pt>
                <c:pt idx="31">
                  <c:v>4.1379320790666494</c:v>
                </c:pt>
                <c:pt idx="32">
                  <c:v>4.2570965445240434</c:v>
                </c:pt>
                <c:pt idx="33">
                  <c:v>3.599282552018702</c:v>
                </c:pt>
                <c:pt idx="34">
                  <c:v>3.0583446255595836</c:v>
                </c:pt>
                <c:pt idx="35">
                  <c:v>2.3982512742109297</c:v>
                </c:pt>
                <c:pt idx="36">
                  <c:v>2.5840355600472638</c:v>
                </c:pt>
                <c:pt idx="37">
                  <c:v>2.9157813841144078</c:v>
                </c:pt>
                <c:pt idx="38">
                  <c:v>2.4793099466303383</c:v>
                </c:pt>
                <c:pt idx="39">
                  <c:v>2.2831332254347161</c:v>
                </c:pt>
                <c:pt idx="40">
                  <c:v>3.3062443797931644</c:v>
                </c:pt>
                <c:pt idx="41">
                  <c:v>2.3738673897884905</c:v>
                </c:pt>
              </c:numCache>
            </c:numRef>
          </c:val>
        </c:ser>
        <c:ser>
          <c:idx val="2"/>
          <c:order val="2"/>
          <c:tx>
            <c:strRef>
              <c:f>Annual_PJ!$A$16</c:f>
              <c:strCache>
                <c:ptCount val="1"/>
                <c:pt idx="0">
                  <c:v>Pohokura</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Annual_PJ!$B$16:$AQ$16</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5.3897029371875727</c:v>
                </c:pt>
                <c:pt idx="33">
                  <c:v>27.010430294866136</c:v>
                </c:pt>
                <c:pt idx="34">
                  <c:v>26.392981695383305</c:v>
                </c:pt>
                <c:pt idx="35">
                  <c:v>24.775317460033669</c:v>
                </c:pt>
                <c:pt idx="36">
                  <c:v>24.316910527917958</c:v>
                </c:pt>
                <c:pt idx="37">
                  <c:v>22.57063254838322</c:v>
                </c:pt>
                <c:pt idx="38">
                  <c:v>23.149118540990987</c:v>
                </c:pt>
                <c:pt idx="39">
                  <c:v>23.839081568308213</c:v>
                </c:pt>
                <c:pt idx="40">
                  <c:v>23.878291669086924</c:v>
                </c:pt>
                <c:pt idx="41">
                  <c:v>18.955019322135865</c:v>
                </c:pt>
              </c:numCache>
            </c:numRef>
          </c:val>
        </c:ser>
        <c:ser>
          <c:idx val="3"/>
          <c:order val="3"/>
          <c:tx>
            <c:strRef>
              <c:f>Annual_PJ!$A$17</c:f>
              <c:strCache>
                <c:ptCount val="1"/>
                <c:pt idx="0">
                  <c:v>Tui</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Annual_PJ!$B$17:$AQ$17</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38.981440402121052</c:v>
                </c:pt>
                <c:pt idx="34">
                  <c:v>82.749381407798154</c:v>
                </c:pt>
                <c:pt idx="35">
                  <c:v>38.562547639913163</c:v>
                </c:pt>
                <c:pt idx="36">
                  <c:v>21.309402190119673</c:v>
                </c:pt>
                <c:pt idx="37">
                  <c:v>16.167867166650826</c:v>
                </c:pt>
                <c:pt idx="38">
                  <c:v>11.93572543440499</c:v>
                </c:pt>
                <c:pt idx="39">
                  <c:v>8.6191317033773682</c:v>
                </c:pt>
                <c:pt idx="40">
                  <c:v>7.499931032435101</c:v>
                </c:pt>
                <c:pt idx="41">
                  <c:v>10.191955807489501</c:v>
                </c:pt>
              </c:numCache>
            </c:numRef>
          </c:val>
        </c:ser>
        <c:ser>
          <c:idx val="4"/>
          <c:order val="4"/>
          <c:tx>
            <c:strRef>
              <c:f>Annual_PJ!$A$18</c:f>
              <c:strCache>
                <c:ptCount val="1"/>
                <c:pt idx="0">
                  <c:v>Maari</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Annual_PJ!$B$18:$AQ$18</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36.359351313433898</c:v>
                </c:pt>
                <c:pt idx="36">
                  <c:v>38.242002959871549</c:v>
                </c:pt>
                <c:pt idx="37">
                  <c:v>32.94475453943231</c:v>
                </c:pt>
                <c:pt idx="38">
                  <c:v>22.655978304061897</c:v>
                </c:pt>
                <c:pt idx="39">
                  <c:v>12.190419467716229</c:v>
                </c:pt>
                <c:pt idx="40">
                  <c:v>17.880478693355645</c:v>
                </c:pt>
                <c:pt idx="41">
                  <c:v>28.375570414677782</c:v>
                </c:pt>
              </c:numCache>
            </c:numRef>
          </c:val>
        </c:ser>
        <c:ser>
          <c:idx val="5"/>
          <c:order val="5"/>
          <c:tx>
            <c:strRef>
              <c:f>Annual_PJ!$A$19</c:f>
              <c:strCache>
                <c:ptCount val="1"/>
                <c:pt idx="0">
                  <c:v>Kupe</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Annual_PJ!$B$19:$AQ$19</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0.53839429174296294</c:v>
                </c:pt>
                <c:pt idx="36">
                  <c:v>11.170412027537555</c:v>
                </c:pt>
                <c:pt idx="37">
                  <c:v>10.415593569307598</c:v>
                </c:pt>
                <c:pt idx="38">
                  <c:v>9.262444316024947</c:v>
                </c:pt>
                <c:pt idx="39">
                  <c:v>9.4888645926615673</c:v>
                </c:pt>
                <c:pt idx="40">
                  <c:v>9.0100498005003917</c:v>
                </c:pt>
                <c:pt idx="41">
                  <c:v>8.4961717722169503</c:v>
                </c:pt>
              </c:numCache>
            </c:numRef>
          </c:val>
        </c:ser>
        <c:ser>
          <c:idx val="6"/>
          <c:order val="6"/>
          <c:tx>
            <c:strRef>
              <c:f>Annual_PJ!$A$20</c:f>
              <c:strCache>
                <c:ptCount val="1"/>
                <c:pt idx="0">
                  <c:v>Mckee</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Annual_PJ!$B$20:$AQ$20</c:f>
              <c:numCache>
                <c:formatCode>_(* #,##0.00_);_(* \(#,##0.00\);_(* "-"??_);_(@_)</c:formatCode>
                <c:ptCount val="42"/>
                <c:pt idx="0">
                  <c:v>0</c:v>
                </c:pt>
                <c:pt idx="1">
                  <c:v>0</c:v>
                </c:pt>
                <c:pt idx="2">
                  <c:v>0</c:v>
                </c:pt>
                <c:pt idx="3">
                  <c:v>0</c:v>
                </c:pt>
                <c:pt idx="4">
                  <c:v>0</c:v>
                </c:pt>
                <c:pt idx="5">
                  <c:v>0</c:v>
                </c:pt>
                <c:pt idx="6">
                  <c:v>6.5584526535386748E-3</c:v>
                </c:pt>
                <c:pt idx="7">
                  <c:v>0.56547588867429388</c:v>
                </c:pt>
                <c:pt idx="8">
                  <c:v>0.21757285372727722</c:v>
                </c:pt>
                <c:pt idx="9">
                  <c:v>0.25147090261678817</c:v>
                </c:pt>
                <c:pt idx="10">
                  <c:v>4.7922080338021145</c:v>
                </c:pt>
                <c:pt idx="11">
                  <c:v>17.357059339206153</c:v>
                </c:pt>
                <c:pt idx="12">
                  <c:v>20.795823839826689</c:v>
                </c:pt>
                <c:pt idx="13">
                  <c:v>19.427623850790205</c:v>
                </c:pt>
                <c:pt idx="14">
                  <c:v>22.145454256524371</c:v>
                </c:pt>
                <c:pt idx="15">
                  <c:v>23.445934408859198</c:v>
                </c:pt>
                <c:pt idx="16">
                  <c:v>22.080212904837133</c:v>
                </c:pt>
                <c:pt idx="17">
                  <c:v>19.481502301949803</c:v>
                </c:pt>
                <c:pt idx="18">
                  <c:v>15.648506161881961</c:v>
                </c:pt>
                <c:pt idx="19">
                  <c:v>14.744126045389926</c:v>
                </c:pt>
                <c:pt idx="20">
                  <c:v>13.627702003279698</c:v>
                </c:pt>
                <c:pt idx="21">
                  <c:v>13.56390961206243</c:v>
                </c:pt>
                <c:pt idx="22">
                  <c:v>12.052376928115184</c:v>
                </c:pt>
                <c:pt idx="23">
                  <c:v>11.373843992244714</c:v>
                </c:pt>
                <c:pt idx="24">
                  <c:v>11.180217116810587</c:v>
                </c:pt>
                <c:pt idx="25">
                  <c:v>10.376654144597369</c:v>
                </c:pt>
                <c:pt idx="26">
                  <c:v>7.27831909334191</c:v>
                </c:pt>
                <c:pt idx="27">
                  <c:v>6.7763689835877354</c:v>
                </c:pt>
                <c:pt idx="28">
                  <c:v>3.7501385415398696</c:v>
                </c:pt>
                <c:pt idx="29">
                  <c:v>3.4792972632409507</c:v>
                </c:pt>
                <c:pt idx="30">
                  <c:v>3.0572304432966737</c:v>
                </c:pt>
                <c:pt idx="31">
                  <c:v>2.6894997008272923</c:v>
                </c:pt>
                <c:pt idx="32">
                  <c:v>2.1337852504506603</c:v>
                </c:pt>
                <c:pt idx="33">
                  <c:v>1.6489935121692152</c:v>
                </c:pt>
                <c:pt idx="34">
                  <c:v>1.1413234473997349</c:v>
                </c:pt>
                <c:pt idx="35">
                  <c:v>1.0528224028501505</c:v>
                </c:pt>
                <c:pt idx="36">
                  <c:v>0.84287561967592217</c:v>
                </c:pt>
                <c:pt idx="37">
                  <c:v>0.74744338520961418</c:v>
                </c:pt>
                <c:pt idx="38">
                  <c:v>0.77256026151981405</c:v>
                </c:pt>
                <c:pt idx="39">
                  <c:v>0.58063756413501055</c:v>
                </c:pt>
                <c:pt idx="40">
                  <c:v>0.40469019122894428</c:v>
                </c:pt>
                <c:pt idx="41">
                  <c:v>0.24000947095222905</c:v>
                </c:pt>
              </c:numCache>
            </c:numRef>
          </c:val>
        </c:ser>
        <c:ser>
          <c:idx val="7"/>
          <c:order val="7"/>
          <c:tx>
            <c:strRef>
              <c:f>Annual_PJ!$A$21</c:f>
              <c:strCache>
                <c:ptCount val="1"/>
                <c:pt idx="0">
                  <c:v>Mangahewa</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Annual_PJ!$B$21:$AQ$21</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4.5828242995085297E-2</c:v>
                </c:pt>
                <c:pt idx="24">
                  <c:v>0.18435726147891457</c:v>
                </c:pt>
                <c:pt idx="25">
                  <c:v>0</c:v>
                </c:pt>
                <c:pt idx="26">
                  <c:v>0</c:v>
                </c:pt>
                <c:pt idx="27">
                  <c:v>0.32007473131273856</c:v>
                </c:pt>
                <c:pt idx="28">
                  <c:v>0.8811393469116402</c:v>
                </c:pt>
                <c:pt idx="29">
                  <c:v>0.68858842936699605</c:v>
                </c:pt>
                <c:pt idx="30">
                  <c:v>0.63854289440035006</c:v>
                </c:pt>
                <c:pt idx="31">
                  <c:v>0.4615759754305343</c:v>
                </c:pt>
                <c:pt idx="32">
                  <c:v>0.43020710843151505</c:v>
                </c:pt>
                <c:pt idx="33">
                  <c:v>0.54403471424646432</c:v>
                </c:pt>
                <c:pt idx="34">
                  <c:v>0.71955573592174893</c:v>
                </c:pt>
                <c:pt idx="35">
                  <c:v>1.6324254630900501</c:v>
                </c:pt>
                <c:pt idx="36">
                  <c:v>1.3345217376396199</c:v>
                </c:pt>
                <c:pt idx="37">
                  <c:v>1.3218990901884478</c:v>
                </c:pt>
                <c:pt idx="38">
                  <c:v>2.2187601491098317</c:v>
                </c:pt>
                <c:pt idx="39">
                  <c:v>2.9311142555869942</c:v>
                </c:pt>
                <c:pt idx="40">
                  <c:v>4.4166610998568592</c:v>
                </c:pt>
                <c:pt idx="41">
                  <c:v>4.8908368795550796</c:v>
                </c:pt>
              </c:numCache>
            </c:numRef>
          </c:val>
        </c:ser>
        <c:ser>
          <c:idx val="8"/>
          <c:order val="8"/>
          <c:tx>
            <c:strRef>
              <c:f>Annual_PJ!$A$22</c:f>
              <c:strCache>
                <c:ptCount val="1"/>
                <c:pt idx="0">
                  <c:v>Turangi</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Annual_PJ!$B$22:$AQ$22</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3.3313970659750703E-3</c:v>
                </c:pt>
                <c:pt idx="32">
                  <c:v>0.34500762143139035</c:v>
                </c:pt>
                <c:pt idx="33">
                  <c:v>1.2383016606767474</c:v>
                </c:pt>
                <c:pt idx="34">
                  <c:v>1.1217281025963131</c:v>
                </c:pt>
                <c:pt idx="35">
                  <c:v>1.8476623528379892</c:v>
                </c:pt>
                <c:pt idx="36">
                  <c:v>1.4042831646343807</c:v>
                </c:pt>
                <c:pt idx="37">
                  <c:v>1.1117222331145</c:v>
                </c:pt>
                <c:pt idx="38">
                  <c:v>1.5146059955523377</c:v>
                </c:pt>
                <c:pt idx="39">
                  <c:v>1.4889528863090062</c:v>
                </c:pt>
                <c:pt idx="40">
                  <c:v>1.4713721549098351</c:v>
                </c:pt>
                <c:pt idx="41">
                  <c:v>1.4849178383316792</c:v>
                </c:pt>
              </c:numCache>
            </c:numRef>
          </c:val>
        </c:ser>
        <c:ser>
          <c:idx val="9"/>
          <c:order val="9"/>
          <c:tx>
            <c:strRef>
              <c:f>Annual_PJ!$A$23</c:f>
              <c:strCache>
                <c:ptCount val="1"/>
                <c:pt idx="0">
                  <c:v>Kowhai</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Annual_PJ!$B$23:$AQ$23</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0.77690458318657463</c:v>
                </c:pt>
                <c:pt idx="36">
                  <c:v>1.47585405766046</c:v>
                </c:pt>
                <c:pt idx="37">
                  <c:v>1.0340123680745177</c:v>
                </c:pt>
                <c:pt idx="38">
                  <c:v>0.73616345046722786</c:v>
                </c:pt>
                <c:pt idx="39">
                  <c:v>0.83112455517153749</c:v>
                </c:pt>
                <c:pt idx="40">
                  <c:v>1.2798667623845212</c:v>
                </c:pt>
                <c:pt idx="41">
                  <c:v>1.1292909212877067</c:v>
                </c:pt>
              </c:numCache>
            </c:numRef>
          </c:val>
        </c:ser>
        <c:ser>
          <c:idx val="10"/>
          <c:order val="10"/>
          <c:tx>
            <c:strRef>
              <c:f>Annual_PJ!$A$24</c:f>
              <c:strCache>
                <c:ptCount val="1"/>
                <c:pt idx="0">
                  <c:v>Ngatoro1</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Annual_PJ!$B$24:$AQ$24</c:f>
              <c:numCache>
                <c:formatCode>_(* #,##0.00_);_(* \(#,##0.00\);_(* "-"??_);_(@_)</c:formatCode>
                <c:ptCount val="42"/>
                <c:pt idx="0">
                  <c:v>0</c:v>
                </c:pt>
                <c:pt idx="1">
                  <c:v>0</c:v>
                </c:pt>
                <c:pt idx="2">
                  <c:v>0</c:v>
                </c:pt>
                <c:pt idx="3">
                  <c:v>0</c:v>
                </c:pt>
                <c:pt idx="4">
                  <c:v>0</c:v>
                </c:pt>
                <c:pt idx="5">
                  <c:v>0</c:v>
                </c:pt>
                <c:pt idx="6">
                  <c:v>0</c:v>
                </c:pt>
                <c:pt idx="7">
                  <c:v>0</c:v>
                </c:pt>
                <c:pt idx="8">
                  <c:v>0</c:v>
                </c:pt>
                <c:pt idx="9">
                  <c:v>2.6435147684626448E-2</c:v>
                </c:pt>
                <c:pt idx="10">
                  <c:v>2.5404250560434886E-2</c:v>
                </c:pt>
                <c:pt idx="11">
                  <c:v>0.17057665629926785</c:v>
                </c:pt>
                <c:pt idx="12">
                  <c:v>0.13725658853521921</c:v>
                </c:pt>
                <c:pt idx="13">
                  <c:v>0.16475945109847265</c:v>
                </c:pt>
                <c:pt idx="14">
                  <c:v>0.15809543754566291</c:v>
                </c:pt>
                <c:pt idx="15">
                  <c:v>0.158463615090017</c:v>
                </c:pt>
                <c:pt idx="16">
                  <c:v>0.26829097657085366</c:v>
                </c:pt>
                <c:pt idx="17">
                  <c:v>0.41165931234235142</c:v>
                </c:pt>
                <c:pt idx="18">
                  <c:v>1.0927319480697795</c:v>
                </c:pt>
                <c:pt idx="19">
                  <c:v>1.8532096908712079</c:v>
                </c:pt>
                <c:pt idx="20">
                  <c:v>1.9118093583917126</c:v>
                </c:pt>
                <c:pt idx="21">
                  <c:v>2.8604098158788993</c:v>
                </c:pt>
                <c:pt idx="22">
                  <c:v>3.9196925519914312</c:v>
                </c:pt>
                <c:pt idx="23">
                  <c:v>4.7232581974795833</c:v>
                </c:pt>
                <c:pt idx="24">
                  <c:v>3.6482259960058379</c:v>
                </c:pt>
                <c:pt idx="25">
                  <c:v>2.9827854866951307</c:v>
                </c:pt>
                <c:pt idx="26">
                  <c:v>2.8109507822906878</c:v>
                </c:pt>
                <c:pt idx="27">
                  <c:v>2.8804575948892066</c:v>
                </c:pt>
                <c:pt idx="28">
                  <c:v>2.4358168797838822</c:v>
                </c:pt>
                <c:pt idx="29">
                  <c:v>1.9805283424160751</c:v>
                </c:pt>
                <c:pt idx="30">
                  <c:v>2.4354768578026338</c:v>
                </c:pt>
                <c:pt idx="31">
                  <c:v>2.3215010843694137</c:v>
                </c:pt>
                <c:pt idx="32">
                  <c:v>1.558854294349052</c:v>
                </c:pt>
                <c:pt idx="33">
                  <c:v>1.1477953895448052</c:v>
                </c:pt>
                <c:pt idx="34">
                  <c:v>0.98432447909201515</c:v>
                </c:pt>
                <c:pt idx="35">
                  <c:v>1.0384111120913375</c:v>
                </c:pt>
                <c:pt idx="36">
                  <c:v>0.94895320360969149</c:v>
                </c:pt>
                <c:pt idx="37">
                  <c:v>0.85190347929525789</c:v>
                </c:pt>
                <c:pt idx="38">
                  <c:v>1.0133040249660894</c:v>
                </c:pt>
                <c:pt idx="39">
                  <c:v>0.70704999513170952</c:v>
                </c:pt>
                <c:pt idx="40">
                  <c:v>0.65816528404875296</c:v>
                </c:pt>
                <c:pt idx="41">
                  <c:v>0.87532503270640283</c:v>
                </c:pt>
              </c:numCache>
            </c:numRef>
          </c:val>
        </c:ser>
        <c:ser>
          <c:idx val="11"/>
          <c:order val="11"/>
          <c:tx>
            <c:strRef>
              <c:f>Annual_PJ!$A$25</c:f>
              <c:strCache>
                <c:ptCount val="1"/>
                <c:pt idx="0">
                  <c:v>Rimu</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Annual_PJ!$B$25:$AQ$25</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2.1980213828385473E-2</c:v>
                </c:pt>
                <c:pt idx="26">
                  <c:v>4.3444978756272791E-3</c:v>
                </c:pt>
                <c:pt idx="27">
                  <c:v>0.57281099956787462</c:v>
                </c:pt>
                <c:pt idx="28">
                  <c:v>1.0137039347952546</c:v>
                </c:pt>
                <c:pt idx="29">
                  <c:v>1.4604508306154698</c:v>
                </c:pt>
                <c:pt idx="30">
                  <c:v>1.9965177883408431</c:v>
                </c:pt>
                <c:pt idx="31">
                  <c:v>1.6891261737331507</c:v>
                </c:pt>
                <c:pt idx="32">
                  <c:v>1.5510500523872255</c:v>
                </c:pt>
                <c:pt idx="33">
                  <c:v>0.66982589648038748</c:v>
                </c:pt>
                <c:pt idx="34">
                  <c:v>0.43540708249200583</c:v>
                </c:pt>
                <c:pt idx="35">
                  <c:v>0.57426805683050042</c:v>
                </c:pt>
                <c:pt idx="36">
                  <c:v>0.54004914344352961</c:v>
                </c:pt>
                <c:pt idx="37">
                  <c:v>0.88302982845601785</c:v>
                </c:pt>
                <c:pt idx="38">
                  <c:v>1.105344016154558</c:v>
                </c:pt>
                <c:pt idx="39">
                  <c:v>0.70844262123464286</c:v>
                </c:pt>
                <c:pt idx="40">
                  <c:v>0.26783665297428128</c:v>
                </c:pt>
                <c:pt idx="41">
                  <c:v>0.34182915664827046</c:v>
                </c:pt>
              </c:numCache>
            </c:numRef>
          </c:val>
        </c:ser>
        <c:ser>
          <c:idx val="12"/>
          <c:order val="12"/>
          <c:tx>
            <c:strRef>
              <c:f>Annual_PJ!$A$26</c:f>
              <c:strCache>
                <c:ptCount val="1"/>
                <c:pt idx="0">
                  <c:v>Cheal</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Annual_PJ!$B$26:$AQ$26</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7.5595954587802296E-3</c:v>
                </c:pt>
                <c:pt idx="30">
                  <c:v>5.4851018212544914E-2</c:v>
                </c:pt>
                <c:pt idx="31">
                  <c:v>0.47604354844849089</c:v>
                </c:pt>
                <c:pt idx="32">
                  <c:v>0.15660668917863785</c:v>
                </c:pt>
                <c:pt idx="33">
                  <c:v>0.74242259587043968</c:v>
                </c:pt>
                <c:pt idx="34">
                  <c:v>0.98348578873275239</c:v>
                </c:pt>
                <c:pt idx="35">
                  <c:v>0.72969434677240042</c:v>
                </c:pt>
                <c:pt idx="36">
                  <c:v>0.70582470634858163</c:v>
                </c:pt>
                <c:pt idx="37">
                  <c:v>1.3682750802572565</c:v>
                </c:pt>
                <c:pt idx="38">
                  <c:v>1.9512507121455545</c:v>
                </c:pt>
                <c:pt idx="39">
                  <c:v>2.0684332031619923</c:v>
                </c:pt>
                <c:pt idx="40">
                  <c:v>2.7421085843292743</c:v>
                </c:pt>
                <c:pt idx="41">
                  <c:v>2.4576152482821101</c:v>
                </c:pt>
              </c:numCache>
            </c:numRef>
          </c:val>
        </c:ser>
        <c:ser>
          <c:idx val="13"/>
          <c:order val="13"/>
          <c:tx>
            <c:strRef>
              <c:f>Annual_PJ!$A$27</c:f>
              <c:strCache>
                <c:ptCount val="1"/>
                <c:pt idx="0">
                  <c:v>TarikiAhuroa</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Annual_PJ!$B$27:$AQ$27</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1.3627361456980833</c:v>
                </c:pt>
                <c:pt idx="23">
                  <c:v>2.4647288395323939</c:v>
                </c:pt>
                <c:pt idx="24">
                  <c:v>2.4862304176019285</c:v>
                </c:pt>
                <c:pt idx="25">
                  <c:v>2.3252999420164224</c:v>
                </c:pt>
                <c:pt idx="26">
                  <c:v>1.8257932473770826</c:v>
                </c:pt>
                <c:pt idx="27">
                  <c:v>1.9268212100873612</c:v>
                </c:pt>
                <c:pt idx="28">
                  <c:v>1.6449075400900566</c:v>
                </c:pt>
                <c:pt idx="29">
                  <c:v>1.4087951859260386</c:v>
                </c:pt>
                <c:pt idx="30">
                  <c:v>0.83292846495272976</c:v>
                </c:pt>
                <c:pt idx="31">
                  <c:v>0.65123277644536859</c:v>
                </c:pt>
                <c:pt idx="32">
                  <c:v>0.5406296236040129</c:v>
                </c:pt>
                <c:pt idx="33">
                  <c:v>0.29255402768175592</c:v>
                </c:pt>
                <c:pt idx="34">
                  <c:v>8.4644061117588348E-2</c:v>
                </c:pt>
                <c:pt idx="35">
                  <c:v>7.3635546861755853E-5</c:v>
                </c:pt>
                <c:pt idx="36">
                  <c:v>0</c:v>
                </c:pt>
                <c:pt idx="37">
                  <c:v>3.0232461533540918E-3</c:v>
                </c:pt>
                <c:pt idx="38">
                  <c:v>1.082880408256654E-2</c:v>
                </c:pt>
                <c:pt idx="39">
                  <c:v>0</c:v>
                </c:pt>
                <c:pt idx="40">
                  <c:v>0</c:v>
                </c:pt>
                <c:pt idx="41">
                  <c:v>0</c:v>
                </c:pt>
              </c:numCache>
            </c:numRef>
          </c:val>
        </c:ser>
        <c:ser>
          <c:idx val="14"/>
          <c:order val="14"/>
          <c:tx>
            <c:strRef>
              <c:f>Annual_PJ!$A$28</c:f>
              <c:strCache>
                <c:ptCount val="1"/>
                <c:pt idx="0">
                  <c:v>Waihapa</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Annual_PJ!$B$28:$AQ$28</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5.9289876515401279</c:v>
                </c:pt>
                <c:pt idx="15">
                  <c:v>12.766179773245053</c:v>
                </c:pt>
                <c:pt idx="16">
                  <c:v>17.225262218426781</c:v>
                </c:pt>
                <c:pt idx="17">
                  <c:v>23.624463870248821</c:v>
                </c:pt>
                <c:pt idx="18">
                  <c:v>19.375471570538441</c:v>
                </c:pt>
                <c:pt idx="19">
                  <c:v>24.22445983092425</c:v>
                </c:pt>
                <c:pt idx="20">
                  <c:v>22.886376751384073</c:v>
                </c:pt>
                <c:pt idx="21">
                  <c:v>7.3148224139343281</c:v>
                </c:pt>
                <c:pt idx="22">
                  <c:v>4.2227950693554117</c:v>
                </c:pt>
                <c:pt idx="23">
                  <c:v>3.0732129700512529</c:v>
                </c:pt>
                <c:pt idx="24">
                  <c:v>2.8864584718389033</c:v>
                </c:pt>
                <c:pt idx="25">
                  <c:v>1.7030184369396069</c:v>
                </c:pt>
                <c:pt idx="26">
                  <c:v>1.0514218710195369</c:v>
                </c:pt>
                <c:pt idx="27">
                  <c:v>0.93774176838825785</c:v>
                </c:pt>
                <c:pt idx="28">
                  <c:v>0.73133934740967832</c:v>
                </c:pt>
                <c:pt idx="29">
                  <c:v>0.45630812145572108</c:v>
                </c:pt>
                <c:pt idx="30">
                  <c:v>0.30424512969974971</c:v>
                </c:pt>
                <c:pt idx="31">
                  <c:v>0.33433227503415675</c:v>
                </c:pt>
                <c:pt idx="32">
                  <c:v>0.4625016343363581</c:v>
                </c:pt>
                <c:pt idx="33">
                  <c:v>0.34100976082641582</c:v>
                </c:pt>
                <c:pt idx="34">
                  <c:v>0.1269886763496017</c:v>
                </c:pt>
                <c:pt idx="35">
                  <c:v>0.1282541125441862</c:v>
                </c:pt>
                <c:pt idx="36">
                  <c:v>0.15456374238860301</c:v>
                </c:pt>
                <c:pt idx="37">
                  <c:v>6.933781696357201E-2</c:v>
                </c:pt>
                <c:pt idx="38">
                  <c:v>1.1836155043911229E-3</c:v>
                </c:pt>
                <c:pt idx="39">
                  <c:v>0.13894778137829733</c:v>
                </c:pt>
                <c:pt idx="40">
                  <c:v>0.33405265456687011</c:v>
                </c:pt>
                <c:pt idx="41">
                  <c:v>0.25743379941969591</c:v>
                </c:pt>
              </c:numCache>
            </c:numRef>
          </c:val>
        </c:ser>
        <c:ser>
          <c:idx val="15"/>
          <c:order val="15"/>
          <c:tx>
            <c:strRef>
              <c:f>Annual_PJ!$A$29</c:f>
              <c:strCache>
                <c:ptCount val="1"/>
                <c:pt idx="0">
                  <c:v>CopperMoki</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Annual_PJ!$B$29:$AQ$29</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7.0974942558707677E-2</c:v>
                </c:pt>
                <c:pt idx="38">
                  <c:v>1.2108430449505649</c:v>
                </c:pt>
                <c:pt idx="39">
                  <c:v>0.4627776362747561</c:v>
                </c:pt>
                <c:pt idx="40">
                  <c:v>0.30496699229621582</c:v>
                </c:pt>
                <c:pt idx="41">
                  <c:v>0.13330182934738699</c:v>
                </c:pt>
              </c:numCache>
            </c:numRef>
          </c:val>
        </c:ser>
        <c:ser>
          <c:idx val="16"/>
          <c:order val="16"/>
          <c:tx>
            <c:strRef>
              <c:f>Annual_PJ!$A$30</c:f>
              <c:strCache>
                <c:ptCount val="1"/>
                <c:pt idx="0">
                  <c:v>Surrey</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Annual_PJ!$B$30:$AQ$30</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3.8402981244917707E-2</c:v>
                </c:pt>
                <c:pt idx="30">
                  <c:v>1.1648544629462012E-3</c:v>
                </c:pt>
                <c:pt idx="31">
                  <c:v>0.14115426611365053</c:v>
                </c:pt>
                <c:pt idx="32">
                  <c:v>0.11065376679648078</c:v>
                </c:pt>
                <c:pt idx="33">
                  <c:v>8.3892719776498675E-2</c:v>
                </c:pt>
                <c:pt idx="34">
                  <c:v>8.0980715826236477E-2</c:v>
                </c:pt>
                <c:pt idx="35">
                  <c:v>9.363041068925107E-2</c:v>
                </c:pt>
                <c:pt idx="36">
                  <c:v>9.4277813215082829E-2</c:v>
                </c:pt>
                <c:pt idx="37">
                  <c:v>7.9128881642650709E-2</c:v>
                </c:pt>
                <c:pt idx="38">
                  <c:v>6.8605911024220936E-2</c:v>
                </c:pt>
                <c:pt idx="39">
                  <c:v>4.1217042164339392E-2</c:v>
                </c:pt>
                <c:pt idx="40">
                  <c:v>1.9947831815373657E-2</c:v>
                </c:pt>
                <c:pt idx="41">
                  <c:v>0</c:v>
                </c:pt>
              </c:numCache>
            </c:numRef>
          </c:val>
        </c:ser>
        <c:ser>
          <c:idx val="17"/>
          <c:order val="17"/>
          <c:tx>
            <c:strRef>
              <c:f>Annual_PJ!$A$31</c:f>
              <c:strCache>
                <c:ptCount val="1"/>
                <c:pt idx="0">
                  <c:v>Others</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Annual_PJ!$B$31:$AQ$31</c:f>
              <c:numCache>
                <c:formatCode>_(* #,##0.00_);_(* \(#,##0.00\);_(* "-"??_);_(@_)</c:formatCode>
                <c:ptCount val="42"/>
                <c:pt idx="0">
                  <c:v>0</c:v>
                </c:pt>
                <c:pt idx="1">
                  <c:v>0</c:v>
                </c:pt>
                <c:pt idx="2">
                  <c:v>0</c:v>
                </c:pt>
                <c:pt idx="3">
                  <c:v>0</c:v>
                </c:pt>
                <c:pt idx="4">
                  <c:v>0</c:v>
                </c:pt>
                <c:pt idx="5">
                  <c:v>0</c:v>
                </c:pt>
                <c:pt idx="6">
                  <c:v>0</c:v>
                </c:pt>
                <c:pt idx="7">
                  <c:v>0</c:v>
                </c:pt>
                <c:pt idx="8">
                  <c:v>0</c:v>
                </c:pt>
                <c:pt idx="9">
                  <c:v>0.24309910280557645</c:v>
                </c:pt>
                <c:pt idx="10">
                  <c:v>2.7680030898477739</c:v>
                </c:pt>
                <c:pt idx="11">
                  <c:v>0.12203242546284088</c:v>
                </c:pt>
                <c:pt idx="12">
                  <c:v>6.9923133367197465E-2</c:v>
                </c:pt>
                <c:pt idx="13">
                  <c:v>0</c:v>
                </c:pt>
                <c:pt idx="14">
                  <c:v>0</c:v>
                </c:pt>
                <c:pt idx="15">
                  <c:v>0</c:v>
                </c:pt>
                <c:pt idx="16">
                  <c:v>0</c:v>
                </c:pt>
                <c:pt idx="17">
                  <c:v>0.10621922154616925</c:v>
                </c:pt>
                <c:pt idx="18">
                  <c:v>2.1207026554790787E-2</c:v>
                </c:pt>
                <c:pt idx="19">
                  <c:v>0</c:v>
                </c:pt>
                <c:pt idx="20">
                  <c:v>0</c:v>
                </c:pt>
                <c:pt idx="21">
                  <c:v>0</c:v>
                </c:pt>
                <c:pt idx="22">
                  <c:v>0</c:v>
                </c:pt>
                <c:pt idx="23">
                  <c:v>0</c:v>
                </c:pt>
                <c:pt idx="24">
                  <c:v>0</c:v>
                </c:pt>
                <c:pt idx="25">
                  <c:v>0</c:v>
                </c:pt>
                <c:pt idx="26">
                  <c:v>3.2348036381790735E-3</c:v>
                </c:pt>
                <c:pt idx="27">
                  <c:v>0.63157311300406604</c:v>
                </c:pt>
                <c:pt idx="28">
                  <c:v>0.30824076291592917</c:v>
                </c:pt>
                <c:pt idx="29">
                  <c:v>2.8109942704169555E-2</c:v>
                </c:pt>
                <c:pt idx="30">
                  <c:v>3.0427000819386762E-2</c:v>
                </c:pt>
                <c:pt idx="31">
                  <c:v>0.43823853894594578</c:v>
                </c:pt>
                <c:pt idx="32">
                  <c:v>4.5709181843704982E-3</c:v>
                </c:pt>
                <c:pt idx="33">
                  <c:v>3.0519669107988534E-2</c:v>
                </c:pt>
                <c:pt idx="34">
                  <c:v>1.005560360354707E-2</c:v>
                </c:pt>
                <c:pt idx="35">
                  <c:v>4.4270799808714401E-3</c:v>
                </c:pt>
                <c:pt idx="36">
                  <c:v>4.4930642515481622E-3</c:v>
                </c:pt>
                <c:pt idx="37">
                  <c:v>2.1071864414523134E-2</c:v>
                </c:pt>
                <c:pt idx="38">
                  <c:v>7.3654833446639145E-2</c:v>
                </c:pt>
                <c:pt idx="39">
                  <c:v>0.46124675117162894</c:v>
                </c:pt>
                <c:pt idx="40">
                  <c:v>0.77749483829420285</c:v>
                </c:pt>
                <c:pt idx="41">
                  <c:v>0.4972529808859889</c:v>
                </c:pt>
              </c:numCache>
            </c:numRef>
          </c:val>
        </c:ser>
        <c:dLbls>
          <c:showLegendKey val="0"/>
          <c:showVal val="0"/>
          <c:showCatName val="0"/>
          <c:showSerName val="0"/>
          <c:showPercent val="0"/>
          <c:showBubbleSize val="0"/>
        </c:dLbls>
        <c:axId val="41970688"/>
        <c:axId val="41994112"/>
      </c:areaChart>
      <c:lineChart>
        <c:grouping val="standard"/>
        <c:varyColors val="0"/>
        <c:ser>
          <c:idx val="18"/>
          <c:order val="18"/>
          <c:tx>
            <c:strRef>
              <c:f>Annual_PJ!$A$57</c:f>
              <c:strCache>
                <c:ptCount val="1"/>
                <c:pt idx="0">
                  <c:v>Exports</c:v>
                </c:pt>
              </c:strCache>
            </c:strRef>
          </c:tx>
          <c:spPr>
            <a:ln>
              <a:solidFill>
                <a:schemeClr val="tx1"/>
              </a:solidFill>
            </a:ln>
          </c:spPr>
          <c:marker>
            <c:symbol val="none"/>
          </c:marker>
          <c:cat>
            <c:numRef>
              <c:f>Annual_PJ!$B$9:$AP$9</c:f>
              <c:numCache>
                <c:formatCode>0</c:formatCode>
                <c:ptCount val="41"/>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numCache>
            </c:numRef>
          </c:cat>
          <c:val>
            <c:numRef>
              <c:f>Annual_PJ!$B$58:$AQ$58</c:f>
              <c:numCache>
                <c:formatCode>_(* #,##0.00_);_(* \(#,##0.00\);_(* "-"??_);_(@_)</c:formatCode>
                <c:ptCount val="42"/>
                <c:pt idx="0">
                  <c:v>0</c:v>
                </c:pt>
                <c:pt idx="1">
                  <c:v>0</c:v>
                </c:pt>
                <c:pt idx="2">
                  <c:v>0</c:v>
                </c:pt>
                <c:pt idx="3">
                  <c:v>0</c:v>
                </c:pt>
                <c:pt idx="4">
                  <c:v>0</c:v>
                </c:pt>
                <c:pt idx="5">
                  <c:v>0</c:v>
                </c:pt>
                <c:pt idx="6">
                  <c:v>0</c:v>
                </c:pt>
                <c:pt idx="7">
                  <c:v>0</c:v>
                </c:pt>
                <c:pt idx="8">
                  <c:v>0</c:v>
                </c:pt>
                <c:pt idx="9">
                  <c:v>0</c:v>
                </c:pt>
                <c:pt idx="10">
                  <c:v>0</c:v>
                </c:pt>
                <c:pt idx="11">
                  <c:v>29.020004058305943</c:v>
                </c:pt>
                <c:pt idx="12">
                  <c:v>9.947871067729011</c:v>
                </c:pt>
                <c:pt idx="13">
                  <c:v>4.6564025539787934</c:v>
                </c:pt>
                <c:pt idx="14">
                  <c:v>14.463389456132202</c:v>
                </c:pt>
                <c:pt idx="15">
                  <c:v>27.559712215399639</c:v>
                </c:pt>
                <c:pt idx="16">
                  <c:v>40.238020186080931</c:v>
                </c:pt>
                <c:pt idx="17">
                  <c:v>44.882902925665512</c:v>
                </c:pt>
                <c:pt idx="18">
                  <c:v>40.527795728468895</c:v>
                </c:pt>
                <c:pt idx="19">
                  <c:v>47.581197842979606</c:v>
                </c:pt>
                <c:pt idx="20">
                  <c:v>51.351307473968859</c:v>
                </c:pt>
                <c:pt idx="21">
                  <c:v>44.115269540316774</c:v>
                </c:pt>
                <c:pt idx="22">
                  <c:v>56.831082582852041</c:v>
                </c:pt>
                <c:pt idx="23">
                  <c:v>77.735503007630427</c:v>
                </c:pt>
                <c:pt idx="24">
                  <c:v>71.555511490976912</c:v>
                </c:pt>
                <c:pt idx="25">
                  <c:v>65.42230528792615</c:v>
                </c:pt>
                <c:pt idx="26">
                  <c:v>56.632997757088219</c:v>
                </c:pt>
                <c:pt idx="27">
                  <c:v>58.81867019188271</c:v>
                </c:pt>
                <c:pt idx="28">
                  <c:v>50.860511077301936</c:v>
                </c:pt>
                <c:pt idx="29">
                  <c:v>41.92932308251531</c:v>
                </c:pt>
                <c:pt idx="30">
                  <c:v>33.542043405463318</c:v>
                </c:pt>
                <c:pt idx="31">
                  <c:v>28.612226027630797</c:v>
                </c:pt>
                <c:pt idx="32">
                  <c:v>31.252846397299834</c:v>
                </c:pt>
                <c:pt idx="33">
                  <c:v>75.181387953839135</c:v>
                </c:pt>
                <c:pt idx="34">
                  <c:v>119.83174167000381</c:v>
                </c:pt>
                <c:pt idx="35">
                  <c:v>107.37595835087325</c:v>
                </c:pt>
                <c:pt idx="36">
                  <c:v>110.51781003197759</c:v>
                </c:pt>
                <c:pt idx="37">
                  <c:v>95.498101185838408</c:v>
                </c:pt>
                <c:pt idx="38">
                  <c:v>82.72889867295298</c:v>
                </c:pt>
                <c:pt idx="39">
                  <c:v>67.625829949702862</c:v>
                </c:pt>
                <c:pt idx="40">
                  <c:v>78.509821632821854</c:v>
                </c:pt>
                <c:pt idx="41">
                  <c:v>81.832313230458809</c:v>
                </c:pt>
              </c:numCache>
            </c:numRef>
          </c:val>
          <c:smooth val="0"/>
        </c:ser>
        <c:dLbls>
          <c:showLegendKey val="0"/>
          <c:showVal val="0"/>
          <c:showCatName val="0"/>
          <c:showSerName val="0"/>
          <c:showPercent val="0"/>
          <c:showBubbleSize val="0"/>
        </c:dLbls>
        <c:marker val="1"/>
        <c:smooth val="0"/>
        <c:axId val="41970688"/>
        <c:axId val="41994112"/>
      </c:lineChart>
      <c:catAx>
        <c:axId val="41970688"/>
        <c:scaling>
          <c:orientation val="minMax"/>
        </c:scaling>
        <c:delete val="0"/>
        <c:axPos val="b"/>
        <c:numFmt formatCode="0" sourceLinked="1"/>
        <c:majorTickMark val="out"/>
        <c:minorTickMark val="none"/>
        <c:tickLblPos val="nextTo"/>
        <c:crossAx val="41994112"/>
        <c:crosses val="autoZero"/>
        <c:auto val="1"/>
        <c:lblAlgn val="ctr"/>
        <c:lblOffset val="100"/>
        <c:noMultiLvlLbl val="0"/>
      </c:catAx>
      <c:valAx>
        <c:axId val="41994112"/>
        <c:scaling>
          <c:orientation val="minMax"/>
        </c:scaling>
        <c:delete val="0"/>
        <c:axPos val="l"/>
        <c:majorGridlines/>
        <c:title>
          <c:tx>
            <c:rich>
              <a:bodyPr/>
              <a:lstStyle/>
              <a:p>
                <a:pPr>
                  <a:defRPr/>
                </a:pPr>
                <a:r>
                  <a:rPr lang="en-US"/>
                  <a:t>Gross PJ</a:t>
                </a:r>
              </a:p>
            </c:rich>
          </c:tx>
          <c:overlay val="0"/>
        </c:title>
        <c:numFmt formatCode="#,##0" sourceLinked="0"/>
        <c:majorTickMark val="out"/>
        <c:minorTickMark val="none"/>
        <c:tickLblPos val="nextTo"/>
        <c:crossAx val="41970688"/>
        <c:crosses val="autoZero"/>
        <c:crossBetween val="between"/>
      </c:valAx>
    </c:plotArea>
    <c:legend>
      <c:legendPos val="r"/>
      <c:layout>
        <c:manualLayout>
          <c:xMode val="edge"/>
          <c:yMode val="edge"/>
          <c:x val="0.75656705783931122"/>
          <c:y val="0.115554944659349"/>
          <c:w val="0.23642768822023341"/>
          <c:h val="0.83539052630889965"/>
        </c:manualLayout>
      </c:layout>
      <c:overlay val="0"/>
    </c:legend>
    <c:plotVisOnly val="1"/>
    <c:dispBlanksAs val="gap"/>
    <c:showDLblsOverMax val="0"/>
  </c:chart>
  <c:spPr>
    <a:solidFill>
      <a:schemeClr val="bg1">
        <a:lumMod val="85000"/>
      </a:schemeClr>
    </a:solid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Charts!$A$48</c:f>
          <c:strCache>
            <c:ptCount val="1"/>
            <c:pt idx="0">
              <c:v>Observed Oil Products Consumption</c:v>
            </c:pt>
          </c:strCache>
        </c:strRef>
      </c:tx>
      <c:layout>
        <c:manualLayout>
          <c:xMode val="edge"/>
          <c:yMode val="edge"/>
          <c:x val="5.0884436293099078E-2"/>
          <c:y val="1.9950124688279301E-2"/>
        </c:manualLayout>
      </c:layout>
      <c:overlay val="0"/>
      <c:txPr>
        <a:bodyPr/>
        <a:lstStyle/>
        <a:p>
          <a:pPr>
            <a:defRPr sz="1100"/>
          </a:pPr>
          <a:endParaRPr lang="en-US"/>
        </a:p>
      </c:txPr>
    </c:title>
    <c:autoTitleDeleted val="0"/>
    <c:plotArea>
      <c:layout>
        <c:manualLayout>
          <c:layoutTarget val="inner"/>
          <c:xMode val="edge"/>
          <c:yMode val="edge"/>
          <c:x val="5.011689213104055E-2"/>
          <c:y val="0.11115544472152951"/>
          <c:w val="0.68599280168788002"/>
          <c:h val="0.71508996537527569"/>
        </c:manualLayout>
      </c:layout>
      <c:areaChart>
        <c:grouping val="stacked"/>
        <c:varyColors val="0"/>
        <c:ser>
          <c:idx val="1"/>
          <c:order val="0"/>
          <c:tx>
            <c:strRef>
              <c:f>Annual_PJ!$A$186</c:f>
              <c:strCache>
                <c:ptCount val="1"/>
                <c:pt idx="0">
                  <c:v>Petrol</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Annual_PJ!$B$186:$AQ$186</c:f>
              <c:numCache>
                <c:formatCode>_(* #,##0.00_);_(* \(#,##0.00\);_(* "-"??_);_(@_)</c:formatCode>
                <c:ptCount val="42"/>
                <c:pt idx="0">
                  <c:v>77.232299476604453</c:v>
                </c:pt>
                <c:pt idx="1">
                  <c:v>78.449067045059195</c:v>
                </c:pt>
                <c:pt idx="2">
                  <c:v>77.364388188590993</c:v>
                </c:pt>
                <c:pt idx="3">
                  <c:v>78.644176789016711</c:v>
                </c:pt>
                <c:pt idx="4">
                  <c:v>79.821772183017728</c:v>
                </c:pt>
                <c:pt idx="5">
                  <c:v>77.806928291587823</c:v>
                </c:pt>
                <c:pt idx="6">
                  <c:v>77.780153672027581</c:v>
                </c:pt>
                <c:pt idx="7">
                  <c:v>77.876614431591022</c:v>
                </c:pt>
                <c:pt idx="8">
                  <c:v>79.484514779968251</c:v>
                </c:pt>
                <c:pt idx="9">
                  <c:v>79.075915091743468</c:v>
                </c:pt>
                <c:pt idx="10">
                  <c:v>80.388395937957753</c:v>
                </c:pt>
                <c:pt idx="11">
                  <c:v>76.588286912345893</c:v>
                </c:pt>
                <c:pt idx="12">
                  <c:v>79.223968609275815</c:v>
                </c:pt>
                <c:pt idx="13">
                  <c:v>85.225116935310353</c:v>
                </c:pt>
                <c:pt idx="14">
                  <c:v>84.372639113311763</c:v>
                </c:pt>
                <c:pt idx="15">
                  <c:v>88.144383157024379</c:v>
                </c:pt>
                <c:pt idx="16">
                  <c:v>91.138842110825735</c:v>
                </c:pt>
                <c:pt idx="17">
                  <c:v>90.510093121331622</c:v>
                </c:pt>
                <c:pt idx="18">
                  <c:v>93.002701158938137</c:v>
                </c:pt>
                <c:pt idx="19">
                  <c:v>92.184235019370675</c:v>
                </c:pt>
                <c:pt idx="20">
                  <c:v>97.589467828537551</c:v>
                </c:pt>
                <c:pt idx="21">
                  <c:v>98.757535487704828</c:v>
                </c:pt>
                <c:pt idx="22">
                  <c:v>97.690043057578222</c:v>
                </c:pt>
                <c:pt idx="23">
                  <c:v>100.28182403712918</c:v>
                </c:pt>
                <c:pt idx="24">
                  <c:v>101.26103752694083</c:v>
                </c:pt>
                <c:pt idx="25">
                  <c:v>102.77208985502131</c:v>
                </c:pt>
                <c:pt idx="26">
                  <c:v>101.78047353656396</c:v>
                </c:pt>
                <c:pt idx="27">
                  <c:v>102.47639386887145</c:v>
                </c:pt>
                <c:pt idx="28">
                  <c:v>105.93585923122916</c:v>
                </c:pt>
                <c:pt idx="29">
                  <c:v>109.44701721859705</c:v>
                </c:pt>
                <c:pt idx="30">
                  <c:v>113.95275978080748</c:v>
                </c:pt>
                <c:pt idx="31">
                  <c:v>111.1815149606762</c:v>
                </c:pt>
                <c:pt idx="32">
                  <c:v>112.07630822674901</c:v>
                </c:pt>
                <c:pt idx="33">
                  <c:v>114.06625980862681</c:v>
                </c:pt>
                <c:pt idx="34">
                  <c:v>112.02887925946402</c:v>
                </c:pt>
                <c:pt idx="35">
                  <c:v>110.32575953088501</c:v>
                </c:pt>
                <c:pt idx="36">
                  <c:v>110.42793228303292</c:v>
                </c:pt>
                <c:pt idx="37">
                  <c:v>108.65845875957153</c:v>
                </c:pt>
                <c:pt idx="38">
                  <c:v>106.42211681264938</c:v>
                </c:pt>
                <c:pt idx="39">
                  <c:v>106.06488448516562</c:v>
                </c:pt>
                <c:pt idx="40">
                  <c:v>106.48034492744974</c:v>
                </c:pt>
                <c:pt idx="41">
                  <c:v>109.60926182864733</c:v>
                </c:pt>
              </c:numCache>
            </c:numRef>
          </c:val>
        </c:ser>
        <c:ser>
          <c:idx val="4"/>
          <c:order val="1"/>
          <c:tx>
            <c:strRef>
              <c:f>Annual_PJ!$A$189</c:f>
              <c:strCache>
                <c:ptCount val="1"/>
                <c:pt idx="0">
                  <c:v>Diesel</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Annual_PJ!$B$189:$AQ$189</c:f>
              <c:numCache>
                <c:formatCode>_(* #,##0.00_);_(* \(#,##0.00\);_(* "-"??_);_(@_)</c:formatCode>
                <c:ptCount val="42"/>
                <c:pt idx="0">
                  <c:v>40.709895496167753</c:v>
                </c:pt>
                <c:pt idx="1">
                  <c:v>40.767334683702082</c:v>
                </c:pt>
                <c:pt idx="2">
                  <c:v>41.399214463147736</c:v>
                </c:pt>
                <c:pt idx="3">
                  <c:v>43.306193683757783</c:v>
                </c:pt>
                <c:pt idx="4">
                  <c:v>42.375651907409662</c:v>
                </c:pt>
                <c:pt idx="5">
                  <c:v>40.979968352826688</c:v>
                </c:pt>
                <c:pt idx="6">
                  <c:v>45.503587377129364</c:v>
                </c:pt>
                <c:pt idx="7">
                  <c:v>41.107850247451019</c:v>
                </c:pt>
                <c:pt idx="8">
                  <c:v>42.86717379934845</c:v>
                </c:pt>
                <c:pt idx="9">
                  <c:v>41.39294170291366</c:v>
                </c:pt>
                <c:pt idx="10">
                  <c:v>43.015453667903131</c:v>
                </c:pt>
                <c:pt idx="11">
                  <c:v>42.495950393840026</c:v>
                </c:pt>
                <c:pt idx="12">
                  <c:v>42.185334133399039</c:v>
                </c:pt>
                <c:pt idx="13">
                  <c:v>41.131243135127406</c:v>
                </c:pt>
                <c:pt idx="14">
                  <c:v>41.119684353790277</c:v>
                </c:pt>
                <c:pt idx="15">
                  <c:v>42.742674276870723</c:v>
                </c:pt>
                <c:pt idx="16">
                  <c:v>46.087820209206328</c:v>
                </c:pt>
                <c:pt idx="17">
                  <c:v>46.264399058661596</c:v>
                </c:pt>
                <c:pt idx="18">
                  <c:v>53.411494150859191</c:v>
                </c:pt>
                <c:pt idx="19">
                  <c:v>54.940326859140015</c:v>
                </c:pt>
                <c:pt idx="20">
                  <c:v>60.796984879793449</c:v>
                </c:pt>
                <c:pt idx="21">
                  <c:v>69.013995156476739</c:v>
                </c:pt>
                <c:pt idx="22">
                  <c:v>71.320758875777486</c:v>
                </c:pt>
                <c:pt idx="23">
                  <c:v>75.881101487468058</c:v>
                </c:pt>
                <c:pt idx="24">
                  <c:v>77.54220587380334</c:v>
                </c:pt>
                <c:pt idx="25">
                  <c:v>80.188920735563698</c:v>
                </c:pt>
                <c:pt idx="26">
                  <c:v>86.503234167762685</c:v>
                </c:pt>
                <c:pt idx="27">
                  <c:v>86.905591580186723</c:v>
                </c:pt>
                <c:pt idx="28">
                  <c:v>93.259708984460957</c:v>
                </c:pt>
                <c:pt idx="29">
                  <c:v>96.915817903834125</c:v>
                </c:pt>
                <c:pt idx="30">
                  <c:v>100.26897553962311</c:v>
                </c:pt>
                <c:pt idx="31">
                  <c:v>106.12266892492437</c:v>
                </c:pt>
                <c:pt idx="32">
                  <c:v>107.06166001310015</c:v>
                </c:pt>
                <c:pt idx="33">
                  <c:v>110.31994704858303</c:v>
                </c:pt>
                <c:pt idx="34">
                  <c:v>109.4975326919641</c:v>
                </c:pt>
                <c:pt idx="35">
                  <c:v>104.62417470426121</c:v>
                </c:pt>
                <c:pt idx="36">
                  <c:v>106.10590913385164</c:v>
                </c:pt>
                <c:pt idx="37">
                  <c:v>110.06043261560446</c:v>
                </c:pt>
                <c:pt idx="38">
                  <c:v>112.09077764483385</c:v>
                </c:pt>
                <c:pt idx="39">
                  <c:v>116.13169371423601</c:v>
                </c:pt>
                <c:pt idx="40">
                  <c:v>120.32749987615608</c:v>
                </c:pt>
                <c:pt idx="41">
                  <c:v>122.59889373744508</c:v>
                </c:pt>
              </c:numCache>
            </c:numRef>
          </c:val>
        </c:ser>
        <c:ser>
          <c:idx val="5"/>
          <c:order val="2"/>
          <c:tx>
            <c:strRef>
              <c:f>Annual_PJ!$A$190</c:f>
              <c:strCache>
                <c:ptCount val="1"/>
                <c:pt idx="0">
                  <c:v>Fuel Oil</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Annual_PJ!$B$190:$AQ$190</c:f>
              <c:numCache>
                <c:formatCode>_(* #,##0.00_);_(* \(#,##0.00\);_(* "-"??_);_(@_)</c:formatCode>
                <c:ptCount val="42"/>
                <c:pt idx="0">
                  <c:v>20.9581726598587</c:v>
                </c:pt>
                <c:pt idx="1">
                  <c:v>25.090471927928924</c:v>
                </c:pt>
                <c:pt idx="2">
                  <c:v>23.068672158697503</c:v>
                </c:pt>
                <c:pt idx="3">
                  <c:v>27.737161114103699</c:v>
                </c:pt>
                <c:pt idx="4">
                  <c:v>25.020747433314515</c:v>
                </c:pt>
                <c:pt idx="5">
                  <c:v>22.840344386553951</c:v>
                </c:pt>
                <c:pt idx="6">
                  <c:v>20.400730167325591</c:v>
                </c:pt>
                <c:pt idx="7">
                  <c:v>17.167266513976283</c:v>
                </c:pt>
                <c:pt idx="8">
                  <c:v>15.868580054355618</c:v>
                </c:pt>
                <c:pt idx="9">
                  <c:v>10.927464730702207</c:v>
                </c:pt>
                <c:pt idx="10">
                  <c:v>8.8486016866622919</c:v>
                </c:pt>
                <c:pt idx="11">
                  <c:v>8.6398376838879631</c:v>
                </c:pt>
                <c:pt idx="12">
                  <c:v>7.87966392026199</c:v>
                </c:pt>
                <c:pt idx="13">
                  <c:v>8.1190313874758253</c:v>
                </c:pt>
                <c:pt idx="14">
                  <c:v>8.6502735736313543</c:v>
                </c:pt>
                <c:pt idx="15">
                  <c:v>6.9345000220870974</c:v>
                </c:pt>
                <c:pt idx="16">
                  <c:v>7.3059927422339355</c:v>
                </c:pt>
                <c:pt idx="17">
                  <c:v>6.7168685780641857</c:v>
                </c:pt>
                <c:pt idx="18">
                  <c:v>8.4070055786885334</c:v>
                </c:pt>
                <c:pt idx="19">
                  <c:v>5.7889807807254483</c:v>
                </c:pt>
                <c:pt idx="20">
                  <c:v>7.8068963254928043</c:v>
                </c:pt>
                <c:pt idx="21">
                  <c:v>7.3308746121884552</c:v>
                </c:pt>
                <c:pt idx="22">
                  <c:v>8.4079652316739573</c:v>
                </c:pt>
                <c:pt idx="23">
                  <c:v>7.2446204568451362</c:v>
                </c:pt>
                <c:pt idx="24">
                  <c:v>6.8702506246088539</c:v>
                </c:pt>
                <c:pt idx="25">
                  <c:v>6.9330815813630471</c:v>
                </c:pt>
                <c:pt idx="26">
                  <c:v>9.6738395586238681</c:v>
                </c:pt>
                <c:pt idx="27">
                  <c:v>8.6185450389533074</c:v>
                </c:pt>
                <c:pt idx="28">
                  <c:v>9.0682246342757793</c:v>
                </c:pt>
                <c:pt idx="29">
                  <c:v>10.575314750790813</c:v>
                </c:pt>
                <c:pt idx="30">
                  <c:v>7.5934834731559384</c:v>
                </c:pt>
                <c:pt idx="31">
                  <c:v>9.0310070169975916</c:v>
                </c:pt>
                <c:pt idx="32">
                  <c:v>7.3675169451363747</c:v>
                </c:pt>
                <c:pt idx="33">
                  <c:v>8.2751076514577058</c:v>
                </c:pt>
                <c:pt idx="34">
                  <c:v>7.9173547493242413</c:v>
                </c:pt>
                <c:pt idx="35">
                  <c:v>7.393327161862894</c:v>
                </c:pt>
                <c:pt idx="36">
                  <c:v>7.1568530063011435</c:v>
                </c:pt>
                <c:pt idx="37">
                  <c:v>7.3289028698732483</c:v>
                </c:pt>
                <c:pt idx="38">
                  <c:v>7.3065810807507345</c:v>
                </c:pt>
                <c:pt idx="39">
                  <c:v>8.1483558032256713</c:v>
                </c:pt>
                <c:pt idx="40">
                  <c:v>7.6800314048529348</c:v>
                </c:pt>
                <c:pt idx="41">
                  <c:v>8.750904493237492</c:v>
                </c:pt>
              </c:numCache>
            </c:numRef>
          </c:val>
        </c:ser>
        <c:ser>
          <c:idx val="7"/>
          <c:order val="3"/>
          <c:tx>
            <c:strRef>
              <c:f>Annual_PJ!$A$192</c:f>
              <c:strCache>
                <c:ptCount val="1"/>
                <c:pt idx="0">
                  <c:v>Aviation Fuels</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Annual_PJ!$B$192:$AQ$192</c:f>
              <c:numCache>
                <c:formatCode>_(* #,##0.00_);_(* \(#,##0.00\);_(* "-"??_);_(@_)</c:formatCode>
                <c:ptCount val="42"/>
                <c:pt idx="0">
                  <c:v>7.0586538899999987</c:v>
                </c:pt>
                <c:pt idx="1">
                  <c:v>7.0970640099999986</c:v>
                </c:pt>
                <c:pt idx="2">
                  <c:v>7.5066562800000005</c:v>
                </c:pt>
                <c:pt idx="3">
                  <c:v>7.9495939199999999</c:v>
                </c:pt>
                <c:pt idx="4">
                  <c:v>7.9486725800000002</c:v>
                </c:pt>
                <c:pt idx="5">
                  <c:v>8.1089704099999995</c:v>
                </c:pt>
                <c:pt idx="6">
                  <c:v>7.0527909499999986</c:v>
                </c:pt>
                <c:pt idx="7">
                  <c:v>6.3204471699999996</c:v>
                </c:pt>
                <c:pt idx="8">
                  <c:v>6.3423947299999988</c:v>
                </c:pt>
                <c:pt idx="9">
                  <c:v>6.0918950399999998</c:v>
                </c:pt>
                <c:pt idx="10">
                  <c:v>6.6789546300000007</c:v>
                </c:pt>
                <c:pt idx="11">
                  <c:v>6.7905945199999991</c:v>
                </c:pt>
                <c:pt idx="12">
                  <c:v>6.6546166399999995</c:v>
                </c:pt>
                <c:pt idx="13">
                  <c:v>7.6077535000000003</c:v>
                </c:pt>
                <c:pt idx="14">
                  <c:v>8.5945398999999991</c:v>
                </c:pt>
                <c:pt idx="15">
                  <c:v>11.133444889999996</c:v>
                </c:pt>
                <c:pt idx="16">
                  <c:v>13.873742304357435</c:v>
                </c:pt>
                <c:pt idx="17">
                  <c:v>12.032514448548493</c:v>
                </c:pt>
                <c:pt idx="18">
                  <c:v>11.933387288278787</c:v>
                </c:pt>
                <c:pt idx="19">
                  <c:v>13.774983226839478</c:v>
                </c:pt>
                <c:pt idx="20">
                  <c:v>15.880127627867548</c:v>
                </c:pt>
                <c:pt idx="21">
                  <c:v>16.341279811964259</c:v>
                </c:pt>
                <c:pt idx="22">
                  <c:v>16.011649726677074</c:v>
                </c:pt>
                <c:pt idx="23">
                  <c:v>15.295666627639442</c:v>
                </c:pt>
                <c:pt idx="24">
                  <c:v>16.064818957172541</c:v>
                </c:pt>
                <c:pt idx="25">
                  <c:v>15.822773441068477</c:v>
                </c:pt>
                <c:pt idx="26">
                  <c:v>17.175186237338973</c:v>
                </c:pt>
                <c:pt idx="27">
                  <c:v>17.609237595825974</c:v>
                </c:pt>
                <c:pt idx="28">
                  <c:v>16.338926168721425</c:v>
                </c:pt>
                <c:pt idx="29">
                  <c:v>18.178864707814089</c:v>
                </c:pt>
                <c:pt idx="30">
                  <c:v>18.722764300068196</c:v>
                </c:pt>
                <c:pt idx="31">
                  <c:v>17.41439067867579</c:v>
                </c:pt>
                <c:pt idx="32">
                  <c:v>17.71501307023269</c:v>
                </c:pt>
                <c:pt idx="33">
                  <c:v>14.587627077898958</c:v>
                </c:pt>
                <c:pt idx="34">
                  <c:v>15.77881290894365</c:v>
                </c:pt>
                <c:pt idx="35">
                  <c:v>15.02444079889802</c:v>
                </c:pt>
                <c:pt idx="36">
                  <c:v>14.694389848636785</c:v>
                </c:pt>
                <c:pt idx="37">
                  <c:v>14.016499015516056</c:v>
                </c:pt>
                <c:pt idx="38">
                  <c:v>11.958228462224456</c:v>
                </c:pt>
                <c:pt idx="39">
                  <c:v>12.412302296286391</c:v>
                </c:pt>
                <c:pt idx="40">
                  <c:v>12.384962594554114</c:v>
                </c:pt>
                <c:pt idx="41">
                  <c:v>12.412373126477394</c:v>
                </c:pt>
              </c:numCache>
            </c:numRef>
          </c:val>
        </c:ser>
        <c:ser>
          <c:idx val="0"/>
          <c:order val="4"/>
          <c:tx>
            <c:v>Other Petroleum Products</c:v>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Annual_PJ!$B$135:$AQ$135</c:f>
              <c:numCache>
                <c:formatCode>_(* #,##0.00_);_(* \(#,##0.00\);_(* "-"??_);_(@_)</c:formatCode>
                <c:ptCount val="42"/>
                <c:pt idx="0">
                  <c:v>5.8458317138183187</c:v>
                </c:pt>
                <c:pt idx="1">
                  <c:v>5.2825590525115595</c:v>
                </c:pt>
                <c:pt idx="2">
                  <c:v>4.1159949127491604</c:v>
                </c:pt>
                <c:pt idx="3">
                  <c:v>4.8040606482386004</c:v>
                </c:pt>
                <c:pt idx="4">
                  <c:v>4.27740090675508</c:v>
                </c:pt>
                <c:pt idx="5">
                  <c:v>5.3388170599896405</c:v>
                </c:pt>
                <c:pt idx="6">
                  <c:v>6.4574041772663202</c:v>
                </c:pt>
                <c:pt idx="7">
                  <c:v>6.7647933927072792</c:v>
                </c:pt>
                <c:pt idx="8">
                  <c:v>6.8011388370679597</c:v>
                </c:pt>
                <c:pt idx="9">
                  <c:v>6.8740802907973606</c:v>
                </c:pt>
                <c:pt idx="10">
                  <c:v>8.19773464712428</c:v>
                </c:pt>
                <c:pt idx="11">
                  <c:v>6.0489072769932193</c:v>
                </c:pt>
                <c:pt idx="12">
                  <c:v>7.3025351518640402</c:v>
                </c:pt>
                <c:pt idx="13">
                  <c:v>8.0495308899676381</c:v>
                </c:pt>
                <c:pt idx="14">
                  <c:v>8.7137596713664607</c:v>
                </c:pt>
                <c:pt idx="15">
                  <c:v>8.5671313877838404</c:v>
                </c:pt>
                <c:pt idx="16">
                  <c:v>13.97732020040732</c:v>
                </c:pt>
                <c:pt idx="17">
                  <c:v>12.662200479996603</c:v>
                </c:pt>
                <c:pt idx="18">
                  <c:v>12.87873313456692</c:v>
                </c:pt>
                <c:pt idx="19">
                  <c:v>13.589719542402161</c:v>
                </c:pt>
                <c:pt idx="20">
                  <c:v>14.483995209409002</c:v>
                </c:pt>
                <c:pt idx="21">
                  <c:v>14.360448602094479</c:v>
                </c:pt>
                <c:pt idx="22">
                  <c:v>13.686939013557859</c:v>
                </c:pt>
                <c:pt idx="23">
                  <c:v>13.86034752218143</c:v>
                </c:pt>
                <c:pt idx="24">
                  <c:v>12.923068804897438</c:v>
                </c:pt>
                <c:pt idx="25">
                  <c:v>13.185629992214706</c:v>
                </c:pt>
                <c:pt idx="26">
                  <c:v>13.732161139747944</c:v>
                </c:pt>
                <c:pt idx="27">
                  <c:v>10.197078176961121</c:v>
                </c:pt>
                <c:pt idx="28">
                  <c:v>11.63137987270448</c:v>
                </c:pt>
                <c:pt idx="29">
                  <c:v>12.022029826671162</c:v>
                </c:pt>
                <c:pt idx="30">
                  <c:v>13.275880443595959</c:v>
                </c:pt>
                <c:pt idx="31">
                  <c:v>12.50284424888358</c:v>
                </c:pt>
                <c:pt idx="32">
                  <c:v>14.091237841563041</c:v>
                </c:pt>
                <c:pt idx="33">
                  <c:v>13.7533278305779</c:v>
                </c:pt>
                <c:pt idx="34">
                  <c:v>13.721962106645439</c:v>
                </c:pt>
                <c:pt idx="35">
                  <c:v>11.502866683027515</c:v>
                </c:pt>
                <c:pt idx="36">
                  <c:v>14.716836213831154</c:v>
                </c:pt>
                <c:pt idx="37">
                  <c:v>11.922966412033201</c:v>
                </c:pt>
                <c:pt idx="38">
                  <c:v>10.59224423901944</c:v>
                </c:pt>
                <c:pt idx="39">
                  <c:v>12.046732169567962</c:v>
                </c:pt>
                <c:pt idx="40">
                  <c:v>11.620154752669468</c:v>
                </c:pt>
                <c:pt idx="41">
                  <c:v>12.751229582026721</c:v>
                </c:pt>
              </c:numCache>
            </c:numRef>
          </c:val>
        </c:ser>
        <c:ser>
          <c:idx val="6"/>
          <c:order val="5"/>
          <c:tx>
            <c:strRef>
              <c:f>Annual_PJ!$A$191</c:f>
              <c:strCache>
                <c:ptCount val="1"/>
                <c:pt idx="0">
                  <c:v>LPG</c:v>
                </c:pt>
              </c:strCache>
            </c:strRef>
          </c:tx>
          <c:spPr>
            <a:ln w="25400">
              <a:noFill/>
            </a:ln>
          </c:spPr>
          <c:cat>
            <c:numRef>
              <c:f>Annual_PJ!$B$9:$AQ$9</c:f>
              <c:numCache>
                <c:formatCode>0</c:formatCode>
                <c:ptCount val="42"/>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numCache>
            </c:numRef>
          </c:cat>
          <c:val>
            <c:numRef>
              <c:f>Annual_PJ!$B$191:$AQ$191</c:f>
              <c:numCache>
                <c:formatCode>_(* #,##0.00_);_(* \(#,##0.00\);_(* "-"??_);_(@_)</c:formatCode>
                <c:ptCount val="42"/>
                <c:pt idx="0">
                  <c:v>0</c:v>
                </c:pt>
                <c:pt idx="1">
                  <c:v>0</c:v>
                </c:pt>
                <c:pt idx="2">
                  <c:v>0</c:v>
                </c:pt>
                <c:pt idx="3">
                  <c:v>0</c:v>
                </c:pt>
                <c:pt idx="4">
                  <c:v>0</c:v>
                </c:pt>
                <c:pt idx="5">
                  <c:v>0</c:v>
                </c:pt>
                <c:pt idx="6">
                  <c:v>0</c:v>
                </c:pt>
                <c:pt idx="7">
                  <c:v>0</c:v>
                </c:pt>
                <c:pt idx="8">
                  <c:v>0</c:v>
                </c:pt>
                <c:pt idx="9">
                  <c:v>0</c:v>
                </c:pt>
                <c:pt idx="10">
                  <c:v>2.5954434761347001</c:v>
                </c:pt>
                <c:pt idx="11">
                  <c:v>4.6701718989751093</c:v>
                </c:pt>
                <c:pt idx="12">
                  <c:v>5.4412184800146406</c:v>
                </c:pt>
                <c:pt idx="13">
                  <c:v>5.4044889602568711</c:v>
                </c:pt>
                <c:pt idx="14">
                  <c:v>5.6559442799762394</c:v>
                </c:pt>
                <c:pt idx="15">
                  <c:v>5.3818908749626431</c:v>
                </c:pt>
                <c:pt idx="16">
                  <c:v>5.4913755294613456</c:v>
                </c:pt>
                <c:pt idx="17">
                  <c:v>6.1458999922898983</c:v>
                </c:pt>
                <c:pt idx="18">
                  <c:v>5.7692461079524158</c:v>
                </c:pt>
                <c:pt idx="19">
                  <c:v>5.7133838748953139</c:v>
                </c:pt>
                <c:pt idx="20">
                  <c:v>5.9475075085440388</c:v>
                </c:pt>
                <c:pt idx="21">
                  <c:v>5.0790899990798311</c:v>
                </c:pt>
                <c:pt idx="22">
                  <c:v>4.7411558228887447</c:v>
                </c:pt>
                <c:pt idx="23">
                  <c:v>3.689287809484465</c:v>
                </c:pt>
                <c:pt idx="24">
                  <c:v>3.8134022348947645</c:v>
                </c:pt>
                <c:pt idx="25">
                  <c:v>4.1156730707048803</c:v>
                </c:pt>
                <c:pt idx="26">
                  <c:v>5.0116021995504543</c:v>
                </c:pt>
                <c:pt idx="27">
                  <c:v>6.5640642315803017</c:v>
                </c:pt>
                <c:pt idx="28">
                  <c:v>7.5184214817833777</c:v>
                </c:pt>
                <c:pt idx="29">
                  <c:v>7.5354844638085048</c:v>
                </c:pt>
                <c:pt idx="30">
                  <c:v>8.4759069104898543</c:v>
                </c:pt>
                <c:pt idx="31">
                  <c:v>8.5920423638259606</c:v>
                </c:pt>
                <c:pt idx="32">
                  <c:v>9.0836244911022028</c:v>
                </c:pt>
                <c:pt idx="33">
                  <c:v>9.6258732832582172</c:v>
                </c:pt>
                <c:pt idx="34">
                  <c:v>8.9908216725108598</c:v>
                </c:pt>
                <c:pt idx="35">
                  <c:v>8.3678809848328282</c:v>
                </c:pt>
                <c:pt idx="36">
                  <c:v>7.1129961985452193</c:v>
                </c:pt>
                <c:pt idx="37">
                  <c:v>6.8068025759498454</c:v>
                </c:pt>
                <c:pt idx="38">
                  <c:v>7.4095259927985309</c:v>
                </c:pt>
                <c:pt idx="39">
                  <c:v>7.2135554016508934</c:v>
                </c:pt>
                <c:pt idx="40">
                  <c:v>7.5237797730600295</c:v>
                </c:pt>
                <c:pt idx="41">
                  <c:v>7.8752299487554902</c:v>
                </c:pt>
              </c:numCache>
            </c:numRef>
          </c:val>
        </c:ser>
        <c:dLbls>
          <c:showLegendKey val="0"/>
          <c:showVal val="0"/>
          <c:showCatName val="0"/>
          <c:showSerName val="0"/>
          <c:showPercent val="0"/>
          <c:showBubbleSize val="0"/>
        </c:dLbls>
        <c:axId val="42249216"/>
        <c:axId val="42251392"/>
      </c:areaChart>
      <c:catAx>
        <c:axId val="42249216"/>
        <c:scaling>
          <c:orientation val="minMax"/>
        </c:scaling>
        <c:delete val="0"/>
        <c:axPos val="b"/>
        <c:numFmt formatCode="0" sourceLinked="1"/>
        <c:majorTickMark val="out"/>
        <c:minorTickMark val="none"/>
        <c:tickLblPos val="nextTo"/>
        <c:crossAx val="42251392"/>
        <c:crosses val="autoZero"/>
        <c:auto val="1"/>
        <c:lblAlgn val="ctr"/>
        <c:lblOffset val="100"/>
        <c:noMultiLvlLbl val="0"/>
      </c:catAx>
      <c:valAx>
        <c:axId val="42251392"/>
        <c:scaling>
          <c:orientation val="minMax"/>
        </c:scaling>
        <c:delete val="0"/>
        <c:axPos val="l"/>
        <c:majorGridlines/>
        <c:title>
          <c:tx>
            <c:rich>
              <a:bodyPr/>
              <a:lstStyle/>
              <a:p>
                <a:pPr>
                  <a:defRPr/>
                </a:pPr>
                <a:r>
                  <a:rPr lang="en-US"/>
                  <a:t>Gross PJ</a:t>
                </a:r>
              </a:p>
            </c:rich>
          </c:tx>
          <c:overlay val="0"/>
        </c:title>
        <c:numFmt formatCode="#,##0" sourceLinked="0"/>
        <c:majorTickMark val="out"/>
        <c:minorTickMark val="none"/>
        <c:tickLblPos val="nextTo"/>
        <c:crossAx val="42249216"/>
        <c:crosses val="autoZero"/>
        <c:crossBetween val="between"/>
      </c:valAx>
    </c:plotArea>
    <c:legend>
      <c:legendPos val="r"/>
      <c:layout>
        <c:manualLayout>
          <c:xMode val="edge"/>
          <c:yMode val="edge"/>
          <c:x val="0.75656705783931122"/>
          <c:y val="0.115554944659349"/>
          <c:w val="0.14413039993037519"/>
          <c:h val="0.36075637677459893"/>
        </c:manualLayout>
      </c:layout>
      <c:overlay val="0"/>
    </c:legend>
    <c:plotVisOnly val="1"/>
    <c:dispBlanksAs val="gap"/>
    <c:showDLblsOverMax val="0"/>
  </c:chart>
  <c:spPr>
    <a:solidFill>
      <a:schemeClr val="bg1">
        <a:lumMod val="85000"/>
      </a:schemeClr>
    </a:solidFill>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Quarterly_mmbls!$A$19</c:f>
              <c:strCache>
                <c:ptCount val="1"/>
                <c:pt idx="0">
                  <c:v>Blendstocks and other refinery feedstocks</c:v>
                </c:pt>
              </c:strCache>
            </c:strRef>
          </c:tx>
          <c:marker>
            <c:symbol val="none"/>
          </c:marker>
          <c:val>
            <c:numRef>
              <c:f>Quarterly_mmbls!$B$19:$FV$19</c:f>
              <c:numCache>
                <c:formatCode>_(* #,##0.000_);_(* \(#,##0.000\);_(* "-"??_);_(@_)</c:formatCode>
                <c:ptCount val="177"/>
                <c:pt idx="0">
                  <c:v>1.730688525167664</c:v>
                </c:pt>
                <c:pt idx="1">
                  <c:v>2.1286408871614269</c:v>
                </c:pt>
                <c:pt idx="2">
                  <c:v>1.7325548598573726</c:v>
                </c:pt>
                <c:pt idx="3">
                  <c:v>1.4326015333385163</c:v>
                </c:pt>
                <c:pt idx="4">
                  <c:v>2.4178304127682599</c:v>
                </c:pt>
                <c:pt idx="5">
                  <c:v>2.2775490668208094</c:v>
                </c:pt>
                <c:pt idx="6">
                  <c:v>1.7630925281151977</c:v>
                </c:pt>
                <c:pt idx="7">
                  <c:v>1.5795926993328342</c:v>
                </c:pt>
                <c:pt idx="8">
                  <c:v>2.3080917421269818</c:v>
                </c:pt>
                <c:pt idx="9">
                  <c:v>1.7496183823457274</c:v>
                </c:pt>
                <c:pt idx="10">
                  <c:v>1.8611425700032838</c:v>
                </c:pt>
                <c:pt idx="11">
                  <c:v>2.1904595027951408</c:v>
                </c:pt>
                <c:pt idx="12">
                  <c:v>1.2794103175413285</c:v>
                </c:pt>
                <c:pt idx="13">
                  <c:v>2.1361104545640059</c:v>
                </c:pt>
                <c:pt idx="14">
                  <c:v>1.4222355894571959</c:v>
                </c:pt>
                <c:pt idx="15">
                  <c:v>1.2133041703575114</c:v>
                </c:pt>
                <c:pt idx="16">
                  <c:v>1.5991110302457991</c:v>
                </c:pt>
                <c:pt idx="17">
                  <c:v>0.90845617181203098</c:v>
                </c:pt>
                <c:pt idx="18">
                  <c:v>1.6253858539894661</c:v>
                </c:pt>
                <c:pt idx="19">
                  <c:v>2.0450510061316529</c:v>
                </c:pt>
                <c:pt idx="20">
                  <c:v>1.432945323295896</c:v>
                </c:pt>
                <c:pt idx="21">
                  <c:v>1.7205803462761926</c:v>
                </c:pt>
                <c:pt idx="22">
                  <c:v>1.410902717366064</c:v>
                </c:pt>
                <c:pt idx="23">
                  <c:v>1.133882109539567</c:v>
                </c:pt>
                <c:pt idx="24">
                  <c:v>1.6948611669281524</c:v>
                </c:pt>
                <c:pt idx="25">
                  <c:v>0.8513950032562172</c:v>
                </c:pt>
                <c:pt idx="26">
                  <c:v>1.4570813766897384</c:v>
                </c:pt>
                <c:pt idx="27">
                  <c:v>1.3990381116031603</c:v>
                </c:pt>
                <c:pt idx="28">
                  <c:v>1.012487151048072</c:v>
                </c:pt>
                <c:pt idx="29">
                  <c:v>1.4219706565867689</c:v>
                </c:pt>
                <c:pt idx="30">
                  <c:v>0.6546571730389843</c:v>
                </c:pt>
                <c:pt idx="31">
                  <c:v>0.65682216948983929</c:v>
                </c:pt>
                <c:pt idx="32">
                  <c:v>1.0755790789602886</c:v>
                </c:pt>
                <c:pt idx="33">
                  <c:v>0.73531273985112167</c:v>
                </c:pt>
                <c:pt idx="34">
                  <c:v>0.68128148763990448</c:v>
                </c:pt>
                <c:pt idx="35">
                  <c:v>0</c:v>
                </c:pt>
                <c:pt idx="36">
                  <c:v>0.55072372462718189</c:v>
                </c:pt>
                <c:pt idx="37">
                  <c:v>0.50947467217427655</c:v>
                </c:pt>
                <c:pt idx="38">
                  <c:v>0.4337284850927744</c:v>
                </c:pt>
                <c:pt idx="39">
                  <c:v>0.25542595440405091</c:v>
                </c:pt>
                <c:pt idx="40">
                  <c:v>0.35928921270218322</c:v>
                </c:pt>
                <c:pt idx="41">
                  <c:v>0.4112269538992841</c:v>
                </c:pt>
                <c:pt idx="42">
                  <c:v>0.28499938146746417</c:v>
                </c:pt>
                <c:pt idx="43">
                  <c:v>0.5220104770571955</c:v>
                </c:pt>
                <c:pt idx="44">
                  <c:v>0.25931552378307926</c:v>
                </c:pt>
                <c:pt idx="45">
                  <c:v>0.34740623060728887</c:v>
                </c:pt>
                <c:pt idx="46">
                  <c:v>8.0993427241131295E-3</c:v>
                </c:pt>
                <c:pt idx="47">
                  <c:v>0</c:v>
                </c:pt>
                <c:pt idx="48">
                  <c:v>0</c:v>
                </c:pt>
                <c:pt idx="49">
                  <c:v>0</c:v>
                </c:pt>
                <c:pt idx="50">
                  <c:v>0</c:v>
                </c:pt>
                <c:pt idx="51">
                  <c:v>0</c:v>
                </c:pt>
                <c:pt idx="52">
                  <c:v>0</c:v>
                </c:pt>
                <c:pt idx="53">
                  <c:v>0</c:v>
                </c:pt>
                <c:pt idx="54">
                  <c:v>0</c:v>
                </c:pt>
                <c:pt idx="55">
                  <c:v>0.15025099961603852</c:v>
                </c:pt>
                <c:pt idx="56">
                  <c:v>0</c:v>
                </c:pt>
                <c:pt idx="57">
                  <c:v>0</c:v>
                </c:pt>
                <c:pt idx="58">
                  <c:v>0</c:v>
                </c:pt>
                <c:pt idx="59">
                  <c:v>0</c:v>
                </c:pt>
                <c:pt idx="60">
                  <c:v>0</c:v>
                </c:pt>
                <c:pt idx="61">
                  <c:v>0</c:v>
                </c:pt>
                <c:pt idx="62">
                  <c:v>0</c:v>
                </c:pt>
                <c:pt idx="63">
                  <c:v>0.14026882487486467</c:v>
                </c:pt>
                <c:pt idx="64">
                  <c:v>0.12832592652335489</c:v>
                </c:pt>
                <c:pt idx="65">
                  <c:v>0.22674152774879155</c:v>
                </c:pt>
                <c:pt idx="66">
                  <c:v>0</c:v>
                </c:pt>
                <c:pt idx="67">
                  <c:v>0</c:v>
                </c:pt>
                <c:pt idx="68">
                  <c:v>0.1923168019125322</c:v>
                </c:pt>
                <c:pt idx="69">
                  <c:v>0.27254416807209775</c:v>
                </c:pt>
                <c:pt idx="70">
                  <c:v>0.34540617328865736</c:v>
                </c:pt>
                <c:pt idx="71">
                  <c:v>0.20327879939079116</c:v>
                </c:pt>
                <c:pt idx="72">
                  <c:v>0.14136158286524056</c:v>
                </c:pt>
                <c:pt idx="73">
                  <c:v>0.28361802266748187</c:v>
                </c:pt>
                <c:pt idx="74">
                  <c:v>0.10294296532958415</c:v>
                </c:pt>
                <c:pt idx="75">
                  <c:v>0.1335573978473592</c:v>
                </c:pt>
                <c:pt idx="76">
                  <c:v>0.26068731365683812</c:v>
                </c:pt>
                <c:pt idx="77">
                  <c:v>0.26628016951309269</c:v>
                </c:pt>
                <c:pt idx="78">
                  <c:v>0.16495483018500987</c:v>
                </c:pt>
                <c:pt idx="79">
                  <c:v>2.5968059960271232E-2</c:v>
                </c:pt>
                <c:pt idx="80">
                  <c:v>0.25585164443958414</c:v>
                </c:pt>
                <c:pt idx="81">
                  <c:v>0.29562115177436665</c:v>
                </c:pt>
                <c:pt idx="82">
                  <c:v>0</c:v>
                </c:pt>
                <c:pt idx="83">
                  <c:v>0</c:v>
                </c:pt>
                <c:pt idx="84">
                  <c:v>0.53294753673931061</c:v>
                </c:pt>
                <c:pt idx="85">
                  <c:v>8.6345090026945584E-2</c:v>
                </c:pt>
                <c:pt idx="86">
                  <c:v>8.5957892313820269E-2</c:v>
                </c:pt>
                <c:pt idx="87">
                  <c:v>0.22732807957268583</c:v>
                </c:pt>
                <c:pt idx="88">
                  <c:v>0.42796532868975151</c:v>
                </c:pt>
                <c:pt idx="89">
                  <c:v>0.49755764742276265</c:v>
                </c:pt>
                <c:pt idx="90">
                  <c:v>0.26749338314887028</c:v>
                </c:pt>
                <c:pt idx="91">
                  <c:v>0.79926209854199048</c:v>
                </c:pt>
                <c:pt idx="92">
                  <c:v>0.66534331811302416</c:v>
                </c:pt>
                <c:pt idx="93">
                  <c:v>0.60810689885465075</c:v>
                </c:pt>
                <c:pt idx="94">
                  <c:v>0.59068300119336714</c:v>
                </c:pt>
                <c:pt idx="95">
                  <c:v>0.57642552364751631</c:v>
                </c:pt>
                <c:pt idx="96">
                  <c:v>1.0054474541056031</c:v>
                </c:pt>
                <c:pt idx="97">
                  <c:v>0.7026143981935068</c:v>
                </c:pt>
                <c:pt idx="98">
                  <c:v>0.59972623566299021</c:v>
                </c:pt>
                <c:pt idx="99">
                  <c:v>0.68566691918956046</c:v>
                </c:pt>
                <c:pt idx="100">
                  <c:v>0.66061091992438337</c:v>
                </c:pt>
                <c:pt idx="101">
                  <c:v>0.5608085632970834</c:v>
                </c:pt>
                <c:pt idx="102">
                  <c:v>0.51607432084067184</c:v>
                </c:pt>
                <c:pt idx="103">
                  <c:v>0.42066880432659387</c:v>
                </c:pt>
                <c:pt idx="104">
                  <c:v>0.33430650551239827</c:v>
                </c:pt>
                <c:pt idx="105">
                  <c:v>0.43135604457156024</c:v>
                </c:pt>
                <c:pt idx="106">
                  <c:v>0.46044264965545928</c:v>
                </c:pt>
                <c:pt idx="107">
                  <c:v>0.48504388894238804</c:v>
                </c:pt>
                <c:pt idx="108">
                  <c:v>0.87674522572370339</c:v>
                </c:pt>
                <c:pt idx="109">
                  <c:v>1.1480507464596263</c:v>
                </c:pt>
                <c:pt idx="110">
                  <c:v>0.84950154301121072</c:v>
                </c:pt>
                <c:pt idx="111">
                  <c:v>0.51585073396723091</c:v>
                </c:pt>
                <c:pt idx="112">
                  <c:v>1.0102265487514945</c:v>
                </c:pt>
                <c:pt idx="113">
                  <c:v>0.59076290783123453</c:v>
                </c:pt>
                <c:pt idx="114">
                  <c:v>0.76380604907953831</c:v>
                </c:pt>
                <c:pt idx="115">
                  <c:v>1.0692581149043614</c:v>
                </c:pt>
                <c:pt idx="116">
                  <c:v>0.69828699361991631</c:v>
                </c:pt>
                <c:pt idx="117">
                  <c:v>0.80000046709997319</c:v>
                </c:pt>
                <c:pt idx="118">
                  <c:v>0.81176564627689773</c:v>
                </c:pt>
                <c:pt idx="119">
                  <c:v>0.75712259445950281</c:v>
                </c:pt>
                <c:pt idx="120">
                  <c:v>0.67461521668955349</c:v>
                </c:pt>
                <c:pt idx="121">
                  <c:v>0.88023889032069669</c:v>
                </c:pt>
                <c:pt idx="122">
                  <c:v>0.60873621878623152</c:v>
                </c:pt>
                <c:pt idx="123">
                  <c:v>0.74147997382096575</c:v>
                </c:pt>
                <c:pt idx="124">
                  <c:v>0.82836218306667708</c:v>
                </c:pt>
                <c:pt idx="125">
                  <c:v>0.80322014278838993</c:v>
                </c:pt>
                <c:pt idx="126">
                  <c:v>0.47972075293089622</c:v>
                </c:pt>
                <c:pt idx="127">
                  <c:v>0.56569585887608742</c:v>
                </c:pt>
                <c:pt idx="128">
                  <c:v>0.27182139900759722</c:v>
                </c:pt>
                <c:pt idx="129">
                  <c:v>0.16727801646376175</c:v>
                </c:pt>
                <c:pt idx="130">
                  <c:v>0.30864126976162187</c:v>
                </c:pt>
                <c:pt idx="131">
                  <c:v>0.5886159204615985</c:v>
                </c:pt>
                <c:pt idx="132">
                  <c:v>0.63823709512355908</c:v>
                </c:pt>
                <c:pt idx="133">
                  <c:v>0.46503305785713012</c:v>
                </c:pt>
                <c:pt idx="134">
                  <c:v>0.41669571323968968</c:v>
                </c:pt>
                <c:pt idx="135">
                  <c:v>0.61099413209128373</c:v>
                </c:pt>
                <c:pt idx="136">
                  <c:v>0.46931966740009717</c:v>
                </c:pt>
                <c:pt idx="137">
                  <c:v>0.65179900145857872</c:v>
                </c:pt>
                <c:pt idx="138">
                  <c:v>0.27526315645760002</c:v>
                </c:pt>
                <c:pt idx="139">
                  <c:v>0.56388044752516231</c:v>
                </c:pt>
                <c:pt idx="140">
                  <c:v>0.60596924170302824</c:v>
                </c:pt>
                <c:pt idx="141">
                  <c:v>0.37612385852993246</c:v>
                </c:pt>
                <c:pt idx="142">
                  <c:v>0.41910279076513396</c:v>
                </c:pt>
                <c:pt idx="143">
                  <c:v>0.69950620394725682</c:v>
                </c:pt>
                <c:pt idx="144">
                  <c:v>0.39609465613357381</c:v>
                </c:pt>
                <c:pt idx="145">
                  <c:v>0.27232045383784759</c:v>
                </c:pt>
                <c:pt idx="146">
                  <c:v>0.32725089932873869</c:v>
                </c:pt>
                <c:pt idx="147">
                  <c:v>0.65371014912598924</c:v>
                </c:pt>
                <c:pt idx="148">
                  <c:v>0.4477640132465559</c:v>
                </c:pt>
                <c:pt idx="149">
                  <c:v>0.20580849111654323</c:v>
                </c:pt>
                <c:pt idx="150">
                  <c:v>0.11103109533709075</c:v>
                </c:pt>
                <c:pt idx="151">
                  <c:v>6.9218015494912424E-2</c:v>
                </c:pt>
                <c:pt idx="152">
                  <c:v>0.14008813260873951</c:v>
                </c:pt>
                <c:pt idx="153">
                  <c:v>0.6350213879976514</c:v>
                </c:pt>
                <c:pt idx="154">
                  <c:v>0.19059591074352858</c:v>
                </c:pt>
                <c:pt idx="155">
                  <c:v>0.20155791143405175</c:v>
                </c:pt>
                <c:pt idx="156">
                  <c:v>0.45781392034259544</c:v>
                </c:pt>
                <c:pt idx="157">
                  <c:v>0.1350640548274035</c:v>
                </c:pt>
                <c:pt idx="158">
                  <c:v>0.17688051240081085</c:v>
                </c:pt>
                <c:pt idx="159">
                  <c:v>0.48843695605445353</c:v>
                </c:pt>
                <c:pt idx="160">
                  <c:v>0.52843675246785571</c:v>
                </c:pt>
                <c:pt idx="161">
                  <c:v>0.37916689921832825</c:v>
                </c:pt>
                <c:pt idx="162">
                  <c:v>0.12838925855761285</c:v>
                </c:pt>
                <c:pt idx="163">
                  <c:v>0.59561899102520177</c:v>
                </c:pt>
                <c:pt idx="164">
                  <c:v>0.33871299418487089</c:v>
                </c:pt>
                <c:pt idx="165">
                  <c:v>1.0569893781113251</c:v>
                </c:pt>
                <c:pt idx="166">
                  <c:v>0.19950146085906745</c:v>
                </c:pt>
                <c:pt idx="167">
                  <c:v>0.16015356947621434</c:v>
                </c:pt>
                <c:pt idx="168">
                  <c:v>0.42981989474184257</c:v>
                </c:pt>
                <c:pt idx="169">
                  <c:v>0.55865008286554529</c:v>
                </c:pt>
                <c:pt idx="170">
                  <c:v>0.24697064136215491</c:v>
                </c:pt>
                <c:pt idx="171">
                  <c:v>0.17590074988080648</c:v>
                </c:pt>
                <c:pt idx="172">
                  <c:v>0.66411165948574657</c:v>
                </c:pt>
                <c:pt idx="173">
                  <c:v>0.34657464301893437</c:v>
                </c:pt>
                <c:pt idx="174">
                  <c:v>8.2043380006496372E-2</c:v>
                </c:pt>
                <c:pt idx="175">
                  <c:v>0.19757672435185059</c:v>
                </c:pt>
                <c:pt idx="176">
                  <c:v>0.29898584666852057</c:v>
                </c:pt>
              </c:numCache>
            </c:numRef>
          </c:val>
          <c:smooth val="0"/>
        </c:ser>
        <c:dLbls>
          <c:showLegendKey val="0"/>
          <c:showVal val="0"/>
          <c:showCatName val="0"/>
          <c:showSerName val="0"/>
          <c:showPercent val="0"/>
          <c:showBubbleSize val="0"/>
        </c:dLbls>
        <c:marker val="1"/>
        <c:smooth val="0"/>
        <c:axId val="43275776"/>
        <c:axId val="43277312"/>
      </c:lineChart>
      <c:catAx>
        <c:axId val="43275776"/>
        <c:scaling>
          <c:orientation val="minMax"/>
        </c:scaling>
        <c:delete val="0"/>
        <c:axPos val="b"/>
        <c:majorTickMark val="out"/>
        <c:minorTickMark val="none"/>
        <c:tickLblPos val="nextTo"/>
        <c:crossAx val="43277312"/>
        <c:crosses val="autoZero"/>
        <c:auto val="1"/>
        <c:lblAlgn val="ctr"/>
        <c:lblOffset val="100"/>
        <c:noMultiLvlLbl val="0"/>
      </c:catAx>
      <c:valAx>
        <c:axId val="43277312"/>
        <c:scaling>
          <c:orientation val="minMax"/>
        </c:scaling>
        <c:delete val="0"/>
        <c:axPos val="l"/>
        <c:majorGridlines/>
        <c:numFmt formatCode="_(* #,##0.000_);_(* \(#,##0.000\);_(* &quot;-&quot;??_);_(@_)" sourceLinked="1"/>
        <c:majorTickMark val="out"/>
        <c:minorTickMark val="none"/>
        <c:tickLblPos val="nextTo"/>
        <c:crossAx val="432757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creativecommons.org/licenses/by/3.0"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11.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38</xdr:row>
      <xdr:rowOff>0</xdr:rowOff>
    </xdr:from>
    <xdr:to>
      <xdr:col>1</xdr:col>
      <xdr:colOff>5324475</xdr:colOff>
      <xdr:row>40</xdr:row>
      <xdr:rowOff>11455</xdr:rowOff>
    </xdr:to>
    <xdr:pic>
      <xdr:nvPicPr>
        <xdr:cNvPr id="2" name="Picture 1" descr="http://wiki.creativecommons.org/images/c/cf/By_plain300.pn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896100"/>
          <a:ext cx="5324475" cy="373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390525</xdr:colOff>
      <xdr:row>2</xdr:row>
      <xdr:rowOff>142875</xdr:rowOff>
    </xdr:from>
    <xdr:to>
      <xdr:col>10</xdr:col>
      <xdr:colOff>504825</xdr:colOff>
      <xdr:row>22</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171450</xdr:rowOff>
    </xdr:from>
    <xdr:to>
      <xdr:col>10</xdr:col>
      <xdr:colOff>657225</xdr:colOff>
      <xdr:row>45</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49</xdr:row>
      <xdr:rowOff>171450</xdr:rowOff>
    </xdr:from>
    <xdr:to>
      <xdr:col>10</xdr:col>
      <xdr:colOff>657225</xdr:colOff>
      <xdr:row>69</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0.07946</cdr:x>
      <cdr:y>0.93017</cdr:y>
    </cdr:from>
    <cdr:to>
      <cdr:x>0.93217</cdr:x>
      <cdr:y>1</cdr:y>
    </cdr:to>
    <cdr:sp macro="" textlink="">
      <cdr:nvSpPr>
        <cdr:cNvPr id="2" name="TextBox 1"/>
        <cdr:cNvSpPr txBox="1"/>
      </cdr:nvSpPr>
      <cdr:spPr>
        <a:xfrm xmlns:a="http://schemas.openxmlformats.org/drawingml/2006/main">
          <a:off x="390525" y="3552825"/>
          <a:ext cx="41910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1000"/>
            <a:t>Source: Ministry of Business,</a:t>
          </a:r>
          <a:r>
            <a:rPr lang="en-NZ" sz="1000" baseline="0"/>
            <a:t> Innovation and Employment (2016)</a:t>
          </a:r>
          <a:endParaRPr lang="en-NZ" sz="1000"/>
        </a:p>
      </cdr:txBody>
    </cdr:sp>
  </cdr:relSizeAnchor>
</c:userShapes>
</file>

<file path=xl/drawings/drawing4.xml><?xml version="1.0" encoding="utf-8"?>
<c:userShapes xmlns:c="http://schemas.openxmlformats.org/drawingml/2006/chart">
  <cdr:relSizeAnchor xmlns:cdr="http://schemas.openxmlformats.org/drawingml/2006/chartDrawing">
    <cdr:from>
      <cdr:x>0.07946</cdr:x>
      <cdr:y>0.93017</cdr:y>
    </cdr:from>
    <cdr:to>
      <cdr:x>0.93217</cdr:x>
      <cdr:y>1</cdr:y>
    </cdr:to>
    <cdr:sp macro="" textlink="">
      <cdr:nvSpPr>
        <cdr:cNvPr id="2" name="TextBox 1"/>
        <cdr:cNvSpPr txBox="1"/>
      </cdr:nvSpPr>
      <cdr:spPr>
        <a:xfrm xmlns:a="http://schemas.openxmlformats.org/drawingml/2006/main">
          <a:off x="390525" y="3552825"/>
          <a:ext cx="41910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1000"/>
            <a:t>Source: Ministry of Business,</a:t>
          </a:r>
          <a:r>
            <a:rPr lang="en-NZ" sz="1000" baseline="0"/>
            <a:t> Innovation and Employment (2016)</a:t>
          </a:r>
          <a:endParaRPr lang="en-NZ" sz="1000"/>
        </a:p>
      </cdr:txBody>
    </cdr:sp>
  </cdr:relSizeAnchor>
  <cdr:relSizeAnchor xmlns:cdr="http://schemas.openxmlformats.org/drawingml/2006/chartDrawing">
    <cdr:from>
      <cdr:x>0.76883</cdr:x>
      <cdr:y>0.02743</cdr:y>
    </cdr:from>
    <cdr:to>
      <cdr:x>0.99475</cdr:x>
      <cdr:y>0.09726</cdr:y>
    </cdr:to>
    <cdr:sp macro="" textlink="">
      <cdr:nvSpPr>
        <cdr:cNvPr id="4" name="TextBox 1"/>
        <cdr:cNvSpPr txBox="1"/>
      </cdr:nvSpPr>
      <cdr:spPr>
        <a:xfrm xmlns:a="http://schemas.openxmlformats.org/drawingml/2006/main">
          <a:off x="8362950" y="104775"/>
          <a:ext cx="2457450" cy="26671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NZ" sz="1100" b="1"/>
            <a:t>Legend</a:t>
          </a:r>
        </a:p>
      </cdr:txBody>
    </cdr:sp>
  </cdr:relSizeAnchor>
</c:userShapes>
</file>

<file path=xl/drawings/drawing5.xml><?xml version="1.0" encoding="utf-8"?>
<c:userShapes xmlns:c="http://schemas.openxmlformats.org/drawingml/2006/chart">
  <cdr:relSizeAnchor xmlns:cdr="http://schemas.openxmlformats.org/drawingml/2006/chartDrawing">
    <cdr:from>
      <cdr:x>0.07946</cdr:x>
      <cdr:y>0.93017</cdr:y>
    </cdr:from>
    <cdr:to>
      <cdr:x>0.93217</cdr:x>
      <cdr:y>1</cdr:y>
    </cdr:to>
    <cdr:sp macro="" textlink="">
      <cdr:nvSpPr>
        <cdr:cNvPr id="2" name="TextBox 1"/>
        <cdr:cNvSpPr txBox="1"/>
      </cdr:nvSpPr>
      <cdr:spPr>
        <a:xfrm xmlns:a="http://schemas.openxmlformats.org/drawingml/2006/main">
          <a:off x="390525" y="3552825"/>
          <a:ext cx="41910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1000"/>
            <a:t>Source: Ministry of Business,</a:t>
          </a:r>
          <a:r>
            <a:rPr lang="en-NZ" sz="1000" baseline="0"/>
            <a:t> Innovation and Employment (2016)</a:t>
          </a:r>
          <a:endParaRPr lang="en-NZ" sz="1000"/>
        </a:p>
      </cdr:txBody>
    </cdr:sp>
  </cdr:relSizeAnchor>
  <cdr:relSizeAnchor xmlns:cdr="http://schemas.openxmlformats.org/drawingml/2006/chartDrawing">
    <cdr:from>
      <cdr:x>0.76883</cdr:x>
      <cdr:y>0.02743</cdr:y>
    </cdr:from>
    <cdr:to>
      <cdr:x>0.99475</cdr:x>
      <cdr:y>0.09726</cdr:y>
    </cdr:to>
    <cdr:sp macro="" textlink="">
      <cdr:nvSpPr>
        <cdr:cNvPr id="4" name="TextBox 1"/>
        <cdr:cNvSpPr txBox="1"/>
      </cdr:nvSpPr>
      <cdr:spPr>
        <a:xfrm xmlns:a="http://schemas.openxmlformats.org/drawingml/2006/main">
          <a:off x="8362950" y="104775"/>
          <a:ext cx="2457450" cy="26671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NZ" sz="1100" b="1"/>
            <a:t>Legend</a:t>
          </a: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3"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05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3"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05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3"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05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3"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05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187</xdr:col>
      <xdr:colOff>123270</xdr:colOff>
      <xdr:row>10</xdr:row>
      <xdr:rowOff>12326</xdr:rowOff>
    </xdr:from>
    <xdr:to>
      <xdr:col>212</xdr:col>
      <xdr:colOff>280146</xdr:colOff>
      <xdr:row>33</xdr:row>
      <xdr:rowOff>33617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med.govt.nz/sectors-industries/energy/energy-modelling/publications/new-zealand-energy-quarterly" TargetMode="External"/><Relationship Id="rId2" Type="http://schemas.openxmlformats.org/officeDocument/2006/relationships/hyperlink" Target="http://www.med.govt.nz/sectors-industries/energy/energy-modelling/publications/energy-in-new-zealand-2013" TargetMode="External"/><Relationship Id="rId1" Type="http://schemas.openxmlformats.org/officeDocument/2006/relationships/hyperlink" Target="mailto:energyinfo@mbie.govt.nz"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1"/>
  <sheetViews>
    <sheetView workbookViewId="0">
      <selection activeCell="B3" sqref="B3"/>
    </sheetView>
  </sheetViews>
  <sheetFormatPr defaultRowHeight="14.25" x14ac:dyDescent="0.2"/>
  <cols>
    <col min="2" max="2" width="70.625" customWidth="1"/>
  </cols>
  <sheetData>
    <row r="1" spans="1:2" ht="23.25" x14ac:dyDescent="0.25">
      <c r="A1" s="81"/>
      <c r="B1" s="82" t="s">
        <v>141</v>
      </c>
    </row>
    <row r="2" spans="1:2" ht="39" x14ac:dyDescent="0.25">
      <c r="A2" s="83"/>
      <c r="B2" s="84" t="s">
        <v>179</v>
      </c>
    </row>
    <row r="3" spans="1:2" ht="15" x14ac:dyDescent="0.25">
      <c r="A3" s="83"/>
      <c r="B3" s="85" t="s">
        <v>176</v>
      </c>
    </row>
    <row r="4" spans="1:2" ht="15" x14ac:dyDescent="0.25">
      <c r="A4" s="83"/>
      <c r="B4" s="86"/>
    </row>
    <row r="5" spans="1:2" ht="15.75" x14ac:dyDescent="0.25">
      <c r="A5" s="83"/>
      <c r="B5" s="87" t="s">
        <v>142</v>
      </c>
    </row>
    <row r="6" spans="1:2" ht="15" x14ac:dyDescent="0.25">
      <c r="A6" s="83"/>
      <c r="B6" s="88" t="s">
        <v>143</v>
      </c>
    </row>
    <row r="7" spans="1:2" ht="15" x14ac:dyDescent="0.25">
      <c r="A7" s="83"/>
      <c r="B7" s="89" t="s">
        <v>144</v>
      </c>
    </row>
    <row r="8" spans="1:2" ht="15" x14ac:dyDescent="0.25">
      <c r="A8" s="83"/>
      <c r="B8" s="89"/>
    </row>
    <row r="9" spans="1:2" ht="15" x14ac:dyDescent="0.25">
      <c r="A9" s="111"/>
      <c r="B9" s="85" t="s">
        <v>167</v>
      </c>
    </row>
    <row r="10" spans="1:2" ht="15" x14ac:dyDescent="0.25">
      <c r="A10" s="83"/>
      <c r="B10" s="86" t="s">
        <v>168</v>
      </c>
    </row>
    <row r="11" spans="1:2" ht="15" x14ac:dyDescent="0.25">
      <c r="A11" s="83"/>
      <c r="B11" s="86" t="s">
        <v>171</v>
      </c>
    </row>
    <row r="12" spans="1:2" ht="15" x14ac:dyDescent="0.25">
      <c r="A12" s="83"/>
      <c r="B12" s="86"/>
    </row>
    <row r="13" spans="1:2" ht="15" x14ac:dyDescent="0.25">
      <c r="A13" s="112"/>
      <c r="B13" s="85" t="s">
        <v>145</v>
      </c>
    </row>
    <row r="14" spans="1:2" ht="15" x14ac:dyDescent="0.25">
      <c r="A14" s="83"/>
      <c r="B14" s="86" t="s">
        <v>146</v>
      </c>
    </row>
    <row r="15" spans="1:2" ht="15" x14ac:dyDescent="0.25">
      <c r="A15" s="83"/>
      <c r="B15" s="86"/>
    </row>
    <row r="16" spans="1:2" ht="15" x14ac:dyDescent="0.25">
      <c r="A16" s="113"/>
      <c r="B16" s="85" t="s">
        <v>147</v>
      </c>
    </row>
    <row r="17" spans="1:2" ht="15" x14ac:dyDescent="0.25">
      <c r="A17" s="83"/>
      <c r="B17" s="86" t="s">
        <v>148</v>
      </c>
    </row>
    <row r="18" spans="1:2" ht="15" x14ac:dyDescent="0.25">
      <c r="A18" s="83"/>
      <c r="B18" s="86"/>
    </row>
    <row r="19" spans="1:2" ht="15" x14ac:dyDescent="0.25">
      <c r="A19" s="114"/>
      <c r="B19" s="85" t="s">
        <v>149</v>
      </c>
    </row>
    <row r="20" spans="1:2" ht="15" x14ac:dyDescent="0.25">
      <c r="A20" s="83"/>
      <c r="B20" s="86" t="s">
        <v>150</v>
      </c>
    </row>
    <row r="21" spans="1:2" ht="15" x14ac:dyDescent="0.25">
      <c r="A21" s="83"/>
      <c r="B21" s="86"/>
    </row>
    <row r="22" spans="1:2" ht="15" x14ac:dyDescent="0.25">
      <c r="A22" s="115"/>
      <c r="B22" s="85" t="s">
        <v>151</v>
      </c>
    </row>
    <row r="23" spans="1:2" ht="15" x14ac:dyDescent="0.25">
      <c r="A23" s="83"/>
      <c r="B23" s="86" t="s">
        <v>152</v>
      </c>
    </row>
    <row r="24" spans="1:2" ht="15" x14ac:dyDescent="0.25">
      <c r="A24" s="83"/>
      <c r="B24" s="85"/>
    </row>
    <row r="25" spans="1:2" ht="15.75" x14ac:dyDescent="0.25">
      <c r="A25" s="83"/>
      <c r="B25" s="87" t="s">
        <v>153</v>
      </c>
    </row>
    <row r="26" spans="1:2" ht="15" x14ac:dyDescent="0.25">
      <c r="A26" s="83"/>
      <c r="B26" s="88" t="s">
        <v>154</v>
      </c>
    </row>
    <row r="27" spans="1:2" ht="15" x14ac:dyDescent="0.25">
      <c r="A27" s="83"/>
      <c r="B27" s="93" t="s">
        <v>155</v>
      </c>
    </row>
    <row r="28" spans="1:2" ht="15" x14ac:dyDescent="0.25">
      <c r="A28" s="83"/>
      <c r="B28" s="88" t="s">
        <v>156</v>
      </c>
    </row>
    <row r="29" spans="1:2" ht="15" x14ac:dyDescent="0.25">
      <c r="A29" s="83"/>
      <c r="B29" s="88"/>
    </row>
    <row r="30" spans="1:2" ht="15" x14ac:dyDescent="0.25">
      <c r="A30" s="112"/>
      <c r="B30" s="90" t="s">
        <v>157</v>
      </c>
    </row>
    <row r="31" spans="1:2" ht="15" x14ac:dyDescent="0.25">
      <c r="A31" s="83"/>
      <c r="B31" s="86" t="s">
        <v>158</v>
      </c>
    </row>
    <row r="32" spans="1:2" ht="15" x14ac:dyDescent="0.25">
      <c r="A32" s="83"/>
      <c r="B32" s="91"/>
    </row>
    <row r="33" spans="1:2" ht="15" x14ac:dyDescent="0.25">
      <c r="A33" s="113"/>
      <c r="B33" s="85" t="s">
        <v>159</v>
      </c>
    </row>
    <row r="34" spans="1:2" ht="15" x14ac:dyDescent="0.25">
      <c r="A34" s="83"/>
      <c r="B34" s="86" t="s">
        <v>160</v>
      </c>
    </row>
    <row r="35" spans="1:2" ht="15" x14ac:dyDescent="0.25">
      <c r="A35" s="83"/>
      <c r="B35" s="86"/>
    </row>
    <row r="36" spans="1:2" ht="15" x14ac:dyDescent="0.25">
      <c r="A36" s="114"/>
      <c r="B36" s="85" t="s">
        <v>161</v>
      </c>
    </row>
    <row r="37" spans="1:2" ht="15" x14ac:dyDescent="0.25">
      <c r="A37" s="83"/>
      <c r="B37" s="86" t="s">
        <v>162</v>
      </c>
    </row>
    <row r="38" spans="1:2" x14ac:dyDescent="0.2">
      <c r="A38" s="92"/>
      <c r="B38" s="85"/>
    </row>
    <row r="39" spans="1:2" x14ac:dyDescent="0.2">
      <c r="A39" s="92"/>
      <c r="B39" s="86"/>
    </row>
    <row r="40" spans="1:2" x14ac:dyDescent="0.2">
      <c r="A40" s="92"/>
      <c r="B40" s="92"/>
    </row>
    <row r="41" spans="1:2" x14ac:dyDescent="0.2">
      <c r="A41" s="92"/>
      <c r="B41" s="85"/>
    </row>
  </sheetData>
  <hyperlinks>
    <hyperlink ref="B3" r:id="rId1"/>
    <hyperlink ref="B13" location="Annual_PJ!A1" display="Annual_PJ"/>
    <hyperlink ref="B16" location="Annual_kt!A1" display="Annual_kt"/>
    <hyperlink ref="B19" location="Annual_mmbls!A1" display="Annual_mmbls"/>
    <hyperlink ref="B22" location="Fuel_Properties!A1" display="Fuel_Properties"/>
    <hyperlink ref="B30" location="Quarterly_PJ!A1" display="Quarterly_PJ"/>
    <hyperlink ref="B33" location="Quarterly_kt!A1" display="Quarterly_kt"/>
    <hyperlink ref="B36" location="Quarterly_mmbls!A1" display="Quarterly_mmbls"/>
    <hyperlink ref="B7" r:id="rId2"/>
    <hyperlink ref="B27" r:id="rId3"/>
    <hyperlink ref="B9" location="Charts!A1" display="Chart tool"/>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D49"/>
  <sheetViews>
    <sheetView workbookViewId="0">
      <selection activeCell="M7" sqref="M7"/>
    </sheetView>
  </sheetViews>
  <sheetFormatPr defaultRowHeight="15" x14ac:dyDescent="0.25"/>
  <cols>
    <col min="1" max="1" width="12.125" style="96" customWidth="1"/>
    <col min="2" max="2" width="52.625" style="96" customWidth="1"/>
    <col min="3" max="3" width="11.25" style="96" bestFit="1" customWidth="1"/>
    <col min="4" max="7" width="9" style="96"/>
    <col min="8" max="8" width="9.25" style="96" bestFit="1" customWidth="1"/>
    <col min="9" max="11" width="9.125" style="96" bestFit="1" customWidth="1"/>
    <col min="12" max="16384" width="9" style="96"/>
  </cols>
  <sheetData>
    <row r="1" spans="1:4" x14ac:dyDescent="0.25">
      <c r="A1" s="97">
        <v>2015</v>
      </c>
      <c r="B1" s="98" t="s">
        <v>163</v>
      </c>
    </row>
    <row r="3" spans="1:4" ht="15.75" thickBot="1" x14ac:dyDescent="0.3">
      <c r="A3" s="99" t="str">
        <f>"Oil Production by Field in "&amp;$A$1</f>
        <v>Oil Production by Field in 2015</v>
      </c>
    </row>
    <row r="4" spans="1:4" x14ac:dyDescent="0.25">
      <c r="A4" s="106"/>
      <c r="B4" s="107" t="str">
        <f>"Crude, Condensate, Naphtha and NGL production by Field in "&amp;$A$1</f>
        <v>Crude, Condensate, Naphtha and NGL production by Field in 2015</v>
      </c>
      <c r="C4" s="108" t="s">
        <v>164</v>
      </c>
    </row>
    <row r="5" spans="1:4" x14ac:dyDescent="0.25">
      <c r="A5" s="100" t="s">
        <v>12</v>
      </c>
      <c r="B5" s="101">
        <f>HLOOKUP($A$1,Annual_PJ!$B$9:$IO$31,MATCH(Charts!$A5,Annual_PJ!$A$9:$A$31,0),0)</f>
        <v>0</v>
      </c>
      <c r="C5" s="102" t="e">
        <f t="shared" ref="C5:C22" si="0">B5/SUM($B$5:$B$22)</f>
        <v>#N/A</v>
      </c>
    </row>
    <row r="6" spans="1:4" x14ac:dyDescent="0.25">
      <c r="A6" s="100" t="s">
        <v>16</v>
      </c>
      <c r="B6" s="101">
        <f>HLOOKUP($A$1,Annual_PJ!$B$9:$IO$31,MATCH(Charts!$A6,Annual_PJ!$A$9:$A$31,0),0)</f>
        <v>0</v>
      </c>
      <c r="C6" s="102" t="e">
        <f t="shared" si="0"/>
        <v>#N/A</v>
      </c>
      <c r="D6" s="116"/>
    </row>
    <row r="7" spans="1:4" x14ac:dyDescent="0.25">
      <c r="A7" s="100" t="s">
        <v>111</v>
      </c>
      <c r="B7" s="101" t="e">
        <f>HLOOKUP($A$1,Annual_PJ!$B$9:$IO$31,MATCH(Charts!$A7,Annual_PJ!$A$9:$A$31,0),0)</f>
        <v>#N/A</v>
      </c>
      <c r="C7" s="102" t="e">
        <f t="shared" si="0"/>
        <v>#N/A</v>
      </c>
      <c r="D7" s="116"/>
    </row>
    <row r="8" spans="1:4" x14ac:dyDescent="0.25">
      <c r="A8" s="100" t="s">
        <v>8</v>
      </c>
      <c r="B8" s="101">
        <f>HLOOKUP($A$1,Annual_PJ!$B$9:$IO$31,MATCH(Charts!$A8,Annual_PJ!$A$9:$A$31,0),0)</f>
        <v>0.24000947095222905</v>
      </c>
      <c r="C8" s="102" t="e">
        <f t="shared" si="0"/>
        <v>#N/A</v>
      </c>
      <c r="D8" s="116"/>
    </row>
    <row r="9" spans="1:4" x14ac:dyDescent="0.25">
      <c r="A9" s="100" t="s">
        <v>13</v>
      </c>
      <c r="B9" s="101">
        <f>HLOOKUP($A$1,Annual_PJ!$B$9:$IO$31,MATCH(Charts!$A9,Annual_PJ!$A$9:$A$31,0),0)</f>
        <v>0.25743379941969591</v>
      </c>
      <c r="C9" s="102" t="e">
        <f t="shared" si="0"/>
        <v>#N/A</v>
      </c>
      <c r="D9" s="116"/>
    </row>
    <row r="10" spans="1:4" x14ac:dyDescent="0.25">
      <c r="A10" s="100" t="s">
        <v>14</v>
      </c>
      <c r="B10" s="101">
        <f>HLOOKUP($A$1,Annual_PJ!$B$9:$IO$31,MATCH(Charts!$A10,Annual_PJ!$A$9:$A$31,0),0)</f>
        <v>0.34182915664827046</v>
      </c>
      <c r="C10" s="102" t="e">
        <f t="shared" si="0"/>
        <v>#N/A</v>
      </c>
      <c r="D10" s="116"/>
    </row>
    <row r="11" spans="1:4" x14ac:dyDescent="0.25">
      <c r="A11" s="100" t="s">
        <v>17</v>
      </c>
      <c r="B11" s="101">
        <f>HLOOKUP($A$1,Annual_PJ!$B$9:$IO$31,MATCH(Charts!$A11,Annual_PJ!$A$9:$A$31,0),0)</f>
        <v>0.4972529808859889</v>
      </c>
      <c r="C11" s="102" t="e">
        <f t="shared" si="0"/>
        <v>#N/A</v>
      </c>
      <c r="D11" s="116"/>
    </row>
    <row r="12" spans="1:4" x14ac:dyDescent="0.25">
      <c r="A12" s="100" t="s">
        <v>178</v>
      </c>
      <c r="B12" s="101">
        <f>HLOOKUP($A$1,Annual_PJ!$B$9:$IO$31,MATCH(Charts!$A12,Annual_PJ!$A$9:$A$31,0),0)</f>
        <v>0.87532503270640283</v>
      </c>
      <c r="C12" s="102" t="e">
        <f t="shared" si="0"/>
        <v>#N/A</v>
      </c>
      <c r="D12" s="116"/>
    </row>
    <row r="13" spans="1:4" x14ac:dyDescent="0.25">
      <c r="A13" s="100" t="s">
        <v>11</v>
      </c>
      <c r="B13" s="101">
        <f>HLOOKUP($A$1,Annual_PJ!$B$9:$IO$31,MATCH(Charts!$A13,Annual_PJ!$A$9:$A$31,0),0)</f>
        <v>1.1292909212877067</v>
      </c>
      <c r="C13" s="102" t="e">
        <f t="shared" si="0"/>
        <v>#N/A</v>
      </c>
      <c r="D13" s="116"/>
    </row>
    <row r="14" spans="1:4" x14ac:dyDescent="0.25">
      <c r="A14" s="100" t="s">
        <v>10</v>
      </c>
      <c r="B14" s="101">
        <f>HLOOKUP($A$1,Annual_PJ!$B$9:$IO$31,MATCH(Charts!$A14,Annual_PJ!$A$9:$A$31,0),0)</f>
        <v>1.4849178383316792</v>
      </c>
      <c r="C14" s="102" t="e">
        <f t="shared" si="0"/>
        <v>#N/A</v>
      </c>
      <c r="D14" s="116"/>
    </row>
    <row r="15" spans="1:4" x14ac:dyDescent="0.25">
      <c r="A15" s="100" t="s">
        <v>7</v>
      </c>
      <c r="B15" s="101">
        <f>HLOOKUP($A$1,Annual_PJ!$B$9:$IO$31,MATCH(Charts!$A15,Annual_PJ!$A$9:$A$31,0),0)</f>
        <v>2.3738673897884905</v>
      </c>
      <c r="C15" s="102" t="e">
        <f t="shared" si="0"/>
        <v>#N/A</v>
      </c>
      <c r="D15" s="116"/>
    </row>
    <row r="16" spans="1:4" x14ac:dyDescent="0.25">
      <c r="A16" s="100" t="s">
        <v>15</v>
      </c>
      <c r="B16" s="101">
        <f>HLOOKUP($A$1,Annual_PJ!$B$9:$IO$31,MATCH(Charts!$A16,Annual_PJ!$A$9:$A$31,0),0)</f>
        <v>2.4576152482821101</v>
      </c>
      <c r="C16" s="102" t="e">
        <f t="shared" si="0"/>
        <v>#N/A</v>
      </c>
      <c r="D16" s="116"/>
    </row>
    <row r="17" spans="1:4" x14ac:dyDescent="0.25">
      <c r="A17" s="100" t="s">
        <v>9</v>
      </c>
      <c r="B17" s="101">
        <f>HLOOKUP($A$1,Annual_PJ!$B$9:$IO$31,MATCH(Charts!$A17,Annual_PJ!$A$9:$A$31,0),0)</f>
        <v>4.8908368795550796</v>
      </c>
      <c r="C17" s="102" t="e">
        <f t="shared" si="0"/>
        <v>#N/A</v>
      </c>
      <c r="D17" s="116"/>
    </row>
    <row r="18" spans="1:4" x14ac:dyDescent="0.25">
      <c r="A18" s="100" t="s">
        <v>6</v>
      </c>
      <c r="B18" s="101">
        <f>HLOOKUP($A$1,Annual_PJ!$B$9:$IO$31,MATCH(Charts!$A18,Annual_PJ!$A$9:$A$31,0),0)</f>
        <v>6.8918483177885825</v>
      </c>
      <c r="C18" s="102" t="e">
        <f t="shared" si="0"/>
        <v>#N/A</v>
      </c>
      <c r="D18" s="116"/>
    </row>
    <row r="19" spans="1:4" x14ac:dyDescent="0.25">
      <c r="A19" s="100" t="s">
        <v>5</v>
      </c>
      <c r="B19" s="101">
        <f>HLOOKUP($A$1,Annual_PJ!$B$9:$IO$31,MATCH(Charts!$A19,Annual_PJ!$A$9:$A$31,0),0)</f>
        <v>8.4961717722169503</v>
      </c>
      <c r="C19" s="102" t="e">
        <f t="shared" si="0"/>
        <v>#N/A</v>
      </c>
      <c r="D19" s="116"/>
    </row>
    <row r="20" spans="1:4" x14ac:dyDescent="0.25">
      <c r="A20" s="100" t="s">
        <v>4</v>
      </c>
      <c r="B20" s="101">
        <f>HLOOKUP($A$1,Annual_PJ!$B$9:$IO$31,MATCH(Charts!$A20,Annual_PJ!$A$9:$A$31,0),0)</f>
        <v>10.191955807489501</v>
      </c>
      <c r="C20" s="102" t="e">
        <f t="shared" si="0"/>
        <v>#N/A</v>
      </c>
      <c r="D20" s="116"/>
    </row>
    <row r="21" spans="1:4" x14ac:dyDescent="0.25">
      <c r="A21" s="100" t="s">
        <v>3</v>
      </c>
      <c r="B21" s="101">
        <f>HLOOKUP($A$1,Annual_PJ!$B$9:$IO$31,MATCH(Charts!$A21,Annual_PJ!$A$9:$A$31,0),0)</f>
        <v>18.955019322135865</v>
      </c>
      <c r="C21" s="102" t="e">
        <f t="shared" si="0"/>
        <v>#N/A</v>
      </c>
      <c r="D21" s="116"/>
    </row>
    <row r="22" spans="1:4" ht="15.75" thickBot="1" x14ac:dyDescent="0.3">
      <c r="A22" s="103" t="s">
        <v>2</v>
      </c>
      <c r="B22" s="104">
        <f>HLOOKUP($A$1,Annual_PJ!$B$9:$IO$31,MATCH(Charts!$A22,Annual_PJ!$A$9:$A$31,0),0)</f>
        <v>28.375570414677782</v>
      </c>
      <c r="C22" s="105" t="e">
        <f t="shared" si="0"/>
        <v>#N/A</v>
      </c>
      <c r="D22" s="116"/>
    </row>
    <row r="23" spans="1:4" x14ac:dyDescent="0.25">
      <c r="B23" s="109"/>
    </row>
    <row r="24" spans="1:4" x14ac:dyDescent="0.25">
      <c r="A24" s="99" t="s">
        <v>165</v>
      </c>
    </row>
    <row r="25" spans="1:4" x14ac:dyDescent="0.25">
      <c r="A25" s="96" t="s">
        <v>166</v>
      </c>
    </row>
    <row r="48" spans="1:1" x14ac:dyDescent="0.25">
      <c r="A48" s="99" t="s">
        <v>169</v>
      </c>
    </row>
    <row r="49" spans="1:1" x14ac:dyDescent="0.25">
      <c r="A49" s="96" t="s">
        <v>170</v>
      </c>
    </row>
  </sheetData>
  <sortState ref="A5:D22">
    <sortCondition descending="1" ref="D5:D22"/>
  </sortState>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Annual_PJ!$B$9:$AQ$9</xm:f>
          </x14:formula1>
          <xm:sqref>A1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3" tint="0.59999389629810485"/>
    <outlinePr summaryBelow="0"/>
  </sheetPr>
  <dimension ref="A1:AS208"/>
  <sheetViews>
    <sheetView zoomScale="85" zoomScaleNormal="85" workbookViewId="0">
      <pane xSplit="1" ySplit="9" topLeftCell="AC19" activePane="bottomRight" state="frozen"/>
      <selection activeCell="AN33" sqref="AN33"/>
      <selection pane="topRight" activeCell="AN33" sqref="AN33"/>
      <selection pane="bottomLeft" activeCell="AN33" sqref="AN33"/>
      <selection pane="bottomRight" activeCell="AS43" sqref="AS43"/>
    </sheetView>
  </sheetViews>
  <sheetFormatPr defaultColWidth="9" defaultRowHeight="14.25" x14ac:dyDescent="0.2"/>
  <cols>
    <col min="1" max="1" width="46.25" style="2" customWidth="1"/>
    <col min="2" max="16384" width="9" style="1"/>
  </cols>
  <sheetData>
    <row r="1" spans="1:45" x14ac:dyDescent="0.2">
      <c r="A1" s="23"/>
    </row>
    <row r="7" spans="1:45" ht="21" x14ac:dyDescent="0.35">
      <c r="A7" s="8" t="s">
        <v>0</v>
      </c>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row>
    <row r="8" spans="1:45" ht="15" x14ac:dyDescent="0.25">
      <c r="A8" s="19" t="s">
        <v>52</v>
      </c>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row>
    <row r="9" spans="1:45" ht="14.25" customHeight="1" x14ac:dyDescent="0.25">
      <c r="A9" s="6" t="s">
        <v>51</v>
      </c>
      <c r="B9" s="10">
        <v>1974</v>
      </c>
      <c r="C9" s="10">
        <v>1975</v>
      </c>
      <c r="D9" s="10">
        <v>1976</v>
      </c>
      <c r="E9" s="10">
        <v>1977</v>
      </c>
      <c r="F9" s="10">
        <v>1978</v>
      </c>
      <c r="G9" s="10">
        <v>1979</v>
      </c>
      <c r="H9" s="10">
        <v>1980</v>
      </c>
      <c r="I9" s="10">
        <v>1981</v>
      </c>
      <c r="J9" s="10">
        <v>1982</v>
      </c>
      <c r="K9" s="10">
        <v>1983</v>
      </c>
      <c r="L9" s="10">
        <v>1984</v>
      </c>
      <c r="M9" s="10">
        <v>1985</v>
      </c>
      <c r="N9" s="10">
        <v>1986</v>
      </c>
      <c r="O9" s="10">
        <v>1987</v>
      </c>
      <c r="P9" s="10">
        <v>1988</v>
      </c>
      <c r="Q9" s="10">
        <v>1989</v>
      </c>
      <c r="R9" s="10">
        <v>1990</v>
      </c>
      <c r="S9" s="10">
        <v>1991</v>
      </c>
      <c r="T9" s="10">
        <v>1992</v>
      </c>
      <c r="U9" s="10">
        <v>1993</v>
      </c>
      <c r="V9" s="10">
        <v>1994</v>
      </c>
      <c r="W9" s="10">
        <v>1995</v>
      </c>
      <c r="X9" s="10">
        <v>1996</v>
      </c>
      <c r="Y9" s="10">
        <v>1997</v>
      </c>
      <c r="Z9" s="10">
        <v>1998</v>
      </c>
      <c r="AA9" s="10">
        <v>1999</v>
      </c>
      <c r="AB9" s="10">
        <v>2000</v>
      </c>
      <c r="AC9" s="10">
        <v>2001</v>
      </c>
      <c r="AD9" s="10">
        <v>2002</v>
      </c>
      <c r="AE9" s="10">
        <v>2003</v>
      </c>
      <c r="AF9" s="10">
        <v>2004</v>
      </c>
      <c r="AG9" s="10">
        <v>2005</v>
      </c>
      <c r="AH9" s="10">
        <v>2006</v>
      </c>
      <c r="AI9" s="10">
        <v>2007</v>
      </c>
      <c r="AJ9" s="10">
        <v>2008</v>
      </c>
      <c r="AK9" s="10">
        <v>2009</v>
      </c>
      <c r="AL9" s="10">
        <v>2010</v>
      </c>
      <c r="AM9" s="10">
        <v>2011</v>
      </c>
      <c r="AN9" s="10">
        <v>2012</v>
      </c>
      <c r="AO9" s="10">
        <v>2013</v>
      </c>
      <c r="AP9" s="10">
        <v>2014</v>
      </c>
      <c r="AQ9" s="10">
        <v>2015</v>
      </c>
      <c r="AR9" s="10">
        <v>2016</v>
      </c>
      <c r="AS9" s="10">
        <v>2017</v>
      </c>
    </row>
    <row r="10" spans="1:45" ht="14.25" customHeight="1" x14ac:dyDescent="0.25">
      <c r="A10" s="6"/>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R10" s="7"/>
    </row>
    <row r="11" spans="1:45" ht="15" x14ac:dyDescent="0.25">
      <c r="A11" s="42" t="s">
        <v>54</v>
      </c>
      <c r="B11" s="59">
        <f t="shared" ref="B11:AP11" si="0">B12+B41+B43-B57-B72-B87-B101</f>
        <v>184.98817929447375</v>
      </c>
      <c r="C11" s="59">
        <f t="shared" si="0"/>
        <v>199.4380258907664</v>
      </c>
      <c r="D11" s="59">
        <f t="shared" si="0"/>
        <v>179.13813945076723</v>
      </c>
      <c r="E11" s="59">
        <f t="shared" si="0"/>
        <v>178.62927689961046</v>
      </c>
      <c r="F11" s="59">
        <f t="shared" si="0"/>
        <v>169.30268093264084</v>
      </c>
      <c r="G11" s="59">
        <f t="shared" si="0"/>
        <v>165.22662843517062</v>
      </c>
      <c r="H11" s="59">
        <f t="shared" si="0"/>
        <v>163.85141994622316</v>
      </c>
      <c r="I11" s="59">
        <f t="shared" si="0"/>
        <v>160.5601230926693</v>
      </c>
      <c r="J11" s="59">
        <f t="shared" si="0"/>
        <v>155.87437444400069</v>
      </c>
      <c r="K11" s="59">
        <f t="shared" si="0"/>
        <v>156.13360081279853</v>
      </c>
      <c r="L11" s="59">
        <f t="shared" si="0"/>
        <v>158.49119870558985</v>
      </c>
      <c r="M11" s="59">
        <f t="shared" si="0"/>
        <v>148.21211312277529</v>
      </c>
      <c r="N11" s="59">
        <f t="shared" si="0"/>
        <v>140.19945235021697</v>
      </c>
      <c r="O11" s="59">
        <f t="shared" si="0"/>
        <v>162.09902642924581</v>
      </c>
      <c r="P11" s="59">
        <f t="shared" si="0"/>
        <v>147.43815530768128</v>
      </c>
      <c r="Q11" s="59">
        <f t="shared" si="0"/>
        <v>161.87669890459773</v>
      </c>
      <c r="R11" s="59">
        <f t="shared" si="0"/>
        <v>164.1279193663232</v>
      </c>
      <c r="S11" s="59">
        <f t="shared" si="0"/>
        <v>181.15821406542307</v>
      </c>
      <c r="T11" s="59">
        <f t="shared" si="0"/>
        <v>201.28353316680938</v>
      </c>
      <c r="U11" s="59">
        <f t="shared" si="0"/>
        <v>199.21721310810702</v>
      </c>
      <c r="V11" s="59">
        <f t="shared" si="0"/>
        <v>223.2314253236174</v>
      </c>
      <c r="W11" s="59">
        <f t="shared" si="0"/>
        <v>214.06721197155267</v>
      </c>
      <c r="X11" s="59">
        <f t="shared" si="0"/>
        <v>223.37578584522032</v>
      </c>
      <c r="Y11" s="59">
        <f t="shared" si="0"/>
        <v>232.20759417922767</v>
      </c>
      <c r="Z11" s="59">
        <f t="shared" si="0"/>
        <v>235.53277598789506</v>
      </c>
      <c r="AA11" s="59">
        <f t="shared" si="0"/>
        <v>248.10037870777273</v>
      </c>
      <c r="AB11" s="59">
        <f t="shared" si="0"/>
        <v>245.95223900538079</v>
      </c>
      <c r="AC11" s="59">
        <f t="shared" si="0"/>
        <v>249.75960104909126</v>
      </c>
      <c r="AD11" s="59">
        <f t="shared" si="0"/>
        <v>259.03151493989037</v>
      </c>
      <c r="AE11" s="59">
        <f t="shared" si="0"/>
        <v>276.11309558066984</v>
      </c>
      <c r="AF11" s="59">
        <f t="shared" si="0"/>
        <v>281.3575804183285</v>
      </c>
      <c r="AG11" s="59">
        <f t="shared" si="0"/>
        <v>284.54213821131151</v>
      </c>
      <c r="AH11" s="59">
        <f t="shared" si="0"/>
        <v>281.82022523692928</v>
      </c>
      <c r="AI11" s="59">
        <f t="shared" si="0"/>
        <v>283.85319059525068</v>
      </c>
      <c r="AJ11" s="59">
        <f t="shared" si="0"/>
        <v>281.44244198213016</v>
      </c>
      <c r="AK11" s="59">
        <f t="shared" si="0"/>
        <v>275.97108086496178</v>
      </c>
      <c r="AL11" s="59">
        <f t="shared" si="0"/>
        <v>271.1179486514423</v>
      </c>
      <c r="AM11" s="59">
        <f t="shared" si="0"/>
        <v>278.41488665260204</v>
      </c>
      <c r="AN11" s="59">
        <f t="shared" si="0"/>
        <v>275.65481831566734</v>
      </c>
      <c r="AO11" s="59">
        <f t="shared" si="0"/>
        <v>279.93948170655472</v>
      </c>
      <c r="AP11" s="59">
        <f t="shared" si="0"/>
        <v>280.05609960330946</v>
      </c>
      <c r="AQ11" s="59">
        <f>AQ12+AQ41+AQ43-AQ57-AQ72-AQ87-AQ101</f>
        <v>291.19381957490356</v>
      </c>
      <c r="AR11" s="59">
        <f t="shared" ref="AR11" si="1">AR12+AR41+AR43-AR57-AR72-AR87-AR101</f>
        <v>293.07169610712435</v>
      </c>
      <c r="AS11" s="59">
        <f>AS12+AS41+AS43-AS57-AS72-AS87-AS101</f>
        <v>312.45003391301657</v>
      </c>
    </row>
    <row r="12" spans="1:45" ht="14.25" customHeight="1" x14ac:dyDescent="0.2">
      <c r="A12" s="27" t="s">
        <v>1</v>
      </c>
      <c r="B12" s="17">
        <f t="shared" ref="B12:AP12" si="2">B13+B32</f>
        <v>7.9837578917246699</v>
      </c>
      <c r="C12" s="17">
        <f t="shared" si="2"/>
        <v>8.2840187837981727</v>
      </c>
      <c r="D12" s="17">
        <f t="shared" si="2"/>
        <v>21.968658661443172</v>
      </c>
      <c r="E12" s="17">
        <f t="shared" si="2"/>
        <v>31.504340431125911</v>
      </c>
      <c r="F12" s="17">
        <f t="shared" si="2"/>
        <v>26.815087422482129</v>
      </c>
      <c r="G12" s="17">
        <f t="shared" si="2"/>
        <v>17.922289372440986</v>
      </c>
      <c r="H12" s="17">
        <f t="shared" si="2"/>
        <v>15.740524848248127</v>
      </c>
      <c r="I12" s="17">
        <f t="shared" si="2"/>
        <v>21.347436846239425</v>
      </c>
      <c r="J12" s="17">
        <f t="shared" si="2"/>
        <v>32.188515116020554</v>
      </c>
      <c r="K12" s="17">
        <f t="shared" si="2"/>
        <v>31.941930377083914</v>
      </c>
      <c r="L12" s="17">
        <f t="shared" si="2"/>
        <v>43.923461102211498</v>
      </c>
      <c r="M12" s="17">
        <f t="shared" si="2"/>
        <v>60.723358291319705</v>
      </c>
      <c r="N12" s="17">
        <f t="shared" si="2"/>
        <v>69.001602115625985</v>
      </c>
      <c r="O12" s="17">
        <f t="shared" si="2"/>
        <v>64.522789412735378</v>
      </c>
      <c r="P12" s="17">
        <f t="shared" si="2"/>
        <v>76.88153407960553</v>
      </c>
      <c r="Q12" s="17">
        <f t="shared" si="2"/>
        <v>85.306383384090083</v>
      </c>
      <c r="R12" s="17">
        <f t="shared" si="2"/>
        <v>88.019010432622608</v>
      </c>
      <c r="S12" s="17">
        <f t="shared" si="2"/>
        <v>93.065466092405529</v>
      </c>
      <c r="T12" s="17">
        <f t="shared" si="2"/>
        <v>88.10271229778661</v>
      </c>
      <c r="U12" s="17">
        <f t="shared" si="2"/>
        <v>92.707116027342607</v>
      </c>
      <c r="V12" s="17">
        <f t="shared" si="2"/>
        <v>89.690587985431293</v>
      </c>
      <c r="W12" s="17">
        <f t="shared" si="2"/>
        <v>75.12533677445559</v>
      </c>
      <c r="X12" s="17">
        <f t="shared" si="2"/>
        <v>98.552763349890157</v>
      </c>
      <c r="Y12" s="17">
        <f t="shared" si="2"/>
        <v>128.38244527446321</v>
      </c>
      <c r="Z12" s="17">
        <f t="shared" si="2"/>
        <v>103.80980813414519</v>
      </c>
      <c r="AA12" s="17">
        <f t="shared" si="2"/>
        <v>93.546463328717053</v>
      </c>
      <c r="AB12" s="17">
        <f t="shared" si="2"/>
        <v>84.97690381223488</v>
      </c>
      <c r="AC12" s="17">
        <f t="shared" si="2"/>
        <v>81.918650718487868</v>
      </c>
      <c r="AD12" s="17">
        <f t="shared" si="2"/>
        <v>75.372524457357244</v>
      </c>
      <c r="AE12" s="17">
        <f t="shared" si="2"/>
        <v>58.338214637780453</v>
      </c>
      <c r="AF12" s="17">
        <f t="shared" si="2"/>
        <v>52.151086816135887</v>
      </c>
      <c r="AG12" s="17">
        <f t="shared" si="2"/>
        <v>48.915383525757157</v>
      </c>
      <c r="AH12" s="17">
        <f t="shared" si="2"/>
        <v>46.164752771837335</v>
      </c>
      <c r="AI12" s="17">
        <f t="shared" si="2"/>
        <v>93.883502194954417</v>
      </c>
      <c r="AJ12" s="17">
        <f t="shared" si="2"/>
        <v>132.47572106156534</v>
      </c>
      <c r="AK12" s="17">
        <f t="shared" si="2"/>
        <v>124.73190269320106</v>
      </c>
      <c r="AL12" s="17">
        <f t="shared" si="2"/>
        <v>123.36542034307135</v>
      </c>
      <c r="AM12" s="17">
        <f t="shared" si="2"/>
        <v>107.03853503047122</v>
      </c>
      <c r="AN12" s="17">
        <f t="shared" si="2"/>
        <v>95.456461656695296</v>
      </c>
      <c r="AO12" s="17">
        <f t="shared" si="2"/>
        <v>83.690439311290874</v>
      </c>
      <c r="AP12" s="17">
        <f t="shared" si="2"/>
        <v>93.777773290543024</v>
      </c>
      <c r="AQ12" s="17">
        <f>AQ13+AQ32</f>
        <v>97.179310814977811</v>
      </c>
      <c r="AR12" s="17">
        <f t="shared" ref="AR12" si="3">AR13+AR32</f>
        <v>82.493039639026037</v>
      </c>
      <c r="AS12" s="17">
        <f>AS13+AS32</f>
        <v>74.436036070264961</v>
      </c>
    </row>
    <row r="13" spans="1:45" ht="15" x14ac:dyDescent="0.25">
      <c r="A13" s="44" t="s">
        <v>172</v>
      </c>
      <c r="B13" s="60">
        <f t="shared" ref="B13:AP13" si="4">SUM(B14:B31)</f>
        <v>7.8760028917246698</v>
      </c>
      <c r="C13" s="60">
        <f t="shared" si="4"/>
        <v>8.1384907837981721</v>
      </c>
      <c r="D13" s="60">
        <f t="shared" si="4"/>
        <v>21.576876661443173</v>
      </c>
      <c r="E13" s="60">
        <f t="shared" si="4"/>
        <v>30.95262243112591</v>
      </c>
      <c r="F13" s="60">
        <f t="shared" si="4"/>
        <v>26.136624422482129</v>
      </c>
      <c r="G13" s="60">
        <f t="shared" si="4"/>
        <v>16.750010372440986</v>
      </c>
      <c r="H13" s="60">
        <f t="shared" si="4"/>
        <v>14.887286968248127</v>
      </c>
      <c r="I13" s="60">
        <f t="shared" si="4"/>
        <v>20.045986972239426</v>
      </c>
      <c r="J13" s="60">
        <f t="shared" si="4"/>
        <v>30.651057116020553</v>
      </c>
      <c r="K13" s="60">
        <f t="shared" si="4"/>
        <v>30.201070377083912</v>
      </c>
      <c r="L13" s="60">
        <f t="shared" si="4"/>
        <v>41.329191102211496</v>
      </c>
      <c r="M13" s="60">
        <f t="shared" si="4"/>
        <v>56.063617291319709</v>
      </c>
      <c r="N13" s="60">
        <f t="shared" si="4"/>
        <v>63.563415115625986</v>
      </c>
      <c r="O13" s="60">
        <f t="shared" si="4"/>
        <v>59.080336412735384</v>
      </c>
      <c r="P13" s="60">
        <f t="shared" si="4"/>
        <v>71.102512079605532</v>
      </c>
      <c r="Q13" s="60">
        <f t="shared" si="4"/>
        <v>79.570696384090084</v>
      </c>
      <c r="R13" s="60">
        <f t="shared" si="4"/>
        <v>82.009451432622612</v>
      </c>
      <c r="S13" s="60">
        <f t="shared" si="4"/>
        <v>85.989419092405527</v>
      </c>
      <c r="T13" s="60">
        <f t="shared" si="4"/>
        <v>81.15175572963507</v>
      </c>
      <c r="U13" s="60">
        <f t="shared" si="4"/>
        <v>85.665629438136889</v>
      </c>
      <c r="V13" s="60">
        <f t="shared" si="4"/>
        <v>82.594158203586488</v>
      </c>
      <c r="W13" s="60">
        <f t="shared" si="4"/>
        <v>69.361032042442417</v>
      </c>
      <c r="X13" s="60">
        <f t="shared" si="4"/>
        <v>91.883458447200397</v>
      </c>
      <c r="Y13" s="60">
        <f t="shared" si="4"/>
        <v>121.55947634578663</v>
      </c>
      <c r="Z13" s="60">
        <f t="shared" si="4"/>
        <v>96.337849460559696</v>
      </c>
      <c r="AA13" s="60">
        <f t="shared" si="4"/>
        <v>85.065891085786944</v>
      </c>
      <c r="AB13" s="60">
        <f t="shared" si="4"/>
        <v>75.927845202583555</v>
      </c>
      <c r="AC13" s="60">
        <f t="shared" si="4"/>
        <v>71.176869367990292</v>
      </c>
      <c r="AD13" s="60">
        <f t="shared" si="4"/>
        <v>64.515281548607788</v>
      </c>
      <c r="AE13" s="60">
        <f t="shared" si="4"/>
        <v>50.156490243098219</v>
      </c>
      <c r="AF13" s="60">
        <f t="shared" si="4"/>
        <v>43.353177220074102</v>
      </c>
      <c r="AG13" s="60">
        <f t="shared" si="4"/>
        <v>40.313185701235319</v>
      </c>
      <c r="AH13" s="60">
        <f t="shared" si="4"/>
        <v>38.73777570065468</v>
      </c>
      <c r="AI13" s="60">
        <f t="shared" si="4"/>
        <v>88.433276745102305</v>
      </c>
      <c r="AJ13" s="60">
        <f t="shared" si="4"/>
        <v>128.26218966952041</v>
      </c>
      <c r="AK13" s="60">
        <f t="shared" si="4"/>
        <v>121.1133959905833</v>
      </c>
      <c r="AL13" s="60">
        <f t="shared" si="4"/>
        <v>116.02335128380626</v>
      </c>
      <c r="AM13" s="60">
        <f t="shared" si="4"/>
        <v>99.721879249567237</v>
      </c>
      <c r="AN13" s="60">
        <f t="shared" si="4"/>
        <v>87.267916725283072</v>
      </c>
      <c r="AO13" s="60">
        <f t="shared" si="4"/>
        <v>74.919994793394167</v>
      </c>
      <c r="AP13" s="60">
        <f t="shared" si="4"/>
        <v>83.582856532889494</v>
      </c>
      <c r="AQ13" s="60">
        <f>SUM(AQ14:AQ31)</f>
        <v>87.59224618151373</v>
      </c>
      <c r="AR13" s="60">
        <f t="shared" ref="AR13" si="5">SUM(AR14:AR31)</f>
        <v>74.159287751726836</v>
      </c>
      <c r="AS13" s="60">
        <f>SUM(AS14:AS31)</f>
        <v>65.714953187313867</v>
      </c>
    </row>
    <row r="14" spans="1:45" ht="15" x14ac:dyDescent="0.25">
      <c r="A14" s="46" t="s">
        <v>6</v>
      </c>
      <c r="B14" s="61">
        <v>0</v>
      </c>
      <c r="C14" s="61">
        <v>0</v>
      </c>
      <c r="D14" s="61">
        <v>0</v>
      </c>
      <c r="E14" s="61">
        <v>0</v>
      </c>
      <c r="F14" s="61">
        <v>0</v>
      </c>
      <c r="G14" s="61">
        <v>4.4439903317809186</v>
      </c>
      <c r="H14" s="61">
        <v>6.4683159839045885</v>
      </c>
      <c r="I14" s="61">
        <v>9.3109060182466994</v>
      </c>
      <c r="J14" s="61">
        <v>17.676557417111635</v>
      </c>
      <c r="K14" s="61">
        <v>16.778039953770531</v>
      </c>
      <c r="L14" s="61">
        <v>20.376172055930301</v>
      </c>
      <c r="M14" s="61">
        <v>24.006307714193042</v>
      </c>
      <c r="N14" s="61">
        <v>29.169891625524958</v>
      </c>
      <c r="O14" s="61">
        <v>27.80094558464992</v>
      </c>
      <c r="P14" s="61">
        <v>30.167270004608675</v>
      </c>
      <c r="Q14" s="61">
        <v>30.545832877474592</v>
      </c>
      <c r="R14" s="61">
        <v>30.950732688714709</v>
      </c>
      <c r="S14" s="61">
        <v>31.232019867033124</v>
      </c>
      <c r="T14" s="61">
        <v>34.012860565994544</v>
      </c>
      <c r="U14" s="61">
        <v>34.784332979687967</v>
      </c>
      <c r="V14" s="61">
        <v>34.572629321555546</v>
      </c>
      <c r="W14" s="61">
        <v>37.782142049769952</v>
      </c>
      <c r="X14" s="61">
        <v>62.284559427609288</v>
      </c>
      <c r="Y14" s="61">
        <v>93.218769730847228</v>
      </c>
      <c r="Z14" s="61">
        <v>69.713326968392778</v>
      </c>
      <c r="AA14" s="61">
        <v>62.049196716535974</v>
      </c>
      <c r="AB14" s="61">
        <v>58.134836041078628</v>
      </c>
      <c r="AC14" s="61">
        <v>52.567821100790511</v>
      </c>
      <c r="AD14" s="61">
        <v>49.502198552949331</v>
      </c>
      <c r="AE14" s="61">
        <v>37.071270314028723</v>
      </c>
      <c r="AF14" s="61">
        <v>29.070114668125029</v>
      </c>
      <c r="AG14" s="61">
        <v>26.969217885754681</v>
      </c>
      <c r="AH14" s="61">
        <v>21.797109259793363</v>
      </c>
      <c r="AI14" s="61">
        <v>12.102773549715691</v>
      </c>
      <c r="AJ14" s="61">
        <v>10.372988247647845</v>
      </c>
      <c r="AK14" s="61">
        <v>10.60096045482849</v>
      </c>
      <c r="AL14" s="61">
        <v>10.894891765444857</v>
      </c>
      <c r="AM14" s="61">
        <v>7.1454278253504508</v>
      </c>
      <c r="AN14" s="61">
        <v>7.1082353642461049</v>
      </c>
      <c r="AO14" s="61">
        <v>8.0794199441761609</v>
      </c>
      <c r="AP14" s="61">
        <v>9.3306979110131447</v>
      </c>
      <c r="AQ14" s="61">
        <v>6.8918483177885825</v>
      </c>
      <c r="AR14" s="61">
        <v>6.2403411480971984</v>
      </c>
      <c r="AS14" s="61">
        <v>6.5490161591472562</v>
      </c>
    </row>
    <row r="15" spans="1:45" ht="15" x14ac:dyDescent="0.25">
      <c r="A15" s="46" t="s">
        <v>7</v>
      </c>
      <c r="B15" s="61">
        <v>7.8760028917246698</v>
      </c>
      <c r="C15" s="61">
        <v>8.1384907837981721</v>
      </c>
      <c r="D15" s="61">
        <v>21.576876661443173</v>
      </c>
      <c r="E15" s="61">
        <v>30.95262243112591</v>
      </c>
      <c r="F15" s="61">
        <v>26.136624422482129</v>
      </c>
      <c r="G15" s="61">
        <v>12.306020040660067</v>
      </c>
      <c r="H15" s="61">
        <v>8.4124125316900003</v>
      </c>
      <c r="I15" s="61">
        <v>10.169605065318434</v>
      </c>
      <c r="J15" s="61">
        <v>12.756926845181644</v>
      </c>
      <c r="K15" s="61">
        <v>12.902025270206391</v>
      </c>
      <c r="L15" s="61">
        <v>13.367403672070877</v>
      </c>
      <c r="M15" s="61">
        <v>14.407641156158402</v>
      </c>
      <c r="N15" s="61">
        <v>13.390519928371923</v>
      </c>
      <c r="O15" s="61">
        <v>11.68700752619678</v>
      </c>
      <c r="P15" s="61">
        <v>12.702704729386685</v>
      </c>
      <c r="Q15" s="61">
        <v>12.654285709421217</v>
      </c>
      <c r="R15" s="61">
        <v>11.484952644073129</v>
      </c>
      <c r="S15" s="61">
        <v>11.13355451928526</v>
      </c>
      <c r="T15" s="61">
        <v>11.000978456595554</v>
      </c>
      <c r="U15" s="61">
        <v>10.059500891263539</v>
      </c>
      <c r="V15" s="61">
        <v>9.5956407689754588</v>
      </c>
      <c r="W15" s="61">
        <v>7.839748150796817</v>
      </c>
      <c r="X15" s="61">
        <v>8.0412983244310059</v>
      </c>
      <c r="Y15" s="61">
        <v>6.6598343726363689</v>
      </c>
      <c r="Z15" s="61">
        <v>6.2390332284307517</v>
      </c>
      <c r="AA15" s="61">
        <v>5.6069561451740464</v>
      </c>
      <c r="AB15" s="61">
        <v>4.8189448659619085</v>
      </c>
      <c r="AC15" s="61">
        <v>4.5631998663625284</v>
      </c>
      <c r="AD15" s="61">
        <v>4.247796642212144</v>
      </c>
      <c r="AE15" s="61">
        <v>3.5371792366403834</v>
      </c>
      <c r="AF15" s="61">
        <v>4.9316780999612009</v>
      </c>
      <c r="AG15" s="61">
        <v>4.1379320790666494</v>
      </c>
      <c r="AH15" s="61">
        <v>4.2570965445240434</v>
      </c>
      <c r="AI15" s="61">
        <v>3.599282552018702</v>
      </c>
      <c r="AJ15" s="61">
        <v>3.0583446255595836</v>
      </c>
      <c r="AK15" s="61">
        <v>2.3982512742109297</v>
      </c>
      <c r="AL15" s="61">
        <v>2.5840355600472638</v>
      </c>
      <c r="AM15" s="61">
        <v>2.9157813841144078</v>
      </c>
      <c r="AN15" s="61">
        <v>2.4793099466303383</v>
      </c>
      <c r="AO15" s="61">
        <v>2.2831332254347161</v>
      </c>
      <c r="AP15" s="61">
        <v>3.3062443797931644</v>
      </c>
      <c r="AQ15" s="61">
        <v>2.3738673897884905</v>
      </c>
      <c r="AR15" s="61">
        <v>1.8058677268885566</v>
      </c>
      <c r="AS15" s="61">
        <v>1.5944087011421639</v>
      </c>
    </row>
    <row r="16" spans="1:45" ht="15" x14ac:dyDescent="0.25">
      <c r="A16" s="46" t="s">
        <v>3</v>
      </c>
      <c r="B16" s="61">
        <v>0</v>
      </c>
      <c r="C16" s="61">
        <v>0</v>
      </c>
      <c r="D16" s="61">
        <v>0</v>
      </c>
      <c r="E16" s="61">
        <v>0</v>
      </c>
      <c r="F16" s="61">
        <v>0</v>
      </c>
      <c r="G16" s="61">
        <v>0</v>
      </c>
      <c r="H16" s="61">
        <v>0</v>
      </c>
      <c r="I16" s="61">
        <v>0</v>
      </c>
      <c r="J16" s="61">
        <v>0</v>
      </c>
      <c r="K16" s="61">
        <v>0</v>
      </c>
      <c r="L16" s="61">
        <v>0</v>
      </c>
      <c r="M16" s="61">
        <v>0</v>
      </c>
      <c r="N16" s="61">
        <v>0</v>
      </c>
      <c r="O16" s="61">
        <v>0</v>
      </c>
      <c r="P16" s="61">
        <v>0</v>
      </c>
      <c r="Q16" s="61">
        <v>0</v>
      </c>
      <c r="R16" s="61">
        <v>0</v>
      </c>
      <c r="S16" s="61">
        <v>0</v>
      </c>
      <c r="T16" s="61">
        <v>0</v>
      </c>
      <c r="U16" s="61">
        <v>0</v>
      </c>
      <c r="V16" s="61">
        <v>0</v>
      </c>
      <c r="W16" s="61">
        <v>0</v>
      </c>
      <c r="X16" s="61">
        <v>0</v>
      </c>
      <c r="Y16" s="61">
        <v>0</v>
      </c>
      <c r="Z16" s="61">
        <v>0</v>
      </c>
      <c r="AA16" s="61">
        <v>0</v>
      </c>
      <c r="AB16" s="61">
        <v>0</v>
      </c>
      <c r="AC16" s="61">
        <v>0</v>
      </c>
      <c r="AD16" s="61">
        <v>0</v>
      </c>
      <c r="AE16" s="61">
        <v>0</v>
      </c>
      <c r="AF16" s="61">
        <v>0</v>
      </c>
      <c r="AG16" s="61">
        <v>0</v>
      </c>
      <c r="AH16" s="61">
        <v>5.3897029371875727</v>
      </c>
      <c r="AI16" s="61">
        <v>27.010430294866136</v>
      </c>
      <c r="AJ16" s="61">
        <v>26.392981695383305</v>
      </c>
      <c r="AK16" s="61">
        <v>24.775317460033669</v>
      </c>
      <c r="AL16" s="61">
        <v>24.316910527917958</v>
      </c>
      <c r="AM16" s="61">
        <v>22.57063254838322</v>
      </c>
      <c r="AN16" s="61">
        <v>23.149118540990987</v>
      </c>
      <c r="AO16" s="61">
        <v>23.839081568308213</v>
      </c>
      <c r="AP16" s="61">
        <v>23.878291669086924</v>
      </c>
      <c r="AQ16" s="61">
        <v>18.955019322135865</v>
      </c>
      <c r="AR16" s="61">
        <v>18.541429002913151</v>
      </c>
      <c r="AS16" s="61">
        <v>15.526961302286251</v>
      </c>
    </row>
    <row r="17" spans="1:45" ht="15" x14ac:dyDescent="0.25">
      <c r="A17" s="46" t="s">
        <v>4</v>
      </c>
      <c r="B17" s="61">
        <v>0</v>
      </c>
      <c r="C17" s="61">
        <v>0</v>
      </c>
      <c r="D17" s="61">
        <v>0</v>
      </c>
      <c r="E17" s="61">
        <v>0</v>
      </c>
      <c r="F17" s="61">
        <v>0</v>
      </c>
      <c r="G17" s="61">
        <v>0</v>
      </c>
      <c r="H17" s="61">
        <v>0</v>
      </c>
      <c r="I17" s="61">
        <v>0</v>
      </c>
      <c r="J17" s="61">
        <v>0</v>
      </c>
      <c r="K17" s="61">
        <v>0</v>
      </c>
      <c r="L17" s="61">
        <v>0</v>
      </c>
      <c r="M17" s="61">
        <v>0</v>
      </c>
      <c r="N17" s="61">
        <v>0</v>
      </c>
      <c r="O17" s="61">
        <v>0</v>
      </c>
      <c r="P17" s="61">
        <v>0</v>
      </c>
      <c r="Q17" s="61">
        <v>0</v>
      </c>
      <c r="R17" s="61">
        <v>0</v>
      </c>
      <c r="S17" s="61">
        <v>0</v>
      </c>
      <c r="T17" s="61">
        <v>0</v>
      </c>
      <c r="U17" s="61">
        <v>0</v>
      </c>
      <c r="V17" s="61">
        <v>0</v>
      </c>
      <c r="W17" s="61">
        <v>0</v>
      </c>
      <c r="X17" s="61">
        <v>0</v>
      </c>
      <c r="Y17" s="61">
        <v>0</v>
      </c>
      <c r="Z17" s="61">
        <v>0</v>
      </c>
      <c r="AA17" s="61">
        <v>0</v>
      </c>
      <c r="AB17" s="61">
        <v>0</v>
      </c>
      <c r="AC17" s="61">
        <v>0</v>
      </c>
      <c r="AD17" s="61">
        <v>0</v>
      </c>
      <c r="AE17" s="61">
        <v>0</v>
      </c>
      <c r="AF17" s="61">
        <v>0</v>
      </c>
      <c r="AG17" s="61">
        <v>0</v>
      </c>
      <c r="AH17" s="61">
        <v>0</v>
      </c>
      <c r="AI17" s="61">
        <v>38.981440402121052</v>
      </c>
      <c r="AJ17" s="61">
        <v>82.749381407798154</v>
      </c>
      <c r="AK17" s="61">
        <v>38.562547639913163</v>
      </c>
      <c r="AL17" s="61">
        <v>21.309402190119673</v>
      </c>
      <c r="AM17" s="61">
        <v>16.167867166650826</v>
      </c>
      <c r="AN17" s="61">
        <v>11.93572543440499</v>
      </c>
      <c r="AO17" s="61">
        <v>8.6191317033773682</v>
      </c>
      <c r="AP17" s="61">
        <v>7.499931032435101</v>
      </c>
      <c r="AQ17" s="61">
        <v>10.191955807489501</v>
      </c>
      <c r="AR17" s="61">
        <v>6.9819669122709955</v>
      </c>
      <c r="AS17" s="61">
        <v>5.1698238547884356</v>
      </c>
    </row>
    <row r="18" spans="1:45" ht="15" x14ac:dyDescent="0.25">
      <c r="A18" s="46" t="s">
        <v>2</v>
      </c>
      <c r="B18" s="61">
        <v>0</v>
      </c>
      <c r="C18" s="61">
        <v>0</v>
      </c>
      <c r="D18" s="61">
        <v>0</v>
      </c>
      <c r="E18" s="61">
        <v>0</v>
      </c>
      <c r="F18" s="61">
        <v>0</v>
      </c>
      <c r="G18" s="61">
        <v>0</v>
      </c>
      <c r="H18" s="61">
        <v>0</v>
      </c>
      <c r="I18" s="61">
        <v>0</v>
      </c>
      <c r="J18" s="61">
        <v>0</v>
      </c>
      <c r="K18" s="61">
        <v>0</v>
      </c>
      <c r="L18" s="61">
        <v>0</v>
      </c>
      <c r="M18" s="61">
        <v>0</v>
      </c>
      <c r="N18" s="61">
        <v>0</v>
      </c>
      <c r="O18" s="61">
        <v>0</v>
      </c>
      <c r="P18" s="61">
        <v>0</v>
      </c>
      <c r="Q18" s="61">
        <v>0</v>
      </c>
      <c r="R18" s="61">
        <v>0</v>
      </c>
      <c r="S18" s="61">
        <v>0</v>
      </c>
      <c r="T18" s="61">
        <v>0</v>
      </c>
      <c r="U18" s="61">
        <v>0</v>
      </c>
      <c r="V18" s="61">
        <v>0</v>
      </c>
      <c r="W18" s="61">
        <v>0</v>
      </c>
      <c r="X18" s="61">
        <v>0</v>
      </c>
      <c r="Y18" s="61">
        <v>0</v>
      </c>
      <c r="Z18" s="61">
        <v>0</v>
      </c>
      <c r="AA18" s="61">
        <v>0</v>
      </c>
      <c r="AB18" s="61">
        <v>0</v>
      </c>
      <c r="AC18" s="61">
        <v>0</v>
      </c>
      <c r="AD18" s="61">
        <v>0</v>
      </c>
      <c r="AE18" s="61">
        <v>0</v>
      </c>
      <c r="AF18" s="61">
        <v>0</v>
      </c>
      <c r="AG18" s="61">
        <v>0</v>
      </c>
      <c r="AH18" s="61">
        <v>0</v>
      </c>
      <c r="AI18" s="61">
        <v>0</v>
      </c>
      <c r="AJ18" s="61">
        <v>0</v>
      </c>
      <c r="AK18" s="61">
        <v>36.359351313433898</v>
      </c>
      <c r="AL18" s="61">
        <v>38.242002959871549</v>
      </c>
      <c r="AM18" s="61">
        <v>32.94475453943231</v>
      </c>
      <c r="AN18" s="61">
        <v>22.655978304061897</v>
      </c>
      <c r="AO18" s="61">
        <v>12.190419467716229</v>
      </c>
      <c r="AP18" s="61">
        <v>17.880478693355645</v>
      </c>
      <c r="AQ18" s="61">
        <v>28.375570414677782</v>
      </c>
      <c r="AR18" s="61">
        <v>21.392447753738164</v>
      </c>
      <c r="AS18" s="61">
        <v>18.703053157405169</v>
      </c>
    </row>
    <row r="19" spans="1:45" ht="15" x14ac:dyDescent="0.25">
      <c r="A19" s="46" t="s">
        <v>5</v>
      </c>
      <c r="B19" s="61">
        <v>0</v>
      </c>
      <c r="C19" s="61">
        <v>0</v>
      </c>
      <c r="D19" s="61">
        <v>0</v>
      </c>
      <c r="E19" s="61">
        <v>0</v>
      </c>
      <c r="F19" s="61">
        <v>0</v>
      </c>
      <c r="G19" s="61">
        <v>0</v>
      </c>
      <c r="H19" s="61">
        <v>0</v>
      </c>
      <c r="I19" s="61">
        <v>0</v>
      </c>
      <c r="J19" s="61">
        <v>0</v>
      </c>
      <c r="K19" s="61">
        <v>0</v>
      </c>
      <c r="L19" s="61">
        <v>0</v>
      </c>
      <c r="M19" s="61">
        <v>0</v>
      </c>
      <c r="N19" s="61">
        <v>0</v>
      </c>
      <c r="O19" s="61">
        <v>0</v>
      </c>
      <c r="P19" s="61">
        <v>0</v>
      </c>
      <c r="Q19" s="61">
        <v>0</v>
      </c>
      <c r="R19" s="61">
        <v>0</v>
      </c>
      <c r="S19" s="61">
        <v>0</v>
      </c>
      <c r="T19" s="61">
        <v>0</v>
      </c>
      <c r="U19" s="61">
        <v>0</v>
      </c>
      <c r="V19" s="61">
        <v>0</v>
      </c>
      <c r="W19" s="61">
        <v>0</v>
      </c>
      <c r="X19" s="61">
        <v>0</v>
      </c>
      <c r="Y19" s="61">
        <v>0</v>
      </c>
      <c r="Z19" s="61">
        <v>0</v>
      </c>
      <c r="AA19" s="61">
        <v>0</v>
      </c>
      <c r="AB19" s="61">
        <v>0</v>
      </c>
      <c r="AC19" s="61">
        <v>0</v>
      </c>
      <c r="AD19" s="61">
        <v>0</v>
      </c>
      <c r="AE19" s="61">
        <v>0</v>
      </c>
      <c r="AF19" s="61">
        <v>0</v>
      </c>
      <c r="AG19" s="61">
        <v>0</v>
      </c>
      <c r="AH19" s="61">
        <v>0</v>
      </c>
      <c r="AI19" s="61">
        <v>0</v>
      </c>
      <c r="AJ19" s="61">
        <v>0</v>
      </c>
      <c r="AK19" s="61">
        <v>0.53839429174296294</v>
      </c>
      <c r="AL19" s="61">
        <v>11.170412027537555</v>
      </c>
      <c r="AM19" s="61">
        <v>10.415593569307598</v>
      </c>
      <c r="AN19" s="61">
        <v>9.262444316024947</v>
      </c>
      <c r="AO19" s="61">
        <v>9.4888645926615673</v>
      </c>
      <c r="AP19" s="61">
        <v>9.0100498005003917</v>
      </c>
      <c r="AQ19" s="61">
        <v>8.4961717722169503</v>
      </c>
      <c r="AR19" s="61">
        <v>7.4359399726556283</v>
      </c>
      <c r="AS19" s="61">
        <v>6.7491108237954629</v>
      </c>
    </row>
    <row r="20" spans="1:45" ht="15" x14ac:dyDescent="0.25">
      <c r="A20" s="46" t="s">
        <v>8</v>
      </c>
      <c r="B20" s="61">
        <v>0</v>
      </c>
      <c r="C20" s="61">
        <v>0</v>
      </c>
      <c r="D20" s="61">
        <v>0</v>
      </c>
      <c r="E20" s="61">
        <v>0</v>
      </c>
      <c r="F20" s="61">
        <v>0</v>
      </c>
      <c r="G20" s="61">
        <v>0</v>
      </c>
      <c r="H20" s="61">
        <v>6.5584526535386748E-3</v>
      </c>
      <c r="I20" s="61">
        <v>0.56547588867429388</v>
      </c>
      <c r="J20" s="61">
        <v>0.21757285372727722</v>
      </c>
      <c r="K20" s="61">
        <v>0.25147090261678817</v>
      </c>
      <c r="L20" s="61">
        <v>4.7922080338021145</v>
      </c>
      <c r="M20" s="61">
        <v>17.357059339206153</v>
      </c>
      <c r="N20" s="61">
        <v>20.795823839826689</v>
      </c>
      <c r="O20" s="61">
        <v>19.427623850790205</v>
      </c>
      <c r="P20" s="61">
        <v>22.145454256524371</v>
      </c>
      <c r="Q20" s="61">
        <v>23.445934408859198</v>
      </c>
      <c r="R20" s="61">
        <v>22.080212904837133</v>
      </c>
      <c r="S20" s="61">
        <v>19.481502301949803</v>
      </c>
      <c r="T20" s="61">
        <v>15.648506161881961</v>
      </c>
      <c r="U20" s="61">
        <v>14.744126045389926</v>
      </c>
      <c r="V20" s="61">
        <v>13.627702003279698</v>
      </c>
      <c r="W20" s="61">
        <v>13.56390961206243</v>
      </c>
      <c r="X20" s="61">
        <v>12.052376928115184</v>
      </c>
      <c r="Y20" s="61">
        <v>11.373843992244714</v>
      </c>
      <c r="Z20" s="61">
        <v>11.180217116810587</v>
      </c>
      <c r="AA20" s="61">
        <v>10.376654144597369</v>
      </c>
      <c r="AB20" s="61">
        <v>7.27831909334191</v>
      </c>
      <c r="AC20" s="61">
        <v>6.7763689835877354</v>
      </c>
      <c r="AD20" s="61">
        <v>3.7501385415398696</v>
      </c>
      <c r="AE20" s="61">
        <v>3.4792972632409507</v>
      </c>
      <c r="AF20" s="61">
        <v>3.0572304432966737</v>
      </c>
      <c r="AG20" s="61">
        <v>2.6894997008272923</v>
      </c>
      <c r="AH20" s="61">
        <v>2.1337852504506603</v>
      </c>
      <c r="AI20" s="61">
        <v>1.6489935121692152</v>
      </c>
      <c r="AJ20" s="61">
        <v>1.1413234473997349</v>
      </c>
      <c r="AK20" s="61">
        <v>1.0528224028501505</v>
      </c>
      <c r="AL20" s="61">
        <v>0.84287561967592217</v>
      </c>
      <c r="AM20" s="61">
        <v>0.74744338520961418</v>
      </c>
      <c r="AN20" s="61">
        <v>0.77256026151981405</v>
      </c>
      <c r="AO20" s="61">
        <v>0.58063756413501055</v>
      </c>
      <c r="AP20" s="61">
        <v>0.40469019122894428</v>
      </c>
      <c r="AQ20" s="61">
        <v>0.24000947095222905</v>
      </c>
      <c r="AR20" s="61">
        <v>0.10769464880350729</v>
      </c>
      <c r="AS20" s="61">
        <v>7.6462575036581664E-3</v>
      </c>
    </row>
    <row r="21" spans="1:45" ht="15" x14ac:dyDescent="0.25">
      <c r="A21" s="46" t="s">
        <v>9</v>
      </c>
      <c r="B21" s="61">
        <v>0</v>
      </c>
      <c r="C21" s="61">
        <v>0</v>
      </c>
      <c r="D21" s="61">
        <v>0</v>
      </c>
      <c r="E21" s="61">
        <v>0</v>
      </c>
      <c r="F21" s="61">
        <v>0</v>
      </c>
      <c r="G21" s="61">
        <v>0</v>
      </c>
      <c r="H21" s="61">
        <v>0</v>
      </c>
      <c r="I21" s="61">
        <v>0</v>
      </c>
      <c r="J21" s="61">
        <v>0</v>
      </c>
      <c r="K21" s="61">
        <v>0</v>
      </c>
      <c r="L21" s="61">
        <v>0</v>
      </c>
      <c r="M21" s="61">
        <v>0</v>
      </c>
      <c r="N21" s="61">
        <v>0</v>
      </c>
      <c r="O21" s="61">
        <v>0</v>
      </c>
      <c r="P21" s="61">
        <v>0</v>
      </c>
      <c r="Q21" s="61">
        <v>0</v>
      </c>
      <c r="R21" s="61">
        <v>0</v>
      </c>
      <c r="S21" s="61">
        <v>0</v>
      </c>
      <c r="T21" s="61">
        <v>0</v>
      </c>
      <c r="U21" s="61">
        <v>0</v>
      </c>
      <c r="V21" s="61">
        <v>0</v>
      </c>
      <c r="W21" s="61">
        <v>0</v>
      </c>
      <c r="X21" s="61">
        <v>0</v>
      </c>
      <c r="Y21" s="61">
        <v>4.5828242995085297E-2</v>
      </c>
      <c r="Z21" s="61">
        <v>0.18435726147891457</v>
      </c>
      <c r="AA21" s="61">
        <v>0</v>
      </c>
      <c r="AB21" s="61">
        <v>0</v>
      </c>
      <c r="AC21" s="61">
        <v>0.32007473131273856</v>
      </c>
      <c r="AD21" s="61">
        <v>0.8811393469116402</v>
      </c>
      <c r="AE21" s="61">
        <v>0.68858842936699605</v>
      </c>
      <c r="AF21" s="61">
        <v>0.63854289440035006</v>
      </c>
      <c r="AG21" s="61">
        <v>0.4615759754305343</v>
      </c>
      <c r="AH21" s="61">
        <v>0.43020710843151505</v>
      </c>
      <c r="AI21" s="61">
        <v>0.54403471424646432</v>
      </c>
      <c r="AJ21" s="61">
        <v>0.71955573592174893</v>
      </c>
      <c r="AK21" s="61">
        <v>1.6324254630900501</v>
      </c>
      <c r="AL21" s="61">
        <v>1.3345217376396199</v>
      </c>
      <c r="AM21" s="61">
        <v>1.3218990901884478</v>
      </c>
      <c r="AN21" s="61">
        <v>2.2187601491098317</v>
      </c>
      <c r="AO21" s="61">
        <v>2.9311142555869942</v>
      </c>
      <c r="AP21" s="61">
        <v>4.4166610998568592</v>
      </c>
      <c r="AQ21" s="61">
        <v>4.8908368795550796</v>
      </c>
      <c r="AR21" s="61">
        <v>5.499430026827838</v>
      </c>
      <c r="AS21" s="61">
        <v>5.5147494068782672</v>
      </c>
    </row>
    <row r="22" spans="1:45" ht="15" x14ac:dyDescent="0.25">
      <c r="A22" s="46" t="s">
        <v>10</v>
      </c>
      <c r="B22" s="61">
        <v>0</v>
      </c>
      <c r="C22" s="61">
        <v>0</v>
      </c>
      <c r="D22" s="61">
        <v>0</v>
      </c>
      <c r="E22" s="61">
        <v>0</v>
      </c>
      <c r="F22" s="61">
        <v>0</v>
      </c>
      <c r="G22" s="61">
        <v>0</v>
      </c>
      <c r="H22" s="61">
        <v>0</v>
      </c>
      <c r="I22" s="61">
        <v>0</v>
      </c>
      <c r="J22" s="61">
        <v>0</v>
      </c>
      <c r="K22" s="61">
        <v>0</v>
      </c>
      <c r="L22" s="61">
        <v>0</v>
      </c>
      <c r="M22" s="61">
        <v>0</v>
      </c>
      <c r="N22" s="61">
        <v>0</v>
      </c>
      <c r="O22" s="61">
        <v>0</v>
      </c>
      <c r="P22" s="61">
        <v>0</v>
      </c>
      <c r="Q22" s="61">
        <v>0</v>
      </c>
      <c r="R22" s="61">
        <v>0</v>
      </c>
      <c r="S22" s="61">
        <v>0</v>
      </c>
      <c r="T22" s="61">
        <v>0</v>
      </c>
      <c r="U22" s="61">
        <v>0</v>
      </c>
      <c r="V22" s="61">
        <v>0</v>
      </c>
      <c r="W22" s="61">
        <v>0</v>
      </c>
      <c r="X22" s="61">
        <v>0</v>
      </c>
      <c r="Y22" s="61">
        <v>0</v>
      </c>
      <c r="Z22" s="61">
        <v>0</v>
      </c>
      <c r="AA22" s="61">
        <v>0</v>
      </c>
      <c r="AB22" s="61">
        <v>0</v>
      </c>
      <c r="AC22" s="61">
        <v>0</v>
      </c>
      <c r="AD22" s="61">
        <v>0</v>
      </c>
      <c r="AE22" s="61">
        <v>0</v>
      </c>
      <c r="AF22" s="61">
        <v>0</v>
      </c>
      <c r="AG22" s="61">
        <v>3.3313970659750703E-3</v>
      </c>
      <c r="AH22" s="61">
        <v>0.34500762143139035</v>
      </c>
      <c r="AI22" s="61">
        <v>1.2383016606767474</v>
      </c>
      <c r="AJ22" s="61">
        <v>1.1217281025963131</v>
      </c>
      <c r="AK22" s="61">
        <v>1.8476623528379892</v>
      </c>
      <c r="AL22" s="61">
        <v>1.4042831646343807</v>
      </c>
      <c r="AM22" s="61">
        <v>1.1117222331145</v>
      </c>
      <c r="AN22" s="61">
        <v>1.5146059955523377</v>
      </c>
      <c r="AO22" s="61">
        <v>1.4889528863090062</v>
      </c>
      <c r="AP22" s="61">
        <v>1.4713721549098351</v>
      </c>
      <c r="AQ22" s="61">
        <v>1.4849178383316792</v>
      </c>
      <c r="AR22" s="61">
        <v>1.6297601558146049</v>
      </c>
      <c r="AS22" s="61">
        <v>1.6878759907382141</v>
      </c>
    </row>
    <row r="23" spans="1:45" ht="15" x14ac:dyDescent="0.25">
      <c r="A23" s="46" t="s">
        <v>11</v>
      </c>
      <c r="B23" s="61">
        <v>0</v>
      </c>
      <c r="C23" s="61">
        <v>0</v>
      </c>
      <c r="D23" s="61">
        <v>0</v>
      </c>
      <c r="E23" s="61">
        <v>0</v>
      </c>
      <c r="F23" s="61">
        <v>0</v>
      </c>
      <c r="G23" s="61">
        <v>0</v>
      </c>
      <c r="H23" s="61">
        <v>0</v>
      </c>
      <c r="I23" s="61">
        <v>0</v>
      </c>
      <c r="J23" s="61">
        <v>0</v>
      </c>
      <c r="K23" s="61">
        <v>0</v>
      </c>
      <c r="L23" s="61">
        <v>0</v>
      </c>
      <c r="M23" s="61">
        <v>0</v>
      </c>
      <c r="N23" s="61">
        <v>0</v>
      </c>
      <c r="O23" s="61">
        <v>0</v>
      </c>
      <c r="P23" s="61">
        <v>0</v>
      </c>
      <c r="Q23" s="61">
        <v>0</v>
      </c>
      <c r="R23" s="61">
        <v>0</v>
      </c>
      <c r="S23" s="61">
        <v>0</v>
      </c>
      <c r="T23" s="61">
        <v>0</v>
      </c>
      <c r="U23" s="61">
        <v>0</v>
      </c>
      <c r="V23" s="61">
        <v>0</v>
      </c>
      <c r="W23" s="61">
        <v>0</v>
      </c>
      <c r="X23" s="61">
        <v>0</v>
      </c>
      <c r="Y23" s="61">
        <v>0</v>
      </c>
      <c r="Z23" s="61">
        <v>0</v>
      </c>
      <c r="AA23" s="61">
        <v>0</v>
      </c>
      <c r="AB23" s="61">
        <v>0</v>
      </c>
      <c r="AC23" s="61">
        <v>0</v>
      </c>
      <c r="AD23" s="61">
        <v>0</v>
      </c>
      <c r="AE23" s="61">
        <v>0</v>
      </c>
      <c r="AF23" s="61">
        <v>0</v>
      </c>
      <c r="AG23" s="61">
        <v>0</v>
      </c>
      <c r="AH23" s="61">
        <v>0</v>
      </c>
      <c r="AI23" s="61">
        <v>0</v>
      </c>
      <c r="AJ23" s="61">
        <v>0</v>
      </c>
      <c r="AK23" s="61">
        <v>0.77690458318657463</v>
      </c>
      <c r="AL23" s="61">
        <v>1.47585405766046</v>
      </c>
      <c r="AM23" s="61">
        <v>1.0340123680745177</v>
      </c>
      <c r="AN23" s="61">
        <v>0.73616345046722786</v>
      </c>
      <c r="AO23" s="61">
        <v>0.83112455517153749</v>
      </c>
      <c r="AP23" s="61">
        <v>1.2798667623845212</v>
      </c>
      <c r="AQ23" s="61">
        <v>1.1292909212877067</v>
      </c>
      <c r="AR23" s="61">
        <v>0.77462293930196313</v>
      </c>
      <c r="AS23" s="61">
        <v>0.59210001444480909</v>
      </c>
    </row>
    <row r="24" spans="1:45" ht="17.25" x14ac:dyDescent="0.25">
      <c r="A24" s="46" t="s">
        <v>101</v>
      </c>
      <c r="B24" s="61">
        <v>0</v>
      </c>
      <c r="C24" s="61">
        <v>0</v>
      </c>
      <c r="D24" s="61">
        <v>0</v>
      </c>
      <c r="E24" s="61">
        <v>0</v>
      </c>
      <c r="F24" s="61">
        <v>0</v>
      </c>
      <c r="G24" s="61">
        <v>0</v>
      </c>
      <c r="H24" s="61">
        <v>0</v>
      </c>
      <c r="I24" s="61">
        <v>0</v>
      </c>
      <c r="J24" s="61">
        <v>0</v>
      </c>
      <c r="K24" s="61">
        <v>2.6435147684626448E-2</v>
      </c>
      <c r="L24" s="61">
        <v>2.5404250560434886E-2</v>
      </c>
      <c r="M24" s="61">
        <v>0.17057665629926785</v>
      </c>
      <c r="N24" s="61">
        <v>0.13725658853521921</v>
      </c>
      <c r="O24" s="61">
        <v>0.16475945109847265</v>
      </c>
      <c r="P24" s="61">
        <v>0.15809543754566291</v>
      </c>
      <c r="Q24" s="61">
        <v>0.158463615090017</v>
      </c>
      <c r="R24" s="61">
        <v>0.26829097657085366</v>
      </c>
      <c r="S24" s="61">
        <v>0.41165931234235142</v>
      </c>
      <c r="T24" s="61">
        <v>1.0927319480697795</v>
      </c>
      <c r="U24" s="61">
        <v>1.8532096908712079</v>
      </c>
      <c r="V24" s="61">
        <v>1.9118093583917126</v>
      </c>
      <c r="W24" s="61">
        <v>2.8604098158788993</v>
      </c>
      <c r="X24" s="61">
        <v>3.9196925519914312</v>
      </c>
      <c r="Y24" s="61">
        <v>4.7232581974795833</v>
      </c>
      <c r="Z24" s="61">
        <v>3.6482259960058379</v>
      </c>
      <c r="AA24" s="61">
        <v>2.9827854866951307</v>
      </c>
      <c r="AB24" s="61">
        <v>2.8109507822906878</v>
      </c>
      <c r="AC24" s="61">
        <v>2.8804575948892066</v>
      </c>
      <c r="AD24" s="61">
        <v>2.4358168797838822</v>
      </c>
      <c r="AE24" s="61">
        <v>1.9805283424160751</v>
      </c>
      <c r="AF24" s="61">
        <v>2.4354768578026338</v>
      </c>
      <c r="AG24" s="61">
        <v>2.3215010843694137</v>
      </c>
      <c r="AH24" s="61">
        <v>1.558854294349052</v>
      </c>
      <c r="AI24" s="61">
        <v>1.1477953895448052</v>
      </c>
      <c r="AJ24" s="61">
        <v>0.98432447909201515</v>
      </c>
      <c r="AK24" s="61">
        <v>1.0384111120913375</v>
      </c>
      <c r="AL24" s="61">
        <v>0.94895320360969149</v>
      </c>
      <c r="AM24" s="61">
        <v>0.85190347929525789</v>
      </c>
      <c r="AN24" s="61">
        <v>1.0133040249660894</v>
      </c>
      <c r="AO24" s="61">
        <v>0.70704999513170952</v>
      </c>
      <c r="AP24" s="61">
        <v>0.65816528404875296</v>
      </c>
      <c r="AQ24" s="61">
        <v>0.87532503270640283</v>
      </c>
      <c r="AR24" s="61">
        <v>0.90687452036110805</v>
      </c>
      <c r="AS24" s="61">
        <v>0.81329792144424684</v>
      </c>
    </row>
    <row r="25" spans="1:45" ht="15" x14ac:dyDescent="0.25">
      <c r="A25" s="46" t="s">
        <v>14</v>
      </c>
      <c r="B25" s="61">
        <v>0</v>
      </c>
      <c r="C25" s="61">
        <v>0</v>
      </c>
      <c r="D25" s="61">
        <v>0</v>
      </c>
      <c r="E25" s="61">
        <v>0</v>
      </c>
      <c r="F25" s="61">
        <v>0</v>
      </c>
      <c r="G25" s="61">
        <v>0</v>
      </c>
      <c r="H25" s="61">
        <v>0</v>
      </c>
      <c r="I25" s="61">
        <v>0</v>
      </c>
      <c r="J25" s="61">
        <v>0</v>
      </c>
      <c r="K25" s="61">
        <v>0</v>
      </c>
      <c r="L25" s="61">
        <v>0</v>
      </c>
      <c r="M25" s="61">
        <v>0</v>
      </c>
      <c r="N25" s="61">
        <v>0</v>
      </c>
      <c r="O25" s="61">
        <v>0</v>
      </c>
      <c r="P25" s="61">
        <v>0</v>
      </c>
      <c r="Q25" s="61">
        <v>0</v>
      </c>
      <c r="R25" s="61">
        <v>0</v>
      </c>
      <c r="S25" s="61">
        <v>0</v>
      </c>
      <c r="T25" s="61">
        <v>0</v>
      </c>
      <c r="U25" s="61">
        <v>0</v>
      </c>
      <c r="V25" s="61">
        <v>0</v>
      </c>
      <c r="W25" s="61">
        <v>0</v>
      </c>
      <c r="X25" s="61">
        <v>0</v>
      </c>
      <c r="Y25" s="61">
        <v>0</v>
      </c>
      <c r="Z25" s="61">
        <v>0</v>
      </c>
      <c r="AA25" s="61">
        <v>2.1980213828385473E-2</v>
      </c>
      <c r="AB25" s="61">
        <v>4.3444978756272791E-3</v>
      </c>
      <c r="AC25" s="61">
        <v>0.57281099956787462</v>
      </c>
      <c r="AD25" s="61">
        <v>1.0137039347952546</v>
      </c>
      <c r="AE25" s="61">
        <v>1.4604508306154698</v>
      </c>
      <c r="AF25" s="61">
        <v>1.9965177883408431</v>
      </c>
      <c r="AG25" s="61">
        <v>1.6891261737331507</v>
      </c>
      <c r="AH25" s="61">
        <v>1.5510500523872255</v>
      </c>
      <c r="AI25" s="61">
        <v>0.66982589648038748</v>
      </c>
      <c r="AJ25" s="61">
        <v>0.43540708249200583</v>
      </c>
      <c r="AK25" s="61">
        <v>0.57426805683050042</v>
      </c>
      <c r="AL25" s="61">
        <v>0.54004914344352961</v>
      </c>
      <c r="AM25" s="61">
        <v>0.88302982845601785</v>
      </c>
      <c r="AN25" s="61">
        <v>1.105344016154558</v>
      </c>
      <c r="AO25" s="61">
        <v>0.70844262123464286</v>
      </c>
      <c r="AP25" s="61">
        <v>0.26783665297428128</v>
      </c>
      <c r="AQ25" s="61">
        <v>0.34182915664827046</v>
      </c>
      <c r="AR25" s="61">
        <v>0.36155491483365532</v>
      </c>
      <c r="AS25" s="61">
        <v>0.49314337710864803</v>
      </c>
    </row>
    <row r="26" spans="1:45" ht="15" x14ac:dyDescent="0.25">
      <c r="A26" s="46" t="s">
        <v>15</v>
      </c>
      <c r="B26" s="61">
        <v>0</v>
      </c>
      <c r="C26" s="61">
        <v>0</v>
      </c>
      <c r="D26" s="61">
        <v>0</v>
      </c>
      <c r="E26" s="61">
        <v>0</v>
      </c>
      <c r="F26" s="61">
        <v>0</v>
      </c>
      <c r="G26" s="61">
        <v>0</v>
      </c>
      <c r="H26" s="61">
        <v>0</v>
      </c>
      <c r="I26" s="61">
        <v>0</v>
      </c>
      <c r="J26" s="61">
        <v>0</v>
      </c>
      <c r="K26" s="61">
        <v>0</v>
      </c>
      <c r="L26" s="61">
        <v>0</v>
      </c>
      <c r="M26" s="61">
        <v>0</v>
      </c>
      <c r="N26" s="61">
        <v>0</v>
      </c>
      <c r="O26" s="61">
        <v>0</v>
      </c>
      <c r="P26" s="61">
        <v>0</v>
      </c>
      <c r="Q26" s="61">
        <v>0</v>
      </c>
      <c r="R26" s="61">
        <v>0</v>
      </c>
      <c r="S26" s="61">
        <v>0</v>
      </c>
      <c r="T26" s="61">
        <v>0</v>
      </c>
      <c r="U26" s="61">
        <v>0</v>
      </c>
      <c r="V26" s="61">
        <v>0</v>
      </c>
      <c r="W26" s="61">
        <v>0</v>
      </c>
      <c r="X26" s="61">
        <v>0</v>
      </c>
      <c r="Y26" s="61">
        <v>0</v>
      </c>
      <c r="Z26" s="61">
        <v>0</v>
      </c>
      <c r="AA26" s="61">
        <v>0</v>
      </c>
      <c r="AB26" s="61">
        <v>0</v>
      </c>
      <c r="AC26" s="61">
        <v>0</v>
      </c>
      <c r="AD26" s="61">
        <v>0</v>
      </c>
      <c r="AE26" s="61">
        <v>7.5595954587802296E-3</v>
      </c>
      <c r="AF26" s="61">
        <v>5.4851018212544914E-2</v>
      </c>
      <c r="AG26" s="61">
        <v>0.47604354844849089</v>
      </c>
      <c r="AH26" s="61">
        <v>0.15660668917863785</v>
      </c>
      <c r="AI26" s="61">
        <v>0.74242259587043968</v>
      </c>
      <c r="AJ26" s="61">
        <v>0.98348578873275239</v>
      </c>
      <c r="AK26" s="61">
        <v>0.72969434677240042</v>
      </c>
      <c r="AL26" s="61">
        <v>0.70582470634858163</v>
      </c>
      <c r="AM26" s="61">
        <v>1.3682750802572565</v>
      </c>
      <c r="AN26" s="61">
        <v>1.9512507121455545</v>
      </c>
      <c r="AO26" s="61">
        <v>2.0684332031619923</v>
      </c>
      <c r="AP26" s="61">
        <v>2.7421085843292743</v>
      </c>
      <c r="AQ26" s="61">
        <v>2.4576152482821101</v>
      </c>
      <c r="AR26" s="61">
        <v>1.8018838199805913</v>
      </c>
      <c r="AS26" s="61">
        <v>1.49948210602117</v>
      </c>
    </row>
    <row r="27" spans="1:45" ht="15" x14ac:dyDescent="0.25">
      <c r="A27" s="46" t="s">
        <v>12</v>
      </c>
      <c r="B27" s="61">
        <v>0</v>
      </c>
      <c r="C27" s="61">
        <v>0</v>
      </c>
      <c r="D27" s="61">
        <v>0</v>
      </c>
      <c r="E27" s="61">
        <v>0</v>
      </c>
      <c r="F27" s="61">
        <v>0</v>
      </c>
      <c r="G27" s="61">
        <v>0</v>
      </c>
      <c r="H27" s="61">
        <v>0</v>
      </c>
      <c r="I27" s="61">
        <v>0</v>
      </c>
      <c r="J27" s="61">
        <v>0</v>
      </c>
      <c r="K27" s="61">
        <v>0</v>
      </c>
      <c r="L27" s="61">
        <v>0</v>
      </c>
      <c r="M27" s="61">
        <v>0</v>
      </c>
      <c r="N27" s="61">
        <v>0</v>
      </c>
      <c r="O27" s="61">
        <v>0</v>
      </c>
      <c r="P27" s="61">
        <v>0</v>
      </c>
      <c r="Q27" s="61">
        <v>0</v>
      </c>
      <c r="R27" s="61">
        <v>0</v>
      </c>
      <c r="S27" s="61">
        <v>0</v>
      </c>
      <c r="T27" s="61">
        <v>0</v>
      </c>
      <c r="U27" s="61">
        <v>0</v>
      </c>
      <c r="V27" s="61">
        <v>0</v>
      </c>
      <c r="W27" s="61">
        <v>0</v>
      </c>
      <c r="X27" s="61">
        <v>1.3627361456980833</v>
      </c>
      <c r="Y27" s="61">
        <v>2.4647288395323939</v>
      </c>
      <c r="Z27" s="61">
        <v>2.4862304176019285</v>
      </c>
      <c r="AA27" s="61">
        <v>2.3252999420164224</v>
      </c>
      <c r="AB27" s="61">
        <v>1.8257932473770826</v>
      </c>
      <c r="AC27" s="61">
        <v>1.9268212100873612</v>
      </c>
      <c r="AD27" s="61">
        <v>1.6449075400900566</v>
      </c>
      <c r="AE27" s="61">
        <v>1.4087951859260386</v>
      </c>
      <c r="AF27" s="61">
        <v>0.83292846495272976</v>
      </c>
      <c r="AG27" s="61">
        <v>0.65123277644536859</v>
      </c>
      <c r="AH27" s="61">
        <v>0.5406296236040129</v>
      </c>
      <c r="AI27" s="61">
        <v>0.29255402768175592</v>
      </c>
      <c r="AJ27" s="61">
        <v>8.4644061117588348E-2</v>
      </c>
      <c r="AK27" s="61">
        <v>7.3635546861755853E-5</v>
      </c>
      <c r="AL27" s="61">
        <v>0</v>
      </c>
      <c r="AM27" s="61">
        <v>3.0232461533540918E-3</v>
      </c>
      <c r="AN27" s="61">
        <v>1.082880408256654E-2</v>
      </c>
      <c r="AO27" s="61">
        <v>0</v>
      </c>
      <c r="AP27" s="61">
        <v>0</v>
      </c>
      <c r="AQ27" s="61">
        <v>0</v>
      </c>
      <c r="AR27" s="61">
        <v>0</v>
      </c>
      <c r="AS27" s="61">
        <v>0</v>
      </c>
    </row>
    <row r="28" spans="1:45" ht="15" x14ac:dyDescent="0.25">
      <c r="A28" s="46" t="s">
        <v>13</v>
      </c>
      <c r="B28" s="61">
        <v>0</v>
      </c>
      <c r="C28" s="61">
        <v>0</v>
      </c>
      <c r="D28" s="61">
        <v>0</v>
      </c>
      <c r="E28" s="61">
        <v>0</v>
      </c>
      <c r="F28" s="61">
        <v>0</v>
      </c>
      <c r="G28" s="61">
        <v>0</v>
      </c>
      <c r="H28" s="61">
        <v>0</v>
      </c>
      <c r="I28" s="61">
        <v>0</v>
      </c>
      <c r="J28" s="61">
        <v>0</v>
      </c>
      <c r="K28" s="61">
        <v>0</v>
      </c>
      <c r="L28" s="61">
        <v>0</v>
      </c>
      <c r="M28" s="61">
        <v>0</v>
      </c>
      <c r="N28" s="61">
        <v>0</v>
      </c>
      <c r="O28" s="61">
        <v>0</v>
      </c>
      <c r="P28" s="61">
        <v>5.9289876515401279</v>
      </c>
      <c r="Q28" s="61">
        <v>12.766179773245053</v>
      </c>
      <c r="R28" s="61">
        <v>17.225262218426781</v>
      </c>
      <c r="S28" s="61">
        <v>23.624463870248821</v>
      </c>
      <c r="T28" s="61">
        <v>19.375471570538441</v>
      </c>
      <c r="U28" s="61">
        <v>24.22445983092425</v>
      </c>
      <c r="V28" s="61">
        <v>22.886376751384073</v>
      </c>
      <c r="W28" s="61">
        <v>7.3148224139343281</v>
      </c>
      <c r="X28" s="61">
        <v>4.2227950693554117</v>
      </c>
      <c r="Y28" s="61">
        <v>3.0732129700512529</v>
      </c>
      <c r="Z28" s="61">
        <v>2.8864584718389033</v>
      </c>
      <c r="AA28" s="61">
        <v>1.7030184369396069</v>
      </c>
      <c r="AB28" s="61">
        <v>1.0514218710195369</v>
      </c>
      <c r="AC28" s="61">
        <v>0.93774176838825785</v>
      </c>
      <c r="AD28" s="61">
        <v>0.73133934740967832</v>
      </c>
      <c r="AE28" s="61">
        <v>0.45630812145572108</v>
      </c>
      <c r="AF28" s="61">
        <v>0.30424512969974971</v>
      </c>
      <c r="AG28" s="61">
        <v>0.33433227503415675</v>
      </c>
      <c r="AH28" s="61">
        <v>0.4625016343363581</v>
      </c>
      <c r="AI28" s="61">
        <v>0.34100976082641582</v>
      </c>
      <c r="AJ28" s="61">
        <v>0.1269886763496017</v>
      </c>
      <c r="AK28" s="61">
        <v>0.1282541125441862</v>
      </c>
      <c r="AL28" s="61">
        <v>0.15456374238860301</v>
      </c>
      <c r="AM28" s="61">
        <v>6.933781696357201E-2</v>
      </c>
      <c r="AN28" s="61">
        <v>1.1836155043911229E-3</v>
      </c>
      <c r="AO28" s="61">
        <v>0.13894778137829733</v>
      </c>
      <c r="AP28" s="61">
        <v>0.33405265456687011</v>
      </c>
      <c r="AQ28" s="61">
        <v>0.25743379941969591</v>
      </c>
      <c r="AR28" s="61">
        <v>0.20295421148966958</v>
      </c>
      <c r="AS28" s="61">
        <v>0.20090640560311368</v>
      </c>
    </row>
    <row r="29" spans="1:45" ht="15" x14ac:dyDescent="0.25">
      <c r="A29" s="46" t="s">
        <v>180</v>
      </c>
      <c r="B29" s="61">
        <v>0</v>
      </c>
      <c r="C29" s="61">
        <v>0</v>
      </c>
      <c r="D29" s="61">
        <v>0</v>
      </c>
      <c r="E29" s="61">
        <v>0</v>
      </c>
      <c r="F29" s="61">
        <v>0</v>
      </c>
      <c r="G29" s="61">
        <v>0</v>
      </c>
      <c r="H29" s="61">
        <v>0</v>
      </c>
      <c r="I29" s="61">
        <v>0</v>
      </c>
      <c r="J29" s="61">
        <v>0</v>
      </c>
      <c r="K29" s="61">
        <v>0</v>
      </c>
      <c r="L29" s="61">
        <v>0</v>
      </c>
      <c r="M29" s="61">
        <v>0</v>
      </c>
      <c r="N29" s="61">
        <v>0</v>
      </c>
      <c r="O29" s="61">
        <v>0</v>
      </c>
      <c r="P29" s="61">
        <v>0</v>
      </c>
      <c r="Q29" s="61">
        <v>0</v>
      </c>
      <c r="R29" s="61">
        <v>0</v>
      </c>
      <c r="S29" s="61">
        <v>0</v>
      </c>
      <c r="T29" s="61">
        <v>0</v>
      </c>
      <c r="U29" s="61">
        <v>0</v>
      </c>
      <c r="V29" s="61">
        <v>0</v>
      </c>
      <c r="W29" s="61">
        <v>0</v>
      </c>
      <c r="X29" s="61">
        <v>0</v>
      </c>
      <c r="Y29" s="61">
        <v>0</v>
      </c>
      <c r="Z29" s="61">
        <v>0</v>
      </c>
      <c r="AA29" s="61">
        <v>0</v>
      </c>
      <c r="AB29" s="61">
        <v>0</v>
      </c>
      <c r="AC29" s="61">
        <v>0</v>
      </c>
      <c r="AD29" s="61">
        <v>0</v>
      </c>
      <c r="AE29" s="61">
        <v>0</v>
      </c>
      <c r="AF29" s="61">
        <v>0</v>
      </c>
      <c r="AG29" s="61">
        <v>0</v>
      </c>
      <c r="AH29" s="61">
        <v>0</v>
      </c>
      <c r="AI29" s="61">
        <v>0</v>
      </c>
      <c r="AJ29" s="61">
        <v>0</v>
      </c>
      <c r="AK29" s="61">
        <v>0</v>
      </c>
      <c r="AL29" s="61">
        <v>0</v>
      </c>
      <c r="AM29" s="61">
        <v>7.0974942558707677E-2</v>
      </c>
      <c r="AN29" s="61">
        <v>1.2108430449505649</v>
      </c>
      <c r="AO29" s="61">
        <v>0.4627776362747561</v>
      </c>
      <c r="AP29" s="61">
        <v>0.30496699229621582</v>
      </c>
      <c r="AQ29" s="61">
        <v>0.13330182934738699</v>
      </c>
      <c r="AR29" s="61">
        <v>0.28804530482286717</v>
      </c>
      <c r="AS29" s="61">
        <v>0.14258944978613713</v>
      </c>
    </row>
    <row r="30" spans="1:45" ht="15" x14ac:dyDescent="0.25">
      <c r="A30" s="46" t="s">
        <v>16</v>
      </c>
      <c r="B30" s="61">
        <v>0</v>
      </c>
      <c r="C30" s="61">
        <v>0</v>
      </c>
      <c r="D30" s="61">
        <v>0</v>
      </c>
      <c r="E30" s="61">
        <v>0</v>
      </c>
      <c r="F30" s="61">
        <v>0</v>
      </c>
      <c r="G30" s="61">
        <v>0</v>
      </c>
      <c r="H30" s="61">
        <v>0</v>
      </c>
      <c r="I30" s="61">
        <v>0</v>
      </c>
      <c r="J30" s="61">
        <v>0</v>
      </c>
      <c r="K30" s="61">
        <v>0</v>
      </c>
      <c r="L30" s="61">
        <v>0</v>
      </c>
      <c r="M30" s="61">
        <v>0</v>
      </c>
      <c r="N30" s="61">
        <v>0</v>
      </c>
      <c r="O30" s="61">
        <v>0</v>
      </c>
      <c r="P30" s="61">
        <v>0</v>
      </c>
      <c r="Q30" s="61">
        <v>0</v>
      </c>
      <c r="R30" s="61">
        <v>0</v>
      </c>
      <c r="S30" s="61">
        <v>0</v>
      </c>
      <c r="T30" s="61">
        <v>0</v>
      </c>
      <c r="U30" s="61">
        <v>0</v>
      </c>
      <c r="V30" s="61">
        <v>0</v>
      </c>
      <c r="W30" s="61">
        <v>0</v>
      </c>
      <c r="X30" s="61">
        <v>0</v>
      </c>
      <c r="Y30" s="61">
        <v>0</v>
      </c>
      <c r="Z30" s="61">
        <v>0</v>
      </c>
      <c r="AA30" s="61">
        <v>0</v>
      </c>
      <c r="AB30" s="61">
        <v>0</v>
      </c>
      <c r="AC30" s="61">
        <v>0</v>
      </c>
      <c r="AD30" s="61">
        <v>0</v>
      </c>
      <c r="AE30" s="61">
        <v>3.8402981244917707E-2</v>
      </c>
      <c r="AF30" s="61">
        <v>1.1648544629462012E-3</v>
      </c>
      <c r="AG30" s="61">
        <v>0.14115426611365053</v>
      </c>
      <c r="AH30" s="61">
        <v>0.11065376679648078</v>
      </c>
      <c r="AI30" s="61">
        <v>8.3892719776498675E-2</v>
      </c>
      <c r="AJ30" s="61">
        <v>8.0980715826236477E-2</v>
      </c>
      <c r="AK30" s="61">
        <v>9.363041068925107E-2</v>
      </c>
      <c r="AL30" s="61">
        <v>9.4277813215082829E-2</v>
      </c>
      <c r="AM30" s="61">
        <v>7.9128881642650709E-2</v>
      </c>
      <c r="AN30" s="61">
        <v>6.8605911024220936E-2</v>
      </c>
      <c r="AO30" s="61">
        <v>4.1217042164339392E-2</v>
      </c>
      <c r="AP30" s="61">
        <v>1.9947831815373657E-2</v>
      </c>
      <c r="AQ30" s="61">
        <v>0</v>
      </c>
      <c r="AR30" s="61">
        <v>0</v>
      </c>
      <c r="AS30" s="61">
        <v>1.8430143570857541E-2</v>
      </c>
    </row>
    <row r="31" spans="1:45" ht="15" x14ac:dyDescent="0.25">
      <c r="A31" s="46" t="s">
        <v>17</v>
      </c>
      <c r="B31" s="61">
        <v>0</v>
      </c>
      <c r="C31" s="61">
        <v>0</v>
      </c>
      <c r="D31" s="61">
        <v>0</v>
      </c>
      <c r="E31" s="61">
        <v>0</v>
      </c>
      <c r="F31" s="61">
        <v>0</v>
      </c>
      <c r="G31" s="61">
        <v>0</v>
      </c>
      <c r="H31" s="61">
        <v>0</v>
      </c>
      <c r="I31" s="61">
        <v>0</v>
      </c>
      <c r="J31" s="61">
        <v>0</v>
      </c>
      <c r="K31" s="61">
        <v>0.24309910280557645</v>
      </c>
      <c r="L31" s="61">
        <v>2.7680030898477739</v>
      </c>
      <c r="M31" s="61">
        <v>0.12203242546284088</v>
      </c>
      <c r="N31" s="61">
        <v>6.9923133367197465E-2</v>
      </c>
      <c r="O31" s="61">
        <v>0</v>
      </c>
      <c r="P31" s="61">
        <v>0</v>
      </c>
      <c r="Q31" s="61">
        <v>0</v>
      </c>
      <c r="R31" s="61">
        <v>0</v>
      </c>
      <c r="S31" s="61">
        <v>0.10621922154616925</v>
      </c>
      <c r="T31" s="61">
        <v>2.1207026554790787E-2</v>
      </c>
      <c r="U31" s="61">
        <v>0</v>
      </c>
      <c r="V31" s="61">
        <v>0</v>
      </c>
      <c r="W31" s="61">
        <v>0</v>
      </c>
      <c r="X31" s="61">
        <v>0</v>
      </c>
      <c r="Y31" s="61">
        <v>0</v>
      </c>
      <c r="Z31" s="61">
        <v>0</v>
      </c>
      <c r="AA31" s="61">
        <v>0</v>
      </c>
      <c r="AB31" s="61">
        <v>3.2348036381790735E-3</v>
      </c>
      <c r="AC31" s="61">
        <v>0.63157311300406604</v>
      </c>
      <c r="AD31" s="61">
        <v>0.30824076291592917</v>
      </c>
      <c r="AE31" s="61">
        <v>2.8109942704169555E-2</v>
      </c>
      <c r="AF31" s="61">
        <v>3.0427000819386762E-2</v>
      </c>
      <c r="AG31" s="61">
        <v>0.43823853894594578</v>
      </c>
      <c r="AH31" s="61">
        <v>4.5709181843704982E-3</v>
      </c>
      <c r="AI31" s="61">
        <v>3.0519669107988534E-2</v>
      </c>
      <c r="AJ31" s="61">
        <v>1.005560360354707E-2</v>
      </c>
      <c r="AK31" s="61">
        <v>4.4270799808714401E-3</v>
      </c>
      <c r="AL31" s="61">
        <v>4.4930642515481622E-3</v>
      </c>
      <c r="AM31" s="61">
        <v>2.1071864414523134E-2</v>
      </c>
      <c r="AN31" s="61">
        <v>7.3654833446639145E-2</v>
      </c>
      <c r="AO31" s="61">
        <v>0.46124675117162894</v>
      </c>
      <c r="AP31" s="61">
        <v>0.77749483829420285</v>
      </c>
      <c r="AQ31" s="61">
        <v>0.4972529808859889</v>
      </c>
      <c r="AR31" s="61">
        <v>0.18847469292730068</v>
      </c>
      <c r="AS31" s="61">
        <v>0.45235811565000006</v>
      </c>
    </row>
    <row r="32" spans="1:45" ht="15" x14ac:dyDescent="0.25">
      <c r="A32" s="44" t="s">
        <v>24</v>
      </c>
      <c r="B32" s="60">
        <f t="shared" ref="B32:AP32" si="6">SUM(B33:B40)</f>
        <v>0.10775500000000002</v>
      </c>
      <c r="C32" s="60">
        <f t="shared" si="6"/>
        <v>0.14552799999999996</v>
      </c>
      <c r="D32" s="60">
        <f t="shared" si="6"/>
        <v>0.39178200000000007</v>
      </c>
      <c r="E32" s="60">
        <f t="shared" si="6"/>
        <v>0.55171799999999993</v>
      </c>
      <c r="F32" s="60">
        <f t="shared" si="6"/>
        <v>0.67846300000000004</v>
      </c>
      <c r="G32" s="60">
        <f t="shared" si="6"/>
        <v>1.1722790000000001</v>
      </c>
      <c r="H32" s="60">
        <f t="shared" si="6"/>
        <v>0.85323788000000012</v>
      </c>
      <c r="I32" s="60">
        <f t="shared" si="6"/>
        <v>1.301449874</v>
      </c>
      <c r="J32" s="60">
        <f t="shared" si="6"/>
        <v>1.537458</v>
      </c>
      <c r="K32" s="60">
        <f t="shared" si="6"/>
        <v>1.7408599999999999</v>
      </c>
      <c r="L32" s="60">
        <f t="shared" si="6"/>
        <v>2.5942699999999999</v>
      </c>
      <c r="M32" s="60">
        <f t="shared" si="6"/>
        <v>4.6597409999999995</v>
      </c>
      <c r="N32" s="60">
        <f t="shared" si="6"/>
        <v>5.4381869999999992</v>
      </c>
      <c r="O32" s="60">
        <f t="shared" si="6"/>
        <v>5.4424529999999995</v>
      </c>
      <c r="P32" s="60">
        <f t="shared" si="6"/>
        <v>5.7790219999999994</v>
      </c>
      <c r="Q32" s="60">
        <f t="shared" si="6"/>
        <v>5.7356870000000004</v>
      </c>
      <c r="R32" s="60">
        <f t="shared" si="6"/>
        <v>6.0095589999999994</v>
      </c>
      <c r="S32" s="60">
        <f t="shared" si="6"/>
        <v>7.0760470000000009</v>
      </c>
      <c r="T32" s="60">
        <f t="shared" si="6"/>
        <v>6.9509565681515362</v>
      </c>
      <c r="U32" s="60">
        <f t="shared" si="6"/>
        <v>7.0414865892057108</v>
      </c>
      <c r="V32" s="60">
        <f t="shared" si="6"/>
        <v>7.0964297818448037</v>
      </c>
      <c r="W32" s="60">
        <f t="shared" si="6"/>
        <v>5.7643047320131782</v>
      </c>
      <c r="X32" s="60">
        <f t="shared" si="6"/>
        <v>6.6693049026897544</v>
      </c>
      <c r="Y32" s="60">
        <f t="shared" si="6"/>
        <v>6.8229689286765653</v>
      </c>
      <c r="Z32" s="60">
        <f t="shared" si="6"/>
        <v>7.4719586735854957</v>
      </c>
      <c r="AA32" s="60">
        <f t="shared" si="6"/>
        <v>8.4805722429301031</v>
      </c>
      <c r="AB32" s="60">
        <f t="shared" si="6"/>
        <v>9.0490586096513272</v>
      </c>
      <c r="AC32" s="60">
        <f t="shared" si="6"/>
        <v>10.741781350497581</v>
      </c>
      <c r="AD32" s="60">
        <f t="shared" si="6"/>
        <v>10.85724290874945</v>
      </c>
      <c r="AE32" s="60">
        <f t="shared" si="6"/>
        <v>8.1817243946822344</v>
      </c>
      <c r="AF32" s="60">
        <f t="shared" si="6"/>
        <v>8.797909596061789</v>
      </c>
      <c r="AG32" s="60">
        <f t="shared" si="6"/>
        <v>8.6021978245218396</v>
      </c>
      <c r="AH32" s="60">
        <f t="shared" si="6"/>
        <v>7.4269770711826579</v>
      </c>
      <c r="AI32" s="60">
        <f t="shared" si="6"/>
        <v>5.450225449852117</v>
      </c>
      <c r="AJ32" s="60">
        <f t="shared" si="6"/>
        <v>4.213531392044934</v>
      </c>
      <c r="AK32" s="60">
        <f t="shared" si="6"/>
        <v>3.618506702617764</v>
      </c>
      <c r="AL32" s="60">
        <f t="shared" si="6"/>
        <v>7.3420690592650812</v>
      </c>
      <c r="AM32" s="60">
        <f t="shared" si="6"/>
        <v>7.3166557809039912</v>
      </c>
      <c r="AN32" s="60">
        <f t="shared" si="6"/>
        <v>8.1885449314122276</v>
      </c>
      <c r="AO32" s="60">
        <f t="shared" si="6"/>
        <v>8.7704445178967045</v>
      </c>
      <c r="AP32" s="60">
        <f t="shared" si="6"/>
        <v>10.194916757653532</v>
      </c>
      <c r="AQ32" s="60">
        <f>SUM(AQ33:AQ40)</f>
        <v>9.5870646334640757</v>
      </c>
      <c r="AR32" s="60">
        <f t="shared" ref="AR32" si="7">SUM(AR33:AR40)</f>
        <v>8.3337518872992025</v>
      </c>
      <c r="AS32" s="60">
        <f>SUM(AS33:AS40)</f>
        <v>8.7210828829510998</v>
      </c>
    </row>
    <row r="33" spans="1:45" ht="15" x14ac:dyDescent="0.25">
      <c r="A33" s="46" t="s">
        <v>6</v>
      </c>
      <c r="B33" s="47">
        <f>SUMPRODUCT(--(B$9=Annual_kt!$B$9:DI$9),Annual_kt!$B33:DI33)/Fuel_Properties!$D$49</f>
        <v>0</v>
      </c>
      <c r="C33" s="47">
        <f>SUMPRODUCT(--(C$9=Annual_kt!$B$9:DJ$9),Annual_kt!$B33:DJ33)/Fuel_Properties!$D$49</f>
        <v>0</v>
      </c>
      <c r="D33" s="47">
        <f>SUMPRODUCT(--(D$9=Annual_kt!$B$9:DK$9),Annual_kt!$B33:DK33)/Fuel_Properties!$D$49</f>
        <v>0</v>
      </c>
      <c r="E33" s="47">
        <f>SUMPRODUCT(--(E$9=Annual_kt!$B$9:DL$9),Annual_kt!$B33:DL33)/Fuel_Properties!$D$49</f>
        <v>0</v>
      </c>
      <c r="F33" s="47">
        <f>SUMPRODUCT(--(F$9=Annual_kt!$B$9:DM$9),Annual_kt!$B33:DM33)/Fuel_Properties!$D$49</f>
        <v>0</v>
      </c>
      <c r="G33" s="47">
        <f>SUMPRODUCT(--(G$9=Annual_kt!$B$9:DN$9),Annual_kt!$B33:DN33)/Fuel_Properties!$D$49</f>
        <v>0</v>
      </c>
      <c r="H33" s="47">
        <f>SUMPRODUCT(--(H$9=Annual_kt!$B$9:DO$9),Annual_kt!$B33:DO33)/Fuel_Properties!$D$49</f>
        <v>6.2760879999999991E-2</v>
      </c>
      <c r="I33" s="47">
        <f>SUMPRODUCT(--(I$9=Annual_kt!$B$9:DP$9),Annual_kt!$B33:DP33)/Fuel_Properties!$D$49</f>
        <v>0.14601987400000002</v>
      </c>
      <c r="J33" s="47">
        <f>SUMPRODUCT(--(J$9=Annual_kt!$B$9:DQ$9),Annual_kt!$B33:DQ33)/Fuel_Properties!$D$49</f>
        <v>0.37630800000000009</v>
      </c>
      <c r="K33" s="47">
        <f>SUMPRODUCT(--(K$9=Annual_kt!$B$9:DR$9),Annual_kt!$B33:DR33)/Fuel_Properties!$D$49</f>
        <v>0.55360999999999994</v>
      </c>
      <c r="L33" s="47">
        <f>SUMPRODUCT(--(L$9=Annual_kt!$B$9:DS$9),Annual_kt!$B33:DS33)/Fuel_Properties!$D$49</f>
        <v>1.2446200000000001</v>
      </c>
      <c r="M33" s="47">
        <f>SUMPRODUCT(--(M$9=Annual_kt!$B$9:DT$9),Annual_kt!$B33:DT33)/Fuel_Properties!$D$49</f>
        <v>2.7968509999999998</v>
      </c>
      <c r="N33" s="47">
        <f>SUMPRODUCT(--(N$9=Annual_kt!$B$9:DU$9),Annual_kt!$B33:DU33)/Fuel_Properties!$D$49</f>
        <v>3.3115869999999998</v>
      </c>
      <c r="O33" s="47">
        <f>SUMPRODUCT(--(O$9=Annual_kt!$B$9:DV$9),Annual_kt!$B33:DV33)/Fuel_Properties!$D$49</f>
        <v>3.5840909999999995</v>
      </c>
      <c r="P33" s="47">
        <f>SUMPRODUCT(--(P$9=Annual_kt!$B$9:DW$9),Annual_kt!$B33:DW33)/Fuel_Properties!$D$49</f>
        <v>3.759992</v>
      </c>
      <c r="Q33" s="47">
        <f>SUMPRODUCT(--(Q$9=Annual_kt!$B$9:DX$9),Annual_kt!$B33:DX33)/Fuel_Properties!$D$49</f>
        <v>4.0836870000000003</v>
      </c>
      <c r="R33" s="47">
        <f>SUMPRODUCT(--(R$9=Annual_kt!$B$9:DY$9),Annual_kt!$B33:DY33)/Fuel_Properties!$D$49</f>
        <v>4.2725589999999993</v>
      </c>
      <c r="S33" s="47">
        <f>SUMPRODUCT(--(S$9=Annual_kt!$B$9:DZ$9),Annual_kt!$B33:DZ33)/Fuel_Properties!$D$49</f>
        <v>4.7550470000000002</v>
      </c>
      <c r="T33" s="47">
        <f>SUMPRODUCT(--(T$9=Annual_kt!$B$9:EA$9),Annual_kt!$B33:EA33)/Fuel_Properties!$D$49</f>
        <v>5.4090549999999995</v>
      </c>
      <c r="U33" s="47">
        <f>SUMPRODUCT(--(U$9=Annual_kt!$B$9:EB$9),Annual_kt!$B33:EB33)/Fuel_Properties!$D$49</f>
        <v>5.7906330000000006</v>
      </c>
      <c r="V33" s="47">
        <f>SUMPRODUCT(--(V$9=Annual_kt!$B$9:EC$9),Annual_kt!$B33:EC33)/Fuel_Properties!$D$49</f>
        <v>5.8093720000000006</v>
      </c>
      <c r="W33" s="47">
        <f>SUMPRODUCT(--(W$9=Annual_kt!$B$9:ED$9),Annual_kt!$B33:ED33)/Fuel_Properties!$D$49</f>
        <v>5.3348160000000009</v>
      </c>
      <c r="X33" s="47">
        <f>SUMPRODUCT(--(X$9=Annual_kt!$B$9:EE$9),Annual_kt!$B33:EE33)/Fuel_Properties!$D$49</f>
        <v>6.1973549999999999</v>
      </c>
      <c r="Y33" s="47">
        <f>SUMPRODUCT(--(Y$9=Annual_kt!$B$9:EF$9),Annual_kt!$B33:EF33)/Fuel_Properties!$D$49</f>
        <v>6.7324329999999994</v>
      </c>
      <c r="Z33" s="47">
        <f>SUMPRODUCT(--(Z$9=Annual_kt!$B$9:EG$9),Annual_kt!$B33:EG33)/Fuel_Properties!$D$49</f>
        <v>6.7708170000000001</v>
      </c>
      <c r="AA33" s="47">
        <f>SUMPRODUCT(--(AA$9=Annual_kt!$B$9:EH$9),Annual_kt!$B33:EH33)/Fuel_Properties!$D$49</f>
        <v>7.4808200000000014</v>
      </c>
      <c r="AB33" s="47">
        <f>SUMPRODUCT(--(AB$9=Annual_kt!$B$9:EI$9),Annual_kt!$B33:EI33)/Fuel_Properties!$D$49</f>
        <v>7.3960109999999997</v>
      </c>
      <c r="AC33" s="47">
        <f>SUMPRODUCT(--(AC$9=Annual_kt!$B$9:EJ$9),Annual_kt!$B33:EJ33)/Fuel_Properties!$D$49</f>
        <v>8.088610000000001</v>
      </c>
      <c r="AD33" s="47">
        <f>SUMPRODUCT(--(AD$9=Annual_kt!$B$9:EK$9),Annual_kt!$B33:EK33)/Fuel_Properties!$D$49</f>
        <v>7.8531320000000004</v>
      </c>
      <c r="AE33" s="47">
        <f>SUMPRODUCT(--(AE$9=Annual_kt!$B$9:EL$9),Annual_kt!$B33:EL33)/Fuel_Properties!$D$49</f>
        <v>5.3623680000000009</v>
      </c>
      <c r="AF33" s="47">
        <f>SUMPRODUCT(--(AF$9=Annual_kt!$B$9:EM$9),Annual_kt!$B33:EM33)/Fuel_Properties!$D$49</f>
        <v>4.9958149999999995</v>
      </c>
      <c r="AG33" s="47">
        <f>SUMPRODUCT(--(AG$9=Annual_kt!$B$9:EN$9),Annual_kt!$B33:EN33)/Fuel_Properties!$D$49</f>
        <v>4.6690089999999991</v>
      </c>
      <c r="AH33" s="47">
        <f>SUMPRODUCT(--(AH$9=Annual_kt!$B$9:EO$9),Annual_kt!$B33:EO33)/Fuel_Properties!$D$49</f>
        <v>3.9930660000000002</v>
      </c>
      <c r="AI33" s="47">
        <f>SUMPRODUCT(--(AI$9=Annual_kt!$B$9:EP$9),Annual_kt!$B33:EP33)/Fuel_Properties!$D$49</f>
        <v>2.1769459999999996</v>
      </c>
      <c r="AJ33" s="47">
        <f>SUMPRODUCT(--(AJ$9=Annual_kt!$B$9:EQ$9),Annual_kt!$B33:EQ33)/Fuel_Properties!$D$49</f>
        <v>1.8312130000000002</v>
      </c>
      <c r="AK33" s="47">
        <f>SUMPRODUCT(--(AK$9=Annual_kt!$B$9:ER$9),Annual_kt!$B33:ER33)/Fuel_Properties!$D$49</f>
        <v>1.9891100000000002</v>
      </c>
      <c r="AL33" s="47">
        <f>SUMPRODUCT(--(AL$9=Annual_kt!$B$9:ES$9),Annual_kt!$B33:ES33)/Fuel_Properties!$D$49</f>
        <v>2.0506610000000003</v>
      </c>
      <c r="AM33" s="47">
        <f>SUMPRODUCT(--(AM$9=Annual_kt!$B$9:ET$9),Annual_kt!$B33:ET33)/Fuel_Properties!$D$49</f>
        <v>1.3028230000000001</v>
      </c>
      <c r="AN33" s="47">
        <f>SUMPRODUCT(--(AN$9=Annual_kt!$B$9:EU$9),Annual_kt!$B33:EU33)/Fuel_Properties!$D$49</f>
        <v>1.4433979725000001</v>
      </c>
      <c r="AO33" s="47">
        <f>SUMPRODUCT(--(AO$9=Annual_kt!$B$9:EV$9),Annual_kt!$B33:EV33)/Fuel_Properties!$D$49</f>
        <v>1.8209022000000001</v>
      </c>
      <c r="AP33" s="47">
        <f>SUMPRODUCT(--(AP$9=Annual_kt!$B$9:EW$9),Annual_kt!$B33:EW33)/Fuel_Properties!$D$49</f>
        <v>2.3467260000000003</v>
      </c>
      <c r="AQ33" s="47">
        <f>SUMPRODUCT(--(AQ$9=Annual_kt!$B$9:EX$9),Annual_kt!$B33:EX33)/Fuel_Properties!$D$49</f>
        <v>1.6031360000000001</v>
      </c>
      <c r="AR33" s="47">
        <f>SUMPRODUCT(--(AR$9=Annual_kt!$B$9:EY$9),Annual_kt!$B33:EY33)/Fuel_Properties!$D$49</f>
        <v>1.6458390000000001</v>
      </c>
      <c r="AS33" s="47">
        <f>SUMPRODUCT(--(AS$9=Annual_kt!$B$9:EZ$9),Annual_kt!$B33:EZ33)/Fuel_Properties!$D$49</f>
        <v>1.6539249999999999</v>
      </c>
    </row>
    <row r="34" spans="1:45" ht="15" x14ac:dyDescent="0.25">
      <c r="A34" s="46" t="s">
        <v>3</v>
      </c>
      <c r="B34" s="47">
        <f>SUMPRODUCT(--(B$9=Annual_kt!$B$9:DI$9),Annual_kt!$B34:DI34)/Fuel_Properties!$D$49</f>
        <v>0</v>
      </c>
      <c r="C34" s="47">
        <f>SUMPRODUCT(--(C$9=Annual_kt!$B$9:DJ$9),Annual_kt!$B34:DJ34)/Fuel_Properties!$D$49</f>
        <v>0</v>
      </c>
      <c r="D34" s="47">
        <f>SUMPRODUCT(--(D$9=Annual_kt!$B$9:DK$9),Annual_kt!$B34:DK34)/Fuel_Properties!$D$49</f>
        <v>0</v>
      </c>
      <c r="E34" s="47">
        <f>SUMPRODUCT(--(E$9=Annual_kt!$B$9:DL$9),Annual_kt!$B34:DL34)/Fuel_Properties!$D$49</f>
        <v>0</v>
      </c>
      <c r="F34" s="47">
        <f>SUMPRODUCT(--(F$9=Annual_kt!$B$9:DM$9),Annual_kt!$B34:DM34)/Fuel_Properties!$D$49</f>
        <v>0</v>
      </c>
      <c r="G34" s="47">
        <f>SUMPRODUCT(--(G$9=Annual_kt!$B$9:DN$9),Annual_kt!$B34:DN34)/Fuel_Properties!$D$49</f>
        <v>0</v>
      </c>
      <c r="H34" s="47">
        <f>SUMPRODUCT(--(H$9=Annual_kt!$B$9:DO$9),Annual_kt!$B34:DO34)/Fuel_Properties!$D$49</f>
        <v>0</v>
      </c>
      <c r="I34" s="47">
        <f>SUMPRODUCT(--(I$9=Annual_kt!$B$9:DP$9),Annual_kt!$B34:DP34)/Fuel_Properties!$D$49</f>
        <v>0</v>
      </c>
      <c r="J34" s="47">
        <f>SUMPRODUCT(--(J$9=Annual_kt!$B$9:DQ$9),Annual_kt!$B34:DQ34)/Fuel_Properties!$D$49</f>
        <v>0</v>
      </c>
      <c r="K34" s="47">
        <f>SUMPRODUCT(--(K$9=Annual_kt!$B$9:DR$9),Annual_kt!$B34:DR34)/Fuel_Properties!$D$49</f>
        <v>0</v>
      </c>
      <c r="L34" s="47">
        <f>SUMPRODUCT(--(L$9=Annual_kt!$B$9:DS$9),Annual_kt!$B34:DS34)/Fuel_Properties!$D$49</f>
        <v>0</v>
      </c>
      <c r="M34" s="47">
        <f>SUMPRODUCT(--(M$9=Annual_kt!$B$9:DT$9),Annual_kt!$B34:DT34)/Fuel_Properties!$D$49</f>
        <v>0</v>
      </c>
      <c r="N34" s="47">
        <f>SUMPRODUCT(--(N$9=Annual_kt!$B$9:DU$9),Annual_kt!$B34:DU34)/Fuel_Properties!$D$49</f>
        <v>0</v>
      </c>
      <c r="O34" s="47">
        <f>SUMPRODUCT(--(O$9=Annual_kt!$B$9:DV$9),Annual_kt!$B34:DV34)/Fuel_Properties!$D$49</f>
        <v>0</v>
      </c>
      <c r="P34" s="47">
        <f>SUMPRODUCT(--(P$9=Annual_kt!$B$9:DW$9),Annual_kt!$B34:DW34)/Fuel_Properties!$D$49</f>
        <v>0</v>
      </c>
      <c r="Q34" s="47">
        <f>SUMPRODUCT(--(Q$9=Annual_kt!$B$9:DX$9),Annual_kt!$B34:DX34)/Fuel_Properties!$D$49</f>
        <v>0</v>
      </c>
      <c r="R34" s="47">
        <f>SUMPRODUCT(--(R$9=Annual_kt!$B$9:DY$9),Annual_kt!$B34:DY34)/Fuel_Properties!$D$49</f>
        <v>0</v>
      </c>
      <c r="S34" s="47">
        <f>SUMPRODUCT(--(S$9=Annual_kt!$B$9:DZ$9),Annual_kt!$B34:DZ34)/Fuel_Properties!$D$49</f>
        <v>0</v>
      </c>
      <c r="T34" s="47">
        <f>SUMPRODUCT(--(T$9=Annual_kt!$B$9:EA$9),Annual_kt!$B34:EA34)/Fuel_Properties!$D$49</f>
        <v>0</v>
      </c>
      <c r="U34" s="47">
        <f>SUMPRODUCT(--(U$9=Annual_kt!$B$9:EB$9),Annual_kt!$B34:EB34)/Fuel_Properties!$D$49</f>
        <v>0</v>
      </c>
      <c r="V34" s="47">
        <f>SUMPRODUCT(--(V$9=Annual_kt!$B$9:EC$9),Annual_kt!$B34:EC34)/Fuel_Properties!$D$49</f>
        <v>0</v>
      </c>
      <c r="W34" s="47">
        <f>SUMPRODUCT(--(W$9=Annual_kt!$B$9:ED$9),Annual_kt!$B34:ED34)/Fuel_Properties!$D$49</f>
        <v>0</v>
      </c>
      <c r="X34" s="47">
        <f>SUMPRODUCT(--(X$9=Annual_kt!$B$9:EE$9),Annual_kt!$B34:EE34)/Fuel_Properties!$D$49</f>
        <v>0</v>
      </c>
      <c r="Y34" s="47">
        <f>SUMPRODUCT(--(Y$9=Annual_kt!$B$9:EF$9),Annual_kt!$B34:EF34)/Fuel_Properties!$D$49</f>
        <v>0</v>
      </c>
      <c r="Z34" s="47">
        <f>SUMPRODUCT(--(Z$9=Annual_kt!$B$9:EG$9),Annual_kt!$B34:EG34)/Fuel_Properties!$D$49</f>
        <v>0</v>
      </c>
      <c r="AA34" s="47">
        <f>SUMPRODUCT(--(AA$9=Annual_kt!$B$9:EH$9),Annual_kt!$B34:EH34)/Fuel_Properties!$D$49</f>
        <v>0</v>
      </c>
      <c r="AB34" s="47">
        <f>SUMPRODUCT(--(AB$9=Annual_kt!$B$9:EI$9),Annual_kt!$B34:EI34)/Fuel_Properties!$D$49</f>
        <v>0</v>
      </c>
      <c r="AC34" s="47">
        <f>SUMPRODUCT(--(AC$9=Annual_kt!$B$9:EJ$9),Annual_kt!$B34:EJ34)/Fuel_Properties!$D$49</f>
        <v>0</v>
      </c>
      <c r="AD34" s="47">
        <f>SUMPRODUCT(--(AD$9=Annual_kt!$B$9:EK$9),Annual_kt!$B34:EK34)/Fuel_Properties!$D$49</f>
        <v>0</v>
      </c>
      <c r="AE34" s="47">
        <f>SUMPRODUCT(--(AE$9=Annual_kt!$B$9:EL$9),Annual_kt!$B34:EL34)/Fuel_Properties!$D$49</f>
        <v>0</v>
      </c>
      <c r="AF34" s="47">
        <f>SUMPRODUCT(--(AF$9=Annual_kt!$B$9:EM$9),Annual_kt!$B34:EM34)/Fuel_Properties!$D$49</f>
        <v>0</v>
      </c>
      <c r="AG34" s="47">
        <f>SUMPRODUCT(--(AG$9=Annual_kt!$B$9:EN$9),Annual_kt!$B34:EN34)/Fuel_Properties!$D$49</f>
        <v>0</v>
      </c>
      <c r="AH34" s="47">
        <f>SUMPRODUCT(--(AH$9=Annual_kt!$B$9:EO$9),Annual_kt!$B34:EO34)/Fuel_Properties!$D$49</f>
        <v>0</v>
      </c>
      <c r="AI34" s="47">
        <f>SUMPRODUCT(--(AI$9=Annual_kt!$B$9:EP$9),Annual_kt!$B34:EP34)/Fuel_Properties!$D$49</f>
        <v>0</v>
      </c>
      <c r="AJ34" s="47">
        <f>SUMPRODUCT(--(AJ$9=Annual_kt!$B$9:EQ$9),Annual_kt!$B34:EQ34)/Fuel_Properties!$D$49</f>
        <v>0</v>
      </c>
      <c r="AK34" s="47">
        <f>SUMPRODUCT(--(AK$9=Annual_kt!$B$9:ER$9),Annual_kt!$B34:ER34)/Fuel_Properties!$D$49</f>
        <v>0</v>
      </c>
      <c r="AL34" s="47">
        <f>SUMPRODUCT(--(AL$9=Annual_kt!$B$9:ES$9),Annual_kt!$B34:ES34)/Fuel_Properties!$D$49</f>
        <v>0</v>
      </c>
      <c r="AM34" s="47">
        <f>SUMPRODUCT(--(AM$9=Annual_kt!$B$9:ET$9),Annual_kt!$B34:ET34)/Fuel_Properties!$D$49</f>
        <v>0</v>
      </c>
      <c r="AN34" s="47">
        <f>SUMPRODUCT(--(AN$9=Annual_kt!$B$9:EU$9),Annual_kt!$B34:EU34)/Fuel_Properties!$D$49</f>
        <v>0.98941945350416671</v>
      </c>
      <c r="AO34" s="47">
        <f>SUMPRODUCT(--(AO$9=Annual_kt!$B$9:EV$9),Annual_kt!$B34:EV34)/Fuel_Properties!$D$49</f>
        <v>1.0492839996199177</v>
      </c>
      <c r="AP34" s="47">
        <f>SUMPRODUCT(--(AP$9=Annual_kt!$B$9:EW$9),Annual_kt!$B34:EW34)/Fuel_Properties!$D$49</f>
        <v>1.3668932520497803</v>
      </c>
      <c r="AQ34" s="47">
        <f>SUMPRODUCT(--(AQ$9=Annual_kt!$B$9:EX$9),Annual_kt!$B34:EX34)/Fuel_Properties!$D$49</f>
        <v>1.477082957430454</v>
      </c>
      <c r="AR34" s="47">
        <f>SUMPRODUCT(--(AR$9=Annual_kt!$B$9:EY$9),Annual_kt!$B34:EY34)/Fuel_Properties!$D$49</f>
        <v>1.3213948758052707</v>
      </c>
      <c r="AS34" s="47">
        <f>SUMPRODUCT(--(AS$9=Annual_kt!$B$9:EZ$9),Annual_kt!$B34:EZ34)/Fuel_Properties!$D$49</f>
        <v>1.1365333674963396</v>
      </c>
    </row>
    <row r="35" spans="1:45" ht="15" x14ac:dyDescent="0.25">
      <c r="A35" s="46" t="s">
        <v>7</v>
      </c>
      <c r="B35" s="47">
        <f>SUMPRODUCT(--(B$9=Annual_kt!$B$9:DI$9),Annual_kt!$B35:DI35)/Fuel_Properties!$D$49</f>
        <v>0.10775500000000002</v>
      </c>
      <c r="C35" s="47">
        <f>SUMPRODUCT(--(C$9=Annual_kt!$B$9:DJ$9),Annual_kt!$B35:DJ35)/Fuel_Properties!$D$49</f>
        <v>0.14552799999999996</v>
      </c>
      <c r="D35" s="47">
        <f>SUMPRODUCT(--(D$9=Annual_kt!$B$9:DK$9),Annual_kt!$B35:DK35)/Fuel_Properties!$D$49</f>
        <v>0.39178200000000007</v>
      </c>
      <c r="E35" s="47">
        <f>SUMPRODUCT(--(E$9=Annual_kt!$B$9:DL$9),Annual_kt!$B35:DL35)/Fuel_Properties!$D$49</f>
        <v>0.55171799999999993</v>
      </c>
      <c r="F35" s="47">
        <f>SUMPRODUCT(--(F$9=Annual_kt!$B$9:DM$9),Annual_kt!$B35:DM35)/Fuel_Properties!$D$49</f>
        <v>0.67846300000000004</v>
      </c>
      <c r="G35" s="47">
        <f>SUMPRODUCT(--(G$9=Annual_kt!$B$9:DN$9),Annual_kt!$B35:DN35)/Fuel_Properties!$D$49</f>
        <v>1.1722790000000001</v>
      </c>
      <c r="H35" s="47">
        <f>SUMPRODUCT(--(H$9=Annual_kt!$B$9:DO$9),Annual_kt!$B35:DO35)/Fuel_Properties!$D$49</f>
        <v>0.7904770000000001</v>
      </c>
      <c r="I35" s="47">
        <f>SUMPRODUCT(--(I$9=Annual_kt!$B$9:DP$9),Annual_kt!$B35:DP35)/Fuel_Properties!$D$49</f>
        <v>1.15543</v>
      </c>
      <c r="J35" s="47">
        <f>SUMPRODUCT(--(J$9=Annual_kt!$B$9:DQ$9),Annual_kt!$B35:DQ35)/Fuel_Properties!$D$49</f>
        <v>1.1611499999999999</v>
      </c>
      <c r="K35" s="47">
        <f>SUMPRODUCT(--(K$9=Annual_kt!$B$9:DR$9),Annual_kt!$B35:DR35)/Fuel_Properties!$D$49</f>
        <v>1.1872499999999999</v>
      </c>
      <c r="L35" s="47">
        <f>SUMPRODUCT(--(L$9=Annual_kt!$B$9:DS$9),Annual_kt!$B35:DS35)/Fuel_Properties!$D$49</f>
        <v>1.34965</v>
      </c>
      <c r="M35" s="47">
        <f>SUMPRODUCT(--(M$9=Annual_kt!$B$9:DT$9),Annual_kt!$B35:DT35)/Fuel_Properties!$D$49</f>
        <v>1.8628899999999999</v>
      </c>
      <c r="N35" s="47">
        <f>SUMPRODUCT(--(N$9=Annual_kt!$B$9:DU$9),Annual_kt!$B35:DU35)/Fuel_Properties!$D$49</f>
        <v>2.1265999999999998</v>
      </c>
      <c r="O35" s="47">
        <f>SUMPRODUCT(--(O$9=Annual_kt!$B$9:DV$9),Annual_kt!$B35:DV35)/Fuel_Properties!$D$49</f>
        <v>1.8583619999999998</v>
      </c>
      <c r="P35" s="47">
        <f>SUMPRODUCT(--(P$9=Annual_kt!$B$9:DW$9),Annual_kt!$B35:DW35)/Fuel_Properties!$D$49</f>
        <v>2.0190299999999999</v>
      </c>
      <c r="Q35" s="47">
        <f>SUMPRODUCT(--(Q$9=Annual_kt!$B$9:DX$9),Annual_kt!$B35:DX35)/Fuel_Properties!$D$49</f>
        <v>1.6520000000000001</v>
      </c>
      <c r="R35" s="47">
        <f>SUMPRODUCT(--(R$9=Annual_kt!$B$9:DY$9),Annual_kt!$B35:DY35)/Fuel_Properties!$D$49</f>
        <v>1.7369999999999999</v>
      </c>
      <c r="S35" s="47">
        <f>SUMPRODUCT(--(S$9=Annual_kt!$B$9:DZ$9),Annual_kt!$B35:DZ35)/Fuel_Properties!$D$49</f>
        <v>2.3210000000000006</v>
      </c>
      <c r="T35" s="47">
        <f>SUMPRODUCT(--(T$9=Annual_kt!$B$9:EA$9),Annual_kt!$B35:EA35)/Fuel_Properties!$D$49</f>
        <v>2.2829999999999995</v>
      </c>
      <c r="U35" s="47">
        <f>SUMPRODUCT(--(U$9=Annual_kt!$B$9:EB$9),Annual_kt!$B35:EB35)/Fuel_Properties!$D$49</f>
        <v>2.1890000000000001</v>
      </c>
      <c r="V35" s="47">
        <f>SUMPRODUCT(--(V$9=Annual_kt!$B$9:EC$9),Annual_kt!$B35:EC35)/Fuel_Properties!$D$49</f>
        <v>2.3340000000000001</v>
      </c>
      <c r="W35" s="47">
        <f>SUMPRODUCT(--(W$9=Annual_kt!$B$9:ED$9),Annual_kt!$B35:ED35)/Fuel_Properties!$D$49</f>
        <v>2.2779999999999996</v>
      </c>
      <c r="X35" s="47">
        <f>SUMPRODUCT(--(X$9=Annual_kt!$B$9:EE$9),Annual_kt!$B35:EE35)/Fuel_Properties!$D$49</f>
        <v>2.323</v>
      </c>
      <c r="Y35" s="47">
        <f>SUMPRODUCT(--(Y$9=Annual_kt!$B$9:EF$9),Annual_kt!$B35:EF35)/Fuel_Properties!$D$49</f>
        <v>2.1390000000000002</v>
      </c>
      <c r="Z35" s="47">
        <f>SUMPRODUCT(--(Z$9=Annual_kt!$B$9:EG$9),Annual_kt!$B35:EG35)/Fuel_Properties!$D$49</f>
        <v>1.875</v>
      </c>
      <c r="AA35" s="47">
        <f>SUMPRODUCT(--(AA$9=Annual_kt!$B$9:EH$9),Annual_kt!$B35:EH35)/Fuel_Properties!$D$49</f>
        <v>1.6889999999999998</v>
      </c>
      <c r="AB35" s="47">
        <f>SUMPRODUCT(--(AB$9=Annual_kt!$B$9:EI$9),Annual_kt!$B35:EI35)/Fuel_Properties!$D$49</f>
        <v>2.1786630590277261</v>
      </c>
      <c r="AC35" s="47">
        <f>SUMPRODUCT(--(AC$9=Annual_kt!$B$9:EJ$9),Annual_kt!$B35:EJ35)/Fuel_Properties!$D$49</f>
        <v>2.5160578062220891</v>
      </c>
      <c r="AD35" s="47">
        <f>SUMPRODUCT(--(AD$9=Annual_kt!$B$9:EK$9),Annual_kt!$B35:EK35)/Fuel_Properties!$D$49</f>
        <v>2.551033698161278</v>
      </c>
      <c r="AE35" s="47">
        <f>SUMPRODUCT(--(AE$9=Annual_kt!$B$9:EL$9),Annual_kt!$B35:EL35)/Fuel_Properties!$D$49</f>
        <v>2.5350403098341889</v>
      </c>
      <c r="AF35" s="47">
        <f>SUMPRODUCT(--(AF$9=Annual_kt!$B$9:EM$9),Annual_kt!$B35:EM35)/Fuel_Properties!$D$49</f>
        <v>2.6589790604179564</v>
      </c>
      <c r="AG35" s="47">
        <f>SUMPRODUCT(--(AG$9=Annual_kt!$B$9:EN$9),Annual_kt!$B35:EN35)/Fuel_Properties!$D$49</f>
        <v>2.6930325245736793</v>
      </c>
      <c r="AH35" s="47">
        <f>SUMPRODUCT(--(AH$9=Annual_kt!$B$9:EO$9),Annual_kt!$B35:EO35)/Fuel_Properties!$D$49</f>
        <v>2.7703034301352778</v>
      </c>
      <c r="AI35" s="47">
        <f>SUMPRODUCT(--(AI$9=Annual_kt!$B$9:EP$9),Annual_kt!$B35:EP35)/Fuel_Properties!$D$49</f>
        <v>2.571349826091148</v>
      </c>
      <c r="AJ35" s="47">
        <f>SUMPRODUCT(--(AJ$9=Annual_kt!$B$9:EQ$9),Annual_kt!$B35:EQ35)/Fuel_Properties!$D$49</f>
        <v>2.1003515404897124</v>
      </c>
      <c r="AK35" s="47">
        <f>SUMPRODUCT(--(AK$9=Annual_kt!$B$9:ER$9),Annual_kt!$B35:ER35)/Fuel_Properties!$D$49</f>
        <v>1.4851789548149834</v>
      </c>
      <c r="AL35" s="47">
        <f>SUMPRODUCT(--(AL$9=Annual_kt!$B$9:ES$9),Annual_kt!$B35:ES35)/Fuel_Properties!$D$49</f>
        <v>1.8063218634266875</v>
      </c>
      <c r="AM35" s="47">
        <f>SUMPRODUCT(--(AM$9=Annual_kt!$B$9:ET$9),Annual_kt!$B35:ET35)/Fuel_Properties!$D$49</f>
        <v>1.8662292018759148</v>
      </c>
      <c r="AN35" s="47">
        <f>SUMPRODUCT(--(AN$9=Annual_kt!$B$9:EU$9),Annual_kt!$B35:EU35)/Fuel_Properties!$D$49</f>
        <v>1.7347555781592372</v>
      </c>
      <c r="AO35" s="47">
        <f>SUMPRODUCT(--(AO$9=Annual_kt!$B$9:EV$9),Annual_kt!$B35:EV35)/Fuel_Properties!$D$49</f>
        <v>1.4238164259956076</v>
      </c>
      <c r="AP35" s="47">
        <f>SUMPRODUCT(--(AP$9=Annual_kt!$B$9:EW$9),Annual_kt!$B35:EW35)/Fuel_Properties!$D$49</f>
        <v>1.8293794583382135</v>
      </c>
      <c r="AQ35" s="47">
        <f>SUMPRODUCT(--(AQ$9=Annual_kt!$B$9:EX$9),Annual_kt!$B35:EX35)/Fuel_Properties!$D$49</f>
        <v>1.5439922179620564</v>
      </c>
      <c r="AR35" s="47">
        <f>SUMPRODUCT(--(AR$9=Annual_kt!$B$9:EY$9),Annual_kt!$B35:EY35)/Fuel_Properties!$D$49</f>
        <v>1.2547820782759882</v>
      </c>
      <c r="AS35" s="47">
        <f>SUMPRODUCT(--(AS$9=Annual_kt!$B$9:EZ$9),Annual_kt!$B35:EZ35)/Fuel_Properties!$D$49</f>
        <v>1.2233604767752559</v>
      </c>
    </row>
    <row r="36" spans="1:45" ht="15" x14ac:dyDescent="0.25">
      <c r="A36" s="46" t="s">
        <v>5</v>
      </c>
      <c r="B36" s="47">
        <f>SUMPRODUCT(--(B$9=Annual_kt!$B$9:DI$9),Annual_kt!$B36:DI36)/Fuel_Properties!$D$49</f>
        <v>0</v>
      </c>
      <c r="C36" s="47">
        <f>SUMPRODUCT(--(C$9=Annual_kt!$B$9:DJ$9),Annual_kt!$B36:DJ36)/Fuel_Properties!$D$49</f>
        <v>0</v>
      </c>
      <c r="D36" s="47">
        <f>SUMPRODUCT(--(D$9=Annual_kt!$B$9:DK$9),Annual_kt!$B36:DK36)/Fuel_Properties!$D$49</f>
        <v>0</v>
      </c>
      <c r="E36" s="47">
        <f>SUMPRODUCT(--(E$9=Annual_kt!$B$9:DL$9),Annual_kt!$B36:DL36)/Fuel_Properties!$D$49</f>
        <v>0</v>
      </c>
      <c r="F36" s="47">
        <f>SUMPRODUCT(--(F$9=Annual_kt!$B$9:DM$9),Annual_kt!$B36:DM36)/Fuel_Properties!$D$49</f>
        <v>0</v>
      </c>
      <c r="G36" s="47">
        <f>SUMPRODUCT(--(G$9=Annual_kt!$B$9:DN$9),Annual_kt!$B36:DN36)/Fuel_Properties!$D$49</f>
        <v>0</v>
      </c>
      <c r="H36" s="47">
        <f>SUMPRODUCT(--(H$9=Annual_kt!$B$9:DO$9),Annual_kt!$B36:DO36)/Fuel_Properties!$D$49</f>
        <v>0</v>
      </c>
      <c r="I36" s="47">
        <f>SUMPRODUCT(--(I$9=Annual_kt!$B$9:DP$9),Annual_kt!$B36:DP36)/Fuel_Properties!$D$49</f>
        <v>0</v>
      </c>
      <c r="J36" s="47">
        <f>SUMPRODUCT(--(J$9=Annual_kt!$B$9:DQ$9),Annual_kt!$B36:DQ36)/Fuel_Properties!$D$49</f>
        <v>0</v>
      </c>
      <c r="K36" s="47">
        <f>SUMPRODUCT(--(K$9=Annual_kt!$B$9:DR$9),Annual_kt!$B36:DR36)/Fuel_Properties!$D$49</f>
        <v>0</v>
      </c>
      <c r="L36" s="47">
        <f>SUMPRODUCT(--(L$9=Annual_kt!$B$9:DS$9),Annual_kt!$B36:DS36)/Fuel_Properties!$D$49</f>
        <v>0</v>
      </c>
      <c r="M36" s="47">
        <f>SUMPRODUCT(--(M$9=Annual_kt!$B$9:DT$9),Annual_kt!$B36:DT36)/Fuel_Properties!$D$49</f>
        <v>0</v>
      </c>
      <c r="N36" s="47">
        <f>SUMPRODUCT(--(N$9=Annual_kt!$B$9:DU$9),Annual_kt!$B36:DU36)/Fuel_Properties!$D$49</f>
        <v>0</v>
      </c>
      <c r="O36" s="47">
        <f>SUMPRODUCT(--(O$9=Annual_kt!$B$9:DV$9),Annual_kt!$B36:DV36)/Fuel_Properties!$D$49</f>
        <v>0</v>
      </c>
      <c r="P36" s="47">
        <f>SUMPRODUCT(--(P$9=Annual_kt!$B$9:DW$9),Annual_kt!$B36:DW36)/Fuel_Properties!$D$49</f>
        <v>0</v>
      </c>
      <c r="Q36" s="47">
        <f>SUMPRODUCT(--(Q$9=Annual_kt!$B$9:DX$9),Annual_kt!$B36:DX36)/Fuel_Properties!$D$49</f>
        <v>0</v>
      </c>
      <c r="R36" s="47">
        <f>SUMPRODUCT(--(R$9=Annual_kt!$B$9:DY$9),Annual_kt!$B36:DY36)/Fuel_Properties!$D$49</f>
        <v>0</v>
      </c>
      <c r="S36" s="47">
        <f>SUMPRODUCT(--(S$9=Annual_kt!$B$9:DZ$9),Annual_kt!$B36:DZ36)/Fuel_Properties!$D$49</f>
        <v>0</v>
      </c>
      <c r="T36" s="47">
        <f>SUMPRODUCT(--(T$9=Annual_kt!$B$9:EA$9),Annual_kt!$B36:EA36)/Fuel_Properties!$D$49</f>
        <v>0</v>
      </c>
      <c r="U36" s="47">
        <f>SUMPRODUCT(--(U$9=Annual_kt!$B$9:EB$9),Annual_kt!$B36:EB36)/Fuel_Properties!$D$49</f>
        <v>0</v>
      </c>
      <c r="V36" s="47">
        <f>SUMPRODUCT(--(V$9=Annual_kt!$B$9:EC$9),Annual_kt!$B36:EC36)/Fuel_Properties!$D$49</f>
        <v>0</v>
      </c>
      <c r="W36" s="47">
        <f>SUMPRODUCT(--(W$9=Annual_kt!$B$9:ED$9),Annual_kt!$B36:ED36)/Fuel_Properties!$D$49</f>
        <v>0</v>
      </c>
      <c r="X36" s="47">
        <f>SUMPRODUCT(--(X$9=Annual_kt!$B$9:EE$9),Annual_kt!$B36:EE36)/Fuel_Properties!$D$49</f>
        <v>0</v>
      </c>
      <c r="Y36" s="47">
        <f>SUMPRODUCT(--(Y$9=Annual_kt!$B$9:EF$9),Annual_kt!$B36:EF36)/Fuel_Properties!$D$49</f>
        <v>0</v>
      </c>
      <c r="Z36" s="47">
        <f>SUMPRODUCT(--(Z$9=Annual_kt!$B$9:EG$9),Annual_kt!$B36:EG36)/Fuel_Properties!$D$49</f>
        <v>0</v>
      </c>
      <c r="AA36" s="47">
        <f>SUMPRODUCT(--(AA$9=Annual_kt!$B$9:EH$9),Annual_kt!$B36:EH36)/Fuel_Properties!$D$49</f>
        <v>0</v>
      </c>
      <c r="AB36" s="47">
        <f>SUMPRODUCT(--(AB$9=Annual_kt!$B$9:EI$9),Annual_kt!$B36:EI36)/Fuel_Properties!$D$49</f>
        <v>0</v>
      </c>
      <c r="AC36" s="47">
        <f>SUMPRODUCT(--(AC$9=Annual_kt!$B$9:EJ$9),Annual_kt!$B36:EJ36)/Fuel_Properties!$D$49</f>
        <v>0</v>
      </c>
      <c r="AD36" s="47">
        <f>SUMPRODUCT(--(AD$9=Annual_kt!$B$9:EK$9),Annual_kt!$B36:EK36)/Fuel_Properties!$D$49</f>
        <v>0</v>
      </c>
      <c r="AE36" s="47">
        <f>SUMPRODUCT(--(AE$9=Annual_kt!$B$9:EL$9),Annual_kt!$B36:EL36)/Fuel_Properties!$D$49</f>
        <v>0</v>
      </c>
      <c r="AF36" s="47">
        <f>SUMPRODUCT(--(AF$9=Annual_kt!$B$9:EM$9),Annual_kt!$B36:EM36)/Fuel_Properties!$D$49</f>
        <v>0</v>
      </c>
      <c r="AG36" s="47">
        <f>SUMPRODUCT(--(AG$9=Annual_kt!$B$9:EN$9),Annual_kt!$B36:EN36)/Fuel_Properties!$D$49</f>
        <v>0</v>
      </c>
      <c r="AH36" s="47">
        <f>SUMPRODUCT(--(AH$9=Annual_kt!$B$9:EO$9),Annual_kt!$B36:EO36)/Fuel_Properties!$D$49</f>
        <v>0</v>
      </c>
      <c r="AI36" s="47">
        <f>SUMPRODUCT(--(AI$9=Annual_kt!$B$9:EP$9),Annual_kt!$B36:EP36)/Fuel_Properties!$D$49</f>
        <v>0</v>
      </c>
      <c r="AJ36" s="47">
        <f>SUMPRODUCT(--(AJ$9=Annual_kt!$B$9:EQ$9),Annual_kt!$B36:EQ36)/Fuel_Properties!$D$49</f>
        <v>0</v>
      </c>
      <c r="AK36" s="47">
        <f>SUMPRODUCT(--(AK$9=Annual_kt!$B$9:ER$9),Annual_kt!$B36:ER36)/Fuel_Properties!$D$49</f>
        <v>5.2272237598828694E-2</v>
      </c>
      <c r="AL36" s="47">
        <f>SUMPRODUCT(--(AL$9=Annual_kt!$B$9:ES$9),Annual_kt!$B36:ES36)/Fuel_Properties!$D$49</f>
        <v>3.4350794895183023</v>
      </c>
      <c r="AM36" s="47">
        <f>SUMPRODUCT(--(AM$9=Annual_kt!$B$9:ET$9),Annual_kt!$B36:ET36)/Fuel_Properties!$D$49</f>
        <v>4.1168292026923865</v>
      </c>
      <c r="AN36" s="47">
        <f>SUMPRODUCT(--(AN$9=Annual_kt!$B$9:EU$9),Annual_kt!$B36:EU36)/Fuel_Properties!$D$49</f>
        <v>3.9484670999999989</v>
      </c>
      <c r="AO36" s="47">
        <f>SUMPRODUCT(--(AO$9=Annual_kt!$B$9:EV$9),Annual_kt!$B36:EV36)/Fuel_Properties!$D$49</f>
        <v>4.4790150000000004</v>
      </c>
      <c r="AP36" s="47">
        <f>SUMPRODUCT(--(AP$9=Annual_kt!$B$9:EW$9),Annual_kt!$B36:EW36)/Fuel_Properties!$D$49</f>
        <v>4.7063900000000007</v>
      </c>
      <c r="AQ36" s="47">
        <f>SUMPRODUCT(--(AQ$9=Annual_kt!$B$9:EX$9),Annual_kt!$B36:EX36)/Fuel_Properties!$D$49</f>
        <v>4.9385380000000012</v>
      </c>
      <c r="AR36" s="47">
        <f>SUMPRODUCT(--(AR$9=Annual_kt!$B$9:EY$9),Annual_kt!$B36:EY36)/Fuel_Properties!$D$49</f>
        <v>4.0623620000000003</v>
      </c>
      <c r="AS36" s="47">
        <f>SUMPRODUCT(--(AS$9=Annual_kt!$B$9:EZ$9),Annual_kt!$B36:EZ36)/Fuel_Properties!$D$49</f>
        <v>4.6747990386795042</v>
      </c>
    </row>
    <row r="37" spans="1:45" ht="15" x14ac:dyDescent="0.25">
      <c r="A37" s="46" t="s">
        <v>18</v>
      </c>
      <c r="B37" s="47">
        <f>SUMPRODUCT(--(B$9=Annual_kt!$B$9:DI$9),Annual_kt!$B37:DI37)/Fuel_Properties!$D$49</f>
        <v>0</v>
      </c>
      <c r="C37" s="47">
        <f>SUMPRODUCT(--(C$9=Annual_kt!$B$9:DJ$9),Annual_kt!$B37:DJ37)/Fuel_Properties!$D$49</f>
        <v>0</v>
      </c>
      <c r="D37" s="47">
        <f>SUMPRODUCT(--(D$9=Annual_kt!$B$9:DK$9),Annual_kt!$B37:DK37)/Fuel_Properties!$D$49</f>
        <v>0</v>
      </c>
      <c r="E37" s="47">
        <f>SUMPRODUCT(--(E$9=Annual_kt!$B$9:DL$9),Annual_kt!$B37:DL37)/Fuel_Properties!$D$49</f>
        <v>0</v>
      </c>
      <c r="F37" s="47">
        <f>SUMPRODUCT(--(F$9=Annual_kt!$B$9:DM$9),Annual_kt!$B37:DM37)/Fuel_Properties!$D$49</f>
        <v>0</v>
      </c>
      <c r="G37" s="47">
        <f>SUMPRODUCT(--(G$9=Annual_kt!$B$9:DN$9),Annual_kt!$B37:DN37)/Fuel_Properties!$D$49</f>
        <v>0</v>
      </c>
      <c r="H37" s="47">
        <f>SUMPRODUCT(--(H$9=Annual_kt!$B$9:DO$9),Annual_kt!$B37:DO37)/Fuel_Properties!$D$49</f>
        <v>0</v>
      </c>
      <c r="I37" s="47">
        <f>SUMPRODUCT(--(I$9=Annual_kt!$B$9:DP$9),Annual_kt!$B37:DP37)/Fuel_Properties!$D$49</f>
        <v>0</v>
      </c>
      <c r="J37" s="47">
        <f>SUMPRODUCT(--(J$9=Annual_kt!$B$9:DQ$9),Annual_kt!$B37:DQ37)/Fuel_Properties!$D$49</f>
        <v>0</v>
      </c>
      <c r="K37" s="47">
        <f>SUMPRODUCT(--(K$9=Annual_kt!$B$9:DR$9),Annual_kt!$B37:DR37)/Fuel_Properties!$D$49</f>
        <v>0</v>
      </c>
      <c r="L37" s="47">
        <f>SUMPRODUCT(--(L$9=Annual_kt!$B$9:DS$9),Annual_kt!$B37:DS37)/Fuel_Properties!$D$49</f>
        <v>0</v>
      </c>
      <c r="M37" s="47">
        <f>SUMPRODUCT(--(M$9=Annual_kt!$B$9:DT$9),Annual_kt!$B37:DT37)/Fuel_Properties!$D$49</f>
        <v>0</v>
      </c>
      <c r="N37" s="47">
        <f>SUMPRODUCT(--(N$9=Annual_kt!$B$9:DU$9),Annual_kt!$B37:DU37)/Fuel_Properties!$D$49</f>
        <v>0</v>
      </c>
      <c r="O37" s="47">
        <f>SUMPRODUCT(--(O$9=Annual_kt!$B$9:DV$9),Annual_kt!$B37:DV37)/Fuel_Properties!$D$49</f>
        <v>0</v>
      </c>
      <c r="P37" s="47">
        <f>SUMPRODUCT(--(P$9=Annual_kt!$B$9:DW$9),Annual_kt!$B37:DW37)/Fuel_Properties!$D$49</f>
        <v>0</v>
      </c>
      <c r="Q37" s="47">
        <f>SUMPRODUCT(--(Q$9=Annual_kt!$B$9:DX$9),Annual_kt!$B37:DX37)/Fuel_Properties!$D$49</f>
        <v>0</v>
      </c>
      <c r="R37" s="47">
        <f>SUMPRODUCT(--(R$9=Annual_kt!$B$9:DY$9),Annual_kt!$B37:DY37)/Fuel_Properties!$D$49</f>
        <v>0</v>
      </c>
      <c r="S37" s="47">
        <f>SUMPRODUCT(--(S$9=Annual_kt!$B$9:DZ$9),Annual_kt!$B37:DZ37)/Fuel_Properties!$D$49</f>
        <v>0</v>
      </c>
      <c r="T37" s="47">
        <f>SUMPRODUCT(--(T$9=Annual_kt!$B$9:EA$9),Annual_kt!$B37:EA37)/Fuel_Properties!$D$49</f>
        <v>0</v>
      </c>
      <c r="U37" s="47">
        <f>SUMPRODUCT(--(U$9=Annual_kt!$B$9:EB$9),Annual_kt!$B37:EB37)/Fuel_Properties!$D$49</f>
        <v>0</v>
      </c>
      <c r="V37" s="47">
        <f>SUMPRODUCT(--(V$9=Annual_kt!$B$9:EC$9),Annual_kt!$B37:EC37)/Fuel_Properties!$D$49</f>
        <v>0</v>
      </c>
      <c r="W37" s="47">
        <f>SUMPRODUCT(--(W$9=Annual_kt!$B$9:ED$9),Annual_kt!$B37:ED37)/Fuel_Properties!$D$49</f>
        <v>0</v>
      </c>
      <c r="X37" s="47">
        <f>SUMPRODUCT(--(X$9=Annual_kt!$B$9:EE$9),Annual_kt!$B37:EE37)/Fuel_Properties!$D$49</f>
        <v>0.42203980099502486</v>
      </c>
      <c r="Y37" s="47">
        <f>SUMPRODUCT(--(Y$9=Annual_kt!$B$9:EF$9),Annual_kt!$B37:EF37)/Fuel_Properties!$D$49</f>
        <v>0.91189054726368146</v>
      </c>
      <c r="Z37" s="47">
        <f>SUMPRODUCT(--(Z$9=Annual_kt!$B$9:EG$9),Annual_kt!$B37:EG37)/Fuel_Properties!$D$49</f>
        <v>0.89786069651741296</v>
      </c>
      <c r="AA37" s="47">
        <f>SUMPRODUCT(--(AA$9=Annual_kt!$B$9:EH$9),Annual_kt!$B37:EH37)/Fuel_Properties!$D$49</f>
        <v>0.8461917833071142</v>
      </c>
      <c r="AB37" s="47">
        <f>SUMPRODUCT(--(AB$9=Annual_kt!$B$9:EI$9),Annual_kt!$B37:EI37)/Fuel_Properties!$D$49</f>
        <v>0.89526881733297281</v>
      </c>
      <c r="AC37" s="47">
        <f>SUMPRODUCT(--(AC$9=Annual_kt!$B$9:EJ$9),Annual_kt!$B37:EJ37)/Fuel_Properties!$D$49</f>
        <v>0.92877086942190501</v>
      </c>
      <c r="AD37" s="47">
        <f>SUMPRODUCT(--(AD$9=Annual_kt!$B$9:EK$9),Annual_kt!$B37:EK37)/Fuel_Properties!$D$49</f>
        <v>0.9022444820923371</v>
      </c>
      <c r="AE37" s="47">
        <f>SUMPRODUCT(--(AE$9=Annual_kt!$B$9:EL$9),Annual_kt!$B37:EL37)/Fuel_Properties!$D$49</f>
        <v>1.0169824747952239</v>
      </c>
      <c r="AF37" s="47">
        <f>SUMPRODUCT(--(AF$9=Annual_kt!$B$9:EM$9),Annual_kt!$B37:EM37)/Fuel_Properties!$D$49</f>
        <v>1.2112660463067124</v>
      </c>
      <c r="AG37" s="47">
        <f>SUMPRODUCT(--(AG$9=Annual_kt!$B$9:EN$9),Annual_kt!$B37:EN37)/Fuel_Properties!$D$49</f>
        <v>0.95060606731937314</v>
      </c>
      <c r="AH37" s="47">
        <f>SUMPRODUCT(--(AH$9=Annual_kt!$B$9:EO$9),Annual_kt!$B37:EO37)/Fuel_Properties!$D$49</f>
        <v>0.716063178212345</v>
      </c>
      <c r="AI37" s="47">
        <f>SUMPRODUCT(--(AI$9=Annual_kt!$B$9:EP$9),Annual_kt!$B37:EP37)/Fuel_Properties!$D$49</f>
        <v>0.55928330250007852</v>
      </c>
      <c r="AJ37" s="47">
        <f>SUMPRODUCT(--(AJ$9=Annual_kt!$B$9:EQ$9),Annual_kt!$B37:EQ37)/Fuel_Properties!$D$49</f>
        <v>0.15912213287681751</v>
      </c>
      <c r="AK37" s="47">
        <f>SUMPRODUCT(--(AK$9=Annual_kt!$B$9:ER$9),Annual_kt!$B37:ER37)/Fuel_Properties!$D$49</f>
        <v>0</v>
      </c>
      <c r="AL37" s="47">
        <f>SUMPRODUCT(--(AL$9=Annual_kt!$B$9:ES$9),Annual_kt!$B37:ES37)/Fuel_Properties!$D$49</f>
        <v>0</v>
      </c>
      <c r="AM37" s="47">
        <f>SUMPRODUCT(--(AM$9=Annual_kt!$B$9:ET$9),Annual_kt!$B37:ET37)/Fuel_Properties!$D$49</f>
        <v>0</v>
      </c>
      <c r="AN37" s="47">
        <f>SUMPRODUCT(--(AN$9=Annual_kt!$B$9:EU$9),Annual_kt!$B37:EU37)/Fuel_Properties!$D$49</f>
        <v>0</v>
      </c>
      <c r="AO37" s="47">
        <f>SUMPRODUCT(--(AO$9=Annual_kt!$B$9:EV$9),Annual_kt!$B37:EV37)/Fuel_Properties!$D$49</f>
        <v>0</v>
      </c>
      <c r="AP37" s="47">
        <f>SUMPRODUCT(--(AP$9=Annual_kt!$B$9:EW$9),Annual_kt!$B37:EW37)/Fuel_Properties!$D$49</f>
        <v>0</v>
      </c>
      <c r="AQ37" s="47">
        <f>SUMPRODUCT(--(AQ$9=Annual_kt!$B$9:EX$9),Annual_kt!$B37:EX37)/Fuel_Properties!$D$49</f>
        <v>0</v>
      </c>
      <c r="AR37" s="47">
        <f>SUMPRODUCT(--(AR$9=Annual_kt!$B$9:EY$9),Annual_kt!$B37:EY37)/Fuel_Properties!$D$49</f>
        <v>0</v>
      </c>
      <c r="AS37" s="47">
        <f>SUMPRODUCT(--(AS$9=Annual_kt!$B$9:EZ$9),Annual_kt!$B37:EZ37)/Fuel_Properties!$D$49</f>
        <v>0</v>
      </c>
    </row>
    <row r="38" spans="1:45" ht="15" x14ac:dyDescent="0.25">
      <c r="A38" s="46" t="s">
        <v>19</v>
      </c>
      <c r="B38" s="47">
        <f>SUMPRODUCT(--(B$9=Annual_kt!$B$9:DI$9),Annual_kt!$B38:DI38)/Fuel_Properties!$D$49</f>
        <v>0</v>
      </c>
      <c r="C38" s="47">
        <f>SUMPRODUCT(--(C$9=Annual_kt!$B$9:DJ$9),Annual_kt!$B38:DJ38)/Fuel_Properties!$D$49</f>
        <v>0</v>
      </c>
      <c r="D38" s="47">
        <f>SUMPRODUCT(--(D$9=Annual_kt!$B$9:DK$9),Annual_kt!$B38:DK38)/Fuel_Properties!$D$49</f>
        <v>0</v>
      </c>
      <c r="E38" s="47">
        <f>SUMPRODUCT(--(E$9=Annual_kt!$B$9:DL$9),Annual_kt!$B38:DL38)/Fuel_Properties!$D$49</f>
        <v>0</v>
      </c>
      <c r="F38" s="47">
        <f>SUMPRODUCT(--(F$9=Annual_kt!$B$9:DM$9),Annual_kt!$B38:DM38)/Fuel_Properties!$D$49</f>
        <v>0</v>
      </c>
      <c r="G38" s="47">
        <f>SUMPRODUCT(--(G$9=Annual_kt!$B$9:DN$9),Annual_kt!$B38:DN38)/Fuel_Properties!$D$49</f>
        <v>0</v>
      </c>
      <c r="H38" s="47">
        <f>SUMPRODUCT(--(H$9=Annual_kt!$B$9:DO$9),Annual_kt!$B38:DO38)/Fuel_Properties!$D$49</f>
        <v>0</v>
      </c>
      <c r="I38" s="47">
        <f>SUMPRODUCT(--(I$9=Annual_kt!$B$9:DP$9),Annual_kt!$B38:DP38)/Fuel_Properties!$D$49</f>
        <v>0</v>
      </c>
      <c r="J38" s="47">
        <f>SUMPRODUCT(--(J$9=Annual_kt!$B$9:DQ$9),Annual_kt!$B38:DQ38)/Fuel_Properties!$D$49</f>
        <v>0</v>
      </c>
      <c r="K38" s="47">
        <f>SUMPRODUCT(--(K$9=Annual_kt!$B$9:DR$9),Annual_kt!$B38:DR38)/Fuel_Properties!$D$49</f>
        <v>0</v>
      </c>
      <c r="L38" s="47">
        <f>SUMPRODUCT(--(L$9=Annual_kt!$B$9:DS$9),Annual_kt!$B38:DS38)/Fuel_Properties!$D$49</f>
        <v>0</v>
      </c>
      <c r="M38" s="47">
        <f>SUMPRODUCT(--(M$9=Annual_kt!$B$9:DT$9),Annual_kt!$B38:DT38)/Fuel_Properties!$D$49</f>
        <v>0</v>
      </c>
      <c r="N38" s="47">
        <f>SUMPRODUCT(--(N$9=Annual_kt!$B$9:DU$9),Annual_kt!$B38:DU38)/Fuel_Properties!$D$49</f>
        <v>0</v>
      </c>
      <c r="O38" s="47">
        <f>SUMPRODUCT(--(O$9=Annual_kt!$B$9:DV$9),Annual_kt!$B38:DV38)/Fuel_Properties!$D$49</f>
        <v>0</v>
      </c>
      <c r="P38" s="47">
        <f>SUMPRODUCT(--(P$9=Annual_kt!$B$9:DW$9),Annual_kt!$B38:DW38)/Fuel_Properties!$D$49</f>
        <v>0</v>
      </c>
      <c r="Q38" s="47">
        <f>SUMPRODUCT(--(Q$9=Annual_kt!$B$9:DX$9),Annual_kt!$B38:DX38)/Fuel_Properties!$D$49</f>
        <v>0</v>
      </c>
      <c r="R38" s="47">
        <f>SUMPRODUCT(--(R$9=Annual_kt!$B$9:DY$9),Annual_kt!$B38:DY38)/Fuel_Properties!$D$49</f>
        <v>0</v>
      </c>
      <c r="S38" s="47">
        <f>SUMPRODUCT(--(S$9=Annual_kt!$B$9:DZ$9),Annual_kt!$B38:DZ38)/Fuel_Properties!$D$49</f>
        <v>0</v>
      </c>
      <c r="T38" s="47">
        <f>SUMPRODUCT(--(T$9=Annual_kt!$B$9:EA$9),Annual_kt!$B38:EA38)/Fuel_Properties!$D$49</f>
        <v>0</v>
      </c>
      <c r="U38" s="47">
        <f>SUMPRODUCT(--(U$9=Annual_kt!$B$9:EB$9),Annual_kt!$B38:EB38)/Fuel_Properties!$D$49</f>
        <v>0</v>
      </c>
      <c r="V38" s="47">
        <f>SUMPRODUCT(--(V$9=Annual_kt!$B$9:EC$9),Annual_kt!$B38:EC38)/Fuel_Properties!$D$49</f>
        <v>0</v>
      </c>
      <c r="W38" s="47">
        <f>SUMPRODUCT(--(W$9=Annual_kt!$B$9:ED$9),Annual_kt!$B38:ED38)/Fuel_Properties!$D$49</f>
        <v>0</v>
      </c>
      <c r="X38" s="47">
        <f>SUMPRODUCT(--(X$9=Annual_kt!$B$9:EE$9),Annual_kt!$B38:EE38)/Fuel_Properties!$D$49</f>
        <v>0</v>
      </c>
      <c r="Y38" s="47">
        <f>SUMPRODUCT(--(Y$9=Annual_kt!$B$9:EF$9),Annual_kt!$B38:EF38)/Fuel_Properties!$D$49</f>
        <v>0</v>
      </c>
      <c r="Z38" s="47">
        <f>SUMPRODUCT(--(Z$9=Annual_kt!$B$9:EG$9),Annual_kt!$B38:EG38)/Fuel_Properties!$D$49</f>
        <v>0</v>
      </c>
      <c r="AA38" s="47">
        <f>SUMPRODUCT(--(AA$9=Annual_kt!$B$9:EH$9),Annual_kt!$B38:EH38)/Fuel_Properties!$D$49</f>
        <v>0</v>
      </c>
      <c r="AB38" s="47">
        <f>SUMPRODUCT(--(AB$9=Annual_kt!$B$9:EI$9),Annual_kt!$B38:EI38)/Fuel_Properties!$D$49</f>
        <v>0</v>
      </c>
      <c r="AC38" s="47">
        <f>SUMPRODUCT(--(AC$9=Annual_kt!$B$9:EJ$9),Annual_kt!$B38:EJ38)/Fuel_Properties!$D$49</f>
        <v>0</v>
      </c>
      <c r="AD38" s="47">
        <f>SUMPRODUCT(--(AD$9=Annual_kt!$B$9:EK$9),Annual_kt!$B38:EK38)/Fuel_Properties!$D$49</f>
        <v>7.577038640945008E-2</v>
      </c>
      <c r="AE38" s="47">
        <f>SUMPRODUCT(--(AE$9=Annual_kt!$B$9:EL$9),Annual_kt!$B38:EL38)/Fuel_Properties!$D$49</f>
        <v>0.18040363594593908</v>
      </c>
      <c r="AF38" s="47">
        <f>SUMPRODUCT(--(AF$9=Annual_kt!$B$9:EM$9),Annual_kt!$B38:EM38)/Fuel_Properties!$D$49</f>
        <v>0.24531267199085513</v>
      </c>
      <c r="AG38" s="47">
        <f>SUMPRODUCT(--(AG$9=Annual_kt!$B$9:EN$9),Annual_kt!$B38:EN38)/Fuel_Properties!$D$49</f>
        <v>0.44553746176861336</v>
      </c>
      <c r="AH38" s="47">
        <f>SUMPRODUCT(--(AH$9=Annual_kt!$B$9:EO$9),Annual_kt!$B38:EO38)/Fuel_Properties!$D$49</f>
        <v>0.36055699430648475</v>
      </c>
      <c r="AI38" s="47">
        <f>SUMPRODUCT(--(AI$9=Annual_kt!$B$9:EP$9),Annual_kt!$B38:EP38)/Fuel_Properties!$D$49</f>
        <v>0.2195058701216229</v>
      </c>
      <c r="AJ38" s="47">
        <f>SUMPRODUCT(--(AJ$9=Annual_kt!$B$9:EQ$9),Annual_kt!$B38:EQ38)/Fuel_Properties!$D$49</f>
        <v>0.12116001861388595</v>
      </c>
      <c r="AK38" s="47">
        <f>SUMPRODUCT(--(AK$9=Annual_kt!$B$9:ER$9),Annual_kt!$B38:ER38)/Fuel_Properties!$D$49</f>
        <v>9.204794242210719E-2</v>
      </c>
      <c r="AL38" s="47">
        <f>SUMPRODUCT(--(AL$9=Annual_kt!$B$9:ES$9),Annual_kt!$B38:ES38)/Fuel_Properties!$D$49</f>
        <v>5.0029178190516319E-2</v>
      </c>
      <c r="AM38" s="47">
        <f>SUMPRODUCT(--(AM$9=Annual_kt!$B$9:ET$9),Annual_kt!$B38:ET38)/Fuel_Properties!$D$49</f>
        <v>4.4535754673903798E-2</v>
      </c>
      <c r="AN38" s="47">
        <f>SUMPRODUCT(--(AN$9=Annual_kt!$B$9:EU$9),Annual_kt!$B38:EU38)/Fuel_Properties!$D$49</f>
        <v>7.2504827248825066E-2</v>
      </c>
      <c r="AO38" s="47">
        <f>SUMPRODUCT(--(AO$9=Annual_kt!$B$9:EV$9),Annual_kt!$B38:EV38)/Fuel_Properties!$D$49</f>
        <v>4.2238764441177371E-2</v>
      </c>
      <c r="AP38" s="47">
        <f>SUMPRODUCT(--(AP$9=Annual_kt!$B$9:EW$9),Annual_kt!$B38:EW38)/Fuel_Properties!$D$49</f>
        <v>2.2624000000000002E-2</v>
      </c>
      <c r="AQ38" s="47">
        <f>SUMPRODUCT(--(AQ$9=Annual_kt!$B$9:EX$9),Annual_kt!$B38:EX38)/Fuel_Properties!$D$49</f>
        <v>4.8753999999999992E-2</v>
      </c>
      <c r="AR38" s="47">
        <f>SUMPRODUCT(--(AR$9=Annual_kt!$B$9:EY$9),Annual_kt!$B38:EY38)/Fuel_Properties!$D$49</f>
        <v>4.9384999999999998E-2</v>
      </c>
      <c r="AS38" s="47">
        <f>SUMPRODUCT(--(AS$9=Annual_kt!$B$9:EZ$9),Annual_kt!$B38:EZ38)/Fuel_Properties!$D$49</f>
        <v>3.2465000000000001E-2</v>
      </c>
    </row>
    <row r="39" spans="1:45" ht="15" x14ac:dyDescent="0.25">
      <c r="A39" s="46" t="s">
        <v>15</v>
      </c>
      <c r="B39" s="47">
        <f>SUMPRODUCT(--(B$9=Annual_kt!$B$9:DI$9),Annual_kt!$B39:DI39)/Fuel_Properties!$D$49</f>
        <v>0</v>
      </c>
      <c r="C39" s="47">
        <f>SUMPRODUCT(--(C$9=Annual_kt!$B$9:DJ$9),Annual_kt!$B39:DJ39)/Fuel_Properties!$D$49</f>
        <v>0</v>
      </c>
      <c r="D39" s="47">
        <f>SUMPRODUCT(--(D$9=Annual_kt!$B$9:DK$9),Annual_kt!$B39:DK39)/Fuel_Properties!$D$49</f>
        <v>0</v>
      </c>
      <c r="E39" s="47">
        <f>SUMPRODUCT(--(E$9=Annual_kt!$B$9:DL$9),Annual_kt!$B39:DL39)/Fuel_Properties!$D$49</f>
        <v>0</v>
      </c>
      <c r="F39" s="47">
        <f>SUMPRODUCT(--(F$9=Annual_kt!$B$9:DM$9),Annual_kt!$B39:DM39)/Fuel_Properties!$D$49</f>
        <v>0</v>
      </c>
      <c r="G39" s="47">
        <f>SUMPRODUCT(--(G$9=Annual_kt!$B$9:DN$9),Annual_kt!$B39:DN39)/Fuel_Properties!$D$49</f>
        <v>0</v>
      </c>
      <c r="H39" s="47">
        <f>SUMPRODUCT(--(H$9=Annual_kt!$B$9:DO$9),Annual_kt!$B39:DO39)/Fuel_Properties!$D$49</f>
        <v>0</v>
      </c>
      <c r="I39" s="47">
        <f>SUMPRODUCT(--(I$9=Annual_kt!$B$9:DP$9),Annual_kt!$B39:DP39)/Fuel_Properties!$D$49</f>
        <v>0</v>
      </c>
      <c r="J39" s="47">
        <f>SUMPRODUCT(--(J$9=Annual_kt!$B$9:DQ$9),Annual_kt!$B39:DQ39)/Fuel_Properties!$D$49</f>
        <v>0</v>
      </c>
      <c r="K39" s="47">
        <f>SUMPRODUCT(--(K$9=Annual_kt!$B$9:DR$9),Annual_kt!$B39:DR39)/Fuel_Properties!$D$49</f>
        <v>0</v>
      </c>
      <c r="L39" s="47">
        <f>SUMPRODUCT(--(L$9=Annual_kt!$B$9:DS$9),Annual_kt!$B39:DS39)/Fuel_Properties!$D$49</f>
        <v>0</v>
      </c>
      <c r="M39" s="47">
        <f>SUMPRODUCT(--(M$9=Annual_kt!$B$9:DT$9),Annual_kt!$B39:DT39)/Fuel_Properties!$D$49</f>
        <v>0</v>
      </c>
      <c r="N39" s="47">
        <f>SUMPRODUCT(--(N$9=Annual_kt!$B$9:DU$9),Annual_kt!$B39:DU39)/Fuel_Properties!$D$49</f>
        <v>0</v>
      </c>
      <c r="O39" s="47">
        <f>SUMPRODUCT(--(O$9=Annual_kt!$B$9:DV$9),Annual_kt!$B39:DV39)/Fuel_Properties!$D$49</f>
        <v>0</v>
      </c>
      <c r="P39" s="47">
        <f>SUMPRODUCT(--(P$9=Annual_kt!$B$9:DW$9),Annual_kt!$B39:DW39)/Fuel_Properties!$D$49</f>
        <v>0</v>
      </c>
      <c r="Q39" s="47">
        <f>SUMPRODUCT(--(Q$9=Annual_kt!$B$9:DX$9),Annual_kt!$B39:DX39)/Fuel_Properties!$D$49</f>
        <v>0</v>
      </c>
      <c r="R39" s="47">
        <f>SUMPRODUCT(--(R$9=Annual_kt!$B$9:DY$9),Annual_kt!$B39:DY39)/Fuel_Properties!$D$49</f>
        <v>0</v>
      </c>
      <c r="S39" s="47">
        <f>SUMPRODUCT(--(S$9=Annual_kt!$B$9:DZ$9),Annual_kt!$B39:DZ39)/Fuel_Properties!$D$49</f>
        <v>0</v>
      </c>
      <c r="T39" s="47">
        <f>SUMPRODUCT(--(T$9=Annual_kt!$B$9:EA$9),Annual_kt!$B39:EA39)/Fuel_Properties!$D$49</f>
        <v>0</v>
      </c>
      <c r="U39" s="47">
        <f>SUMPRODUCT(--(U$9=Annual_kt!$B$9:EB$9),Annual_kt!$B39:EB39)/Fuel_Properties!$D$49</f>
        <v>0</v>
      </c>
      <c r="V39" s="47">
        <f>SUMPRODUCT(--(V$9=Annual_kt!$B$9:EC$9),Annual_kt!$B39:EC39)/Fuel_Properties!$D$49</f>
        <v>0</v>
      </c>
      <c r="W39" s="47">
        <f>SUMPRODUCT(--(W$9=Annual_kt!$B$9:ED$9),Annual_kt!$B39:ED39)/Fuel_Properties!$D$49</f>
        <v>0</v>
      </c>
      <c r="X39" s="47">
        <f>SUMPRODUCT(--(X$9=Annual_kt!$B$9:EE$9),Annual_kt!$B39:EE39)/Fuel_Properties!$D$49</f>
        <v>0</v>
      </c>
      <c r="Y39" s="47">
        <f>SUMPRODUCT(--(Y$9=Annual_kt!$B$9:EF$9),Annual_kt!$B39:EF39)/Fuel_Properties!$D$49</f>
        <v>0</v>
      </c>
      <c r="Z39" s="47">
        <f>SUMPRODUCT(--(Z$9=Annual_kt!$B$9:EG$9),Annual_kt!$B39:EG39)/Fuel_Properties!$D$49</f>
        <v>0</v>
      </c>
      <c r="AA39" s="47">
        <f>SUMPRODUCT(--(AA$9=Annual_kt!$B$9:EH$9),Annual_kt!$B39:EH39)/Fuel_Properties!$D$49</f>
        <v>0</v>
      </c>
      <c r="AB39" s="47">
        <f>SUMPRODUCT(--(AB$9=Annual_kt!$B$9:EI$9),Annual_kt!$B39:EI39)/Fuel_Properties!$D$49</f>
        <v>0</v>
      </c>
      <c r="AC39" s="47">
        <f>SUMPRODUCT(--(AC$9=Annual_kt!$B$9:EJ$9),Annual_kt!$B39:EJ39)/Fuel_Properties!$D$49</f>
        <v>0</v>
      </c>
      <c r="AD39" s="47">
        <f>SUMPRODUCT(--(AD$9=Annual_kt!$B$9:EK$9),Annual_kt!$B39:EK39)/Fuel_Properties!$D$49</f>
        <v>0</v>
      </c>
      <c r="AE39" s="47">
        <f>SUMPRODUCT(--(AE$9=Annual_kt!$B$9:EL$9),Annual_kt!$B39:EL39)/Fuel_Properties!$D$49</f>
        <v>0</v>
      </c>
      <c r="AF39" s="47">
        <f>SUMPRODUCT(--(AF$9=Annual_kt!$B$9:EM$9),Annual_kt!$B39:EM39)/Fuel_Properties!$D$49</f>
        <v>0</v>
      </c>
      <c r="AG39" s="47">
        <f>SUMPRODUCT(--(AG$9=Annual_kt!$B$9:EN$9),Annual_kt!$B39:EN39)/Fuel_Properties!$D$49</f>
        <v>0</v>
      </c>
      <c r="AH39" s="47">
        <f>SUMPRODUCT(--(AH$9=Annual_kt!$B$9:EO$9),Annual_kt!$B39:EO39)/Fuel_Properties!$D$49</f>
        <v>0</v>
      </c>
      <c r="AI39" s="47">
        <f>SUMPRODUCT(--(AI$9=Annual_kt!$B$9:EP$9),Annual_kt!$B39:EP39)/Fuel_Properties!$D$49</f>
        <v>1.0117051399999998E-3</v>
      </c>
      <c r="AJ39" s="47">
        <f>SUMPRODUCT(--(AJ$9=Annual_kt!$B$9:EQ$9),Annual_kt!$B39:EQ39)/Fuel_Properties!$D$49</f>
        <v>1.6205281901999997E-2</v>
      </c>
      <c r="AK39" s="47">
        <f>SUMPRODUCT(--(AK$9=Annual_kt!$B$9:ER$9),Annual_kt!$B39:ER39)/Fuel_Properties!$D$49</f>
        <v>0</v>
      </c>
      <c r="AL39" s="47">
        <f>SUMPRODUCT(--(AL$9=Annual_kt!$B$9:ES$9),Annual_kt!$B39:ES39)/Fuel_Properties!$D$49</f>
        <v>0</v>
      </c>
      <c r="AM39" s="47">
        <f>SUMPRODUCT(--(AM$9=Annual_kt!$B$9:ET$9),Annual_kt!$B39:ET39)/Fuel_Properties!$D$49</f>
        <v>0</v>
      </c>
      <c r="AN39" s="47">
        <f>SUMPRODUCT(--(AN$9=Annual_kt!$B$9:EU$9),Annual_kt!$B39:EU39)/Fuel_Properties!$D$49</f>
        <v>0</v>
      </c>
      <c r="AO39" s="47">
        <f>SUMPRODUCT(--(AO$9=Annual_kt!$B$9:EV$9),Annual_kt!$B39:EV39)/Fuel_Properties!$D$49</f>
        <v>0</v>
      </c>
      <c r="AP39" s="47">
        <f>SUMPRODUCT(--(AP$9=Annual_kt!$B$9:EW$9),Annual_kt!$B39:EW39)/Fuel_Properties!$D$49</f>
        <v>0</v>
      </c>
      <c r="AQ39" s="47">
        <f>SUMPRODUCT(--(AQ$9=Annual_kt!$B$9:EX$9),Annual_kt!$B39:EX39)/Fuel_Properties!$D$49</f>
        <v>0</v>
      </c>
      <c r="AR39" s="47">
        <f>SUMPRODUCT(--(AR$9=Annual_kt!$B$9:EY$9),Annual_kt!$B39:EY39)/Fuel_Properties!$D$49</f>
        <v>0</v>
      </c>
      <c r="AS39" s="47">
        <f>SUMPRODUCT(--(AS$9=Annual_kt!$B$9:EZ$9),Annual_kt!$B39:EZ39)/Fuel_Properties!$D$49</f>
        <v>0</v>
      </c>
    </row>
    <row r="40" spans="1:45" ht="15" x14ac:dyDescent="0.25">
      <c r="A40" s="46" t="s">
        <v>20</v>
      </c>
      <c r="B40" s="47">
        <f>SUMPRODUCT(--(B$9=Annual_kt!$B$9:DI$9),Annual_kt!$B40:DI40)/Fuel_Properties!$D$49</f>
        <v>0</v>
      </c>
      <c r="C40" s="47">
        <f>SUMPRODUCT(--(C$9=Annual_kt!$B$9:DJ$9),Annual_kt!$B40:DJ40)/Fuel_Properties!$D$49</f>
        <v>0</v>
      </c>
      <c r="D40" s="47">
        <f>SUMPRODUCT(--(D$9=Annual_kt!$B$9:DK$9),Annual_kt!$B40:DK40)/Fuel_Properties!$D$49</f>
        <v>0</v>
      </c>
      <c r="E40" s="47">
        <f>SUMPRODUCT(--(E$9=Annual_kt!$B$9:DL$9),Annual_kt!$B40:DL40)/Fuel_Properties!$D$49</f>
        <v>0</v>
      </c>
      <c r="F40" s="47">
        <f>SUMPRODUCT(--(F$9=Annual_kt!$B$9:DM$9),Annual_kt!$B40:DM40)/Fuel_Properties!$D$49</f>
        <v>0</v>
      </c>
      <c r="G40" s="47">
        <f>SUMPRODUCT(--(G$9=Annual_kt!$B$9:DN$9),Annual_kt!$B40:DN40)/Fuel_Properties!$D$49</f>
        <v>0</v>
      </c>
      <c r="H40" s="47">
        <f>SUMPRODUCT(--(H$9=Annual_kt!$B$9:DO$9),Annual_kt!$B40:DO40)/Fuel_Properties!$D$49</f>
        <v>0</v>
      </c>
      <c r="I40" s="47">
        <f>SUMPRODUCT(--(I$9=Annual_kt!$B$9:DP$9),Annual_kt!$B40:DP40)/Fuel_Properties!$D$49</f>
        <v>0</v>
      </c>
      <c r="J40" s="47">
        <f>SUMPRODUCT(--(J$9=Annual_kt!$B$9:DQ$9),Annual_kt!$B40:DQ40)/Fuel_Properties!$D$49</f>
        <v>0</v>
      </c>
      <c r="K40" s="47">
        <f>SUMPRODUCT(--(K$9=Annual_kt!$B$9:DR$9),Annual_kt!$B40:DR40)/Fuel_Properties!$D$49</f>
        <v>0</v>
      </c>
      <c r="L40" s="47">
        <f>SUMPRODUCT(--(L$9=Annual_kt!$B$9:DS$9),Annual_kt!$B40:DS40)/Fuel_Properties!$D$49</f>
        <v>0</v>
      </c>
      <c r="M40" s="47">
        <f>SUMPRODUCT(--(M$9=Annual_kt!$B$9:DT$9),Annual_kt!$B40:DT40)/Fuel_Properties!$D$49</f>
        <v>0</v>
      </c>
      <c r="N40" s="47">
        <f>SUMPRODUCT(--(N$9=Annual_kt!$B$9:DU$9),Annual_kt!$B40:DU40)/Fuel_Properties!$D$49</f>
        <v>0</v>
      </c>
      <c r="O40" s="47">
        <f>SUMPRODUCT(--(O$9=Annual_kt!$B$9:DV$9),Annual_kt!$B40:DV40)/Fuel_Properties!$D$49</f>
        <v>0</v>
      </c>
      <c r="P40" s="47">
        <f>SUMPRODUCT(--(P$9=Annual_kt!$B$9:DW$9),Annual_kt!$B40:DW40)/Fuel_Properties!$D$49</f>
        <v>0</v>
      </c>
      <c r="Q40" s="47">
        <f>SUMPRODUCT(--(Q$9=Annual_kt!$B$9:DX$9),Annual_kt!$B40:DX40)/Fuel_Properties!$D$49</f>
        <v>0</v>
      </c>
      <c r="R40" s="47">
        <f>SUMPRODUCT(--(R$9=Annual_kt!$B$9:DY$9),Annual_kt!$B40:DY40)/Fuel_Properties!$D$49</f>
        <v>0</v>
      </c>
      <c r="S40" s="47">
        <f>SUMPRODUCT(--(S$9=Annual_kt!$B$9:DZ$9),Annual_kt!$B40:DZ40)/Fuel_Properties!$D$49</f>
        <v>0</v>
      </c>
      <c r="T40" s="47">
        <f>SUMPRODUCT(--(T$9=Annual_kt!$B$9:EA$9),Annual_kt!$B40:EA40)/Fuel_Properties!$D$49</f>
        <v>-0.74109843184846269</v>
      </c>
      <c r="U40" s="47">
        <f>SUMPRODUCT(--(U$9=Annual_kt!$B$9:EB$9),Annual_kt!$B40:EB40)/Fuel_Properties!$D$49</f>
        <v>-0.93814641079428984</v>
      </c>
      <c r="V40" s="47">
        <f>SUMPRODUCT(--(V$9=Annual_kt!$B$9:EC$9),Annual_kt!$B40:EC40)/Fuel_Properties!$D$49</f>
        <v>-1.0469422181551975</v>
      </c>
      <c r="W40" s="47">
        <f>SUMPRODUCT(--(W$9=Annual_kt!$B$9:ED$9),Annual_kt!$B40:ED40)/Fuel_Properties!$D$49</f>
        <v>-1.8485112679868225</v>
      </c>
      <c r="X40" s="47">
        <f>SUMPRODUCT(--(X$9=Annual_kt!$B$9:EE$9),Annual_kt!$B40:EE40)/Fuel_Properties!$D$49</f>
        <v>-2.2730898983052708</v>
      </c>
      <c r="Y40" s="47">
        <f>SUMPRODUCT(--(Y$9=Annual_kt!$B$9:EF$9),Annual_kt!$B40:EF40)/Fuel_Properties!$D$49</f>
        <v>-2.9603546185871155</v>
      </c>
      <c r="Z40" s="47">
        <f>SUMPRODUCT(--(Z$9=Annual_kt!$B$9:EG$9),Annual_kt!$B40:EG40)/Fuel_Properties!$D$49</f>
        <v>-2.071719022931918</v>
      </c>
      <c r="AA40" s="47">
        <f>SUMPRODUCT(--(AA$9=Annual_kt!$B$9:EH$9),Annual_kt!$B40:EH40)/Fuel_Properties!$D$49</f>
        <v>-1.5354395403770134</v>
      </c>
      <c r="AB40" s="47">
        <f>SUMPRODUCT(--(AB$9=Annual_kt!$B$9:EI$9),Annual_kt!$B40:EI40)/Fuel_Properties!$D$49</f>
        <v>-1.4208842667093704</v>
      </c>
      <c r="AC40" s="47">
        <f>SUMPRODUCT(--(AC$9=Annual_kt!$B$9:EJ$9),Annual_kt!$B40:EJ40)/Fuel_Properties!$D$49</f>
        <v>-0.79165732514641285</v>
      </c>
      <c r="AD40" s="47">
        <f>SUMPRODUCT(--(AD$9=Annual_kt!$B$9:EK$9),Annual_kt!$B40:EK40)/Fuel_Properties!$D$49</f>
        <v>-0.52493765791361646</v>
      </c>
      <c r="AE40" s="47">
        <f>SUMPRODUCT(--(AE$9=Annual_kt!$B$9:EL$9),Annual_kt!$B40:EL40)/Fuel_Properties!$D$49</f>
        <v>-0.91307002589311848</v>
      </c>
      <c r="AF40" s="47">
        <f>SUMPRODUCT(--(AF$9=Annual_kt!$B$9:EM$9),Annual_kt!$B40:EM40)/Fuel_Properties!$D$49</f>
        <v>-0.31346318265373352</v>
      </c>
      <c r="AG40" s="47">
        <f>SUMPRODUCT(--(AG$9=Annual_kt!$B$9:EN$9),Annual_kt!$B40:EN40)/Fuel_Properties!$D$49</f>
        <v>-0.1559872291398243</v>
      </c>
      <c r="AH40" s="47">
        <f>SUMPRODUCT(--(AH$9=Annual_kt!$B$9:EO$9),Annual_kt!$B40:EO40)/Fuel_Properties!$D$49</f>
        <v>-0.41301253147144951</v>
      </c>
      <c r="AI40" s="47">
        <f>SUMPRODUCT(--(AI$9=Annual_kt!$B$9:EP$9),Annual_kt!$B40:EP40)/Fuel_Properties!$D$49</f>
        <v>-7.7871254000732068E-2</v>
      </c>
      <c r="AJ40" s="47">
        <f>SUMPRODUCT(--(AJ$9=Annual_kt!$B$9:EQ$9),Annual_kt!$B40:EQ40)/Fuel_Properties!$D$49</f>
        <v>-1.4520581837481698E-2</v>
      </c>
      <c r="AK40" s="47">
        <f>SUMPRODUCT(--(AK$9=Annual_kt!$B$9:ER$9),Annual_kt!$B40:ER40)/Fuel_Properties!$D$49</f>
        <v>-1.0243221815519765E-4</v>
      </c>
      <c r="AL40" s="47">
        <f>SUMPRODUCT(--(AL$9=Annual_kt!$B$9:ES$9),Annual_kt!$B40:ES40)/Fuel_Properties!$D$49</f>
        <v>-2.2471870424597364E-5</v>
      </c>
      <c r="AM40" s="47">
        <f>SUMPRODUCT(--(AM$9=Annual_kt!$B$9:ET$9),Annual_kt!$B40:ET40)/Fuel_Properties!$D$49</f>
        <v>-1.3761378338213762E-2</v>
      </c>
      <c r="AN40" s="47">
        <f>SUMPRODUCT(--(AN$9=Annual_kt!$B$9:EU$9),Annual_kt!$B40:EU40)/Fuel_Properties!$D$49</f>
        <v>0</v>
      </c>
      <c r="AO40" s="47">
        <f>SUMPRODUCT(--(AO$9=Annual_kt!$B$9:EV$9),Annual_kt!$B40:EV40)/Fuel_Properties!$D$49</f>
        <v>-4.4811872159999995E-2</v>
      </c>
      <c r="AP40" s="47">
        <f>SUMPRODUCT(--(AP$9=Annual_kt!$B$9:EW$9),Annual_kt!$B40:EW40)/Fuel_Properties!$D$49</f>
        <v>-7.7095952734463319E-2</v>
      </c>
      <c r="AQ40" s="47">
        <f>SUMPRODUCT(--(AQ$9=Annual_kt!$B$9:EX$9),Annual_kt!$B40:EX40)/Fuel_Properties!$D$49</f>
        <v>-2.4438541928436915E-2</v>
      </c>
      <c r="AR40" s="47">
        <f>SUMPRODUCT(--(AR$9=Annual_kt!$B$9:EY$9),Annual_kt!$B40:EY40)/Fuel_Properties!$D$49</f>
        <v>-1.1066782056074751E-5</v>
      </c>
      <c r="AS40" s="47">
        <f>SUMPRODUCT(--(AS$9=Annual_kt!$B$9:EZ$9),Annual_kt!$B40:EZ40)/Fuel_Properties!$D$49</f>
        <v>0</v>
      </c>
    </row>
    <row r="41" spans="1:45" ht="15" x14ac:dyDescent="0.25">
      <c r="A41" s="27" t="s">
        <v>181</v>
      </c>
      <c r="B41" s="53">
        <f>SUMPRODUCT(--(B$9=YEAR(Quarterly_PJ!$B$9:EC$9)),Quarterly_PJ!$B15:EC15)</f>
        <v>0</v>
      </c>
      <c r="C41" s="53">
        <f>SUMPRODUCT(--(C$9=YEAR(Quarterly_PJ!$B$9:ED$9)),Quarterly_PJ!$B15:ED15)</f>
        <v>0</v>
      </c>
      <c r="D41" s="53">
        <f>SUMPRODUCT(--(D$9=YEAR(Quarterly_PJ!$B$9:EE$9)),Quarterly_PJ!$B15:EE15)</f>
        <v>0</v>
      </c>
      <c r="E41" s="53">
        <f>SUMPRODUCT(--(E$9=YEAR(Quarterly_PJ!$B$9:EF$9)),Quarterly_PJ!$B15:EF15)</f>
        <v>0</v>
      </c>
      <c r="F41" s="53">
        <f>SUMPRODUCT(--(F$9=YEAR(Quarterly_PJ!$B$9:EG$9)),Quarterly_PJ!$B15:EG15)</f>
        <v>0</v>
      </c>
      <c r="G41" s="53">
        <f>SUMPRODUCT(--(G$9=YEAR(Quarterly_PJ!$B$9:EH$9)),Quarterly_PJ!$B15:EH15)</f>
        <v>0</v>
      </c>
      <c r="H41" s="53">
        <f>SUMPRODUCT(--(H$9=YEAR(Quarterly_PJ!$B$9:EI$9)),Quarterly_PJ!$B15:EI15)</f>
        <v>0</v>
      </c>
      <c r="I41" s="53">
        <f>SUMPRODUCT(--(I$9=YEAR(Quarterly_PJ!$B$9:EJ$9)),Quarterly_PJ!$B15:EJ15)</f>
        <v>0</v>
      </c>
      <c r="J41" s="53">
        <f>SUMPRODUCT(--(J$9=YEAR(Quarterly_PJ!$B$9:EK$9)),Quarterly_PJ!$B15:EK15)</f>
        <v>0</v>
      </c>
      <c r="K41" s="53">
        <f>SUMPRODUCT(--(K$9=YEAR(Quarterly_PJ!$B$9:EL$9)),Quarterly_PJ!$B15:EL15)</f>
        <v>0</v>
      </c>
      <c r="L41" s="53">
        <f>SUMPRODUCT(--(L$9=YEAR(Quarterly_PJ!$B$9:EM$9)),Quarterly_PJ!$B15:EM15)</f>
        <v>0</v>
      </c>
      <c r="M41" s="53">
        <f>SUMPRODUCT(--(M$9=YEAR(Quarterly_PJ!$B$9:EN$9)),Quarterly_PJ!$B15:EN15)</f>
        <v>2.3347669458389282</v>
      </c>
      <c r="N41" s="53">
        <f>SUMPRODUCT(--(N$9=YEAR(Quarterly_PJ!$B$9:EO$9)),Quarterly_PJ!$B15:EO15)</f>
        <v>27.207661042213442</v>
      </c>
      <c r="O41" s="53">
        <f>SUMPRODUCT(--(O$9=YEAR(Quarterly_PJ!$B$9:EP$9)),Quarterly_PJ!$B15:EP15)</f>
        <v>22.869171291961671</v>
      </c>
      <c r="P41" s="53">
        <f>SUMPRODUCT(--(P$9=YEAR(Quarterly_PJ!$B$9:EQ$9)),Quarterly_PJ!$B15:EQ15)</f>
        <v>29.00784848493576</v>
      </c>
      <c r="Q41" s="53">
        <f>SUMPRODUCT(--(Q$9=YEAR(Quarterly_PJ!$B$9:ER$9)),Quarterly_PJ!$B15:ER15)</f>
        <v>30.068372373218537</v>
      </c>
      <c r="R41" s="53">
        <f>SUMPRODUCT(--(R$9=YEAR(Quarterly_PJ!$B$9:ES$9)),Quarterly_PJ!$B15:ES15)</f>
        <v>30.336106026764046</v>
      </c>
      <c r="S41" s="53">
        <f>SUMPRODUCT(--(S$9=YEAR(Quarterly_PJ!$B$9:ET$9)),Quarterly_PJ!$B15:ET15)</f>
        <v>23.966750865436801</v>
      </c>
      <c r="T41" s="53">
        <f>SUMPRODUCT(--(T$9=YEAR(Quarterly_PJ!$B$9:EU$9)),Quarterly_PJ!$B15:EU15)</f>
        <v>31.084023859887949</v>
      </c>
      <c r="U41" s="53">
        <f>SUMPRODUCT(--(U$9=YEAR(Quarterly_PJ!$B$9:EV$9)),Quarterly_PJ!$B15:EV15)</f>
        <v>28.298915252239549</v>
      </c>
      <c r="V41" s="53">
        <f>SUMPRODUCT(--(V$9=YEAR(Quarterly_PJ!$B$9:EW$9)),Quarterly_PJ!$B15:EW15)</f>
        <v>21.951703017993687</v>
      </c>
      <c r="W41" s="53">
        <f>SUMPRODUCT(--(W$9=YEAR(Quarterly_PJ!$B$9:EX$9)),Quarterly_PJ!$B15:EX15)</f>
        <v>13.650176378949039</v>
      </c>
      <c r="X41" s="53">
        <f>SUMPRODUCT(--(X$9=YEAR(Quarterly_PJ!$B$9:EY$9)),Quarterly_PJ!$B15:EY15)</f>
        <v>8.2994792940707001</v>
      </c>
      <c r="Y41" s="53">
        <f>SUMPRODUCT(--(Y$9=YEAR(Quarterly_PJ!$B$9:EZ$9)),Quarterly_PJ!$B15:EZ15)</f>
        <v>0.67139209118154708</v>
      </c>
      <c r="Z41" s="53">
        <f>SUMPRODUCT(--(Z$9=YEAR(Quarterly_PJ!$B$9:FA$9)),Quarterly_PJ!$B15:FA15)</f>
        <v>0</v>
      </c>
      <c r="AA41" s="53">
        <f>SUMPRODUCT(--(AA$9=YEAR(Quarterly_PJ!$B$9:FB$9)),Quarterly_PJ!$B15:FB15)</f>
        <v>0</v>
      </c>
      <c r="AB41" s="53">
        <f>SUMPRODUCT(--(AB$9=YEAR(Quarterly_PJ!$B$9:FC$9)),Quarterly_PJ!$B15:FC15)</f>
        <v>0</v>
      </c>
      <c r="AC41" s="53">
        <f>SUMPRODUCT(--(AC$9=YEAR(Quarterly_PJ!$B$9:FD$9)),Quarterly_PJ!$B15:FD15)</f>
        <v>0</v>
      </c>
      <c r="AD41" s="53">
        <f>SUMPRODUCT(--(AD$9=YEAR(Quarterly_PJ!$B$9:FE$9)),Quarterly_PJ!$B15:FE15)</f>
        <v>0</v>
      </c>
      <c r="AE41" s="53">
        <f>SUMPRODUCT(--(AE$9=YEAR(Quarterly_PJ!$B$9:FF$9)),Quarterly_PJ!$B15:FF15)</f>
        <v>0</v>
      </c>
      <c r="AF41" s="53">
        <f>SUMPRODUCT(--(AF$9=YEAR(Quarterly_PJ!$B$9:FG$9)),Quarterly_PJ!$B15:FG15)</f>
        <v>0</v>
      </c>
      <c r="AG41" s="53">
        <f>SUMPRODUCT(--(AG$9=YEAR(Quarterly_PJ!$B$9:FH$9)),Quarterly_PJ!$B15:FH15)</f>
        <v>0</v>
      </c>
      <c r="AH41" s="53">
        <f>SUMPRODUCT(--(AH$9=YEAR(Quarterly_PJ!$B$9:FI$9)),Quarterly_PJ!$B15:FI15)</f>
        <v>0</v>
      </c>
      <c r="AI41" s="53">
        <f>SUMPRODUCT(--(AI$9=YEAR(Quarterly_PJ!$B$9:FJ$9)),Quarterly_PJ!$B15:FJ15)</f>
        <v>0</v>
      </c>
      <c r="AJ41" s="53">
        <f>SUMPRODUCT(--(AJ$9=YEAR(Quarterly_PJ!$B$9:FK$9)),Quarterly_PJ!$B15:FK15)</f>
        <v>0</v>
      </c>
      <c r="AK41" s="53">
        <f>SUMPRODUCT(--(AK$9=YEAR(Quarterly_PJ!$B$9:FL$9)),Quarterly_PJ!$B15:FL15)</f>
        <v>0</v>
      </c>
      <c r="AL41" s="53">
        <f>SUMPRODUCT(--(AL$9=YEAR(Quarterly_PJ!$B$9:FM$9)),Quarterly_PJ!$B15:FM15)</f>
        <v>0</v>
      </c>
      <c r="AM41" s="53">
        <f>SUMPRODUCT(--(AM$9=YEAR(Quarterly_PJ!$B$9:FN$9)),Quarterly_PJ!$B15:FN15)</f>
        <v>0</v>
      </c>
      <c r="AN41" s="53">
        <f>SUMPRODUCT(--(AN$9=YEAR(Quarterly_PJ!$B$9:FO$9)),Quarterly_PJ!$B15:FO15)</f>
        <v>0</v>
      </c>
      <c r="AO41" s="53">
        <f>SUMPRODUCT(--(AO$9=YEAR(Quarterly_PJ!$B$9:FP$9)),Quarterly_PJ!$B15:FP15)</f>
        <v>0</v>
      </c>
      <c r="AP41" s="53">
        <f>SUMPRODUCT(--(AP$9=YEAR(Quarterly_PJ!$B$9:FQ$9)),Quarterly_PJ!$B15:FQ15)</f>
        <v>0</v>
      </c>
      <c r="AQ41" s="53">
        <f>SUMPRODUCT(--(AQ$9=YEAR(Quarterly_PJ!$B$9:FU$9)),Quarterly_PJ!$B15:FU15)</f>
        <v>0</v>
      </c>
      <c r="AR41" s="53">
        <f>SUMPRODUCT(--(AR$9=YEAR(Quarterly_PJ!$B$9:FS$9)),Quarterly_PJ!$B15:FS15)</f>
        <v>0</v>
      </c>
      <c r="AS41" s="53">
        <f>SUMPRODUCT(--(AS$9=YEAR(Quarterly_PJ!$B$9:FU$9)),Quarterly_PJ!$B15:FU15)</f>
        <v>0</v>
      </c>
    </row>
    <row r="42" spans="1:45" ht="17.25" x14ac:dyDescent="0.25">
      <c r="A42" s="46" t="s">
        <v>131</v>
      </c>
      <c r="B42" s="53">
        <f>SUMPRODUCT(--(B$9=YEAR(Quarterly_PJ!$B$9:EC$9)),Quarterly_PJ!$B16:EC16)</f>
        <v>0</v>
      </c>
      <c r="C42" s="53">
        <f>SUMPRODUCT(--(C$9=YEAR(Quarterly_PJ!$B$9:ED$9)),Quarterly_PJ!$B16:ED16)</f>
        <v>0</v>
      </c>
      <c r="D42" s="53">
        <f>SUMPRODUCT(--(D$9=YEAR(Quarterly_PJ!$B$9:EE$9)),Quarterly_PJ!$B16:EE16)</f>
        <v>0</v>
      </c>
      <c r="E42" s="53">
        <f>SUMPRODUCT(--(E$9=YEAR(Quarterly_PJ!$B$9:EF$9)),Quarterly_PJ!$B16:EF16)</f>
        <v>0</v>
      </c>
      <c r="F42" s="53">
        <f>SUMPRODUCT(--(F$9=YEAR(Quarterly_PJ!$B$9:EG$9)),Quarterly_PJ!$B16:EG16)</f>
        <v>0</v>
      </c>
      <c r="G42" s="53">
        <f>SUMPRODUCT(--(G$9=YEAR(Quarterly_PJ!$B$9:EH$9)),Quarterly_PJ!$B16:EH16)</f>
        <v>0</v>
      </c>
      <c r="H42" s="53">
        <f>SUMPRODUCT(--(H$9=YEAR(Quarterly_PJ!$B$9:EI$9)),Quarterly_PJ!$B16:EI16)</f>
        <v>0</v>
      </c>
      <c r="I42" s="53">
        <f>SUMPRODUCT(--(I$9=YEAR(Quarterly_PJ!$B$9:EJ$9)),Quarterly_PJ!$B16:EJ16)</f>
        <v>0</v>
      </c>
      <c r="J42" s="53">
        <f>SUMPRODUCT(--(J$9=YEAR(Quarterly_PJ!$B$9:EK$9)),Quarterly_PJ!$B16:EK16)</f>
        <v>0</v>
      </c>
      <c r="K42" s="53">
        <f>SUMPRODUCT(--(K$9=YEAR(Quarterly_PJ!$B$9:EL$9)),Quarterly_PJ!$B16:EL16)</f>
        <v>0</v>
      </c>
      <c r="L42" s="53">
        <f>SUMPRODUCT(--(L$9=YEAR(Quarterly_PJ!$B$9:EM$9)),Quarterly_PJ!$B16:EM16)</f>
        <v>0</v>
      </c>
      <c r="M42" s="53">
        <f>SUMPRODUCT(--(M$9=YEAR(Quarterly_PJ!$B$9:EN$9)),Quarterly_PJ!$B16:EN16)</f>
        <v>2.3347669458389282</v>
      </c>
      <c r="N42" s="53">
        <f>SUMPRODUCT(--(N$9=YEAR(Quarterly_PJ!$B$9:EO$9)),Quarterly_PJ!$B16:EO16)</f>
        <v>27.207661042213442</v>
      </c>
      <c r="O42" s="53">
        <f>SUMPRODUCT(--(O$9=YEAR(Quarterly_PJ!$B$9:EP$9)),Quarterly_PJ!$B16:EP16)</f>
        <v>22.869171291961671</v>
      </c>
      <c r="P42" s="53">
        <f>SUMPRODUCT(--(P$9=YEAR(Quarterly_PJ!$B$9:EQ$9)),Quarterly_PJ!$B16:EQ16)</f>
        <v>29.00784848493576</v>
      </c>
      <c r="Q42" s="53">
        <f>SUMPRODUCT(--(Q$9=YEAR(Quarterly_PJ!$B$9:ER$9)),Quarterly_PJ!$B16:ER16)</f>
        <v>30.068372373218537</v>
      </c>
      <c r="R42" s="53">
        <f>SUMPRODUCT(--(R$9=YEAR(Quarterly_PJ!$B$9:ES$9)),Quarterly_PJ!$B16:ES16)</f>
        <v>30.336106026764046</v>
      </c>
      <c r="S42" s="53">
        <f>SUMPRODUCT(--(S$9=YEAR(Quarterly_PJ!$B$9:ET$9)),Quarterly_PJ!$B16:ET16)</f>
        <v>23.966750865436801</v>
      </c>
      <c r="T42" s="53">
        <f>SUMPRODUCT(--(T$9=YEAR(Quarterly_PJ!$B$9:EU$9)),Quarterly_PJ!$B16:EU16)</f>
        <v>31.084023859887949</v>
      </c>
      <c r="U42" s="53">
        <f>SUMPRODUCT(--(U$9=YEAR(Quarterly_PJ!$B$9:EV$9)),Quarterly_PJ!$B16:EV16)</f>
        <v>28.298915252239549</v>
      </c>
      <c r="V42" s="53">
        <f>SUMPRODUCT(--(V$9=YEAR(Quarterly_PJ!$B$9:EW$9)),Quarterly_PJ!$B16:EW16)</f>
        <v>21.951703017993687</v>
      </c>
      <c r="W42" s="53">
        <f>SUMPRODUCT(--(W$9=YEAR(Quarterly_PJ!$B$9:EX$9)),Quarterly_PJ!$B16:EX16)</f>
        <v>13.650176378949039</v>
      </c>
      <c r="X42" s="53">
        <f>SUMPRODUCT(--(X$9=YEAR(Quarterly_PJ!$B$9:EY$9)),Quarterly_PJ!$B16:EY16)</f>
        <v>8.2994792940707001</v>
      </c>
      <c r="Y42" s="53">
        <f>SUMPRODUCT(--(Y$9=YEAR(Quarterly_PJ!$B$9:EZ$9)),Quarterly_PJ!$B16:EZ16)</f>
        <v>0.67139209118154708</v>
      </c>
      <c r="Z42" s="53">
        <f>SUMPRODUCT(--(Z$9=YEAR(Quarterly_PJ!$B$9:FA$9)),Quarterly_PJ!$B16:FA16)</f>
        <v>0</v>
      </c>
      <c r="AA42" s="53">
        <f>SUMPRODUCT(--(AA$9=YEAR(Quarterly_PJ!$B$9:FB$9)),Quarterly_PJ!$B16:FB16)</f>
        <v>0</v>
      </c>
      <c r="AB42" s="53">
        <f>SUMPRODUCT(--(AB$9=YEAR(Quarterly_PJ!$B$9:FC$9)),Quarterly_PJ!$B16:FC16)</f>
        <v>0</v>
      </c>
      <c r="AC42" s="53">
        <f>SUMPRODUCT(--(AC$9=YEAR(Quarterly_PJ!$B$9:FD$9)),Quarterly_PJ!$B16:FD16)</f>
        <v>0</v>
      </c>
      <c r="AD42" s="53">
        <f>SUMPRODUCT(--(AD$9=YEAR(Quarterly_PJ!$B$9:FE$9)),Quarterly_PJ!$B16:FE16)</f>
        <v>0</v>
      </c>
      <c r="AE42" s="53">
        <f>SUMPRODUCT(--(AE$9=YEAR(Quarterly_PJ!$B$9:FF$9)),Quarterly_PJ!$B16:FF16)</f>
        <v>0</v>
      </c>
      <c r="AF42" s="53">
        <f>SUMPRODUCT(--(AF$9=YEAR(Quarterly_PJ!$B$9:FG$9)),Quarterly_PJ!$B16:FG16)</f>
        <v>0</v>
      </c>
      <c r="AG42" s="53">
        <f>SUMPRODUCT(--(AG$9=YEAR(Quarterly_PJ!$B$9:FH$9)),Quarterly_PJ!$B16:FH16)</f>
        <v>0</v>
      </c>
      <c r="AH42" s="53">
        <f>SUMPRODUCT(--(AH$9=YEAR(Quarterly_PJ!$B$9:FI$9)),Quarterly_PJ!$B16:FI16)</f>
        <v>0</v>
      </c>
      <c r="AI42" s="53">
        <f>SUMPRODUCT(--(AI$9=YEAR(Quarterly_PJ!$B$9:FJ$9)),Quarterly_PJ!$B16:FJ16)</f>
        <v>0</v>
      </c>
      <c r="AJ42" s="53">
        <f>SUMPRODUCT(--(AJ$9=YEAR(Quarterly_PJ!$B$9:FK$9)),Quarterly_PJ!$B16:FK16)</f>
        <v>0</v>
      </c>
      <c r="AK42" s="53">
        <f>SUMPRODUCT(--(AK$9=YEAR(Quarterly_PJ!$B$9:FL$9)),Quarterly_PJ!$B16:FL16)</f>
        <v>0</v>
      </c>
      <c r="AL42" s="53">
        <f>SUMPRODUCT(--(AL$9=YEAR(Quarterly_PJ!$B$9:FM$9)),Quarterly_PJ!$B16:FM16)</f>
        <v>0</v>
      </c>
      <c r="AM42" s="53">
        <f>SUMPRODUCT(--(AM$9=YEAR(Quarterly_PJ!$B$9:FN$9)),Quarterly_PJ!$B16:FN16)</f>
        <v>0</v>
      </c>
      <c r="AN42" s="53">
        <f>SUMPRODUCT(--(AN$9=YEAR(Quarterly_PJ!$B$9:FO$9)),Quarterly_PJ!$B16:FO16)</f>
        <v>0</v>
      </c>
      <c r="AO42" s="53">
        <f>SUMPRODUCT(--(AO$9=YEAR(Quarterly_PJ!$B$9:FP$9)),Quarterly_PJ!$B16:FP16)</f>
        <v>0</v>
      </c>
      <c r="AP42" s="53">
        <f>SUMPRODUCT(--(AP$9=YEAR(Quarterly_PJ!$B$9:FQ$9)),Quarterly_PJ!$B16:FQ16)</f>
        <v>0</v>
      </c>
      <c r="AQ42" s="53">
        <f>SUMPRODUCT(--(AQ$9=YEAR(Quarterly_PJ!$B$9:FU$9)),Quarterly_PJ!$B16:FU16)</f>
        <v>0</v>
      </c>
      <c r="AR42" s="53">
        <f>SUMPRODUCT(--(AR$9=YEAR(Quarterly_PJ!$B$9:FS$9)),Quarterly_PJ!$B16:FS16)</f>
        <v>0</v>
      </c>
      <c r="AS42" s="53">
        <f>SUMPRODUCT(--(AS$9=YEAR(Quarterly_PJ!$B$9:FU$9)),Quarterly_PJ!$B16:FU16)</f>
        <v>0</v>
      </c>
    </row>
    <row r="43" spans="1:45" ht="15" x14ac:dyDescent="0.2">
      <c r="A43" s="27" t="s">
        <v>21</v>
      </c>
      <c r="B43" s="17">
        <f t="shared" ref="B43:AP43" si="8">SUM(B44:B47,B50:B52,B56)</f>
        <v>199.27377731807925</v>
      </c>
      <c r="C43" s="17">
        <f t="shared" si="8"/>
        <v>215.1809648100386</v>
      </c>
      <c r="D43" s="17">
        <f t="shared" si="8"/>
        <v>176.98365807729078</v>
      </c>
      <c r="E43" s="17">
        <f t="shared" si="8"/>
        <v>177.85675606887247</v>
      </c>
      <c r="F43" s="17">
        <f t="shared" si="8"/>
        <v>160.56356567936419</v>
      </c>
      <c r="G43" s="17">
        <f t="shared" si="8"/>
        <v>182.0303861372627</v>
      </c>
      <c r="H43" s="17">
        <f t="shared" si="8"/>
        <v>178.8801084289025</v>
      </c>
      <c r="I43" s="17">
        <f t="shared" si="8"/>
        <v>153.34529262611773</v>
      </c>
      <c r="J43" s="17">
        <f t="shared" si="8"/>
        <v>139.53246934645321</v>
      </c>
      <c r="K43" s="17">
        <f t="shared" si="8"/>
        <v>141.38621582891059</v>
      </c>
      <c r="L43" s="17">
        <f t="shared" si="8"/>
        <v>142.4608866570251</v>
      </c>
      <c r="M43" s="17">
        <f t="shared" si="8"/>
        <v>138.79078933331874</v>
      </c>
      <c r="N43" s="17">
        <f t="shared" si="8"/>
        <v>97.288081021276057</v>
      </c>
      <c r="O43" s="17">
        <f t="shared" si="8"/>
        <v>136.17524722109229</v>
      </c>
      <c r="P43" s="17">
        <f t="shared" si="8"/>
        <v>127.19133468618531</v>
      </c>
      <c r="Q43" s="17">
        <f t="shared" si="8"/>
        <v>156.21632256105866</v>
      </c>
      <c r="R43" s="17">
        <f t="shared" si="8"/>
        <v>169.46803041830401</v>
      </c>
      <c r="S43" s="17">
        <f t="shared" si="8"/>
        <v>172.295553049814</v>
      </c>
      <c r="T43" s="17">
        <f t="shared" si="8"/>
        <v>169.07309558924547</v>
      </c>
      <c r="U43" s="17">
        <f t="shared" si="8"/>
        <v>185.63410228787546</v>
      </c>
      <c r="V43" s="17">
        <f t="shared" si="8"/>
        <v>208.37272307950511</v>
      </c>
      <c r="W43" s="17">
        <f t="shared" si="8"/>
        <v>216.80244644634405</v>
      </c>
      <c r="X43" s="17">
        <f t="shared" si="8"/>
        <v>232.68443885244011</v>
      </c>
      <c r="Y43" s="17">
        <f t="shared" si="8"/>
        <v>239.61513575275092</v>
      </c>
      <c r="Z43" s="17">
        <f t="shared" si="8"/>
        <v>261.94067378546384</v>
      </c>
      <c r="AA43" s="17">
        <f t="shared" si="8"/>
        <v>275.80652183334558</v>
      </c>
      <c r="AB43" s="17">
        <f t="shared" si="8"/>
        <v>267.48996599986708</v>
      </c>
      <c r="AC43" s="17">
        <f t="shared" si="8"/>
        <v>270.41390931543003</v>
      </c>
      <c r="AD43" s="17">
        <f t="shared" si="8"/>
        <v>287.15932863700124</v>
      </c>
      <c r="AE43" s="17">
        <f t="shared" si="8"/>
        <v>304.13109653891689</v>
      </c>
      <c r="AF43" s="17">
        <f t="shared" si="8"/>
        <v>315.45459649672779</v>
      </c>
      <c r="AG43" s="17">
        <f t="shared" si="8"/>
        <v>308.92550038386003</v>
      </c>
      <c r="AH43" s="17">
        <f t="shared" si="8"/>
        <v>309.39653558139361</v>
      </c>
      <c r="AI43" s="17">
        <f t="shared" si="8"/>
        <v>323.24846301916205</v>
      </c>
      <c r="AJ43" s="17">
        <f t="shared" si="8"/>
        <v>326.37452595697169</v>
      </c>
      <c r="AK43" s="17">
        <f t="shared" si="8"/>
        <v>317.30780694964551</v>
      </c>
      <c r="AL43" s="17">
        <f t="shared" si="8"/>
        <v>312.2619984470486</v>
      </c>
      <c r="AM43" s="17">
        <f t="shared" si="8"/>
        <v>325.97383343462593</v>
      </c>
      <c r="AN43" s="17">
        <f t="shared" si="8"/>
        <v>329.38199660196659</v>
      </c>
      <c r="AO43" s="17">
        <f t="shared" si="8"/>
        <v>337.22638970569233</v>
      </c>
      <c r="AP43" s="17">
        <f t="shared" si="8"/>
        <v>333.23362106280558</v>
      </c>
      <c r="AQ43" s="17">
        <f>SUM(AQ44:AQ47,AQ50:AQ52,AQ56)</f>
        <v>335.5252318976319</v>
      </c>
      <c r="AR43" s="17">
        <f t="shared" ref="AR43" si="9">SUM(AR44:AR47,AR50:AR52,AR56)</f>
        <v>353.56691378590966</v>
      </c>
      <c r="AS43" s="17">
        <f>SUM(AS44:AS47,AS50:AS52,AS56)</f>
        <v>358.13588967956457</v>
      </c>
    </row>
    <row r="44" spans="1:45" ht="15" x14ac:dyDescent="0.25">
      <c r="A44" s="49" t="s">
        <v>22</v>
      </c>
      <c r="B44" s="53">
        <f>SUMPRODUCT(--(B$9=YEAR(Quarterly_PJ!$B$9:EC$9)),Quarterly_PJ!$B18:EC18)</f>
        <v>116.10727776219659</v>
      </c>
      <c r="C44" s="53">
        <f>SUMPRODUCT(--(C$9=YEAR(Quarterly_PJ!$B$9:ED$9)),Quarterly_PJ!$B18:ED18)</f>
        <v>89.056911093609926</v>
      </c>
      <c r="D44" s="53">
        <f>SUMPRODUCT(--(D$9=YEAR(Quarterly_PJ!$B$9:EE$9)),Quarterly_PJ!$B18:EE18)</f>
        <v>90.68836227781361</v>
      </c>
      <c r="E44" s="53">
        <f>SUMPRODUCT(--(E$9=YEAR(Quarterly_PJ!$B$9:EF$9)),Quarterly_PJ!$B18:EF18)</f>
        <v>89.356495806114964</v>
      </c>
      <c r="F44" s="53">
        <f>SUMPRODUCT(--(F$9=YEAR(Quarterly_PJ!$B$9:EG$9)),Quarterly_PJ!$B18:EG18)</f>
        <v>71.907940562557215</v>
      </c>
      <c r="G44" s="53">
        <f>SUMPRODUCT(--(G$9=YEAR(Quarterly_PJ!$B$9:EH$9)),Quarterly_PJ!$B18:EH18)</f>
        <v>92.768378975537729</v>
      </c>
      <c r="H44" s="53">
        <f>SUMPRODUCT(--(H$9=YEAR(Quarterly_PJ!$B$9:EI$9)),Quarterly_PJ!$B18:EI18)</f>
        <v>90.755620096946302</v>
      </c>
      <c r="I44" s="53">
        <f>SUMPRODUCT(--(I$9=YEAR(Quarterly_PJ!$B$9:EJ$9)),Quarterly_PJ!$B18:EJ18)</f>
        <v>85.379503609857025</v>
      </c>
      <c r="J44" s="53">
        <f>SUMPRODUCT(--(J$9=YEAR(Quarterly_PJ!$B$9:EK$9)),Quarterly_PJ!$B18:EK18)</f>
        <v>68.491124778569244</v>
      </c>
      <c r="K44" s="53">
        <f>SUMPRODUCT(--(K$9=YEAR(Quarterly_PJ!$B$9:EL$9)),Quarterly_PJ!$B18:EL18)</f>
        <v>69.329572620887348</v>
      </c>
      <c r="L44" s="53">
        <f>SUMPRODUCT(--(L$9=YEAR(Quarterly_PJ!$B$9:EM$9)),Quarterly_PJ!$B18:EM18)</f>
        <v>71.573543079450999</v>
      </c>
      <c r="M44" s="53">
        <f>SUMPRODUCT(--(M$9=YEAR(Quarterly_PJ!$B$9:EN$9)),Quarterly_PJ!$B18:EN18)</f>
        <v>40.177680542056599</v>
      </c>
      <c r="N44" s="53">
        <f>SUMPRODUCT(--(N$9=YEAR(Quarterly_PJ!$B$9:EO$9)),Quarterly_PJ!$B18:EO18)</f>
        <v>48.651605979128156</v>
      </c>
      <c r="O44" s="53">
        <f>SUMPRODUCT(--(O$9=YEAR(Quarterly_PJ!$B$9:EP$9)),Quarterly_PJ!$B18:EP18)</f>
        <v>104.33952762085138</v>
      </c>
      <c r="P44" s="53">
        <f>SUMPRODUCT(--(P$9=YEAR(Quarterly_PJ!$B$9:EQ$9)),Quarterly_PJ!$B18:EQ18)</f>
        <v>112.81217438047574</v>
      </c>
      <c r="Q44" s="53">
        <f>SUMPRODUCT(--(Q$9=YEAR(Quarterly_PJ!$B$9:ER$9)),Quarterly_PJ!$B18:ER18)</f>
        <v>137.87892034168601</v>
      </c>
      <c r="R44" s="53">
        <f>SUMPRODUCT(--(R$9=YEAR(Quarterly_PJ!$B$9:ES$9)),Quarterly_PJ!$B18:ES18)</f>
        <v>143.2820987283061</v>
      </c>
      <c r="S44" s="53">
        <f>SUMPRODUCT(--(S$9=YEAR(Quarterly_PJ!$B$9:ET$9)),Quarterly_PJ!$B18:ET18)</f>
        <v>143.83940734355519</v>
      </c>
      <c r="T44" s="53">
        <f>SUMPRODUCT(--(T$9=YEAR(Quarterly_PJ!$B$9:EU$9)),Quarterly_PJ!$B18:EU18)</f>
        <v>141.51951637251551</v>
      </c>
      <c r="U44" s="53">
        <f>SUMPRODUCT(--(U$9=YEAR(Quarterly_PJ!$B$9:EV$9)),Quarterly_PJ!$B18:EV18)</f>
        <v>158.37991125099924</v>
      </c>
      <c r="V44" s="53">
        <f>SUMPRODUCT(--(V$9=YEAR(Quarterly_PJ!$B$9:EW$9)),Quarterly_PJ!$B18:EW18)</f>
        <v>175.8382651981064</v>
      </c>
      <c r="W44" s="53">
        <f>SUMPRODUCT(--(W$9=YEAR(Quarterly_PJ!$B$9:EX$9)),Quarterly_PJ!$B18:EX18)</f>
        <v>169.36785648699339</v>
      </c>
      <c r="X44" s="53">
        <f>SUMPRODUCT(--(X$9=YEAR(Quarterly_PJ!$B$9:EY$9)),Quarterly_PJ!$B18:EY18)</f>
        <v>165.5473083913636</v>
      </c>
      <c r="Y44" s="53">
        <f>SUMPRODUCT(--(Y$9=YEAR(Quarterly_PJ!$B$9:EZ$9)),Quarterly_PJ!$B18:EZ18)</f>
        <v>168.31421055842907</v>
      </c>
      <c r="Z44" s="53">
        <f>SUMPRODUCT(--(Z$9=YEAR(Quarterly_PJ!$B$9:FA$9)),Quarterly_PJ!$B18:FA18)</f>
        <v>202.50735038374495</v>
      </c>
      <c r="AA44" s="53">
        <f>SUMPRODUCT(--(AA$9=YEAR(Quarterly_PJ!$B$9:FB$9)),Quarterly_PJ!$B18:FB18)</f>
        <v>198.79951476936481</v>
      </c>
      <c r="AB44" s="53">
        <f>SUMPRODUCT(--(AB$9=YEAR(Quarterly_PJ!$B$9:FC$9)),Quarterly_PJ!$B18:FC18)</f>
        <v>203.29804230976129</v>
      </c>
      <c r="AC44" s="53">
        <f>SUMPRODUCT(--(AC$9=YEAR(Quarterly_PJ!$B$9:FD$9)),Quarterly_PJ!$B18:FD18)</f>
        <v>191.45494065613079</v>
      </c>
      <c r="AD44" s="53">
        <f>SUMPRODUCT(--(AD$9=YEAR(Quarterly_PJ!$B$9:FE$9)),Quarterly_PJ!$B18:FE18)</f>
        <v>205.28856183966622</v>
      </c>
      <c r="AE44" s="53">
        <f>SUMPRODUCT(--(AE$9=YEAR(Quarterly_PJ!$B$9:FF$9)),Quarterly_PJ!$B18:FF18)</f>
        <v>217.65685371966293</v>
      </c>
      <c r="AF44" s="53">
        <f>SUMPRODUCT(--(AF$9=YEAR(Quarterly_PJ!$B$9:FG$9)),Quarterly_PJ!$B18:FG18)</f>
        <v>200.89439457575361</v>
      </c>
      <c r="AG44" s="53">
        <f>SUMPRODUCT(--(AG$9=YEAR(Quarterly_PJ!$B$9:FH$9)),Quarterly_PJ!$B18:FH18)</f>
        <v>204.02769808316879</v>
      </c>
      <c r="AH44" s="53">
        <f>SUMPRODUCT(--(AH$9=YEAR(Quarterly_PJ!$B$9:FI$9)),Quarterly_PJ!$B18:FI18)</f>
        <v>208.34212328368065</v>
      </c>
      <c r="AI44" s="53">
        <f>SUMPRODUCT(--(AI$9=YEAR(Quarterly_PJ!$B$9:FJ$9)),Quarterly_PJ!$B18:FJ18)</f>
        <v>200.16848544212897</v>
      </c>
      <c r="AJ44" s="53">
        <f>SUMPRODUCT(--(AJ$9=YEAR(Quarterly_PJ!$B$9:FK$9)),Quarterly_PJ!$B18:FK18)</f>
        <v>213.19651829759681</v>
      </c>
      <c r="AK44" s="53">
        <f>SUMPRODUCT(--(AK$9=YEAR(Quarterly_PJ!$B$9:FL$9)),Quarterly_PJ!$B18:FL18)</f>
        <v>206.71046940008245</v>
      </c>
      <c r="AL44" s="53">
        <f>SUMPRODUCT(--(AL$9=YEAR(Quarterly_PJ!$B$9:FM$9)),Quarterly_PJ!$B18:FM18)</f>
        <v>223.60231308140521</v>
      </c>
      <c r="AM44" s="53">
        <f>SUMPRODUCT(--(AM$9=YEAR(Quarterly_PJ!$B$9:FN$9)),Quarterly_PJ!$B18:FN18)</f>
        <v>235.47000878607093</v>
      </c>
      <c r="AN44" s="53">
        <f>SUMPRODUCT(--(AN$9=YEAR(Quarterly_PJ!$B$9:FO$9)),Quarterly_PJ!$B18:FO18)</f>
        <v>241.29816195930755</v>
      </c>
      <c r="AO44" s="53">
        <f>SUMPRODUCT(--(AO$9=YEAR(Quarterly_PJ!$B$9:FP$9)),Quarterly_PJ!$B18:FP18)</f>
        <v>236.13492369803441</v>
      </c>
      <c r="AP44" s="53">
        <f>SUMPRODUCT(--(AP$9=YEAR(Quarterly_PJ!$B$9:FQ$9)),Quarterly_PJ!$B18:FQ18)</f>
        <v>225.3334710635302</v>
      </c>
      <c r="AQ44" s="53">
        <f>SUMPRODUCT(--(AQ$9=YEAR(Quarterly_PJ!$B$9:FU$9)),Quarterly_PJ!$B18:FU18)</f>
        <v>233.44467028240263</v>
      </c>
      <c r="AR44" s="53">
        <f>SUMPRODUCT(--(AR$9=YEAR(Quarterly_PJ!$B$9:FS$9)),Quarterly_PJ!$B18:FS18)</f>
        <v>237.30389357263803</v>
      </c>
      <c r="AS44" s="53">
        <f>SUMPRODUCT(--(AS$9=YEAR(Quarterly_PJ!$B$9:FU$9)),Quarterly_PJ!$B18:FU18)</f>
        <v>237.60158522818239</v>
      </c>
    </row>
    <row r="45" spans="1:45" ht="15" x14ac:dyDescent="0.25">
      <c r="A45" s="49" t="s">
        <v>23</v>
      </c>
      <c r="B45" s="53">
        <f>SUMPRODUCT(--(B$9=YEAR(Quarterly_PJ!$B$9:EC$9)),Quarterly_PJ!$B19:EC19)</f>
        <v>39.424044458289089</v>
      </c>
      <c r="C45" s="53">
        <f>SUMPRODUCT(--(C$9=YEAR(Quarterly_PJ!$B$9:ED$9)),Quarterly_PJ!$B19:ED19)</f>
        <v>45.168194933975016</v>
      </c>
      <c r="D45" s="53">
        <f>SUMPRODUCT(--(D$9=YEAR(Quarterly_PJ!$B$9:EE$9)),Quarterly_PJ!$B19:EE19)</f>
        <v>45.449559319021851</v>
      </c>
      <c r="E45" s="53">
        <f>SUMPRODUCT(--(E$9=YEAR(Quarterly_PJ!$B$9:EF$9)),Quarterly_PJ!$B19:EF19)</f>
        <v>33.93573420243343</v>
      </c>
      <c r="F45" s="53">
        <f>SUMPRODUCT(--(F$9=YEAR(Quarterly_PJ!$B$9:EG$9)),Quarterly_PJ!$B19:EG19)</f>
        <v>34.657218009542298</v>
      </c>
      <c r="G45" s="53">
        <f>SUMPRODUCT(--(G$9=YEAR(Quarterly_PJ!$B$9:EH$9)),Quarterly_PJ!$B19:EH19)</f>
        <v>32.014570784091447</v>
      </c>
      <c r="H45" s="53">
        <f>SUMPRODUCT(--(H$9=YEAR(Quarterly_PJ!$B$9:EI$9)),Quarterly_PJ!$B19:EI19)</f>
        <v>30.302315188253338</v>
      </c>
      <c r="I45" s="53">
        <f>SUMPRODUCT(--(I$9=YEAR(Quarterly_PJ!$B$9:EJ$9)),Quarterly_PJ!$B19:EJ19)</f>
        <v>20.977456074134459</v>
      </c>
      <c r="J45" s="53">
        <f>SUMPRODUCT(--(J$9=YEAR(Quarterly_PJ!$B$9:EK$9)),Quarterly_PJ!$B19:EK19)</f>
        <v>13.958375035193189</v>
      </c>
      <c r="K45" s="53">
        <f>SUMPRODUCT(--(K$9=YEAR(Quarterly_PJ!$B$9:EL$9)),Quarterly_PJ!$B19:EL19)</f>
        <v>9.8140201310290092</v>
      </c>
      <c r="L45" s="53">
        <f>SUMPRODUCT(--(L$9=YEAR(Quarterly_PJ!$B$9:EM$9)),Quarterly_PJ!$B19:EM19)</f>
        <v>8.9033608386431791</v>
      </c>
      <c r="M45" s="53">
        <f>SUMPRODUCT(--(M$9=YEAR(Quarterly_PJ!$B$9:EN$9)),Quarterly_PJ!$B19:EN19)</f>
        <v>3.4409993052966796</v>
      </c>
      <c r="N45" s="53">
        <f>SUMPRODUCT(--(N$9=YEAR(Quarterly_PJ!$B$9:EO$9)),Quarterly_PJ!$B19:EO19)</f>
        <v>0</v>
      </c>
      <c r="O45" s="53">
        <f>SUMPRODUCT(--(O$9=YEAR(Quarterly_PJ!$B$9:EP$9)),Quarterly_PJ!$B19:EP19)</f>
        <v>0.84151399506119995</v>
      </c>
      <c r="P45" s="53">
        <f>SUMPRODUCT(--(P$9=YEAR(Quarterly_PJ!$B$9:EQ$9)),Quarterly_PJ!$B19:EQ19)</f>
        <v>0</v>
      </c>
      <c r="Q45" s="53">
        <f>SUMPRODUCT(--(Q$9=YEAR(Quarterly_PJ!$B$9:ER$9)),Quarterly_PJ!$B19:ER19)</f>
        <v>0.76977996235139989</v>
      </c>
      <c r="R45" s="53">
        <f>SUMPRODUCT(--(R$9=YEAR(Quarterly_PJ!$B$9:ES$9)),Quarterly_PJ!$B19:ES19)</f>
        <v>1.9505045621207799</v>
      </c>
      <c r="S45" s="53">
        <f>SUMPRODUCT(--(S$9=YEAR(Quarterly_PJ!$B$9:ET$9)),Quarterly_PJ!$B19:ET19)</f>
        <v>5.5622292286358004</v>
      </c>
      <c r="T45" s="53">
        <f>SUMPRODUCT(--(T$9=YEAR(Quarterly_PJ!$B$9:EU$9)),Quarterly_PJ!$B19:EU19)</f>
        <v>3.6301296875038997</v>
      </c>
      <c r="U45" s="53">
        <f>SUMPRODUCT(--(U$9=YEAR(Quarterly_PJ!$B$9:EV$9)),Quarterly_PJ!$B19:EV19)</f>
        <v>3.9397038154130994</v>
      </c>
      <c r="V45" s="53">
        <f>SUMPRODUCT(--(V$9=YEAR(Quarterly_PJ!$B$9:EW$9)),Quarterly_PJ!$B19:EW19)</f>
        <v>3.0264223621044</v>
      </c>
      <c r="W45" s="53">
        <f>SUMPRODUCT(--(W$9=YEAR(Quarterly_PJ!$B$9:EX$9)),Quarterly_PJ!$B19:EX19)</f>
        <v>5.1178893043488003</v>
      </c>
      <c r="X45" s="53">
        <f>SUMPRODUCT(--(X$9=YEAR(Quarterly_PJ!$B$9:EY$9)),Quarterly_PJ!$B19:EY19)</f>
        <v>10.93340810611973</v>
      </c>
      <c r="Y45" s="53">
        <f>SUMPRODUCT(--(Y$9=YEAR(Quarterly_PJ!$B$9:EZ$9)),Quarterly_PJ!$B19:EZ19)</f>
        <v>13.393521990467429</v>
      </c>
      <c r="Z45" s="53">
        <f>SUMPRODUCT(--(Z$9=YEAR(Quarterly_PJ!$B$9:FA$9)),Quarterly_PJ!$B19:FA19)</f>
        <v>16.54023055688031</v>
      </c>
      <c r="AA45" s="53">
        <f>SUMPRODUCT(--(AA$9=YEAR(Quarterly_PJ!$B$9:FB$9)),Quarterly_PJ!$B19:FB19)</f>
        <v>11.843760433944389</v>
      </c>
      <c r="AB45" s="53">
        <f>SUMPRODUCT(--(AB$9=YEAR(Quarterly_PJ!$B$9:FC$9)),Quarterly_PJ!$B19:FC19)</f>
        <v>9.84217686406725</v>
      </c>
      <c r="AC45" s="53">
        <f>SUMPRODUCT(--(AC$9=YEAR(Quarterly_PJ!$B$9:FD$9)),Quarterly_PJ!$B19:FD19)</f>
        <v>19.471645356582393</v>
      </c>
      <c r="AD45" s="53">
        <f>SUMPRODUCT(--(AD$9=YEAR(Quarterly_PJ!$B$9:FE$9)),Quarterly_PJ!$B19:FE19)</f>
        <v>20.051519960629768</v>
      </c>
      <c r="AE45" s="53">
        <f>SUMPRODUCT(--(AE$9=YEAR(Quarterly_PJ!$B$9:FF$9)),Quarterly_PJ!$B19:FF19)</f>
        <v>17.655926356635188</v>
      </c>
      <c r="AF45" s="53">
        <f>SUMPRODUCT(--(AF$9=YEAR(Quarterly_PJ!$B$9:FG$9)),Quarterly_PJ!$B19:FG19)</f>
        <v>16.119905893548371</v>
      </c>
      <c r="AG45" s="53">
        <f>SUMPRODUCT(--(AG$9=YEAR(Quarterly_PJ!$B$9:FH$9)),Quarterly_PJ!$B19:FH19)</f>
        <v>14.69107750944449</v>
      </c>
      <c r="AH45" s="53">
        <f>SUMPRODUCT(--(AH$9=YEAR(Quarterly_PJ!$B$9:FI$9)),Quarterly_PJ!$B19:FI19)</f>
        <v>7.4855434305646602</v>
      </c>
      <c r="AI45" s="53">
        <f>SUMPRODUCT(--(AI$9=YEAR(Quarterly_PJ!$B$9:FJ$9)),Quarterly_PJ!$B19:FJ19)</f>
        <v>11.888205337875419</v>
      </c>
      <c r="AJ45" s="53">
        <f>SUMPRODUCT(--(AJ$9=YEAR(Quarterly_PJ!$B$9:FK$9)),Quarterly_PJ!$B19:FK19)</f>
        <v>11.031006036982429</v>
      </c>
      <c r="AK45" s="53">
        <f>SUMPRODUCT(--(AK$9=YEAR(Quarterly_PJ!$B$9:FL$9)),Quarterly_PJ!$B19:FL19)</f>
        <v>11.563468063148861</v>
      </c>
      <c r="AL45" s="53">
        <f>SUMPRODUCT(--(AL$9=YEAR(Quarterly_PJ!$B$9:FM$9)),Quarterly_PJ!$B19:FM19)</f>
        <v>9.0515975257297097</v>
      </c>
      <c r="AM45" s="53">
        <f>SUMPRODUCT(--(AM$9=YEAR(Quarterly_PJ!$B$9:FN$9)),Quarterly_PJ!$B19:FN19)</f>
        <v>4.5847848247784206</v>
      </c>
      <c r="AN45" s="53">
        <f>SUMPRODUCT(--(AN$9=YEAR(Quarterly_PJ!$B$9:FO$9)),Quarterly_PJ!$B19:FO19)</f>
        <v>6.4058164446777894</v>
      </c>
      <c r="AO45" s="53">
        <f>SUMPRODUCT(--(AO$9=YEAR(Quarterly_PJ!$B$9:FP$9)),Quarterly_PJ!$B19:FP19)</f>
        <v>6.9099628772285495</v>
      </c>
      <c r="AP45" s="53">
        <f>SUMPRODUCT(--(AP$9=YEAR(Quarterly_PJ!$B$9:FQ$9)),Quarterly_PJ!$B19:FQ19)</f>
        <v>9.10655193420647</v>
      </c>
      <c r="AQ45" s="53">
        <f>SUMPRODUCT(--(AQ$9=YEAR(Quarterly_PJ!$B$9:FU$9)),Quarterly_PJ!$B19:FU19)</f>
        <v>9.6582627715130318</v>
      </c>
      <c r="AR45" s="53">
        <f>SUMPRODUCT(--(AR$9=YEAR(Quarterly_PJ!$B$9:FS$9)),Quarterly_PJ!$B19:FS19)</f>
        <v>7.8823934801718147</v>
      </c>
      <c r="AS45" s="53">
        <f>SUMPRODUCT(--(AS$9=YEAR(Quarterly_PJ!$B$9:FU$9)),Quarterly_PJ!$B19:FU19)</f>
        <v>7.2815632211154497</v>
      </c>
    </row>
    <row r="46" spans="1:45" ht="15" x14ac:dyDescent="0.25">
      <c r="A46" s="49" t="s">
        <v>24</v>
      </c>
      <c r="B46" s="53">
        <f>SUMPRODUCT(--(B$9=YEAR(Quarterly_PJ!$B$9:EC$9)),Quarterly_PJ!$B20:EC20)</f>
        <v>0</v>
      </c>
      <c r="C46" s="53">
        <f>SUMPRODUCT(--(C$9=YEAR(Quarterly_PJ!$B$9:ED$9)),Quarterly_PJ!$B20:ED20)</f>
        <v>0</v>
      </c>
      <c r="D46" s="53">
        <f>SUMPRODUCT(--(D$9=YEAR(Quarterly_PJ!$B$9:EE$9)),Quarterly_PJ!$B20:EE20)</f>
        <v>0</v>
      </c>
      <c r="E46" s="53">
        <f>SUMPRODUCT(--(E$9=YEAR(Quarterly_PJ!$B$9:EF$9)),Quarterly_PJ!$B20:EF20)</f>
        <v>0</v>
      </c>
      <c r="F46" s="53">
        <f>SUMPRODUCT(--(F$9=YEAR(Quarterly_PJ!$B$9:EG$9)),Quarterly_PJ!$B20:EG20)</f>
        <v>0</v>
      </c>
      <c r="G46" s="53">
        <f>SUMPRODUCT(--(G$9=YEAR(Quarterly_PJ!$B$9:EH$9)),Quarterly_PJ!$B20:EH20)</f>
        <v>0</v>
      </c>
      <c r="H46" s="53">
        <f>SUMPRODUCT(--(H$9=YEAR(Quarterly_PJ!$B$9:EI$9)),Quarterly_PJ!$B20:EI20)</f>
        <v>0</v>
      </c>
      <c r="I46" s="53">
        <f>SUMPRODUCT(--(I$9=YEAR(Quarterly_PJ!$B$9:EJ$9)),Quarterly_PJ!$B20:EJ20)</f>
        <v>0</v>
      </c>
      <c r="J46" s="53">
        <f>SUMPRODUCT(--(J$9=YEAR(Quarterly_PJ!$B$9:EK$9)),Quarterly_PJ!$B20:EK20)</f>
        <v>0</v>
      </c>
      <c r="K46" s="53">
        <f>SUMPRODUCT(--(K$9=YEAR(Quarterly_PJ!$B$9:EL$9)),Quarterly_PJ!$B20:EL20)</f>
        <v>0</v>
      </c>
      <c r="L46" s="53">
        <f>SUMPRODUCT(--(L$9=YEAR(Quarterly_PJ!$B$9:EM$9)),Quarterly_PJ!$B20:EM20)</f>
        <v>0</v>
      </c>
      <c r="M46" s="53">
        <f>SUMPRODUCT(--(M$9=YEAR(Quarterly_PJ!$B$9:EN$9)),Quarterly_PJ!$B20:EN20)</f>
        <v>0</v>
      </c>
      <c r="N46" s="53">
        <f>SUMPRODUCT(--(N$9=YEAR(Quarterly_PJ!$B$9:EO$9)),Quarterly_PJ!$B20:EO20)</f>
        <v>0</v>
      </c>
      <c r="O46" s="53">
        <f>SUMPRODUCT(--(O$9=YEAR(Quarterly_PJ!$B$9:EP$9)),Quarterly_PJ!$B20:EP20)</f>
        <v>0</v>
      </c>
      <c r="P46" s="53">
        <f>SUMPRODUCT(--(P$9=YEAR(Quarterly_PJ!$B$9:EQ$9)),Quarterly_PJ!$B20:EQ20)</f>
        <v>0</v>
      </c>
      <c r="Q46" s="53">
        <f>SUMPRODUCT(--(Q$9=YEAR(Quarterly_PJ!$B$9:ER$9)),Quarterly_PJ!$B20:ER20)</f>
        <v>0</v>
      </c>
      <c r="R46" s="53">
        <f>SUMPRODUCT(--(R$9=YEAR(Quarterly_PJ!$B$9:ES$9)),Quarterly_PJ!$B20:ES20)</f>
        <v>0</v>
      </c>
      <c r="S46" s="53">
        <f>SUMPRODUCT(--(S$9=YEAR(Quarterly_PJ!$B$9:ET$9)),Quarterly_PJ!$B20:ET20)</f>
        <v>0</v>
      </c>
      <c r="T46" s="53">
        <f>SUMPRODUCT(--(T$9=YEAR(Quarterly_PJ!$B$9:EU$9)),Quarterly_PJ!$B20:EU20)</f>
        <v>0</v>
      </c>
      <c r="U46" s="53">
        <f>SUMPRODUCT(--(U$9=YEAR(Quarterly_PJ!$B$9:EV$9)),Quarterly_PJ!$B20:EV20)</f>
        <v>0</v>
      </c>
      <c r="V46" s="53">
        <f>SUMPRODUCT(--(V$9=YEAR(Quarterly_PJ!$B$9:EW$9)),Quarterly_PJ!$B20:EW20)</f>
        <v>0</v>
      </c>
      <c r="W46" s="53">
        <f>SUMPRODUCT(--(W$9=YEAR(Quarterly_PJ!$B$9:EX$9)),Quarterly_PJ!$B20:EX20)</f>
        <v>0</v>
      </c>
      <c r="X46" s="53">
        <f>SUMPRODUCT(--(X$9=YEAR(Quarterly_PJ!$B$9:EY$9)),Quarterly_PJ!$B20:EY20)</f>
        <v>0</v>
      </c>
      <c r="Y46" s="53">
        <f>SUMPRODUCT(--(Y$9=YEAR(Quarterly_PJ!$B$9:EZ$9)),Quarterly_PJ!$B20:EZ20)</f>
        <v>0</v>
      </c>
      <c r="Z46" s="53">
        <f>SUMPRODUCT(--(Z$9=YEAR(Quarterly_PJ!$B$9:FA$9)),Quarterly_PJ!$B20:FA20)</f>
        <v>0</v>
      </c>
      <c r="AA46" s="53">
        <f>SUMPRODUCT(--(AA$9=YEAR(Quarterly_PJ!$B$9:FB$9)),Quarterly_PJ!$B20:FB20)</f>
        <v>0</v>
      </c>
      <c r="AB46" s="53">
        <f>SUMPRODUCT(--(AB$9=YEAR(Quarterly_PJ!$B$9:FC$9)),Quarterly_PJ!$B20:FC20)</f>
        <v>0</v>
      </c>
      <c r="AC46" s="53">
        <f>SUMPRODUCT(--(AC$9=YEAR(Quarterly_PJ!$B$9:FD$9)),Quarterly_PJ!$B20:FD20)</f>
        <v>0</v>
      </c>
      <c r="AD46" s="53">
        <f>SUMPRODUCT(--(AD$9=YEAR(Quarterly_PJ!$B$9:FE$9)),Quarterly_PJ!$B20:FE20)</f>
        <v>0</v>
      </c>
      <c r="AE46" s="53">
        <f>SUMPRODUCT(--(AE$9=YEAR(Quarterly_PJ!$B$9:FF$9)),Quarterly_PJ!$B20:FF20)</f>
        <v>0.54274377537335283</v>
      </c>
      <c r="AF46" s="53">
        <f>SUMPRODUCT(--(AF$9=YEAR(Quarterly_PJ!$B$9:FG$9)),Quarterly_PJ!$B20:FG20)</f>
        <v>0.39209709736456805</v>
      </c>
      <c r="AG46" s="53">
        <f>SUMPRODUCT(--(AG$9=YEAR(Quarterly_PJ!$B$9:FH$9)),Quarterly_PJ!$B20:FH20)</f>
        <v>0.57273794390922406</v>
      </c>
      <c r="AH46" s="53">
        <f>SUMPRODUCT(--(AH$9=YEAR(Quarterly_PJ!$B$9:FI$9)),Quarterly_PJ!$B20:FI20)</f>
        <v>1.9077597619399707</v>
      </c>
      <c r="AI46" s="53">
        <f>SUMPRODUCT(--(AI$9=YEAR(Quarterly_PJ!$B$9:FJ$9)),Quarterly_PJ!$B20:FJ20)</f>
        <v>4.1323980357284045</v>
      </c>
      <c r="AJ46" s="53">
        <f>SUMPRODUCT(--(AJ$9=YEAR(Quarterly_PJ!$B$9:FK$9)),Quarterly_PJ!$B20:FK20)</f>
        <v>4.9877212812774534</v>
      </c>
      <c r="AK46" s="53">
        <f>SUMPRODUCT(--(AK$9=YEAR(Quarterly_PJ!$B$9:FL$9)),Quarterly_PJ!$B20:FL20)</f>
        <v>4.6479022987701315</v>
      </c>
      <c r="AL46" s="53">
        <f>SUMPRODUCT(--(AL$9=YEAR(Quarterly_PJ!$B$9:FM$9)),Quarterly_PJ!$B20:FM20)</f>
        <v>0.49110015748169833</v>
      </c>
      <c r="AM46" s="53">
        <f>SUMPRODUCT(--(AM$9=YEAR(Quarterly_PJ!$B$9:FN$9)),Quarterly_PJ!$B20:FN20)</f>
        <v>0.29857959367862369</v>
      </c>
      <c r="AN46" s="53">
        <f>SUMPRODUCT(--(AN$9=YEAR(Quarterly_PJ!$B$9:FO$9)),Quarterly_PJ!$B20:FO20)</f>
        <v>0.89034409986090779</v>
      </c>
      <c r="AO46" s="53">
        <f>SUMPRODUCT(--(AO$9=YEAR(Quarterly_PJ!$B$9:FP$9)),Quarterly_PJ!$B20:FP20)</f>
        <v>0</v>
      </c>
      <c r="AP46" s="53">
        <f>SUMPRODUCT(--(AP$9=YEAR(Quarterly_PJ!$B$9:FQ$9)),Quarterly_PJ!$B20:FQ20)</f>
        <v>9.1029102104685219E-2</v>
      </c>
      <c r="AQ46" s="53">
        <f>SUMPRODUCT(--(AQ$9=YEAR(Quarterly_PJ!$B$9:FU$9)),Quarterly_PJ!$B20:FU20)</f>
        <v>0.37271439298682285</v>
      </c>
      <c r="AR46" s="53">
        <f>SUMPRODUCT(--(AR$9=YEAR(Quarterly_PJ!$B$9:FS$9)),Quarterly_PJ!$B20:FS20)</f>
        <v>1.1983657314385066</v>
      </c>
      <c r="AS46" s="53">
        <f>SUMPRODUCT(--(AS$9=YEAR(Quarterly_PJ!$B$9:FU$9)),Quarterly_PJ!$B20:FU20)</f>
        <v>0.70847495569546115</v>
      </c>
    </row>
    <row r="47" spans="1:45" ht="15" x14ac:dyDescent="0.25">
      <c r="A47" s="49" t="s">
        <v>25</v>
      </c>
      <c r="B47" s="53">
        <f t="shared" ref="B47:AP47" si="10">SUM(B48:B49)</f>
        <v>17.560807746124265</v>
      </c>
      <c r="C47" s="53">
        <f t="shared" si="10"/>
        <v>33.091294317836763</v>
      </c>
      <c r="D47" s="53">
        <f t="shared" si="10"/>
        <v>12.761869310455323</v>
      </c>
      <c r="E47" s="53">
        <f t="shared" si="10"/>
        <v>20.055269410324094</v>
      </c>
      <c r="F47" s="53">
        <f t="shared" si="10"/>
        <v>20.177727407264712</v>
      </c>
      <c r="G47" s="53">
        <f t="shared" si="10"/>
        <v>19.315629668579099</v>
      </c>
      <c r="H47" s="53">
        <f t="shared" si="10"/>
        <v>20.06819946472168</v>
      </c>
      <c r="I47" s="53">
        <f t="shared" si="10"/>
        <v>17.697091752090451</v>
      </c>
      <c r="J47" s="53">
        <f t="shared" si="10"/>
        <v>19.044365668334962</v>
      </c>
      <c r="K47" s="53">
        <f t="shared" si="10"/>
        <v>25.141657907600397</v>
      </c>
      <c r="L47" s="53">
        <f t="shared" si="10"/>
        <v>21.694554483509066</v>
      </c>
      <c r="M47" s="53">
        <f t="shared" si="10"/>
        <v>38.779115013275153</v>
      </c>
      <c r="N47" s="53">
        <f t="shared" si="10"/>
        <v>5.2165219097518918</v>
      </c>
      <c r="O47" s="53">
        <f t="shared" si="10"/>
        <v>22.417741356697086</v>
      </c>
      <c r="P47" s="53">
        <f t="shared" si="10"/>
        <v>10.367806208515169</v>
      </c>
      <c r="Q47" s="53">
        <f t="shared" si="10"/>
        <v>12.801556083259584</v>
      </c>
      <c r="R47" s="53">
        <f t="shared" si="10"/>
        <v>13.281370675031036</v>
      </c>
      <c r="S47" s="53">
        <f t="shared" si="10"/>
        <v>14.121828917398828</v>
      </c>
      <c r="T47" s="53">
        <f t="shared" si="10"/>
        <v>10.59381282422556</v>
      </c>
      <c r="U47" s="53">
        <f t="shared" si="10"/>
        <v>14.935805252687262</v>
      </c>
      <c r="V47" s="53">
        <f t="shared" si="10"/>
        <v>18.66605748976956</v>
      </c>
      <c r="W47" s="53">
        <f t="shared" si="10"/>
        <v>25.40533682847963</v>
      </c>
      <c r="X47" s="53">
        <f t="shared" si="10"/>
        <v>30.701095137523033</v>
      </c>
      <c r="Y47" s="53">
        <f t="shared" si="10"/>
        <v>32.031492536253438</v>
      </c>
      <c r="Z47" s="53">
        <f t="shared" si="10"/>
        <v>28.215232833457229</v>
      </c>
      <c r="AA47" s="53">
        <f t="shared" si="10"/>
        <v>42.130933037322507</v>
      </c>
      <c r="AB47" s="53">
        <f t="shared" si="10"/>
        <v>35.024196928412536</v>
      </c>
      <c r="AC47" s="53">
        <f t="shared" si="10"/>
        <v>36.609211345489072</v>
      </c>
      <c r="AD47" s="53">
        <f t="shared" si="10"/>
        <v>37.57437808284169</v>
      </c>
      <c r="AE47" s="53">
        <f t="shared" si="10"/>
        <v>36.511200612541884</v>
      </c>
      <c r="AF47" s="53">
        <f t="shared" si="10"/>
        <v>41.069319039898829</v>
      </c>
      <c r="AG47" s="53">
        <f t="shared" si="10"/>
        <v>39.489828771262822</v>
      </c>
      <c r="AH47" s="53">
        <f t="shared" si="10"/>
        <v>40.900992161602048</v>
      </c>
      <c r="AI47" s="53">
        <f t="shared" si="10"/>
        <v>47.988478017984363</v>
      </c>
      <c r="AJ47" s="53">
        <f t="shared" si="10"/>
        <v>40.232856494199865</v>
      </c>
      <c r="AK47" s="53">
        <f t="shared" si="10"/>
        <v>47.160850434728445</v>
      </c>
      <c r="AL47" s="53">
        <f t="shared" si="10"/>
        <v>42.919489148512938</v>
      </c>
      <c r="AM47" s="53">
        <f t="shared" si="10"/>
        <v>45.054489609454791</v>
      </c>
      <c r="AN47" s="53">
        <f t="shared" si="10"/>
        <v>51.683900767966293</v>
      </c>
      <c r="AO47" s="53">
        <f t="shared" si="10"/>
        <v>52.630007611706674</v>
      </c>
      <c r="AP47" s="53">
        <f t="shared" si="10"/>
        <v>50.735586400912098</v>
      </c>
      <c r="AQ47" s="53">
        <f>SUM(AQ48:AQ49)</f>
        <v>48.56067214456931</v>
      </c>
      <c r="AR47" s="53">
        <f t="shared" ref="AR47" si="11">SUM(AR48:AR49)</f>
        <v>44.140039208690553</v>
      </c>
      <c r="AS47" s="53">
        <f>SUM(AS48:AS49)</f>
        <v>47.417835988153492</v>
      </c>
    </row>
    <row r="48" spans="1:45" ht="17.25" x14ac:dyDescent="0.25">
      <c r="A48" s="50" t="s">
        <v>132</v>
      </c>
      <c r="B48" s="53">
        <f>SUMPRODUCT(--(B$9=YEAR(Quarterly_PJ!$B$9:EC$9)),Quarterly_PJ!$B22:EC22)</f>
        <v>2.5436053962707521E-2</v>
      </c>
      <c r="C48" s="53">
        <f>SUMPRODUCT(--(C$9=YEAR(Quarterly_PJ!$B$9:ED$9)),Quarterly_PJ!$B22:ED22)</f>
        <v>0.74435655332565309</v>
      </c>
      <c r="D48" s="53">
        <f>SUMPRODUCT(--(D$9=YEAR(Quarterly_PJ!$B$9:EE$9)),Quarterly_PJ!$B22:EE22)</f>
        <v>0</v>
      </c>
      <c r="E48" s="53">
        <f>SUMPRODUCT(--(E$9=YEAR(Quarterly_PJ!$B$9:EF$9)),Quarterly_PJ!$B22:EF22)</f>
        <v>0</v>
      </c>
      <c r="F48" s="53">
        <f>SUMPRODUCT(--(F$9=YEAR(Quarterly_PJ!$B$9:EG$9)),Quarterly_PJ!$B22:EG22)</f>
        <v>0</v>
      </c>
      <c r="G48" s="53">
        <f>SUMPRODUCT(--(G$9=YEAR(Quarterly_PJ!$B$9:EH$9)),Quarterly_PJ!$B22:EH22)</f>
        <v>3.9702770576477052E-2</v>
      </c>
      <c r="H48" s="53">
        <f>SUMPRODUCT(--(H$9=YEAR(Quarterly_PJ!$B$9:EI$9)),Quarterly_PJ!$B22:EI22)</f>
        <v>0</v>
      </c>
      <c r="I48" s="53">
        <f>SUMPRODUCT(--(I$9=YEAR(Quarterly_PJ!$B$9:EJ$9)),Quarterly_PJ!$B22:EJ22)</f>
        <v>0</v>
      </c>
      <c r="J48" s="53">
        <f>SUMPRODUCT(--(J$9=YEAR(Quarterly_PJ!$B$9:EK$9)),Quarterly_PJ!$B22:EK22)</f>
        <v>0</v>
      </c>
      <c r="K48" s="53">
        <f>SUMPRODUCT(--(K$9=YEAR(Quarterly_PJ!$B$9:EL$9)),Quarterly_PJ!$B22:EL22)</f>
        <v>0.20996477016448978</v>
      </c>
      <c r="L48" s="53">
        <f>SUMPRODUCT(--(L$9=YEAR(Quarterly_PJ!$B$9:EM$9)),Quarterly_PJ!$B22:EM22)</f>
        <v>0.42598350889205933</v>
      </c>
      <c r="M48" s="53">
        <f>SUMPRODUCT(--(M$9=YEAR(Quarterly_PJ!$B$9:EN$9)),Quarterly_PJ!$B22:EN22)</f>
        <v>1.9687130327224731</v>
      </c>
      <c r="N48" s="53">
        <f>SUMPRODUCT(--(N$9=YEAR(Quarterly_PJ!$B$9:EO$9)),Quarterly_PJ!$B22:EO22)</f>
        <v>0</v>
      </c>
      <c r="O48" s="53">
        <f>SUMPRODUCT(--(O$9=YEAR(Quarterly_PJ!$B$9:EP$9)),Quarterly_PJ!$B22:EP22)</f>
        <v>0</v>
      </c>
      <c r="P48" s="53">
        <f>SUMPRODUCT(--(P$9=YEAR(Quarterly_PJ!$B$9:EQ$9)),Quarterly_PJ!$B22:EQ22)</f>
        <v>3.8013290977478029E-3</v>
      </c>
      <c r="Q48" s="53">
        <f>SUMPRODUCT(--(Q$9=YEAR(Quarterly_PJ!$B$9:ER$9)),Quarterly_PJ!$B22:ER22)</f>
        <v>0</v>
      </c>
      <c r="R48" s="53">
        <f>SUMPRODUCT(--(R$9=YEAR(Quarterly_PJ!$B$9:ES$9)),Quarterly_PJ!$B22:ES22)</f>
        <v>1.3734171680955012</v>
      </c>
      <c r="S48" s="53">
        <f>SUMPRODUCT(--(S$9=YEAR(Quarterly_PJ!$B$9:ET$9)),Quarterly_PJ!$B22:ET22)</f>
        <v>1.3688978358647397</v>
      </c>
      <c r="T48" s="53">
        <f>SUMPRODUCT(--(T$9=YEAR(Quarterly_PJ!$B$9:EU$9)),Quarterly_PJ!$B22:EU22)</f>
        <v>0.38330762842911731</v>
      </c>
      <c r="U48" s="53">
        <f>SUMPRODUCT(--(U$9=YEAR(Quarterly_PJ!$B$9:EV$9)),Quarterly_PJ!$B22:EV22)</f>
        <v>0.54213492717639988</v>
      </c>
      <c r="V48" s="53">
        <f>SUMPRODUCT(--(V$9=YEAR(Quarterly_PJ!$B$9:EW$9)),Quarterly_PJ!$B22:EW22)</f>
        <v>1.1022516763116637</v>
      </c>
      <c r="W48" s="53">
        <f>SUMPRODUCT(--(W$9=YEAR(Quarterly_PJ!$B$9:EX$9)),Quarterly_PJ!$B22:EX22)</f>
        <v>7.5031804061211389</v>
      </c>
      <c r="X48" s="53">
        <f>SUMPRODUCT(--(X$9=YEAR(Quarterly_PJ!$B$9:EY$9)),Quarterly_PJ!$B22:EY22)</f>
        <v>20.627815099114343</v>
      </c>
      <c r="Y48" s="53">
        <f>SUMPRODUCT(--(Y$9=YEAR(Quarterly_PJ!$B$9:EZ$9)),Quarterly_PJ!$B22:EZ22)</f>
        <v>21.869466433304584</v>
      </c>
      <c r="Z48" s="53">
        <f>SUMPRODUCT(--(Z$9=YEAR(Quarterly_PJ!$B$9:FA$9)),Quarterly_PJ!$B22:FA22)</f>
        <v>21.768578327905715</v>
      </c>
      <c r="AA48" s="53">
        <f>SUMPRODUCT(--(AA$9=YEAR(Quarterly_PJ!$B$9:FB$9)),Quarterly_PJ!$B22:FB22)</f>
        <v>31.700429814980957</v>
      </c>
      <c r="AB48" s="53">
        <f>SUMPRODUCT(--(AB$9=YEAR(Quarterly_PJ!$B$9:FC$9)),Quarterly_PJ!$B22:FC22)</f>
        <v>27.890886117142784</v>
      </c>
      <c r="AC48" s="53">
        <f>SUMPRODUCT(--(AC$9=YEAR(Quarterly_PJ!$B$9:FD$9)),Quarterly_PJ!$B22:FD22)</f>
        <v>30.216880375812291</v>
      </c>
      <c r="AD48" s="53">
        <f>SUMPRODUCT(--(AD$9=YEAR(Quarterly_PJ!$B$9:FE$9)),Quarterly_PJ!$B22:FE22)</f>
        <v>30.592858962316996</v>
      </c>
      <c r="AE48" s="53">
        <f>SUMPRODUCT(--(AE$9=YEAR(Quarterly_PJ!$B$9:FF$9)),Quarterly_PJ!$B22:FF22)</f>
        <v>27.603760785411353</v>
      </c>
      <c r="AF48" s="53">
        <f>SUMPRODUCT(--(AF$9=YEAR(Quarterly_PJ!$B$9:FG$9)),Quarterly_PJ!$B22:FG22)</f>
        <v>29.822806966724375</v>
      </c>
      <c r="AG48" s="53">
        <f>SUMPRODUCT(--(AG$9=YEAR(Quarterly_PJ!$B$9:FH$9)),Quarterly_PJ!$B22:FH22)</f>
        <v>28.34675476126295</v>
      </c>
      <c r="AH48" s="53">
        <f>SUMPRODUCT(--(AH$9=YEAR(Quarterly_PJ!$B$9:FI$9)),Quarterly_PJ!$B22:FI22)</f>
        <v>29.778621257557518</v>
      </c>
      <c r="AI48" s="53">
        <f>SUMPRODUCT(--(AI$9=YEAR(Quarterly_PJ!$B$9:FJ$9)),Quarterly_PJ!$B22:FJ22)</f>
        <v>36.149409782477427</v>
      </c>
      <c r="AJ48" s="53">
        <f>SUMPRODUCT(--(AJ$9=YEAR(Quarterly_PJ!$B$9:FK$9)),Quarterly_PJ!$B22:FK22)</f>
        <v>30.366521061952596</v>
      </c>
      <c r="AK48" s="53">
        <f>SUMPRODUCT(--(AK$9=YEAR(Quarterly_PJ!$B$9:FL$9)),Quarterly_PJ!$B22:FL22)</f>
        <v>37.849711943720308</v>
      </c>
      <c r="AL48" s="53">
        <f>SUMPRODUCT(--(AL$9=YEAR(Quarterly_PJ!$B$9:FM$9)),Quarterly_PJ!$B22:FM22)</f>
        <v>34.45166777363896</v>
      </c>
      <c r="AM48" s="53">
        <f>SUMPRODUCT(--(AM$9=YEAR(Quarterly_PJ!$B$9:FN$9)),Quarterly_PJ!$B22:FN22)</f>
        <v>34.209136192770565</v>
      </c>
      <c r="AN48" s="53">
        <f>SUMPRODUCT(--(AN$9=YEAR(Quarterly_PJ!$B$9:FO$9)),Quarterly_PJ!$B22:FO22)</f>
        <v>39.045288506924692</v>
      </c>
      <c r="AO48" s="53">
        <f>SUMPRODUCT(--(AO$9=YEAR(Quarterly_PJ!$B$9:FP$9)),Quarterly_PJ!$B22:FP22)</f>
        <v>39.503531789941931</v>
      </c>
      <c r="AP48" s="53">
        <f>SUMPRODUCT(--(AP$9=YEAR(Quarterly_PJ!$B$9:FQ$9)),Quarterly_PJ!$B22:FQ22)</f>
        <v>37.812894216246775</v>
      </c>
      <c r="AQ48" s="53">
        <f>SUMPRODUCT(--(AQ$9=YEAR(Quarterly_PJ!$B$9:FU$9)),Quarterly_PJ!$B22:FU22)</f>
        <v>35.999764655124252</v>
      </c>
      <c r="AR48" s="53">
        <f>SUMPRODUCT(--(AR$9=YEAR(Quarterly_PJ!$B$9:FS$9)),Quarterly_PJ!$B22:FS22)</f>
        <v>32.838812882925325</v>
      </c>
      <c r="AS48" s="53">
        <f>SUMPRODUCT(--(AS$9=YEAR(Quarterly_PJ!$B$9:FU$9)),Quarterly_PJ!$B22:FU22)</f>
        <v>34.119858979339675</v>
      </c>
    </row>
    <row r="49" spans="1:45" ht="17.25" x14ac:dyDescent="0.25">
      <c r="A49" s="50" t="s">
        <v>133</v>
      </c>
      <c r="B49" s="53">
        <f>SUMPRODUCT(--(B$9=YEAR(Quarterly_PJ!$B$9:EC$9)),Quarterly_PJ!$B23:EC23)</f>
        <v>17.535371692161558</v>
      </c>
      <c r="C49" s="53">
        <f>SUMPRODUCT(--(C$9=YEAR(Quarterly_PJ!$B$9:ED$9)),Quarterly_PJ!$B23:ED23)</f>
        <v>32.346937764511111</v>
      </c>
      <c r="D49" s="53">
        <f>SUMPRODUCT(--(D$9=YEAR(Quarterly_PJ!$B$9:EE$9)),Quarterly_PJ!$B23:EE23)</f>
        <v>12.761869310455323</v>
      </c>
      <c r="E49" s="53">
        <f>SUMPRODUCT(--(E$9=YEAR(Quarterly_PJ!$B$9:EF$9)),Quarterly_PJ!$B23:EF23)</f>
        <v>20.055269410324094</v>
      </c>
      <c r="F49" s="53">
        <f>SUMPRODUCT(--(F$9=YEAR(Quarterly_PJ!$B$9:EG$9)),Quarterly_PJ!$B23:EG23)</f>
        <v>20.177727407264712</v>
      </c>
      <c r="G49" s="53">
        <f>SUMPRODUCT(--(G$9=YEAR(Quarterly_PJ!$B$9:EH$9)),Quarterly_PJ!$B23:EH23)</f>
        <v>19.275926898002623</v>
      </c>
      <c r="H49" s="53">
        <f>SUMPRODUCT(--(H$9=YEAR(Quarterly_PJ!$B$9:EI$9)),Quarterly_PJ!$B23:EI23)</f>
        <v>20.06819946472168</v>
      </c>
      <c r="I49" s="53">
        <f>SUMPRODUCT(--(I$9=YEAR(Quarterly_PJ!$B$9:EJ$9)),Quarterly_PJ!$B23:EJ23)</f>
        <v>17.697091752090451</v>
      </c>
      <c r="J49" s="53">
        <f>SUMPRODUCT(--(J$9=YEAR(Quarterly_PJ!$B$9:EK$9)),Quarterly_PJ!$B23:EK23)</f>
        <v>19.044365668334962</v>
      </c>
      <c r="K49" s="53">
        <f>SUMPRODUCT(--(K$9=YEAR(Quarterly_PJ!$B$9:EL$9)),Quarterly_PJ!$B23:EL23)</f>
        <v>24.931693137435907</v>
      </c>
      <c r="L49" s="53">
        <f>SUMPRODUCT(--(L$9=YEAR(Quarterly_PJ!$B$9:EM$9)),Quarterly_PJ!$B23:EM23)</f>
        <v>21.268570974617006</v>
      </c>
      <c r="M49" s="53">
        <f>SUMPRODUCT(--(M$9=YEAR(Quarterly_PJ!$B$9:EN$9)),Quarterly_PJ!$B23:EN23)</f>
        <v>36.810401980552676</v>
      </c>
      <c r="N49" s="53">
        <f>SUMPRODUCT(--(N$9=YEAR(Quarterly_PJ!$B$9:EO$9)),Quarterly_PJ!$B23:EO23)</f>
        <v>5.2165219097518918</v>
      </c>
      <c r="O49" s="53">
        <f>SUMPRODUCT(--(O$9=YEAR(Quarterly_PJ!$B$9:EP$9)),Quarterly_PJ!$B23:EP23)</f>
        <v>22.417741356697086</v>
      </c>
      <c r="P49" s="53">
        <f>SUMPRODUCT(--(P$9=YEAR(Quarterly_PJ!$B$9:EQ$9)),Quarterly_PJ!$B23:EQ23)</f>
        <v>10.364004879417422</v>
      </c>
      <c r="Q49" s="53">
        <f>SUMPRODUCT(--(Q$9=YEAR(Quarterly_PJ!$B$9:ER$9)),Quarterly_PJ!$B23:ER23)</f>
        <v>12.801556083259584</v>
      </c>
      <c r="R49" s="53">
        <f>SUMPRODUCT(--(R$9=YEAR(Quarterly_PJ!$B$9:ES$9)),Quarterly_PJ!$B23:ES23)</f>
        <v>11.907953506935534</v>
      </c>
      <c r="S49" s="53">
        <f>SUMPRODUCT(--(S$9=YEAR(Quarterly_PJ!$B$9:ET$9)),Quarterly_PJ!$B23:ET23)</f>
        <v>12.752931081534088</v>
      </c>
      <c r="T49" s="53">
        <f>SUMPRODUCT(--(T$9=YEAR(Quarterly_PJ!$B$9:EU$9)),Quarterly_PJ!$B23:EU23)</f>
        <v>10.210505195796443</v>
      </c>
      <c r="U49" s="53">
        <f>SUMPRODUCT(--(U$9=YEAR(Quarterly_PJ!$B$9:EV$9)),Quarterly_PJ!$B23:EV23)</f>
        <v>14.393670325510861</v>
      </c>
      <c r="V49" s="53">
        <f>SUMPRODUCT(--(V$9=YEAR(Quarterly_PJ!$B$9:EW$9)),Quarterly_PJ!$B23:EW23)</f>
        <v>17.563805813457897</v>
      </c>
      <c r="W49" s="53">
        <f>SUMPRODUCT(--(W$9=YEAR(Quarterly_PJ!$B$9:EX$9)),Quarterly_PJ!$B23:EX23)</f>
        <v>17.902156422358491</v>
      </c>
      <c r="X49" s="53">
        <f>SUMPRODUCT(--(X$9=YEAR(Quarterly_PJ!$B$9:EY$9)),Quarterly_PJ!$B23:EY23)</f>
        <v>10.073280038408692</v>
      </c>
      <c r="Y49" s="53">
        <f>SUMPRODUCT(--(Y$9=YEAR(Quarterly_PJ!$B$9:EZ$9)),Quarterly_PJ!$B23:EZ23)</f>
        <v>10.162026102948857</v>
      </c>
      <c r="Z49" s="53">
        <f>SUMPRODUCT(--(Z$9=YEAR(Quarterly_PJ!$B$9:FA$9)),Quarterly_PJ!$B23:FA23)</f>
        <v>6.4466545055515123</v>
      </c>
      <c r="AA49" s="53">
        <f>SUMPRODUCT(--(AA$9=YEAR(Quarterly_PJ!$B$9:FB$9)),Quarterly_PJ!$B23:FB23)</f>
        <v>10.430503222341546</v>
      </c>
      <c r="AB49" s="53">
        <f>SUMPRODUCT(--(AB$9=YEAR(Quarterly_PJ!$B$9:FC$9)),Quarterly_PJ!$B23:FC23)</f>
        <v>7.1333108112697552</v>
      </c>
      <c r="AC49" s="53">
        <f>SUMPRODUCT(--(AC$9=YEAR(Quarterly_PJ!$B$9:FD$9)),Quarterly_PJ!$B23:FD23)</f>
        <v>6.3923309696767827</v>
      </c>
      <c r="AD49" s="53">
        <f>SUMPRODUCT(--(AD$9=YEAR(Quarterly_PJ!$B$9:FE$9)),Quarterly_PJ!$B23:FE23)</f>
        <v>6.9815191205246947</v>
      </c>
      <c r="AE49" s="53">
        <f>SUMPRODUCT(--(AE$9=YEAR(Quarterly_PJ!$B$9:FF$9)),Quarterly_PJ!$B23:FF23)</f>
        <v>8.9074398271305277</v>
      </c>
      <c r="AF49" s="53">
        <f>SUMPRODUCT(--(AF$9=YEAR(Quarterly_PJ!$B$9:FG$9)),Quarterly_PJ!$B23:FG23)</f>
        <v>11.246512073174458</v>
      </c>
      <c r="AG49" s="53">
        <f>SUMPRODUCT(--(AG$9=YEAR(Quarterly_PJ!$B$9:FH$9)),Quarterly_PJ!$B23:FH23)</f>
        <v>11.143074009999873</v>
      </c>
      <c r="AH49" s="53">
        <f>SUMPRODUCT(--(AH$9=YEAR(Quarterly_PJ!$B$9:FI$9)),Quarterly_PJ!$B23:FI23)</f>
        <v>11.122370904044526</v>
      </c>
      <c r="AI49" s="53">
        <f>SUMPRODUCT(--(AI$9=YEAR(Quarterly_PJ!$B$9:FJ$9)),Quarterly_PJ!$B23:FJ23)</f>
        <v>11.839068235506939</v>
      </c>
      <c r="AJ49" s="53">
        <f>SUMPRODUCT(--(AJ$9=YEAR(Quarterly_PJ!$B$9:FK$9)),Quarterly_PJ!$B23:FK23)</f>
        <v>9.8663354322472721</v>
      </c>
      <c r="AK49" s="53">
        <f>SUMPRODUCT(--(AK$9=YEAR(Quarterly_PJ!$B$9:FL$9)),Quarterly_PJ!$B23:FL23)</f>
        <v>9.311138491008137</v>
      </c>
      <c r="AL49" s="53">
        <f>SUMPRODUCT(--(AL$9=YEAR(Quarterly_PJ!$B$9:FM$9)),Quarterly_PJ!$B23:FM23)</f>
        <v>8.4678213748739815</v>
      </c>
      <c r="AM49" s="53">
        <f>SUMPRODUCT(--(AM$9=YEAR(Quarterly_PJ!$B$9:FN$9)),Quarterly_PJ!$B23:FN23)</f>
        <v>10.845353416684222</v>
      </c>
      <c r="AN49" s="53">
        <f>SUMPRODUCT(--(AN$9=YEAR(Quarterly_PJ!$B$9:FO$9)),Quarterly_PJ!$B23:FO23)</f>
        <v>12.638612261041605</v>
      </c>
      <c r="AO49" s="53">
        <f>SUMPRODUCT(--(AO$9=YEAR(Quarterly_PJ!$B$9:FP$9)),Quarterly_PJ!$B23:FP23)</f>
        <v>13.126475821764746</v>
      </c>
      <c r="AP49" s="53">
        <f>SUMPRODUCT(--(AP$9=YEAR(Quarterly_PJ!$B$9:FQ$9)),Quarterly_PJ!$B23:FQ23)</f>
        <v>12.922692184665323</v>
      </c>
      <c r="AQ49" s="53">
        <f>SUMPRODUCT(--(AQ$9=YEAR(Quarterly_PJ!$B$9:FU$9)),Quarterly_PJ!$B23:FU23)</f>
        <v>12.560907489445061</v>
      </c>
      <c r="AR49" s="53">
        <f>SUMPRODUCT(--(AR$9=YEAR(Quarterly_PJ!$B$9:FS$9)),Quarterly_PJ!$B23:FS23)</f>
        <v>11.301226325765224</v>
      </c>
      <c r="AS49" s="53">
        <f>SUMPRODUCT(--(AS$9=YEAR(Quarterly_PJ!$B$9:FU$9)),Quarterly_PJ!$B23:FU23)</f>
        <v>13.297977008813819</v>
      </c>
    </row>
    <row r="50" spans="1:45" ht="15" x14ac:dyDescent="0.25">
      <c r="A50" s="49" t="s">
        <v>26</v>
      </c>
      <c r="B50" s="53">
        <f>SUMPRODUCT(--(B$9=YEAR(Quarterly_PJ!$B$9:EC$9)),Quarterly_PJ!$B24:EC24)</f>
        <v>13.200030360000001</v>
      </c>
      <c r="C50" s="53">
        <f>SUMPRODUCT(--(C$9=YEAR(Quarterly_PJ!$B$9:ED$9)),Quarterly_PJ!$B24:ED24)</f>
        <v>20.517379519999995</v>
      </c>
      <c r="D50" s="53">
        <f>SUMPRODUCT(--(D$9=YEAR(Quarterly_PJ!$B$9:EE$9)),Quarterly_PJ!$B24:EE24)</f>
        <v>15.017941619999998</v>
      </c>
      <c r="E50" s="53">
        <f>SUMPRODUCT(--(E$9=YEAR(Quarterly_PJ!$B$9:EF$9)),Quarterly_PJ!$B24:EF24)</f>
        <v>19.841381560000002</v>
      </c>
      <c r="F50" s="53">
        <f>SUMPRODUCT(--(F$9=YEAR(Quarterly_PJ!$B$9:EG$9)),Quarterly_PJ!$B24:EG24)</f>
        <v>17.562796679999998</v>
      </c>
      <c r="G50" s="53">
        <f>SUMPRODUCT(--(G$9=YEAR(Quarterly_PJ!$B$9:EH$9)),Quarterly_PJ!$B24:EH24)</f>
        <v>18.366113259999999</v>
      </c>
      <c r="H50" s="53">
        <f>SUMPRODUCT(--(H$9=YEAR(Quarterly_PJ!$B$9:EI$9)),Quarterly_PJ!$B24:EI24)</f>
        <v>16.802517379999998</v>
      </c>
      <c r="I50" s="53">
        <f>SUMPRODUCT(--(I$9=YEAR(Quarterly_PJ!$B$9:EJ$9)),Quarterly_PJ!$B24:EJ24)</f>
        <v>12.064738179999999</v>
      </c>
      <c r="J50" s="53">
        <f>SUMPRODUCT(--(J$9=YEAR(Quarterly_PJ!$B$9:EK$9)),Quarterly_PJ!$B24:EK24)</f>
        <v>19.892143479999998</v>
      </c>
      <c r="K50" s="53">
        <f>SUMPRODUCT(--(K$9=YEAR(Quarterly_PJ!$B$9:EL$9)),Quarterly_PJ!$B24:EL24)</f>
        <v>19.34153298</v>
      </c>
      <c r="L50" s="53">
        <f>SUMPRODUCT(--(L$9=YEAR(Quarterly_PJ!$B$9:EM$9)),Quarterly_PJ!$B24:EM24)</f>
        <v>20.353322879999997</v>
      </c>
      <c r="M50" s="53">
        <f>SUMPRODUCT(--(M$9=YEAR(Quarterly_PJ!$B$9:EN$9)),Quarterly_PJ!$B24:EN24)</f>
        <v>31.567660960000001</v>
      </c>
      <c r="N50" s="53">
        <f>SUMPRODUCT(--(N$9=YEAR(Quarterly_PJ!$B$9:EO$9)),Quarterly_PJ!$B24:EO24)</f>
        <v>20.43056928</v>
      </c>
      <c r="O50" s="53">
        <f>SUMPRODUCT(--(O$9=YEAR(Quarterly_PJ!$B$9:EP$9)),Quarterly_PJ!$B24:EP24)</f>
        <v>2.5351532799999994</v>
      </c>
      <c r="P50" s="53">
        <f>SUMPRODUCT(--(P$9=YEAR(Quarterly_PJ!$B$9:EQ$9)),Quarterly_PJ!$B24:EQ24)</f>
        <v>0.23192311999999995</v>
      </c>
      <c r="Q50" s="53">
        <f>SUMPRODUCT(--(Q$9=YEAR(Quarterly_PJ!$B$9:ER$9)),Quarterly_PJ!$B24:ER24)</f>
        <v>8.1844399999999994E-3</v>
      </c>
      <c r="R50" s="53">
        <f>SUMPRODUCT(--(R$9=YEAR(Quarterly_PJ!$B$9:ES$9)),Quarterly_PJ!$B24:ES24)</f>
        <v>0.42933944469799135</v>
      </c>
      <c r="S50" s="53">
        <f>SUMPRODUCT(--(S$9=YEAR(Quarterly_PJ!$B$9:ET$9)),Quarterly_PJ!$B24:ET24)</f>
        <v>0.18138023722878771</v>
      </c>
      <c r="T50" s="53">
        <f>SUMPRODUCT(--(T$9=YEAR(Quarterly_PJ!$B$9:EU$9)),Quarterly_PJ!$B24:EU24)</f>
        <v>1.528744141722006</v>
      </c>
      <c r="U50" s="53">
        <f>SUMPRODUCT(--(U$9=YEAR(Quarterly_PJ!$B$9:EV$9)),Quarterly_PJ!$B24:EV24)</f>
        <v>1.5185731721535679E-2</v>
      </c>
      <c r="V50" s="53">
        <f>SUMPRODUCT(--(V$9=YEAR(Quarterly_PJ!$B$9:EW$9)),Quarterly_PJ!$B24:EW24)</f>
        <v>1.8168188274942951</v>
      </c>
      <c r="W50" s="53">
        <f>SUMPRODUCT(--(W$9=YEAR(Quarterly_PJ!$B$9:EX$9)),Quarterly_PJ!$B24:EX24)</f>
        <v>3.8500049569219197</v>
      </c>
      <c r="X50" s="53">
        <f>SUMPRODUCT(--(X$9=YEAR(Quarterly_PJ!$B$9:EY$9)),Quarterly_PJ!$B24:EY24)</f>
        <v>11.654276636199793</v>
      </c>
      <c r="Y50" s="53">
        <f>SUMPRODUCT(--(Y$9=YEAR(Quarterly_PJ!$B$9:EZ$9)),Quarterly_PJ!$B24:EZ24)</f>
        <v>12.129287856584616</v>
      </c>
      <c r="Z50" s="53">
        <f>SUMPRODUCT(--(Z$9=YEAR(Quarterly_PJ!$B$9:FA$9)),Quarterly_PJ!$B24:FA24)</f>
        <v>2.7025732850918285</v>
      </c>
      <c r="AA50" s="53">
        <f>SUMPRODUCT(--(AA$9=YEAR(Quarterly_PJ!$B$9:FB$9)),Quarterly_PJ!$B24:FB24)</f>
        <v>10.730745302700525</v>
      </c>
      <c r="AB50" s="53">
        <f>SUMPRODUCT(--(AB$9=YEAR(Quarterly_PJ!$B$9:FC$9)),Quarterly_PJ!$B24:FC24)</f>
        <v>6.7798258732991084</v>
      </c>
      <c r="AC50" s="53">
        <f>SUMPRODUCT(--(AC$9=YEAR(Quarterly_PJ!$B$9:FD$9)),Quarterly_PJ!$B24:FD24)</f>
        <v>10.863932308234862</v>
      </c>
      <c r="AD50" s="53">
        <f>SUMPRODUCT(--(AD$9=YEAR(Quarterly_PJ!$B$9:FE$9)),Quarterly_PJ!$B24:FE24)</f>
        <v>12.103212017909748</v>
      </c>
      <c r="AE50" s="53">
        <f>SUMPRODUCT(--(AE$9=YEAR(Quarterly_PJ!$B$9:FF$9)),Quarterly_PJ!$B24:FF24)</f>
        <v>15.139408873261679</v>
      </c>
      <c r="AF50" s="53">
        <f>SUMPRODUCT(--(AF$9=YEAR(Quarterly_PJ!$B$9:FG$9)),Quarterly_PJ!$B24:FG24)</f>
        <v>35.91419692178313</v>
      </c>
      <c r="AG50" s="53">
        <f>SUMPRODUCT(--(AG$9=YEAR(Quarterly_PJ!$B$9:FH$9)),Quarterly_PJ!$B24:FH24)</f>
        <v>32.453677130754009</v>
      </c>
      <c r="AH50" s="53">
        <f>SUMPRODUCT(--(AH$9=YEAR(Quarterly_PJ!$B$9:FI$9)),Quarterly_PJ!$B24:FI24)</f>
        <v>34.287917605621615</v>
      </c>
      <c r="AI50" s="53">
        <f>SUMPRODUCT(--(AI$9=YEAR(Quarterly_PJ!$B$9:FJ$9)),Quarterly_PJ!$B24:FJ24)</f>
        <v>40.412270880921788</v>
      </c>
      <c r="AJ50" s="53">
        <f>SUMPRODUCT(--(AJ$9=YEAR(Quarterly_PJ!$B$9:FK$9)),Quarterly_PJ!$B24:FK24)</f>
        <v>37.815153034983226</v>
      </c>
      <c r="AK50" s="53">
        <f>SUMPRODUCT(--(AK$9=YEAR(Quarterly_PJ!$B$9:FL$9)),Quarterly_PJ!$B24:FL24)</f>
        <v>32.419502712152521</v>
      </c>
      <c r="AL50" s="53">
        <f>SUMPRODUCT(--(AL$9=YEAR(Quarterly_PJ!$B$9:FM$9)),Quarterly_PJ!$B24:FM24)</f>
        <v>26.044536209851195</v>
      </c>
      <c r="AM50" s="53">
        <f>SUMPRODUCT(--(AM$9=YEAR(Quarterly_PJ!$B$9:FN$9)),Quarterly_PJ!$B24:FN24)</f>
        <v>32.214523525790739</v>
      </c>
      <c r="AN50" s="53">
        <f>SUMPRODUCT(--(AN$9=YEAR(Quarterly_PJ!$B$9:FO$9)),Quarterly_PJ!$B24:FO24)</f>
        <v>21.570310179255031</v>
      </c>
      <c r="AO50" s="53">
        <f>SUMPRODUCT(--(AO$9=YEAR(Quarterly_PJ!$B$9:FP$9)),Quarterly_PJ!$B24:FP24)</f>
        <v>29.215016312646046</v>
      </c>
      <c r="AP50" s="53">
        <f>SUMPRODUCT(--(AP$9=YEAR(Quarterly_PJ!$B$9:FQ$9)),Quarterly_PJ!$B24:FQ24)</f>
        <v>34.96062509761655</v>
      </c>
      <c r="AQ50" s="53">
        <f>SUMPRODUCT(--(AQ$9=YEAR(Quarterly_PJ!$B$9:FU$9)),Quarterly_PJ!$B24:FU24)</f>
        <v>33.495105422206237</v>
      </c>
      <c r="AR50" s="53">
        <f>SUMPRODUCT(--(AR$9=YEAR(Quarterly_PJ!$B$9:FS$9)),Quarterly_PJ!$B24:FS24)</f>
        <v>47.318765549621773</v>
      </c>
      <c r="AS50" s="53">
        <f>SUMPRODUCT(--(AS$9=YEAR(Quarterly_PJ!$B$9:FU$9)),Quarterly_PJ!$B24:FU24)</f>
        <v>46.854823867105651</v>
      </c>
    </row>
    <row r="51" spans="1:45" ht="15" x14ac:dyDescent="0.25">
      <c r="A51" s="49" t="s">
        <v>27</v>
      </c>
      <c r="B51" s="53">
        <f>SUMPRODUCT(--(B$9=YEAR(Quarterly_PJ!$B$9:EC$9)),Quarterly_PJ!$B25:EC25)</f>
        <v>0.20365067463381997</v>
      </c>
      <c r="C51" s="53">
        <f>SUMPRODUCT(--(C$9=YEAR(Quarterly_PJ!$B$9:ED$9)),Quarterly_PJ!$B25:ED25)</f>
        <v>5.4058329330309398</v>
      </c>
      <c r="D51" s="53">
        <f>SUMPRODUCT(--(D$9=YEAR(Quarterly_PJ!$B$9:EE$9)),Quarterly_PJ!$B25:EE25)</f>
        <v>0</v>
      </c>
      <c r="E51" s="53">
        <f>SUMPRODUCT(--(E$9=YEAR(Quarterly_PJ!$B$9:EF$9)),Quarterly_PJ!$B25:EF25)</f>
        <v>0</v>
      </c>
      <c r="F51" s="53">
        <f>SUMPRODUCT(--(F$9=YEAR(Quarterly_PJ!$B$9:EG$9)),Quarterly_PJ!$B25:EG25)</f>
        <v>0</v>
      </c>
      <c r="G51" s="53">
        <f>SUMPRODUCT(--(G$9=YEAR(Quarterly_PJ!$B$9:EH$9)),Quarterly_PJ!$B25:EH25)</f>
        <v>0</v>
      </c>
      <c r="H51" s="53">
        <f>SUMPRODUCT(--(H$9=YEAR(Quarterly_PJ!$B$9:EI$9)),Quarterly_PJ!$B25:EI25)</f>
        <v>3.3834038981180002E-2</v>
      </c>
      <c r="I51" s="53">
        <f>SUMPRODUCT(--(I$9=YEAR(Quarterly_PJ!$B$9:EJ$9)),Quarterly_PJ!$B25:EJ25)</f>
        <v>2.751649664229E-2</v>
      </c>
      <c r="J51" s="53">
        <f>SUMPRODUCT(--(J$9=YEAR(Quarterly_PJ!$B$9:EK$9)),Quarterly_PJ!$B25:EK25)</f>
        <v>1.5273391543558501</v>
      </c>
      <c r="K51" s="53">
        <f>SUMPRODUCT(--(K$9=YEAR(Quarterly_PJ!$B$9:EL$9)),Quarterly_PJ!$B25:EL25)</f>
        <v>1.57987462091125</v>
      </c>
      <c r="L51" s="53">
        <f>SUMPRODUCT(--(L$9=YEAR(Quarterly_PJ!$B$9:EM$9)),Quarterly_PJ!$B25:EM25)</f>
        <v>2.1705698054218603</v>
      </c>
      <c r="M51" s="53">
        <f>SUMPRODUCT(--(M$9=YEAR(Quarterly_PJ!$B$9:EN$9)),Quarterly_PJ!$B25:EN25)</f>
        <v>3.6022363236967605</v>
      </c>
      <c r="N51" s="53">
        <f>SUMPRODUCT(--(N$9=YEAR(Quarterly_PJ!$B$9:EO$9)),Quarterly_PJ!$B25:EO25)</f>
        <v>3.5349653223960003</v>
      </c>
      <c r="O51" s="53">
        <f>SUMPRODUCT(--(O$9=YEAR(Quarterly_PJ!$B$9:EP$9)),Quarterly_PJ!$B25:EP25)</f>
        <v>0</v>
      </c>
      <c r="P51" s="53">
        <f>SUMPRODUCT(--(P$9=YEAR(Quarterly_PJ!$B$9:EQ$9)),Quarterly_PJ!$B25:EQ25)</f>
        <v>0.50197533493656998</v>
      </c>
      <c r="Q51" s="53">
        <f>SUMPRODUCT(--(Q$9=YEAR(Quarterly_PJ!$B$9:ER$9)),Quarterly_PJ!$B25:ER25)</f>
        <v>0.24259410534652001</v>
      </c>
      <c r="R51" s="53">
        <f>SUMPRODUCT(--(R$9=YEAR(Quarterly_PJ!$B$9:ES$9)),Quarterly_PJ!$B25:ES25)</f>
        <v>0</v>
      </c>
      <c r="S51" s="53">
        <f>SUMPRODUCT(--(S$9=YEAR(Quarterly_PJ!$B$9:ET$9)),Quarterly_PJ!$B25:ET25)</f>
        <v>0.39037140942139997</v>
      </c>
      <c r="T51" s="53">
        <f>SUMPRODUCT(--(T$9=YEAR(Quarterly_PJ!$B$9:EU$9)),Quarterly_PJ!$B25:EU25)</f>
        <v>2.2805698834327197</v>
      </c>
      <c r="U51" s="53">
        <f>SUMPRODUCT(--(U$9=YEAR(Quarterly_PJ!$B$9:EV$9)),Quarterly_PJ!$B25:EV25)</f>
        <v>0.13216861433990001</v>
      </c>
      <c r="V51" s="53">
        <f>SUMPRODUCT(--(V$9=YEAR(Quarterly_PJ!$B$9:EW$9)),Quarterly_PJ!$B25:EW25)</f>
        <v>4.1152019909659998E-2</v>
      </c>
      <c r="W51" s="53">
        <f>SUMPRODUCT(--(W$9=YEAR(Quarterly_PJ!$B$9:EX$9)),Quarterly_PJ!$B25:EX25)</f>
        <v>0.10239976538331</v>
      </c>
      <c r="X51" s="53">
        <f>SUMPRODUCT(--(X$9=YEAR(Quarterly_PJ!$B$9:EY$9)),Quarterly_PJ!$B25:EY25)</f>
        <v>0.82092551922568002</v>
      </c>
      <c r="Y51" s="53">
        <f>SUMPRODUCT(--(Y$9=YEAR(Quarterly_PJ!$B$9:EZ$9)),Quarterly_PJ!$B25:EZ25)</f>
        <v>0</v>
      </c>
      <c r="Z51" s="53">
        <f>SUMPRODUCT(--(Z$9=YEAR(Quarterly_PJ!$B$9:FA$9)),Quarterly_PJ!$B25:FA25)</f>
        <v>0</v>
      </c>
      <c r="AA51" s="53">
        <f>SUMPRODUCT(--(AA$9=YEAR(Quarterly_PJ!$B$9:FB$9)),Quarterly_PJ!$B25:FB25)</f>
        <v>0</v>
      </c>
      <c r="AB51" s="53">
        <f>SUMPRODUCT(--(AB$9=YEAR(Quarterly_PJ!$B$9:FC$9)),Quarterly_PJ!$B25:FC25)</f>
        <v>0</v>
      </c>
      <c r="AC51" s="53">
        <f>SUMPRODUCT(--(AC$9=YEAR(Quarterly_PJ!$B$9:FD$9)),Quarterly_PJ!$B25:FD25)</f>
        <v>0</v>
      </c>
      <c r="AD51" s="53">
        <f>SUMPRODUCT(--(AD$9=YEAR(Quarterly_PJ!$B$9:FE$9)),Quarterly_PJ!$B25:FE25)</f>
        <v>0</v>
      </c>
      <c r="AE51" s="53">
        <f>SUMPRODUCT(--(AE$9=YEAR(Quarterly_PJ!$B$9:FF$9)),Quarterly_PJ!$B25:FF25)</f>
        <v>1.1696001044031901</v>
      </c>
      <c r="AF51" s="53">
        <f>SUMPRODUCT(--(AF$9=YEAR(Quarterly_PJ!$B$9:FG$9)),Quarterly_PJ!$B25:FG25)</f>
        <v>0</v>
      </c>
      <c r="AG51" s="53">
        <f>SUMPRODUCT(--(AG$9=YEAR(Quarterly_PJ!$B$9:FH$9)),Quarterly_PJ!$B25:FH25)</f>
        <v>0</v>
      </c>
      <c r="AH51" s="53">
        <f>SUMPRODUCT(--(AH$9=YEAR(Quarterly_PJ!$B$9:FI$9)),Quarterly_PJ!$B25:FI25)</f>
        <v>0</v>
      </c>
      <c r="AI51" s="53">
        <f>SUMPRODUCT(--(AI$9=YEAR(Quarterly_PJ!$B$9:FJ$9)),Quarterly_PJ!$B25:FJ25)</f>
        <v>1.3426911658760001E-2</v>
      </c>
      <c r="AJ51" s="53">
        <f>SUMPRODUCT(--(AJ$9=YEAR(Quarterly_PJ!$B$9:FK$9)),Quarterly_PJ!$B25:FK25)</f>
        <v>0.34349159230803999</v>
      </c>
      <c r="AK51" s="53">
        <f>SUMPRODUCT(--(AK$9=YEAR(Quarterly_PJ!$B$9:FL$9)),Quarterly_PJ!$B25:FL25)</f>
        <v>7.9112001337599998E-3</v>
      </c>
      <c r="AL51" s="53">
        <f>SUMPRODUCT(--(AL$9=YEAR(Quarterly_PJ!$B$9:FM$9)),Quarterly_PJ!$B25:FM25)</f>
        <v>0</v>
      </c>
      <c r="AM51" s="53">
        <f>SUMPRODUCT(--(AM$9=YEAR(Quarterly_PJ!$B$9:FN$9)),Quarterly_PJ!$B25:FN25)</f>
        <v>0</v>
      </c>
      <c r="AN51" s="53">
        <f>SUMPRODUCT(--(AN$9=YEAR(Quarterly_PJ!$B$9:FO$9)),Quarterly_PJ!$B25:FO25)</f>
        <v>0.90270083930311995</v>
      </c>
      <c r="AO51" s="53">
        <f>SUMPRODUCT(--(AO$9=YEAR(Quarterly_PJ!$B$9:FP$9)),Quarterly_PJ!$B25:FP25)</f>
        <v>0</v>
      </c>
      <c r="AP51" s="53">
        <f>SUMPRODUCT(--(AP$9=YEAR(Quarterly_PJ!$B$9:FQ$9)),Quarterly_PJ!$B25:FQ25)</f>
        <v>0.27485880414788</v>
      </c>
      <c r="AQ51" s="53">
        <f>SUMPRODUCT(--(AQ$9=YEAR(Quarterly_PJ!$B$9:FU$9)),Quarterly_PJ!$B25:FU25)</f>
        <v>0</v>
      </c>
      <c r="AR51" s="53">
        <f>SUMPRODUCT(--(AR$9=YEAR(Quarterly_PJ!$B$9:FS$9)),Quarterly_PJ!$B25:FS25)</f>
        <v>0</v>
      </c>
      <c r="AS51" s="53">
        <f>SUMPRODUCT(--(AS$9=YEAR(Quarterly_PJ!$B$9:FU$9)),Quarterly_PJ!$B25:FU25)</f>
        <v>0</v>
      </c>
    </row>
    <row r="52" spans="1:45" ht="15" x14ac:dyDescent="0.25">
      <c r="A52" s="49" t="s">
        <v>28</v>
      </c>
      <c r="B52" s="53">
        <f t="shared" ref="B52:AP52" si="12">SUM(B53:B55)</f>
        <v>12.003146689999999</v>
      </c>
      <c r="C52" s="53">
        <f t="shared" si="12"/>
        <v>20.549636809999996</v>
      </c>
      <c r="D52" s="53">
        <f t="shared" si="12"/>
        <v>13.065925549999999</v>
      </c>
      <c r="E52" s="53">
        <f t="shared" si="12"/>
        <v>14.667875089999997</v>
      </c>
      <c r="F52" s="53">
        <f t="shared" si="12"/>
        <v>16.154597019999997</v>
      </c>
      <c r="G52" s="53">
        <f t="shared" si="12"/>
        <v>17.81846208</v>
      </c>
      <c r="H52" s="53">
        <f t="shared" si="12"/>
        <v>17.67475026</v>
      </c>
      <c r="I52" s="53">
        <f t="shared" si="12"/>
        <v>14.209888959999997</v>
      </c>
      <c r="J52" s="53">
        <f t="shared" si="12"/>
        <v>13.729899229999999</v>
      </c>
      <c r="K52" s="53">
        <f t="shared" si="12"/>
        <v>13.21557112</v>
      </c>
      <c r="L52" s="53">
        <f t="shared" si="12"/>
        <v>15.57213157</v>
      </c>
      <c r="M52" s="53">
        <f t="shared" si="12"/>
        <v>17.26812031</v>
      </c>
      <c r="N52" s="53">
        <f t="shared" si="12"/>
        <v>17.649389530000001</v>
      </c>
      <c r="O52" s="53">
        <f t="shared" si="12"/>
        <v>4.2143015199999994</v>
      </c>
      <c r="P52" s="53">
        <f t="shared" si="12"/>
        <v>1.0117612199999999</v>
      </c>
      <c r="Q52" s="53">
        <f t="shared" si="12"/>
        <v>1.8176579599999996</v>
      </c>
      <c r="R52" s="53">
        <f t="shared" si="12"/>
        <v>1.8286145458025489</v>
      </c>
      <c r="S52" s="53">
        <f t="shared" si="12"/>
        <v>0.82312691357401446</v>
      </c>
      <c r="T52" s="53">
        <f t="shared" si="12"/>
        <v>2.1530175921724641</v>
      </c>
      <c r="U52" s="53">
        <f t="shared" si="12"/>
        <v>0.97832748858168794</v>
      </c>
      <c r="V52" s="53">
        <f t="shared" si="12"/>
        <v>1.0774797868415882</v>
      </c>
      <c r="W52" s="53">
        <f t="shared" si="12"/>
        <v>3.8644415099845388</v>
      </c>
      <c r="X52" s="53">
        <f t="shared" si="12"/>
        <v>5.1438417409091013</v>
      </c>
      <c r="Y52" s="53">
        <f t="shared" si="12"/>
        <v>5.7077814985002995</v>
      </c>
      <c r="Z52" s="53">
        <f t="shared" si="12"/>
        <v>4.7230504512800504</v>
      </c>
      <c r="AA52" s="53">
        <f t="shared" si="12"/>
        <v>5.3739349184161984</v>
      </c>
      <c r="AB52" s="53">
        <f t="shared" si="12"/>
        <v>5.4953144400184719</v>
      </c>
      <c r="AC52" s="53">
        <f t="shared" si="12"/>
        <v>6.185544404326226</v>
      </c>
      <c r="AD52" s="53">
        <f t="shared" si="12"/>
        <v>5.7654750622931541</v>
      </c>
      <c r="AE52" s="53">
        <f t="shared" si="12"/>
        <v>8.8813160951652605</v>
      </c>
      <c r="AF52" s="53">
        <f t="shared" si="12"/>
        <v>13.762979921919921</v>
      </c>
      <c r="AG52" s="53">
        <f t="shared" si="12"/>
        <v>10.608907738119605</v>
      </c>
      <c r="AH52" s="53">
        <f t="shared" si="12"/>
        <v>9.7020791652561531</v>
      </c>
      <c r="AI52" s="53">
        <f t="shared" si="12"/>
        <v>11.853919335162759</v>
      </c>
      <c r="AJ52" s="53">
        <f t="shared" si="12"/>
        <v>11.488784576676943</v>
      </c>
      <c r="AK52" s="53">
        <f t="shared" si="12"/>
        <v>8.8720483156051664</v>
      </c>
      <c r="AL52" s="53">
        <f t="shared" si="12"/>
        <v>2.7197483399941373</v>
      </c>
      <c r="AM52" s="53">
        <f t="shared" si="12"/>
        <v>1.2130336338684109</v>
      </c>
      <c r="AN52" s="53">
        <f t="shared" si="12"/>
        <v>1.21860622354763</v>
      </c>
      <c r="AO52" s="53">
        <f t="shared" si="12"/>
        <v>3.7830992787159277</v>
      </c>
      <c r="AP52" s="53">
        <f t="shared" si="12"/>
        <v>6.9659827498278943</v>
      </c>
      <c r="AQ52" s="53">
        <f>SUM(AQ53:AQ55)</f>
        <v>3.17891328220372</v>
      </c>
      <c r="AR52" s="53">
        <f t="shared" ref="AR52" si="13">SUM(AR53:AR55)</f>
        <v>9.8276402433489078</v>
      </c>
      <c r="AS52" s="53">
        <f>SUM(AS53:AS55)</f>
        <v>12.654170124159922</v>
      </c>
    </row>
    <row r="53" spans="1:45" ht="15" x14ac:dyDescent="0.25">
      <c r="A53" s="50" t="s">
        <v>43</v>
      </c>
      <c r="B53" s="53">
        <f>SUMPRODUCT(--(B$9=YEAR(Quarterly_PJ!$B$9:EC$9)),Quarterly_PJ!$B27:EC27)</f>
        <v>9.03412799</v>
      </c>
      <c r="C53" s="53">
        <f>SUMPRODUCT(--(C$9=YEAR(Quarterly_PJ!$B$9:ED$9)),Quarterly_PJ!$B27:ED27)</f>
        <v>16.742955009999996</v>
      </c>
      <c r="D53" s="53">
        <f>SUMPRODUCT(--(D$9=YEAR(Quarterly_PJ!$B$9:EE$9)),Quarterly_PJ!$B27:EE27)</f>
        <v>10.74740675</v>
      </c>
      <c r="E53" s="53">
        <f>SUMPRODUCT(--(E$9=YEAR(Quarterly_PJ!$B$9:EF$9)),Quarterly_PJ!$B27:EF27)</f>
        <v>11.122169089999998</v>
      </c>
      <c r="F53" s="53">
        <f>SUMPRODUCT(--(F$9=YEAR(Quarterly_PJ!$B$9:EG$9)),Quarterly_PJ!$B27:EG27)</f>
        <v>13.483283119999999</v>
      </c>
      <c r="G53" s="53">
        <f>SUMPRODUCT(--(G$9=YEAR(Quarterly_PJ!$B$9:EH$9)),Quarterly_PJ!$B27:EH27)</f>
        <v>15.007372279999998</v>
      </c>
      <c r="H53" s="53">
        <f>SUMPRODUCT(--(H$9=YEAR(Quarterly_PJ!$B$9:EI$9)),Quarterly_PJ!$B27:EI27)</f>
        <v>14.51186246</v>
      </c>
      <c r="I53" s="53">
        <f>SUMPRODUCT(--(I$9=YEAR(Quarterly_PJ!$B$9:EJ$9)),Quarterly_PJ!$B27:EJ27)</f>
        <v>13.312270559999998</v>
      </c>
      <c r="J53" s="53">
        <f>SUMPRODUCT(--(J$9=YEAR(Quarterly_PJ!$B$9:EK$9)),Quarterly_PJ!$B27:EK27)</f>
        <v>12.31814413</v>
      </c>
      <c r="K53" s="53">
        <f>SUMPRODUCT(--(K$9=YEAR(Quarterly_PJ!$B$9:EL$9)),Quarterly_PJ!$B27:EL27)</f>
        <v>11.80237062</v>
      </c>
      <c r="L53" s="53">
        <f>SUMPRODUCT(--(L$9=YEAR(Quarterly_PJ!$B$9:EM$9)),Quarterly_PJ!$B27:EM27)</f>
        <v>14.170718369999999</v>
      </c>
      <c r="M53" s="53">
        <f>SUMPRODUCT(--(M$9=YEAR(Quarterly_PJ!$B$9:EN$9)),Quarterly_PJ!$B27:EN27)</f>
        <v>15.839667409999999</v>
      </c>
      <c r="N53" s="53">
        <f>SUMPRODUCT(--(N$9=YEAR(Quarterly_PJ!$B$9:EO$9)),Quarterly_PJ!$B27:EO27)</f>
        <v>16.771518929999999</v>
      </c>
      <c r="O53" s="53">
        <f>SUMPRODUCT(--(O$9=YEAR(Quarterly_PJ!$B$9:EP$9)),Quarterly_PJ!$B27:EP27)</f>
        <v>3.4325856199999998</v>
      </c>
      <c r="P53" s="53">
        <f>SUMPRODUCT(--(P$9=YEAR(Quarterly_PJ!$B$9:EQ$9)),Quarterly_PJ!$B27:EQ27)</f>
        <v>0.33182372000000004</v>
      </c>
      <c r="Q53" s="53">
        <f>SUMPRODUCT(--(Q$9=YEAR(Quarterly_PJ!$B$9:ER$9)),Quarterly_PJ!$B27:ER27)</f>
        <v>0.88371945999999979</v>
      </c>
      <c r="R53" s="53">
        <f>SUMPRODUCT(--(R$9=YEAR(Quarterly_PJ!$B$9:ES$9)),Quarterly_PJ!$B27:ES27)</f>
        <v>1.042583145802549</v>
      </c>
      <c r="S53" s="53">
        <f>SUMPRODUCT(--(S$9=YEAR(Quarterly_PJ!$B$9:ET$9)),Quarterly_PJ!$B27:ET27)</f>
        <v>0.14068251357401451</v>
      </c>
      <c r="T53" s="53">
        <f>SUMPRODUCT(--(T$9=YEAR(Quarterly_PJ!$B$9:EU$9)),Quarterly_PJ!$B27:EU27)</f>
        <v>1.4467339921724645</v>
      </c>
      <c r="U53" s="53">
        <f>SUMPRODUCT(--(U$9=YEAR(Quarterly_PJ!$B$9:EV$9)),Quarterly_PJ!$B27:EV27)</f>
        <v>6.0643188581688018E-2</v>
      </c>
      <c r="V53" s="53">
        <f>SUMPRODUCT(--(V$9=YEAR(Quarterly_PJ!$B$9:EW$9)),Quarterly_PJ!$B27:EW27)</f>
        <v>0.28894148684158838</v>
      </c>
      <c r="W53" s="53">
        <f>SUMPRODUCT(--(W$9=YEAR(Quarterly_PJ!$B$9:EX$9)),Quarterly_PJ!$B27:EX27)</f>
        <v>3.1150662099845388</v>
      </c>
      <c r="X53" s="53">
        <f>SUMPRODUCT(--(X$9=YEAR(Quarterly_PJ!$B$9:EY$9)),Quarterly_PJ!$B27:EY27)</f>
        <v>4.3524244409091022</v>
      </c>
      <c r="Y53" s="53">
        <f>SUMPRODUCT(--(Y$9=YEAR(Quarterly_PJ!$B$9:EZ$9)),Quarterly_PJ!$B27:EZ27)</f>
        <v>4.8729364985002999</v>
      </c>
      <c r="Z53" s="53">
        <f>SUMPRODUCT(--(Z$9=YEAR(Quarterly_PJ!$B$9:FA$9)),Quarterly_PJ!$B27:FA27)</f>
        <v>3.9395732512800503</v>
      </c>
      <c r="AA53" s="53">
        <f>SUMPRODUCT(--(AA$9=YEAR(Quarterly_PJ!$B$9:FB$9)),Quarterly_PJ!$B27:FB27)</f>
        <v>4.6647660184161985</v>
      </c>
      <c r="AB53" s="53">
        <f>SUMPRODUCT(--(AB$9=YEAR(Quarterly_PJ!$B$9:FC$9)),Quarterly_PJ!$B27:FC27)</f>
        <v>4.692065840018472</v>
      </c>
      <c r="AC53" s="53">
        <f>SUMPRODUCT(--(AC$9=YEAR(Quarterly_PJ!$B$9:FD$9)),Quarterly_PJ!$B27:FD27)</f>
        <v>5.4378260043262259</v>
      </c>
      <c r="AD53" s="53">
        <f>SUMPRODUCT(--(AD$9=YEAR(Quarterly_PJ!$B$9:FE$9)),Quarterly_PJ!$B27:FE27)</f>
        <v>5.1361958622931541</v>
      </c>
      <c r="AE53" s="53">
        <f>SUMPRODUCT(--(AE$9=YEAR(Quarterly_PJ!$B$9:FF$9)),Quarterly_PJ!$B27:FF27)</f>
        <v>8.2785248951652601</v>
      </c>
      <c r="AF53" s="53">
        <f>SUMPRODUCT(--(AF$9=YEAR(Quarterly_PJ!$B$9:FG$9)),Quarterly_PJ!$B27:FG27)</f>
        <v>13.065210321919922</v>
      </c>
      <c r="AG53" s="53">
        <f>SUMPRODUCT(--(AG$9=YEAR(Quarterly_PJ!$B$9:FH$9)),Quarterly_PJ!$B27:FH27)</f>
        <v>9.9438697381196057</v>
      </c>
      <c r="AH53" s="53">
        <f>SUMPRODUCT(--(AH$9=YEAR(Quarterly_PJ!$B$9:FI$9)),Quarterly_PJ!$B27:FI27)</f>
        <v>9.0073840652561525</v>
      </c>
      <c r="AI53" s="53">
        <f>SUMPRODUCT(--(AI$9=YEAR(Quarterly_PJ!$B$9:FJ$9)),Quarterly_PJ!$B27:FJ27)</f>
        <v>11.230269735162759</v>
      </c>
      <c r="AJ53" s="53">
        <f>SUMPRODUCT(--(AJ$9=YEAR(Quarterly_PJ!$B$9:FK$9)),Quarterly_PJ!$B27:FK27)</f>
        <v>10.880317376676944</v>
      </c>
      <c r="AK53" s="53">
        <f>SUMPRODUCT(--(AK$9=YEAR(Quarterly_PJ!$B$9:FL$9)),Quarterly_PJ!$B27:FL27)</f>
        <v>8.271443795124819</v>
      </c>
      <c r="AL53" s="53">
        <f>SUMPRODUCT(--(AL$9=YEAR(Quarterly_PJ!$B$9:FM$9)),Quarterly_PJ!$B27:FM27)</f>
        <v>2.1674839503823211</v>
      </c>
      <c r="AM53" s="53">
        <f>SUMPRODUCT(--(AM$9=YEAR(Quarterly_PJ!$B$9:FN$9)),Quarterly_PJ!$B27:FN27)</f>
        <v>0.66329411271362571</v>
      </c>
      <c r="AN53" s="53">
        <f>SUMPRODUCT(--(AN$9=YEAR(Quarterly_PJ!$B$9:FO$9)),Quarterly_PJ!$B27:FO27)</f>
        <v>0.69168422354763004</v>
      </c>
      <c r="AO53" s="53">
        <f>SUMPRODUCT(--(AO$9=YEAR(Quarterly_PJ!$B$9:FP$9)),Quarterly_PJ!$B27:FP27)</f>
        <v>3.2943010787159279</v>
      </c>
      <c r="AP53" s="53">
        <f>SUMPRODUCT(--(AP$9=YEAR(Quarterly_PJ!$B$9:FQ$9)),Quarterly_PJ!$B27:FQ27)</f>
        <v>6.494969349827894</v>
      </c>
      <c r="AQ53" s="53">
        <f>SUMPRODUCT(--(AQ$9=YEAR(Quarterly_PJ!$B$9:FU$9)),Quarterly_PJ!$B27:FU27)</f>
        <v>2.7960197822037203</v>
      </c>
      <c r="AR53" s="53">
        <f>SUMPRODUCT(--(AR$9=YEAR(Quarterly_PJ!$B$9:FS$9)),Quarterly_PJ!$B27:FS27)</f>
        <v>9.3911558433489084</v>
      </c>
      <c r="AS53" s="53">
        <f>SUMPRODUCT(--(AS$9=YEAR(Quarterly_PJ!$B$9:FU$9)),Quarterly_PJ!$B27:FU27)</f>
        <v>12.241468410119921</v>
      </c>
    </row>
    <row r="54" spans="1:45" ht="15" x14ac:dyDescent="0.25">
      <c r="A54" s="50" t="s">
        <v>44</v>
      </c>
      <c r="B54" s="53">
        <f>SUMPRODUCT(--(B$9=YEAR(Quarterly_PJ!$B$9:EC$9)),Quarterly_PJ!$B28:EC28)</f>
        <v>1.5008762999999998</v>
      </c>
      <c r="C54" s="53">
        <f>SUMPRODUCT(--(C$9=YEAR(Quarterly_PJ!$B$9:ED$9)),Quarterly_PJ!$B28:ED28)</f>
        <v>1.9034465999999997</v>
      </c>
      <c r="D54" s="53">
        <f>SUMPRODUCT(--(D$9=YEAR(Quarterly_PJ!$B$9:EE$9)),Quarterly_PJ!$B28:EE28)</f>
        <v>1.1633907999999999</v>
      </c>
      <c r="E54" s="53">
        <f>SUMPRODUCT(--(E$9=YEAR(Quarterly_PJ!$B$9:EF$9)),Quarterly_PJ!$B28:EF28)</f>
        <v>1.7998596</v>
      </c>
      <c r="F54" s="53">
        <f>SUMPRODUCT(--(F$9=YEAR(Quarterly_PJ!$B$9:EG$9)),Quarterly_PJ!$B28:EG28)</f>
        <v>1.5300130999999999</v>
      </c>
      <c r="G54" s="53">
        <f>SUMPRODUCT(--(G$9=YEAR(Quarterly_PJ!$B$9:EH$9)),Quarterly_PJ!$B28:EH28)</f>
        <v>1.3237378</v>
      </c>
      <c r="H54" s="53">
        <f>SUMPRODUCT(--(H$9=YEAR(Quarterly_PJ!$B$9:EI$9)),Quarterly_PJ!$B28:EI28)</f>
        <v>1.7647629999999999</v>
      </c>
      <c r="I54" s="53">
        <f>SUMPRODUCT(--(I$9=YEAR(Quarterly_PJ!$B$9:EJ$9)),Quarterly_PJ!$B28:EJ28)</f>
        <v>0.3492632</v>
      </c>
      <c r="J54" s="53">
        <f>SUMPRODUCT(--(J$9=YEAR(Quarterly_PJ!$B$9:EK$9)),Quarterly_PJ!$B28:EK28)</f>
        <v>0.81389109999999987</v>
      </c>
      <c r="K54" s="53">
        <f>SUMPRODUCT(--(K$9=YEAR(Quarterly_PJ!$B$9:EL$9)),Quarterly_PJ!$B28:EL28)</f>
        <v>0.73622450000000006</v>
      </c>
      <c r="L54" s="53">
        <f>SUMPRODUCT(--(L$9=YEAR(Quarterly_PJ!$B$9:EM$9)),Quarterly_PJ!$B28:EM28)</f>
        <v>0.70931079999999991</v>
      </c>
      <c r="M54" s="53">
        <f>SUMPRODUCT(--(M$9=YEAR(Quarterly_PJ!$B$9:EN$9)),Quarterly_PJ!$B28:EN28)</f>
        <v>0.87452970000000008</v>
      </c>
      <c r="N54" s="53">
        <f>SUMPRODUCT(--(N$9=YEAR(Quarterly_PJ!$B$9:EO$9)),Quarterly_PJ!$B28:EO28)</f>
        <v>0.60629139999999992</v>
      </c>
      <c r="O54" s="53">
        <f>SUMPRODUCT(--(O$9=YEAR(Quarterly_PJ!$B$9:EP$9)),Quarterly_PJ!$B28:EP28)</f>
        <v>0.7348055</v>
      </c>
      <c r="P54" s="53">
        <f>SUMPRODUCT(--(P$9=YEAR(Quarterly_PJ!$B$9:EQ$9)),Quarterly_PJ!$B28:EQ28)</f>
        <v>0.67993749999999997</v>
      </c>
      <c r="Q54" s="53">
        <f>SUMPRODUCT(--(Q$9=YEAR(Quarterly_PJ!$B$9:ER$9)),Quarterly_PJ!$B28:ER28)</f>
        <v>0.93393849999999989</v>
      </c>
      <c r="R54" s="53">
        <f>SUMPRODUCT(--(R$9=YEAR(Quarterly_PJ!$B$9:ES$9)),Quarterly_PJ!$B28:ES28)</f>
        <v>0.78603139999999994</v>
      </c>
      <c r="S54" s="53">
        <f>SUMPRODUCT(--(S$9=YEAR(Quarterly_PJ!$B$9:ET$9)),Quarterly_PJ!$B28:ET28)</f>
        <v>0.68244439999999995</v>
      </c>
      <c r="T54" s="53">
        <f>SUMPRODUCT(--(T$9=YEAR(Quarterly_PJ!$B$9:EU$9)),Quarterly_PJ!$B28:EU28)</f>
        <v>0.7062835999999999</v>
      </c>
      <c r="U54" s="53">
        <f>SUMPRODUCT(--(U$9=YEAR(Quarterly_PJ!$B$9:EV$9)),Quarterly_PJ!$B28:EV28)</f>
        <v>0.87954349999999992</v>
      </c>
      <c r="V54" s="53">
        <f>SUMPRODUCT(--(V$9=YEAR(Quarterly_PJ!$B$9:EW$9)),Quarterly_PJ!$B28:EW28)</f>
        <v>0.78853829999999991</v>
      </c>
      <c r="W54" s="53">
        <f>SUMPRODUCT(--(W$9=YEAR(Quarterly_PJ!$B$9:EX$9)),Quarterly_PJ!$B28:EX28)</f>
        <v>0.74700889999999998</v>
      </c>
      <c r="X54" s="53">
        <f>SUMPRODUCT(--(X$9=YEAR(Quarterly_PJ!$B$9:EY$9)),Quarterly_PJ!$B28:EY28)</f>
        <v>0.79109249999999998</v>
      </c>
      <c r="Y54" s="53">
        <f>SUMPRODUCT(--(Y$9=YEAR(Quarterly_PJ!$B$9:EZ$9)),Quarterly_PJ!$B28:EZ28)</f>
        <v>0.83484499999999995</v>
      </c>
      <c r="Z54" s="53">
        <f>SUMPRODUCT(--(Z$9=YEAR(Quarterly_PJ!$B$9:FA$9)),Quarterly_PJ!$B28:FA28)</f>
        <v>0.78347719999999998</v>
      </c>
      <c r="AA54" s="53">
        <f>SUMPRODUCT(--(AA$9=YEAR(Quarterly_PJ!$B$9:FB$9)),Quarterly_PJ!$B28:FB28)</f>
        <v>0.70916889999999988</v>
      </c>
      <c r="AB54" s="53">
        <f>SUMPRODUCT(--(AB$9=YEAR(Quarterly_PJ!$B$9:FC$9)),Quarterly_PJ!$B28:FC28)</f>
        <v>0.80324859999999998</v>
      </c>
      <c r="AC54" s="53">
        <f>SUMPRODUCT(--(AC$9=YEAR(Quarterly_PJ!$B$9:FD$9)),Quarterly_PJ!$B28:FD28)</f>
        <v>0.74771840000000001</v>
      </c>
      <c r="AD54" s="53">
        <f>SUMPRODUCT(--(AD$9=YEAR(Quarterly_PJ!$B$9:FE$9)),Quarterly_PJ!$B28:FE28)</f>
        <v>0.62927919999999993</v>
      </c>
      <c r="AE54" s="53">
        <f>SUMPRODUCT(--(AE$9=YEAR(Quarterly_PJ!$B$9:FF$9)),Quarterly_PJ!$B28:FF28)</f>
        <v>0.60279119999999997</v>
      </c>
      <c r="AF54" s="53">
        <f>SUMPRODUCT(--(AF$9=YEAR(Quarterly_PJ!$B$9:FG$9)),Quarterly_PJ!$B28:FG28)</f>
        <v>0.69776959999999999</v>
      </c>
      <c r="AG54" s="53">
        <f>SUMPRODUCT(--(AG$9=YEAR(Quarterly_PJ!$B$9:FH$9)),Quarterly_PJ!$B28:FH28)</f>
        <v>0.66503800000000002</v>
      </c>
      <c r="AH54" s="53">
        <f>SUMPRODUCT(--(AH$9=YEAR(Quarterly_PJ!$B$9:FI$9)),Quarterly_PJ!$B28:FI28)</f>
        <v>0.69469510000000001</v>
      </c>
      <c r="AI54" s="53">
        <f>SUMPRODUCT(--(AI$9=YEAR(Quarterly_PJ!$B$9:FJ$9)),Quarterly_PJ!$B28:FJ28)</f>
        <v>0.6236031999999998</v>
      </c>
      <c r="AJ54" s="53">
        <f>SUMPRODUCT(--(AJ$9=YEAR(Quarterly_PJ!$B$9:FK$9)),Quarterly_PJ!$B28:FK28)</f>
        <v>0.60846719999999999</v>
      </c>
      <c r="AK54" s="53">
        <f>SUMPRODUCT(--(AK$9=YEAR(Quarterly_PJ!$B$9:FL$9)),Quarterly_PJ!$B28:FL28)</f>
        <v>0.60060452048034663</v>
      </c>
      <c r="AL54" s="53">
        <f>SUMPRODUCT(--(AL$9=YEAR(Quarterly_PJ!$B$9:FM$9)),Quarterly_PJ!$B28:FM28)</f>
        <v>0.55226438961181634</v>
      </c>
      <c r="AM54" s="53">
        <f>SUMPRODUCT(--(AM$9=YEAR(Quarterly_PJ!$B$9:FN$9)),Quarterly_PJ!$B28:FN28)</f>
        <v>0.54973952115478508</v>
      </c>
      <c r="AN54" s="53">
        <f>SUMPRODUCT(--(AN$9=YEAR(Quarterly_PJ!$B$9:FO$9)),Quarterly_PJ!$B28:FO28)</f>
        <v>0.526922</v>
      </c>
      <c r="AO54" s="53">
        <f>SUMPRODUCT(--(AO$9=YEAR(Quarterly_PJ!$B$9:FP$9)),Quarterly_PJ!$B28:FP28)</f>
        <v>0.48879819999999996</v>
      </c>
      <c r="AP54" s="53">
        <f>SUMPRODUCT(--(AP$9=YEAR(Quarterly_PJ!$B$9:FQ$9)),Quarterly_PJ!$B28:FQ28)</f>
        <v>0.47101339999999997</v>
      </c>
      <c r="AQ54" s="53">
        <f>SUMPRODUCT(--(AQ$9=YEAR(Quarterly_PJ!$B$9:FU$9)),Quarterly_PJ!$B28:FU28)</f>
        <v>0.38289349999999994</v>
      </c>
      <c r="AR54" s="53">
        <f>SUMPRODUCT(--(AR$9=YEAR(Quarterly_PJ!$B$9:FS$9)),Quarterly_PJ!$B28:FS28)</f>
        <v>0.43648439999999999</v>
      </c>
      <c r="AS54" s="53">
        <f>SUMPRODUCT(--(AS$9=YEAR(Quarterly_PJ!$B$9:FU$9)),Quarterly_PJ!$B28:FU28)</f>
        <v>0.41270171403999995</v>
      </c>
    </row>
    <row r="55" spans="1:45" ht="15" x14ac:dyDescent="0.25">
      <c r="A55" s="50" t="s">
        <v>45</v>
      </c>
      <c r="B55" s="53">
        <f>SUMPRODUCT(--(B$9=YEAR(Quarterly_PJ!$B$9:EC$9)),Quarterly_PJ!$B29:EC29)</f>
        <v>1.4681423999999998</v>
      </c>
      <c r="C55" s="53">
        <f>SUMPRODUCT(--(C$9=YEAR(Quarterly_PJ!$B$9:ED$9)),Quarterly_PJ!$B29:ED29)</f>
        <v>1.9032351999999999</v>
      </c>
      <c r="D55" s="53">
        <f>SUMPRODUCT(--(D$9=YEAR(Quarterly_PJ!$B$9:EE$9)),Quarterly_PJ!$B29:EE29)</f>
        <v>1.1551279999999999</v>
      </c>
      <c r="E55" s="53">
        <f>SUMPRODUCT(--(E$9=YEAR(Quarterly_PJ!$B$9:EF$9)),Quarterly_PJ!$B29:EF29)</f>
        <v>1.7458464000000002</v>
      </c>
      <c r="F55" s="53">
        <f>SUMPRODUCT(--(F$9=YEAR(Quarterly_PJ!$B$9:EG$9)),Quarterly_PJ!$B29:EG29)</f>
        <v>1.1413007999999998</v>
      </c>
      <c r="G55" s="53">
        <f>SUMPRODUCT(--(G$9=YEAR(Quarterly_PJ!$B$9:EH$9)),Quarterly_PJ!$B29:EH29)</f>
        <v>1.4873519999999998</v>
      </c>
      <c r="H55" s="53">
        <f>SUMPRODUCT(--(H$9=YEAR(Quarterly_PJ!$B$9:EI$9)),Quarterly_PJ!$B29:EI29)</f>
        <v>1.3981247999999999</v>
      </c>
      <c r="I55" s="53">
        <f>SUMPRODUCT(--(I$9=YEAR(Quarterly_PJ!$B$9:EJ$9)),Quarterly_PJ!$B29:EJ29)</f>
        <v>0.54835519999999993</v>
      </c>
      <c r="J55" s="53">
        <f>SUMPRODUCT(--(J$9=YEAR(Quarterly_PJ!$B$9:EK$9)),Quarterly_PJ!$B29:EK29)</f>
        <v>0.59786399999999995</v>
      </c>
      <c r="K55" s="53">
        <f>SUMPRODUCT(--(K$9=YEAR(Quarterly_PJ!$B$9:EL$9)),Quarterly_PJ!$B29:EL29)</f>
        <v>0.67697599999999991</v>
      </c>
      <c r="L55" s="53">
        <f>SUMPRODUCT(--(L$9=YEAR(Quarterly_PJ!$B$9:EM$9)),Quarterly_PJ!$B29:EM29)</f>
        <v>0.69210240000000001</v>
      </c>
      <c r="M55" s="53">
        <f>SUMPRODUCT(--(M$9=YEAR(Quarterly_PJ!$B$9:EN$9)),Quarterly_PJ!$B29:EN29)</f>
        <v>0.55392319999999995</v>
      </c>
      <c r="N55" s="53">
        <f>SUMPRODUCT(--(N$9=YEAR(Quarterly_PJ!$B$9:EO$9)),Quarterly_PJ!$B29:EO29)</f>
        <v>0.27157919999999997</v>
      </c>
      <c r="O55" s="53">
        <f>SUMPRODUCT(--(O$9=YEAR(Quarterly_PJ!$B$9:EP$9)),Quarterly_PJ!$B29:EP29)</f>
        <v>4.6910399999999998E-2</v>
      </c>
      <c r="P55" s="53">
        <f>SUMPRODUCT(--(P$9=YEAR(Quarterly_PJ!$B$9:EQ$9)),Quarterly_PJ!$B29:EQ29)</f>
        <v>0</v>
      </c>
      <c r="Q55" s="53">
        <f>SUMPRODUCT(--(Q$9=YEAR(Quarterly_PJ!$B$9:ER$9)),Quarterly_PJ!$B29:ER29)</f>
        <v>0</v>
      </c>
      <c r="R55" s="53">
        <f>SUMPRODUCT(--(R$9=YEAR(Quarterly_PJ!$B$9:ES$9)),Quarterly_PJ!$B29:ES29)</f>
        <v>0</v>
      </c>
      <c r="S55" s="53">
        <f>SUMPRODUCT(--(S$9=YEAR(Quarterly_PJ!$B$9:ET$9)),Quarterly_PJ!$B29:ET29)</f>
        <v>0</v>
      </c>
      <c r="T55" s="53">
        <f>SUMPRODUCT(--(T$9=YEAR(Quarterly_PJ!$B$9:EU$9)),Quarterly_PJ!$B29:EU29)</f>
        <v>0</v>
      </c>
      <c r="U55" s="53">
        <f>SUMPRODUCT(--(U$9=YEAR(Quarterly_PJ!$B$9:EV$9)),Quarterly_PJ!$B29:EV29)</f>
        <v>3.8140799999999996E-2</v>
      </c>
      <c r="V55" s="53">
        <f>SUMPRODUCT(--(V$9=YEAR(Quarterly_PJ!$B$9:EW$9)),Quarterly_PJ!$B29:EW29)</f>
        <v>0</v>
      </c>
      <c r="W55" s="53">
        <f>SUMPRODUCT(--(W$9=YEAR(Quarterly_PJ!$B$9:EX$9)),Quarterly_PJ!$B29:EX29)</f>
        <v>2.3663999999999998E-3</v>
      </c>
      <c r="X55" s="53">
        <f>SUMPRODUCT(--(X$9=YEAR(Quarterly_PJ!$B$9:EY$9)),Quarterly_PJ!$B29:EY29)</f>
        <v>3.2479999999999998E-4</v>
      </c>
      <c r="Y55" s="53">
        <f>SUMPRODUCT(--(Y$9=YEAR(Quarterly_PJ!$B$9:EZ$9)),Quarterly_PJ!$B29:EZ29)</f>
        <v>0</v>
      </c>
      <c r="Z55" s="53">
        <f>SUMPRODUCT(--(Z$9=YEAR(Quarterly_PJ!$B$9:FA$9)),Quarterly_PJ!$B29:FA29)</f>
        <v>0</v>
      </c>
      <c r="AA55" s="53">
        <f>SUMPRODUCT(--(AA$9=YEAR(Quarterly_PJ!$B$9:FB$9)),Quarterly_PJ!$B29:FB29)</f>
        <v>0</v>
      </c>
      <c r="AB55" s="53">
        <f>SUMPRODUCT(--(AB$9=YEAR(Quarterly_PJ!$B$9:FC$9)),Quarterly_PJ!$B29:FC29)</f>
        <v>0</v>
      </c>
      <c r="AC55" s="53">
        <f>SUMPRODUCT(--(AC$9=YEAR(Quarterly_PJ!$B$9:FD$9)),Quarterly_PJ!$B29:FD29)</f>
        <v>0</v>
      </c>
      <c r="AD55" s="53">
        <f>SUMPRODUCT(--(AD$9=YEAR(Quarterly_PJ!$B$9:FE$9)),Quarterly_PJ!$B29:FE29)</f>
        <v>0</v>
      </c>
      <c r="AE55" s="53">
        <f>SUMPRODUCT(--(AE$9=YEAR(Quarterly_PJ!$B$9:FF$9)),Quarterly_PJ!$B29:FF29)</f>
        <v>0</v>
      </c>
      <c r="AF55" s="53">
        <f>SUMPRODUCT(--(AF$9=YEAR(Quarterly_PJ!$B$9:FG$9)),Quarterly_PJ!$B29:FG29)</f>
        <v>0</v>
      </c>
      <c r="AG55" s="53">
        <f>SUMPRODUCT(--(AG$9=YEAR(Quarterly_PJ!$B$9:FH$9)),Quarterly_PJ!$B29:FH29)</f>
        <v>0</v>
      </c>
      <c r="AH55" s="53">
        <f>SUMPRODUCT(--(AH$9=YEAR(Quarterly_PJ!$B$9:FI$9)),Quarterly_PJ!$B29:FI29)</f>
        <v>0</v>
      </c>
      <c r="AI55" s="53">
        <f>SUMPRODUCT(--(AI$9=YEAR(Quarterly_PJ!$B$9:FJ$9)),Quarterly_PJ!$B29:FJ29)</f>
        <v>4.6399999999999996E-5</v>
      </c>
      <c r="AJ55" s="53">
        <f>SUMPRODUCT(--(AJ$9=YEAR(Quarterly_PJ!$B$9:FK$9)),Quarterly_PJ!$B29:FK29)</f>
        <v>0</v>
      </c>
      <c r="AK55" s="53">
        <f>SUMPRODUCT(--(AK$9=YEAR(Quarterly_PJ!$B$9:FL$9)),Quarterly_PJ!$B29:FL29)</f>
        <v>0</v>
      </c>
      <c r="AL55" s="53">
        <f>SUMPRODUCT(--(AL$9=YEAR(Quarterly_PJ!$B$9:FM$9)),Quarterly_PJ!$B29:FM29)</f>
        <v>0</v>
      </c>
      <c r="AM55" s="53">
        <f>SUMPRODUCT(--(AM$9=YEAR(Quarterly_PJ!$B$9:FN$9)),Quarterly_PJ!$B29:FN29)</f>
        <v>0</v>
      </c>
      <c r="AN55" s="53">
        <f>SUMPRODUCT(--(AN$9=YEAR(Quarterly_PJ!$B$9:FO$9)),Quarterly_PJ!$B29:FO29)</f>
        <v>0</v>
      </c>
      <c r="AO55" s="53">
        <f>SUMPRODUCT(--(AO$9=YEAR(Quarterly_PJ!$B$9:FP$9)),Quarterly_PJ!$B29:FP29)</f>
        <v>0</v>
      </c>
      <c r="AP55" s="53">
        <f>SUMPRODUCT(--(AP$9=YEAR(Quarterly_PJ!$B$9:FQ$9)),Quarterly_PJ!$B29:FQ29)</f>
        <v>0</v>
      </c>
      <c r="AQ55" s="53">
        <f>SUMPRODUCT(--(AQ$9=YEAR(Quarterly_PJ!$B$9:FU$9)),Quarterly_PJ!$B29:FU29)</f>
        <v>0</v>
      </c>
      <c r="AR55" s="53">
        <f>SUMPRODUCT(--(AR$9=YEAR(Quarterly_PJ!$B$9:FS$9)),Quarterly_PJ!$B29:FS29)</f>
        <v>0</v>
      </c>
      <c r="AS55" s="53">
        <f>SUMPRODUCT(--(AS$9=YEAR(Quarterly_PJ!$B$9:FU$9)),Quarterly_PJ!$B29:FU29)</f>
        <v>0</v>
      </c>
    </row>
    <row r="56" spans="1:45" ht="17.25" x14ac:dyDescent="0.25">
      <c r="A56" s="49" t="s">
        <v>134</v>
      </c>
      <c r="B56" s="53">
        <f>SUMPRODUCT(--(B$9=YEAR(Quarterly_PJ!$B$9:EC$9)),Quarterly_PJ!$B30:EC30)</f>
        <v>0.77481962683551997</v>
      </c>
      <c r="C56" s="53">
        <f>SUMPRODUCT(--(C$9=YEAR(Quarterly_PJ!$B$9:ED$9)),Quarterly_PJ!$B30:ED30)</f>
        <v>1.39171520158592</v>
      </c>
      <c r="D56" s="53">
        <f>SUMPRODUCT(--(D$9=YEAR(Quarterly_PJ!$B$9:EE$9)),Quarterly_PJ!$B30:EE30)</f>
        <v>0</v>
      </c>
      <c r="E56" s="53">
        <f>SUMPRODUCT(--(E$9=YEAR(Quarterly_PJ!$B$9:EF$9)),Quarterly_PJ!$B30:EF30)</f>
        <v>0</v>
      </c>
      <c r="F56" s="53">
        <f>SUMPRODUCT(--(F$9=YEAR(Quarterly_PJ!$B$9:EG$9)),Quarterly_PJ!$B30:EG30)</f>
        <v>0.103286</v>
      </c>
      <c r="G56" s="53">
        <f>SUMPRODUCT(--(G$9=YEAR(Quarterly_PJ!$B$9:EH$9)),Quarterly_PJ!$B30:EH30)</f>
        <v>1.7472313690544401</v>
      </c>
      <c r="H56" s="53">
        <f>SUMPRODUCT(--(H$9=YEAR(Quarterly_PJ!$B$9:EI$9)),Quarterly_PJ!$B30:EI30)</f>
        <v>3.2428719999999998</v>
      </c>
      <c r="I56" s="53">
        <f>SUMPRODUCT(--(I$9=YEAR(Quarterly_PJ!$B$9:EJ$9)),Quarterly_PJ!$B30:EJ30)</f>
        <v>2.98909755339352</v>
      </c>
      <c r="J56" s="53">
        <f>SUMPRODUCT(--(J$9=YEAR(Quarterly_PJ!$B$9:EK$9)),Quarterly_PJ!$B30:EK30)</f>
        <v>2.8892220000000002</v>
      </c>
      <c r="K56" s="53">
        <f>SUMPRODUCT(--(K$9=YEAR(Quarterly_PJ!$B$9:EL$9)),Quarterly_PJ!$B30:EL30)</f>
        <v>2.9639864484825997</v>
      </c>
      <c r="L56" s="53">
        <f>SUMPRODUCT(--(L$9=YEAR(Quarterly_PJ!$B$9:EM$9)),Quarterly_PJ!$B30:EM30)</f>
        <v>2.1934040000000001</v>
      </c>
      <c r="M56" s="53">
        <f>SUMPRODUCT(--(M$9=YEAR(Quarterly_PJ!$B$9:EN$9)),Quarterly_PJ!$B30:EN30)</f>
        <v>3.95497687899352</v>
      </c>
      <c r="N56" s="53">
        <f>SUMPRODUCT(--(N$9=YEAR(Quarterly_PJ!$B$9:EO$9)),Quarterly_PJ!$B30:EO30)</f>
        <v>1.8050290000000002</v>
      </c>
      <c r="O56" s="53">
        <f>SUMPRODUCT(--(O$9=YEAR(Quarterly_PJ!$B$9:EP$9)),Quarterly_PJ!$B30:EP30)</f>
        <v>1.8270094484826001</v>
      </c>
      <c r="P56" s="53">
        <f>SUMPRODUCT(--(P$9=YEAR(Quarterly_PJ!$B$9:EQ$9)),Quarterly_PJ!$B30:EQ30)</f>
        <v>2.2656944222578401</v>
      </c>
      <c r="Q56" s="53">
        <f>SUMPRODUCT(--(Q$9=YEAR(Quarterly_PJ!$B$9:ER$9)),Quarterly_PJ!$B30:ER30)</f>
        <v>2.6976296684151602</v>
      </c>
      <c r="R56" s="53">
        <f>SUMPRODUCT(--(R$9=YEAR(Quarterly_PJ!$B$9:ES$9)),Quarterly_PJ!$B30:ES30)</f>
        <v>8.6961024623455607</v>
      </c>
      <c r="S56" s="53">
        <f>SUMPRODUCT(--(S$9=YEAR(Quarterly_PJ!$B$9:ET$9)),Quarterly_PJ!$B30:ET30)</f>
        <v>7.3772089999999997</v>
      </c>
      <c r="T56" s="53">
        <f>SUMPRODUCT(--(T$9=YEAR(Quarterly_PJ!$B$9:EU$9)),Quarterly_PJ!$B30:EU30)</f>
        <v>7.367305087673321</v>
      </c>
      <c r="U56" s="53">
        <f>SUMPRODUCT(--(U$9=YEAR(Quarterly_PJ!$B$9:EV$9)),Quarterly_PJ!$B30:EV30)</f>
        <v>7.2530001341327202</v>
      </c>
      <c r="V56" s="53">
        <f>SUMPRODUCT(--(V$9=YEAR(Quarterly_PJ!$B$9:EW$9)),Quarterly_PJ!$B30:EW30)</f>
        <v>7.9065273952792001</v>
      </c>
      <c r="W56" s="53">
        <f>SUMPRODUCT(--(W$9=YEAR(Quarterly_PJ!$B$9:EX$9)),Quarterly_PJ!$B30:EX30)</f>
        <v>9.0945175942324816</v>
      </c>
      <c r="X56" s="53">
        <f>SUMPRODUCT(--(X$9=YEAR(Quarterly_PJ!$B$9:EY$9)),Quarterly_PJ!$B30:EY30)</f>
        <v>7.8835833210991595</v>
      </c>
      <c r="Y56" s="53">
        <f>SUMPRODUCT(--(Y$9=YEAR(Quarterly_PJ!$B$9:EZ$9)),Quarterly_PJ!$B30:EZ30)</f>
        <v>8.0388413125160305</v>
      </c>
      <c r="Z56" s="53">
        <f>SUMPRODUCT(--(Z$9=YEAR(Quarterly_PJ!$B$9:FA$9)),Quarterly_PJ!$B30:FA30)</f>
        <v>7.25223627500944</v>
      </c>
      <c r="AA56" s="53">
        <f>SUMPRODUCT(--(AA$9=YEAR(Quarterly_PJ!$B$9:FB$9)),Quarterly_PJ!$B30:FB30)</f>
        <v>6.9276333715971443</v>
      </c>
      <c r="AB56" s="53">
        <f>SUMPRODUCT(--(AB$9=YEAR(Quarterly_PJ!$B$9:FC$9)),Quarterly_PJ!$B30:FC30)</f>
        <v>7.0504095843084231</v>
      </c>
      <c r="AC56" s="53">
        <f>SUMPRODUCT(--(AC$9=YEAR(Quarterly_PJ!$B$9:FD$9)),Quarterly_PJ!$B30:FD30)</f>
        <v>5.82863524466672</v>
      </c>
      <c r="AD56" s="53">
        <f>SUMPRODUCT(--(AD$9=YEAR(Quarterly_PJ!$B$9:FE$9)),Quarterly_PJ!$B30:FE30)</f>
        <v>6.37618167366064</v>
      </c>
      <c r="AE56" s="53">
        <f>SUMPRODUCT(--(AE$9=YEAR(Quarterly_PJ!$B$9:FF$9)),Quarterly_PJ!$B30:FF30)</f>
        <v>6.5740470018734802</v>
      </c>
      <c r="AF56" s="53">
        <f>SUMPRODUCT(--(AF$9=YEAR(Quarterly_PJ!$B$9:FG$9)),Quarterly_PJ!$B30:FG30)</f>
        <v>7.3017030464593997</v>
      </c>
      <c r="AG56" s="53">
        <f>SUMPRODUCT(--(AG$9=YEAR(Quarterly_PJ!$B$9:FH$9)),Quarterly_PJ!$B30:FH30)</f>
        <v>7.08157320720108</v>
      </c>
      <c r="AH56" s="53">
        <f>SUMPRODUCT(--(AH$9=YEAR(Quarterly_PJ!$B$9:FI$9)),Quarterly_PJ!$B30:FI30)</f>
        <v>6.7701201727285198</v>
      </c>
      <c r="AI56" s="53">
        <f>SUMPRODUCT(--(AI$9=YEAR(Quarterly_PJ!$B$9:FJ$9)),Quarterly_PJ!$B30:FJ30)</f>
        <v>6.7912790577016002</v>
      </c>
      <c r="AJ56" s="53">
        <f>SUMPRODUCT(--(AJ$9=YEAR(Quarterly_PJ!$B$9:FK$9)),Quarterly_PJ!$B30:FK30)</f>
        <v>7.2789946429469206</v>
      </c>
      <c r="AK56" s="53">
        <f>SUMPRODUCT(--(AK$9=YEAR(Quarterly_PJ!$B$9:FL$9)),Quarterly_PJ!$B30:FL30)</f>
        <v>5.9256545250241448</v>
      </c>
      <c r="AL56" s="53">
        <f>SUMPRODUCT(--(AL$9=YEAR(Quarterly_PJ!$B$9:FM$9)),Quarterly_PJ!$B30:FM30)</f>
        <v>7.4332139840737614</v>
      </c>
      <c r="AM56" s="53">
        <f>SUMPRODUCT(--(AM$9=YEAR(Quarterly_PJ!$B$9:FN$9)),Quarterly_PJ!$B30:FN30)</f>
        <v>7.1384134609839869</v>
      </c>
      <c r="AN56" s="53">
        <f>SUMPRODUCT(--(AN$9=YEAR(Quarterly_PJ!$B$9:FO$9)),Quarterly_PJ!$B30:FO30)</f>
        <v>5.4121560880482802</v>
      </c>
      <c r="AO56" s="53">
        <f>SUMPRODUCT(--(AO$9=YEAR(Quarterly_PJ!$B$9:FP$9)),Quarterly_PJ!$B30:FP30)</f>
        <v>8.5533799273607194</v>
      </c>
      <c r="AP56" s="53">
        <f>SUMPRODUCT(--(AP$9=YEAR(Quarterly_PJ!$B$9:FQ$9)),Quarterly_PJ!$B30:FQ30)</f>
        <v>5.7655159104597997</v>
      </c>
      <c r="AQ56" s="53">
        <f>SUMPRODUCT(--(AQ$9=YEAR(Quarterly_PJ!$B$9:FU$9)),Quarterly_PJ!$B30:FU30)</f>
        <v>6.8148936017501605</v>
      </c>
      <c r="AR56" s="53">
        <f>SUMPRODUCT(--(AR$9=YEAR(Quarterly_PJ!$B$9:FS$9)),Quarterly_PJ!$B30:FS30)</f>
        <v>5.8958159999999999</v>
      </c>
      <c r="AS56" s="53">
        <f>SUMPRODUCT(--(AS$9=YEAR(Quarterly_PJ!$B$9:FU$9)),Quarterly_PJ!$B30:FU30)</f>
        <v>5.6174362951521637</v>
      </c>
    </row>
    <row r="57" spans="1:45" ht="15" x14ac:dyDescent="0.2">
      <c r="A57" s="27" t="s">
        <v>29</v>
      </c>
      <c r="B57" s="17">
        <f t="shared" ref="B57:AP57" si="14">SUM(B58:B61,B65:B67,B71)</f>
        <v>0</v>
      </c>
      <c r="C57" s="17">
        <f t="shared" si="14"/>
        <v>0</v>
      </c>
      <c r="D57" s="17">
        <f t="shared" si="14"/>
        <v>0</v>
      </c>
      <c r="E57" s="17">
        <f t="shared" si="14"/>
        <v>1.48480818824637</v>
      </c>
      <c r="F57" s="17">
        <f t="shared" si="14"/>
        <v>1.8126218363011199</v>
      </c>
      <c r="G57" s="17">
        <f t="shared" si="14"/>
        <v>2.6481344322407399</v>
      </c>
      <c r="H57" s="17">
        <f t="shared" si="14"/>
        <v>0.87796662696521999</v>
      </c>
      <c r="I57" s="17">
        <f t="shared" si="14"/>
        <v>0.87673042734966</v>
      </c>
      <c r="J57" s="17">
        <f t="shared" si="14"/>
        <v>0</v>
      </c>
      <c r="K57" s="17">
        <f t="shared" si="14"/>
        <v>0.60931396051226994</v>
      </c>
      <c r="L57" s="17">
        <f t="shared" si="14"/>
        <v>3.4261272345245399</v>
      </c>
      <c r="M57" s="17">
        <f t="shared" si="14"/>
        <v>33.726380511880556</v>
      </c>
      <c r="N57" s="17">
        <f t="shared" si="14"/>
        <v>33.548279109024634</v>
      </c>
      <c r="O57" s="17">
        <f t="shared" si="14"/>
        <v>18.095154166751133</v>
      </c>
      <c r="P57" s="17">
        <f t="shared" si="14"/>
        <v>51.486365602923875</v>
      </c>
      <c r="Q57" s="17">
        <f t="shared" si="14"/>
        <v>73.173752448465052</v>
      </c>
      <c r="R57" s="17">
        <f t="shared" si="14"/>
        <v>85.474802102893833</v>
      </c>
      <c r="S57" s="17">
        <f t="shared" si="14"/>
        <v>81.892193506327132</v>
      </c>
      <c r="T57" s="17">
        <f t="shared" si="14"/>
        <v>66.075052698260407</v>
      </c>
      <c r="U57" s="17">
        <f t="shared" si="14"/>
        <v>75.120748930929622</v>
      </c>
      <c r="V57" s="17">
        <f t="shared" si="14"/>
        <v>68.557240757373663</v>
      </c>
      <c r="W57" s="17">
        <f t="shared" si="14"/>
        <v>56.313383241710071</v>
      </c>
      <c r="X57" s="17">
        <f t="shared" si="14"/>
        <v>64.709046121054783</v>
      </c>
      <c r="Y57" s="17">
        <f t="shared" si="14"/>
        <v>88.296542791163958</v>
      </c>
      <c r="Z57" s="17">
        <f t="shared" si="14"/>
        <v>81.830125892819979</v>
      </c>
      <c r="AA57" s="17">
        <f t="shared" si="14"/>
        <v>74.713982942201426</v>
      </c>
      <c r="AB57" s="17">
        <f t="shared" si="14"/>
        <v>65.789026133985658</v>
      </c>
      <c r="AC57" s="17">
        <f t="shared" si="14"/>
        <v>65.375082463055691</v>
      </c>
      <c r="AD57" s="17">
        <f t="shared" si="14"/>
        <v>60.640980920618482</v>
      </c>
      <c r="AE57" s="17">
        <f t="shared" si="14"/>
        <v>45.937686242161035</v>
      </c>
      <c r="AF57" s="17">
        <f t="shared" si="14"/>
        <v>37.778314423616791</v>
      </c>
      <c r="AG57" s="17">
        <f t="shared" si="14"/>
        <v>36.62843547468028</v>
      </c>
      <c r="AH57" s="17">
        <f t="shared" si="14"/>
        <v>35.405516821812988</v>
      </c>
      <c r="AI57" s="17">
        <f t="shared" si="14"/>
        <v>80.544403633858423</v>
      </c>
      <c r="AJ57" s="17">
        <f t="shared" si="14"/>
        <v>128.93323871021096</v>
      </c>
      <c r="AK57" s="17">
        <f t="shared" si="14"/>
        <v>116.433929332319</v>
      </c>
      <c r="AL57" s="17">
        <f t="shared" si="14"/>
        <v>115.59804858009726</v>
      </c>
      <c r="AM57" s="17">
        <f t="shared" si="14"/>
        <v>106.59814375505474</v>
      </c>
      <c r="AN57" s="17">
        <f t="shared" si="14"/>
        <v>95.952181835739651</v>
      </c>
      <c r="AO57" s="17">
        <f t="shared" si="14"/>
        <v>79.06794581258491</v>
      </c>
      <c r="AP57" s="17">
        <f t="shared" si="14"/>
        <v>86.626505115494922</v>
      </c>
      <c r="AQ57" s="17">
        <f>SUM(AQ58:AQ61,AQ65:AQ67,AQ71)</f>
        <v>92.921014822783462</v>
      </c>
      <c r="AR57" s="17">
        <f t="shared" ref="AR57" si="15">SUM(AR58:AR61,AR65:AR67,AR71)</f>
        <v>72.581271137156889</v>
      </c>
      <c r="AS57" s="17">
        <f>SUM(AS58:AS61,AS65:AS67,AS71)</f>
        <v>71.96486738051118</v>
      </c>
    </row>
    <row r="58" spans="1:45" ht="15" x14ac:dyDescent="0.25">
      <c r="A58" s="49" t="s">
        <v>22</v>
      </c>
      <c r="B58" s="53">
        <f>SUMPRODUCT(--(B$9=YEAR(Quarterly_PJ!$B$9:EC$9)),Quarterly_PJ!$B32:EC32)</f>
        <v>0</v>
      </c>
      <c r="C58" s="53">
        <f>SUMPRODUCT(--(C$9=YEAR(Quarterly_PJ!$B$9:ED$9)),Quarterly_PJ!$B32:ED32)</f>
        <v>0</v>
      </c>
      <c r="D58" s="53">
        <f>SUMPRODUCT(--(D$9=YEAR(Quarterly_PJ!$B$9:EE$9)),Quarterly_PJ!$B32:EE32)</f>
        <v>0</v>
      </c>
      <c r="E58" s="53">
        <f>SUMPRODUCT(--(E$9=YEAR(Quarterly_PJ!$B$9:EF$9)),Quarterly_PJ!$B32:EF32)</f>
        <v>0</v>
      </c>
      <c r="F58" s="53">
        <f>SUMPRODUCT(--(F$9=YEAR(Quarterly_PJ!$B$9:EG$9)),Quarterly_PJ!$B32:EG32)</f>
        <v>0</v>
      </c>
      <c r="G58" s="53">
        <f>SUMPRODUCT(--(G$9=YEAR(Quarterly_PJ!$B$9:EH$9)),Quarterly_PJ!$B32:EH32)</f>
        <v>0</v>
      </c>
      <c r="H58" s="53">
        <f>SUMPRODUCT(--(H$9=YEAR(Quarterly_PJ!$B$9:EI$9)),Quarterly_PJ!$B32:EI32)</f>
        <v>0</v>
      </c>
      <c r="I58" s="53">
        <f>SUMPRODUCT(--(I$9=YEAR(Quarterly_PJ!$B$9:EJ$9)),Quarterly_PJ!$B32:EJ32)</f>
        <v>0</v>
      </c>
      <c r="J58" s="53">
        <f>SUMPRODUCT(--(J$9=YEAR(Quarterly_PJ!$B$9:EK$9)),Quarterly_PJ!$B32:EK32)</f>
        <v>0</v>
      </c>
      <c r="K58" s="53">
        <f>SUMPRODUCT(--(K$9=YEAR(Quarterly_PJ!$B$9:EL$9)),Quarterly_PJ!$B32:EL32)</f>
        <v>0</v>
      </c>
      <c r="L58" s="53">
        <f>SUMPRODUCT(--(L$9=YEAR(Quarterly_PJ!$B$9:EM$9)),Quarterly_PJ!$B32:EM32)</f>
        <v>0</v>
      </c>
      <c r="M58" s="53">
        <f>SUMPRODUCT(--(M$9=YEAR(Quarterly_PJ!$B$9:EN$9)),Quarterly_PJ!$B32:EN32)</f>
        <v>29.020004058305943</v>
      </c>
      <c r="N58" s="53">
        <f>SUMPRODUCT(--(N$9=YEAR(Quarterly_PJ!$B$9:EO$9)),Quarterly_PJ!$B32:EO32)</f>
        <v>9.947871067729011</v>
      </c>
      <c r="O58" s="53">
        <f>SUMPRODUCT(--(O$9=YEAR(Quarterly_PJ!$B$9:EP$9)),Quarterly_PJ!$B32:EP32)</f>
        <v>4.6564025539787934</v>
      </c>
      <c r="P58" s="53">
        <f>SUMPRODUCT(--(P$9=YEAR(Quarterly_PJ!$B$9:EQ$9)),Quarterly_PJ!$B32:EQ32)</f>
        <v>14.463389456132202</v>
      </c>
      <c r="Q58" s="53">
        <f>SUMPRODUCT(--(Q$9=YEAR(Quarterly_PJ!$B$9:ER$9)),Quarterly_PJ!$B32:ER32)</f>
        <v>27.559712215399639</v>
      </c>
      <c r="R58" s="53">
        <f>SUMPRODUCT(--(R$9=YEAR(Quarterly_PJ!$B$9:ES$9)),Quarterly_PJ!$B32:ES32)</f>
        <v>40.238020186080931</v>
      </c>
      <c r="S58" s="53">
        <f>SUMPRODUCT(--(S$9=YEAR(Quarterly_PJ!$B$9:ET$9)),Quarterly_PJ!$B32:ET32)</f>
        <v>44.882902925665512</v>
      </c>
      <c r="T58" s="53">
        <f>SUMPRODUCT(--(T$9=YEAR(Quarterly_PJ!$B$9:EU$9)),Quarterly_PJ!$B32:EU32)</f>
        <v>40.527795728468895</v>
      </c>
      <c r="U58" s="53">
        <f>SUMPRODUCT(--(U$9=YEAR(Quarterly_PJ!$B$9:EV$9)),Quarterly_PJ!$B32:EV32)</f>
        <v>47.581197842979606</v>
      </c>
      <c r="V58" s="53">
        <f>SUMPRODUCT(--(V$9=YEAR(Quarterly_PJ!$B$9:EW$9)),Quarterly_PJ!$B32:EW32)</f>
        <v>51.351307473968859</v>
      </c>
      <c r="W58" s="53">
        <f>SUMPRODUCT(--(W$9=YEAR(Quarterly_PJ!$B$9:EX$9)),Quarterly_PJ!$B32:EX32)</f>
        <v>44.115269540316774</v>
      </c>
      <c r="X58" s="53">
        <f>SUMPRODUCT(--(X$9=YEAR(Quarterly_PJ!$B$9:EY$9)),Quarterly_PJ!$B32:EY32)</f>
        <v>56.831082582852041</v>
      </c>
      <c r="Y58" s="53">
        <f>SUMPRODUCT(--(Y$9=YEAR(Quarterly_PJ!$B$9:EZ$9)),Quarterly_PJ!$B32:EZ32)</f>
        <v>77.735503007630427</v>
      </c>
      <c r="Z58" s="53">
        <f>SUMPRODUCT(--(Z$9=YEAR(Quarterly_PJ!$B$9:FA$9)),Quarterly_PJ!$B32:FA32)</f>
        <v>71.555511490976912</v>
      </c>
      <c r="AA58" s="53">
        <f>SUMPRODUCT(--(AA$9=YEAR(Quarterly_PJ!$B$9:FB$9)),Quarterly_PJ!$B32:FB32)</f>
        <v>65.42230528792615</v>
      </c>
      <c r="AB58" s="53">
        <f>SUMPRODUCT(--(AB$9=YEAR(Quarterly_PJ!$B$9:FC$9)),Quarterly_PJ!$B32:FC32)</f>
        <v>56.632997757088219</v>
      </c>
      <c r="AC58" s="53">
        <f>SUMPRODUCT(--(AC$9=YEAR(Quarterly_PJ!$B$9:FD$9)),Quarterly_PJ!$B32:FD32)</f>
        <v>58.81867019188271</v>
      </c>
      <c r="AD58" s="53">
        <f>SUMPRODUCT(--(AD$9=YEAR(Quarterly_PJ!$B$9:FE$9)),Quarterly_PJ!$B32:FE32)</f>
        <v>50.860511077301936</v>
      </c>
      <c r="AE58" s="53">
        <f>SUMPRODUCT(--(AE$9=YEAR(Quarterly_PJ!$B$9:FF$9)),Quarterly_PJ!$B32:FF32)</f>
        <v>41.92932308251531</v>
      </c>
      <c r="AF58" s="53">
        <f>SUMPRODUCT(--(AF$9=YEAR(Quarterly_PJ!$B$9:FG$9)),Quarterly_PJ!$B32:FG32)</f>
        <v>33.542043405463318</v>
      </c>
      <c r="AG58" s="53">
        <f>SUMPRODUCT(--(AG$9=YEAR(Quarterly_PJ!$B$9:FH$9)),Quarterly_PJ!$B32:FH32)</f>
        <v>28.612226027630797</v>
      </c>
      <c r="AH58" s="53">
        <f>SUMPRODUCT(--(AH$9=YEAR(Quarterly_PJ!$B$9:FI$9)),Quarterly_PJ!$B32:FI32)</f>
        <v>31.252846397299834</v>
      </c>
      <c r="AI58" s="53">
        <f>SUMPRODUCT(--(AI$9=YEAR(Quarterly_PJ!$B$9:FJ$9)),Quarterly_PJ!$B32:FJ32)</f>
        <v>75.181387953839135</v>
      </c>
      <c r="AJ58" s="53">
        <f>SUMPRODUCT(--(AJ$9=YEAR(Quarterly_PJ!$B$9:FK$9)),Quarterly_PJ!$B32:FK32)</f>
        <v>119.83174167000381</v>
      </c>
      <c r="AK58" s="53">
        <f>SUMPRODUCT(--(AK$9=YEAR(Quarterly_PJ!$B$9:FL$9)),Quarterly_PJ!$B32:FL32)</f>
        <v>107.37595835087325</v>
      </c>
      <c r="AL58" s="53">
        <f>SUMPRODUCT(--(AL$9=YEAR(Quarterly_PJ!$B$9:FM$9)),Quarterly_PJ!$B32:FM32)</f>
        <v>110.51781003197759</v>
      </c>
      <c r="AM58" s="53">
        <f>SUMPRODUCT(--(AM$9=YEAR(Quarterly_PJ!$B$9:FN$9)),Quarterly_PJ!$B32:FN32)</f>
        <v>95.498101185838408</v>
      </c>
      <c r="AN58" s="53">
        <f>SUMPRODUCT(--(AN$9=YEAR(Quarterly_PJ!$B$9:FO$9)),Quarterly_PJ!$B32:FO32)</f>
        <v>82.72889867295298</v>
      </c>
      <c r="AO58" s="53">
        <f>SUMPRODUCT(--(AO$9=YEAR(Quarterly_PJ!$B$9:FP$9)),Quarterly_PJ!$B32:FP32)</f>
        <v>67.625829949702862</v>
      </c>
      <c r="AP58" s="53">
        <f>SUMPRODUCT(--(AP$9=YEAR(Quarterly_PJ!$B$9:FQ$9)),Quarterly_PJ!$B32:FQ32)</f>
        <v>78.509821632821854</v>
      </c>
      <c r="AQ58" s="53">
        <f>SUMPRODUCT(--(AQ$9=YEAR(Quarterly_PJ!$B$9:FU$9)),Quarterly_PJ!$B32:FU32)</f>
        <v>81.832313230458809</v>
      </c>
      <c r="AR58" s="53">
        <f>SUMPRODUCT(--(AR$9=YEAR(Quarterly_PJ!$B$9:FS$9)),Quarterly_PJ!$B32:FS32)</f>
        <v>66.267644037563798</v>
      </c>
      <c r="AS58" s="53">
        <f>SUMPRODUCT(--(AS$9=YEAR(Quarterly_PJ!$B$9:FU$9)),Quarterly_PJ!$B32:FU32)</f>
        <v>61.739954070304492</v>
      </c>
    </row>
    <row r="59" spans="1:45" ht="15" x14ac:dyDescent="0.25">
      <c r="A59" s="49" t="s">
        <v>23</v>
      </c>
      <c r="B59" s="53">
        <f>SUMPRODUCT(--(B$9=YEAR(Quarterly_PJ!$B$9:EC$9)),Quarterly_PJ!$B33:EC33)</f>
        <v>0</v>
      </c>
      <c r="C59" s="53">
        <f>SUMPRODUCT(--(C$9=YEAR(Quarterly_PJ!$B$9:ED$9)),Quarterly_PJ!$B33:ED33)</f>
        <v>0</v>
      </c>
      <c r="D59" s="53">
        <f>SUMPRODUCT(--(D$9=YEAR(Quarterly_PJ!$B$9:EE$9)),Quarterly_PJ!$B33:EE33)</f>
        <v>0</v>
      </c>
      <c r="E59" s="53">
        <f>SUMPRODUCT(--(E$9=YEAR(Quarterly_PJ!$B$9:EF$9)),Quarterly_PJ!$B33:EF33)</f>
        <v>0</v>
      </c>
      <c r="F59" s="53">
        <f>SUMPRODUCT(--(F$9=YEAR(Quarterly_PJ!$B$9:EG$9)),Quarterly_PJ!$B33:EG33)</f>
        <v>0</v>
      </c>
      <c r="G59" s="53">
        <f>SUMPRODUCT(--(G$9=YEAR(Quarterly_PJ!$B$9:EH$9)),Quarterly_PJ!$B33:EH33)</f>
        <v>0</v>
      </c>
      <c r="H59" s="53">
        <f>SUMPRODUCT(--(H$9=YEAR(Quarterly_PJ!$B$9:EI$9)),Quarterly_PJ!$B33:EI33)</f>
        <v>0</v>
      </c>
      <c r="I59" s="53">
        <f>SUMPRODUCT(--(I$9=YEAR(Quarterly_PJ!$B$9:EJ$9)),Quarterly_PJ!$B33:EJ33)</f>
        <v>0</v>
      </c>
      <c r="J59" s="53">
        <f>SUMPRODUCT(--(J$9=YEAR(Quarterly_PJ!$B$9:EK$9)),Quarterly_PJ!$B33:EK33)</f>
        <v>0</v>
      </c>
      <c r="K59" s="53">
        <f>SUMPRODUCT(--(K$9=YEAR(Quarterly_PJ!$B$9:EL$9)),Quarterly_PJ!$B33:EL33)</f>
        <v>0</v>
      </c>
      <c r="L59" s="53">
        <f>SUMPRODUCT(--(L$9=YEAR(Quarterly_PJ!$B$9:EM$9)),Quarterly_PJ!$B33:EM33)</f>
        <v>0</v>
      </c>
      <c r="M59" s="53">
        <f>SUMPRODUCT(--(M$9=YEAR(Quarterly_PJ!$B$9:EN$9)),Quarterly_PJ!$B33:EN33)</f>
        <v>0</v>
      </c>
      <c r="N59" s="53">
        <f>SUMPRODUCT(--(N$9=YEAR(Quarterly_PJ!$B$9:EO$9)),Quarterly_PJ!$B33:EO33)</f>
        <v>0</v>
      </c>
      <c r="O59" s="53">
        <f>SUMPRODUCT(--(O$9=YEAR(Quarterly_PJ!$B$9:EP$9)),Quarterly_PJ!$B33:EP33)</f>
        <v>0</v>
      </c>
      <c r="P59" s="53">
        <f>SUMPRODUCT(--(P$9=YEAR(Quarterly_PJ!$B$9:EQ$9)),Quarterly_PJ!$B33:EQ33)</f>
        <v>0</v>
      </c>
      <c r="Q59" s="53">
        <f>SUMPRODUCT(--(Q$9=YEAR(Quarterly_PJ!$B$9:ER$9)),Quarterly_PJ!$B33:ER33)</f>
        <v>0</v>
      </c>
      <c r="R59" s="53">
        <f>SUMPRODUCT(--(R$9=YEAR(Quarterly_PJ!$B$9:ES$9)),Quarterly_PJ!$B33:ES33)</f>
        <v>0</v>
      </c>
      <c r="S59" s="53">
        <f>SUMPRODUCT(--(S$9=YEAR(Quarterly_PJ!$B$9:ET$9)),Quarterly_PJ!$B33:ET33)</f>
        <v>0.20970009237907</v>
      </c>
      <c r="T59" s="53">
        <f>SUMPRODUCT(--(T$9=YEAR(Quarterly_PJ!$B$9:EU$9)),Quarterly_PJ!$B33:EU33)</f>
        <v>0</v>
      </c>
      <c r="U59" s="53">
        <f>SUMPRODUCT(--(U$9=YEAR(Quarterly_PJ!$B$9:EV$9)),Quarterly_PJ!$B33:EV33)</f>
        <v>0</v>
      </c>
      <c r="V59" s="53">
        <f>SUMPRODUCT(--(V$9=YEAR(Quarterly_PJ!$B$9:EW$9)),Quarterly_PJ!$B33:EW33)</f>
        <v>0</v>
      </c>
      <c r="W59" s="53">
        <f>SUMPRODUCT(--(W$9=YEAR(Quarterly_PJ!$B$9:EX$9)),Quarterly_PJ!$B33:EX33)</f>
        <v>0</v>
      </c>
      <c r="X59" s="53">
        <f>SUMPRODUCT(--(X$9=YEAR(Quarterly_PJ!$B$9:EY$9)),Quarterly_PJ!$B33:EY33)</f>
        <v>0</v>
      </c>
      <c r="Y59" s="53">
        <f>SUMPRODUCT(--(Y$9=YEAR(Quarterly_PJ!$B$9:EZ$9)),Quarterly_PJ!$B33:EZ33)</f>
        <v>0</v>
      </c>
      <c r="Z59" s="53">
        <f>SUMPRODUCT(--(Z$9=YEAR(Quarterly_PJ!$B$9:FA$9)),Quarterly_PJ!$B33:FA33)</f>
        <v>0</v>
      </c>
      <c r="AA59" s="53">
        <f>SUMPRODUCT(--(AA$9=YEAR(Quarterly_PJ!$B$9:FB$9)),Quarterly_PJ!$B33:FB33)</f>
        <v>0</v>
      </c>
      <c r="AB59" s="53">
        <f>SUMPRODUCT(--(AB$9=YEAR(Quarterly_PJ!$B$9:FC$9)),Quarterly_PJ!$B33:FC33)</f>
        <v>0</v>
      </c>
      <c r="AC59" s="53">
        <f>SUMPRODUCT(--(AC$9=YEAR(Quarterly_PJ!$B$9:FD$9)),Quarterly_PJ!$B33:FD33)</f>
        <v>0</v>
      </c>
      <c r="AD59" s="53">
        <f>SUMPRODUCT(--(AD$9=YEAR(Quarterly_PJ!$B$9:FE$9)),Quarterly_PJ!$B33:FE33)</f>
        <v>0</v>
      </c>
      <c r="AE59" s="53">
        <f>SUMPRODUCT(--(AE$9=YEAR(Quarterly_PJ!$B$9:FF$9)),Quarterly_PJ!$B33:FF33)</f>
        <v>0</v>
      </c>
      <c r="AF59" s="53">
        <f>SUMPRODUCT(--(AF$9=YEAR(Quarterly_PJ!$B$9:FG$9)),Quarterly_PJ!$B33:FG33)</f>
        <v>0</v>
      </c>
      <c r="AG59" s="53">
        <f>SUMPRODUCT(--(AG$9=YEAR(Quarterly_PJ!$B$9:FH$9)),Quarterly_PJ!$B33:FH33)</f>
        <v>0</v>
      </c>
      <c r="AH59" s="53">
        <f>SUMPRODUCT(--(AH$9=YEAR(Quarterly_PJ!$B$9:FI$9)),Quarterly_PJ!$B33:FI33)</f>
        <v>0</v>
      </c>
      <c r="AI59" s="53">
        <f>SUMPRODUCT(--(AI$9=YEAR(Quarterly_PJ!$B$9:FJ$9)),Quarterly_PJ!$B33:FJ33)</f>
        <v>0</v>
      </c>
      <c r="AJ59" s="53">
        <f>SUMPRODUCT(--(AJ$9=YEAR(Quarterly_PJ!$B$9:FK$9)),Quarterly_PJ!$B33:FK33)</f>
        <v>0</v>
      </c>
      <c r="AK59" s="53">
        <f>SUMPRODUCT(--(AK$9=YEAR(Quarterly_PJ!$B$9:FL$9)),Quarterly_PJ!$B33:FL33)</f>
        <v>0</v>
      </c>
      <c r="AL59" s="53">
        <f>SUMPRODUCT(--(AL$9=YEAR(Quarterly_PJ!$B$9:FM$9)),Quarterly_PJ!$B33:FM33)</f>
        <v>0</v>
      </c>
      <c r="AM59" s="53">
        <f>SUMPRODUCT(--(AM$9=YEAR(Quarterly_PJ!$B$9:FN$9)),Quarterly_PJ!$B33:FN33)</f>
        <v>0</v>
      </c>
      <c r="AN59" s="53">
        <f>SUMPRODUCT(--(AN$9=YEAR(Quarterly_PJ!$B$9:FO$9)),Quarterly_PJ!$B33:FO33)</f>
        <v>0</v>
      </c>
      <c r="AO59" s="53">
        <f>SUMPRODUCT(--(AO$9=YEAR(Quarterly_PJ!$B$9:FP$9)),Quarterly_PJ!$B33:FP33)</f>
        <v>0</v>
      </c>
      <c r="AP59" s="53">
        <f>SUMPRODUCT(--(AP$9=YEAR(Quarterly_PJ!$B$9:FQ$9)),Quarterly_PJ!$B33:FQ33)</f>
        <v>0</v>
      </c>
      <c r="AQ59" s="53">
        <f>SUMPRODUCT(--(AQ$9=YEAR(Quarterly_PJ!$B$9:FU$9)),Quarterly_PJ!$B33:FU33)</f>
        <v>2.7471435987419994</v>
      </c>
      <c r="AR59" s="53">
        <f>SUMPRODUCT(--(AR$9=YEAR(Quarterly_PJ!$B$9:FS$9)),Quarterly_PJ!$B33:FS33)</f>
        <v>0</v>
      </c>
      <c r="AS59" s="53">
        <f>SUMPRODUCT(--(AS$9=YEAR(Quarterly_PJ!$B$9:FU$9)),Quarterly_PJ!$B33:FU33)</f>
        <v>0</v>
      </c>
    </row>
    <row r="60" spans="1:45" ht="15" x14ac:dyDescent="0.25">
      <c r="A60" s="49" t="s">
        <v>24</v>
      </c>
      <c r="B60" s="53">
        <f>SUMPRODUCT(--(B$9=YEAR(Quarterly_PJ!$B$9:EC$9)),Quarterly_PJ!$B34:EC34)</f>
        <v>0</v>
      </c>
      <c r="C60" s="53">
        <f>SUMPRODUCT(--(C$9=YEAR(Quarterly_PJ!$B$9:ED$9)),Quarterly_PJ!$B34:ED34)</f>
        <v>0</v>
      </c>
      <c r="D60" s="53">
        <f>SUMPRODUCT(--(D$9=YEAR(Quarterly_PJ!$B$9:EE$9)),Quarterly_PJ!$B34:EE34)</f>
        <v>0</v>
      </c>
      <c r="E60" s="53">
        <f>SUMPRODUCT(--(E$9=YEAR(Quarterly_PJ!$B$9:EF$9)),Quarterly_PJ!$B34:EF34)</f>
        <v>0</v>
      </c>
      <c r="F60" s="53">
        <f>SUMPRODUCT(--(F$9=YEAR(Quarterly_PJ!$B$9:EG$9)),Quarterly_PJ!$B34:EG34)</f>
        <v>0</v>
      </c>
      <c r="G60" s="53">
        <f>SUMPRODUCT(--(G$9=YEAR(Quarterly_PJ!$B$9:EH$9)),Quarterly_PJ!$B34:EH34)</f>
        <v>0</v>
      </c>
      <c r="H60" s="53">
        <f>SUMPRODUCT(--(H$9=YEAR(Quarterly_PJ!$B$9:EI$9)),Quarterly_PJ!$B34:EI34)</f>
        <v>0</v>
      </c>
      <c r="I60" s="53">
        <f>SUMPRODUCT(--(I$9=YEAR(Quarterly_PJ!$B$9:EJ$9)),Quarterly_PJ!$B34:EJ34)</f>
        <v>0</v>
      </c>
      <c r="J60" s="53">
        <f>SUMPRODUCT(--(J$9=YEAR(Quarterly_PJ!$B$9:EK$9)),Quarterly_PJ!$B34:EK34)</f>
        <v>0</v>
      </c>
      <c r="K60" s="53">
        <f>SUMPRODUCT(--(K$9=YEAR(Quarterly_PJ!$B$9:EL$9)),Quarterly_PJ!$B34:EL34)</f>
        <v>0</v>
      </c>
      <c r="L60" s="53">
        <f>SUMPRODUCT(--(L$9=YEAR(Quarterly_PJ!$B$9:EM$9)),Quarterly_PJ!$B34:EM34)</f>
        <v>0</v>
      </c>
      <c r="M60" s="53">
        <f>SUMPRODUCT(--(M$9=YEAR(Quarterly_PJ!$B$9:EN$9)),Quarterly_PJ!$B34:EN34)</f>
        <v>0</v>
      </c>
      <c r="N60" s="53">
        <f>SUMPRODUCT(--(N$9=YEAR(Quarterly_PJ!$B$9:EO$9)),Quarterly_PJ!$B34:EO34)</f>
        <v>0</v>
      </c>
      <c r="O60" s="53">
        <f>SUMPRODUCT(--(O$9=YEAR(Quarterly_PJ!$B$9:EP$9)),Quarterly_PJ!$B34:EP34)</f>
        <v>4.6985344961285591E-2</v>
      </c>
      <c r="P60" s="53">
        <f>SUMPRODUCT(--(P$9=YEAR(Quarterly_PJ!$B$9:EQ$9)),Quarterly_PJ!$B34:EQ34)</f>
        <v>0.1198690477758646</v>
      </c>
      <c r="Q60" s="53">
        <f>SUMPRODUCT(--(Q$9=YEAR(Quarterly_PJ!$B$9:ER$9)),Quarterly_PJ!$B34:ER34)</f>
        <v>0.35639847628772259</v>
      </c>
      <c r="R60" s="53">
        <f>SUMPRODUCT(--(R$9=YEAR(Quarterly_PJ!$B$9:ES$9)),Quarterly_PJ!$B34:ES34)</f>
        <v>0.53493201732635498</v>
      </c>
      <c r="S60" s="53">
        <f>SUMPRODUCT(--(S$9=YEAR(Quarterly_PJ!$B$9:ET$9)),Quarterly_PJ!$B34:ET34)</f>
        <v>0.88899707174231324</v>
      </c>
      <c r="T60" s="53">
        <f>SUMPRODUCT(--(T$9=YEAR(Quarterly_PJ!$B$9:EU$9)),Quarterly_PJ!$B34:EU34)</f>
        <v>1.2090360175695463</v>
      </c>
      <c r="U60" s="53">
        <f>SUMPRODUCT(--(U$9=YEAR(Quarterly_PJ!$B$9:EV$9)),Quarterly_PJ!$B34:EV34)</f>
        <v>1.3280628477306</v>
      </c>
      <c r="V60" s="53">
        <f>SUMPRODUCT(--(V$9=YEAR(Quarterly_PJ!$B$9:EW$9)),Quarterly_PJ!$B34:EW34)</f>
        <v>1.1683397071742314</v>
      </c>
      <c r="W60" s="53">
        <f>SUMPRODUCT(--(W$9=YEAR(Quarterly_PJ!$B$9:EX$9)),Quarterly_PJ!$B34:EX34)</f>
        <v>0.67415611273792087</v>
      </c>
      <c r="X60" s="53">
        <f>SUMPRODUCT(--(X$9=YEAR(Quarterly_PJ!$B$9:EY$9)),Quarterly_PJ!$B34:EY34)</f>
        <v>1.9365813433382137</v>
      </c>
      <c r="Y60" s="53">
        <f>SUMPRODUCT(--(Y$9=YEAR(Quarterly_PJ!$B$9:EZ$9)),Quarterly_PJ!$B34:EZ34)</f>
        <v>3.1113415849194728</v>
      </c>
      <c r="Z60" s="53">
        <f>SUMPRODUCT(--(Z$9=YEAR(Quarterly_PJ!$B$9:FA$9)),Quarterly_PJ!$B34:FA34)</f>
        <v>3.6361955783308932</v>
      </c>
      <c r="AA60" s="53">
        <f>SUMPRODUCT(--(AA$9=YEAR(Quarterly_PJ!$B$9:FB$9)),Quarterly_PJ!$B34:FB34)</f>
        <v>4.3468993484626646</v>
      </c>
      <c r="AB60" s="53">
        <f>SUMPRODUCT(--(AB$9=YEAR(Quarterly_PJ!$B$9:FC$9)),Quarterly_PJ!$B34:FC34)</f>
        <v>3.9980173865300142</v>
      </c>
      <c r="AC60" s="53">
        <f>SUMPRODUCT(--(AC$9=YEAR(Quarterly_PJ!$B$9:FD$9)),Quarterly_PJ!$B34:FD34)</f>
        <v>4.1753229136163981</v>
      </c>
      <c r="AD60" s="53">
        <f>SUMPRODUCT(--(AD$9=YEAR(Quarterly_PJ!$B$9:FE$9)),Quarterly_PJ!$B34:FE34)</f>
        <v>3.3564084443631037</v>
      </c>
      <c r="AE60" s="53">
        <f>SUMPRODUCT(--(AE$9=YEAR(Quarterly_PJ!$B$9:FF$9)),Quarterly_PJ!$B34:FF34)</f>
        <v>1.2415360784788081</v>
      </c>
      <c r="AF60" s="53">
        <f>SUMPRODUCT(--(AF$9=YEAR(Quarterly_PJ!$B$9:FG$9)),Quarterly_PJ!$B34:FG34)</f>
        <v>0.68041196029445628</v>
      </c>
      <c r="AG60" s="53">
        <f>SUMPRODUCT(--(AG$9=YEAR(Quarterly_PJ!$B$9:FH$9)),Quarterly_PJ!$B34:FH34)</f>
        <v>0.55315941704475313</v>
      </c>
      <c r="AH60" s="53">
        <f>SUMPRODUCT(--(AH$9=YEAR(Quarterly_PJ!$B$9:FI$9)),Quarterly_PJ!$B34:FI34)</f>
        <v>0.29583245627811161</v>
      </c>
      <c r="AI60" s="53">
        <f>SUMPRODUCT(--(AI$9=YEAR(Quarterly_PJ!$B$9:FJ$9)),Quarterly_PJ!$B34:FJ34)</f>
        <v>3.824168820408654E-3</v>
      </c>
      <c r="AJ60" s="53">
        <f>SUMPRODUCT(--(AJ$9=YEAR(Quarterly_PJ!$B$9:FK$9)),Quarterly_PJ!$B34:FK34)</f>
        <v>2.7955989888426062E-3</v>
      </c>
      <c r="AK60" s="53">
        <f>SUMPRODUCT(--(AK$9=YEAR(Quarterly_PJ!$B$9:FL$9)),Quarterly_PJ!$B34:FL34)</f>
        <v>3.2175761669339669E-3</v>
      </c>
      <c r="AL60" s="53">
        <f>SUMPRODUCT(--(AL$9=YEAR(Quarterly_PJ!$B$9:FM$9)),Quarterly_PJ!$B34:FM34)</f>
        <v>0.70298828518284673</v>
      </c>
      <c r="AM60" s="53">
        <f>SUMPRODUCT(--(AM$9=YEAR(Quarterly_PJ!$B$9:FN$9)),Quarterly_PJ!$B34:FN34)</f>
        <v>0.64012688527086381</v>
      </c>
      <c r="AN60" s="53">
        <f>SUMPRODUCT(--(AN$9=YEAR(Quarterly_PJ!$B$9:FO$9)),Quarterly_PJ!$B34:FO34)</f>
        <v>1.4110292329328022</v>
      </c>
      <c r="AO60" s="53">
        <f>SUMPRODUCT(--(AO$9=YEAR(Quarterly_PJ!$B$9:FP$9)),Quarterly_PJ!$B34:FP34)</f>
        <v>1.7205400738817773</v>
      </c>
      <c r="AP60" s="53">
        <f>SUMPRODUCT(--(AP$9=YEAR(Quarterly_PJ!$B$9:FQ$9)),Quarterly_PJ!$B34:FQ34)</f>
        <v>2.8601410901793556</v>
      </c>
      <c r="AQ60" s="53">
        <f>SUMPRODUCT(--(AQ$9=YEAR(Quarterly_PJ!$B$9:FU$9)),Quarterly_PJ!$B34:FU34)</f>
        <v>1.8327805635797949</v>
      </c>
      <c r="AR60" s="53">
        <f>SUMPRODUCT(--(AR$9=YEAR(Quarterly_PJ!$B$9:FS$9)),Quarterly_PJ!$B34:FS34)</f>
        <v>1.2169504127781845</v>
      </c>
      <c r="AS60" s="53">
        <f>SUMPRODUCT(--(AS$9=YEAR(Quarterly_PJ!$B$9:FU$9)),Quarterly_PJ!$B34:FU34)</f>
        <v>0.64457182124084911</v>
      </c>
    </row>
    <row r="61" spans="1:45" ht="15" x14ac:dyDescent="0.25">
      <c r="A61" s="49" t="s">
        <v>25</v>
      </c>
      <c r="B61" s="53">
        <f t="shared" ref="B61:AP61" si="16">SUM(B62:B64)</f>
        <v>0</v>
      </c>
      <c r="C61" s="53">
        <f t="shared" si="16"/>
        <v>0</v>
      </c>
      <c r="D61" s="53">
        <f t="shared" si="16"/>
        <v>0</v>
      </c>
      <c r="E61" s="53">
        <f t="shared" si="16"/>
        <v>0</v>
      </c>
      <c r="F61" s="53">
        <f t="shared" si="16"/>
        <v>0</v>
      </c>
      <c r="G61" s="53">
        <f t="shared" si="16"/>
        <v>0</v>
      </c>
      <c r="H61" s="53">
        <f t="shared" si="16"/>
        <v>0</v>
      </c>
      <c r="I61" s="53">
        <f t="shared" si="16"/>
        <v>0</v>
      </c>
      <c r="J61" s="53">
        <f t="shared" si="16"/>
        <v>0</v>
      </c>
      <c r="K61" s="53">
        <f t="shared" si="16"/>
        <v>0</v>
      </c>
      <c r="L61" s="53">
        <f t="shared" si="16"/>
        <v>0</v>
      </c>
      <c r="M61" s="53">
        <f t="shared" si="16"/>
        <v>1.1840905489540101</v>
      </c>
      <c r="N61" s="53">
        <f t="shared" si="16"/>
        <v>22.824869382476809</v>
      </c>
      <c r="O61" s="53">
        <f t="shared" si="16"/>
        <v>10.252184576625824</v>
      </c>
      <c r="P61" s="53">
        <f t="shared" si="16"/>
        <v>20.991504499015811</v>
      </c>
      <c r="Q61" s="53">
        <f t="shared" si="16"/>
        <v>22.791063695564269</v>
      </c>
      <c r="R61" s="53">
        <f t="shared" si="16"/>
        <v>28.438172068948209</v>
      </c>
      <c r="S61" s="53">
        <f t="shared" si="16"/>
        <v>18.409783441292241</v>
      </c>
      <c r="T61" s="53">
        <f t="shared" si="16"/>
        <v>16.798147085594902</v>
      </c>
      <c r="U61" s="53">
        <f t="shared" si="16"/>
        <v>13.322350231380581</v>
      </c>
      <c r="V61" s="53">
        <f t="shared" si="16"/>
        <v>9.5489868085971565</v>
      </c>
      <c r="W61" s="53">
        <f t="shared" si="16"/>
        <v>11.417893377172506</v>
      </c>
      <c r="X61" s="53">
        <f t="shared" si="16"/>
        <v>3.5092142554168788</v>
      </c>
      <c r="Y61" s="53">
        <f t="shared" si="16"/>
        <v>2.9141586921671547</v>
      </c>
      <c r="Z61" s="53">
        <f t="shared" si="16"/>
        <v>1.6212504382790915</v>
      </c>
      <c r="AA61" s="53">
        <f t="shared" si="16"/>
        <v>0.71124891562026005</v>
      </c>
      <c r="AB61" s="53">
        <f t="shared" si="16"/>
        <v>0.61422106707020985</v>
      </c>
      <c r="AC61" s="53">
        <f t="shared" si="16"/>
        <v>0</v>
      </c>
      <c r="AD61" s="53">
        <f t="shared" si="16"/>
        <v>0.64443144318914192</v>
      </c>
      <c r="AE61" s="53">
        <f t="shared" si="16"/>
        <v>0.61586095863958845</v>
      </c>
      <c r="AF61" s="53">
        <f t="shared" si="16"/>
        <v>0</v>
      </c>
      <c r="AG61" s="53">
        <f t="shared" si="16"/>
        <v>0.5635430885667998</v>
      </c>
      <c r="AH61" s="53">
        <f t="shared" si="16"/>
        <v>0</v>
      </c>
      <c r="AI61" s="53">
        <f t="shared" si="16"/>
        <v>0.68086994481880103</v>
      </c>
      <c r="AJ61" s="53">
        <f t="shared" si="16"/>
        <v>1.3065921076065448</v>
      </c>
      <c r="AK61" s="53">
        <f t="shared" si="16"/>
        <v>0.239297892639037</v>
      </c>
      <c r="AL61" s="53">
        <f t="shared" si="16"/>
        <v>1.6182994253212468</v>
      </c>
      <c r="AM61" s="53">
        <f t="shared" si="16"/>
        <v>0</v>
      </c>
      <c r="AN61" s="53">
        <f t="shared" si="16"/>
        <v>0</v>
      </c>
      <c r="AO61" s="53">
        <f t="shared" si="16"/>
        <v>0</v>
      </c>
      <c r="AP61" s="53">
        <f t="shared" si="16"/>
        <v>0</v>
      </c>
      <c r="AQ61" s="53">
        <f>SUM(AQ62:AQ64)</f>
        <v>0</v>
      </c>
      <c r="AR61" s="53">
        <f t="shared" ref="AR61" si="17">SUM(AR62:AR64)</f>
        <v>0</v>
      </c>
      <c r="AS61" s="53">
        <f>SUM(AS62:AS64)</f>
        <v>2.154635141532121</v>
      </c>
    </row>
    <row r="62" spans="1:45" ht="17.25" x14ac:dyDescent="0.25">
      <c r="A62" s="50" t="s">
        <v>132</v>
      </c>
      <c r="B62" s="53">
        <f>SUMPRODUCT(--(B$9=YEAR(Quarterly_PJ!$B$9:EC$9)),Quarterly_PJ!$B36:EC36)</f>
        <v>0</v>
      </c>
      <c r="C62" s="53">
        <f>SUMPRODUCT(--(C$9=YEAR(Quarterly_PJ!$B$9:ED$9)),Quarterly_PJ!$B36:ED36)</f>
        <v>0</v>
      </c>
      <c r="D62" s="53">
        <f>SUMPRODUCT(--(D$9=YEAR(Quarterly_PJ!$B$9:EE$9)),Quarterly_PJ!$B36:EE36)</f>
        <v>0</v>
      </c>
      <c r="E62" s="53">
        <f>SUMPRODUCT(--(E$9=YEAR(Quarterly_PJ!$B$9:EF$9)),Quarterly_PJ!$B36:EF36)</f>
        <v>0</v>
      </c>
      <c r="F62" s="53">
        <f>SUMPRODUCT(--(F$9=YEAR(Quarterly_PJ!$B$9:EG$9)),Quarterly_PJ!$B36:EG36)</f>
        <v>0</v>
      </c>
      <c r="G62" s="53">
        <f>SUMPRODUCT(--(G$9=YEAR(Quarterly_PJ!$B$9:EH$9)),Quarterly_PJ!$B36:EH36)</f>
        <v>0</v>
      </c>
      <c r="H62" s="53">
        <f>SUMPRODUCT(--(H$9=YEAR(Quarterly_PJ!$B$9:EI$9)),Quarterly_PJ!$B36:EI36)</f>
        <v>0</v>
      </c>
      <c r="I62" s="53">
        <f>SUMPRODUCT(--(I$9=YEAR(Quarterly_PJ!$B$9:EJ$9)),Quarterly_PJ!$B36:EJ36)</f>
        <v>0</v>
      </c>
      <c r="J62" s="53">
        <f>SUMPRODUCT(--(J$9=YEAR(Quarterly_PJ!$B$9:EK$9)),Quarterly_PJ!$B36:EK36)</f>
        <v>0</v>
      </c>
      <c r="K62" s="53">
        <f>SUMPRODUCT(--(K$9=YEAR(Quarterly_PJ!$B$9:EL$9)),Quarterly_PJ!$B36:EL36)</f>
        <v>0</v>
      </c>
      <c r="L62" s="53">
        <f>SUMPRODUCT(--(L$9=YEAR(Quarterly_PJ!$B$9:EM$9)),Quarterly_PJ!$B36:EM36)</f>
        <v>0</v>
      </c>
      <c r="M62" s="53">
        <f>SUMPRODUCT(--(M$9=YEAR(Quarterly_PJ!$B$9:EN$9)),Quarterly_PJ!$B36:EN36)</f>
        <v>0</v>
      </c>
      <c r="N62" s="53">
        <f>SUMPRODUCT(--(N$9=YEAR(Quarterly_PJ!$B$9:EO$9)),Quarterly_PJ!$B36:EO36)</f>
        <v>0</v>
      </c>
      <c r="O62" s="53">
        <f>SUMPRODUCT(--(O$9=YEAR(Quarterly_PJ!$B$9:EP$9)),Quarterly_PJ!$B36:EP36)</f>
        <v>0</v>
      </c>
      <c r="P62" s="53">
        <f>SUMPRODUCT(--(P$9=YEAR(Quarterly_PJ!$B$9:EQ$9)),Quarterly_PJ!$B36:EQ36)</f>
        <v>9.8599906597137466E-2</v>
      </c>
      <c r="Q62" s="53">
        <f>SUMPRODUCT(--(Q$9=YEAR(Quarterly_PJ!$B$9:ER$9)),Quarterly_PJ!$B36:ER36)</f>
        <v>0.3074852870178223</v>
      </c>
      <c r="R62" s="53">
        <f>SUMPRODUCT(--(R$9=YEAR(Quarterly_PJ!$B$9:ES$9)),Quarterly_PJ!$B36:ES36)</f>
        <v>0.33747550369176049</v>
      </c>
      <c r="S62" s="53">
        <f>SUMPRODUCT(--(S$9=YEAR(Quarterly_PJ!$B$9:ET$9)),Quarterly_PJ!$B36:ET36)</f>
        <v>0.28309173316645886</v>
      </c>
      <c r="T62" s="53">
        <f>SUMPRODUCT(--(T$9=YEAR(Quarterly_PJ!$B$9:EU$9)),Quarterly_PJ!$B36:EU36)</f>
        <v>7.5935635686092962E-2</v>
      </c>
      <c r="U62" s="53">
        <f>SUMPRODUCT(--(U$9=YEAR(Quarterly_PJ!$B$9:EV$9)),Quarterly_PJ!$B36:EV36)</f>
        <v>5.9723932939092131E-2</v>
      </c>
      <c r="V62" s="53">
        <f>SUMPRODUCT(--(V$9=YEAR(Quarterly_PJ!$B$9:EW$9)),Quarterly_PJ!$B36:EW36)</f>
        <v>9.6581293231275019E-3</v>
      </c>
      <c r="W62" s="53">
        <f>SUMPRODUCT(--(W$9=YEAR(Quarterly_PJ!$B$9:EX$9)),Quarterly_PJ!$B36:EX36)</f>
        <v>9.7004989702401026E-2</v>
      </c>
      <c r="X62" s="53">
        <f>SUMPRODUCT(--(X$9=YEAR(Quarterly_PJ!$B$9:EY$9)),Quarterly_PJ!$B36:EY36)</f>
        <v>0</v>
      </c>
      <c r="Y62" s="53">
        <f>SUMPRODUCT(--(Y$9=YEAR(Quarterly_PJ!$B$9:EZ$9)),Quarterly_PJ!$B36:EZ36)</f>
        <v>0</v>
      </c>
      <c r="Z62" s="53">
        <f>SUMPRODUCT(--(Z$9=YEAR(Quarterly_PJ!$B$9:FA$9)),Quarterly_PJ!$B36:FA36)</f>
        <v>4.5704788717848442E-3</v>
      </c>
      <c r="AA62" s="53">
        <f>SUMPRODUCT(--(AA$9=YEAR(Quarterly_PJ!$B$9:FB$9)),Quarterly_PJ!$B36:FB36)</f>
        <v>5.6552788246541164E-4</v>
      </c>
      <c r="AB62" s="53">
        <f>SUMPRODUCT(--(AB$9=YEAR(Quarterly_PJ!$B$9:FC$9)),Quarterly_PJ!$B36:FC36)</f>
        <v>0.61422106707020985</v>
      </c>
      <c r="AC62" s="53">
        <f>SUMPRODUCT(--(AC$9=YEAR(Quarterly_PJ!$B$9:FD$9)),Quarterly_PJ!$B36:FD36)</f>
        <v>0</v>
      </c>
      <c r="AD62" s="53">
        <f>SUMPRODUCT(--(AD$9=YEAR(Quarterly_PJ!$B$9:FE$9)),Quarterly_PJ!$B36:FE36)</f>
        <v>4.7023270892901814E-2</v>
      </c>
      <c r="AE62" s="53">
        <f>SUMPRODUCT(--(AE$9=YEAR(Quarterly_PJ!$B$9:FF$9)),Quarterly_PJ!$B36:FF36)</f>
        <v>0</v>
      </c>
      <c r="AF62" s="53">
        <f>SUMPRODUCT(--(AF$9=YEAR(Quarterly_PJ!$B$9:FG$9)),Quarterly_PJ!$B36:FG36)</f>
        <v>0</v>
      </c>
      <c r="AG62" s="53">
        <f>SUMPRODUCT(--(AG$9=YEAR(Quarterly_PJ!$B$9:FH$9)),Quarterly_PJ!$B36:FH36)</f>
        <v>0</v>
      </c>
      <c r="AH62" s="53">
        <f>SUMPRODUCT(--(AH$9=YEAR(Quarterly_PJ!$B$9:FI$9)),Quarterly_PJ!$B36:FI36)</f>
        <v>0</v>
      </c>
      <c r="AI62" s="53">
        <f>SUMPRODUCT(--(AI$9=YEAR(Quarterly_PJ!$B$9:FJ$9)),Quarterly_PJ!$B36:FJ36)</f>
        <v>0</v>
      </c>
      <c r="AJ62" s="53">
        <f>SUMPRODUCT(--(AJ$9=YEAR(Quarterly_PJ!$B$9:FK$9)),Quarterly_PJ!$B36:FK36)</f>
        <v>0</v>
      </c>
      <c r="AK62" s="53">
        <f>SUMPRODUCT(--(AK$9=YEAR(Quarterly_PJ!$B$9:FL$9)),Quarterly_PJ!$B36:FL36)</f>
        <v>0.239297892639037</v>
      </c>
      <c r="AL62" s="53">
        <f>SUMPRODUCT(--(AL$9=YEAR(Quarterly_PJ!$B$9:FM$9)),Quarterly_PJ!$B36:FM36)</f>
        <v>0</v>
      </c>
      <c r="AM62" s="53">
        <f>SUMPRODUCT(--(AM$9=YEAR(Quarterly_PJ!$B$9:FN$9)),Quarterly_PJ!$B36:FN36)</f>
        <v>0</v>
      </c>
      <c r="AN62" s="53">
        <f>SUMPRODUCT(--(AN$9=YEAR(Quarterly_PJ!$B$9:FO$9)),Quarterly_PJ!$B36:FO36)</f>
        <v>0</v>
      </c>
      <c r="AO62" s="53">
        <f>SUMPRODUCT(--(AO$9=YEAR(Quarterly_PJ!$B$9:FP$9)),Quarterly_PJ!$B36:FP36)</f>
        <v>0</v>
      </c>
      <c r="AP62" s="53">
        <f>SUMPRODUCT(--(AP$9=YEAR(Quarterly_PJ!$B$9:FQ$9)),Quarterly_PJ!$B36:FQ36)</f>
        <v>0</v>
      </c>
      <c r="AQ62" s="53">
        <f>SUMPRODUCT(--(AQ$9=YEAR(Quarterly_PJ!$B$9:FU$9)),Quarterly_PJ!$B36:FU36)</f>
        <v>0</v>
      </c>
      <c r="AR62" s="53">
        <f>SUMPRODUCT(--(AR$9=YEAR(Quarterly_PJ!$B$9:FS$9)),Quarterly_PJ!$B36:FS36)</f>
        <v>0</v>
      </c>
      <c r="AS62" s="53">
        <f>SUMPRODUCT(--(AS$9=YEAR(Quarterly_PJ!$B$9:FU$9)),Quarterly_PJ!$B36:FU36)</f>
        <v>1.7024573595675878</v>
      </c>
    </row>
    <row r="63" spans="1:45" ht="17.25" x14ac:dyDescent="0.25">
      <c r="A63" s="50" t="s">
        <v>133</v>
      </c>
      <c r="B63" s="53">
        <f>SUMPRODUCT(--(B$9=YEAR(Quarterly_PJ!$B$9:EC$9)),Quarterly_PJ!$B37:EC37)</f>
        <v>0</v>
      </c>
      <c r="C63" s="53">
        <f>SUMPRODUCT(--(C$9=YEAR(Quarterly_PJ!$B$9:ED$9)),Quarterly_PJ!$B37:ED37)</f>
        <v>0</v>
      </c>
      <c r="D63" s="53">
        <f>SUMPRODUCT(--(D$9=YEAR(Quarterly_PJ!$B$9:EE$9)),Quarterly_PJ!$B37:EE37)</f>
        <v>0</v>
      </c>
      <c r="E63" s="53">
        <f>SUMPRODUCT(--(E$9=YEAR(Quarterly_PJ!$B$9:EF$9)),Quarterly_PJ!$B37:EF37)</f>
        <v>0</v>
      </c>
      <c r="F63" s="53">
        <f>SUMPRODUCT(--(F$9=YEAR(Quarterly_PJ!$B$9:EG$9)),Quarterly_PJ!$B37:EG37)</f>
        <v>0</v>
      </c>
      <c r="G63" s="53">
        <f>SUMPRODUCT(--(G$9=YEAR(Quarterly_PJ!$B$9:EH$9)),Quarterly_PJ!$B37:EH37)</f>
        <v>0</v>
      </c>
      <c r="H63" s="53">
        <f>SUMPRODUCT(--(H$9=YEAR(Quarterly_PJ!$B$9:EI$9)),Quarterly_PJ!$B37:EI37)</f>
        <v>0</v>
      </c>
      <c r="I63" s="53">
        <f>SUMPRODUCT(--(I$9=YEAR(Quarterly_PJ!$B$9:EJ$9)),Quarterly_PJ!$B37:EJ37)</f>
        <v>0</v>
      </c>
      <c r="J63" s="53">
        <f>SUMPRODUCT(--(J$9=YEAR(Quarterly_PJ!$B$9:EK$9)),Quarterly_PJ!$B37:EK37)</f>
        <v>0</v>
      </c>
      <c r="K63" s="53">
        <f>SUMPRODUCT(--(K$9=YEAR(Quarterly_PJ!$B$9:EL$9)),Quarterly_PJ!$B37:EL37)</f>
        <v>0</v>
      </c>
      <c r="L63" s="53">
        <f>SUMPRODUCT(--(L$9=YEAR(Quarterly_PJ!$B$9:EM$9)),Quarterly_PJ!$B37:EM37)</f>
        <v>0</v>
      </c>
      <c r="M63" s="53">
        <f>SUMPRODUCT(--(M$9=YEAR(Quarterly_PJ!$B$9:EN$9)),Quarterly_PJ!$B37:EN37)</f>
        <v>0</v>
      </c>
      <c r="N63" s="53">
        <f>SUMPRODUCT(--(N$9=YEAR(Quarterly_PJ!$B$9:EO$9)),Quarterly_PJ!$B37:EO37)</f>
        <v>0</v>
      </c>
      <c r="O63" s="53">
        <f>SUMPRODUCT(--(O$9=YEAR(Quarterly_PJ!$B$9:EP$9)),Quarterly_PJ!$B37:EP37)</f>
        <v>0</v>
      </c>
      <c r="P63" s="53">
        <f>SUMPRODUCT(--(P$9=YEAR(Quarterly_PJ!$B$9:EQ$9)),Quarterly_PJ!$B37:EQ37)</f>
        <v>0.75848454135894783</v>
      </c>
      <c r="Q63" s="53">
        <f>SUMPRODUCT(--(Q$9=YEAR(Quarterly_PJ!$B$9:ER$9)),Quarterly_PJ!$B37:ER37)</f>
        <v>1.8625413029861453</v>
      </c>
      <c r="R63" s="53">
        <f>SUMPRODUCT(--(R$9=YEAR(Quarterly_PJ!$B$9:ES$9)),Quarterly_PJ!$B37:ES37)</f>
        <v>1.5062858495374252</v>
      </c>
      <c r="S63" s="53">
        <f>SUMPRODUCT(--(S$9=YEAR(Quarterly_PJ!$B$9:ET$9)),Quarterly_PJ!$B37:ET37)</f>
        <v>1.7512430911275279</v>
      </c>
      <c r="T63" s="53">
        <f>SUMPRODUCT(--(T$9=YEAR(Quarterly_PJ!$B$9:EU$9)),Quarterly_PJ!$B37:EU37)</f>
        <v>0.70408167014160083</v>
      </c>
      <c r="U63" s="53">
        <f>SUMPRODUCT(--(U$9=YEAR(Quarterly_PJ!$B$9:EV$9)),Quarterly_PJ!$B37:EV37)</f>
        <v>1.2245063347592853</v>
      </c>
      <c r="V63" s="53">
        <f>SUMPRODUCT(--(V$9=YEAR(Quarterly_PJ!$B$9:EW$9)),Quarterly_PJ!$B37:EW37)</f>
        <v>1.0546856253195016</v>
      </c>
      <c r="W63" s="53">
        <f>SUMPRODUCT(--(W$9=YEAR(Quarterly_PJ!$B$9:EX$9)),Quarterly_PJ!$B37:EX37)</f>
        <v>0.48517650566895837</v>
      </c>
      <c r="X63" s="53">
        <f>SUMPRODUCT(--(X$9=YEAR(Quarterly_PJ!$B$9:EY$9)),Quarterly_PJ!$B37:EY37)</f>
        <v>1.9588744834954077</v>
      </c>
      <c r="Y63" s="53">
        <f>SUMPRODUCT(--(Y$9=YEAR(Quarterly_PJ!$B$9:EZ$9)),Quarterly_PJ!$B37:EZ37)</f>
        <v>2.7133024057727875</v>
      </c>
      <c r="Z63" s="53">
        <f>SUMPRODUCT(--(Z$9=YEAR(Quarterly_PJ!$B$9:FA$9)),Quarterly_PJ!$B37:FA37)</f>
        <v>1.3830201168796672</v>
      </c>
      <c r="AA63" s="53">
        <f>SUMPRODUCT(--(AA$9=YEAR(Quarterly_PJ!$B$9:FB$9)),Quarterly_PJ!$B37:FB37)</f>
        <v>0.7106833877377946</v>
      </c>
      <c r="AB63" s="53">
        <f>SUMPRODUCT(--(AB$9=YEAR(Quarterly_PJ!$B$9:FC$9)),Quarterly_PJ!$B37:FC37)</f>
        <v>0</v>
      </c>
      <c r="AC63" s="53">
        <f>SUMPRODUCT(--(AC$9=YEAR(Quarterly_PJ!$B$9:FD$9)),Quarterly_PJ!$B37:FD37)</f>
        <v>0</v>
      </c>
      <c r="AD63" s="53">
        <f>SUMPRODUCT(--(AD$9=YEAR(Quarterly_PJ!$B$9:FE$9)),Quarterly_PJ!$B37:FE37)</f>
        <v>0.5974081722962401</v>
      </c>
      <c r="AE63" s="53">
        <f>SUMPRODUCT(--(AE$9=YEAR(Quarterly_PJ!$B$9:FF$9)),Quarterly_PJ!$B37:FF37)</f>
        <v>0.61586095863958845</v>
      </c>
      <c r="AF63" s="53">
        <f>SUMPRODUCT(--(AF$9=YEAR(Quarterly_PJ!$B$9:FG$9)),Quarterly_PJ!$B37:FG37)</f>
        <v>0</v>
      </c>
      <c r="AG63" s="53">
        <f>SUMPRODUCT(--(AG$9=YEAR(Quarterly_PJ!$B$9:FH$9)),Quarterly_PJ!$B37:FH37)</f>
        <v>0.5635430885667998</v>
      </c>
      <c r="AH63" s="53">
        <f>SUMPRODUCT(--(AH$9=YEAR(Quarterly_PJ!$B$9:FI$9)),Quarterly_PJ!$B37:FI37)</f>
        <v>0</v>
      </c>
      <c r="AI63" s="53">
        <f>SUMPRODUCT(--(AI$9=YEAR(Quarterly_PJ!$B$9:FJ$9)),Quarterly_PJ!$B37:FJ37)</f>
        <v>0.68086994481880103</v>
      </c>
      <c r="AJ63" s="53">
        <f>SUMPRODUCT(--(AJ$9=YEAR(Quarterly_PJ!$B$9:FK$9)),Quarterly_PJ!$B37:FK37)</f>
        <v>1.3065921076065448</v>
      </c>
      <c r="AK63" s="53">
        <f>SUMPRODUCT(--(AK$9=YEAR(Quarterly_PJ!$B$9:FL$9)),Quarterly_PJ!$B37:FL37)</f>
        <v>0</v>
      </c>
      <c r="AL63" s="53">
        <f>SUMPRODUCT(--(AL$9=YEAR(Quarterly_PJ!$B$9:FM$9)),Quarterly_PJ!$B37:FM37)</f>
        <v>1.6182994253212468</v>
      </c>
      <c r="AM63" s="53">
        <f>SUMPRODUCT(--(AM$9=YEAR(Quarterly_PJ!$B$9:FN$9)),Quarterly_PJ!$B37:FN37)</f>
        <v>0</v>
      </c>
      <c r="AN63" s="53">
        <f>SUMPRODUCT(--(AN$9=YEAR(Quarterly_PJ!$B$9:FO$9)),Quarterly_PJ!$B37:FO37)</f>
        <v>0</v>
      </c>
      <c r="AO63" s="53">
        <f>SUMPRODUCT(--(AO$9=YEAR(Quarterly_PJ!$B$9:FP$9)),Quarterly_PJ!$B37:FP37)</f>
        <v>0</v>
      </c>
      <c r="AP63" s="53">
        <f>SUMPRODUCT(--(AP$9=YEAR(Quarterly_PJ!$B$9:FQ$9)),Quarterly_PJ!$B37:FQ37)</f>
        <v>0</v>
      </c>
      <c r="AQ63" s="53">
        <f>SUMPRODUCT(--(AQ$9=YEAR(Quarterly_PJ!$B$9:FU$9)),Quarterly_PJ!$B37:FU37)</f>
        <v>0</v>
      </c>
      <c r="AR63" s="53">
        <f>SUMPRODUCT(--(AR$9=YEAR(Quarterly_PJ!$B$9:FS$9)),Quarterly_PJ!$B37:FS37)</f>
        <v>0</v>
      </c>
      <c r="AS63" s="53">
        <f>SUMPRODUCT(--(AS$9=YEAR(Quarterly_PJ!$B$9:FU$9)),Quarterly_PJ!$B37:FU37)</f>
        <v>0.45217778196453318</v>
      </c>
    </row>
    <row r="64" spans="1:45" ht="17.25" x14ac:dyDescent="0.25">
      <c r="A64" s="50" t="s">
        <v>135</v>
      </c>
      <c r="B64" s="53">
        <f>SUMPRODUCT(--(B$9=YEAR(Quarterly_PJ!$B$9:EC$9)),Quarterly_PJ!$B38:EC38)</f>
        <v>0</v>
      </c>
      <c r="C64" s="53">
        <f>SUMPRODUCT(--(C$9=YEAR(Quarterly_PJ!$B$9:ED$9)),Quarterly_PJ!$B38:ED38)</f>
        <v>0</v>
      </c>
      <c r="D64" s="53">
        <f>SUMPRODUCT(--(D$9=YEAR(Quarterly_PJ!$B$9:EE$9)),Quarterly_PJ!$B38:EE38)</f>
        <v>0</v>
      </c>
      <c r="E64" s="53">
        <f>SUMPRODUCT(--(E$9=YEAR(Quarterly_PJ!$B$9:EF$9)),Quarterly_PJ!$B38:EF38)</f>
        <v>0</v>
      </c>
      <c r="F64" s="53">
        <f>SUMPRODUCT(--(F$9=YEAR(Quarterly_PJ!$B$9:EG$9)),Quarterly_PJ!$B38:EG38)</f>
        <v>0</v>
      </c>
      <c r="G64" s="53">
        <f>SUMPRODUCT(--(G$9=YEAR(Quarterly_PJ!$B$9:EH$9)),Quarterly_PJ!$B38:EH38)</f>
        <v>0</v>
      </c>
      <c r="H64" s="53">
        <f>SUMPRODUCT(--(H$9=YEAR(Quarterly_PJ!$B$9:EI$9)),Quarterly_PJ!$B38:EI38)</f>
        <v>0</v>
      </c>
      <c r="I64" s="53">
        <f>SUMPRODUCT(--(I$9=YEAR(Quarterly_PJ!$B$9:EJ$9)),Quarterly_PJ!$B38:EJ38)</f>
        <v>0</v>
      </c>
      <c r="J64" s="53">
        <f>SUMPRODUCT(--(J$9=YEAR(Quarterly_PJ!$B$9:EK$9)),Quarterly_PJ!$B38:EK38)</f>
        <v>0</v>
      </c>
      <c r="K64" s="53">
        <f>SUMPRODUCT(--(K$9=YEAR(Quarterly_PJ!$B$9:EL$9)),Quarterly_PJ!$B38:EL38)</f>
        <v>0</v>
      </c>
      <c r="L64" s="53">
        <f>SUMPRODUCT(--(L$9=YEAR(Quarterly_PJ!$B$9:EM$9)),Quarterly_PJ!$B38:EM38)</f>
        <v>0</v>
      </c>
      <c r="M64" s="53">
        <f>SUMPRODUCT(--(M$9=YEAR(Quarterly_PJ!$B$9:EN$9)),Quarterly_PJ!$B38:EN38)</f>
        <v>1.1840905489540101</v>
      </c>
      <c r="N64" s="53">
        <f>SUMPRODUCT(--(N$9=YEAR(Quarterly_PJ!$B$9:EO$9)),Quarterly_PJ!$B38:EO38)</f>
        <v>22.824869382476809</v>
      </c>
      <c r="O64" s="53">
        <f>SUMPRODUCT(--(O$9=YEAR(Quarterly_PJ!$B$9:EP$9)),Quarterly_PJ!$B38:EP38)</f>
        <v>10.252184576625824</v>
      </c>
      <c r="P64" s="53">
        <f>SUMPRODUCT(--(P$9=YEAR(Quarterly_PJ!$B$9:EQ$9)),Quarterly_PJ!$B38:EQ38)</f>
        <v>20.134420051059724</v>
      </c>
      <c r="Q64" s="53">
        <f>SUMPRODUCT(--(Q$9=YEAR(Quarterly_PJ!$B$9:ER$9)),Quarterly_PJ!$B38:ER38)</f>
        <v>20.621037105560301</v>
      </c>
      <c r="R64" s="53">
        <f>SUMPRODUCT(--(R$9=YEAR(Quarterly_PJ!$B$9:ES$9)),Quarterly_PJ!$B38:ES38)</f>
        <v>26.594410715719022</v>
      </c>
      <c r="S64" s="53">
        <f>SUMPRODUCT(--(S$9=YEAR(Quarterly_PJ!$B$9:ET$9)),Quarterly_PJ!$B38:ET38)</f>
        <v>16.375448616998256</v>
      </c>
      <c r="T64" s="53">
        <f>SUMPRODUCT(--(T$9=YEAR(Quarterly_PJ!$B$9:EU$9)),Quarterly_PJ!$B38:EU38)</f>
        <v>16.018129779767207</v>
      </c>
      <c r="U64" s="53">
        <f>SUMPRODUCT(--(U$9=YEAR(Quarterly_PJ!$B$9:EV$9)),Quarterly_PJ!$B38:EV38)</f>
        <v>12.038119963682202</v>
      </c>
      <c r="V64" s="53">
        <f>SUMPRODUCT(--(V$9=YEAR(Quarterly_PJ!$B$9:EW$9)),Quarterly_PJ!$B38:EW38)</f>
        <v>8.4846430539545281</v>
      </c>
      <c r="W64" s="53">
        <f>SUMPRODUCT(--(W$9=YEAR(Quarterly_PJ!$B$9:EX$9)),Quarterly_PJ!$B38:EX38)</f>
        <v>10.835711881801146</v>
      </c>
      <c r="X64" s="53">
        <f>SUMPRODUCT(--(X$9=YEAR(Quarterly_PJ!$B$9:EY$9)),Quarterly_PJ!$B38:EY38)</f>
        <v>1.5503397719214709</v>
      </c>
      <c r="Y64" s="53">
        <f>SUMPRODUCT(--(Y$9=YEAR(Quarterly_PJ!$B$9:EZ$9)),Quarterly_PJ!$B38:EZ38)</f>
        <v>0.20085628639436715</v>
      </c>
      <c r="Z64" s="53">
        <f>SUMPRODUCT(--(Z$9=YEAR(Quarterly_PJ!$B$9:FA$9)),Quarterly_PJ!$B38:FA38)</f>
        <v>0.23365984252763958</v>
      </c>
      <c r="AA64" s="53">
        <f>SUMPRODUCT(--(AA$9=YEAR(Quarterly_PJ!$B$9:FB$9)),Quarterly_PJ!$B38:FB38)</f>
        <v>0</v>
      </c>
      <c r="AB64" s="53">
        <f>SUMPRODUCT(--(AB$9=YEAR(Quarterly_PJ!$B$9:FC$9)),Quarterly_PJ!$B38:FC38)</f>
        <v>0</v>
      </c>
      <c r="AC64" s="53">
        <f>SUMPRODUCT(--(AC$9=YEAR(Quarterly_PJ!$B$9:FD$9)),Quarterly_PJ!$B38:FD38)</f>
        <v>0</v>
      </c>
      <c r="AD64" s="53">
        <f>SUMPRODUCT(--(AD$9=YEAR(Quarterly_PJ!$B$9:FE$9)),Quarterly_PJ!$B38:FE38)</f>
        <v>0</v>
      </c>
      <c r="AE64" s="53">
        <f>SUMPRODUCT(--(AE$9=YEAR(Quarterly_PJ!$B$9:FF$9)),Quarterly_PJ!$B38:FF38)</f>
        <v>0</v>
      </c>
      <c r="AF64" s="53">
        <f>SUMPRODUCT(--(AF$9=YEAR(Quarterly_PJ!$B$9:FG$9)),Quarterly_PJ!$B38:FG38)</f>
        <v>0</v>
      </c>
      <c r="AG64" s="53">
        <f>SUMPRODUCT(--(AG$9=YEAR(Quarterly_PJ!$B$9:FH$9)),Quarterly_PJ!$B38:FH38)</f>
        <v>0</v>
      </c>
      <c r="AH64" s="53">
        <f>SUMPRODUCT(--(AH$9=YEAR(Quarterly_PJ!$B$9:FI$9)),Quarterly_PJ!$B38:FI38)</f>
        <v>0</v>
      </c>
      <c r="AI64" s="53">
        <f>SUMPRODUCT(--(AI$9=YEAR(Quarterly_PJ!$B$9:FJ$9)),Quarterly_PJ!$B38:FJ38)</f>
        <v>0</v>
      </c>
      <c r="AJ64" s="53">
        <f>SUMPRODUCT(--(AJ$9=YEAR(Quarterly_PJ!$B$9:FK$9)),Quarterly_PJ!$B38:FK38)</f>
        <v>0</v>
      </c>
      <c r="AK64" s="53">
        <f>SUMPRODUCT(--(AK$9=YEAR(Quarterly_PJ!$B$9:FL$9)),Quarterly_PJ!$B38:FL38)</f>
        <v>0</v>
      </c>
      <c r="AL64" s="53">
        <f>SUMPRODUCT(--(AL$9=YEAR(Quarterly_PJ!$B$9:FM$9)),Quarterly_PJ!$B38:FM38)</f>
        <v>0</v>
      </c>
      <c r="AM64" s="53">
        <f>SUMPRODUCT(--(AM$9=YEAR(Quarterly_PJ!$B$9:FN$9)),Quarterly_PJ!$B38:FN38)</f>
        <v>0</v>
      </c>
      <c r="AN64" s="53">
        <f>SUMPRODUCT(--(AN$9=YEAR(Quarterly_PJ!$B$9:FO$9)),Quarterly_PJ!$B38:FO38)</f>
        <v>0</v>
      </c>
      <c r="AO64" s="53">
        <f>SUMPRODUCT(--(AO$9=YEAR(Quarterly_PJ!$B$9:FP$9)),Quarterly_PJ!$B38:FP38)</f>
        <v>0</v>
      </c>
      <c r="AP64" s="53">
        <f>SUMPRODUCT(--(AP$9=YEAR(Quarterly_PJ!$B$9:FQ$9)),Quarterly_PJ!$B38:FQ38)</f>
        <v>0</v>
      </c>
      <c r="AQ64" s="53">
        <f>SUMPRODUCT(--(AQ$9=YEAR(Quarterly_PJ!$B$9:FU$9)),Quarterly_PJ!$B38:FU38)</f>
        <v>0</v>
      </c>
      <c r="AR64" s="53">
        <f>SUMPRODUCT(--(AR$9=YEAR(Quarterly_PJ!$B$9:FS$9)),Quarterly_PJ!$B38:FS38)</f>
        <v>0</v>
      </c>
      <c r="AS64" s="53">
        <f>SUMPRODUCT(--(AS$9=YEAR(Quarterly_PJ!$B$9:FU$9)),Quarterly_PJ!$B38:FU38)</f>
        <v>0</v>
      </c>
    </row>
    <row r="65" spans="1:45" ht="15" x14ac:dyDescent="0.25">
      <c r="A65" s="49" t="s">
        <v>26</v>
      </c>
      <c r="B65" s="53">
        <f>SUMPRODUCT(--(B$9=YEAR(Quarterly_PJ!$B$9:EC$9)),Quarterly_PJ!$B39:EC39)</f>
        <v>0</v>
      </c>
      <c r="C65" s="53">
        <f>SUMPRODUCT(--(C$9=YEAR(Quarterly_PJ!$B$9:ED$9)),Quarterly_PJ!$B39:ED39)</f>
        <v>0</v>
      </c>
      <c r="D65" s="53">
        <f>SUMPRODUCT(--(D$9=YEAR(Quarterly_PJ!$B$9:EE$9)),Quarterly_PJ!$B39:EE39)</f>
        <v>0</v>
      </c>
      <c r="E65" s="53">
        <f>SUMPRODUCT(--(E$9=YEAR(Quarterly_PJ!$B$9:EF$9)),Quarterly_PJ!$B39:EF39)</f>
        <v>0</v>
      </c>
      <c r="F65" s="53">
        <f>SUMPRODUCT(--(F$9=YEAR(Quarterly_PJ!$B$9:EG$9)),Quarterly_PJ!$B39:EG39)</f>
        <v>0</v>
      </c>
      <c r="G65" s="53">
        <f>SUMPRODUCT(--(G$9=YEAR(Quarterly_PJ!$B$9:EH$9)),Quarterly_PJ!$B39:EH39)</f>
        <v>0</v>
      </c>
      <c r="H65" s="53">
        <f>SUMPRODUCT(--(H$9=YEAR(Quarterly_PJ!$B$9:EI$9)),Quarterly_PJ!$B39:EI39)</f>
        <v>0</v>
      </c>
      <c r="I65" s="53">
        <f>SUMPRODUCT(--(I$9=YEAR(Quarterly_PJ!$B$9:EJ$9)),Quarterly_PJ!$B39:EJ39)</f>
        <v>0</v>
      </c>
      <c r="J65" s="53">
        <f>SUMPRODUCT(--(J$9=YEAR(Quarterly_PJ!$B$9:EK$9)),Quarterly_PJ!$B39:EK39)</f>
        <v>0</v>
      </c>
      <c r="K65" s="53">
        <f>SUMPRODUCT(--(K$9=YEAR(Quarterly_PJ!$B$9:EL$9)),Quarterly_PJ!$B39:EL39)</f>
        <v>0</v>
      </c>
      <c r="L65" s="53">
        <f>SUMPRODUCT(--(L$9=YEAR(Quarterly_PJ!$B$9:EM$9)),Quarterly_PJ!$B39:EM39)</f>
        <v>0</v>
      </c>
      <c r="M65" s="53">
        <f>SUMPRODUCT(--(M$9=YEAR(Quarterly_PJ!$B$9:EN$9)),Quarterly_PJ!$B39:EN39)</f>
        <v>0</v>
      </c>
      <c r="N65" s="53">
        <f>SUMPRODUCT(--(N$9=YEAR(Quarterly_PJ!$B$9:EO$9)),Quarterly_PJ!$B39:EO39)</f>
        <v>0</v>
      </c>
      <c r="O65" s="53">
        <f>SUMPRODUCT(--(O$9=YEAR(Quarterly_PJ!$B$9:EP$9)),Quarterly_PJ!$B39:EP39)</f>
        <v>1.5303523399999999</v>
      </c>
      <c r="P65" s="53">
        <f>SUMPRODUCT(--(P$9=YEAR(Quarterly_PJ!$B$9:EQ$9)),Quarterly_PJ!$B39:EQ39)</f>
        <v>10.270506619999999</v>
      </c>
      <c r="Q65" s="53">
        <f>SUMPRODUCT(--(Q$9=YEAR(Quarterly_PJ!$B$9:ER$9)),Quarterly_PJ!$B39:ER39)</f>
        <v>15.818637339999999</v>
      </c>
      <c r="R65" s="53">
        <f>SUMPRODUCT(--(R$9=YEAR(Quarterly_PJ!$B$9:ES$9)),Quarterly_PJ!$B39:ES39)</f>
        <v>10.734721560805518</v>
      </c>
      <c r="S65" s="53">
        <f>SUMPRODUCT(--(S$9=YEAR(Quarterly_PJ!$B$9:ET$9)),Quarterly_PJ!$B39:ET39)</f>
        <v>13.972360861561542</v>
      </c>
      <c r="T65" s="53">
        <f>SUMPRODUCT(--(T$9=YEAR(Quarterly_PJ!$B$9:EU$9)),Quarterly_PJ!$B39:EU39)</f>
        <v>4.4056857837427259</v>
      </c>
      <c r="U65" s="53">
        <f>SUMPRODUCT(--(U$9=YEAR(Quarterly_PJ!$B$9:EV$9)),Quarterly_PJ!$B39:EV39)</f>
        <v>8.5213452831035426</v>
      </c>
      <c r="V65" s="53">
        <f>SUMPRODUCT(--(V$9=YEAR(Quarterly_PJ!$B$9:EW$9)),Quarterly_PJ!$B39:EW39)</f>
        <v>3.9460935292844574</v>
      </c>
      <c r="W65" s="53">
        <f>SUMPRODUCT(--(W$9=YEAR(Quarterly_PJ!$B$9:EX$9)),Quarterly_PJ!$B39:EX39)</f>
        <v>6.7014484993549259E-3</v>
      </c>
      <c r="X65" s="53">
        <f>SUMPRODUCT(--(X$9=YEAR(Quarterly_PJ!$B$9:EY$9)),Quarterly_PJ!$B39:EY39)</f>
        <v>8.4835705892025534E-2</v>
      </c>
      <c r="Y65" s="53">
        <f>SUMPRODUCT(--(Y$9=YEAR(Quarterly_PJ!$B$9:EZ$9)),Quarterly_PJ!$B39:EZ39)</f>
        <v>1.9752815169723392</v>
      </c>
      <c r="Z65" s="53">
        <f>SUMPRODUCT(--(Z$9=YEAR(Quarterly_PJ!$B$9:FA$9)),Quarterly_PJ!$B39:FA39)</f>
        <v>2.8703916076331213</v>
      </c>
      <c r="AA65" s="53">
        <f>SUMPRODUCT(--(AA$9=YEAR(Quarterly_PJ!$B$9:FB$9)),Quarterly_PJ!$B39:FB39)</f>
        <v>0.92493150178284544</v>
      </c>
      <c r="AB65" s="53">
        <f>SUMPRODUCT(--(AB$9=YEAR(Quarterly_PJ!$B$9:FC$9)),Quarterly_PJ!$B39:FC39)</f>
        <v>0.22171249477421279</v>
      </c>
      <c r="AC65" s="53">
        <f>SUMPRODUCT(--(AC$9=YEAR(Quarterly_PJ!$B$9:FD$9)),Quarterly_PJ!$B39:FD39)</f>
        <v>0</v>
      </c>
      <c r="AD65" s="53">
        <f>SUMPRODUCT(--(AD$9=YEAR(Quarterly_PJ!$B$9:FE$9)),Quarterly_PJ!$B39:FE39)</f>
        <v>0.31841314308924812</v>
      </c>
      <c r="AE65" s="53">
        <f>SUMPRODUCT(--(AE$9=YEAR(Quarterly_PJ!$B$9:FF$9)),Quarterly_PJ!$B39:FF39)</f>
        <v>0.29908890791635206</v>
      </c>
      <c r="AF65" s="53">
        <f>SUMPRODUCT(--(AF$9=YEAR(Quarterly_PJ!$B$9:FG$9)),Quarterly_PJ!$B39:FG39)</f>
        <v>0.23949271956265453</v>
      </c>
      <c r="AG65" s="53">
        <f>SUMPRODUCT(--(AG$9=YEAR(Quarterly_PJ!$B$9:FH$9)),Quarterly_PJ!$B39:FH39)</f>
        <v>0.15156162932217856</v>
      </c>
      <c r="AH65" s="53">
        <f>SUMPRODUCT(--(AH$9=YEAR(Quarterly_PJ!$B$9:FI$9)),Quarterly_PJ!$B39:FI39)</f>
        <v>9.523989111030343E-3</v>
      </c>
      <c r="AI65" s="53">
        <f>SUMPRODUCT(--(AI$9=YEAR(Quarterly_PJ!$B$9:FJ$9)),Quarterly_PJ!$B39:FJ39)</f>
        <v>0</v>
      </c>
      <c r="AJ65" s="53">
        <f>SUMPRODUCT(--(AJ$9=YEAR(Quarterly_PJ!$B$9:FK$9)),Quarterly_PJ!$B39:FK39)</f>
        <v>7.5042140415756617E-3</v>
      </c>
      <c r="AK65" s="53">
        <f>SUMPRODUCT(--(AK$9=YEAR(Quarterly_PJ!$B$9:FL$9)),Quarterly_PJ!$B39:FL39)</f>
        <v>0</v>
      </c>
      <c r="AL65" s="53">
        <f>SUMPRODUCT(--(AL$9=YEAR(Quarterly_PJ!$B$9:FM$9)),Quarterly_PJ!$B39:FM39)</f>
        <v>8.1352536875751343E-3</v>
      </c>
      <c r="AM65" s="53">
        <f>SUMPRODUCT(--(AM$9=YEAR(Quarterly_PJ!$B$9:FN$9)),Quarterly_PJ!$B39:FN39)</f>
        <v>0</v>
      </c>
      <c r="AN65" s="53">
        <f>SUMPRODUCT(--(AN$9=YEAR(Quarterly_PJ!$B$9:FO$9)),Quarterly_PJ!$B39:FO39)</f>
        <v>0</v>
      </c>
      <c r="AO65" s="53">
        <f>SUMPRODUCT(--(AO$9=YEAR(Quarterly_PJ!$B$9:FP$9)),Quarterly_PJ!$B39:FP39)</f>
        <v>0</v>
      </c>
      <c r="AP65" s="53">
        <f>SUMPRODUCT(--(AP$9=YEAR(Quarterly_PJ!$B$9:FQ$9)),Quarterly_PJ!$B39:FQ39)</f>
        <v>0.1382686602222766</v>
      </c>
      <c r="AQ65" s="53">
        <f>SUMPRODUCT(--(AQ$9=YEAR(Quarterly_PJ!$B$9:FU$9)),Quarterly_PJ!$B39:FU39)</f>
        <v>0.95052511006564944</v>
      </c>
      <c r="AR65" s="53">
        <f>SUMPRODUCT(--(AR$9=YEAR(Quarterly_PJ!$B$9:FS$9)),Quarterly_PJ!$B39:FS39)</f>
        <v>0</v>
      </c>
      <c r="AS65" s="53">
        <f>SUMPRODUCT(--(AS$9=YEAR(Quarterly_PJ!$B$9:FU$9)),Quarterly_PJ!$B39:FU39)</f>
        <v>1.1586986564049986</v>
      </c>
    </row>
    <row r="66" spans="1:45" ht="15" x14ac:dyDescent="0.25">
      <c r="A66" s="49" t="s">
        <v>27</v>
      </c>
      <c r="B66" s="53">
        <f>SUMPRODUCT(--(B$9=YEAR(Quarterly_PJ!$B$9:EC$9)),Quarterly_PJ!$B40:EC40)</f>
        <v>0</v>
      </c>
      <c r="C66" s="53">
        <f>SUMPRODUCT(--(C$9=YEAR(Quarterly_PJ!$B$9:ED$9)),Quarterly_PJ!$B40:ED40)</f>
        <v>0</v>
      </c>
      <c r="D66" s="53">
        <f>SUMPRODUCT(--(D$9=YEAR(Quarterly_PJ!$B$9:EE$9)),Quarterly_PJ!$B40:EE40)</f>
        <v>0</v>
      </c>
      <c r="E66" s="53">
        <f>SUMPRODUCT(--(E$9=YEAR(Quarterly_PJ!$B$9:EF$9)),Quarterly_PJ!$B40:EF40)</f>
        <v>1.48480818824637</v>
      </c>
      <c r="F66" s="53">
        <f>SUMPRODUCT(--(F$9=YEAR(Quarterly_PJ!$B$9:EG$9)),Quarterly_PJ!$B40:EG40)</f>
        <v>1.8126218363011199</v>
      </c>
      <c r="G66" s="53">
        <f>SUMPRODUCT(--(G$9=YEAR(Quarterly_PJ!$B$9:EH$9)),Quarterly_PJ!$B40:EH40)</f>
        <v>1.7977634322407401</v>
      </c>
      <c r="H66" s="53">
        <f>SUMPRODUCT(--(H$9=YEAR(Quarterly_PJ!$B$9:EI$9)),Quarterly_PJ!$B40:EI40)</f>
        <v>0.87796662696521999</v>
      </c>
      <c r="I66" s="53">
        <f>SUMPRODUCT(--(I$9=YEAR(Quarterly_PJ!$B$9:EJ$9)),Quarterly_PJ!$B40:EJ40)</f>
        <v>0.87673042734966</v>
      </c>
      <c r="J66" s="53">
        <f>SUMPRODUCT(--(J$9=YEAR(Quarterly_PJ!$B$9:EK$9)),Quarterly_PJ!$B40:EK40)</f>
        <v>0</v>
      </c>
      <c r="K66" s="53">
        <f>SUMPRODUCT(--(K$9=YEAR(Quarterly_PJ!$B$9:EL$9)),Quarterly_PJ!$B40:EL40)</f>
        <v>0.60931396051226994</v>
      </c>
      <c r="L66" s="53">
        <f>SUMPRODUCT(--(L$9=YEAR(Quarterly_PJ!$B$9:EM$9)),Quarterly_PJ!$B40:EM40)</f>
        <v>3.4261272345245399</v>
      </c>
      <c r="M66" s="53">
        <f>SUMPRODUCT(--(M$9=YEAR(Quarterly_PJ!$B$9:EN$9)),Quarterly_PJ!$B40:EN40)</f>
        <v>3.5222859046205999</v>
      </c>
      <c r="N66" s="53">
        <f>SUMPRODUCT(--(N$9=YEAR(Quarterly_PJ!$B$9:EO$9)),Quarterly_PJ!$B40:EO40)</f>
        <v>0.77553865881882</v>
      </c>
      <c r="O66" s="53">
        <f>SUMPRODUCT(--(O$9=YEAR(Quarterly_PJ!$B$9:EP$9)),Quarterly_PJ!$B40:EP40)</f>
        <v>0.59159333118522994</v>
      </c>
      <c r="P66" s="53">
        <f>SUMPRODUCT(--(P$9=YEAR(Quarterly_PJ!$B$9:EQ$9)),Quarterly_PJ!$B40:EQ40)</f>
        <v>0</v>
      </c>
      <c r="Q66" s="53">
        <f>SUMPRODUCT(--(Q$9=YEAR(Quarterly_PJ!$B$9:ER$9)),Quarterly_PJ!$B40:ER40)</f>
        <v>1.16000485121343</v>
      </c>
      <c r="R66" s="53">
        <f>SUMPRODUCT(--(R$9=YEAR(Quarterly_PJ!$B$9:ES$9)),Quarterly_PJ!$B40:ES40)</f>
        <v>0.69891765488535007</v>
      </c>
      <c r="S66" s="53">
        <f>SUMPRODUCT(--(S$9=YEAR(Quarterly_PJ!$B$9:ET$9)),Quarterly_PJ!$B40:ET40)</f>
        <v>1.0583647433082899</v>
      </c>
      <c r="T66" s="53">
        <f>SUMPRODUCT(--(T$9=YEAR(Quarterly_PJ!$B$9:EU$9)),Quarterly_PJ!$B40:EU40)</f>
        <v>1.60886540049094</v>
      </c>
      <c r="U66" s="53">
        <f>SUMPRODUCT(--(U$9=YEAR(Quarterly_PJ!$B$9:EV$9)),Quarterly_PJ!$B40:EV40)</f>
        <v>1.15600165564213</v>
      </c>
      <c r="V66" s="53">
        <f>SUMPRODUCT(--(V$9=YEAR(Quarterly_PJ!$B$9:EW$9)),Quarterly_PJ!$B40:EW40)</f>
        <v>0.72802003703509</v>
      </c>
      <c r="W66" s="53">
        <f>SUMPRODUCT(--(W$9=YEAR(Quarterly_PJ!$B$9:EX$9)),Quarterly_PJ!$B40:EX40)</f>
        <v>0</v>
      </c>
      <c r="X66" s="53">
        <f>SUMPRODUCT(--(X$9=YEAR(Quarterly_PJ!$B$9:EY$9)),Quarterly_PJ!$B40:EY40)</f>
        <v>2.2129564796387404</v>
      </c>
      <c r="Y66" s="53">
        <f>SUMPRODUCT(--(Y$9=YEAR(Quarterly_PJ!$B$9:EZ$9)),Quarterly_PJ!$B40:EZ40)</f>
        <v>1.6314088235492301</v>
      </c>
      <c r="Z66" s="53">
        <f>SUMPRODUCT(--(Z$9=YEAR(Quarterly_PJ!$B$9:FA$9)),Quarterly_PJ!$B40:FA40)</f>
        <v>1.9693488585675301</v>
      </c>
      <c r="AA66" s="53">
        <f>SUMPRODUCT(--(AA$9=YEAR(Quarterly_PJ!$B$9:FB$9)),Quarterly_PJ!$B40:FB40)</f>
        <v>3.1686174130868396</v>
      </c>
      <c r="AB66" s="53">
        <f>SUMPRODUCT(--(AB$9=YEAR(Quarterly_PJ!$B$9:FC$9)),Quarterly_PJ!$B40:FC40)</f>
        <v>4.3173051122996293</v>
      </c>
      <c r="AC66" s="53">
        <f>SUMPRODUCT(--(AC$9=YEAR(Quarterly_PJ!$B$9:FD$9)),Quarterly_PJ!$B40:FD40)</f>
        <v>2.3810893575565801</v>
      </c>
      <c r="AD66" s="53">
        <f>SUMPRODUCT(--(AD$9=YEAR(Quarterly_PJ!$B$9:FE$9)),Quarterly_PJ!$B40:FE40)</f>
        <v>5.2737458257133198</v>
      </c>
      <c r="AE66" s="53">
        <f>SUMPRODUCT(--(AE$9=YEAR(Quarterly_PJ!$B$9:FF$9)),Quarterly_PJ!$B40:FF40)</f>
        <v>1.8518772146109799</v>
      </c>
      <c r="AF66" s="53">
        <f>SUMPRODUCT(--(AF$9=YEAR(Quarterly_PJ!$B$9:FG$9)),Quarterly_PJ!$B40:FG40)</f>
        <v>3.3163663382963602</v>
      </c>
      <c r="AG66" s="53">
        <f>SUMPRODUCT(--(AG$9=YEAR(Quarterly_PJ!$B$9:FH$9)),Quarterly_PJ!$B40:FH40)</f>
        <v>6.7479453121157507</v>
      </c>
      <c r="AH66" s="53">
        <f>SUMPRODUCT(--(AH$9=YEAR(Quarterly_PJ!$B$9:FI$9)),Quarterly_PJ!$B40:FI40)</f>
        <v>3.8473139791240101</v>
      </c>
      <c r="AI66" s="53">
        <f>SUMPRODUCT(--(AI$9=YEAR(Quarterly_PJ!$B$9:FJ$9)),Quarterly_PJ!$B40:FJ40)</f>
        <v>4.6783215663800792</v>
      </c>
      <c r="AJ66" s="53">
        <f>SUMPRODUCT(--(AJ$9=YEAR(Quarterly_PJ!$B$9:FK$9)),Quarterly_PJ!$B40:FK40)</f>
        <v>7.7846051195701795</v>
      </c>
      <c r="AK66" s="53">
        <f>SUMPRODUCT(--(AK$9=YEAR(Quarterly_PJ!$B$9:FL$9)),Quarterly_PJ!$B40:FL40)</f>
        <v>8.8154555126397689</v>
      </c>
      <c r="AL66" s="53">
        <f>SUMPRODUCT(--(AL$9=YEAR(Quarterly_PJ!$B$9:FM$9)),Quarterly_PJ!$B40:FM40)</f>
        <v>2.7508155839280199</v>
      </c>
      <c r="AM66" s="53">
        <f>SUMPRODUCT(--(AM$9=YEAR(Quarterly_PJ!$B$9:FN$9)),Quarterly_PJ!$B40:FN40)</f>
        <v>9.8974059123306191</v>
      </c>
      <c r="AN66" s="53">
        <f>SUMPRODUCT(--(AN$9=YEAR(Quarterly_PJ!$B$9:FO$9)),Quarterly_PJ!$B40:FO40)</f>
        <v>11.81225392985387</v>
      </c>
      <c r="AO66" s="53">
        <f>SUMPRODUCT(--(AO$9=YEAR(Quarterly_PJ!$B$9:FP$9)),Quarterly_PJ!$B40:FP40)</f>
        <v>9.7215757890002692</v>
      </c>
      <c r="AP66" s="53">
        <f>SUMPRODUCT(--(AP$9=YEAR(Quarterly_PJ!$B$9:FQ$9)),Quarterly_PJ!$B40:FQ40)</f>
        <v>5.1182737322714402</v>
      </c>
      <c r="AQ66" s="53">
        <f>SUMPRODUCT(--(AQ$9=YEAR(Quarterly_PJ!$B$9:FU$9)),Quarterly_PJ!$B40:FU40)</f>
        <v>5.5582523199372105</v>
      </c>
      <c r="AR66" s="53">
        <f>SUMPRODUCT(--(AR$9=YEAR(Quarterly_PJ!$B$9:FS$9)),Quarterly_PJ!$B40:FS40)</f>
        <v>5.0966766868149005</v>
      </c>
      <c r="AS66" s="53">
        <f>SUMPRODUCT(--(AS$9=YEAR(Quarterly_PJ!$B$9:FU$9)),Quarterly_PJ!$B40:FU40)</f>
        <v>5.8186243081317155</v>
      </c>
    </row>
    <row r="67" spans="1:45" ht="15" x14ac:dyDescent="0.25">
      <c r="A67" s="49" t="s">
        <v>28</v>
      </c>
      <c r="B67" s="53">
        <f t="shared" ref="B67:AP67" si="18">SUM(B68:B70)</f>
        <v>0</v>
      </c>
      <c r="C67" s="53">
        <f t="shared" si="18"/>
        <v>0</v>
      </c>
      <c r="D67" s="53">
        <f t="shared" si="18"/>
        <v>0</v>
      </c>
      <c r="E67" s="53">
        <f t="shared" si="18"/>
        <v>0</v>
      </c>
      <c r="F67" s="53">
        <f t="shared" si="18"/>
        <v>0</v>
      </c>
      <c r="G67" s="53">
        <f t="shared" si="18"/>
        <v>0</v>
      </c>
      <c r="H67" s="53">
        <f t="shared" si="18"/>
        <v>0</v>
      </c>
      <c r="I67" s="53">
        <f t="shared" si="18"/>
        <v>0</v>
      </c>
      <c r="J67" s="53">
        <f t="shared" si="18"/>
        <v>0</v>
      </c>
      <c r="K67" s="53">
        <f t="shared" si="18"/>
        <v>0</v>
      </c>
      <c r="L67" s="53">
        <f t="shared" si="18"/>
        <v>0</v>
      </c>
      <c r="M67" s="53">
        <f t="shared" si="18"/>
        <v>0</v>
      </c>
      <c r="N67" s="53">
        <f t="shared" si="18"/>
        <v>0</v>
      </c>
      <c r="O67" s="53">
        <f t="shared" si="18"/>
        <v>1.0176360199999999</v>
      </c>
      <c r="P67" s="53">
        <f t="shared" si="18"/>
        <v>5.6410959800000002</v>
      </c>
      <c r="Q67" s="53">
        <f t="shared" si="18"/>
        <v>5.4879358699999994</v>
      </c>
      <c r="R67" s="53">
        <f t="shared" si="18"/>
        <v>4.8300386148474876</v>
      </c>
      <c r="S67" s="53">
        <f t="shared" si="18"/>
        <v>2.4700843703781721</v>
      </c>
      <c r="T67" s="53">
        <f t="shared" si="18"/>
        <v>1.5139753815315196</v>
      </c>
      <c r="U67" s="53">
        <f t="shared" si="18"/>
        <v>3.0628982930214486</v>
      </c>
      <c r="V67" s="53">
        <f t="shared" si="18"/>
        <v>1.8010763249556268</v>
      </c>
      <c r="W67" s="53">
        <f t="shared" si="18"/>
        <v>2.0415999999999998E-3</v>
      </c>
      <c r="X67" s="53">
        <f t="shared" si="18"/>
        <v>3.2479999999999998E-4</v>
      </c>
      <c r="Y67" s="53">
        <f t="shared" si="18"/>
        <v>0.60249943418681162</v>
      </c>
      <c r="Z67" s="53">
        <f t="shared" si="18"/>
        <v>9.5829833606231984E-2</v>
      </c>
      <c r="AA67" s="53">
        <f t="shared" si="18"/>
        <v>0.1399804753226617</v>
      </c>
      <c r="AB67" s="53">
        <f t="shared" si="18"/>
        <v>0</v>
      </c>
      <c r="AC67" s="53">
        <f t="shared" si="18"/>
        <v>0</v>
      </c>
      <c r="AD67" s="53">
        <f t="shared" si="18"/>
        <v>0.18747098696173609</v>
      </c>
      <c r="AE67" s="53">
        <f t="shared" si="18"/>
        <v>0</v>
      </c>
      <c r="AF67" s="53">
        <f t="shared" si="18"/>
        <v>0</v>
      </c>
      <c r="AG67" s="53">
        <f t="shared" si="18"/>
        <v>0</v>
      </c>
      <c r="AH67" s="53">
        <f t="shared" si="18"/>
        <v>0</v>
      </c>
      <c r="AI67" s="53">
        <f t="shared" si="18"/>
        <v>0</v>
      </c>
      <c r="AJ67" s="53">
        <f t="shared" si="18"/>
        <v>0</v>
      </c>
      <c r="AK67" s="53">
        <f t="shared" si="18"/>
        <v>0</v>
      </c>
      <c r="AL67" s="53">
        <f t="shared" si="18"/>
        <v>0</v>
      </c>
      <c r="AM67" s="53">
        <f t="shared" si="18"/>
        <v>0.56250977161485805</v>
      </c>
      <c r="AN67" s="53">
        <f t="shared" si="18"/>
        <v>0</v>
      </c>
      <c r="AO67" s="53">
        <f t="shared" si="18"/>
        <v>0</v>
      </c>
      <c r="AP67" s="53">
        <f t="shared" si="18"/>
        <v>0</v>
      </c>
      <c r="AQ67" s="53">
        <f>SUM(AQ68:AQ70)</f>
        <v>0</v>
      </c>
      <c r="AR67" s="53">
        <f t="shared" ref="AR67" si="19">SUM(AR68:AR70)</f>
        <v>0</v>
      </c>
      <c r="AS67" s="53">
        <f>SUM(AS68:AS70)</f>
        <v>3.4379382896994777E-2</v>
      </c>
    </row>
    <row r="68" spans="1:45" ht="15" x14ac:dyDescent="0.25">
      <c r="A68" s="50" t="s">
        <v>43</v>
      </c>
      <c r="B68" s="53">
        <f>SUMPRODUCT(--(B$9=YEAR(Quarterly_PJ!$B$9:EC$9)),Quarterly_PJ!$B42:EC42)</f>
        <v>0</v>
      </c>
      <c r="C68" s="53">
        <f>SUMPRODUCT(--(C$9=YEAR(Quarterly_PJ!$B$9:ED$9)),Quarterly_PJ!$B42:ED42)</f>
        <v>0</v>
      </c>
      <c r="D68" s="53">
        <f>SUMPRODUCT(--(D$9=YEAR(Quarterly_PJ!$B$9:EE$9)),Quarterly_PJ!$B42:EE42)</f>
        <v>0</v>
      </c>
      <c r="E68" s="53">
        <f>SUMPRODUCT(--(E$9=YEAR(Quarterly_PJ!$B$9:EF$9)),Quarterly_PJ!$B42:EF42)</f>
        <v>0</v>
      </c>
      <c r="F68" s="53">
        <f>SUMPRODUCT(--(F$9=YEAR(Quarterly_PJ!$B$9:EG$9)),Quarterly_PJ!$B42:EG42)</f>
        <v>0</v>
      </c>
      <c r="G68" s="53">
        <f>SUMPRODUCT(--(G$9=YEAR(Quarterly_PJ!$B$9:EH$9)),Quarterly_PJ!$B42:EH42)</f>
        <v>0</v>
      </c>
      <c r="H68" s="53">
        <f>SUMPRODUCT(--(H$9=YEAR(Quarterly_PJ!$B$9:EI$9)),Quarterly_PJ!$B42:EI42)</f>
        <v>0</v>
      </c>
      <c r="I68" s="53">
        <f>SUMPRODUCT(--(I$9=YEAR(Quarterly_PJ!$B$9:EJ$9)),Quarterly_PJ!$B42:EJ42)</f>
        <v>0</v>
      </c>
      <c r="J68" s="53">
        <f>SUMPRODUCT(--(J$9=YEAR(Quarterly_PJ!$B$9:EK$9)),Quarterly_PJ!$B42:EK42)</f>
        <v>0</v>
      </c>
      <c r="K68" s="53">
        <f>SUMPRODUCT(--(K$9=YEAR(Quarterly_PJ!$B$9:EL$9)),Quarterly_PJ!$B42:EL42)</f>
        <v>0</v>
      </c>
      <c r="L68" s="53">
        <f>SUMPRODUCT(--(L$9=YEAR(Quarterly_PJ!$B$9:EM$9)),Quarterly_PJ!$B42:EM42)</f>
        <v>0</v>
      </c>
      <c r="M68" s="53">
        <f>SUMPRODUCT(--(M$9=YEAR(Quarterly_PJ!$B$9:EN$9)),Quarterly_PJ!$B42:EN42)</f>
        <v>0</v>
      </c>
      <c r="N68" s="53">
        <f>SUMPRODUCT(--(N$9=YEAR(Quarterly_PJ!$B$9:EO$9)),Quarterly_PJ!$B42:EO42)</f>
        <v>0</v>
      </c>
      <c r="O68" s="53">
        <f>SUMPRODUCT(--(O$9=YEAR(Quarterly_PJ!$B$9:EP$9)),Quarterly_PJ!$B42:EP42)</f>
        <v>1.0176360199999999</v>
      </c>
      <c r="P68" s="53">
        <f>SUMPRODUCT(--(P$9=YEAR(Quarterly_PJ!$B$9:EQ$9)),Quarterly_PJ!$B42:EQ42)</f>
        <v>5.6410959800000002</v>
      </c>
      <c r="Q68" s="53">
        <f>SUMPRODUCT(--(Q$9=YEAR(Quarterly_PJ!$B$9:ER$9)),Quarterly_PJ!$B42:ER42)</f>
        <v>5.4879358699999994</v>
      </c>
      <c r="R68" s="53">
        <f>SUMPRODUCT(--(R$9=YEAR(Quarterly_PJ!$B$9:ES$9)),Quarterly_PJ!$B42:ES42)</f>
        <v>4.8300386148474876</v>
      </c>
      <c r="S68" s="53">
        <f>SUMPRODUCT(--(S$9=YEAR(Quarterly_PJ!$B$9:ET$9)),Quarterly_PJ!$B42:ET42)</f>
        <v>2.4700843703781721</v>
      </c>
      <c r="T68" s="53">
        <f>SUMPRODUCT(--(T$9=YEAR(Quarterly_PJ!$B$9:EU$9)),Quarterly_PJ!$B42:EU42)</f>
        <v>1.5139753815315196</v>
      </c>
      <c r="U68" s="53">
        <f>SUMPRODUCT(--(U$9=YEAR(Quarterly_PJ!$B$9:EV$9)),Quarterly_PJ!$B42:EV42)</f>
        <v>3.0628982930214486</v>
      </c>
      <c r="V68" s="53">
        <f>SUMPRODUCT(--(V$9=YEAR(Quarterly_PJ!$B$9:EW$9)),Quarterly_PJ!$B42:EW42)</f>
        <v>1.8010763249556268</v>
      </c>
      <c r="W68" s="53">
        <f>SUMPRODUCT(--(W$9=YEAR(Quarterly_PJ!$B$9:EX$9)),Quarterly_PJ!$B42:EX42)</f>
        <v>0</v>
      </c>
      <c r="X68" s="53">
        <f>SUMPRODUCT(--(X$9=YEAR(Quarterly_PJ!$B$9:EY$9)),Quarterly_PJ!$B42:EY42)</f>
        <v>0</v>
      </c>
      <c r="Y68" s="53">
        <f>SUMPRODUCT(--(Y$9=YEAR(Quarterly_PJ!$B$9:EZ$9)),Quarterly_PJ!$B42:EZ42)</f>
        <v>0.60249943418681162</v>
      </c>
      <c r="Z68" s="53">
        <f>SUMPRODUCT(--(Z$9=YEAR(Quarterly_PJ!$B$9:FA$9)),Quarterly_PJ!$B42:FA42)</f>
        <v>9.5829833606231984E-2</v>
      </c>
      <c r="AA68" s="53">
        <f>SUMPRODUCT(--(AA$9=YEAR(Quarterly_PJ!$B$9:FB$9)),Quarterly_PJ!$B42:FB42)</f>
        <v>0.1399804753226617</v>
      </c>
      <c r="AB68" s="53">
        <f>SUMPRODUCT(--(AB$9=YEAR(Quarterly_PJ!$B$9:FC$9)),Quarterly_PJ!$B42:FC42)</f>
        <v>0</v>
      </c>
      <c r="AC68" s="53">
        <f>SUMPRODUCT(--(AC$9=YEAR(Quarterly_PJ!$B$9:FD$9)),Quarterly_PJ!$B42:FD42)</f>
        <v>0</v>
      </c>
      <c r="AD68" s="53">
        <f>SUMPRODUCT(--(AD$9=YEAR(Quarterly_PJ!$B$9:FE$9)),Quarterly_PJ!$B42:FE42)</f>
        <v>0.18747098696173609</v>
      </c>
      <c r="AE68" s="53">
        <f>SUMPRODUCT(--(AE$9=YEAR(Quarterly_PJ!$B$9:FF$9)),Quarterly_PJ!$B42:FF42)</f>
        <v>0</v>
      </c>
      <c r="AF68" s="53">
        <f>SUMPRODUCT(--(AF$9=YEAR(Quarterly_PJ!$B$9:FG$9)),Quarterly_PJ!$B42:FG42)</f>
        <v>0</v>
      </c>
      <c r="AG68" s="53">
        <f>SUMPRODUCT(--(AG$9=YEAR(Quarterly_PJ!$B$9:FH$9)),Quarterly_PJ!$B42:FH42)</f>
        <v>0</v>
      </c>
      <c r="AH68" s="53">
        <f>SUMPRODUCT(--(AH$9=YEAR(Quarterly_PJ!$B$9:FI$9)),Quarterly_PJ!$B42:FI42)</f>
        <v>0</v>
      </c>
      <c r="AI68" s="53">
        <f>SUMPRODUCT(--(AI$9=YEAR(Quarterly_PJ!$B$9:FJ$9)),Quarterly_PJ!$B42:FJ42)</f>
        <v>0</v>
      </c>
      <c r="AJ68" s="53">
        <f>SUMPRODUCT(--(AJ$9=YEAR(Quarterly_PJ!$B$9:FK$9)),Quarterly_PJ!$B42:FK42)</f>
        <v>0</v>
      </c>
      <c r="AK68" s="53">
        <f>SUMPRODUCT(--(AK$9=YEAR(Quarterly_PJ!$B$9:FL$9)),Quarterly_PJ!$B42:FL42)</f>
        <v>0</v>
      </c>
      <c r="AL68" s="53">
        <f>SUMPRODUCT(--(AL$9=YEAR(Quarterly_PJ!$B$9:FM$9)),Quarterly_PJ!$B42:FM42)</f>
        <v>0</v>
      </c>
      <c r="AM68" s="53">
        <f>SUMPRODUCT(--(AM$9=YEAR(Quarterly_PJ!$B$9:FN$9)),Quarterly_PJ!$B42:FN42)</f>
        <v>0.56250977161485805</v>
      </c>
      <c r="AN68" s="53">
        <f>SUMPRODUCT(--(AN$9=YEAR(Quarterly_PJ!$B$9:FO$9)),Quarterly_PJ!$B42:FO42)</f>
        <v>0</v>
      </c>
      <c r="AO68" s="53">
        <f>SUMPRODUCT(--(AO$9=YEAR(Quarterly_PJ!$B$9:FP$9)),Quarterly_PJ!$B42:FP42)</f>
        <v>0</v>
      </c>
      <c r="AP68" s="53">
        <f>SUMPRODUCT(--(AP$9=YEAR(Quarterly_PJ!$B$9:FQ$9)),Quarterly_PJ!$B42:FQ42)</f>
        <v>0</v>
      </c>
      <c r="AQ68" s="53">
        <f>SUMPRODUCT(--(AQ$9=YEAR(Quarterly_PJ!$B$9:FU$9)),Quarterly_PJ!$B42:FU42)</f>
        <v>0</v>
      </c>
      <c r="AR68" s="53">
        <f>SUMPRODUCT(--(AR$9=YEAR(Quarterly_PJ!$B$9:FS$9)),Quarterly_PJ!$B42:FS42)</f>
        <v>0</v>
      </c>
      <c r="AS68" s="53">
        <f>SUMPRODUCT(--(AS$9=YEAR(Quarterly_PJ!$B$9:FU$9)),Quarterly_PJ!$B42:FU42)</f>
        <v>3.4379382896994777E-2</v>
      </c>
    </row>
    <row r="69" spans="1:45" ht="15" x14ac:dyDescent="0.25">
      <c r="A69" s="50" t="s">
        <v>44</v>
      </c>
      <c r="B69" s="53">
        <f>SUMPRODUCT(--(B$9=YEAR(Quarterly_PJ!$B$9:EC$9)),Quarterly_PJ!$B43:EC43)</f>
        <v>0</v>
      </c>
      <c r="C69" s="53">
        <f>SUMPRODUCT(--(C$9=YEAR(Quarterly_PJ!$B$9:ED$9)),Quarterly_PJ!$B43:ED43)</f>
        <v>0</v>
      </c>
      <c r="D69" s="53">
        <f>SUMPRODUCT(--(D$9=YEAR(Quarterly_PJ!$B$9:EE$9)),Quarterly_PJ!$B43:EE43)</f>
        <v>0</v>
      </c>
      <c r="E69" s="53">
        <f>SUMPRODUCT(--(E$9=YEAR(Quarterly_PJ!$B$9:EF$9)),Quarterly_PJ!$B43:EF43)</f>
        <v>0</v>
      </c>
      <c r="F69" s="53">
        <f>SUMPRODUCT(--(F$9=YEAR(Quarterly_PJ!$B$9:EG$9)),Quarterly_PJ!$B43:EG43)</f>
        <v>0</v>
      </c>
      <c r="G69" s="53">
        <f>SUMPRODUCT(--(G$9=YEAR(Quarterly_PJ!$B$9:EH$9)),Quarterly_PJ!$B43:EH43)</f>
        <v>0</v>
      </c>
      <c r="H69" s="53">
        <f>SUMPRODUCT(--(H$9=YEAR(Quarterly_PJ!$B$9:EI$9)),Quarterly_PJ!$B43:EI43)</f>
        <v>0</v>
      </c>
      <c r="I69" s="53">
        <f>SUMPRODUCT(--(I$9=YEAR(Quarterly_PJ!$B$9:EJ$9)),Quarterly_PJ!$B43:EJ43)</f>
        <v>0</v>
      </c>
      <c r="J69" s="53">
        <f>SUMPRODUCT(--(J$9=YEAR(Quarterly_PJ!$B$9:EK$9)),Quarterly_PJ!$B43:EK43)</f>
        <v>0</v>
      </c>
      <c r="K69" s="53">
        <f>SUMPRODUCT(--(K$9=YEAR(Quarterly_PJ!$B$9:EL$9)),Quarterly_PJ!$B43:EL43)</f>
        <v>0</v>
      </c>
      <c r="L69" s="53">
        <f>SUMPRODUCT(--(L$9=YEAR(Quarterly_PJ!$B$9:EM$9)),Quarterly_PJ!$B43:EM43)</f>
        <v>0</v>
      </c>
      <c r="M69" s="53">
        <f>SUMPRODUCT(--(M$9=YEAR(Quarterly_PJ!$B$9:EN$9)),Quarterly_PJ!$B43:EN43)</f>
        <v>0</v>
      </c>
      <c r="N69" s="53">
        <f>SUMPRODUCT(--(N$9=YEAR(Quarterly_PJ!$B$9:EO$9)),Quarterly_PJ!$B43:EO43)</f>
        <v>0</v>
      </c>
      <c r="O69" s="53">
        <f>SUMPRODUCT(--(O$9=YEAR(Quarterly_PJ!$B$9:EP$9)),Quarterly_PJ!$B43:EP43)</f>
        <v>0</v>
      </c>
      <c r="P69" s="53">
        <f>SUMPRODUCT(--(P$9=YEAR(Quarterly_PJ!$B$9:EQ$9)),Quarterly_PJ!$B43:EQ43)</f>
        <v>0</v>
      </c>
      <c r="Q69" s="53">
        <f>SUMPRODUCT(--(Q$9=YEAR(Quarterly_PJ!$B$9:ER$9)),Quarterly_PJ!$B43:ER43)</f>
        <v>0</v>
      </c>
      <c r="R69" s="53">
        <f>SUMPRODUCT(--(R$9=YEAR(Quarterly_PJ!$B$9:ES$9)),Quarterly_PJ!$B43:ES43)</f>
        <v>0</v>
      </c>
      <c r="S69" s="53">
        <f>SUMPRODUCT(--(S$9=YEAR(Quarterly_PJ!$B$9:ET$9)),Quarterly_PJ!$B43:ET43)</f>
        <v>0</v>
      </c>
      <c r="T69" s="53">
        <f>SUMPRODUCT(--(T$9=YEAR(Quarterly_PJ!$B$9:EU$9)),Quarterly_PJ!$B43:EU43)</f>
        <v>0</v>
      </c>
      <c r="U69" s="53">
        <f>SUMPRODUCT(--(U$9=YEAR(Quarterly_PJ!$B$9:EV$9)),Quarterly_PJ!$B43:EV43)</f>
        <v>0</v>
      </c>
      <c r="V69" s="53">
        <f>SUMPRODUCT(--(V$9=YEAR(Quarterly_PJ!$B$9:EW$9)),Quarterly_PJ!$B43:EW43)</f>
        <v>0</v>
      </c>
      <c r="W69" s="53">
        <f>SUMPRODUCT(--(W$9=YEAR(Quarterly_PJ!$B$9:EX$9)),Quarterly_PJ!$B43:EX43)</f>
        <v>0</v>
      </c>
      <c r="X69" s="53">
        <f>SUMPRODUCT(--(X$9=YEAR(Quarterly_PJ!$B$9:EY$9)),Quarterly_PJ!$B43:EY43)</f>
        <v>0</v>
      </c>
      <c r="Y69" s="53">
        <f>SUMPRODUCT(--(Y$9=YEAR(Quarterly_PJ!$B$9:EZ$9)),Quarterly_PJ!$B43:EZ43)</f>
        <v>0</v>
      </c>
      <c r="Z69" s="53">
        <f>SUMPRODUCT(--(Z$9=YEAR(Quarterly_PJ!$B$9:FA$9)),Quarterly_PJ!$B43:FA43)</f>
        <v>0</v>
      </c>
      <c r="AA69" s="53">
        <f>SUMPRODUCT(--(AA$9=YEAR(Quarterly_PJ!$B$9:FB$9)),Quarterly_PJ!$B43:FB43)</f>
        <v>0</v>
      </c>
      <c r="AB69" s="53">
        <f>SUMPRODUCT(--(AB$9=YEAR(Quarterly_PJ!$B$9:FC$9)),Quarterly_PJ!$B43:FC43)</f>
        <v>0</v>
      </c>
      <c r="AC69" s="53">
        <f>SUMPRODUCT(--(AC$9=YEAR(Quarterly_PJ!$B$9:FD$9)),Quarterly_PJ!$B43:FD43)</f>
        <v>0</v>
      </c>
      <c r="AD69" s="53">
        <f>SUMPRODUCT(--(AD$9=YEAR(Quarterly_PJ!$B$9:FE$9)),Quarterly_PJ!$B43:FE43)</f>
        <v>0</v>
      </c>
      <c r="AE69" s="53">
        <f>SUMPRODUCT(--(AE$9=YEAR(Quarterly_PJ!$B$9:FF$9)),Quarterly_PJ!$B43:FF43)</f>
        <v>0</v>
      </c>
      <c r="AF69" s="53">
        <f>SUMPRODUCT(--(AF$9=YEAR(Quarterly_PJ!$B$9:FG$9)),Quarterly_PJ!$B43:FG43)</f>
        <v>0</v>
      </c>
      <c r="AG69" s="53">
        <f>SUMPRODUCT(--(AG$9=YEAR(Quarterly_PJ!$B$9:FH$9)),Quarterly_PJ!$B43:FH43)</f>
        <v>0</v>
      </c>
      <c r="AH69" s="53">
        <f>SUMPRODUCT(--(AH$9=YEAR(Quarterly_PJ!$B$9:FI$9)),Quarterly_PJ!$B43:FI43)</f>
        <v>0</v>
      </c>
      <c r="AI69" s="53">
        <f>SUMPRODUCT(--(AI$9=YEAR(Quarterly_PJ!$B$9:FJ$9)),Quarterly_PJ!$B43:FJ43)</f>
        <v>0</v>
      </c>
      <c r="AJ69" s="53">
        <f>SUMPRODUCT(--(AJ$9=YEAR(Quarterly_PJ!$B$9:FK$9)),Quarterly_PJ!$B43:FK43)</f>
        <v>0</v>
      </c>
      <c r="AK69" s="53">
        <f>SUMPRODUCT(--(AK$9=YEAR(Quarterly_PJ!$B$9:FL$9)),Quarterly_PJ!$B43:FL43)</f>
        <v>0</v>
      </c>
      <c r="AL69" s="53">
        <f>SUMPRODUCT(--(AL$9=YEAR(Quarterly_PJ!$B$9:FM$9)),Quarterly_PJ!$B43:FM43)</f>
        <v>0</v>
      </c>
      <c r="AM69" s="53">
        <f>SUMPRODUCT(--(AM$9=YEAR(Quarterly_PJ!$B$9:FN$9)),Quarterly_PJ!$B43:FN43)</f>
        <v>0</v>
      </c>
      <c r="AN69" s="53">
        <f>SUMPRODUCT(--(AN$9=YEAR(Quarterly_PJ!$B$9:FO$9)),Quarterly_PJ!$B43:FO43)</f>
        <v>0</v>
      </c>
      <c r="AO69" s="53">
        <f>SUMPRODUCT(--(AO$9=YEAR(Quarterly_PJ!$B$9:FP$9)),Quarterly_PJ!$B43:FP43)</f>
        <v>0</v>
      </c>
      <c r="AP69" s="53">
        <f>SUMPRODUCT(--(AP$9=YEAR(Quarterly_PJ!$B$9:FQ$9)),Quarterly_PJ!$B43:FQ43)</f>
        <v>0</v>
      </c>
      <c r="AQ69" s="53">
        <f>SUMPRODUCT(--(AQ$9=YEAR(Quarterly_PJ!$B$9:FU$9)),Quarterly_PJ!$B43:FU43)</f>
        <v>0</v>
      </c>
      <c r="AR69" s="53">
        <f>SUMPRODUCT(--(AR$9=YEAR(Quarterly_PJ!$B$9:FS$9)),Quarterly_PJ!$B43:FS43)</f>
        <v>0</v>
      </c>
      <c r="AS69" s="53">
        <f>SUMPRODUCT(--(AS$9=YEAR(Quarterly_PJ!$B$9:FU$9)),Quarterly_PJ!$B43:FU43)</f>
        <v>0</v>
      </c>
    </row>
    <row r="70" spans="1:45" ht="15" x14ac:dyDescent="0.25">
      <c r="A70" s="50" t="s">
        <v>45</v>
      </c>
      <c r="B70" s="53">
        <f>SUMPRODUCT(--(B$9=YEAR(Quarterly_PJ!$B$9:EC$9)),Quarterly_PJ!$B44:EC44)</f>
        <v>0</v>
      </c>
      <c r="C70" s="53">
        <f>SUMPRODUCT(--(C$9=YEAR(Quarterly_PJ!$B$9:ED$9)),Quarterly_PJ!$B44:ED44)</f>
        <v>0</v>
      </c>
      <c r="D70" s="53">
        <f>SUMPRODUCT(--(D$9=YEAR(Quarterly_PJ!$B$9:EE$9)),Quarterly_PJ!$B44:EE44)</f>
        <v>0</v>
      </c>
      <c r="E70" s="53">
        <f>SUMPRODUCT(--(E$9=YEAR(Quarterly_PJ!$B$9:EF$9)),Quarterly_PJ!$B44:EF44)</f>
        <v>0</v>
      </c>
      <c r="F70" s="53">
        <f>SUMPRODUCT(--(F$9=YEAR(Quarterly_PJ!$B$9:EG$9)),Quarterly_PJ!$B44:EG44)</f>
        <v>0</v>
      </c>
      <c r="G70" s="53">
        <f>SUMPRODUCT(--(G$9=YEAR(Quarterly_PJ!$B$9:EH$9)),Quarterly_PJ!$B44:EH44)</f>
        <v>0</v>
      </c>
      <c r="H70" s="53">
        <f>SUMPRODUCT(--(H$9=YEAR(Quarterly_PJ!$B$9:EI$9)),Quarterly_PJ!$B44:EI44)</f>
        <v>0</v>
      </c>
      <c r="I70" s="53">
        <f>SUMPRODUCT(--(I$9=YEAR(Quarterly_PJ!$B$9:EJ$9)),Quarterly_PJ!$B44:EJ44)</f>
        <v>0</v>
      </c>
      <c r="J70" s="53">
        <f>SUMPRODUCT(--(J$9=YEAR(Quarterly_PJ!$B$9:EK$9)),Quarterly_PJ!$B44:EK44)</f>
        <v>0</v>
      </c>
      <c r="K70" s="53">
        <f>SUMPRODUCT(--(K$9=YEAR(Quarterly_PJ!$B$9:EL$9)),Quarterly_PJ!$B44:EL44)</f>
        <v>0</v>
      </c>
      <c r="L70" s="53">
        <f>SUMPRODUCT(--(L$9=YEAR(Quarterly_PJ!$B$9:EM$9)),Quarterly_PJ!$B44:EM44)</f>
        <v>0</v>
      </c>
      <c r="M70" s="53">
        <f>SUMPRODUCT(--(M$9=YEAR(Quarterly_PJ!$B$9:EN$9)),Quarterly_PJ!$B44:EN44)</f>
        <v>0</v>
      </c>
      <c r="N70" s="53">
        <f>SUMPRODUCT(--(N$9=YEAR(Quarterly_PJ!$B$9:EO$9)),Quarterly_PJ!$B44:EO44)</f>
        <v>0</v>
      </c>
      <c r="O70" s="53">
        <f>SUMPRODUCT(--(O$9=YEAR(Quarterly_PJ!$B$9:EP$9)),Quarterly_PJ!$B44:EP44)</f>
        <v>0</v>
      </c>
      <c r="P70" s="53">
        <f>SUMPRODUCT(--(P$9=YEAR(Quarterly_PJ!$B$9:EQ$9)),Quarterly_PJ!$B44:EQ44)</f>
        <v>0</v>
      </c>
      <c r="Q70" s="53">
        <f>SUMPRODUCT(--(Q$9=YEAR(Quarterly_PJ!$B$9:ER$9)),Quarterly_PJ!$B44:ER44)</f>
        <v>0</v>
      </c>
      <c r="R70" s="53">
        <f>SUMPRODUCT(--(R$9=YEAR(Quarterly_PJ!$B$9:ES$9)),Quarterly_PJ!$B44:ES44)</f>
        <v>0</v>
      </c>
      <c r="S70" s="53">
        <f>SUMPRODUCT(--(S$9=YEAR(Quarterly_PJ!$B$9:ET$9)),Quarterly_PJ!$B44:ET44)</f>
        <v>0</v>
      </c>
      <c r="T70" s="53">
        <f>SUMPRODUCT(--(T$9=YEAR(Quarterly_PJ!$B$9:EU$9)),Quarterly_PJ!$B44:EU44)</f>
        <v>0</v>
      </c>
      <c r="U70" s="53">
        <f>SUMPRODUCT(--(U$9=YEAR(Quarterly_PJ!$B$9:EV$9)),Quarterly_PJ!$B44:EV44)</f>
        <v>0</v>
      </c>
      <c r="V70" s="53">
        <f>SUMPRODUCT(--(V$9=YEAR(Quarterly_PJ!$B$9:EW$9)),Quarterly_PJ!$B44:EW44)</f>
        <v>0</v>
      </c>
      <c r="W70" s="53">
        <f>SUMPRODUCT(--(W$9=YEAR(Quarterly_PJ!$B$9:EX$9)),Quarterly_PJ!$B44:EX44)</f>
        <v>2.0415999999999998E-3</v>
      </c>
      <c r="X70" s="53">
        <f>SUMPRODUCT(--(X$9=YEAR(Quarterly_PJ!$B$9:EY$9)),Quarterly_PJ!$B44:EY44)</f>
        <v>3.2479999999999998E-4</v>
      </c>
      <c r="Y70" s="53">
        <f>SUMPRODUCT(--(Y$9=YEAR(Quarterly_PJ!$B$9:EZ$9)),Quarterly_PJ!$B44:EZ44)</f>
        <v>0</v>
      </c>
      <c r="Z70" s="53">
        <f>SUMPRODUCT(--(Z$9=YEAR(Quarterly_PJ!$B$9:FA$9)),Quarterly_PJ!$B44:FA44)</f>
        <v>0</v>
      </c>
      <c r="AA70" s="53">
        <f>SUMPRODUCT(--(AA$9=YEAR(Quarterly_PJ!$B$9:FB$9)),Quarterly_PJ!$B44:FB44)</f>
        <v>0</v>
      </c>
      <c r="AB70" s="53">
        <f>SUMPRODUCT(--(AB$9=YEAR(Quarterly_PJ!$B$9:FC$9)),Quarterly_PJ!$B44:FC44)</f>
        <v>0</v>
      </c>
      <c r="AC70" s="53">
        <f>SUMPRODUCT(--(AC$9=YEAR(Quarterly_PJ!$B$9:FD$9)),Quarterly_PJ!$B44:FD44)</f>
        <v>0</v>
      </c>
      <c r="AD70" s="53">
        <f>SUMPRODUCT(--(AD$9=YEAR(Quarterly_PJ!$B$9:FE$9)),Quarterly_PJ!$B44:FE44)</f>
        <v>0</v>
      </c>
      <c r="AE70" s="53">
        <f>SUMPRODUCT(--(AE$9=YEAR(Quarterly_PJ!$B$9:FF$9)),Quarterly_PJ!$B44:FF44)</f>
        <v>0</v>
      </c>
      <c r="AF70" s="53">
        <f>SUMPRODUCT(--(AF$9=YEAR(Quarterly_PJ!$B$9:FG$9)),Quarterly_PJ!$B44:FG44)</f>
        <v>0</v>
      </c>
      <c r="AG70" s="53">
        <f>SUMPRODUCT(--(AG$9=YEAR(Quarterly_PJ!$B$9:FH$9)),Quarterly_PJ!$B44:FH44)</f>
        <v>0</v>
      </c>
      <c r="AH70" s="53">
        <f>SUMPRODUCT(--(AH$9=YEAR(Quarterly_PJ!$B$9:FI$9)),Quarterly_PJ!$B44:FI44)</f>
        <v>0</v>
      </c>
      <c r="AI70" s="53">
        <f>SUMPRODUCT(--(AI$9=YEAR(Quarterly_PJ!$B$9:FJ$9)),Quarterly_PJ!$B44:FJ44)</f>
        <v>0</v>
      </c>
      <c r="AJ70" s="53">
        <f>SUMPRODUCT(--(AJ$9=YEAR(Quarterly_PJ!$B$9:FK$9)),Quarterly_PJ!$B44:FK44)</f>
        <v>0</v>
      </c>
      <c r="AK70" s="53">
        <f>SUMPRODUCT(--(AK$9=YEAR(Quarterly_PJ!$B$9:FL$9)),Quarterly_PJ!$B44:FL44)</f>
        <v>0</v>
      </c>
      <c r="AL70" s="53">
        <f>SUMPRODUCT(--(AL$9=YEAR(Quarterly_PJ!$B$9:FM$9)),Quarterly_PJ!$B44:FM44)</f>
        <v>0</v>
      </c>
      <c r="AM70" s="53">
        <f>SUMPRODUCT(--(AM$9=YEAR(Quarterly_PJ!$B$9:FN$9)),Quarterly_PJ!$B44:FN44)</f>
        <v>0</v>
      </c>
      <c r="AN70" s="53">
        <f>SUMPRODUCT(--(AN$9=YEAR(Quarterly_PJ!$B$9:FO$9)),Quarterly_PJ!$B44:FO44)</f>
        <v>0</v>
      </c>
      <c r="AO70" s="53">
        <f>SUMPRODUCT(--(AO$9=YEAR(Quarterly_PJ!$B$9:FP$9)),Quarterly_PJ!$B44:FP44)</f>
        <v>0</v>
      </c>
      <c r="AP70" s="53">
        <f>SUMPRODUCT(--(AP$9=YEAR(Quarterly_PJ!$B$9:FQ$9)),Quarterly_PJ!$B44:FQ44)</f>
        <v>0</v>
      </c>
      <c r="AQ70" s="53">
        <f>SUMPRODUCT(--(AQ$9=YEAR(Quarterly_PJ!$B$9:FU$9)),Quarterly_PJ!$B44:FU44)</f>
        <v>0</v>
      </c>
      <c r="AR70" s="53">
        <f>SUMPRODUCT(--(AR$9=YEAR(Quarterly_PJ!$B$9:FS$9)),Quarterly_PJ!$B44:FS44)</f>
        <v>0</v>
      </c>
      <c r="AS70" s="53">
        <f>SUMPRODUCT(--(AS$9=YEAR(Quarterly_PJ!$B$9:FU$9)),Quarterly_PJ!$B44:FU44)</f>
        <v>0</v>
      </c>
    </row>
    <row r="71" spans="1:45" ht="17.25" x14ac:dyDescent="0.25">
      <c r="A71" s="49" t="s">
        <v>134</v>
      </c>
      <c r="B71" s="53">
        <f>SUMPRODUCT(--(B$9=YEAR(Quarterly_PJ!$B$9:EC$9)),Quarterly_PJ!$B45:EC45)</f>
        <v>0</v>
      </c>
      <c r="C71" s="53">
        <f>SUMPRODUCT(--(C$9=YEAR(Quarterly_PJ!$B$9:ED$9)),Quarterly_PJ!$B45:ED45)</f>
        <v>0</v>
      </c>
      <c r="D71" s="53">
        <f>SUMPRODUCT(--(D$9=YEAR(Quarterly_PJ!$B$9:EE$9)),Quarterly_PJ!$B45:EE45)</f>
        <v>0</v>
      </c>
      <c r="E71" s="53">
        <f>SUMPRODUCT(--(E$9=YEAR(Quarterly_PJ!$B$9:EF$9)),Quarterly_PJ!$B45:EF45)</f>
        <v>0</v>
      </c>
      <c r="F71" s="53">
        <f>SUMPRODUCT(--(F$9=YEAR(Quarterly_PJ!$B$9:EG$9)),Quarterly_PJ!$B45:EG45)</f>
        <v>0</v>
      </c>
      <c r="G71" s="53">
        <f>SUMPRODUCT(--(G$9=YEAR(Quarterly_PJ!$B$9:EH$9)),Quarterly_PJ!$B45:EH45)</f>
        <v>0.85037099999999999</v>
      </c>
      <c r="H71" s="53">
        <f>SUMPRODUCT(--(H$9=YEAR(Quarterly_PJ!$B$9:EI$9)),Quarterly_PJ!$B45:EI45)</f>
        <v>0</v>
      </c>
      <c r="I71" s="53">
        <f>SUMPRODUCT(--(I$9=YEAR(Quarterly_PJ!$B$9:EJ$9)),Quarterly_PJ!$B45:EJ45)</f>
        <v>0</v>
      </c>
      <c r="J71" s="53">
        <f>SUMPRODUCT(--(J$9=YEAR(Quarterly_PJ!$B$9:EK$9)),Quarterly_PJ!$B45:EK45)</f>
        <v>0</v>
      </c>
      <c r="K71" s="53">
        <f>SUMPRODUCT(--(K$9=YEAR(Quarterly_PJ!$B$9:EL$9)),Quarterly_PJ!$B45:EL45)</f>
        <v>0</v>
      </c>
      <c r="L71" s="53">
        <f>SUMPRODUCT(--(L$9=YEAR(Quarterly_PJ!$B$9:EM$9)),Quarterly_PJ!$B45:EM45)</f>
        <v>0</v>
      </c>
      <c r="M71" s="53">
        <f>SUMPRODUCT(--(M$9=YEAR(Quarterly_PJ!$B$9:EN$9)),Quarterly_PJ!$B45:EN45)</f>
        <v>0</v>
      </c>
      <c r="N71" s="53">
        <f>SUMPRODUCT(--(N$9=YEAR(Quarterly_PJ!$B$9:EO$9)),Quarterly_PJ!$B45:EO45)</f>
        <v>0</v>
      </c>
      <c r="O71" s="53">
        <f>SUMPRODUCT(--(O$9=YEAR(Quarterly_PJ!$B$9:EP$9)),Quarterly_PJ!$B45:EP45)</f>
        <v>0</v>
      </c>
      <c r="P71" s="53">
        <f>SUMPRODUCT(--(P$9=YEAR(Quarterly_PJ!$B$9:EQ$9)),Quarterly_PJ!$B45:EQ45)</f>
        <v>0</v>
      </c>
      <c r="Q71" s="53">
        <f>SUMPRODUCT(--(Q$9=YEAR(Quarterly_PJ!$B$9:ER$9)),Quarterly_PJ!$B45:ER45)</f>
        <v>0</v>
      </c>
      <c r="R71" s="53">
        <f>SUMPRODUCT(--(R$9=YEAR(Quarterly_PJ!$B$9:ES$9)),Quarterly_PJ!$B45:ES45)</f>
        <v>0</v>
      </c>
      <c r="S71" s="53">
        <f>SUMPRODUCT(--(S$9=YEAR(Quarterly_PJ!$B$9:ET$9)),Quarterly_PJ!$B45:ET45)</f>
        <v>0</v>
      </c>
      <c r="T71" s="53">
        <f>SUMPRODUCT(--(T$9=YEAR(Quarterly_PJ!$B$9:EU$9)),Quarterly_PJ!$B45:EU45)</f>
        <v>1.1547300861880001E-2</v>
      </c>
      <c r="U71" s="53">
        <f>SUMPRODUCT(--(U$9=YEAR(Quarterly_PJ!$B$9:EV$9)),Quarterly_PJ!$B45:EV45)</f>
        <v>0.14889277707171999</v>
      </c>
      <c r="V71" s="53">
        <f>SUMPRODUCT(--(V$9=YEAR(Quarterly_PJ!$B$9:EW$9)),Quarterly_PJ!$B45:EW45)</f>
        <v>1.3416876358240001E-2</v>
      </c>
      <c r="W71" s="53">
        <f>SUMPRODUCT(--(W$9=YEAR(Quarterly_PJ!$B$9:EX$9)),Quarterly_PJ!$B45:EX45)</f>
        <v>9.7321162983520004E-2</v>
      </c>
      <c r="X71" s="53">
        <f>SUMPRODUCT(--(X$9=YEAR(Quarterly_PJ!$B$9:EY$9)),Quarterly_PJ!$B45:EY45)</f>
        <v>0.13405095391687999</v>
      </c>
      <c r="Y71" s="53">
        <f>SUMPRODUCT(--(Y$9=YEAR(Quarterly_PJ!$B$9:EZ$9)),Quarterly_PJ!$B45:EZ45)</f>
        <v>0.32634973173852</v>
      </c>
      <c r="Z71" s="53">
        <f>SUMPRODUCT(--(Z$9=YEAR(Quarterly_PJ!$B$9:FA$9)),Quarterly_PJ!$B45:FA45)</f>
        <v>8.1598085426200007E-2</v>
      </c>
      <c r="AA71" s="53">
        <f>SUMPRODUCT(--(AA$9=YEAR(Quarterly_PJ!$B$9:FB$9)),Quarterly_PJ!$B45:FB45)</f>
        <v>0</v>
      </c>
      <c r="AB71" s="53">
        <f>SUMPRODUCT(--(AB$9=YEAR(Quarterly_PJ!$B$9:FC$9)),Quarterly_PJ!$B45:FC45)</f>
        <v>4.7723162233600002E-3</v>
      </c>
      <c r="AC71" s="53">
        <f>SUMPRODUCT(--(AC$9=YEAR(Quarterly_PJ!$B$9:FD$9)),Quarterly_PJ!$B45:FD45)</f>
        <v>0</v>
      </c>
      <c r="AD71" s="53">
        <f>SUMPRODUCT(--(AD$9=YEAR(Quarterly_PJ!$B$9:FE$9)),Quarterly_PJ!$B45:FE45)</f>
        <v>0</v>
      </c>
      <c r="AE71" s="53">
        <f>SUMPRODUCT(--(AE$9=YEAR(Quarterly_PJ!$B$9:FF$9)),Quarterly_PJ!$B45:FF45)</f>
        <v>0</v>
      </c>
      <c r="AF71" s="53">
        <f>SUMPRODUCT(--(AF$9=YEAR(Quarterly_PJ!$B$9:FG$9)),Quarterly_PJ!$B45:FG45)</f>
        <v>0</v>
      </c>
      <c r="AG71" s="53">
        <f>SUMPRODUCT(--(AG$9=YEAR(Quarterly_PJ!$B$9:FH$9)),Quarterly_PJ!$B45:FH45)</f>
        <v>0</v>
      </c>
      <c r="AH71" s="53">
        <f>SUMPRODUCT(--(AH$9=YEAR(Quarterly_PJ!$B$9:FI$9)),Quarterly_PJ!$B45:FI45)</f>
        <v>0</v>
      </c>
      <c r="AI71" s="53">
        <f>SUMPRODUCT(--(AI$9=YEAR(Quarterly_PJ!$B$9:FJ$9)),Quarterly_PJ!$B45:FJ45)</f>
        <v>0</v>
      </c>
      <c r="AJ71" s="53">
        <f>SUMPRODUCT(--(AJ$9=YEAR(Quarterly_PJ!$B$9:FK$9)),Quarterly_PJ!$B45:FK45)</f>
        <v>0</v>
      </c>
      <c r="AK71" s="53">
        <f>SUMPRODUCT(--(AK$9=YEAR(Quarterly_PJ!$B$9:FL$9)),Quarterly_PJ!$B45:FL45)</f>
        <v>0</v>
      </c>
      <c r="AL71" s="53">
        <f>SUMPRODUCT(--(AL$9=YEAR(Quarterly_PJ!$B$9:FM$9)),Quarterly_PJ!$B45:FM45)</f>
        <v>0</v>
      </c>
      <c r="AM71" s="53">
        <f>SUMPRODUCT(--(AM$9=YEAR(Quarterly_PJ!$B$9:FN$9)),Quarterly_PJ!$B45:FN45)</f>
        <v>0</v>
      </c>
      <c r="AN71" s="53">
        <f>SUMPRODUCT(--(AN$9=YEAR(Quarterly_PJ!$B$9:FO$9)),Quarterly_PJ!$B45:FO45)</f>
        <v>0</v>
      </c>
      <c r="AO71" s="53">
        <f>SUMPRODUCT(--(AO$9=YEAR(Quarterly_PJ!$B$9:FP$9)),Quarterly_PJ!$B45:FP45)</f>
        <v>0</v>
      </c>
      <c r="AP71" s="53">
        <f>SUMPRODUCT(--(AP$9=YEAR(Quarterly_PJ!$B$9:FQ$9)),Quarterly_PJ!$B45:FQ45)</f>
        <v>0</v>
      </c>
      <c r="AQ71" s="53">
        <f>SUMPRODUCT(--(AQ$9=YEAR(Quarterly_PJ!$B$9:FU$9)),Quarterly_PJ!$B45:FU45)</f>
        <v>0</v>
      </c>
      <c r="AR71" s="53">
        <f>SUMPRODUCT(--(AR$9=YEAR(Quarterly_PJ!$B$9:FS$9)),Quarterly_PJ!$B45:FS45)</f>
        <v>0</v>
      </c>
      <c r="AS71" s="53">
        <f>SUMPRODUCT(--(AS$9=YEAR(Quarterly_PJ!$B$9:FU$9)),Quarterly_PJ!$B45:FU45)</f>
        <v>0.41400399999999848</v>
      </c>
    </row>
    <row r="72" spans="1:45" ht="15" x14ac:dyDescent="0.2">
      <c r="A72" s="27" t="s">
        <v>30</v>
      </c>
      <c r="B72" s="17">
        <f t="shared" ref="B72:AP72" si="20">SUM(B73:B76,B80:B82,B86)</f>
        <v>2.2920402053856681</v>
      </c>
      <c r="C72" s="17">
        <f t="shared" si="20"/>
        <v>2.966380011650005</v>
      </c>
      <c r="D72" s="17">
        <f t="shared" si="20"/>
        <v>-4.5845444339410708</v>
      </c>
      <c r="E72" s="17">
        <f t="shared" si="20"/>
        <v>7.0470869398507503</v>
      </c>
      <c r="F72" s="17">
        <f t="shared" si="20"/>
        <v>-5.3807354965189536</v>
      </c>
      <c r="G72" s="17">
        <f t="shared" si="20"/>
        <v>2.9356156801597546</v>
      </c>
      <c r="H72" s="17">
        <f t="shared" si="20"/>
        <v>6.0737788265316546</v>
      </c>
      <c r="I72" s="17">
        <f t="shared" si="20"/>
        <v>-8.5200669101397963</v>
      </c>
      <c r="J72" s="17">
        <f t="shared" si="20"/>
        <v>-6.3866536931240816</v>
      </c>
      <c r="K72" s="17">
        <f t="shared" si="20"/>
        <v>0.37184485971837566</v>
      </c>
      <c r="L72" s="17">
        <f t="shared" si="20"/>
        <v>5.1109508521515661</v>
      </c>
      <c r="M72" s="17">
        <f t="shared" si="20"/>
        <v>0.14638254592777855</v>
      </c>
      <c r="N72" s="17">
        <f t="shared" si="20"/>
        <v>0.83877359714169553</v>
      </c>
      <c r="O72" s="17">
        <f t="shared" si="20"/>
        <v>20.257797091519787</v>
      </c>
      <c r="P72" s="17">
        <f t="shared" si="20"/>
        <v>5.1457468823958363</v>
      </c>
      <c r="Q72" s="17">
        <f t="shared" si="20"/>
        <v>10.041329822862499</v>
      </c>
      <c r="R72" s="17">
        <f t="shared" si="20"/>
        <v>5.4310974701370656</v>
      </c>
      <c r="S72" s="17">
        <f t="shared" si="20"/>
        <v>8.1547504759875409</v>
      </c>
      <c r="T72" s="17">
        <f t="shared" si="20"/>
        <v>0.19401054598995993</v>
      </c>
      <c r="U72" s="17">
        <f t="shared" si="20"/>
        <v>5.6012070175869093</v>
      </c>
      <c r="V72" s="17">
        <f t="shared" si="20"/>
        <v>0.32113377135735988</v>
      </c>
      <c r="W72" s="17">
        <f t="shared" si="20"/>
        <v>-3.9355160435878158</v>
      </c>
      <c r="X72" s="17">
        <f t="shared" si="20"/>
        <v>18.235818235323212</v>
      </c>
      <c r="Y72" s="17">
        <f t="shared" si="20"/>
        <v>4.9232400299133108</v>
      </c>
      <c r="Z72" s="17">
        <f t="shared" si="20"/>
        <v>2.1805828310998754</v>
      </c>
      <c r="AA72" s="17">
        <f t="shared" si="20"/>
        <v>14.234336881595834</v>
      </c>
      <c r="AB72" s="17">
        <f t="shared" si="20"/>
        <v>-3.8209200607564009</v>
      </c>
      <c r="AC72" s="17">
        <f t="shared" si="20"/>
        <v>-3.4836873783094453</v>
      </c>
      <c r="AD72" s="17">
        <f t="shared" si="20"/>
        <v>0.5077514783539252</v>
      </c>
      <c r="AE72" s="17">
        <f t="shared" si="20"/>
        <v>-1.1628673018268612</v>
      </c>
      <c r="AF72" s="17">
        <f t="shared" si="20"/>
        <v>6.2483051131350047</v>
      </c>
      <c r="AG72" s="17">
        <f t="shared" si="20"/>
        <v>-6.2335648993495214</v>
      </c>
      <c r="AH72" s="17">
        <f t="shared" si="20"/>
        <v>0.52127130304904434</v>
      </c>
      <c r="AI72" s="17">
        <f t="shared" si="20"/>
        <v>6.7409594034250562</v>
      </c>
      <c r="AJ72" s="17">
        <f t="shared" si="20"/>
        <v>-1.6615716309832307</v>
      </c>
      <c r="AK72" s="17">
        <f t="shared" si="20"/>
        <v>1.7534109871479786</v>
      </c>
      <c r="AL72" s="17">
        <f t="shared" si="20"/>
        <v>0.36450955214612923</v>
      </c>
      <c r="AM72" s="17">
        <f t="shared" si="20"/>
        <v>-3.2562563471959995</v>
      </c>
      <c r="AN72" s="17">
        <f t="shared" si="20"/>
        <v>-2.4549417171458936</v>
      </c>
      <c r="AO72" s="17">
        <f t="shared" si="20"/>
        <v>7.9594631314408382</v>
      </c>
      <c r="AP72" s="17">
        <f t="shared" si="20"/>
        <v>-0.78069890757191185</v>
      </c>
      <c r="AQ72" s="17">
        <f>SUM(AQ73:AQ76,AQ80:AQ82,AQ86)</f>
        <v>-9.2910998217153846</v>
      </c>
      <c r="AR72" s="17">
        <f t="shared" ref="AR72" si="21">SUM(AR73:AR76,AR80:AR82,AR86)</f>
        <v>13.10358176433901</v>
      </c>
      <c r="AS72" s="17">
        <f>SUM(AS73:AS76,AS80:AS82,AS86)</f>
        <v>-11.318402349110713</v>
      </c>
    </row>
    <row r="73" spans="1:45" ht="15" x14ac:dyDescent="0.25">
      <c r="A73" s="49" t="s">
        <v>22</v>
      </c>
      <c r="B73" s="53">
        <f>SUMPRODUCT(--(B$9=YEAR(Quarterly_PJ!$B$9:EC$9)),Quarterly_PJ!$B47:EC47)</f>
        <v>1.5257868617915897</v>
      </c>
      <c r="C73" s="53">
        <f>SUMPRODUCT(--(C$9=YEAR(Quarterly_PJ!$B$9:ED$9)),Quarterly_PJ!$B47:ED47)</f>
        <v>3.9462922129414544</v>
      </c>
      <c r="D73" s="53">
        <f>SUMPRODUCT(--(D$9=YEAR(Quarterly_PJ!$B$9:EE$9)),Quarterly_PJ!$B47:EE47)</f>
        <v>-7.6260065774709309</v>
      </c>
      <c r="E73" s="53">
        <f>SUMPRODUCT(--(E$9=YEAR(Quarterly_PJ!$B$9:EF$9)),Quarterly_PJ!$B47:EF47)</f>
        <v>4.3412198573762408</v>
      </c>
      <c r="F73" s="53">
        <f>SUMPRODUCT(--(F$9=YEAR(Quarterly_PJ!$B$9:EG$9)),Quarterly_PJ!$B47:EG47)</f>
        <v>-3.4632822140238924</v>
      </c>
      <c r="G73" s="53">
        <f>SUMPRODUCT(--(G$9=YEAR(Quarterly_PJ!$B$9:EH$9)),Quarterly_PJ!$B47:EH47)</f>
        <v>0.6247167095383106</v>
      </c>
      <c r="H73" s="53">
        <f>SUMPRODUCT(--(H$9=YEAR(Quarterly_PJ!$B$9:EI$9)),Quarterly_PJ!$B47:EI47)</f>
        <v>0.99583931342260557</v>
      </c>
      <c r="I73" s="53">
        <f>SUMPRODUCT(--(I$9=YEAR(Quarterly_PJ!$B$9:EJ$9)),Quarterly_PJ!$B47:EJ47)</f>
        <v>-1.2586366014619212</v>
      </c>
      <c r="J73" s="53">
        <f>SUMPRODUCT(--(J$9=YEAR(Quarterly_PJ!$B$9:EK$9)),Quarterly_PJ!$B47:EK47)</f>
        <v>5.0817183152429122</v>
      </c>
      <c r="K73" s="53">
        <f>SUMPRODUCT(--(K$9=YEAR(Quarterly_PJ!$B$9:EL$9)),Quarterly_PJ!$B47:EL47)</f>
        <v>-2.6085187340543419</v>
      </c>
      <c r="L73" s="53">
        <f>SUMPRODUCT(--(L$9=YEAR(Quarterly_PJ!$B$9:EM$9)),Quarterly_PJ!$B47:EM47)</f>
        <v>2.9550495246875239</v>
      </c>
      <c r="M73" s="53">
        <f>SUMPRODUCT(--(M$9=YEAR(Quarterly_PJ!$B$9:EN$9)),Quarterly_PJ!$B47:EN47)</f>
        <v>1.9554497488221969</v>
      </c>
      <c r="N73" s="53">
        <f>SUMPRODUCT(--(N$9=YEAR(Quarterly_PJ!$B$9:EO$9)),Quarterly_PJ!$B47:EO47)</f>
        <v>-1.8505475708406833</v>
      </c>
      <c r="O73" s="53">
        <f>SUMPRODUCT(--(O$9=YEAR(Quarterly_PJ!$B$9:EP$9)),Quarterly_PJ!$B47:EP47)</f>
        <v>5.5015747375289914</v>
      </c>
      <c r="P73" s="53">
        <f>SUMPRODUCT(--(P$9=YEAR(Quarterly_PJ!$B$9:EQ$9)),Quarterly_PJ!$B47:EQ47)</f>
        <v>-1.5126090281684816</v>
      </c>
      <c r="Q73" s="53">
        <f>SUMPRODUCT(--(Q$9=YEAR(Quarterly_PJ!$B$9:ER$9)),Quarterly_PJ!$B47:ER47)</f>
        <v>0.49119778519500024</v>
      </c>
      <c r="R73" s="53">
        <f>SUMPRODUCT(--(R$9=YEAR(Quarterly_PJ!$B$9:ES$9)),Quarterly_PJ!$B47:ES47)</f>
        <v>-3.4591746073788854</v>
      </c>
      <c r="S73" s="53">
        <f>SUMPRODUCT(--(S$9=YEAR(Quarterly_PJ!$B$9:ET$9)),Quarterly_PJ!$B47:ET47)</f>
        <v>2.1786665261768672</v>
      </c>
      <c r="T73" s="53">
        <f>SUMPRODUCT(--(T$9=YEAR(Quarterly_PJ!$B$9:EU$9)),Quarterly_PJ!$B47:EU47)</f>
        <v>0.44966211925141564</v>
      </c>
      <c r="U73" s="53">
        <f>SUMPRODUCT(--(U$9=YEAR(Quarterly_PJ!$B$9:EV$9)),Quarterly_PJ!$B47:EV47)</f>
        <v>0.33222469457550696</v>
      </c>
      <c r="V73" s="53">
        <f>SUMPRODUCT(--(V$9=YEAR(Quarterly_PJ!$B$9:EW$9)),Quarterly_PJ!$B47:EW47)</f>
        <v>-0.31366056188998614</v>
      </c>
      <c r="W73" s="53">
        <f>SUMPRODUCT(--(W$9=YEAR(Quarterly_PJ!$B$9:EX$9)),Quarterly_PJ!$B47:EX47)</f>
        <v>-3.4186795667089283</v>
      </c>
      <c r="X73" s="53">
        <f>SUMPRODUCT(--(X$9=YEAR(Quarterly_PJ!$B$9:EY$9)),Quarterly_PJ!$B47:EY47)</f>
        <v>4.0669083514734119</v>
      </c>
      <c r="Y73" s="53">
        <f>SUMPRODUCT(--(Y$9=YEAR(Quarterly_PJ!$B$9:EZ$9)),Quarterly_PJ!$B47:EZ47)</f>
        <v>-0.81644263277941853</v>
      </c>
      <c r="Z73" s="53">
        <f>SUMPRODUCT(--(Z$9=YEAR(Quarterly_PJ!$B$9:FA$9)),Quarterly_PJ!$B47:FA47)</f>
        <v>6.4904184044345135</v>
      </c>
      <c r="AA73" s="53">
        <f>SUMPRODUCT(--(AA$9=YEAR(Quarterly_PJ!$B$9:FB$9)),Quarterly_PJ!$B47:FB47)</f>
        <v>2.3987684469518786</v>
      </c>
      <c r="AB73" s="53">
        <f>SUMPRODUCT(--(AB$9=YEAR(Quarterly_PJ!$B$9:FC$9)),Quarterly_PJ!$B47:FC47)</f>
        <v>-0.50430051599670467</v>
      </c>
      <c r="AC73" s="53">
        <f>SUMPRODUCT(--(AC$9=YEAR(Quarterly_PJ!$B$9:FD$9)),Quarterly_PJ!$B47:FD47)</f>
        <v>-4.7290915927472472</v>
      </c>
      <c r="AD73" s="53">
        <f>SUMPRODUCT(--(AD$9=YEAR(Quarterly_PJ!$B$9:FE$9)),Quarterly_PJ!$B47:FE47)</f>
        <v>-3.2710578770891479</v>
      </c>
      <c r="AE73" s="53">
        <f>SUMPRODUCT(--(AE$9=YEAR(Quarterly_PJ!$B$9:FF$9)),Quarterly_PJ!$B47:FF47)</f>
        <v>5.851187353346754</v>
      </c>
      <c r="AF73" s="53">
        <f>SUMPRODUCT(--(AF$9=YEAR(Quarterly_PJ!$B$9:FG$9)),Quarterly_PJ!$B47:FG47)</f>
        <v>-1.9611492208498529</v>
      </c>
      <c r="AG73" s="53">
        <f>SUMPRODUCT(--(AG$9=YEAR(Quarterly_PJ!$B$9:FH$9)),Quarterly_PJ!$B47:FH47)</f>
        <v>-1.3294141649231772</v>
      </c>
      <c r="AH73" s="53">
        <f>SUMPRODUCT(--(AH$9=YEAR(Quarterly_PJ!$B$9:FI$9)),Quarterly_PJ!$B47:FI47)</f>
        <v>-5.7843394546696181E-2</v>
      </c>
      <c r="AI73" s="53">
        <f>SUMPRODUCT(--(AI$9=YEAR(Quarterly_PJ!$B$9:FJ$9)),Quarterly_PJ!$B47:FJ47)</f>
        <v>4.6725252130571802</v>
      </c>
      <c r="AJ73" s="53">
        <f>SUMPRODUCT(--(AJ$9=YEAR(Quarterly_PJ!$B$9:FK$9)),Quarterly_PJ!$B47:FK47)</f>
        <v>-2.1712128833789768</v>
      </c>
      <c r="AK73" s="53">
        <f>SUMPRODUCT(--(AK$9=YEAR(Quarterly_PJ!$B$9:FL$9)),Quarterly_PJ!$B47:FL47)</f>
        <v>2.6233430990011231</v>
      </c>
      <c r="AL73" s="53">
        <f>SUMPRODUCT(--(AL$9=YEAR(Quarterly_PJ!$B$9:FM$9)),Quarterly_PJ!$B47:FM47)</f>
        <v>1.9293668085503413</v>
      </c>
      <c r="AM73" s="53">
        <f>SUMPRODUCT(--(AM$9=YEAR(Quarterly_PJ!$B$9:FN$9)),Quarterly_PJ!$B47:FN47)</f>
        <v>-7.0437509825484277</v>
      </c>
      <c r="AN73" s="53">
        <f>SUMPRODUCT(--(AN$9=YEAR(Quarterly_PJ!$B$9:FO$9)),Quarterly_PJ!$B47:FO47)</f>
        <v>-2.4927281694235242</v>
      </c>
      <c r="AO73" s="53">
        <f>SUMPRODUCT(--(AO$9=YEAR(Quarterly_PJ!$B$9:FP$9)),Quarterly_PJ!$B47:FP47)</f>
        <v>3.3713286407468157</v>
      </c>
      <c r="AP73" s="53">
        <f>SUMPRODUCT(--(AP$9=YEAR(Quarterly_PJ!$B$9:FQ$9)),Quarterly_PJ!$B47:FQ47)</f>
        <v>1.2146538060929961</v>
      </c>
      <c r="AQ73" s="53">
        <f>SUMPRODUCT(--(AQ$9=YEAR(Quarterly_PJ!$B$9:FU$9)),Quarterly_PJ!$B47:FU47)</f>
        <v>-6.52871475538978</v>
      </c>
      <c r="AR73" s="53">
        <f>SUMPRODUCT(--(AR$9=YEAR(Quarterly_PJ!$B$9:FS$9)),Quarterly_PJ!$B47:FS47)</f>
        <v>2.0019465679025519</v>
      </c>
      <c r="AS73" s="53">
        <f>SUMPRODUCT(--(AS$9=YEAR(Quarterly_PJ!$B$9:FU$9)),Quarterly_PJ!$B47:FU47)</f>
        <v>-1.4842699537485142</v>
      </c>
    </row>
    <row r="74" spans="1:45" ht="15" x14ac:dyDescent="0.25">
      <c r="A74" s="49" t="s">
        <v>23</v>
      </c>
      <c r="B74" s="53">
        <f>SUMPRODUCT(--(B$9=YEAR(Quarterly_PJ!$B$9:EC$9)),Quarterly_PJ!$B48:EC48)</f>
        <v>-1.4248498635727895</v>
      </c>
      <c r="C74" s="53">
        <f>SUMPRODUCT(--(C$9=YEAR(Quarterly_PJ!$B$9:ED$9)),Quarterly_PJ!$B48:ED48)</f>
        <v>3.391058095775934E-2</v>
      </c>
      <c r="D74" s="53">
        <f>SUMPRODUCT(--(D$9=YEAR(Quarterly_PJ!$B$9:EE$9)),Quarterly_PJ!$B48:EE48)</f>
        <v>2.9846173732546513</v>
      </c>
      <c r="E74" s="53">
        <f>SUMPRODUCT(--(E$9=YEAR(Quarterly_PJ!$B$9:EF$9)),Quarterly_PJ!$B48:EF48)</f>
        <v>-0.48314268246178882</v>
      </c>
      <c r="F74" s="53">
        <f>SUMPRODUCT(--(F$9=YEAR(Quarterly_PJ!$B$9:EG$9)),Quarterly_PJ!$B48:EG48)</f>
        <v>7.6316959930659234E-2</v>
      </c>
      <c r="G74" s="53">
        <f>SUMPRODUCT(--(G$9=YEAR(Quarterly_PJ!$B$9:EH$9)),Quarterly_PJ!$B48:EH48)</f>
        <v>-1.9331436223653393</v>
      </c>
      <c r="H74" s="53">
        <f>SUMPRODUCT(--(H$9=YEAR(Quarterly_PJ!$B$9:EI$9)),Quarterly_PJ!$B48:EI48)</f>
        <v>0.81272808532832985</v>
      </c>
      <c r="I74" s="53">
        <f>SUMPRODUCT(--(I$9=YEAR(Quarterly_PJ!$B$9:EJ$9)),Quarterly_PJ!$B48:EJ48)</f>
        <v>-0.21934294870289972</v>
      </c>
      <c r="J74" s="53">
        <f>SUMPRODUCT(--(J$9=YEAR(Quarterly_PJ!$B$9:EK$9)),Quarterly_PJ!$B48:EK48)</f>
        <v>-0.53139797526337951</v>
      </c>
      <c r="K74" s="53">
        <f>SUMPRODUCT(--(K$9=YEAR(Quarterly_PJ!$B$9:EL$9)),Quarterly_PJ!$B48:EL48)</f>
        <v>-0.77233040359752025</v>
      </c>
      <c r="L74" s="53">
        <f>SUMPRODUCT(--(L$9=YEAR(Quarterly_PJ!$B$9:EM$9)),Quarterly_PJ!$B48:EM48)</f>
        <v>0.41836489009983968</v>
      </c>
      <c r="M74" s="53">
        <f>SUMPRODUCT(--(M$9=YEAR(Quarterly_PJ!$B$9:EN$9)),Quarterly_PJ!$B48:EN48)</f>
        <v>-0.28620325367994948</v>
      </c>
      <c r="N74" s="53">
        <f>SUMPRODUCT(--(N$9=YEAR(Quarterly_PJ!$B$9:EO$9)),Quarterly_PJ!$B48:EO48)</f>
        <v>3.7522477640527994</v>
      </c>
      <c r="O74" s="53">
        <f>SUMPRODUCT(--(O$9=YEAR(Quarterly_PJ!$B$9:EP$9)),Quarterly_PJ!$B48:EP48)</f>
        <v>-2.2001192935848799</v>
      </c>
      <c r="P74" s="53">
        <f>SUMPRODUCT(--(P$9=YEAR(Quarterly_PJ!$B$9:EQ$9)),Quarterly_PJ!$B48:EQ48)</f>
        <v>0.2936302848131791</v>
      </c>
      <c r="Q74" s="53">
        <f>SUMPRODUCT(--(Q$9=YEAR(Quarterly_PJ!$B$9:ER$9)),Quarterly_PJ!$B48:ER48)</f>
        <v>-0.25157087177671045</v>
      </c>
      <c r="R74" s="53">
        <f>SUMPRODUCT(--(R$9=YEAR(Quarterly_PJ!$B$9:ES$9)),Quarterly_PJ!$B48:ES48)</f>
        <v>1.4223526847651096</v>
      </c>
      <c r="S74" s="53">
        <f>SUMPRODUCT(--(S$9=YEAR(Quarterly_PJ!$B$9:ET$9)),Quarterly_PJ!$B48:ET48)</f>
        <v>1.1184895961600692</v>
      </c>
      <c r="T74" s="53">
        <f>SUMPRODUCT(--(T$9=YEAR(Quarterly_PJ!$B$9:EU$9)),Quarterly_PJ!$B48:EU48)</f>
        <v>-0.98817325398581057</v>
      </c>
      <c r="U74" s="53">
        <f>SUMPRODUCT(--(U$9=YEAR(Quarterly_PJ!$B$9:EV$9)),Quarterly_PJ!$B48:EV48)</f>
        <v>2.8251437362063196</v>
      </c>
      <c r="V74" s="53">
        <f>SUMPRODUCT(--(V$9=YEAR(Quarterly_PJ!$B$9:EW$9)),Quarterly_PJ!$B48:EW48)</f>
        <v>-4.1232498175999899</v>
      </c>
      <c r="W74" s="53">
        <f>SUMPRODUCT(--(W$9=YEAR(Quarterly_PJ!$B$9:EX$9)),Quarterly_PJ!$B48:EX48)</f>
        <v>0.2360112335239295</v>
      </c>
      <c r="X74" s="53">
        <f>SUMPRODUCT(--(X$9=YEAR(Quarterly_PJ!$B$9:EY$9)),Quarterly_PJ!$B48:EY48)</f>
        <v>2.5478827408343205</v>
      </c>
      <c r="Y74" s="53">
        <f>SUMPRODUCT(--(Y$9=YEAR(Quarterly_PJ!$B$9:EZ$9)),Quarterly_PJ!$B48:EZ48)</f>
        <v>-0.18241932557215046</v>
      </c>
      <c r="Z74" s="53">
        <f>SUMPRODUCT(--(Z$9=YEAR(Quarterly_PJ!$B$9:FA$9)),Quarterly_PJ!$B48:FA48)</f>
        <v>-1.7428812240604801</v>
      </c>
      <c r="AA74" s="53">
        <f>SUMPRODUCT(--(AA$9=YEAR(Quarterly_PJ!$B$9:FB$9)),Quarterly_PJ!$B48:FB48)</f>
        <v>0.70436786662582951</v>
      </c>
      <c r="AB74" s="53">
        <f>SUMPRODUCT(--(AB$9=YEAR(Quarterly_PJ!$B$9:FC$9)),Quarterly_PJ!$B48:FC48)</f>
        <v>0.28804404033059017</v>
      </c>
      <c r="AC74" s="53">
        <f>SUMPRODUCT(--(AC$9=YEAR(Quarterly_PJ!$B$9:FD$9)),Quarterly_PJ!$B48:FD48)</f>
        <v>1.1496922259232294</v>
      </c>
      <c r="AD74" s="53">
        <f>SUMPRODUCT(--(AD$9=YEAR(Quarterly_PJ!$B$9:FE$9)),Quarterly_PJ!$B48:FE48)</f>
        <v>-9.3516334210110186E-2</v>
      </c>
      <c r="AE74" s="53">
        <f>SUMPRODUCT(--(AE$9=YEAR(Quarterly_PJ!$B$9:FF$9)),Quarterly_PJ!$B48:FF48)</f>
        <v>-2.1285553928137801</v>
      </c>
      <c r="AF74" s="53">
        <f>SUMPRODUCT(--(AF$9=YEAR(Quarterly_PJ!$B$9:FG$9)),Quarterly_PJ!$B48:FG48)</f>
        <v>2.1664619050164</v>
      </c>
      <c r="AG74" s="53">
        <f>SUMPRODUCT(--(AG$9=YEAR(Quarterly_PJ!$B$9:FH$9)),Quarterly_PJ!$B48:FH48)</f>
        <v>-2.2858595812135389</v>
      </c>
      <c r="AH74" s="53">
        <f>SUMPRODUCT(--(AH$9=YEAR(Quarterly_PJ!$B$9:FI$9)),Quarterly_PJ!$B48:FI48)</f>
        <v>0.81000470385721046</v>
      </c>
      <c r="AI74" s="53">
        <f>SUMPRODUCT(--(AI$9=YEAR(Quarterly_PJ!$B$9:FJ$9)),Quarterly_PJ!$B48:FJ48)</f>
        <v>-0.27183143661634013</v>
      </c>
      <c r="AJ74" s="53">
        <f>SUMPRODUCT(--(AJ$9=YEAR(Quarterly_PJ!$B$9:FK$9)),Quarterly_PJ!$B48:FK48)</f>
        <v>0.5736480591413502</v>
      </c>
      <c r="AK74" s="53">
        <f>SUMPRODUCT(--(AK$9=YEAR(Quarterly_PJ!$B$9:FL$9)),Quarterly_PJ!$B48:FL48)</f>
        <v>0.12802804721691002</v>
      </c>
      <c r="AL74" s="53">
        <f>SUMPRODUCT(--(AL$9=YEAR(Quarterly_PJ!$B$9:FM$9)),Quarterly_PJ!$B48:FM48)</f>
        <v>-1.1931095188668301</v>
      </c>
      <c r="AM74" s="53">
        <f>SUMPRODUCT(--(AM$9=YEAR(Quarterly_PJ!$B$9:FN$9)),Quarterly_PJ!$B48:FN48)</f>
        <v>1.3513941343935705</v>
      </c>
      <c r="AN74" s="53">
        <f>SUMPRODUCT(--(AN$9=YEAR(Quarterly_PJ!$B$9:FO$9)),Quarterly_PJ!$B48:FO48)</f>
        <v>-1.3647916445359893</v>
      </c>
      <c r="AO74" s="53">
        <f>SUMPRODUCT(--(AO$9=YEAR(Quarterly_PJ!$B$9:FP$9)),Quarterly_PJ!$B48:FP48)</f>
        <v>3.1391097151903882</v>
      </c>
      <c r="AP74" s="53">
        <f>SUMPRODUCT(--(AP$9=YEAR(Quarterly_PJ!$B$9:FQ$9)),Quarterly_PJ!$B48:FQ48)</f>
        <v>-0.46874892385215916</v>
      </c>
      <c r="AQ74" s="53">
        <f>SUMPRODUCT(--(AQ$9=YEAR(Quarterly_PJ!$B$9:FU$9)),Quarterly_PJ!$B48:FU48)</f>
        <v>-0.21211976113872055</v>
      </c>
      <c r="AR74" s="53">
        <f>SUMPRODUCT(--(AR$9=YEAR(Quarterly_PJ!$B$9:FS$9)),Quarterly_PJ!$B48:FS48)</f>
        <v>0.35600376541538603</v>
      </c>
      <c r="AS74" s="53">
        <f>SUMPRODUCT(--(AS$9=YEAR(Quarterly_PJ!$B$9:FU$9)),Quarterly_PJ!$B48:FU48)</f>
        <v>-2.3421333691501434</v>
      </c>
    </row>
    <row r="75" spans="1:45" ht="15" x14ac:dyDescent="0.25">
      <c r="A75" s="49" t="s">
        <v>24</v>
      </c>
      <c r="B75" s="53">
        <f>SUMPRODUCT(--(B$9=YEAR(Quarterly_PJ!$B$9:EC$9)),Quarterly_PJ!$B49:EC49)</f>
        <v>0</v>
      </c>
      <c r="C75" s="53">
        <f>SUMPRODUCT(--(C$9=YEAR(Quarterly_PJ!$B$9:ED$9)),Quarterly_PJ!$B49:ED49)</f>
        <v>0</v>
      </c>
      <c r="D75" s="53">
        <f>SUMPRODUCT(--(D$9=YEAR(Quarterly_PJ!$B$9:EE$9)),Quarterly_PJ!$B49:EE49)</f>
        <v>0</v>
      </c>
      <c r="E75" s="53">
        <f>SUMPRODUCT(--(E$9=YEAR(Quarterly_PJ!$B$9:EF$9)),Quarterly_PJ!$B49:EF49)</f>
        <v>0</v>
      </c>
      <c r="F75" s="53">
        <f>SUMPRODUCT(--(F$9=YEAR(Quarterly_PJ!$B$9:EG$9)),Quarterly_PJ!$B49:EG49)</f>
        <v>0</v>
      </c>
      <c r="G75" s="53">
        <f>SUMPRODUCT(--(G$9=YEAR(Quarterly_PJ!$B$9:EH$9)),Quarterly_PJ!$B49:EH49)</f>
        <v>0</v>
      </c>
      <c r="H75" s="53">
        <f>SUMPRODUCT(--(H$9=YEAR(Quarterly_PJ!$B$9:EI$9)),Quarterly_PJ!$B49:EI49)</f>
        <v>0</v>
      </c>
      <c r="I75" s="53">
        <f>SUMPRODUCT(--(I$9=YEAR(Quarterly_PJ!$B$9:EJ$9)),Quarterly_PJ!$B49:EJ49)</f>
        <v>0</v>
      </c>
      <c r="J75" s="53">
        <f>SUMPRODUCT(--(J$9=YEAR(Quarterly_PJ!$B$9:EK$9)),Quarterly_PJ!$B49:EK49)</f>
        <v>0</v>
      </c>
      <c r="K75" s="53">
        <f>SUMPRODUCT(--(K$9=YEAR(Quarterly_PJ!$B$9:EL$9)),Quarterly_PJ!$B49:EL49)</f>
        <v>-4.5635183016105516E-4</v>
      </c>
      <c r="L75" s="53">
        <f>SUMPRODUCT(--(L$9=YEAR(Quarterly_PJ!$B$9:EM$9)),Quarterly_PJ!$B49:EM49)</f>
        <v>-1.1734761346998538E-3</v>
      </c>
      <c r="M75" s="53">
        <f>SUMPRODUCT(--(M$9=YEAR(Quarterly_PJ!$B$9:EN$9)),Quarterly_PJ!$B49:EN49)</f>
        <v>-1.043089897510981E-2</v>
      </c>
      <c r="N75" s="53">
        <f>SUMPRODUCT(--(N$9=YEAR(Quarterly_PJ!$B$9:EO$9)),Quarterly_PJ!$B49:EO49)</f>
        <v>-3.0314800146412886E-3</v>
      </c>
      <c r="O75" s="53">
        <f>SUMPRODUCT(--(O$9=YEAR(Quarterly_PJ!$B$9:EP$9)),Quarterly_PJ!$B49:EP49)</f>
        <v>-9.0213052181551973E-3</v>
      </c>
      <c r="P75" s="53">
        <f>SUMPRODUCT(--(P$9=YEAR(Quarterly_PJ!$B$9:EQ$9)),Quarterly_PJ!$B49:EQ49)</f>
        <v>3.2086722478964769E-3</v>
      </c>
      <c r="Q75" s="53">
        <f>SUMPRODUCT(--(Q$9=YEAR(Quarterly_PJ!$B$9:ER$9)),Quarterly_PJ!$B49:ER49)</f>
        <v>-2.6023512503660319E-3</v>
      </c>
      <c r="R75" s="53">
        <f>SUMPRODUCT(--(R$9=YEAR(Quarterly_PJ!$B$9:ES$9)),Quarterly_PJ!$B49:ES49)</f>
        <v>-1.6748546787701317E-2</v>
      </c>
      <c r="S75" s="53">
        <f>SUMPRODUCT(--(S$9=YEAR(Quarterly_PJ!$B$9:ET$9)),Quarterly_PJ!$B49:ET49)</f>
        <v>4.1149935967789167E-2</v>
      </c>
      <c r="T75" s="53">
        <f>SUMPRODUCT(--(T$9=YEAR(Quarterly_PJ!$B$9:EU$9)),Quarterly_PJ!$B49:EU49)</f>
        <v>-2.7325557370424594E-2</v>
      </c>
      <c r="U75" s="53">
        <f>SUMPRODUCT(--(U$9=YEAR(Quarterly_PJ!$B$9:EV$9)),Quarterly_PJ!$B49:EV49)</f>
        <v>3.9866579795020535E-5</v>
      </c>
      <c r="V75" s="53">
        <f>SUMPRODUCT(--(V$9=YEAR(Quarterly_PJ!$B$9:EW$9)),Quarterly_PJ!$B49:EW49)</f>
        <v>-1.9417433873467733E-2</v>
      </c>
      <c r="W75" s="53">
        <f>SUMPRODUCT(--(W$9=YEAR(Quarterly_PJ!$B$9:EX$9)),Quarterly_PJ!$B49:EX49)</f>
        <v>1.1058620195426597E-2</v>
      </c>
      <c r="X75" s="53">
        <f>SUMPRODUCT(--(X$9=YEAR(Quarterly_PJ!$B$9:EY$9)),Quarterly_PJ!$B49:EY49)</f>
        <v>-8.4322635372034126E-3</v>
      </c>
      <c r="Y75" s="53">
        <f>SUMPRODUCT(--(Y$9=YEAR(Quarterly_PJ!$B$9:EZ$9)),Quarterly_PJ!$B49:EZ49)</f>
        <v>2.2339534272628355E-2</v>
      </c>
      <c r="Z75" s="53">
        <f>SUMPRODUCT(--(Z$9=YEAR(Quarterly_PJ!$B$9:FA$9)),Quarterly_PJ!$B49:FA49)</f>
        <v>2.2360860359837816E-2</v>
      </c>
      <c r="AA75" s="53">
        <f>SUMPRODUCT(--(AA$9=YEAR(Quarterly_PJ!$B$9:FB$9)),Quarterly_PJ!$B49:FB49)</f>
        <v>-1.2418904308057477E-3</v>
      </c>
      <c r="AB75" s="53">
        <f>SUMPRODUCT(--(AB$9=YEAR(Quarterly_PJ!$B$9:FC$9)),Quarterly_PJ!$B49:FC49)</f>
        <v>1.5475633382513298E-2</v>
      </c>
      <c r="AC75" s="53">
        <f>SUMPRODUCT(--(AC$9=YEAR(Quarterly_PJ!$B$9:FD$9)),Quarterly_PJ!$B49:FD49)</f>
        <v>9.0302250547995289E-4</v>
      </c>
      <c r="AD75" s="53">
        <f>SUMPRODUCT(--(AD$9=YEAR(Quarterly_PJ!$B$9:FE$9)),Quarterly_PJ!$B49:FE49)</f>
        <v>-1.8051986158245843E-2</v>
      </c>
      <c r="AE75" s="53">
        <f>SUMPRODUCT(--(AE$9=YEAR(Quarterly_PJ!$B$9:FF$9)),Quarterly_PJ!$B49:FF49)</f>
        <v>-5.3879610920668973E-2</v>
      </c>
      <c r="AF75" s="53">
        <f>SUMPRODUCT(--(AF$9=YEAR(Quarterly_PJ!$B$9:FG$9)),Quarterly_PJ!$B49:FG49)</f>
        <v>3.2882722316669194E-2</v>
      </c>
      <c r="AG75" s="53">
        <f>SUMPRODUCT(--(AG$9=YEAR(Quarterly_PJ!$B$9:FH$9)),Quarterly_PJ!$B49:FH49)</f>
        <v>2.9211025864523905E-2</v>
      </c>
      <c r="AH75" s="53">
        <f>SUMPRODUCT(--(AH$9=YEAR(Quarterly_PJ!$B$9:FI$9)),Quarterly_PJ!$B49:FI49)</f>
        <v>-4.6030824282319568E-2</v>
      </c>
      <c r="AI75" s="53">
        <f>SUMPRODUCT(--(AI$9=YEAR(Quarterly_PJ!$B$9:FJ$9)),Quarterly_PJ!$B49:FJ49)</f>
        <v>-5.3208133009047566E-2</v>
      </c>
      <c r="AJ75" s="53">
        <f>SUMPRODUCT(--(AJ$9=YEAR(Quarterly_PJ!$B$9:FK$9)),Quarterly_PJ!$B49:FK49)</f>
        <v>0.20268533709116807</v>
      </c>
      <c r="AK75" s="53">
        <f>SUMPRODUCT(--(AK$9=YEAR(Quarterly_PJ!$B$9:FL$9)),Quarterly_PJ!$B49:FL49)</f>
        <v>-0.10837965881102235</v>
      </c>
      <c r="AL75" s="53">
        <f>SUMPRODUCT(--(AL$9=YEAR(Quarterly_PJ!$B$9:FM$9)),Quarterly_PJ!$B49:FM49)</f>
        <v>1.6077536554583875E-2</v>
      </c>
      <c r="AM75" s="53">
        <f>SUMPRODUCT(--(AM$9=YEAR(Quarterly_PJ!$B$9:FN$9)),Quarterly_PJ!$B49:FN49)</f>
        <v>1.3128521715143508E-2</v>
      </c>
      <c r="AN75" s="53">
        <f>SUMPRODUCT(--(AN$9=YEAR(Quarterly_PJ!$B$9:FO$9)),Quarterly_PJ!$B49:FO49)</f>
        <v>0.25374159797121631</v>
      </c>
      <c r="AO75" s="53">
        <f>SUMPRODUCT(--(AO$9=YEAR(Quarterly_PJ!$B$9:FP$9)),Quarterly_PJ!$B49:FP49)</f>
        <v>-0.15456086114338435</v>
      </c>
      <c r="AP75" s="53">
        <f>SUMPRODUCT(--(AP$9=YEAR(Quarterly_PJ!$B$9:FQ$9)),Quarterly_PJ!$B49:FQ49)</f>
        <v>-1.9061734448523611E-2</v>
      </c>
      <c r="AQ75" s="53">
        <f>SUMPRODUCT(--(AQ$9=YEAR(Quarterly_PJ!$B$9:FU$9)),Quarterly_PJ!$B49:FU49)</f>
        <v>-0.1223602532422373</v>
      </c>
      <c r="AR75" s="53">
        <f>SUMPRODUCT(--(AR$9=YEAR(Quarterly_PJ!$B$9:FS$9)),Quarterly_PJ!$B49:FS49)</f>
        <v>1.9211819882449894E-3</v>
      </c>
      <c r="AS75" s="53">
        <f>SUMPRODUCT(--(AS$9=YEAR(Quarterly_PJ!$B$9:FU$9)),Quarterly_PJ!$B49:FU49)</f>
        <v>3.7216370880773147E-2</v>
      </c>
    </row>
    <row r="76" spans="1:45" ht="15" x14ac:dyDescent="0.25">
      <c r="A76" s="49" t="s">
        <v>25</v>
      </c>
      <c r="B76" s="53">
        <f t="shared" ref="B76:AP76" si="22">SUM(B77:B79)</f>
        <v>-0.79801543954849219</v>
      </c>
      <c r="C76" s="53">
        <f t="shared" si="22"/>
        <v>-2.9836853757286068</v>
      </c>
      <c r="D76" s="53">
        <f t="shared" si="22"/>
        <v>1.16316383846283</v>
      </c>
      <c r="E76" s="53">
        <f t="shared" si="22"/>
        <v>0.39692121120452906</v>
      </c>
      <c r="F76" s="53">
        <f t="shared" si="22"/>
        <v>-0.70548230298995984</v>
      </c>
      <c r="G76" s="53">
        <f t="shared" si="22"/>
        <v>1.1842115625762937</v>
      </c>
      <c r="H76" s="53">
        <f t="shared" si="22"/>
        <v>-1.3877387046814446E-3</v>
      </c>
      <c r="I76" s="53">
        <f t="shared" si="22"/>
        <v>-0.81449035909652723</v>
      </c>
      <c r="J76" s="53">
        <f t="shared" si="22"/>
        <v>-5.9986617372131334</v>
      </c>
      <c r="K76" s="53">
        <f t="shared" si="22"/>
        <v>5.0116779117965695</v>
      </c>
      <c r="L76" s="53">
        <f t="shared" si="22"/>
        <v>1.4704628204536432</v>
      </c>
      <c r="M76" s="53">
        <f t="shared" si="22"/>
        <v>-2.6870428925895697</v>
      </c>
      <c r="N76" s="53">
        <f t="shared" si="22"/>
        <v>0.52506386566162044</v>
      </c>
      <c r="O76" s="53">
        <f t="shared" si="22"/>
        <v>13.444340795974732</v>
      </c>
      <c r="P76" s="53">
        <f t="shared" si="22"/>
        <v>7.919375981178284</v>
      </c>
      <c r="Q76" s="53">
        <f t="shared" si="22"/>
        <v>9.9606608006095883</v>
      </c>
      <c r="R76" s="53">
        <f t="shared" si="22"/>
        <v>6.412616790942514</v>
      </c>
      <c r="S76" s="53">
        <f t="shared" si="22"/>
        <v>2.4560223891074662</v>
      </c>
      <c r="T76" s="53">
        <f t="shared" si="22"/>
        <v>1.0322050101190299</v>
      </c>
      <c r="U76" s="53">
        <f t="shared" si="22"/>
        <v>2.8577992604150868</v>
      </c>
      <c r="V76" s="53">
        <f t="shared" si="22"/>
        <v>1.5713550883274436</v>
      </c>
      <c r="W76" s="53">
        <f t="shared" si="22"/>
        <v>1.7642027777759997</v>
      </c>
      <c r="X76" s="53">
        <f t="shared" si="22"/>
        <v>13.331452033289183</v>
      </c>
      <c r="Y76" s="53">
        <f t="shared" si="22"/>
        <v>0.40794050182386821</v>
      </c>
      <c r="Z76" s="53">
        <f t="shared" si="22"/>
        <v>-0.30782440661492982</v>
      </c>
      <c r="AA76" s="53">
        <f t="shared" si="22"/>
        <v>5.1603983209770652</v>
      </c>
      <c r="AB76" s="53">
        <f t="shared" si="22"/>
        <v>-1.8440740361522761</v>
      </c>
      <c r="AC76" s="53">
        <f t="shared" si="22"/>
        <v>0.59511328220595661</v>
      </c>
      <c r="AD76" s="53">
        <f t="shared" si="22"/>
        <v>1.3073487462017555</v>
      </c>
      <c r="AE76" s="53">
        <f t="shared" si="22"/>
        <v>-3.5737728673552986</v>
      </c>
      <c r="AF76" s="53">
        <f t="shared" si="22"/>
        <v>3.8641568592334243</v>
      </c>
      <c r="AG76" s="53">
        <f t="shared" si="22"/>
        <v>-0.66803794534940741</v>
      </c>
      <c r="AH76" s="53">
        <f t="shared" si="22"/>
        <v>-1.0683170993678452</v>
      </c>
      <c r="AI76" s="53">
        <f t="shared" si="22"/>
        <v>1.4714468453824043</v>
      </c>
      <c r="AJ76" s="53">
        <f t="shared" si="22"/>
        <v>0.20248432873165412</v>
      </c>
      <c r="AK76" s="53">
        <f t="shared" si="22"/>
        <v>0.13238210572335818</v>
      </c>
      <c r="AL76" s="53">
        <f t="shared" si="22"/>
        <v>0.74476503921879178</v>
      </c>
      <c r="AM76" s="53">
        <f t="shared" si="22"/>
        <v>-1.5549570091939828</v>
      </c>
      <c r="AN76" s="53">
        <f t="shared" si="22"/>
        <v>0.31458098666471346</v>
      </c>
      <c r="AO76" s="53">
        <f t="shared" si="22"/>
        <v>1.162175310900079</v>
      </c>
      <c r="AP76" s="53">
        <f t="shared" si="22"/>
        <v>-0.97688105660558988</v>
      </c>
      <c r="AQ76" s="53">
        <f>SUM(AQ77:AQ79)</f>
        <v>-0.93193384743888841</v>
      </c>
      <c r="AR76" s="53">
        <f t="shared" ref="AR76" si="23">SUM(AR77:AR79)</f>
        <v>3.6865815358038083</v>
      </c>
      <c r="AS76" s="53">
        <f>SUM(AS77:AS79)</f>
        <v>-2.8145174209782819</v>
      </c>
    </row>
    <row r="77" spans="1:45" ht="17.25" x14ac:dyDescent="0.25">
      <c r="A77" s="50" t="s">
        <v>132</v>
      </c>
      <c r="B77" s="53">
        <f>SUMPRODUCT(--(B$9=YEAR(Quarterly_PJ!$B$9:EC$9)),Quarterly_PJ!$B51:EC51)</f>
        <v>0.68738354684829717</v>
      </c>
      <c r="C77" s="53">
        <f>SUMPRODUCT(--(C$9=YEAR(Quarterly_PJ!$B$9:ED$9)),Quarterly_PJ!$B51:ED51)</f>
        <v>-1.268376808948517</v>
      </c>
      <c r="D77" s="53">
        <f>SUMPRODUCT(--(D$9=YEAR(Quarterly_PJ!$B$9:EE$9)),Quarterly_PJ!$B51:EE51)</f>
        <v>1.2483377037048399E-2</v>
      </c>
      <c r="E77" s="53">
        <f>SUMPRODUCT(--(E$9=YEAR(Quarterly_PJ!$B$9:EF$9)),Quarterly_PJ!$B51:EF51)</f>
        <v>0.27144305557250981</v>
      </c>
      <c r="F77" s="53">
        <f>SUMPRODUCT(--(F$9=YEAR(Quarterly_PJ!$B$9:EG$9)),Quarterly_PJ!$B51:EG51)</f>
        <v>-0.19734060316085808</v>
      </c>
      <c r="G77" s="53">
        <f>SUMPRODUCT(--(G$9=YEAR(Quarterly_PJ!$B$9:EH$9)),Quarterly_PJ!$B51:EH51)</f>
        <v>-0.22620254631042486</v>
      </c>
      <c r="H77" s="53">
        <f>SUMPRODUCT(--(H$9=YEAR(Quarterly_PJ!$B$9:EI$9)),Quarterly_PJ!$B51:EI51)</f>
        <v>5.4579577045440704E-2</v>
      </c>
      <c r="I77" s="53">
        <f>SUMPRODUCT(--(I$9=YEAR(Quarterly_PJ!$B$9:EJ$9)),Quarterly_PJ!$B51:EJ51)</f>
        <v>-0.11230346334457397</v>
      </c>
      <c r="J77" s="53">
        <f>SUMPRODUCT(--(J$9=YEAR(Quarterly_PJ!$B$9:EK$9)),Quarterly_PJ!$B51:EK51)</f>
        <v>-0.54279225116729735</v>
      </c>
      <c r="K77" s="53">
        <f>SUMPRODUCT(--(K$9=YEAR(Quarterly_PJ!$B$9:EL$9)),Quarterly_PJ!$B51:EL51)</f>
        <v>0.83338274219512942</v>
      </c>
      <c r="L77" s="53">
        <f>SUMPRODUCT(--(L$9=YEAR(Quarterly_PJ!$B$9:EM$9)),Quarterly_PJ!$B51:EM51)</f>
        <v>0.24286269235610958</v>
      </c>
      <c r="M77" s="53">
        <f>SUMPRODUCT(--(M$9=YEAR(Quarterly_PJ!$B$9:EN$9)),Quarterly_PJ!$B51:EN51)</f>
        <v>-0.44325374479293833</v>
      </c>
      <c r="N77" s="53">
        <f>SUMPRODUCT(--(N$9=YEAR(Quarterly_PJ!$B$9:EO$9)),Quarterly_PJ!$B51:EO51)</f>
        <v>-0.51285091827392582</v>
      </c>
      <c r="O77" s="53">
        <f>SUMPRODUCT(--(O$9=YEAR(Quarterly_PJ!$B$9:EP$9)),Quarterly_PJ!$B51:EP51)</f>
        <v>0.10104026601791383</v>
      </c>
      <c r="P77" s="53">
        <f>SUMPRODUCT(--(P$9=YEAR(Quarterly_PJ!$B$9:EQ$9)),Quarterly_PJ!$B51:EQ51)</f>
        <v>-3.0082122859954791E-2</v>
      </c>
      <c r="Q77" s="53">
        <f>SUMPRODUCT(--(Q$9=YEAR(Quarterly_PJ!$B$9:ER$9)),Quarterly_PJ!$B51:ER51)</f>
        <v>0.40660142349243156</v>
      </c>
      <c r="R77" s="53">
        <f>SUMPRODUCT(--(R$9=YEAR(Quarterly_PJ!$B$9:ES$9)),Quarterly_PJ!$B51:ES51)</f>
        <v>1.1151282349495755</v>
      </c>
      <c r="S77" s="53">
        <f>SUMPRODUCT(--(S$9=YEAR(Quarterly_PJ!$B$9:ET$9)),Quarterly_PJ!$B51:ET51)</f>
        <v>0.573401102589286</v>
      </c>
      <c r="T77" s="53">
        <f>SUMPRODUCT(--(T$9=YEAR(Quarterly_PJ!$B$9:EU$9)),Quarterly_PJ!$B51:EU51)</f>
        <v>1.0324135496166944</v>
      </c>
      <c r="U77" s="53">
        <f>SUMPRODUCT(--(U$9=YEAR(Quarterly_PJ!$B$9:EV$9)),Quarterly_PJ!$B51:EV51)</f>
        <v>-1.5376437983213771</v>
      </c>
      <c r="V77" s="53">
        <f>SUMPRODUCT(--(V$9=YEAR(Quarterly_PJ!$B$9:EW$9)),Quarterly_PJ!$B51:EW51)</f>
        <v>0.20649551621106285</v>
      </c>
      <c r="W77" s="53">
        <f>SUMPRODUCT(--(W$9=YEAR(Quarterly_PJ!$B$9:EX$9)),Quarterly_PJ!$B51:EX51)</f>
        <v>0.69025319203205127</v>
      </c>
      <c r="X77" s="53">
        <f>SUMPRODUCT(--(X$9=YEAR(Quarterly_PJ!$B$9:EY$9)),Quarterly_PJ!$B51:EY51)</f>
        <v>0.69503678738163843</v>
      </c>
      <c r="Y77" s="53">
        <f>SUMPRODUCT(--(Y$9=YEAR(Quarterly_PJ!$B$9:EZ$9)),Quarterly_PJ!$B51:EZ51)</f>
        <v>2.759250262177575</v>
      </c>
      <c r="Z77" s="53">
        <f>SUMPRODUCT(--(Z$9=YEAR(Quarterly_PJ!$B$9:FA$9)),Quarterly_PJ!$B51:FA51)</f>
        <v>0.15011902768563357</v>
      </c>
      <c r="AA77" s="53">
        <f>SUMPRODUCT(--(AA$9=YEAR(Quarterly_PJ!$B$9:FB$9)),Quarterly_PJ!$B51:FB51)</f>
        <v>3.591856090831985</v>
      </c>
      <c r="AB77" s="53">
        <f>SUMPRODUCT(--(AB$9=YEAR(Quarterly_PJ!$B$9:FC$9)),Quarterly_PJ!$B51:FC51)</f>
        <v>-1.452566378039907</v>
      </c>
      <c r="AC77" s="53">
        <f>SUMPRODUCT(--(AC$9=YEAR(Quarterly_PJ!$B$9:FD$9)),Quarterly_PJ!$B51:FD51)</f>
        <v>0.33889456280043784</v>
      </c>
      <c r="AD77" s="53">
        <f>SUMPRODUCT(--(AD$9=YEAR(Quarterly_PJ!$B$9:FE$9)),Quarterly_PJ!$B51:FE51)</f>
        <v>0.49287179621948218</v>
      </c>
      <c r="AE77" s="53">
        <f>SUMPRODUCT(--(AE$9=YEAR(Quarterly_PJ!$B$9:FF$9)),Quarterly_PJ!$B51:FF51)</f>
        <v>-1.8123355349661803</v>
      </c>
      <c r="AF77" s="53">
        <f>SUMPRODUCT(--(AF$9=YEAR(Quarterly_PJ!$B$9:FG$9)),Quarterly_PJ!$B51:FG51)</f>
        <v>2.1782224939989758</v>
      </c>
      <c r="AG77" s="53">
        <f>SUMPRODUCT(--(AG$9=YEAR(Quarterly_PJ!$B$9:FH$9)),Quarterly_PJ!$B51:FH51)</f>
        <v>8.9346313884863138E-2</v>
      </c>
      <c r="AH77" s="53">
        <f>SUMPRODUCT(--(AH$9=YEAR(Quarterly_PJ!$B$9:FI$9)),Quarterly_PJ!$B51:FI51)</f>
        <v>-1.4118228032449744</v>
      </c>
      <c r="AI77" s="53">
        <f>SUMPRODUCT(--(AI$9=YEAR(Quarterly_PJ!$B$9:FJ$9)),Quarterly_PJ!$B51:FJ51)</f>
        <v>1.9353796118113291</v>
      </c>
      <c r="AJ77" s="53">
        <f>SUMPRODUCT(--(AJ$9=YEAR(Quarterly_PJ!$B$9:FK$9)),Quarterly_PJ!$B51:FK51)</f>
        <v>0.53627701132352124</v>
      </c>
      <c r="AK77" s="53">
        <f>SUMPRODUCT(--(AK$9=YEAR(Quarterly_PJ!$B$9:FL$9)),Quarterly_PJ!$B51:FL51)</f>
        <v>-0.18469395133520039</v>
      </c>
      <c r="AL77" s="53">
        <f>SUMPRODUCT(--(AL$9=YEAR(Quarterly_PJ!$B$9:FM$9)),Quarterly_PJ!$B51:FM51)</f>
        <v>0.25912819643712959</v>
      </c>
      <c r="AM77" s="53">
        <f>SUMPRODUCT(--(AM$9=YEAR(Quarterly_PJ!$B$9:FN$9)),Quarterly_PJ!$B51:FN51)</f>
        <v>-1.3969940650129793</v>
      </c>
      <c r="AN77" s="53">
        <f>SUMPRODUCT(--(AN$9=YEAR(Quarterly_PJ!$B$9:FO$9)),Quarterly_PJ!$B51:FO51)</f>
        <v>0.66061910048985262</v>
      </c>
      <c r="AO77" s="53">
        <f>SUMPRODUCT(--(AO$9=YEAR(Quarterly_PJ!$B$9:FP$9)),Quarterly_PJ!$B51:FP51)</f>
        <v>-0.73840795498524825</v>
      </c>
      <c r="AP77" s="53">
        <f>SUMPRODUCT(--(AP$9=YEAR(Quarterly_PJ!$B$9:FQ$9)),Quarterly_PJ!$B51:FQ51)</f>
        <v>0.6441132644060279</v>
      </c>
      <c r="AQ77" s="53">
        <f>SUMPRODUCT(--(AQ$9=YEAR(Quarterly_PJ!$B$9:FU$9)),Quarterly_PJ!$B51:FU51)</f>
        <v>-0.25029526141644087</v>
      </c>
      <c r="AR77" s="53">
        <f>SUMPRODUCT(--(AR$9=YEAR(Quarterly_PJ!$B$9:FS$9)),Quarterly_PJ!$B51:FS51)</f>
        <v>2.3860478908173191</v>
      </c>
      <c r="AS77" s="53">
        <f>SUMPRODUCT(--(AS$9=YEAR(Quarterly_PJ!$B$9:FU$9)),Quarterly_PJ!$B51:FU51)</f>
        <v>-2.7374676219936478</v>
      </c>
    </row>
    <row r="78" spans="1:45" ht="17.25" x14ac:dyDescent="0.25">
      <c r="A78" s="50" t="s">
        <v>133</v>
      </c>
      <c r="B78" s="53">
        <f>SUMPRODUCT(--(B$9=YEAR(Quarterly_PJ!$B$9:EC$9)),Quarterly_PJ!$B52:EC52)</f>
        <v>-1.4853989863967894</v>
      </c>
      <c r="C78" s="53">
        <f>SUMPRODUCT(--(C$9=YEAR(Quarterly_PJ!$B$9:ED$9)),Quarterly_PJ!$B52:ED52)</f>
        <v>-1.71530856678009</v>
      </c>
      <c r="D78" s="53">
        <f>SUMPRODUCT(--(D$9=YEAR(Quarterly_PJ!$B$9:EE$9)),Quarterly_PJ!$B52:EE52)</f>
        <v>1.1506804614257815</v>
      </c>
      <c r="E78" s="53">
        <f>SUMPRODUCT(--(E$9=YEAR(Quarterly_PJ!$B$9:EF$9)),Quarterly_PJ!$B52:EF52)</f>
        <v>0.12547815563201925</v>
      </c>
      <c r="F78" s="53">
        <f>SUMPRODUCT(--(F$9=YEAR(Quarterly_PJ!$B$9:EG$9)),Quarterly_PJ!$B52:EG52)</f>
        <v>-0.50814169982910173</v>
      </c>
      <c r="G78" s="53">
        <f>SUMPRODUCT(--(G$9=YEAR(Quarterly_PJ!$B$9:EH$9)),Quarterly_PJ!$B52:EH52)</f>
        <v>1.4104141088867186</v>
      </c>
      <c r="H78" s="53">
        <f>SUMPRODUCT(--(H$9=YEAR(Quarterly_PJ!$B$9:EI$9)),Quarterly_PJ!$B52:EI52)</f>
        <v>-5.5967315750122149E-2</v>
      </c>
      <c r="I78" s="53">
        <f>SUMPRODUCT(--(I$9=YEAR(Quarterly_PJ!$B$9:EJ$9)),Quarterly_PJ!$B52:EJ52)</f>
        <v>-0.70218689575195326</v>
      </c>
      <c r="J78" s="53">
        <f>SUMPRODUCT(--(J$9=YEAR(Quarterly_PJ!$B$9:EK$9)),Quarterly_PJ!$B52:EK52)</f>
        <v>-5.4558694860458363</v>
      </c>
      <c r="K78" s="53">
        <f>SUMPRODUCT(--(K$9=YEAR(Quarterly_PJ!$B$9:EL$9)),Quarterly_PJ!$B52:EL52)</f>
        <v>4.1782951696014399</v>
      </c>
      <c r="L78" s="53">
        <f>SUMPRODUCT(--(L$9=YEAR(Quarterly_PJ!$B$9:EM$9)),Quarterly_PJ!$B52:EM52)</f>
        <v>1.2276001280975337</v>
      </c>
      <c r="M78" s="53">
        <f>SUMPRODUCT(--(M$9=YEAR(Quarterly_PJ!$B$9:EN$9)),Quarterly_PJ!$B52:EN52)</f>
        <v>-2.2437891477966314</v>
      </c>
      <c r="N78" s="53">
        <f>SUMPRODUCT(--(N$9=YEAR(Quarterly_PJ!$B$9:EO$9)),Quarterly_PJ!$B52:EO52)</f>
        <v>-2.502295855789185</v>
      </c>
      <c r="O78" s="53">
        <f>SUMPRODUCT(--(O$9=YEAR(Quarterly_PJ!$B$9:EP$9)),Quarterly_PJ!$B52:EP52)</f>
        <v>1.5463684399795539</v>
      </c>
      <c r="P78" s="53">
        <f>SUMPRODUCT(--(P$9=YEAR(Quarterly_PJ!$B$9:EQ$9)),Quarterly_PJ!$B52:EQ52)</f>
        <v>-1.4844551868057252</v>
      </c>
      <c r="Q78" s="53">
        <f>SUMPRODUCT(--(Q$9=YEAR(Quarterly_PJ!$B$9:ER$9)),Quarterly_PJ!$B52:ER52)</f>
        <v>7.7627516365050442E-2</v>
      </c>
      <c r="R78" s="53">
        <f>SUMPRODUCT(--(R$9=YEAR(Quarterly_PJ!$B$9:ES$9)),Quarterly_PJ!$B52:ES52)</f>
        <v>1.5561709984150365</v>
      </c>
      <c r="S78" s="53">
        <f>SUMPRODUCT(--(S$9=YEAR(Quarterly_PJ!$B$9:ET$9)),Quarterly_PJ!$B52:ET52)</f>
        <v>8.8543348832194724E-2</v>
      </c>
      <c r="T78" s="53">
        <f>SUMPRODUCT(--(T$9=YEAR(Quarterly_PJ!$B$9:EU$9)),Quarterly_PJ!$B52:EU52)</f>
        <v>-2.716404074203504</v>
      </c>
      <c r="U78" s="53">
        <f>SUMPRODUCT(--(U$9=YEAR(Quarterly_PJ!$B$9:EV$9)),Quarterly_PJ!$B52:EV52)</f>
        <v>-4.8262669888805121E-2</v>
      </c>
      <c r="V78" s="53">
        <f>SUMPRODUCT(--(V$9=YEAR(Quarterly_PJ!$B$9:EW$9)),Quarterly_PJ!$B52:EW52)</f>
        <v>1.3648595721163808</v>
      </c>
      <c r="W78" s="53">
        <f>SUMPRODUCT(--(W$9=YEAR(Quarterly_PJ!$B$9:EX$9)),Quarterly_PJ!$B52:EX52)</f>
        <v>1.0739495857439485</v>
      </c>
      <c r="X78" s="53">
        <f>SUMPRODUCT(--(X$9=YEAR(Quarterly_PJ!$B$9:EY$9)),Quarterly_PJ!$B52:EY52)</f>
        <v>12.636415245907545</v>
      </c>
      <c r="Y78" s="53">
        <f>SUMPRODUCT(--(Y$9=YEAR(Quarterly_PJ!$B$9:EZ$9)),Quarterly_PJ!$B52:EZ52)</f>
        <v>-2.3513097603537068</v>
      </c>
      <c r="Z78" s="53">
        <f>SUMPRODUCT(--(Z$9=YEAR(Quarterly_PJ!$B$9:FA$9)),Quarterly_PJ!$B52:FA52)</f>
        <v>-0.45794343430056339</v>
      </c>
      <c r="AA78" s="53">
        <f>SUMPRODUCT(--(AA$9=YEAR(Quarterly_PJ!$B$9:FB$9)),Quarterly_PJ!$B52:FB52)</f>
        <v>1.5685422301450804</v>
      </c>
      <c r="AB78" s="53">
        <f>SUMPRODUCT(--(AB$9=YEAR(Quarterly_PJ!$B$9:FC$9)),Quarterly_PJ!$B52:FC52)</f>
        <v>-0.39150765811236909</v>
      </c>
      <c r="AC78" s="53">
        <f>SUMPRODUCT(--(AC$9=YEAR(Quarterly_PJ!$B$9:FD$9)),Quarterly_PJ!$B52:FD52)</f>
        <v>0.25621871940551877</v>
      </c>
      <c r="AD78" s="53">
        <f>SUMPRODUCT(--(AD$9=YEAR(Quarterly_PJ!$B$9:FE$9)),Quarterly_PJ!$B52:FE52)</f>
        <v>0.81447694998227327</v>
      </c>
      <c r="AE78" s="53">
        <f>SUMPRODUCT(--(AE$9=YEAR(Quarterly_PJ!$B$9:FF$9)),Quarterly_PJ!$B52:FF52)</f>
        <v>-1.7614373323891184</v>
      </c>
      <c r="AF78" s="53">
        <f>SUMPRODUCT(--(AF$9=YEAR(Quarterly_PJ!$B$9:FG$9)),Quarterly_PJ!$B52:FG52)</f>
        <v>1.6859343652344483</v>
      </c>
      <c r="AG78" s="53">
        <f>SUMPRODUCT(--(AG$9=YEAR(Quarterly_PJ!$B$9:FH$9)),Quarterly_PJ!$B52:FH52)</f>
        <v>-0.75738425923427055</v>
      </c>
      <c r="AH78" s="53">
        <f>SUMPRODUCT(--(AH$9=YEAR(Quarterly_PJ!$B$9:FI$9)),Quarterly_PJ!$B52:FI52)</f>
        <v>0.34350570387712914</v>
      </c>
      <c r="AI78" s="53">
        <f>SUMPRODUCT(--(AI$9=YEAR(Quarterly_PJ!$B$9:FJ$9)),Quarterly_PJ!$B52:FJ52)</f>
        <v>-0.46393276642892467</v>
      </c>
      <c r="AJ78" s="53">
        <f>SUMPRODUCT(--(AJ$9=YEAR(Quarterly_PJ!$B$9:FK$9)),Quarterly_PJ!$B52:FK52)</f>
        <v>-0.33379268259186712</v>
      </c>
      <c r="AK78" s="53">
        <f>SUMPRODUCT(--(AK$9=YEAR(Quarterly_PJ!$B$9:FL$9)),Quarterly_PJ!$B52:FL52)</f>
        <v>0.31707605705855857</v>
      </c>
      <c r="AL78" s="53">
        <f>SUMPRODUCT(--(AL$9=YEAR(Quarterly_PJ!$B$9:FM$9)),Quarterly_PJ!$B52:FM52)</f>
        <v>0.48563684278166219</v>
      </c>
      <c r="AM78" s="53">
        <f>SUMPRODUCT(--(AM$9=YEAR(Quarterly_PJ!$B$9:FN$9)),Quarterly_PJ!$B52:FN52)</f>
        <v>-0.15796294418100354</v>
      </c>
      <c r="AN78" s="53">
        <f>SUMPRODUCT(--(AN$9=YEAR(Quarterly_PJ!$B$9:FO$9)),Quarterly_PJ!$B52:FO52)</f>
        <v>-0.34603811382513916</v>
      </c>
      <c r="AO78" s="53">
        <f>SUMPRODUCT(--(AO$9=YEAR(Quarterly_PJ!$B$9:FP$9)),Quarterly_PJ!$B52:FP52)</f>
        <v>1.9005832658853272</v>
      </c>
      <c r="AP78" s="53">
        <f>SUMPRODUCT(--(AP$9=YEAR(Quarterly_PJ!$B$9:FQ$9)),Quarterly_PJ!$B52:FQ52)</f>
        <v>-1.6209943210116178</v>
      </c>
      <c r="AQ78" s="53">
        <f>SUMPRODUCT(--(AQ$9=YEAR(Quarterly_PJ!$B$9:FU$9)),Quarterly_PJ!$B52:FU52)</f>
        <v>-0.68163858602244753</v>
      </c>
      <c r="AR78" s="53">
        <f>SUMPRODUCT(--(AR$9=YEAR(Quarterly_PJ!$B$9:FS$9)),Quarterly_PJ!$B52:FS52)</f>
        <v>1.3005336449864893</v>
      </c>
      <c r="AS78" s="53">
        <f>SUMPRODUCT(--(AS$9=YEAR(Quarterly_PJ!$B$9:FU$9)),Quarterly_PJ!$B52:FU52)</f>
        <v>-7.7049798984634099E-2</v>
      </c>
    </row>
    <row r="79" spans="1:45" ht="17.25" x14ac:dyDescent="0.25">
      <c r="A79" s="50" t="s">
        <v>135</v>
      </c>
      <c r="B79" s="53">
        <f>SUMPRODUCT(--(B$9=YEAR(Quarterly_PJ!$B$9:EC$9)),Quarterly_PJ!$B53:EC53)</f>
        <v>0</v>
      </c>
      <c r="C79" s="53">
        <f>SUMPRODUCT(--(C$9=YEAR(Quarterly_PJ!$B$9:ED$9)),Quarterly_PJ!$B53:ED53)</f>
        <v>0</v>
      </c>
      <c r="D79" s="53">
        <f>SUMPRODUCT(--(D$9=YEAR(Quarterly_PJ!$B$9:EE$9)),Quarterly_PJ!$B53:EE53)</f>
        <v>0</v>
      </c>
      <c r="E79" s="53">
        <f>SUMPRODUCT(--(E$9=YEAR(Quarterly_PJ!$B$9:EF$9)),Quarterly_PJ!$B53:EF53)</f>
        <v>0</v>
      </c>
      <c r="F79" s="53">
        <f>SUMPRODUCT(--(F$9=YEAR(Quarterly_PJ!$B$9:EG$9)),Quarterly_PJ!$B53:EG53)</f>
        <v>0</v>
      </c>
      <c r="G79" s="53">
        <f>SUMPRODUCT(--(G$9=YEAR(Quarterly_PJ!$B$9:EH$9)),Quarterly_PJ!$B53:EH53)</f>
        <v>0</v>
      </c>
      <c r="H79" s="53">
        <f>SUMPRODUCT(--(H$9=YEAR(Quarterly_PJ!$B$9:EI$9)),Quarterly_PJ!$B53:EI53)</f>
        <v>0</v>
      </c>
      <c r="I79" s="53">
        <f>SUMPRODUCT(--(I$9=YEAR(Quarterly_PJ!$B$9:EJ$9)),Quarterly_PJ!$B53:EJ53)</f>
        <v>0</v>
      </c>
      <c r="J79" s="53">
        <f>SUMPRODUCT(--(J$9=YEAR(Quarterly_PJ!$B$9:EK$9)),Quarterly_PJ!$B53:EK53)</f>
        <v>0</v>
      </c>
      <c r="K79" s="53">
        <f>SUMPRODUCT(--(K$9=YEAR(Quarterly_PJ!$B$9:EL$9)),Quarterly_PJ!$B53:EL53)</f>
        <v>0</v>
      </c>
      <c r="L79" s="53">
        <f>SUMPRODUCT(--(L$9=YEAR(Quarterly_PJ!$B$9:EM$9)),Quarterly_PJ!$B53:EM53)</f>
        <v>0</v>
      </c>
      <c r="M79" s="53">
        <f>SUMPRODUCT(--(M$9=YEAR(Quarterly_PJ!$B$9:EN$9)),Quarterly_PJ!$B53:EN53)</f>
        <v>0</v>
      </c>
      <c r="N79" s="53">
        <f>SUMPRODUCT(--(N$9=YEAR(Quarterly_PJ!$B$9:EO$9)),Quarterly_PJ!$B53:EO53)</f>
        <v>3.5402106397247315</v>
      </c>
      <c r="O79" s="53">
        <f>SUMPRODUCT(--(O$9=YEAR(Quarterly_PJ!$B$9:EP$9)),Quarterly_PJ!$B53:EP53)</f>
        <v>11.796932089977265</v>
      </c>
      <c r="P79" s="53">
        <f>SUMPRODUCT(--(P$9=YEAR(Quarterly_PJ!$B$9:EQ$9)),Quarterly_PJ!$B53:EQ53)</f>
        <v>9.4339132908439645</v>
      </c>
      <c r="Q79" s="53">
        <f>SUMPRODUCT(--(Q$9=YEAR(Quarterly_PJ!$B$9:ER$9)),Quarterly_PJ!$B53:ER53)</f>
        <v>9.4764318607521059</v>
      </c>
      <c r="R79" s="53">
        <f>SUMPRODUCT(--(R$9=YEAR(Quarterly_PJ!$B$9:ES$9)),Quarterly_PJ!$B53:ES53)</f>
        <v>3.7413175575779021</v>
      </c>
      <c r="S79" s="53">
        <f>SUMPRODUCT(--(S$9=YEAR(Quarterly_PJ!$B$9:ET$9)),Quarterly_PJ!$B53:ET53)</f>
        <v>1.7940779376859852</v>
      </c>
      <c r="T79" s="53">
        <f>SUMPRODUCT(--(T$9=YEAR(Quarterly_PJ!$B$9:EU$9)),Quarterly_PJ!$B53:EU53)</f>
        <v>2.7161955347058395</v>
      </c>
      <c r="U79" s="53">
        <f>SUMPRODUCT(--(U$9=YEAR(Quarterly_PJ!$B$9:EV$9)),Quarterly_PJ!$B53:EV53)</f>
        <v>4.443705728625269</v>
      </c>
      <c r="V79" s="53">
        <f>SUMPRODUCT(--(V$9=YEAR(Quarterly_PJ!$B$9:EW$9)),Quarterly_PJ!$B53:EW53)</f>
        <v>0</v>
      </c>
      <c r="W79" s="53">
        <f>SUMPRODUCT(--(W$9=YEAR(Quarterly_PJ!$B$9:EX$9)),Quarterly_PJ!$B53:EX53)</f>
        <v>0</v>
      </c>
      <c r="X79" s="53">
        <f>SUMPRODUCT(--(X$9=YEAR(Quarterly_PJ!$B$9:EY$9)),Quarterly_PJ!$B53:EY53)</f>
        <v>0</v>
      </c>
      <c r="Y79" s="53">
        <f>SUMPRODUCT(--(Y$9=YEAR(Quarterly_PJ!$B$9:EZ$9)),Quarterly_PJ!$B53:EZ53)</f>
        <v>0</v>
      </c>
      <c r="Z79" s="53">
        <f>SUMPRODUCT(--(Z$9=YEAR(Quarterly_PJ!$B$9:FA$9)),Quarterly_PJ!$B53:FA53)</f>
        <v>0</v>
      </c>
      <c r="AA79" s="53">
        <f>SUMPRODUCT(--(AA$9=YEAR(Quarterly_PJ!$B$9:FB$9)),Quarterly_PJ!$B53:FB53)</f>
        <v>0</v>
      </c>
      <c r="AB79" s="53">
        <f>SUMPRODUCT(--(AB$9=YEAR(Quarterly_PJ!$B$9:FC$9)),Quarterly_PJ!$B53:FC53)</f>
        <v>0</v>
      </c>
      <c r="AC79" s="53">
        <f>SUMPRODUCT(--(AC$9=YEAR(Quarterly_PJ!$B$9:FD$9)),Quarterly_PJ!$B53:FD53)</f>
        <v>0</v>
      </c>
      <c r="AD79" s="53">
        <f>SUMPRODUCT(--(AD$9=YEAR(Quarterly_PJ!$B$9:FE$9)),Quarterly_PJ!$B53:FE53)</f>
        <v>0</v>
      </c>
      <c r="AE79" s="53">
        <f>SUMPRODUCT(--(AE$9=YEAR(Quarterly_PJ!$B$9:FF$9)),Quarterly_PJ!$B53:FF53)</f>
        <v>0</v>
      </c>
      <c r="AF79" s="53">
        <f>SUMPRODUCT(--(AF$9=YEAR(Quarterly_PJ!$B$9:FG$9)),Quarterly_PJ!$B53:FG53)</f>
        <v>0</v>
      </c>
      <c r="AG79" s="53">
        <f>SUMPRODUCT(--(AG$9=YEAR(Quarterly_PJ!$B$9:FH$9)),Quarterly_PJ!$B53:FH53)</f>
        <v>0</v>
      </c>
      <c r="AH79" s="53">
        <f>SUMPRODUCT(--(AH$9=YEAR(Quarterly_PJ!$B$9:FI$9)),Quarterly_PJ!$B53:FI53)</f>
        <v>0</v>
      </c>
      <c r="AI79" s="53">
        <f>SUMPRODUCT(--(AI$9=YEAR(Quarterly_PJ!$B$9:FJ$9)),Quarterly_PJ!$B53:FJ53)</f>
        <v>0</v>
      </c>
      <c r="AJ79" s="53">
        <f>SUMPRODUCT(--(AJ$9=YEAR(Quarterly_PJ!$B$9:FK$9)),Quarterly_PJ!$B53:FK53)</f>
        <v>0</v>
      </c>
      <c r="AK79" s="53">
        <f>SUMPRODUCT(--(AK$9=YEAR(Quarterly_PJ!$B$9:FL$9)),Quarterly_PJ!$B53:FL53)</f>
        <v>0</v>
      </c>
      <c r="AL79" s="53">
        <f>SUMPRODUCT(--(AL$9=YEAR(Quarterly_PJ!$B$9:FM$9)),Quarterly_PJ!$B53:FM53)</f>
        <v>0</v>
      </c>
      <c r="AM79" s="53">
        <f>SUMPRODUCT(--(AM$9=YEAR(Quarterly_PJ!$B$9:FN$9)),Quarterly_PJ!$B53:FN53)</f>
        <v>0</v>
      </c>
      <c r="AN79" s="53">
        <f>SUMPRODUCT(--(AN$9=YEAR(Quarterly_PJ!$B$9:FO$9)),Quarterly_PJ!$B53:FO53)</f>
        <v>0</v>
      </c>
      <c r="AO79" s="53">
        <f>SUMPRODUCT(--(AO$9=YEAR(Quarterly_PJ!$B$9:FP$9)),Quarterly_PJ!$B53:FP53)</f>
        <v>0</v>
      </c>
      <c r="AP79" s="53">
        <f>SUMPRODUCT(--(AP$9=YEAR(Quarterly_PJ!$B$9:FQ$9)),Quarterly_PJ!$B53:FQ53)</f>
        <v>0</v>
      </c>
      <c r="AQ79" s="53">
        <f>SUMPRODUCT(--(AQ$9=YEAR(Quarterly_PJ!$B$9:FU$9)),Quarterly_PJ!$B53:FU53)</f>
        <v>0</v>
      </c>
      <c r="AR79" s="53">
        <f>SUMPRODUCT(--(AR$9=YEAR(Quarterly_PJ!$B$9:FS$9)),Quarterly_PJ!$B53:FS53)</f>
        <v>0</v>
      </c>
      <c r="AS79" s="53">
        <f>SUMPRODUCT(--(AS$9=YEAR(Quarterly_PJ!$B$9:FU$9)),Quarterly_PJ!$B53:FU53)</f>
        <v>0</v>
      </c>
    </row>
    <row r="80" spans="1:45" ht="15" customHeight="1" x14ac:dyDescent="0.25">
      <c r="A80" s="49" t="s">
        <v>26</v>
      </c>
      <c r="B80" s="53">
        <f>SUMPRODUCT(--(B$9=YEAR(Quarterly_PJ!$B$9:EC$9)),Quarterly_PJ!$B54:EC54)</f>
        <v>0.83839932000000017</v>
      </c>
      <c r="C80" s="53">
        <f>SUMPRODUCT(--(C$9=YEAR(Quarterly_PJ!$B$9:ED$9)),Quarterly_PJ!$B54:ED54)</f>
        <v>0.950636499999999</v>
      </c>
      <c r="D80" s="53">
        <f>SUMPRODUCT(--(D$9=YEAR(Quarterly_PJ!$B$9:EE$9)),Quarterly_PJ!$B54:EE54)</f>
        <v>-0.45506405999999988</v>
      </c>
      <c r="E80" s="53">
        <f>SUMPRODUCT(--(E$9=YEAR(Quarterly_PJ!$B$9:EF$9)),Quarterly_PJ!$B54:EF54)</f>
        <v>1.2117109400000001</v>
      </c>
      <c r="F80" s="53">
        <f>SUMPRODUCT(--(F$9=YEAR(Quarterly_PJ!$B$9:EG$9)),Quarterly_PJ!$B54:EG54)</f>
        <v>-1.6155073000000006</v>
      </c>
      <c r="G80" s="53">
        <f>SUMPRODUCT(--(G$9=YEAR(Quarterly_PJ!$B$9:EH$9)),Quarterly_PJ!$B54:EH54)</f>
        <v>2.5739603999999998</v>
      </c>
      <c r="H80" s="53">
        <f>SUMPRODUCT(--(H$9=YEAR(Quarterly_PJ!$B$9:EI$9)),Quarterly_PJ!$B54:EI54)</f>
        <v>0.82249024000000082</v>
      </c>
      <c r="I80" s="53">
        <f>SUMPRODUCT(--(I$9=YEAR(Quarterly_PJ!$B$9:EJ$9)),Quarterly_PJ!$B54:EJ54)</f>
        <v>-3.4176474199999993</v>
      </c>
      <c r="J80" s="53">
        <f>SUMPRODUCT(--(J$9=YEAR(Quarterly_PJ!$B$9:EK$9)),Quarterly_PJ!$B54:EK54)</f>
        <v>-2.0047280000000001</v>
      </c>
      <c r="K80" s="53">
        <f>SUMPRODUCT(--(K$9=YEAR(Quarterly_PJ!$B$9:EL$9)),Quarterly_PJ!$B54:EL54)</f>
        <v>0.77959089999999964</v>
      </c>
      <c r="L80" s="53">
        <f>SUMPRODUCT(--(L$9=YEAR(Quarterly_PJ!$B$9:EM$9)),Quarterly_PJ!$B54:EM54)</f>
        <v>0.88129865999999923</v>
      </c>
      <c r="M80" s="53">
        <f>SUMPRODUCT(--(M$9=YEAR(Quarterly_PJ!$B$9:EN$9)),Quarterly_PJ!$B54:EN54)</f>
        <v>-0.88920721999999985</v>
      </c>
      <c r="N80" s="53">
        <f>SUMPRODUCT(--(N$9=YEAR(Quarterly_PJ!$B$9:EO$9)),Quarterly_PJ!$B54:EO54)</f>
        <v>0.12736460000000038</v>
      </c>
      <c r="O80" s="53">
        <f>SUMPRODUCT(--(O$9=YEAR(Quarterly_PJ!$B$9:EP$9)),Quarterly_PJ!$B54:EP54)</f>
        <v>1.3284541599999997</v>
      </c>
      <c r="P80" s="53">
        <f>SUMPRODUCT(--(P$9=YEAR(Quarterly_PJ!$B$9:EQ$9)),Quarterly_PJ!$B54:EQ54)</f>
        <v>-0.97413227999999985</v>
      </c>
      <c r="Q80" s="53">
        <f>SUMPRODUCT(--(Q$9=YEAR(Quarterly_PJ!$B$9:ER$9)),Quarterly_PJ!$B54:ER54)</f>
        <v>-1.0532178800000001</v>
      </c>
      <c r="R80" s="53">
        <f>SUMPRODUCT(--(R$9=YEAR(Quarterly_PJ!$B$9:ES$9)),Quarterly_PJ!$B54:ES54)</f>
        <v>1.3806308286126501</v>
      </c>
      <c r="S80" s="53">
        <f>SUMPRODUCT(--(S$9=YEAR(Quarterly_PJ!$B$9:ET$9)),Quarterly_PJ!$B54:ET54)</f>
        <v>0.54985743625862771</v>
      </c>
      <c r="T80" s="53">
        <f>SUMPRODUCT(--(T$9=YEAR(Quarterly_PJ!$B$9:EU$9)),Quarterly_PJ!$B54:EU54)</f>
        <v>1.4259341307544089</v>
      </c>
      <c r="U80" s="53">
        <f>SUMPRODUCT(--(U$9=YEAR(Quarterly_PJ!$B$9:EV$9)),Quarterly_PJ!$B54:EV54)</f>
        <v>1.5346279668350717</v>
      </c>
      <c r="V80" s="53">
        <f>SUMPRODUCT(--(V$9=YEAR(Quarterly_PJ!$B$9:EW$9)),Quarterly_PJ!$B54:EW54)</f>
        <v>-0.19634855233936466</v>
      </c>
      <c r="W80" s="53">
        <f>SUMPRODUCT(--(W$9=YEAR(Quarterly_PJ!$B$9:EX$9)),Quarterly_PJ!$B54:EX54)</f>
        <v>-1.0689494177746557</v>
      </c>
      <c r="X80" s="53">
        <f>SUMPRODUCT(--(X$9=YEAR(Quarterly_PJ!$B$9:EY$9)),Quarterly_PJ!$B54:EY54)</f>
        <v>-5.5965154343156021E-2</v>
      </c>
      <c r="Y80" s="53">
        <f>SUMPRODUCT(--(Y$9=YEAR(Quarterly_PJ!$B$9:EZ$9)),Quarterly_PJ!$B54:EZ54)</f>
        <v>2.1045085234941601</v>
      </c>
      <c r="Z80" s="53">
        <f>SUMPRODUCT(--(Z$9=YEAR(Quarterly_PJ!$B$9:FA$9)),Quarterly_PJ!$B54:FA54)</f>
        <v>-2.5050433150187486</v>
      </c>
      <c r="AA80" s="53">
        <f>SUMPRODUCT(--(AA$9=YEAR(Quarterly_PJ!$B$9:FB$9)),Quarterly_PJ!$B54:FB54)</f>
        <v>6.203401048037513</v>
      </c>
      <c r="AB80" s="53">
        <f>SUMPRODUCT(--(AB$9=YEAR(Quarterly_PJ!$B$9:FC$9)),Quarterly_PJ!$B54:FC54)</f>
        <v>1.0939761255306824E-2</v>
      </c>
      <c r="AC80" s="53">
        <f>SUMPRODUCT(--(AC$9=YEAR(Quarterly_PJ!$B$9:FD$9)),Quarterly_PJ!$B54:FD54)</f>
        <v>-0.75270497684217785</v>
      </c>
      <c r="AD80" s="53">
        <f>SUMPRODUCT(--(AD$9=YEAR(Quarterly_PJ!$B$9:FE$9)),Quarterly_PJ!$B54:FE54)</f>
        <v>1.8115335709480134</v>
      </c>
      <c r="AE80" s="53">
        <f>SUMPRODUCT(--(AE$9=YEAR(Quarterly_PJ!$B$9:FF$9)),Quarterly_PJ!$B54:FF54)</f>
        <v>-1.6534503314106828</v>
      </c>
      <c r="AF80" s="53">
        <f>SUMPRODUCT(--(AF$9=YEAR(Quarterly_PJ!$B$9:FG$9)),Quarterly_PJ!$B54:FG54)</f>
        <v>1.5332002029644984</v>
      </c>
      <c r="AG80" s="53">
        <f>SUMPRODUCT(--(AG$9=YEAR(Quarterly_PJ!$B$9:FH$9)),Quarterly_PJ!$B54:FH54)</f>
        <v>-0.94300793966344154</v>
      </c>
      <c r="AH80" s="53">
        <f>SUMPRODUCT(--(AH$9=YEAR(Quarterly_PJ!$B$9:FI$9)),Quarterly_PJ!$B54:FI54)</f>
        <v>0.83069331948227221</v>
      </c>
      <c r="AI80" s="53">
        <f>SUMPRODUCT(--(AI$9=YEAR(Quarterly_PJ!$B$9:FJ$9)),Quarterly_PJ!$B54:FJ54)</f>
        <v>1.157095991469276</v>
      </c>
      <c r="AJ80" s="53">
        <f>SUMPRODUCT(--(AJ$9=YEAR(Quarterly_PJ!$B$9:FK$9)),Quarterly_PJ!$B54:FK54)</f>
        <v>0.14477642211917963</v>
      </c>
      <c r="AK80" s="53">
        <f>SUMPRODUCT(--(AK$9=YEAR(Quarterly_PJ!$B$9:FL$9)),Quarterly_PJ!$B54:FL54)</f>
        <v>-1.562569648849895</v>
      </c>
      <c r="AL80" s="53">
        <f>SUMPRODUCT(--(AL$9=YEAR(Quarterly_PJ!$B$9:FM$9)),Quarterly_PJ!$B54:FM54)</f>
        <v>-0.96562456323562351</v>
      </c>
      <c r="AM80" s="53">
        <f>SUMPRODUCT(--(AM$9=YEAR(Quarterly_PJ!$B$9:FN$9)),Quarterly_PJ!$B54:FN54)</f>
        <v>2.4118290888450908</v>
      </c>
      <c r="AN80" s="53">
        <f>SUMPRODUCT(--(AN$9=YEAR(Quarterly_PJ!$B$9:FO$9)),Quarterly_PJ!$B54:FO54)</f>
        <v>-4.0989221971466816E-2</v>
      </c>
      <c r="AO80" s="53">
        <f>SUMPRODUCT(--(AO$9=YEAR(Quarterly_PJ!$B$9:FP$9)),Quarterly_PJ!$B54:FP54)</f>
        <v>0.405085443190493</v>
      </c>
      <c r="AP80" s="53">
        <f>SUMPRODUCT(--(AP$9=YEAR(Quarterly_PJ!$B$9:FQ$9)),Quarterly_PJ!$B54:FQ54)</f>
        <v>-0.78500032087847216</v>
      </c>
      <c r="AQ80" s="53">
        <f>SUMPRODUCT(--(AQ$9=YEAR(Quarterly_PJ!$B$9:FU$9)),Quarterly_PJ!$B54:FU54)</f>
        <v>6.5085689387513468E-2</v>
      </c>
      <c r="AR80" s="53">
        <f>SUMPRODUCT(--(AR$9=YEAR(Quarterly_PJ!$B$9:FS$9)),Quarterly_PJ!$B54:FS54)</f>
        <v>3.0028017397715936</v>
      </c>
      <c r="AS80" s="53">
        <f>SUMPRODUCT(--(AS$9=YEAR(Quarterly_PJ!$B$9:FU$9)),Quarterly_PJ!$B54:FU54)</f>
        <v>-1.9078875972101998</v>
      </c>
    </row>
    <row r="81" spans="1:45" ht="15" x14ac:dyDescent="0.25">
      <c r="A81" s="49" t="s">
        <v>27</v>
      </c>
      <c r="B81" s="53">
        <f>SUMPRODUCT(--(B$9=YEAR(Quarterly_PJ!$B$9:EC$9)),Quarterly_PJ!$B55:EC55)</f>
        <v>1.9345978643716399</v>
      </c>
      <c r="C81" s="53">
        <f>SUMPRODUCT(--(C$9=YEAR(Quarterly_PJ!$B$9:ED$9)),Quarterly_PJ!$B55:ED55)</f>
        <v>-5.6882669658002802</v>
      </c>
      <c r="D81" s="53">
        <f>SUMPRODUCT(--(D$9=YEAR(Quarterly_PJ!$B$9:EE$9)),Quarterly_PJ!$B55:EE55)</f>
        <v>-0.4530112167320608</v>
      </c>
      <c r="E81" s="53">
        <f>SUMPRODUCT(--(E$9=YEAR(Quarterly_PJ!$B$9:EF$9)),Quarterly_PJ!$B55:EF55)</f>
        <v>1.4501526152974697</v>
      </c>
      <c r="F81" s="53">
        <f>SUMPRODUCT(--(F$9=YEAR(Quarterly_PJ!$B$9:EG$9)),Quarterly_PJ!$B55:EG55)</f>
        <v>1.6033710505039989E-2</v>
      </c>
      <c r="G81" s="53">
        <f>SUMPRODUCT(--(G$9=YEAR(Quarterly_PJ!$B$9:EH$9)),Quarterly_PJ!$B55:EH55)</f>
        <v>-0.55144523175870974</v>
      </c>
      <c r="H81" s="53">
        <f>SUMPRODUCT(--(H$9=YEAR(Quarterly_PJ!$B$9:EI$9)),Quarterly_PJ!$B55:EI55)</f>
        <v>1.5188408345783797</v>
      </c>
      <c r="I81" s="53">
        <f>SUMPRODUCT(--(I$9=YEAR(Quarterly_PJ!$B$9:EJ$9)),Quarterly_PJ!$B55:EJ55)</f>
        <v>-1.7358787738553898</v>
      </c>
      <c r="J81" s="53">
        <f>SUMPRODUCT(--(J$9=YEAR(Quarterly_PJ!$B$9:EK$9)),Quarterly_PJ!$B55:EK55)</f>
        <v>-0.97045839309564019</v>
      </c>
      <c r="K81" s="53">
        <f>SUMPRODUCT(--(K$9=YEAR(Quarterly_PJ!$B$9:EL$9)),Quarterly_PJ!$B55:EL55)</f>
        <v>-1.5214099474133902</v>
      </c>
      <c r="L81" s="53">
        <f>SUMPRODUCT(--(L$9=YEAR(Quarterly_PJ!$B$9:EM$9)),Quarterly_PJ!$B55:EM55)</f>
        <v>0.33038251840030008</v>
      </c>
      <c r="M81" s="53">
        <f>SUMPRODUCT(--(M$9=YEAR(Quarterly_PJ!$B$9:EN$9)),Quarterly_PJ!$B55:EN55)</f>
        <v>0.22100380503913009</v>
      </c>
      <c r="N81" s="53">
        <f>SUMPRODUCT(--(N$9=YEAR(Quarterly_PJ!$B$9:EO$9)),Quarterly_PJ!$B55:EO55)</f>
        <v>-9.111216892298013E-2</v>
      </c>
      <c r="O81" s="53">
        <f>SUMPRODUCT(--(O$9=YEAR(Quarterly_PJ!$B$9:EP$9)),Quarterly_PJ!$B55:EP55)</f>
        <v>0.76170813534035964</v>
      </c>
      <c r="P81" s="53">
        <f>SUMPRODUCT(--(P$9=YEAR(Quarterly_PJ!$B$9:EQ$9)),Quarterly_PJ!$B55:EQ55)</f>
        <v>-0.6865552257441101</v>
      </c>
      <c r="Q81" s="53">
        <f>SUMPRODUCT(--(Q$9=YEAR(Quarterly_PJ!$B$9:ER$9)),Quarterly_PJ!$B55:ER55)</f>
        <v>0.9286402227992101</v>
      </c>
      <c r="R81" s="53">
        <f>SUMPRODUCT(--(R$9=YEAR(Quarterly_PJ!$B$9:ES$9)),Quarterly_PJ!$B55:ES55)</f>
        <v>-0.87360320483062004</v>
      </c>
      <c r="S81" s="53">
        <f>SUMPRODUCT(--(S$9=YEAR(Quarterly_PJ!$B$9:ET$9)),Quarterly_PJ!$B55:ET55)</f>
        <v>1.2902235854484301</v>
      </c>
      <c r="T81" s="53">
        <f>SUMPRODUCT(--(T$9=YEAR(Quarterly_PJ!$B$9:EU$9)),Quarterly_PJ!$B55:EU55)</f>
        <v>-2.0395661969036101</v>
      </c>
      <c r="U81" s="53">
        <f>SUMPRODUCT(--(U$9=YEAR(Quarterly_PJ!$B$9:EV$9)),Quarterly_PJ!$B55:EV55)</f>
        <v>0.44872362469107996</v>
      </c>
      <c r="V81" s="53">
        <f>SUMPRODUCT(--(V$9=YEAR(Quarterly_PJ!$B$9:EW$9)),Quarterly_PJ!$B55:EW55)</f>
        <v>1.2336835091015304</v>
      </c>
      <c r="W81" s="53">
        <f>SUMPRODUCT(--(W$9=YEAR(Quarterly_PJ!$B$9:EX$9)),Quarterly_PJ!$B55:EX55)</f>
        <v>-0.21098615625952016</v>
      </c>
      <c r="X81" s="53">
        <f>SUMPRODUCT(--(X$9=YEAR(Quarterly_PJ!$B$9:EY$9)),Quarterly_PJ!$B55:EY55)</f>
        <v>-0.85412048475445002</v>
      </c>
      <c r="Y81" s="53">
        <f>SUMPRODUCT(--(Y$9=YEAR(Quarterly_PJ!$B$9:EZ$9)),Quarterly_PJ!$B55:EZ55)</f>
        <v>1.0161785536801697</v>
      </c>
      <c r="Z81" s="53">
        <f>SUMPRODUCT(--(Z$9=YEAR(Quarterly_PJ!$B$9:FA$9)),Quarterly_PJ!$B55:FA55)</f>
        <v>0.4309338322459999</v>
      </c>
      <c r="AA81" s="53">
        <f>SUMPRODUCT(--(AA$9=YEAR(Quarterly_PJ!$B$9:FB$9)),Quarterly_PJ!$B55:FB55)</f>
        <v>2.7745546394610188E-2</v>
      </c>
      <c r="AB81" s="53">
        <f>SUMPRODUCT(--(AB$9=YEAR(Quarterly_PJ!$B$9:FC$9)),Quarterly_PJ!$B55:FC55)</f>
        <v>-0.54060249921796011</v>
      </c>
      <c r="AC81" s="53">
        <f>SUMPRODUCT(--(AC$9=YEAR(Quarterly_PJ!$B$9:FD$9)),Quarterly_PJ!$B55:FD55)</f>
        <v>0.67210635020793008</v>
      </c>
      <c r="AD81" s="53">
        <f>SUMPRODUCT(--(AD$9=YEAR(Quarterly_PJ!$B$9:FE$9)),Quarterly_PJ!$B55:FE55)</f>
        <v>-0.67118980592398025</v>
      </c>
      <c r="AE81" s="53">
        <f>SUMPRODUCT(--(AE$9=YEAR(Quarterly_PJ!$B$9:FF$9)),Quarterly_PJ!$B55:FF55)</f>
        <v>0.92992371670871998</v>
      </c>
      <c r="AF81" s="53">
        <f>SUMPRODUCT(--(AF$9=YEAR(Quarterly_PJ!$B$9:FG$9)),Quarterly_PJ!$B55:FG55)</f>
        <v>-0.4612259034581298</v>
      </c>
      <c r="AG81" s="53">
        <f>SUMPRODUCT(--(AG$9=YEAR(Quarterly_PJ!$B$9:FH$9)),Quarterly_PJ!$B55:FH55)</f>
        <v>-0.4963910306911401</v>
      </c>
      <c r="AH81" s="53">
        <f>SUMPRODUCT(--(AH$9=YEAR(Quarterly_PJ!$B$9:FI$9)),Quarterly_PJ!$B55:FI55)</f>
        <v>0.8164940063114402</v>
      </c>
      <c r="AI81" s="53">
        <f>SUMPRODUCT(--(AI$9=YEAR(Quarterly_PJ!$B$9:FJ$9)),Quarterly_PJ!$B55:FJ55)</f>
        <v>-0.34749535146314992</v>
      </c>
      <c r="AJ81" s="53">
        <f>SUMPRODUCT(--(AJ$9=YEAR(Quarterly_PJ!$B$9:FK$9)),Quarterly_PJ!$B55:FK55)</f>
        <v>-0.3945531310399697</v>
      </c>
      <c r="AK81" s="53">
        <f>SUMPRODUCT(--(AK$9=YEAR(Quarterly_PJ!$B$9:FL$9)),Quarterly_PJ!$B55:FL55)</f>
        <v>0.37449639148982944</v>
      </c>
      <c r="AL81" s="53">
        <f>SUMPRODUCT(--(AL$9=YEAR(Quarterly_PJ!$B$9:FM$9)),Quarterly_PJ!$B55:FM55)</f>
        <v>-0.6989829751456802</v>
      </c>
      <c r="AM81" s="53">
        <f>SUMPRODUCT(--(AM$9=YEAR(Quarterly_PJ!$B$9:FN$9)),Quarterly_PJ!$B55:FN55)</f>
        <v>0.92022286355526006</v>
      </c>
      <c r="AN81" s="53">
        <f>SUMPRODUCT(--(AN$9=YEAR(Quarterly_PJ!$B$9:FO$9)),Quarterly_PJ!$B55:FO55)</f>
        <v>0.31792237024620984</v>
      </c>
      <c r="AO81" s="53">
        <f>SUMPRODUCT(--(AO$9=YEAR(Quarterly_PJ!$B$9:FP$9)),Quarterly_PJ!$B55:FP55)</f>
        <v>-6.2378859510160367E-2</v>
      </c>
      <c r="AP81" s="53">
        <f>SUMPRODUCT(--(AP$9=YEAR(Quarterly_PJ!$B$9:FQ$9)),Quarterly_PJ!$B55:FQ55)</f>
        <v>0.94783964166689005</v>
      </c>
      <c r="AQ81" s="53">
        <f>SUMPRODUCT(--(AQ$9=YEAR(Quarterly_PJ!$B$9:FU$9)),Quarterly_PJ!$B55:FU55)</f>
        <v>-0.36887467734581003</v>
      </c>
      <c r="AR81" s="53">
        <f>SUMPRODUCT(--(AR$9=YEAR(Quarterly_PJ!$B$9:FS$9)),Quarterly_PJ!$B55:FS55)</f>
        <v>1.0375956407458662</v>
      </c>
      <c r="AS81" s="53">
        <f>SUMPRODUCT(--(AS$9=YEAR(Quarterly_PJ!$B$9:FU$9)),Quarterly_PJ!$B55:FU55)</f>
        <v>-0.33619579356835083</v>
      </c>
    </row>
    <row r="82" spans="1:45" ht="15" x14ac:dyDescent="0.25">
      <c r="A82" s="49" t="s">
        <v>28</v>
      </c>
      <c r="B82" s="53">
        <f t="shared" ref="B82:AP82" si="24">SUM(B83:B85)</f>
        <v>4.7885299999999881E-2</v>
      </c>
      <c r="C82" s="53">
        <f t="shared" si="24"/>
        <v>7.0875283799999993</v>
      </c>
      <c r="D82" s="53">
        <f t="shared" si="24"/>
        <v>-0.77135746000000027</v>
      </c>
      <c r="E82" s="53">
        <f t="shared" si="24"/>
        <v>0.26611014000000022</v>
      </c>
      <c r="F82" s="53">
        <f t="shared" si="24"/>
        <v>0.14157392999999985</v>
      </c>
      <c r="G82" s="53">
        <f t="shared" si="24"/>
        <v>0.59612957999999971</v>
      </c>
      <c r="H82" s="53">
        <f t="shared" si="24"/>
        <v>1.1632934100000001</v>
      </c>
      <c r="I82" s="53">
        <f t="shared" si="24"/>
        <v>-0.68668958000000002</v>
      </c>
      <c r="J82" s="53">
        <f t="shared" si="24"/>
        <v>-0.48926880000000006</v>
      </c>
      <c r="K82" s="53">
        <f t="shared" si="24"/>
        <v>-0.9645944000000003</v>
      </c>
      <c r="L82" s="53">
        <f t="shared" si="24"/>
        <v>-0.28881196999999964</v>
      </c>
      <c r="M82" s="53">
        <f t="shared" si="24"/>
        <v>0.53644675999999991</v>
      </c>
      <c r="N82" s="53">
        <f t="shared" si="24"/>
        <v>-0.82550429999999997</v>
      </c>
      <c r="O82" s="53">
        <f t="shared" si="24"/>
        <v>1.38030086</v>
      </c>
      <c r="P82" s="53">
        <f t="shared" si="24"/>
        <v>-0.29909731999999994</v>
      </c>
      <c r="Q82" s="53">
        <f t="shared" si="24"/>
        <v>0.26003241999999982</v>
      </c>
      <c r="R82" s="53">
        <f t="shared" si="24"/>
        <v>7.8623312847942717E-3</v>
      </c>
      <c r="S82" s="53">
        <f t="shared" si="24"/>
        <v>1.4469601896533113</v>
      </c>
      <c r="T82" s="53">
        <f t="shared" si="24"/>
        <v>-0.46493542865401705</v>
      </c>
      <c r="U82" s="53">
        <f t="shared" si="24"/>
        <v>-2.1482073365834466</v>
      </c>
      <c r="V82" s="53">
        <f t="shared" si="24"/>
        <v>2.3333366528112229</v>
      </c>
      <c r="W82" s="53">
        <f t="shared" si="24"/>
        <v>-0.94107956423486006</v>
      </c>
      <c r="X82" s="53">
        <f t="shared" si="24"/>
        <v>-1.1199953008135048</v>
      </c>
      <c r="Y82" s="53">
        <f t="shared" si="24"/>
        <v>2.4867834840041971</v>
      </c>
      <c r="Z82" s="53">
        <f t="shared" si="24"/>
        <v>-1.3700747136070044</v>
      </c>
      <c r="AA82" s="53">
        <f t="shared" si="24"/>
        <v>0.58518683331780685</v>
      </c>
      <c r="AB82" s="53">
        <f t="shared" si="24"/>
        <v>-0.61454895922000619</v>
      </c>
      <c r="AC82" s="53">
        <f t="shared" si="24"/>
        <v>-0.21251027949754797</v>
      </c>
      <c r="AD82" s="53">
        <f t="shared" si="24"/>
        <v>1.6147946349364972</v>
      </c>
      <c r="AE82" s="53">
        <f t="shared" si="24"/>
        <v>-1.1495882081422326</v>
      </c>
      <c r="AF82" s="53">
        <f t="shared" si="24"/>
        <v>1.6582609211349915</v>
      </c>
      <c r="AG82" s="53">
        <f t="shared" si="24"/>
        <v>-0.5294283362800275</v>
      </c>
      <c r="AH82" s="53">
        <f t="shared" si="24"/>
        <v>-0.62249951372658163</v>
      </c>
      <c r="AI82" s="53">
        <f t="shared" si="24"/>
        <v>6.8714373216486116E-4</v>
      </c>
      <c r="AJ82" s="53">
        <f t="shared" si="24"/>
        <v>-2.0195805907083607E-3</v>
      </c>
      <c r="AK82" s="53">
        <f t="shared" si="24"/>
        <v>-0.1014132605483571</v>
      </c>
      <c r="AL82" s="53">
        <f t="shared" si="24"/>
        <v>0.13031003721686538</v>
      </c>
      <c r="AM82" s="53">
        <f t="shared" si="24"/>
        <v>0.17199316240571988</v>
      </c>
      <c r="AN82" s="53">
        <f t="shared" si="24"/>
        <v>0.68907916073438302</v>
      </c>
      <c r="AO82" s="53">
        <f t="shared" si="24"/>
        <v>-0.80547178476288039</v>
      </c>
      <c r="AP82" s="53">
        <f t="shared" si="24"/>
        <v>-1.1243544412668845E-2</v>
      </c>
      <c r="AQ82" s="53">
        <f>SUM(AQ83:AQ85)</f>
        <v>0.23435165350626722</v>
      </c>
      <c r="AR82" s="53">
        <f t="shared" ref="AR82" si="25">SUM(AR83:AR85)</f>
        <v>0.12028176367773935</v>
      </c>
      <c r="AS82" s="53">
        <f>SUM(AS83:AS85)</f>
        <v>-0.50212726369237159</v>
      </c>
    </row>
    <row r="83" spans="1:45" ht="15" x14ac:dyDescent="0.25">
      <c r="A83" s="50" t="s">
        <v>43</v>
      </c>
      <c r="B83" s="53">
        <f>SUMPRODUCT(--(B$9=YEAR(Quarterly_PJ!$B$9:EC$9)),Quarterly_PJ!$B57:EC57)</f>
        <v>-0.18501630000000008</v>
      </c>
      <c r="C83" s="53">
        <f>SUMPRODUCT(--(C$9=YEAR(Quarterly_PJ!$B$9:ED$9)),Quarterly_PJ!$B57:ED57)</f>
        <v>6.4572079799999997</v>
      </c>
      <c r="D83" s="53">
        <f>SUMPRODUCT(--(D$9=YEAR(Quarterly_PJ!$B$9:EE$9)),Quarterly_PJ!$B57:EE57)</f>
        <v>-0.20671746000000019</v>
      </c>
      <c r="E83" s="53">
        <f>SUMPRODUCT(--(E$9=YEAR(Quarterly_PJ!$B$9:EF$9)),Quarterly_PJ!$B57:EF57)</f>
        <v>-0.23685795999999987</v>
      </c>
      <c r="F83" s="53">
        <f>SUMPRODUCT(--(F$9=YEAR(Quarterly_PJ!$B$9:EG$9)),Quarterly_PJ!$B57:EG57)</f>
        <v>1.7574229999999802E-2</v>
      </c>
      <c r="G83" s="53">
        <f>SUMPRODUCT(--(G$9=YEAR(Quarterly_PJ!$B$9:EH$9)),Quarterly_PJ!$B57:EH57)</f>
        <v>-5.8704420000000312E-2</v>
      </c>
      <c r="H83" s="53">
        <f>SUMPRODUCT(--(H$9=YEAR(Quarterly_PJ!$B$9:EI$9)),Quarterly_PJ!$B57:EI57)</f>
        <v>0.36507101000000003</v>
      </c>
      <c r="I83" s="53">
        <f>SUMPRODUCT(--(I$9=YEAR(Quarterly_PJ!$B$9:EJ$9)),Quarterly_PJ!$B57:EJ57)</f>
        <v>0.36845602</v>
      </c>
      <c r="J83" s="53">
        <f>SUMPRODUCT(--(J$9=YEAR(Quarterly_PJ!$B$9:EK$9)),Quarterly_PJ!$B57:EK57)</f>
        <v>-0.20031840000000001</v>
      </c>
      <c r="K83" s="53">
        <f>SUMPRODUCT(--(K$9=YEAR(Quarterly_PJ!$B$9:EL$9)),Quarterly_PJ!$B57:EL57)</f>
        <v>-0.84810730000000023</v>
      </c>
      <c r="L83" s="53">
        <f>SUMPRODUCT(--(L$9=YEAR(Quarterly_PJ!$B$9:EM$9)),Quarterly_PJ!$B57:EM57)</f>
        <v>-0.21659426999999964</v>
      </c>
      <c r="M83" s="53">
        <f>SUMPRODUCT(--(M$9=YEAR(Quarterly_PJ!$B$9:EN$9)),Quarterly_PJ!$B57:EN57)</f>
        <v>0.49606625999999987</v>
      </c>
      <c r="N83" s="53">
        <f>SUMPRODUCT(--(N$9=YEAR(Quarterly_PJ!$B$9:EO$9)),Quarterly_PJ!$B57:EO57)</f>
        <v>-0.62367649999999997</v>
      </c>
      <c r="O83" s="53">
        <f>SUMPRODUCT(--(O$9=YEAR(Quarterly_PJ!$B$9:EP$9)),Quarterly_PJ!$B57:EP57)</f>
        <v>1.2310307599999999</v>
      </c>
      <c r="P83" s="53">
        <f>SUMPRODUCT(--(P$9=YEAR(Quarterly_PJ!$B$9:EQ$9)),Quarterly_PJ!$B57:EQ57)</f>
        <v>-0.32115861999999995</v>
      </c>
      <c r="Q83" s="53">
        <f>SUMPRODUCT(--(Q$9=YEAR(Quarterly_PJ!$B$9:ER$9)),Quarterly_PJ!$B57:ER57)</f>
        <v>0.41158011999999977</v>
      </c>
      <c r="R83" s="53">
        <f>SUMPRODUCT(--(R$9=YEAR(Quarterly_PJ!$B$9:ES$9)),Quarterly_PJ!$B57:ES57)</f>
        <v>2.0356431284794252E-2</v>
      </c>
      <c r="S83" s="53">
        <f>SUMPRODUCT(--(S$9=YEAR(Quarterly_PJ!$B$9:ET$9)),Quarterly_PJ!$B57:ET57)</f>
        <v>1.4335422896533112</v>
      </c>
      <c r="T83" s="53">
        <f>SUMPRODUCT(--(T$9=YEAR(Quarterly_PJ!$B$9:EU$9)),Quarterly_PJ!$B57:EU57)</f>
        <v>-0.32655462865401708</v>
      </c>
      <c r="U83" s="53">
        <f>SUMPRODUCT(--(U$9=YEAR(Quarterly_PJ!$B$9:EV$9)),Quarterly_PJ!$B57:EV57)</f>
        <v>-2.0129551365834466</v>
      </c>
      <c r="V83" s="53">
        <f>SUMPRODUCT(--(V$9=YEAR(Quarterly_PJ!$B$9:EW$9)),Quarterly_PJ!$B57:EW57)</f>
        <v>2.210738352811223</v>
      </c>
      <c r="W83" s="53">
        <f>SUMPRODUCT(--(W$9=YEAR(Quarterly_PJ!$B$9:EX$9)),Quarterly_PJ!$B57:EX57)</f>
        <v>-0.71143686423486008</v>
      </c>
      <c r="X83" s="53">
        <f>SUMPRODUCT(--(X$9=YEAR(Quarterly_PJ!$B$9:EY$9)),Quarterly_PJ!$B57:EY57)</f>
        <v>-1.1364872008135047</v>
      </c>
      <c r="Y83" s="53">
        <f>SUMPRODUCT(--(Y$9=YEAR(Quarterly_PJ!$B$9:EZ$9)),Quarterly_PJ!$B57:EZ57)</f>
        <v>2.3277839840041974</v>
      </c>
      <c r="Z83" s="53">
        <f>SUMPRODUCT(--(Z$9=YEAR(Quarterly_PJ!$B$9:FA$9)),Quarterly_PJ!$B57:FA57)</f>
        <v>-1.3135304136070045</v>
      </c>
      <c r="AA83" s="53">
        <f>SUMPRODUCT(--(AA$9=YEAR(Quarterly_PJ!$B$9:FB$9)),Quarterly_PJ!$B57:FB57)</f>
        <v>0.54200773331780683</v>
      </c>
      <c r="AB83" s="53">
        <f>SUMPRODUCT(--(AB$9=YEAR(Quarterly_PJ!$B$9:FC$9)),Quarterly_PJ!$B57:FC57)</f>
        <v>-0.44389215922000624</v>
      </c>
      <c r="AC83" s="53">
        <f>SUMPRODUCT(--(AC$9=YEAR(Quarterly_PJ!$B$9:FD$9)),Quarterly_PJ!$B57:FD57)</f>
        <v>-0.32039177949754793</v>
      </c>
      <c r="AD83" s="53">
        <f>SUMPRODUCT(--(AD$9=YEAR(Quarterly_PJ!$B$9:FE$9)),Quarterly_PJ!$B57:FE57)</f>
        <v>1.595864134936497</v>
      </c>
      <c r="AE83" s="53">
        <f>SUMPRODUCT(--(AE$9=YEAR(Quarterly_PJ!$B$9:FF$9)),Quarterly_PJ!$B57:FF57)</f>
        <v>-1.0157217081422327</v>
      </c>
      <c r="AF83" s="53">
        <f>SUMPRODUCT(--(AF$9=YEAR(Quarterly_PJ!$B$9:FG$9)),Quarterly_PJ!$B57:FG57)</f>
        <v>1.5749724211349916</v>
      </c>
      <c r="AG83" s="53">
        <f>SUMPRODUCT(--(AG$9=YEAR(Quarterly_PJ!$B$9:FH$9)),Quarterly_PJ!$B57:FH57)</f>
        <v>-0.66027583628002751</v>
      </c>
      <c r="AH83" s="53">
        <f>SUMPRODUCT(--(AH$9=YEAR(Quarterly_PJ!$B$9:FI$9)),Quarterly_PJ!$B57:FI57)</f>
        <v>-0.68680211372658162</v>
      </c>
      <c r="AI83" s="53">
        <f>SUMPRODUCT(--(AI$9=YEAR(Quarterly_PJ!$B$9:FJ$9)),Quarterly_PJ!$B57:FJ57)</f>
        <v>3.2913143732164835E-2</v>
      </c>
      <c r="AJ83" s="53">
        <f>SUMPRODUCT(--(AJ$9=YEAR(Quarterly_PJ!$B$9:FK$9)),Quarterly_PJ!$B57:FK57)</f>
        <v>4.7340869409291664E-2</v>
      </c>
      <c r="AK83" s="53">
        <f>SUMPRODUCT(--(AK$9=YEAR(Quarterly_PJ!$B$9:FL$9)),Quarterly_PJ!$B57:FL57)</f>
        <v>-8.8644872242693018E-2</v>
      </c>
      <c r="AL83" s="53">
        <f>SUMPRODUCT(--(AL$9=YEAR(Quarterly_PJ!$B$9:FM$9)),Quarterly_PJ!$B57:FM57)</f>
        <v>0.10225842273017105</v>
      </c>
      <c r="AM83" s="53">
        <f>SUMPRODUCT(--(AM$9=YEAR(Quarterly_PJ!$B$9:FN$9)),Quarterly_PJ!$B57:FN57)</f>
        <v>0.17215635168794644</v>
      </c>
      <c r="AN83" s="53">
        <f>SUMPRODUCT(--(AN$9=YEAR(Quarterly_PJ!$B$9:FO$9)),Quarterly_PJ!$B57:FO57)</f>
        <v>0.71079836073438307</v>
      </c>
      <c r="AO83" s="53">
        <f>SUMPRODUCT(--(AO$9=YEAR(Quarterly_PJ!$B$9:FP$9)),Quarterly_PJ!$B57:FP57)</f>
        <v>-0.81176268476288038</v>
      </c>
      <c r="AP83" s="53">
        <f>SUMPRODUCT(--(AP$9=YEAR(Quarterly_PJ!$B$9:FQ$9)),Quarterly_PJ!$B57:FQ57)</f>
        <v>-4.8657844412668849E-2</v>
      </c>
      <c r="AQ83" s="53">
        <f>SUMPRODUCT(--(AQ$9=YEAR(Quarterly_PJ!$B$9:FU$9)),Quarterly_PJ!$B57:FU57)</f>
        <v>0.28440225350626719</v>
      </c>
      <c r="AR83" s="53">
        <f>SUMPRODUCT(--(AR$9=YEAR(Quarterly_PJ!$B$9:FS$9)),Quarterly_PJ!$B57:FS57)</f>
        <v>9.9185963677739353E-2</v>
      </c>
      <c r="AS83" s="53">
        <f>SUMPRODUCT(--(AS$9=YEAR(Quarterly_PJ!$B$9:FU$9)),Quarterly_PJ!$B57:FU57)</f>
        <v>-0.49479576369237155</v>
      </c>
    </row>
    <row r="84" spans="1:45" ht="15" x14ac:dyDescent="0.25">
      <c r="A84" s="50" t="s">
        <v>44</v>
      </c>
      <c r="B84" s="53">
        <f>SUMPRODUCT(--(B$9=YEAR(Quarterly_PJ!$B$9:EC$9)),Quarterly_PJ!$B58:EC58)</f>
        <v>7.9085599999999978E-2</v>
      </c>
      <c r="C84" s="53">
        <f>SUMPRODUCT(--(C$9=YEAR(Quarterly_PJ!$B$9:ED$9)),Quarterly_PJ!$B58:ED58)</f>
        <v>0.11824999999999999</v>
      </c>
      <c r="D84" s="53">
        <f>SUMPRODUCT(--(D$9=YEAR(Quarterly_PJ!$B$9:EE$9)),Quarterly_PJ!$B58:EE58)</f>
        <v>-0.20963360000000003</v>
      </c>
      <c r="E84" s="53">
        <f>SUMPRODUCT(--(E$9=YEAR(Quarterly_PJ!$B$9:EF$9)),Quarterly_PJ!$B58:EF58)</f>
        <v>5.567210000000003E-2</v>
      </c>
      <c r="F84" s="53">
        <f>SUMPRODUCT(--(F$9=YEAR(Quarterly_PJ!$B$9:EG$9)),Quarterly_PJ!$B58:EG58)</f>
        <v>0.19851810000000003</v>
      </c>
      <c r="G84" s="53">
        <f>SUMPRODUCT(--(G$9=YEAR(Quarterly_PJ!$B$9:EH$9)),Quarterly_PJ!$B58:EH58)</f>
        <v>0.55795079999999997</v>
      </c>
      <c r="H84" s="53">
        <f>SUMPRODUCT(--(H$9=YEAR(Quarterly_PJ!$B$9:EI$9)),Quarterly_PJ!$B58:EI58)</f>
        <v>0.50251520000000005</v>
      </c>
      <c r="I84" s="53">
        <f>SUMPRODUCT(--(I$9=YEAR(Quarterly_PJ!$B$9:EJ$9)),Quarterly_PJ!$B58:EJ58)</f>
        <v>-0.67355200000000004</v>
      </c>
      <c r="J84" s="53">
        <f>SUMPRODUCT(--(J$9=YEAR(Quarterly_PJ!$B$9:EK$9)),Quarterly_PJ!$B58:EK58)</f>
        <v>-8.6275199999999996E-2</v>
      </c>
      <c r="K84" s="53">
        <f>SUMPRODUCT(--(K$9=YEAR(Quarterly_PJ!$B$9:EL$9)),Quarterly_PJ!$B58:EL58)</f>
        <v>-0.10363430000000001</v>
      </c>
      <c r="L84" s="53">
        <f>SUMPRODUCT(--(L$9=YEAR(Quarterly_PJ!$B$9:EM$9)),Quarterly_PJ!$B58:EM58)</f>
        <v>-6.9294499999999967E-2</v>
      </c>
      <c r="M84" s="53">
        <f>SUMPRODUCT(--(M$9=YEAR(Quarterly_PJ!$B$9:EN$9)),Quarterly_PJ!$B58:EN58)</f>
        <v>2.7481300000000028E-2</v>
      </c>
      <c r="N84" s="53">
        <f>SUMPRODUCT(--(N$9=YEAR(Quarterly_PJ!$B$9:EO$9)),Quarterly_PJ!$B58:EO58)</f>
        <v>-6.7639000000000005E-2</v>
      </c>
      <c r="O84" s="53">
        <f>SUMPRODUCT(--(O$9=YEAR(Quarterly_PJ!$B$9:EP$9)),Quarterly_PJ!$B58:EP58)</f>
        <v>4.6401299999999993E-2</v>
      </c>
      <c r="P84" s="53">
        <f>SUMPRODUCT(--(P$9=YEAR(Quarterly_PJ!$B$9:EQ$9)),Quarterly_PJ!$B58:EQ58)</f>
        <v>-6.1963000000000018E-3</v>
      </c>
      <c r="Q84" s="53">
        <f>SUMPRODUCT(--(Q$9=YEAR(Quarterly_PJ!$B$9:ER$9)),Quarterly_PJ!$B58:ER58)</f>
        <v>8.2633099999999987E-2</v>
      </c>
      <c r="R84" s="53">
        <f>SUMPRODUCT(--(R$9=YEAR(Quarterly_PJ!$B$9:ES$9)),Quarterly_PJ!$B58:ES58)</f>
        <v>1.6413100000000021E-2</v>
      </c>
      <c r="S84" s="53">
        <f>SUMPRODUCT(--(S$9=YEAR(Quarterly_PJ!$B$9:ET$9)),Quarterly_PJ!$B58:ET58)</f>
        <v>-9.3181000000000236E-3</v>
      </c>
      <c r="T84" s="53">
        <f>SUMPRODUCT(--(T$9=YEAR(Quarterly_PJ!$B$9:EU$9)),Quarterly_PJ!$B58:EU58)</f>
        <v>-7.6436799999999971E-2</v>
      </c>
      <c r="U84" s="53">
        <f>SUMPRODUCT(--(U$9=YEAR(Quarterly_PJ!$B$9:EV$9)),Quarterly_PJ!$B58:EV58)</f>
        <v>1.2392600000000031E-2</v>
      </c>
      <c r="V84" s="53">
        <f>SUMPRODUCT(--(V$9=YEAR(Quarterly_PJ!$B$9:EW$9)),Quarterly_PJ!$B58:EW58)</f>
        <v>4.1955100000000009E-2</v>
      </c>
      <c r="W84" s="53">
        <f>SUMPRODUCT(--(W$9=YEAR(Quarterly_PJ!$B$9:EX$9)),Quarterly_PJ!$B58:EX58)</f>
        <v>-0.1053371</v>
      </c>
      <c r="X84" s="53">
        <f>SUMPRODUCT(--(X$9=YEAR(Quarterly_PJ!$B$9:EY$9)),Quarterly_PJ!$B58:EY58)</f>
        <v>-3.831300000000011E-3</v>
      </c>
      <c r="Y84" s="53">
        <f>SUMPRODUCT(--(Y$9=YEAR(Quarterly_PJ!$B$9:EZ$9)),Quarterly_PJ!$B58:EZ58)</f>
        <v>0.12122989999999997</v>
      </c>
      <c r="Z84" s="53">
        <f>SUMPRODUCT(--(Z$9=YEAR(Quarterly_PJ!$B$9:FA$9)),Quarterly_PJ!$B58:FA58)</f>
        <v>-5.2739499999999981E-2</v>
      </c>
      <c r="AA84" s="53">
        <f>SUMPRODUCT(--(AA$9=YEAR(Quarterly_PJ!$B$9:FB$9)),Quarterly_PJ!$B58:FB58)</f>
        <v>8.4335900000000005E-2</v>
      </c>
      <c r="AB84" s="53">
        <f>SUMPRODUCT(--(AB$9=YEAR(Quarterly_PJ!$B$9:FC$9)),Quarterly_PJ!$B58:FC58)</f>
        <v>-0.16081999999999996</v>
      </c>
      <c r="AC84" s="53">
        <f>SUMPRODUCT(--(AC$9=YEAR(Quarterly_PJ!$B$9:FD$9)),Quarterly_PJ!$B58:FD58)</f>
        <v>0.10249909999999997</v>
      </c>
      <c r="AD84" s="53">
        <f>SUMPRODUCT(--(AD$9=YEAR(Quarterly_PJ!$B$9:FE$9)),Quarterly_PJ!$B58:FE58)</f>
        <v>1.2156100000000003E-2</v>
      </c>
      <c r="AE84" s="53">
        <f>SUMPRODUCT(--(AE$9=YEAR(Quarterly_PJ!$B$9:FF$9)),Quarterly_PJ!$B58:FF58)</f>
        <v>-0.1415689</v>
      </c>
      <c r="AF84" s="53">
        <f>SUMPRODUCT(--(AF$9=YEAR(Quarterly_PJ!$B$9:FG$9)),Quarterly_PJ!$B58:FG58)</f>
        <v>6.342929999999998E-2</v>
      </c>
      <c r="AG84" s="53">
        <f>SUMPRODUCT(--(AG$9=YEAR(Quarterly_PJ!$B$9:FH$9)),Quarterly_PJ!$B58:FH58)</f>
        <v>0.17798989999999998</v>
      </c>
      <c r="AH84" s="53">
        <f>SUMPRODUCT(--(AH$9=YEAR(Quarterly_PJ!$B$9:FI$9)),Quarterly_PJ!$B58:FI58)</f>
        <v>5.0800200000000011E-2</v>
      </c>
      <c r="AI84" s="53">
        <f>SUMPRODUCT(--(AI$9=YEAR(Quarterly_PJ!$B$9:FJ$9)),Quarterly_PJ!$B58:FJ58)</f>
        <v>-6.2246799999999977E-2</v>
      </c>
      <c r="AJ84" s="53">
        <f>SUMPRODUCT(--(AJ$9=YEAR(Quarterly_PJ!$B$9:FK$9)),Quarterly_PJ!$B58:FK58)</f>
        <v>-5.0729250000000004E-2</v>
      </c>
      <c r="AK84" s="53">
        <f>SUMPRODUCT(--(AK$9=YEAR(Quarterly_PJ!$B$9:FL$9)),Quarterly_PJ!$B58:FL58)</f>
        <v>-4.2881988305664059E-2</v>
      </c>
      <c r="AL84" s="53">
        <f>SUMPRODUCT(--(AL$9=YEAR(Quarterly_PJ!$B$9:FM$9)),Quarterly_PJ!$B58:FM58)</f>
        <v>2.169481448669433E-2</v>
      </c>
      <c r="AM84" s="53">
        <f>SUMPRODUCT(--(AM$9=YEAR(Quarterly_PJ!$B$9:FN$9)),Quarterly_PJ!$B58:FN58)</f>
        <v>2.5441071777342408E-4</v>
      </c>
      <c r="AN84" s="53">
        <f>SUMPRODUCT(--(AN$9=YEAR(Quarterly_PJ!$B$9:FO$9)),Quarterly_PJ!$B58:FO58)</f>
        <v>-2.6488000000000136E-3</v>
      </c>
      <c r="AO84" s="53">
        <f>SUMPRODUCT(--(AO$9=YEAR(Quarterly_PJ!$B$9:FP$9)),Quarterly_PJ!$B58:FP58)</f>
        <v>6.290900000000002E-3</v>
      </c>
      <c r="AP84" s="53">
        <f>SUMPRODUCT(--(AP$9=YEAR(Quarterly_PJ!$B$9:FQ$9)),Quarterly_PJ!$B58:FQ58)</f>
        <v>3.7414300000000004E-2</v>
      </c>
      <c r="AQ84" s="53">
        <f>SUMPRODUCT(--(AQ$9=YEAR(Quarterly_PJ!$B$9:FU$9)),Quarterly_PJ!$B58:FU58)</f>
        <v>-5.0421799999999975E-2</v>
      </c>
      <c r="AR84" s="53">
        <f>SUMPRODUCT(--(AR$9=YEAR(Quarterly_PJ!$B$9:FS$9)),Quarterly_PJ!$B58:FS58)</f>
        <v>2.1095800000000001E-2</v>
      </c>
      <c r="AS84" s="53">
        <f>SUMPRODUCT(--(AS$9=YEAR(Quarterly_PJ!$B$9:FU$9)),Quarterly_PJ!$B58:FU58)</f>
        <v>-7.3315000000000012E-3</v>
      </c>
    </row>
    <row r="85" spans="1:45" ht="15" x14ac:dyDescent="0.25">
      <c r="A85" s="50" t="s">
        <v>45</v>
      </c>
      <c r="B85" s="53">
        <f>SUMPRODUCT(--(B$9=YEAR(Quarterly_PJ!$B$9:EC$9)),Quarterly_PJ!$B59:EC59)</f>
        <v>0.15381599999999998</v>
      </c>
      <c r="C85" s="53">
        <f>SUMPRODUCT(--(C$9=YEAR(Quarterly_PJ!$B$9:ED$9)),Quarterly_PJ!$B59:ED59)</f>
        <v>0.51207040000000004</v>
      </c>
      <c r="D85" s="53">
        <f>SUMPRODUCT(--(D$9=YEAR(Quarterly_PJ!$B$9:EE$9)),Quarterly_PJ!$B59:EE59)</f>
        <v>-0.35500640000000006</v>
      </c>
      <c r="E85" s="53">
        <f>SUMPRODUCT(--(E$9=YEAR(Quarterly_PJ!$B$9:EF$9)),Quarterly_PJ!$B59:EF59)</f>
        <v>0.44729600000000003</v>
      </c>
      <c r="F85" s="53">
        <f>SUMPRODUCT(--(F$9=YEAR(Quarterly_PJ!$B$9:EG$9)),Quarterly_PJ!$B59:EG59)</f>
        <v>-7.4518399999999985E-2</v>
      </c>
      <c r="G85" s="53">
        <f>SUMPRODUCT(--(G$9=YEAR(Quarterly_PJ!$B$9:EH$9)),Quarterly_PJ!$B59:EH59)</f>
        <v>9.6883200000000114E-2</v>
      </c>
      <c r="H85" s="53">
        <f>SUMPRODUCT(--(H$9=YEAR(Quarterly_PJ!$B$9:EI$9)),Quarterly_PJ!$B59:EI59)</f>
        <v>0.29570719999999995</v>
      </c>
      <c r="I85" s="53">
        <f>SUMPRODUCT(--(I$9=YEAR(Quarterly_PJ!$B$9:EJ$9)),Quarterly_PJ!$B59:EJ59)</f>
        <v>-0.38159359999999998</v>
      </c>
      <c r="J85" s="53">
        <f>SUMPRODUCT(--(J$9=YEAR(Quarterly_PJ!$B$9:EK$9)),Quarterly_PJ!$B59:EK59)</f>
        <v>-0.20267520000000008</v>
      </c>
      <c r="K85" s="53">
        <f>SUMPRODUCT(--(K$9=YEAR(Quarterly_PJ!$B$9:EL$9)),Quarterly_PJ!$B59:EL59)</f>
        <v>-1.2852800000000025E-2</v>
      </c>
      <c r="L85" s="53">
        <f>SUMPRODUCT(--(L$9=YEAR(Quarterly_PJ!$B$9:EM$9)),Quarterly_PJ!$B59:EM59)</f>
        <v>-2.9232000000000008E-3</v>
      </c>
      <c r="M85" s="53">
        <f>SUMPRODUCT(--(M$9=YEAR(Quarterly_PJ!$B$9:EN$9)),Quarterly_PJ!$B59:EN59)</f>
        <v>1.2899200000000013E-2</v>
      </c>
      <c r="N85" s="53">
        <f>SUMPRODUCT(--(N$9=YEAR(Quarterly_PJ!$B$9:EO$9)),Quarterly_PJ!$B59:EO59)</f>
        <v>-0.13418879999999997</v>
      </c>
      <c r="O85" s="53">
        <f>SUMPRODUCT(--(O$9=YEAR(Quarterly_PJ!$B$9:EP$9)),Quarterly_PJ!$B59:EP59)</f>
        <v>0.10286880000000005</v>
      </c>
      <c r="P85" s="53">
        <f>SUMPRODUCT(--(P$9=YEAR(Quarterly_PJ!$B$9:EQ$9)),Quarterly_PJ!$B59:EQ59)</f>
        <v>2.8257599999999973E-2</v>
      </c>
      <c r="Q85" s="53">
        <f>SUMPRODUCT(--(Q$9=YEAR(Quarterly_PJ!$B$9:ER$9)),Quarterly_PJ!$B59:ER59)</f>
        <v>-0.23418079999999999</v>
      </c>
      <c r="R85" s="53">
        <f>SUMPRODUCT(--(R$9=YEAR(Quarterly_PJ!$B$9:ES$9)),Quarterly_PJ!$B59:ES59)</f>
        <v>-2.8907200000000001E-2</v>
      </c>
      <c r="S85" s="53">
        <f>SUMPRODUCT(--(S$9=YEAR(Quarterly_PJ!$B$9:ET$9)),Quarterly_PJ!$B59:ET59)</f>
        <v>2.2735999999999992E-2</v>
      </c>
      <c r="T85" s="53">
        <f>SUMPRODUCT(--(T$9=YEAR(Quarterly_PJ!$B$9:EU$9)),Quarterly_PJ!$B59:EU59)</f>
        <v>-6.1943999999999999E-2</v>
      </c>
      <c r="U85" s="53">
        <f>SUMPRODUCT(--(U$9=YEAR(Quarterly_PJ!$B$9:EV$9)),Quarterly_PJ!$B59:EV59)</f>
        <v>-0.14764479999999996</v>
      </c>
      <c r="V85" s="53">
        <f>SUMPRODUCT(--(V$9=YEAR(Quarterly_PJ!$B$9:EW$9)),Quarterly_PJ!$B59:EW59)</f>
        <v>8.0643199999999998E-2</v>
      </c>
      <c r="W85" s="53">
        <f>SUMPRODUCT(--(W$9=YEAR(Quarterly_PJ!$B$9:EX$9)),Quarterly_PJ!$B59:EX59)</f>
        <v>-0.12430559999999999</v>
      </c>
      <c r="X85" s="53">
        <f>SUMPRODUCT(--(X$9=YEAR(Quarterly_PJ!$B$9:EY$9)),Quarterly_PJ!$B59:EY59)</f>
        <v>2.032320000000001E-2</v>
      </c>
      <c r="Y85" s="53">
        <f>SUMPRODUCT(--(Y$9=YEAR(Quarterly_PJ!$B$9:EZ$9)),Quarterly_PJ!$B59:EZ59)</f>
        <v>3.7769600000000007E-2</v>
      </c>
      <c r="Z85" s="53">
        <f>SUMPRODUCT(--(Z$9=YEAR(Quarterly_PJ!$B$9:FA$9)),Quarterly_PJ!$B59:FA59)</f>
        <v>-3.8048000000000049E-3</v>
      </c>
      <c r="AA85" s="53">
        <f>SUMPRODUCT(--(AA$9=YEAR(Quarterly_PJ!$B$9:FB$9)),Quarterly_PJ!$B59:FB59)</f>
        <v>-4.1156799999999993E-2</v>
      </c>
      <c r="AB85" s="53">
        <f>SUMPRODUCT(--(AB$9=YEAR(Quarterly_PJ!$B$9:FC$9)),Quarterly_PJ!$B59:FC59)</f>
        <v>-9.8367999999999962E-3</v>
      </c>
      <c r="AC85" s="53">
        <f>SUMPRODUCT(--(AC$9=YEAR(Quarterly_PJ!$B$9:FD$9)),Quarterly_PJ!$B59:FD59)</f>
        <v>5.3824000000000025E-3</v>
      </c>
      <c r="AD85" s="53">
        <f>SUMPRODUCT(--(AD$9=YEAR(Quarterly_PJ!$B$9:FE$9)),Quarterly_PJ!$B59:FE59)</f>
        <v>6.7744000000000016E-3</v>
      </c>
      <c r="AE85" s="53">
        <f>SUMPRODUCT(--(AE$9=YEAR(Quarterly_PJ!$B$9:FF$9)),Quarterly_PJ!$B59:FF59)</f>
        <v>7.7024000000000025E-3</v>
      </c>
      <c r="AF85" s="53">
        <f>SUMPRODUCT(--(AF$9=YEAR(Quarterly_PJ!$B$9:FG$9)),Quarterly_PJ!$B59:FG59)</f>
        <v>1.9859199999999997E-2</v>
      </c>
      <c r="AG85" s="53">
        <f>SUMPRODUCT(--(AG$9=YEAR(Quarterly_PJ!$B$9:FH$9)),Quarterly_PJ!$B59:FH59)</f>
        <v>-4.7142399999999987E-2</v>
      </c>
      <c r="AH85" s="53">
        <f>SUMPRODUCT(--(AH$9=YEAR(Quarterly_PJ!$B$9:FI$9)),Quarterly_PJ!$B59:FI59)</f>
        <v>1.3502399999999998E-2</v>
      </c>
      <c r="AI85" s="53">
        <f>SUMPRODUCT(--(AI$9=YEAR(Quarterly_PJ!$B$9:FJ$9)),Quarterly_PJ!$B59:FJ59)</f>
        <v>3.0020800000000004E-2</v>
      </c>
      <c r="AJ85" s="53">
        <f>SUMPRODUCT(--(AJ$9=YEAR(Quarterly_PJ!$B$9:FK$9)),Quarterly_PJ!$B59:FK59)</f>
        <v>1.3687999999999791E-3</v>
      </c>
      <c r="AK85" s="53">
        <f>SUMPRODUCT(--(AK$9=YEAR(Quarterly_PJ!$B$9:FL$9)),Quarterly_PJ!$B59:FL59)</f>
        <v>3.0113599999999976E-2</v>
      </c>
      <c r="AL85" s="53">
        <f>SUMPRODUCT(--(AL$9=YEAR(Quarterly_PJ!$B$9:FM$9)),Quarterly_PJ!$B59:FM59)</f>
        <v>6.3568000000000062E-3</v>
      </c>
      <c r="AM85" s="53">
        <f>SUMPRODUCT(--(AM$9=YEAR(Quarterly_PJ!$B$9:FN$9)),Quarterly_PJ!$B59:FN59)</f>
        <v>-4.1759999999999714E-4</v>
      </c>
      <c r="AN85" s="53">
        <f>SUMPRODUCT(--(AN$9=YEAR(Quarterly_PJ!$B$9:FO$9)),Quarterly_PJ!$B59:FO59)</f>
        <v>-1.9070400000000001E-2</v>
      </c>
      <c r="AO85" s="53">
        <f>SUMPRODUCT(--(AO$9=YEAR(Quarterly_PJ!$B$9:FP$9)),Quarterly_PJ!$B59:FP59)</f>
        <v>0</v>
      </c>
      <c r="AP85" s="53">
        <f>SUMPRODUCT(--(AP$9=YEAR(Quarterly_PJ!$B$9:FQ$9)),Quarterly_PJ!$B59:FQ59)</f>
        <v>0</v>
      </c>
      <c r="AQ85" s="53">
        <f>SUMPRODUCT(--(AQ$9=YEAR(Quarterly_PJ!$B$9:FU$9)),Quarterly_PJ!$B59:FU59)</f>
        <v>3.7119999999999997E-4</v>
      </c>
      <c r="AR85" s="53">
        <f>SUMPRODUCT(--(AR$9=YEAR(Quarterly_PJ!$B$9:FS$9)),Quarterly_PJ!$B59:FS59)</f>
        <v>0</v>
      </c>
      <c r="AS85" s="53">
        <f>SUMPRODUCT(--(AS$9=YEAR(Quarterly_PJ!$B$9:FU$9)),Quarterly_PJ!$B59:FU59)</f>
        <v>0</v>
      </c>
    </row>
    <row r="86" spans="1:45" ht="17.25" x14ac:dyDescent="0.25">
      <c r="A86" s="49" t="s">
        <v>134</v>
      </c>
      <c r="B86" s="53">
        <f>SUMPRODUCT(--(B$9=YEAR(Quarterly_PJ!$B$9:EC$9)),Quarterly_PJ!$B60:EC60)</f>
        <v>0.16823616234372005</v>
      </c>
      <c r="C86" s="53">
        <f>SUMPRODUCT(--(C$9=YEAR(Quarterly_PJ!$B$9:ED$9)),Quarterly_PJ!$B60:ED60)</f>
        <v>-0.38003532072032004</v>
      </c>
      <c r="D86" s="53">
        <f>SUMPRODUCT(--(D$9=YEAR(Quarterly_PJ!$B$9:EE$9)),Quarterly_PJ!$B60:EE60)</f>
        <v>0.57311366854444001</v>
      </c>
      <c r="E86" s="53">
        <f>SUMPRODUCT(--(E$9=YEAR(Quarterly_PJ!$B$9:EF$9)),Quarterly_PJ!$B60:EF60)</f>
        <v>-0.13588514156570011</v>
      </c>
      <c r="F86" s="53">
        <f>SUMPRODUCT(--(F$9=YEAR(Quarterly_PJ!$B$9:EG$9)),Quarterly_PJ!$B60:EG60)</f>
        <v>0.1696117200592</v>
      </c>
      <c r="G86" s="53">
        <f>SUMPRODUCT(--(G$9=YEAR(Quarterly_PJ!$B$9:EH$9)),Quarterly_PJ!$B60:EH60)</f>
        <v>0.44118628216919997</v>
      </c>
      <c r="H86" s="53">
        <f>SUMPRODUCT(--(H$9=YEAR(Quarterly_PJ!$B$9:EI$9)),Quarterly_PJ!$B60:EI60)</f>
        <v>0.76197468190702022</v>
      </c>
      <c r="I86" s="53">
        <f>SUMPRODUCT(--(I$9=YEAR(Quarterly_PJ!$B$9:EJ$9)),Quarterly_PJ!$B60:EJ60)</f>
        <v>-0.38738122702305994</v>
      </c>
      <c r="J86" s="53">
        <f>SUMPRODUCT(--(J$9=YEAR(Quarterly_PJ!$B$9:EK$9)),Quarterly_PJ!$B60:EK60)</f>
        <v>-1.4738571027948399</v>
      </c>
      <c r="K86" s="53">
        <f>SUMPRODUCT(--(K$9=YEAR(Quarterly_PJ!$B$9:EL$9)),Quarterly_PJ!$B60:EL60)</f>
        <v>0.44788588481722014</v>
      </c>
      <c r="L86" s="53">
        <f>SUMPRODUCT(--(L$9=YEAR(Quarterly_PJ!$B$9:EM$9)),Quarterly_PJ!$B60:EM60)</f>
        <v>-0.65462211535504</v>
      </c>
      <c r="M86" s="53">
        <f>SUMPRODUCT(--(M$9=YEAR(Quarterly_PJ!$B$9:EN$9)),Quarterly_PJ!$B60:EN60)</f>
        <v>1.3063664973110805</v>
      </c>
      <c r="N86" s="53">
        <f>SUMPRODUCT(--(N$9=YEAR(Quarterly_PJ!$B$9:EO$9)),Quarterly_PJ!$B60:EO60)</f>
        <v>-0.79570711279442008</v>
      </c>
      <c r="O86" s="53">
        <f>SUMPRODUCT(--(O$9=YEAR(Quarterly_PJ!$B$9:EP$9)),Quarterly_PJ!$B60:EP60)</f>
        <v>5.055900147874387E-2</v>
      </c>
      <c r="P86" s="53">
        <f>SUMPRODUCT(--(P$9=YEAR(Quarterly_PJ!$B$9:EQ$9)),Quarterly_PJ!$B60:EQ60)</f>
        <v>0.40192579806906814</v>
      </c>
      <c r="Q86" s="53">
        <f>SUMPRODUCT(--(Q$9=YEAR(Quarterly_PJ!$B$9:ER$9)),Quarterly_PJ!$B60:ER60)</f>
        <v>-0.29181030271422403</v>
      </c>
      <c r="R86" s="53">
        <f>SUMPRODUCT(--(R$9=YEAR(Quarterly_PJ!$B$9:ES$9)),Quarterly_PJ!$B60:ES60)</f>
        <v>0.55716119352920412</v>
      </c>
      <c r="S86" s="53">
        <f>SUMPRODUCT(--(S$9=YEAR(Quarterly_PJ!$B$9:ET$9)),Quarterly_PJ!$B60:ET60)</f>
        <v>-0.9266191827850202</v>
      </c>
      <c r="T86" s="53">
        <f>SUMPRODUCT(--(T$9=YEAR(Quarterly_PJ!$B$9:EU$9)),Quarterly_PJ!$B60:EU60)</f>
        <v>0.80620972277896796</v>
      </c>
      <c r="U86" s="53">
        <f>SUMPRODUCT(--(U$9=YEAR(Quarterly_PJ!$B$9:EV$9)),Quarterly_PJ!$B60:EV60)</f>
        <v>-0.24914479513250393</v>
      </c>
      <c r="V86" s="53">
        <f>SUMPRODUCT(--(V$9=YEAR(Quarterly_PJ!$B$9:EW$9)),Quarterly_PJ!$B60:EW60)</f>
        <v>-0.16456511318002809</v>
      </c>
      <c r="W86" s="53">
        <f>SUMPRODUCT(--(W$9=YEAR(Quarterly_PJ!$B$9:EX$9)),Quarterly_PJ!$B60:EX60)</f>
        <v>-0.307093970105208</v>
      </c>
      <c r="X86" s="53">
        <f>SUMPRODUCT(--(X$9=YEAR(Quarterly_PJ!$B$9:EY$9)),Quarterly_PJ!$B60:EY60)</f>
        <v>0.32808831317460807</v>
      </c>
      <c r="Y86" s="53">
        <f>SUMPRODUCT(--(Y$9=YEAR(Quarterly_PJ!$B$9:EZ$9)),Quarterly_PJ!$B60:EZ60)</f>
        <v>-0.11564860901014395</v>
      </c>
      <c r="Z86" s="53">
        <f>SUMPRODUCT(--(Z$9=YEAR(Quarterly_PJ!$B$9:FA$9)),Quarterly_PJ!$B60:FA60)</f>
        <v>1.162693393360688</v>
      </c>
      <c r="AA86" s="53">
        <f>SUMPRODUCT(--(AA$9=YEAR(Quarterly_PJ!$B$9:FB$9)),Quarterly_PJ!$B60:FB60)</f>
        <v>-0.84428929027806388</v>
      </c>
      <c r="AB86" s="53">
        <f>SUMPRODUCT(--(AB$9=YEAR(Quarterly_PJ!$B$9:FC$9)),Quarterly_PJ!$B60:FC60)</f>
        <v>-0.63185348513786421</v>
      </c>
      <c r="AC86" s="53">
        <f>SUMPRODUCT(--(AC$9=YEAR(Quarterly_PJ!$B$9:FD$9)),Quarterly_PJ!$B60:FD60)</f>
        <v>-0.20719541006506803</v>
      </c>
      <c r="AD86" s="53">
        <f>SUMPRODUCT(--(AD$9=YEAR(Quarterly_PJ!$B$9:FE$9)),Quarterly_PJ!$B60:FE60)</f>
        <v>-0.17210947035085608</v>
      </c>
      <c r="AE86" s="53">
        <f>SUMPRODUCT(--(AE$9=YEAR(Quarterly_PJ!$B$9:FF$9)),Quarterly_PJ!$B60:FF60)</f>
        <v>0.61526803876032798</v>
      </c>
      <c r="AF86" s="53">
        <f>SUMPRODUCT(--(AF$9=YEAR(Quarterly_PJ!$B$9:FG$9)),Quarterly_PJ!$B60:FG60)</f>
        <v>-0.58428237322299614</v>
      </c>
      <c r="AG86" s="53">
        <f>SUMPRODUCT(--(AG$9=YEAR(Quarterly_PJ!$B$9:FH$9)),Quarterly_PJ!$B60:FH60)</f>
        <v>-1.0636927093311932E-2</v>
      </c>
      <c r="AH86" s="53">
        <f>SUMPRODUCT(--(AH$9=YEAR(Quarterly_PJ!$B$9:FI$9)),Quarterly_PJ!$B60:FI60)</f>
        <v>-0.14122989467843605</v>
      </c>
      <c r="AI86" s="53">
        <f>SUMPRODUCT(--(AI$9=YEAR(Quarterly_PJ!$B$9:FJ$9)),Quarterly_PJ!$B60:FJ60)</f>
        <v>0.11173913087256798</v>
      </c>
      <c r="AJ86" s="53">
        <f>SUMPRODUCT(--(AJ$9=YEAR(Quarterly_PJ!$B$9:FK$9)),Quarterly_PJ!$B60:FK60)</f>
        <v>-0.21738018305692802</v>
      </c>
      <c r="AK86" s="53">
        <f>SUMPRODUCT(--(AK$9=YEAR(Quarterly_PJ!$B$9:FL$9)),Quarterly_PJ!$B60:FL60)</f>
        <v>0.26752391192603242</v>
      </c>
      <c r="AL86" s="53">
        <f>SUMPRODUCT(--(AL$9=YEAR(Quarterly_PJ!$B$9:FM$9)),Quarterly_PJ!$B60:FM60)</f>
        <v>0.40170718785368081</v>
      </c>
      <c r="AM86" s="53">
        <f>SUMPRODUCT(--(AM$9=YEAR(Quarterly_PJ!$B$9:FN$9)),Quarterly_PJ!$B60:FN60)</f>
        <v>0.47388387363162709</v>
      </c>
      <c r="AN86" s="53">
        <f>SUMPRODUCT(--(AN$9=YEAR(Quarterly_PJ!$B$9:FO$9)),Quarterly_PJ!$B60:FO60)</f>
        <v>-0.13175679683143615</v>
      </c>
      <c r="AO86" s="53">
        <f>SUMPRODUCT(--(AO$9=YEAR(Quarterly_PJ!$B$9:FP$9)),Quarterly_PJ!$B60:FP60)</f>
        <v>0.90417552682948799</v>
      </c>
      <c r="AP86" s="53">
        <f>SUMPRODUCT(--(AP$9=YEAR(Quarterly_PJ!$B$9:FQ$9)),Quarterly_PJ!$B60:FQ60)</f>
        <v>-0.68225677513438421</v>
      </c>
      <c r="AQ86" s="53">
        <f>SUMPRODUCT(--(AQ$9=YEAR(Quarterly_PJ!$B$9:FU$9)),Quarterly_PJ!$B60:FU60)</f>
        <v>-1.4265338700537282</v>
      </c>
      <c r="AR86" s="53">
        <f>SUMPRODUCT(--(AR$9=YEAR(Quarterly_PJ!$B$9:FS$9)),Quarterly_PJ!$B60:FS60)</f>
        <v>2.8964495690338175</v>
      </c>
      <c r="AS86" s="53">
        <f>SUMPRODUCT(--(AS$9=YEAR(Quarterly_PJ!$B$9:FU$9)),Quarterly_PJ!$B60:FU60)</f>
        <v>-1.9684873216436258</v>
      </c>
    </row>
    <row r="87" spans="1:45" ht="17.25" x14ac:dyDescent="0.2">
      <c r="A87" s="27" t="s">
        <v>136</v>
      </c>
      <c r="B87" s="17">
        <f t="shared" ref="B87:AP87" si="26">SUM(B88:B90,B94:B96,B100)</f>
        <v>0.88023622001535318</v>
      </c>
      <c r="C87" s="17">
        <f t="shared" si="26"/>
        <v>-0.14646575252635832</v>
      </c>
      <c r="D87" s="17">
        <f t="shared" si="26"/>
        <v>0.76573835802375634</v>
      </c>
      <c r="E87" s="17">
        <f t="shared" si="26"/>
        <v>-0.2262201565602758</v>
      </c>
      <c r="F87" s="17">
        <f t="shared" si="26"/>
        <v>-0.78079128099657791</v>
      </c>
      <c r="G87" s="17">
        <f t="shared" si="26"/>
        <v>-0.3864684963621276</v>
      </c>
      <c r="H87" s="17">
        <f t="shared" si="26"/>
        <v>4.4139909123585147E-3</v>
      </c>
      <c r="I87" s="17">
        <f t="shared" si="26"/>
        <v>3.4980013611882882E-2</v>
      </c>
      <c r="J87" s="17">
        <f t="shared" si="26"/>
        <v>2.0014754410898066</v>
      </c>
      <c r="K87" s="17">
        <f t="shared" si="26"/>
        <v>-1.7763573838040603</v>
      </c>
      <c r="L87" s="17">
        <f t="shared" si="26"/>
        <v>0.5872927115912786</v>
      </c>
      <c r="M87" s="17">
        <f t="shared" si="26"/>
        <v>0.69259480378657368</v>
      </c>
      <c r="N87" s="17">
        <f t="shared" si="26"/>
        <v>-0.26796570113176449</v>
      </c>
      <c r="O87" s="17">
        <f t="shared" si="26"/>
        <v>-1.1808264266809561</v>
      </c>
      <c r="P87" s="17">
        <f t="shared" si="26"/>
        <v>1.1608404116694691</v>
      </c>
      <c r="Q87" s="17">
        <f t="shared" si="26"/>
        <v>1.4680069212175395</v>
      </c>
      <c r="R87" s="17">
        <f t="shared" si="26"/>
        <v>-1.2348897855565848</v>
      </c>
      <c r="S87" s="17">
        <f t="shared" si="26"/>
        <v>-14.003958022961319</v>
      </c>
      <c r="T87" s="17">
        <f t="shared" si="26"/>
        <v>-10.093084960357418</v>
      </c>
      <c r="U87" s="17">
        <f t="shared" si="26"/>
        <v>-5.1010998859946923</v>
      </c>
      <c r="V87" s="17">
        <f t="shared" si="26"/>
        <v>-10.153815188603028</v>
      </c>
      <c r="W87" s="17">
        <f t="shared" si="26"/>
        <v>-0.3209441791908485</v>
      </c>
      <c r="X87" s="17">
        <f t="shared" si="26"/>
        <v>-5.7179000898787189</v>
      </c>
      <c r="Y87" s="17">
        <f t="shared" si="26"/>
        <v>3.7260308606245731</v>
      </c>
      <c r="Z87" s="17">
        <f t="shared" si="26"/>
        <v>5.2893629610575132</v>
      </c>
      <c r="AA87" s="17">
        <f t="shared" si="26"/>
        <v>-7.3503689098239056</v>
      </c>
      <c r="AB87" s="17">
        <f t="shared" si="26"/>
        <v>7.8618294114984275</v>
      </c>
      <c r="AC87" s="17">
        <f t="shared" si="26"/>
        <v>0.97286585418214822</v>
      </c>
      <c r="AD87" s="17">
        <f t="shared" si="26"/>
        <v>1.678491720858504</v>
      </c>
      <c r="AE87" s="17">
        <f t="shared" si="26"/>
        <v>0.4357834506047964</v>
      </c>
      <c r="AF87" s="17">
        <f t="shared" si="26"/>
        <v>-0.46042935635926535</v>
      </c>
      <c r="AG87" s="17">
        <f t="shared" si="26"/>
        <v>-3.0890421788314923</v>
      </c>
      <c r="AH87" s="17">
        <f t="shared" si="26"/>
        <v>-7.2471934075265541</v>
      </c>
      <c r="AI87" s="17">
        <f t="shared" si="26"/>
        <v>-0.94690653084158161</v>
      </c>
      <c r="AJ87" s="17">
        <f t="shared" si="26"/>
        <v>1.3373330814442281</v>
      </c>
      <c r="AK87" s="17">
        <f t="shared" si="26"/>
        <v>0.38432572724964659</v>
      </c>
      <c r="AL87" s="17">
        <f t="shared" si="26"/>
        <v>0.17817947562634737</v>
      </c>
      <c r="AM87" s="17">
        <f t="shared" si="26"/>
        <v>2.0738430692399441</v>
      </c>
      <c r="AN87" s="17">
        <f t="shared" si="26"/>
        <v>5.8829815678302744</v>
      </c>
      <c r="AO87" s="17">
        <f t="shared" si="26"/>
        <v>4.2213203449750125</v>
      </c>
      <c r="AP87" s="17">
        <f t="shared" si="26"/>
        <v>10.76238243835083</v>
      </c>
      <c r="AQ87" s="17">
        <f>SUM(AQ88:AQ90,AQ94:AQ96,AQ100)</f>
        <v>3.4983664273810477</v>
      </c>
      <c r="AR87" s="17">
        <f t="shared" ref="AR87" si="27">SUM(AR88:AR90,AR94:AR96,AR100)</f>
        <v>-4.3895069769091632</v>
      </c>
      <c r="AS87" s="17">
        <f>SUM(AS88:AS90,AS94:AS96,AS100)</f>
        <v>-6.7589130860762436</v>
      </c>
    </row>
    <row r="88" spans="1:45" ht="15" x14ac:dyDescent="0.25">
      <c r="A88" s="49" t="s">
        <v>22</v>
      </c>
      <c r="B88" s="53">
        <f>SUMPRODUCT(--(B$9=YEAR(Quarterly_PJ!$B$9:EC$9)),Quarterly_PJ!$B62:EC62)</f>
        <v>-4.8526500000000014E-2</v>
      </c>
      <c r="C88" s="53">
        <f>SUMPRODUCT(--(C$9=YEAR(Quarterly_PJ!$B$9:ED$9)),Quarterly_PJ!$B62:ED62)</f>
        <v>-0.58830199999999977</v>
      </c>
      <c r="D88" s="53">
        <f>SUMPRODUCT(--(D$9=YEAR(Quarterly_PJ!$B$9:EE$9)),Quarterly_PJ!$B62:EE62)</f>
        <v>0.50966849999999975</v>
      </c>
      <c r="E88" s="53">
        <f>SUMPRODUCT(--(E$9=YEAR(Quarterly_PJ!$B$9:EF$9)),Quarterly_PJ!$B62:EF62)</f>
        <v>-0.45455025000000049</v>
      </c>
      <c r="F88" s="53">
        <f>SUMPRODUCT(--(F$9=YEAR(Quarterly_PJ!$B$9:EG$9)),Quarterly_PJ!$B62:EG62)</f>
        <v>-1.0699204999999996</v>
      </c>
      <c r="G88" s="53">
        <f>SUMPRODUCT(--(G$9=YEAR(Quarterly_PJ!$B$9:EH$9)),Quarterly_PJ!$B62:EH62)</f>
        <v>-5.5507027282964971E-3</v>
      </c>
      <c r="H88" s="53">
        <f>SUMPRODUCT(--(H$9=YEAR(Quarterly_PJ!$B$9:EI$9)),Quarterly_PJ!$B62:EI62)</f>
        <v>-8.4865389058899066E-3</v>
      </c>
      <c r="I88" s="53">
        <f>SUMPRODUCT(--(I$9=YEAR(Quarterly_PJ!$B$9:EJ$9)),Quarterly_PJ!$B62:EJ62)</f>
        <v>-2.9031532339873767E-3</v>
      </c>
      <c r="J88" s="53">
        <f>SUMPRODUCT(--(J$9=YEAR(Quarterly_PJ!$B$9:EK$9)),Quarterly_PJ!$B62:EK62)</f>
        <v>1.9131488664282097</v>
      </c>
      <c r="K88" s="53">
        <f>SUMPRODUCT(--(K$9=YEAR(Quarterly_PJ!$B$9:EL$9)),Quarterly_PJ!$B62:EL62)</f>
        <v>-1.7857612084360877</v>
      </c>
      <c r="L88" s="53">
        <f>SUMPRODUCT(--(L$9=YEAR(Quarterly_PJ!$B$9:EM$9)),Quarterly_PJ!$B62:EM62)</f>
        <v>0.46470008679649538</v>
      </c>
      <c r="M88" s="53">
        <f>SUMPRODUCT(--(M$9=YEAR(Quarterly_PJ!$B$9:EN$9)),Quarterly_PJ!$B62:EN62)</f>
        <v>0.60714138149248886</v>
      </c>
      <c r="N88" s="53">
        <f>SUMPRODUCT(--(N$9=YEAR(Quarterly_PJ!$B$9:EO$9)),Quarterly_PJ!$B62:EO62)</f>
        <v>0.26962630652572089</v>
      </c>
      <c r="O88" s="53">
        <f>SUMPRODUCT(--(O$9=YEAR(Quarterly_PJ!$B$9:EP$9)),Quarterly_PJ!$B62:EP62)</f>
        <v>-0.70394272963357363</v>
      </c>
      <c r="P88" s="53">
        <f>SUMPRODUCT(--(P$9=YEAR(Quarterly_PJ!$B$9:EQ$9)),Quarterly_PJ!$B62:EQ62)</f>
        <v>1.2118142825071265</v>
      </c>
      <c r="Q88" s="53">
        <f>SUMPRODUCT(--(Q$9=YEAR(Quarterly_PJ!$B$9:ER$9)),Quarterly_PJ!$B62:ER62)</f>
        <v>0.8549627270011142</v>
      </c>
      <c r="R88" s="53">
        <f>SUMPRODUCT(--(R$9=YEAR(Quarterly_PJ!$B$9:ES$9)),Quarterly_PJ!$B62:ES62)</f>
        <v>-0.38313563127704242</v>
      </c>
      <c r="S88" s="53">
        <f>SUMPRODUCT(--(S$9=YEAR(Quarterly_PJ!$B$9:ET$9)),Quarterly_PJ!$B62:ET62)</f>
        <v>-0.20471522034794443</v>
      </c>
      <c r="T88" s="53">
        <f>SUMPRODUCT(--(T$9=YEAR(Quarterly_PJ!$B$9:EU$9)),Quarterly_PJ!$B62:EU62)</f>
        <v>4.2774249568353684E-2</v>
      </c>
      <c r="U88" s="53">
        <f>SUMPRODUCT(--(U$9=YEAR(Quarterly_PJ!$B$9:EV$9)),Quarterly_PJ!$B62:EV62)</f>
        <v>-8.5477258202013184E-2</v>
      </c>
      <c r="V88" s="53">
        <f>SUMPRODUCT(--(V$9=YEAR(Quarterly_PJ!$B$9:EW$9)),Quarterly_PJ!$B62:EW62)</f>
        <v>4.1307928795086477</v>
      </c>
      <c r="W88" s="53">
        <f>SUMPRODUCT(--(W$9=YEAR(Quarterly_PJ!$B$9:EX$9)),Quarterly_PJ!$B62:EX62)</f>
        <v>1.3649059591552668</v>
      </c>
      <c r="X88" s="53">
        <f>SUMPRODUCT(--(X$9=YEAR(Quarterly_PJ!$B$9:EY$9)),Quarterly_PJ!$B62:EY62)</f>
        <v>1.7708021206564011</v>
      </c>
      <c r="Y88" s="53">
        <f>SUMPRODUCT(--(Y$9=YEAR(Quarterly_PJ!$B$9:EZ$9)),Quarterly_PJ!$B62:EZ62)</f>
        <v>-0.28892629611836074</v>
      </c>
      <c r="Z88" s="53">
        <f>SUMPRODUCT(--(Z$9=YEAR(Quarterly_PJ!$B$9:FA$9)),Quarterly_PJ!$B62:FA62)</f>
        <v>1.2285920108837667</v>
      </c>
      <c r="AA88" s="53">
        <f>SUMPRODUCT(--(AA$9=YEAR(Quarterly_PJ!$B$9:FB$9)),Quarterly_PJ!$B62:FB62)</f>
        <v>0.74527346173959186</v>
      </c>
      <c r="AB88" s="53">
        <f>SUMPRODUCT(--(AB$9=YEAR(Quarterly_PJ!$B$9:FC$9)),Quarterly_PJ!$B62:FC62)</f>
        <v>1.4856611951281002</v>
      </c>
      <c r="AC88" s="53">
        <f>SUMPRODUCT(--(AC$9=YEAR(Quarterly_PJ!$B$9:FD$9)),Quarterly_PJ!$B62:FD62)</f>
        <v>-1.7277778689696182</v>
      </c>
      <c r="AD88" s="53">
        <f>SUMPRODUCT(--(AD$9=YEAR(Quarterly_PJ!$B$9:FE$9)),Quarterly_PJ!$B62:FE62)</f>
        <v>4.4518088483291141E-2</v>
      </c>
      <c r="AE88" s="53">
        <f>SUMPRODUCT(--(AE$9=YEAR(Quarterly_PJ!$B$9:FF$9)),Quarterly_PJ!$B62:FF62)</f>
        <v>-0.36112188713703997</v>
      </c>
      <c r="AF88" s="53">
        <f>SUMPRODUCT(--(AF$9=YEAR(Quarterly_PJ!$B$9:FG$9)),Quarterly_PJ!$B62:FG62)</f>
        <v>-1.5044168861808096</v>
      </c>
      <c r="AG88" s="53">
        <f>SUMPRODUCT(--(AG$9=YEAR(Quarterly_PJ!$B$9:FH$9)),Quarterly_PJ!$B62:FH62)</f>
        <v>-0.42430833109097998</v>
      </c>
      <c r="AH88" s="53">
        <f>SUMPRODUCT(--(AH$9=YEAR(Quarterly_PJ!$B$9:FI$9)),Quarterly_PJ!$B62:FI62)</f>
        <v>-2.933384537949614</v>
      </c>
      <c r="AI88" s="53">
        <f>SUMPRODUCT(--(AI$9=YEAR(Quarterly_PJ!$B$9:FJ$9)),Quarterly_PJ!$B62:FJ62)</f>
        <v>0.7171712569016091</v>
      </c>
      <c r="AJ88" s="53">
        <f>SUMPRODUCT(--(AJ$9=YEAR(Quarterly_PJ!$B$9:FK$9)),Quarterly_PJ!$B62:FK62)</f>
        <v>0.35858467385248471</v>
      </c>
      <c r="AK88" s="53">
        <f>SUMPRODUCT(--(AK$9=YEAR(Quarterly_PJ!$B$9:FL$9)),Quarterly_PJ!$B62:FL62)</f>
        <v>-1.7519179124246531</v>
      </c>
      <c r="AL88" s="53">
        <f>SUMPRODUCT(--(AL$9=YEAR(Quarterly_PJ!$B$9:FM$9)),Quarterly_PJ!$B62:FM62)</f>
        <v>1.098868270308313</v>
      </c>
      <c r="AM88" s="53">
        <f>SUMPRODUCT(--(AM$9=YEAR(Quarterly_PJ!$B$9:FN$9)),Quarterly_PJ!$B62:FN62)</f>
        <v>-2.0075498962996434</v>
      </c>
      <c r="AN88" s="53">
        <f>SUMPRODUCT(--(AN$9=YEAR(Quarterly_PJ!$B$9:FO$9)),Quarterly_PJ!$B62:FO62)</f>
        <v>-2.0271407174604441</v>
      </c>
      <c r="AO88" s="53">
        <f>SUMPRODUCT(--(AO$9=YEAR(Quarterly_PJ!$B$9:FP$9)),Quarterly_PJ!$B62:FP62)</f>
        <v>0.97159018706267397</v>
      </c>
      <c r="AP88" s="53">
        <f>SUMPRODUCT(--(AP$9=YEAR(Quarterly_PJ!$B$9:FQ$9)),Quarterly_PJ!$B62:FQ62)</f>
        <v>-1.1174634666374836</v>
      </c>
      <c r="AQ88" s="53">
        <f>SUMPRODUCT(--(AQ$9=YEAR(Quarterly_PJ!$B$9:FU$9)),Quarterly_PJ!$B62:FU62)</f>
        <v>-5.1264904671117275</v>
      </c>
      <c r="AR88" s="53">
        <f>SUMPRODUCT(--(AR$9=YEAR(Quarterly_PJ!$B$9:FS$9)),Quarterly_PJ!$B62:FS62)</f>
        <v>-3.9188104533587049</v>
      </c>
      <c r="AS88" s="53">
        <f>SUMPRODUCT(--(AS$9=YEAR(Quarterly_PJ!$B$9:FU$9)),Quarterly_PJ!$B62:FU62)</f>
        <v>-1.9733419477500989</v>
      </c>
    </row>
    <row r="89" spans="1:45" ht="15" x14ac:dyDescent="0.25">
      <c r="A89" s="49" t="s">
        <v>23</v>
      </c>
      <c r="B89" s="53">
        <f>SUMPRODUCT(--(B$9=YEAR(Quarterly_PJ!$B$9:EC$9)),Quarterly_PJ!$B63:EC63)</f>
        <v>0</v>
      </c>
      <c r="C89" s="53">
        <f>SUMPRODUCT(--(C$9=YEAR(Quarterly_PJ!$B$9:ED$9)),Quarterly_PJ!$B63:ED63)</f>
        <v>0</v>
      </c>
      <c r="D89" s="53">
        <f>SUMPRODUCT(--(D$9=YEAR(Quarterly_PJ!$B$9:EE$9)),Quarterly_PJ!$B63:EE63)</f>
        <v>0</v>
      </c>
      <c r="E89" s="53">
        <f>SUMPRODUCT(--(E$9=YEAR(Quarterly_PJ!$B$9:EF$9)),Quarterly_PJ!$B63:EF63)</f>
        <v>0</v>
      </c>
      <c r="F89" s="53">
        <f>SUMPRODUCT(--(F$9=YEAR(Quarterly_PJ!$B$9:EG$9)),Quarterly_PJ!$B63:EG63)</f>
        <v>0</v>
      </c>
      <c r="G89" s="53">
        <f>SUMPRODUCT(--(G$9=YEAR(Quarterly_PJ!$B$9:EH$9)),Quarterly_PJ!$B63:EH63)</f>
        <v>1.7400193390089996E-2</v>
      </c>
      <c r="H89" s="53">
        <f>SUMPRODUCT(--(H$9=YEAR(Quarterly_PJ!$B$9:EI$9)),Quarterly_PJ!$B63:EI63)</f>
        <v>-3.9138385132280011E-2</v>
      </c>
      <c r="I89" s="53">
        <f>SUMPRODUCT(--(I$9=YEAR(Quarterly_PJ!$B$9:EJ$9)),Quarterly_PJ!$B63:EJ63)</f>
        <v>-7.1576972809650002E-2</v>
      </c>
      <c r="J89" s="53">
        <f>SUMPRODUCT(--(J$9=YEAR(Quarterly_PJ!$B$9:EK$9)),Quarterly_PJ!$B63:EK63)</f>
        <v>-3.9861384857630001E-2</v>
      </c>
      <c r="K89" s="53">
        <f>SUMPRODUCT(--(K$9=YEAR(Quarterly_PJ!$B$9:EL$9)),Quarterly_PJ!$B63:EL63)</f>
        <v>0</v>
      </c>
      <c r="L89" s="53">
        <f>SUMPRODUCT(--(L$9=YEAR(Quarterly_PJ!$B$9:EM$9)),Quarterly_PJ!$B63:EM63)</f>
        <v>0</v>
      </c>
      <c r="M89" s="53">
        <f>SUMPRODUCT(--(M$9=YEAR(Quarterly_PJ!$B$9:EN$9)),Quarterly_PJ!$B63:EN63)</f>
        <v>0</v>
      </c>
      <c r="N89" s="53">
        <f>SUMPRODUCT(--(N$9=YEAR(Quarterly_PJ!$B$9:EO$9)),Quarterly_PJ!$B63:EO63)</f>
        <v>-0.43679275389451</v>
      </c>
      <c r="O89" s="53">
        <f>SUMPRODUCT(--(O$9=YEAR(Quarterly_PJ!$B$9:EP$9)),Quarterly_PJ!$B63:EP63)</f>
        <v>0</v>
      </c>
      <c r="P89" s="53">
        <f>SUMPRODUCT(--(P$9=YEAR(Quarterly_PJ!$B$9:EQ$9)),Quarterly_PJ!$B63:EQ63)</f>
        <v>0</v>
      </c>
      <c r="Q89" s="53">
        <f>SUMPRODUCT(--(Q$9=YEAR(Quarterly_PJ!$B$9:ER$9)),Quarterly_PJ!$B63:ER63)</f>
        <v>0</v>
      </c>
      <c r="R89" s="53">
        <f>SUMPRODUCT(--(R$9=YEAR(Quarterly_PJ!$B$9:ES$9)),Quarterly_PJ!$B63:ES63)</f>
        <v>0.77238057225957002</v>
      </c>
      <c r="S89" s="53">
        <f>SUMPRODUCT(--(S$9=YEAR(Quarterly_PJ!$B$9:ET$9)),Quarterly_PJ!$B63:ET63)</f>
        <v>-4.0027776184874506</v>
      </c>
      <c r="T89" s="53">
        <f>SUMPRODUCT(--(T$9=YEAR(Quarterly_PJ!$B$9:EU$9)),Quarterly_PJ!$B63:EU63)</f>
        <v>-0.9418369663505699</v>
      </c>
      <c r="U89" s="53">
        <f>SUMPRODUCT(--(U$9=YEAR(Quarterly_PJ!$B$9:EV$9)),Quarterly_PJ!$B63:EV63)</f>
        <v>3.2179887361245494</v>
      </c>
      <c r="V89" s="53">
        <f>SUMPRODUCT(--(V$9=YEAR(Quarterly_PJ!$B$9:EW$9)),Quarterly_PJ!$B63:EW63)</f>
        <v>0.38826775747906001</v>
      </c>
      <c r="W89" s="53">
        <f>SUMPRODUCT(--(W$9=YEAR(Quarterly_PJ!$B$9:EX$9)),Quarterly_PJ!$B63:EX63)</f>
        <v>0</v>
      </c>
      <c r="X89" s="53">
        <f>SUMPRODUCT(--(X$9=YEAR(Quarterly_PJ!$B$9:EY$9)),Quarterly_PJ!$B63:EY63)</f>
        <v>-0.42284447775783002</v>
      </c>
      <c r="Y89" s="53">
        <f>SUMPRODUCT(--(Y$9=YEAR(Quarterly_PJ!$B$9:EZ$9)),Quarterly_PJ!$B63:EZ63)</f>
        <v>-0.97322025485427011</v>
      </c>
      <c r="Z89" s="53">
        <f>SUMPRODUCT(--(Z$9=YEAR(Quarterly_PJ!$B$9:FA$9)),Quarterly_PJ!$B63:FA63)</f>
        <v>-2.0628498876899999E-2</v>
      </c>
      <c r="AA89" s="53">
        <f>SUMPRODUCT(--(AA$9=YEAR(Quarterly_PJ!$B$9:FB$9)),Quarterly_PJ!$B63:FB63)</f>
        <v>-1.000235954204E-2</v>
      </c>
      <c r="AB89" s="53">
        <f>SUMPRODUCT(--(AB$9=YEAR(Quarterly_PJ!$B$9:FC$9)),Quarterly_PJ!$B63:FC63)</f>
        <v>-4.1287595731440002E-2</v>
      </c>
      <c r="AC89" s="53">
        <f>SUMPRODUCT(--(AC$9=YEAR(Quarterly_PJ!$B$9:FD$9)),Quarterly_PJ!$B63:FD63)</f>
        <v>-0.81477164269552005</v>
      </c>
      <c r="AD89" s="53">
        <f>SUMPRODUCT(--(AD$9=YEAR(Quarterly_PJ!$B$9:FE$9)),Quarterly_PJ!$B63:FE63)</f>
        <v>5.5235197992640005E-2</v>
      </c>
      <c r="AE89" s="53">
        <f>SUMPRODUCT(--(AE$9=YEAR(Quarterly_PJ!$B$9:FF$9)),Quarterly_PJ!$B63:FF63)</f>
        <v>-0.28347808702090005</v>
      </c>
      <c r="AF89" s="53">
        <f>SUMPRODUCT(--(AF$9=YEAR(Quarterly_PJ!$B$9:FG$9)),Quarterly_PJ!$B63:FG63)</f>
        <v>0</v>
      </c>
      <c r="AG89" s="53">
        <f>SUMPRODUCT(--(AG$9=YEAR(Quarterly_PJ!$B$9:FH$9)),Quarterly_PJ!$B63:FH63)</f>
        <v>-1.3173780240183</v>
      </c>
      <c r="AH89" s="53">
        <f>SUMPRODUCT(--(AH$9=YEAR(Quarterly_PJ!$B$9:FI$9)),Quarterly_PJ!$B63:FI63)</f>
        <v>-5.627195704802161</v>
      </c>
      <c r="AI89" s="53">
        <f>SUMPRODUCT(--(AI$9=YEAR(Quarterly_PJ!$B$9:FJ$9)),Quarterly_PJ!$B63:FJ63)</f>
        <v>-0.47002783902382</v>
      </c>
      <c r="AJ89" s="53">
        <f>SUMPRODUCT(--(AJ$9=YEAR(Quarterly_PJ!$B$9:FK$9)),Quarterly_PJ!$B63:FK63)</f>
        <v>-0.59057267528416002</v>
      </c>
      <c r="AK89" s="53">
        <f>SUMPRODUCT(--(AK$9=YEAR(Quarterly_PJ!$B$9:FL$9)),Quarterly_PJ!$B63:FL63)</f>
        <v>-5.227761135786E-2</v>
      </c>
      <c r="AL89" s="53">
        <f>SUMPRODUCT(--(AL$9=YEAR(Quarterly_PJ!$B$9:FM$9)),Quarterly_PJ!$B63:FM63)</f>
        <v>0</v>
      </c>
      <c r="AM89" s="53">
        <f>SUMPRODUCT(--(AM$9=YEAR(Quarterly_PJ!$B$9:FN$9)),Quarterly_PJ!$B63:FN63)</f>
        <v>0</v>
      </c>
      <c r="AN89" s="53">
        <f>SUMPRODUCT(--(AN$9=YEAR(Quarterly_PJ!$B$9:FO$9)),Quarterly_PJ!$B63:FO63)</f>
        <v>0</v>
      </c>
      <c r="AO89" s="53">
        <f>SUMPRODUCT(--(AO$9=YEAR(Quarterly_PJ!$B$9:FP$9)),Quarterly_PJ!$B63:FP63)</f>
        <v>0</v>
      </c>
      <c r="AP89" s="53">
        <f>SUMPRODUCT(--(AP$9=YEAR(Quarterly_PJ!$B$9:FQ$9)),Quarterly_PJ!$B63:FQ63)</f>
        <v>0</v>
      </c>
      <c r="AQ89" s="53">
        <f>SUMPRODUCT(--(AQ$9=YEAR(Quarterly_PJ!$B$9:FU$9)),Quarterly_PJ!$B63:FU63)</f>
        <v>-2.7471435987419994</v>
      </c>
      <c r="AR89" s="53">
        <f>SUMPRODUCT(--(AR$9=YEAR(Quarterly_PJ!$B$9:FS$9)),Quarterly_PJ!$B63:FS63)</f>
        <v>0</v>
      </c>
      <c r="AS89" s="53">
        <f>SUMPRODUCT(--(AS$9=YEAR(Quarterly_PJ!$B$9:FU$9)),Quarterly_PJ!$B63:FU63)</f>
        <v>0</v>
      </c>
    </row>
    <row r="90" spans="1:45" ht="15" x14ac:dyDescent="0.25">
      <c r="A90" s="49" t="s">
        <v>25</v>
      </c>
      <c r="B90" s="53">
        <f t="shared" ref="B90:AP90" si="28">SUM(B91:B93)</f>
        <v>-5.7902364902497394E-2</v>
      </c>
      <c r="C90" s="53">
        <f t="shared" si="28"/>
        <v>0.16266411951065085</v>
      </c>
      <c r="D90" s="53">
        <f t="shared" si="28"/>
        <v>0.2107499287033075</v>
      </c>
      <c r="E90" s="53">
        <f t="shared" si="28"/>
        <v>2.2745570144654642E-2</v>
      </c>
      <c r="F90" s="53">
        <f t="shared" si="28"/>
        <v>0.21428969715118287</v>
      </c>
      <c r="G90" s="53">
        <f t="shared" si="28"/>
        <v>0.21614074260711696</v>
      </c>
      <c r="H90" s="53">
        <f t="shared" si="28"/>
        <v>-1.1715209503172022E-2</v>
      </c>
      <c r="I90" s="53">
        <f t="shared" si="28"/>
        <v>-5.5629321174620341E-2</v>
      </c>
      <c r="J90" s="53">
        <f t="shared" si="28"/>
        <v>3.6674022178647861E-2</v>
      </c>
      <c r="K90" s="53">
        <f t="shared" si="28"/>
        <v>7.040679784774817E-2</v>
      </c>
      <c r="L90" s="53">
        <f t="shared" si="28"/>
        <v>-2.8316587638866561E-3</v>
      </c>
      <c r="M90" s="53">
        <f t="shared" si="28"/>
        <v>0.17130939712524412</v>
      </c>
      <c r="N90" s="53">
        <f t="shared" si="28"/>
        <v>-1.9047464027404176E-2</v>
      </c>
      <c r="O90" s="53">
        <f t="shared" si="28"/>
        <v>-0.36955682445525923</v>
      </c>
      <c r="P90" s="53">
        <f t="shared" si="28"/>
        <v>-9.2284489021301416E-2</v>
      </c>
      <c r="Q90" s="53">
        <f t="shared" si="28"/>
        <v>4.9119963893889534E-2</v>
      </c>
      <c r="R90" s="53">
        <f t="shared" si="28"/>
        <v>0.15901199318620407</v>
      </c>
      <c r="S90" s="53">
        <f t="shared" si="28"/>
        <v>-7.5408962325441493</v>
      </c>
      <c r="T90" s="53">
        <f t="shared" si="28"/>
        <v>-11.081466476731887</v>
      </c>
      <c r="U90" s="53">
        <f t="shared" si="28"/>
        <v>-9.4356142865975876</v>
      </c>
      <c r="V90" s="53">
        <f t="shared" si="28"/>
        <v>-14.906161661510177</v>
      </c>
      <c r="W90" s="53">
        <f t="shared" si="28"/>
        <v>-3.137597768141597</v>
      </c>
      <c r="X90" s="53">
        <f t="shared" si="28"/>
        <v>-7.0959743312613934</v>
      </c>
      <c r="Y90" s="53">
        <f t="shared" si="28"/>
        <v>0.26908475910279706</v>
      </c>
      <c r="Z90" s="53">
        <f t="shared" si="28"/>
        <v>1.8118971761199569</v>
      </c>
      <c r="AA90" s="53">
        <f t="shared" si="28"/>
        <v>-5.0804446117114956</v>
      </c>
      <c r="AB90" s="53">
        <f t="shared" si="28"/>
        <v>2.6571565353335718</v>
      </c>
      <c r="AC90" s="53">
        <f t="shared" si="28"/>
        <v>3.7978389834728459</v>
      </c>
      <c r="AD90" s="53">
        <f t="shared" si="28"/>
        <v>0.15142484105281345</v>
      </c>
      <c r="AE90" s="53">
        <f t="shared" si="28"/>
        <v>0.23165147116478924</v>
      </c>
      <c r="AF90" s="53">
        <f t="shared" si="28"/>
        <v>1.132153488639599</v>
      </c>
      <c r="AG90" s="53">
        <f t="shared" si="28"/>
        <v>2.1628882998979213</v>
      </c>
      <c r="AH90" s="53">
        <f t="shared" si="28"/>
        <v>0.58417345267068765</v>
      </c>
      <c r="AI90" s="53">
        <f t="shared" si="28"/>
        <v>0.55211478901800592</v>
      </c>
      <c r="AJ90" s="53">
        <f t="shared" si="28"/>
        <v>-0.31160192238557272</v>
      </c>
      <c r="AK90" s="53">
        <f t="shared" si="28"/>
        <v>1.3874993229987505</v>
      </c>
      <c r="AL90" s="53">
        <f t="shared" si="28"/>
        <v>0.71002342481384195</v>
      </c>
      <c r="AM90" s="53">
        <f t="shared" si="28"/>
        <v>-0.56194336293543379</v>
      </c>
      <c r="AN90" s="53">
        <f t="shared" si="28"/>
        <v>4.5654198168227405</v>
      </c>
      <c r="AO90" s="53">
        <f t="shared" si="28"/>
        <v>5.1587205553610733</v>
      </c>
      <c r="AP90" s="53">
        <f t="shared" si="28"/>
        <v>6.3521897562988281</v>
      </c>
      <c r="AQ90" s="53">
        <f>SUM(AQ91:AQ93)</f>
        <v>8.7687225552031336</v>
      </c>
      <c r="AR90" s="53">
        <f t="shared" ref="AR90" si="29">SUM(AR91:AR93)</f>
        <v>-1.6672132347899413</v>
      </c>
      <c r="AS90" s="53">
        <f>SUM(AS91:AS93)</f>
        <v>-3.6907421815351396</v>
      </c>
    </row>
    <row r="91" spans="1:45" ht="17.25" x14ac:dyDescent="0.25">
      <c r="A91" s="50" t="s">
        <v>132</v>
      </c>
      <c r="B91" s="53">
        <f>SUMPRODUCT(--(B$9=YEAR(Quarterly_PJ!$B$9:EC$9)),Quarterly_PJ!$B65:EC65)</f>
        <v>4.6929988861285632E-5</v>
      </c>
      <c r="C91" s="53">
        <f>SUMPRODUCT(--(C$9=YEAR(Quarterly_PJ!$B$9:ED$9)),Quarterly_PJ!$B65:ED65)</f>
        <v>-4.6929988861188487E-5</v>
      </c>
      <c r="D91" s="53">
        <f>SUMPRODUCT(--(D$9=YEAR(Quarterly_PJ!$B$9:EE$9)),Quarterly_PJ!$B65:EE65)</f>
        <v>9.3859977722210441E-5</v>
      </c>
      <c r="E91" s="53">
        <f>SUMPRODUCT(--(E$9=YEAR(Quarterly_PJ!$B$9:EF$9)),Quarterly_PJ!$B65:EF65)</f>
        <v>2.7755575615628914E-17</v>
      </c>
      <c r="F91" s="53">
        <f>SUMPRODUCT(--(F$9=YEAR(Quarterly_PJ!$B$9:EG$9)),Quarterly_PJ!$B65:EG65)</f>
        <v>-2.7755575615628914E-17</v>
      </c>
      <c r="G91" s="53">
        <f>SUMPRODUCT(--(G$9=YEAR(Quarterly_PJ!$B$9:EH$9)),Quarterly_PJ!$B65:EH65)</f>
        <v>-0.12117323123931883</v>
      </c>
      <c r="H91" s="53">
        <f>SUMPRODUCT(--(H$9=YEAR(Quarterly_PJ!$B$9:EI$9)),Quarterly_PJ!$B65:EI65)</f>
        <v>-2.3371134452819867E-2</v>
      </c>
      <c r="I91" s="53">
        <f>SUMPRODUCT(--(I$9=YEAR(Quarterly_PJ!$B$9:EJ$9)),Quarterly_PJ!$B65:EJ65)</f>
        <v>-2.6937813606262184E-2</v>
      </c>
      <c r="J91" s="53">
        <f>SUMPRODUCT(--(J$9=YEAR(Quarterly_PJ!$B$9:EK$9)),Quarterly_PJ!$B65:EK65)</f>
        <v>-9.8552976608276711E-3</v>
      </c>
      <c r="K91" s="53">
        <f>SUMPRODUCT(--(K$9=YEAR(Quarterly_PJ!$B$9:EL$9)),Quarterly_PJ!$B65:EL65)</f>
        <v>-8.4004680061341222E-3</v>
      </c>
      <c r="L91" s="53">
        <f>SUMPRODUCT(--(L$9=YEAR(Quarterly_PJ!$B$9:EM$9)),Quarterly_PJ!$B65:EM65)</f>
        <v>4.6929988861056648E-5</v>
      </c>
      <c r="M91" s="53">
        <f>SUMPRODUCT(--(M$9=YEAR(Quarterly_PJ!$B$9:EN$9)),Quarterly_PJ!$B65:EN65)</f>
        <v>0.10897143413543703</v>
      </c>
      <c r="N91" s="53">
        <f>SUMPRODUCT(--(N$9=YEAR(Quarterly_PJ!$B$9:EO$9)),Quarterly_PJ!$B65:EO65)</f>
        <v>-1.1638637237548682E-2</v>
      </c>
      <c r="O91" s="53">
        <f>SUMPRODUCT(--(O$9=YEAR(Quarterly_PJ!$B$9:EP$9)),Quarterly_PJ!$B65:EP65)</f>
        <v>-2.3371134452819738E-2</v>
      </c>
      <c r="P91" s="53">
        <f>SUMPRODUCT(--(P$9=YEAR(Quarterly_PJ!$B$9:EQ$9)),Quarterly_PJ!$B65:EQ65)</f>
        <v>5.0684387969971607E-3</v>
      </c>
      <c r="Q91" s="53">
        <f>SUMPRODUCT(--(Q$9=YEAR(Quarterly_PJ!$B$9:ER$9)),Quarterly_PJ!$B65:ER65)</f>
        <v>2.6421583728790249E-2</v>
      </c>
      <c r="R91" s="53">
        <f>SUMPRODUCT(--(R$9=YEAR(Quarterly_PJ!$B$9:ES$9)),Quarterly_PJ!$B65:ES65)</f>
        <v>-7.0828775085718942E-3</v>
      </c>
      <c r="S91" s="53">
        <f>SUMPRODUCT(--(S$9=YEAR(Quarterly_PJ!$B$9:ET$9)),Quarterly_PJ!$B65:ET65)</f>
        <v>-6.6611706532305703</v>
      </c>
      <c r="T91" s="53">
        <f>SUMPRODUCT(--(T$9=YEAR(Quarterly_PJ!$B$9:EU$9)),Quarterly_PJ!$B65:EU65)</f>
        <v>-10.498773317530674</v>
      </c>
      <c r="U91" s="53">
        <f>SUMPRODUCT(--(U$9=YEAR(Quarterly_PJ!$B$9:EV$9)),Quarterly_PJ!$B65:EV65)</f>
        <v>-10.987176723842376</v>
      </c>
      <c r="V91" s="53">
        <f>SUMPRODUCT(--(V$9=YEAR(Quarterly_PJ!$B$9:EW$9)),Quarterly_PJ!$B65:EW65)</f>
        <v>-13.047473135981727</v>
      </c>
      <c r="W91" s="53">
        <f>SUMPRODUCT(--(W$9=YEAR(Quarterly_PJ!$B$9:EX$9)),Quarterly_PJ!$B65:EX65)</f>
        <v>-3.1836302305537272</v>
      </c>
      <c r="X91" s="53">
        <f>SUMPRODUCT(--(X$9=YEAR(Quarterly_PJ!$B$9:EY$9)),Quarterly_PJ!$B65:EY65)</f>
        <v>-7.2351231964730465</v>
      </c>
      <c r="Y91" s="53">
        <f>SUMPRODUCT(--(Y$9=YEAR(Quarterly_PJ!$B$9:EZ$9)),Quarterly_PJ!$B65:EZ65)</f>
        <v>-0.18854452247963516</v>
      </c>
      <c r="Z91" s="53">
        <f>SUMPRODUCT(--(Z$9=YEAR(Quarterly_PJ!$B$9:FA$9)),Quarterly_PJ!$B65:FA65)</f>
        <v>0.98350108753366117</v>
      </c>
      <c r="AA91" s="53">
        <f>SUMPRODUCT(--(AA$9=YEAR(Quarterly_PJ!$B$9:FB$9)),Quarterly_PJ!$B65:FB65)</f>
        <v>-3.8200465914067787</v>
      </c>
      <c r="AB91" s="53">
        <f>SUMPRODUCT(--(AB$9=YEAR(Quarterly_PJ!$B$9:FC$9)),Quarterly_PJ!$B65:FC65)</f>
        <v>2.0384656052060812</v>
      </c>
      <c r="AC91" s="53">
        <f>SUMPRODUCT(--(AC$9=YEAR(Quarterly_PJ!$B$9:FD$9)),Quarterly_PJ!$B65:FD65)</f>
        <v>3.1552512557713284</v>
      </c>
      <c r="AD91" s="53">
        <f>SUMPRODUCT(--(AD$9=YEAR(Quarterly_PJ!$B$9:FE$9)),Quarterly_PJ!$B65:FE65)</f>
        <v>-0.12319436667227764</v>
      </c>
      <c r="AE91" s="53">
        <f>SUMPRODUCT(--(AE$9=YEAR(Quarterly_PJ!$B$9:FF$9)),Quarterly_PJ!$B65:FF65)</f>
        <v>-2.2660672029914064E-2</v>
      </c>
      <c r="AF91" s="53">
        <f>SUMPRODUCT(--(AF$9=YEAR(Quarterly_PJ!$B$9:FG$9)),Quarterly_PJ!$B65:FG65)</f>
        <v>0.60846531070404386</v>
      </c>
      <c r="AG91" s="53">
        <f>SUMPRODUCT(--(AG$9=YEAR(Quarterly_PJ!$B$9:FH$9)),Quarterly_PJ!$B65:FH65)</f>
        <v>3.3581874150261526</v>
      </c>
      <c r="AH91" s="53">
        <f>SUMPRODUCT(--(AH$9=YEAR(Quarterly_PJ!$B$9:FI$9)),Quarterly_PJ!$B65:FI65)</f>
        <v>0.23907092162213095</v>
      </c>
      <c r="AI91" s="53">
        <f>SUMPRODUCT(--(AI$9=YEAR(Quarterly_PJ!$B$9:FJ$9)),Quarterly_PJ!$B65:FJ65)</f>
        <v>7.7520680416641355E-2</v>
      </c>
      <c r="AJ91" s="53">
        <f>SUMPRODUCT(--(AJ$9=YEAR(Quarterly_PJ!$B$9:FK$9)),Quarterly_PJ!$B65:FK65)</f>
        <v>-0.60789982733215586</v>
      </c>
      <c r="AK91" s="53">
        <f>SUMPRODUCT(--(AK$9=YEAR(Quarterly_PJ!$B$9:FL$9)),Quarterly_PJ!$B65:FL65)</f>
        <v>0.48610195328333206</v>
      </c>
      <c r="AL91" s="53">
        <f>SUMPRODUCT(--(AL$9=YEAR(Quarterly_PJ!$B$9:FM$9)),Quarterly_PJ!$B65:FM65)</f>
        <v>-4.5315477244491142E-2</v>
      </c>
      <c r="AM91" s="53">
        <f>SUMPRODUCT(--(AM$9=YEAR(Quarterly_PJ!$B$9:FN$9)),Quarterly_PJ!$B65:FN65)</f>
        <v>-0.3287670211165184</v>
      </c>
      <c r="AN91" s="53">
        <f>SUMPRODUCT(--(AN$9=YEAR(Quarterly_PJ!$B$9:FO$9)),Quarterly_PJ!$B65:FO65)</f>
        <v>-1.6273259915242089E-2</v>
      </c>
      <c r="AO91" s="53">
        <f>SUMPRODUCT(--(AO$9=YEAR(Quarterly_PJ!$B$9:FP$9)),Quarterly_PJ!$B65:FP65)</f>
        <v>-1.4866958507508019</v>
      </c>
      <c r="AP91" s="53">
        <f>SUMPRODUCT(--(AP$9=YEAR(Quarterly_PJ!$B$9:FQ$9)),Quarterly_PJ!$B65:FQ65)</f>
        <v>0.41413128149815925</v>
      </c>
      <c r="AQ91" s="53">
        <f>SUMPRODUCT(--(AQ$9=YEAR(Quarterly_PJ!$B$9:FU$9)),Quarterly_PJ!$B65:FU65)</f>
        <v>3.3438863231890199</v>
      </c>
      <c r="AR91" s="53">
        <f>SUMPRODUCT(--(AR$9=YEAR(Quarterly_PJ!$B$9:FS$9)),Quarterly_PJ!$B65:FS65)</f>
        <v>-1.7820074966889745</v>
      </c>
      <c r="AS91" s="53">
        <f>SUMPRODUCT(--(AS$9=YEAR(Quarterly_PJ!$B$9:FU$9)),Quarterly_PJ!$B65:FU65)</f>
        <v>-5.2099193053049335</v>
      </c>
    </row>
    <row r="92" spans="1:45" ht="17.25" x14ac:dyDescent="0.25">
      <c r="A92" s="50" t="s">
        <v>133</v>
      </c>
      <c r="B92" s="53">
        <f>SUMPRODUCT(--(B$9=YEAR(Quarterly_PJ!$B$9:EC$9)),Quarterly_PJ!$B66:EC66)</f>
        <v>-5.794929489135868E-2</v>
      </c>
      <c r="C92" s="53">
        <f>SUMPRODUCT(--(C$9=YEAR(Quarterly_PJ!$B$9:ED$9)),Quarterly_PJ!$B66:ED66)</f>
        <v>0.16271104949951204</v>
      </c>
      <c r="D92" s="53">
        <f>SUMPRODUCT(--(D$9=YEAR(Quarterly_PJ!$B$9:EE$9)),Quarterly_PJ!$B66:EE66)</f>
        <v>0.21065606872558529</v>
      </c>
      <c r="E92" s="53">
        <f>SUMPRODUCT(--(E$9=YEAR(Quarterly_PJ!$B$9:EF$9)),Quarterly_PJ!$B66:EF66)</f>
        <v>2.2745570144654614E-2</v>
      </c>
      <c r="F92" s="53">
        <f>SUMPRODUCT(--(F$9=YEAR(Quarterly_PJ!$B$9:EG$9)),Quarterly_PJ!$B66:EG66)</f>
        <v>0.2142896971511829</v>
      </c>
      <c r="G92" s="53">
        <f>SUMPRODUCT(--(G$9=YEAR(Quarterly_PJ!$B$9:EH$9)),Quarterly_PJ!$B66:EH66)</f>
        <v>0.3373139738464358</v>
      </c>
      <c r="H92" s="53">
        <f>SUMPRODUCT(--(H$9=YEAR(Quarterly_PJ!$B$9:EI$9)),Quarterly_PJ!$B66:EI66)</f>
        <v>1.1655924949647845E-2</v>
      </c>
      <c r="I92" s="53">
        <f>SUMPRODUCT(--(I$9=YEAR(Quarterly_PJ!$B$9:EJ$9)),Quarterly_PJ!$B66:EJ66)</f>
        <v>-2.8691507568358157E-2</v>
      </c>
      <c r="J92" s="53">
        <f>SUMPRODUCT(--(J$9=YEAR(Quarterly_PJ!$B$9:EK$9)),Quarterly_PJ!$B66:EK66)</f>
        <v>4.652931983947553E-2</v>
      </c>
      <c r="K92" s="53">
        <f>SUMPRODUCT(--(K$9=YEAR(Quarterly_PJ!$B$9:EL$9)),Quarterly_PJ!$B66:EL66)</f>
        <v>7.8807265853882286E-2</v>
      </c>
      <c r="L92" s="53">
        <f>SUMPRODUCT(--(L$9=YEAR(Quarterly_PJ!$B$9:EM$9)),Quarterly_PJ!$B66:EM66)</f>
        <v>-2.8785887527477128E-3</v>
      </c>
      <c r="M92" s="53">
        <f>SUMPRODUCT(--(M$9=YEAR(Quarterly_PJ!$B$9:EN$9)),Quarterly_PJ!$B66:EN66)</f>
        <v>6.2337962989807094E-2</v>
      </c>
      <c r="N92" s="53">
        <f>SUMPRODUCT(--(N$9=YEAR(Quarterly_PJ!$B$9:EO$9)),Quarterly_PJ!$B66:EO66)</f>
        <v>-7.4088267898554938E-3</v>
      </c>
      <c r="O92" s="53">
        <f>SUMPRODUCT(--(O$9=YEAR(Quarterly_PJ!$B$9:EP$9)),Quarterly_PJ!$B66:EP66)</f>
        <v>-0.34618569000243948</v>
      </c>
      <c r="P92" s="53">
        <f>SUMPRODUCT(--(P$9=YEAR(Quarterly_PJ!$B$9:EQ$9)),Quarterly_PJ!$B66:EQ66)</f>
        <v>-9.7352927818298574E-2</v>
      </c>
      <c r="Q92" s="53">
        <f>SUMPRODUCT(--(Q$9=YEAR(Quarterly_PJ!$B$9:ER$9)),Quarterly_PJ!$B66:ER66)</f>
        <v>2.2698380165099286E-2</v>
      </c>
      <c r="R92" s="53">
        <f>SUMPRODUCT(--(R$9=YEAR(Quarterly_PJ!$B$9:ES$9)),Quarterly_PJ!$B66:ES66)</f>
        <v>0.16609487069477596</v>
      </c>
      <c r="S92" s="53">
        <f>SUMPRODUCT(--(S$9=YEAR(Quarterly_PJ!$B$9:ET$9)),Quarterly_PJ!$B66:ET66)</f>
        <v>-0.87972557931357886</v>
      </c>
      <c r="T92" s="53">
        <f>SUMPRODUCT(--(T$9=YEAR(Quarterly_PJ!$B$9:EU$9)),Quarterly_PJ!$B66:EU66)</f>
        <v>-0.58269315920121323</v>
      </c>
      <c r="U92" s="53">
        <f>SUMPRODUCT(--(U$9=YEAR(Quarterly_PJ!$B$9:EV$9)),Quarterly_PJ!$B66:EV66)</f>
        <v>1.5515624372447887</v>
      </c>
      <c r="V92" s="53">
        <f>SUMPRODUCT(--(V$9=YEAR(Quarterly_PJ!$B$9:EW$9)),Quarterly_PJ!$B66:EW66)</f>
        <v>-1.8586885255284504</v>
      </c>
      <c r="W92" s="53">
        <f>SUMPRODUCT(--(W$9=YEAR(Quarterly_PJ!$B$9:EX$9)),Quarterly_PJ!$B66:EX66)</f>
        <v>4.6032462412130437E-2</v>
      </c>
      <c r="X92" s="53">
        <f>SUMPRODUCT(--(X$9=YEAR(Quarterly_PJ!$B$9:EY$9)),Quarterly_PJ!$B66:EY66)</f>
        <v>0.13914886521165323</v>
      </c>
      <c r="Y92" s="53">
        <f>SUMPRODUCT(--(Y$9=YEAR(Quarterly_PJ!$B$9:EZ$9)),Quarterly_PJ!$B66:EZ66)</f>
        <v>0.45762928158243221</v>
      </c>
      <c r="Z92" s="53">
        <f>SUMPRODUCT(--(Z$9=YEAR(Quarterly_PJ!$B$9:FA$9)),Quarterly_PJ!$B66:FA66)</f>
        <v>0.82839608858629576</v>
      </c>
      <c r="AA92" s="53">
        <f>SUMPRODUCT(--(AA$9=YEAR(Quarterly_PJ!$B$9:FB$9)),Quarterly_PJ!$B66:FB66)</f>
        <v>-1.2603980203047169</v>
      </c>
      <c r="AB92" s="53">
        <f>SUMPRODUCT(--(AB$9=YEAR(Quarterly_PJ!$B$9:FC$9)),Quarterly_PJ!$B66:FC66)</f>
        <v>0.61869093012749032</v>
      </c>
      <c r="AC92" s="53">
        <f>SUMPRODUCT(--(AC$9=YEAR(Quarterly_PJ!$B$9:FD$9)),Quarterly_PJ!$B66:FD66)</f>
        <v>0.64258772770151762</v>
      </c>
      <c r="AD92" s="53">
        <f>SUMPRODUCT(--(AD$9=YEAR(Quarterly_PJ!$B$9:FE$9)),Quarterly_PJ!$B66:FE66)</f>
        <v>0.27461920772509107</v>
      </c>
      <c r="AE92" s="53">
        <f>SUMPRODUCT(--(AE$9=YEAR(Quarterly_PJ!$B$9:FF$9)),Quarterly_PJ!$B66:FF66)</f>
        <v>0.2543121431947033</v>
      </c>
      <c r="AF92" s="53">
        <f>SUMPRODUCT(--(AF$9=YEAR(Quarterly_PJ!$B$9:FG$9)),Quarterly_PJ!$B66:FG66)</f>
        <v>0.52368817793555511</v>
      </c>
      <c r="AG92" s="53">
        <f>SUMPRODUCT(--(AG$9=YEAR(Quarterly_PJ!$B$9:FH$9)),Quarterly_PJ!$B66:FH66)</f>
        <v>-1.1952991151282315</v>
      </c>
      <c r="AH92" s="53">
        <f>SUMPRODUCT(--(AH$9=YEAR(Quarterly_PJ!$B$9:FI$9)),Quarterly_PJ!$B66:FI66)</f>
        <v>0.3451025310485567</v>
      </c>
      <c r="AI92" s="53">
        <f>SUMPRODUCT(--(AI$9=YEAR(Quarterly_PJ!$B$9:FJ$9)),Quarterly_PJ!$B66:FJ66)</f>
        <v>0.47459410860136458</v>
      </c>
      <c r="AJ92" s="53">
        <f>SUMPRODUCT(--(AJ$9=YEAR(Quarterly_PJ!$B$9:FK$9)),Quarterly_PJ!$B66:FK66)</f>
        <v>0.29629790494658315</v>
      </c>
      <c r="AK92" s="53">
        <f>SUMPRODUCT(--(AK$9=YEAR(Quarterly_PJ!$B$9:FL$9)),Quarterly_PJ!$B66:FL66)</f>
        <v>0.9013973697154184</v>
      </c>
      <c r="AL92" s="53">
        <f>SUMPRODUCT(--(AL$9=YEAR(Quarterly_PJ!$B$9:FM$9)),Quarterly_PJ!$B66:FM66)</f>
        <v>0.75533890205833309</v>
      </c>
      <c r="AM92" s="53">
        <f>SUMPRODUCT(--(AM$9=YEAR(Quarterly_PJ!$B$9:FN$9)),Quarterly_PJ!$B66:FN66)</f>
        <v>-0.23317634181891533</v>
      </c>
      <c r="AN92" s="53">
        <f>SUMPRODUCT(--(AN$9=YEAR(Quarterly_PJ!$B$9:FO$9)),Quarterly_PJ!$B66:FO66)</f>
        <v>4.5816930767379827</v>
      </c>
      <c r="AO92" s="53">
        <f>SUMPRODUCT(--(AO$9=YEAR(Quarterly_PJ!$B$9:FP$9)),Quarterly_PJ!$B66:FP66)</f>
        <v>6.6454164061118757</v>
      </c>
      <c r="AP92" s="53">
        <f>SUMPRODUCT(--(AP$9=YEAR(Quarterly_PJ!$B$9:FQ$9)),Quarterly_PJ!$B66:FQ66)</f>
        <v>5.9380584748006688</v>
      </c>
      <c r="AQ92" s="53">
        <f>SUMPRODUCT(--(AQ$9=YEAR(Quarterly_PJ!$B$9:FU$9)),Quarterly_PJ!$B66:FU66)</f>
        <v>5.4248362320141146</v>
      </c>
      <c r="AR92" s="53">
        <f>SUMPRODUCT(--(AR$9=YEAR(Quarterly_PJ!$B$9:FS$9)),Quarterly_PJ!$B66:FS66)</f>
        <v>0.11479426189903327</v>
      </c>
      <c r="AS92" s="53">
        <f>SUMPRODUCT(--(AS$9=YEAR(Quarterly_PJ!$B$9:FU$9)),Quarterly_PJ!$B66:FU66)</f>
        <v>1.519177123769794</v>
      </c>
    </row>
    <row r="93" spans="1:45" ht="17.25" x14ac:dyDescent="0.25">
      <c r="A93" s="50" t="s">
        <v>135</v>
      </c>
      <c r="B93" s="53">
        <f>SUMPRODUCT(--(B$9=YEAR(Quarterly_PJ!$B$9:EC$9)),Quarterly_PJ!$B67:EC67)</f>
        <v>0</v>
      </c>
      <c r="C93" s="53">
        <f>SUMPRODUCT(--(C$9=YEAR(Quarterly_PJ!$B$9:ED$9)),Quarterly_PJ!$B67:ED67)</f>
        <v>0</v>
      </c>
      <c r="D93" s="53">
        <f>SUMPRODUCT(--(D$9=YEAR(Quarterly_PJ!$B$9:EE$9)),Quarterly_PJ!$B67:EE67)</f>
        <v>0</v>
      </c>
      <c r="E93" s="53">
        <f>SUMPRODUCT(--(E$9=YEAR(Quarterly_PJ!$B$9:EF$9)),Quarterly_PJ!$B67:EF67)</f>
        <v>0</v>
      </c>
      <c r="F93" s="53">
        <f>SUMPRODUCT(--(F$9=YEAR(Quarterly_PJ!$B$9:EG$9)),Quarterly_PJ!$B67:EG67)</f>
        <v>0</v>
      </c>
      <c r="G93" s="53">
        <f>SUMPRODUCT(--(G$9=YEAR(Quarterly_PJ!$B$9:EH$9)),Quarterly_PJ!$B67:EH67)</f>
        <v>0</v>
      </c>
      <c r="H93" s="53">
        <f>SUMPRODUCT(--(H$9=YEAR(Quarterly_PJ!$B$9:EI$9)),Quarterly_PJ!$B67:EI67)</f>
        <v>0</v>
      </c>
      <c r="I93" s="53">
        <f>SUMPRODUCT(--(I$9=YEAR(Quarterly_PJ!$B$9:EJ$9)),Quarterly_PJ!$B67:EJ67)</f>
        <v>0</v>
      </c>
      <c r="J93" s="53">
        <f>SUMPRODUCT(--(J$9=YEAR(Quarterly_PJ!$B$9:EK$9)),Quarterly_PJ!$B67:EK67)</f>
        <v>0</v>
      </c>
      <c r="K93" s="53">
        <f>SUMPRODUCT(--(K$9=YEAR(Quarterly_PJ!$B$9:EL$9)),Quarterly_PJ!$B67:EL67)</f>
        <v>0</v>
      </c>
      <c r="L93" s="53">
        <f>SUMPRODUCT(--(L$9=YEAR(Quarterly_PJ!$B$9:EM$9)),Quarterly_PJ!$B67:EM67)</f>
        <v>0</v>
      </c>
      <c r="M93" s="53">
        <f>SUMPRODUCT(--(M$9=YEAR(Quarterly_PJ!$B$9:EN$9)),Quarterly_PJ!$B67:EN67)</f>
        <v>0</v>
      </c>
      <c r="N93" s="53">
        <f>SUMPRODUCT(--(N$9=YEAR(Quarterly_PJ!$B$9:EO$9)),Quarterly_PJ!$B67:EO67)</f>
        <v>0</v>
      </c>
      <c r="O93" s="53">
        <f>SUMPRODUCT(--(O$9=YEAR(Quarterly_PJ!$B$9:EP$9)),Quarterly_PJ!$B67:EP67)</f>
        <v>0</v>
      </c>
      <c r="P93" s="53">
        <f>SUMPRODUCT(--(P$9=YEAR(Quarterly_PJ!$B$9:EQ$9)),Quarterly_PJ!$B67:EQ67)</f>
        <v>0</v>
      </c>
      <c r="Q93" s="53">
        <f>SUMPRODUCT(--(Q$9=YEAR(Quarterly_PJ!$B$9:ER$9)),Quarterly_PJ!$B67:ER67)</f>
        <v>0</v>
      </c>
      <c r="R93" s="53">
        <f>SUMPRODUCT(--(R$9=YEAR(Quarterly_PJ!$B$9:ES$9)),Quarterly_PJ!$B67:ES67)</f>
        <v>0</v>
      </c>
      <c r="S93" s="53">
        <f>SUMPRODUCT(--(S$9=YEAR(Quarterly_PJ!$B$9:ET$9)),Quarterly_PJ!$B67:ET67)</f>
        <v>0</v>
      </c>
      <c r="T93" s="53">
        <f>SUMPRODUCT(--(T$9=YEAR(Quarterly_PJ!$B$9:EU$9)),Quarterly_PJ!$B67:EU67)</f>
        <v>0</v>
      </c>
      <c r="U93" s="53">
        <f>SUMPRODUCT(--(U$9=YEAR(Quarterly_PJ!$B$9:EV$9)),Quarterly_PJ!$B67:EV67)</f>
        <v>0</v>
      </c>
      <c r="V93" s="53">
        <f>SUMPRODUCT(--(V$9=YEAR(Quarterly_PJ!$B$9:EW$9)),Quarterly_PJ!$B67:EW67)</f>
        <v>0</v>
      </c>
      <c r="W93" s="53">
        <f>SUMPRODUCT(--(W$9=YEAR(Quarterly_PJ!$B$9:EX$9)),Quarterly_PJ!$B67:EX67)</f>
        <v>0</v>
      </c>
      <c r="X93" s="53">
        <f>SUMPRODUCT(--(X$9=YEAR(Quarterly_PJ!$B$9:EY$9)),Quarterly_PJ!$B67:EY67)</f>
        <v>0</v>
      </c>
      <c r="Y93" s="53">
        <f>SUMPRODUCT(--(Y$9=YEAR(Quarterly_PJ!$B$9:EZ$9)),Quarterly_PJ!$B67:EZ67)</f>
        <v>0</v>
      </c>
      <c r="Z93" s="53">
        <f>SUMPRODUCT(--(Z$9=YEAR(Quarterly_PJ!$B$9:FA$9)),Quarterly_PJ!$B67:FA67)</f>
        <v>0</v>
      </c>
      <c r="AA93" s="53">
        <f>SUMPRODUCT(--(AA$9=YEAR(Quarterly_PJ!$B$9:FB$9)),Quarterly_PJ!$B67:FB67)</f>
        <v>0</v>
      </c>
      <c r="AB93" s="53">
        <f>SUMPRODUCT(--(AB$9=YEAR(Quarterly_PJ!$B$9:FC$9)),Quarterly_PJ!$B67:FC67)</f>
        <v>0</v>
      </c>
      <c r="AC93" s="53">
        <f>SUMPRODUCT(--(AC$9=YEAR(Quarterly_PJ!$B$9:FD$9)),Quarterly_PJ!$B67:FD67)</f>
        <v>0</v>
      </c>
      <c r="AD93" s="53">
        <f>SUMPRODUCT(--(AD$9=YEAR(Quarterly_PJ!$B$9:FE$9)),Quarterly_PJ!$B67:FE67)</f>
        <v>0</v>
      </c>
      <c r="AE93" s="53">
        <f>SUMPRODUCT(--(AE$9=YEAR(Quarterly_PJ!$B$9:FF$9)),Quarterly_PJ!$B67:FF67)</f>
        <v>0</v>
      </c>
      <c r="AF93" s="53">
        <f>SUMPRODUCT(--(AF$9=YEAR(Quarterly_PJ!$B$9:FG$9)),Quarterly_PJ!$B67:FG67)</f>
        <v>0</v>
      </c>
      <c r="AG93" s="53">
        <f>SUMPRODUCT(--(AG$9=YEAR(Quarterly_PJ!$B$9:FH$9)),Quarterly_PJ!$B67:FH67)</f>
        <v>0</v>
      </c>
      <c r="AH93" s="53">
        <f>SUMPRODUCT(--(AH$9=YEAR(Quarterly_PJ!$B$9:FI$9)),Quarterly_PJ!$B67:FI67)</f>
        <v>0</v>
      </c>
      <c r="AI93" s="53">
        <f>SUMPRODUCT(--(AI$9=YEAR(Quarterly_PJ!$B$9:FJ$9)),Quarterly_PJ!$B67:FJ67)</f>
        <v>0</v>
      </c>
      <c r="AJ93" s="53">
        <f>SUMPRODUCT(--(AJ$9=YEAR(Quarterly_PJ!$B$9:FK$9)),Quarterly_PJ!$B67:FK67)</f>
        <v>0</v>
      </c>
      <c r="AK93" s="53">
        <f>SUMPRODUCT(--(AK$9=YEAR(Quarterly_PJ!$B$9:FL$9)),Quarterly_PJ!$B67:FL67)</f>
        <v>0</v>
      </c>
      <c r="AL93" s="53">
        <f>SUMPRODUCT(--(AL$9=YEAR(Quarterly_PJ!$B$9:FM$9)),Quarterly_PJ!$B67:FM67)</f>
        <v>0</v>
      </c>
      <c r="AM93" s="53">
        <f>SUMPRODUCT(--(AM$9=YEAR(Quarterly_PJ!$B$9:FN$9)),Quarterly_PJ!$B67:FN67)</f>
        <v>0</v>
      </c>
      <c r="AN93" s="53">
        <f>SUMPRODUCT(--(AN$9=YEAR(Quarterly_PJ!$B$9:FO$9)),Quarterly_PJ!$B67:FO67)</f>
        <v>0</v>
      </c>
      <c r="AO93" s="53">
        <f>SUMPRODUCT(--(AO$9=YEAR(Quarterly_PJ!$B$9:FP$9)),Quarterly_PJ!$B67:FP67)</f>
        <v>0</v>
      </c>
      <c r="AP93" s="53">
        <f>SUMPRODUCT(--(AP$9=YEAR(Quarterly_PJ!$B$9:FQ$9)),Quarterly_PJ!$B67:FQ67)</f>
        <v>0</v>
      </c>
      <c r="AQ93" s="53">
        <f>SUMPRODUCT(--(AQ$9=YEAR(Quarterly_PJ!$B$9:FU$9)),Quarterly_PJ!$B67:FU67)</f>
        <v>0</v>
      </c>
      <c r="AR93" s="53">
        <f>SUMPRODUCT(--(AR$9=YEAR(Quarterly_PJ!$B$9:FS$9)),Quarterly_PJ!$B67:FS67)</f>
        <v>0</v>
      </c>
      <c r="AS93" s="53">
        <f>SUMPRODUCT(--(AS$9=YEAR(Quarterly_PJ!$B$9:FU$9)),Quarterly_PJ!$B67:FU67)</f>
        <v>0</v>
      </c>
    </row>
    <row r="94" spans="1:45" ht="15" x14ac:dyDescent="0.25">
      <c r="A94" s="49" t="s">
        <v>26</v>
      </c>
      <c r="B94" s="53">
        <f>SUMPRODUCT(--(B$9=YEAR(Quarterly_PJ!$B$9:EC$9)),Quarterly_PJ!$B68:EC68)</f>
        <v>-0.3419072800000007</v>
      </c>
      <c r="C94" s="53">
        <f>SUMPRODUCT(--(C$9=YEAR(Quarterly_PJ!$B$9:ED$9)),Quarterly_PJ!$B68:ED68)</f>
        <v>1.6782700000000095E-2</v>
      </c>
      <c r="D94" s="53">
        <f>SUMPRODUCT(--(D$9=YEAR(Quarterly_PJ!$B$9:EE$9)),Quarterly_PJ!$B68:EE68)</f>
        <v>0.22810677999999907</v>
      </c>
      <c r="E94" s="53">
        <f>SUMPRODUCT(--(E$9=YEAR(Quarterly_PJ!$B$9:EF$9)),Quarterly_PJ!$B68:EF68)</f>
        <v>0.17504585999999983</v>
      </c>
      <c r="F94" s="53">
        <f>SUMPRODUCT(--(F$9=YEAR(Quarterly_PJ!$B$9:EG$9)),Quarterly_PJ!$B68:EG68)</f>
        <v>4.7635279999999058E-2</v>
      </c>
      <c r="G94" s="53">
        <f>SUMPRODUCT(--(G$9=YEAR(Quarterly_PJ!$B$9:EH$9)),Quarterly_PJ!$B68:EH68)</f>
        <v>0.29086948000000057</v>
      </c>
      <c r="H94" s="53">
        <f>SUMPRODUCT(--(H$9=YEAR(Quarterly_PJ!$B$9:EI$9)),Quarterly_PJ!$B68:EI68)</f>
        <v>4.0968180000000409E-2</v>
      </c>
      <c r="I94" s="53">
        <f>SUMPRODUCT(--(I$9=YEAR(Quarterly_PJ!$B$9:EJ$9)),Quarterly_PJ!$B68:EJ68)</f>
        <v>-7.1728799999999704E-2</v>
      </c>
      <c r="J94" s="53">
        <f>SUMPRODUCT(--(J$9=YEAR(Quarterly_PJ!$B$9:EK$9)),Quarterly_PJ!$B68:EK68)</f>
        <v>-7.9637360000001045E-2</v>
      </c>
      <c r="K94" s="53">
        <f>SUMPRODUCT(--(K$9=YEAR(Quarterly_PJ!$B$9:EL$9)),Quarterly_PJ!$B68:EL68)</f>
        <v>5.7566959999999945E-2</v>
      </c>
      <c r="L94" s="53">
        <f>SUMPRODUCT(--(L$9=YEAR(Quarterly_PJ!$B$9:EM$9)),Quarterly_PJ!$B68:EM68)</f>
        <v>1.2322639999999885E-2</v>
      </c>
      <c r="M94" s="53">
        <f>SUMPRODUCT(--(M$9=YEAR(Quarterly_PJ!$B$9:EN$9)),Quarterly_PJ!$B68:EN68)</f>
        <v>-0.20736979999999938</v>
      </c>
      <c r="N94" s="53">
        <f>SUMPRODUCT(--(N$9=YEAR(Quarterly_PJ!$B$9:EO$9)),Quarterly_PJ!$B68:EO68)</f>
        <v>0.27362697999999902</v>
      </c>
      <c r="O94" s="53">
        <f>SUMPRODUCT(--(O$9=YEAR(Quarterly_PJ!$B$9:EP$9)),Quarterly_PJ!$B68:EP68)</f>
        <v>-6.1567220000001088E-2</v>
      </c>
      <c r="P94" s="53">
        <f>SUMPRODUCT(--(P$9=YEAR(Quarterly_PJ!$B$9:EQ$9)),Quarterly_PJ!$B68:EQ68)</f>
        <v>-7.8028059999999289E-2</v>
      </c>
      <c r="Q94" s="53">
        <f>SUMPRODUCT(--(Q$9=YEAR(Quarterly_PJ!$B$9:ER$9)),Quarterly_PJ!$B68:ER68)</f>
        <v>9.2971560000000175E-2</v>
      </c>
      <c r="R94" s="53">
        <f>SUMPRODUCT(--(R$9=YEAR(Quarterly_PJ!$B$9:ES$9)),Quarterly_PJ!$B68:ES68)</f>
        <v>-1.7772081458030464</v>
      </c>
      <c r="S94" s="53">
        <f>SUMPRODUCT(--(S$9=YEAR(Quarterly_PJ!$B$9:ET$9)),Quarterly_PJ!$B68:ET68)</f>
        <v>-1.5687149564257807</v>
      </c>
      <c r="T94" s="53">
        <f>SUMPRODUCT(--(T$9=YEAR(Quarterly_PJ!$B$9:EU$9)),Quarterly_PJ!$B68:EU68)</f>
        <v>1.6477054361215382</v>
      </c>
      <c r="U94" s="53">
        <f>SUMPRODUCT(--(U$9=YEAR(Quarterly_PJ!$B$9:EV$9)),Quarterly_PJ!$B68:EV68)</f>
        <v>0.20180556733558874</v>
      </c>
      <c r="V94" s="53">
        <f>SUMPRODUCT(--(V$9=YEAR(Quarterly_PJ!$B$9:EW$9)),Quarterly_PJ!$B68:EW68)</f>
        <v>0.96884194814609881</v>
      </c>
      <c r="W94" s="53">
        <f>SUMPRODUCT(--(W$9=YEAR(Quarterly_PJ!$B$9:EX$9)),Quarterly_PJ!$B68:EX68)</f>
        <v>0.84246781134747506</v>
      </c>
      <c r="X94" s="53">
        <f>SUMPRODUCT(--(X$9=YEAR(Quarterly_PJ!$B$9:EY$9)),Quarterly_PJ!$B68:EY68)</f>
        <v>2.9735757352382153E-2</v>
      </c>
      <c r="Y94" s="53">
        <f>SUMPRODUCT(--(Y$9=YEAR(Quarterly_PJ!$B$9:EZ$9)),Quarterly_PJ!$B68:EZ68)</f>
        <v>3.4679332120564803</v>
      </c>
      <c r="Z94" s="53">
        <f>SUMPRODUCT(--(Z$9=YEAR(Quarterly_PJ!$B$9:FA$9)),Quarterly_PJ!$B68:FA68)</f>
        <v>1.5341889889109481</v>
      </c>
      <c r="AA94" s="53">
        <f>SUMPRODUCT(--(AA$9=YEAR(Quarterly_PJ!$B$9:FB$9)),Quarterly_PJ!$B68:FB68)</f>
        <v>-3.732847138142918</v>
      </c>
      <c r="AB94" s="53">
        <f>SUMPRODUCT(--(AB$9=YEAR(Quarterly_PJ!$B$9:FC$9)),Quarterly_PJ!$B68:FC68)</f>
        <v>2.251266119326397</v>
      </c>
      <c r="AC94" s="53">
        <f>SUMPRODUCT(--(AC$9=YEAR(Quarterly_PJ!$B$9:FD$9)),Quarterly_PJ!$B68:FD68)</f>
        <v>-0.27330848225462584</v>
      </c>
      <c r="AD94" s="53">
        <f>SUMPRODUCT(--(AD$9=YEAR(Quarterly_PJ!$B$9:FE$9)),Quarterly_PJ!$B68:FE68)</f>
        <v>-2.2352785116580121E-2</v>
      </c>
      <c r="AE94" s="53">
        <f>SUMPRODUCT(--(AE$9=YEAR(Quarterly_PJ!$B$9:FF$9)),Quarterly_PJ!$B68:FF68)</f>
        <v>-1.0169570233330882</v>
      </c>
      <c r="AF94" s="53">
        <f>SUMPRODUCT(--(AF$9=YEAR(Quarterly_PJ!$B$9:FG$9)),Quarterly_PJ!$B68:FG68)</f>
        <v>-0.55772214704167877</v>
      </c>
      <c r="AG94" s="53">
        <f>SUMPRODUCT(--(AG$9=YEAR(Quarterly_PJ!$B$9:FH$9)),Quarterly_PJ!$B68:FH68)</f>
        <v>-2.1947386558199549</v>
      </c>
      <c r="AH94" s="53">
        <f>SUMPRODUCT(--(AH$9=YEAR(Quarterly_PJ!$B$9:FI$9)),Quarterly_PJ!$B68:FI68)</f>
        <v>1.0151748200992989</v>
      </c>
      <c r="AI94" s="53">
        <f>SUMPRODUCT(--(AI$9=YEAR(Quarterly_PJ!$B$9:FJ$9)),Quarterly_PJ!$B68:FJ68)</f>
        <v>-0.48573134077460045</v>
      </c>
      <c r="AJ94" s="53">
        <f>SUMPRODUCT(--(AJ$9=YEAR(Quarterly_PJ!$B$9:FK$9)),Quarterly_PJ!$B68:FK68)</f>
        <v>-1.626149455588636</v>
      </c>
      <c r="AK94" s="53">
        <f>SUMPRODUCT(--(AK$9=YEAR(Quarterly_PJ!$B$9:FL$9)),Quarterly_PJ!$B68:FL68)</f>
        <v>0.6575885612309833</v>
      </c>
      <c r="AL94" s="53">
        <f>SUMPRODUCT(--(AL$9=YEAR(Quarterly_PJ!$B$9:FM$9)),Quarterly_PJ!$B68:FM68)</f>
        <v>-1.1179617070094294</v>
      </c>
      <c r="AM94" s="53">
        <f>SUMPRODUCT(--(AM$9=YEAR(Quarterly_PJ!$B$9:FN$9)),Quarterly_PJ!$B68:FN68)</f>
        <v>0.9864689112354843</v>
      </c>
      <c r="AN94" s="53">
        <f>SUMPRODUCT(--(AN$9=YEAR(Quarterly_PJ!$B$9:FO$9)),Quarterly_PJ!$B68:FO68)</f>
        <v>1.1102170807990144</v>
      </c>
      <c r="AO94" s="53">
        <f>SUMPRODUCT(--(AO$9=YEAR(Quarterly_PJ!$B$9:FP$9)),Quarterly_PJ!$B68:FP68)</f>
        <v>-1.9277441204776182</v>
      </c>
      <c r="AP94" s="53">
        <f>SUMPRODUCT(--(AP$9=YEAR(Quarterly_PJ!$B$9:FQ$9)),Quarterly_PJ!$B68:FQ68)</f>
        <v>0.60545675150554867</v>
      </c>
      <c r="AQ94" s="53">
        <f>SUMPRODUCT(--(AQ$9=YEAR(Quarterly_PJ!$B$9:FU$9)),Quarterly_PJ!$B68:FU68)</f>
        <v>0.71087275061562782</v>
      </c>
      <c r="AR94" s="53">
        <f>SUMPRODUCT(--(AR$9=YEAR(Quarterly_PJ!$B$9:FS$9)),Quarterly_PJ!$B68:FS68)</f>
        <v>-0.78253107883621797</v>
      </c>
      <c r="AS94" s="53">
        <f>SUMPRODUCT(--(AS$9=YEAR(Quarterly_PJ!$B$9:FU$9)),Quarterly_PJ!$B68:FU68)</f>
        <v>-1.2857128516534069</v>
      </c>
    </row>
    <row r="95" spans="1:45" ht="15" x14ac:dyDescent="0.25">
      <c r="A95" s="49" t="s">
        <v>27</v>
      </c>
      <c r="B95" s="53">
        <f>SUMPRODUCT(--(B$9=YEAR(Quarterly_PJ!$B$9:EC$9)),Quarterly_PJ!$B69:EC69)</f>
        <v>1.1935600471684711</v>
      </c>
      <c r="C95" s="53">
        <f>SUMPRODUCT(--(C$9=YEAR(Quarterly_PJ!$B$9:ED$9)),Quarterly_PJ!$B69:ED69)</f>
        <v>2.0334350577530511E-2</v>
      </c>
      <c r="D95" s="53">
        <f>SUMPRODUCT(--(D$9=YEAR(Quarterly_PJ!$B$9:EE$9)),Quarterly_PJ!$B69:EE69)</f>
        <v>-0.18511930321195022</v>
      </c>
      <c r="E95" s="53">
        <f>SUMPRODUCT(--(E$9=YEAR(Quarterly_PJ!$B$9:EF$9)),Quarterly_PJ!$B69:EF69)</f>
        <v>2.7654574781510288E-2</v>
      </c>
      <c r="F95" s="53">
        <f>SUMPRODUCT(--(F$9=YEAR(Quarterly_PJ!$B$9:EG$9)),Quarterly_PJ!$B69:EG69)</f>
        <v>2.4950954420659775E-2</v>
      </c>
      <c r="G95" s="53">
        <f>SUMPRODUCT(--(G$9=YEAR(Quarterly_PJ!$B$9:EH$9)),Quarterly_PJ!$B69:EH69)</f>
        <v>-5.6188150026998583E-2</v>
      </c>
      <c r="H95" s="53">
        <f>SUMPRODUCT(--(H$9=YEAR(Quarterly_PJ!$B$9:EI$9)),Quarterly_PJ!$B69:EI69)</f>
        <v>-9.7457905567559969E-2</v>
      </c>
      <c r="I95" s="53">
        <f>SUMPRODUCT(--(I$9=YEAR(Quarterly_PJ!$B$9:EJ$9)),Quarterly_PJ!$B69:EJ69)</f>
        <v>0.14967340240504051</v>
      </c>
      <c r="J95" s="53">
        <f>SUMPRODUCT(--(J$9=YEAR(Quarterly_PJ!$B$9:EK$9)),Quarterly_PJ!$B69:EK69)</f>
        <v>7.1600093316319807E-2</v>
      </c>
      <c r="K95" s="53">
        <f>SUMPRODUCT(--(K$9=YEAR(Quarterly_PJ!$B$9:EL$9)),Quarterly_PJ!$B69:EL69)</f>
        <v>-0.13592458961590076</v>
      </c>
      <c r="L95" s="53">
        <f>SUMPRODUCT(--(L$9=YEAR(Quarterly_PJ!$B$9:EM$9)),Quarterly_PJ!$B69:EM69)</f>
        <v>0.15019446163911027</v>
      </c>
      <c r="M95" s="53">
        <f>SUMPRODUCT(--(M$9=YEAR(Quarterly_PJ!$B$9:EN$9)),Quarterly_PJ!$B69:EN69)</f>
        <v>0.16470986723374009</v>
      </c>
      <c r="N95" s="53">
        <f>SUMPRODUCT(--(N$9=YEAR(Quarterly_PJ!$B$9:EO$9)),Quarterly_PJ!$B69:EO69)</f>
        <v>-2.7611048818250036E-2</v>
      </c>
      <c r="O95" s="53">
        <f>SUMPRODUCT(--(O$9=YEAR(Quarterly_PJ!$B$9:EP$9)),Quarterly_PJ!$B69:EP69)</f>
        <v>-8.3182579984070054E-2</v>
      </c>
      <c r="P95" s="53">
        <f>SUMPRODUCT(--(P$9=YEAR(Quarterly_PJ!$B$9:EQ$9)),Quarterly_PJ!$B69:EQ69)</f>
        <v>-1.0903543059760545E-2</v>
      </c>
      <c r="Q95" s="53">
        <f>SUMPRODUCT(--(Q$9=YEAR(Quarterly_PJ!$B$9:ER$9)),Quarterly_PJ!$B69:ER69)</f>
        <v>0.28335321976892036</v>
      </c>
      <c r="R95" s="53">
        <f>SUMPRODUCT(--(R$9=YEAR(Quarterly_PJ!$B$9:ES$9)),Quarterly_PJ!$B69:ES69)</f>
        <v>-0.16070061116298973</v>
      </c>
      <c r="S95" s="53">
        <f>SUMPRODUCT(--(S$9=YEAR(Quarterly_PJ!$B$9:ET$9)),Quarterly_PJ!$B69:ET69)</f>
        <v>-0.82444986734878967</v>
      </c>
      <c r="T95" s="53">
        <f>SUMPRODUCT(--(T$9=YEAR(Quarterly_PJ!$B$9:EU$9)),Quarterly_PJ!$B69:EU69)</f>
        <v>-0.53788604140077001</v>
      </c>
      <c r="U95" s="53">
        <f>SUMPRODUCT(--(U$9=YEAR(Quarterly_PJ!$B$9:EV$9)),Quarterly_PJ!$B69:EV69)</f>
        <v>-0.35344672523823006</v>
      </c>
      <c r="V95" s="53">
        <f>SUMPRODUCT(--(V$9=YEAR(Quarterly_PJ!$B$9:EW$9)),Quarterly_PJ!$B69:EW69)</f>
        <v>-0.35160329373859978</v>
      </c>
      <c r="W95" s="53">
        <f>SUMPRODUCT(--(W$9=YEAR(Quarterly_PJ!$B$9:EX$9)),Quarterly_PJ!$B69:EX69)</f>
        <v>-0.27291523899611975</v>
      </c>
      <c r="X95" s="53">
        <f>SUMPRODUCT(--(X$9=YEAR(Quarterly_PJ!$B$9:EY$9)),Quarterly_PJ!$B69:EY69)</f>
        <v>-0.56846722106937997</v>
      </c>
      <c r="Y95" s="53">
        <f>SUMPRODUCT(--(Y$9=YEAR(Quarterly_PJ!$B$9:EZ$9)),Quarterly_PJ!$B69:EZ69)</f>
        <v>0.69562109208477008</v>
      </c>
      <c r="Z95" s="53">
        <f>SUMPRODUCT(--(Z$9=YEAR(Quarterly_PJ!$B$9:FA$9)),Quarterly_PJ!$B69:FA69)</f>
        <v>0.65007518007693044</v>
      </c>
      <c r="AA95" s="53">
        <f>SUMPRODUCT(--(AA$9=YEAR(Quarterly_PJ!$B$9:FB$9)),Quarterly_PJ!$B69:FB69)</f>
        <v>-1.3837464324016895</v>
      </c>
      <c r="AB95" s="53">
        <f>SUMPRODUCT(--(AB$9=YEAR(Quarterly_PJ!$B$9:FC$9)),Quarterly_PJ!$B69:FC69)</f>
        <v>0.5574625862557202</v>
      </c>
      <c r="AC95" s="53">
        <f>SUMPRODUCT(--(AC$9=YEAR(Quarterly_PJ!$B$9:FD$9)),Quarterly_PJ!$B69:FD69)</f>
        <v>-0.37966436881230026</v>
      </c>
      <c r="AD95" s="53">
        <f>SUMPRODUCT(--(AD$9=YEAR(Quarterly_PJ!$B$9:FE$9)),Quarterly_PJ!$B69:FE69)</f>
        <v>0.71080894522184046</v>
      </c>
      <c r="AE95" s="53">
        <f>SUMPRODUCT(--(AE$9=YEAR(Quarterly_PJ!$B$9:FF$9)),Quarterly_PJ!$B69:FF69)</f>
        <v>1.8013069953835301</v>
      </c>
      <c r="AF95" s="53">
        <f>SUMPRODUCT(--(AF$9=YEAR(Quarterly_PJ!$B$9:FG$9)),Quarterly_PJ!$B69:FG69)</f>
        <v>-4.7948346919019502E-2</v>
      </c>
      <c r="AG95" s="53">
        <f>SUMPRODUCT(--(AG$9=YEAR(Quarterly_PJ!$B$9:FH$9)),Quarterly_PJ!$B69:FH69)</f>
        <v>-1.2372320524306792</v>
      </c>
      <c r="AH95" s="53">
        <f>SUMPRODUCT(--(AH$9=YEAR(Quarterly_PJ!$B$9:FI$9)),Quarterly_PJ!$B69:FI69)</f>
        <v>-0.48491129661438009</v>
      </c>
      <c r="AI95" s="53">
        <f>SUMPRODUCT(--(AI$9=YEAR(Quarterly_PJ!$B$9:FJ$9)),Quarterly_PJ!$B69:FJ69)</f>
        <v>-0.9614036012034799</v>
      </c>
      <c r="AJ95" s="53">
        <f>SUMPRODUCT(--(AJ$9=YEAR(Quarterly_PJ!$B$9:FK$9)),Quarterly_PJ!$B69:FK69)</f>
        <v>2.1493354077895499</v>
      </c>
      <c r="AK95" s="53">
        <f>SUMPRODUCT(--(AK$9=YEAR(Quarterly_PJ!$B$9:FL$9)),Quarterly_PJ!$B69:FL69)</f>
        <v>-9.7444480321303317E-2</v>
      </c>
      <c r="AL95" s="53">
        <f>SUMPRODUCT(--(AL$9=YEAR(Quarterly_PJ!$B$9:FM$9)),Quarterly_PJ!$B69:FM69)</f>
        <v>-0.98419038375597079</v>
      </c>
      <c r="AM95" s="53">
        <f>SUMPRODUCT(--(AM$9=YEAR(Quarterly_PJ!$B$9:FN$9)),Quarterly_PJ!$B69:FN69)</f>
        <v>4.2099227681345939</v>
      </c>
      <c r="AN95" s="53">
        <f>SUMPRODUCT(--(AN$9=YEAR(Quarterly_PJ!$B$9:FO$9)),Quarterly_PJ!$B69:FO69)</f>
        <v>1.8269644696117606</v>
      </c>
      <c r="AO95" s="53">
        <f>SUMPRODUCT(--(AO$9=YEAR(Quarterly_PJ!$B$9:FP$9)),Quarterly_PJ!$B69:FP69)</f>
        <v>-0.28465043711808025</v>
      </c>
      <c r="AP95" s="53">
        <f>SUMPRODUCT(--(AP$9=YEAR(Quarterly_PJ!$B$9:FQ$9)),Quarterly_PJ!$B69:FQ69)</f>
        <v>4.1172244445337398</v>
      </c>
      <c r="AQ95" s="53">
        <f>SUMPRODUCT(--(AQ$9=YEAR(Quarterly_PJ!$B$9:FU$9)),Quarterly_PJ!$B69:FU69)</f>
        <v>2.0753574894344498</v>
      </c>
      <c r="AR95" s="53">
        <f>SUMPRODUCT(--(AR$9=YEAR(Quarterly_PJ!$B$9:FS$9)),Quarterly_PJ!$B69:FS69)</f>
        <v>3.5596874938168535</v>
      </c>
      <c r="AS95" s="53">
        <f>SUMPRODUCT(--(AS$9=YEAR(Quarterly_PJ!$B$9:FU$9)),Quarterly_PJ!$B69:FU69)</f>
        <v>0.33735666062456615</v>
      </c>
    </row>
    <row r="96" spans="1:45" ht="15" x14ac:dyDescent="0.25">
      <c r="A96" s="49" t="s">
        <v>28</v>
      </c>
      <c r="B96" s="53">
        <f t="shared" ref="B96:AP96" si="30">SUM(B97:B99)</f>
        <v>0.10736960000000001</v>
      </c>
      <c r="C96" s="53">
        <f t="shared" si="30"/>
        <v>0.23863519999999999</v>
      </c>
      <c r="D96" s="53">
        <f t="shared" si="30"/>
        <v>0</v>
      </c>
      <c r="E96" s="53">
        <f t="shared" si="30"/>
        <v>0</v>
      </c>
      <c r="F96" s="53">
        <f t="shared" si="30"/>
        <v>0</v>
      </c>
      <c r="G96" s="53">
        <f t="shared" si="30"/>
        <v>4.1713200000000001E-3</v>
      </c>
      <c r="H96" s="53">
        <f t="shared" si="30"/>
        <v>2.1801699999999999E-3</v>
      </c>
      <c r="I96" s="53">
        <f t="shared" si="30"/>
        <v>3.8593370000000002E-2</v>
      </c>
      <c r="J96" s="53">
        <f t="shared" si="30"/>
        <v>1.3505459999999999E-2</v>
      </c>
      <c r="K96" s="53">
        <f t="shared" si="30"/>
        <v>-4.1237630000000004E-2</v>
      </c>
      <c r="L96" s="53">
        <f t="shared" si="30"/>
        <v>-0.10835725</v>
      </c>
      <c r="M96" s="53">
        <f t="shared" si="30"/>
        <v>-5.7256790000000002E-2</v>
      </c>
      <c r="N96" s="53">
        <f t="shared" si="30"/>
        <v>-1.8554300000000203E-3</v>
      </c>
      <c r="O96" s="53">
        <f t="shared" si="30"/>
        <v>2.848297999999972E-2</v>
      </c>
      <c r="P96" s="53">
        <f t="shared" si="30"/>
        <v>-1.6986000000001559E-4</v>
      </c>
      <c r="Q96" s="53">
        <f t="shared" si="30"/>
        <v>6.028599999999662E-3</v>
      </c>
      <c r="R96" s="53">
        <f t="shared" si="30"/>
        <v>-2.8180970617520278E-2</v>
      </c>
      <c r="S96" s="53">
        <f t="shared" si="30"/>
        <v>-0.25895358718121964</v>
      </c>
      <c r="T96" s="53">
        <f t="shared" si="30"/>
        <v>0.56039563707744378</v>
      </c>
      <c r="U96" s="53">
        <f t="shared" si="30"/>
        <v>1.0281179274509649</v>
      </c>
      <c r="V96" s="53">
        <f t="shared" si="30"/>
        <v>-0.55781795272834978</v>
      </c>
      <c r="W96" s="53">
        <f t="shared" si="30"/>
        <v>0.7230834955581068</v>
      </c>
      <c r="X96" s="53">
        <f t="shared" si="30"/>
        <v>0.32293291672976954</v>
      </c>
      <c r="Y96" s="53">
        <f t="shared" si="30"/>
        <v>2.9778797107984506E-2</v>
      </c>
      <c r="Z96" s="53">
        <f t="shared" si="30"/>
        <v>0.11626544641591521</v>
      </c>
      <c r="AA96" s="53">
        <f t="shared" si="30"/>
        <v>1.6040300056797301</v>
      </c>
      <c r="AB96" s="53">
        <f t="shared" si="30"/>
        <v>0.85577996955961078</v>
      </c>
      <c r="AC96" s="53">
        <f t="shared" si="30"/>
        <v>-0.18044291913479726</v>
      </c>
      <c r="AD96" s="53">
        <f t="shared" si="30"/>
        <v>0.31044456588046276</v>
      </c>
      <c r="AE96" s="53">
        <f t="shared" si="30"/>
        <v>8.559376632916528E-2</v>
      </c>
      <c r="AF96" s="53">
        <f t="shared" si="30"/>
        <v>0.27126273683521557</v>
      </c>
      <c r="AG96" s="53">
        <f t="shared" si="30"/>
        <v>-5.056594038766736E-2</v>
      </c>
      <c r="AH96" s="53">
        <f t="shared" si="30"/>
        <v>0.63564740629598759</v>
      </c>
      <c r="AI96" s="53">
        <f t="shared" si="30"/>
        <v>0.1914420901591799</v>
      </c>
      <c r="AJ96" s="53">
        <f t="shared" si="30"/>
        <v>1.5137528361743384</v>
      </c>
      <c r="AK96" s="53">
        <f t="shared" si="30"/>
        <v>-0.24916936247266808</v>
      </c>
      <c r="AL96" s="53">
        <f t="shared" si="30"/>
        <v>0.50991696344985959</v>
      </c>
      <c r="AM96" s="53">
        <f t="shared" si="30"/>
        <v>-0.78656666122104035</v>
      </c>
      <c r="AN96" s="53">
        <f t="shared" si="30"/>
        <v>0.11745329383861175</v>
      </c>
      <c r="AO96" s="53">
        <f t="shared" si="30"/>
        <v>0.1339760161284376</v>
      </c>
      <c r="AP96" s="53">
        <f t="shared" si="30"/>
        <v>0.69993926466296497</v>
      </c>
      <c r="AQ96" s="53">
        <f>SUM(AQ97:AQ99)</f>
        <v>-0.40050232985568435</v>
      </c>
      <c r="AR96" s="53">
        <f t="shared" ref="AR96" si="31">SUM(AR97:AR99)</f>
        <v>-0.73171507124388002</v>
      </c>
      <c r="AS96" s="53">
        <f>SUM(AS97:AS99)</f>
        <v>1.6194398119572591</v>
      </c>
    </row>
    <row r="97" spans="1:45" ht="15" x14ac:dyDescent="0.25">
      <c r="A97" s="50" t="s">
        <v>43</v>
      </c>
      <c r="B97" s="53">
        <f>SUMPRODUCT(--(B$9=YEAR(Quarterly_PJ!$B$9:EC$9)),Quarterly_PJ!$B71:EC71)</f>
        <v>0</v>
      </c>
      <c r="C97" s="53">
        <f>SUMPRODUCT(--(C$9=YEAR(Quarterly_PJ!$B$9:ED$9)),Quarterly_PJ!$B71:ED71)</f>
        <v>0</v>
      </c>
      <c r="D97" s="53">
        <f>SUMPRODUCT(--(D$9=YEAR(Quarterly_PJ!$B$9:EE$9)),Quarterly_PJ!$B71:EE71)</f>
        <v>0</v>
      </c>
      <c r="E97" s="53">
        <f>SUMPRODUCT(--(E$9=YEAR(Quarterly_PJ!$B$9:EF$9)),Quarterly_PJ!$B71:EF71)</f>
        <v>0</v>
      </c>
      <c r="F97" s="53">
        <f>SUMPRODUCT(--(F$9=YEAR(Quarterly_PJ!$B$9:EG$9)),Quarterly_PJ!$B71:EG71)</f>
        <v>0</v>
      </c>
      <c r="G97" s="53">
        <f>SUMPRODUCT(--(G$9=YEAR(Quarterly_PJ!$B$9:EH$9)),Quarterly_PJ!$B71:EH71)</f>
        <v>3.0604199999999999E-3</v>
      </c>
      <c r="H97" s="53">
        <f>SUMPRODUCT(--(H$9=YEAR(Quarterly_PJ!$B$9:EI$9)),Quarterly_PJ!$B71:EI71)</f>
        <v>9.7377E-4</v>
      </c>
      <c r="I97" s="53">
        <f>SUMPRODUCT(--(I$9=YEAR(Quarterly_PJ!$B$9:EJ$9)),Quarterly_PJ!$B71:EJ71)</f>
        <v>7.9292699999999987E-3</v>
      </c>
      <c r="J97" s="53">
        <f>SUMPRODUCT(--(J$9=YEAR(Quarterly_PJ!$B$9:EK$9)),Quarterly_PJ!$B71:EK71)</f>
        <v>8.3466000000000009E-4</v>
      </c>
      <c r="K97" s="53">
        <f>SUMPRODUCT(--(K$9=YEAR(Quarterly_PJ!$B$9:EL$9)),Quarterly_PJ!$B71:EL71)</f>
        <v>-4.075923E-2</v>
      </c>
      <c r="L97" s="53">
        <f>SUMPRODUCT(--(L$9=YEAR(Quarterly_PJ!$B$9:EM$9)),Quarterly_PJ!$B71:EM71)</f>
        <v>6.7236500000000003E-3</v>
      </c>
      <c r="M97" s="53">
        <f>SUMPRODUCT(--(M$9=YEAR(Quarterly_PJ!$B$9:EN$9)),Quarterly_PJ!$B71:EN71)</f>
        <v>-1.2519899999999999E-3</v>
      </c>
      <c r="N97" s="53">
        <f>SUMPRODUCT(--(N$9=YEAR(Quarterly_PJ!$B$9:EO$9)),Quarterly_PJ!$B71:EO71)</f>
        <v>5.1006999999997577E-4</v>
      </c>
      <c r="O97" s="53">
        <f>SUMPRODUCT(--(O$9=YEAR(Quarterly_PJ!$B$9:EP$9)),Quarterly_PJ!$B71:EP71)</f>
        <v>3.6817779999999717E-2</v>
      </c>
      <c r="P97" s="53">
        <f>SUMPRODUCT(--(P$9=YEAR(Quarterly_PJ!$B$9:EQ$9)),Quarterly_PJ!$B71:EQ71)</f>
        <v>-2.6894600000000185E-3</v>
      </c>
      <c r="Q97" s="53">
        <f>SUMPRODUCT(--(Q$9=YEAR(Quarterly_PJ!$B$9:ER$9)),Quarterly_PJ!$B71:ER71)</f>
        <v>6.7236499999999672E-2</v>
      </c>
      <c r="R97" s="53">
        <f>SUMPRODUCT(--(R$9=YEAR(Quarterly_PJ!$B$9:ES$9)),Quarterly_PJ!$B71:ES71)</f>
        <v>-9.7840706175202907E-3</v>
      </c>
      <c r="S97" s="53">
        <f>SUMPRODUCT(--(S$9=YEAR(Quarterly_PJ!$B$9:ET$9)),Quarterly_PJ!$B71:ET71)</f>
        <v>5.2553012818780331E-2</v>
      </c>
      <c r="T97" s="53">
        <f>SUMPRODUCT(--(T$9=YEAR(Quarterly_PJ!$B$9:EU$9)),Quarterly_PJ!$B71:EU71)</f>
        <v>0.71422513707744384</v>
      </c>
      <c r="U97" s="53">
        <f>SUMPRODUCT(--(U$9=YEAR(Quarterly_PJ!$B$9:EV$9)),Quarterly_PJ!$B71:EV71)</f>
        <v>1.0723366274509649</v>
      </c>
      <c r="V97" s="53">
        <f>SUMPRODUCT(--(V$9=YEAR(Quarterly_PJ!$B$9:EW$9)),Quarterly_PJ!$B71:EW71)</f>
        <v>-0.16988925272834973</v>
      </c>
      <c r="W97" s="53">
        <f>SUMPRODUCT(--(W$9=YEAR(Quarterly_PJ!$B$9:EX$9)),Quarterly_PJ!$B71:EX71)</f>
        <v>0.77067309555810681</v>
      </c>
      <c r="X97" s="53">
        <f>SUMPRODUCT(--(X$9=YEAR(Quarterly_PJ!$B$9:EY$9)),Quarterly_PJ!$B71:EY71)</f>
        <v>0.46444921672976952</v>
      </c>
      <c r="Y97" s="53">
        <f>SUMPRODUCT(--(Y$9=YEAR(Quarterly_PJ!$B$9:EZ$9)),Quarterly_PJ!$B71:EZ71)</f>
        <v>-4.446490289201549E-2</v>
      </c>
      <c r="Z97" s="53">
        <f>SUMPRODUCT(--(Z$9=YEAR(Quarterly_PJ!$B$9:FA$9)),Quarterly_PJ!$B71:FA71)</f>
        <v>7.246234641591523E-2</v>
      </c>
      <c r="AA97" s="53">
        <f>SUMPRODUCT(--(AA$9=YEAR(Quarterly_PJ!$B$9:FB$9)),Quarterly_PJ!$B71:FB71)</f>
        <v>1.5781595056797302</v>
      </c>
      <c r="AB97" s="53">
        <f>SUMPRODUCT(--(AB$9=YEAR(Quarterly_PJ!$B$9:FC$9)),Quarterly_PJ!$B71:FC71)</f>
        <v>0.70808286955961086</v>
      </c>
      <c r="AC97" s="53">
        <f>SUMPRODUCT(--(AC$9=YEAR(Quarterly_PJ!$B$9:FD$9)),Quarterly_PJ!$B71:FD71)</f>
        <v>-0.23135551913479724</v>
      </c>
      <c r="AD97" s="53">
        <f>SUMPRODUCT(--(AD$9=YEAR(Quarterly_PJ!$B$9:FE$9)),Quarterly_PJ!$B71:FE71)</f>
        <v>0.2953246658804628</v>
      </c>
      <c r="AE97" s="53">
        <f>SUMPRODUCT(--(AE$9=YEAR(Quarterly_PJ!$B$9:FF$9)),Quarterly_PJ!$B71:FF71)</f>
        <v>7.0134266329165279E-2</v>
      </c>
      <c r="AF97" s="53">
        <f>SUMPRODUCT(--(AF$9=YEAR(Quarterly_PJ!$B$9:FG$9)),Quarterly_PJ!$B71:FG71)</f>
        <v>0.33148483683521557</v>
      </c>
      <c r="AG97" s="53">
        <f>SUMPRODUCT(--(AG$9=YEAR(Quarterly_PJ!$B$9:FH$9)),Quarterly_PJ!$B71:FH71)</f>
        <v>-4.7900740387667368E-2</v>
      </c>
      <c r="AH97" s="53">
        <f>SUMPRODUCT(--(AH$9=YEAR(Quarterly_PJ!$B$9:FI$9)),Quarterly_PJ!$B71:FI71)</f>
        <v>0.59319140629598766</v>
      </c>
      <c r="AI97" s="53">
        <f>SUMPRODUCT(--(AI$9=YEAR(Quarterly_PJ!$B$9:FJ$9)),Quarterly_PJ!$B71:FJ71)</f>
        <v>0.1792656901591799</v>
      </c>
      <c r="AJ97" s="53">
        <f>SUMPRODUCT(--(AJ$9=YEAR(Quarterly_PJ!$B$9:FK$9)),Quarterly_PJ!$B71:FK71)</f>
        <v>1.1228792361743385</v>
      </c>
      <c r="AK97" s="53">
        <f>SUMPRODUCT(--(AK$9=YEAR(Quarterly_PJ!$B$9:FL$9)),Quarterly_PJ!$B71:FL71)</f>
        <v>-0.24773263337110557</v>
      </c>
      <c r="AL97" s="53">
        <f>SUMPRODUCT(--(AL$9=YEAR(Quarterly_PJ!$B$9:FM$9)),Quarterly_PJ!$B71:FM71)</f>
        <v>0.48124176344985964</v>
      </c>
      <c r="AM97" s="53">
        <f>SUMPRODUCT(--(AM$9=YEAR(Quarterly_PJ!$B$9:FN$9)),Quarterly_PJ!$B71:FN71)</f>
        <v>-0.80249615165072785</v>
      </c>
      <c r="AN97" s="53">
        <f>SUMPRODUCT(--(AN$9=YEAR(Quarterly_PJ!$B$9:FO$9)),Quarterly_PJ!$B71:FO71)</f>
        <v>0.12610919383861174</v>
      </c>
      <c r="AO97" s="53">
        <f>SUMPRODUCT(--(AO$9=YEAR(Quarterly_PJ!$B$9:FP$9)),Quarterly_PJ!$B71:FP71)</f>
        <v>0.19242261612843758</v>
      </c>
      <c r="AP97" s="53">
        <f>SUMPRODUCT(--(AP$9=YEAR(Quarterly_PJ!$B$9:FQ$9)),Quarterly_PJ!$B71:FQ71)</f>
        <v>0.79482306466296493</v>
      </c>
      <c r="AQ97" s="53">
        <f>SUMPRODUCT(--(AQ$9=YEAR(Quarterly_PJ!$B$9:FU$9)),Quarterly_PJ!$B71:FU71)</f>
        <v>-0.27189362985568433</v>
      </c>
      <c r="AR97" s="53">
        <f>SUMPRODUCT(--(AR$9=YEAR(Quarterly_PJ!$B$9:FS$9)),Quarterly_PJ!$B71:FS71)</f>
        <v>-0.57033197124388002</v>
      </c>
      <c r="AS97" s="53">
        <f>SUMPRODUCT(--(AS$9=YEAR(Quarterly_PJ!$B$9:FU$9)),Quarterly_PJ!$B71:FU71)</f>
        <v>1.7391624247488591</v>
      </c>
    </row>
    <row r="98" spans="1:45" ht="15" x14ac:dyDescent="0.25">
      <c r="A98" s="50" t="s">
        <v>44</v>
      </c>
      <c r="B98" s="53">
        <f>SUMPRODUCT(--(B$9=YEAR(Quarterly_PJ!$B$9:EC$9)),Quarterly_PJ!$B72:EC72)</f>
        <v>0</v>
      </c>
      <c r="C98" s="53">
        <f>SUMPRODUCT(--(C$9=YEAR(Quarterly_PJ!$B$9:ED$9)),Quarterly_PJ!$B72:ED72)</f>
        <v>0</v>
      </c>
      <c r="D98" s="53">
        <f>SUMPRODUCT(--(D$9=YEAR(Quarterly_PJ!$B$9:EE$9)),Quarterly_PJ!$B72:EE72)</f>
        <v>0</v>
      </c>
      <c r="E98" s="53">
        <f>SUMPRODUCT(--(E$9=YEAR(Quarterly_PJ!$B$9:EF$9)),Quarterly_PJ!$B72:EF72)</f>
        <v>0</v>
      </c>
      <c r="F98" s="53">
        <f>SUMPRODUCT(--(F$9=YEAR(Quarterly_PJ!$B$9:EG$9)),Quarterly_PJ!$B72:EG72)</f>
        <v>0</v>
      </c>
      <c r="G98" s="53">
        <f>SUMPRODUCT(--(G$9=YEAR(Quarterly_PJ!$B$9:EH$9)),Quarterly_PJ!$B72:EH72)</f>
        <v>-1.4190000000000001E-4</v>
      </c>
      <c r="H98" s="53">
        <f>SUMPRODUCT(--(H$9=YEAR(Quarterly_PJ!$B$9:EI$9)),Quarterly_PJ!$B72:EI72)</f>
        <v>0</v>
      </c>
      <c r="I98" s="53">
        <f>SUMPRODUCT(--(I$9=YEAR(Quarterly_PJ!$B$9:EJ$9)),Quarterly_PJ!$B72:EJ72)</f>
        <v>-3.3109999999999997E-4</v>
      </c>
      <c r="J98" s="53">
        <f>SUMPRODUCT(--(J$9=YEAR(Quarterly_PJ!$B$9:EK$9)),Quarterly_PJ!$B72:EK72)</f>
        <v>1.8919999999999999E-4</v>
      </c>
      <c r="K98" s="53">
        <f>SUMPRODUCT(--(K$9=YEAR(Quarterly_PJ!$B$9:EL$9)),Quarterly_PJ!$B72:EL72)</f>
        <v>-7.5679999999999996E-4</v>
      </c>
      <c r="L98" s="53">
        <f>SUMPRODUCT(--(L$9=YEAR(Quarterly_PJ!$B$9:EM$9)),Quarterly_PJ!$B72:EM72)</f>
        <v>-0.1150809</v>
      </c>
      <c r="M98" s="53">
        <f>SUMPRODUCT(--(M$9=YEAR(Quarterly_PJ!$B$9:EN$9)),Quarterly_PJ!$B72:EN72)</f>
        <v>0</v>
      </c>
      <c r="N98" s="53">
        <f>SUMPRODUCT(--(N$9=YEAR(Quarterly_PJ!$B$9:EO$9)),Quarterly_PJ!$B72:EO72)</f>
        <v>4.7300000000000025E-5</v>
      </c>
      <c r="O98" s="53">
        <f>SUMPRODUCT(--(O$9=YEAR(Quarterly_PJ!$B$9:EP$9)),Quarterly_PJ!$B72:EP72)</f>
        <v>-3.9731999999999996E-3</v>
      </c>
      <c r="P98" s="53">
        <f>SUMPRODUCT(--(P$9=YEAR(Quarterly_PJ!$B$9:EQ$9)),Quarterly_PJ!$B72:EQ72)</f>
        <v>-1.7027999999999998E-3</v>
      </c>
      <c r="Q98" s="53">
        <f>SUMPRODUCT(--(Q$9=YEAR(Quarterly_PJ!$B$9:ER$9)),Quarterly_PJ!$B72:ER72)</f>
        <v>-2.2278299999999997E-2</v>
      </c>
      <c r="R98" s="53">
        <f>SUMPRODUCT(--(R$9=YEAR(Quarterly_PJ!$B$9:ES$9)),Quarterly_PJ!$B72:ES72)</f>
        <v>-1.1825000000000002E-3</v>
      </c>
      <c r="S98" s="53">
        <f>SUMPRODUCT(--(S$9=YEAR(Quarterly_PJ!$B$9:ET$9)),Quarterly_PJ!$B72:ET72)</f>
        <v>-1.2297999999999999E-3</v>
      </c>
      <c r="T98" s="53">
        <f>SUMPRODUCT(--(T$9=YEAR(Quarterly_PJ!$B$9:EU$9)),Quarterly_PJ!$B72:EU72)</f>
        <v>-7.0950000000000006E-4</v>
      </c>
      <c r="U98" s="53">
        <f>SUMPRODUCT(--(U$9=YEAR(Quarterly_PJ!$B$9:EV$9)),Quarterly_PJ!$B72:EV72)</f>
        <v>-2.4123E-3</v>
      </c>
      <c r="V98" s="53">
        <f>SUMPRODUCT(--(V$9=YEAR(Quarterly_PJ!$B$9:EW$9)),Quarterly_PJ!$B72:EW72)</f>
        <v>-3.7366999999999899E-3</v>
      </c>
      <c r="W98" s="53">
        <f>SUMPRODUCT(--(W$9=YEAR(Quarterly_PJ!$B$9:EX$9)),Quarterly_PJ!$B72:EX72)</f>
        <v>-6.4327999999999989E-3</v>
      </c>
      <c r="X98" s="53">
        <f>SUMPRODUCT(--(X$9=YEAR(Quarterly_PJ!$B$9:EY$9)),Quarterly_PJ!$B72:EY72)</f>
        <v>-4.6826999999999997E-3</v>
      </c>
      <c r="Y98" s="53">
        <f>SUMPRODUCT(--(Y$9=YEAR(Quarterly_PJ!$B$9:EZ$9)),Quarterly_PJ!$B72:EZ72)</f>
        <v>-4.6826999999999997E-3</v>
      </c>
      <c r="Z98" s="53">
        <f>SUMPRODUCT(--(Z$9=YEAR(Quarterly_PJ!$B$9:FA$9)),Quarterly_PJ!$B72:FA72)</f>
        <v>-2.9184099999999998E-2</v>
      </c>
      <c r="AA98" s="53">
        <f>SUMPRODUCT(--(AA$9=YEAR(Quarterly_PJ!$B$9:FB$9)),Quarterly_PJ!$B72:FB72)</f>
        <v>-4.4982300000000024E-2</v>
      </c>
      <c r="AB98" s="53">
        <f>SUMPRODUCT(--(AB$9=YEAR(Quarterly_PJ!$B$9:FC$9)),Quarterly_PJ!$B72:FC72)</f>
        <v>0.10760749999999999</v>
      </c>
      <c r="AC98" s="53">
        <f>SUMPRODUCT(--(AC$9=YEAR(Quarterly_PJ!$B$9:FD$9)),Quarterly_PJ!$B72:FD72)</f>
        <v>-4.2570000000000108E-3</v>
      </c>
      <c r="AD98" s="53">
        <f>SUMPRODUCT(--(AD$9=YEAR(Quarterly_PJ!$B$9:FE$9)),Quarterly_PJ!$B72:FE72)</f>
        <v>-1.2534500000000001E-2</v>
      </c>
      <c r="AE98" s="53">
        <f>SUMPRODUCT(--(AE$9=YEAR(Quarterly_PJ!$B$9:FF$9)),Quarterly_PJ!$B72:FF72)</f>
        <v>-9.3180999999999993E-3</v>
      </c>
      <c r="AF98" s="53">
        <f>SUMPRODUCT(--(AF$9=YEAR(Quarterly_PJ!$B$9:FG$9)),Quarterly_PJ!$B72:FG72)</f>
        <v>-0.13873089999999999</v>
      </c>
      <c r="AG98" s="53">
        <f>SUMPRODUCT(--(AG$9=YEAR(Quarterly_PJ!$B$9:FH$9)),Quarterly_PJ!$B72:FH72)</f>
        <v>-5.9597999999999998E-2</v>
      </c>
      <c r="AH98" s="53">
        <f>SUMPRODUCT(--(AH$9=YEAR(Quarterly_PJ!$B$9:FI$9)),Quarterly_PJ!$B72:FI72)</f>
        <v>0</v>
      </c>
      <c r="AI98" s="53">
        <f>SUMPRODUCT(--(AI$9=YEAR(Quarterly_PJ!$B$9:FJ$9)),Quarterly_PJ!$B72:FJ72)</f>
        <v>-3.3110000000000001E-2</v>
      </c>
      <c r="AJ98" s="53">
        <f>SUMPRODUCT(--(AJ$9=YEAR(Quarterly_PJ!$B$9:FK$9)),Quarterly_PJ!$B72:FK72)</f>
        <v>0</v>
      </c>
      <c r="AK98" s="53">
        <f>SUMPRODUCT(--(AK$9=YEAR(Quarterly_PJ!$B$9:FL$9)),Quarterly_PJ!$B72:FL72)</f>
        <v>0</v>
      </c>
      <c r="AL98" s="53">
        <f>SUMPRODUCT(--(AL$9=YEAR(Quarterly_PJ!$B$9:FM$9)),Quarterly_PJ!$B72:FM72)</f>
        <v>0</v>
      </c>
      <c r="AM98" s="53">
        <f>SUMPRODUCT(--(AM$9=YEAR(Quarterly_PJ!$B$9:FN$9)),Quarterly_PJ!$B72:FN72)</f>
        <v>0</v>
      </c>
      <c r="AN98" s="53">
        <f>SUMPRODUCT(--(AN$9=YEAR(Quarterly_PJ!$B$9:FO$9)),Quarterly_PJ!$B72:FO72)</f>
        <v>-8.6558999999999994E-3</v>
      </c>
      <c r="AO98" s="53">
        <f>SUMPRODUCT(--(AO$9=YEAR(Quarterly_PJ!$B$9:FP$9)),Quarterly_PJ!$B72:FP72)</f>
        <v>-5.7611399999999993E-2</v>
      </c>
      <c r="AP98" s="53">
        <f>SUMPRODUCT(--(AP$9=YEAR(Quarterly_PJ!$B$9:FQ$9)),Quarterly_PJ!$B72:FQ72)</f>
        <v>-9.488379999999999E-2</v>
      </c>
      <c r="AQ98" s="53">
        <f>SUMPRODUCT(--(AQ$9=YEAR(Quarterly_PJ!$B$9:FU$9)),Quarterly_PJ!$B72:FU72)</f>
        <v>-0.12860869999999999</v>
      </c>
      <c r="AR98" s="53">
        <f>SUMPRODUCT(--(AR$9=YEAR(Quarterly_PJ!$B$9:FS$9)),Quarterly_PJ!$B72:FS72)</f>
        <v>-0.16115109999999999</v>
      </c>
      <c r="AS98" s="53">
        <f>SUMPRODUCT(--(AS$9=YEAR(Quarterly_PJ!$B$9:FU$9)),Quarterly_PJ!$B72:FU72)</f>
        <v>-0.11730981279159997</v>
      </c>
    </row>
    <row r="99" spans="1:45" ht="15" x14ac:dyDescent="0.25">
      <c r="A99" s="50" t="s">
        <v>45</v>
      </c>
      <c r="B99" s="53">
        <f>SUMPRODUCT(--(B$9=YEAR(Quarterly_PJ!$B$9:EC$9)),Quarterly_PJ!$B73:EC73)</f>
        <v>0.10736960000000001</v>
      </c>
      <c r="C99" s="53">
        <f>SUMPRODUCT(--(C$9=YEAR(Quarterly_PJ!$B$9:ED$9)),Quarterly_PJ!$B73:ED73)</f>
        <v>0.23863519999999999</v>
      </c>
      <c r="D99" s="53">
        <f>SUMPRODUCT(--(D$9=YEAR(Quarterly_PJ!$B$9:EE$9)),Quarterly_PJ!$B73:EE73)</f>
        <v>0</v>
      </c>
      <c r="E99" s="53">
        <f>SUMPRODUCT(--(E$9=YEAR(Quarterly_PJ!$B$9:EF$9)),Quarterly_PJ!$B73:EF73)</f>
        <v>0</v>
      </c>
      <c r="F99" s="53">
        <f>SUMPRODUCT(--(F$9=YEAR(Quarterly_PJ!$B$9:EG$9)),Quarterly_PJ!$B73:EG73)</f>
        <v>0</v>
      </c>
      <c r="G99" s="53">
        <f>SUMPRODUCT(--(G$9=YEAR(Quarterly_PJ!$B$9:EH$9)),Quarterly_PJ!$B73:EH73)</f>
        <v>1.2528000000000001E-3</v>
      </c>
      <c r="H99" s="53">
        <f>SUMPRODUCT(--(H$9=YEAR(Quarterly_PJ!$B$9:EI$9)),Quarterly_PJ!$B73:EI73)</f>
        <v>1.2063999999999998E-3</v>
      </c>
      <c r="I99" s="53">
        <f>SUMPRODUCT(--(I$9=YEAR(Quarterly_PJ!$B$9:EJ$9)),Quarterly_PJ!$B73:EJ73)</f>
        <v>3.0995200000000001E-2</v>
      </c>
      <c r="J99" s="53">
        <f>SUMPRODUCT(--(J$9=YEAR(Quarterly_PJ!$B$9:EK$9)),Quarterly_PJ!$B73:EK73)</f>
        <v>1.2481599999999999E-2</v>
      </c>
      <c r="K99" s="53">
        <f>SUMPRODUCT(--(K$9=YEAR(Quarterly_PJ!$B$9:EL$9)),Quarterly_PJ!$B73:EL73)</f>
        <v>2.7839999999999999E-4</v>
      </c>
      <c r="L99" s="53">
        <f>SUMPRODUCT(--(L$9=YEAR(Quarterly_PJ!$B$9:EM$9)),Quarterly_PJ!$B73:EM73)</f>
        <v>0</v>
      </c>
      <c r="M99" s="53">
        <f>SUMPRODUCT(--(M$9=YEAR(Quarterly_PJ!$B$9:EN$9)),Quarterly_PJ!$B73:EN73)</f>
        <v>-5.60048E-2</v>
      </c>
      <c r="N99" s="53">
        <f>SUMPRODUCT(--(N$9=YEAR(Quarterly_PJ!$B$9:EO$9)),Quarterly_PJ!$B73:EO73)</f>
        <v>-2.4127999999999962E-3</v>
      </c>
      <c r="O99" s="53">
        <f>SUMPRODUCT(--(O$9=YEAR(Quarterly_PJ!$B$9:EP$9)),Quarterly_PJ!$B73:EP73)</f>
        <v>-4.3615999999999985E-3</v>
      </c>
      <c r="P99" s="53">
        <f>SUMPRODUCT(--(P$9=YEAR(Quarterly_PJ!$B$9:EQ$9)),Quarterly_PJ!$B73:EQ73)</f>
        <v>4.2224000000000029E-3</v>
      </c>
      <c r="Q99" s="53">
        <f>SUMPRODUCT(--(Q$9=YEAR(Quarterly_PJ!$B$9:ER$9)),Quarterly_PJ!$B73:ER73)</f>
        <v>-3.8929600000000009E-2</v>
      </c>
      <c r="R99" s="53">
        <f>SUMPRODUCT(--(R$9=YEAR(Quarterly_PJ!$B$9:ES$9)),Quarterly_PJ!$B73:ES73)</f>
        <v>-1.7214399999999987E-2</v>
      </c>
      <c r="S99" s="53">
        <f>SUMPRODUCT(--(S$9=YEAR(Quarterly_PJ!$B$9:ET$9)),Quarterly_PJ!$B73:ET73)</f>
        <v>-0.31027679999999996</v>
      </c>
      <c r="T99" s="53">
        <f>SUMPRODUCT(--(T$9=YEAR(Quarterly_PJ!$B$9:EU$9)),Quarterly_PJ!$B73:EU73)</f>
        <v>-0.15312000000000001</v>
      </c>
      <c r="U99" s="53">
        <f>SUMPRODUCT(--(U$9=YEAR(Quarterly_PJ!$B$9:EV$9)),Quarterly_PJ!$B73:EV73)</f>
        <v>-4.1806399999999987E-2</v>
      </c>
      <c r="V99" s="53">
        <f>SUMPRODUCT(--(V$9=YEAR(Quarterly_PJ!$B$9:EW$9)),Quarterly_PJ!$B73:EW73)</f>
        <v>-0.38419200000000003</v>
      </c>
      <c r="W99" s="53">
        <f>SUMPRODUCT(--(W$9=YEAR(Quarterly_PJ!$B$9:EX$9)),Quarterly_PJ!$B73:EX73)</f>
        <v>-4.1156799999999993E-2</v>
      </c>
      <c r="X99" s="53">
        <f>SUMPRODUCT(--(X$9=YEAR(Quarterly_PJ!$B$9:EY$9)),Quarterly_PJ!$B73:EY73)</f>
        <v>-0.1368336</v>
      </c>
      <c r="Y99" s="53">
        <f>SUMPRODUCT(--(Y$9=YEAR(Quarterly_PJ!$B$9:EZ$9)),Quarterly_PJ!$B73:EZ73)</f>
        <v>7.8926399999999994E-2</v>
      </c>
      <c r="Z99" s="53">
        <f>SUMPRODUCT(--(Z$9=YEAR(Quarterly_PJ!$B$9:FA$9)),Quarterly_PJ!$B73:FA73)</f>
        <v>7.2987199999999988E-2</v>
      </c>
      <c r="AA99" s="53">
        <f>SUMPRODUCT(--(AA$9=YEAR(Quarterly_PJ!$B$9:FB$9)),Quarterly_PJ!$B73:FB73)</f>
        <v>7.0852799999999994E-2</v>
      </c>
      <c r="AB99" s="53">
        <f>SUMPRODUCT(--(AB$9=YEAR(Quarterly_PJ!$B$9:FC$9)),Quarterly_PJ!$B73:FC73)</f>
        <v>4.0089599999999996E-2</v>
      </c>
      <c r="AC99" s="53">
        <f>SUMPRODUCT(--(AC$9=YEAR(Quarterly_PJ!$B$9:FD$9)),Quarterly_PJ!$B73:FD73)</f>
        <v>5.5169599999999999E-2</v>
      </c>
      <c r="AD99" s="53">
        <f>SUMPRODUCT(--(AD$9=YEAR(Quarterly_PJ!$B$9:FE$9)),Quarterly_PJ!$B73:FE73)</f>
        <v>2.7654399999999996E-2</v>
      </c>
      <c r="AE99" s="53">
        <f>SUMPRODUCT(--(AE$9=YEAR(Quarterly_PJ!$B$9:FF$9)),Quarterly_PJ!$B73:FF73)</f>
        <v>2.4777599999999997E-2</v>
      </c>
      <c r="AF99" s="53">
        <f>SUMPRODUCT(--(AF$9=YEAR(Quarterly_PJ!$B$9:FG$9)),Quarterly_PJ!$B73:FG73)</f>
        <v>7.850879999999999E-2</v>
      </c>
      <c r="AG99" s="53">
        <f>SUMPRODUCT(--(AG$9=YEAR(Quarterly_PJ!$B$9:FH$9)),Quarterly_PJ!$B73:FH73)</f>
        <v>5.6932800000000006E-2</v>
      </c>
      <c r="AH99" s="53">
        <f>SUMPRODUCT(--(AH$9=YEAR(Quarterly_PJ!$B$9:FI$9)),Quarterly_PJ!$B73:FI73)</f>
        <v>4.2455999999999994E-2</v>
      </c>
      <c r="AI99" s="53">
        <f>SUMPRODUCT(--(AI$9=YEAR(Quarterly_PJ!$B$9:FJ$9)),Quarterly_PJ!$B73:FJ73)</f>
        <v>4.5286399999999997E-2</v>
      </c>
      <c r="AJ99" s="53">
        <f>SUMPRODUCT(--(AJ$9=YEAR(Quarterly_PJ!$B$9:FK$9)),Quarterly_PJ!$B73:FK73)</f>
        <v>0.39087359999999999</v>
      </c>
      <c r="AK99" s="53">
        <f>SUMPRODUCT(--(AK$9=YEAR(Quarterly_PJ!$B$9:FL$9)),Quarterly_PJ!$B73:FL73)</f>
        <v>-1.4367291015625009E-3</v>
      </c>
      <c r="AL99" s="53">
        <f>SUMPRODUCT(--(AL$9=YEAR(Quarterly_PJ!$B$9:FM$9)),Quarterly_PJ!$B73:FM73)</f>
        <v>2.8675200000000001E-2</v>
      </c>
      <c r="AM99" s="53">
        <f>SUMPRODUCT(--(AM$9=YEAR(Quarterly_PJ!$B$9:FN$9)),Quarterly_PJ!$B73:FN73)</f>
        <v>1.5929490429687502E-2</v>
      </c>
      <c r="AN99" s="53">
        <f>SUMPRODUCT(--(AN$9=YEAR(Quarterly_PJ!$B$9:FO$9)),Quarterly_PJ!$B73:FO73)</f>
        <v>0</v>
      </c>
      <c r="AO99" s="53">
        <f>SUMPRODUCT(--(AO$9=YEAR(Quarterly_PJ!$B$9:FP$9)),Quarterly_PJ!$B73:FP73)</f>
        <v>-8.3519999999999992E-4</v>
      </c>
      <c r="AP99" s="53">
        <f>SUMPRODUCT(--(AP$9=YEAR(Quarterly_PJ!$B$9:FQ$9)),Quarterly_PJ!$B73:FQ73)</f>
        <v>0</v>
      </c>
      <c r="AQ99" s="53">
        <f>SUMPRODUCT(--(AQ$9=YEAR(Quarterly_PJ!$B$9:FU$9)),Quarterly_PJ!$B73:FU73)</f>
        <v>0</v>
      </c>
      <c r="AR99" s="53">
        <f>SUMPRODUCT(--(AR$9=YEAR(Quarterly_PJ!$B$9:FS$9)),Quarterly_PJ!$B73:FS73)</f>
        <v>-2.3199999999999997E-4</v>
      </c>
      <c r="AS99" s="53">
        <f>SUMPRODUCT(--(AS$9=YEAR(Quarterly_PJ!$B$9:FU$9)),Quarterly_PJ!$B73:FU73)</f>
        <v>-2.4128000000000001E-3</v>
      </c>
    </row>
    <row r="100" spans="1:45" ht="17.25" x14ac:dyDescent="0.25">
      <c r="A100" s="49" t="s">
        <v>134</v>
      </c>
      <c r="B100" s="53">
        <f>SUMPRODUCT(--(B$9=YEAR(Quarterly_PJ!$B$9:EC$9)),Quarterly_PJ!$B74:EC74)</f>
        <v>2.7642717749380253E-2</v>
      </c>
      <c r="C100" s="53">
        <f>SUMPRODUCT(--(C$9=YEAR(Quarterly_PJ!$B$9:ED$9)),Quarterly_PJ!$B74:ED74)</f>
        <v>3.419877385459992E-3</v>
      </c>
      <c r="D100" s="53">
        <f>SUMPRODUCT(--(D$9=YEAR(Quarterly_PJ!$B$9:EE$9)),Quarterly_PJ!$B74:EE74)</f>
        <v>2.3324525324002199E-3</v>
      </c>
      <c r="E100" s="53">
        <f>SUMPRODUCT(--(E$9=YEAR(Quarterly_PJ!$B$9:EF$9)),Quarterly_PJ!$B74:EF74)</f>
        <v>2.8840885135599445E-3</v>
      </c>
      <c r="F100" s="53">
        <f>SUMPRODUCT(--(F$9=YEAR(Quarterly_PJ!$B$9:EG$9)),Quarterly_PJ!$B74:EG74)</f>
        <v>2.2532874315800422E-3</v>
      </c>
      <c r="G100" s="53">
        <f>SUMPRODUCT(--(G$9=YEAR(Quarterly_PJ!$B$9:EH$9)),Quarterly_PJ!$B74:EH74)</f>
        <v>-0.85331137960404002</v>
      </c>
      <c r="H100" s="53">
        <f>SUMPRODUCT(--(H$9=YEAR(Quarterly_PJ!$B$9:EI$9)),Quarterly_PJ!$B74:EI74)</f>
        <v>0.11806368002126003</v>
      </c>
      <c r="I100" s="53">
        <f>SUMPRODUCT(--(I$9=YEAR(Quarterly_PJ!$B$9:EJ$9)),Quarterly_PJ!$B74:EJ74)</f>
        <v>4.8551488425099806E-2</v>
      </c>
      <c r="J100" s="53">
        <f>SUMPRODUCT(--(J$9=YEAR(Quarterly_PJ!$B$9:EK$9)),Quarterly_PJ!$B74:EK74)</f>
        <v>8.6045744024260129E-2</v>
      </c>
      <c r="K100" s="53">
        <f>SUMPRODUCT(--(K$9=YEAR(Quarterly_PJ!$B$9:EL$9)),Quarterly_PJ!$B74:EL74)</f>
        <v>5.8592286400179786E-2</v>
      </c>
      <c r="L100" s="53">
        <f>SUMPRODUCT(--(L$9=YEAR(Quarterly_PJ!$B$9:EM$9)),Quarterly_PJ!$B74:EM74)</f>
        <v>7.1264431919559654E-2</v>
      </c>
      <c r="M100" s="53">
        <f>SUMPRODUCT(--(M$9=YEAR(Quarterly_PJ!$B$9:EN$9)),Quarterly_PJ!$B74:EN74)</f>
        <v>1.4060747935100093E-2</v>
      </c>
      <c r="N100" s="53">
        <f>SUMPRODUCT(--(N$9=YEAR(Quarterly_PJ!$B$9:EO$9)),Quarterly_PJ!$B74:EO74)</f>
        <v>-0.32591229091732016</v>
      </c>
      <c r="O100" s="53">
        <f>SUMPRODUCT(--(O$9=YEAR(Quarterly_PJ!$B$9:EP$9)),Quarterly_PJ!$B74:EP74)</f>
        <v>8.9399473919480263E-3</v>
      </c>
      <c r="P100" s="53">
        <f>SUMPRODUCT(--(P$9=YEAR(Quarterly_PJ!$B$9:EQ$9)),Quarterly_PJ!$B74:EQ74)</f>
        <v>0.130412081243404</v>
      </c>
      <c r="Q100" s="53">
        <f>SUMPRODUCT(--(Q$9=YEAR(Quarterly_PJ!$B$9:ER$9)),Quarterly_PJ!$B74:ER74)</f>
        <v>0.1815708505536158</v>
      </c>
      <c r="R100" s="53">
        <f>SUMPRODUCT(--(R$9=YEAR(Quarterly_PJ!$B$9:ES$9)),Quarterly_PJ!$B74:ES74)</f>
        <v>0.18294300785824011</v>
      </c>
      <c r="S100" s="53">
        <f>SUMPRODUCT(--(S$9=YEAR(Quarterly_PJ!$B$9:ET$9)),Quarterly_PJ!$B74:ET74)</f>
        <v>0.39654945937401598</v>
      </c>
      <c r="T100" s="53">
        <f>SUMPRODUCT(--(T$9=YEAR(Quarterly_PJ!$B$9:EU$9)),Quarterly_PJ!$B74:EU74)</f>
        <v>0.21722920135847193</v>
      </c>
      <c r="U100" s="53">
        <f>SUMPRODUCT(--(U$9=YEAR(Quarterly_PJ!$B$9:EV$9)),Quarterly_PJ!$B74:EV74)</f>
        <v>0.32552615313203581</v>
      </c>
      <c r="V100" s="53">
        <f>SUMPRODUCT(--(V$9=YEAR(Quarterly_PJ!$B$9:EW$9)),Quarterly_PJ!$B74:EW74)</f>
        <v>0.17386513424029165</v>
      </c>
      <c r="W100" s="53">
        <f>SUMPRODUCT(--(W$9=YEAR(Quarterly_PJ!$B$9:EX$9)),Quarterly_PJ!$B74:EX74)</f>
        <v>0.1591115618860196</v>
      </c>
      <c r="X100" s="53">
        <f>SUMPRODUCT(--(X$9=YEAR(Quarterly_PJ!$B$9:EY$9)),Quarterly_PJ!$B74:EY74)</f>
        <v>0.24591514547133198</v>
      </c>
      <c r="Y100" s="53">
        <f>SUMPRODUCT(--(Y$9=YEAR(Quarterly_PJ!$B$9:EZ$9)),Quarterly_PJ!$B74:EZ74)</f>
        <v>0.52575955124517204</v>
      </c>
      <c r="Z100" s="53">
        <f>SUMPRODUCT(--(Z$9=YEAR(Quarterly_PJ!$B$9:FA$9)),Quarterly_PJ!$B74:FA74)</f>
        <v>-3.1027342473104021E-2</v>
      </c>
      <c r="AA100" s="53">
        <f>SUMPRODUCT(--(AA$9=YEAR(Quarterly_PJ!$B$9:FB$9)),Quarterly_PJ!$B74:FB74)</f>
        <v>0.50736816455491585</v>
      </c>
      <c r="AB100" s="53">
        <f>SUMPRODUCT(--(AB$9=YEAR(Quarterly_PJ!$B$9:FC$9)),Quarterly_PJ!$B74:FC74)</f>
        <v>9.5790601626467811E-2</v>
      </c>
      <c r="AC100" s="53">
        <f>SUMPRODUCT(--(AC$9=YEAR(Quarterly_PJ!$B$9:FD$9)),Quarterly_PJ!$B74:FD74)</f>
        <v>0.55099215257616374</v>
      </c>
      <c r="AD100" s="53">
        <f>SUMPRODUCT(--(AD$9=YEAR(Quarterly_PJ!$B$9:FE$9)),Quarterly_PJ!$B74:FE74)</f>
        <v>0.42841286734403616</v>
      </c>
      <c r="AE100" s="53">
        <f>SUMPRODUCT(--(AE$9=YEAR(Quarterly_PJ!$B$9:FF$9)),Quarterly_PJ!$B74:FF74)</f>
        <v>-2.1211784781659984E-2</v>
      </c>
      <c r="AF100" s="53">
        <f>SUMPRODUCT(--(AF$9=YEAR(Quarterly_PJ!$B$9:FG$9)),Quarterly_PJ!$B74:FG74)</f>
        <v>0.24624179830742793</v>
      </c>
      <c r="AG100" s="53">
        <f>SUMPRODUCT(--(AG$9=YEAR(Quarterly_PJ!$B$9:FH$9)),Quarterly_PJ!$B74:FH74)</f>
        <v>-2.7707474981832021E-2</v>
      </c>
      <c r="AH100" s="53">
        <f>SUMPRODUCT(--(AH$9=YEAR(Quarterly_PJ!$B$9:FI$9)),Quarterly_PJ!$B74:FI74)</f>
        <v>-0.43669754722637177</v>
      </c>
      <c r="AI100" s="53">
        <f>SUMPRODUCT(--(AI$9=YEAR(Quarterly_PJ!$B$9:FJ$9)),Quarterly_PJ!$B74:FJ74)</f>
        <v>-0.49047188591847612</v>
      </c>
      <c r="AJ100" s="53">
        <f>SUMPRODUCT(--(AJ$9=YEAR(Quarterly_PJ!$B$9:FK$9)),Quarterly_PJ!$B74:FK74)</f>
        <v>-0.1560157831137762</v>
      </c>
      <c r="AK100" s="53">
        <f>SUMPRODUCT(--(AK$9=YEAR(Quarterly_PJ!$B$9:FL$9)),Quarterly_PJ!$B74:FL74)</f>
        <v>0.49004720959639736</v>
      </c>
      <c r="AL100" s="53">
        <f>SUMPRODUCT(--(AL$9=YEAR(Quarterly_PJ!$B$9:FM$9)),Quarterly_PJ!$B74:FM74)</f>
        <v>-3.8477092180266986E-2</v>
      </c>
      <c r="AM100" s="53">
        <f>SUMPRODUCT(--(AM$9=YEAR(Quarterly_PJ!$B$9:FN$9)),Quarterly_PJ!$B74:FN74)</f>
        <v>0.23351131032598343</v>
      </c>
      <c r="AN100" s="53">
        <f>SUMPRODUCT(--(AN$9=YEAR(Quarterly_PJ!$B$9:FO$9)),Quarterly_PJ!$B74:FO74)</f>
        <v>0.290067624218592</v>
      </c>
      <c r="AO100" s="53">
        <f>SUMPRODUCT(--(AO$9=YEAR(Quarterly_PJ!$B$9:FP$9)),Quarterly_PJ!$B74:FP74)</f>
        <v>0.16942814401852596</v>
      </c>
      <c r="AP100" s="53">
        <f>SUMPRODUCT(--(AP$9=YEAR(Quarterly_PJ!$B$9:FQ$9)),Quarterly_PJ!$B74:FQ74)</f>
        <v>0.10503568798723212</v>
      </c>
      <c r="AQ100" s="53">
        <f>SUMPRODUCT(--(AQ$9=YEAR(Quarterly_PJ!$B$9:FU$9)),Quarterly_PJ!$B74:FU74)</f>
        <v>0.21755002783724797</v>
      </c>
      <c r="AR100" s="53">
        <f>SUMPRODUCT(--(AR$9=YEAR(Quarterly_PJ!$B$9:FS$9)),Quarterly_PJ!$B74:FS74)</f>
        <v>-0.84892463249727212</v>
      </c>
      <c r="AS100" s="53">
        <f>SUMPRODUCT(--(AS$9=YEAR(Quarterly_PJ!$B$9:FU$9)),Quarterly_PJ!$B74:FU74)</f>
        <v>-1.7659125777194236</v>
      </c>
    </row>
    <row r="101" spans="1:45" ht="15" x14ac:dyDescent="0.2">
      <c r="A101" s="27" t="s">
        <v>31</v>
      </c>
      <c r="B101" s="17">
        <f t="shared" ref="B101:AP101" si="32">SUM(B102,B105:B107,B111)</f>
        <v>19.097079489929179</v>
      </c>
      <c r="C101" s="17">
        <f t="shared" si="32"/>
        <v>21.207043443946706</v>
      </c>
      <c r="D101" s="17">
        <f t="shared" si="32"/>
        <v>23.63298336388403</v>
      </c>
      <c r="E101" s="17">
        <f t="shared" si="32"/>
        <v>22.42614462885108</v>
      </c>
      <c r="F101" s="17">
        <f t="shared" si="32"/>
        <v>22.424877110419853</v>
      </c>
      <c r="G101" s="17">
        <f t="shared" si="32"/>
        <v>29.528765458494718</v>
      </c>
      <c r="H101" s="17">
        <f t="shared" si="32"/>
        <v>23.813053886518254</v>
      </c>
      <c r="I101" s="17">
        <f t="shared" si="32"/>
        <v>21.740962848866101</v>
      </c>
      <c r="J101" s="17">
        <f t="shared" si="32"/>
        <v>20.231788270507366</v>
      </c>
      <c r="K101" s="17">
        <f t="shared" si="32"/>
        <v>17.989743956769349</v>
      </c>
      <c r="L101" s="17">
        <f t="shared" si="32"/>
        <v>18.768778255379353</v>
      </c>
      <c r="M101" s="17">
        <f t="shared" si="32"/>
        <v>19.071443586107183</v>
      </c>
      <c r="N101" s="17">
        <f t="shared" si="32"/>
        <v>19.178804823863977</v>
      </c>
      <c r="O101" s="17">
        <f t="shared" si="32"/>
        <v>24.296056664953564</v>
      </c>
      <c r="P101" s="17">
        <f t="shared" si="32"/>
        <v>27.849609046056116</v>
      </c>
      <c r="Q101" s="17">
        <f t="shared" si="32"/>
        <v>25.031290221224438</v>
      </c>
      <c r="R101" s="17">
        <f t="shared" si="32"/>
        <v>34.024217723893152</v>
      </c>
      <c r="S101" s="17">
        <f t="shared" si="32"/>
        <v>32.126569982879879</v>
      </c>
      <c r="T101" s="17">
        <f t="shared" si="32"/>
        <v>30.800320296217741</v>
      </c>
      <c r="U101" s="17">
        <f t="shared" si="32"/>
        <v>31.802064396828765</v>
      </c>
      <c r="V101" s="17">
        <f t="shared" si="32"/>
        <v>38.059029419184675</v>
      </c>
      <c r="W101" s="17">
        <f t="shared" si="32"/>
        <v>39.453824609264622</v>
      </c>
      <c r="X101" s="17">
        <f t="shared" si="32"/>
        <v>38.933931384681372</v>
      </c>
      <c r="Y101" s="17">
        <f t="shared" si="32"/>
        <v>39.515565257466172</v>
      </c>
      <c r="Z101" s="17">
        <f t="shared" si="32"/>
        <v>40.91763424673659</v>
      </c>
      <c r="AA101" s="17">
        <f t="shared" si="32"/>
        <v>39.654655540316519</v>
      </c>
      <c r="AB101" s="17">
        <f t="shared" si="32"/>
        <v>36.684695321993466</v>
      </c>
      <c r="AC101" s="17">
        <f t="shared" si="32"/>
        <v>39.708698045898288</v>
      </c>
      <c r="AD101" s="17">
        <f t="shared" si="32"/>
        <v>40.673114034637223</v>
      </c>
      <c r="AE101" s="17">
        <f t="shared" si="32"/>
        <v>41.145613205088573</v>
      </c>
      <c r="AF101" s="17">
        <f t="shared" si="32"/>
        <v>42.681912714142626</v>
      </c>
      <c r="AG101" s="17">
        <f t="shared" si="32"/>
        <v>45.992917301806415</v>
      </c>
      <c r="AH101" s="17">
        <f t="shared" si="32"/>
        <v>45.061468398966213</v>
      </c>
      <c r="AI101" s="17">
        <f t="shared" si="32"/>
        <v>46.940318112423853</v>
      </c>
      <c r="AJ101" s="17">
        <f t="shared" si="32"/>
        <v>48.798804875734945</v>
      </c>
      <c r="AK101" s="17">
        <f t="shared" si="32"/>
        <v>47.496962731168196</v>
      </c>
      <c r="AL101" s="17">
        <f t="shared" si="32"/>
        <v>48.36873253080789</v>
      </c>
      <c r="AM101" s="17">
        <f t="shared" si="32"/>
        <v>49.181751335396342</v>
      </c>
      <c r="AN101" s="17">
        <f t="shared" si="32"/>
        <v>49.803418256570566</v>
      </c>
      <c r="AO101" s="17">
        <f t="shared" si="32"/>
        <v>49.728618021427764</v>
      </c>
      <c r="AP101" s="17">
        <f t="shared" si="32"/>
        <v>50.347106103765256</v>
      </c>
      <c r="AQ101" s="17">
        <f>SUM(AQ102,AQ105:AQ107,AQ111)</f>
        <v>54.382441709257009</v>
      </c>
      <c r="AR101" s="17">
        <f t="shared" ref="AR101" si="33">SUM(AR102,AR105:AR107,AR111)</f>
        <v>61.692911393224634</v>
      </c>
      <c r="AS101" s="17">
        <f>SUM(AS102,AS105:AS107,AS111)</f>
        <v>66.234339891488744</v>
      </c>
    </row>
    <row r="102" spans="1:45" ht="15" x14ac:dyDescent="0.25">
      <c r="A102" s="49" t="s">
        <v>25</v>
      </c>
      <c r="B102" s="53">
        <f t="shared" ref="B102:AP102" si="34">SUM(B103:B104)</f>
        <v>7.3144468307495122E-3</v>
      </c>
      <c r="C102" s="53">
        <f t="shared" si="34"/>
        <v>4.341478118896484E-3</v>
      </c>
      <c r="D102" s="53">
        <f t="shared" si="34"/>
        <v>5.1437077713012693E-3</v>
      </c>
      <c r="E102" s="53">
        <f t="shared" si="34"/>
        <v>7.5503967285156244E-4</v>
      </c>
      <c r="F102" s="53">
        <f t="shared" si="34"/>
        <v>1.8875991821289061E-4</v>
      </c>
      <c r="G102" s="53">
        <f t="shared" si="34"/>
        <v>7.5503967285156244E-4</v>
      </c>
      <c r="H102" s="53">
        <f t="shared" si="34"/>
        <v>5.3272287101745606E-2</v>
      </c>
      <c r="I102" s="53">
        <f t="shared" si="34"/>
        <v>1.4628893661499023E-3</v>
      </c>
      <c r="J102" s="53">
        <f t="shared" si="34"/>
        <v>0</v>
      </c>
      <c r="K102" s="53">
        <f t="shared" si="34"/>
        <v>0</v>
      </c>
      <c r="L102" s="53">
        <f t="shared" si="34"/>
        <v>9.4119968414306643E-5</v>
      </c>
      <c r="M102" s="53">
        <f t="shared" si="34"/>
        <v>3.7751983642578127E-4</v>
      </c>
      <c r="N102" s="53">
        <f t="shared" si="34"/>
        <v>1.6949220228699301E-3</v>
      </c>
      <c r="O102" s="53">
        <f t="shared" si="34"/>
        <v>3.3153653549080151E-3</v>
      </c>
      <c r="P102" s="53">
        <f t="shared" si="34"/>
        <v>8.2582464218139643E-3</v>
      </c>
      <c r="Q102" s="53">
        <f t="shared" si="34"/>
        <v>1.2269394683837894E-2</v>
      </c>
      <c r="R102" s="53">
        <f t="shared" si="34"/>
        <v>1.421823267744712E-2</v>
      </c>
      <c r="S102" s="53">
        <f t="shared" si="34"/>
        <v>0.25317647850024916</v>
      </c>
      <c r="T102" s="53">
        <f t="shared" si="34"/>
        <v>1.099015696470405E-2</v>
      </c>
      <c r="U102" s="53">
        <f t="shared" si="34"/>
        <v>1.083308717398208E-2</v>
      </c>
      <c r="V102" s="53">
        <f t="shared" si="34"/>
        <v>0.18497435043954213</v>
      </c>
      <c r="W102" s="53">
        <f t="shared" si="34"/>
        <v>5.4615056120749291E-3</v>
      </c>
      <c r="X102" s="53">
        <f t="shared" si="34"/>
        <v>1.8907075579040387E-2</v>
      </c>
      <c r="Y102" s="53">
        <f t="shared" si="34"/>
        <v>8.0069166392538718E-4</v>
      </c>
      <c r="Z102" s="53">
        <f t="shared" si="34"/>
        <v>0</v>
      </c>
      <c r="AA102" s="53">
        <f t="shared" si="34"/>
        <v>1.172899702498341E-3</v>
      </c>
      <c r="AB102" s="53">
        <f t="shared" si="34"/>
        <v>0</v>
      </c>
      <c r="AC102" s="53">
        <f t="shared" si="34"/>
        <v>0</v>
      </c>
      <c r="AD102" s="53">
        <f t="shared" si="34"/>
        <v>0</v>
      </c>
      <c r="AE102" s="53">
        <f t="shared" si="34"/>
        <v>0</v>
      </c>
      <c r="AF102" s="53">
        <f t="shared" si="34"/>
        <v>0</v>
      </c>
      <c r="AG102" s="53">
        <f t="shared" si="34"/>
        <v>0</v>
      </c>
      <c r="AH102" s="53">
        <f t="shared" si="34"/>
        <v>1.4126704054882676E-4</v>
      </c>
      <c r="AI102" s="53">
        <f t="shared" si="34"/>
        <v>0</v>
      </c>
      <c r="AJ102" s="53">
        <f t="shared" si="34"/>
        <v>0</v>
      </c>
      <c r="AK102" s="53">
        <f t="shared" si="34"/>
        <v>0</v>
      </c>
      <c r="AL102" s="53">
        <f t="shared" si="34"/>
        <v>7.6514547273052042E-2</v>
      </c>
      <c r="AM102" s="53">
        <f t="shared" si="34"/>
        <v>0.15234675570949269</v>
      </c>
      <c r="AN102" s="53">
        <f t="shared" si="34"/>
        <v>5.9919459919128053E-2</v>
      </c>
      <c r="AO102" s="53">
        <f t="shared" si="34"/>
        <v>3.2744946586156912E-2</v>
      </c>
      <c r="AP102" s="53">
        <f t="shared" si="34"/>
        <v>4.7017629597883655E-5</v>
      </c>
      <c r="AQ102" s="53">
        <f>SUM(AQ103:AQ104)</f>
        <v>1.8785685159775309E-4</v>
      </c>
      <c r="AR102" s="53">
        <f t="shared" ref="AR102" si="35">SUM(AR103:AR104)</f>
        <v>2.3457526404009396E-4</v>
      </c>
      <c r="AS102" s="53">
        <f>SUM(AS103:AS104)</f>
        <v>4.9395208535829333E-4</v>
      </c>
    </row>
    <row r="103" spans="1:45" ht="17.25" x14ac:dyDescent="0.25">
      <c r="A103" s="50" t="s">
        <v>132</v>
      </c>
      <c r="B103" s="53">
        <f>SUMPRODUCT(--(B$9=YEAR(Quarterly_PJ!$B$9:EC$9)),Quarterly_PJ!$B77:EC77)</f>
        <v>0</v>
      </c>
      <c r="C103" s="53">
        <f>SUMPRODUCT(--(C$9=YEAR(Quarterly_PJ!$B$9:ED$9)),Quarterly_PJ!$B77:ED77)</f>
        <v>0</v>
      </c>
      <c r="D103" s="53">
        <f>SUMPRODUCT(--(D$9=YEAR(Quarterly_PJ!$B$9:EE$9)),Quarterly_PJ!$B77:EE77)</f>
        <v>0</v>
      </c>
      <c r="E103" s="53">
        <f>SUMPRODUCT(--(E$9=YEAR(Quarterly_PJ!$B$9:EF$9)),Quarterly_PJ!$B77:EF77)</f>
        <v>0</v>
      </c>
      <c r="F103" s="53">
        <f>SUMPRODUCT(--(F$9=YEAR(Quarterly_PJ!$B$9:EG$9)),Quarterly_PJ!$B77:EG77)</f>
        <v>0</v>
      </c>
      <c r="G103" s="53">
        <f>SUMPRODUCT(--(G$9=YEAR(Quarterly_PJ!$B$9:EH$9)),Quarterly_PJ!$B77:EH77)</f>
        <v>0</v>
      </c>
      <c r="H103" s="53">
        <f>SUMPRODUCT(--(H$9=YEAR(Quarterly_PJ!$B$9:EI$9)),Quarterly_PJ!$B77:EI77)</f>
        <v>9.3859977722167973E-4</v>
      </c>
      <c r="I103" s="53">
        <f>SUMPRODUCT(--(I$9=YEAR(Quarterly_PJ!$B$9:EJ$9)),Quarterly_PJ!$B77:EJ77)</f>
        <v>0</v>
      </c>
      <c r="J103" s="53">
        <f>SUMPRODUCT(--(J$9=YEAR(Quarterly_PJ!$B$9:EK$9)),Quarterly_PJ!$B77:EK77)</f>
        <v>0</v>
      </c>
      <c r="K103" s="53">
        <f>SUMPRODUCT(--(K$9=YEAR(Quarterly_PJ!$B$9:EL$9)),Quarterly_PJ!$B77:EL77)</f>
        <v>0</v>
      </c>
      <c r="L103" s="53">
        <f>SUMPRODUCT(--(L$9=YEAR(Quarterly_PJ!$B$9:EM$9)),Quarterly_PJ!$B77:EM77)</f>
        <v>4.6929988861083991E-5</v>
      </c>
      <c r="M103" s="53">
        <f>SUMPRODUCT(--(M$9=YEAR(Quarterly_PJ!$B$9:EN$9)),Quarterly_PJ!$B77:EN77)</f>
        <v>0</v>
      </c>
      <c r="N103" s="53">
        <f>SUMPRODUCT(--(N$9=YEAR(Quarterly_PJ!$B$9:EO$9)),Quarterly_PJ!$B77:EO77)</f>
        <v>0</v>
      </c>
      <c r="O103" s="53">
        <f>SUMPRODUCT(--(O$9=YEAR(Quarterly_PJ!$B$9:EP$9)),Quarterly_PJ!$B77:EP77)</f>
        <v>7.7744174719737204E-4</v>
      </c>
      <c r="P103" s="53">
        <f>SUMPRODUCT(--(P$9=YEAR(Quarterly_PJ!$B$9:EQ$9)),Quarterly_PJ!$B77:EQ77)</f>
        <v>0</v>
      </c>
      <c r="Q103" s="53">
        <f>SUMPRODUCT(--(Q$9=YEAR(Quarterly_PJ!$B$9:ER$9)),Quarterly_PJ!$B77:ER77)</f>
        <v>0</v>
      </c>
      <c r="R103" s="53">
        <f>SUMPRODUCT(--(R$9=YEAR(Quarterly_PJ!$B$9:ES$9)),Quarterly_PJ!$B77:ES77)</f>
        <v>2.1248632525716002E-3</v>
      </c>
      <c r="S103" s="53">
        <f>SUMPRODUCT(--(S$9=YEAR(Quarterly_PJ!$B$9:ET$9)),Quarterly_PJ!$B77:ET77)</f>
        <v>1.8869637271552E-3</v>
      </c>
      <c r="T103" s="53">
        <f>SUMPRODUCT(--(T$9=YEAR(Quarterly_PJ!$B$9:EU$9)),Quarterly_PJ!$B77:EU77)</f>
        <v>2.5453285704835631E-3</v>
      </c>
      <c r="U103" s="53">
        <f>SUMPRODUCT(--(U$9=YEAR(Quarterly_PJ!$B$9:EV$9)),Quarterly_PJ!$B77:EV77)</f>
        <v>3.0639744601744191E-3</v>
      </c>
      <c r="V103" s="53">
        <f>SUMPRODUCT(--(V$9=YEAR(Quarterly_PJ!$B$9:EW$9)),Quarterly_PJ!$B77:EW77)</f>
        <v>2.2143028204243548E-3</v>
      </c>
      <c r="W103" s="53">
        <f>SUMPRODUCT(--(W$9=YEAR(Quarterly_PJ!$B$9:EX$9)),Quarterly_PJ!$B77:EX77)</f>
        <v>1.131253524226251E-3</v>
      </c>
      <c r="X103" s="53">
        <f>SUMPRODUCT(--(X$9=YEAR(Quarterly_PJ!$B$9:EY$9)),Quarterly_PJ!$B77:EY77)</f>
        <v>1.0040205880792744E-2</v>
      </c>
      <c r="Y103" s="53">
        <f>SUMPRODUCT(--(Y$9=YEAR(Quarterly_PJ!$B$9:EZ$9)),Quarterly_PJ!$B77:EZ77)</f>
        <v>5.6605811102217142E-4</v>
      </c>
      <c r="Z103" s="53">
        <f>SUMPRODUCT(--(Z$9=YEAR(Quarterly_PJ!$B$9:FA$9)),Quarterly_PJ!$B77:FA77)</f>
        <v>0</v>
      </c>
      <c r="AA103" s="53">
        <f>SUMPRODUCT(--(AA$9=YEAR(Quarterly_PJ!$B$9:FB$9)),Quarterly_PJ!$B77:FB77)</f>
        <v>0</v>
      </c>
      <c r="AB103" s="53">
        <f>SUMPRODUCT(--(AB$9=YEAR(Quarterly_PJ!$B$9:FC$9)),Quarterly_PJ!$B77:FC77)</f>
        <v>0</v>
      </c>
      <c r="AC103" s="53">
        <f>SUMPRODUCT(--(AC$9=YEAR(Quarterly_PJ!$B$9:FD$9)),Quarterly_PJ!$B77:FD77)</f>
        <v>0</v>
      </c>
      <c r="AD103" s="53">
        <f>SUMPRODUCT(--(AD$9=YEAR(Quarterly_PJ!$B$9:FE$9)),Quarterly_PJ!$B77:FE77)</f>
        <v>0</v>
      </c>
      <c r="AE103" s="53">
        <f>SUMPRODUCT(--(AE$9=YEAR(Quarterly_PJ!$B$9:FF$9)),Quarterly_PJ!$B77:FF77)</f>
        <v>0</v>
      </c>
      <c r="AF103" s="53">
        <f>SUMPRODUCT(--(AF$9=YEAR(Quarterly_PJ!$B$9:FG$9)),Quarterly_PJ!$B77:FG77)</f>
        <v>0</v>
      </c>
      <c r="AG103" s="53">
        <f>SUMPRODUCT(--(AG$9=YEAR(Quarterly_PJ!$B$9:FH$9)),Quarterly_PJ!$B77:FH77)</f>
        <v>0</v>
      </c>
      <c r="AH103" s="53">
        <f>SUMPRODUCT(--(AH$9=YEAR(Quarterly_PJ!$B$9:FI$9)),Quarterly_PJ!$B77:FI77)</f>
        <v>1.4126704054882676E-4</v>
      </c>
      <c r="AI103" s="53">
        <f>SUMPRODUCT(--(AI$9=YEAR(Quarterly_PJ!$B$9:FJ$9)),Quarterly_PJ!$B77:FJ77)</f>
        <v>0</v>
      </c>
      <c r="AJ103" s="53">
        <f>SUMPRODUCT(--(AJ$9=YEAR(Quarterly_PJ!$B$9:FK$9)),Quarterly_PJ!$B77:FK77)</f>
        <v>0</v>
      </c>
      <c r="AK103" s="53">
        <f>SUMPRODUCT(--(AK$9=YEAR(Quarterly_PJ!$B$9:FL$9)),Quarterly_PJ!$B77:FL77)</f>
        <v>0</v>
      </c>
      <c r="AL103" s="53">
        <f>SUMPRODUCT(--(AL$9=YEAR(Quarterly_PJ!$B$9:FM$9)),Quarterly_PJ!$B77:FM77)</f>
        <v>7.6514547273052042E-2</v>
      </c>
      <c r="AM103" s="53">
        <f>SUMPRODUCT(--(AM$9=YEAR(Quarterly_PJ!$B$9:FN$9)),Quarterly_PJ!$B77:FN77)</f>
        <v>9.575665953662775E-2</v>
      </c>
      <c r="AN103" s="53">
        <f>SUMPRODUCT(--(AN$9=YEAR(Quarterly_PJ!$B$9:FO$9)),Quarterly_PJ!$B77:FO77)</f>
        <v>5.9919459919128053E-2</v>
      </c>
      <c r="AO103" s="53">
        <f>SUMPRODUCT(--(AO$9=YEAR(Quarterly_PJ!$B$9:FP$9)),Quarterly_PJ!$B77:FP77)</f>
        <v>3.2744946586156912E-2</v>
      </c>
      <c r="AP103" s="53">
        <f>SUMPRODUCT(--(AP$9=YEAR(Quarterly_PJ!$B$9:FQ$9)),Quarterly_PJ!$B77:FQ77)</f>
        <v>4.7017629597883655E-5</v>
      </c>
      <c r="AQ103" s="53">
        <f>SUMPRODUCT(--(AQ$9=YEAR(Quarterly_PJ!$B$9:FU$9)),Quarterly_PJ!$B77:FU77)</f>
        <v>0</v>
      </c>
      <c r="AR103" s="53">
        <f>SUMPRODUCT(--(AR$9=YEAR(Quarterly_PJ!$B$9:FS$9)),Quarterly_PJ!$B77:FS77)</f>
        <v>0</v>
      </c>
      <c r="AS103" s="53">
        <f>SUMPRODUCT(--(AS$9=YEAR(Quarterly_PJ!$B$9:FU$9)),Quarterly_PJ!$B77:FU77)</f>
        <v>3.2918284082190409E-4</v>
      </c>
    </row>
    <row r="104" spans="1:45" ht="17.25" x14ac:dyDescent="0.25">
      <c r="A104" s="50" t="s">
        <v>133</v>
      </c>
      <c r="B104" s="53">
        <f>SUMPRODUCT(--(B$9=YEAR(Quarterly_PJ!$B$9:EC$9)),Quarterly_PJ!$B78:EC78)</f>
        <v>7.3144468307495122E-3</v>
      </c>
      <c r="C104" s="53">
        <f>SUMPRODUCT(--(C$9=YEAR(Quarterly_PJ!$B$9:ED$9)),Quarterly_PJ!$B78:ED78)</f>
        <v>4.341478118896484E-3</v>
      </c>
      <c r="D104" s="53">
        <f>SUMPRODUCT(--(D$9=YEAR(Quarterly_PJ!$B$9:EE$9)),Quarterly_PJ!$B78:EE78)</f>
        <v>5.1437077713012693E-3</v>
      </c>
      <c r="E104" s="53">
        <f>SUMPRODUCT(--(E$9=YEAR(Quarterly_PJ!$B$9:EF$9)),Quarterly_PJ!$B78:EF78)</f>
        <v>7.5503967285156244E-4</v>
      </c>
      <c r="F104" s="53">
        <f>SUMPRODUCT(--(F$9=YEAR(Quarterly_PJ!$B$9:EG$9)),Quarterly_PJ!$B78:EG78)</f>
        <v>1.8875991821289061E-4</v>
      </c>
      <c r="G104" s="53">
        <f>SUMPRODUCT(--(G$9=YEAR(Quarterly_PJ!$B$9:EH$9)),Quarterly_PJ!$B78:EH78)</f>
        <v>7.5503967285156244E-4</v>
      </c>
      <c r="H104" s="53">
        <f>SUMPRODUCT(--(H$9=YEAR(Quarterly_PJ!$B$9:EI$9)),Quarterly_PJ!$B78:EI78)</f>
        <v>5.2333687324523925E-2</v>
      </c>
      <c r="I104" s="53">
        <f>SUMPRODUCT(--(I$9=YEAR(Quarterly_PJ!$B$9:EJ$9)),Quarterly_PJ!$B78:EJ78)</f>
        <v>1.4628893661499023E-3</v>
      </c>
      <c r="J104" s="53">
        <f>SUMPRODUCT(--(J$9=YEAR(Quarterly_PJ!$B$9:EK$9)),Quarterly_PJ!$B78:EK78)</f>
        <v>0</v>
      </c>
      <c r="K104" s="53">
        <f>SUMPRODUCT(--(K$9=YEAR(Quarterly_PJ!$B$9:EL$9)),Quarterly_PJ!$B78:EL78)</f>
        <v>0</v>
      </c>
      <c r="L104" s="53">
        <f>SUMPRODUCT(--(L$9=YEAR(Quarterly_PJ!$B$9:EM$9)),Quarterly_PJ!$B78:EM78)</f>
        <v>4.7189979553222652E-5</v>
      </c>
      <c r="M104" s="53">
        <f>SUMPRODUCT(--(M$9=YEAR(Quarterly_PJ!$B$9:EN$9)),Quarterly_PJ!$B78:EN78)</f>
        <v>3.7751983642578127E-4</v>
      </c>
      <c r="N104" s="53">
        <f>SUMPRODUCT(--(N$9=YEAR(Quarterly_PJ!$B$9:EO$9)),Quarterly_PJ!$B78:EO78)</f>
        <v>1.6949220228699301E-3</v>
      </c>
      <c r="O104" s="53">
        <f>SUMPRODUCT(--(O$9=YEAR(Quarterly_PJ!$B$9:EP$9)),Quarterly_PJ!$B78:EP78)</f>
        <v>2.5379236077106432E-3</v>
      </c>
      <c r="P104" s="53">
        <f>SUMPRODUCT(--(P$9=YEAR(Quarterly_PJ!$B$9:EQ$9)),Quarterly_PJ!$B78:EQ78)</f>
        <v>8.2582464218139643E-3</v>
      </c>
      <c r="Q104" s="53">
        <f>SUMPRODUCT(--(Q$9=YEAR(Quarterly_PJ!$B$9:ER$9)),Quarterly_PJ!$B78:ER78)</f>
        <v>1.2269394683837894E-2</v>
      </c>
      <c r="R104" s="53">
        <f>SUMPRODUCT(--(R$9=YEAR(Quarterly_PJ!$B$9:ES$9)),Quarterly_PJ!$B78:ES78)</f>
        <v>1.209336942487552E-2</v>
      </c>
      <c r="S104" s="53">
        <f>SUMPRODUCT(--(S$9=YEAR(Quarterly_PJ!$B$9:ET$9)),Quarterly_PJ!$B78:ET78)</f>
        <v>0.25128951477309397</v>
      </c>
      <c r="T104" s="53">
        <f>SUMPRODUCT(--(T$9=YEAR(Quarterly_PJ!$B$9:EU$9)),Quarterly_PJ!$B78:EU78)</f>
        <v>8.4448283942204876E-3</v>
      </c>
      <c r="U104" s="53">
        <f>SUMPRODUCT(--(U$9=YEAR(Quarterly_PJ!$B$9:EV$9)),Quarterly_PJ!$B78:EV78)</f>
        <v>7.7691127138076622E-3</v>
      </c>
      <c r="V104" s="53">
        <f>SUMPRODUCT(--(V$9=YEAR(Quarterly_PJ!$B$9:EW$9)),Quarterly_PJ!$B78:EW78)</f>
        <v>0.18276004761911779</v>
      </c>
      <c r="W104" s="53">
        <f>SUMPRODUCT(--(W$9=YEAR(Quarterly_PJ!$B$9:EX$9)),Quarterly_PJ!$B78:EX78)</f>
        <v>4.3302520878486777E-3</v>
      </c>
      <c r="X104" s="53">
        <f>SUMPRODUCT(--(X$9=YEAR(Quarterly_PJ!$B$9:EY$9)),Quarterly_PJ!$B78:EY78)</f>
        <v>8.8668696982476432E-3</v>
      </c>
      <c r="Y104" s="53">
        <f>SUMPRODUCT(--(Y$9=YEAR(Quarterly_PJ!$B$9:EZ$9)),Quarterly_PJ!$B78:EZ78)</f>
        <v>2.3463355290321579E-4</v>
      </c>
      <c r="Z104" s="53">
        <f>SUMPRODUCT(--(Z$9=YEAR(Quarterly_PJ!$B$9:FA$9)),Quarterly_PJ!$B78:FA78)</f>
        <v>0</v>
      </c>
      <c r="AA104" s="53">
        <f>SUMPRODUCT(--(AA$9=YEAR(Quarterly_PJ!$B$9:FB$9)),Quarterly_PJ!$B78:FB78)</f>
        <v>1.172899702498341E-3</v>
      </c>
      <c r="AB104" s="53">
        <f>SUMPRODUCT(--(AB$9=YEAR(Quarterly_PJ!$B$9:FC$9)),Quarterly_PJ!$B78:FC78)</f>
        <v>0</v>
      </c>
      <c r="AC104" s="53">
        <f>SUMPRODUCT(--(AC$9=YEAR(Quarterly_PJ!$B$9:FD$9)),Quarterly_PJ!$B78:FD78)</f>
        <v>0</v>
      </c>
      <c r="AD104" s="53">
        <f>SUMPRODUCT(--(AD$9=YEAR(Quarterly_PJ!$B$9:FE$9)),Quarterly_PJ!$B78:FE78)</f>
        <v>0</v>
      </c>
      <c r="AE104" s="53">
        <f>SUMPRODUCT(--(AE$9=YEAR(Quarterly_PJ!$B$9:FF$9)),Quarterly_PJ!$B78:FF78)</f>
        <v>0</v>
      </c>
      <c r="AF104" s="53">
        <f>SUMPRODUCT(--(AF$9=YEAR(Quarterly_PJ!$B$9:FG$9)),Quarterly_PJ!$B78:FG78)</f>
        <v>0</v>
      </c>
      <c r="AG104" s="53">
        <f>SUMPRODUCT(--(AG$9=YEAR(Quarterly_PJ!$B$9:FH$9)),Quarterly_PJ!$B78:FH78)</f>
        <v>0</v>
      </c>
      <c r="AH104" s="53">
        <f>SUMPRODUCT(--(AH$9=YEAR(Quarterly_PJ!$B$9:FI$9)),Quarterly_PJ!$B78:FI78)</f>
        <v>0</v>
      </c>
      <c r="AI104" s="53">
        <f>SUMPRODUCT(--(AI$9=YEAR(Quarterly_PJ!$B$9:FJ$9)),Quarterly_PJ!$B78:FJ78)</f>
        <v>0</v>
      </c>
      <c r="AJ104" s="53">
        <f>SUMPRODUCT(--(AJ$9=YEAR(Quarterly_PJ!$B$9:FK$9)),Quarterly_PJ!$B78:FK78)</f>
        <v>0</v>
      </c>
      <c r="AK104" s="53">
        <f>SUMPRODUCT(--(AK$9=YEAR(Quarterly_PJ!$B$9:FL$9)),Quarterly_PJ!$B78:FL78)</f>
        <v>0</v>
      </c>
      <c r="AL104" s="53">
        <f>SUMPRODUCT(--(AL$9=YEAR(Quarterly_PJ!$B$9:FM$9)),Quarterly_PJ!$B78:FM78)</f>
        <v>0</v>
      </c>
      <c r="AM104" s="53">
        <f>SUMPRODUCT(--(AM$9=YEAR(Quarterly_PJ!$B$9:FN$9)),Quarterly_PJ!$B78:FN78)</f>
        <v>5.6590096172864944E-2</v>
      </c>
      <c r="AN104" s="53">
        <f>SUMPRODUCT(--(AN$9=YEAR(Quarterly_PJ!$B$9:FO$9)),Quarterly_PJ!$B78:FO78)</f>
        <v>0</v>
      </c>
      <c r="AO104" s="53">
        <f>SUMPRODUCT(--(AO$9=YEAR(Quarterly_PJ!$B$9:FP$9)),Quarterly_PJ!$B78:FP78)</f>
        <v>0</v>
      </c>
      <c r="AP104" s="53">
        <f>SUMPRODUCT(--(AP$9=YEAR(Quarterly_PJ!$B$9:FQ$9)),Quarterly_PJ!$B78:FQ78)</f>
        <v>0</v>
      </c>
      <c r="AQ104" s="53">
        <f>SUMPRODUCT(--(AQ$9=YEAR(Quarterly_PJ!$B$9:FU$9)),Quarterly_PJ!$B78:FU78)</f>
        <v>1.8785685159775309E-4</v>
      </c>
      <c r="AR104" s="53">
        <f>SUMPRODUCT(--(AR$9=YEAR(Quarterly_PJ!$B$9:FS$9)),Quarterly_PJ!$B78:FS78)</f>
        <v>2.3457526404009396E-4</v>
      </c>
      <c r="AS104" s="53">
        <f>SUMPRODUCT(--(AS$9=YEAR(Quarterly_PJ!$B$9:FU$9)),Quarterly_PJ!$B78:FU78)</f>
        <v>1.6476924453638923E-4</v>
      </c>
    </row>
    <row r="105" spans="1:45" ht="15" x14ac:dyDescent="0.25">
      <c r="A105" s="49" t="s">
        <v>26</v>
      </c>
      <c r="B105" s="53">
        <f>SUMPRODUCT(--(B$9=YEAR(Quarterly_PJ!$B$9:EC$9)),Quarterly_PJ!$B79:EC79)</f>
        <v>2.8457481800000002</v>
      </c>
      <c r="C105" s="53">
        <f>SUMPRODUCT(--(C$9=YEAR(Quarterly_PJ!$B$9:ED$9)),Quarterly_PJ!$B79:ED79)</f>
        <v>4.8402226399999995</v>
      </c>
      <c r="D105" s="53">
        <f>SUMPRODUCT(--(D$9=YEAR(Quarterly_PJ!$B$9:EE$9)),Quarterly_PJ!$B79:EE79)</f>
        <v>6.3548957999999995</v>
      </c>
      <c r="E105" s="53">
        <f>SUMPRODUCT(--(E$9=YEAR(Quarterly_PJ!$B$9:EF$9)),Quarterly_PJ!$B79:EF79)</f>
        <v>7.1578905199999996</v>
      </c>
      <c r="F105" s="53">
        <f>SUMPRODUCT(--(F$9=YEAR(Quarterly_PJ!$B$9:EG$9)),Quarterly_PJ!$B79:EG79)</f>
        <v>5.927235819999999</v>
      </c>
      <c r="G105" s="53">
        <f>SUMPRODUCT(--(G$9=YEAR(Quarterly_PJ!$B$9:EH$9)),Quarterly_PJ!$B79:EH79)</f>
        <v>7.1160946999999988</v>
      </c>
      <c r="H105" s="53">
        <f>SUMPRODUCT(--(H$9=YEAR(Quarterly_PJ!$B$9:EI$9)),Quarterly_PJ!$B79:EI79)</f>
        <v>5.1726580399999991</v>
      </c>
      <c r="I105" s="53">
        <f>SUMPRODUCT(--(I$9=YEAR(Quarterly_PJ!$B$9:EJ$9)),Quarterly_PJ!$B79:EJ79)</f>
        <v>6.0305068999999989</v>
      </c>
      <c r="J105" s="53">
        <f>SUMPRODUCT(--(J$9=YEAR(Quarterly_PJ!$B$9:EK$9)),Quarterly_PJ!$B79:EK79)</f>
        <v>7.1842370599999992</v>
      </c>
      <c r="K105" s="53">
        <f>SUMPRODUCT(--(K$9=YEAR(Quarterly_PJ!$B$9:EL$9)),Quarterly_PJ!$B79:EL79)</f>
        <v>6.2292324599999995</v>
      </c>
      <c r="L105" s="53">
        <f>SUMPRODUCT(--(L$9=YEAR(Quarterly_PJ!$B$9:EM$9)),Quarterly_PJ!$B79:EM79)</f>
        <v>6.1194781999999996</v>
      </c>
      <c r="M105" s="53">
        <f>SUMPRODUCT(--(M$9=YEAR(Quarterly_PJ!$B$9:EN$9)),Quarterly_PJ!$B79:EN79)</f>
        <v>5.6977036599999993</v>
      </c>
      <c r="N105" s="53">
        <f>SUMPRODUCT(--(N$9=YEAR(Quarterly_PJ!$B$9:EO$9)),Quarterly_PJ!$B79:EO79)</f>
        <v>4.0891802404223636</v>
      </c>
      <c r="O105" s="53">
        <f>SUMPRODUCT(--(O$9=YEAR(Quarterly_PJ!$B$9:EP$9)),Quarterly_PJ!$B79:EP79)</f>
        <v>3.395249157819519</v>
      </c>
      <c r="P105" s="53">
        <f>SUMPRODUCT(--(P$9=YEAR(Quarterly_PJ!$B$9:EQ$9)),Quarterly_PJ!$B79:EQ79)</f>
        <v>4.9746681600000002</v>
      </c>
      <c r="Q105" s="53">
        <f>SUMPRODUCT(--(Q$9=YEAR(Quarterly_PJ!$B$9:ER$9)),Quarterly_PJ!$B79:ER79)</f>
        <v>4.1652822199999999</v>
      </c>
      <c r="R105" s="53">
        <f>SUMPRODUCT(--(R$9=YEAR(Quarterly_PJ!$B$9:ES$9)),Quarterly_PJ!$B79:ES79)</f>
        <v>5.932873537199356</v>
      </c>
      <c r="S105" s="53">
        <f>SUMPRODUCT(--(S$9=YEAR(Quarterly_PJ!$B$9:ET$9)),Quarterly_PJ!$B79:ET79)</f>
        <v>6.5947219989704298</v>
      </c>
      <c r="T105" s="53">
        <f>SUMPRODUCT(--(T$9=YEAR(Quarterly_PJ!$B$9:EU$9)),Quarterly_PJ!$B79:EU79)</f>
        <v>4.7766162505492717</v>
      </c>
      <c r="U105" s="53">
        <f>SUMPRODUCT(--(U$9=YEAR(Quarterly_PJ!$B$9:EV$9)),Quarterly_PJ!$B79:EV79)</f>
        <v>4.6642151659892663</v>
      </c>
      <c r="V105" s="53">
        <f>SUMPRODUCT(--(V$9=YEAR(Quarterly_PJ!$B$9:EW$9)),Quarterly_PJ!$B79:EW79)</f>
        <v>6.9702821129158679</v>
      </c>
      <c r="W105" s="53">
        <f>SUMPRODUCT(--(W$9=YEAR(Quarterly_PJ!$B$9:EX$9)),Quarterly_PJ!$B79:EX79)</f>
        <v>5.8044117502269881</v>
      </c>
      <c r="X105" s="53">
        <f>SUMPRODUCT(--(X$9=YEAR(Quarterly_PJ!$B$9:EY$9)),Quarterly_PJ!$B79:EY79)</f>
        <v>4.7242513729297855</v>
      </c>
      <c r="Y105" s="53">
        <f>SUMPRODUCT(--(Y$9=YEAR(Quarterly_PJ!$B$9:EZ$9)),Quarterly_PJ!$B79:EZ79)</f>
        <v>4.4146406894644876</v>
      </c>
      <c r="Z105" s="53">
        <f>SUMPRODUCT(--(Z$9=YEAR(Quarterly_PJ!$B$9:FA$9)),Quarterly_PJ!$B79:FA79)</f>
        <v>3.8609624187389739</v>
      </c>
      <c r="AA105" s="53">
        <f>SUMPRODUCT(--(AA$9=YEAR(Quarterly_PJ!$B$9:FB$9)),Quarterly_PJ!$B79:FB79)</f>
        <v>2.5246775737758922</v>
      </c>
      <c r="AB105" s="53">
        <f>SUMPRODUCT(--(AB$9=YEAR(Quarterly_PJ!$B$9:FC$9)),Quarterly_PJ!$B79:FC79)</f>
        <v>2.0903604641962632</v>
      </c>
      <c r="AC105" s="53">
        <f>SUMPRODUCT(--(AC$9=YEAR(Quarterly_PJ!$B$9:FD$9)),Quarterly_PJ!$B79:FD79)</f>
        <v>2.2297299119988381</v>
      </c>
      <c r="AD105" s="53">
        <f>SUMPRODUCT(--(AD$9=YEAR(Quarterly_PJ!$B$9:FE$9)),Quarterly_PJ!$B79:FE79)</f>
        <v>2.0058659476758351</v>
      </c>
      <c r="AE105" s="53">
        <f>SUMPRODUCT(--(AE$9=YEAR(Quarterly_PJ!$B$9:FF$9)),Quarterly_PJ!$B79:FF79)</f>
        <v>2.3465958315932185</v>
      </c>
      <c r="AF105" s="53">
        <f>SUMPRODUCT(--(AF$9=YEAR(Quarterly_PJ!$B$9:FG$9)),Quarterly_PJ!$B79:FG79)</f>
        <v>1.4457099062120267</v>
      </c>
      <c r="AG105" s="53">
        <f>SUMPRODUCT(--(AG$9=YEAR(Quarterly_PJ!$B$9:FH$9)),Quarterly_PJ!$B79:FH79)</f>
        <v>1.7919314882432038</v>
      </c>
      <c r="AH105" s="53">
        <f>SUMPRODUCT(--(AH$9=YEAR(Quarterly_PJ!$B$9:FI$9)),Quarterly_PJ!$B79:FI79)</f>
        <v>1.4495694580624936</v>
      </c>
      <c r="AI105" s="53">
        <f>SUMPRODUCT(--(AI$9=YEAR(Quarterly_PJ!$B$9:FJ$9)),Quarterly_PJ!$B79:FJ79)</f>
        <v>1.3294109352190517</v>
      </c>
      <c r="AJ105" s="53">
        <f>SUMPRODUCT(--(AJ$9=YEAR(Quarterly_PJ!$B$9:FK$9)),Quarterly_PJ!$B79:FK79)</f>
        <v>1.5737343508043398</v>
      </c>
      <c r="AK105" s="53">
        <f>SUMPRODUCT(--(AK$9=YEAR(Quarterly_PJ!$B$9:FL$9)),Quarterly_PJ!$B79:FL79)</f>
        <v>1.2572045619422092</v>
      </c>
      <c r="AL105" s="53">
        <f>SUMPRODUCT(--(AL$9=YEAR(Quarterly_PJ!$B$9:FM$9)),Quarterly_PJ!$B79:FM79)</f>
        <v>1.3904683649315974</v>
      </c>
      <c r="AM105" s="53">
        <f>SUMPRODUCT(--(AM$9=YEAR(Quarterly_PJ!$B$9:FN$9)),Quarterly_PJ!$B79:FN79)</f>
        <v>2.0105292282634575</v>
      </c>
      <c r="AN105" s="53">
        <f>SUMPRODUCT(--(AN$9=YEAR(Quarterly_PJ!$B$9:FO$9)),Quarterly_PJ!$B79:FO79)</f>
        <v>1.5672256253894883</v>
      </c>
      <c r="AO105" s="53">
        <f>SUMPRODUCT(--(AO$9=YEAR(Quarterly_PJ!$B$9:FP$9)),Quarterly_PJ!$B79:FP79)</f>
        <v>1.6498249719109068</v>
      </c>
      <c r="AP105" s="53">
        <f>SUMPRODUCT(--(AP$9=YEAR(Quarterly_PJ!$B$9:FQ$9)),Quarterly_PJ!$B79:FQ79)</f>
        <v>2.0856856085760267</v>
      </c>
      <c r="AQ105" s="53">
        <f>SUMPRODUCT(--(AQ$9=YEAR(Quarterly_PJ!$B$9:FU$9)),Quarterly_PJ!$B79:FU79)</f>
        <v>1.6172309402337472</v>
      </c>
      <c r="AR105" s="53">
        <f>SUMPRODUCT(--(AR$9=YEAR(Quarterly_PJ!$B$9:FS$9)),Quarterly_PJ!$B79:FS79)</f>
        <v>1.873976510641004</v>
      </c>
      <c r="AS105" s="53">
        <f>SUMPRODUCT(--(AS$9=YEAR(Quarterly_PJ!$B$9:FU$9)),Quarterly_PJ!$B79:FU79)</f>
        <v>1.7530382693411246</v>
      </c>
    </row>
    <row r="106" spans="1:45" ht="15" x14ac:dyDescent="0.25">
      <c r="A106" s="49" t="s">
        <v>27</v>
      </c>
      <c r="B106" s="53">
        <f>SUMPRODUCT(--(B$9=YEAR(Quarterly_PJ!$B$9:EC$9)),Quarterly_PJ!$B80:EC80)</f>
        <v>10.63164134309843</v>
      </c>
      <c r="C106" s="53">
        <f>SUMPRODUCT(--(C$9=YEAR(Quarterly_PJ!$B$9:ED$9)),Quarterly_PJ!$B80:ED80)</f>
        <v>11.345088765827811</v>
      </c>
      <c r="D106" s="53">
        <f>SUMPRODUCT(--(D$9=YEAR(Quarterly_PJ!$B$9:EE$9)),Quarterly_PJ!$B80:EE80)</f>
        <v>12.177515686112729</v>
      </c>
      <c r="E106" s="53">
        <f>SUMPRODUCT(--(E$9=YEAR(Quarterly_PJ!$B$9:EF$9)),Quarterly_PJ!$B80:EF80)</f>
        <v>10.013627349178229</v>
      </c>
      <c r="F106" s="53">
        <f>SUMPRODUCT(--(F$9=YEAR(Quarterly_PJ!$B$9:EG$9)),Quarterly_PJ!$B80:EG80)</f>
        <v>9.2389083605016395</v>
      </c>
      <c r="G106" s="53">
        <f>SUMPRODUCT(--(G$9=YEAR(Quarterly_PJ!$B$9:EH$9)),Quarterly_PJ!$B80:EH80)</f>
        <v>13.90538459000207</v>
      </c>
      <c r="H106" s="53">
        <f>SUMPRODUCT(--(H$9=YEAR(Quarterly_PJ!$B$9:EI$9)),Quarterly_PJ!$B80:EI80)</f>
        <v>10.146690499416509</v>
      </c>
      <c r="I106" s="53">
        <f>SUMPRODUCT(--(I$9=YEAR(Quarterly_PJ!$B$9:EJ$9)),Quarterly_PJ!$B80:EJ80)</f>
        <v>7.4802542294999501</v>
      </c>
      <c r="J106" s="53">
        <f>SUMPRODUCT(--(J$9=YEAR(Quarterly_PJ!$B$9:EK$9)),Quarterly_PJ!$B80:EK80)</f>
        <v>4.8784996105073706</v>
      </c>
      <c r="K106" s="53">
        <f>SUMPRODUCT(--(K$9=YEAR(Quarterly_PJ!$B$9:EL$9)),Quarterly_PJ!$B80:EL80)</f>
        <v>3.69756478676935</v>
      </c>
      <c r="L106" s="53">
        <f>SUMPRODUCT(--(L$9=YEAR(Quarterly_PJ!$B$9:EM$9)),Quarterly_PJ!$B80:EM80)</f>
        <v>3.4365443654109402</v>
      </c>
      <c r="M106" s="53">
        <f>SUMPRODUCT(--(M$9=YEAR(Quarterly_PJ!$B$9:EN$9)),Quarterly_PJ!$B80:EN80)</f>
        <v>3.5796346562707599</v>
      </c>
      <c r="N106" s="53">
        <f>SUMPRODUCT(--(N$9=YEAR(Quarterly_PJ!$B$9:EO$9)),Quarterly_PJ!$B80:EO80)</f>
        <v>2.660731281418744</v>
      </c>
      <c r="O106" s="53">
        <f>SUMPRODUCT(--(O$9=YEAR(Quarterly_PJ!$B$9:EP$9)),Quarterly_PJ!$B80:EP80)</f>
        <v>3.590383791779137</v>
      </c>
      <c r="P106" s="53">
        <f>SUMPRODUCT(--(P$9=YEAR(Quarterly_PJ!$B$9:EQ$9)),Quarterly_PJ!$B80:EQ80)</f>
        <v>5.1778083196342983</v>
      </c>
      <c r="Q106" s="53">
        <f>SUMPRODUCT(--(Q$9=YEAR(Quarterly_PJ!$B$9:ER$9)),Quarterly_PJ!$B80:ER80)</f>
        <v>4.9346703565406003</v>
      </c>
      <c r="R106" s="53">
        <f>SUMPRODUCT(--(R$9=YEAR(Quarterly_PJ!$B$9:ES$9)),Quarterly_PJ!$B80:ES80)</f>
        <v>8.5755716263498698</v>
      </c>
      <c r="S106" s="53">
        <f>SUMPRODUCT(--(S$9=YEAR(Quarterly_PJ!$B$9:ET$9)),Quarterly_PJ!$B80:ET80)</f>
        <v>6.3164004833464906</v>
      </c>
      <c r="T106" s="53">
        <f>SUMPRODUCT(--(T$9=YEAR(Quarterly_PJ!$B$9:EU$9)),Quarterly_PJ!$B80:EU80)</f>
        <v>7.3973049349468498</v>
      </c>
      <c r="U106" s="53">
        <f>SUMPRODUCT(--(U$9=YEAR(Quarterly_PJ!$B$9:EV$9)),Quarterly_PJ!$B80:EV80)</f>
        <v>8.1698613239753719</v>
      </c>
      <c r="V106" s="53">
        <f>SUMPRODUCT(--(V$9=YEAR(Quarterly_PJ!$B$9:EW$9)),Quarterly_PJ!$B80:EW80)</f>
        <v>11.9985895432073</v>
      </c>
      <c r="W106" s="53">
        <f>SUMPRODUCT(--(W$9=YEAR(Quarterly_PJ!$B$9:EX$9)),Quarterly_PJ!$B80:EX80)</f>
        <v>10.04630426510869</v>
      </c>
      <c r="X106" s="53">
        <f>SUMPRODUCT(--(X$9=YEAR(Quarterly_PJ!$B$9:EY$9)),Quarterly_PJ!$B80:EY80)</f>
        <v>10.28922122253311</v>
      </c>
      <c r="Y106" s="53">
        <f>SUMPRODUCT(--(Y$9=YEAR(Quarterly_PJ!$B$9:EZ$9)),Quarterly_PJ!$B80:EZ80)</f>
        <v>11.116067644800449</v>
      </c>
      <c r="Z106" s="53">
        <f>SUMPRODUCT(--(Z$9=YEAR(Quarterly_PJ!$B$9:FA$9)),Quarterly_PJ!$B80:FA80)</f>
        <v>11.121090833078089</v>
      </c>
      <c r="AA106" s="53">
        <f>SUMPRODUCT(--(AA$9=YEAR(Quarterly_PJ!$B$9:FB$9)),Quarterly_PJ!$B80:FB80)</f>
        <v>10.198870135332619</v>
      </c>
      <c r="AB106" s="53">
        <f>SUMPRODUCT(--(AB$9=YEAR(Quarterly_PJ!$B$9:FC$9)),Quarterly_PJ!$B80:FC80)</f>
        <v>8.2876212879124189</v>
      </c>
      <c r="AC106" s="53">
        <f>SUMPRODUCT(--(AC$9=YEAR(Quarterly_PJ!$B$9:FD$9)),Quarterly_PJ!$B80:FD80)</f>
        <v>9.0364812027997807</v>
      </c>
      <c r="AD106" s="53">
        <f>SUMPRODUCT(--(AD$9=YEAR(Quarterly_PJ!$B$9:FE$9)),Quarterly_PJ!$B80:FE80)</f>
        <v>10.31149753831118</v>
      </c>
      <c r="AE106" s="53">
        <f>SUMPRODUCT(--(AE$9=YEAR(Quarterly_PJ!$B$9:FF$9)),Quarterly_PJ!$B80:FF80)</f>
        <v>9.5186048534616212</v>
      </c>
      <c r="AF106" s="53">
        <f>SUMPRODUCT(--(AF$9=YEAR(Quarterly_PJ!$B$9:FG$9)),Quarterly_PJ!$B80:FG80)</f>
        <v>8.6355374580567386</v>
      </c>
      <c r="AG106" s="53">
        <f>SUMPRODUCT(--(AG$9=YEAR(Quarterly_PJ!$B$9:FH$9)),Quarterly_PJ!$B80:FH80)</f>
        <v>11.797680256286949</v>
      </c>
      <c r="AH106" s="53">
        <f>SUMPRODUCT(--(AH$9=YEAR(Quarterly_PJ!$B$9:FI$9)),Quarterly_PJ!$B80:FI80)</f>
        <v>11.739692510502959</v>
      </c>
      <c r="AI106" s="53">
        <f>SUMPRODUCT(--(AI$9=YEAR(Quarterly_PJ!$B$9:FJ$9)),Quarterly_PJ!$B80:FJ80)</f>
        <v>12.16994267146681</v>
      </c>
      <c r="AJ106" s="53">
        <f>SUMPRODUCT(--(AJ$9=YEAR(Quarterly_PJ!$B$9:FK$9)),Quarterly_PJ!$B80:FK80)</f>
        <v>13.59362261880635</v>
      </c>
      <c r="AK106" s="53">
        <f>SUMPRODUCT(--(AK$9=YEAR(Quarterly_PJ!$B$9:FL$9)),Quarterly_PJ!$B80:FL80)</f>
        <v>12.588449712398162</v>
      </c>
      <c r="AL106" s="53">
        <f>SUMPRODUCT(--(AL$9=YEAR(Quarterly_PJ!$B$9:FM$9)),Quarterly_PJ!$B80:FM80)</f>
        <v>13.090792919033206</v>
      </c>
      <c r="AM106" s="53">
        <f>SUMPRODUCT(--(AM$9=YEAR(Quarterly_PJ!$B$9:FN$9)),Quarterly_PJ!$B80:FN80)</f>
        <v>11.737358355758527</v>
      </c>
      <c r="AN106" s="53">
        <f>SUMPRODUCT(--(AN$9=YEAR(Quarterly_PJ!$B$9:FO$9)),Quarterly_PJ!$B80:FO80)</f>
        <v>11.64899575100959</v>
      </c>
      <c r="AO106" s="53">
        <f>SUMPRODUCT(--(AO$9=YEAR(Quarterly_PJ!$B$9:FP$9)),Quarterly_PJ!$B80:FP80)</f>
        <v>11.473234556819431</v>
      </c>
      <c r="AP106" s="53">
        <f>SUMPRODUCT(--(AP$9=YEAR(Quarterly_PJ!$B$9:FQ$9)),Quarterly_PJ!$B80:FQ80)</f>
        <v>10.60148073660325</v>
      </c>
      <c r="AQ106" s="53">
        <f>SUMPRODUCT(--(AQ$9=YEAR(Quarterly_PJ!$B$9:FU$9)),Quarterly_PJ!$B80:FU80)</f>
        <v>12.40836068354672</v>
      </c>
      <c r="AR106" s="53">
        <f>SUMPRODUCT(--(AR$9=YEAR(Quarterly_PJ!$B$9:FS$9)),Quarterly_PJ!$B80:FS80)</f>
        <v>11.259859074346279</v>
      </c>
      <c r="AS106" s="53">
        <f>SUMPRODUCT(--(AS$9=YEAR(Quarterly_PJ!$B$9:FU$9)),Quarterly_PJ!$B80:FU80)</f>
        <v>10.657273609364498</v>
      </c>
    </row>
    <row r="107" spans="1:45" ht="15" x14ac:dyDescent="0.25">
      <c r="A107" s="49" t="s">
        <v>28</v>
      </c>
      <c r="B107" s="53">
        <f t="shared" ref="B107:AP107" si="36">SUM(B108:B110)</f>
        <v>5.6123755199999996</v>
      </c>
      <c r="C107" s="53">
        <f t="shared" si="36"/>
        <v>5.0173905599999991</v>
      </c>
      <c r="D107" s="53">
        <f t="shared" si="36"/>
        <v>5.095428169999999</v>
      </c>
      <c r="E107" s="53">
        <f t="shared" si="36"/>
        <v>5.2538717200000002</v>
      </c>
      <c r="F107" s="53">
        <f t="shared" si="36"/>
        <v>7.2585441699999995</v>
      </c>
      <c r="G107" s="53">
        <f t="shared" si="36"/>
        <v>8.4786377799999997</v>
      </c>
      <c r="H107" s="53">
        <f t="shared" si="36"/>
        <v>8.3914560599999977</v>
      </c>
      <c r="I107" s="53">
        <f t="shared" si="36"/>
        <v>8.16690483</v>
      </c>
      <c r="J107" s="53">
        <f t="shared" si="36"/>
        <v>8.0981235999999974</v>
      </c>
      <c r="K107" s="53">
        <f t="shared" si="36"/>
        <v>7.988974709999999</v>
      </c>
      <c r="L107" s="53">
        <f t="shared" si="36"/>
        <v>9.0923655699999983</v>
      </c>
      <c r="M107" s="53">
        <f t="shared" si="36"/>
        <v>9.6910577499999988</v>
      </c>
      <c r="N107" s="53">
        <f t="shared" si="36"/>
        <v>12.361844379999999</v>
      </c>
      <c r="O107" s="53">
        <f t="shared" si="36"/>
        <v>17.266387349999999</v>
      </c>
      <c r="P107" s="53">
        <f t="shared" si="36"/>
        <v>17.652969320000004</v>
      </c>
      <c r="Q107" s="53">
        <f t="shared" si="36"/>
        <v>15.876541249999999</v>
      </c>
      <c r="R107" s="53">
        <f t="shared" si="36"/>
        <v>19.452362327666485</v>
      </c>
      <c r="S107" s="53">
        <f t="shared" si="36"/>
        <v>18.883710022062708</v>
      </c>
      <c r="T107" s="53">
        <f t="shared" si="36"/>
        <v>18.551983953756917</v>
      </c>
      <c r="U107" s="53">
        <f t="shared" si="36"/>
        <v>18.895234819690145</v>
      </c>
      <c r="V107" s="53">
        <f t="shared" si="36"/>
        <v>18.834749412621964</v>
      </c>
      <c r="W107" s="53">
        <f t="shared" si="36"/>
        <v>23.514875988654069</v>
      </c>
      <c r="X107" s="53">
        <f t="shared" si="36"/>
        <v>23.832809924954518</v>
      </c>
      <c r="Y107" s="53">
        <f t="shared" si="36"/>
        <v>23.914826231537308</v>
      </c>
      <c r="Z107" s="53">
        <f t="shared" si="36"/>
        <v>25.934132256066007</v>
      </c>
      <c r="AA107" s="53">
        <f t="shared" si="36"/>
        <v>26.92814531292175</v>
      </c>
      <c r="AB107" s="53">
        <f t="shared" si="36"/>
        <v>26.306713569884785</v>
      </c>
      <c r="AC107" s="53">
        <f t="shared" si="36"/>
        <v>28.442486931099673</v>
      </c>
      <c r="AD107" s="53">
        <f t="shared" si="36"/>
        <v>28.355750548650207</v>
      </c>
      <c r="AE107" s="53">
        <f t="shared" si="36"/>
        <v>29.280412520033735</v>
      </c>
      <c r="AF107" s="53">
        <f t="shared" si="36"/>
        <v>32.600665349873864</v>
      </c>
      <c r="AG107" s="53">
        <f t="shared" si="36"/>
        <v>32.403305557276262</v>
      </c>
      <c r="AH107" s="53">
        <f t="shared" si="36"/>
        <v>31.872065163360208</v>
      </c>
      <c r="AI107" s="53">
        <f t="shared" si="36"/>
        <v>33.440964505737988</v>
      </c>
      <c r="AJ107" s="53">
        <f t="shared" si="36"/>
        <v>33.620977406124254</v>
      </c>
      <c r="AK107" s="53">
        <f t="shared" si="36"/>
        <v>33.65130845682782</v>
      </c>
      <c r="AL107" s="53">
        <f t="shared" si="36"/>
        <v>33.801754699570033</v>
      </c>
      <c r="AM107" s="53">
        <f t="shared" si="36"/>
        <v>35.281516995664866</v>
      </c>
      <c r="AN107" s="53">
        <f t="shared" si="36"/>
        <v>36.527277420252361</v>
      </c>
      <c r="AO107" s="53">
        <f t="shared" si="36"/>
        <v>36.57281354611127</v>
      </c>
      <c r="AP107" s="53">
        <f t="shared" si="36"/>
        <v>37.65989274095638</v>
      </c>
      <c r="AQ107" s="53">
        <f>SUM(AQ108:AQ110)</f>
        <v>40.356662228624941</v>
      </c>
      <c r="AR107" s="53">
        <f t="shared" ref="AR107" si="37">SUM(AR108:AR110)</f>
        <v>48.558841232973315</v>
      </c>
      <c r="AS107" s="53">
        <f>SUM(AS108:AS110)</f>
        <v>53.823534060697767</v>
      </c>
    </row>
    <row r="108" spans="1:45" ht="15" x14ac:dyDescent="0.25">
      <c r="A108" s="50" t="s">
        <v>43</v>
      </c>
      <c r="B108" s="53">
        <f>SUMPRODUCT(--(B$9=YEAR(Quarterly_PJ!$B$9:EC$9)),Quarterly_PJ!$B82:EC82)</f>
        <v>5.5920365199999997</v>
      </c>
      <c r="C108" s="53">
        <f>SUMPRODUCT(--(C$9=YEAR(Quarterly_PJ!$B$9:ED$9)),Quarterly_PJ!$B82:ED82)</f>
        <v>4.9953473599999993</v>
      </c>
      <c r="D108" s="53">
        <f>SUMPRODUCT(--(D$9=YEAR(Quarterly_PJ!$B$9:EE$9)),Quarterly_PJ!$B82:EE82)</f>
        <v>5.0840531699999998</v>
      </c>
      <c r="E108" s="53">
        <f>SUMPRODUCT(--(E$9=YEAR(Quarterly_PJ!$B$9:EF$9)),Quarterly_PJ!$B82:EF82)</f>
        <v>5.2433341200000001</v>
      </c>
      <c r="F108" s="53">
        <f>SUMPRODUCT(--(F$9=YEAR(Quarterly_PJ!$B$9:EG$9)),Quarterly_PJ!$B82:EG82)</f>
        <v>7.2513869699999995</v>
      </c>
      <c r="G108" s="53">
        <f>SUMPRODUCT(--(G$9=YEAR(Quarterly_PJ!$B$9:EH$9)),Quarterly_PJ!$B82:EH82)</f>
        <v>8.467347479999999</v>
      </c>
      <c r="H108" s="53">
        <f>SUMPRODUCT(--(H$9=YEAR(Quarterly_PJ!$B$9:EI$9)),Quarterly_PJ!$B82:EI82)</f>
        <v>8.3877765599999989</v>
      </c>
      <c r="I108" s="53">
        <f>SUMPRODUCT(--(I$9=YEAR(Quarterly_PJ!$B$9:EJ$9)),Quarterly_PJ!$B82:EJ82)</f>
        <v>8.1643195300000002</v>
      </c>
      <c r="J108" s="53">
        <f>SUMPRODUCT(--(J$9=YEAR(Quarterly_PJ!$B$9:EK$9)),Quarterly_PJ!$B82:EK82)</f>
        <v>8.0957382999999989</v>
      </c>
      <c r="K108" s="53">
        <f>SUMPRODUCT(--(K$9=YEAR(Quarterly_PJ!$B$9:EL$9)),Quarterly_PJ!$B82:EL82)</f>
        <v>7.9869079099999993</v>
      </c>
      <c r="L108" s="53">
        <f>SUMPRODUCT(--(L$9=YEAR(Quarterly_PJ!$B$9:EM$9)),Quarterly_PJ!$B82:EM82)</f>
        <v>9.0894937699999989</v>
      </c>
      <c r="M108" s="53">
        <f>SUMPRODUCT(--(M$9=YEAR(Quarterly_PJ!$B$9:EN$9)),Quarterly_PJ!$B82:EN82)</f>
        <v>9.6901707499999983</v>
      </c>
      <c r="N108" s="53">
        <f>SUMPRODUCT(--(N$9=YEAR(Quarterly_PJ!$B$9:EO$9)),Quarterly_PJ!$B82:EO82)</f>
        <v>12.352226079999999</v>
      </c>
      <c r="O108" s="53">
        <f>SUMPRODUCT(--(O$9=YEAR(Quarterly_PJ!$B$9:EP$9)),Quarterly_PJ!$B82:EP82)</f>
        <v>17.261928049999998</v>
      </c>
      <c r="P108" s="53">
        <f>SUMPRODUCT(--(P$9=YEAR(Quarterly_PJ!$B$9:EQ$9)),Quarterly_PJ!$B82:EQ82)</f>
        <v>17.651018720000003</v>
      </c>
      <c r="Q108" s="53">
        <f>SUMPRODUCT(--(Q$9=YEAR(Quarterly_PJ!$B$9:ER$9)),Quarterly_PJ!$B82:ER82)</f>
        <v>15.875465049999999</v>
      </c>
      <c r="R108" s="53">
        <f>SUMPRODUCT(--(R$9=YEAR(Quarterly_PJ!$B$9:ES$9)),Quarterly_PJ!$B82:ES82)</f>
        <v>19.451288827666485</v>
      </c>
      <c r="S108" s="53">
        <f>SUMPRODUCT(--(S$9=YEAR(Quarterly_PJ!$B$9:ET$9)),Quarterly_PJ!$B82:ET82)</f>
        <v>18.880632322062709</v>
      </c>
      <c r="T108" s="53">
        <f>SUMPRODUCT(--(T$9=YEAR(Quarterly_PJ!$B$9:EU$9)),Quarterly_PJ!$B82:EU82)</f>
        <v>18.535235153756918</v>
      </c>
      <c r="U108" s="53">
        <f>SUMPRODUCT(--(U$9=YEAR(Quarterly_PJ!$B$9:EV$9)),Quarterly_PJ!$B82:EV82)</f>
        <v>18.878762419690144</v>
      </c>
      <c r="V108" s="53">
        <f>SUMPRODUCT(--(V$9=YEAR(Quarterly_PJ!$B$9:EW$9)),Quarterly_PJ!$B82:EW82)</f>
        <v>18.821792112621964</v>
      </c>
      <c r="W108" s="53">
        <f>SUMPRODUCT(--(W$9=YEAR(Quarterly_PJ!$B$9:EX$9)),Quarterly_PJ!$B82:EX82)</f>
        <v>23.50288948865407</v>
      </c>
      <c r="X108" s="53">
        <f>SUMPRODUCT(--(X$9=YEAR(Quarterly_PJ!$B$9:EY$9)),Quarterly_PJ!$B82:EY82)</f>
        <v>23.829219624954519</v>
      </c>
      <c r="Y108" s="53">
        <f>SUMPRODUCT(--(Y$9=YEAR(Quarterly_PJ!$B$9:EZ$9)),Quarterly_PJ!$B82:EZ82)</f>
        <v>23.909426731537309</v>
      </c>
      <c r="Z108" s="53">
        <f>SUMPRODUCT(--(Z$9=YEAR(Quarterly_PJ!$B$9:FA$9)),Quarterly_PJ!$B82:FA82)</f>
        <v>25.933283556066009</v>
      </c>
      <c r="AA108" s="53">
        <f>SUMPRODUCT(--(AA$9=YEAR(Quarterly_PJ!$B$9:FB$9)),Quarterly_PJ!$B82:FB82)</f>
        <v>26.927957012921752</v>
      </c>
      <c r="AB108" s="53">
        <f>SUMPRODUCT(--(AB$9=YEAR(Quarterly_PJ!$B$9:FC$9)),Quarterly_PJ!$B82:FC82)</f>
        <v>26.306618969884784</v>
      </c>
      <c r="AC108" s="53">
        <f>SUMPRODUCT(--(AC$9=YEAR(Quarterly_PJ!$B$9:FD$9)),Quarterly_PJ!$B82:FD82)</f>
        <v>28.442113031099673</v>
      </c>
      <c r="AD108" s="53">
        <f>SUMPRODUCT(--(AD$9=YEAR(Quarterly_PJ!$B$9:FE$9)),Quarterly_PJ!$B82:FE82)</f>
        <v>28.355750548650207</v>
      </c>
      <c r="AE108" s="53">
        <f>SUMPRODUCT(--(AE$9=YEAR(Quarterly_PJ!$B$9:FF$9)),Quarterly_PJ!$B82:FF82)</f>
        <v>29.279230020033737</v>
      </c>
      <c r="AF108" s="53">
        <f>SUMPRODUCT(--(AF$9=YEAR(Quarterly_PJ!$B$9:FG$9)),Quarterly_PJ!$B82:FG82)</f>
        <v>32.600618049873866</v>
      </c>
      <c r="AG108" s="53">
        <f>SUMPRODUCT(--(AG$9=YEAR(Quarterly_PJ!$B$9:FH$9)),Quarterly_PJ!$B82:FH82)</f>
        <v>32.403069057276262</v>
      </c>
      <c r="AH108" s="53">
        <f>SUMPRODUCT(--(AH$9=YEAR(Quarterly_PJ!$B$9:FI$9)),Quarterly_PJ!$B82:FI82)</f>
        <v>31.872065163360208</v>
      </c>
      <c r="AI108" s="53">
        <f>SUMPRODUCT(--(AI$9=YEAR(Quarterly_PJ!$B$9:FJ$9)),Quarterly_PJ!$B82:FJ82)</f>
        <v>33.440586105737985</v>
      </c>
      <c r="AJ108" s="53">
        <f>SUMPRODUCT(--(AJ$9=YEAR(Quarterly_PJ!$B$9:FK$9)),Quarterly_PJ!$B82:FK82)</f>
        <v>33.620977406124254</v>
      </c>
      <c r="AK108" s="53">
        <f>SUMPRODUCT(--(AK$9=YEAR(Quarterly_PJ!$B$9:FL$9)),Quarterly_PJ!$B82:FL82)</f>
        <v>33.65130845682782</v>
      </c>
      <c r="AL108" s="53">
        <f>SUMPRODUCT(--(AL$9=YEAR(Quarterly_PJ!$B$9:FM$9)),Quarterly_PJ!$B82:FM82)</f>
        <v>33.801754699570033</v>
      </c>
      <c r="AM108" s="53">
        <f>SUMPRODUCT(--(AM$9=YEAR(Quarterly_PJ!$B$9:FN$9)),Quarterly_PJ!$B82:FN82)</f>
        <v>35.281516995664866</v>
      </c>
      <c r="AN108" s="53">
        <f>SUMPRODUCT(--(AN$9=YEAR(Quarterly_PJ!$B$9:FO$9)),Quarterly_PJ!$B82:FO82)</f>
        <v>36.527277420252361</v>
      </c>
      <c r="AO108" s="53">
        <f>SUMPRODUCT(--(AO$9=YEAR(Quarterly_PJ!$B$9:FP$9)),Quarterly_PJ!$B82:FP82)</f>
        <v>36.561013438587672</v>
      </c>
      <c r="AP108" s="53">
        <f>SUMPRODUCT(--(AP$9=YEAR(Quarterly_PJ!$B$9:FQ$9)),Quarterly_PJ!$B82:FQ82)</f>
        <v>37.656870433857577</v>
      </c>
      <c r="AQ108" s="53">
        <f>SUMPRODUCT(--(AQ$9=YEAR(Quarterly_PJ!$B$9:FU$9)),Quarterly_PJ!$B82:FU82)</f>
        <v>40.356662228624941</v>
      </c>
      <c r="AR108" s="53">
        <f>SUMPRODUCT(--(AR$9=YEAR(Quarterly_PJ!$B$9:FS$9)),Quarterly_PJ!$B82:FS82)</f>
        <v>48.558841232973315</v>
      </c>
      <c r="AS108" s="53">
        <f>SUMPRODUCT(--(AS$9=YEAR(Quarterly_PJ!$B$9:FU$9)),Quarterly_PJ!$B82:FU82)</f>
        <v>53.823534060697767</v>
      </c>
    </row>
    <row r="109" spans="1:45" ht="15" x14ac:dyDescent="0.25">
      <c r="A109" s="50" t="s">
        <v>44</v>
      </c>
      <c r="B109" s="53">
        <f>SUMPRODUCT(--(B$9=YEAR(Quarterly_PJ!$B$9:EC$9)),Quarterly_PJ!$B83:EC83)</f>
        <v>2.0338999999999999E-2</v>
      </c>
      <c r="C109" s="53">
        <f>SUMPRODUCT(--(C$9=YEAR(Quarterly_PJ!$B$9:ED$9)),Quarterly_PJ!$B83:ED83)</f>
        <v>1.9676799999999994E-2</v>
      </c>
      <c r="D109" s="53">
        <f>SUMPRODUCT(--(D$9=YEAR(Quarterly_PJ!$B$9:EE$9)),Quarterly_PJ!$B83:EE83)</f>
        <v>1.0122200000000001E-2</v>
      </c>
      <c r="E109" s="53">
        <f>SUMPRODUCT(--(E$9=YEAR(Quarterly_PJ!$B$9:EF$9)),Quarterly_PJ!$B83:EF83)</f>
        <v>7.5680000000000001E-3</v>
      </c>
      <c r="F109" s="53">
        <f>SUMPRODUCT(--(F$9=YEAR(Quarterly_PJ!$B$9:EG$9)),Quarterly_PJ!$B83:EG83)</f>
        <v>5.4868E-3</v>
      </c>
      <c r="G109" s="53">
        <f>SUMPRODUCT(--(G$9=YEAR(Quarterly_PJ!$B$9:EH$9)),Quarterly_PJ!$B83:EH83)</f>
        <v>1.0547899999999999E-2</v>
      </c>
      <c r="H109" s="53">
        <f>SUMPRODUCT(--(H$9=YEAR(Quarterly_PJ!$B$9:EI$9)),Quarterly_PJ!$B83:EI83)</f>
        <v>3.1691000000000002E-3</v>
      </c>
      <c r="I109" s="53">
        <f>SUMPRODUCT(--(I$9=YEAR(Quarterly_PJ!$B$9:EJ$9)),Quarterly_PJ!$B83:EJ83)</f>
        <v>1.7500999999999997E-3</v>
      </c>
      <c r="J109" s="53">
        <f>SUMPRODUCT(--(J$9=YEAR(Quarterly_PJ!$B$9:EK$9)),Quarterly_PJ!$B83:EK83)</f>
        <v>9.9329999999999991E-4</v>
      </c>
      <c r="K109" s="53">
        <f>SUMPRODUCT(--(K$9=YEAR(Quarterly_PJ!$B$9:EL$9)),Quarterly_PJ!$B83:EL83)</f>
        <v>1.3243999999999999E-3</v>
      </c>
      <c r="L109" s="53">
        <f>SUMPRODUCT(--(L$9=YEAR(Quarterly_PJ!$B$9:EM$9)),Quarterly_PJ!$B83:EM83)</f>
        <v>2.1758000000000003E-3</v>
      </c>
      <c r="M109" s="53">
        <f>SUMPRODUCT(--(M$9=YEAR(Quarterly_PJ!$B$9:EN$9)),Quarterly_PJ!$B83:EN83)</f>
        <v>2.8379999999999996E-4</v>
      </c>
      <c r="N109" s="53">
        <f>SUMPRODUCT(--(N$9=YEAR(Quarterly_PJ!$B$9:EO$9)),Quarterly_PJ!$B83:EO83)</f>
        <v>7.0950000000000006E-4</v>
      </c>
      <c r="O109" s="53">
        <f>SUMPRODUCT(--(O$9=YEAR(Quarterly_PJ!$B$9:EP$9)),Quarterly_PJ!$B83:EP83)</f>
        <v>2.6961000000000003E-3</v>
      </c>
      <c r="P109" s="53">
        <f>SUMPRODUCT(--(P$9=YEAR(Quarterly_PJ!$B$9:EQ$9)),Quarterly_PJ!$B83:EQ83)</f>
        <v>9.4599999999999996E-5</v>
      </c>
      <c r="Q109" s="53">
        <f>SUMPRODUCT(--(Q$9=YEAR(Quarterly_PJ!$B$9:ER$9)),Quarterly_PJ!$B83:ER83)</f>
        <v>4.73E-4</v>
      </c>
      <c r="R109" s="53">
        <f>SUMPRODUCT(--(R$9=YEAR(Quarterly_PJ!$B$9:ES$9)),Quarterly_PJ!$B83:ES83)</f>
        <v>3.3109999999999997E-4</v>
      </c>
      <c r="S109" s="53">
        <f>SUMPRODUCT(--(S$9=YEAR(Quarterly_PJ!$B$9:ET$9)),Quarterly_PJ!$B83:ET83)</f>
        <v>8.0410000000000008E-4</v>
      </c>
      <c r="T109" s="53">
        <f>SUMPRODUCT(--(T$9=YEAR(Quarterly_PJ!$B$9:EU$9)),Quarterly_PJ!$B83:EU83)</f>
        <v>1.2108799999999999E-2</v>
      </c>
      <c r="U109" s="53">
        <f>SUMPRODUCT(--(U$9=YEAR(Quarterly_PJ!$B$9:EV$9)),Quarterly_PJ!$B83:EV83)</f>
        <v>2.4595999999999997E-3</v>
      </c>
      <c r="V109" s="53">
        <f>SUMPRODUCT(--(V$9=YEAR(Quarterly_PJ!$B$9:EW$9)),Quarterly_PJ!$B83:EW83)</f>
        <v>6.1490000000000004E-4</v>
      </c>
      <c r="W109" s="53">
        <f>SUMPRODUCT(--(W$9=YEAR(Quarterly_PJ!$B$9:EX$9)),Quarterly_PJ!$B83:EX83)</f>
        <v>8.0409999999999998E-4</v>
      </c>
      <c r="X109" s="53">
        <f>SUMPRODUCT(--(X$9=YEAR(Quarterly_PJ!$B$9:EY$9)),Quarterly_PJ!$B83:EY83)</f>
        <v>3.3582999999999998E-3</v>
      </c>
      <c r="Y109" s="53">
        <f>SUMPRODUCT(--(Y$9=YEAR(Quarterly_PJ!$B$9:EZ$9)),Quarterly_PJ!$B83:EZ83)</f>
        <v>8.9870000000000011E-4</v>
      </c>
      <c r="Z109" s="53">
        <f>SUMPRODUCT(--(Z$9=YEAR(Quarterly_PJ!$B$9:FA$9)),Quarterly_PJ!$B83:FA83)</f>
        <v>7.0950000000000006E-4</v>
      </c>
      <c r="AA109" s="53">
        <f>SUMPRODUCT(--(AA$9=YEAR(Quarterly_PJ!$B$9:FB$9)),Quarterly_PJ!$B83:FB83)</f>
        <v>1.4189999999999998E-4</v>
      </c>
      <c r="AB109" s="53">
        <f>SUMPRODUCT(--(AB$9=YEAR(Quarterly_PJ!$B$9:FC$9)),Quarterly_PJ!$B83:FC83)</f>
        <v>9.4599999999999996E-5</v>
      </c>
      <c r="AC109" s="53">
        <f>SUMPRODUCT(--(AC$9=YEAR(Quarterly_PJ!$B$9:FD$9)),Quarterly_PJ!$B83:FD83)</f>
        <v>1.4189999999999998E-4</v>
      </c>
      <c r="AD109" s="53">
        <f>SUMPRODUCT(--(AD$9=YEAR(Quarterly_PJ!$B$9:FE$9)),Quarterly_PJ!$B83:FE83)</f>
        <v>0</v>
      </c>
      <c r="AE109" s="53">
        <f>SUMPRODUCT(--(AE$9=YEAR(Quarterly_PJ!$B$9:FF$9)),Quarterly_PJ!$B83:FF83)</f>
        <v>1.1825E-3</v>
      </c>
      <c r="AF109" s="53">
        <f>SUMPRODUCT(--(AF$9=YEAR(Quarterly_PJ!$B$9:FG$9)),Quarterly_PJ!$B83:FG83)</f>
        <v>4.7299999999999998E-5</v>
      </c>
      <c r="AG109" s="53">
        <f>SUMPRODUCT(--(AG$9=YEAR(Quarterly_PJ!$B$9:FH$9)),Quarterly_PJ!$B83:FH83)</f>
        <v>2.3649999999999998E-4</v>
      </c>
      <c r="AH109" s="53">
        <f>SUMPRODUCT(--(AH$9=YEAR(Quarterly_PJ!$B$9:FI$9)),Quarterly_PJ!$B83:FI83)</f>
        <v>0</v>
      </c>
      <c r="AI109" s="53">
        <f>SUMPRODUCT(--(AI$9=YEAR(Quarterly_PJ!$B$9:FJ$9)),Quarterly_PJ!$B83:FJ83)</f>
        <v>3.7839999999999998E-4</v>
      </c>
      <c r="AJ109" s="53">
        <f>SUMPRODUCT(--(AJ$9=YEAR(Quarterly_PJ!$B$9:FK$9)),Quarterly_PJ!$B83:FK83)</f>
        <v>0</v>
      </c>
      <c r="AK109" s="53">
        <f>SUMPRODUCT(--(AK$9=YEAR(Quarterly_PJ!$B$9:FL$9)),Quarterly_PJ!$B83:FL83)</f>
        <v>0</v>
      </c>
      <c r="AL109" s="53">
        <f>SUMPRODUCT(--(AL$9=YEAR(Quarterly_PJ!$B$9:FM$9)),Quarterly_PJ!$B83:FM83)</f>
        <v>0</v>
      </c>
      <c r="AM109" s="53">
        <f>SUMPRODUCT(--(AM$9=YEAR(Quarterly_PJ!$B$9:FN$9)),Quarterly_PJ!$B83:FN83)</f>
        <v>0</v>
      </c>
      <c r="AN109" s="53">
        <f>SUMPRODUCT(--(AN$9=YEAR(Quarterly_PJ!$B$9:FO$9)),Quarterly_PJ!$B83:FO83)</f>
        <v>0</v>
      </c>
      <c r="AO109" s="53">
        <f>SUMPRODUCT(--(AO$9=YEAR(Quarterly_PJ!$B$9:FP$9)),Quarterly_PJ!$B83:FP83)</f>
        <v>1.1800107523599999E-2</v>
      </c>
      <c r="AP109" s="53">
        <f>SUMPRODUCT(--(AP$9=YEAR(Quarterly_PJ!$B$9:FQ$9)),Quarterly_PJ!$B83:FQ83)</f>
        <v>3.0223070987999996E-3</v>
      </c>
      <c r="AQ109" s="53">
        <f>SUMPRODUCT(--(AQ$9=YEAR(Quarterly_PJ!$B$9:FU$9)),Quarterly_PJ!$B83:FU83)</f>
        <v>0</v>
      </c>
      <c r="AR109" s="53">
        <f>SUMPRODUCT(--(AR$9=YEAR(Quarterly_PJ!$B$9:FS$9)),Quarterly_PJ!$B83:FS83)</f>
        <v>0</v>
      </c>
      <c r="AS109" s="53">
        <f>SUMPRODUCT(--(AS$9=YEAR(Quarterly_PJ!$B$9:FU$9)),Quarterly_PJ!$B83:FU83)</f>
        <v>0</v>
      </c>
    </row>
    <row r="110" spans="1:45" ht="15" x14ac:dyDescent="0.25">
      <c r="A110" s="50" t="s">
        <v>45</v>
      </c>
      <c r="B110" s="53">
        <f>SUMPRODUCT(--(B$9=YEAR(Quarterly_PJ!$B$9:EC$9)),Quarterly_PJ!$B84:EC84)</f>
        <v>0</v>
      </c>
      <c r="C110" s="53">
        <f>SUMPRODUCT(--(C$9=YEAR(Quarterly_PJ!$B$9:ED$9)),Quarterly_PJ!$B84:ED84)</f>
        <v>2.3663999999999998E-3</v>
      </c>
      <c r="D110" s="53">
        <f>SUMPRODUCT(--(D$9=YEAR(Quarterly_PJ!$B$9:EE$9)),Quarterly_PJ!$B84:EE84)</f>
        <v>1.2527999999999999E-3</v>
      </c>
      <c r="E110" s="53">
        <f>SUMPRODUCT(--(E$9=YEAR(Quarterly_PJ!$B$9:EF$9)),Quarterly_PJ!$B84:EF84)</f>
        <v>2.9696000000000002E-3</v>
      </c>
      <c r="F110" s="53">
        <f>SUMPRODUCT(--(F$9=YEAR(Quarterly_PJ!$B$9:EG$9)),Quarterly_PJ!$B84:EG84)</f>
        <v>1.6704000000000001E-3</v>
      </c>
      <c r="G110" s="53">
        <f>SUMPRODUCT(--(G$9=YEAR(Quarterly_PJ!$B$9:EH$9)),Quarterly_PJ!$B84:EH84)</f>
        <v>7.4239999999999994E-4</v>
      </c>
      <c r="H110" s="53">
        <f>SUMPRODUCT(--(H$9=YEAR(Quarterly_PJ!$B$9:EI$9)),Quarterly_PJ!$B84:EI84)</f>
        <v>5.1039999999999994E-4</v>
      </c>
      <c r="I110" s="53">
        <f>SUMPRODUCT(--(I$9=YEAR(Quarterly_PJ!$B$9:EJ$9)),Quarterly_PJ!$B84:EJ84)</f>
        <v>8.3520000000000003E-4</v>
      </c>
      <c r="J110" s="53">
        <f>SUMPRODUCT(--(J$9=YEAR(Quarterly_PJ!$B$9:EK$9)),Quarterly_PJ!$B84:EK84)</f>
        <v>1.3919999999999998E-3</v>
      </c>
      <c r="K110" s="53">
        <f>SUMPRODUCT(--(K$9=YEAR(Quarterly_PJ!$B$9:EL$9)),Quarterly_PJ!$B84:EL84)</f>
        <v>7.4239999999999994E-4</v>
      </c>
      <c r="L110" s="53">
        <f>SUMPRODUCT(--(L$9=YEAR(Quarterly_PJ!$B$9:EM$9)),Quarterly_PJ!$B84:EM84)</f>
        <v>6.96E-4</v>
      </c>
      <c r="M110" s="53">
        <f>SUMPRODUCT(--(M$9=YEAR(Quarterly_PJ!$B$9:EN$9)),Quarterly_PJ!$B84:EN84)</f>
        <v>6.0319999999999992E-4</v>
      </c>
      <c r="N110" s="53">
        <f>SUMPRODUCT(--(N$9=YEAR(Quarterly_PJ!$B$9:EO$9)),Quarterly_PJ!$B84:EO84)</f>
        <v>8.908799999999998E-3</v>
      </c>
      <c r="O110" s="53">
        <f>SUMPRODUCT(--(O$9=YEAR(Quarterly_PJ!$B$9:EP$9)),Quarterly_PJ!$B84:EP84)</f>
        <v>1.7631999999999997E-3</v>
      </c>
      <c r="P110" s="53">
        <f>SUMPRODUCT(--(P$9=YEAR(Quarterly_PJ!$B$9:EQ$9)),Quarterly_PJ!$B84:EQ84)</f>
        <v>1.8559999999999998E-3</v>
      </c>
      <c r="Q110" s="53">
        <f>SUMPRODUCT(--(Q$9=YEAR(Quarterly_PJ!$B$9:ER$9)),Quarterly_PJ!$B84:ER84)</f>
        <v>6.0319999999999992E-4</v>
      </c>
      <c r="R110" s="53">
        <f>SUMPRODUCT(--(R$9=YEAR(Quarterly_PJ!$B$9:ES$9)),Quarterly_PJ!$B84:ES84)</f>
        <v>7.4240000000000005E-4</v>
      </c>
      <c r="S110" s="53">
        <f>SUMPRODUCT(--(S$9=YEAR(Quarterly_PJ!$B$9:ET$9)),Quarterly_PJ!$B84:ET84)</f>
        <v>2.2735999999999998E-3</v>
      </c>
      <c r="T110" s="53">
        <f>SUMPRODUCT(--(T$9=YEAR(Quarterly_PJ!$B$9:EU$9)),Quarterly_PJ!$B84:EU84)</f>
        <v>4.64E-3</v>
      </c>
      <c r="U110" s="53">
        <f>SUMPRODUCT(--(U$9=YEAR(Quarterly_PJ!$B$9:EV$9)),Quarterly_PJ!$B84:EV84)</f>
        <v>1.4012800000000001E-2</v>
      </c>
      <c r="V110" s="53">
        <f>SUMPRODUCT(--(V$9=YEAR(Quarterly_PJ!$B$9:EW$9)),Quarterly_PJ!$B84:EW84)</f>
        <v>1.2342400000000002E-2</v>
      </c>
      <c r="W110" s="53">
        <f>SUMPRODUCT(--(W$9=YEAR(Quarterly_PJ!$B$9:EX$9)),Quarterly_PJ!$B84:EX84)</f>
        <v>1.11824E-2</v>
      </c>
      <c r="X110" s="53">
        <f>SUMPRODUCT(--(X$9=YEAR(Quarterly_PJ!$B$9:EY$9)),Quarterly_PJ!$B84:EY84)</f>
        <v>2.32E-4</v>
      </c>
      <c r="Y110" s="53">
        <f>SUMPRODUCT(--(Y$9=YEAR(Quarterly_PJ!$B$9:EZ$9)),Quarterly_PJ!$B84:EZ84)</f>
        <v>4.5007999999999992E-3</v>
      </c>
      <c r="Z110" s="53">
        <f>SUMPRODUCT(--(Z$9=YEAR(Quarterly_PJ!$B$9:FA$9)),Quarterly_PJ!$B84:FA84)</f>
        <v>1.392E-4</v>
      </c>
      <c r="AA110" s="53">
        <f>SUMPRODUCT(--(AA$9=YEAR(Quarterly_PJ!$B$9:FB$9)),Quarterly_PJ!$B84:FB84)</f>
        <v>4.6399999999999996E-5</v>
      </c>
      <c r="AB110" s="53">
        <f>SUMPRODUCT(--(AB$9=YEAR(Quarterly_PJ!$B$9:FC$9)),Quarterly_PJ!$B84:FC84)</f>
        <v>0</v>
      </c>
      <c r="AC110" s="53">
        <f>SUMPRODUCT(--(AC$9=YEAR(Quarterly_PJ!$B$9:FD$9)),Quarterly_PJ!$B84:FD84)</f>
        <v>2.3199999999999997E-4</v>
      </c>
      <c r="AD110" s="53">
        <f>SUMPRODUCT(--(AD$9=YEAR(Quarterly_PJ!$B$9:FE$9)),Quarterly_PJ!$B84:FE84)</f>
        <v>0</v>
      </c>
      <c r="AE110" s="53">
        <f>SUMPRODUCT(--(AE$9=YEAR(Quarterly_PJ!$B$9:FF$9)),Quarterly_PJ!$B84:FF84)</f>
        <v>0</v>
      </c>
      <c r="AF110" s="53">
        <f>SUMPRODUCT(--(AF$9=YEAR(Quarterly_PJ!$B$9:FG$9)),Quarterly_PJ!$B84:FG84)</f>
        <v>0</v>
      </c>
      <c r="AG110" s="53">
        <f>SUMPRODUCT(--(AG$9=YEAR(Quarterly_PJ!$B$9:FH$9)),Quarterly_PJ!$B84:FH84)</f>
        <v>0</v>
      </c>
      <c r="AH110" s="53">
        <f>SUMPRODUCT(--(AH$9=YEAR(Quarterly_PJ!$B$9:FI$9)),Quarterly_PJ!$B84:FI84)</f>
        <v>0</v>
      </c>
      <c r="AI110" s="53">
        <f>SUMPRODUCT(--(AI$9=YEAR(Quarterly_PJ!$B$9:FJ$9)),Quarterly_PJ!$B84:FJ84)</f>
        <v>0</v>
      </c>
      <c r="AJ110" s="53">
        <f>SUMPRODUCT(--(AJ$9=YEAR(Quarterly_PJ!$B$9:FK$9)),Quarterly_PJ!$B84:FK84)</f>
        <v>0</v>
      </c>
      <c r="AK110" s="53">
        <f>SUMPRODUCT(--(AK$9=YEAR(Quarterly_PJ!$B$9:FL$9)),Quarterly_PJ!$B84:FL84)</f>
        <v>0</v>
      </c>
      <c r="AL110" s="53">
        <f>SUMPRODUCT(--(AL$9=YEAR(Quarterly_PJ!$B$9:FM$9)),Quarterly_PJ!$B84:FM84)</f>
        <v>0</v>
      </c>
      <c r="AM110" s="53">
        <f>SUMPRODUCT(--(AM$9=YEAR(Quarterly_PJ!$B$9:FN$9)),Quarterly_PJ!$B84:FN84)</f>
        <v>0</v>
      </c>
      <c r="AN110" s="53">
        <f>SUMPRODUCT(--(AN$9=YEAR(Quarterly_PJ!$B$9:FO$9)),Quarterly_PJ!$B84:FO84)</f>
        <v>0</v>
      </c>
      <c r="AO110" s="53">
        <f>SUMPRODUCT(--(AO$9=YEAR(Quarterly_PJ!$B$9:FP$9)),Quarterly_PJ!$B84:FP84)</f>
        <v>0</v>
      </c>
      <c r="AP110" s="53">
        <f>SUMPRODUCT(--(AP$9=YEAR(Quarterly_PJ!$B$9:FQ$9)),Quarterly_PJ!$B84:FQ84)</f>
        <v>0</v>
      </c>
      <c r="AQ110" s="53">
        <f>SUMPRODUCT(--(AQ$9=YEAR(Quarterly_PJ!$B$9:FU$9)),Quarterly_PJ!$B84:FU84)</f>
        <v>0</v>
      </c>
      <c r="AR110" s="53">
        <f>SUMPRODUCT(--(AR$9=YEAR(Quarterly_PJ!$B$9:FS$9)),Quarterly_PJ!$B84:FS84)</f>
        <v>0</v>
      </c>
      <c r="AS110" s="53">
        <f>SUMPRODUCT(--(AS$9=YEAR(Quarterly_PJ!$B$9:FU$9)),Quarterly_PJ!$B84:FU84)</f>
        <v>0</v>
      </c>
    </row>
    <row r="111" spans="1:45" ht="17.25" x14ac:dyDescent="0.25">
      <c r="A111" s="49" t="s">
        <v>134</v>
      </c>
      <c r="B111" s="53">
        <f>SUMPRODUCT(--(B$9=YEAR(Quarterly_PJ!$B$9:EC$9)),Quarterly_PJ!$B85:EC85)</f>
        <v>0</v>
      </c>
      <c r="C111" s="53">
        <f>SUMPRODUCT(--(C$9=YEAR(Quarterly_PJ!$B$9:ED$9)),Quarterly_PJ!$B85:ED85)</f>
        <v>0</v>
      </c>
      <c r="D111" s="53">
        <f>SUMPRODUCT(--(D$9=YEAR(Quarterly_PJ!$B$9:EE$9)),Quarterly_PJ!$B85:EE85)</f>
        <v>0</v>
      </c>
      <c r="E111" s="53">
        <f>SUMPRODUCT(--(E$9=YEAR(Quarterly_PJ!$B$9:EF$9)),Quarterly_PJ!$B85:EF85)</f>
        <v>0</v>
      </c>
      <c r="F111" s="53">
        <f>SUMPRODUCT(--(F$9=YEAR(Quarterly_PJ!$B$9:EG$9)),Quarterly_PJ!$B85:EG85)</f>
        <v>0</v>
      </c>
      <c r="G111" s="53">
        <f>SUMPRODUCT(--(G$9=YEAR(Quarterly_PJ!$B$9:EH$9)),Quarterly_PJ!$B85:EH85)</f>
        <v>2.7893348819799997E-2</v>
      </c>
      <c r="H111" s="53">
        <f>SUMPRODUCT(--(H$9=YEAR(Quarterly_PJ!$B$9:EI$9)),Quarterly_PJ!$B85:EI85)</f>
        <v>4.8977E-2</v>
      </c>
      <c r="I111" s="53">
        <f>SUMPRODUCT(--(I$9=YEAR(Quarterly_PJ!$B$9:EJ$9)),Quarterly_PJ!$B85:EJ85)</f>
        <v>6.1834E-2</v>
      </c>
      <c r="J111" s="53">
        <f>SUMPRODUCT(--(J$9=YEAR(Quarterly_PJ!$B$9:EK$9)),Quarterly_PJ!$B85:EK85)</f>
        <v>7.0927999999999991E-2</v>
      </c>
      <c r="K111" s="53">
        <f>SUMPRODUCT(--(K$9=YEAR(Quarterly_PJ!$B$9:EL$9)),Quarterly_PJ!$B85:EL85)</f>
        <v>7.3971999999999982E-2</v>
      </c>
      <c r="L111" s="53">
        <f>SUMPRODUCT(--(L$9=YEAR(Quarterly_PJ!$B$9:EM$9)),Quarterly_PJ!$B85:EM85)</f>
        <v>0.12029600000000001</v>
      </c>
      <c r="M111" s="53">
        <f>SUMPRODUCT(--(M$9=YEAR(Quarterly_PJ!$B$9:EN$9)),Quarterly_PJ!$B85:EN85)</f>
        <v>0.10267000000000001</v>
      </c>
      <c r="N111" s="53">
        <f>SUMPRODUCT(--(N$9=YEAR(Quarterly_PJ!$B$9:EO$9)),Quarterly_PJ!$B85:EO85)</f>
        <v>6.5353999999999995E-2</v>
      </c>
      <c r="O111" s="53">
        <f>SUMPRODUCT(--(O$9=YEAR(Quarterly_PJ!$B$9:EP$9)),Quarterly_PJ!$B85:EP85)</f>
        <v>4.0721E-2</v>
      </c>
      <c r="P111" s="53">
        <f>SUMPRODUCT(--(P$9=YEAR(Quarterly_PJ!$B$9:EQ$9)),Quarterly_PJ!$B85:EQ85)</f>
        <v>3.5904999999999999E-2</v>
      </c>
      <c r="Q111" s="53">
        <f>SUMPRODUCT(--(Q$9=YEAR(Quarterly_PJ!$B$9:ER$9)),Quarterly_PJ!$B85:ER85)</f>
        <v>4.2527000000000002E-2</v>
      </c>
      <c r="R111" s="53">
        <f>SUMPRODUCT(--(R$9=YEAR(Quarterly_PJ!$B$9:ES$9)),Quarterly_PJ!$B85:ES85)</f>
        <v>4.9192E-2</v>
      </c>
      <c r="S111" s="53">
        <f>SUMPRODUCT(--(S$9=YEAR(Quarterly_PJ!$B$9:ET$9)),Quarterly_PJ!$B85:ET85)</f>
        <v>7.8561000000000006E-2</v>
      </c>
      <c r="T111" s="53">
        <f>SUMPRODUCT(--(T$9=YEAR(Quarterly_PJ!$B$9:EU$9)),Quarterly_PJ!$B85:EU85)</f>
        <v>6.3424999999999995E-2</v>
      </c>
      <c r="U111" s="53">
        <f>SUMPRODUCT(--(U$9=YEAR(Quarterly_PJ!$B$9:EV$9)),Quarterly_PJ!$B85:EV85)</f>
        <v>6.1920000000000003E-2</v>
      </c>
      <c r="V111" s="53">
        <f>SUMPRODUCT(--(V$9=YEAR(Quarterly_PJ!$B$9:EW$9)),Quarterly_PJ!$B85:EW85)</f>
        <v>7.0433999999999997E-2</v>
      </c>
      <c r="W111" s="53">
        <f>SUMPRODUCT(--(W$9=YEAR(Quarterly_PJ!$B$9:EX$9)),Quarterly_PJ!$B85:EX85)</f>
        <v>8.2771099662799996E-2</v>
      </c>
      <c r="X111" s="53">
        <f>SUMPRODUCT(--(X$9=YEAR(Quarterly_PJ!$B$9:EY$9)),Quarterly_PJ!$B85:EY85)</f>
        <v>6.8741788684920008E-2</v>
      </c>
      <c r="Y111" s="53">
        <f>SUMPRODUCT(--(Y$9=YEAR(Quarterly_PJ!$B$9:EZ$9)),Quarterly_PJ!$B85:EZ85)</f>
        <v>6.923E-2</v>
      </c>
      <c r="Z111" s="53">
        <f>SUMPRODUCT(--(Z$9=YEAR(Quarterly_PJ!$B$9:FA$9)),Quarterly_PJ!$B85:FA85)</f>
        <v>1.4487388535200001E-3</v>
      </c>
      <c r="AA111" s="53">
        <f>SUMPRODUCT(--(AA$9=YEAR(Quarterly_PJ!$B$9:FB$9)),Quarterly_PJ!$B85:FB85)</f>
        <v>1.7896185837600002E-3</v>
      </c>
      <c r="AB111" s="53">
        <f>SUMPRODUCT(--(AB$9=YEAR(Quarterly_PJ!$B$9:FC$9)),Quarterly_PJ!$B85:FC85)</f>
        <v>0</v>
      </c>
      <c r="AC111" s="53">
        <f>SUMPRODUCT(--(AC$9=YEAR(Quarterly_PJ!$B$9:FD$9)),Quarterly_PJ!$B85:FD85)</f>
        <v>0</v>
      </c>
      <c r="AD111" s="53">
        <f>SUMPRODUCT(--(AD$9=YEAR(Quarterly_PJ!$B$9:FE$9)),Quarterly_PJ!$B85:FE85)</f>
        <v>0</v>
      </c>
      <c r="AE111" s="53">
        <f>SUMPRODUCT(--(AE$9=YEAR(Quarterly_PJ!$B$9:FF$9)),Quarterly_PJ!$B85:FF85)</f>
        <v>0</v>
      </c>
      <c r="AF111" s="53">
        <f>SUMPRODUCT(--(AF$9=YEAR(Quarterly_PJ!$B$9:FG$9)),Quarterly_PJ!$B85:FG85)</f>
        <v>0</v>
      </c>
      <c r="AG111" s="53">
        <f>SUMPRODUCT(--(AG$9=YEAR(Quarterly_PJ!$B$9:FH$9)),Quarterly_PJ!$B85:FH85)</f>
        <v>0</v>
      </c>
      <c r="AH111" s="53">
        <f>SUMPRODUCT(--(AH$9=YEAR(Quarterly_PJ!$B$9:FI$9)),Quarterly_PJ!$B85:FI85)</f>
        <v>0</v>
      </c>
      <c r="AI111" s="53">
        <f>SUMPRODUCT(--(AI$9=YEAR(Quarterly_PJ!$B$9:FJ$9)),Quarterly_PJ!$B85:FJ85)</f>
        <v>0</v>
      </c>
      <c r="AJ111" s="53">
        <f>SUMPRODUCT(--(AJ$9=YEAR(Quarterly_PJ!$B$9:FK$9)),Quarterly_PJ!$B85:FK85)</f>
        <v>1.0470499999999999E-2</v>
      </c>
      <c r="AK111" s="53">
        <f>SUMPRODUCT(--(AK$9=YEAR(Quarterly_PJ!$B$9:FL$9)),Quarterly_PJ!$B85:FL85)</f>
        <v>0</v>
      </c>
      <c r="AL111" s="53">
        <f>SUMPRODUCT(--(AL$9=YEAR(Quarterly_PJ!$B$9:FM$9)),Quarterly_PJ!$B85:FM85)</f>
        <v>9.2020000000000001E-3</v>
      </c>
      <c r="AM111" s="53">
        <f>SUMPRODUCT(--(AM$9=YEAR(Quarterly_PJ!$B$9:FN$9)),Quarterly_PJ!$B85:FN85)</f>
        <v>0</v>
      </c>
      <c r="AN111" s="53">
        <f>SUMPRODUCT(--(AN$9=YEAR(Quarterly_PJ!$B$9:FO$9)),Quarterly_PJ!$B85:FO85)</f>
        <v>0</v>
      </c>
      <c r="AO111" s="53">
        <f>SUMPRODUCT(--(AO$9=YEAR(Quarterly_PJ!$B$9:FP$9)),Quarterly_PJ!$B85:FP85)</f>
        <v>0</v>
      </c>
      <c r="AP111" s="53">
        <f>SUMPRODUCT(--(AP$9=YEAR(Quarterly_PJ!$B$9:FQ$9)),Quarterly_PJ!$B85:FQ85)</f>
        <v>0</v>
      </c>
      <c r="AQ111" s="53">
        <f>SUMPRODUCT(--(AQ$9=YEAR(Quarterly_PJ!$B$9:FU$9)),Quarterly_PJ!$B85:FU85)</f>
        <v>0</v>
      </c>
      <c r="AR111" s="53">
        <f>SUMPRODUCT(--(AR$9=YEAR(Quarterly_PJ!$B$9:FS$9)),Quarterly_PJ!$B85:FS85)</f>
        <v>0</v>
      </c>
      <c r="AS111" s="53">
        <f>SUMPRODUCT(--(AS$9=YEAR(Quarterly_PJ!$B$9:FU$9)),Quarterly_PJ!$B85:FU85)</f>
        <v>0</v>
      </c>
    </row>
    <row r="112" spans="1:45" s="23" customFormat="1" x14ac:dyDescent="0.2">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row>
    <row r="113" spans="1:45" ht="15" x14ac:dyDescent="0.25">
      <c r="A113" s="42" t="s">
        <v>64</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row>
    <row r="114" spans="1:45" ht="15" x14ac:dyDescent="0.25">
      <c r="A114" s="27" t="s">
        <v>32</v>
      </c>
      <c r="B114" s="17">
        <f>SUM(B115:B117)</f>
        <v>163.46995571070207</v>
      </c>
      <c r="C114" s="17">
        <f t="shared" ref="C114:AN114" si="38">SUM(C115:C117)</f>
        <v>138.78921913920129</v>
      </c>
      <c r="D114" s="17">
        <f t="shared" si="38"/>
        <v>162.28411208020069</v>
      </c>
      <c r="E114" s="17">
        <f t="shared" si="38"/>
        <v>150.91342133842619</v>
      </c>
      <c r="F114" s="17">
        <f t="shared" si="38"/>
        <v>137.89130760628296</v>
      </c>
      <c r="G114" s="17">
        <f t="shared" si="38"/>
        <v>143.00197045288047</v>
      </c>
      <c r="H114" s="17">
        <f t="shared" si="38"/>
        <v>134.08842331518076</v>
      </c>
      <c r="I114" s="17">
        <f t="shared" si="38"/>
        <v>127.57321027188803</v>
      </c>
      <c r="J114" s="17">
        <f t="shared" si="38"/>
        <v>106.6018122914239</v>
      </c>
      <c r="K114" s="17">
        <f t="shared" si="38"/>
        <v>114.12589742163529</v>
      </c>
      <c r="L114" s="17">
        <f t="shared" si="38"/>
        <v>116.42043418439845</v>
      </c>
      <c r="M114" s="17">
        <f t="shared" si="38"/>
        <v>68.249003254988168</v>
      </c>
      <c r="N114" s="17">
        <f t="shared" si="38"/>
        <v>100.43899988919223</v>
      </c>
      <c r="O114" s="17">
        <f t="shared" si="38"/>
        <v>155.72488982155508</v>
      </c>
      <c r="P114" s="17">
        <f t="shared" si="38"/>
        <v>170.0301240091043</v>
      </c>
      <c r="Q114" s="17">
        <f t="shared" si="38"/>
        <v>189.48538847811994</v>
      </c>
      <c r="R114" s="17">
        <f t="shared" si="38"/>
        <v>188.23279106909064</v>
      </c>
      <c r="S114" s="17">
        <f t="shared" si="38"/>
        <v>190.75757025962511</v>
      </c>
      <c r="T114" s="17">
        <f t="shared" si="38"/>
        <v>187.92004720010897</v>
      </c>
      <c r="U114" s="17">
        <f t="shared" si="38"/>
        <v>190.1751279355571</v>
      </c>
      <c r="V114" s="17">
        <f t="shared" si="38"/>
        <v>208.7824574285367</v>
      </c>
      <c r="W114" s="17">
        <f t="shared" si="38"/>
        <v>201.15802290101578</v>
      </c>
      <c r="X114" s="17">
        <f t="shared" si="38"/>
        <v>198.41980898814779</v>
      </c>
      <c r="Y114" s="17">
        <f t="shared" si="38"/>
        <v>226.84867670742673</v>
      </c>
      <c r="Z114" s="17">
        <f t="shared" si="38"/>
        <v>236.02104642952901</v>
      </c>
      <c r="AA114" s="17">
        <f t="shared" si="38"/>
        <v>223.89712999991119</v>
      </c>
      <c r="AB114" s="17">
        <f t="shared" si="38"/>
        <v>230.62881379870043</v>
      </c>
      <c r="AC114" s="17">
        <f t="shared" si="38"/>
        <v>228.06528023224945</v>
      </c>
      <c r="AD114" s="17">
        <f t="shared" si="38"/>
        <v>240.01250715231333</v>
      </c>
      <c r="AE114" s="17">
        <f t="shared" si="38"/>
        <v>240.17063201707759</v>
      </c>
      <c r="AF114" s="17">
        <f t="shared" si="38"/>
        <v>227.97475345282194</v>
      </c>
      <c r="AG114" s="17">
        <f t="shared" si="38"/>
        <v>235.36068992022143</v>
      </c>
      <c r="AH114" s="17">
        <f t="shared" si="38"/>
        <v>231.5211963746645</v>
      </c>
      <c r="AI114" s="17">
        <f t="shared" si="38"/>
        <v>219.10916401909719</v>
      </c>
      <c r="AJ114" s="17">
        <f t="shared" si="38"/>
        <v>234.12553380894562</v>
      </c>
      <c r="AK114" s="17">
        <f t="shared" si="38"/>
        <v>227.42510515493129</v>
      </c>
      <c r="AL114" s="17">
        <f t="shared" si="38"/>
        <v>236.33782653952767</v>
      </c>
      <c r="AM114" s="17">
        <f t="shared" si="38"/>
        <v>248.63661891309974</v>
      </c>
      <c r="AN114" s="17">
        <f t="shared" si="38"/>
        <v>255.3285725649086</v>
      </c>
      <c r="AO114" s="17">
        <f>SUM(AO115:AO117)</f>
        <v>241.67887839944567</v>
      </c>
      <c r="AP114" s="17">
        <f>SUM(AP115:AP117)</f>
        <v>239.21386182711467</v>
      </c>
      <c r="AQ114" s="17">
        <f>SUM(AQ115:AQ117)</f>
        <v>257.80246518904562</v>
      </c>
      <c r="AR114" s="120">
        <f>SUMPRODUCT(--(AR$9=YEAR(Quarterly_PJ!$B$9:FS$9)),Quarterly_PJ!$B88:FS88)</f>
        <v>252.47207820813443</v>
      </c>
      <c r="AS114" s="17">
        <f>SUM(AS115:AS117)</f>
        <v>254.1989208972</v>
      </c>
    </row>
    <row r="115" spans="1:45" ht="15" x14ac:dyDescent="0.25">
      <c r="A115" s="49" t="s">
        <v>22</v>
      </c>
      <c r="B115" s="53">
        <f>SUMPRODUCT(--(B$9=YEAR(Quarterly_PJ!$B$9:FC$9)),Quarterly_PJ!$B89:FC89)</f>
        <v>122.50282683375461</v>
      </c>
      <c r="C115" s="53">
        <f>SUMPRODUCT(--(C$9=YEAR(Quarterly_PJ!$B$9:FC$9)),Quarterly_PJ!$B89:FC89)</f>
        <v>93.833274718437039</v>
      </c>
      <c r="D115" s="53">
        <f>SUMPRODUCT(--(D$9=YEAR(Quarterly_PJ!$B$9:FC$9)),Quarterly_PJ!$B89:FC89)</f>
        <v>119.40566249151499</v>
      </c>
      <c r="E115" s="53">
        <f>SUMPRODUCT(--(E$9=YEAR(Quarterly_PJ!$B$9:FC$9)),Quarterly_PJ!$B89:FC89)</f>
        <v>116.40638668701997</v>
      </c>
      <c r="F115" s="53">
        <f>SUMPRODUCT(--(F$9=YEAR(Quarterly_PJ!$B$9:FC$9)),Quarterly_PJ!$B89:FC89)</f>
        <v>103.32139615249663</v>
      </c>
      <c r="G115" s="53">
        <f>SUMPRODUCT(--(G$9=YEAR(Quarterly_PJ!$B$9:FC$9)),Quarterly_PJ!$B89:FC89)</f>
        <v>109.19490359299509</v>
      </c>
      <c r="H115" s="53">
        <f>SUMPRODUCT(--(H$9=YEAR(Quarterly_PJ!$B$9:FC$9)),Quarterly_PJ!$B89:FC89)</f>
        <v>104.70371937241319</v>
      </c>
      <c r="I115" s="53">
        <f>SUMPRODUCT(--(I$9=YEAR(Quarterly_PJ!$B$9:FC$9)),Quarterly_PJ!$B89:FC89)</f>
        <v>106.46697901464618</v>
      </c>
      <c r="J115" s="53">
        <f>SUMPRODUCT(--(J$9=YEAR(Quarterly_PJ!$B$9:FC$9)),Quarterly_PJ!$B89:FC89)</f>
        <v>92.21489804189379</v>
      </c>
      <c r="K115" s="53">
        <f>SUMPRODUCT(--(K$9=YEAR(Quarterly_PJ!$B$9:FC$9)),Quarterly_PJ!$B89:FC89)</f>
        <v>103.57092507508895</v>
      </c>
      <c r="L115" s="53">
        <f>SUMPRODUCT(--(L$9=YEAR(Quarterly_PJ!$B$9:FC$9)),Quarterly_PJ!$B89:FC89)</f>
        <v>107.96662362400853</v>
      </c>
      <c r="M115" s="53">
        <f>SUMPRODUCT(--(M$9=YEAR(Quarterly_PJ!$B$9:FC$9)),Quarterly_PJ!$B89:FC89)</f>
        <v>64.562095880704376</v>
      </c>
      <c r="N115" s="53">
        <f>SUMPRODUCT(--(N$9=YEAR(Quarterly_PJ!$B$9:FC$9)),Quarterly_PJ!$B89:FC89)</f>
        <v>103.75898569762938</v>
      </c>
      <c r="O115" s="53">
        <f>SUMPRODUCT(--(O$9=YEAR(Quarterly_PJ!$B$9:FC$9)),Quarterly_PJ!$B89:FC89)</f>
        <v>152.68325653290901</v>
      </c>
      <c r="P115" s="53">
        <f>SUMPRODUCT(--(P$9=YEAR(Quarterly_PJ!$B$9:FC$9)),Quarterly_PJ!$B89:FC89)</f>
        <v>170.32375429391749</v>
      </c>
      <c r="Q115" s="53">
        <f>SUMPRODUCT(--(Q$9=YEAR(Quarterly_PJ!$B$9:FC$9)),Quarterly_PJ!$B89:FC89)</f>
        <v>188.46403764399184</v>
      </c>
      <c r="R115" s="53">
        <f>SUMPRODUCT(--(R$9=YEAR(Quarterly_PJ!$B$9:FC$9)),Quarterly_PJ!$B89:FC89)</f>
        <v>188.47701976399455</v>
      </c>
      <c r="S115" s="53">
        <f>SUMPRODUCT(--(S$9=YEAR(Quarterly_PJ!$B$9:FC$9)),Quarterly_PJ!$B89:FC89)</f>
        <v>182.52075310104101</v>
      </c>
      <c r="T115" s="53">
        <f>SUMPRODUCT(--(T$9=YEAR(Quarterly_PJ!$B$9:FC$9)),Quarterly_PJ!$B89:FC89)</f>
        <v>182.3599072922687</v>
      </c>
      <c r="U115" s="53">
        <f>SUMPRODUCT(--(U$9=YEAR(Quarterly_PJ!$B$9:FC$9)),Quarterly_PJ!$B89:FC89)</f>
        <v>192.27855659247487</v>
      </c>
      <c r="V115" s="53">
        <f>SUMPRODUCT(--(V$9=YEAR(Quarterly_PJ!$B$9:FC$9)),Quarterly_PJ!$B89:FC89)</f>
        <v>202.02105300631138</v>
      </c>
      <c r="W115" s="53">
        <f>SUMPRODUCT(--(W$9=YEAR(Quarterly_PJ!$B$9:FC$9)),Quarterly_PJ!$B89:FC89)</f>
        <v>196.2761448301909</v>
      </c>
      <c r="X115" s="53">
        <f>SUMPRODUCT(--(X$9=YEAR(Quarterly_PJ!$B$9:FC$9)),Quarterly_PJ!$B89:FC89)</f>
        <v>189.61143914510455</v>
      </c>
      <c r="Y115" s="53">
        <f>SUMPRODUCT(--(Y$9=YEAR(Quarterly_PJ!$B$9:FC$9)),Quarterly_PJ!$B89:FC89)</f>
        <v>212.29951513653288</v>
      </c>
      <c r="Z115" s="53">
        <f>SUMPRODUCT(--(Z$9=YEAR(Quarterly_PJ!$B$9:FC$9)),Quarterly_PJ!$B89:FC89)</f>
        <v>217.71730614971131</v>
      </c>
      <c r="AA115" s="53">
        <f>SUMPRODUCT(--(AA$9=YEAR(Quarterly_PJ!$B$9:FC$9)),Quarterly_PJ!$B89:FC89)</f>
        <v>212.74773507305059</v>
      </c>
      <c r="AB115" s="53">
        <f>SUMPRODUCT(--(AB$9=YEAR(Quarterly_PJ!$B$9:FC$9)),Quarterly_PJ!$B89:FC89)</f>
        <v>221.03339337923234</v>
      </c>
      <c r="AC115" s="53">
        <f>SUMPRODUCT(--(AC$9=YEAR(Quarterly_PJ!$B$9:FC$9)),Quarterly_PJ!$B89:FC89)</f>
        <v>208.92855545889478</v>
      </c>
      <c r="AD115" s="53">
        <f>SUMPRODUCT(--(AD$9=YEAR(Quarterly_PJ!$B$9:FC$9)),Quarterly_PJ!$B89:FC89)</f>
        <v>219.92270605546611</v>
      </c>
      <c r="AE115" s="53">
        <f>SUMPRODUCT(--(AE$9=YEAR(Quarterly_PJ!$B$9:FC$9)),Quarterly_PJ!$B89:FC89)</f>
        <v>220.10267218060773</v>
      </c>
      <c r="AF115" s="53">
        <f>SUMPRODUCT(--(AF$9=YEAR(Quarterly_PJ!$B$9:FC$9)),Quarterly_PJ!$B89:FC89)</f>
        <v>214.02130946428997</v>
      </c>
      <c r="AG115" s="53">
        <f>SUMPRODUCT(--(AG$9=YEAR(Quarterly_PJ!$B$9:FC$9)),Quarterly_PJ!$B89:FC89)</f>
        <v>217.06637480554511</v>
      </c>
      <c r="AH115" s="53">
        <f>SUMPRODUCT(--(AH$9=YEAR(Quarterly_PJ!$B$9:FC$9)),Quarterly_PJ!$B89:FC89)</f>
        <v>219.21846194315489</v>
      </c>
      <c r="AI115" s="53">
        <f>SUMPRODUCT(--(AI$9=YEAR(Quarterly_PJ!$B$9:FC$9)),Quarterly_PJ!$B89:FC89)</f>
        <v>206.47909940558162</v>
      </c>
      <c r="AJ115" s="53">
        <f>SUMPRODUCT(--(AJ$9=YEAR(Quarterly_PJ!$B$9:FC$9)),Quarterly_PJ!$B89:FC89)</f>
        <v>223.07760315582038</v>
      </c>
      <c r="AK115" s="53">
        <f>SUMPRODUCT(--(AK$9=YEAR(Quarterly_PJ!$B$9:FC$9)),Quarterly_PJ!$B89:FC89)</f>
        <v>215.93738752764148</v>
      </c>
      <c r="AL115" s="53">
        <f>SUMPRODUCT(--(AL$9=YEAR(Quarterly_PJ!$B$9:FC$9)),Quarterly_PJ!$B89:FC89)</f>
        <v>226.09311949493113</v>
      </c>
      <c r="AM115" s="53">
        <f>SUMPRODUCT(--(AM$9=YEAR(Quarterly_PJ!$B$9:FC$9)),Quarterly_PJ!$B89:FC89)</f>
        <v>245.40322822271489</v>
      </c>
      <c r="AN115" s="53">
        <f>SUMPRODUCT(--(AN$9=YEAR(Quarterly_PJ!$B$9:FC$9)),Quarterly_PJ!$B89:FC89)</f>
        <v>247.55796447569483</v>
      </c>
      <c r="AO115" s="53">
        <f>SUMPRODUCT(--(AO$9=YEAR(Quarterly_PJ!$B$9:FF$9)),Quarterly_PJ!$B89:FF89)</f>
        <v>237.90806262134973</v>
      </c>
      <c r="AP115" s="53">
        <f>SUMPRODUCT(--(AP$9=YEAR(Quarterly_PJ!$B$9:FI$9)),Quarterly_PJ!$B89:FI89)</f>
        <v>229.63856096905604</v>
      </c>
      <c r="AQ115" s="53">
        <f>SUMPRODUCT(--(AQ$9=YEAR(Quarterly_PJ!$B$9:FU$9)),Quarterly_PJ!$B89:FU89)</f>
        <v>247.93208265639387</v>
      </c>
      <c r="AR115" s="53">
        <f>SUMPRODUCT(--(AR$9=YEAR(Quarterly_PJ!$B$9:FS$9)),Quarterly_PJ!$B89:FS89)</f>
        <v>244.94575441129524</v>
      </c>
      <c r="AS115" s="53">
        <f>SUMPRODUCT(--(AS$9=YEAR(Quarterly_PJ!$B$9:FU$9)),Quarterly_PJ!$B89:FU89)</f>
        <v>244.575353542095</v>
      </c>
    </row>
    <row r="116" spans="1:45" ht="15" x14ac:dyDescent="0.25">
      <c r="A116" s="49" t="s">
        <v>23</v>
      </c>
      <c r="B116" s="53">
        <f>SUMPRODUCT(--(B$9=YEAR(Quarterly_PJ!$B$9:FC$9)),Quarterly_PJ!$B90:FC90)</f>
        <v>40.967128876947456</v>
      </c>
      <c r="C116" s="53">
        <f>SUMPRODUCT(--(C$9=YEAR(Quarterly_PJ!$B$9:FC$9)),Quarterly_PJ!$B90:FC90)</f>
        <v>44.955944420764261</v>
      </c>
      <c r="D116" s="53">
        <f>SUMPRODUCT(--(D$9=YEAR(Quarterly_PJ!$B$9:FC$9)),Quarterly_PJ!$B90:FC90)</f>
        <v>42.878449588685704</v>
      </c>
      <c r="E116" s="53">
        <f>SUMPRODUCT(--(E$9=YEAR(Quarterly_PJ!$B$9:FC$9)),Quarterly_PJ!$B90:FC90)</f>
        <v>34.507034651406229</v>
      </c>
      <c r="F116" s="53">
        <f>SUMPRODUCT(--(F$9=YEAR(Quarterly_PJ!$B$9:FC$9)),Quarterly_PJ!$B90:FC90)</f>
        <v>34.569911453786318</v>
      </c>
      <c r="G116" s="53">
        <f>SUMPRODUCT(--(G$9=YEAR(Quarterly_PJ!$B$9:FC$9)),Quarterly_PJ!$B90:FC90)</f>
        <v>33.807066859885367</v>
      </c>
      <c r="H116" s="53">
        <f>SUMPRODUCT(--(H$9=YEAR(Quarterly_PJ!$B$9:FC$9)),Quarterly_PJ!$B90:FC90)</f>
        <v>29.384703942767565</v>
      </c>
      <c r="I116" s="53">
        <f>SUMPRODUCT(--(I$9=YEAR(Quarterly_PJ!$B$9:FC$9)),Quarterly_PJ!$B90:FC90)</f>
        <v>21.106231257241848</v>
      </c>
      <c r="J116" s="53">
        <f>SUMPRODUCT(--(J$9=YEAR(Quarterly_PJ!$B$9:FC$9)),Quarterly_PJ!$B90:FC90)</f>
        <v>14.386914249530109</v>
      </c>
      <c r="K116" s="53">
        <f>SUMPRODUCT(--(K$9=YEAR(Quarterly_PJ!$B$9:FC$9)),Quarterly_PJ!$B90:FC90)</f>
        <v>10.554972346546339</v>
      </c>
      <c r="L116" s="53">
        <f>SUMPRODUCT(--(L$9=YEAR(Quarterly_PJ!$B$9:FC$9)),Quarterly_PJ!$B90:FC90)</f>
        <v>8.4538105603899094</v>
      </c>
      <c r="M116" s="53">
        <f>SUMPRODUCT(--(M$9=YEAR(Quarterly_PJ!$B$9:FC$9)),Quarterly_PJ!$B90:FC90)</f>
        <v>3.6869073742837895</v>
      </c>
      <c r="N116" s="53">
        <f>SUMPRODUCT(--(N$9=YEAR(Quarterly_PJ!$B$9:FC$9)),Quarterly_PJ!$B90:FC90)</f>
        <v>-3.3199858084371501</v>
      </c>
      <c r="O116" s="53">
        <f>SUMPRODUCT(--(O$9=YEAR(Quarterly_PJ!$B$9:FC$9)),Quarterly_PJ!$B90:FC90)</f>
        <v>3.0416332886460804</v>
      </c>
      <c r="P116" s="53">
        <f>SUMPRODUCT(--(P$9=YEAR(Quarterly_PJ!$B$9:FC$9)),Quarterly_PJ!$B90:FC90)</f>
        <v>-0.29363028481317865</v>
      </c>
      <c r="Q116" s="53">
        <f>SUMPRODUCT(--(Q$9=YEAR(Quarterly_PJ!$B$9:FC$9)),Quarterly_PJ!$B90:FC90)</f>
        <v>1.0213508341281106</v>
      </c>
      <c r="R116" s="53">
        <f>SUMPRODUCT(--(R$9=YEAR(Quarterly_PJ!$B$9:FC$9)),Quarterly_PJ!$B90:FC90)</f>
        <v>-0.24422869490390031</v>
      </c>
      <c r="S116" s="53">
        <f>SUMPRODUCT(--(S$9=YEAR(Quarterly_PJ!$B$9:FC$9)),Quarterly_PJ!$B90:FC90)</f>
        <v>8.2368171585841097</v>
      </c>
      <c r="T116" s="53">
        <f>SUMPRODUCT(--(T$9=YEAR(Quarterly_PJ!$B$9:FC$9)),Quarterly_PJ!$B90:FC90)</f>
        <v>5.5601399078402807</v>
      </c>
      <c r="U116" s="53">
        <f>SUMPRODUCT(--(U$9=YEAR(Quarterly_PJ!$B$9:FC$9)),Quarterly_PJ!$B90:FC90)</f>
        <v>-2.1034286569177696</v>
      </c>
      <c r="V116" s="53">
        <f>SUMPRODUCT(--(V$9=YEAR(Quarterly_PJ!$B$9:FC$9)),Quarterly_PJ!$B90:FC90)</f>
        <v>6.76140442222533</v>
      </c>
      <c r="W116" s="53">
        <f>SUMPRODUCT(--(W$9=YEAR(Quarterly_PJ!$B$9:FC$9)),Quarterly_PJ!$B90:FC90)</f>
        <v>4.881878070824869</v>
      </c>
      <c r="X116" s="53">
        <f>SUMPRODUCT(--(X$9=YEAR(Quarterly_PJ!$B$9:FC$9)),Quarterly_PJ!$B90:FC90)</f>
        <v>8.8083698430432396</v>
      </c>
      <c r="Y116" s="53">
        <f>SUMPRODUCT(--(Y$9=YEAR(Quarterly_PJ!$B$9:FC$9)),Quarterly_PJ!$B90:FC90)</f>
        <v>14.549161570893851</v>
      </c>
      <c r="Z116" s="53">
        <f>SUMPRODUCT(--(Z$9=YEAR(Quarterly_PJ!$B$9:FC$9)),Quarterly_PJ!$B90:FC90)</f>
        <v>18.303740279817692</v>
      </c>
      <c r="AA116" s="53">
        <f>SUMPRODUCT(--(AA$9=YEAR(Quarterly_PJ!$B$9:FC$9)),Quarterly_PJ!$B90:FC90)</f>
        <v>11.1493949268606</v>
      </c>
      <c r="AB116" s="53">
        <f>SUMPRODUCT(--(AB$9=YEAR(Quarterly_PJ!$B$9:FC$9)),Quarterly_PJ!$B90:FC90)</f>
        <v>9.5954204194681001</v>
      </c>
      <c r="AC116" s="53">
        <f>SUMPRODUCT(--(AC$9=YEAR(Quarterly_PJ!$B$9:FC$9)),Quarterly_PJ!$B90:FC90)</f>
        <v>19.136724773354679</v>
      </c>
      <c r="AD116" s="53">
        <f>SUMPRODUCT(--(AD$9=YEAR(Quarterly_PJ!$B$9:FC$9)),Quarterly_PJ!$B90:FC90)</f>
        <v>20.089801096847239</v>
      </c>
      <c r="AE116" s="53">
        <f>SUMPRODUCT(--(AE$9=YEAR(Quarterly_PJ!$B$9:FC$9)),Quarterly_PJ!$B90:FC90)</f>
        <v>20.067959836469868</v>
      </c>
      <c r="AF116" s="53">
        <f>SUMPRODUCT(--(AF$9=YEAR(Quarterly_PJ!$B$9:FC$9)),Quarterly_PJ!$B90:FC90)</f>
        <v>13.953443988531971</v>
      </c>
      <c r="AG116" s="53">
        <f>SUMPRODUCT(--(AG$9=YEAR(Quarterly_PJ!$B$9:FC$9)),Quarterly_PJ!$B90:FC90)</f>
        <v>18.29431511467633</v>
      </c>
      <c r="AH116" s="53">
        <f>SUMPRODUCT(--(AH$9=YEAR(Quarterly_PJ!$B$9:FC$9)),Quarterly_PJ!$B90:FC90)</f>
        <v>12.302734431509609</v>
      </c>
      <c r="AI116" s="53">
        <f>SUMPRODUCT(--(AI$9=YEAR(Quarterly_PJ!$B$9:FC$9)),Quarterly_PJ!$B90:FC90)</f>
        <v>12.630064613515579</v>
      </c>
      <c r="AJ116" s="53">
        <f>SUMPRODUCT(--(AJ$9=YEAR(Quarterly_PJ!$B$9:FC$9)),Quarterly_PJ!$B90:FC90)</f>
        <v>11.04793065312524</v>
      </c>
      <c r="AK116" s="53">
        <f>SUMPRODUCT(--(AK$9=YEAR(Quarterly_PJ!$B$9:FC$9)),Quarterly_PJ!$B90:FC90)</f>
        <v>11.487717627289809</v>
      </c>
      <c r="AL116" s="53">
        <f>SUMPRODUCT(--(AL$9=YEAR(Quarterly_PJ!$B$9:FC$9)),Quarterly_PJ!$B90:FC90)</f>
        <v>10.244707044596542</v>
      </c>
      <c r="AM116" s="53">
        <f>SUMPRODUCT(--(AM$9=YEAR(Quarterly_PJ!$B$9:FC$9)),Quarterly_PJ!$B90:FC90)</f>
        <v>3.2333906903848493</v>
      </c>
      <c r="AN116" s="53">
        <f>SUMPRODUCT(--(AN$9=YEAR(Quarterly_PJ!$B$9:FC$9)),Quarterly_PJ!$B90:FC90)</f>
        <v>7.7706080892137805</v>
      </c>
      <c r="AO116" s="53">
        <f>SUMPRODUCT(--(AO$9=YEAR(Quarterly_PJ!$B$9:FF$9)),Quarterly_PJ!$B90:FF90)</f>
        <v>3.7708157780959315</v>
      </c>
      <c r="AP116" s="53">
        <f>SUMPRODUCT(--(AP$9=YEAR(Quarterly_PJ!$B$9:FI$9)),Quarterly_PJ!$B90:FI90)</f>
        <v>9.575300858058629</v>
      </c>
      <c r="AQ116" s="53">
        <f>SUMPRODUCT(--(AQ$9=YEAR(Quarterly_PJ!$B$9:FU$9)),Quarterly_PJ!$B90:FU90)</f>
        <v>9.8703825326517496</v>
      </c>
      <c r="AR116" s="53">
        <f>SUMPRODUCT(--(AR$9=YEAR(Quarterly_PJ!$B$9:FS$9)),Quarterly_PJ!$B90:FS90)</f>
        <v>7.5263237968391978</v>
      </c>
      <c r="AS116" s="53">
        <f>SUMPRODUCT(--(AS$9=YEAR(Quarterly_PJ!$B$9:FU$9)),Quarterly_PJ!$B90:FU90)</f>
        <v>9.6235673551049832</v>
      </c>
    </row>
    <row r="117" spans="1:45" ht="17.25" x14ac:dyDescent="0.25">
      <c r="A117" s="49" t="s">
        <v>135</v>
      </c>
      <c r="B117" s="53">
        <f>SUMPRODUCT(--(B$9=YEAR(Quarterly_PJ!$B$9:FC$9)),Quarterly_PJ!$B91:FC91)</f>
        <v>0</v>
      </c>
      <c r="C117" s="53">
        <f>SUMPRODUCT(--(C$9=YEAR(Quarterly_PJ!$B$9:FC$9)),Quarterly_PJ!$B91:FC91)</f>
        <v>0</v>
      </c>
      <c r="D117" s="53">
        <f>SUMPRODUCT(--(D$9=YEAR(Quarterly_PJ!$B$9:FC$9)),Quarterly_PJ!$B91:FC91)</f>
        <v>0</v>
      </c>
      <c r="E117" s="53">
        <f>SUMPRODUCT(--(E$9=YEAR(Quarterly_PJ!$B$9:FC$9)),Quarterly_PJ!$B91:FC91)</f>
        <v>0</v>
      </c>
      <c r="F117" s="53">
        <f>SUMPRODUCT(--(F$9=YEAR(Quarterly_PJ!$B$9:FC$9)),Quarterly_PJ!$B91:FC91)</f>
        <v>0</v>
      </c>
      <c r="G117" s="53">
        <f>SUMPRODUCT(--(G$9=YEAR(Quarterly_PJ!$B$9:FC$9)),Quarterly_PJ!$B91:FC91)</f>
        <v>0</v>
      </c>
      <c r="H117" s="53">
        <f>SUMPRODUCT(--(H$9=YEAR(Quarterly_PJ!$B$9:FC$9)),Quarterly_PJ!$B91:FC91)</f>
        <v>0</v>
      </c>
      <c r="I117" s="53">
        <f>SUMPRODUCT(--(I$9=YEAR(Quarterly_PJ!$B$9:FC$9)),Quarterly_PJ!$B91:FC91)</f>
        <v>0</v>
      </c>
      <c r="J117" s="53">
        <f>SUMPRODUCT(--(J$9=YEAR(Quarterly_PJ!$B$9:FC$9)),Quarterly_PJ!$B91:FC91)</f>
        <v>0</v>
      </c>
      <c r="K117" s="53">
        <f>SUMPRODUCT(--(K$9=YEAR(Quarterly_PJ!$B$9:FC$9)),Quarterly_PJ!$B91:FC91)</f>
        <v>0</v>
      </c>
      <c r="L117" s="53">
        <f>SUMPRODUCT(--(L$9=YEAR(Quarterly_PJ!$B$9:FC$9)),Quarterly_PJ!$B91:FC91)</f>
        <v>0</v>
      </c>
      <c r="M117" s="53">
        <f>SUMPRODUCT(--(M$9=YEAR(Quarterly_PJ!$B$9:FC$9)),Quarterly_PJ!$B91:FC91)</f>
        <v>0</v>
      </c>
      <c r="N117" s="53">
        <f>SUMPRODUCT(--(N$9=YEAR(Quarterly_PJ!$B$9:FC$9)),Quarterly_PJ!$B91:FC91)</f>
        <v>0</v>
      </c>
      <c r="O117" s="53">
        <f>SUMPRODUCT(--(O$9=YEAR(Quarterly_PJ!$B$9:FC$9)),Quarterly_PJ!$B91:FC91)</f>
        <v>0</v>
      </c>
      <c r="P117" s="53">
        <f>SUMPRODUCT(--(P$9=YEAR(Quarterly_PJ!$B$9:FC$9)),Quarterly_PJ!$B91:FC91)</f>
        <v>0</v>
      </c>
      <c r="Q117" s="53">
        <f>SUMPRODUCT(--(Q$9=YEAR(Quarterly_PJ!$B$9:FC$9)),Quarterly_PJ!$B91:FC91)</f>
        <v>0</v>
      </c>
      <c r="R117" s="53">
        <f>SUMPRODUCT(--(R$9=YEAR(Quarterly_PJ!$B$9:FC$9)),Quarterly_PJ!$B91:FC91)</f>
        <v>0</v>
      </c>
      <c r="S117" s="53">
        <f>SUMPRODUCT(--(S$9=YEAR(Quarterly_PJ!$B$9:FC$9)),Quarterly_PJ!$B91:FC91)</f>
        <v>0</v>
      </c>
      <c r="T117" s="53">
        <f>SUMPRODUCT(--(T$9=YEAR(Quarterly_PJ!$B$9:FC$9)),Quarterly_PJ!$B91:FC91)</f>
        <v>0</v>
      </c>
      <c r="U117" s="53">
        <f>SUMPRODUCT(--(U$9=YEAR(Quarterly_PJ!$B$9:FC$9)),Quarterly_PJ!$B91:FC91)</f>
        <v>0</v>
      </c>
      <c r="V117" s="53">
        <f>SUMPRODUCT(--(V$9=YEAR(Quarterly_PJ!$B$9:FC$9)),Quarterly_PJ!$B91:FC91)</f>
        <v>0</v>
      </c>
      <c r="W117" s="53">
        <f>SUMPRODUCT(--(W$9=YEAR(Quarterly_PJ!$B$9:FC$9)),Quarterly_PJ!$B91:FC91)</f>
        <v>0</v>
      </c>
      <c r="X117" s="53">
        <f>SUMPRODUCT(--(X$9=YEAR(Quarterly_PJ!$B$9:FC$9)),Quarterly_PJ!$B91:FC91)</f>
        <v>0</v>
      </c>
      <c r="Y117" s="53">
        <f>SUMPRODUCT(--(Y$9=YEAR(Quarterly_PJ!$B$9:FC$9)),Quarterly_PJ!$B91:FC91)</f>
        <v>0</v>
      </c>
      <c r="Z117" s="53">
        <f>SUMPRODUCT(--(Z$9=YEAR(Quarterly_PJ!$B$9:FC$9)),Quarterly_PJ!$B91:FC91)</f>
        <v>0</v>
      </c>
      <c r="AA117" s="53">
        <f>SUMPRODUCT(--(AA$9=YEAR(Quarterly_PJ!$B$9:FC$9)),Quarterly_PJ!$B91:FC91)</f>
        <v>0</v>
      </c>
      <c r="AB117" s="53">
        <f>SUMPRODUCT(--(AB$9=YEAR(Quarterly_PJ!$B$9:FC$9)),Quarterly_PJ!$B91:FC91)</f>
        <v>0</v>
      </c>
      <c r="AC117" s="53">
        <f>SUMPRODUCT(--(AC$9=YEAR(Quarterly_PJ!$B$9:FC$9)),Quarterly_PJ!$B91:FC91)</f>
        <v>0</v>
      </c>
      <c r="AD117" s="53">
        <f>SUMPRODUCT(--(AD$9=YEAR(Quarterly_PJ!$B$9:FC$9)),Quarterly_PJ!$B91:FC91)</f>
        <v>0</v>
      </c>
      <c r="AE117" s="53">
        <f>SUMPRODUCT(--(AE$9=YEAR(Quarterly_PJ!$B$9:FC$9)),Quarterly_PJ!$B91:FC91)</f>
        <v>0</v>
      </c>
      <c r="AF117" s="53">
        <f>SUMPRODUCT(--(AF$9=YEAR(Quarterly_PJ!$B$9:FC$9)),Quarterly_PJ!$B91:FC91)</f>
        <v>0</v>
      </c>
      <c r="AG117" s="53">
        <f>SUMPRODUCT(--(AG$9=YEAR(Quarterly_PJ!$B$9:FC$9)),Quarterly_PJ!$B91:FC91)</f>
        <v>0</v>
      </c>
      <c r="AH117" s="53">
        <f>SUMPRODUCT(--(AH$9=YEAR(Quarterly_PJ!$B$9:FC$9)),Quarterly_PJ!$B91:FC91)</f>
        <v>0</v>
      </c>
      <c r="AI117" s="53">
        <f>SUMPRODUCT(--(AI$9=YEAR(Quarterly_PJ!$B$9:FC$9)),Quarterly_PJ!$B91:FC91)</f>
        <v>0</v>
      </c>
      <c r="AJ117" s="53">
        <f>SUMPRODUCT(--(AJ$9=YEAR(Quarterly_PJ!$B$9:FC$9)),Quarterly_PJ!$B91:FC91)</f>
        <v>0</v>
      </c>
      <c r="AK117" s="53">
        <f>SUMPRODUCT(--(AK$9=YEAR(Quarterly_PJ!$B$9:FC$9)),Quarterly_PJ!$B91:FC91)</f>
        <v>0</v>
      </c>
      <c r="AL117" s="53">
        <f>SUMPRODUCT(--(AL$9=YEAR(Quarterly_PJ!$B$9:FC$9)),Quarterly_PJ!$B91:FC91)</f>
        <v>0</v>
      </c>
      <c r="AM117" s="53">
        <f>SUMPRODUCT(--(AM$9=YEAR(Quarterly_PJ!$B$9:FC$9)),Quarterly_PJ!$B91:FC91)</f>
        <v>0</v>
      </c>
      <c r="AN117" s="53">
        <f>SUMPRODUCT(--(AN$9=YEAR(Quarterly_PJ!$B$9:FC$9)),Quarterly_PJ!$B91:FC91)</f>
        <v>0</v>
      </c>
      <c r="AO117" s="53">
        <f>SUMPRODUCT(--(AO$9=YEAR(Quarterly_PJ!$B$9:FF$9)),Quarterly_PJ!$B91:FF91)</f>
        <v>0</v>
      </c>
      <c r="AP117" s="53">
        <f>SUMPRODUCT(--(AP$9=YEAR(Quarterly_PJ!$B$9:FI$9)),Quarterly_PJ!$B91:FI91)</f>
        <v>0</v>
      </c>
      <c r="AQ117" s="53">
        <f>SUMPRODUCT(--(AQ$9=YEAR(Quarterly_PJ!$B$9:FU$9)),Quarterly_PJ!$B91:FU91)</f>
        <v>0</v>
      </c>
      <c r="AR117" s="53">
        <f>SUMPRODUCT(--(AR$9=YEAR(Quarterly_PJ!$B$9:FS$9)),Quarterly_PJ!$B91:FS91)</f>
        <v>0</v>
      </c>
      <c r="AS117" s="53">
        <f>SUMPRODUCT(--(AS$9=YEAR(Quarterly_PJ!$B$9:FU$9)),Quarterly_PJ!$B91:FU91)</f>
        <v>0</v>
      </c>
    </row>
    <row r="118" spans="1:45" ht="15" x14ac:dyDescent="0.25">
      <c r="A118" s="27" t="s">
        <v>63</v>
      </c>
      <c r="B118" s="17">
        <f>B114-B119</f>
        <v>8.5592177869673947</v>
      </c>
      <c r="C118" s="17">
        <f t="shared" ref="C118:AL118" si="39">C114-C119</f>
        <v>8.8220821848891262</v>
      </c>
      <c r="D118" s="17">
        <f t="shared" si="39"/>
        <v>9.2285614765334572</v>
      </c>
      <c r="E118" s="17">
        <f t="shared" si="39"/>
        <v>8.676695435048174</v>
      </c>
      <c r="F118" s="17">
        <f t="shared" si="39"/>
        <v>8.3467442764663247</v>
      </c>
      <c r="G118" s="17">
        <f t="shared" si="39"/>
        <v>9.565300331401545</v>
      </c>
      <c r="H118" s="17">
        <f t="shared" si="39"/>
        <v>7.8640082335665085</v>
      </c>
      <c r="I118" s="17">
        <f t="shared" si="39"/>
        <v>7.8484827227401865</v>
      </c>
      <c r="J118" s="17">
        <f t="shared" si="39"/>
        <v>6.2461467752539477</v>
      </c>
      <c r="K118" s="17">
        <f t="shared" si="39"/>
        <v>6.4751799551557525</v>
      </c>
      <c r="L118" s="17">
        <f t="shared" si="39"/>
        <v>6.3521137119026179</v>
      </c>
      <c r="M118" s="17">
        <f t="shared" si="39"/>
        <v>0.39541174346679497</v>
      </c>
      <c r="N118" s="17">
        <f t="shared" si="39"/>
        <v>-42.636413008671681</v>
      </c>
      <c r="O118" s="17">
        <f t="shared" si="39"/>
        <v>-20.58070950747927</v>
      </c>
      <c r="P118" s="17">
        <f t="shared" si="39"/>
        <v>-38.460113487380482</v>
      </c>
      <c r="Q118" s="17">
        <f t="shared" si="39"/>
        <v>-37.590420617690995</v>
      </c>
      <c r="R118" s="17">
        <f t="shared" si="39"/>
        <v>-45.68590220671814</v>
      </c>
      <c r="S118" s="17">
        <f t="shared" si="39"/>
        <v>-27.416872954945745</v>
      </c>
      <c r="T118" s="17">
        <f t="shared" si="39"/>
        <v>-34.215570375082422</v>
      </c>
      <c r="U118" s="17">
        <f t="shared" si="39"/>
        <v>-33.322968972955778</v>
      </c>
      <c r="V118" s="17">
        <f t="shared" si="39"/>
        <v>-18.929915435767583</v>
      </c>
      <c r="W118" s="17">
        <f t="shared" si="39"/>
        <v>-13.469874865300426</v>
      </c>
      <c r="X118" s="17">
        <f t="shared" si="39"/>
        <v>-6.951265872072554E-2</v>
      </c>
      <c r="Y118" s="17">
        <f t="shared" si="39"/>
        <v>13.94381889288104</v>
      </c>
      <c r="Z118" s="17">
        <f t="shared" si="39"/>
        <v>14.521110486111809</v>
      </c>
      <c r="AA118" s="17">
        <f t="shared" si="39"/>
        <v>13.616046142294266</v>
      </c>
      <c r="AB118" s="17">
        <f t="shared" si="39"/>
        <v>12.20263376568559</v>
      </c>
      <c r="AC118" s="17">
        <f t="shared" si="39"/>
        <v>12.898542537926204</v>
      </c>
      <c r="AD118" s="17">
        <f t="shared" si="39"/>
        <v>10.57563821676149</v>
      </c>
      <c r="AE118" s="17">
        <f t="shared" si="39"/>
        <v>16.208366333569955</v>
      </c>
      <c r="AF118" s="17">
        <f t="shared" si="39"/>
        <v>7.7181897438461817</v>
      </c>
      <c r="AG118" s="17">
        <f t="shared" si="39"/>
        <v>10.927286954490313</v>
      </c>
      <c r="AH118" s="17">
        <f t="shared" si="39"/>
        <v>13.884938914126906</v>
      </c>
      <c r="AI118" s="17">
        <f t="shared" si="39"/>
        <v>10.642753192798779</v>
      </c>
      <c r="AJ118" s="17">
        <f t="shared" si="39"/>
        <v>13.336500623992919</v>
      </c>
      <c r="AK118" s="17">
        <f t="shared" si="39"/>
        <v>12.054965923696045</v>
      </c>
      <c r="AL118" s="17">
        <f t="shared" si="39"/>
        <v>15.459557276009065</v>
      </c>
      <c r="AM118" s="17">
        <f>AM114-AM119</f>
        <v>15.877110323330356</v>
      </c>
      <c r="AN118" s="17">
        <f>AN114-AN119</f>
        <v>14.725860290130328</v>
      </c>
      <c r="AO118" s="17">
        <f>AO114-AO119</f>
        <v>13.582929642179664</v>
      </c>
      <c r="AP118" s="17">
        <f>AP114-AP119</f>
        <v>15.307582232913859</v>
      </c>
      <c r="AQ118" s="17">
        <f>AQ114-AQ119</f>
        <v>16.832046365638007</v>
      </c>
      <c r="AR118" s="120">
        <f>SUMPRODUCT(--(AR$9=YEAR(Quarterly_PJ!$B$9:FS$9)),Quarterly_PJ!$B92:FS92)</f>
        <v>12.447117161364595</v>
      </c>
      <c r="AS118" s="17">
        <f>AS114-AS119</f>
        <v>18.588643660944626</v>
      </c>
    </row>
    <row r="119" spans="1:45" ht="15" x14ac:dyDescent="0.25">
      <c r="A119" s="27" t="s">
        <v>33</v>
      </c>
      <c r="B119" s="17">
        <f t="shared" ref="B119:AN119" si="40">SUM(B120,B123:B125,B128)</f>
        <v>154.91073792373467</v>
      </c>
      <c r="C119" s="17">
        <f t="shared" si="40"/>
        <v>129.96713695431217</v>
      </c>
      <c r="D119" s="17">
        <f t="shared" si="40"/>
        <v>153.05555060366723</v>
      </c>
      <c r="E119" s="17">
        <f t="shared" si="40"/>
        <v>142.23672590337802</v>
      </c>
      <c r="F119" s="17">
        <f t="shared" si="40"/>
        <v>129.54456332981664</v>
      </c>
      <c r="G119" s="17">
        <f t="shared" si="40"/>
        <v>133.43667012147893</v>
      </c>
      <c r="H119" s="17">
        <f t="shared" si="40"/>
        <v>126.22441508161425</v>
      </c>
      <c r="I119" s="17">
        <f t="shared" si="40"/>
        <v>119.72472754914784</v>
      </c>
      <c r="J119" s="17">
        <f t="shared" si="40"/>
        <v>100.35566551616995</v>
      </c>
      <c r="K119" s="17">
        <f t="shared" si="40"/>
        <v>107.65071746647953</v>
      </c>
      <c r="L119" s="17">
        <f t="shared" si="40"/>
        <v>110.06832047249583</v>
      </c>
      <c r="M119" s="17">
        <f t="shared" si="40"/>
        <v>67.853591511521373</v>
      </c>
      <c r="N119" s="17">
        <f t="shared" si="40"/>
        <v>143.07541289786391</v>
      </c>
      <c r="O119" s="17">
        <f t="shared" si="40"/>
        <v>176.30559932903435</v>
      </c>
      <c r="P119" s="17">
        <f t="shared" si="40"/>
        <v>208.49023749648478</v>
      </c>
      <c r="Q119" s="17">
        <f t="shared" si="40"/>
        <v>227.07580909581094</v>
      </c>
      <c r="R119" s="17">
        <f t="shared" si="40"/>
        <v>233.91869327580878</v>
      </c>
      <c r="S119" s="17">
        <f t="shared" si="40"/>
        <v>218.17444321457086</v>
      </c>
      <c r="T119" s="17">
        <f t="shared" si="40"/>
        <v>222.13561757519139</v>
      </c>
      <c r="U119" s="17">
        <f t="shared" si="40"/>
        <v>223.49809690851288</v>
      </c>
      <c r="V119" s="17">
        <f t="shared" si="40"/>
        <v>227.71237286430429</v>
      </c>
      <c r="W119" s="17">
        <f t="shared" si="40"/>
        <v>214.62789776631621</v>
      </c>
      <c r="X119" s="17">
        <f t="shared" si="40"/>
        <v>198.48932164686852</v>
      </c>
      <c r="Y119" s="17">
        <f t="shared" si="40"/>
        <v>212.90485781454569</v>
      </c>
      <c r="Z119" s="17">
        <f t="shared" si="40"/>
        <v>221.4999359434172</v>
      </c>
      <c r="AA119" s="17">
        <f t="shared" si="40"/>
        <v>210.28108385761692</v>
      </c>
      <c r="AB119" s="17">
        <f t="shared" si="40"/>
        <v>218.42618003301484</v>
      </c>
      <c r="AC119" s="17">
        <f t="shared" si="40"/>
        <v>215.16673769432325</v>
      </c>
      <c r="AD119" s="17">
        <f t="shared" si="40"/>
        <v>229.43686893555184</v>
      </c>
      <c r="AE119" s="17">
        <f t="shared" si="40"/>
        <v>223.96226568350764</v>
      </c>
      <c r="AF119" s="17">
        <f t="shared" si="40"/>
        <v>220.25656370897576</v>
      </c>
      <c r="AG119" s="17">
        <f t="shared" si="40"/>
        <v>224.43340296573112</v>
      </c>
      <c r="AH119" s="17">
        <f t="shared" si="40"/>
        <v>217.63625746053759</v>
      </c>
      <c r="AI119" s="17">
        <f t="shared" si="40"/>
        <v>208.46641082629841</v>
      </c>
      <c r="AJ119" s="17">
        <f t="shared" si="40"/>
        <v>220.7890331849527</v>
      </c>
      <c r="AK119" s="17">
        <f t="shared" si="40"/>
        <v>215.37013923123524</v>
      </c>
      <c r="AL119" s="17">
        <f t="shared" si="40"/>
        <v>220.8782692635186</v>
      </c>
      <c r="AM119" s="17">
        <f t="shared" si="40"/>
        <v>232.75950858976938</v>
      </c>
      <c r="AN119" s="17">
        <f t="shared" si="40"/>
        <v>240.60271227477827</v>
      </c>
      <c r="AO119" s="17">
        <f>SUM(AO120,AO123:AO125,AO128)</f>
        <v>228.095948757266</v>
      </c>
      <c r="AP119" s="17">
        <f>SUM(AP120,AP123:AP125,AP128)</f>
        <v>223.90627959420081</v>
      </c>
      <c r="AQ119" s="17">
        <f>SUM(AQ120,AQ123:AQ125,AQ128)</f>
        <v>240.97041882340761</v>
      </c>
      <c r="AR119" s="120">
        <f>SUMPRODUCT(--(AR$9=YEAR(Quarterly_PJ!$B$9:FS$9)),Quarterly_PJ!$B93:FS93)</f>
        <v>240.02496104676982</v>
      </c>
      <c r="AS119" s="17">
        <f>SUM(AS120,AS123:AS125,AS128)</f>
        <v>235.61027723625537</v>
      </c>
    </row>
    <row r="120" spans="1:45" ht="15" x14ac:dyDescent="0.25">
      <c r="A120" s="49" t="s">
        <v>25</v>
      </c>
      <c r="B120" s="53">
        <f>SUM(B121:B122)</f>
        <v>58.865736115837095</v>
      </c>
      <c r="C120" s="53">
        <f t="shared" ref="C120:AN120" si="41">SUM(C121:C122)</f>
        <v>57.122673752632139</v>
      </c>
      <c r="D120" s="53">
        <f t="shared" si="41"/>
        <v>66.016581948223106</v>
      </c>
      <c r="E120" s="53">
        <f t="shared" si="41"/>
        <v>60.229970923213955</v>
      </c>
      <c r="F120" s="53">
        <f t="shared" si="41"/>
        <v>58.601865993499757</v>
      </c>
      <c r="G120" s="53">
        <f t="shared" si="41"/>
        <v>60.440224340915677</v>
      </c>
      <c r="H120" s="53">
        <f t="shared" si="41"/>
        <v>57.099959483757019</v>
      </c>
      <c r="I120" s="53">
        <f t="shared" si="41"/>
        <v>59.562543835735319</v>
      </c>
      <c r="J120" s="53">
        <f t="shared" si="41"/>
        <v>54.445960286178583</v>
      </c>
      <c r="K120" s="53">
        <f t="shared" si="41"/>
        <v>59.225265726127631</v>
      </c>
      <c r="L120" s="53">
        <f t="shared" si="41"/>
        <v>60.821579971313476</v>
      </c>
      <c r="M120" s="53">
        <f t="shared" si="41"/>
        <v>35.631017091369628</v>
      </c>
      <c r="N120" s="53">
        <f t="shared" si="41"/>
        <v>99.878781611633315</v>
      </c>
      <c r="O120" s="53">
        <f t="shared" si="41"/>
        <v>86.791926634578687</v>
      </c>
      <c r="P120" s="53">
        <f t="shared" si="41"/>
        <v>103.03723276416778</v>
      </c>
      <c r="Q120" s="53">
        <f t="shared" si="41"/>
        <v>108.16111262720109</v>
      </c>
      <c r="R120" s="53">
        <f t="shared" si="41"/>
        <v>112.22401969327254</v>
      </c>
      <c r="S120" s="53">
        <f t="shared" si="41"/>
        <v>97.832616801941228</v>
      </c>
      <c r="T120" s="53">
        <f t="shared" si="41"/>
        <v>100.57369565982148</v>
      </c>
      <c r="U120" s="53">
        <f t="shared" si="41"/>
        <v>97.310107777566188</v>
      </c>
      <c r="V120" s="53">
        <f t="shared" si="41"/>
        <v>88.884558001259592</v>
      </c>
      <c r="W120" s="53">
        <f t="shared" si="41"/>
        <v>85.427687322214567</v>
      </c>
      <c r="X120" s="53">
        <f t="shared" si="41"/>
        <v>70.932797162834547</v>
      </c>
      <c r="Y120" s="53">
        <f t="shared" si="41"/>
        <v>73.203010912029995</v>
      </c>
      <c r="Z120" s="53">
        <f t="shared" si="41"/>
        <v>75.047924403541174</v>
      </c>
      <c r="AA120" s="53">
        <f t="shared" si="41"/>
        <v>64.542479966056362</v>
      </c>
      <c r="AB120" s="53">
        <f t="shared" si="41"/>
        <v>67.280343306206774</v>
      </c>
      <c r="AC120" s="53">
        <f t="shared" si="41"/>
        <v>70.641858714835365</v>
      </c>
      <c r="AD120" s="53">
        <f t="shared" si="41"/>
        <v>72.056192600258953</v>
      </c>
      <c r="AE120" s="53">
        <f t="shared" si="41"/>
        <v>71.55531997611817</v>
      </c>
      <c r="AF120" s="53">
        <f t="shared" si="41"/>
        <v>76.583738249431789</v>
      </c>
      <c r="AG120" s="53">
        <f t="shared" si="41"/>
        <v>77.449650036020145</v>
      </c>
      <c r="AH120" s="53">
        <f t="shared" si="41"/>
        <v>69.758811970509512</v>
      </c>
      <c r="AI120" s="53">
        <f t="shared" si="41"/>
        <v>66.980590913076526</v>
      </c>
      <c r="AJ120" s="53">
        <f t="shared" si="41"/>
        <v>70.705782713519426</v>
      </c>
      <c r="AK120" s="53">
        <f t="shared" si="41"/>
        <v>66.561206156897029</v>
      </c>
      <c r="AL120" s="53">
        <f t="shared" si="41"/>
        <v>64.528274232060284</v>
      </c>
      <c r="AM120" s="53">
        <f t="shared" si="41"/>
        <v>62.842717221974198</v>
      </c>
      <c r="AN120" s="53">
        <f t="shared" si="41"/>
        <v>63.704493152904554</v>
      </c>
      <c r="AO120" s="53">
        <f>SUM(AO121:AO122)</f>
        <v>62.84841716954115</v>
      </c>
      <c r="AP120" s="53">
        <f>SUM(AP121:AP122)</f>
        <v>61.115307998105372</v>
      </c>
      <c r="AQ120" s="53">
        <f>SUM(AQ121:AQ122)</f>
        <v>67.972550390156314</v>
      </c>
      <c r="AR120" s="53">
        <f>SUMPRODUCT(--(AR$9=YEAR(Quarterly_PJ!$B$9:FS$9)),Quarterly_PJ!$B94:FS94)</f>
        <v>69.648659748265885</v>
      </c>
      <c r="AS120" s="53">
        <f>SUM(AS121:AS122)</f>
        <v>62.688945985937288</v>
      </c>
    </row>
    <row r="121" spans="1:45" ht="17.25" x14ac:dyDescent="0.25">
      <c r="A121" s="50" t="s">
        <v>132</v>
      </c>
      <c r="B121" s="53">
        <f>SUMPRODUCT(--(B$9=YEAR(Quarterly_PJ!$B$9:FC$9)),Quarterly_PJ!$B95:FC95)</f>
        <v>7.2552824179458622</v>
      </c>
      <c r="C121" s="53">
        <f>SUMPRODUCT(--(C$9=YEAR(Quarterly_PJ!$B$9:FC$9)),Quarterly_PJ!$B95:FC95)</f>
        <v>6.0382939468002306</v>
      </c>
      <c r="D121" s="53">
        <f>SUMPRODUCT(--(D$9=YEAR(Quarterly_PJ!$B$9:FC$9)),Quarterly_PJ!$B95:FC95)</f>
        <v>4.7582785006141668</v>
      </c>
      <c r="E121" s="53">
        <f>SUMPRODUCT(--(E$9=YEAR(Quarterly_PJ!$B$9:FC$9)),Quarterly_PJ!$B95:FC95)</f>
        <v>4.2363231645011901</v>
      </c>
      <c r="F121" s="53">
        <f>SUMPRODUCT(--(F$9=YEAR(Quarterly_PJ!$B$9:FC$9)),Quarterly_PJ!$B95:FC95)</f>
        <v>3.2403280109024051</v>
      </c>
      <c r="G121" s="53">
        <f>SUMPRODUCT(--(G$9=YEAR(Quarterly_PJ!$B$9:FC$9)),Quarterly_PJ!$B95:FC95)</f>
        <v>2.6990844493675228</v>
      </c>
      <c r="H121" s="53">
        <f>SUMPRODUCT(--(H$9=YEAR(Quarterly_PJ!$B$9:FC$9)),Quarterly_PJ!$B95:FC95)</f>
        <v>2.5742976089859004</v>
      </c>
      <c r="I121" s="53">
        <f>SUMPRODUCT(--(I$9=YEAR(Quarterly_PJ!$B$9:FC$9)),Quarterly_PJ!$B95:FC95)</f>
        <v>1.7525065740394594</v>
      </c>
      <c r="J121" s="53">
        <f>SUMPRODUCT(--(J$9=YEAR(Quarterly_PJ!$B$9:FC$9)),Quarterly_PJ!$B95:FC95)</f>
        <v>1.0558308893966675</v>
      </c>
      <c r="K121" s="53">
        <f>SUMPRODUCT(--(K$9=YEAR(Quarterly_PJ!$B$9:FC$9)),Quarterly_PJ!$B95:FC95)</f>
        <v>3.6626040506744388</v>
      </c>
      <c r="L121" s="53">
        <f>SUMPRODUCT(--(L$9=YEAR(Quarterly_PJ!$B$9:FC$9)),Quarterly_PJ!$B95:FC95)</f>
        <v>6.7597955955505364</v>
      </c>
      <c r="M121" s="53">
        <f>SUMPRODUCT(--(M$9=YEAR(Quarterly_PJ!$B$9:FC$9)),Quarterly_PJ!$B95:FC95)</f>
        <v>3.7247393559265136</v>
      </c>
      <c r="N121" s="53">
        <f>SUMPRODUCT(--(N$9=YEAR(Quarterly_PJ!$B$9:FC$9)),Quarterly_PJ!$B95:FC95)</f>
        <v>5.2964246828842168</v>
      </c>
      <c r="O121" s="53">
        <f>SUMPRODUCT(--(O$9=YEAR(Quarterly_PJ!$B$9:FC$9)),Quarterly_PJ!$B95:FC95)</f>
        <v>4.0847393004798889</v>
      </c>
      <c r="P121" s="53">
        <f>SUMPRODUCT(--(P$9=YEAR(Quarterly_PJ!$B$9:FC$9)),Quarterly_PJ!$B95:FC95)</f>
        <v>6.3735617872238155</v>
      </c>
      <c r="Q121" s="53">
        <f>SUMPRODUCT(--(Q$9=YEAR(Quarterly_PJ!$B$9:FC$9)),Quarterly_PJ!$B95:FC95)</f>
        <v>10.727773083744051</v>
      </c>
      <c r="R121" s="53">
        <f>SUMPRODUCT(--(R$9=YEAR(Quarterly_PJ!$B$9:FC$9)),Quarterly_PJ!$B95:FC95)</f>
        <v>18.008452161461264</v>
      </c>
      <c r="S121" s="53">
        <f>SUMPRODUCT(--(S$9=YEAR(Quarterly_PJ!$B$9:FC$9)),Quarterly_PJ!$B95:FC95)</f>
        <v>22.395240299368776</v>
      </c>
      <c r="T121" s="53">
        <f>SUMPRODUCT(--(T$9=YEAR(Quarterly_PJ!$B$9:FC$9)),Quarterly_PJ!$B95:FC95)</f>
        <v>23.889275569702018</v>
      </c>
      <c r="U121" s="53">
        <f>SUMPRODUCT(--(U$9=YEAR(Quarterly_PJ!$B$9:FC$9)),Quarterly_PJ!$B95:FC95)</f>
        <v>25.806914116676769</v>
      </c>
      <c r="V121" s="53">
        <f>SUMPRODUCT(--(V$9=YEAR(Quarterly_PJ!$B$9:FC$9)),Quarterly_PJ!$B95:FC95)</f>
        <v>30.636999597739432</v>
      </c>
      <c r="W121" s="53">
        <f>SUMPRODUCT(--(W$9=YEAR(Quarterly_PJ!$B$9:FC$9)),Quarterly_PJ!$B95:FC95)</f>
        <v>38.692735644745554</v>
      </c>
      <c r="X121" s="53">
        <f>SUMPRODUCT(--(X$9=YEAR(Quarterly_PJ!$B$9:FC$9)),Quarterly_PJ!$B95:FC95)</f>
        <v>38.678596885041735</v>
      </c>
      <c r="Y121" s="53">
        <f>SUMPRODUCT(--(Y$9=YEAR(Quarterly_PJ!$B$9:FC$9)),Quarterly_PJ!$B95:FC95)</f>
        <v>53.69797058589625</v>
      </c>
      <c r="Z121" s="53">
        <f>SUMPRODUCT(--(Z$9=YEAR(Quarterly_PJ!$B$9:FC$9)),Quarterly_PJ!$B95:FC95)</f>
        <v>53.378952571947373</v>
      </c>
      <c r="AA121" s="53">
        <f>SUMPRODUCT(--(AA$9=YEAR(Quarterly_PJ!$B$9:FC$9)),Quarterly_PJ!$B95:FC95)</f>
        <v>46.528429511253442</v>
      </c>
      <c r="AB121" s="53">
        <f>SUMPRODUCT(--(AB$9=YEAR(Quarterly_PJ!$B$9:FC$9)),Quarterly_PJ!$B95:FC95)</f>
        <v>50.33865390131453</v>
      </c>
      <c r="AC121" s="53">
        <f>SUMPRODUCT(--(AC$9=YEAR(Quarterly_PJ!$B$9:FC$9)),Quarterly_PJ!$B95:FC95)</f>
        <v>53.387092675250919</v>
      </c>
      <c r="AD121" s="53">
        <f>SUMPRODUCT(--(AD$9=YEAR(Quarterly_PJ!$B$9:FC$9)),Quarterly_PJ!$B95:FC95)</f>
        <v>53.511680475114055</v>
      </c>
      <c r="AE121" s="53">
        <f>SUMPRODUCT(--(AE$9=YEAR(Quarterly_PJ!$B$9:FC$9)),Quarterly_PJ!$B95:FC95)</f>
        <v>56.604615602105611</v>
      </c>
      <c r="AF121" s="53">
        <f>SUMPRODUCT(--(AF$9=YEAR(Quarterly_PJ!$B$9:FC$9)),Quarterly_PJ!$B95:FC95)</f>
        <v>60.694120377205493</v>
      </c>
      <c r="AG121" s="53">
        <f>SUMPRODUCT(--(AG$9=YEAR(Quarterly_PJ!$B$9:FC$9)),Quarterly_PJ!$B95:FC95)</f>
        <v>64.167891508963535</v>
      </c>
      <c r="AH121" s="53">
        <f>SUMPRODUCT(--(AH$9=YEAR(Quarterly_PJ!$B$9:FC$9)),Quarterly_PJ!$B95:FC95)</f>
        <v>57.821965278026759</v>
      </c>
      <c r="AI121" s="53">
        <f>SUMPRODUCT(--(AI$9=YEAR(Quarterly_PJ!$B$9:FC$9)),Quarterly_PJ!$B95:FC95)</f>
        <v>54.960749523288861</v>
      </c>
      <c r="AJ121" s="53">
        <f>SUMPRODUCT(--(AJ$9=YEAR(Quarterly_PJ!$B$9:FC$9)),Quarterly_PJ!$B95:FC95)</f>
        <v>57.610579107728498</v>
      </c>
      <c r="AK121" s="53">
        <f>SUMPRODUCT(--(AK$9=YEAR(Quarterly_PJ!$B$9:FC$9)),Quarterly_PJ!$B95:FC95)</f>
        <v>51.298451034486078</v>
      </c>
      <c r="AL121" s="53">
        <f>SUMPRODUCT(--(AL$9=YEAR(Quarterly_PJ!$B$9:FC$9)),Quarterly_PJ!$B95:FC95)</f>
        <v>49.360526996364129</v>
      </c>
      <c r="AM121" s="53">
        <f>SUMPRODUCT(--(AM$9=YEAR(Quarterly_PJ!$B$9:FC$9)),Quarterly_PJ!$B95:FC95)</f>
        <v>51.228269201473303</v>
      </c>
      <c r="AN121" s="53">
        <f>SUMPRODUCT(--(AN$9=YEAR(Quarterly_PJ!$B$9:FC$9)),Quarterly_PJ!$B95:FC95)</f>
        <v>49.062514700704511</v>
      </c>
      <c r="AO121" s="53">
        <f>SUMPRODUCT(--(AO$9=YEAR(Quarterly_PJ!$B$9:FF$9)),Quarterly_PJ!$B95:FF95)</f>
        <v>45.189578851019164</v>
      </c>
      <c r="AP121" s="53">
        <f>SUMPRODUCT(--(AP$9=YEAR(Quarterly_PJ!$B$9:FI$9)),Quarterly_PJ!$B95:FI95)</f>
        <v>47.45616302914312</v>
      </c>
      <c r="AQ121" s="53">
        <f>SUMPRODUCT(--(AQ$9=YEAR(Quarterly_PJ!$B$9:FU$9)),Quarterly_PJ!$B95:FU95)</f>
        <v>51.961135214776625</v>
      </c>
      <c r="AR121" s="53">
        <f>SUMPRODUCT(--(AR$9=YEAR(Quarterly_PJ!$B$9:FS$9)),Quarterly_PJ!$B95:FS95)</f>
        <v>53.972892286113293</v>
      </c>
      <c r="AS121" s="53">
        <f>SUMPRODUCT(--(AS$9=YEAR(Quarterly_PJ!$B$9:FU$9)),Quarterly_PJ!$B95:FU95)</f>
        <v>48.413240509416212</v>
      </c>
    </row>
    <row r="122" spans="1:45" ht="17.25" x14ac:dyDescent="0.25">
      <c r="A122" s="50" t="s">
        <v>133</v>
      </c>
      <c r="B122" s="53">
        <f>SUMPRODUCT(--(B$9=YEAR(Quarterly_PJ!$B$9:FC$9)),Quarterly_PJ!$B96:FC96)</f>
        <v>51.610453697891231</v>
      </c>
      <c r="C122" s="53">
        <f>SUMPRODUCT(--(C$9=YEAR(Quarterly_PJ!$B$9:FC$9)),Quarterly_PJ!$B96:FC96)</f>
        <v>51.084379805831908</v>
      </c>
      <c r="D122" s="53">
        <f>SUMPRODUCT(--(D$9=YEAR(Quarterly_PJ!$B$9:FC$9)),Quarterly_PJ!$B96:FC96)</f>
        <v>61.258303447608938</v>
      </c>
      <c r="E122" s="53">
        <f>SUMPRODUCT(--(E$9=YEAR(Quarterly_PJ!$B$9:FC$9)),Quarterly_PJ!$B96:FC96)</f>
        <v>55.993647758712768</v>
      </c>
      <c r="F122" s="53">
        <f>SUMPRODUCT(--(F$9=YEAR(Quarterly_PJ!$B$9:FC$9)),Quarterly_PJ!$B96:FC96)</f>
        <v>55.361537982597355</v>
      </c>
      <c r="G122" s="53">
        <f>SUMPRODUCT(--(G$9=YEAR(Quarterly_PJ!$B$9:FC$9)),Quarterly_PJ!$B96:FC96)</f>
        <v>57.741139891548151</v>
      </c>
      <c r="H122" s="53">
        <f>SUMPRODUCT(--(H$9=YEAR(Quarterly_PJ!$B$9:FC$9)),Quarterly_PJ!$B96:FC96)</f>
        <v>54.525661874771117</v>
      </c>
      <c r="I122" s="53">
        <f>SUMPRODUCT(--(I$9=YEAR(Quarterly_PJ!$B$9:FC$9)),Quarterly_PJ!$B96:FC96)</f>
        <v>57.810037261695861</v>
      </c>
      <c r="J122" s="53">
        <f>SUMPRODUCT(--(J$9=YEAR(Quarterly_PJ!$B$9:FC$9)),Quarterly_PJ!$B96:FC96)</f>
        <v>53.390129396781916</v>
      </c>
      <c r="K122" s="53">
        <f>SUMPRODUCT(--(K$9=YEAR(Quarterly_PJ!$B$9:FC$9)),Quarterly_PJ!$B96:FC96)</f>
        <v>55.562661675453192</v>
      </c>
      <c r="L122" s="53">
        <f>SUMPRODUCT(--(L$9=YEAR(Quarterly_PJ!$B$9:FC$9)),Quarterly_PJ!$B96:FC96)</f>
        <v>54.06178437576294</v>
      </c>
      <c r="M122" s="53">
        <f>SUMPRODUCT(--(M$9=YEAR(Quarterly_PJ!$B$9:FC$9)),Quarterly_PJ!$B96:FC96)</f>
        <v>31.906277735443116</v>
      </c>
      <c r="N122" s="53">
        <f>SUMPRODUCT(--(N$9=YEAR(Quarterly_PJ!$B$9:FC$9)),Quarterly_PJ!$B96:FC96)</f>
        <v>94.582356928749093</v>
      </c>
      <c r="O122" s="53">
        <f>SUMPRODUCT(--(O$9=YEAR(Quarterly_PJ!$B$9:FC$9)),Quarterly_PJ!$B96:FC96)</f>
        <v>82.707187334098805</v>
      </c>
      <c r="P122" s="53">
        <f>SUMPRODUCT(--(P$9=YEAR(Quarterly_PJ!$B$9:FC$9)),Quarterly_PJ!$B96:FC96)</f>
        <v>96.663670976943962</v>
      </c>
      <c r="Q122" s="53">
        <f>SUMPRODUCT(--(Q$9=YEAR(Quarterly_PJ!$B$9:FC$9)),Quarterly_PJ!$B96:FC96)</f>
        <v>97.433339543457038</v>
      </c>
      <c r="R122" s="53">
        <f>SUMPRODUCT(--(R$9=YEAR(Quarterly_PJ!$B$9:FC$9)),Quarterly_PJ!$B96:FC96)</f>
        <v>94.215567531811274</v>
      </c>
      <c r="S122" s="53">
        <f>SUMPRODUCT(--(S$9=YEAR(Quarterly_PJ!$B$9:FC$9)),Quarterly_PJ!$B96:FC96)</f>
        <v>75.437376502572448</v>
      </c>
      <c r="T122" s="53">
        <f>SUMPRODUCT(--(T$9=YEAR(Quarterly_PJ!$B$9:FC$9)),Quarterly_PJ!$B96:FC96)</f>
        <v>76.68442009011946</v>
      </c>
      <c r="U122" s="53">
        <f>SUMPRODUCT(--(U$9=YEAR(Quarterly_PJ!$B$9:FC$9)),Quarterly_PJ!$B96:FC96)</f>
        <v>71.503193660889423</v>
      </c>
      <c r="V122" s="53">
        <f>SUMPRODUCT(--(V$9=YEAR(Quarterly_PJ!$B$9:FC$9)),Quarterly_PJ!$B96:FC96)</f>
        <v>58.247558403520152</v>
      </c>
      <c r="W122" s="53">
        <f>SUMPRODUCT(--(W$9=YEAR(Quarterly_PJ!$B$9:FC$9)),Quarterly_PJ!$B96:FC96)</f>
        <v>46.734951677469013</v>
      </c>
      <c r="X122" s="53">
        <f>SUMPRODUCT(--(X$9=YEAR(Quarterly_PJ!$B$9:FC$9)),Quarterly_PJ!$B96:FC96)</f>
        <v>32.254200277792812</v>
      </c>
      <c r="Y122" s="53">
        <f>SUMPRODUCT(--(Y$9=YEAR(Quarterly_PJ!$B$9:FC$9)),Quarterly_PJ!$B96:FC96)</f>
        <v>19.505040326133749</v>
      </c>
      <c r="Z122" s="53">
        <f>SUMPRODUCT(--(Z$9=YEAR(Quarterly_PJ!$B$9:FC$9)),Quarterly_PJ!$B96:FC96)</f>
        <v>21.668971831593808</v>
      </c>
      <c r="AA122" s="53">
        <f>SUMPRODUCT(--(AA$9=YEAR(Quarterly_PJ!$B$9:FC$9)),Quarterly_PJ!$B96:FC96)</f>
        <v>18.014050454802916</v>
      </c>
      <c r="AB122" s="53">
        <f>SUMPRODUCT(--(AB$9=YEAR(Quarterly_PJ!$B$9:FC$9)),Quarterly_PJ!$B96:FC96)</f>
        <v>16.941689404892248</v>
      </c>
      <c r="AC122" s="53">
        <f>SUMPRODUCT(--(AC$9=YEAR(Quarterly_PJ!$B$9:FC$9)),Quarterly_PJ!$B96:FC96)</f>
        <v>17.254766039584442</v>
      </c>
      <c r="AD122" s="53">
        <f>SUMPRODUCT(--(AD$9=YEAR(Quarterly_PJ!$B$9:FC$9)),Quarterly_PJ!$B96:FC96)</f>
        <v>18.544512125144898</v>
      </c>
      <c r="AE122" s="53">
        <f>SUMPRODUCT(--(AE$9=YEAR(Quarterly_PJ!$B$9:FC$9)),Quarterly_PJ!$B96:FC96)</f>
        <v>14.950704374012561</v>
      </c>
      <c r="AF122" s="53">
        <f>SUMPRODUCT(--(AF$9=YEAR(Quarterly_PJ!$B$9:FC$9)),Quarterly_PJ!$B96:FC96)</f>
        <v>15.889617872226296</v>
      </c>
      <c r="AG122" s="53">
        <f>SUMPRODUCT(--(AG$9=YEAR(Quarterly_PJ!$B$9:FC$9)),Quarterly_PJ!$B96:FC96)</f>
        <v>13.281758527056613</v>
      </c>
      <c r="AH122" s="53">
        <f>SUMPRODUCT(--(AH$9=YEAR(Quarterly_PJ!$B$9:FC$9)),Quarterly_PJ!$B96:FC96)</f>
        <v>11.936846692482749</v>
      </c>
      <c r="AI122" s="53">
        <f>SUMPRODUCT(--(AI$9=YEAR(Quarterly_PJ!$B$9:FC$9)),Quarterly_PJ!$B96:FC96)</f>
        <v>12.019841389787658</v>
      </c>
      <c r="AJ122" s="53">
        <f>SUMPRODUCT(--(AJ$9=YEAR(Quarterly_PJ!$B$9:FC$9)),Quarterly_PJ!$B96:FC96)</f>
        <v>13.095203605790925</v>
      </c>
      <c r="AK122" s="53">
        <f>SUMPRODUCT(--(AK$9=YEAR(Quarterly_PJ!$B$9:FC$9)),Quarterly_PJ!$B96:FC96)</f>
        <v>15.262755122410947</v>
      </c>
      <c r="AL122" s="53">
        <f>SUMPRODUCT(--(AL$9=YEAR(Quarterly_PJ!$B$9:FC$9)),Quarterly_PJ!$B96:FC96)</f>
        <v>15.167747235696151</v>
      </c>
      <c r="AM122" s="53">
        <f>SUMPRODUCT(--(AM$9=YEAR(Quarterly_PJ!$B$9:FC$9)),Quarterly_PJ!$B96:FC96)</f>
        <v>11.614448020500893</v>
      </c>
      <c r="AN122" s="53">
        <f>SUMPRODUCT(--(AN$9=YEAR(Quarterly_PJ!$B$9:FC$9)),Quarterly_PJ!$B96:FC96)</f>
        <v>14.641978452200043</v>
      </c>
      <c r="AO122" s="53">
        <f>SUMPRODUCT(--(AO$9=YEAR(Quarterly_PJ!$B$9:FF$9)),Quarterly_PJ!$B96:FF96)</f>
        <v>17.658838318521987</v>
      </c>
      <c r="AP122" s="53">
        <f>SUMPRODUCT(--(AP$9=YEAR(Quarterly_PJ!$B$9:FI$9)),Quarterly_PJ!$B96:FI96)</f>
        <v>13.659144968962252</v>
      </c>
      <c r="AQ122" s="53">
        <f>SUMPRODUCT(--(AQ$9=YEAR(Quarterly_PJ!$B$9:FU$9)),Quarterly_PJ!$B96:FU96)</f>
        <v>16.011415175379689</v>
      </c>
      <c r="AR122" s="53">
        <f>SUMPRODUCT(--(AR$9=YEAR(Quarterly_PJ!$B$9:FS$9)),Quarterly_PJ!$B96:FS96)</f>
        <v>15.675767462152603</v>
      </c>
      <c r="AS122" s="53">
        <f>SUMPRODUCT(--(AS$9=YEAR(Quarterly_PJ!$B$9:FU$9)),Quarterly_PJ!$B96:FU96)</f>
        <v>14.275705476521077</v>
      </c>
    </row>
    <row r="123" spans="1:45" ht="15" x14ac:dyDescent="0.25">
      <c r="A123" s="49" t="s">
        <v>26</v>
      </c>
      <c r="B123" s="53">
        <f>SUMPRODUCT(--(B$9=YEAR(Quarterly_PJ!$B$9:FC$9)),Quarterly_PJ!$B97:FC97)</f>
        <v>27.648739579999997</v>
      </c>
      <c r="C123" s="53">
        <f>SUMPRODUCT(--(C$9=YEAR(Quarterly_PJ!$B$9:FC$9)),Quarterly_PJ!$B97:FC97)</f>
        <v>25.519359799999997</v>
      </c>
      <c r="D123" s="53">
        <f>SUMPRODUCT(--(D$9=YEAR(Quarterly_PJ!$B$9:FC$9)),Quarterly_PJ!$B97:FC97)</f>
        <v>31.03415502</v>
      </c>
      <c r="E123" s="53">
        <f>SUMPRODUCT(--(E$9=YEAR(Quarterly_PJ!$B$9:FC$9)),Quarterly_PJ!$B97:FC97)</f>
        <v>30.15915562</v>
      </c>
      <c r="F123" s="53">
        <f>SUMPRODUCT(--(F$9=YEAR(Quarterly_PJ!$B$9:FC$9)),Quarterly_PJ!$B97:FC97)</f>
        <v>28.92799514</v>
      </c>
      <c r="G123" s="53">
        <f>SUMPRODUCT(--(G$9=YEAR(Quarterly_PJ!$B$9:FC$9)),Quarterly_PJ!$B97:FC97)</f>
        <v>29.984477599999998</v>
      </c>
      <c r="H123" s="53">
        <f>SUMPRODUCT(--(H$9=YEAR(Quarterly_PJ!$B$9:FC$9)),Quarterly_PJ!$B97:FC97)</f>
        <v>30.077495139999996</v>
      </c>
      <c r="I123" s="53">
        <f>SUMPRODUCT(--(I$9=YEAR(Quarterly_PJ!$B$9:FC$9)),Quarterly_PJ!$B97:FC97)</f>
        <v>31.17416412</v>
      </c>
      <c r="J123" s="53">
        <f>SUMPRODUCT(--(J$9=YEAR(Quarterly_PJ!$B$9:FC$9)),Quarterly_PJ!$B97:FC97)</f>
        <v>25.452412919999997</v>
      </c>
      <c r="K123" s="53">
        <f>SUMPRODUCT(--(K$9=YEAR(Quarterly_PJ!$B$9:FC$9)),Quarterly_PJ!$B97:FC97)</f>
        <v>28.099941320000003</v>
      </c>
      <c r="L123" s="53">
        <f>SUMPRODUCT(--(L$9=YEAR(Quarterly_PJ!$B$9:FC$9)),Quarterly_PJ!$B97:FC97)</f>
        <v>28.322622459999998</v>
      </c>
      <c r="M123" s="53">
        <f>SUMPRODUCT(--(M$9=YEAR(Quarterly_PJ!$B$9:FC$9)),Quarterly_PJ!$B97:FC97)</f>
        <v>15.085900059999997</v>
      </c>
      <c r="N123" s="53">
        <f>SUMPRODUCT(--(N$9=YEAR(Quarterly_PJ!$B$9:FC$9)),Quarterly_PJ!$B97:FC97)</f>
        <v>28.212730259999994</v>
      </c>
      <c r="O123" s="53">
        <f>SUMPRODUCT(--(O$9=YEAR(Quarterly_PJ!$B$9:FC$9)),Quarterly_PJ!$B97:FC97)</f>
        <v>46.062580080000004</v>
      </c>
      <c r="P123" s="53">
        <f>SUMPRODUCT(--(P$9=YEAR(Quarterly_PJ!$B$9:FC$9)),Quarterly_PJ!$B97:FC97)</f>
        <v>54.807838139999994</v>
      </c>
      <c r="Q123" s="53">
        <f>SUMPRODUCT(--(Q$9=YEAR(Quarterly_PJ!$B$9:FC$9)),Quarterly_PJ!$B97:FC97)</f>
        <v>62.701178759999991</v>
      </c>
      <c r="R123" s="53">
        <f>SUMPRODUCT(--(R$9=YEAR(Quarterly_PJ!$B$9:FC$9)),Quarterly_PJ!$B97:FC97)</f>
        <v>61.819297662829293</v>
      </c>
      <c r="S123" s="53">
        <f>SUMPRODUCT(--(S$9=YEAR(Quarterly_PJ!$B$9:FC$9)),Quarterly_PJ!$B97:FC97)</f>
        <v>65.510782368959397</v>
      </c>
      <c r="T123" s="53">
        <f>SUMPRODUCT(--(T$9=YEAR(Quarterly_PJ!$B$9:FC$9)),Quarterly_PJ!$B97:FC97)</f>
        <v>64.291487699627922</v>
      </c>
      <c r="U123" s="53">
        <f>SUMPRODUCT(--(U$9=YEAR(Quarterly_PJ!$B$9:FC$9)),Quarterly_PJ!$B97:FC97)</f>
        <v>68.063730300284988</v>
      </c>
      <c r="V123" s="53">
        <f>SUMPRODUCT(--(V$9=YEAR(Quarterly_PJ!$B$9:FC$9)),Quarterly_PJ!$B97:FC97)</f>
        <v>71.828024297594183</v>
      </c>
      <c r="W123" s="53">
        <f>SUMPRODUCT(--(W$9=YEAR(Quarterly_PJ!$B$9:FC$9)),Quarterly_PJ!$B97:FC97)</f>
        <v>70.608649617284925</v>
      </c>
      <c r="X123" s="53">
        <f>SUMPRODUCT(--(X$9=YEAR(Quarterly_PJ!$B$9:FC$9)),Quarterly_PJ!$B97:FC97)</f>
        <v>66.245210940488491</v>
      </c>
      <c r="Y123" s="53">
        <f>SUMPRODUCT(--(Y$9=YEAR(Quarterly_PJ!$B$9:FC$9)),Quarterly_PJ!$B97:FC97)</f>
        <v>73.557607507362633</v>
      </c>
      <c r="Z123" s="53">
        <f>SUMPRODUCT(--(Z$9=YEAR(Quarterly_PJ!$B$9:FC$9)),Quarterly_PJ!$B97:FC97)</f>
        <v>80.708062139180214</v>
      </c>
      <c r="AA123" s="53">
        <f>SUMPRODUCT(--(AA$9=YEAR(Quarterly_PJ!$B$9:FC$9)),Quarterly_PJ!$B97:FC97)</f>
        <v>78.12532199794488</v>
      </c>
      <c r="AB123" s="53">
        <f>SUMPRODUCT(--(AB$9=YEAR(Quarterly_PJ!$B$9:FC$9)),Quarterly_PJ!$B97:FC97)</f>
        <v>83.652069579504229</v>
      </c>
      <c r="AC123" s="53">
        <f>SUMPRODUCT(--(AC$9=YEAR(Quarterly_PJ!$B$9:FC$9)),Quarterly_PJ!$B97:FC97)</f>
        <v>80.71489939709538</v>
      </c>
      <c r="AD123" s="53">
        <f>SUMPRODUCT(--(AD$9=YEAR(Quarterly_PJ!$B$9:FC$9)),Quarterly_PJ!$B97:FC97)</f>
        <v>87.074772624422252</v>
      </c>
      <c r="AE123" s="53">
        <f>SUMPRODUCT(--(AE$9=YEAR(Quarterly_PJ!$B$9:FC$9)),Quarterly_PJ!$B97:FC97)</f>
        <v>84.476309595324764</v>
      </c>
      <c r="AF123" s="53">
        <f>SUMPRODUCT(--(AF$9=YEAR(Quarterly_PJ!$B$9:FC$9)),Quarterly_PJ!$B97:FC97)</f>
        <v>74.273654175000374</v>
      </c>
      <c r="AG123" s="53">
        <f>SUMPRODUCT(--(AG$9=YEAR(Quarterly_PJ!$B$9:FC$9)),Quarterly_PJ!$B97:FC97)</f>
        <v>74.882195559134686</v>
      </c>
      <c r="AH123" s="53">
        <f>SUMPRODUCT(--(AH$9=YEAR(Quarterly_PJ!$B$9:FC$9)),Quarterly_PJ!$B97:FC97)</f>
        <v>75.95688098388257</v>
      </c>
      <c r="AI123" s="53">
        <f>SUMPRODUCT(--(AI$9=YEAR(Quarterly_PJ!$B$9:FC$9)),Quarterly_PJ!$B97:FC97)</f>
        <v>72.34184093331379</v>
      </c>
      <c r="AJ123" s="53">
        <f>SUMPRODUCT(--(AJ$9=YEAR(Quarterly_PJ!$B$9:FC$9)),Quarterly_PJ!$B97:FC97)</f>
        <v>73.947165769324258</v>
      </c>
      <c r="AK123" s="53">
        <f>SUMPRODUCT(--(AK$9=YEAR(Quarterly_PJ!$B$9:FC$9)),Quarterly_PJ!$B97:FC97)</f>
        <v>71.997483623964769</v>
      </c>
      <c r="AL123" s="53">
        <f>SUMPRODUCT(--(AL$9=YEAR(Quarterly_PJ!$B$9:FC$9)),Quarterly_PJ!$B97:FC97)</f>
        <v>81.231732506627665</v>
      </c>
      <c r="AM123" s="53">
        <f>SUMPRODUCT(--(AM$9=YEAR(Quarterly_PJ!$B$9:FC$9)),Quarterly_PJ!$B97:FC97)</f>
        <v>83.420727121116727</v>
      </c>
      <c r="AN123" s="53">
        <f>SUMPRODUCT(--(AN$9=YEAR(Quarterly_PJ!$B$9:FC$9)),Quarterly_PJ!$B97:FC97)</f>
        <v>91.781735106187938</v>
      </c>
      <c r="AO123" s="53">
        <f>SUMPRODUCT(--(AO$9=YEAR(Quarterly_PJ!$B$9:FF$9)),Quarterly_PJ!$B97:FF97)</f>
        <v>87.89298207310685</v>
      </c>
      <c r="AP123" s="53">
        <f>SUMPRODUCT(--(AP$9=YEAR(Quarterly_PJ!$B$9:FI$9)),Quarterly_PJ!$B97:FI97)</f>
        <v>85.172077728834182</v>
      </c>
      <c r="AQ123" s="53">
        <f>SUMPRODUCT(--(AQ$9=YEAR(Quarterly_PJ!$B$9:FU$9)),Quarterly_PJ!$B97:FU97)</f>
        <v>92.28177895371249</v>
      </c>
      <c r="AR123" s="53">
        <f>SUMPRODUCT(--(AR$9=YEAR(Quarterly_PJ!$B$9:FS$9)),Quarterly_PJ!$B97:FS97)</f>
        <v>83.514098530481377</v>
      </c>
      <c r="AS123" s="53">
        <f>SUMPRODUCT(--(AS$9=YEAR(Quarterly_PJ!$B$9:FU$9)),Quarterly_PJ!$B97:FU97)</f>
        <v>89.309361033636435</v>
      </c>
    </row>
    <row r="124" spans="1:45" ht="15" x14ac:dyDescent="0.25">
      <c r="A124" s="49" t="s">
        <v>27</v>
      </c>
      <c r="B124" s="53">
        <f>SUMPRODUCT(--(B$9=YEAR(Quarterly_PJ!$B$9:FC$9)),Quarterly_PJ!$B98:FC98)</f>
        <v>63.129371260821657</v>
      </c>
      <c r="C124" s="53">
        <f>SUMPRODUCT(--(C$9=YEAR(Quarterly_PJ!$B$9:FC$9)),Quarterly_PJ!$B98:FC98)</f>
        <v>43.810874994089239</v>
      </c>
      <c r="D124" s="53">
        <f>SUMPRODUCT(--(D$9=YEAR(Quarterly_PJ!$B$9:FC$9)),Quarterly_PJ!$B98:FC98)</f>
        <v>51.31337260161812</v>
      </c>
      <c r="E124" s="53">
        <f>SUMPRODUCT(--(E$9=YEAR(Quarterly_PJ!$B$9:FC$9)),Quarterly_PJ!$B98:FC98)</f>
        <v>47.176539764977591</v>
      </c>
      <c r="F124" s="53">
        <f>SUMPRODUCT(--(F$9=YEAR(Quarterly_PJ!$B$9:FC$9)),Quarterly_PJ!$B98:FC98)</f>
        <v>37.668722282071002</v>
      </c>
      <c r="G124" s="53">
        <f>SUMPRODUCT(--(G$9=YEAR(Quarterly_PJ!$B$9:FC$9)),Quarterly_PJ!$B98:FC98)</f>
        <v>38.789219642516429</v>
      </c>
      <c r="H124" s="53">
        <f>SUMPRODUCT(--(H$9=YEAR(Quarterly_PJ!$B$9:FC$9)),Quarterly_PJ!$B98:FC98)</f>
        <v>34.624600877448721</v>
      </c>
      <c r="I124" s="53">
        <f>SUMPRODUCT(--(I$9=YEAR(Quarterly_PJ!$B$9:FC$9)),Quarterly_PJ!$B98:FC98)</f>
        <v>25.160884052081681</v>
      </c>
      <c r="J124" s="53">
        <f>SUMPRODUCT(--(J$9=YEAR(Quarterly_PJ!$B$9:FC$9)),Quarterly_PJ!$B98:FC98)</f>
        <v>17.50771167133388</v>
      </c>
      <c r="K124" s="53">
        <f>SUMPRODUCT(--(K$9=YEAR(Quarterly_PJ!$B$9:FC$9)),Quarterly_PJ!$B98:FC98)</f>
        <v>15.50697625170509</v>
      </c>
      <c r="L124" s="53">
        <f>SUMPRODUCT(--(L$9=YEAR(Quarterly_PJ!$B$9:FC$9)),Quarterly_PJ!$B98:FC98)</f>
        <v>15.249872386971589</v>
      </c>
      <c r="M124" s="53">
        <f>SUMPRODUCT(--(M$9=YEAR(Quarterly_PJ!$B$9:FC$9)),Quarterly_PJ!$B98:FC98)</f>
        <v>13.307369759243342</v>
      </c>
      <c r="N124" s="53">
        <f>SUMPRODUCT(--(N$9=YEAR(Quarterly_PJ!$B$9:FC$9)),Quarterly_PJ!$B98:FC98)</f>
        <v>9.2181743061630392</v>
      </c>
      <c r="O124" s="53">
        <f>SUMPRODUCT(--(O$9=YEAR(Quarterly_PJ!$B$9:FC$9)),Quarterly_PJ!$B98:FC98)</f>
        <v>14.153662890496019</v>
      </c>
      <c r="P124" s="53">
        <f>SUMPRODUCT(--(P$9=YEAR(Quarterly_PJ!$B$9:FC$9)),Quarterly_PJ!$B98:FC98)</f>
        <v>13.221687004614971</v>
      </c>
      <c r="Q124" s="53">
        <f>SUMPRODUCT(--(Q$9=YEAR(Quarterly_PJ!$B$9:FC$9)),Quarterly_PJ!$B98:FC98)</f>
        <v>14.987288122664271</v>
      </c>
      <c r="R124" s="53">
        <f>SUMPRODUCT(--(R$9=YEAR(Quarterly_PJ!$B$9:FC$9)),Quarterly_PJ!$B98:FC98)</f>
        <v>17.202436647163971</v>
      </c>
      <c r="S124" s="53">
        <f>SUMPRODUCT(--(S$9=YEAR(Quarterly_PJ!$B$9:FC$9)),Quarterly_PJ!$B98:FC98)</f>
        <v>16.806076011788839</v>
      </c>
      <c r="T124" s="53">
        <f>SUMPRODUCT(--(T$9=YEAR(Quarterly_PJ!$B$9:FC$9)),Quarterly_PJ!$B98:FC98)</f>
        <v>18.236921448586902</v>
      </c>
      <c r="U124" s="53">
        <f>SUMPRODUCT(--(U$9=YEAR(Quarterly_PJ!$B$9:FC$9)),Quarterly_PJ!$B98:FC98)</f>
        <v>16.972628457460658</v>
      </c>
      <c r="V124" s="53">
        <f>SUMPRODUCT(--(V$9=YEAR(Quarterly_PJ!$B$9:FC$9)),Quarterly_PJ!$B98:FC98)</f>
        <v>22.44260098642399</v>
      </c>
      <c r="W124" s="53">
        <f>SUMPRODUCT(--(W$9=YEAR(Quarterly_PJ!$B$9:FC$9)),Quarterly_PJ!$B98:FC98)</f>
        <v>17.690036428968892</v>
      </c>
      <c r="X124" s="53">
        <f>SUMPRODUCT(--(X$9=YEAR(Quarterly_PJ!$B$9:FC$9)),Quarterly_PJ!$B98:FC98)</f>
        <v>19.689070600194093</v>
      </c>
      <c r="Y124" s="53">
        <f>SUMPRODUCT(--(Y$9=YEAR(Quarterly_PJ!$B$9:FC$9)),Quarterly_PJ!$B98:FC98)</f>
        <v>21.552378434219431</v>
      </c>
      <c r="Z124" s="53">
        <f>SUMPRODUCT(--(Z$9=YEAR(Quarterly_PJ!$B$9:FC$9)),Quarterly_PJ!$B98:FC98)</f>
        <v>22.04417200938304</v>
      </c>
      <c r="AA124" s="53">
        <f>SUMPRODUCT(--(AA$9=YEAR(Quarterly_PJ!$B$9:FC$9)),Quarterly_PJ!$B98:FC98)</f>
        <v>22.242837125277571</v>
      </c>
      <c r="AB124" s="53">
        <f>SUMPRODUCT(--(AB$9=YEAR(Quarterly_PJ!$B$9:FC$9)),Quarterly_PJ!$B98:FC98)</f>
        <v>22.53335974951672</v>
      </c>
      <c r="AC124" s="53">
        <f>SUMPRODUCT(--(AC$9=YEAR(Quarterly_PJ!$B$9:FC$9)),Quarterly_PJ!$B98:FC98)</f>
        <v>20.81538360733748</v>
      </c>
      <c r="AD124" s="53">
        <f>SUMPRODUCT(--(AD$9=YEAR(Quarterly_PJ!$B$9:FC$9)),Quarterly_PJ!$B98:FC98)</f>
        <v>25.039214257625577</v>
      </c>
      <c r="AE124" s="53">
        <f>SUMPRODUCT(--(AE$9=YEAR(Quarterly_PJ!$B$9:FC$9)),Quarterly_PJ!$B98:FC98)</f>
        <v>23.159911704139517</v>
      </c>
      <c r="AF124" s="53">
        <f>SUMPRODUCT(--(AF$9=YEAR(Quarterly_PJ!$B$9:FC$9)),Quarterly_PJ!$B98:FC98)</f>
        <v>21.301186635286459</v>
      </c>
      <c r="AG124" s="53">
        <f>SUMPRODUCT(--(AG$9=YEAR(Quarterly_PJ!$B$9:FC$9)),Quarterly_PJ!$B98:FC98)</f>
        <v>25.933448741012455</v>
      </c>
      <c r="AH124" s="53">
        <f>SUMPRODUCT(--(AH$9=YEAR(Quarterly_PJ!$B$9:FC$9)),Quarterly_PJ!$B98:FC98)</f>
        <v>23.928413570869669</v>
      </c>
      <c r="AI124" s="53">
        <f>SUMPRODUCT(--(AI$9=YEAR(Quarterly_PJ!$B$9:FC$9)),Quarterly_PJ!$B98:FC98)</f>
        <v>24.319121344315512</v>
      </c>
      <c r="AJ124" s="53">
        <f>SUMPRODUCT(--(AJ$9=YEAR(Quarterly_PJ!$B$9:FC$9)),Quarterly_PJ!$B98:FC98)</f>
        <v>29.648274550958511</v>
      </c>
      <c r="AK124" s="53">
        <f>SUMPRODUCT(--(AK$9=YEAR(Quarterly_PJ!$B$9:FC$9)),Quarterly_PJ!$B98:FC98)</f>
        <v>31.194642614252622</v>
      </c>
      <c r="AL124" s="53">
        <f>SUMPRODUCT(--(AL$9=YEAR(Quarterly_PJ!$B$9:FC$9)),Quarterly_PJ!$B98:FC98)</f>
        <v>22.680335964409011</v>
      </c>
      <c r="AM124" s="53">
        <f>SUMPRODUCT(--(AM$9=YEAR(Quarterly_PJ!$B$9:FC$9)),Quarterly_PJ!$B98:FC98)</f>
        <v>32.65632133722584</v>
      </c>
      <c r="AN124" s="53">
        <f>SUMPRODUCT(--(AN$9=YEAR(Quarterly_PJ!$B$9:FC$9)),Quarterly_PJ!$B98:FC98)</f>
        <v>31.509691282874641</v>
      </c>
      <c r="AO124" s="53">
        <f>SUMPRODUCT(--(AO$9=YEAR(Quarterly_PJ!$B$9:FF$9)),Quarterly_PJ!$B98:FF98)</f>
        <v>27.958440791404058</v>
      </c>
      <c r="AP124" s="53">
        <f>SUMPRODUCT(--(AP$9=YEAR(Quarterly_PJ!$B$9:FI$9)),Quarterly_PJ!$B98:FI98)</f>
        <v>27.933212250265573</v>
      </c>
      <c r="AQ124" s="53">
        <f>SUMPRODUCT(--(AQ$9=YEAR(Quarterly_PJ!$B$9:FU$9)),Quarterly_PJ!$B98:FU98)</f>
        <v>26.416424647874003</v>
      </c>
      <c r="AR124" s="53">
        <f>SUMPRODUCT(--(AR$9=YEAR(Quarterly_PJ!$B$9:FS$9)),Quarterly_PJ!$B98:FS98)</f>
        <v>26.808521469428769</v>
      </c>
      <c r="AS124" s="53">
        <f>SUMPRODUCT(--(AS$9=YEAR(Quarterly_PJ!$B$9:FU$9)),Quarterly_PJ!$B98:FU98)</f>
        <v>23.135960090085696</v>
      </c>
    </row>
    <row r="125" spans="1:45" ht="15" x14ac:dyDescent="0.25">
      <c r="A125" s="49" t="s">
        <v>28</v>
      </c>
      <c r="B125" s="53">
        <f t="shared" ref="B125:AN125" si="42">SUM(B126:B127)</f>
        <v>0</v>
      </c>
      <c r="C125" s="53">
        <f t="shared" si="42"/>
        <v>0</v>
      </c>
      <c r="D125" s="53">
        <f t="shared" si="42"/>
        <v>0</v>
      </c>
      <c r="E125" s="53">
        <f t="shared" si="42"/>
        <v>0</v>
      </c>
      <c r="F125" s="53">
        <f t="shared" si="42"/>
        <v>0</v>
      </c>
      <c r="G125" s="53">
        <f t="shared" si="42"/>
        <v>0</v>
      </c>
      <c r="H125" s="53">
        <f t="shared" si="42"/>
        <v>0</v>
      </c>
      <c r="I125" s="53">
        <f t="shared" si="42"/>
        <v>0</v>
      </c>
      <c r="J125" s="53">
        <f t="shared" si="42"/>
        <v>0</v>
      </c>
      <c r="K125" s="53">
        <f t="shared" si="42"/>
        <v>0</v>
      </c>
      <c r="L125" s="53">
        <f t="shared" si="42"/>
        <v>0</v>
      </c>
      <c r="M125" s="53">
        <f t="shared" si="42"/>
        <v>0</v>
      </c>
      <c r="N125" s="53">
        <f t="shared" si="42"/>
        <v>0.99415715999999987</v>
      </c>
      <c r="O125" s="53">
        <f t="shared" si="42"/>
        <v>22.545114019999996</v>
      </c>
      <c r="P125" s="53">
        <f t="shared" si="42"/>
        <v>30.464042849999998</v>
      </c>
      <c r="Q125" s="53">
        <f t="shared" si="42"/>
        <v>35.410208589999996</v>
      </c>
      <c r="R125" s="53">
        <f t="shared" si="42"/>
        <v>36.575201561268841</v>
      </c>
      <c r="S125" s="53">
        <f t="shared" si="42"/>
        <v>33.199032309765727</v>
      </c>
      <c r="T125" s="53">
        <f t="shared" si="42"/>
        <v>32.548034420704511</v>
      </c>
      <c r="U125" s="53">
        <f t="shared" si="42"/>
        <v>34.687996595313592</v>
      </c>
      <c r="V125" s="53">
        <f t="shared" si="42"/>
        <v>37.71819461719501</v>
      </c>
      <c r="W125" s="53">
        <f t="shared" si="42"/>
        <v>34.786349479731889</v>
      </c>
      <c r="X125" s="53">
        <f t="shared" si="42"/>
        <v>35.011902070834182</v>
      </c>
      <c r="Y125" s="53">
        <f t="shared" si="42"/>
        <v>38.406413497302744</v>
      </c>
      <c r="Z125" s="53">
        <f t="shared" si="42"/>
        <v>37.629162981767202</v>
      </c>
      <c r="AA125" s="53">
        <f t="shared" si="42"/>
        <v>38.839240016040243</v>
      </c>
      <c r="AB125" s="53">
        <f t="shared" si="42"/>
        <v>38.80650801360521</v>
      </c>
      <c r="AC125" s="53">
        <f t="shared" si="42"/>
        <v>37.831419643076579</v>
      </c>
      <c r="AD125" s="53">
        <f t="shared" si="42"/>
        <v>40.36362894375911</v>
      </c>
      <c r="AE125" s="53">
        <f t="shared" si="42"/>
        <v>38.618948659983765</v>
      </c>
      <c r="AF125" s="53">
        <f t="shared" si="42"/>
        <v>43.1425329784025</v>
      </c>
      <c r="AG125" s="53">
        <f t="shared" si="42"/>
        <v>40.6724572844427</v>
      </c>
      <c r="AH125" s="53">
        <f t="shared" si="42"/>
        <v>42.104367499279512</v>
      </c>
      <c r="AI125" s="53">
        <f t="shared" si="42"/>
        <v>38.820446243276798</v>
      </c>
      <c r="AJ125" s="53">
        <f t="shared" si="42"/>
        <v>41.23204783215386</v>
      </c>
      <c r="AK125" s="53">
        <f t="shared" si="42"/>
        <v>40.110822362261267</v>
      </c>
      <c r="AL125" s="53">
        <f t="shared" si="42"/>
        <v>45.734015894637558</v>
      </c>
      <c r="AM125" s="53">
        <f t="shared" si="42"/>
        <v>48.413218832877575</v>
      </c>
      <c r="AN125" s="53">
        <f t="shared" si="42"/>
        <v>48.254013726351957</v>
      </c>
      <c r="AO125" s="53">
        <f>SUM(AO126:AO127)</f>
        <v>44.842144270630733</v>
      </c>
      <c r="AP125" s="53">
        <f>SUM(AP126:AP127)</f>
        <v>44.420123863806644</v>
      </c>
      <c r="AQ125" s="53">
        <f>SUM(AQ126:AQ127)</f>
        <v>49.564449057786035</v>
      </c>
      <c r="AR125" s="53">
        <f>SUMPRODUCT(--(AR$9=YEAR(Quarterly_PJ!$B$9:FS$9)),Quarterly_PJ!$B99:FS99)</f>
        <v>53.492153851903176</v>
      </c>
      <c r="AS125" s="53">
        <f>SUM(AS126:AS127)</f>
        <v>56.688845346884655</v>
      </c>
    </row>
    <row r="126" spans="1:45" ht="15" x14ac:dyDescent="0.25">
      <c r="A126" s="50" t="s">
        <v>43</v>
      </c>
      <c r="B126" s="53">
        <f>SUMPRODUCT(--(B$9=YEAR(Quarterly_PJ!$B$9:FC$9)),Quarterly_PJ!$B100:FC100)</f>
        <v>0</v>
      </c>
      <c r="C126" s="53">
        <f>SUMPRODUCT(--(C$9=YEAR(Quarterly_PJ!$B$9:FC$9)),Quarterly_PJ!$B100:FC100)</f>
        <v>0</v>
      </c>
      <c r="D126" s="53">
        <f>SUMPRODUCT(--(D$9=YEAR(Quarterly_PJ!$B$9:FC$9)),Quarterly_PJ!$B100:FC100)</f>
        <v>0</v>
      </c>
      <c r="E126" s="53">
        <f>SUMPRODUCT(--(E$9=YEAR(Quarterly_PJ!$B$9:FC$9)),Quarterly_PJ!$B100:FC100)</f>
        <v>0</v>
      </c>
      <c r="F126" s="53">
        <f>SUMPRODUCT(--(F$9=YEAR(Quarterly_PJ!$B$9:FC$9)),Quarterly_PJ!$B100:FC100)</f>
        <v>0</v>
      </c>
      <c r="G126" s="53">
        <f>SUMPRODUCT(--(G$9=YEAR(Quarterly_PJ!$B$9:FC$9)),Quarterly_PJ!$B100:FC100)</f>
        <v>0</v>
      </c>
      <c r="H126" s="53">
        <f>SUMPRODUCT(--(H$9=YEAR(Quarterly_PJ!$B$9:FC$9)),Quarterly_PJ!$B100:FC100)</f>
        <v>0</v>
      </c>
      <c r="I126" s="53">
        <f>SUMPRODUCT(--(I$9=YEAR(Quarterly_PJ!$B$9:FC$9)),Quarterly_PJ!$B100:FC100)</f>
        <v>0</v>
      </c>
      <c r="J126" s="53">
        <f>SUMPRODUCT(--(J$9=YEAR(Quarterly_PJ!$B$9:FC$9)),Quarterly_PJ!$B100:FC100)</f>
        <v>0</v>
      </c>
      <c r="K126" s="53">
        <f>SUMPRODUCT(--(K$9=YEAR(Quarterly_PJ!$B$9:FC$9)),Quarterly_PJ!$B100:FC100)</f>
        <v>0</v>
      </c>
      <c r="L126" s="53">
        <f>SUMPRODUCT(--(L$9=YEAR(Quarterly_PJ!$B$9:FC$9)),Quarterly_PJ!$B100:FC100)</f>
        <v>0</v>
      </c>
      <c r="M126" s="53">
        <f>SUMPRODUCT(--(M$9=YEAR(Quarterly_PJ!$B$9:FC$9)),Quarterly_PJ!$B100:FC100)</f>
        <v>0</v>
      </c>
      <c r="N126" s="53">
        <f>SUMPRODUCT(--(N$9=YEAR(Quarterly_PJ!$B$9:FC$9)),Quarterly_PJ!$B100:FC100)</f>
        <v>0.87490915999999985</v>
      </c>
      <c r="O126" s="53">
        <f>SUMPRODUCT(--(O$9=YEAR(Quarterly_PJ!$B$9:FC$9)),Quarterly_PJ!$B100:FC100)</f>
        <v>22.227274019999996</v>
      </c>
      <c r="P126" s="53">
        <f>SUMPRODUCT(--(P$9=YEAR(Quarterly_PJ!$B$9:FC$9)),Quarterly_PJ!$B100:FC100)</f>
        <v>29.932066849999998</v>
      </c>
      <c r="Q126" s="53">
        <f>SUMPRODUCT(--(Q$9=YEAR(Quarterly_PJ!$B$9:FC$9)),Quarterly_PJ!$B100:FC100)</f>
        <v>35.282330189999996</v>
      </c>
      <c r="R126" s="53">
        <f>SUMPRODUCT(--(R$9=YEAR(Quarterly_PJ!$B$9:FC$9)),Quarterly_PJ!$B100:FC100)</f>
        <v>36.461567961268841</v>
      </c>
      <c r="S126" s="53">
        <f>SUMPRODUCT(--(S$9=YEAR(Quarterly_PJ!$B$9:FC$9)),Quarterly_PJ!$B100:FC100)</f>
        <v>33.199032309765727</v>
      </c>
      <c r="T126" s="53">
        <f>SUMPRODUCT(--(T$9=YEAR(Quarterly_PJ!$B$9:FC$9)),Quarterly_PJ!$B100:FC100)</f>
        <v>32.548034420704511</v>
      </c>
      <c r="U126" s="53">
        <f>SUMPRODUCT(--(U$9=YEAR(Quarterly_PJ!$B$9:FC$9)),Quarterly_PJ!$B100:FC100)</f>
        <v>34.687996595313592</v>
      </c>
      <c r="V126" s="53">
        <f>SUMPRODUCT(--(V$9=YEAR(Quarterly_PJ!$B$9:FC$9)),Quarterly_PJ!$B100:FC100)</f>
        <v>37.71819461719501</v>
      </c>
      <c r="W126" s="53">
        <f>SUMPRODUCT(--(W$9=YEAR(Quarterly_PJ!$B$9:FC$9)),Quarterly_PJ!$B100:FC100)</f>
        <v>34.786349479731889</v>
      </c>
      <c r="X126" s="53">
        <f>SUMPRODUCT(--(X$9=YEAR(Quarterly_PJ!$B$9:FC$9)),Quarterly_PJ!$B100:FC100)</f>
        <v>35.011902070834182</v>
      </c>
      <c r="Y126" s="53">
        <f>SUMPRODUCT(--(Y$9=YEAR(Quarterly_PJ!$B$9:FC$9)),Quarterly_PJ!$B100:FC100)</f>
        <v>38.228005497302746</v>
      </c>
      <c r="Z126" s="53">
        <f>SUMPRODUCT(--(Z$9=YEAR(Quarterly_PJ!$B$9:FC$9)),Quarterly_PJ!$B100:FC100)</f>
        <v>37.456554981767205</v>
      </c>
      <c r="AA126" s="53">
        <f>SUMPRODUCT(--(AA$9=YEAR(Quarterly_PJ!$B$9:FC$9)),Quarterly_PJ!$B100:FC100)</f>
        <v>38.710572816040241</v>
      </c>
      <c r="AB126" s="53">
        <f>SUMPRODUCT(--(AB$9=YEAR(Quarterly_PJ!$B$9:FC$9)),Quarterly_PJ!$B100:FC100)</f>
        <v>38.733196013605209</v>
      </c>
      <c r="AC126" s="53">
        <f>SUMPRODUCT(--(AC$9=YEAR(Quarterly_PJ!$B$9:FC$9)),Quarterly_PJ!$B100:FC100)</f>
        <v>37.706046843076578</v>
      </c>
      <c r="AD126" s="53">
        <f>SUMPRODUCT(--(AD$9=YEAR(Quarterly_PJ!$B$9:FC$9)),Quarterly_PJ!$B100:FC100)</f>
        <v>40.241318543759107</v>
      </c>
      <c r="AE126" s="53">
        <f>SUMPRODUCT(--(AE$9=YEAR(Quarterly_PJ!$B$9:FC$9)),Quarterly_PJ!$B100:FC100)</f>
        <v>38.483971059983766</v>
      </c>
      <c r="AF126" s="53">
        <f>SUMPRODUCT(--(AF$9=YEAR(Quarterly_PJ!$B$9:FC$9)),Quarterly_PJ!$B100:FC100)</f>
        <v>42.997440178402499</v>
      </c>
      <c r="AG126" s="53">
        <f>SUMPRODUCT(--(AG$9=YEAR(Quarterly_PJ!$B$9:FC$9)),Quarterly_PJ!$B100:FC100)</f>
        <v>40.597196484442698</v>
      </c>
      <c r="AH126" s="53">
        <f>SUMPRODUCT(--(AH$9=YEAR(Quarterly_PJ!$B$9:FC$9)),Quarterly_PJ!$B100:FC100)</f>
        <v>42.009804299279509</v>
      </c>
      <c r="AI126" s="53">
        <f>SUMPRODUCT(--(AI$9=YEAR(Quarterly_PJ!$B$9:FC$9)),Quarterly_PJ!$B100:FC100)</f>
        <v>38.698507043276798</v>
      </c>
      <c r="AJ126" s="53">
        <f>SUMPRODUCT(--(AJ$9=YEAR(Quarterly_PJ!$B$9:FC$9)),Quarterly_PJ!$B100:FC100)</f>
        <v>41.172331032153863</v>
      </c>
      <c r="AK126" s="53">
        <f>SUMPRODUCT(--(AK$9=YEAR(Quarterly_PJ!$B$9:FC$9)),Quarterly_PJ!$B100:FC100)</f>
        <v>40.039134362261265</v>
      </c>
      <c r="AL126" s="53">
        <f>SUMPRODUCT(--(AL$9=YEAR(Quarterly_PJ!$B$9:FC$9)),Quarterly_PJ!$B100:FC100)</f>
        <v>45.629987094637556</v>
      </c>
      <c r="AM126" s="53">
        <f>SUMPRODUCT(--(AM$9=YEAR(Quarterly_PJ!$B$9:FC$9)),Quarterly_PJ!$B100:FC100)</f>
        <v>48.329884432877577</v>
      </c>
      <c r="AN126" s="53">
        <f>SUMPRODUCT(--(AN$9=YEAR(Quarterly_PJ!$B$9:FC$9)),Quarterly_PJ!$B100:FC100)</f>
        <v>48.254013726351957</v>
      </c>
      <c r="AO126" s="53">
        <f>SUMPRODUCT(--(AO$9=YEAR(Quarterly_PJ!$B$9:FF$9)),Quarterly_PJ!$B100:FF100)</f>
        <v>44.842144270630733</v>
      </c>
      <c r="AP126" s="53">
        <f>SUMPRODUCT(--(AP$9=YEAR(Quarterly_PJ!$B$9:FI$9)),Quarterly_PJ!$B100:FI100)</f>
        <v>44.420123863806644</v>
      </c>
      <c r="AQ126" s="53">
        <f>SUMPRODUCT(--(AQ$9=YEAR(Quarterly_PJ!$B$9:FU$9)),Quarterly_PJ!$B100:FU100)</f>
        <v>49.564449057786035</v>
      </c>
      <c r="AR126" s="53">
        <f>SUMPRODUCT(--(AR$9=YEAR(Quarterly_PJ!$B$9:FS$9)),Quarterly_PJ!$B100:FS100)</f>
        <v>53.492153851903176</v>
      </c>
      <c r="AS126" s="53">
        <f>SUMPRODUCT(--(AS$9=YEAR(Quarterly_PJ!$B$9:FU$9)),Quarterly_PJ!$B100:FU100)</f>
        <v>56.688845346884655</v>
      </c>
    </row>
    <row r="127" spans="1:45" ht="15" x14ac:dyDescent="0.25">
      <c r="A127" s="50" t="s">
        <v>45</v>
      </c>
      <c r="B127" s="53">
        <f>SUMPRODUCT(--(B$9=YEAR(Quarterly_PJ!$B$9:FC$9)),Quarterly_PJ!$B101:FC101)</f>
        <v>0</v>
      </c>
      <c r="C127" s="53">
        <f>SUMPRODUCT(--(C$9=YEAR(Quarterly_PJ!$B$9:FC$9)),Quarterly_PJ!$B101:FC101)</f>
        <v>0</v>
      </c>
      <c r="D127" s="53">
        <f>SUMPRODUCT(--(D$9=YEAR(Quarterly_PJ!$B$9:FC$9)),Quarterly_PJ!$B101:FC101)</f>
        <v>0</v>
      </c>
      <c r="E127" s="53">
        <f>SUMPRODUCT(--(E$9=YEAR(Quarterly_PJ!$B$9:FC$9)),Quarterly_PJ!$B101:FC101)</f>
        <v>0</v>
      </c>
      <c r="F127" s="53">
        <f>SUMPRODUCT(--(F$9=YEAR(Quarterly_PJ!$B$9:FC$9)),Quarterly_PJ!$B101:FC101)</f>
        <v>0</v>
      </c>
      <c r="G127" s="53">
        <f>SUMPRODUCT(--(G$9=YEAR(Quarterly_PJ!$B$9:FC$9)),Quarterly_PJ!$B101:FC101)</f>
        <v>0</v>
      </c>
      <c r="H127" s="53">
        <f>SUMPRODUCT(--(H$9=YEAR(Quarterly_PJ!$B$9:FC$9)),Quarterly_PJ!$B101:FC101)</f>
        <v>0</v>
      </c>
      <c r="I127" s="53">
        <f>SUMPRODUCT(--(I$9=YEAR(Quarterly_PJ!$B$9:FC$9)),Quarterly_PJ!$B101:FC101)</f>
        <v>0</v>
      </c>
      <c r="J127" s="53">
        <f>SUMPRODUCT(--(J$9=YEAR(Quarterly_PJ!$B$9:FC$9)),Quarterly_PJ!$B101:FC101)</f>
        <v>0</v>
      </c>
      <c r="K127" s="53">
        <f>SUMPRODUCT(--(K$9=YEAR(Quarterly_PJ!$B$9:FC$9)),Quarterly_PJ!$B101:FC101)</f>
        <v>0</v>
      </c>
      <c r="L127" s="53">
        <f>SUMPRODUCT(--(L$9=YEAR(Quarterly_PJ!$B$9:FC$9)),Quarterly_PJ!$B101:FC101)</f>
        <v>0</v>
      </c>
      <c r="M127" s="53">
        <f>SUMPRODUCT(--(M$9=YEAR(Quarterly_PJ!$B$9:FC$9)),Quarterly_PJ!$B101:FC101)</f>
        <v>0</v>
      </c>
      <c r="N127" s="53">
        <f>SUMPRODUCT(--(N$9=YEAR(Quarterly_PJ!$B$9:FC$9)),Quarterly_PJ!$B101:FC101)</f>
        <v>0.11924799999999999</v>
      </c>
      <c r="O127" s="53">
        <f>SUMPRODUCT(--(O$9=YEAR(Quarterly_PJ!$B$9:FC$9)),Quarterly_PJ!$B101:FC101)</f>
        <v>0.31784000000000001</v>
      </c>
      <c r="P127" s="53">
        <f>SUMPRODUCT(--(P$9=YEAR(Quarterly_PJ!$B$9:FC$9)),Quarterly_PJ!$B101:FC101)</f>
        <v>0.531976</v>
      </c>
      <c r="Q127" s="53">
        <f>SUMPRODUCT(--(Q$9=YEAR(Quarterly_PJ!$B$9:FC$9)),Quarterly_PJ!$B101:FC101)</f>
        <v>0.1278784</v>
      </c>
      <c r="R127" s="53">
        <f>SUMPRODUCT(--(R$9=YEAR(Quarterly_PJ!$B$9:FC$9)),Quarterly_PJ!$B101:FC101)</f>
        <v>0.1136336</v>
      </c>
      <c r="S127" s="53">
        <f>SUMPRODUCT(--(S$9=YEAR(Quarterly_PJ!$B$9:FC$9)),Quarterly_PJ!$B101:FC101)</f>
        <v>0</v>
      </c>
      <c r="T127" s="53">
        <f>SUMPRODUCT(--(T$9=YEAR(Quarterly_PJ!$B$9:FC$9)),Quarterly_PJ!$B101:FC101)</f>
        <v>0</v>
      </c>
      <c r="U127" s="53">
        <f>SUMPRODUCT(--(U$9=YEAR(Quarterly_PJ!$B$9:FC$9)),Quarterly_PJ!$B101:FC101)</f>
        <v>0</v>
      </c>
      <c r="V127" s="53">
        <f>SUMPRODUCT(--(V$9=YEAR(Quarterly_PJ!$B$9:FC$9)),Quarterly_PJ!$B101:FC101)</f>
        <v>0</v>
      </c>
      <c r="W127" s="53">
        <f>SUMPRODUCT(--(W$9=YEAR(Quarterly_PJ!$B$9:FC$9)),Quarterly_PJ!$B101:FC101)</f>
        <v>0</v>
      </c>
      <c r="X127" s="53">
        <f>SUMPRODUCT(--(X$9=YEAR(Quarterly_PJ!$B$9:FC$9)),Quarterly_PJ!$B101:FC101)</f>
        <v>0</v>
      </c>
      <c r="Y127" s="53">
        <f>SUMPRODUCT(--(Y$9=YEAR(Quarterly_PJ!$B$9:FC$9)),Quarterly_PJ!$B101:FC101)</f>
        <v>0.17840800000000001</v>
      </c>
      <c r="Z127" s="53">
        <f>SUMPRODUCT(--(Z$9=YEAR(Quarterly_PJ!$B$9:FC$9)),Quarterly_PJ!$B101:FC101)</f>
        <v>0.17260799999999998</v>
      </c>
      <c r="AA127" s="53">
        <f>SUMPRODUCT(--(AA$9=YEAR(Quarterly_PJ!$B$9:FC$9)),Quarterly_PJ!$B101:FC101)</f>
        <v>0.12866720000000001</v>
      </c>
      <c r="AB127" s="53">
        <f>SUMPRODUCT(--(AB$9=YEAR(Quarterly_PJ!$B$9:FC$9)),Quarterly_PJ!$B101:FC101)</f>
        <v>7.3312000000000016E-2</v>
      </c>
      <c r="AC127" s="53">
        <f>SUMPRODUCT(--(AC$9=YEAR(Quarterly_PJ!$B$9:FC$9)),Quarterly_PJ!$B101:FC101)</f>
        <v>0.12537279999999998</v>
      </c>
      <c r="AD127" s="53">
        <f>SUMPRODUCT(--(AD$9=YEAR(Quarterly_PJ!$B$9:FC$9)),Quarterly_PJ!$B101:FC101)</f>
        <v>0.12231039999999999</v>
      </c>
      <c r="AE127" s="53">
        <f>SUMPRODUCT(--(AE$9=YEAR(Quarterly_PJ!$B$9:FC$9)),Quarterly_PJ!$B101:FC101)</f>
        <v>0.13497759999999998</v>
      </c>
      <c r="AF127" s="53">
        <f>SUMPRODUCT(--(AF$9=YEAR(Quarterly_PJ!$B$9:FC$9)),Quarterly_PJ!$B101:FC101)</f>
        <v>0.14509279999999999</v>
      </c>
      <c r="AG127" s="53">
        <f>SUMPRODUCT(--(AG$9=YEAR(Quarterly_PJ!$B$9:FC$9)),Quarterly_PJ!$B101:FC101)</f>
        <v>7.5260800000000017E-2</v>
      </c>
      <c r="AH127" s="53">
        <f>SUMPRODUCT(--(AH$9=YEAR(Quarterly_PJ!$B$9:FC$9)),Quarterly_PJ!$B101:FC101)</f>
        <v>9.45632E-2</v>
      </c>
      <c r="AI127" s="53">
        <f>SUMPRODUCT(--(AI$9=YEAR(Quarterly_PJ!$B$9:FC$9)),Quarterly_PJ!$B101:FC101)</f>
        <v>0.1219392</v>
      </c>
      <c r="AJ127" s="53">
        <f>SUMPRODUCT(--(AJ$9=YEAR(Quarterly_PJ!$B$9:FC$9)),Quarterly_PJ!$B101:FC101)</f>
        <v>5.97168E-2</v>
      </c>
      <c r="AK127" s="53">
        <f>SUMPRODUCT(--(AK$9=YEAR(Quarterly_PJ!$B$9:FC$9)),Quarterly_PJ!$B101:FC101)</f>
        <v>7.1688000000000002E-2</v>
      </c>
      <c r="AL127" s="53">
        <f>SUMPRODUCT(--(AL$9=YEAR(Quarterly_PJ!$B$9:FC$9)),Quarterly_PJ!$B101:FC101)</f>
        <v>0.10402879999999999</v>
      </c>
      <c r="AM127" s="53">
        <f>SUMPRODUCT(--(AM$9=YEAR(Quarterly_PJ!$B$9:FC$9)),Quarterly_PJ!$B101:FC101)</f>
        <v>8.3334400000000003E-2</v>
      </c>
      <c r="AN127" s="53">
        <f>SUMPRODUCT(--(AN$9=YEAR(Quarterly_PJ!$B$9:FC$9)),Quarterly_PJ!$B101:FC101)</f>
        <v>0</v>
      </c>
      <c r="AO127" s="53">
        <f>SUMPRODUCT(--(AO$9=YEAR(Quarterly_PJ!$B$9:FF$9)),Quarterly_PJ!$B101:FF101)</f>
        <v>0</v>
      </c>
      <c r="AP127" s="53">
        <f>SUMPRODUCT(--(AP$9=YEAR(Quarterly_PJ!$B$9:FI$9)),Quarterly_PJ!$B101:FI101)</f>
        <v>0</v>
      </c>
      <c r="AQ127" s="53">
        <f>SUMPRODUCT(--(AQ$9=YEAR(Quarterly_PJ!$B$9:FU$9)),Quarterly_PJ!$B101:FU101)</f>
        <v>0</v>
      </c>
      <c r="AR127" s="53">
        <f>SUMPRODUCT(--(AR$9=YEAR(Quarterly_PJ!$B$9:FS$9)),Quarterly_PJ!$B101:FS101)</f>
        <v>0</v>
      </c>
      <c r="AS127" s="53">
        <f>SUMPRODUCT(--(AS$9=YEAR(Quarterly_PJ!$B$9:FU$9)),Quarterly_PJ!$B101:FU101)</f>
        <v>0</v>
      </c>
    </row>
    <row r="128" spans="1:45" ht="17.25" x14ac:dyDescent="0.25">
      <c r="A128" s="49" t="s">
        <v>134</v>
      </c>
      <c r="B128" s="53">
        <f>SUMPRODUCT(--(B$9=YEAR(Quarterly_PJ!$B$9:FC$9)),Quarterly_PJ!$B102:FC102)</f>
        <v>5.2668909670759003</v>
      </c>
      <c r="C128" s="53">
        <f>SUMPRODUCT(--(C$9=YEAR(Quarterly_PJ!$B$9:FC$9)),Quarterly_PJ!$B102:FC102)</f>
        <v>3.5142284075907804</v>
      </c>
      <c r="D128" s="53">
        <f>SUMPRODUCT(--(D$9=YEAR(Quarterly_PJ!$B$9:FC$9)),Quarterly_PJ!$B102:FC102)</f>
        <v>4.6914410338260009</v>
      </c>
      <c r="E128" s="53">
        <f>SUMPRODUCT(--(E$9=YEAR(Quarterly_PJ!$B$9:FC$9)),Quarterly_PJ!$B102:FC102)</f>
        <v>4.6710595951864597</v>
      </c>
      <c r="F128" s="53">
        <f>SUMPRODUCT(--(F$9=YEAR(Quarterly_PJ!$B$9:FC$9)),Quarterly_PJ!$B102:FC102)</f>
        <v>4.3459799142458602</v>
      </c>
      <c r="G128" s="53">
        <f>SUMPRODUCT(--(G$9=YEAR(Quarterly_PJ!$B$9:FC$9)),Quarterly_PJ!$B102:FC102)</f>
        <v>4.2227485380468401</v>
      </c>
      <c r="H128" s="53">
        <f>SUMPRODUCT(--(H$9=YEAR(Quarterly_PJ!$B$9:FC$9)),Quarterly_PJ!$B102:FC102)</f>
        <v>4.4223595804085205</v>
      </c>
      <c r="I128" s="53">
        <f>SUMPRODUCT(--(I$9=YEAR(Quarterly_PJ!$B$9:FC$9)),Quarterly_PJ!$B102:FC102)</f>
        <v>3.8271355413308399</v>
      </c>
      <c r="J128" s="53">
        <f>SUMPRODUCT(--(J$9=YEAR(Quarterly_PJ!$B$9:FC$9)),Quarterly_PJ!$B102:FC102)</f>
        <v>2.9495806386575003</v>
      </c>
      <c r="K128" s="53">
        <f>SUMPRODUCT(--(K$9=YEAR(Quarterly_PJ!$B$9:FC$9)),Quarterly_PJ!$B102:FC102)</f>
        <v>4.8185341686467993</v>
      </c>
      <c r="L128" s="53">
        <f>SUMPRODUCT(--(L$9=YEAR(Quarterly_PJ!$B$9:FC$9)),Quarterly_PJ!$B102:FC102)</f>
        <v>5.6742456542107611</v>
      </c>
      <c r="M128" s="53">
        <f>SUMPRODUCT(--(M$9=YEAR(Quarterly_PJ!$B$9:FC$9)),Quarterly_PJ!$B102:FC102)</f>
        <v>3.8293046009083995</v>
      </c>
      <c r="N128" s="53">
        <f>SUMPRODUCT(--(N$9=YEAR(Quarterly_PJ!$B$9:FC$9)),Quarterly_PJ!$B102:FC102)</f>
        <v>4.7715695600675803</v>
      </c>
      <c r="O128" s="53">
        <f>SUMPRODUCT(--(O$9=YEAR(Quarterly_PJ!$B$9:FC$9)),Quarterly_PJ!$B102:FC102)</f>
        <v>6.7523157039596526</v>
      </c>
      <c r="P128" s="53">
        <f>SUMPRODUCT(--(P$9=YEAR(Quarterly_PJ!$B$9:FC$9)),Quarterly_PJ!$B102:FC102)</f>
        <v>6.9594367377020321</v>
      </c>
      <c r="Q128" s="53">
        <f>SUMPRODUCT(--(Q$9=YEAR(Quarterly_PJ!$B$9:FC$9)),Quarterly_PJ!$B102:FC102)</f>
        <v>5.8160209959455917</v>
      </c>
      <c r="R128" s="53">
        <f>SUMPRODUCT(--(R$9=YEAR(Quarterly_PJ!$B$9:FC$9)),Quarterly_PJ!$B102:FC102)</f>
        <v>6.0977377112741227</v>
      </c>
      <c r="S128" s="53">
        <f>SUMPRODUCT(--(S$9=YEAR(Quarterly_PJ!$B$9:FC$9)),Quarterly_PJ!$B102:FC102)</f>
        <v>4.825935722115676</v>
      </c>
      <c r="T128" s="53">
        <f>SUMPRODUCT(--(T$9=YEAR(Quarterly_PJ!$B$9:FC$9)),Quarterly_PJ!$B102:FC102)</f>
        <v>6.4854783464505612</v>
      </c>
      <c r="U128" s="53">
        <f>SUMPRODUCT(--(U$9=YEAR(Quarterly_PJ!$B$9:FC$9)),Quarterly_PJ!$B102:FC102)</f>
        <v>6.463633777887452</v>
      </c>
      <c r="V128" s="53">
        <f>SUMPRODUCT(--(V$9=YEAR(Quarterly_PJ!$B$9:FC$9)),Quarterly_PJ!$B102:FC102)</f>
        <v>6.8389949618315047</v>
      </c>
      <c r="W128" s="53">
        <f>SUMPRODUCT(--(W$9=YEAR(Quarterly_PJ!$B$9:FC$9)),Quarterly_PJ!$B102:FC102)</f>
        <v>6.1151749181159323</v>
      </c>
      <c r="X128" s="53">
        <f>SUMPRODUCT(--(X$9=YEAR(Quarterly_PJ!$B$9:FC$9)),Quarterly_PJ!$B102:FC102)</f>
        <v>6.6103408725171988</v>
      </c>
      <c r="Y128" s="53">
        <f>SUMPRODUCT(--(Y$9=YEAR(Quarterly_PJ!$B$9:FC$9)),Quarterly_PJ!$B102:FC102)</f>
        <v>6.1854474636308687</v>
      </c>
      <c r="Z128" s="53">
        <f>SUMPRODUCT(--(Z$9=YEAR(Quarterly_PJ!$B$9:FC$9)),Quarterly_PJ!$B102:FC102)</f>
        <v>6.0706144095455841</v>
      </c>
      <c r="AA128" s="53">
        <f>SUMPRODUCT(--(AA$9=YEAR(Quarterly_PJ!$B$9:FC$9)),Quarterly_PJ!$B102:FC102)</f>
        <v>6.5312047522978922</v>
      </c>
      <c r="AB128" s="53">
        <f>SUMPRODUCT(--(AB$9=YEAR(Quarterly_PJ!$B$9:FC$9)),Quarterly_PJ!$B102:FC102)</f>
        <v>6.1538993841819245</v>
      </c>
      <c r="AC128" s="53">
        <f>SUMPRODUCT(--(AC$9=YEAR(Quarterly_PJ!$B$9:FC$9)),Quarterly_PJ!$B102:FC102)</f>
        <v>5.1631763319784563</v>
      </c>
      <c r="AD128" s="53">
        <f>SUMPRODUCT(--(AD$9=YEAR(Quarterly_PJ!$B$9:FC$9)),Quarterly_PJ!$B102:FC102)</f>
        <v>4.9030605094859396</v>
      </c>
      <c r="AE128" s="53">
        <f>SUMPRODUCT(--(AE$9=YEAR(Quarterly_PJ!$B$9:FC$9)),Quarterly_PJ!$B102:FC102)</f>
        <v>6.1517757479414286</v>
      </c>
      <c r="AF128" s="53">
        <f>SUMPRODUCT(--(AF$9=YEAR(Quarterly_PJ!$B$9:FC$9)),Quarterly_PJ!$B102:FC102)</f>
        <v>4.9554516708546323</v>
      </c>
      <c r="AG128" s="53">
        <f>SUMPRODUCT(--(AG$9=YEAR(Quarterly_PJ!$B$9:FC$9)),Quarterly_PJ!$B102:FC102)</f>
        <v>5.4956513451211162</v>
      </c>
      <c r="AH128" s="53">
        <f>SUMPRODUCT(--(AH$9=YEAR(Quarterly_PJ!$B$9:FC$9)),Quarterly_PJ!$B102:FC102)</f>
        <v>5.8877834359963526</v>
      </c>
      <c r="AI128" s="53">
        <f>SUMPRODUCT(--(AI$9=YEAR(Quarterly_PJ!$B$9:FC$9)),Quarterly_PJ!$B102:FC102)</f>
        <v>6.0044113923158129</v>
      </c>
      <c r="AJ128" s="53">
        <f>SUMPRODUCT(--(AJ$9=YEAR(Quarterly_PJ!$B$9:FC$9)),Quarterly_PJ!$B102:FC102)</f>
        <v>5.2557623189966556</v>
      </c>
      <c r="AK128" s="53">
        <f>SUMPRODUCT(--(AK$9=YEAR(Quarterly_PJ!$B$9:FC$9)),Quarterly_PJ!$B102:FC102)</f>
        <v>5.5059844738595523</v>
      </c>
      <c r="AL128" s="53">
        <f>SUMPRODUCT(--(AL$9=YEAR(Quarterly_PJ!$B$9:FC$9)),Quarterly_PJ!$B102:FC102)</f>
        <v>6.7039106657841012</v>
      </c>
      <c r="AM128" s="53">
        <f>SUMPRODUCT(--(AM$9=YEAR(Quarterly_PJ!$B$9:FC$9)),Quarterly_PJ!$B102:FC102)</f>
        <v>5.4265240765750473</v>
      </c>
      <c r="AN128" s="53">
        <f>SUMPRODUCT(--(AN$9=YEAR(Quarterly_PJ!$B$9:FC$9)),Quarterly_PJ!$B102:FC102)</f>
        <v>5.3527790064591967</v>
      </c>
      <c r="AO128" s="53">
        <f>SUMPRODUCT(--(AO$9=YEAR(Quarterly_PJ!$B$9:FF$9)),Quarterly_PJ!$B102:FF102)</f>
        <v>4.5539644525831733</v>
      </c>
      <c r="AP128" s="53">
        <f>SUMPRODUCT(--(AP$9=YEAR(Quarterly_PJ!$B$9:FI$9)),Quarterly_PJ!$B102:FI102)</f>
        <v>5.2655577531890341</v>
      </c>
      <c r="AQ128" s="53">
        <f>SUMPRODUCT(--(AQ$9=YEAR(Quarterly_PJ!$B$9:FU$9)),Quarterly_PJ!$B102:FU102)</f>
        <v>4.7352157738788003</v>
      </c>
      <c r="AR128" s="53">
        <f>SUMPRODUCT(--(AR$9=YEAR(Quarterly_PJ!$B$9:FS$9)),Quarterly_PJ!$B102:FS102)</f>
        <v>6.5615274466906151</v>
      </c>
      <c r="AS128" s="53">
        <f>SUMPRODUCT(--(AS$9=YEAR(Quarterly_PJ!$B$9:FU$9)),Quarterly_PJ!$B102:FU102)</f>
        <v>3.7871647797113157</v>
      </c>
    </row>
    <row r="129" spans="1:45" ht="15" x14ac:dyDescent="0.25">
      <c r="A129" s="49"/>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f>SUMPRODUCT(--(AR$9=YEAR(Quarterly_PJ!$B$9:FS$9)),Quarterly_PJ!$B103:FS103)</f>
        <v>0</v>
      </c>
      <c r="AS129" s="53"/>
    </row>
    <row r="130" spans="1:45" ht="15" x14ac:dyDescent="0.25">
      <c r="A130" s="9" t="s">
        <v>34</v>
      </c>
      <c r="B130" s="17">
        <f>SUM(B131:B133)</f>
        <v>24.948120000000003</v>
      </c>
      <c r="C130" s="17">
        <f t="shared" ref="C130:AL130" si="43">SUM(C131:C133)</f>
        <v>10.105080000000001</v>
      </c>
      <c r="D130" s="17">
        <f t="shared" si="43"/>
        <v>16.435200000000002</v>
      </c>
      <c r="E130" s="17">
        <f t="shared" si="43"/>
        <v>9.36036</v>
      </c>
      <c r="F130" s="17">
        <f t="shared" si="43"/>
        <v>2.5551600000000003</v>
      </c>
      <c r="G130" s="17">
        <f t="shared" si="43"/>
        <v>0.61631999999999998</v>
      </c>
      <c r="H130" s="17">
        <f t="shared" si="43"/>
        <v>3.8520000000000006E-2</v>
      </c>
      <c r="I130" s="17">
        <f t="shared" si="43"/>
        <v>3.8520000000000006E-2</v>
      </c>
      <c r="J130" s="17">
        <f t="shared" si="43"/>
        <v>0.19259999999999999</v>
      </c>
      <c r="K130" s="17">
        <f t="shared" si="43"/>
        <v>1.8746400000000003</v>
      </c>
      <c r="L130" s="17">
        <f t="shared" si="43"/>
        <v>6.4200000000000007E-2</v>
      </c>
      <c r="M130" s="17">
        <f t="shared" si="43"/>
        <v>0.61103772151898739</v>
      </c>
      <c r="N130" s="17">
        <f t="shared" si="43"/>
        <v>8.1331179348300947E-2</v>
      </c>
      <c r="O130" s="17">
        <f t="shared" si="43"/>
        <v>0.13070756816672174</v>
      </c>
      <c r="P130" s="17">
        <f t="shared" si="43"/>
        <v>9.4044500503472531E-2</v>
      </c>
      <c r="Q130" s="17">
        <f t="shared" si="43"/>
        <v>6.676800000000001E-3</v>
      </c>
      <c r="R130" s="17">
        <f t="shared" si="43"/>
        <v>0.14496093919390579</v>
      </c>
      <c r="S130" s="17">
        <f t="shared" si="43"/>
        <v>0.30851049515195356</v>
      </c>
      <c r="T130" s="17">
        <f t="shared" si="43"/>
        <v>2.5174277197114656</v>
      </c>
      <c r="U130" s="17">
        <f t="shared" si="43"/>
        <v>0.75785115646258494</v>
      </c>
      <c r="V130" s="17">
        <f t="shared" si="43"/>
        <v>0.25686978260869564</v>
      </c>
      <c r="W130" s="17">
        <f t="shared" si="43"/>
        <v>0.61447124437154799</v>
      </c>
      <c r="X130" s="17">
        <f t="shared" si="43"/>
        <v>0.23895667572000001</v>
      </c>
      <c r="Y130" s="17">
        <f t="shared" si="43"/>
        <v>1.0894545454545469E-3</v>
      </c>
      <c r="Z130" s="17">
        <f t="shared" si="43"/>
        <v>3.8848787602634612E-2</v>
      </c>
      <c r="AA130" s="17">
        <f t="shared" si="43"/>
        <v>6.1444536000000011E-4</v>
      </c>
      <c r="AB130" s="17">
        <f t="shared" si="43"/>
        <v>1.944618E-4</v>
      </c>
      <c r="AC130" s="17">
        <f t="shared" si="43"/>
        <v>0</v>
      </c>
      <c r="AD130" s="17">
        <f t="shared" si="43"/>
        <v>5.4569999999999994E-5</v>
      </c>
      <c r="AE130" s="17">
        <f t="shared" si="43"/>
        <v>0.24028599720000002</v>
      </c>
      <c r="AF130" s="17">
        <f t="shared" si="43"/>
        <v>0.30115963600000006</v>
      </c>
      <c r="AG130" s="17">
        <f t="shared" si="43"/>
        <v>4.4618940226250008E-2</v>
      </c>
      <c r="AH130" s="17">
        <f t="shared" si="43"/>
        <v>0.23307198335000001</v>
      </c>
      <c r="AI130" s="17">
        <f t="shared" si="43"/>
        <v>7.2420596862499999E-3</v>
      </c>
      <c r="AJ130" s="17">
        <f t="shared" si="43"/>
        <v>1.4250462581300003</v>
      </c>
      <c r="AK130" s="17">
        <f t="shared" si="43"/>
        <v>9.859063237E-2</v>
      </c>
      <c r="AL130" s="17">
        <f t="shared" si="43"/>
        <v>1.9802738491830226E-2</v>
      </c>
      <c r="AM130" s="17">
        <f>SUM(AM131:AM133)</f>
        <v>2.5597461060161326E-2</v>
      </c>
      <c r="AN130" s="17">
        <f>SUM(AN131:AN133)</f>
        <v>4.0052613912864271E-2</v>
      </c>
      <c r="AO130" s="17">
        <f>SUM(AO131:AO133)</f>
        <v>4.5940550680701166E-2</v>
      </c>
      <c r="AP130" s="17">
        <f>SUM(AP131:AP133)</f>
        <v>2.4186789460354463E-2</v>
      </c>
      <c r="AQ130" s="17">
        <f>SUM(AQ131:AQ133)</f>
        <v>1.5959628020009706E-2</v>
      </c>
      <c r="AR130" s="120">
        <f>SUMPRODUCT(--(AR$9=YEAR(Quarterly_PJ!$B$9:FS$9)),Quarterly_PJ!$B104:FS104)</f>
        <v>2.3224979871310461E-2</v>
      </c>
      <c r="AS130" s="17">
        <f>SUM(AS131:AS133)</f>
        <v>2.2294583218445501E-2</v>
      </c>
    </row>
    <row r="131" spans="1:45" ht="15" x14ac:dyDescent="0.25">
      <c r="A131" s="49" t="s">
        <v>24</v>
      </c>
      <c r="B131" s="53">
        <f>SUMPRODUCT(--(B$9=YEAR(Quarterly_PJ!$B$9:FC$9)),Quarterly_PJ!$B105:FC105)</f>
        <v>0</v>
      </c>
      <c r="C131" s="53">
        <f>SUMPRODUCT(--(C$9=YEAR(Quarterly_PJ!$B$9:FC$9)),Quarterly_PJ!$B105:FC105)</f>
        <v>0</v>
      </c>
      <c r="D131" s="53">
        <f>SUMPRODUCT(--(D$9=YEAR(Quarterly_PJ!$B$9:FC$9)),Quarterly_PJ!$B105:FC105)</f>
        <v>0</v>
      </c>
      <c r="E131" s="53">
        <f>SUMPRODUCT(--(E$9=YEAR(Quarterly_PJ!$B$9:FC$9)),Quarterly_PJ!$B105:FC105)</f>
        <v>0</v>
      </c>
      <c r="F131" s="53">
        <f>SUMPRODUCT(--(F$9=YEAR(Quarterly_PJ!$B$9:FC$9)),Quarterly_PJ!$B105:FC105)</f>
        <v>0</v>
      </c>
      <c r="G131" s="53">
        <f>SUMPRODUCT(--(G$9=YEAR(Quarterly_PJ!$B$9:FC$9)),Quarterly_PJ!$B105:FC105)</f>
        <v>0</v>
      </c>
      <c r="H131" s="53">
        <f>SUMPRODUCT(--(H$9=YEAR(Quarterly_PJ!$B$9:FC$9)),Quarterly_PJ!$B105:FC105)</f>
        <v>0</v>
      </c>
      <c r="I131" s="53">
        <f>SUMPRODUCT(--(I$9=YEAR(Quarterly_PJ!$B$9:FC$9)),Quarterly_PJ!$B105:FC105)</f>
        <v>0</v>
      </c>
      <c r="J131" s="53">
        <f>SUMPRODUCT(--(J$9=YEAR(Quarterly_PJ!$B$9:FC$9)),Quarterly_PJ!$B105:FC105)</f>
        <v>0</v>
      </c>
      <c r="K131" s="53">
        <f>SUMPRODUCT(--(K$9=YEAR(Quarterly_PJ!$B$9:FC$9)),Quarterly_PJ!$B105:FC105)</f>
        <v>0</v>
      </c>
      <c r="L131" s="53">
        <f>SUMPRODUCT(--(L$9=YEAR(Quarterly_PJ!$B$9:FC$9)),Quarterly_PJ!$B105:FC105)</f>
        <v>0</v>
      </c>
      <c r="M131" s="53">
        <f>SUMPRODUCT(--(M$9=YEAR(Quarterly_PJ!$B$9:FC$9)),Quarterly_PJ!$B105:FC105)</f>
        <v>0</v>
      </c>
      <c r="N131" s="53">
        <f>SUMPRODUCT(--(N$9=YEAR(Quarterly_PJ!$B$9:FC$9)),Quarterly_PJ!$B105:FC105)</f>
        <v>0</v>
      </c>
      <c r="O131" s="53">
        <f>SUMPRODUCT(--(O$9=YEAR(Quarterly_PJ!$B$9:FC$9)),Quarterly_PJ!$B105:FC105)</f>
        <v>0</v>
      </c>
      <c r="P131" s="53">
        <f>SUMPRODUCT(--(P$9=YEAR(Quarterly_PJ!$B$9:FC$9)),Quarterly_PJ!$B105:FC105)</f>
        <v>0</v>
      </c>
      <c r="Q131" s="53">
        <f>SUMPRODUCT(--(Q$9=YEAR(Quarterly_PJ!$B$9:FC$9)),Quarterly_PJ!$B105:FC105)</f>
        <v>0</v>
      </c>
      <c r="R131" s="53">
        <f>SUMPRODUCT(--(R$9=YEAR(Quarterly_PJ!$B$9:FC$9)),Quarterly_PJ!$B105:FC105)</f>
        <v>0</v>
      </c>
      <c r="S131" s="53">
        <f>SUMPRODUCT(--(S$9=YEAR(Quarterly_PJ!$B$9:FC$9)),Quarterly_PJ!$B105:FC105)</f>
        <v>0</v>
      </c>
      <c r="T131" s="53">
        <f>SUMPRODUCT(--(T$9=YEAR(Quarterly_PJ!$B$9:FC$9)),Quarterly_PJ!$B105:FC105)</f>
        <v>0</v>
      </c>
      <c r="U131" s="53">
        <f>SUMPRODUCT(--(U$9=YEAR(Quarterly_PJ!$B$9:FC$9)),Quarterly_PJ!$B105:FC105)</f>
        <v>0</v>
      </c>
      <c r="V131" s="53">
        <f>SUMPRODUCT(--(V$9=YEAR(Quarterly_PJ!$B$9:FC$9)),Quarterly_PJ!$B105:FC105)</f>
        <v>0</v>
      </c>
      <c r="W131" s="53">
        <f>SUMPRODUCT(--(W$9=YEAR(Quarterly_PJ!$B$9:FC$9)),Quarterly_PJ!$B105:FC105)</f>
        <v>0</v>
      </c>
      <c r="X131" s="53">
        <f>SUMPRODUCT(--(X$9=YEAR(Quarterly_PJ!$B$9:FC$9)),Quarterly_PJ!$B105:FC105)</f>
        <v>0</v>
      </c>
      <c r="Y131" s="53">
        <f>SUMPRODUCT(--(Y$9=YEAR(Quarterly_PJ!$B$9:FC$9)),Quarterly_PJ!$B105:FC105)</f>
        <v>0</v>
      </c>
      <c r="Z131" s="53">
        <f>SUMPRODUCT(--(Z$9=YEAR(Quarterly_PJ!$B$9:FC$9)),Quarterly_PJ!$B105:FC105)</f>
        <v>0</v>
      </c>
      <c r="AA131" s="53">
        <f>SUMPRODUCT(--(AA$9=YEAR(Quarterly_PJ!$B$9:FC$9)),Quarterly_PJ!$B105:FC105)</f>
        <v>0</v>
      </c>
      <c r="AB131" s="53">
        <f>SUMPRODUCT(--(AB$9=YEAR(Quarterly_PJ!$B$9:FC$9)),Quarterly_PJ!$B105:FC105)</f>
        <v>0</v>
      </c>
      <c r="AC131" s="53">
        <f>SUMPRODUCT(--(AC$9=YEAR(Quarterly_PJ!$B$9:FC$9)),Quarterly_PJ!$B105:FC105)</f>
        <v>0</v>
      </c>
      <c r="AD131" s="53">
        <f>SUMPRODUCT(--(AD$9=YEAR(Quarterly_PJ!$B$9:FC$9)),Quarterly_PJ!$B105:FC105)</f>
        <v>0</v>
      </c>
      <c r="AE131" s="53">
        <f>SUMPRODUCT(--(AE$9=YEAR(Quarterly_PJ!$B$9:FC$9)),Quarterly_PJ!$B105:FC105)</f>
        <v>0</v>
      </c>
      <c r="AF131" s="53">
        <f>SUMPRODUCT(--(AF$9=YEAR(Quarterly_PJ!$B$9:FC$9)),Quarterly_PJ!$B105:FC105)</f>
        <v>0</v>
      </c>
      <c r="AG131" s="53">
        <f>SUMPRODUCT(--(AG$9=YEAR(Quarterly_PJ!$B$9:FC$9)),Quarterly_PJ!$B105:FC105)</f>
        <v>0</v>
      </c>
      <c r="AH131" s="53">
        <f>SUMPRODUCT(--(AH$9=YEAR(Quarterly_PJ!$B$9:FC$9)),Quarterly_PJ!$B105:FC105)</f>
        <v>0</v>
      </c>
      <c r="AI131" s="53">
        <f>SUMPRODUCT(--(AI$9=YEAR(Quarterly_PJ!$B$9:FC$9)),Quarterly_PJ!$B105:FC105)</f>
        <v>0</v>
      </c>
      <c r="AJ131" s="53">
        <f>SUMPRODUCT(--(AJ$9=YEAR(Quarterly_PJ!$B$9:FC$9)),Quarterly_PJ!$B105:FC105)</f>
        <v>0</v>
      </c>
      <c r="AK131" s="53">
        <f>SUMPRODUCT(--(AK$9=YEAR(Quarterly_PJ!$B$9:FC$9)),Quarterly_PJ!$B105:FC105)</f>
        <v>0</v>
      </c>
      <c r="AL131" s="53">
        <f>SUMPRODUCT(--(AL$9=YEAR(Quarterly_PJ!$B$9:FC$9)),Quarterly_PJ!$B105:FC105)</f>
        <v>1.3220714818302252E-3</v>
      </c>
      <c r="AM131" s="53">
        <f>SUMPRODUCT(--(AM$9=YEAR(Quarterly_PJ!$B$9:FC$9)),Quarterly_PJ!$B105:FC105)</f>
        <v>1.0961075095071306E-2</v>
      </c>
      <c r="AN131" s="53">
        <f>SUMPRODUCT(--(AN$9=YEAR(Quarterly_PJ!$B$9:FC$9)),Quarterly_PJ!$B105:FC105)</f>
        <v>0</v>
      </c>
      <c r="AO131" s="53">
        <f>SUMPRODUCT(--(AO$9=YEAR(Quarterly_PJ!$B$9:FF$9)),Quarterly_PJ!$B105:FF105)</f>
        <v>0</v>
      </c>
      <c r="AP131" s="53">
        <f>SUMPRODUCT(--(AP$9=YEAR(Quarterly_PJ!$B$9:FI$9)),Quarterly_PJ!$B105:FI105)</f>
        <v>0</v>
      </c>
      <c r="AQ131" s="53">
        <f>SUMPRODUCT(--(AQ$9=YEAR(Quarterly_PJ!$B$9:FU$9)),Quarterly_PJ!$B105:FU105)</f>
        <v>0</v>
      </c>
      <c r="AR131" s="53">
        <f>SUMPRODUCT(--(AR$9=YEAR(Quarterly_PJ!$B$9:FS$9)),Quarterly_PJ!$B105:FS105)</f>
        <v>0</v>
      </c>
      <c r="AS131" s="53">
        <f>SUMPRODUCT(--(AS$9=YEAR(Quarterly_PJ!$B$9:FU$9)),Quarterly_PJ!$B105:FU105)</f>
        <v>0</v>
      </c>
    </row>
    <row r="132" spans="1:45" ht="15" x14ac:dyDescent="0.25">
      <c r="A132" s="49" t="s">
        <v>26</v>
      </c>
      <c r="B132" s="53">
        <f>SUMPRODUCT(--(B$9=YEAR(Quarterly_PJ!$B$9:FC$9)),Quarterly_PJ!$B106:FC106)</f>
        <v>0</v>
      </c>
      <c r="C132" s="53">
        <f>SUMPRODUCT(--(C$9=YEAR(Quarterly_PJ!$B$9:FC$9)),Quarterly_PJ!$B106:FC106)</f>
        <v>0</v>
      </c>
      <c r="D132" s="53">
        <f>SUMPRODUCT(--(D$9=YEAR(Quarterly_PJ!$B$9:FC$9)),Quarterly_PJ!$B106:FC106)</f>
        <v>0</v>
      </c>
      <c r="E132" s="53">
        <f>SUMPRODUCT(--(E$9=YEAR(Quarterly_PJ!$B$9:FC$9)),Quarterly_PJ!$B106:FC106)</f>
        <v>0</v>
      </c>
      <c r="F132" s="53">
        <f>SUMPRODUCT(--(F$9=YEAR(Quarterly_PJ!$B$9:FC$9)),Quarterly_PJ!$B106:FC106)</f>
        <v>0</v>
      </c>
      <c r="G132" s="53">
        <f>SUMPRODUCT(--(G$9=YEAR(Quarterly_PJ!$B$9:FC$9)),Quarterly_PJ!$B106:FC106)</f>
        <v>0</v>
      </c>
      <c r="H132" s="53">
        <f>SUMPRODUCT(--(H$9=YEAR(Quarterly_PJ!$B$9:FC$9)),Quarterly_PJ!$B106:FC106)</f>
        <v>0</v>
      </c>
      <c r="I132" s="53">
        <f>SUMPRODUCT(--(I$9=YEAR(Quarterly_PJ!$B$9:FC$9)),Quarterly_PJ!$B106:FC106)</f>
        <v>0</v>
      </c>
      <c r="J132" s="53">
        <f>SUMPRODUCT(--(J$9=YEAR(Quarterly_PJ!$B$9:FC$9)),Quarterly_PJ!$B106:FC106)</f>
        <v>0</v>
      </c>
      <c r="K132" s="53">
        <f>SUMPRODUCT(--(K$9=YEAR(Quarterly_PJ!$B$9:FC$9)),Quarterly_PJ!$B106:FC106)</f>
        <v>0</v>
      </c>
      <c r="L132" s="53">
        <f>SUMPRODUCT(--(L$9=YEAR(Quarterly_PJ!$B$9:FC$9)),Quarterly_PJ!$B106:FC106)</f>
        <v>0</v>
      </c>
      <c r="M132" s="53">
        <f>SUMPRODUCT(--(M$9=YEAR(Quarterly_PJ!$B$9:FC$9)),Quarterly_PJ!$B106:FC106)</f>
        <v>0</v>
      </c>
      <c r="N132" s="53">
        <f>SUMPRODUCT(--(N$9=YEAR(Quarterly_PJ!$B$9:FC$9)),Quarterly_PJ!$B106:FC106)</f>
        <v>1.488156E-2</v>
      </c>
      <c r="O132" s="53">
        <f>SUMPRODUCT(--(O$9=YEAR(Quarterly_PJ!$B$9:FC$9)),Quarterly_PJ!$B106:FC106)</f>
        <v>1.0092240000000002E-2</v>
      </c>
      <c r="P132" s="53">
        <f>SUMPRODUCT(--(P$9=YEAR(Quarterly_PJ!$B$9:FC$9)),Quarterly_PJ!$B106:FC106)</f>
        <v>1.6692000000000002E-2</v>
      </c>
      <c r="Q132" s="53">
        <f>SUMPRODUCT(--(Q$9=YEAR(Quarterly_PJ!$B$9:FC$9)),Quarterly_PJ!$B106:FC106)</f>
        <v>6.676800000000001E-3</v>
      </c>
      <c r="R132" s="53">
        <f>SUMPRODUCT(--(R$9=YEAR(Quarterly_PJ!$B$9:FC$9)),Quarterly_PJ!$B106:FC106)</f>
        <v>1.6563600000000001E-2</v>
      </c>
      <c r="S132" s="53">
        <f>SUMPRODUCT(--(S$9=YEAR(Quarterly_PJ!$B$9:FC$9)),Quarterly_PJ!$B106:FC106)</f>
        <v>9.1164000000000019E-3</v>
      </c>
      <c r="T132" s="53">
        <f>SUMPRODUCT(--(T$9=YEAR(Quarterly_PJ!$B$9:FC$9)),Quarterly_PJ!$B106:FC106)</f>
        <v>0.29853000000000007</v>
      </c>
      <c r="U132" s="53">
        <f>SUMPRODUCT(--(U$9=YEAR(Quarterly_PJ!$B$9:FC$9)),Quarterly_PJ!$B106:FC106)</f>
        <v>0</v>
      </c>
      <c r="V132" s="53">
        <f>SUMPRODUCT(--(V$9=YEAR(Quarterly_PJ!$B$9:FC$9)),Quarterly_PJ!$B106:FC106)</f>
        <v>0</v>
      </c>
      <c r="W132" s="53">
        <f>SUMPRODUCT(--(W$9=YEAR(Quarterly_PJ!$B$9:FC$9)),Quarterly_PJ!$B106:FC106)</f>
        <v>0</v>
      </c>
      <c r="X132" s="53">
        <f>SUMPRODUCT(--(X$9=YEAR(Quarterly_PJ!$B$9:FC$9)),Quarterly_PJ!$B106:FC106)</f>
        <v>0</v>
      </c>
      <c r="Y132" s="53">
        <f>SUMPRODUCT(--(Y$9=YEAR(Quarterly_PJ!$B$9:FC$9)),Quarterly_PJ!$B106:FC106)</f>
        <v>0</v>
      </c>
      <c r="Z132" s="53">
        <f>SUMPRODUCT(--(Z$9=YEAR(Quarterly_PJ!$B$9:FC$9)),Quarterly_PJ!$B106:FC106)</f>
        <v>0</v>
      </c>
      <c r="AA132" s="53">
        <f>SUMPRODUCT(--(AA$9=YEAR(Quarterly_PJ!$B$9:FC$9)),Quarterly_PJ!$B106:FC106)</f>
        <v>0</v>
      </c>
      <c r="AB132" s="53">
        <f>SUMPRODUCT(--(AB$9=YEAR(Quarterly_PJ!$B$9:FC$9)),Quarterly_PJ!$B106:FC106)</f>
        <v>0</v>
      </c>
      <c r="AC132" s="53">
        <f>SUMPRODUCT(--(AC$9=YEAR(Quarterly_PJ!$B$9:FC$9)),Quarterly_PJ!$B106:FC106)</f>
        <v>0</v>
      </c>
      <c r="AD132" s="53">
        <f>SUMPRODUCT(--(AD$9=YEAR(Quarterly_PJ!$B$9:FC$9)),Quarterly_PJ!$B106:FC106)</f>
        <v>5.4569999999999994E-5</v>
      </c>
      <c r="AE132" s="53">
        <f>SUMPRODUCT(--(AE$9=YEAR(Quarterly_PJ!$B$9:FC$9)),Quarterly_PJ!$B106:FC106)</f>
        <v>2.9917199999999992E-5</v>
      </c>
      <c r="AF132" s="53">
        <f>SUMPRODUCT(--(AF$9=YEAR(Quarterly_PJ!$B$9:FC$9)),Quarterly_PJ!$B106:FC106)</f>
        <v>0.27146323600000005</v>
      </c>
      <c r="AG132" s="53">
        <f>SUMPRODUCT(--(AG$9=YEAR(Quarterly_PJ!$B$9:FC$9)),Quarterly_PJ!$B106:FC106)</f>
        <v>4.270698022625001E-2</v>
      </c>
      <c r="AH132" s="53">
        <f>SUMPRODUCT(--(AH$9=YEAR(Quarterly_PJ!$B$9:FC$9)),Quarterly_PJ!$B106:FC106)</f>
        <v>0.23152614335000002</v>
      </c>
      <c r="AI132" s="53">
        <f>SUMPRODUCT(--(AI$9=YEAR(Quarterly_PJ!$B$9:FC$9)),Quarterly_PJ!$B106:FC106)</f>
        <v>5.7368996862499997E-3</v>
      </c>
      <c r="AJ132" s="53">
        <f>SUMPRODUCT(--(AJ$9=YEAR(Quarterly_PJ!$B$9:FC$9)),Quarterly_PJ!$B106:FC106)</f>
        <v>1.4250462581300003</v>
      </c>
      <c r="AK132" s="53">
        <f>SUMPRODUCT(--(AK$9=YEAR(Quarterly_PJ!$B$9:FC$9)),Quarterly_PJ!$B106:FC106)</f>
        <v>8.3262408369999999E-2</v>
      </c>
      <c r="AL132" s="53">
        <f>SUMPRODUCT(--(AL$9=YEAR(Quarterly_PJ!$B$9:FC$9)),Quarterly_PJ!$B106:FC106)</f>
        <v>1.7727273410000001E-2</v>
      </c>
      <c r="AM132" s="53">
        <f>SUMPRODUCT(--(AM$9=YEAR(Quarterly_PJ!$B$9:FC$9)),Quarterly_PJ!$B106:FC106)</f>
        <v>1.0771785965090021E-2</v>
      </c>
      <c r="AN132" s="53">
        <f>SUMPRODUCT(--(AN$9=YEAR(Quarterly_PJ!$B$9:FC$9)),Quarterly_PJ!$B106:FC106)</f>
        <v>4.0052613912864271E-2</v>
      </c>
      <c r="AO132" s="53">
        <f>SUMPRODUCT(--(AO$9=YEAR(Quarterly_PJ!$B$9:FF$9)),Quarterly_PJ!$B106:FF106)</f>
        <v>4.5940550680701166E-2</v>
      </c>
      <c r="AP132" s="53">
        <f>SUMPRODUCT(--(AP$9=YEAR(Quarterly_PJ!$B$9:FI$9)),Quarterly_PJ!$B106:FI106)</f>
        <v>2.4186789460354463E-2</v>
      </c>
      <c r="AQ132" s="53">
        <f>SUMPRODUCT(--(AQ$9=YEAR(Quarterly_PJ!$B$9:FU$9)),Quarterly_PJ!$B106:FU106)</f>
        <v>1.5959628020009706E-2</v>
      </c>
      <c r="AR132" s="53">
        <f>SUMPRODUCT(--(AR$9=YEAR(Quarterly_PJ!$B$9:FS$9)),Quarterly_PJ!$B106:FS106)</f>
        <v>2.3224979871310461E-2</v>
      </c>
      <c r="AS132" s="53">
        <f>SUMPRODUCT(--(AS$9=YEAR(Quarterly_PJ!$B$9:FU$9)),Quarterly_PJ!$B106:FU106)</f>
        <v>2.2294583218445501E-2</v>
      </c>
    </row>
    <row r="133" spans="1:45" ht="15" x14ac:dyDescent="0.25">
      <c r="A133" s="49" t="s">
        <v>27</v>
      </c>
      <c r="B133" s="53">
        <f>SUMPRODUCT(--(B$9=YEAR(Quarterly_PJ!$B$9:FC$9)),Quarterly_PJ!$B107:FC107)</f>
        <v>24.948120000000003</v>
      </c>
      <c r="C133" s="53">
        <f>SUMPRODUCT(--(C$9=YEAR(Quarterly_PJ!$B$9:FC$9)),Quarterly_PJ!$B107:FC107)</f>
        <v>10.105080000000001</v>
      </c>
      <c r="D133" s="53">
        <f>SUMPRODUCT(--(D$9=YEAR(Quarterly_PJ!$B$9:FC$9)),Quarterly_PJ!$B107:FC107)</f>
        <v>16.435200000000002</v>
      </c>
      <c r="E133" s="53">
        <f>SUMPRODUCT(--(E$9=YEAR(Quarterly_PJ!$B$9:FC$9)),Quarterly_PJ!$B107:FC107)</f>
        <v>9.36036</v>
      </c>
      <c r="F133" s="53">
        <f>SUMPRODUCT(--(F$9=YEAR(Quarterly_PJ!$B$9:FC$9)),Quarterly_PJ!$B107:FC107)</f>
        <v>2.5551600000000003</v>
      </c>
      <c r="G133" s="53">
        <f>SUMPRODUCT(--(G$9=YEAR(Quarterly_PJ!$B$9:FC$9)),Quarterly_PJ!$B107:FC107)</f>
        <v>0.61631999999999998</v>
      </c>
      <c r="H133" s="53">
        <f>SUMPRODUCT(--(H$9=YEAR(Quarterly_PJ!$B$9:FC$9)),Quarterly_PJ!$B107:FC107)</f>
        <v>3.8520000000000006E-2</v>
      </c>
      <c r="I133" s="53">
        <f>SUMPRODUCT(--(I$9=YEAR(Quarterly_PJ!$B$9:FC$9)),Quarterly_PJ!$B107:FC107)</f>
        <v>3.8520000000000006E-2</v>
      </c>
      <c r="J133" s="53">
        <f>SUMPRODUCT(--(J$9=YEAR(Quarterly_PJ!$B$9:FC$9)),Quarterly_PJ!$B107:FC107)</f>
        <v>0.19259999999999999</v>
      </c>
      <c r="K133" s="53">
        <f>SUMPRODUCT(--(K$9=YEAR(Quarterly_PJ!$B$9:FC$9)),Quarterly_PJ!$B107:FC107)</f>
        <v>1.8746400000000003</v>
      </c>
      <c r="L133" s="53">
        <f>SUMPRODUCT(--(L$9=YEAR(Quarterly_PJ!$B$9:FC$9)),Quarterly_PJ!$B107:FC107)</f>
        <v>6.4200000000000007E-2</v>
      </c>
      <c r="M133" s="53">
        <f>SUMPRODUCT(--(M$9=YEAR(Quarterly_PJ!$B$9:FC$9)),Quarterly_PJ!$B107:FC107)</f>
        <v>0.61103772151898739</v>
      </c>
      <c r="N133" s="53">
        <f>SUMPRODUCT(--(N$9=YEAR(Quarterly_PJ!$B$9:FC$9)),Quarterly_PJ!$B107:FC107)</f>
        <v>6.6449619348300945E-2</v>
      </c>
      <c r="O133" s="53">
        <f>SUMPRODUCT(--(O$9=YEAR(Quarterly_PJ!$B$9:FC$9)),Quarterly_PJ!$B107:FC107)</f>
        <v>0.12061532816672174</v>
      </c>
      <c r="P133" s="53">
        <f>SUMPRODUCT(--(P$9=YEAR(Quarterly_PJ!$B$9:FC$9)),Quarterly_PJ!$B107:FC107)</f>
        <v>7.7352500503472532E-2</v>
      </c>
      <c r="Q133" s="53">
        <f>SUMPRODUCT(--(Q$9=YEAR(Quarterly_PJ!$B$9:FC$9)),Quarterly_PJ!$B107:FC107)</f>
        <v>0</v>
      </c>
      <c r="R133" s="53">
        <f>SUMPRODUCT(--(R$9=YEAR(Quarterly_PJ!$B$9:FC$9)),Quarterly_PJ!$B107:FC107)</f>
        <v>0.12839733919390578</v>
      </c>
      <c r="S133" s="53">
        <f>SUMPRODUCT(--(S$9=YEAR(Quarterly_PJ!$B$9:FC$9)),Quarterly_PJ!$B107:FC107)</f>
        <v>0.29939409515195353</v>
      </c>
      <c r="T133" s="53">
        <f>SUMPRODUCT(--(T$9=YEAR(Quarterly_PJ!$B$9:FC$9)),Quarterly_PJ!$B107:FC107)</f>
        <v>2.2188977197114657</v>
      </c>
      <c r="U133" s="53">
        <f>SUMPRODUCT(--(U$9=YEAR(Quarterly_PJ!$B$9:FC$9)),Quarterly_PJ!$B107:FC107)</f>
        <v>0.75785115646258494</v>
      </c>
      <c r="V133" s="53">
        <f>SUMPRODUCT(--(V$9=YEAR(Quarterly_PJ!$B$9:FC$9)),Quarterly_PJ!$B107:FC107)</f>
        <v>0.25686978260869564</v>
      </c>
      <c r="W133" s="53">
        <f>SUMPRODUCT(--(W$9=YEAR(Quarterly_PJ!$B$9:FC$9)),Quarterly_PJ!$B107:FC107)</f>
        <v>0.61447124437154799</v>
      </c>
      <c r="X133" s="53">
        <f>SUMPRODUCT(--(X$9=YEAR(Quarterly_PJ!$B$9:FC$9)),Quarterly_PJ!$B107:FC107)</f>
        <v>0.23895667572000001</v>
      </c>
      <c r="Y133" s="53">
        <f>SUMPRODUCT(--(Y$9=YEAR(Quarterly_PJ!$B$9:FC$9)),Quarterly_PJ!$B107:FC107)</f>
        <v>1.0894545454545469E-3</v>
      </c>
      <c r="Z133" s="53">
        <f>SUMPRODUCT(--(Z$9=YEAR(Quarterly_PJ!$B$9:FC$9)),Quarterly_PJ!$B107:FC107)</f>
        <v>3.8848787602634612E-2</v>
      </c>
      <c r="AA133" s="53">
        <f>SUMPRODUCT(--(AA$9=YEAR(Quarterly_PJ!$B$9:FC$9)),Quarterly_PJ!$B107:FC107)</f>
        <v>6.1444536000000011E-4</v>
      </c>
      <c r="AB133" s="53">
        <f>SUMPRODUCT(--(AB$9=YEAR(Quarterly_PJ!$B$9:FC$9)),Quarterly_PJ!$B107:FC107)</f>
        <v>1.944618E-4</v>
      </c>
      <c r="AC133" s="53">
        <f>SUMPRODUCT(--(AC$9=YEAR(Quarterly_PJ!$B$9:FC$9)),Quarterly_PJ!$B107:FC107)</f>
        <v>0</v>
      </c>
      <c r="AD133" s="53">
        <f>SUMPRODUCT(--(AD$9=YEAR(Quarterly_PJ!$B$9:FC$9)),Quarterly_PJ!$B107:FC107)</f>
        <v>0</v>
      </c>
      <c r="AE133" s="53">
        <f>SUMPRODUCT(--(AE$9=YEAR(Quarterly_PJ!$B$9:FC$9)),Quarterly_PJ!$B107:FC107)</f>
        <v>0.24025608000000001</v>
      </c>
      <c r="AF133" s="53">
        <f>SUMPRODUCT(--(AF$9=YEAR(Quarterly_PJ!$B$9:FC$9)),Quarterly_PJ!$B107:FC107)</f>
        <v>2.9696399999999998E-2</v>
      </c>
      <c r="AG133" s="53">
        <f>SUMPRODUCT(--(AG$9=YEAR(Quarterly_PJ!$B$9:FC$9)),Quarterly_PJ!$B107:FC107)</f>
        <v>1.9119600000000001E-3</v>
      </c>
      <c r="AH133" s="53">
        <f>SUMPRODUCT(--(AH$9=YEAR(Quarterly_PJ!$B$9:FC$9)),Quarterly_PJ!$B107:FC107)</f>
        <v>1.5458399999999999E-3</v>
      </c>
      <c r="AI133" s="53">
        <f>SUMPRODUCT(--(AI$9=YEAR(Quarterly_PJ!$B$9:FC$9)),Quarterly_PJ!$B107:FC107)</f>
        <v>1.5051600000000002E-3</v>
      </c>
      <c r="AJ133" s="53">
        <f>SUMPRODUCT(--(AJ$9=YEAR(Quarterly_PJ!$B$9:FC$9)),Quarterly_PJ!$B107:FC107)</f>
        <v>0</v>
      </c>
      <c r="AK133" s="53">
        <f>SUMPRODUCT(--(AK$9=YEAR(Quarterly_PJ!$B$9:FC$9)),Quarterly_PJ!$B107:FC107)</f>
        <v>1.5328224E-2</v>
      </c>
      <c r="AL133" s="53">
        <f>SUMPRODUCT(--(AL$9=YEAR(Quarterly_PJ!$B$9:FC$9)),Quarterly_PJ!$B107:FC107)</f>
        <v>7.5339359999999998E-4</v>
      </c>
      <c r="AM133" s="53">
        <f>SUMPRODUCT(--(AM$9=YEAR(Quarterly_PJ!$B$9:FC$9)),Quarterly_PJ!$B107:FC107)</f>
        <v>3.8645999999999997E-3</v>
      </c>
      <c r="AN133" s="53">
        <f>SUMPRODUCT(--(AN$9=YEAR(Quarterly_PJ!$B$9:FC$9)),Quarterly_PJ!$B107:FC107)</f>
        <v>0</v>
      </c>
      <c r="AO133" s="53">
        <f>SUMPRODUCT(--(AO$9=YEAR(Quarterly_PJ!$B$9:FF$9)),Quarterly_PJ!$B107:FF107)</f>
        <v>0</v>
      </c>
      <c r="AP133" s="53">
        <f>SUMPRODUCT(--(AP$9=YEAR(Quarterly_PJ!$B$9:FI$9)),Quarterly_PJ!$B107:FI107)</f>
        <v>0</v>
      </c>
      <c r="AQ133" s="53">
        <f>SUMPRODUCT(--(AQ$9=YEAR(Quarterly_PJ!$B$9:FU$9)),Quarterly_PJ!$B107:FU107)</f>
        <v>0</v>
      </c>
      <c r="AR133" s="53">
        <f>SUMPRODUCT(--(AR$9=YEAR(Quarterly_PJ!$B$9:FS$9)),Quarterly_PJ!$B107:FS107)</f>
        <v>0</v>
      </c>
      <c r="AS133" s="53">
        <f>SUMPRODUCT(--(AS$9=YEAR(Quarterly_PJ!$B$9:FU$9)),Quarterly_PJ!$B107:FU107)</f>
        <v>0</v>
      </c>
    </row>
    <row r="134" spans="1:45" ht="15" x14ac:dyDescent="0.25">
      <c r="A134" s="52"/>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53">
        <f>SUMPRODUCT(--(AR$9=YEAR(Quarterly_PJ!$B$9:FS$9)),Quarterly_PJ!$B108:FS108)</f>
        <v>0</v>
      </c>
      <c r="AS134" s="61"/>
    </row>
    <row r="135" spans="1:45" ht="17.25" x14ac:dyDescent="0.25">
      <c r="A135" s="42" t="s">
        <v>137</v>
      </c>
      <c r="B135" s="14">
        <f>SUMPRODUCT(--(B$9=YEAR(Quarterly_PJ!$B$9:FC$9)),Quarterly_PJ!$B109:FC109)</f>
        <v>5.8458317138183187</v>
      </c>
      <c r="C135" s="14">
        <f>SUMPRODUCT(--(C$9=YEAR(Quarterly_PJ!$B$9:FC$9)),Quarterly_PJ!$B109:FC109)</f>
        <v>5.2825590525115595</v>
      </c>
      <c r="D135" s="14">
        <f>SUMPRODUCT(--(D$9=YEAR(Quarterly_PJ!$B$9:FC$9)),Quarterly_PJ!$B109:FC109)</f>
        <v>4.1159949127491604</v>
      </c>
      <c r="E135" s="14">
        <f>SUMPRODUCT(--(E$9=YEAR(Quarterly_PJ!$B$9:FC$9)),Quarterly_PJ!$B109:FC109)</f>
        <v>4.8040606482386004</v>
      </c>
      <c r="F135" s="14">
        <f>SUMPRODUCT(--(F$9=YEAR(Quarterly_PJ!$B$9:FC$9)),Quarterly_PJ!$B109:FC109)</f>
        <v>4.27740090675508</v>
      </c>
      <c r="G135" s="14">
        <f>SUMPRODUCT(--(G$9=YEAR(Quarterly_PJ!$B$9:FC$9)),Quarterly_PJ!$B109:FC109)</f>
        <v>5.3388170599896405</v>
      </c>
      <c r="H135" s="14">
        <f>SUMPRODUCT(--(H$9=YEAR(Quarterly_PJ!$B$9:FC$9)),Quarterly_PJ!$B109:FC109)</f>
        <v>6.4574041772663202</v>
      </c>
      <c r="I135" s="14">
        <f>SUMPRODUCT(--(I$9=YEAR(Quarterly_PJ!$B$9:FC$9)),Quarterly_PJ!$B109:FC109)</f>
        <v>6.7647933927072792</v>
      </c>
      <c r="J135" s="14">
        <f>SUMPRODUCT(--(J$9=YEAR(Quarterly_PJ!$B$9:FC$9)),Quarterly_PJ!$B109:FC109)</f>
        <v>6.8011388370679597</v>
      </c>
      <c r="K135" s="14">
        <f>SUMPRODUCT(--(K$9=YEAR(Quarterly_PJ!$B$9:FC$9)),Quarterly_PJ!$B109:FC109)</f>
        <v>6.8740802907973606</v>
      </c>
      <c r="L135" s="14">
        <f>SUMPRODUCT(--(L$9=YEAR(Quarterly_PJ!$B$9:FC$9)),Quarterly_PJ!$B109:FC109)</f>
        <v>8.19773464712428</v>
      </c>
      <c r="M135" s="14">
        <f>SUMPRODUCT(--(M$9=YEAR(Quarterly_PJ!$B$9:FC$9)),Quarterly_PJ!$B109:FC109)</f>
        <v>6.0489072769932193</v>
      </c>
      <c r="N135" s="14">
        <f>SUMPRODUCT(--(N$9=YEAR(Quarterly_PJ!$B$9:FC$9)),Quarterly_PJ!$B109:FC109)</f>
        <v>7.3025351518640402</v>
      </c>
      <c r="O135" s="14">
        <f>SUMPRODUCT(--(O$9=YEAR(Quarterly_PJ!$B$9:FC$9)),Quarterly_PJ!$B109:FC109)</f>
        <v>8.0495308899676381</v>
      </c>
      <c r="P135" s="14">
        <f>SUMPRODUCT(--(P$9=YEAR(Quarterly_PJ!$B$9:FC$9)),Quarterly_PJ!$B109:FC109)</f>
        <v>8.7137596713664607</v>
      </c>
      <c r="Q135" s="14">
        <f>SUMPRODUCT(--(Q$9=YEAR(Quarterly_PJ!$B$9:FC$9)),Quarterly_PJ!$B109:FC109)</f>
        <v>8.5671313877838404</v>
      </c>
      <c r="R135" s="14">
        <f>SUMPRODUCT(--(R$9=YEAR(Quarterly_PJ!$B$9:FC$9)),Quarterly_PJ!$B109:FC109)</f>
        <v>13.97732020040732</v>
      </c>
      <c r="S135" s="14">
        <f>SUMPRODUCT(--(S$9=YEAR(Quarterly_PJ!$B$9:FC$9)),Quarterly_PJ!$B109:FC109)</f>
        <v>12.662200479996603</v>
      </c>
      <c r="T135" s="14">
        <f>SUMPRODUCT(--(T$9=YEAR(Quarterly_PJ!$B$9:FC$9)),Quarterly_PJ!$B109:FC109)</f>
        <v>12.87873313456692</v>
      </c>
      <c r="U135" s="14">
        <f>SUMPRODUCT(--(U$9=YEAR(Quarterly_PJ!$B$9:FC$9)),Quarterly_PJ!$B109:FC109)</f>
        <v>13.589719542402161</v>
      </c>
      <c r="V135" s="14">
        <f>SUMPRODUCT(--(V$9=YEAR(Quarterly_PJ!$B$9:FC$9)),Quarterly_PJ!$B109:FC109)</f>
        <v>14.483995209409002</v>
      </c>
      <c r="W135" s="14">
        <f>SUMPRODUCT(--(W$9=YEAR(Quarterly_PJ!$B$9:FC$9)),Quarterly_PJ!$B109:FC109)</f>
        <v>14.360448602094479</v>
      </c>
      <c r="X135" s="14">
        <f>SUMPRODUCT(--(X$9=YEAR(Quarterly_PJ!$B$9:FC$9)),Quarterly_PJ!$B109:FC109)</f>
        <v>13.686939013557859</v>
      </c>
      <c r="Y135" s="14">
        <f>SUMPRODUCT(--(Y$9=YEAR(Quarterly_PJ!$B$9:FC$9)),Quarterly_PJ!$B109:FC109)</f>
        <v>13.86034752218143</v>
      </c>
      <c r="Z135" s="14">
        <f>SUMPRODUCT(--(Z$9=YEAR(Quarterly_PJ!$B$9:FC$9)),Quarterly_PJ!$B109:FC109)</f>
        <v>12.923068804897438</v>
      </c>
      <c r="AA135" s="14">
        <f>SUMPRODUCT(--(AA$9=YEAR(Quarterly_PJ!$B$9:FC$9)),Quarterly_PJ!$B109:FC109)</f>
        <v>13.185629992214706</v>
      </c>
      <c r="AB135" s="14">
        <f>SUMPRODUCT(--(AB$9=YEAR(Quarterly_PJ!$B$9:FC$9)),Quarterly_PJ!$B109:FC109)</f>
        <v>13.732161139747944</v>
      </c>
      <c r="AC135" s="14">
        <f>SUMPRODUCT(--(AC$9=YEAR(Quarterly_PJ!$B$9:FC$9)),Quarterly_PJ!$B109:FC109)</f>
        <v>10.197078176961121</v>
      </c>
      <c r="AD135" s="14">
        <f>SUMPRODUCT(--(AD$9=YEAR(Quarterly_PJ!$B$9:FC$9)),Quarterly_PJ!$B109:FC109)</f>
        <v>11.63137987270448</v>
      </c>
      <c r="AE135" s="14">
        <f>SUMPRODUCT(--(AE$9=YEAR(Quarterly_PJ!$B$9:FC$9)),Quarterly_PJ!$B109:FC109)</f>
        <v>12.022029826671162</v>
      </c>
      <c r="AF135" s="14">
        <f>SUMPRODUCT(--(AF$9=YEAR(Quarterly_PJ!$B$9:FC$9)),Quarterly_PJ!$B109:FC109)</f>
        <v>13.275880443595959</v>
      </c>
      <c r="AG135" s="14">
        <f>SUMPRODUCT(--(AG$9=YEAR(Quarterly_PJ!$B$9:FC$9)),Quarterly_PJ!$B109:FC109)</f>
        <v>12.50284424888358</v>
      </c>
      <c r="AH135" s="14">
        <f>SUMPRODUCT(--(AH$9=YEAR(Quarterly_PJ!$B$9:FC$9)),Quarterly_PJ!$B109:FC109)</f>
        <v>14.091237841563041</v>
      </c>
      <c r="AI135" s="14">
        <f>SUMPRODUCT(--(AI$9=YEAR(Quarterly_PJ!$B$9:FC$9)),Quarterly_PJ!$B109:FC109)</f>
        <v>13.7533278305779</v>
      </c>
      <c r="AJ135" s="14">
        <f>SUMPRODUCT(--(AJ$9=YEAR(Quarterly_PJ!$B$9:FC$9)),Quarterly_PJ!$B109:FC109)</f>
        <v>13.721962106645439</v>
      </c>
      <c r="AK135" s="14">
        <f>SUMPRODUCT(--(AK$9=YEAR(Quarterly_PJ!$B$9:FC$9)),Quarterly_PJ!$B109:FC109)</f>
        <v>11.502866683027515</v>
      </c>
      <c r="AL135" s="14">
        <f>SUMPRODUCT(--(AL$9=YEAR(Quarterly_PJ!$B$9:FC$9)),Quarterly_PJ!$B109:FC109)</f>
        <v>14.716836213831154</v>
      </c>
      <c r="AM135" s="14">
        <f>SUMPRODUCT(--(AM$9=YEAR(Quarterly_PJ!$B$9:FC$9)),Quarterly_PJ!$B109:FC109)</f>
        <v>11.922966412033201</v>
      </c>
      <c r="AN135" s="14">
        <f>SUMPRODUCT(--(AN$9=YEAR(Quarterly_PJ!$B$9:FC$9)),Quarterly_PJ!$B109:FC109)</f>
        <v>10.59224423901944</v>
      </c>
      <c r="AO135" s="14">
        <f>SUMPRODUCT(--(AO$9=YEAR(Quarterly_PJ!$B$9:FF$9)),Quarterly_PJ!$B109:FF109)</f>
        <v>12.046732169567962</v>
      </c>
      <c r="AP135" s="14">
        <f>SUMPRODUCT(--(AP$9=YEAR(Quarterly_PJ!$B$9:FI$9)),Quarterly_PJ!$B109:FI109)</f>
        <v>11.620154752669468</v>
      </c>
      <c r="AQ135" s="14">
        <f>SUMPRODUCT(--(AQ$9=YEAR(Quarterly_PJ!$B$9:FU$9)),Quarterly_PJ!$B109:FU109)</f>
        <v>12.751229582026721</v>
      </c>
      <c r="AR135" s="120">
        <f>SUMPRODUCT(--(AR$9=YEAR(Quarterly_PJ!$B$9:FS$9)),Quarterly_PJ!$B109:FS109)</f>
        <v>10.409396592581912</v>
      </c>
      <c r="AS135" s="14">
        <f>SUMPRODUCT(--(AS$9=YEAR(Quarterly_PJ!$B$9:FU$9)),Quarterly_PJ!$B109:FU109)</f>
        <v>12.721450686825648</v>
      </c>
    </row>
    <row r="136" spans="1:45" s="23" customFormat="1" ht="15" x14ac:dyDescent="0.25">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3">
        <f>SUMPRODUCT(--(AR$9=YEAR(Quarterly_PJ!$B$9:FS$9)),Quarterly_PJ!$B110:FS110)</f>
        <v>0</v>
      </c>
      <c r="AS136" s="51"/>
    </row>
    <row r="137" spans="1:45" ht="15" x14ac:dyDescent="0.25">
      <c r="A137" s="42" t="s">
        <v>55</v>
      </c>
      <c r="B137" s="16">
        <f t="shared" ref="B137:AN137" si="44">B138+B146+B154+B162+B170</f>
        <v>145.95902152263091</v>
      </c>
      <c r="C137" s="16">
        <f t="shared" si="44"/>
        <v>151.40393766669018</v>
      </c>
      <c r="D137" s="16">
        <f t="shared" si="44"/>
        <v>149.33893109043623</v>
      </c>
      <c r="E137" s="16">
        <f t="shared" si="44"/>
        <v>157.63712550687816</v>
      </c>
      <c r="F137" s="16">
        <f t="shared" si="44"/>
        <v>155.16684410374191</v>
      </c>
      <c r="G137" s="16">
        <f t="shared" si="44"/>
        <v>149.73621144096845</v>
      </c>
      <c r="H137" s="16">
        <f t="shared" si="44"/>
        <v>150.73726216648254</v>
      </c>
      <c r="I137" s="16">
        <f t="shared" si="44"/>
        <v>142.47217836301832</v>
      </c>
      <c r="J137" s="16">
        <f t="shared" si="44"/>
        <v>144.56266336367233</v>
      </c>
      <c r="K137" s="16">
        <f t="shared" si="44"/>
        <v>137.48821656535932</v>
      </c>
      <c r="L137" s="16">
        <f t="shared" si="44"/>
        <v>141.5268493986579</v>
      </c>
      <c r="M137" s="16">
        <f t="shared" si="44"/>
        <v>139.184841409049</v>
      </c>
      <c r="N137" s="16">
        <f t="shared" si="44"/>
        <v>141.38480178295148</v>
      </c>
      <c r="O137" s="16">
        <f t="shared" si="44"/>
        <v>147.48763391817047</v>
      </c>
      <c r="P137" s="16">
        <f t="shared" si="44"/>
        <v>148.39308122070963</v>
      </c>
      <c r="Q137" s="16">
        <f t="shared" si="44"/>
        <v>154.33689322094483</v>
      </c>
      <c r="R137" s="16">
        <f t="shared" si="44"/>
        <v>163.89777289608477</v>
      </c>
      <c r="S137" s="16">
        <f t="shared" si="44"/>
        <v>161.66977519889582</v>
      </c>
      <c r="T137" s="16">
        <f t="shared" si="44"/>
        <v>172.52383428471705</v>
      </c>
      <c r="U137" s="16">
        <f t="shared" si="44"/>
        <v>172.40190976097091</v>
      </c>
      <c r="V137" s="16">
        <f t="shared" si="44"/>
        <v>188.02098417023541</v>
      </c>
      <c r="W137" s="16">
        <f t="shared" si="44"/>
        <v>196.52277506741413</v>
      </c>
      <c r="X137" s="16">
        <f t="shared" si="44"/>
        <v>198.17157271459547</v>
      </c>
      <c r="Y137" s="16">
        <f t="shared" si="44"/>
        <v>202.39250041856627</v>
      </c>
      <c r="Z137" s="16">
        <f t="shared" si="44"/>
        <v>205.55171521742034</v>
      </c>
      <c r="AA137" s="16">
        <f t="shared" si="44"/>
        <v>209.8325386837214</v>
      </c>
      <c r="AB137" s="16">
        <f t="shared" si="44"/>
        <v>220.14433569983996</v>
      </c>
      <c r="AC137" s="16">
        <f t="shared" si="44"/>
        <v>222.17383231541771</v>
      </c>
      <c r="AD137" s="16">
        <f t="shared" si="44"/>
        <v>232.12114050047069</v>
      </c>
      <c r="AE137" s="16">
        <f t="shared" si="44"/>
        <v>242.65249904484455</v>
      </c>
      <c r="AF137" s="16">
        <f t="shared" si="44"/>
        <v>249.0138900041446</v>
      </c>
      <c r="AG137" s="16">
        <f t="shared" si="44"/>
        <v>252.34162394509994</v>
      </c>
      <c r="AH137" s="16">
        <f t="shared" si="44"/>
        <v>253.30412274632045</v>
      </c>
      <c r="AI137" s="16">
        <f t="shared" si="44"/>
        <v>256.87481486982472</v>
      </c>
      <c r="AJ137" s="16">
        <f t="shared" si="44"/>
        <v>254.21340128220683</v>
      </c>
      <c r="AK137" s="16">
        <f t="shared" si="44"/>
        <v>245.73558318073992</v>
      </c>
      <c r="AL137" s="16">
        <f t="shared" si="44"/>
        <v>245.49808047036771</v>
      </c>
      <c r="AM137" s="16">
        <f t="shared" si="44"/>
        <v>246.87109583651511</v>
      </c>
      <c r="AN137" s="16">
        <f t="shared" si="44"/>
        <v>245.18722999325698</v>
      </c>
      <c r="AO137" s="16">
        <f>AO138+AO146+AO154+AO162+AO170</f>
        <v>249.97079170056458</v>
      </c>
      <c r="AP137" s="16">
        <f>AP138+AP146+AP154+AP162+AP170</f>
        <v>254.39661857607288</v>
      </c>
      <c r="AQ137" s="16">
        <f>AQ138+AQ146+AQ154+AQ162+AQ170</f>
        <v>261.24666313456277</v>
      </c>
      <c r="AR137" s="120">
        <f>SUMPRODUCT(--(AR$9=YEAR(Quarterly_PJ!$B$9:FS$9)),Quarterly_PJ!$B111:FS111)</f>
        <v>266.91007120703057</v>
      </c>
      <c r="AS137" s="16">
        <f>AS138+AS146+AS154+AS162+AS170</f>
        <v>279.28276687253367</v>
      </c>
    </row>
    <row r="138" spans="1:45" ht="14.25" customHeight="1" x14ac:dyDescent="0.25">
      <c r="A138" s="27" t="s">
        <v>56</v>
      </c>
      <c r="B138" s="15">
        <f>SUM(B139,B142:B144)</f>
        <v>12.594014360935047</v>
      </c>
      <c r="C138" s="15">
        <f t="shared" ref="C138:AN138" si="45">SUM(C139,C142:C144)</f>
        <v>12.704635673197217</v>
      </c>
      <c r="D138" s="15">
        <f t="shared" si="45"/>
        <v>12.698452772487027</v>
      </c>
      <c r="E138" s="15">
        <f t="shared" si="45"/>
        <v>14.329281593443458</v>
      </c>
      <c r="F138" s="15">
        <f t="shared" si="45"/>
        <v>12.708019451147498</v>
      </c>
      <c r="G138" s="15">
        <f t="shared" si="45"/>
        <v>13.200416251692257</v>
      </c>
      <c r="H138" s="15">
        <f t="shared" si="45"/>
        <v>15.065072879727495</v>
      </c>
      <c r="I138" s="15">
        <f t="shared" si="45"/>
        <v>14.151373762517778</v>
      </c>
      <c r="J138" s="15">
        <f t="shared" si="45"/>
        <v>15.378201806416351</v>
      </c>
      <c r="K138" s="15">
        <f t="shared" si="45"/>
        <v>14.581159434354232</v>
      </c>
      <c r="L138" s="15">
        <f t="shared" si="45"/>
        <v>14.745703949339381</v>
      </c>
      <c r="M138" s="15">
        <f t="shared" si="45"/>
        <v>14.666645805018891</v>
      </c>
      <c r="N138" s="15">
        <f t="shared" si="45"/>
        <v>14.034095558563459</v>
      </c>
      <c r="O138" s="15">
        <f t="shared" si="45"/>
        <v>15.720358856490186</v>
      </c>
      <c r="P138" s="15">
        <f t="shared" si="45"/>
        <v>12.531016422772371</v>
      </c>
      <c r="Q138" s="15">
        <f t="shared" si="45"/>
        <v>14.496448498421438</v>
      </c>
      <c r="R138" s="15">
        <f t="shared" si="45"/>
        <v>15.622523298685874</v>
      </c>
      <c r="S138" s="15">
        <f t="shared" si="45"/>
        <v>13.941305973663576</v>
      </c>
      <c r="T138" s="15">
        <f t="shared" si="45"/>
        <v>15.512034171878749</v>
      </c>
      <c r="U138" s="15">
        <f t="shared" si="45"/>
        <v>15.704004970612857</v>
      </c>
      <c r="V138" s="15">
        <f t="shared" si="45"/>
        <v>16.277979769098586</v>
      </c>
      <c r="W138" s="15">
        <f t="shared" si="45"/>
        <v>16.797590786674235</v>
      </c>
      <c r="X138" s="15">
        <f t="shared" si="45"/>
        <v>17.259408407822608</v>
      </c>
      <c r="Y138" s="15">
        <f t="shared" si="45"/>
        <v>18.655901222094382</v>
      </c>
      <c r="Z138" s="15">
        <f t="shared" si="45"/>
        <v>19.682844911297146</v>
      </c>
      <c r="AA138" s="15">
        <f t="shared" si="45"/>
        <v>20.581386764775253</v>
      </c>
      <c r="AB138" s="15">
        <f t="shared" si="45"/>
        <v>19.515764364827522</v>
      </c>
      <c r="AC138" s="15">
        <f t="shared" si="45"/>
        <v>19.764043420816574</v>
      </c>
      <c r="AD138" s="15">
        <f t="shared" si="45"/>
        <v>21.794917672980674</v>
      </c>
      <c r="AE138" s="15">
        <f t="shared" si="45"/>
        <v>23.184115496706589</v>
      </c>
      <c r="AF138" s="15">
        <f t="shared" si="45"/>
        <v>20.857177782833716</v>
      </c>
      <c r="AG138" s="15">
        <f t="shared" si="45"/>
        <v>22.366710285012651</v>
      </c>
      <c r="AH138" s="15">
        <f t="shared" si="45"/>
        <v>21.907593014903039</v>
      </c>
      <c r="AI138" s="15">
        <f t="shared" si="45"/>
        <v>21.624239579436331</v>
      </c>
      <c r="AJ138" s="15">
        <f t="shared" si="45"/>
        <v>20.088538289365545</v>
      </c>
      <c r="AK138" s="15">
        <f t="shared" si="45"/>
        <v>18.196824730257212</v>
      </c>
      <c r="AL138" s="15">
        <f t="shared" si="45"/>
        <v>17.102582585716103</v>
      </c>
      <c r="AM138" s="15">
        <f t="shared" si="45"/>
        <v>18.353717626107301</v>
      </c>
      <c r="AN138" s="15">
        <f t="shared" si="45"/>
        <v>19.446744742863832</v>
      </c>
      <c r="AO138" s="15">
        <f>SUM(AO139,AO142:AO144)</f>
        <v>18.874116671051176</v>
      </c>
      <c r="AP138" s="15">
        <f>SUM(AP139,AP142:AP144)</f>
        <v>21.544352229923398</v>
      </c>
      <c r="AQ138" s="15">
        <f>SUM(AQ139,AQ142:AQ144)</f>
        <v>19.669468495075481</v>
      </c>
      <c r="AR138" s="120">
        <f>SUMPRODUCT(--(AR$9=YEAR(Quarterly_PJ!$B$9:FS$9)),Quarterly_PJ!$B112:FS112)</f>
        <v>18.978621454896036</v>
      </c>
      <c r="AS138" s="15">
        <f>SUM(AS139,AS142:AS144)</f>
        <v>16.759152888832965</v>
      </c>
    </row>
    <row r="139" spans="1:45" ht="15" x14ac:dyDescent="0.25">
      <c r="A139" s="49" t="s">
        <v>25</v>
      </c>
      <c r="B139" s="53">
        <f>SUMPRODUCT(--(B$9=YEAR(Quarterly_PJ!$B$9:FC$9)),Quarterly_PJ!$B113:FC113)</f>
        <v>5.6419618997800809</v>
      </c>
      <c r="C139" s="53">
        <f>SUMPRODUCT(--(C$9=YEAR(Quarterly_PJ!$B$9:FC$9)),Quarterly_PJ!$B113:FC113)</f>
        <v>5.8918553867070633</v>
      </c>
      <c r="D139" s="53">
        <f>SUMPRODUCT(--(D$9=YEAR(Quarterly_PJ!$B$9:FC$9)),Quarterly_PJ!$B113:FC113)</f>
        <v>5.6090610140277928</v>
      </c>
      <c r="E139" s="53">
        <f>SUMPRODUCT(--(E$9=YEAR(Quarterly_PJ!$B$9:FC$9)),Quarterly_PJ!$B113:FC113)</f>
        <v>5.8378149964742008</v>
      </c>
      <c r="F139" s="53">
        <f>SUMPRODUCT(--(F$9=YEAR(Quarterly_PJ!$B$9:FC$9)),Quarterly_PJ!$B113:FC113)</f>
        <v>5.7301350060491121</v>
      </c>
      <c r="G139" s="53">
        <f>SUMPRODUCT(--(G$9=YEAR(Quarterly_PJ!$B$9:FC$9)),Quarterly_PJ!$B113:FC113)</f>
        <v>5.3923644369029109</v>
      </c>
      <c r="H139" s="53">
        <f>SUMPRODUCT(--(H$9=YEAR(Quarterly_PJ!$B$9:FC$9)),Quarterly_PJ!$B113:FC113)</f>
        <v>5.5006272497657669</v>
      </c>
      <c r="I139" s="53">
        <f>SUMPRODUCT(--(I$9=YEAR(Quarterly_PJ!$B$9:FC$9)),Quarterly_PJ!$B113:FC113)</f>
        <v>5.2356096134916754</v>
      </c>
      <c r="J139" s="53">
        <f>SUMPRODUCT(--(J$9=YEAR(Quarterly_PJ!$B$9:FC$9)),Quarterly_PJ!$B113:FC113)</f>
        <v>5.5327880909712448</v>
      </c>
      <c r="K139" s="53">
        <f>SUMPRODUCT(--(K$9=YEAR(Quarterly_PJ!$B$9:FC$9)),Quarterly_PJ!$B113:FC113)</f>
        <v>5.2234340117777176</v>
      </c>
      <c r="L139" s="53">
        <f>SUMPRODUCT(--(L$9=YEAR(Quarterly_PJ!$B$9:FC$9)),Quarterly_PJ!$B113:FC113)</f>
        <v>5.1382348488603666</v>
      </c>
      <c r="M139" s="53">
        <f>SUMPRODUCT(--(M$9=YEAR(Quarterly_PJ!$B$9:FC$9)),Quarterly_PJ!$B113:FC113)</f>
        <v>5.0750049980902361</v>
      </c>
      <c r="N139" s="53">
        <f>SUMPRODUCT(--(N$9=YEAR(Quarterly_PJ!$B$9:FC$9)),Quarterly_PJ!$B113:FC113)</f>
        <v>4.3587883880808125</v>
      </c>
      <c r="O139" s="53">
        <f>SUMPRODUCT(--(O$9=YEAR(Quarterly_PJ!$B$9:FC$9)),Quarterly_PJ!$B113:FC113)</f>
        <v>6.4355720049319798</v>
      </c>
      <c r="P139" s="53">
        <f>SUMPRODUCT(--(P$9=YEAR(Quarterly_PJ!$B$9:FC$9)),Quarterly_PJ!$B113:FC113)</f>
        <v>3.5838069993957782</v>
      </c>
      <c r="Q139" s="53">
        <f>SUMPRODUCT(--(Q$9=YEAR(Quarterly_PJ!$B$9:FC$9)),Quarterly_PJ!$B113:FC113)</f>
        <v>3.7200476645798108</v>
      </c>
      <c r="R139" s="53">
        <f>SUMPRODUCT(--(R$9=YEAR(Quarterly_PJ!$B$9:FC$9)),Quarterly_PJ!$B113:FC113)</f>
        <v>3.6437797117481665</v>
      </c>
      <c r="S139" s="53">
        <f>SUMPRODUCT(--(S$9=YEAR(Quarterly_PJ!$B$9:FC$9)),Quarterly_PJ!$B113:FC113)</f>
        <v>3.370494648928374</v>
      </c>
      <c r="T139" s="53">
        <f>SUMPRODUCT(--(T$9=YEAR(Quarterly_PJ!$B$9:FC$9)),Quarterly_PJ!$B113:FC113)</f>
        <v>3.0931017493715744</v>
      </c>
      <c r="U139" s="53">
        <f>SUMPRODUCT(--(U$9=YEAR(Quarterly_PJ!$B$9:FC$9)),Quarterly_PJ!$B113:FC113)</f>
        <v>2.9067423145322544</v>
      </c>
      <c r="V139" s="53">
        <f>SUMPRODUCT(--(V$9=YEAR(Quarterly_PJ!$B$9:FC$9)),Quarterly_PJ!$B113:FC113)</f>
        <v>2.7440689421220941</v>
      </c>
      <c r="W139" s="53">
        <f>SUMPRODUCT(--(W$9=YEAR(Quarterly_PJ!$B$9:FC$9)),Quarterly_PJ!$B113:FC113)</f>
        <v>2.6172475647304667</v>
      </c>
      <c r="X139" s="53">
        <f>SUMPRODUCT(--(X$9=YEAR(Quarterly_PJ!$B$9:FC$9)),Quarterly_PJ!$B113:FC113)</f>
        <v>2.2343465163977858</v>
      </c>
      <c r="Y139" s="53">
        <f>SUMPRODUCT(--(Y$9=YEAR(Quarterly_PJ!$B$9:FC$9)),Quarterly_PJ!$B113:FC113)</f>
        <v>2.1604449602202664</v>
      </c>
      <c r="Z139" s="53">
        <f>SUMPRODUCT(--(Z$9=YEAR(Quarterly_PJ!$B$9:FC$9)),Quarterly_PJ!$B113:FC113)</f>
        <v>2.1704759177914701</v>
      </c>
      <c r="AA139" s="53">
        <f>SUMPRODUCT(--(AA$9=YEAR(Quarterly_PJ!$B$9:FC$9)),Quarterly_PJ!$B113:FC113)</f>
        <v>2.2056624047376419</v>
      </c>
      <c r="AB139" s="53">
        <f>SUMPRODUCT(--(AB$9=YEAR(Quarterly_PJ!$B$9:FC$9)),Quarterly_PJ!$B113:FC113)</f>
        <v>2.1668814974217874</v>
      </c>
      <c r="AC139" s="53">
        <f>SUMPRODUCT(--(AC$9=YEAR(Quarterly_PJ!$B$9:FC$9)),Quarterly_PJ!$B113:FC113)</f>
        <v>2.1936935707177607</v>
      </c>
      <c r="AD139" s="53">
        <f>SUMPRODUCT(--(AD$9=YEAR(Quarterly_PJ!$B$9:FC$9)),Quarterly_PJ!$B113:FC113)</f>
        <v>2.2888174298021071</v>
      </c>
      <c r="AE139" s="53">
        <f>SUMPRODUCT(--(AE$9=YEAR(Quarterly_PJ!$B$9:FC$9)),Quarterly_PJ!$B113:FC113)</f>
        <v>2.2369248113935085</v>
      </c>
      <c r="AF139" s="53">
        <f>SUMPRODUCT(--(AF$9=YEAR(Quarterly_PJ!$B$9:FC$9)),Quarterly_PJ!$B113:FC113)</f>
        <v>2.2466567254647467</v>
      </c>
      <c r="AG139" s="53">
        <f>SUMPRODUCT(--(AG$9=YEAR(Quarterly_PJ!$B$9:FC$9)),Quarterly_PJ!$B113:FC113)</f>
        <v>2.2940440190521807</v>
      </c>
      <c r="AH139" s="53">
        <f>SUMPRODUCT(--(AH$9=YEAR(Quarterly_PJ!$B$9:FC$9)),Quarterly_PJ!$B113:FC113)</f>
        <v>2.3371961956280867</v>
      </c>
      <c r="AI139" s="53">
        <f>SUMPRODUCT(--(AI$9=YEAR(Quarterly_PJ!$B$9:FC$9)),Quarterly_PJ!$B113:FC113)</f>
        <v>2.2261431255758946</v>
      </c>
      <c r="AJ139" s="53">
        <f>SUMPRODUCT(--(AJ$9=YEAR(Quarterly_PJ!$B$9:FC$9)),Quarterly_PJ!$B113:FC113)</f>
        <v>1.9862366050356517</v>
      </c>
      <c r="AK139" s="53">
        <f>SUMPRODUCT(--(AK$9=YEAR(Quarterly_PJ!$B$9:FC$9)),Quarterly_PJ!$B113:FC113)</f>
        <v>1.757973966630977</v>
      </c>
      <c r="AL139" s="53">
        <f t="shared" ref="AL139:AQ139" si="46">SUM(AL140:AL141)</f>
        <v>1.3797690671093241</v>
      </c>
      <c r="AM139" s="53">
        <f t="shared" si="46"/>
        <v>1.4248850046489301</v>
      </c>
      <c r="AN139" s="53">
        <f t="shared" si="46"/>
        <v>1.4628181709569812</v>
      </c>
      <c r="AO139" s="53">
        <f t="shared" si="46"/>
        <v>1.5153741160555043</v>
      </c>
      <c r="AP139" s="53">
        <f t="shared" si="46"/>
        <v>1.6437134362742232</v>
      </c>
      <c r="AQ139" s="53">
        <f t="shared" si="46"/>
        <v>1.4341945427155567</v>
      </c>
      <c r="AR139" s="53">
        <f>SUMPRODUCT(--(AR$9=YEAR(Quarterly_PJ!$B$9:FS$9)),Quarterly_PJ!$B113:FS113)</f>
        <v>1.5326806710327685</v>
      </c>
      <c r="AS139" s="53">
        <f t="shared" ref="AS139" si="47">SUM(AS140:AS141)</f>
        <v>1.2034069550767286</v>
      </c>
    </row>
    <row r="140" spans="1:45" ht="17.25" x14ac:dyDescent="0.25">
      <c r="A140" s="50" t="s">
        <v>138</v>
      </c>
      <c r="B140" s="53">
        <f>SUMPRODUCT(--(B$9=YEAR(Quarterly_PJ!$B$9:FC$9)),Quarterly_PJ!$B114:FC114)</f>
        <v>1.1516053975236726</v>
      </c>
      <c r="C140" s="53">
        <f>SUMPRODUCT(--(C$9=YEAR(Quarterly_PJ!$B$9:FC$9)),Quarterly_PJ!$B114:FC114)</f>
        <v>1.0219496628380598</v>
      </c>
      <c r="D140" s="53">
        <f>SUMPRODUCT(--(D$9=YEAR(Quarterly_PJ!$B$9:FC$9)),Quarterly_PJ!$B114:FC114)</f>
        <v>0.79893643740187348</v>
      </c>
      <c r="E140" s="53">
        <f>SUMPRODUCT(--(E$9=YEAR(Quarterly_PJ!$B$9:FC$9)),Quarterly_PJ!$B114:FC114)</f>
        <v>0.68868431945935171</v>
      </c>
      <c r="F140" s="53">
        <f>SUMPRODUCT(--(F$9=YEAR(Quarterly_PJ!$B$9:FC$9)),Quarterly_PJ!$B114:FC114)</f>
        <v>0.54404715265532133</v>
      </c>
      <c r="G140" s="53">
        <f>SUMPRODUCT(--(G$9=YEAR(Quarterly_PJ!$B$9:FC$9)),Quarterly_PJ!$B114:FC114)</f>
        <v>0.38064131289322467</v>
      </c>
      <c r="H140" s="53">
        <f>SUMPRODUCT(--(H$9=YEAR(Quarterly_PJ!$B$9:FC$9)),Quarterly_PJ!$B114:FC114)</f>
        <v>0.27759492796942575</v>
      </c>
      <c r="I140" s="53">
        <f>SUMPRODUCT(--(I$9=YEAR(Quarterly_PJ!$B$9:FC$9)),Quarterly_PJ!$B114:FC114)</f>
        <v>0.17122174703503462</v>
      </c>
      <c r="J140" s="53">
        <f>SUMPRODUCT(--(J$9=YEAR(Quarterly_PJ!$B$9:FC$9)),Quarterly_PJ!$B114:FC114)</f>
        <v>0.12813861304250759</v>
      </c>
      <c r="K140" s="53">
        <f>SUMPRODUCT(--(K$9=YEAR(Quarterly_PJ!$B$9:FC$9)),Quarterly_PJ!$B114:FC114)</f>
        <v>0.1064949103975312</v>
      </c>
      <c r="L140" s="53">
        <f>SUMPRODUCT(--(L$9=YEAR(Quarterly_PJ!$B$9:FC$9)),Quarterly_PJ!$B114:FC114)</f>
        <v>0.22834022420581368</v>
      </c>
      <c r="M140" s="53">
        <f>SUMPRODUCT(--(M$9=YEAR(Quarterly_PJ!$B$9:FC$9)),Quarterly_PJ!$B114:FC114)</f>
        <v>0.20108138984046769</v>
      </c>
      <c r="N140" s="53">
        <f>SUMPRODUCT(--(N$9=YEAR(Quarterly_PJ!$B$9:FC$9)),Quarterly_PJ!$B114:FC114)</f>
        <v>0.15819988750730429</v>
      </c>
      <c r="O140" s="53">
        <f>SUMPRODUCT(--(O$9=YEAR(Quarterly_PJ!$B$9:FC$9)),Quarterly_PJ!$B114:FC114)</f>
        <v>3.9546281014259485E-2</v>
      </c>
      <c r="P140" s="53">
        <f>SUMPRODUCT(--(P$9=YEAR(Quarterly_PJ!$B$9:FC$9)),Quarterly_PJ!$B114:FC114)</f>
        <v>3.7536801200565538E-2</v>
      </c>
      <c r="Q140" s="53">
        <f>SUMPRODUCT(--(Q$9=YEAR(Quarterly_PJ!$B$9:FC$9)),Quarterly_PJ!$B114:FC114)</f>
        <v>6.7970395615233076E-2</v>
      </c>
      <c r="R140" s="53">
        <f>SUMPRODUCT(--(R$9=YEAR(Quarterly_PJ!$B$9:FC$9)),Quarterly_PJ!$B114:FC114)</f>
        <v>0.20941050046238774</v>
      </c>
      <c r="S140" s="53">
        <f>SUMPRODUCT(--(S$9=YEAR(Quarterly_PJ!$B$9:FC$9)),Quarterly_PJ!$B114:FC114)</f>
        <v>0.44702521891245472</v>
      </c>
      <c r="T140" s="53">
        <f>SUMPRODUCT(--(T$9=YEAR(Quarterly_PJ!$B$9:FC$9)),Quarterly_PJ!$B114:FC114)</f>
        <v>0.55964135590839581</v>
      </c>
      <c r="U140" s="53">
        <f>SUMPRODUCT(--(U$9=YEAR(Quarterly_PJ!$B$9:FC$9)),Quarterly_PJ!$B114:FC114)</f>
        <v>0.65989818968715808</v>
      </c>
      <c r="V140" s="53">
        <f>SUMPRODUCT(--(V$9=YEAR(Quarterly_PJ!$B$9:FC$9)),Quarterly_PJ!$B114:FC114)</f>
        <v>0.74436656899121545</v>
      </c>
      <c r="W140" s="53">
        <f>SUMPRODUCT(--(W$9=YEAR(Quarterly_PJ!$B$9:FC$9)),Quarterly_PJ!$B114:FC114)</f>
        <v>0.8079396319054083</v>
      </c>
      <c r="X140" s="53">
        <f>SUMPRODUCT(--(X$9=YEAR(Quarterly_PJ!$B$9:FC$9)),Quarterly_PJ!$B114:FC114)</f>
        <v>1.0178450279947373</v>
      </c>
      <c r="Y140" s="53">
        <f>SUMPRODUCT(--(Y$9=YEAR(Quarterly_PJ!$B$9:FC$9)),Quarterly_PJ!$B114:FC114)</f>
        <v>1.2028221956364473</v>
      </c>
      <c r="Z140" s="53">
        <f>SUMPRODUCT(--(Z$9=YEAR(Quarterly_PJ!$B$9:FC$9)),Quarterly_PJ!$B114:FC114)</f>
        <v>1.3143001595781925</v>
      </c>
      <c r="AA140" s="53">
        <f>SUMPRODUCT(--(AA$9=YEAR(Quarterly_PJ!$B$9:FC$9)),Quarterly_PJ!$B114:FC114)</f>
        <v>1.4063298824139845</v>
      </c>
      <c r="AB140" s="53">
        <f>SUMPRODUCT(--(AB$9=YEAR(Quarterly_PJ!$B$9:FC$9)),Quarterly_PJ!$B114:FC114)</f>
        <v>1.4657770762630078</v>
      </c>
      <c r="AC140" s="53">
        <f>SUMPRODUCT(--(AC$9=YEAR(Quarterly_PJ!$B$9:FC$9)),Quarterly_PJ!$B114:FC114)</f>
        <v>1.5786277583425188</v>
      </c>
      <c r="AD140" s="53">
        <f>SUMPRODUCT(--(AD$9=YEAR(Quarterly_PJ!$B$9:FC$9)),Quarterly_PJ!$B114:FC114)</f>
        <v>1.7267077446636798</v>
      </c>
      <c r="AE140" s="53">
        <f>SUMPRODUCT(--(AE$9=YEAR(Quarterly_PJ!$B$9:FC$9)),Quarterly_PJ!$B114:FC114)</f>
        <v>1.7562370982601432</v>
      </c>
      <c r="AF140" s="53">
        <f>SUMPRODUCT(--(AF$9=YEAR(Quarterly_PJ!$B$9:FC$9)),Quarterly_PJ!$B114:FC114)</f>
        <v>1.875994666835948</v>
      </c>
      <c r="AG140" s="53">
        <f>SUMPRODUCT(--(AG$9=YEAR(Quarterly_PJ!$B$9:FC$9)),Quarterly_PJ!$B114:FC114)</f>
        <v>1.9936560155926757</v>
      </c>
      <c r="AH140" s="53">
        <f>SUMPRODUCT(--(AH$9=YEAR(Quarterly_PJ!$B$9:FC$9)),Quarterly_PJ!$B114:FC114)</f>
        <v>2.0952351285433188</v>
      </c>
      <c r="AI140" s="53">
        <f>SUMPRODUCT(--(AI$9=YEAR(Quarterly_PJ!$B$9:FC$9)),Quarterly_PJ!$B114:FC114)</f>
        <v>2.0574115759177238</v>
      </c>
      <c r="AJ140" s="53">
        <f>SUMPRODUCT(--(AJ$9=YEAR(Quarterly_PJ!$B$9:FC$9)),Quarterly_PJ!$B114:FC114)</f>
        <v>1.8644924603189248</v>
      </c>
      <c r="AK140" s="53">
        <f>SUMPRODUCT(--(AK$9=YEAR(Quarterly_PJ!$B$9:FC$9)),Quarterly_PJ!$B114:FC114)</f>
        <v>1.723415105441334</v>
      </c>
      <c r="AL140" s="53">
        <f>SUMPRODUCT(--(AL$9=YEAR(Quarterly_PJ!$B$9:FC$9)),Quarterly_PJ!$B114:FC114)</f>
        <v>1.2508237961794386</v>
      </c>
      <c r="AM140" s="53">
        <f>SUMPRODUCT(--(AM$9=YEAR(Quarterly_PJ!$B$9:FC$9)),Quarterly_PJ!$B114:FC114)</f>
        <v>1.2942378902646707</v>
      </c>
      <c r="AN140" s="53">
        <f>SUMPRODUCT(--(AN$9=YEAR(Quarterly_PJ!$B$9:FC$9)),Quarterly_PJ!$B114:FC114)</f>
        <v>1.3882735619675737</v>
      </c>
      <c r="AO140" s="53">
        <f>SUMPRODUCT(--(AO$9=YEAR(Quarterly_PJ!$B$9:FF$9)),Quarterly_PJ!$B114:FF114)</f>
        <v>1.443989736127425</v>
      </c>
      <c r="AP140" s="53">
        <f>SUMPRODUCT(--(AP$9=YEAR(Quarterly_PJ!$B$9:FI$9)),Quarterly_PJ!$B114:FI114)</f>
        <v>1.5396482307688222</v>
      </c>
      <c r="AQ140" s="53">
        <f>SUMPRODUCT(--(AQ$9=YEAR(Quarterly_PJ!$B$9:FU$9)),Quarterly_PJ!$B114:FU114)</f>
        <v>1.3464201565554348</v>
      </c>
      <c r="AR140" s="53">
        <f>SUMPRODUCT(--(AR$9=YEAR(Quarterly_PJ!$B$9:FS$9)),Quarterly_PJ!$B114:FS114)</f>
        <v>1.4303248914690181</v>
      </c>
      <c r="AS140" s="53">
        <f>SUMPRODUCT(--(AS$9=YEAR(Quarterly_PJ!$B$9:FU$9)),Quarterly_PJ!$B114:FU114)</f>
        <v>1.1441447369353139</v>
      </c>
    </row>
    <row r="141" spans="1:45" ht="17.25" x14ac:dyDescent="0.25">
      <c r="A141" s="50" t="s">
        <v>139</v>
      </c>
      <c r="B141" s="53">
        <f>SUMPRODUCT(--(B$9=YEAR(Quarterly_PJ!$B$9:FC$9)),Quarterly_PJ!$B115:FC115)</f>
        <v>4.4903565022564083</v>
      </c>
      <c r="C141" s="53">
        <f>SUMPRODUCT(--(C$9=YEAR(Quarterly_PJ!$B$9:FC$9)),Quarterly_PJ!$B115:FC115)</f>
        <v>4.8699057238690031</v>
      </c>
      <c r="D141" s="53">
        <f>SUMPRODUCT(--(D$9=YEAR(Quarterly_PJ!$B$9:FC$9)),Quarterly_PJ!$B115:FC115)</f>
        <v>4.8101245766259195</v>
      </c>
      <c r="E141" s="53">
        <f>SUMPRODUCT(--(E$9=YEAR(Quarterly_PJ!$B$9:FC$9)),Quarterly_PJ!$B115:FC115)</f>
        <v>5.1491306770148491</v>
      </c>
      <c r="F141" s="53">
        <f>SUMPRODUCT(--(F$9=YEAR(Quarterly_PJ!$B$9:FC$9)),Quarterly_PJ!$B115:FC115)</f>
        <v>5.18608785339379</v>
      </c>
      <c r="G141" s="53">
        <f>SUMPRODUCT(--(G$9=YEAR(Quarterly_PJ!$B$9:FC$9)),Quarterly_PJ!$B115:FC115)</f>
        <v>5.011723124009686</v>
      </c>
      <c r="H141" s="53">
        <f>SUMPRODUCT(--(H$9=YEAR(Quarterly_PJ!$B$9:FC$9)),Quarterly_PJ!$B115:FC115)</f>
        <v>5.2230323217963424</v>
      </c>
      <c r="I141" s="53">
        <f>SUMPRODUCT(--(I$9=YEAR(Quarterly_PJ!$B$9:FC$9)),Quarterly_PJ!$B115:FC115)</f>
        <v>5.0643878664566415</v>
      </c>
      <c r="J141" s="53">
        <f>SUMPRODUCT(--(J$9=YEAR(Quarterly_PJ!$B$9:FC$9)),Quarterly_PJ!$B115:FC115)</f>
        <v>5.4046494779287375</v>
      </c>
      <c r="K141" s="53">
        <f>SUMPRODUCT(--(K$9=YEAR(Quarterly_PJ!$B$9:FC$9)),Quarterly_PJ!$B115:FC115)</f>
        <v>5.1169391013801864</v>
      </c>
      <c r="L141" s="53">
        <f>SUMPRODUCT(--(L$9=YEAR(Quarterly_PJ!$B$9:FC$9)),Quarterly_PJ!$B115:FC115)</f>
        <v>4.9098946246545534</v>
      </c>
      <c r="M141" s="53">
        <f>SUMPRODUCT(--(M$9=YEAR(Quarterly_PJ!$B$9:FC$9)),Quarterly_PJ!$B115:FC115)</f>
        <v>4.8739236082497683</v>
      </c>
      <c r="N141" s="53">
        <f>SUMPRODUCT(--(N$9=YEAR(Quarterly_PJ!$B$9:FC$9)),Quarterly_PJ!$B115:FC115)</f>
        <v>4.2005885005735086</v>
      </c>
      <c r="O141" s="53">
        <f>SUMPRODUCT(--(O$9=YEAR(Quarterly_PJ!$B$9:FC$9)),Quarterly_PJ!$B115:FC115)</f>
        <v>6.3960257239177194</v>
      </c>
      <c r="P141" s="53">
        <f>SUMPRODUCT(--(P$9=YEAR(Quarterly_PJ!$B$9:FC$9)),Quarterly_PJ!$B115:FC115)</f>
        <v>3.5462701981952129</v>
      </c>
      <c r="Q141" s="53">
        <f>SUMPRODUCT(--(Q$9=YEAR(Quarterly_PJ!$B$9:FC$9)),Quarterly_PJ!$B115:FC115)</f>
        <v>3.652077268964578</v>
      </c>
      <c r="R141" s="53">
        <f>SUMPRODUCT(--(R$9=YEAR(Quarterly_PJ!$B$9:FC$9)),Quarterly_PJ!$B115:FC115)</f>
        <v>3.4343692112857793</v>
      </c>
      <c r="S141" s="53">
        <f>SUMPRODUCT(--(S$9=YEAR(Quarterly_PJ!$B$9:FC$9)),Quarterly_PJ!$B115:FC115)</f>
        <v>2.9234694300159192</v>
      </c>
      <c r="T141" s="53">
        <f>SUMPRODUCT(--(T$9=YEAR(Quarterly_PJ!$B$9:FC$9)),Quarterly_PJ!$B115:FC115)</f>
        <v>2.5334603934631783</v>
      </c>
      <c r="U141" s="53">
        <f>SUMPRODUCT(--(U$9=YEAR(Quarterly_PJ!$B$9:FC$9)),Quarterly_PJ!$B115:FC115)</f>
        <v>2.2468441248450959</v>
      </c>
      <c r="V141" s="53">
        <f>SUMPRODUCT(--(V$9=YEAR(Quarterly_PJ!$B$9:FC$9)),Quarterly_PJ!$B115:FC115)</f>
        <v>1.9997023731308785</v>
      </c>
      <c r="W141" s="53">
        <f>SUMPRODUCT(--(W$9=YEAR(Quarterly_PJ!$B$9:FC$9)),Quarterly_PJ!$B115:FC115)</f>
        <v>1.8093079328250585</v>
      </c>
      <c r="X141" s="53">
        <f>SUMPRODUCT(--(X$9=YEAR(Quarterly_PJ!$B$9:FC$9)),Quarterly_PJ!$B115:FC115)</f>
        <v>1.2165014884030485</v>
      </c>
      <c r="Y141" s="53">
        <f>SUMPRODUCT(--(Y$9=YEAR(Quarterly_PJ!$B$9:FC$9)),Quarterly_PJ!$B115:FC115)</f>
        <v>0.9576227645838189</v>
      </c>
      <c r="Z141" s="53">
        <f>SUMPRODUCT(--(Z$9=YEAR(Quarterly_PJ!$B$9:FC$9)),Quarterly_PJ!$B115:FC115)</f>
        <v>0.85617575821327752</v>
      </c>
      <c r="AA141" s="53">
        <f>SUMPRODUCT(--(AA$9=YEAR(Quarterly_PJ!$B$9:FC$9)),Quarterly_PJ!$B115:FC115)</f>
        <v>0.79933252232365715</v>
      </c>
      <c r="AB141" s="53">
        <f>SUMPRODUCT(--(AB$9=YEAR(Quarterly_PJ!$B$9:FC$9)),Quarterly_PJ!$B115:FC115)</f>
        <v>0.70110442115878002</v>
      </c>
      <c r="AC141" s="53">
        <f>SUMPRODUCT(--(AC$9=YEAR(Quarterly_PJ!$B$9:FC$9)),Quarterly_PJ!$B115:FC115)</f>
        <v>0.61506581237524205</v>
      </c>
      <c r="AD141" s="53">
        <f>SUMPRODUCT(--(AD$9=YEAR(Quarterly_PJ!$B$9:FC$9)),Quarterly_PJ!$B115:FC115)</f>
        <v>0.56210968513842741</v>
      </c>
      <c r="AE141" s="53">
        <f>SUMPRODUCT(--(AE$9=YEAR(Quarterly_PJ!$B$9:FC$9)),Quarterly_PJ!$B115:FC115)</f>
        <v>0.48068771313336517</v>
      </c>
      <c r="AF141" s="53">
        <f>SUMPRODUCT(--(AF$9=YEAR(Quarterly_PJ!$B$9:FC$9)),Quarterly_PJ!$B115:FC115)</f>
        <v>0.37066205862879859</v>
      </c>
      <c r="AG141" s="53">
        <f>SUMPRODUCT(--(AG$9=YEAR(Quarterly_PJ!$B$9:FC$9)),Quarterly_PJ!$B115:FC115)</f>
        <v>0.30038800345950495</v>
      </c>
      <c r="AH141" s="53">
        <f>SUMPRODUCT(--(AH$9=YEAR(Quarterly_PJ!$B$9:FC$9)),Quarterly_PJ!$B115:FC115)</f>
        <v>0.24196106708476825</v>
      </c>
      <c r="AI141" s="53">
        <f>SUMPRODUCT(--(AI$9=YEAR(Quarterly_PJ!$B$9:FC$9)),Quarterly_PJ!$B115:FC115)</f>
        <v>0.16873154965817078</v>
      </c>
      <c r="AJ141" s="53">
        <f>SUMPRODUCT(--(AJ$9=YEAR(Quarterly_PJ!$B$9:FC$9)),Quarterly_PJ!$B115:FC115)</f>
        <v>0.12174414471672676</v>
      </c>
      <c r="AK141" s="53">
        <f>SUMPRODUCT(--(AK$9=YEAR(Quarterly_PJ!$B$9:FC$9)),Quarterly_PJ!$B115:FC115)</f>
        <v>3.4558861189643186E-2</v>
      </c>
      <c r="AL141" s="53">
        <f>SUMPRODUCT(--(AL$9=YEAR(Quarterly_PJ!$B$9:FC$9)),Quarterly_PJ!$B115:FC115)</f>
        <v>0.1289452709298855</v>
      </c>
      <c r="AM141" s="53">
        <f>SUMPRODUCT(--(AM$9=YEAR(Quarterly_PJ!$B$9:FC$9)),Quarterly_PJ!$B115:FC115)</f>
        <v>0.13064711438425941</v>
      </c>
      <c r="AN141" s="53">
        <f>SUMPRODUCT(--(AN$9=YEAR(Quarterly_PJ!$B$9:FC$9)),Quarterly_PJ!$B115:FC115)</f>
        <v>7.454460898940754E-2</v>
      </c>
      <c r="AO141" s="53">
        <f>SUMPRODUCT(--(AO$9=YEAR(Quarterly_PJ!$B$9:FF$9)),Quarterly_PJ!$B115:FF115)</f>
        <v>7.1384379928079333E-2</v>
      </c>
      <c r="AP141" s="53">
        <f>SUMPRODUCT(--(AP$9=YEAR(Quarterly_PJ!$B$9:FI$9)),Quarterly_PJ!$B115:FI115)</f>
        <v>0.10406520550540109</v>
      </c>
      <c r="AQ141" s="53">
        <f>SUMPRODUCT(--(AQ$9=YEAR(Quarterly_PJ!$B$9:FU$9)),Quarterly_PJ!$B115:FU115)</f>
        <v>8.7774386160121981E-2</v>
      </c>
      <c r="AR141" s="53">
        <f>SUMPRODUCT(--(AR$9=YEAR(Quarterly_PJ!$B$9:FS$9)),Quarterly_PJ!$B115:FS115)</f>
        <v>0.10235577956375035</v>
      </c>
      <c r="AS141" s="53">
        <f>SUMPRODUCT(--(AS$9=YEAR(Quarterly_PJ!$B$9:FU$9)),Quarterly_PJ!$B115:FU115)</f>
        <v>5.9262218141414587E-2</v>
      </c>
    </row>
    <row r="142" spans="1:45" ht="15" x14ac:dyDescent="0.25">
      <c r="A142" s="49" t="s">
        <v>26</v>
      </c>
      <c r="B142" s="53">
        <f>SUMPRODUCT(--(B$9=YEAR(Quarterly_PJ!$B$9:FC$9)),Quarterly_PJ!$B116:FC116)</f>
        <v>5.9995232046312399</v>
      </c>
      <c r="C142" s="53">
        <f>SUMPRODUCT(--(C$9=YEAR(Quarterly_PJ!$B$9:FC$9)),Quarterly_PJ!$B116:FC116)</f>
        <v>6.0901123502672725</v>
      </c>
      <c r="D142" s="53">
        <f>SUMPRODUCT(--(D$9=YEAR(Quarterly_PJ!$B$9:FC$9)),Quarterly_PJ!$B116:FC116)</f>
        <v>6.2592333241603457</v>
      </c>
      <c r="E142" s="53">
        <f>SUMPRODUCT(--(E$9=YEAR(Quarterly_PJ!$B$9:FC$9)),Quarterly_PJ!$B116:FC116)</f>
        <v>6.8019854476695247</v>
      </c>
      <c r="F142" s="53">
        <f>SUMPRODUCT(--(F$9=YEAR(Quarterly_PJ!$B$9:FC$9)),Quarterly_PJ!$B116:FC116)</f>
        <v>6.5033930579678234</v>
      </c>
      <c r="G142" s="53">
        <f>SUMPRODUCT(--(G$9=YEAR(Quarterly_PJ!$B$9:FC$9)),Quarterly_PJ!$B116:FC116)</f>
        <v>7.4791040379185629</v>
      </c>
      <c r="H142" s="53">
        <f>SUMPRODUCT(--(H$9=YEAR(Quarterly_PJ!$B$9:FC$9)),Quarterly_PJ!$B116:FC116)</f>
        <v>9.2096050563321548</v>
      </c>
      <c r="I142" s="53">
        <f>SUMPRODUCT(--(I$9=YEAR(Quarterly_PJ!$B$9:FC$9)),Quarterly_PJ!$B116:FC116)</f>
        <v>8.3676891553450918</v>
      </c>
      <c r="J142" s="53">
        <f>SUMPRODUCT(--(J$9=YEAR(Quarterly_PJ!$B$9:FC$9)),Quarterly_PJ!$B116:FC116)</f>
        <v>9.1890620839524502</v>
      </c>
      <c r="K142" s="53">
        <f>SUMPRODUCT(--(K$9=YEAR(Quarterly_PJ!$B$9:FC$9)),Quarterly_PJ!$B116:FC116)</f>
        <v>8.7252660539385367</v>
      </c>
      <c r="L142" s="53">
        <f>SUMPRODUCT(--(L$9=YEAR(Quarterly_PJ!$B$9:FC$9)),Quarterly_PJ!$B116:FC116)</f>
        <v>8.9447605160467223</v>
      </c>
      <c r="M142" s="53">
        <f>SUMPRODUCT(--(M$9=YEAR(Quarterly_PJ!$B$9:FC$9)),Quarterly_PJ!$B116:FC116)</f>
        <v>8.7198050818606774</v>
      </c>
      <c r="N142" s="53">
        <f>SUMPRODUCT(--(N$9=YEAR(Quarterly_PJ!$B$9:FC$9)),Quarterly_PJ!$B116:FC116)</f>
        <v>8.7542264369106721</v>
      </c>
      <c r="O142" s="53">
        <f>SUMPRODUCT(--(O$9=YEAR(Quarterly_PJ!$B$9:FC$9)),Quarterly_PJ!$B116:FC116)</f>
        <v>8.2901270047676672</v>
      </c>
      <c r="P142" s="53">
        <f>SUMPRODUCT(--(P$9=YEAR(Quarterly_PJ!$B$9:FC$9)),Quarterly_PJ!$B116:FC116)</f>
        <v>7.8783283551070262</v>
      </c>
      <c r="Q142" s="53">
        <f>SUMPRODUCT(--(Q$9=YEAR(Quarterly_PJ!$B$9:FC$9)),Quarterly_PJ!$B116:FC116)</f>
        <v>9.7191511202114143</v>
      </c>
      <c r="R142" s="53">
        <f>SUMPRODUCT(--(R$9=YEAR(Quarterly_PJ!$B$9:FC$9)),Quarterly_PJ!$B116:FC116)</f>
        <v>10.85460053243022</v>
      </c>
      <c r="S142" s="53">
        <f>SUMPRODUCT(--(S$9=YEAR(Quarterly_PJ!$B$9:FC$9)),Quarterly_PJ!$B116:FC116)</f>
        <v>9.7540688614432867</v>
      </c>
      <c r="T142" s="53">
        <f>SUMPRODUCT(--(T$9=YEAR(Quarterly_PJ!$B$9:FC$9)),Quarterly_PJ!$B116:FC116)</f>
        <v>11.205242292354331</v>
      </c>
      <c r="U142" s="53">
        <f>SUMPRODUCT(--(U$9=YEAR(Quarterly_PJ!$B$9:FC$9)),Quarterly_PJ!$B116:FC116)</f>
        <v>11.49542127362359</v>
      </c>
      <c r="V142" s="53">
        <f>SUMPRODUCT(--(V$9=YEAR(Quarterly_PJ!$B$9:FC$9)),Quarterly_PJ!$B116:FC116)</f>
        <v>12.025560619525059</v>
      </c>
      <c r="W142" s="53">
        <f>SUMPRODUCT(--(W$9=YEAR(Quarterly_PJ!$B$9:FC$9)),Quarterly_PJ!$B116:FC116)</f>
        <v>12.813454882453172</v>
      </c>
      <c r="X142" s="53">
        <f>SUMPRODUCT(--(X$9=YEAR(Quarterly_PJ!$B$9:FC$9)),Quarterly_PJ!$B116:FC116)</f>
        <v>13.054468787703394</v>
      </c>
      <c r="Y142" s="53">
        <f>SUMPRODUCT(--(Y$9=YEAR(Quarterly_PJ!$B$9:FC$9)),Quarterly_PJ!$B116:FC116)</f>
        <v>14.168696178103222</v>
      </c>
      <c r="Z142" s="53">
        <f>SUMPRODUCT(--(Z$9=YEAR(Quarterly_PJ!$B$9:FC$9)),Quarterly_PJ!$B116:FC116)</f>
        <v>14.497902717873295</v>
      </c>
      <c r="AA142" s="53">
        <f>SUMPRODUCT(--(AA$9=YEAR(Quarterly_PJ!$B$9:FC$9)),Quarterly_PJ!$B116:FC116)</f>
        <v>15.984128843666983</v>
      </c>
      <c r="AB142" s="53">
        <f>SUMPRODUCT(--(AB$9=YEAR(Quarterly_PJ!$B$9:FC$9)),Quarterly_PJ!$B116:FC116)</f>
        <v>15.508320586314065</v>
      </c>
      <c r="AC142" s="53">
        <f>SUMPRODUCT(--(AC$9=YEAR(Quarterly_PJ!$B$9:FC$9)),Quarterly_PJ!$B116:FC116)</f>
        <v>15.695773759670029</v>
      </c>
      <c r="AD142" s="53">
        <f>SUMPRODUCT(--(AD$9=YEAR(Quarterly_PJ!$B$9:FC$9)),Quarterly_PJ!$B116:FC116)</f>
        <v>17.669155680784542</v>
      </c>
      <c r="AE142" s="53">
        <f>SUMPRODUCT(--(AE$9=YEAR(Quarterly_PJ!$B$9:FC$9)),Quarterly_PJ!$B116:FC116)</f>
        <v>17.670050411189401</v>
      </c>
      <c r="AF142" s="53">
        <f>SUMPRODUCT(--(AF$9=YEAR(Quarterly_PJ!$B$9:FC$9)),Quarterly_PJ!$B116:FC116)</f>
        <v>16.986780364941026</v>
      </c>
      <c r="AG142" s="53">
        <f>SUMPRODUCT(--(AG$9=YEAR(Quarterly_PJ!$B$9:FC$9)),Quarterly_PJ!$B116:FC116)</f>
        <v>18.414329818622448</v>
      </c>
      <c r="AH142" s="53">
        <f>SUMPRODUCT(--(AH$9=YEAR(Quarterly_PJ!$B$9:FC$9)),Quarterly_PJ!$B116:FC116)</f>
        <v>17.705335333100535</v>
      </c>
      <c r="AI142" s="53">
        <f>SUMPRODUCT(--(AI$9=YEAR(Quarterly_PJ!$B$9:FC$9)),Quarterly_PJ!$B116:FC116)</f>
        <v>17.360401820751285</v>
      </c>
      <c r="AJ142" s="53">
        <f>SUMPRODUCT(--(AJ$9=YEAR(Quarterly_PJ!$B$9:FC$9)),Quarterly_PJ!$B116:FC116)</f>
        <v>16.054936527762543</v>
      </c>
      <c r="AK142" s="53">
        <f>SUMPRODUCT(--(AK$9=YEAR(Quarterly_PJ!$B$9:FC$9)),Quarterly_PJ!$B116:FC116)</f>
        <v>13.910847881804751</v>
      </c>
      <c r="AL142" s="53">
        <f>SUMPRODUCT(--(AL$9=YEAR(Quarterly_PJ!$B$9:FC$9)),Quarterly_PJ!$B116:FC116)</f>
        <v>13.257995244818643</v>
      </c>
      <c r="AM142" s="53">
        <f>SUMPRODUCT(--(AM$9=YEAR(Quarterly_PJ!$B$9:FC$9)),Quarterly_PJ!$B116:FC116)</f>
        <v>14.488567535818724</v>
      </c>
      <c r="AN142" s="53">
        <f>SUMPRODUCT(--(AN$9=YEAR(Quarterly_PJ!$B$9:FC$9)),Quarterly_PJ!$B116:FC116)</f>
        <v>15.58817501608347</v>
      </c>
      <c r="AO142" s="53">
        <f>SUMPRODUCT(--(AO$9=YEAR(Quarterly_PJ!$B$9:FF$9)),Quarterly_PJ!$B116:FF116)</f>
        <v>15.299803900400438</v>
      </c>
      <c r="AP142" s="53">
        <f>SUMPRODUCT(--(AP$9=YEAR(Quarterly_PJ!$B$9:FI$9)),Quarterly_PJ!$B116:FI116)</f>
        <v>17.49199963783693</v>
      </c>
      <c r="AQ142" s="53">
        <f>SUMPRODUCT(--(AQ$9=YEAR(Quarterly_PJ!$B$9:FU$9)),Quarterly_PJ!$B116:FU116)</f>
        <v>16.540737175782674</v>
      </c>
      <c r="AR142" s="53">
        <f>SUMPRODUCT(--(AR$9=YEAR(Quarterly_PJ!$B$9:FS$9)),Quarterly_PJ!$B116:FS116)</f>
        <v>15.971562809917588</v>
      </c>
      <c r="AS142" s="53">
        <f>SUMPRODUCT(--(AS$9=YEAR(Quarterly_PJ!$B$9:FU$9)),Quarterly_PJ!$B116:FU116)</f>
        <v>14.559082745617456</v>
      </c>
    </row>
    <row r="143" spans="1:45" ht="15" x14ac:dyDescent="0.25">
      <c r="A143" s="49" t="s">
        <v>27</v>
      </c>
      <c r="B143" s="53">
        <f>SUMPRODUCT(--(B$9=YEAR(Quarterly_PJ!$B$9:FC$9)),Quarterly_PJ!$B117:FC117)</f>
        <v>0.95252925652372733</v>
      </c>
      <c r="C143" s="53">
        <f>SUMPRODUCT(--(C$9=YEAR(Quarterly_PJ!$B$9:FC$9)),Quarterly_PJ!$B117:FC117)</f>
        <v>0.7226679362228795</v>
      </c>
      <c r="D143" s="53">
        <f>SUMPRODUCT(--(D$9=YEAR(Quarterly_PJ!$B$9:FC$9)),Quarterly_PJ!$B117:FC117)</f>
        <v>0.83015843429888792</v>
      </c>
      <c r="E143" s="53">
        <f>SUMPRODUCT(--(E$9=YEAR(Quarterly_PJ!$B$9:FC$9)),Quarterly_PJ!$B117:FC117)</f>
        <v>1.689481149299733</v>
      </c>
      <c r="F143" s="53">
        <f>SUMPRODUCT(--(F$9=YEAR(Quarterly_PJ!$B$9:FC$9)),Quarterly_PJ!$B117:FC117)</f>
        <v>0.47449138713056227</v>
      </c>
      <c r="G143" s="53">
        <f>SUMPRODUCT(--(G$9=YEAR(Quarterly_PJ!$B$9:FC$9)),Quarterly_PJ!$B117:FC117)</f>
        <v>0.32894777687078447</v>
      </c>
      <c r="H143" s="53">
        <f>SUMPRODUCT(--(H$9=YEAR(Quarterly_PJ!$B$9:FC$9)),Quarterly_PJ!$B117:FC117)</f>
        <v>0.35484057362957377</v>
      </c>
      <c r="I143" s="53">
        <f>SUMPRODUCT(--(I$9=YEAR(Quarterly_PJ!$B$9:FC$9)),Quarterly_PJ!$B117:FC117)</f>
        <v>0.54807499368101054</v>
      </c>
      <c r="J143" s="53">
        <f>SUMPRODUCT(--(J$9=YEAR(Quarterly_PJ!$B$9:FC$9)),Quarterly_PJ!$B117:FC117)</f>
        <v>0.65635163149265663</v>
      </c>
      <c r="K143" s="53">
        <f>SUMPRODUCT(--(K$9=YEAR(Quarterly_PJ!$B$9:FC$9)),Quarterly_PJ!$B117:FC117)</f>
        <v>0.63245936863797803</v>
      </c>
      <c r="L143" s="53">
        <f>SUMPRODUCT(--(L$9=YEAR(Quarterly_PJ!$B$9:FC$9)),Quarterly_PJ!$B117:FC117)</f>
        <v>0.66270858443229375</v>
      </c>
      <c r="M143" s="53">
        <f>SUMPRODUCT(--(M$9=YEAR(Quarterly_PJ!$B$9:FC$9)),Quarterly_PJ!$B117:FC117)</f>
        <v>0.87183572506797868</v>
      </c>
      <c r="N143" s="53">
        <f>SUMPRODUCT(--(N$9=YEAR(Quarterly_PJ!$B$9:FC$9)),Quarterly_PJ!$B117:FC117)</f>
        <v>0.92108073357197506</v>
      </c>
      <c r="O143" s="53">
        <f>SUMPRODUCT(--(O$9=YEAR(Quarterly_PJ!$B$9:FC$9)),Quarterly_PJ!$B117:FC117)</f>
        <v>0.99465984679054043</v>
      </c>
      <c r="P143" s="53">
        <f>SUMPRODUCT(--(P$9=YEAR(Quarterly_PJ!$B$9:FC$9)),Quarterly_PJ!$B117:FC117)</f>
        <v>1.0688810682695671</v>
      </c>
      <c r="Q143" s="53">
        <f>SUMPRODUCT(--(Q$9=YEAR(Quarterly_PJ!$B$9:FC$9)),Quarterly_PJ!$B117:FC117)</f>
        <v>1.0572497136302135</v>
      </c>
      <c r="R143" s="53">
        <f>SUMPRODUCT(--(R$9=YEAR(Quarterly_PJ!$B$9:FC$9)),Quarterly_PJ!$B117:FC117)</f>
        <v>1.0969803014755823</v>
      </c>
      <c r="S143" s="53">
        <f>SUMPRODUCT(--(S$9=YEAR(Quarterly_PJ!$B$9:FC$9)),Quarterly_PJ!$B117:FC117)</f>
        <v>0.78799859478501899</v>
      </c>
      <c r="T143" s="53">
        <f>SUMPRODUCT(--(T$9=YEAR(Quarterly_PJ!$B$9:FC$9)),Quarterly_PJ!$B117:FC117)</f>
        <v>1.1833651461709584</v>
      </c>
      <c r="U143" s="53">
        <f>SUMPRODUCT(--(U$9=YEAR(Quarterly_PJ!$B$9:FC$9)),Quarterly_PJ!$B117:FC117)</f>
        <v>1.2699352830001356</v>
      </c>
      <c r="V143" s="53">
        <f>SUMPRODUCT(--(V$9=YEAR(Quarterly_PJ!$B$9:FC$9)),Quarterly_PJ!$B117:FC117)</f>
        <v>1.4748629925195609</v>
      </c>
      <c r="W143" s="53">
        <f>SUMPRODUCT(--(W$9=YEAR(Quarterly_PJ!$B$9:FC$9)),Quarterly_PJ!$B117:FC117)</f>
        <v>1.3318200090837335</v>
      </c>
      <c r="X143" s="53">
        <f>SUMPRODUCT(--(X$9=YEAR(Quarterly_PJ!$B$9:FC$9)),Quarterly_PJ!$B117:FC117)</f>
        <v>1.9354977456996132</v>
      </c>
      <c r="Y143" s="53">
        <f>SUMPRODUCT(--(Y$9=YEAR(Quarterly_PJ!$B$9:FC$9)),Quarterly_PJ!$B117:FC117)</f>
        <v>2.290036311947909</v>
      </c>
      <c r="Z143" s="53">
        <f>SUMPRODUCT(--(Z$9=YEAR(Quarterly_PJ!$B$9:FC$9)),Quarterly_PJ!$B117:FC117)</f>
        <v>2.976114090008231</v>
      </c>
      <c r="AA143" s="53">
        <f>SUMPRODUCT(--(AA$9=YEAR(Quarterly_PJ!$B$9:FC$9)),Quarterly_PJ!$B117:FC117)</f>
        <v>2.3516149169453127</v>
      </c>
      <c r="AB143" s="53">
        <f>SUMPRODUCT(--(AB$9=YEAR(Quarterly_PJ!$B$9:FC$9)),Quarterly_PJ!$B117:FC117)</f>
        <v>1.7989532678651845</v>
      </c>
      <c r="AC143" s="53">
        <f>SUMPRODUCT(--(AC$9=YEAR(Quarterly_PJ!$B$9:FC$9)),Quarterly_PJ!$B117:FC117)</f>
        <v>1.8318859726040182</v>
      </c>
      <c r="AD143" s="53">
        <f>SUMPRODUCT(--(AD$9=YEAR(Quarterly_PJ!$B$9:FC$9)),Quarterly_PJ!$B117:FC117)</f>
        <v>1.791011130774399</v>
      </c>
      <c r="AE143" s="53">
        <f>SUMPRODUCT(--(AE$9=YEAR(Quarterly_PJ!$B$9:FC$9)),Quarterly_PJ!$B117:FC117)</f>
        <v>3.229017605692535</v>
      </c>
      <c r="AF143" s="53">
        <f>SUMPRODUCT(--(AF$9=YEAR(Quarterly_PJ!$B$9:FC$9)),Quarterly_PJ!$B117:FC117)</f>
        <v>1.573797038439062</v>
      </c>
      <c r="AG143" s="53">
        <f>SUMPRODUCT(--(AG$9=YEAR(Quarterly_PJ!$B$9:FC$9)),Quarterly_PJ!$B117:FC117)</f>
        <v>1.6029298366759286</v>
      </c>
      <c r="AH143" s="53">
        <f>SUMPRODUCT(--(AH$9=YEAR(Quarterly_PJ!$B$9:FC$9)),Quarterly_PJ!$B117:FC117)</f>
        <v>1.8084589035504692</v>
      </c>
      <c r="AI143" s="53">
        <f>SUMPRODUCT(--(AI$9=YEAR(Quarterly_PJ!$B$9:FC$9)),Quarterly_PJ!$B117:FC117)</f>
        <v>1.9775041345996489</v>
      </c>
      <c r="AJ143" s="53">
        <f>SUMPRODUCT(--(AJ$9=YEAR(Quarterly_PJ!$B$9:FC$9)),Quarterly_PJ!$B117:FC117)</f>
        <v>1.9857726005319474</v>
      </c>
      <c r="AK143" s="53">
        <f>SUMPRODUCT(--(AK$9=YEAR(Quarterly_PJ!$B$9:FC$9)),Quarterly_PJ!$B117:FC117)</f>
        <v>2.4622041532083796</v>
      </c>
      <c r="AL143" s="53">
        <f>SUMPRODUCT(--(AL$9=YEAR(Quarterly_PJ!$B$9:FC$9)),Quarterly_PJ!$B117:FC117)</f>
        <v>2.398955354589511</v>
      </c>
      <c r="AM143" s="53">
        <f>SUMPRODUCT(--(AM$9=YEAR(Quarterly_PJ!$B$9:FC$9)),Quarterly_PJ!$B117:FC117)</f>
        <v>2.3742095946844488</v>
      </c>
      <c r="AN143" s="53">
        <f>SUMPRODUCT(--(AN$9=YEAR(Quarterly_PJ!$B$9:FC$9)),Quarterly_PJ!$B117:FC117)</f>
        <v>2.3287365845372081</v>
      </c>
      <c r="AO143" s="53">
        <f>SUMPRODUCT(--(AO$9=YEAR(Quarterly_PJ!$B$9:FF$9)),Quarterly_PJ!$B117:FF117)</f>
        <v>1.9887258734759052</v>
      </c>
      <c r="AP143" s="53">
        <f>SUMPRODUCT(--(AP$9=YEAR(Quarterly_PJ!$B$9:FI$9)),Quarterly_PJ!$B117:FI117)</f>
        <v>2.3350759722743568</v>
      </c>
      <c r="AQ143" s="53">
        <f>SUMPRODUCT(--(AQ$9=YEAR(Quarterly_PJ!$B$9:FU$9)),Quarterly_PJ!$B117:FU117)</f>
        <v>1.6123998547225706</v>
      </c>
      <c r="AR143" s="53">
        <f>SUMPRODUCT(--(AR$9=YEAR(Quarterly_PJ!$B$9:FS$9)),Quarterly_PJ!$B117:FS117)</f>
        <v>1.382668050485294</v>
      </c>
      <c r="AS143" s="53">
        <f>SUMPRODUCT(--(AS$9=YEAR(Quarterly_PJ!$B$9:FU$9)),Quarterly_PJ!$B117:FU117)</f>
        <v>0.89538026307269203</v>
      </c>
    </row>
    <row r="144" spans="1:45" ht="15" x14ac:dyDescent="0.25">
      <c r="A144" s="49" t="s">
        <v>24</v>
      </c>
      <c r="B144" s="53">
        <f>SUMPRODUCT(--(B$9=YEAR(Quarterly_PJ!$B$9:FC$9)),Quarterly_PJ!$B118:FC118)</f>
        <v>0</v>
      </c>
      <c r="C144" s="53">
        <f>SUMPRODUCT(--(C$9=YEAR(Quarterly_PJ!$B$9:FC$9)),Quarterly_PJ!$B118:FC118)</f>
        <v>0</v>
      </c>
      <c r="D144" s="53">
        <f>SUMPRODUCT(--(D$9=YEAR(Quarterly_PJ!$B$9:FC$9)),Quarterly_PJ!$B118:FC118)</f>
        <v>0</v>
      </c>
      <c r="E144" s="53">
        <f>SUMPRODUCT(--(E$9=YEAR(Quarterly_PJ!$B$9:FC$9)),Quarterly_PJ!$B118:FC118)</f>
        <v>0</v>
      </c>
      <c r="F144" s="53">
        <f>SUMPRODUCT(--(F$9=YEAR(Quarterly_PJ!$B$9:FC$9)),Quarterly_PJ!$B118:FC118)</f>
        <v>0</v>
      </c>
      <c r="G144" s="53">
        <f>SUMPRODUCT(--(G$9=YEAR(Quarterly_PJ!$B$9:FC$9)),Quarterly_PJ!$B118:FC118)</f>
        <v>0</v>
      </c>
      <c r="H144" s="53">
        <f>SUMPRODUCT(--(H$9=YEAR(Quarterly_PJ!$B$9:FC$9)),Quarterly_PJ!$B118:FC118)</f>
        <v>0</v>
      </c>
      <c r="I144" s="53">
        <f>SUMPRODUCT(--(I$9=YEAR(Quarterly_PJ!$B$9:FC$9)),Quarterly_PJ!$B118:FC118)</f>
        <v>0</v>
      </c>
      <c r="J144" s="53">
        <f>SUMPRODUCT(--(J$9=YEAR(Quarterly_PJ!$B$9:FC$9)),Quarterly_PJ!$B118:FC118)</f>
        <v>0</v>
      </c>
      <c r="K144" s="53">
        <f>SUMPRODUCT(--(K$9=YEAR(Quarterly_PJ!$B$9:FC$9)),Quarterly_PJ!$B118:FC118)</f>
        <v>0</v>
      </c>
      <c r="L144" s="53">
        <f>SUMPRODUCT(--(L$9=YEAR(Quarterly_PJ!$B$9:FC$9)),Quarterly_PJ!$B118:FC118)</f>
        <v>0</v>
      </c>
      <c r="M144" s="53">
        <f>SUMPRODUCT(--(M$9=YEAR(Quarterly_PJ!$B$9:FC$9)),Quarterly_PJ!$B118:FC118)</f>
        <v>0</v>
      </c>
      <c r="N144" s="53">
        <f>SUMPRODUCT(--(N$9=YEAR(Quarterly_PJ!$B$9:FC$9)),Quarterly_PJ!$B118:FC118)</f>
        <v>0</v>
      </c>
      <c r="O144" s="53">
        <f>SUMPRODUCT(--(O$9=YEAR(Quarterly_PJ!$B$9:FC$9)),Quarterly_PJ!$B118:FC118)</f>
        <v>0</v>
      </c>
      <c r="P144" s="53">
        <f>SUMPRODUCT(--(P$9=YEAR(Quarterly_PJ!$B$9:FC$9)),Quarterly_PJ!$B118:FC118)</f>
        <v>0</v>
      </c>
      <c r="Q144" s="53">
        <f>SUMPRODUCT(--(Q$9=YEAR(Quarterly_PJ!$B$9:FC$9)),Quarterly_PJ!$B118:FC118)</f>
        <v>0</v>
      </c>
      <c r="R144" s="53">
        <f>SUMPRODUCT(--(R$9=YEAR(Quarterly_PJ!$B$9:FC$9)),Quarterly_PJ!$B118:FC118)</f>
        <v>2.7162753031903502E-2</v>
      </c>
      <c r="S144" s="53">
        <f>SUMPRODUCT(--(S$9=YEAR(Quarterly_PJ!$B$9:FC$9)),Quarterly_PJ!$B118:FC118)</f>
        <v>2.8743868506894896E-2</v>
      </c>
      <c r="T144" s="53">
        <f>SUMPRODUCT(--(T$9=YEAR(Quarterly_PJ!$B$9:FC$9)),Quarterly_PJ!$B118:FC118)</f>
        <v>3.0324983981886294E-2</v>
      </c>
      <c r="U144" s="53">
        <f>SUMPRODUCT(--(U$9=YEAR(Quarterly_PJ!$B$9:FC$9)),Quarterly_PJ!$B118:FC118)</f>
        <v>3.1906099456877696E-2</v>
      </c>
      <c r="V144" s="53">
        <f>SUMPRODUCT(--(V$9=YEAR(Quarterly_PJ!$B$9:FC$9)),Quarterly_PJ!$B118:FC118)</f>
        <v>3.3487214931869097E-2</v>
      </c>
      <c r="W144" s="53">
        <f>SUMPRODUCT(--(W$9=YEAR(Quarterly_PJ!$B$9:FC$9)),Quarterly_PJ!$B118:FC118)</f>
        <v>3.5068330406860491E-2</v>
      </c>
      <c r="X144" s="53">
        <f>SUMPRODUCT(--(X$9=YEAR(Quarterly_PJ!$B$9:FC$9)),Quarterly_PJ!$B118:FC118)</f>
        <v>3.509535802181761E-2</v>
      </c>
      <c r="Y144" s="53">
        <f>SUMPRODUCT(--(Y$9=YEAR(Quarterly_PJ!$B$9:FC$9)),Quarterly_PJ!$B118:FC118)</f>
        <v>3.6723771822983961E-2</v>
      </c>
      <c r="Z144" s="53">
        <f>SUMPRODUCT(--(Z$9=YEAR(Quarterly_PJ!$B$9:FC$9)),Quarterly_PJ!$B118:FC118)</f>
        <v>3.8352185624150319E-2</v>
      </c>
      <c r="AA144" s="53">
        <f>SUMPRODUCT(--(AA$9=YEAR(Quarterly_PJ!$B$9:FC$9)),Quarterly_PJ!$B118:FC118)</f>
        <v>3.9980599425316669E-2</v>
      </c>
      <c r="AB144" s="53">
        <f>SUMPRODUCT(--(AB$9=YEAR(Quarterly_PJ!$B$9:FC$9)),Quarterly_PJ!$B118:FC118)</f>
        <v>4.1609013226483027E-2</v>
      </c>
      <c r="AC144" s="53">
        <f>SUMPRODUCT(--(AC$9=YEAR(Quarterly_PJ!$B$9:FC$9)),Quarterly_PJ!$B118:FC118)</f>
        <v>4.2690117824767733E-2</v>
      </c>
      <c r="AD144" s="53">
        <f>SUMPRODUCT(--(AD$9=YEAR(Quarterly_PJ!$B$9:FC$9)),Quarterly_PJ!$B118:FC118)</f>
        <v>4.5933431619621892E-2</v>
      </c>
      <c r="AE144" s="53">
        <f>SUMPRODUCT(--(AE$9=YEAR(Quarterly_PJ!$B$9:FC$9)),Quarterly_PJ!$B118:FC118)</f>
        <v>4.8122668431148444E-2</v>
      </c>
      <c r="AF144" s="53">
        <f>SUMPRODUCT(--(AF$9=YEAR(Quarterly_PJ!$B$9:FC$9)),Quarterly_PJ!$B118:FC118)</f>
        <v>4.9943653988884264E-2</v>
      </c>
      <c r="AG144" s="53">
        <f>SUMPRODUCT(--(AG$9=YEAR(Quarterly_PJ!$B$9:FC$9)),Quarterly_PJ!$B118:FC118)</f>
        <v>5.5406610662091717E-2</v>
      </c>
      <c r="AH144" s="53">
        <f>SUMPRODUCT(--(AH$9=YEAR(Quarterly_PJ!$B$9:FC$9)),Quarterly_PJ!$B118:FC118)</f>
        <v>5.660258262394418E-2</v>
      </c>
      <c r="AI144" s="53">
        <f>SUMPRODUCT(--(AI$9=YEAR(Quarterly_PJ!$B$9:FC$9)),Quarterly_PJ!$B118:FC118)</f>
        <v>6.0190498509501589E-2</v>
      </c>
      <c r="AJ144" s="53">
        <f>SUMPRODUCT(--(AJ$9=YEAR(Quarterly_PJ!$B$9:FC$9)),Quarterly_PJ!$B118:FC118)</f>
        <v>6.1592556035402084E-2</v>
      </c>
      <c r="AK144" s="53">
        <f>SUMPRODUCT(--(AK$9=YEAR(Quarterly_PJ!$B$9:FC$9)),Quarterly_PJ!$B118:FC118)</f>
        <v>6.5798728613103555E-2</v>
      </c>
      <c r="AL144" s="53">
        <f>SUMPRODUCT(--(AL$9=YEAR(Quarterly_PJ!$B$9:FC$9)),Quarterly_PJ!$B118:FC118)</f>
        <v>6.5862919198626704E-2</v>
      </c>
      <c r="AM144" s="53">
        <f>SUMPRODUCT(--(AM$9=YEAR(Quarterly_PJ!$B$9:FC$9)),Quarterly_PJ!$B118:FC118)</f>
        <v>6.6055490955196167E-2</v>
      </c>
      <c r="AN144" s="53">
        <f>SUMPRODUCT(--(AN$9=YEAR(Quarterly_PJ!$B$9:FC$9)),Quarterly_PJ!$B118:FC118)</f>
        <v>6.7014971286173855E-2</v>
      </c>
      <c r="AO144" s="53">
        <f>SUMPRODUCT(--(AO$9=YEAR(Quarterly_PJ!$B$9:FF$9)),Quarterly_PJ!$B118:FF118)</f>
        <v>7.0212781119331547E-2</v>
      </c>
      <c r="AP144" s="53">
        <f>SUMPRODUCT(--(AP$9=YEAR(Quarterly_PJ!$B$9:FI$9)),Quarterly_PJ!$B118:FI118)</f>
        <v>7.3563183537888877E-2</v>
      </c>
      <c r="AQ144" s="53">
        <f>SUMPRODUCT(--(AQ$9=YEAR(Quarterly_PJ!$B$9:FU$9)),Quarterly_PJ!$B118:FU118)</f>
        <v>8.2136921854681341E-2</v>
      </c>
      <c r="AR144" s="53">
        <f>SUMPRODUCT(--(AR$9=YEAR(Quarterly_PJ!$B$9:FS$9)),Quarterly_PJ!$B118:FS118)</f>
        <v>9.170992346038484E-2</v>
      </c>
      <c r="AS144" s="53">
        <f>SUMPRODUCT(--(AS$9=YEAR(Quarterly_PJ!$B$9:FU$9)),Quarterly_PJ!$B118:FU118)</f>
        <v>0.10128292506608834</v>
      </c>
    </row>
    <row r="145" spans="1:45" s="23" customFormat="1" ht="15" x14ac:dyDescent="0.25">
      <c r="A145" s="25"/>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3">
        <f>SUMPRODUCT(--(AR$9=YEAR(Quarterly_PJ!$B$9:FS$9)),Quarterly_PJ!$B119:FS119)</f>
        <v>0</v>
      </c>
      <c r="AS145" s="51"/>
    </row>
    <row r="146" spans="1:45" ht="14.25" customHeight="1" x14ac:dyDescent="0.25">
      <c r="A146" s="27" t="s">
        <v>140</v>
      </c>
      <c r="B146" s="15">
        <f t="shared" ref="B146:AN146" si="48">SUM(B147,B150:B152)</f>
        <v>26.269072028409735</v>
      </c>
      <c r="C146" s="15">
        <f t="shared" si="48"/>
        <v>29.164179290631825</v>
      </c>
      <c r="D146" s="15">
        <f t="shared" si="48"/>
        <v>26.761028669817193</v>
      </c>
      <c r="E146" s="15">
        <f t="shared" si="48"/>
        <v>32.920430292542861</v>
      </c>
      <c r="F146" s="15">
        <f t="shared" si="48"/>
        <v>32.624831786225855</v>
      </c>
      <c r="G146" s="15">
        <f t="shared" si="48"/>
        <v>31.156021756883177</v>
      </c>
      <c r="H146" s="15">
        <f t="shared" si="48"/>
        <v>28.665682218914469</v>
      </c>
      <c r="I146" s="15">
        <f t="shared" si="48"/>
        <v>25.429582458855204</v>
      </c>
      <c r="J146" s="15">
        <f t="shared" si="48"/>
        <v>24.685025568411987</v>
      </c>
      <c r="K146" s="15">
        <f t="shared" si="48"/>
        <v>19.418484373434616</v>
      </c>
      <c r="L146" s="15">
        <f t="shared" si="48"/>
        <v>17.673589034526501</v>
      </c>
      <c r="M146" s="15">
        <f t="shared" si="48"/>
        <v>16.069255807543865</v>
      </c>
      <c r="N146" s="15">
        <f t="shared" si="48"/>
        <v>14.508383603149078</v>
      </c>
      <c r="O146" s="15">
        <f t="shared" si="48"/>
        <v>14.355597219753477</v>
      </c>
      <c r="P146" s="15">
        <f t="shared" si="48"/>
        <v>13.268883936660117</v>
      </c>
      <c r="Q146" s="15">
        <f t="shared" si="48"/>
        <v>12.523553410971276</v>
      </c>
      <c r="R146" s="15">
        <f t="shared" si="48"/>
        <v>11.998162949449114</v>
      </c>
      <c r="S146" s="15">
        <f t="shared" si="48"/>
        <v>11.486277221165141</v>
      </c>
      <c r="T146" s="15">
        <f t="shared" si="48"/>
        <v>13.206278949653841</v>
      </c>
      <c r="U146" s="15">
        <f t="shared" si="48"/>
        <v>11.132318359731816</v>
      </c>
      <c r="V146" s="15">
        <f t="shared" si="48"/>
        <v>12.438578509548307</v>
      </c>
      <c r="W146" s="15">
        <f t="shared" si="48"/>
        <v>12.598040781721362</v>
      </c>
      <c r="X146" s="15">
        <f t="shared" si="48"/>
        <v>13.654413465358729</v>
      </c>
      <c r="Y146" s="15">
        <f t="shared" si="48"/>
        <v>13.420488254356265</v>
      </c>
      <c r="Z146" s="15">
        <f t="shared" si="48"/>
        <v>12.011241860912838</v>
      </c>
      <c r="AA146" s="15">
        <f t="shared" si="48"/>
        <v>10.850801041691268</v>
      </c>
      <c r="AB146" s="15">
        <f t="shared" si="48"/>
        <v>13.90827711581867</v>
      </c>
      <c r="AC146" s="15">
        <f t="shared" si="48"/>
        <v>14.148151964774641</v>
      </c>
      <c r="AD146" s="15">
        <f t="shared" si="48"/>
        <v>15.091402215247214</v>
      </c>
      <c r="AE146" s="15">
        <f t="shared" si="48"/>
        <v>15.366870724732834</v>
      </c>
      <c r="AF146" s="15">
        <f t="shared" si="48"/>
        <v>17.888074603965695</v>
      </c>
      <c r="AG146" s="15">
        <f t="shared" si="48"/>
        <v>18.714711188508677</v>
      </c>
      <c r="AH146" s="15">
        <f t="shared" si="48"/>
        <v>19.130309114951281</v>
      </c>
      <c r="AI146" s="15">
        <f t="shared" si="48"/>
        <v>20.772262301558264</v>
      </c>
      <c r="AJ146" s="15">
        <f t="shared" si="48"/>
        <v>20.210085864153598</v>
      </c>
      <c r="AK146" s="15">
        <f t="shared" si="48"/>
        <v>17.718894411594544</v>
      </c>
      <c r="AL146" s="15">
        <f t="shared" si="48"/>
        <v>15.19023098338136</v>
      </c>
      <c r="AM146" s="15">
        <f t="shared" si="48"/>
        <v>14.653327361493103</v>
      </c>
      <c r="AN146" s="15">
        <f t="shared" si="48"/>
        <v>16.093669219083868</v>
      </c>
      <c r="AO146" s="15">
        <f>SUM(AO147,AO150:AO152)</f>
        <v>18.409221143658513</v>
      </c>
      <c r="AP146" s="15">
        <f>SUM(AP147,AP150:AP152)</f>
        <v>18.736506726132035</v>
      </c>
      <c r="AQ146" s="15">
        <f>SUM(AQ147,AQ150:AQ152)</f>
        <v>18.595214167526773</v>
      </c>
      <c r="AR146" s="120">
        <f>SUMPRODUCT(--(AR$9=YEAR(Quarterly_PJ!$B$9:FS$9)),Quarterly_PJ!$B120:FS120)</f>
        <v>19.987096120706916</v>
      </c>
      <c r="AS146" s="15">
        <f>SUM(AS147,AS150:AS152)</f>
        <v>19.694388076220456</v>
      </c>
    </row>
    <row r="147" spans="1:45" ht="15" x14ac:dyDescent="0.25">
      <c r="A147" s="49" t="s">
        <v>25</v>
      </c>
      <c r="B147" s="53">
        <f>SUMPRODUCT(--(B$9=YEAR(Quarterly_PJ!$B$9:FC$9)),Quarterly_PJ!$B121:FC121)</f>
        <v>2.2624154587709442</v>
      </c>
      <c r="C147" s="53">
        <f>SUMPRODUCT(--(C$9=YEAR(Quarterly_PJ!$B$9:FC$9)),Quarterly_PJ!$B121:FC121)</f>
        <v>2.3480553009684129</v>
      </c>
      <c r="D147" s="53">
        <f>SUMPRODUCT(--(D$9=YEAR(Quarterly_PJ!$B$9:FC$9)),Quarterly_PJ!$B121:FC121)</f>
        <v>2.2402698590610433</v>
      </c>
      <c r="E147" s="53">
        <f>SUMPRODUCT(--(E$9=YEAR(Quarterly_PJ!$B$9:FC$9)),Quarterly_PJ!$B121:FC121)</f>
        <v>2.2344484613962816</v>
      </c>
      <c r="F147" s="53">
        <f>SUMPRODUCT(--(F$9=YEAR(Quarterly_PJ!$B$9:FC$9)),Quarterly_PJ!$B121:FC121)</f>
        <v>2.1008305818720303</v>
      </c>
      <c r="G147" s="53">
        <f>SUMPRODUCT(--(G$9=YEAR(Quarterly_PJ!$B$9:FC$9)),Quarterly_PJ!$B121:FC121)</f>
        <v>2.3451704179287844</v>
      </c>
      <c r="H147" s="53">
        <f>SUMPRODUCT(--(H$9=YEAR(Quarterly_PJ!$B$9:FC$9)),Quarterly_PJ!$B121:FC121)</f>
        <v>2.3188895823951827</v>
      </c>
      <c r="I147" s="53">
        <f>SUMPRODUCT(--(I$9=YEAR(Quarterly_PJ!$B$9:FC$9)),Quarterly_PJ!$B121:FC121)</f>
        <v>1.9946066553529285</v>
      </c>
      <c r="J147" s="53">
        <f>SUMPRODUCT(--(J$9=YEAR(Quarterly_PJ!$B$9:FC$9)),Quarterly_PJ!$B121:FC121)</f>
        <v>2.0336796513573976</v>
      </c>
      <c r="K147" s="53">
        <f>SUMPRODUCT(--(K$9=YEAR(Quarterly_PJ!$B$9:FC$9)),Quarterly_PJ!$B121:FC121)</f>
        <v>1.829422669588249</v>
      </c>
      <c r="L147" s="53">
        <f>SUMPRODUCT(--(L$9=YEAR(Quarterly_PJ!$B$9:FC$9)),Quarterly_PJ!$B121:FC121)</f>
        <v>1.7555197557081146</v>
      </c>
      <c r="M147" s="53">
        <f>SUMPRODUCT(--(M$9=YEAR(Quarterly_PJ!$B$9:FC$9)),Quarterly_PJ!$B121:FC121)</f>
        <v>1.598764346277745</v>
      </c>
      <c r="N147" s="53">
        <f>SUMPRODUCT(--(N$9=YEAR(Quarterly_PJ!$B$9:FC$9)),Quarterly_PJ!$B121:FC121)</f>
        <v>1.3699072190854771</v>
      </c>
      <c r="O147" s="53">
        <f>SUMPRODUCT(--(O$9=YEAR(Quarterly_PJ!$B$9:FC$9)),Quarterly_PJ!$B121:FC121)</f>
        <v>1.5150330738796658</v>
      </c>
      <c r="P147" s="53">
        <f>SUMPRODUCT(--(P$9=YEAR(Quarterly_PJ!$B$9:FC$9)),Quarterly_PJ!$B121:FC121)</f>
        <v>0.93284943996579328</v>
      </c>
      <c r="Q147" s="53">
        <f>SUMPRODUCT(--(Q$9=YEAR(Quarterly_PJ!$B$9:FC$9)),Quarterly_PJ!$B121:FC121)</f>
        <v>0.92887796233471287</v>
      </c>
      <c r="R147" s="53">
        <f>SUMPRODUCT(--(R$9=YEAR(Quarterly_PJ!$B$9:FC$9)),Quarterly_PJ!$B121:FC121)</f>
        <v>0.81792540127058999</v>
      </c>
      <c r="S147" s="53">
        <f>SUMPRODUCT(--(S$9=YEAR(Quarterly_PJ!$B$9:FC$9)),Quarterly_PJ!$B121:FC121)</f>
        <v>0.63885594311751193</v>
      </c>
      <c r="T147" s="53">
        <f>SUMPRODUCT(--(T$9=YEAR(Quarterly_PJ!$B$9:FC$9)),Quarterly_PJ!$B121:FC121)</f>
        <v>1.3158939024651639</v>
      </c>
      <c r="U147" s="53">
        <f>SUMPRODUCT(--(U$9=YEAR(Quarterly_PJ!$B$9:FC$9)),Quarterly_PJ!$B121:FC121)</f>
        <v>0.46041941486741927</v>
      </c>
      <c r="V147" s="53">
        <f>SUMPRODUCT(--(V$9=YEAR(Quarterly_PJ!$B$9:FC$9)),Quarterly_PJ!$B121:FC121)</f>
        <v>0.33897029148858282</v>
      </c>
      <c r="W147" s="53">
        <f>SUMPRODUCT(--(W$9=YEAR(Quarterly_PJ!$B$9:FC$9)),Quarterly_PJ!$B121:FC121)</f>
        <v>0.2784039313587896</v>
      </c>
      <c r="X147" s="53">
        <f>SUMPRODUCT(--(X$9=YEAR(Quarterly_PJ!$B$9:FC$9)),Quarterly_PJ!$B121:FC121)</f>
        <v>0.47305827663346478</v>
      </c>
      <c r="Y147" s="53">
        <f>SUMPRODUCT(--(Y$9=YEAR(Quarterly_PJ!$B$9:FC$9)),Quarterly_PJ!$B121:FC121)</f>
        <v>0.28804031074751968</v>
      </c>
      <c r="Z147" s="53">
        <f>SUMPRODUCT(--(Z$9=YEAR(Quarterly_PJ!$B$9:FC$9)),Quarterly_PJ!$B121:FC121)</f>
        <v>0.18136502595011206</v>
      </c>
      <c r="AA147" s="53">
        <f>SUMPRODUCT(--(AA$9=YEAR(Quarterly_PJ!$B$9:FC$9)),Quarterly_PJ!$B121:FC121)</f>
        <v>0.15335660084761488</v>
      </c>
      <c r="AB147" s="53">
        <f>SUMPRODUCT(--(AB$9=YEAR(Quarterly_PJ!$B$9:FC$9)),Quarterly_PJ!$B121:FC121)</f>
        <v>0.1938649889360376</v>
      </c>
      <c r="AC147" s="53">
        <f>SUMPRODUCT(--(AC$9=YEAR(Quarterly_PJ!$B$9:FC$9)),Quarterly_PJ!$B121:FC121)</f>
        <v>0.17831793185288422</v>
      </c>
      <c r="AD147" s="53">
        <f>SUMPRODUCT(--(AD$9=YEAR(Quarterly_PJ!$B$9:FC$9)),Quarterly_PJ!$B121:FC121)</f>
        <v>0.17693657226181508</v>
      </c>
      <c r="AE147" s="53">
        <f>SUMPRODUCT(--(AE$9=YEAR(Quarterly_PJ!$B$9:FC$9)),Quarterly_PJ!$B121:FC121)</f>
        <v>0.17735538207522145</v>
      </c>
      <c r="AF147" s="53">
        <f>SUMPRODUCT(--(AF$9=YEAR(Quarterly_PJ!$B$9:FC$9)),Quarterly_PJ!$B121:FC121)</f>
        <v>0.42391028236290712</v>
      </c>
      <c r="AG147" s="53">
        <f>SUMPRODUCT(--(AG$9=YEAR(Quarterly_PJ!$B$9:FC$9)),Quarterly_PJ!$B121:FC121)</f>
        <v>0.49730449498130447</v>
      </c>
      <c r="AH147" s="53">
        <f>SUMPRODUCT(--(AH$9=YEAR(Quarterly_PJ!$B$9:FC$9)),Quarterly_PJ!$B121:FC121)</f>
        <v>0.51261584393688331</v>
      </c>
      <c r="AI147" s="53">
        <f>SUMPRODUCT(--(AI$9=YEAR(Quarterly_PJ!$B$9:FC$9)),Quarterly_PJ!$B121:FC121)</f>
        <v>0.4484530546327562</v>
      </c>
      <c r="AJ147" s="53">
        <f>SUMPRODUCT(--(AJ$9=YEAR(Quarterly_PJ!$B$9:FC$9)),Quarterly_PJ!$B121:FC121)</f>
        <v>0.36876472647630276</v>
      </c>
      <c r="AK147" s="53">
        <f>SUMPRODUCT(--(AK$9=YEAR(Quarterly_PJ!$B$9:FC$9)),Quarterly_PJ!$B121:FC121)</f>
        <v>0.27524695276471145</v>
      </c>
      <c r="AL147" s="53">
        <f t="shared" ref="AL147:AQ147" si="49">SUM(AL148:AL149)</f>
        <v>9.035926129269567E-2</v>
      </c>
      <c r="AM147" s="53">
        <f t="shared" si="49"/>
        <v>0.12548154964035485</v>
      </c>
      <c r="AN147" s="53">
        <f t="shared" si="49"/>
        <v>7.9677995077825317E-2</v>
      </c>
      <c r="AO147" s="53">
        <f t="shared" si="49"/>
        <v>0.11293408959085004</v>
      </c>
      <c r="AP147" s="53">
        <f t="shared" si="49"/>
        <v>0.14807956988754495</v>
      </c>
      <c r="AQ147" s="53">
        <f t="shared" si="49"/>
        <v>0.41309743261853804</v>
      </c>
      <c r="AR147" s="53">
        <f>SUMPRODUCT(--(AR$9=YEAR(Quarterly_PJ!$B$9:FS$9)),Quarterly_PJ!$B121:FS121)</f>
        <v>0.40578021076214643</v>
      </c>
      <c r="AS147" s="53">
        <f t="shared" ref="AS147" si="50">SUM(AS148:AS149)</f>
        <v>0.19690383660715238</v>
      </c>
    </row>
    <row r="148" spans="1:45" ht="17.25" x14ac:dyDescent="0.25">
      <c r="A148" s="50" t="s">
        <v>138</v>
      </c>
      <c r="B148" s="53">
        <f>SUMPRODUCT(--(B$9=YEAR(Quarterly_PJ!$B$9:FC$9)),Quarterly_PJ!$B122:FC122)</f>
        <v>0.24381089127179845</v>
      </c>
      <c r="C148" s="53">
        <f>SUMPRODUCT(--(C$9=YEAR(Quarterly_PJ!$B$9:FC$9)),Quarterly_PJ!$B122:FC122)</f>
        <v>0.19231686895362718</v>
      </c>
      <c r="D148" s="53">
        <f>SUMPRODUCT(--(D$9=YEAR(Quarterly_PJ!$B$9:FC$9)),Quarterly_PJ!$B122:FC122)</f>
        <v>0.14064886958588893</v>
      </c>
      <c r="E148" s="53">
        <f>SUMPRODUCT(--(E$9=YEAR(Quarterly_PJ!$B$9:FC$9)),Quarterly_PJ!$B122:FC122)</f>
        <v>0.10480793220385634</v>
      </c>
      <c r="F148" s="53">
        <f>SUMPRODUCT(--(F$9=YEAR(Quarterly_PJ!$B$9:FC$9)),Quarterly_PJ!$B122:FC122)</f>
        <v>7.3363780801099523E-2</v>
      </c>
      <c r="G148" s="53">
        <f>SUMPRODUCT(--(G$9=YEAR(Quarterly_PJ!$B$9:FC$9)),Quarterly_PJ!$B122:FC122)</f>
        <v>6.5428231231378586E-2</v>
      </c>
      <c r="H148" s="53">
        <f>SUMPRODUCT(--(H$9=YEAR(Quarterly_PJ!$B$9:FC$9)),Quarterly_PJ!$B122:FC122)</f>
        <v>8.0950186929255874E-2</v>
      </c>
      <c r="I148" s="53">
        <f>SUMPRODUCT(--(I$9=YEAR(Quarterly_PJ!$B$9:FC$9)),Quarterly_PJ!$B122:FC122)</f>
        <v>4.10895225725093E-2</v>
      </c>
      <c r="J148" s="53">
        <f>SUMPRODUCT(--(J$9=YEAR(Quarterly_PJ!$B$9:FC$9)),Quarterly_PJ!$B122:FC122)</f>
        <v>2.8936059675540509E-2</v>
      </c>
      <c r="K148" s="53">
        <f>SUMPRODUCT(--(K$9=YEAR(Quarterly_PJ!$B$9:FC$9)),Quarterly_PJ!$B122:FC122)</f>
        <v>3.2699436564443879E-2</v>
      </c>
      <c r="L148" s="53">
        <f>SUMPRODUCT(--(L$9=YEAR(Quarterly_PJ!$B$9:FC$9)),Quarterly_PJ!$B122:FC122)</f>
        <v>0.13677508913341968</v>
      </c>
      <c r="M148" s="53">
        <f>SUMPRODUCT(--(M$9=YEAR(Quarterly_PJ!$B$9:FC$9)),Quarterly_PJ!$B122:FC122)</f>
        <v>0.13587593018211536</v>
      </c>
      <c r="N148" s="53">
        <f>SUMPRODUCT(--(N$9=YEAR(Quarterly_PJ!$B$9:FC$9)),Quarterly_PJ!$B122:FC122)</f>
        <v>9.3579502732411307E-2</v>
      </c>
      <c r="O148" s="53">
        <f>SUMPRODUCT(--(O$9=YEAR(Quarterly_PJ!$B$9:FC$9)),Quarterly_PJ!$B122:FC122)</f>
        <v>3.0379402388755659E-2</v>
      </c>
      <c r="P148" s="53">
        <f>SUMPRODUCT(--(P$9=YEAR(Quarterly_PJ!$B$9:FC$9)),Quarterly_PJ!$B122:FC122)</f>
        <v>4.5998578972163952E-2</v>
      </c>
      <c r="Q148" s="53">
        <f>SUMPRODUCT(--(Q$9=YEAR(Quarterly_PJ!$B$9:FC$9)),Quarterly_PJ!$B122:FC122)</f>
        <v>7.0198021409560774E-2</v>
      </c>
      <c r="R148" s="53">
        <f>SUMPRODUCT(--(R$9=YEAR(Quarterly_PJ!$B$9:FC$9)),Quarterly_PJ!$B122:FC122)</f>
        <v>0.10837556780692216</v>
      </c>
      <c r="S148" s="53">
        <f>SUMPRODUCT(--(S$9=YEAR(Quarterly_PJ!$B$9:FC$9)),Quarterly_PJ!$B122:FC122)</f>
        <v>0.16033677961403089</v>
      </c>
      <c r="T148" s="53">
        <f>SUMPRODUCT(--(T$9=YEAR(Quarterly_PJ!$B$9:FC$9)),Quarterly_PJ!$B122:FC122)</f>
        <v>0.14984357139254528</v>
      </c>
      <c r="U148" s="53">
        <f>SUMPRODUCT(--(U$9=YEAR(Quarterly_PJ!$B$9:FC$9)),Quarterly_PJ!$B122:FC122)</f>
        <v>0.14450486819838215</v>
      </c>
      <c r="V148" s="53">
        <f>SUMPRODUCT(--(V$9=YEAR(Quarterly_PJ!$B$9:FC$9)),Quarterly_PJ!$B122:FC122)</f>
        <v>0.15854853115567247</v>
      </c>
      <c r="W148" s="53">
        <f>SUMPRODUCT(--(W$9=YEAR(Quarterly_PJ!$B$9:FC$9)),Quarterly_PJ!$B122:FC122)</f>
        <v>0.13870972401536827</v>
      </c>
      <c r="X148" s="53">
        <f>SUMPRODUCT(--(X$9=YEAR(Quarterly_PJ!$B$9:FC$9)),Quarterly_PJ!$B122:FC122)</f>
        <v>0.38472353094673939</v>
      </c>
      <c r="Y148" s="53">
        <f>SUMPRODUCT(--(Y$9=YEAR(Quarterly_PJ!$B$9:FC$9)),Quarterly_PJ!$B122:FC122)</f>
        <v>0.18984460734857966</v>
      </c>
      <c r="Z148" s="53">
        <f>SUMPRODUCT(--(Z$9=YEAR(Quarterly_PJ!$B$9:FC$9)),Quarterly_PJ!$B122:FC122)</f>
        <v>0.12253323298411084</v>
      </c>
      <c r="AA148" s="53">
        <f>SUMPRODUCT(--(AA$9=YEAR(Quarterly_PJ!$B$9:FC$9)),Quarterly_PJ!$B122:FC122)</f>
        <v>0.10027529730102726</v>
      </c>
      <c r="AB148" s="53">
        <f>SUMPRODUCT(--(AB$9=YEAR(Quarterly_PJ!$B$9:FC$9)),Quarterly_PJ!$B122:FC122)</f>
        <v>0.14601381433999527</v>
      </c>
      <c r="AC148" s="53">
        <f>SUMPRODUCT(--(AC$9=YEAR(Quarterly_PJ!$B$9:FC$9)),Quarterly_PJ!$B122:FC122)</f>
        <v>0.12811151688728953</v>
      </c>
      <c r="AD148" s="53">
        <f>SUMPRODUCT(--(AD$9=YEAR(Quarterly_PJ!$B$9:FC$9)),Quarterly_PJ!$B122:FC122)</f>
        <v>0.11748714720003509</v>
      </c>
      <c r="AE148" s="53">
        <f>SUMPRODUCT(--(AE$9=YEAR(Quarterly_PJ!$B$9:FC$9)),Quarterly_PJ!$B122:FC122)</f>
        <v>0.10555816586748454</v>
      </c>
      <c r="AF148" s="53">
        <f>SUMPRODUCT(--(AF$9=YEAR(Quarterly_PJ!$B$9:FC$9)),Quarterly_PJ!$B122:FC122)</f>
        <v>0.28559704127771718</v>
      </c>
      <c r="AG148" s="53">
        <f>SUMPRODUCT(--(AG$9=YEAR(Quarterly_PJ!$B$9:FC$9)),Quarterly_PJ!$B122:FC122)</f>
        <v>0.37626166833233643</v>
      </c>
      <c r="AH148" s="53">
        <f>SUMPRODUCT(--(AH$9=YEAR(Quarterly_PJ!$B$9:FC$9)),Quarterly_PJ!$B122:FC122)</f>
        <v>0.40418893216203983</v>
      </c>
      <c r="AI148" s="53">
        <f>SUMPRODUCT(--(AI$9=YEAR(Quarterly_PJ!$B$9:FC$9)),Quarterly_PJ!$B122:FC122)</f>
        <v>0.35066388650565039</v>
      </c>
      <c r="AJ148" s="53">
        <f>SUMPRODUCT(--(AJ$9=YEAR(Quarterly_PJ!$B$9:FC$9)),Quarterly_PJ!$B122:FC122)</f>
        <v>0.28758997577346473</v>
      </c>
      <c r="AK148" s="53">
        <f>SUMPRODUCT(--(AK$9=YEAR(Quarterly_PJ!$B$9:FC$9)),Quarterly_PJ!$B122:FC122)</f>
        <v>0.12908739305683548</v>
      </c>
      <c r="AL148" s="53">
        <f>SUMPRODUCT(--(AL$9=YEAR(Quarterly_PJ!$B$9:FC$9)),Quarterly_PJ!$B122:FC122)</f>
        <v>7.1941022772065433E-2</v>
      </c>
      <c r="AM148" s="53">
        <f>SUMPRODUCT(--(AM$9=YEAR(Quarterly_PJ!$B$9:FC$9)),Quarterly_PJ!$B122:FC122)</f>
        <v>0.10693234194437629</v>
      </c>
      <c r="AN148" s="53">
        <f>SUMPRODUCT(--(AN$9=YEAR(Quarterly_PJ!$B$9:FC$9)),Quarterly_PJ!$B122:FC122)</f>
        <v>6.5163889024463975E-2</v>
      </c>
      <c r="AO148" s="53">
        <f>SUMPRODUCT(--(AO$9=YEAR(Quarterly_PJ!$B$9:FF$9)),Quarterly_PJ!$B122:FF122)</f>
        <v>9.334454777569226E-2</v>
      </c>
      <c r="AP148" s="53">
        <f>SUMPRODUCT(--(AP$9=YEAR(Quarterly_PJ!$B$9:FI$9)),Quarterly_PJ!$B122:FI122)</f>
        <v>0.11995182478295686</v>
      </c>
      <c r="AQ148" s="53">
        <f>SUMPRODUCT(--(AQ$9=YEAR(Quarterly_PJ!$B$9:FU$9)),Quarterly_PJ!$B122:FU122)</f>
        <v>0.36823042336694867</v>
      </c>
      <c r="AR148" s="53">
        <f>SUMPRODUCT(--(AR$9=YEAR(Quarterly_PJ!$B$9:FS$9)),Quarterly_PJ!$B122:FS122)</f>
        <v>0.36621876590044489</v>
      </c>
      <c r="AS148" s="53">
        <f>SUMPRODUCT(--(AS$9=YEAR(Quarterly_PJ!$B$9:FU$9)),Quarterly_PJ!$B122:FU122)</f>
        <v>0.1778673403034414</v>
      </c>
    </row>
    <row r="149" spans="1:45" ht="17.25" x14ac:dyDescent="0.25">
      <c r="A149" s="50" t="s">
        <v>139</v>
      </c>
      <c r="B149" s="53">
        <f>SUMPRODUCT(--(B$9=YEAR(Quarterly_PJ!$B$9:FC$9)),Quarterly_PJ!$B123:FC123)</f>
        <v>2.0186045674991457</v>
      </c>
      <c r="C149" s="53">
        <f>SUMPRODUCT(--(C$9=YEAR(Quarterly_PJ!$B$9:FC$9)),Quarterly_PJ!$B123:FC123)</f>
        <v>2.1557384320147857</v>
      </c>
      <c r="D149" s="53">
        <f>SUMPRODUCT(--(D$9=YEAR(Quarterly_PJ!$B$9:FC$9)),Quarterly_PJ!$B123:FC123)</f>
        <v>2.0996209894751541</v>
      </c>
      <c r="E149" s="53">
        <f>SUMPRODUCT(--(E$9=YEAR(Quarterly_PJ!$B$9:FC$9)),Quarterly_PJ!$B123:FC123)</f>
        <v>2.1296405291924252</v>
      </c>
      <c r="F149" s="53">
        <f>SUMPRODUCT(--(F$9=YEAR(Quarterly_PJ!$B$9:FC$9)),Quarterly_PJ!$B123:FC123)</f>
        <v>2.0274668010709309</v>
      </c>
      <c r="G149" s="53">
        <f>SUMPRODUCT(--(G$9=YEAR(Quarterly_PJ!$B$9:FC$9)),Quarterly_PJ!$B123:FC123)</f>
        <v>2.2797421866974061</v>
      </c>
      <c r="H149" s="53">
        <f>SUMPRODUCT(--(H$9=YEAR(Quarterly_PJ!$B$9:FC$9)),Quarterly_PJ!$B123:FC123)</f>
        <v>2.2379393954659266</v>
      </c>
      <c r="I149" s="53">
        <f>SUMPRODUCT(--(I$9=YEAR(Quarterly_PJ!$B$9:FC$9)),Quarterly_PJ!$B123:FC123)</f>
        <v>1.9535171327804191</v>
      </c>
      <c r="J149" s="53">
        <f>SUMPRODUCT(--(J$9=YEAR(Quarterly_PJ!$B$9:FC$9)),Quarterly_PJ!$B123:FC123)</f>
        <v>2.0047435916818572</v>
      </c>
      <c r="K149" s="53">
        <f>SUMPRODUCT(--(K$9=YEAR(Quarterly_PJ!$B$9:FC$9)),Quarterly_PJ!$B123:FC123)</f>
        <v>1.7967232330238048</v>
      </c>
      <c r="L149" s="53">
        <f>SUMPRODUCT(--(L$9=YEAR(Quarterly_PJ!$B$9:FC$9)),Quarterly_PJ!$B123:FC123)</f>
        <v>1.6187446665746947</v>
      </c>
      <c r="M149" s="53">
        <f>SUMPRODUCT(--(M$9=YEAR(Quarterly_PJ!$B$9:FC$9)),Quarterly_PJ!$B123:FC123)</f>
        <v>1.4628884160956297</v>
      </c>
      <c r="N149" s="53">
        <f>SUMPRODUCT(--(N$9=YEAR(Quarterly_PJ!$B$9:FC$9)),Quarterly_PJ!$B123:FC123)</f>
        <v>1.2763277163530657</v>
      </c>
      <c r="O149" s="53">
        <f>SUMPRODUCT(--(O$9=YEAR(Quarterly_PJ!$B$9:FC$9)),Quarterly_PJ!$B123:FC123)</f>
        <v>1.4846536714909102</v>
      </c>
      <c r="P149" s="53">
        <f>SUMPRODUCT(--(P$9=YEAR(Quarterly_PJ!$B$9:FC$9)),Quarterly_PJ!$B123:FC123)</f>
        <v>0.88685086099362942</v>
      </c>
      <c r="Q149" s="53">
        <f>SUMPRODUCT(--(Q$9=YEAR(Quarterly_PJ!$B$9:FC$9)),Quarterly_PJ!$B123:FC123)</f>
        <v>0.8586799409251521</v>
      </c>
      <c r="R149" s="53">
        <f>SUMPRODUCT(--(R$9=YEAR(Quarterly_PJ!$B$9:FC$9)),Quarterly_PJ!$B123:FC123)</f>
        <v>0.70954983346366785</v>
      </c>
      <c r="S149" s="53">
        <f>SUMPRODUCT(--(S$9=YEAR(Quarterly_PJ!$B$9:FC$9)),Quarterly_PJ!$B123:FC123)</f>
        <v>0.47851916350348106</v>
      </c>
      <c r="T149" s="53">
        <f>SUMPRODUCT(--(T$9=YEAR(Quarterly_PJ!$B$9:FC$9)),Quarterly_PJ!$B123:FC123)</f>
        <v>1.1660503310726189</v>
      </c>
      <c r="U149" s="53">
        <f>SUMPRODUCT(--(U$9=YEAR(Quarterly_PJ!$B$9:FC$9)),Quarterly_PJ!$B123:FC123)</f>
        <v>0.31591454666903712</v>
      </c>
      <c r="V149" s="53">
        <f>SUMPRODUCT(--(V$9=YEAR(Quarterly_PJ!$B$9:FC$9)),Quarterly_PJ!$B123:FC123)</f>
        <v>0.18042176033291038</v>
      </c>
      <c r="W149" s="53">
        <f>SUMPRODUCT(--(W$9=YEAR(Quarterly_PJ!$B$9:FC$9)),Quarterly_PJ!$B123:FC123)</f>
        <v>0.13969420734342136</v>
      </c>
      <c r="X149" s="53">
        <f>SUMPRODUCT(--(X$9=YEAR(Quarterly_PJ!$B$9:FC$9)),Quarterly_PJ!$B123:FC123)</f>
        <v>8.8334745686725336E-2</v>
      </c>
      <c r="Y149" s="53">
        <f>SUMPRODUCT(--(Y$9=YEAR(Quarterly_PJ!$B$9:FC$9)),Quarterly_PJ!$B123:FC123)</f>
        <v>9.8195703398939987E-2</v>
      </c>
      <c r="Z149" s="53">
        <f>SUMPRODUCT(--(Z$9=YEAR(Quarterly_PJ!$B$9:FC$9)),Quarterly_PJ!$B123:FC123)</f>
        <v>5.8831792966001203E-2</v>
      </c>
      <c r="AA149" s="53">
        <f>SUMPRODUCT(--(AA$9=YEAR(Quarterly_PJ!$B$9:FC$9)),Quarterly_PJ!$B123:FC123)</f>
        <v>5.3081303546587605E-2</v>
      </c>
      <c r="AB149" s="53">
        <f>SUMPRODUCT(--(AB$9=YEAR(Quarterly_PJ!$B$9:FC$9)),Quarterly_PJ!$B123:FC123)</f>
        <v>4.785117459604233E-2</v>
      </c>
      <c r="AC149" s="53">
        <f>SUMPRODUCT(--(AC$9=YEAR(Quarterly_PJ!$B$9:FC$9)),Quarterly_PJ!$B123:FC123)</f>
        <v>5.0206414965594706E-2</v>
      </c>
      <c r="AD149" s="53">
        <f>SUMPRODUCT(--(AD$9=YEAR(Quarterly_PJ!$B$9:FC$9)),Quarterly_PJ!$B123:FC123)</f>
        <v>5.9449425061779998E-2</v>
      </c>
      <c r="AE149" s="53">
        <f>SUMPRODUCT(--(AE$9=YEAR(Quarterly_PJ!$B$9:FC$9)),Quarterly_PJ!$B123:FC123)</f>
        <v>7.1797216207736922E-2</v>
      </c>
      <c r="AF149" s="53">
        <f>SUMPRODUCT(--(AF$9=YEAR(Quarterly_PJ!$B$9:FC$9)),Quarterly_PJ!$B123:FC123)</f>
        <v>0.13831324108518994</v>
      </c>
      <c r="AG149" s="53">
        <f>SUMPRODUCT(--(AG$9=YEAR(Quarterly_PJ!$B$9:FC$9)),Quarterly_PJ!$B123:FC123)</f>
        <v>0.12104282664896801</v>
      </c>
      <c r="AH149" s="53">
        <f>SUMPRODUCT(--(AH$9=YEAR(Quarterly_PJ!$B$9:FC$9)),Quarterly_PJ!$B123:FC123)</f>
        <v>0.10842691177484347</v>
      </c>
      <c r="AI149" s="53">
        <f>SUMPRODUCT(--(AI$9=YEAR(Quarterly_PJ!$B$9:FC$9)),Quarterly_PJ!$B123:FC123)</f>
        <v>9.7789168127105849E-2</v>
      </c>
      <c r="AJ149" s="53">
        <f>SUMPRODUCT(--(AJ$9=YEAR(Quarterly_PJ!$B$9:FC$9)),Quarterly_PJ!$B123:FC123)</f>
        <v>8.1174750702838028E-2</v>
      </c>
      <c r="AK149" s="53">
        <f>SUMPRODUCT(--(AK$9=YEAR(Quarterly_PJ!$B$9:FC$9)),Quarterly_PJ!$B123:FC123)</f>
        <v>0.146159559707876</v>
      </c>
      <c r="AL149" s="53">
        <f>SUMPRODUCT(--(AL$9=YEAR(Quarterly_PJ!$B$9:FC$9)),Quarterly_PJ!$B123:FC123)</f>
        <v>1.8418238520630244E-2</v>
      </c>
      <c r="AM149" s="53">
        <f>SUMPRODUCT(--(AM$9=YEAR(Quarterly_PJ!$B$9:FC$9)),Quarterly_PJ!$B123:FC123)</f>
        <v>1.8549207695978565E-2</v>
      </c>
      <c r="AN149" s="53">
        <f>SUMPRODUCT(--(AN$9=YEAR(Quarterly_PJ!$B$9:FC$9)),Quarterly_PJ!$B123:FC123)</f>
        <v>1.4514106053361337E-2</v>
      </c>
      <c r="AO149" s="53">
        <f>SUMPRODUCT(--(AO$9=YEAR(Quarterly_PJ!$B$9:FF$9)),Quarterly_PJ!$B123:FF123)</f>
        <v>1.9589541815157773E-2</v>
      </c>
      <c r="AP149" s="53">
        <f>SUMPRODUCT(--(AP$9=YEAR(Quarterly_PJ!$B$9:FI$9)),Quarterly_PJ!$B123:FI123)</f>
        <v>2.8127745104588087E-2</v>
      </c>
      <c r="AQ149" s="53">
        <f>SUMPRODUCT(--(AQ$9=YEAR(Quarterly_PJ!$B$9:FU$9)),Quarterly_PJ!$B123:FU123)</f>
        <v>4.4867009251589346E-2</v>
      </c>
      <c r="AR149" s="53">
        <f>SUMPRODUCT(--(AR$9=YEAR(Quarterly_PJ!$B$9:FS$9)),Quarterly_PJ!$B123:FS123)</f>
        <v>3.9561444861701524E-2</v>
      </c>
      <c r="AS149" s="53">
        <f>SUMPRODUCT(--(AS$9=YEAR(Quarterly_PJ!$B$9:FU$9)),Quarterly_PJ!$B123:FU123)</f>
        <v>1.9036496303711001E-2</v>
      </c>
    </row>
    <row r="150" spans="1:45" ht="15" x14ac:dyDescent="0.25">
      <c r="A150" s="49" t="s">
        <v>26</v>
      </c>
      <c r="B150" s="53">
        <f>SUMPRODUCT(--(B$9=YEAR(Quarterly_PJ!$B$9:FC$9)),Quarterly_PJ!$B124:FC124)</f>
        <v>11.02625831389064</v>
      </c>
      <c r="C150" s="53">
        <f>SUMPRODUCT(--(C$9=YEAR(Quarterly_PJ!$B$9:FC$9)),Quarterly_PJ!$B124:FC124)</f>
        <v>10.011873468088288</v>
      </c>
      <c r="D150" s="53">
        <f>SUMPRODUCT(--(D$9=YEAR(Quarterly_PJ!$B$9:FC$9)),Quarterly_PJ!$B124:FC124)</f>
        <v>10.024745849922601</v>
      </c>
      <c r="E150" s="53">
        <f>SUMPRODUCT(--(E$9=YEAR(Quarterly_PJ!$B$9:FC$9)),Quarterly_PJ!$B124:FC124)</f>
        <v>11.096254595975951</v>
      </c>
      <c r="F150" s="53">
        <f>SUMPRODUCT(--(F$9=YEAR(Quarterly_PJ!$B$9:FC$9)),Quarterly_PJ!$B124:FC124)</f>
        <v>10.659370667855386</v>
      </c>
      <c r="G150" s="53">
        <f>SUMPRODUCT(--(G$9=YEAR(Quarterly_PJ!$B$9:FC$9)),Quarterly_PJ!$B124:FC124)</f>
        <v>10.000861184337907</v>
      </c>
      <c r="H150" s="53">
        <f>SUMPRODUCT(--(H$9=YEAR(Quarterly_PJ!$B$9:FC$9)),Quarterly_PJ!$B124:FC124)</f>
        <v>10.125982323022702</v>
      </c>
      <c r="I150" s="53">
        <f>SUMPRODUCT(--(I$9=YEAR(Quarterly_PJ!$B$9:FC$9)),Quarterly_PJ!$B124:FC124)</f>
        <v>10.192070611082519</v>
      </c>
      <c r="J150" s="53">
        <f>SUMPRODUCT(--(J$9=YEAR(Quarterly_PJ!$B$9:FC$9)),Quarterly_PJ!$B124:FC124)</f>
        <v>10.63022658371494</v>
      </c>
      <c r="K150" s="53">
        <f>SUMPRODUCT(--(K$9=YEAR(Quarterly_PJ!$B$9:FC$9)),Quarterly_PJ!$B124:FC124)</f>
        <v>9.3738550968137204</v>
      </c>
      <c r="L150" s="53">
        <f>SUMPRODUCT(--(L$9=YEAR(Quarterly_PJ!$B$9:FC$9)),Quarterly_PJ!$B124:FC124)</f>
        <v>9.8456039543649609</v>
      </c>
      <c r="M150" s="53">
        <f>SUMPRODUCT(--(M$9=YEAR(Quarterly_PJ!$B$9:FC$9)),Quarterly_PJ!$B124:FC124)</f>
        <v>9.3680446664105013</v>
      </c>
      <c r="N150" s="53">
        <f>SUMPRODUCT(--(N$9=YEAR(Quarterly_PJ!$B$9:FC$9)),Quarterly_PJ!$B124:FC124)</f>
        <v>8.5038067083429265</v>
      </c>
      <c r="O150" s="53">
        <f>SUMPRODUCT(--(O$9=YEAR(Quarterly_PJ!$B$9:FC$9)),Quarterly_PJ!$B124:FC124)</f>
        <v>8.068477042706391</v>
      </c>
      <c r="P150" s="53">
        <f>SUMPRODUCT(--(P$9=YEAR(Quarterly_PJ!$B$9:FC$9)),Quarterly_PJ!$B124:FC124)</f>
        <v>7.7178996120186758</v>
      </c>
      <c r="Q150" s="53">
        <f>SUMPRODUCT(--(Q$9=YEAR(Quarterly_PJ!$B$9:FC$9)),Quarterly_PJ!$B124:FC124)</f>
        <v>8.3302008642474767</v>
      </c>
      <c r="R150" s="53">
        <f>SUMPRODUCT(--(R$9=YEAR(Quarterly_PJ!$B$9:FC$9)),Quarterly_PJ!$B124:FC124)</f>
        <v>8.2526740851977021</v>
      </c>
      <c r="S150" s="53">
        <f>SUMPRODUCT(--(S$9=YEAR(Quarterly_PJ!$B$9:FC$9)),Quarterly_PJ!$B124:FC124)</f>
        <v>7.8894114283698134</v>
      </c>
      <c r="T150" s="53">
        <f>SUMPRODUCT(--(T$9=YEAR(Quarterly_PJ!$B$9:FC$9)),Quarterly_PJ!$B124:FC124)</f>
        <v>8.7028297014844771</v>
      </c>
      <c r="U150" s="53">
        <f>SUMPRODUCT(--(U$9=YEAR(Quarterly_PJ!$B$9:FC$9)),Quarterly_PJ!$B124:FC124)</f>
        <v>8.3497470947047194</v>
      </c>
      <c r="V150" s="53">
        <f>SUMPRODUCT(--(V$9=YEAR(Quarterly_PJ!$B$9:FC$9)),Quarterly_PJ!$B124:FC124)</f>
        <v>8.6546329781737494</v>
      </c>
      <c r="W150" s="53">
        <f>SUMPRODUCT(--(W$9=YEAR(Quarterly_PJ!$B$9:FC$9)),Quarterly_PJ!$B124:FC124)</f>
        <v>9.5071547804901115</v>
      </c>
      <c r="X150" s="53">
        <f>SUMPRODUCT(--(X$9=YEAR(Quarterly_PJ!$B$9:FC$9)),Quarterly_PJ!$B124:FC124)</f>
        <v>9.4531042416597053</v>
      </c>
      <c r="Y150" s="53">
        <f>SUMPRODUCT(--(Y$9=YEAR(Quarterly_PJ!$B$9:FC$9)),Quarterly_PJ!$B124:FC124)</f>
        <v>9.6404376689760216</v>
      </c>
      <c r="Z150" s="53">
        <f>SUMPRODUCT(--(Z$9=YEAR(Quarterly_PJ!$B$9:FC$9)),Quarterly_PJ!$B124:FC124)</f>
        <v>9.0285732870939324</v>
      </c>
      <c r="AA150" s="53">
        <f>SUMPRODUCT(--(AA$9=YEAR(Quarterly_PJ!$B$9:FC$9)),Quarterly_PJ!$B124:FC124)</f>
        <v>8.1170669410227241</v>
      </c>
      <c r="AB150" s="53">
        <f>SUMPRODUCT(--(AB$9=YEAR(Quarterly_PJ!$B$9:FC$9)),Quarterly_PJ!$B124:FC124)</f>
        <v>10.026451290202942</v>
      </c>
      <c r="AC150" s="53">
        <f>SUMPRODUCT(--(AC$9=YEAR(Quarterly_PJ!$B$9:FC$9)),Quarterly_PJ!$B124:FC124)</f>
        <v>10.101385189979796</v>
      </c>
      <c r="AD150" s="53">
        <f>SUMPRODUCT(--(AD$9=YEAR(Quarterly_PJ!$B$9:FC$9)),Quarterly_PJ!$B124:FC124)</f>
        <v>10.744144168737426</v>
      </c>
      <c r="AE150" s="53">
        <f>SUMPRODUCT(--(AE$9=YEAR(Quarterly_PJ!$B$9:FC$9)),Quarterly_PJ!$B124:FC124)</f>
        <v>11.591724309925196</v>
      </c>
      <c r="AF150" s="53">
        <f>SUMPRODUCT(--(AF$9=YEAR(Quarterly_PJ!$B$9:FC$9)),Quarterly_PJ!$B124:FC124)</f>
        <v>13.803456892929571</v>
      </c>
      <c r="AG150" s="53">
        <f>SUMPRODUCT(--(AG$9=YEAR(Quarterly_PJ!$B$9:FC$9)),Quarterly_PJ!$B124:FC124)</f>
        <v>14.400383716210973</v>
      </c>
      <c r="AH150" s="53">
        <f>SUMPRODUCT(--(AH$9=YEAR(Quarterly_PJ!$B$9:FC$9)),Quarterly_PJ!$B124:FC124)</f>
        <v>14.668686353420272</v>
      </c>
      <c r="AI150" s="53">
        <f>SUMPRODUCT(--(AI$9=YEAR(Quarterly_PJ!$B$9:FC$9)),Quarterly_PJ!$B124:FC124)</f>
        <v>15.820742210976514</v>
      </c>
      <c r="AJ150" s="53">
        <f>SUMPRODUCT(--(AJ$9=YEAR(Quarterly_PJ!$B$9:FC$9)),Quarterly_PJ!$B124:FC124)</f>
        <v>14.834642879551012</v>
      </c>
      <c r="AK150" s="53">
        <f>SUMPRODUCT(--(AK$9=YEAR(Quarterly_PJ!$B$9:FC$9)),Quarterly_PJ!$B124:FC124)</f>
        <v>13.408103807950249</v>
      </c>
      <c r="AL150" s="53">
        <f>SUMPRODUCT(--(AL$9=YEAR(Quarterly_PJ!$B$9:FC$9)),Quarterly_PJ!$B124:FC124)</f>
        <v>11.242626923885942</v>
      </c>
      <c r="AM150" s="53">
        <f>SUMPRODUCT(--(AM$9=YEAR(Quarterly_PJ!$B$9:FC$9)),Quarterly_PJ!$B124:FC124)</f>
        <v>11.067983558673383</v>
      </c>
      <c r="AN150" s="53">
        <f>SUMPRODUCT(--(AN$9=YEAR(Quarterly_PJ!$B$9:FC$9)),Quarterly_PJ!$B124:FC124)</f>
        <v>12.191399222356219</v>
      </c>
      <c r="AO150" s="53">
        <f>SUMPRODUCT(--(AO$9=YEAR(Quarterly_PJ!$B$9:FF$9)),Quarterly_PJ!$B124:FF124)</f>
        <v>14.390049790823024</v>
      </c>
      <c r="AP150" s="53">
        <f>SUMPRODUCT(--(AP$9=YEAR(Quarterly_PJ!$B$9:FI$9)),Quarterly_PJ!$B124:FI124)</f>
        <v>14.574268860124256</v>
      </c>
      <c r="AQ150" s="53">
        <f>SUMPRODUCT(--(AQ$9=YEAR(Quarterly_PJ!$B$9:FU$9)),Quarterly_PJ!$B124:FU124)</f>
        <v>13.824995160204658</v>
      </c>
      <c r="AR150" s="53">
        <f>SUMPRODUCT(--(AR$9=YEAR(Quarterly_PJ!$B$9:FS$9)),Quarterly_PJ!$B124:FS124)</f>
        <v>15.205868335013808</v>
      </c>
      <c r="AS150" s="53">
        <f>SUMPRODUCT(--(AS$9=YEAR(Quarterly_PJ!$B$9:FU$9)),Quarterly_PJ!$B124:FU124)</f>
        <v>14.739621929436868</v>
      </c>
    </row>
    <row r="151" spans="1:45" ht="15" x14ac:dyDescent="0.25">
      <c r="A151" s="49" t="s">
        <v>27</v>
      </c>
      <c r="B151" s="53">
        <f>SUMPRODUCT(--(B$9=YEAR(Quarterly_PJ!$B$9:FC$9)),Quarterly_PJ!$B125:FC125)</f>
        <v>12.980398255748151</v>
      </c>
      <c r="C151" s="53">
        <f>SUMPRODUCT(--(C$9=YEAR(Quarterly_PJ!$B$9:FC$9)),Quarterly_PJ!$B125:FC125)</f>
        <v>16.804250521575124</v>
      </c>
      <c r="D151" s="53">
        <f>SUMPRODUCT(--(D$9=YEAR(Quarterly_PJ!$B$9:FC$9)),Quarterly_PJ!$B125:FC125)</f>
        <v>14.49601296083355</v>
      </c>
      <c r="E151" s="53">
        <f>SUMPRODUCT(--(E$9=YEAR(Quarterly_PJ!$B$9:FC$9)),Quarterly_PJ!$B125:FC125)</f>
        <v>19.589727235170631</v>
      </c>
      <c r="F151" s="53">
        <f>SUMPRODUCT(--(F$9=YEAR(Quarterly_PJ!$B$9:FC$9)),Quarterly_PJ!$B125:FC125)</f>
        <v>19.864630536498435</v>
      </c>
      <c r="G151" s="53">
        <f>SUMPRODUCT(--(G$9=YEAR(Quarterly_PJ!$B$9:FC$9)),Quarterly_PJ!$B125:FC125)</f>
        <v>18.809990154616486</v>
      </c>
      <c r="H151" s="53">
        <f>SUMPRODUCT(--(H$9=YEAR(Quarterly_PJ!$B$9:FC$9)),Quarterly_PJ!$B125:FC125)</f>
        <v>16.220810313496585</v>
      </c>
      <c r="I151" s="53">
        <f>SUMPRODUCT(--(I$9=YEAR(Quarterly_PJ!$B$9:FC$9)),Quarterly_PJ!$B125:FC125)</f>
        <v>13.242905192419757</v>
      </c>
      <c r="J151" s="53">
        <f>SUMPRODUCT(--(J$9=YEAR(Quarterly_PJ!$B$9:FC$9)),Quarterly_PJ!$B125:FC125)</f>
        <v>12.021119333339648</v>
      </c>
      <c r="K151" s="53">
        <f>SUMPRODUCT(--(K$9=YEAR(Quarterly_PJ!$B$9:FC$9)),Quarterly_PJ!$B125:FC125)</f>
        <v>8.2152066070326448</v>
      </c>
      <c r="L151" s="53">
        <f>SUMPRODUCT(--(L$9=YEAR(Quarterly_PJ!$B$9:FC$9)),Quarterly_PJ!$B125:FC125)</f>
        <v>5.8485191163520067</v>
      </c>
      <c r="M151" s="53">
        <f>SUMPRODUCT(--(M$9=YEAR(Quarterly_PJ!$B$9:FC$9)),Quarterly_PJ!$B125:FC125)</f>
        <v>4.6461853649135829</v>
      </c>
      <c r="N151" s="53">
        <f>SUMPRODUCT(--(N$9=YEAR(Quarterly_PJ!$B$9:FC$9)),Quarterly_PJ!$B125:FC125)</f>
        <v>4.0409811717402162</v>
      </c>
      <c r="O151" s="53">
        <f>SUMPRODUCT(--(O$9=YEAR(Quarterly_PJ!$B$9:FC$9)),Quarterly_PJ!$B125:FC125)</f>
        <v>4.120727120813001</v>
      </c>
      <c r="P151" s="53">
        <f>SUMPRODUCT(--(P$9=YEAR(Quarterly_PJ!$B$9:FC$9)),Quarterly_PJ!$B125:FC125)</f>
        <v>3.8719202323973096</v>
      </c>
      <c r="Q151" s="53">
        <f>SUMPRODUCT(--(Q$9=YEAR(Quarterly_PJ!$B$9:FC$9)),Quarterly_PJ!$B125:FC125)</f>
        <v>2.4929959387020926</v>
      </c>
      <c r="R151" s="53">
        <f>SUMPRODUCT(--(R$9=YEAR(Quarterly_PJ!$B$9:FC$9)),Quarterly_PJ!$B125:FC125)</f>
        <v>2.0819235901541653</v>
      </c>
      <c r="S151" s="53">
        <f>SUMPRODUCT(--(S$9=YEAR(Quarterly_PJ!$B$9:FC$9)),Quarterly_PJ!$B125:FC125)</f>
        <v>1.9415082982321383</v>
      </c>
      <c r="T151" s="53">
        <f>SUMPRODUCT(--(T$9=YEAR(Quarterly_PJ!$B$9:FC$9)),Quarterly_PJ!$B125:FC125)</f>
        <v>2.168410210517365</v>
      </c>
      <c r="U151" s="53">
        <f>SUMPRODUCT(--(U$9=YEAR(Quarterly_PJ!$B$9:FC$9)),Quarterly_PJ!$B125:FC125)</f>
        <v>1.2483676136571664</v>
      </c>
      <c r="V151" s="53">
        <f>SUMPRODUCT(--(V$9=YEAR(Quarterly_PJ!$B$9:FC$9)),Quarterly_PJ!$B125:FC125)</f>
        <v>2.2597470135212845</v>
      </c>
      <c r="W151" s="53">
        <f>SUMPRODUCT(--(W$9=YEAR(Quarterly_PJ!$B$9:FC$9)),Quarterly_PJ!$B125:FC125)</f>
        <v>1.7440450175301718</v>
      </c>
      <c r="X151" s="53">
        <f>SUMPRODUCT(--(X$9=YEAR(Quarterly_PJ!$B$9:FC$9)),Quarterly_PJ!$B125:FC125)</f>
        <v>2.6776935017633696</v>
      </c>
      <c r="Y151" s="53">
        <f>SUMPRODUCT(--(Y$9=YEAR(Quarterly_PJ!$B$9:FC$9)),Quarterly_PJ!$B125:FC125)</f>
        <v>2.6349450317153056</v>
      </c>
      <c r="Z151" s="53">
        <f>SUMPRODUCT(--(Z$9=YEAR(Quarterly_PJ!$B$9:FC$9)),Quarterly_PJ!$B125:FC125)</f>
        <v>1.9204012521276328</v>
      </c>
      <c r="AA151" s="53">
        <f>SUMPRODUCT(--(AA$9=YEAR(Quarterly_PJ!$B$9:FC$9)),Quarterly_PJ!$B125:FC125)</f>
        <v>1.6128575391375335</v>
      </c>
      <c r="AB151" s="53">
        <f>SUMPRODUCT(--(AB$9=YEAR(Quarterly_PJ!$B$9:FC$9)),Quarterly_PJ!$B125:FC125)</f>
        <v>2.3564369294434666</v>
      </c>
      <c r="AC151" s="53">
        <f>SUMPRODUCT(--(AC$9=YEAR(Quarterly_PJ!$B$9:FC$9)),Quarterly_PJ!$B125:FC125)</f>
        <v>1.9397230825471321</v>
      </c>
      <c r="AD151" s="53">
        <f>SUMPRODUCT(--(AD$9=YEAR(Quarterly_PJ!$B$9:FC$9)),Quarterly_PJ!$B125:FC125)</f>
        <v>1.9748597505883052</v>
      </c>
      <c r="AE151" s="53">
        <f>SUMPRODUCT(--(AE$9=YEAR(Quarterly_PJ!$B$9:FC$9)),Quarterly_PJ!$B125:FC125)</f>
        <v>1.1797960219166941</v>
      </c>
      <c r="AF151" s="53">
        <f>SUMPRODUCT(--(AF$9=YEAR(Quarterly_PJ!$B$9:FC$9)),Quarterly_PJ!$B125:FC125)</f>
        <v>0.90977648276798906</v>
      </c>
      <c r="AG151" s="53">
        <f>SUMPRODUCT(--(AG$9=YEAR(Quarterly_PJ!$B$9:FC$9)),Quarterly_PJ!$B125:FC125)</f>
        <v>0.94873444485201985</v>
      </c>
      <c r="AH151" s="53">
        <f>SUMPRODUCT(--(AH$9=YEAR(Quarterly_PJ!$B$9:FC$9)),Quarterly_PJ!$B125:FC125)</f>
        <v>0.94102228055963333</v>
      </c>
      <c r="AI151" s="53">
        <f>SUMPRODUCT(--(AI$9=YEAR(Quarterly_PJ!$B$9:FC$9)),Quarterly_PJ!$B125:FC125)</f>
        <v>1.1738596607067517</v>
      </c>
      <c r="AJ151" s="53">
        <f>SUMPRODUCT(--(AJ$9=YEAR(Quarterly_PJ!$B$9:FC$9)),Quarterly_PJ!$B125:FC125)</f>
        <v>1.8188754934057361</v>
      </c>
      <c r="AK151" s="53">
        <f>SUMPRODUCT(--(AK$9=YEAR(Quarterly_PJ!$B$9:FC$9)),Quarterly_PJ!$B125:FC125)</f>
        <v>0.88147817364542269</v>
      </c>
      <c r="AL151" s="53">
        <f>SUMPRODUCT(--(AL$9=YEAR(Quarterly_PJ!$B$9:FC$9)),Quarterly_PJ!$B125:FC125)</f>
        <v>1.223795563819043</v>
      </c>
      <c r="AM151" s="53">
        <f>SUMPRODUCT(--(AM$9=YEAR(Quarterly_PJ!$B$9:FC$9)),Quarterly_PJ!$B125:FC125)</f>
        <v>0.98198493179712654</v>
      </c>
      <c r="AN151" s="53">
        <f>SUMPRODUCT(--(AN$9=YEAR(Quarterly_PJ!$B$9:FC$9)),Quarterly_PJ!$B125:FC125)</f>
        <v>0.96954621694243681</v>
      </c>
      <c r="AO151" s="53">
        <f>SUMPRODUCT(--(AO$9=YEAR(Quarterly_PJ!$B$9:FF$9)),Quarterly_PJ!$B125:FF125)</f>
        <v>1.0024131228835396</v>
      </c>
      <c r="AP151" s="53">
        <f>SUMPRODUCT(--(AP$9=YEAR(Quarterly_PJ!$B$9:FI$9)),Quarterly_PJ!$B125:FI125)</f>
        <v>0.98121423740996372</v>
      </c>
      <c r="AQ151" s="53">
        <f>SUMPRODUCT(--(AQ$9=YEAR(Quarterly_PJ!$B$9:FU$9)),Quarterly_PJ!$B125:FU125)</f>
        <v>1.2694822237466514</v>
      </c>
      <c r="AR151" s="53">
        <f>SUMPRODUCT(--(AR$9=YEAR(Quarterly_PJ!$B$9:FS$9)),Quarterly_PJ!$B125:FS125)</f>
        <v>1.0678950169150174</v>
      </c>
      <c r="AS151" s="53">
        <f>SUMPRODUCT(--(AS$9=YEAR(Quarterly_PJ!$B$9:FU$9)),Quarterly_PJ!$B125:FU125)</f>
        <v>1.3587714791533836</v>
      </c>
    </row>
    <row r="152" spans="1:45" ht="15" x14ac:dyDescent="0.25">
      <c r="A152" s="49" t="s">
        <v>24</v>
      </c>
      <c r="B152" s="53">
        <f>SUMPRODUCT(--(B$9=YEAR(Quarterly_PJ!$B$9:FC$9)),Quarterly_PJ!$B126:FC126)</f>
        <v>0</v>
      </c>
      <c r="C152" s="53">
        <f>SUMPRODUCT(--(C$9=YEAR(Quarterly_PJ!$B$9:FC$9)),Quarterly_PJ!$B126:FC126)</f>
        <v>0</v>
      </c>
      <c r="D152" s="53">
        <f>SUMPRODUCT(--(D$9=YEAR(Quarterly_PJ!$B$9:FC$9)),Quarterly_PJ!$B126:FC126)</f>
        <v>0</v>
      </c>
      <c r="E152" s="53">
        <f>SUMPRODUCT(--(E$9=YEAR(Quarterly_PJ!$B$9:FC$9)),Quarterly_PJ!$B126:FC126)</f>
        <v>0</v>
      </c>
      <c r="F152" s="53">
        <f>SUMPRODUCT(--(F$9=YEAR(Quarterly_PJ!$B$9:FC$9)),Quarterly_PJ!$B126:FC126)</f>
        <v>0</v>
      </c>
      <c r="G152" s="53">
        <f>SUMPRODUCT(--(G$9=YEAR(Quarterly_PJ!$B$9:FC$9)),Quarterly_PJ!$B126:FC126)</f>
        <v>0</v>
      </c>
      <c r="H152" s="53">
        <f>SUMPRODUCT(--(H$9=YEAR(Quarterly_PJ!$B$9:FC$9)),Quarterly_PJ!$B126:FC126)</f>
        <v>0</v>
      </c>
      <c r="I152" s="53">
        <f>SUMPRODUCT(--(I$9=YEAR(Quarterly_PJ!$B$9:FC$9)),Quarterly_PJ!$B126:FC126)</f>
        <v>0</v>
      </c>
      <c r="J152" s="53">
        <f>SUMPRODUCT(--(J$9=YEAR(Quarterly_PJ!$B$9:FC$9)),Quarterly_PJ!$B126:FC126)</f>
        <v>0</v>
      </c>
      <c r="K152" s="53">
        <f>SUMPRODUCT(--(K$9=YEAR(Quarterly_PJ!$B$9:FC$9)),Quarterly_PJ!$B126:FC126)</f>
        <v>0</v>
      </c>
      <c r="L152" s="53">
        <f>SUMPRODUCT(--(L$9=YEAR(Quarterly_PJ!$B$9:FC$9)),Quarterly_PJ!$B126:FC126)</f>
        <v>0.2239462081014178</v>
      </c>
      <c r="M152" s="53">
        <f>SUMPRODUCT(--(M$9=YEAR(Quarterly_PJ!$B$9:FC$9)),Quarterly_PJ!$B126:FC126)</f>
        <v>0.45626142994203461</v>
      </c>
      <c r="N152" s="53">
        <f>SUMPRODUCT(--(N$9=YEAR(Quarterly_PJ!$B$9:FC$9)),Quarterly_PJ!$B126:FC126)</f>
        <v>0.59368850398045858</v>
      </c>
      <c r="O152" s="53">
        <f>SUMPRODUCT(--(O$9=YEAR(Quarterly_PJ!$B$9:FC$9)),Quarterly_PJ!$B126:FC126)</f>
        <v>0.65135998235441894</v>
      </c>
      <c r="P152" s="53">
        <f>SUMPRODUCT(--(P$9=YEAR(Quarterly_PJ!$B$9:FC$9)),Quarterly_PJ!$B126:FC126)</f>
        <v>0.74621465227833772</v>
      </c>
      <c r="Q152" s="53">
        <f>SUMPRODUCT(--(Q$9=YEAR(Quarterly_PJ!$B$9:FC$9)),Quarterly_PJ!$B126:FC126)</f>
        <v>0.77147864568699354</v>
      </c>
      <c r="R152" s="53">
        <f>SUMPRODUCT(--(R$9=YEAR(Quarterly_PJ!$B$9:FC$9)),Quarterly_PJ!$B126:FC126)</f>
        <v>0.84563987282665576</v>
      </c>
      <c r="S152" s="53">
        <f>SUMPRODUCT(--(S$9=YEAR(Quarterly_PJ!$B$9:FC$9)),Quarterly_PJ!$B126:FC126)</f>
        <v>1.0165015514456761</v>
      </c>
      <c r="T152" s="53">
        <f>SUMPRODUCT(--(T$9=YEAR(Quarterly_PJ!$B$9:FC$9)),Quarterly_PJ!$B126:FC126)</f>
        <v>1.0191451351868337</v>
      </c>
      <c r="U152" s="53">
        <f>SUMPRODUCT(--(U$9=YEAR(Quarterly_PJ!$B$9:FC$9)),Quarterly_PJ!$B126:FC126)</f>
        <v>1.0737842365025119</v>
      </c>
      <c r="V152" s="53">
        <f>SUMPRODUCT(--(V$9=YEAR(Quarterly_PJ!$B$9:FC$9)),Quarterly_PJ!$B126:FC126)</f>
        <v>1.1852282263646907</v>
      </c>
      <c r="W152" s="53">
        <f>SUMPRODUCT(--(W$9=YEAR(Quarterly_PJ!$B$9:FC$9)),Quarterly_PJ!$B126:FC126)</f>
        <v>1.0684370523422893</v>
      </c>
      <c r="X152" s="53">
        <f>SUMPRODUCT(--(X$9=YEAR(Quarterly_PJ!$B$9:FC$9)),Quarterly_PJ!$B126:FC126)</f>
        <v>1.0505574453021893</v>
      </c>
      <c r="Y152" s="53">
        <f>SUMPRODUCT(--(Y$9=YEAR(Quarterly_PJ!$B$9:FC$9)),Quarterly_PJ!$B126:FC126)</f>
        <v>0.85706524291741759</v>
      </c>
      <c r="Z152" s="53">
        <f>SUMPRODUCT(--(Z$9=YEAR(Quarterly_PJ!$B$9:FC$9)),Quarterly_PJ!$B126:FC126)</f>
        <v>0.88090229574116075</v>
      </c>
      <c r="AA152" s="53">
        <f>SUMPRODUCT(--(AA$9=YEAR(Quarterly_PJ!$B$9:FC$9)),Quarterly_PJ!$B126:FC126)</f>
        <v>0.96751996068339474</v>
      </c>
      <c r="AB152" s="53">
        <f>SUMPRODUCT(--(AB$9=YEAR(Quarterly_PJ!$B$9:FC$9)),Quarterly_PJ!$B126:FC126)</f>
        <v>1.3315239072362222</v>
      </c>
      <c r="AC152" s="53">
        <f>SUMPRODUCT(--(AC$9=YEAR(Quarterly_PJ!$B$9:FC$9)),Quarterly_PJ!$B126:FC126)</f>
        <v>1.9287257603948282</v>
      </c>
      <c r="AD152" s="53">
        <f>SUMPRODUCT(--(AD$9=YEAR(Quarterly_PJ!$B$9:FC$9)),Quarterly_PJ!$B126:FC126)</f>
        <v>2.1954617236596681</v>
      </c>
      <c r="AE152" s="53">
        <f>SUMPRODUCT(--(AE$9=YEAR(Quarterly_PJ!$B$9:FC$9)),Quarterly_PJ!$B126:FC126)</f>
        <v>2.4179950108157233</v>
      </c>
      <c r="AF152" s="53">
        <f>SUMPRODUCT(--(AF$9=YEAR(Quarterly_PJ!$B$9:FC$9)),Quarterly_PJ!$B126:FC126)</f>
        <v>2.7509309459052291</v>
      </c>
      <c r="AG152" s="53">
        <f>SUMPRODUCT(--(AG$9=YEAR(Quarterly_PJ!$B$9:FC$9)),Quarterly_PJ!$B126:FC126)</f>
        <v>2.8682885324643803</v>
      </c>
      <c r="AH152" s="53">
        <f>SUMPRODUCT(--(AH$9=YEAR(Quarterly_PJ!$B$9:FC$9)),Quarterly_PJ!$B126:FC126)</f>
        <v>3.007984637034494</v>
      </c>
      <c r="AI152" s="53">
        <f>SUMPRODUCT(--(AI$9=YEAR(Quarterly_PJ!$B$9:FC$9)),Quarterly_PJ!$B126:FC126)</f>
        <v>3.3292073752422424</v>
      </c>
      <c r="AJ152" s="53">
        <f>SUMPRODUCT(--(AJ$9=YEAR(Quarterly_PJ!$B$9:FC$9)),Quarterly_PJ!$B126:FC126)</f>
        <v>3.1878027647205425</v>
      </c>
      <c r="AK152" s="53">
        <f>SUMPRODUCT(--(AK$9=YEAR(Quarterly_PJ!$B$9:FC$9)),Quarterly_PJ!$B126:FC126)</f>
        <v>3.1540654772341612</v>
      </c>
      <c r="AL152" s="53">
        <f>SUMPRODUCT(--(AL$9=YEAR(Quarterly_PJ!$B$9:FC$9)),Quarterly_PJ!$B126:FC126)</f>
        <v>2.6334492343836811</v>
      </c>
      <c r="AM152" s="53">
        <f>SUMPRODUCT(--(AM$9=YEAR(Quarterly_PJ!$B$9:FC$9)),Quarterly_PJ!$B126:FC126)</f>
        <v>2.477877321382238</v>
      </c>
      <c r="AN152" s="53">
        <f>SUMPRODUCT(--(AN$9=YEAR(Quarterly_PJ!$B$9:FC$9)),Quarterly_PJ!$B126:FC126)</f>
        <v>2.8530457847073856</v>
      </c>
      <c r="AO152" s="53">
        <f>SUMPRODUCT(--(AO$9=YEAR(Quarterly_PJ!$B$9:FF$9)),Quarterly_PJ!$B126:FF126)</f>
        <v>2.903824140361098</v>
      </c>
      <c r="AP152" s="53">
        <f>SUMPRODUCT(--(AP$9=YEAR(Quarterly_PJ!$B$9:FI$9)),Quarterly_PJ!$B126:FI126)</f>
        <v>3.0329440587102696</v>
      </c>
      <c r="AQ152" s="53">
        <f>SUMPRODUCT(--(AQ$9=YEAR(Quarterly_PJ!$B$9:FU$9)),Quarterly_PJ!$B126:FU126)</f>
        <v>3.0876393509569251</v>
      </c>
      <c r="AR152" s="53">
        <f>SUMPRODUCT(--(AR$9=YEAR(Quarterly_PJ!$B$9:FS$9)),Quarterly_PJ!$B126:FS126)</f>
        <v>3.3075525580159422</v>
      </c>
      <c r="AS152" s="53">
        <f>SUMPRODUCT(--(AS$9=YEAR(Quarterly_PJ!$B$9:FU$9)),Quarterly_PJ!$B126:FU126)</f>
        <v>3.3990908310230532</v>
      </c>
    </row>
    <row r="153" spans="1:45" s="23" customFormat="1" ht="15" x14ac:dyDescent="0.25">
      <c r="A153" s="25"/>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3">
        <f>SUMPRODUCT(--(AR$9=YEAR(Quarterly_PJ!$B$9:FS$9)),Quarterly_PJ!$B127:FS127)</f>
        <v>0</v>
      </c>
      <c r="AS153" s="51"/>
    </row>
    <row r="154" spans="1:45" ht="14.25" customHeight="1" x14ac:dyDescent="0.25">
      <c r="A154" s="54" t="s">
        <v>57</v>
      </c>
      <c r="B154" s="15">
        <f t="shared" ref="B154:AN154" si="51">SUM(B155,B158:B160)</f>
        <v>14.772337922106168</v>
      </c>
      <c r="C154" s="15">
        <f t="shared" si="51"/>
        <v>14.224106934025572</v>
      </c>
      <c r="D154" s="15">
        <f t="shared" si="51"/>
        <v>13.981998956729887</v>
      </c>
      <c r="E154" s="15">
        <f t="shared" si="51"/>
        <v>13.983217446932983</v>
      </c>
      <c r="F154" s="15">
        <f t="shared" si="51"/>
        <v>13.344419878856659</v>
      </c>
      <c r="G154" s="15">
        <f t="shared" si="51"/>
        <v>10.180375992851257</v>
      </c>
      <c r="H154" s="15">
        <f t="shared" si="51"/>
        <v>14.451465256430053</v>
      </c>
      <c r="I154" s="15">
        <f t="shared" si="51"/>
        <v>10.696708433188629</v>
      </c>
      <c r="J154" s="15">
        <f t="shared" si="51"/>
        <v>12.349937657674406</v>
      </c>
      <c r="K154" s="15">
        <f t="shared" si="51"/>
        <v>10.977426828520965</v>
      </c>
      <c r="L154" s="15">
        <f t="shared" si="51"/>
        <v>10.041710903221739</v>
      </c>
      <c r="M154" s="15">
        <f t="shared" si="51"/>
        <v>8.9699416240360659</v>
      </c>
      <c r="N154" s="15">
        <f t="shared" si="51"/>
        <v>8.4184730974502511</v>
      </c>
      <c r="O154" s="15">
        <f t="shared" si="51"/>
        <v>5.7534718602578865</v>
      </c>
      <c r="P154" s="15">
        <f t="shared" si="51"/>
        <v>5.74753746554671</v>
      </c>
      <c r="Q154" s="15">
        <f t="shared" si="51"/>
        <v>5.4220009558292546</v>
      </c>
      <c r="R154" s="15">
        <f t="shared" si="51"/>
        <v>7.2806623510333832</v>
      </c>
      <c r="S154" s="15">
        <f t="shared" si="51"/>
        <v>7.3389615867496669</v>
      </c>
      <c r="T154" s="15">
        <f t="shared" si="51"/>
        <v>9.4569206568971413</v>
      </c>
      <c r="U154" s="15">
        <f t="shared" si="51"/>
        <v>4.6118631343186181</v>
      </c>
      <c r="V154" s="15">
        <f t="shared" si="51"/>
        <v>8.2135793201553344</v>
      </c>
      <c r="W154" s="15">
        <f t="shared" si="51"/>
        <v>6.7156692183424891</v>
      </c>
      <c r="X154" s="15">
        <f t="shared" si="51"/>
        <v>5.0030685532703094</v>
      </c>
      <c r="Y154" s="15">
        <f t="shared" si="51"/>
        <v>4.61746238830594</v>
      </c>
      <c r="Z154" s="15">
        <f t="shared" si="51"/>
        <v>4.8443945226961524</v>
      </c>
      <c r="AA154" s="15">
        <f t="shared" si="51"/>
        <v>4.693687639920916</v>
      </c>
      <c r="AB154" s="15">
        <f t="shared" si="51"/>
        <v>4.9857441136373906</v>
      </c>
      <c r="AC154" s="15">
        <f t="shared" si="51"/>
        <v>4.4876932578602311</v>
      </c>
      <c r="AD154" s="15">
        <f t="shared" si="51"/>
        <v>4.2751232036881914</v>
      </c>
      <c r="AE154" s="15">
        <f t="shared" si="51"/>
        <v>5.5690316019370893</v>
      </c>
      <c r="AF154" s="15">
        <f t="shared" si="51"/>
        <v>6.7301379407255331</v>
      </c>
      <c r="AG154" s="15">
        <f t="shared" si="51"/>
        <v>6.3583226027706461</v>
      </c>
      <c r="AH154" s="15">
        <f t="shared" si="51"/>
        <v>4.8578148680742217</v>
      </c>
      <c r="AI154" s="15">
        <f t="shared" si="51"/>
        <v>5.2407479734742362</v>
      </c>
      <c r="AJ154" s="15">
        <f t="shared" si="51"/>
        <v>5.2836749659062088</v>
      </c>
      <c r="AK154" s="15">
        <f t="shared" si="51"/>
        <v>4.0926206557612659</v>
      </c>
      <c r="AL154" s="15">
        <f t="shared" si="51"/>
        <v>5.618165584775852</v>
      </c>
      <c r="AM154" s="15">
        <f t="shared" si="51"/>
        <v>6.215300009827522</v>
      </c>
      <c r="AN154" s="15">
        <f t="shared" si="51"/>
        <v>5.4054344846479214</v>
      </c>
      <c r="AO154" s="15">
        <f>SUM(AO155,AO158:AO160)</f>
        <v>5.1232109073943324</v>
      </c>
      <c r="AP154" s="15">
        <f>SUM(AP155,AP158:AP160)</f>
        <v>5.9140886500326477</v>
      </c>
      <c r="AQ154" s="15">
        <f>SUM(AQ155,AQ158:AQ160)</f>
        <v>6.2665598419861954</v>
      </c>
      <c r="AR154" s="120">
        <f>SUMPRODUCT(--(AR$9=YEAR(Quarterly_PJ!$B$9:FS$9)),Quarterly_PJ!$B128:FS128)</f>
        <v>6.7928692936966186</v>
      </c>
      <c r="AS154" s="15">
        <f>SUM(AS155,AS158:AS160)</f>
        <v>7.8755250554237515</v>
      </c>
    </row>
    <row r="155" spans="1:45" ht="15" x14ac:dyDescent="0.25">
      <c r="A155" s="49" t="s">
        <v>25</v>
      </c>
      <c r="B155" s="53">
        <f>SUMPRODUCT(--(B$9=YEAR(Quarterly_PJ!$B$9:FC$9)),Quarterly_PJ!$B129:FC129)</f>
        <v>3.1027270445442197</v>
      </c>
      <c r="C155" s="53">
        <f>SUMPRODUCT(--(C$9=YEAR(Quarterly_PJ!$B$9:FC$9)),Quarterly_PJ!$B129:FC129)</f>
        <v>3.2517996599578853</v>
      </c>
      <c r="D155" s="53">
        <f>SUMPRODUCT(--(D$9=YEAR(Quarterly_PJ!$B$9:FC$9)),Quarterly_PJ!$B129:FC129)</f>
        <v>3.1433899674224852</v>
      </c>
      <c r="E155" s="53">
        <f>SUMPRODUCT(--(E$9=YEAR(Quarterly_PJ!$B$9:FC$9)),Quarterly_PJ!$B129:FC129)</f>
        <v>3.1873636069488516</v>
      </c>
      <c r="F155" s="53">
        <f>SUMPRODUCT(--(F$9=YEAR(Quarterly_PJ!$B$9:FC$9)),Quarterly_PJ!$B129:FC129)</f>
        <v>3.6138986176681516</v>
      </c>
      <c r="G155" s="53">
        <f>SUMPRODUCT(--(G$9=YEAR(Quarterly_PJ!$B$9:FC$9)),Quarterly_PJ!$B129:FC129)</f>
        <v>3.1930284744071957</v>
      </c>
      <c r="H155" s="53">
        <f>SUMPRODUCT(--(H$9=YEAR(Quarterly_PJ!$B$9:FC$9)),Quarterly_PJ!$B129:FC129)</f>
        <v>3.3943704377937318</v>
      </c>
      <c r="I155" s="53">
        <f>SUMPRODUCT(--(I$9=YEAR(Quarterly_PJ!$B$9:FC$9)),Quarterly_PJ!$B129:FC129)</f>
        <v>3.0694436310768123</v>
      </c>
      <c r="J155" s="53">
        <f>SUMPRODUCT(--(J$9=YEAR(Quarterly_PJ!$B$9:FC$9)),Quarterly_PJ!$B129:FC129)</f>
        <v>3.4195408895683288</v>
      </c>
      <c r="K155" s="53">
        <f>SUMPRODUCT(--(K$9=YEAR(Quarterly_PJ!$B$9:FC$9)),Quarterly_PJ!$B129:FC129)</f>
        <v>3.1220399223518371</v>
      </c>
      <c r="L155" s="53">
        <f>SUMPRODUCT(--(L$9=YEAR(Quarterly_PJ!$B$9:FC$9)),Quarterly_PJ!$B129:FC129)</f>
        <v>2.9677374272727963</v>
      </c>
      <c r="M155" s="53">
        <f>SUMPRODUCT(--(M$9=YEAR(Quarterly_PJ!$B$9:FC$9)),Quarterly_PJ!$B129:FC129)</f>
        <v>2.5853251690864565</v>
      </c>
      <c r="N155" s="53">
        <f>SUMPRODUCT(--(N$9=YEAR(Quarterly_PJ!$B$9:FC$9)),Quarterly_PJ!$B129:FC129)</f>
        <v>2.1664701521110534</v>
      </c>
      <c r="O155" s="53">
        <f>SUMPRODUCT(--(O$9=YEAR(Quarterly_PJ!$B$9:FC$9)),Quarterly_PJ!$B129:FC129)</f>
        <v>1.3759642688751219</v>
      </c>
      <c r="P155" s="53">
        <f>SUMPRODUCT(--(P$9=YEAR(Quarterly_PJ!$B$9:FC$9)),Quarterly_PJ!$B129:FC129)</f>
        <v>1.2082618761634825</v>
      </c>
      <c r="Q155" s="53">
        <f>SUMPRODUCT(--(Q$9=YEAR(Quarterly_PJ!$B$9:FC$9)),Quarterly_PJ!$B129:FC129)</f>
        <v>1.1146389603873725</v>
      </c>
      <c r="R155" s="53">
        <f>SUMPRODUCT(--(R$9=YEAR(Quarterly_PJ!$B$9:FC$9)),Quarterly_PJ!$B129:FC129)</f>
        <v>1.0879346380956381</v>
      </c>
      <c r="S155" s="53">
        <f>SUMPRODUCT(--(S$9=YEAR(Quarterly_PJ!$B$9:FC$9)),Quarterly_PJ!$B129:FC129)</f>
        <v>0.91317486648678703</v>
      </c>
      <c r="T155" s="53">
        <f>SUMPRODUCT(--(T$9=YEAR(Quarterly_PJ!$B$9:FC$9)),Quarterly_PJ!$B129:FC129)</f>
        <v>1.5243041160215187</v>
      </c>
      <c r="U155" s="53">
        <f>SUMPRODUCT(--(U$9=YEAR(Quarterly_PJ!$B$9:FC$9)),Quarterly_PJ!$B129:FC129)</f>
        <v>0.83903632571076447</v>
      </c>
      <c r="V155" s="53">
        <f>SUMPRODUCT(--(V$9=YEAR(Quarterly_PJ!$B$9:FC$9)),Quarterly_PJ!$B129:FC129)</f>
        <v>3.7035002891792557</v>
      </c>
      <c r="W155" s="53">
        <f>SUMPRODUCT(--(W$9=YEAR(Quarterly_PJ!$B$9:FC$9)),Quarterly_PJ!$B129:FC129)</f>
        <v>2.0680187082507331</v>
      </c>
      <c r="X155" s="53">
        <f>SUMPRODUCT(--(X$9=YEAR(Quarterly_PJ!$B$9:FC$9)),Quarterly_PJ!$B129:FC129)</f>
        <v>0.61870082277817406</v>
      </c>
      <c r="Y155" s="53">
        <f>SUMPRODUCT(--(Y$9=YEAR(Quarterly_PJ!$B$9:FC$9)),Quarterly_PJ!$B129:FC129)</f>
        <v>0.67640956904401617</v>
      </c>
      <c r="Z155" s="53">
        <f>SUMPRODUCT(--(Z$9=YEAR(Quarterly_PJ!$B$9:FC$9)),Quarterly_PJ!$B129:FC129)</f>
        <v>0.33099457618487449</v>
      </c>
      <c r="AA155" s="53">
        <f>SUMPRODUCT(--(AA$9=YEAR(Quarterly_PJ!$B$9:FC$9)),Quarterly_PJ!$B129:FC129)</f>
        <v>0.18391874618549534</v>
      </c>
      <c r="AB155" s="53">
        <f>SUMPRODUCT(--(AB$9=YEAR(Quarterly_PJ!$B$9:FC$9)),Quarterly_PJ!$B129:FC129)</f>
        <v>0.14715093121277761</v>
      </c>
      <c r="AC155" s="53">
        <f>SUMPRODUCT(--(AC$9=YEAR(Quarterly_PJ!$B$9:FC$9)),Quarterly_PJ!$B129:FC129)</f>
        <v>0.1824087996242561</v>
      </c>
      <c r="AD155" s="53">
        <f>SUMPRODUCT(--(AD$9=YEAR(Quarterly_PJ!$B$9:FC$9)),Quarterly_PJ!$B129:FC129)</f>
        <v>0.17660611920947439</v>
      </c>
      <c r="AE155" s="53">
        <f>SUMPRODUCT(--(AE$9=YEAR(Quarterly_PJ!$B$9:FC$9)),Quarterly_PJ!$B129:FC129)</f>
        <v>0.14798964917183563</v>
      </c>
      <c r="AF155" s="53">
        <f>SUMPRODUCT(--(AF$9=YEAR(Quarterly_PJ!$B$9:FC$9)),Quarterly_PJ!$B129:FC129)</f>
        <v>0.52123294242834406</v>
      </c>
      <c r="AG155" s="53">
        <f>SUMPRODUCT(--(AG$9=YEAR(Quarterly_PJ!$B$9:FC$9)),Quarterly_PJ!$B129:FC129)</f>
        <v>0.17301058836352506</v>
      </c>
      <c r="AH155" s="53">
        <f>SUMPRODUCT(--(AH$9=YEAR(Quarterly_PJ!$B$9:FC$9)),Quarterly_PJ!$B129:FC129)</f>
        <v>0.13476251665868377</v>
      </c>
      <c r="AI155" s="53">
        <f>SUMPRODUCT(--(AI$9=YEAR(Quarterly_PJ!$B$9:FC$9)),Quarterly_PJ!$B129:FC129)</f>
        <v>0.37743151482571746</v>
      </c>
      <c r="AJ155" s="53">
        <f>SUMPRODUCT(--(AJ$9=YEAR(Quarterly_PJ!$B$9:FC$9)),Quarterly_PJ!$B129:FC129)</f>
        <v>0.1281812450695608</v>
      </c>
      <c r="AK155" s="53">
        <f>SUMPRODUCT(--(AK$9=YEAR(Quarterly_PJ!$B$9:FC$9)),Quarterly_PJ!$B129:FC129)</f>
        <v>0.10998113930966751</v>
      </c>
      <c r="AL155" s="53">
        <f t="shared" ref="AL155:AQ155" si="52">SUM(AL156:AL157)</f>
        <v>4.6330658465146404E-2</v>
      </c>
      <c r="AM155" s="53">
        <f t="shared" si="52"/>
        <v>8.6838994036865499E-2</v>
      </c>
      <c r="AN155" s="53">
        <f t="shared" si="52"/>
        <v>0.17018825289710549</v>
      </c>
      <c r="AO155" s="53">
        <f t="shared" si="52"/>
        <v>0.22320557638527316</v>
      </c>
      <c r="AP155" s="53">
        <f t="shared" si="52"/>
        <v>0.26695352929452998</v>
      </c>
      <c r="AQ155" s="53">
        <f t="shared" si="52"/>
        <v>0.3171189835695355</v>
      </c>
      <c r="AR155" s="53">
        <f>SUMPRODUCT(--(AR$9=YEAR(Quarterly_PJ!$B$9:FS$9)),Quarterly_PJ!$B129:FS129)</f>
        <v>0.44917601614530878</v>
      </c>
      <c r="AS155" s="53">
        <f t="shared" ref="AS155" si="53">SUM(AS156:AS157)</f>
        <v>0.61827274566831258</v>
      </c>
    </row>
    <row r="156" spans="1:45" ht="17.25" x14ac:dyDescent="0.25">
      <c r="A156" s="50" t="s">
        <v>138</v>
      </c>
      <c r="B156" s="53">
        <f>SUMPRODUCT(--(B$9=YEAR(Quarterly_PJ!$B$9:FC$9)),Quarterly_PJ!$B130:FC130)</f>
        <v>0.30068043863296506</v>
      </c>
      <c r="C156" s="53">
        <f>SUMPRODUCT(--(C$9=YEAR(Quarterly_PJ!$B$9:FC$9)),Quarterly_PJ!$B130:FC130)</f>
        <v>0.24966754074096681</v>
      </c>
      <c r="D156" s="53">
        <f>SUMPRODUCT(--(D$9=YEAR(Quarterly_PJ!$B$9:FC$9)),Quarterly_PJ!$B130:FC130)</f>
        <v>0.20114193225860594</v>
      </c>
      <c r="E156" s="53">
        <f>SUMPRODUCT(--(E$9=YEAR(Quarterly_PJ!$B$9:FC$9)),Quarterly_PJ!$B130:FC130)</f>
        <v>0.14285488609313968</v>
      </c>
      <c r="F156" s="53">
        <f>SUMPRODUCT(--(F$9=YEAR(Quarterly_PJ!$B$9:FC$9)),Quarterly_PJ!$B130:FC130)</f>
        <v>0.12004691150665282</v>
      </c>
      <c r="G156" s="53">
        <f>SUMPRODUCT(--(G$9=YEAR(Quarterly_PJ!$B$9:FC$9)),Quarterly_PJ!$B130:FC130)</f>
        <v>9.1372688312530523E-2</v>
      </c>
      <c r="H156" s="53">
        <f>SUMPRODUCT(--(H$9=YEAR(Quarterly_PJ!$B$9:FC$9)),Quarterly_PJ!$B130:FC130)</f>
        <v>9.4563927555084221E-2</v>
      </c>
      <c r="I156" s="53">
        <f>SUMPRODUCT(--(I$9=YEAR(Quarterly_PJ!$B$9:FC$9)),Quarterly_PJ!$B130:FC130)</f>
        <v>5.6269056644439694E-2</v>
      </c>
      <c r="J156" s="53">
        <f>SUMPRODUCT(--(J$9=YEAR(Quarterly_PJ!$B$9:FC$9)),Quarterly_PJ!$B130:FC130)</f>
        <v>5.7207656421661375E-2</v>
      </c>
      <c r="K156" s="53">
        <f>SUMPRODUCT(--(K$9=YEAR(Quarterly_PJ!$B$9:FC$9)),Quarterly_PJ!$B130:FC130)</f>
        <v>7.701211172103882E-2</v>
      </c>
      <c r="L156" s="53">
        <f>SUMPRODUCT(--(L$9=YEAR(Quarterly_PJ!$B$9:FC$9)),Quarterly_PJ!$B130:FC130)</f>
        <v>0.22024243772506719</v>
      </c>
      <c r="M156" s="53">
        <f>SUMPRODUCT(--(M$9=YEAR(Quarterly_PJ!$B$9:FC$9)),Quarterly_PJ!$B130:FC130)</f>
        <v>0.20043798242568969</v>
      </c>
      <c r="N156" s="53">
        <f>SUMPRODUCT(--(N$9=YEAR(Quarterly_PJ!$B$9:FC$9)),Quarterly_PJ!$B130:FC130)</f>
        <v>0.15726239267349243</v>
      </c>
      <c r="O156" s="53">
        <f>SUMPRODUCT(--(O$9=YEAR(Quarterly_PJ!$B$9:FC$9)),Quarterly_PJ!$B130:FC130)</f>
        <v>7.687132175445556E-2</v>
      </c>
      <c r="P156" s="53">
        <f>SUMPRODUCT(--(P$9=YEAR(Quarterly_PJ!$B$9:FC$9)),Quarterly_PJ!$B130:FC130)</f>
        <v>0.10047710615158081</v>
      </c>
      <c r="Q156" s="53">
        <f>SUMPRODUCT(--(Q$9=YEAR(Quarterly_PJ!$B$9:FC$9)),Quarterly_PJ!$B130:FC130)</f>
        <v>0.14024349890872287</v>
      </c>
      <c r="R156" s="53">
        <f>SUMPRODUCT(--(R$9=YEAR(Quarterly_PJ!$B$9:FC$9)),Quarterly_PJ!$B130:FC130)</f>
        <v>0.21899039670863668</v>
      </c>
      <c r="S156" s="53">
        <f>SUMPRODUCT(--(S$9=YEAR(Quarterly_PJ!$B$9:FC$9)),Quarterly_PJ!$B130:FC130)</f>
        <v>0.32883722921890429</v>
      </c>
      <c r="T156" s="53">
        <f>SUMPRODUCT(--(T$9=YEAR(Quarterly_PJ!$B$9:FC$9)),Quarterly_PJ!$B130:FC130)</f>
        <v>0.39219700615533293</v>
      </c>
      <c r="U156" s="53">
        <f>SUMPRODUCT(--(U$9=YEAR(Quarterly_PJ!$B$9:FC$9)),Quarterly_PJ!$B130:FC130)</f>
        <v>0.42710415719546191</v>
      </c>
      <c r="V156" s="53">
        <f>SUMPRODUCT(--(V$9=YEAR(Quarterly_PJ!$B$9:FC$9)),Quarterly_PJ!$B130:FC130)</f>
        <v>1.1071752909327293</v>
      </c>
      <c r="W156" s="53">
        <f>SUMPRODUCT(--(W$9=YEAR(Quarterly_PJ!$B$9:FC$9)),Quarterly_PJ!$B130:FC130)</f>
        <v>0.77374821277846373</v>
      </c>
      <c r="X156" s="53">
        <f>SUMPRODUCT(--(X$9=YEAR(Quarterly_PJ!$B$9:FC$9)),Quarterly_PJ!$B130:FC130)</f>
        <v>0.45011394410101296</v>
      </c>
      <c r="Y156" s="53">
        <f>SUMPRODUCT(--(Y$9=YEAR(Quarterly_PJ!$B$9:FC$9)),Quarterly_PJ!$B130:FC130)</f>
        <v>0.46549718271000384</v>
      </c>
      <c r="Z156" s="53">
        <f>SUMPRODUCT(--(Z$9=YEAR(Quarterly_PJ!$B$9:FC$9)),Quarterly_PJ!$B130:FC130)</f>
        <v>0.24660971595992601</v>
      </c>
      <c r="AA156" s="53">
        <f>SUMPRODUCT(--(AA$9=YEAR(Quarterly_PJ!$B$9:FC$9)),Quarterly_PJ!$B130:FC130)</f>
        <v>0.11970813319559892</v>
      </c>
      <c r="AB156" s="53">
        <f>SUMPRODUCT(--(AB$9=YEAR(Quarterly_PJ!$B$9:FC$9)),Quarterly_PJ!$B130:FC130)</f>
        <v>9.1143762214091664E-2</v>
      </c>
      <c r="AC156" s="53">
        <f>SUMPRODUCT(--(AC$9=YEAR(Quarterly_PJ!$B$9:FC$9)),Quarterly_PJ!$B130:FC130)</f>
        <v>0.12447358601736425</v>
      </c>
      <c r="AD156" s="53">
        <f>SUMPRODUCT(--(AD$9=YEAR(Quarterly_PJ!$B$9:FC$9)),Quarterly_PJ!$B130:FC130)</f>
        <v>0.11505310892394824</v>
      </c>
      <c r="AE156" s="53">
        <f>SUMPRODUCT(--(AE$9=YEAR(Quarterly_PJ!$B$9:FC$9)),Quarterly_PJ!$B130:FC130)</f>
        <v>0.10547049158766213</v>
      </c>
      <c r="AF156" s="53">
        <f>SUMPRODUCT(--(AF$9=YEAR(Quarterly_PJ!$B$9:FC$9)),Quarterly_PJ!$B130:FC130)</f>
        <v>0.12840807797980627</v>
      </c>
      <c r="AG156" s="53">
        <f>SUMPRODUCT(--(AG$9=YEAR(Quarterly_PJ!$B$9:FC$9)),Quarterly_PJ!$B130:FC130)</f>
        <v>0.1387373768270721</v>
      </c>
      <c r="AH156" s="53">
        <f>SUMPRODUCT(--(AH$9=YEAR(Quarterly_PJ!$B$9:FC$9)),Quarterly_PJ!$B130:FC130)</f>
        <v>8.6790329773952637E-2</v>
      </c>
      <c r="AI156" s="53">
        <f>SUMPRODUCT(--(AI$9=YEAR(Quarterly_PJ!$B$9:FC$9)),Quarterly_PJ!$B130:FC130)</f>
        <v>0.31248627709742888</v>
      </c>
      <c r="AJ156" s="53">
        <f>SUMPRODUCT(--(AJ$9=YEAR(Quarterly_PJ!$B$9:FC$9)),Quarterly_PJ!$B130:FC130)</f>
        <v>6.6390898649100499E-2</v>
      </c>
      <c r="AK156" s="53">
        <f>SUMPRODUCT(--(AK$9=YEAR(Quarterly_PJ!$B$9:FC$9)),Quarterly_PJ!$B130:FC130)</f>
        <v>6.120762607457788E-2</v>
      </c>
      <c r="AL156" s="53">
        <f>SUMPRODUCT(--(AL$9=YEAR(Quarterly_PJ!$B$9:FC$9)),Quarterly_PJ!$B130:FC130)</f>
        <v>3.0864578154176064E-2</v>
      </c>
      <c r="AM156" s="53">
        <f>SUMPRODUCT(--(AM$9=YEAR(Quarterly_PJ!$B$9:FC$9)),Quarterly_PJ!$B130:FC130)</f>
        <v>5.9836842159295967E-2</v>
      </c>
      <c r="AN156" s="53">
        <f>SUMPRODUCT(--(AN$9=YEAR(Quarterly_PJ!$B$9:FC$9)),Quarterly_PJ!$B130:FC130)</f>
        <v>0.13325212651608279</v>
      </c>
      <c r="AO156" s="53">
        <f>SUMPRODUCT(--(AO$9=YEAR(Quarterly_PJ!$B$9:FF$9)),Quarterly_PJ!$B130:FF130)</f>
        <v>0.19398931078678758</v>
      </c>
      <c r="AP156" s="53">
        <f>SUMPRODUCT(--(AP$9=YEAR(Quarterly_PJ!$B$9:FI$9)),Quarterly_PJ!$B130:FI130)</f>
        <v>0.2454566274986052</v>
      </c>
      <c r="AQ156" s="53">
        <f>SUMPRODUCT(--(AQ$9=YEAR(Quarterly_PJ!$B$9:FU$9)),Quarterly_PJ!$B130:FU130)</f>
        <v>0.29191156840596749</v>
      </c>
      <c r="AR156" s="53">
        <f>SUMPRODUCT(--(AR$9=YEAR(Quarterly_PJ!$B$9:FS$9)),Quarterly_PJ!$B130:FS130)</f>
        <v>0.39772448531786048</v>
      </c>
      <c r="AS156" s="53">
        <f>SUMPRODUCT(--(AS$9=YEAR(Quarterly_PJ!$B$9:FU$9)),Quarterly_PJ!$B130:FU130)</f>
        <v>0.54224791483759227</v>
      </c>
    </row>
    <row r="157" spans="1:45" ht="17.25" x14ac:dyDescent="0.25">
      <c r="A157" s="50" t="s">
        <v>139</v>
      </c>
      <c r="B157" s="53">
        <f>SUMPRODUCT(--(B$9=YEAR(Quarterly_PJ!$B$9:FC$9)),Quarterly_PJ!$B131:FC131)</f>
        <v>2.8020466059112543</v>
      </c>
      <c r="C157" s="53">
        <f>SUMPRODUCT(--(C$9=YEAR(Quarterly_PJ!$B$9:FC$9)),Quarterly_PJ!$B131:FC131)</f>
        <v>3.002132119216919</v>
      </c>
      <c r="D157" s="53">
        <f>SUMPRODUCT(--(D$9=YEAR(Quarterly_PJ!$B$9:FC$9)),Quarterly_PJ!$B131:FC131)</f>
        <v>2.9422480351638791</v>
      </c>
      <c r="E157" s="53">
        <f>SUMPRODUCT(--(E$9=YEAR(Quarterly_PJ!$B$9:FC$9)),Quarterly_PJ!$B131:FC131)</f>
        <v>3.0445087208557124</v>
      </c>
      <c r="F157" s="53">
        <f>SUMPRODUCT(--(F$9=YEAR(Quarterly_PJ!$B$9:FC$9)),Quarterly_PJ!$B131:FC131)</f>
        <v>3.4938517061614989</v>
      </c>
      <c r="G157" s="53">
        <f>SUMPRODUCT(--(G$9=YEAR(Quarterly_PJ!$B$9:FC$9)),Quarterly_PJ!$B131:FC131)</f>
        <v>3.101655786094665</v>
      </c>
      <c r="H157" s="53">
        <f>SUMPRODUCT(--(H$9=YEAR(Quarterly_PJ!$B$9:FC$9)),Quarterly_PJ!$B131:FC131)</f>
        <v>3.2998065102386476</v>
      </c>
      <c r="I157" s="53">
        <f>SUMPRODUCT(--(I$9=YEAR(Quarterly_PJ!$B$9:FC$9)),Quarterly_PJ!$B131:FC131)</f>
        <v>3.0131745744323726</v>
      </c>
      <c r="J157" s="53">
        <f>SUMPRODUCT(--(J$9=YEAR(Quarterly_PJ!$B$9:FC$9)),Quarterly_PJ!$B131:FC131)</f>
        <v>3.3623332331466673</v>
      </c>
      <c r="K157" s="53">
        <f>SUMPRODUCT(--(K$9=YEAR(Quarterly_PJ!$B$9:FC$9)),Quarterly_PJ!$B131:FC131)</f>
        <v>3.0450278106307982</v>
      </c>
      <c r="L157" s="53">
        <f>SUMPRODUCT(--(L$9=YEAR(Quarterly_PJ!$B$9:FC$9)),Quarterly_PJ!$B131:FC131)</f>
        <v>2.7474949895477296</v>
      </c>
      <c r="M157" s="53">
        <f>SUMPRODUCT(--(M$9=YEAR(Quarterly_PJ!$B$9:FC$9)),Quarterly_PJ!$B131:FC131)</f>
        <v>2.3848871866607664</v>
      </c>
      <c r="N157" s="53">
        <f>SUMPRODUCT(--(N$9=YEAR(Quarterly_PJ!$B$9:FC$9)),Quarterly_PJ!$B131:FC131)</f>
        <v>2.0092077594375608</v>
      </c>
      <c r="O157" s="53">
        <f>SUMPRODUCT(--(O$9=YEAR(Quarterly_PJ!$B$9:FC$9)),Quarterly_PJ!$B131:FC131)</f>
        <v>1.2990929471206665</v>
      </c>
      <c r="P157" s="53">
        <f>SUMPRODUCT(--(P$9=YEAR(Quarterly_PJ!$B$9:FC$9)),Quarterly_PJ!$B131:FC131)</f>
        <v>1.1077847700119017</v>
      </c>
      <c r="Q157" s="53">
        <f>SUMPRODUCT(--(Q$9=YEAR(Quarterly_PJ!$B$9:FC$9)),Quarterly_PJ!$B131:FC131)</f>
        <v>0.97439546147864953</v>
      </c>
      <c r="R157" s="53">
        <f>SUMPRODUCT(--(R$9=YEAR(Quarterly_PJ!$B$9:FC$9)),Quarterly_PJ!$B131:FC131)</f>
        <v>0.86894424138700133</v>
      </c>
      <c r="S157" s="53">
        <f>SUMPRODUCT(--(S$9=YEAR(Quarterly_PJ!$B$9:FC$9)),Quarterly_PJ!$B131:FC131)</f>
        <v>0.58433763726788279</v>
      </c>
      <c r="T157" s="53">
        <f>SUMPRODUCT(--(T$9=YEAR(Quarterly_PJ!$B$9:FC$9)),Quarterly_PJ!$B131:FC131)</f>
        <v>1.1321071098661857</v>
      </c>
      <c r="U157" s="53">
        <f>SUMPRODUCT(--(U$9=YEAR(Quarterly_PJ!$B$9:FC$9)),Quarterly_PJ!$B131:FC131)</f>
        <v>0.41193216851530257</v>
      </c>
      <c r="V157" s="53">
        <f>SUMPRODUCT(--(V$9=YEAR(Quarterly_PJ!$B$9:FC$9)),Quarterly_PJ!$B131:FC131)</f>
        <v>2.5963249982465255</v>
      </c>
      <c r="W157" s="53">
        <f>SUMPRODUCT(--(W$9=YEAR(Quarterly_PJ!$B$9:FC$9)),Quarterly_PJ!$B131:FC131)</f>
        <v>1.2942704954722692</v>
      </c>
      <c r="X157" s="53">
        <f>SUMPRODUCT(--(X$9=YEAR(Quarterly_PJ!$B$9:FC$9)),Quarterly_PJ!$B131:FC131)</f>
        <v>0.1685868786771611</v>
      </c>
      <c r="Y157" s="53">
        <f>SUMPRODUCT(--(Y$9=YEAR(Quarterly_PJ!$B$9:FC$9)),Quarterly_PJ!$B131:FC131)</f>
        <v>0.21091238633401235</v>
      </c>
      <c r="Z157" s="53">
        <f>SUMPRODUCT(--(Z$9=YEAR(Quarterly_PJ!$B$9:FC$9)),Quarterly_PJ!$B131:FC131)</f>
        <v>8.4384860224948427E-2</v>
      </c>
      <c r="AA157" s="53">
        <f>SUMPRODUCT(--(AA$9=YEAR(Quarterly_PJ!$B$9:FC$9)),Quarterly_PJ!$B131:FC131)</f>
        <v>6.4210612989896387E-2</v>
      </c>
      <c r="AB157" s="53">
        <f>SUMPRODUCT(--(AB$9=YEAR(Quarterly_PJ!$B$9:FC$9)),Quarterly_PJ!$B131:FC131)</f>
        <v>5.6007168998685936E-2</v>
      </c>
      <c r="AC157" s="53">
        <f>SUMPRODUCT(--(AC$9=YEAR(Quarterly_PJ!$B$9:FC$9)),Quarterly_PJ!$B131:FC131)</f>
        <v>5.7935213606891856E-2</v>
      </c>
      <c r="AD157" s="53">
        <f>SUMPRODUCT(--(AD$9=YEAR(Quarterly_PJ!$B$9:FC$9)),Quarterly_PJ!$B131:FC131)</f>
        <v>6.1553010285526157E-2</v>
      </c>
      <c r="AE157" s="53">
        <f>SUMPRODUCT(--(AE$9=YEAR(Quarterly_PJ!$B$9:FC$9)),Quarterly_PJ!$B131:FC131)</f>
        <v>4.251915758417351E-2</v>
      </c>
      <c r="AF157" s="53">
        <f>SUMPRODUCT(--(AF$9=YEAR(Quarterly_PJ!$B$9:FC$9)),Quarterly_PJ!$B131:FC131)</f>
        <v>0.39282486444853776</v>
      </c>
      <c r="AG157" s="53">
        <f>SUMPRODUCT(--(AG$9=YEAR(Quarterly_PJ!$B$9:FC$9)),Quarterly_PJ!$B131:FC131)</f>
        <v>3.4273211536452949E-2</v>
      </c>
      <c r="AH157" s="53">
        <f>SUMPRODUCT(--(AH$9=YEAR(Quarterly_PJ!$B$9:FC$9)),Quarterly_PJ!$B131:FC131)</f>
        <v>4.7972186884731143E-2</v>
      </c>
      <c r="AI157" s="53">
        <f>SUMPRODUCT(--(AI$9=YEAR(Quarterly_PJ!$B$9:FC$9)),Quarterly_PJ!$B131:FC131)</f>
        <v>6.4945237728288571E-2</v>
      </c>
      <c r="AJ157" s="53">
        <f>SUMPRODUCT(--(AJ$9=YEAR(Quarterly_PJ!$B$9:FC$9)),Quarterly_PJ!$B131:FC131)</f>
        <v>6.1790346420460322E-2</v>
      </c>
      <c r="AK157" s="53">
        <f>SUMPRODUCT(--(AK$9=YEAR(Quarterly_PJ!$B$9:FC$9)),Quarterly_PJ!$B131:FC131)</f>
        <v>4.8773513235089633E-2</v>
      </c>
      <c r="AL157" s="53">
        <f>SUMPRODUCT(--(AL$9=YEAR(Quarterly_PJ!$B$9:FC$9)),Quarterly_PJ!$B131:FC131)</f>
        <v>1.5466080310970343E-2</v>
      </c>
      <c r="AM157" s="53">
        <f>SUMPRODUCT(--(AM$9=YEAR(Quarterly_PJ!$B$9:FC$9)),Quarterly_PJ!$B131:FC131)</f>
        <v>2.7002151877569533E-2</v>
      </c>
      <c r="AN157" s="53">
        <f>SUMPRODUCT(--(AN$9=YEAR(Quarterly_PJ!$B$9:FC$9)),Quarterly_PJ!$B131:FC131)</f>
        <v>3.6936126381022692E-2</v>
      </c>
      <c r="AO157" s="53">
        <f>SUMPRODUCT(--(AO$9=YEAR(Quarterly_PJ!$B$9:FF$9)),Quarterly_PJ!$B131:FF131)</f>
        <v>2.92162655984856E-2</v>
      </c>
      <c r="AP157" s="53">
        <f>SUMPRODUCT(--(AP$9=YEAR(Quarterly_PJ!$B$9:FI$9)),Quarterly_PJ!$B131:FI131)</f>
        <v>2.1496901795924787E-2</v>
      </c>
      <c r="AQ157" s="53">
        <f>SUMPRODUCT(--(AQ$9=YEAR(Quarterly_PJ!$B$9:FU$9)),Quarterly_PJ!$B131:FU131)</f>
        <v>2.520741516356801E-2</v>
      </c>
      <c r="AR157" s="53">
        <f>SUMPRODUCT(--(AR$9=YEAR(Quarterly_PJ!$B$9:FS$9)),Quarterly_PJ!$B131:FS131)</f>
        <v>5.1451530827448286E-2</v>
      </c>
      <c r="AS157" s="53">
        <f>SUMPRODUCT(--(AS$9=YEAR(Quarterly_PJ!$B$9:FU$9)),Quarterly_PJ!$B131:FU131)</f>
        <v>7.6024830830720286E-2</v>
      </c>
    </row>
    <row r="158" spans="1:45" ht="15" x14ac:dyDescent="0.25">
      <c r="A158" s="49" t="s">
        <v>26</v>
      </c>
      <c r="B158" s="53">
        <f>SUMPRODUCT(--(B$9=YEAR(Quarterly_PJ!$B$9:FC$9)),Quarterly_PJ!$B132:FC132)</f>
        <v>7.4710784104751573</v>
      </c>
      <c r="C158" s="53">
        <f>SUMPRODUCT(--(C$9=YEAR(Quarterly_PJ!$B$9:FC$9)),Quarterly_PJ!$B132:FC132)</f>
        <v>7.5542485350692736</v>
      </c>
      <c r="D158" s="53">
        <f>SUMPRODUCT(--(D$9=YEAR(Quarterly_PJ!$B$9:FC$9)),Quarterly_PJ!$B132:FC132)</f>
        <v>7.312448960727691</v>
      </c>
      <c r="E158" s="53">
        <f>SUMPRODUCT(--(E$9=YEAR(Quarterly_PJ!$B$9:FC$9)),Quarterly_PJ!$B132:FC132)</f>
        <v>7.5836668240730294</v>
      </c>
      <c r="F158" s="53">
        <f>SUMPRODUCT(--(F$9=YEAR(Quarterly_PJ!$B$9:FC$9)),Quarterly_PJ!$B132:FC132)</f>
        <v>7.688879743473052</v>
      </c>
      <c r="G158" s="53">
        <f>SUMPRODUCT(--(G$9=YEAR(Quarterly_PJ!$B$9:FC$9)),Quarterly_PJ!$B132:FC132)</f>
        <v>6.0173959235916135</v>
      </c>
      <c r="H158" s="53">
        <f>SUMPRODUCT(--(H$9=YEAR(Quarterly_PJ!$B$9:FC$9)),Quarterly_PJ!$B132:FC132)</f>
        <v>9.6768851304740888</v>
      </c>
      <c r="I158" s="53">
        <f>SUMPRODUCT(--(I$9=YEAR(Quarterly_PJ!$B$9:FC$9)),Quarterly_PJ!$B132:FC132)</f>
        <v>6.2863928843696595</v>
      </c>
      <c r="J158" s="53">
        <f>SUMPRODUCT(--(J$9=YEAR(Quarterly_PJ!$B$9:FC$9)),Quarterly_PJ!$B132:FC132)</f>
        <v>7.4136165238204947</v>
      </c>
      <c r="K158" s="53">
        <f>SUMPRODUCT(--(K$9=YEAR(Quarterly_PJ!$B$9:FC$9)),Quarterly_PJ!$B132:FC132)</f>
        <v>6.9122826095306396</v>
      </c>
      <c r="L158" s="53">
        <f>SUMPRODUCT(--(L$9=YEAR(Quarterly_PJ!$B$9:FC$9)),Quarterly_PJ!$B132:FC132)</f>
        <v>6.318084429682159</v>
      </c>
      <c r="M158" s="53">
        <f>SUMPRODUCT(--(M$9=YEAR(Quarterly_PJ!$B$9:FC$9)),Quarterly_PJ!$B132:FC132)</f>
        <v>5.2907368200920102</v>
      </c>
      <c r="N158" s="53">
        <f>SUMPRODUCT(--(N$9=YEAR(Quarterly_PJ!$B$9:FC$9)),Quarterly_PJ!$B132:FC132)</f>
        <v>5.4776879750946037</v>
      </c>
      <c r="O158" s="53">
        <f>SUMPRODUCT(--(O$9=YEAR(Quarterly_PJ!$B$9:FC$9)),Quarterly_PJ!$B132:FC132)</f>
        <v>3.8570625064491271</v>
      </c>
      <c r="P158" s="53">
        <f>SUMPRODUCT(--(P$9=YEAR(Quarterly_PJ!$B$9:FC$9)),Quarterly_PJ!$B132:FC132)</f>
        <v>3.8037874433372494</v>
      </c>
      <c r="Q158" s="53">
        <f>SUMPRODUCT(--(Q$9=YEAR(Quarterly_PJ!$B$9:FC$9)),Quarterly_PJ!$B132:FC132)</f>
        <v>3.2758050531534022</v>
      </c>
      <c r="R158" s="53">
        <f>SUMPRODUCT(--(R$9=YEAR(Quarterly_PJ!$B$9:FC$9)),Quarterly_PJ!$B132:FC132)</f>
        <v>4.9209692110423253</v>
      </c>
      <c r="S158" s="53">
        <f>SUMPRODUCT(--(S$9=YEAR(Quarterly_PJ!$B$9:FC$9)),Quarterly_PJ!$B132:FC132)</f>
        <v>5.2038286717488624</v>
      </c>
      <c r="T158" s="53">
        <f>SUMPRODUCT(--(T$9=YEAR(Quarterly_PJ!$B$9:FC$9)),Quarterly_PJ!$B132:FC132)</f>
        <v>5.634103113193758</v>
      </c>
      <c r="U158" s="53">
        <f>SUMPRODUCT(--(U$9=YEAR(Quarterly_PJ!$B$9:FC$9)),Quarterly_PJ!$B132:FC132)</f>
        <v>3.1681570627821665</v>
      </c>
      <c r="V158" s="53">
        <f>SUMPRODUCT(--(V$9=YEAR(Quarterly_PJ!$B$9:FC$9)),Quarterly_PJ!$B132:FC132)</f>
        <v>3.8311815842487755</v>
      </c>
      <c r="W158" s="53">
        <f>SUMPRODUCT(--(W$9=YEAR(Quarterly_PJ!$B$9:FC$9)),Quarterly_PJ!$B132:FC132)</f>
        <v>4.021325479431523</v>
      </c>
      <c r="X158" s="53">
        <f>SUMPRODUCT(--(X$9=YEAR(Quarterly_PJ!$B$9:FC$9)),Quarterly_PJ!$B132:FC132)</f>
        <v>3.6366403118236241</v>
      </c>
      <c r="Y158" s="53">
        <f>SUMPRODUCT(--(Y$9=YEAR(Quarterly_PJ!$B$9:FC$9)),Quarterly_PJ!$B132:FC132)</f>
        <v>3.5029124389757653</v>
      </c>
      <c r="Z158" s="53">
        <f>SUMPRODUCT(--(Z$9=YEAR(Quarterly_PJ!$B$9:FC$9)),Quarterly_PJ!$B132:FC132)</f>
        <v>3.9665868886513991</v>
      </c>
      <c r="AA158" s="53">
        <f>SUMPRODUCT(--(AA$9=YEAR(Quarterly_PJ!$B$9:FC$9)),Quarterly_PJ!$B132:FC132)</f>
        <v>3.8456927009390025</v>
      </c>
      <c r="AB158" s="53">
        <f>SUMPRODUCT(--(AB$9=YEAR(Quarterly_PJ!$B$9:FC$9)),Quarterly_PJ!$B132:FC132)</f>
        <v>3.8682617368677388</v>
      </c>
      <c r="AC158" s="53">
        <f>SUMPRODUCT(--(AC$9=YEAR(Quarterly_PJ!$B$9:FC$9)),Quarterly_PJ!$B132:FC132)</f>
        <v>3.1044694913980417</v>
      </c>
      <c r="AD158" s="53">
        <f>SUMPRODUCT(--(AD$9=YEAR(Quarterly_PJ!$B$9:FC$9)),Quarterly_PJ!$B132:FC132)</f>
        <v>2.8111346401155113</v>
      </c>
      <c r="AE158" s="53">
        <f>SUMPRODUCT(--(AE$9=YEAR(Quarterly_PJ!$B$9:FC$9)),Quarterly_PJ!$B132:FC132)</f>
        <v>3.3188333371848135</v>
      </c>
      <c r="AF158" s="53">
        <f>SUMPRODUCT(--(AF$9=YEAR(Quarterly_PJ!$B$9:FC$9)),Quarterly_PJ!$B132:FC132)</f>
        <v>4.5111157483727435</v>
      </c>
      <c r="AG158" s="53">
        <f>SUMPRODUCT(--(AG$9=YEAR(Quarterly_PJ!$B$9:FC$9)),Quarterly_PJ!$B132:FC132)</f>
        <v>3.9151992759620535</v>
      </c>
      <c r="AH158" s="53">
        <f>SUMPRODUCT(--(AH$9=YEAR(Quarterly_PJ!$B$9:FC$9)),Quarterly_PJ!$B132:FC132)</f>
        <v>3.2514940222272868</v>
      </c>
      <c r="AI158" s="53">
        <f>SUMPRODUCT(--(AI$9=YEAR(Quarterly_PJ!$B$9:FC$9)),Quarterly_PJ!$B132:FC132)</f>
        <v>3.2055793461818234</v>
      </c>
      <c r="AJ158" s="53">
        <f>SUMPRODUCT(--(AJ$9=YEAR(Quarterly_PJ!$B$9:FC$9)),Quarterly_PJ!$B132:FC132)</f>
        <v>3.597789704421265</v>
      </c>
      <c r="AK158" s="53">
        <f>SUMPRODUCT(--(AK$9=YEAR(Quarterly_PJ!$B$9:FC$9)),Quarterly_PJ!$B132:FC132)</f>
        <v>2.7687831796018734</v>
      </c>
      <c r="AL158" s="53">
        <f>SUMPRODUCT(--(AL$9=YEAR(Quarterly_PJ!$B$9:FC$9)),Quarterly_PJ!$B132:FC132)</f>
        <v>4.4195019176064214</v>
      </c>
      <c r="AM158" s="53">
        <f>SUMPRODUCT(--(AM$9=YEAR(Quarterly_PJ!$B$9:FC$9)),Quarterly_PJ!$B132:FC132)</f>
        <v>5.0037285367461966</v>
      </c>
      <c r="AN158" s="53">
        <f>SUMPRODUCT(--(AN$9=YEAR(Quarterly_PJ!$B$9:FC$9)),Quarterly_PJ!$B132:FC132)</f>
        <v>4.0390315468801763</v>
      </c>
      <c r="AO158" s="53">
        <f>SUMPRODUCT(--(AO$9=YEAR(Quarterly_PJ!$B$9:FF$9)),Quarterly_PJ!$B132:FF132)</f>
        <v>3.715849135228829</v>
      </c>
      <c r="AP158" s="53">
        <f>SUMPRODUCT(--(AP$9=YEAR(Quarterly_PJ!$B$9:FI$9)),Quarterly_PJ!$B132:FI132)</f>
        <v>4.4580156233340249</v>
      </c>
      <c r="AQ158" s="53">
        <f>SUMPRODUCT(--(AQ$9=YEAR(Quarterly_PJ!$B$9:FU$9)),Quarterly_PJ!$B132:FU132)</f>
        <v>4.6206028817332854</v>
      </c>
      <c r="AR158" s="53">
        <f>SUMPRODUCT(--(AR$9=YEAR(Quarterly_PJ!$B$9:FS$9)),Quarterly_PJ!$B132:FS132)</f>
        <v>4.8194136746206695</v>
      </c>
      <c r="AS158" s="53">
        <f>SUMPRODUCT(--(AS$9=YEAR(Quarterly_PJ!$B$9:FU$9)),Quarterly_PJ!$B132:FU132)</f>
        <v>5.5437517710246054</v>
      </c>
    </row>
    <row r="159" spans="1:45" ht="15" x14ac:dyDescent="0.25">
      <c r="A159" s="49" t="s">
        <v>27</v>
      </c>
      <c r="B159" s="53">
        <f>SUMPRODUCT(--(B$9=YEAR(Quarterly_PJ!$B$9:FC$9)),Quarterly_PJ!$B133:FC133)</f>
        <v>4.1985324670867916</v>
      </c>
      <c r="C159" s="53">
        <f>SUMPRODUCT(--(C$9=YEAR(Quarterly_PJ!$B$9:FC$9)),Quarterly_PJ!$B133:FC133)</f>
        <v>3.4180587389984129</v>
      </c>
      <c r="D159" s="53">
        <f>SUMPRODUCT(--(D$9=YEAR(Quarterly_PJ!$B$9:FC$9)),Quarterly_PJ!$B133:FC133)</f>
        <v>3.5261600285797119</v>
      </c>
      <c r="E159" s="53">
        <f>SUMPRODUCT(--(E$9=YEAR(Quarterly_PJ!$B$9:FC$9)),Quarterly_PJ!$B133:FC133)</f>
        <v>3.2121870159111019</v>
      </c>
      <c r="F159" s="53">
        <f>SUMPRODUCT(--(F$9=YEAR(Quarterly_PJ!$B$9:FC$9)),Quarterly_PJ!$B133:FC133)</f>
        <v>2.0416415177154539</v>
      </c>
      <c r="G159" s="53">
        <f>SUMPRODUCT(--(G$9=YEAR(Quarterly_PJ!$B$9:FC$9)),Quarterly_PJ!$B133:FC133)</f>
        <v>0.96995159485244753</v>
      </c>
      <c r="H159" s="53">
        <f>SUMPRODUCT(--(H$9=YEAR(Quarterly_PJ!$B$9:FC$9)),Quarterly_PJ!$B133:FC133)</f>
        <v>1.3802096881622314</v>
      </c>
      <c r="I159" s="53">
        <f>SUMPRODUCT(--(I$9=YEAR(Quarterly_PJ!$B$9:FC$9)),Quarterly_PJ!$B133:FC133)</f>
        <v>1.3408719177421569</v>
      </c>
      <c r="J159" s="53">
        <f>SUMPRODUCT(--(J$9=YEAR(Quarterly_PJ!$B$9:FC$9)),Quarterly_PJ!$B133:FC133)</f>
        <v>1.5167802442855836</v>
      </c>
      <c r="K159" s="53">
        <f>SUMPRODUCT(--(K$9=YEAR(Quarterly_PJ!$B$9:FC$9)),Quarterly_PJ!$B133:FC133)</f>
        <v>0.94310429663848871</v>
      </c>
      <c r="L159" s="53">
        <f>SUMPRODUCT(--(L$9=YEAR(Quarterly_PJ!$B$9:FC$9)),Quarterly_PJ!$B133:FC133)</f>
        <v>0.66535691471481317</v>
      </c>
      <c r="M159" s="53">
        <f>SUMPRODUCT(--(M$9=YEAR(Quarterly_PJ!$B$9:FC$9)),Quarterly_PJ!$B133:FC133)</f>
        <v>0.90943212780761717</v>
      </c>
      <c r="N159" s="53">
        <f>SUMPRODUCT(--(N$9=YEAR(Quarterly_PJ!$B$9:FC$9)),Quarterly_PJ!$B133:FC133)</f>
        <v>0.53431141671752924</v>
      </c>
      <c r="O159" s="53">
        <f>SUMPRODUCT(--(O$9=YEAR(Quarterly_PJ!$B$9:FC$9)),Quarterly_PJ!$B133:FC133)</f>
        <v>0.25712735292053224</v>
      </c>
      <c r="P159" s="53">
        <f>SUMPRODUCT(--(P$9=YEAR(Quarterly_PJ!$B$9:FC$9)),Quarterly_PJ!$B133:FC133)</f>
        <v>0.43382461872482292</v>
      </c>
      <c r="Q159" s="53">
        <f>SUMPRODUCT(--(Q$9=YEAR(Quarterly_PJ!$B$9:FC$9)),Quarterly_PJ!$B133:FC133)</f>
        <v>0.71968023389053348</v>
      </c>
      <c r="R159" s="53">
        <f>SUMPRODUCT(--(R$9=YEAR(Quarterly_PJ!$B$9:FC$9)),Quarterly_PJ!$B133:FC133)</f>
        <v>0.92990149586982496</v>
      </c>
      <c r="S159" s="53">
        <f>SUMPRODUCT(--(S$9=YEAR(Quarterly_PJ!$B$9:FC$9)),Quarterly_PJ!$B133:FC133)</f>
        <v>0.81102877688916586</v>
      </c>
      <c r="T159" s="53">
        <f>SUMPRODUCT(--(T$9=YEAR(Quarterly_PJ!$B$9:FC$9)),Quarterly_PJ!$B133:FC133)</f>
        <v>1.8865154651733755</v>
      </c>
      <c r="U159" s="53">
        <f>SUMPRODUCT(--(U$9=YEAR(Quarterly_PJ!$B$9:FC$9)),Quarterly_PJ!$B133:FC133)</f>
        <v>0.17058346867177906</v>
      </c>
      <c r="V159" s="53">
        <f>SUMPRODUCT(--(V$9=YEAR(Quarterly_PJ!$B$9:FC$9)),Quarterly_PJ!$B133:FC133)</f>
        <v>0.19975900264270854</v>
      </c>
      <c r="W159" s="53">
        <f>SUMPRODUCT(--(W$9=YEAR(Quarterly_PJ!$B$9:FC$9)),Quarterly_PJ!$B133:FC133)</f>
        <v>0.19440039751865237</v>
      </c>
      <c r="X159" s="53">
        <f>SUMPRODUCT(--(X$9=YEAR(Quarterly_PJ!$B$9:FC$9)),Quarterly_PJ!$B133:FC133)</f>
        <v>0.32303076652457707</v>
      </c>
      <c r="Y159" s="53">
        <f>SUMPRODUCT(--(Y$9=YEAR(Quarterly_PJ!$B$9:FC$9)),Quarterly_PJ!$B133:FC133)</f>
        <v>9.1664572643623071E-2</v>
      </c>
      <c r="Z159" s="53">
        <f>SUMPRODUCT(--(Z$9=YEAR(Quarterly_PJ!$B$9:FC$9)),Quarterly_PJ!$B133:FC133)</f>
        <v>0.19070092183140702</v>
      </c>
      <c r="AA159" s="53">
        <f>SUMPRODUCT(--(AA$9=YEAR(Quarterly_PJ!$B$9:FC$9)),Quarterly_PJ!$B133:FC133)</f>
        <v>0.27294813975932408</v>
      </c>
      <c r="AB159" s="53">
        <f>SUMPRODUCT(--(AB$9=YEAR(Quarterly_PJ!$B$9:FC$9)),Quarterly_PJ!$B133:FC133)</f>
        <v>0.4320517463537788</v>
      </c>
      <c r="AC159" s="53">
        <f>SUMPRODUCT(--(AC$9=YEAR(Quarterly_PJ!$B$9:FC$9)),Quarterly_PJ!$B133:FC133)</f>
        <v>0.42111141325659684</v>
      </c>
      <c r="AD159" s="53">
        <f>SUMPRODUCT(--(AD$9=YEAR(Quarterly_PJ!$B$9:FC$9)),Quarterly_PJ!$B133:FC133)</f>
        <v>0.39984864207768733</v>
      </c>
      <c r="AE159" s="53">
        <f>SUMPRODUCT(--(AE$9=YEAR(Quarterly_PJ!$B$9:FC$9)),Quarterly_PJ!$B133:FC133)</f>
        <v>1.1247138668770176</v>
      </c>
      <c r="AF159" s="53">
        <f>SUMPRODUCT(--(AF$9=YEAR(Quarterly_PJ!$B$9:FC$9)),Quarterly_PJ!$B133:FC133)</f>
        <v>0.58570235907476353</v>
      </c>
      <c r="AG159" s="53">
        <f>SUMPRODUCT(--(AG$9=YEAR(Quarterly_PJ!$B$9:FC$9)),Quarterly_PJ!$B133:FC133)</f>
        <v>1.1105830596372008</v>
      </c>
      <c r="AH159" s="53">
        <f>SUMPRODUCT(--(AH$9=YEAR(Quarterly_PJ!$B$9:FC$9)),Quarterly_PJ!$B133:FC133)</f>
        <v>0.25555532929377783</v>
      </c>
      <c r="AI159" s="53">
        <f>SUMPRODUCT(--(AI$9=YEAR(Quarterly_PJ!$B$9:FC$9)),Quarterly_PJ!$B133:FC133)</f>
        <v>0.31187712843548399</v>
      </c>
      <c r="AJ159" s="53">
        <f>SUMPRODUCT(--(AJ$9=YEAR(Quarterly_PJ!$B$9:FC$9)),Quarterly_PJ!$B133:FC133)</f>
        <v>0.26900803132095363</v>
      </c>
      <c r="AK159" s="53">
        <f>SUMPRODUCT(--(AK$9=YEAR(Quarterly_PJ!$B$9:FC$9)),Quarterly_PJ!$B133:FC133)</f>
        <v>4.9238436457258311E-2</v>
      </c>
      <c r="AL159" s="53">
        <f>SUMPRODUCT(--(AL$9=YEAR(Quarterly_PJ!$B$9:FC$9)),Quarterly_PJ!$B133:FC133)</f>
        <v>8.7739084369144613E-2</v>
      </c>
      <c r="AM159" s="53">
        <f>SUMPRODUCT(--(AM$9=YEAR(Quarterly_PJ!$B$9:FC$9)),Quarterly_PJ!$B133:FC133)</f>
        <v>4.7793505528475624E-2</v>
      </c>
      <c r="AN159" s="53">
        <f>SUMPRODUCT(--(AN$9=YEAR(Quarterly_PJ!$B$9:FC$9)),Quarterly_PJ!$B133:FC133)</f>
        <v>1.1235965751845586E-2</v>
      </c>
      <c r="AO159" s="53">
        <f>SUMPRODUCT(--(AO$9=YEAR(Quarterly_PJ!$B$9:FF$9)),Quarterly_PJ!$B133:FF133)</f>
        <v>2.1415263644874959E-2</v>
      </c>
      <c r="AP159" s="53">
        <f>SUMPRODUCT(--(AP$9=YEAR(Quarterly_PJ!$B$9:FI$9)),Quarterly_PJ!$B133:FI133)</f>
        <v>4.6985029596136119E-3</v>
      </c>
      <c r="AQ159" s="53">
        <f>SUMPRODUCT(--(AQ$9=YEAR(Quarterly_PJ!$B$9:FU$9)),Quarterly_PJ!$B133:FU133)</f>
        <v>8.9962931253467528E-3</v>
      </c>
      <c r="AR159" s="53">
        <f>SUMPRODUCT(--(AR$9=YEAR(Quarterly_PJ!$B$9:FS$9)),Quarterly_PJ!$B133:FS133)</f>
        <v>4.1889532266486111E-2</v>
      </c>
      <c r="AS159" s="53">
        <f>SUMPRODUCT(--(AS$9=YEAR(Quarterly_PJ!$B$9:FU$9)),Quarterly_PJ!$B133:FU133)</f>
        <v>6.0316349162801514E-2</v>
      </c>
    </row>
    <row r="160" spans="1:45" ht="15" x14ac:dyDescent="0.25">
      <c r="A160" s="49" t="s">
        <v>24</v>
      </c>
      <c r="B160" s="53">
        <f>SUMPRODUCT(--(B$9=YEAR(Quarterly_PJ!$B$9:FC$9)),Quarterly_PJ!$B134:FC134)</f>
        <v>0</v>
      </c>
      <c r="C160" s="53">
        <f>SUMPRODUCT(--(C$9=YEAR(Quarterly_PJ!$B$9:FC$9)),Quarterly_PJ!$B134:FC134)</f>
        <v>0</v>
      </c>
      <c r="D160" s="53">
        <f>SUMPRODUCT(--(D$9=YEAR(Quarterly_PJ!$B$9:FC$9)),Quarterly_PJ!$B134:FC134)</f>
        <v>0</v>
      </c>
      <c r="E160" s="53">
        <f>SUMPRODUCT(--(E$9=YEAR(Quarterly_PJ!$B$9:FC$9)),Quarterly_PJ!$B134:FC134)</f>
        <v>0</v>
      </c>
      <c r="F160" s="53">
        <f>SUMPRODUCT(--(F$9=YEAR(Quarterly_PJ!$B$9:FC$9)),Quarterly_PJ!$B134:FC134)</f>
        <v>0</v>
      </c>
      <c r="G160" s="53">
        <f>SUMPRODUCT(--(G$9=YEAR(Quarterly_PJ!$B$9:FC$9)),Quarterly_PJ!$B134:FC134)</f>
        <v>0</v>
      </c>
      <c r="H160" s="53">
        <f>SUMPRODUCT(--(H$9=YEAR(Quarterly_PJ!$B$9:FC$9)),Quarterly_PJ!$B134:FC134)</f>
        <v>0</v>
      </c>
      <c r="I160" s="53">
        <f>SUMPRODUCT(--(I$9=YEAR(Quarterly_PJ!$B$9:FC$9)),Quarterly_PJ!$B134:FC134)</f>
        <v>0</v>
      </c>
      <c r="J160" s="53">
        <f>SUMPRODUCT(--(J$9=YEAR(Quarterly_PJ!$B$9:FC$9)),Quarterly_PJ!$B134:FC134)</f>
        <v>0</v>
      </c>
      <c r="K160" s="53">
        <f>SUMPRODUCT(--(K$9=YEAR(Quarterly_PJ!$B$9:FC$9)),Quarterly_PJ!$B134:FC134)</f>
        <v>0</v>
      </c>
      <c r="L160" s="53">
        <f>SUMPRODUCT(--(L$9=YEAR(Quarterly_PJ!$B$9:FC$9)),Quarterly_PJ!$B134:FC134)</f>
        <v>9.053213155197154E-2</v>
      </c>
      <c r="M160" s="53">
        <f>SUMPRODUCT(--(M$9=YEAR(Quarterly_PJ!$B$9:FC$9)),Quarterly_PJ!$B134:FC134)</f>
        <v>0.18444750704998161</v>
      </c>
      <c r="N160" s="53">
        <f>SUMPRODUCT(--(N$9=YEAR(Quarterly_PJ!$B$9:FC$9)),Quarterly_PJ!$B134:FC134)</f>
        <v>0.24000355352706582</v>
      </c>
      <c r="O160" s="53">
        <f>SUMPRODUCT(--(O$9=YEAR(Quarterly_PJ!$B$9:FC$9)),Quarterly_PJ!$B134:FC134)</f>
        <v>0.26331773201310477</v>
      </c>
      <c r="P160" s="53">
        <f>SUMPRODUCT(--(P$9=YEAR(Quarterly_PJ!$B$9:FC$9)),Quarterly_PJ!$B134:FC134)</f>
        <v>0.3016635273211552</v>
      </c>
      <c r="Q160" s="53">
        <f>SUMPRODUCT(--(Q$9=YEAR(Quarterly_PJ!$B$9:FC$9)),Quarterly_PJ!$B134:FC134)</f>
        <v>0.31187670839794651</v>
      </c>
      <c r="R160" s="53">
        <f>SUMPRODUCT(--(R$9=YEAR(Quarterly_PJ!$B$9:FC$9)),Quarterly_PJ!$B134:FC134)</f>
        <v>0.34185700602559388</v>
      </c>
      <c r="S160" s="53">
        <f>SUMPRODUCT(--(S$9=YEAR(Quarterly_PJ!$B$9:FC$9)),Quarterly_PJ!$B134:FC134)</f>
        <v>0.41092927162485188</v>
      </c>
      <c r="T160" s="53">
        <f>SUMPRODUCT(--(T$9=YEAR(Quarterly_PJ!$B$9:FC$9)),Quarterly_PJ!$B134:FC134)</f>
        <v>0.41199796250848914</v>
      </c>
      <c r="U160" s="53">
        <f>SUMPRODUCT(--(U$9=YEAR(Quarterly_PJ!$B$9:FC$9)),Quarterly_PJ!$B134:FC134)</f>
        <v>0.43408627715390746</v>
      </c>
      <c r="V160" s="53">
        <f>SUMPRODUCT(--(V$9=YEAR(Quarterly_PJ!$B$9:FC$9)),Quarterly_PJ!$B134:FC134)</f>
        <v>0.47913844408459422</v>
      </c>
      <c r="W160" s="53">
        <f>SUMPRODUCT(--(W$9=YEAR(Quarterly_PJ!$B$9:FC$9)),Quarterly_PJ!$B134:FC134)</f>
        <v>0.43192463314158003</v>
      </c>
      <c r="X160" s="53">
        <f>SUMPRODUCT(--(X$9=YEAR(Quarterly_PJ!$B$9:FC$9)),Quarterly_PJ!$B134:FC134)</f>
        <v>0.42469665214393426</v>
      </c>
      <c r="Y160" s="53">
        <f>SUMPRODUCT(--(Y$9=YEAR(Quarterly_PJ!$B$9:FC$9)),Quarterly_PJ!$B134:FC134)</f>
        <v>0.34647580764253555</v>
      </c>
      <c r="Z160" s="53">
        <f>SUMPRODUCT(--(Z$9=YEAR(Quarterly_PJ!$B$9:FC$9)),Quarterly_PJ!$B134:FC134)</f>
        <v>0.35611213602847158</v>
      </c>
      <c r="AA160" s="53">
        <f>SUMPRODUCT(--(AA$9=YEAR(Quarterly_PJ!$B$9:FC$9)),Quarterly_PJ!$B134:FC134)</f>
        <v>0.39112805303709391</v>
      </c>
      <c r="AB160" s="53">
        <f>SUMPRODUCT(--(AB$9=YEAR(Quarterly_PJ!$B$9:FC$9)),Quarterly_PJ!$B134:FC134)</f>
        <v>0.5382796992030946</v>
      </c>
      <c r="AC160" s="53">
        <f>SUMPRODUCT(--(AC$9=YEAR(Quarterly_PJ!$B$9:FC$9)),Quarterly_PJ!$B134:FC134)</f>
        <v>0.77970355358133647</v>
      </c>
      <c r="AD160" s="53">
        <f>SUMPRODUCT(--(AD$9=YEAR(Quarterly_PJ!$B$9:FC$9)),Quarterly_PJ!$B134:FC134)</f>
        <v>0.88753380228551804</v>
      </c>
      <c r="AE160" s="53">
        <f>SUMPRODUCT(--(AE$9=YEAR(Quarterly_PJ!$B$9:FC$9)),Quarterly_PJ!$B134:FC134)</f>
        <v>0.97749474870342301</v>
      </c>
      <c r="AF160" s="53">
        <f>SUMPRODUCT(--(AF$9=YEAR(Quarterly_PJ!$B$9:FC$9)),Quarterly_PJ!$B134:FC134)</f>
        <v>1.1120868908496826</v>
      </c>
      <c r="AG160" s="53">
        <f>SUMPRODUCT(--(AG$9=YEAR(Quarterly_PJ!$B$9:FC$9)),Quarterly_PJ!$B134:FC134)</f>
        <v>1.1595296788078666</v>
      </c>
      <c r="AH160" s="53">
        <f>SUMPRODUCT(--(AH$9=YEAR(Quarterly_PJ!$B$9:FC$9)),Quarterly_PJ!$B134:FC134)</f>
        <v>1.2160029998944737</v>
      </c>
      <c r="AI160" s="53">
        <f>SUMPRODUCT(--(AI$9=YEAR(Quarterly_PJ!$B$9:FC$9)),Quarterly_PJ!$B134:FC134)</f>
        <v>1.3458599840312115</v>
      </c>
      <c r="AJ160" s="53">
        <f>SUMPRODUCT(--(AJ$9=YEAR(Quarterly_PJ!$B$9:FC$9)),Quarterly_PJ!$B134:FC134)</f>
        <v>1.2886959850944293</v>
      </c>
      <c r="AK160" s="53">
        <f>SUMPRODUCT(--(AK$9=YEAR(Quarterly_PJ!$B$9:FC$9)),Quarterly_PJ!$B134:FC134)</f>
        <v>1.1646179003924668</v>
      </c>
      <c r="AL160" s="53">
        <f>SUMPRODUCT(--(AL$9=YEAR(Quarterly_PJ!$B$9:FC$9)),Quarterly_PJ!$B134:FC134)</f>
        <v>1.0645939243351392</v>
      </c>
      <c r="AM160" s="53">
        <f>SUMPRODUCT(--(AM$9=YEAR(Quarterly_PJ!$B$9:FC$9)),Quarterly_PJ!$B134:FC134)</f>
        <v>1.0769389735159844</v>
      </c>
      <c r="AN160" s="53">
        <f>SUMPRODUCT(--(AN$9=YEAR(Quarterly_PJ!$B$9:FC$9)),Quarterly_PJ!$B134:FC134)</f>
        <v>1.1849787191187944</v>
      </c>
      <c r="AO160" s="53">
        <f>SUMPRODUCT(--(AO$9=YEAR(Quarterly_PJ!$B$9:FF$9)),Quarterly_PJ!$B134:FF134)</f>
        <v>1.1627409321353552</v>
      </c>
      <c r="AP160" s="53">
        <f>SUMPRODUCT(--(AP$9=YEAR(Quarterly_PJ!$B$9:FI$9)),Quarterly_PJ!$B134:FI134)</f>
        <v>1.1844209944444786</v>
      </c>
      <c r="AQ160" s="53">
        <f>SUMPRODUCT(--(AQ$9=YEAR(Quarterly_PJ!$B$9:FU$9)),Quarterly_PJ!$B134:FU134)</f>
        <v>1.3198416835580276</v>
      </c>
      <c r="AR160" s="53">
        <f>SUMPRODUCT(--(AR$9=YEAR(Quarterly_PJ!$B$9:FS$9)),Quarterly_PJ!$B134:FS134)</f>
        <v>1.4823900706641544</v>
      </c>
      <c r="AS160" s="53">
        <f>SUMPRODUCT(--(AS$9=YEAR(Quarterly_PJ!$B$9:FU$9)),Quarterly_PJ!$B134:FU134)</f>
        <v>1.6531841895680317</v>
      </c>
    </row>
    <row r="161" spans="1:45" ht="15" x14ac:dyDescent="0.25">
      <c r="A161" s="55"/>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53"/>
      <c r="AS161" s="62"/>
    </row>
    <row r="162" spans="1:45" ht="14.25" customHeight="1" x14ac:dyDescent="0.25">
      <c r="A162" s="54" t="s">
        <v>58</v>
      </c>
      <c r="B162" s="15">
        <f t="shared" ref="B162:AN162" si="54">SUM(B163,B166:B168)</f>
        <v>2.3333469570915222</v>
      </c>
      <c r="C162" s="15">
        <f t="shared" si="54"/>
        <v>1.9458658695724487</v>
      </c>
      <c r="D162" s="15">
        <f t="shared" si="54"/>
        <v>1.6583116393768311</v>
      </c>
      <c r="E162" s="15">
        <f t="shared" si="54"/>
        <v>1.6405112443168639</v>
      </c>
      <c r="F162" s="15">
        <f t="shared" si="54"/>
        <v>1.2089676893440244</v>
      </c>
      <c r="G162" s="15">
        <f t="shared" si="54"/>
        <v>0.85815283846130364</v>
      </c>
      <c r="H162" s="15">
        <f t="shared" si="54"/>
        <v>0.59426457028732282</v>
      </c>
      <c r="I162" s="15">
        <f t="shared" si="54"/>
        <v>0.48309867489471425</v>
      </c>
      <c r="J162" s="15">
        <f t="shared" si="54"/>
        <v>0.4436715007240295</v>
      </c>
      <c r="K162" s="15">
        <f t="shared" si="54"/>
        <v>0.43209028351821899</v>
      </c>
      <c r="L162" s="15">
        <f t="shared" si="54"/>
        <v>1.6541367687627395</v>
      </c>
      <c r="M162" s="15">
        <f t="shared" si="54"/>
        <v>2.5887999899504575</v>
      </c>
      <c r="N162" s="15">
        <f t="shared" si="54"/>
        <v>2.9074799840709482</v>
      </c>
      <c r="O162" s="15">
        <f t="shared" si="54"/>
        <v>2.8294358159141799</v>
      </c>
      <c r="P162" s="15">
        <f t="shared" si="54"/>
        <v>2.8638141549789768</v>
      </c>
      <c r="Q162" s="15">
        <f t="shared" si="54"/>
        <v>2.7364691118361342</v>
      </c>
      <c r="R162" s="15">
        <f t="shared" si="54"/>
        <v>2.7469309868627128</v>
      </c>
      <c r="S162" s="15">
        <f t="shared" si="54"/>
        <v>3.0460621243873103</v>
      </c>
      <c r="T162" s="15">
        <f t="shared" si="54"/>
        <v>2.976135512619376</v>
      </c>
      <c r="U162" s="15">
        <f t="shared" si="54"/>
        <v>2.9461198260096464</v>
      </c>
      <c r="V162" s="15">
        <f t="shared" si="54"/>
        <v>3.026151895047259</v>
      </c>
      <c r="W162" s="15">
        <f t="shared" si="54"/>
        <v>2.6410807555110463</v>
      </c>
      <c r="X162" s="15">
        <f t="shared" si="54"/>
        <v>2.4137512671196428</v>
      </c>
      <c r="Y162" s="15">
        <f t="shared" si="54"/>
        <v>1.9703667085406997</v>
      </c>
      <c r="Z162" s="15">
        <f t="shared" si="54"/>
        <v>2.0445266615951732</v>
      </c>
      <c r="AA162" s="15">
        <f t="shared" si="54"/>
        <v>2.3495952568271234</v>
      </c>
      <c r="AB162" s="15">
        <f t="shared" si="54"/>
        <v>2.5970047343830185</v>
      </c>
      <c r="AC162" s="15">
        <f t="shared" si="54"/>
        <v>3.1166929444653571</v>
      </c>
      <c r="AD162" s="15">
        <f t="shared" si="54"/>
        <v>3.5831086165465784</v>
      </c>
      <c r="AE162" s="15">
        <f t="shared" si="54"/>
        <v>3.5276707423158875</v>
      </c>
      <c r="AF162" s="15">
        <f t="shared" si="54"/>
        <v>3.9855763160895945</v>
      </c>
      <c r="AG162" s="15">
        <f t="shared" si="54"/>
        <v>4.018626566798738</v>
      </c>
      <c r="AH162" s="15">
        <f t="shared" si="54"/>
        <v>4.3544721706595766</v>
      </c>
      <c r="AI162" s="15">
        <f t="shared" si="54"/>
        <v>4.5136101219294433</v>
      </c>
      <c r="AJ162" s="15">
        <f t="shared" si="54"/>
        <v>3.8320885812229499</v>
      </c>
      <c r="AK162" s="15">
        <f t="shared" si="54"/>
        <v>3.5227874508920576</v>
      </c>
      <c r="AL162" s="15">
        <f t="shared" si="54"/>
        <v>3.0343401442975546</v>
      </c>
      <c r="AM162" s="15">
        <f t="shared" si="54"/>
        <v>3.0785593733988428</v>
      </c>
      <c r="AN162" s="15">
        <f t="shared" si="54"/>
        <v>3.2005130081776034</v>
      </c>
      <c r="AO162" s="15">
        <f>SUM(AO163,AO166:AO168)</f>
        <v>3.2254744108339888</v>
      </c>
      <c r="AP162" s="15">
        <f>SUM(AP163,AP166:AP168)</f>
        <v>2.9561683269456225</v>
      </c>
      <c r="AQ162" s="15">
        <f>SUM(AQ163,AQ166:AQ168)</f>
        <v>3.1291157628300192</v>
      </c>
      <c r="AR162" s="15">
        <f>SUM(AR163,AR166:AR168)</f>
        <v>3.3810802861593743</v>
      </c>
      <c r="AS162" s="15">
        <f>SUM(AS163,AS166:AS168)</f>
        <v>3.6703307397728722</v>
      </c>
    </row>
    <row r="163" spans="1:45" ht="15" x14ac:dyDescent="0.25">
      <c r="A163" s="49" t="s">
        <v>25</v>
      </c>
      <c r="B163" s="53">
        <f>SUMPRODUCT(--(B$9=YEAR(Quarterly_PJ!$B$9:FC$9)),Quarterly_PJ!$B137:FC137)</f>
        <v>3.2095037555694581E-2</v>
      </c>
      <c r="C163" s="53">
        <f>SUMPRODUCT(--(C$9=YEAR(Quarterly_PJ!$B$9:FC$9)),Quarterly_PJ!$B137:FC137)</f>
        <v>0</v>
      </c>
      <c r="D163" s="53">
        <f>SUMPRODUCT(--(D$9=YEAR(Quarterly_PJ!$B$9:FC$9)),Quarterly_PJ!$B137:FC137)</f>
        <v>2.9200589370727537E-3</v>
      </c>
      <c r="E163" s="53">
        <f>SUMPRODUCT(--(E$9=YEAR(Quarterly_PJ!$B$9:FC$9)),Quarterly_PJ!$B137:FC137)</f>
        <v>1.2393545246124267E-2</v>
      </c>
      <c r="F163" s="53">
        <f>SUMPRODUCT(--(F$9=YEAR(Quarterly_PJ!$B$9:FC$9)),Quarterly_PJ!$B137:FC137)</f>
        <v>1.7156873283386234E-2</v>
      </c>
      <c r="G163" s="53">
        <f>SUMPRODUCT(--(G$9=YEAR(Quarterly_PJ!$B$9:FC$9)),Quarterly_PJ!$B137:FC137)</f>
        <v>6.9481200942993163E-2</v>
      </c>
      <c r="H163" s="53">
        <f>SUMPRODUCT(--(H$9=YEAR(Quarterly_PJ!$B$9:FC$9)),Quarterly_PJ!$B137:FC137)</f>
        <v>3.3113066158294679E-2</v>
      </c>
      <c r="I163" s="53">
        <f>SUMPRODUCT(--(I$9=YEAR(Quarterly_PJ!$B$9:FC$9)),Quarterly_PJ!$B137:FC137)</f>
        <v>2.6694448966979981E-2</v>
      </c>
      <c r="J163" s="53">
        <f>SUMPRODUCT(--(J$9=YEAR(Quarterly_PJ!$B$9:FC$9)),Quarterly_PJ!$B137:FC137)</f>
        <v>7.9684376163482673E-2</v>
      </c>
      <c r="K163" s="53">
        <f>SUMPRODUCT(--(K$9=YEAR(Quarterly_PJ!$B$9:FC$9)),Quarterly_PJ!$B137:FC137)</f>
        <v>0.10331459634780882</v>
      </c>
      <c r="L163" s="53">
        <f>SUMPRODUCT(--(L$9=YEAR(Quarterly_PJ!$B$9:FC$9)),Quarterly_PJ!$B137:FC137)</f>
        <v>9.127023195266723E-2</v>
      </c>
      <c r="M163" s="53">
        <f>SUMPRODUCT(--(M$9=YEAR(Quarterly_PJ!$B$9:FC$9)),Quarterly_PJ!$B137:FC137)</f>
        <v>7.3680589141845693E-2</v>
      </c>
      <c r="N163" s="53">
        <f>SUMPRODUCT(--(N$9=YEAR(Quarterly_PJ!$B$9:FC$9)),Quarterly_PJ!$B137:FC137)</f>
        <v>2.7483939075469966E-2</v>
      </c>
      <c r="O163" s="53">
        <f>SUMPRODUCT(--(O$9=YEAR(Quarterly_PJ!$B$9:FC$9)),Quarterly_PJ!$B137:FC137)</f>
        <v>2.8007188701629639E-2</v>
      </c>
      <c r="P163" s="53">
        <f>SUMPRODUCT(--(P$9=YEAR(Quarterly_PJ!$B$9:FC$9)),Quarterly_PJ!$B137:FC137)</f>
        <v>2.471012990951538E-2</v>
      </c>
      <c r="Q163" s="53">
        <f>SUMPRODUCT(--(Q$9=YEAR(Quarterly_PJ!$B$9:FC$9)),Quarterly_PJ!$B137:FC137)</f>
        <v>1.4199504013061524E-2</v>
      </c>
      <c r="R163" s="53">
        <f>SUMPRODUCT(--(R$9=YEAR(Quarterly_PJ!$B$9:FC$9)),Quarterly_PJ!$B137:FC137)</f>
        <v>1.1903876463550398E-2</v>
      </c>
      <c r="S163" s="53">
        <f>SUMPRODUCT(--(S$9=YEAR(Quarterly_PJ!$B$9:FC$9)),Quarterly_PJ!$B137:FC137)</f>
        <v>1.1274346104005678E-2</v>
      </c>
      <c r="T163" s="53">
        <f>SUMPRODUCT(--(T$9=YEAR(Quarterly_PJ!$B$9:FC$9)),Quarterly_PJ!$B137:FC137)</f>
        <v>5.4761021124737366E-2</v>
      </c>
      <c r="U163" s="53">
        <f>SUMPRODUCT(--(U$9=YEAR(Quarterly_PJ!$B$9:FC$9)),Quarterly_PJ!$B137:FC137)</f>
        <v>5.0301217520632741E-2</v>
      </c>
      <c r="V163" s="53">
        <f>SUMPRODUCT(--(V$9=YEAR(Quarterly_PJ!$B$9:FC$9)),Quarterly_PJ!$B137:FC137)</f>
        <v>3.4670373874525109E-2</v>
      </c>
      <c r="W163" s="53">
        <f>SUMPRODUCT(--(W$9=YEAR(Quarterly_PJ!$B$9:FC$9)),Quarterly_PJ!$B137:FC137)</f>
        <v>2.3357470358110692E-2</v>
      </c>
      <c r="X163" s="53">
        <f>SUMPRODUCT(--(X$9=YEAR(Quarterly_PJ!$B$9:FC$9)),Quarterly_PJ!$B137:FC137)</f>
        <v>1.006798877548986E-2</v>
      </c>
      <c r="Y163" s="53">
        <f>SUMPRODUCT(--(Y$9=YEAR(Quarterly_PJ!$B$9:FC$9)),Quarterly_PJ!$B137:FC137)</f>
        <v>5.1377777297121185E-3</v>
      </c>
      <c r="Z163" s="53">
        <f>SUMPRODUCT(--(Z$9=YEAR(Quarterly_PJ!$B$9:FC$9)),Quarterly_PJ!$B137:FC137)</f>
        <v>1.1714175285141794E-2</v>
      </c>
      <c r="AA163" s="53">
        <f>SUMPRODUCT(--(AA$9=YEAR(Quarterly_PJ!$B$9:FC$9)),Quarterly_PJ!$B137:FC137)</f>
        <v>2.6242944662295872E-2</v>
      </c>
      <c r="AB163" s="53">
        <f>SUMPRODUCT(--(AB$9=YEAR(Quarterly_PJ!$B$9:FC$9)),Quarterly_PJ!$B137:FC137)</f>
        <v>1.2320191874528269E-2</v>
      </c>
      <c r="AC163" s="53">
        <f>SUMPRODUCT(--(AC$9=YEAR(Quarterly_PJ!$B$9:FC$9)),Quarterly_PJ!$B137:FC137)</f>
        <v>3.9137677351379421E-3</v>
      </c>
      <c r="AD163" s="53">
        <f>SUMPRODUCT(--(AD$9=YEAR(Quarterly_PJ!$B$9:FC$9)),Quarterly_PJ!$B137:FC137)</f>
        <v>3.8675107454543118E-3</v>
      </c>
      <c r="AE163" s="53">
        <f>SUMPRODUCT(--(AE$9=YEAR(Quarterly_PJ!$B$9:FC$9)),Quarterly_PJ!$B137:FC137)</f>
        <v>3.3449224825859471E-3</v>
      </c>
      <c r="AF163" s="53">
        <f>SUMPRODUCT(--(AF$9=YEAR(Quarterly_PJ!$B$9:FC$9)),Quarterly_PJ!$B137:FC137)</f>
        <v>2.4491211515295574E-3</v>
      </c>
      <c r="AG163" s="53">
        <f>SUMPRODUCT(--(AG$9=YEAR(Quarterly_PJ!$B$9:FC$9)),Quarterly_PJ!$B137:FC137)</f>
        <v>2.3549371081935402E-3</v>
      </c>
      <c r="AH163" s="53">
        <f>SUMPRODUCT(--(AH$9=YEAR(Quarterly_PJ!$B$9:FC$9)),Quarterly_PJ!$B137:FC137)</f>
        <v>2.1190056082324013E-3</v>
      </c>
      <c r="AI163" s="53">
        <f>SUMPRODUCT(--(AI$9=YEAR(Quarterly_PJ!$B$9:FC$9)),Quarterly_PJ!$B137:FC137)</f>
        <v>2.025145357178351E-3</v>
      </c>
      <c r="AJ163" s="53">
        <f>SUMPRODUCT(--(AJ$9=YEAR(Quarterly_PJ!$B$9:FC$9)),Quarterly_PJ!$B137:FC137)</f>
        <v>1.6941007728717775E-3</v>
      </c>
      <c r="AK163" s="53">
        <f>SUMPRODUCT(--(AK$9=YEAR(Quarterly_PJ!$B$9:FC$9)),Quarterly_PJ!$B137:FC137)</f>
        <v>0</v>
      </c>
      <c r="AL163" s="53">
        <f t="shared" ref="AL163:AR163" si="55">SUM(AL164:AL165)</f>
        <v>3.6962803101229284E-2</v>
      </c>
      <c r="AM163" s="53">
        <f t="shared" si="55"/>
        <v>2.4275724258011719E-5</v>
      </c>
      <c r="AN163" s="53">
        <f t="shared" si="55"/>
        <v>0</v>
      </c>
      <c r="AO163" s="53">
        <f t="shared" si="55"/>
        <v>0</v>
      </c>
      <c r="AP163" s="53">
        <f t="shared" si="55"/>
        <v>0</v>
      </c>
      <c r="AQ163" s="53">
        <f t="shared" si="55"/>
        <v>0</v>
      </c>
      <c r="AR163" s="53">
        <f t="shared" si="55"/>
        <v>4.4159716979546314E-2</v>
      </c>
      <c r="AS163" s="53">
        <f t="shared" ref="AS163" si="56">SUM(AS164:AS165)</f>
        <v>2.9724411925853195E-2</v>
      </c>
    </row>
    <row r="164" spans="1:45" ht="17.25" x14ac:dyDescent="0.25">
      <c r="A164" s="50" t="s">
        <v>138</v>
      </c>
      <c r="B164" s="53">
        <f>SUMPRODUCT(--(B$9=YEAR(Quarterly_PJ!$B$9:FC$9)),Quarterly_PJ!$B138:FC138)</f>
        <v>7.4618682289123543E-3</v>
      </c>
      <c r="C164" s="53">
        <f>SUMPRODUCT(--(C$9=YEAR(Quarterly_PJ!$B$9:FC$9)),Quarterly_PJ!$B138:FC138)</f>
        <v>0</v>
      </c>
      <c r="D164" s="53">
        <f>SUMPRODUCT(--(D$9=YEAR(Quarterly_PJ!$B$9:FC$9)),Quarterly_PJ!$B138:FC138)</f>
        <v>1.0324597549438478E-3</v>
      </c>
      <c r="E164" s="53">
        <f>SUMPRODUCT(--(E$9=YEAR(Quarterly_PJ!$B$9:FC$9)),Quarterly_PJ!$B138:FC138)</f>
        <v>3.1443092536926269E-3</v>
      </c>
      <c r="F164" s="53">
        <f>SUMPRODUCT(--(F$9=YEAR(Quarterly_PJ!$B$9:FC$9)),Quarterly_PJ!$B138:FC138)</f>
        <v>3.660539131164551E-3</v>
      </c>
      <c r="G164" s="53">
        <f>SUMPRODUCT(--(G$9=YEAR(Quarterly_PJ!$B$9:FC$9)),Quarterly_PJ!$B138:FC138)</f>
        <v>5.3500187301635744E-3</v>
      </c>
      <c r="H164" s="53">
        <f>SUMPRODUCT(--(H$9=YEAR(Quarterly_PJ!$B$9:FC$9)),Quarterly_PJ!$B138:FC138)</f>
        <v>2.5811493873596197E-3</v>
      </c>
      <c r="I164" s="53">
        <f>SUMPRODUCT(--(I$9=YEAR(Quarterly_PJ!$B$9:FC$9)),Quarterly_PJ!$B138:FC138)</f>
        <v>2.7219393539428711E-3</v>
      </c>
      <c r="J164" s="53">
        <f>SUMPRODUCT(--(J$9=YEAR(Quarterly_PJ!$B$9:FC$9)),Quarterly_PJ!$B138:FC138)</f>
        <v>3.5197491645812991E-3</v>
      </c>
      <c r="K164" s="53">
        <f>SUMPRODUCT(--(K$9=YEAR(Quarterly_PJ!$B$9:FC$9)),Quarterly_PJ!$B138:FC138)</f>
        <v>5.6785286521911626E-3</v>
      </c>
      <c r="L164" s="53">
        <f>SUMPRODUCT(--(L$9=YEAR(Quarterly_PJ!$B$9:FC$9)),Quarterly_PJ!$B138:FC138)</f>
        <v>7.6495881843566902E-3</v>
      </c>
      <c r="M164" s="53">
        <f>SUMPRODUCT(--(M$9=YEAR(Quarterly_PJ!$B$9:FC$9)),Quarterly_PJ!$B138:FC138)</f>
        <v>5.4438787078857423E-3</v>
      </c>
      <c r="N164" s="53">
        <f>SUMPRODUCT(--(N$9=YEAR(Quarterly_PJ!$B$9:FC$9)),Quarterly_PJ!$B138:FC138)</f>
        <v>5.0215088081359861E-3</v>
      </c>
      <c r="O164" s="53">
        <f>SUMPRODUCT(--(O$9=YEAR(Quarterly_PJ!$B$9:FC$9)),Quarterly_PJ!$B138:FC138)</f>
        <v>4.2706289863586426E-3</v>
      </c>
      <c r="P164" s="53">
        <f>SUMPRODUCT(--(P$9=YEAR(Quarterly_PJ!$B$9:FC$9)),Quarterly_PJ!$B138:FC138)</f>
        <v>3.1443092536926269E-3</v>
      </c>
      <c r="Q164" s="53">
        <f>SUMPRODUCT(--(Q$9=YEAR(Quarterly_PJ!$B$9:FC$9)),Quarterly_PJ!$B138:FC138)</f>
        <v>8.4473979949951168E-4</v>
      </c>
      <c r="R164" s="53">
        <f>SUMPRODUCT(--(R$9=YEAR(Quarterly_PJ!$B$9:FC$9)),Quarterly_PJ!$B138:FC138)</f>
        <v>1.2276987681524801E-3</v>
      </c>
      <c r="S164" s="53">
        <f>SUMPRODUCT(--(S$9=YEAR(Quarterly_PJ!$B$9:FC$9)),Quarterly_PJ!$B138:FC138)</f>
        <v>1.6982673544396799E-3</v>
      </c>
      <c r="T164" s="53">
        <f>SUMPRODUCT(--(T$9=YEAR(Quarterly_PJ!$B$9:FC$9)),Quarterly_PJ!$B138:FC138)</f>
        <v>1.3905035709123168E-2</v>
      </c>
      <c r="U164" s="53">
        <f>SUMPRODUCT(--(U$9=YEAR(Quarterly_PJ!$B$9:FC$9)),Quarterly_PJ!$B138:FC138)</f>
        <v>1.2444450115169947E-2</v>
      </c>
      <c r="V164" s="53">
        <f>SUMPRODUCT(--(V$9=YEAR(Quarterly_PJ!$B$9:FC$9)),Quarterly_PJ!$B138:FC138)</f>
        <v>1.2060883447417761E-2</v>
      </c>
      <c r="W164" s="53">
        <f>SUMPRODUCT(--(W$9=YEAR(Quarterly_PJ!$B$9:FC$9)),Quarterly_PJ!$B138:FC138)</f>
        <v>8.2015880506403193E-3</v>
      </c>
      <c r="X164" s="53">
        <f>SUMPRODUCT(--(X$9=YEAR(Quarterly_PJ!$B$9:FC$9)),Quarterly_PJ!$B138:FC138)</f>
        <v>5.9864138350266584E-3</v>
      </c>
      <c r="Y164" s="53">
        <f>SUMPRODUCT(--(Y$9=YEAR(Quarterly_PJ!$B$9:FC$9)),Quarterly_PJ!$B138:FC138)</f>
        <v>4.3869503604218284E-3</v>
      </c>
      <c r="Z164" s="53">
        <f>SUMPRODUCT(--(Z$9=YEAR(Quarterly_PJ!$B$9:FC$9)),Quarterly_PJ!$B138:FC138)</f>
        <v>8.0101176103445706E-3</v>
      </c>
      <c r="AA164" s="53">
        <f>SUMPRODUCT(--(AA$9=YEAR(Quarterly_PJ!$B$9:FC$9)),Quarterly_PJ!$B138:FC138)</f>
        <v>1.4232451708712861E-2</v>
      </c>
      <c r="AB164" s="53">
        <f>SUMPRODUCT(--(AB$9=YEAR(Quarterly_PJ!$B$9:FC$9)),Quarterly_PJ!$B138:FC138)</f>
        <v>6.5503090626637377E-3</v>
      </c>
      <c r="AC164" s="53">
        <f>SUMPRODUCT(--(AC$9=YEAR(Quarterly_PJ!$B$9:FC$9)),Quarterly_PJ!$B138:FC138)</f>
        <v>3.9137677351379421E-3</v>
      </c>
      <c r="AD164" s="53">
        <f>SUMPRODUCT(--(AD$9=YEAR(Quarterly_PJ!$B$9:FC$9)),Quarterly_PJ!$B138:FC138)</f>
        <v>3.8675107454543118E-3</v>
      </c>
      <c r="AE164" s="53">
        <f>SUMPRODUCT(--(AE$9=YEAR(Quarterly_PJ!$B$9:FC$9)),Quarterly_PJ!$B138:FC138)</f>
        <v>3.3449224825859471E-3</v>
      </c>
      <c r="AF164" s="53">
        <f>SUMPRODUCT(--(AF$9=YEAR(Quarterly_PJ!$B$9:FC$9)),Quarterly_PJ!$B138:FC138)</f>
        <v>2.4491211515295574E-3</v>
      </c>
      <c r="AG164" s="53">
        <f>SUMPRODUCT(--(AG$9=YEAR(Quarterly_PJ!$B$9:FC$9)),Quarterly_PJ!$B138:FC138)</f>
        <v>2.3549371081935402E-3</v>
      </c>
      <c r="AH164" s="53">
        <f>SUMPRODUCT(--(AH$9=YEAR(Quarterly_PJ!$B$9:FC$9)),Quarterly_PJ!$B138:FC138)</f>
        <v>2.1190056082324013E-3</v>
      </c>
      <c r="AI164" s="53">
        <f>SUMPRODUCT(--(AI$9=YEAR(Quarterly_PJ!$B$9:FC$9)),Quarterly_PJ!$B138:FC138)</f>
        <v>2.025145357178351E-3</v>
      </c>
      <c r="AJ164" s="53">
        <f>SUMPRODUCT(--(AJ$9=YEAR(Quarterly_PJ!$B$9:FC$9)),Quarterly_PJ!$B138:FC138)</f>
        <v>1.6941007728717775E-3</v>
      </c>
      <c r="AK164" s="53">
        <f>SUMPRODUCT(--(AK$9=YEAR(Quarterly_PJ!$B$9:FC$9)),Quarterly_PJ!$B138:FC138)</f>
        <v>0</v>
      </c>
      <c r="AL164" s="53">
        <f>SUMPRODUCT(--(AL$9=YEAR(Quarterly_PJ!$B$9:FC$9)),Quarterly_PJ!$B138:FC138)</f>
        <v>2.8186216976769523E-2</v>
      </c>
      <c r="AM164" s="53">
        <f>SUMPRODUCT(--(AM$9=YEAR(Quarterly_PJ!$B$9:FC$9)),Quarterly_PJ!$B138:FC138)</f>
        <v>2.4275724258011719E-5</v>
      </c>
      <c r="AN164" s="53">
        <f>SUMPRODUCT(--(AN$9=YEAR(Quarterly_PJ!$B$9:FC$9)),Quarterly_PJ!$B138:FC138)</f>
        <v>0</v>
      </c>
      <c r="AO164" s="53">
        <f>SUMPRODUCT(--(AO$9=YEAR(Quarterly_PJ!$B$9:FF$9)),Quarterly_PJ!$B138:FF138)</f>
        <v>0</v>
      </c>
      <c r="AP164" s="53">
        <f>SUMPRODUCT(--(AP$9=YEAR(Quarterly_PJ!$B$9:FI$9)),Quarterly_PJ!$B138:FI138)</f>
        <v>0</v>
      </c>
      <c r="AQ164" s="53">
        <f>SUMPRODUCT(--(AQ$9=YEAR(Quarterly_PJ!$B$9:FU$9)),Quarterly_PJ!$B138:FU138)</f>
        <v>0</v>
      </c>
      <c r="AR164" s="53">
        <f>SUMPRODUCT(--(AR$9=YEAR(Quarterly_PJ!$B$9:FS$9)),Quarterly_PJ!$B138:FS138)</f>
        <v>3.7447066227257651E-2</v>
      </c>
      <c r="AS164" s="53">
        <f>SUMPRODUCT(--(AS$9=YEAR(Quarterly_PJ!$B$9:FU$9)),Quarterly_PJ!$B138:FU138)</f>
        <v>2.4365026321370095E-2</v>
      </c>
    </row>
    <row r="165" spans="1:45" ht="17.25" x14ac:dyDescent="0.25">
      <c r="A165" s="50" t="s">
        <v>139</v>
      </c>
      <c r="B165" s="53">
        <f>SUMPRODUCT(--(B$9=YEAR(Quarterly_PJ!$B$9:FC$9)),Quarterly_PJ!$B139:FC139)</f>
        <v>2.4633169326782223E-2</v>
      </c>
      <c r="C165" s="53">
        <f>SUMPRODUCT(--(C$9=YEAR(Quarterly_PJ!$B$9:FC$9)),Quarterly_PJ!$B139:FC139)</f>
        <v>0</v>
      </c>
      <c r="D165" s="53">
        <f>SUMPRODUCT(--(D$9=YEAR(Quarterly_PJ!$B$9:FC$9)),Quarterly_PJ!$B139:FC139)</f>
        <v>1.8875991821289059E-3</v>
      </c>
      <c r="E165" s="53">
        <f>SUMPRODUCT(--(E$9=YEAR(Quarterly_PJ!$B$9:FC$9)),Quarterly_PJ!$B139:FC139)</f>
        <v>9.2492359924316401E-3</v>
      </c>
      <c r="F165" s="53">
        <f>SUMPRODUCT(--(F$9=YEAR(Quarterly_PJ!$B$9:FC$9)),Quarterly_PJ!$B139:FC139)</f>
        <v>1.3496334152221678E-2</v>
      </c>
      <c r="G165" s="53">
        <f>SUMPRODUCT(--(G$9=YEAR(Quarterly_PJ!$B$9:FC$9)),Quarterly_PJ!$B139:FC139)</f>
        <v>6.4131182212829582E-2</v>
      </c>
      <c r="H165" s="53">
        <f>SUMPRODUCT(--(H$9=YEAR(Quarterly_PJ!$B$9:FC$9)),Quarterly_PJ!$B139:FC139)</f>
        <v>3.0531916770935058E-2</v>
      </c>
      <c r="I165" s="53">
        <f>SUMPRODUCT(--(I$9=YEAR(Quarterly_PJ!$B$9:FC$9)),Quarterly_PJ!$B139:FC139)</f>
        <v>2.397250961303711E-2</v>
      </c>
      <c r="J165" s="53">
        <f>SUMPRODUCT(--(J$9=YEAR(Quarterly_PJ!$B$9:FC$9)),Quarterly_PJ!$B139:FC139)</f>
        <v>7.6164626998901364E-2</v>
      </c>
      <c r="K165" s="53">
        <f>SUMPRODUCT(--(K$9=YEAR(Quarterly_PJ!$B$9:FC$9)),Quarterly_PJ!$B139:FC139)</f>
        <v>9.7636067695617668E-2</v>
      </c>
      <c r="L165" s="53">
        <f>SUMPRODUCT(--(L$9=YEAR(Quarterly_PJ!$B$9:FC$9)),Quarterly_PJ!$B139:FC139)</f>
        <v>8.3620643768310521E-2</v>
      </c>
      <c r="M165" s="53">
        <f>SUMPRODUCT(--(M$9=YEAR(Quarterly_PJ!$B$9:FC$9)),Quarterly_PJ!$B139:FC139)</f>
        <v>6.8236710433959957E-2</v>
      </c>
      <c r="N165" s="53">
        <f>SUMPRODUCT(--(N$9=YEAR(Quarterly_PJ!$B$9:FC$9)),Quarterly_PJ!$B139:FC139)</f>
        <v>2.246243026733398E-2</v>
      </c>
      <c r="O165" s="53">
        <f>SUMPRODUCT(--(O$9=YEAR(Quarterly_PJ!$B$9:FC$9)),Quarterly_PJ!$B139:FC139)</f>
        <v>2.3736559715270996E-2</v>
      </c>
      <c r="P165" s="53">
        <f>SUMPRODUCT(--(P$9=YEAR(Quarterly_PJ!$B$9:FC$9)),Quarterly_PJ!$B139:FC139)</f>
        <v>2.1565820655822753E-2</v>
      </c>
      <c r="Q165" s="53">
        <f>SUMPRODUCT(--(Q$9=YEAR(Quarterly_PJ!$B$9:FC$9)),Quarterly_PJ!$B139:FC139)</f>
        <v>1.3354764213562013E-2</v>
      </c>
      <c r="R165" s="53">
        <f>SUMPRODUCT(--(R$9=YEAR(Quarterly_PJ!$B$9:FC$9)),Quarterly_PJ!$B139:FC139)</f>
        <v>1.067617769539792E-2</v>
      </c>
      <c r="S165" s="53">
        <f>SUMPRODUCT(--(S$9=YEAR(Quarterly_PJ!$B$9:FC$9)),Quarterly_PJ!$B139:FC139)</f>
        <v>9.5760787495659978E-3</v>
      </c>
      <c r="T165" s="53">
        <f>SUMPRODUCT(--(T$9=YEAR(Quarterly_PJ!$B$9:FC$9)),Quarterly_PJ!$B139:FC139)</f>
        <v>4.08559854156142E-2</v>
      </c>
      <c r="U165" s="53">
        <f>SUMPRODUCT(--(U$9=YEAR(Quarterly_PJ!$B$9:FC$9)),Quarterly_PJ!$B139:FC139)</f>
        <v>3.7856767405462788E-2</v>
      </c>
      <c r="V165" s="53">
        <f>SUMPRODUCT(--(V$9=YEAR(Quarterly_PJ!$B$9:FC$9)),Quarterly_PJ!$B139:FC139)</f>
        <v>2.2609490427107352E-2</v>
      </c>
      <c r="W165" s="53">
        <f>SUMPRODUCT(--(W$9=YEAR(Quarterly_PJ!$B$9:FC$9)),Quarterly_PJ!$B139:FC139)</f>
        <v>1.5155882307470375E-2</v>
      </c>
      <c r="X165" s="53">
        <f>SUMPRODUCT(--(X$9=YEAR(Quarterly_PJ!$B$9:FC$9)),Quarterly_PJ!$B139:FC139)</f>
        <v>4.0815749404632005E-3</v>
      </c>
      <c r="Y165" s="53">
        <f>SUMPRODUCT(--(Y$9=YEAR(Quarterly_PJ!$B$9:FC$9)),Quarterly_PJ!$B139:FC139)</f>
        <v>7.5082736929029065E-4</v>
      </c>
      <c r="Z165" s="53">
        <f>SUMPRODUCT(--(Z$9=YEAR(Quarterly_PJ!$B$9:FC$9)),Quarterly_PJ!$B139:FC139)</f>
        <v>3.7040576747972239E-3</v>
      </c>
      <c r="AA165" s="53">
        <f>SUMPRODUCT(--(AA$9=YEAR(Quarterly_PJ!$B$9:FC$9)),Quarterly_PJ!$B139:FC139)</f>
        <v>1.2010492953583009E-2</v>
      </c>
      <c r="AB165" s="53">
        <f>SUMPRODUCT(--(AB$9=YEAR(Quarterly_PJ!$B$9:FC$9)),Quarterly_PJ!$B139:FC139)</f>
        <v>5.7698828118645309E-3</v>
      </c>
      <c r="AC165" s="53">
        <f>SUMPRODUCT(--(AC$9=YEAR(Quarterly_PJ!$B$9:FC$9)),Quarterly_PJ!$B139:FC139)</f>
        <v>0</v>
      </c>
      <c r="AD165" s="53">
        <f>SUMPRODUCT(--(AD$9=YEAR(Quarterly_PJ!$B$9:FC$9)),Quarterly_PJ!$B139:FC139)</f>
        <v>0</v>
      </c>
      <c r="AE165" s="53">
        <f>SUMPRODUCT(--(AE$9=YEAR(Quarterly_PJ!$B$9:FC$9)),Quarterly_PJ!$B139:FC139)</f>
        <v>0</v>
      </c>
      <c r="AF165" s="53">
        <f>SUMPRODUCT(--(AF$9=YEAR(Quarterly_PJ!$B$9:FC$9)),Quarterly_PJ!$B139:FC139)</f>
        <v>0</v>
      </c>
      <c r="AG165" s="53">
        <f>SUMPRODUCT(--(AG$9=YEAR(Quarterly_PJ!$B$9:FC$9)),Quarterly_PJ!$B139:FC139)</f>
        <v>0</v>
      </c>
      <c r="AH165" s="53">
        <f>SUMPRODUCT(--(AH$9=YEAR(Quarterly_PJ!$B$9:FC$9)),Quarterly_PJ!$B139:FC139)</f>
        <v>0</v>
      </c>
      <c r="AI165" s="53">
        <f>SUMPRODUCT(--(AI$9=YEAR(Quarterly_PJ!$B$9:FC$9)),Quarterly_PJ!$B139:FC139)</f>
        <v>0</v>
      </c>
      <c r="AJ165" s="53">
        <f>SUMPRODUCT(--(AJ$9=YEAR(Quarterly_PJ!$B$9:FC$9)),Quarterly_PJ!$B139:FC139)</f>
        <v>0</v>
      </c>
      <c r="AK165" s="53">
        <f>SUMPRODUCT(--(AK$9=YEAR(Quarterly_PJ!$B$9:FC$9)),Quarterly_PJ!$B139:FC139)</f>
        <v>0</v>
      </c>
      <c r="AL165" s="53">
        <f>SUMPRODUCT(--(AL$9=YEAR(Quarterly_PJ!$B$9:FC$9)),Quarterly_PJ!$B139:FC139)</f>
        <v>8.7765861244597631E-3</v>
      </c>
      <c r="AM165" s="53">
        <f>SUMPRODUCT(--(AM$9=YEAR(Quarterly_PJ!$B$9:FC$9)),Quarterly_PJ!$B139:FC139)</f>
        <v>0</v>
      </c>
      <c r="AN165" s="53">
        <f>SUMPRODUCT(--(AN$9=YEAR(Quarterly_PJ!$B$9:FC$9)),Quarterly_PJ!$B139:FC139)</f>
        <v>0</v>
      </c>
      <c r="AO165" s="53">
        <f>SUMPRODUCT(--(AO$9=YEAR(Quarterly_PJ!$B$9:FF$9)),Quarterly_PJ!$B139:FF139)</f>
        <v>0</v>
      </c>
      <c r="AP165" s="53">
        <f>SUMPRODUCT(--(AP$9=YEAR(Quarterly_PJ!$B$9:FI$9)),Quarterly_PJ!$B139:FI139)</f>
        <v>0</v>
      </c>
      <c r="AQ165" s="53">
        <f>SUMPRODUCT(--(AQ$9=YEAR(Quarterly_PJ!$B$9:FU$9)),Quarterly_PJ!$B139:FU139)</f>
        <v>0</v>
      </c>
      <c r="AR165" s="53">
        <f>SUMPRODUCT(--(AR$9=YEAR(Quarterly_PJ!$B$9:FS$9)),Quarterly_PJ!$B139:FS139)</f>
        <v>6.7126507522886651E-3</v>
      </c>
      <c r="AS165" s="53">
        <f>SUMPRODUCT(--(AS$9=YEAR(Quarterly_PJ!$B$9:FU$9)),Quarterly_PJ!$B139:FU139)</f>
        <v>5.3593856044830994E-3</v>
      </c>
    </row>
    <row r="166" spans="1:45" ht="15" x14ac:dyDescent="0.25">
      <c r="A166" s="49" t="s">
        <v>26</v>
      </c>
      <c r="B166" s="53">
        <f>SUMPRODUCT(--(B$9=YEAR(Quarterly_PJ!$B$9:FC$9)),Quarterly_PJ!$B140:FC140)</f>
        <v>2.300362720088196</v>
      </c>
      <c r="C166" s="53">
        <f>SUMPRODUCT(--(C$9=YEAR(Quarterly_PJ!$B$9:FC$9)),Quarterly_PJ!$B140:FC140)</f>
        <v>1.9458658695724487</v>
      </c>
      <c r="D166" s="53">
        <f>SUMPRODUCT(--(D$9=YEAR(Quarterly_PJ!$B$9:FC$9)),Quarterly_PJ!$B140:FC140)</f>
        <v>1.6553915804397583</v>
      </c>
      <c r="E166" s="53">
        <f>SUMPRODUCT(--(E$9=YEAR(Quarterly_PJ!$B$9:FC$9)),Quarterly_PJ!$B140:FC140)</f>
        <v>1.5785175964706419</v>
      </c>
      <c r="F166" s="53">
        <f>SUMPRODUCT(--(F$9=YEAR(Quarterly_PJ!$B$9:FC$9)),Quarterly_PJ!$B140:FC140)</f>
        <v>1.1918108160606382</v>
      </c>
      <c r="G166" s="53">
        <f>SUMPRODUCT(--(G$9=YEAR(Quarterly_PJ!$B$9:FC$9)),Quarterly_PJ!$B140:FC140)</f>
        <v>0.78867163751831049</v>
      </c>
      <c r="H166" s="53">
        <f>SUMPRODUCT(--(H$9=YEAR(Quarterly_PJ!$B$9:FC$9)),Quarterly_PJ!$B140:FC140)</f>
        <v>0.56115150412902814</v>
      </c>
      <c r="I166" s="53">
        <f>SUMPRODUCT(--(I$9=YEAR(Quarterly_PJ!$B$9:FC$9)),Quarterly_PJ!$B140:FC140)</f>
        <v>0.45578698623504627</v>
      </c>
      <c r="J166" s="53">
        <f>SUMPRODUCT(--(J$9=YEAR(Quarterly_PJ!$B$9:FC$9)),Quarterly_PJ!$B140:FC140)</f>
        <v>0.36398712456054683</v>
      </c>
      <c r="K166" s="53">
        <f>SUMPRODUCT(--(K$9=YEAR(Quarterly_PJ!$B$9:FC$9)),Quarterly_PJ!$B140:FC140)</f>
        <v>0.32877568717041017</v>
      </c>
      <c r="L166" s="53">
        <f>SUMPRODUCT(--(L$9=YEAR(Quarterly_PJ!$B$9:FC$9)),Quarterly_PJ!$B140:FC140)</f>
        <v>0.26724047661514277</v>
      </c>
      <c r="M166" s="53">
        <f>SUMPRODUCT(--(M$9=YEAR(Quarterly_PJ!$B$9:FC$9)),Quarterly_PJ!$B140:FC140)</f>
        <v>0.19858999131011962</v>
      </c>
      <c r="N166" s="53">
        <f>SUMPRODUCT(--(N$9=YEAR(Quarterly_PJ!$B$9:FC$9)),Quarterly_PJ!$B140:FC140)</f>
        <v>0.20857414640655517</v>
      </c>
      <c r="O166" s="53">
        <f>SUMPRODUCT(--(O$9=YEAR(Quarterly_PJ!$B$9:FC$9)),Quarterly_PJ!$B140:FC140)</f>
        <v>0.16691640849685668</v>
      </c>
      <c r="P166" s="53">
        <f>SUMPRODUCT(--(P$9=YEAR(Quarterly_PJ!$B$9:FC$9)),Quarterly_PJ!$B140:FC140)</f>
        <v>0.1073330456436157</v>
      </c>
      <c r="Q166" s="53">
        <f>SUMPRODUCT(--(Q$9=YEAR(Quarterly_PJ!$B$9:FC$9)),Quarterly_PJ!$B140:FC140)</f>
        <v>0.15140993452081852</v>
      </c>
      <c r="R166" s="53">
        <f>SUMPRODUCT(--(R$9=YEAR(Quarterly_PJ!$B$9:FC$9)),Quarterly_PJ!$B140:FC140)</f>
        <v>0.15020476682758993</v>
      </c>
      <c r="S166" s="53">
        <f>SUMPRODUCT(--(S$9=YEAR(Quarterly_PJ!$B$9:FC$9)),Quarterly_PJ!$B140:FC140)</f>
        <v>0.1663593542483475</v>
      </c>
      <c r="T166" s="53">
        <f>SUMPRODUCT(--(T$9=YEAR(Quarterly_PJ!$B$9:FC$9)),Quarterly_PJ!$B140:FC140)</f>
        <v>0.25532198687451446</v>
      </c>
      <c r="U166" s="53">
        <f>SUMPRODUCT(--(U$9=YEAR(Quarterly_PJ!$B$9:FC$9)),Quarterly_PJ!$B140:FC140)</f>
        <v>0.28148319829792995</v>
      </c>
      <c r="V166" s="53">
        <f>SUMPRODUCT(--(V$9=YEAR(Quarterly_PJ!$B$9:FC$9)),Quarterly_PJ!$B140:FC140)</f>
        <v>0.29605183060306339</v>
      </c>
      <c r="W166" s="53">
        <f>SUMPRODUCT(--(W$9=YEAR(Quarterly_PJ!$B$9:FC$9)),Quarterly_PJ!$B140:FC140)</f>
        <v>0.30383241230980029</v>
      </c>
      <c r="X166" s="53">
        <f>SUMPRODUCT(--(X$9=YEAR(Quarterly_PJ!$B$9:FC$9)),Quarterly_PJ!$B140:FC140)</f>
        <v>0.30046047030198275</v>
      </c>
      <c r="Y166" s="53">
        <f>SUMPRODUCT(--(Y$9=YEAR(Quarterly_PJ!$B$9:FC$9)),Quarterly_PJ!$B140:FC140)</f>
        <v>0.34820223818284979</v>
      </c>
      <c r="Z166" s="53">
        <f>SUMPRODUCT(--(Z$9=YEAR(Quarterly_PJ!$B$9:FC$9)),Quarterly_PJ!$B140:FC140)</f>
        <v>0.39773272236043838</v>
      </c>
      <c r="AA166" s="53">
        <f>SUMPRODUCT(--(AA$9=YEAR(Quarterly_PJ!$B$9:FC$9)),Quarterly_PJ!$B140:FC140)</f>
        <v>0.44725258888236746</v>
      </c>
      <c r="AB166" s="53">
        <f>SUMPRODUCT(--(AB$9=YEAR(Quarterly_PJ!$B$9:FC$9)),Quarterly_PJ!$B140:FC140)</f>
        <v>0.42189281858174776</v>
      </c>
      <c r="AC166" s="53">
        <f>SUMPRODUCT(--(AC$9=YEAR(Quarterly_PJ!$B$9:FC$9)),Quarterly_PJ!$B140:FC140)</f>
        <v>0.43678491964175925</v>
      </c>
      <c r="AD166" s="53">
        <f>SUMPRODUCT(--(AD$9=YEAR(Quarterly_PJ!$B$9:FC$9)),Quarterly_PJ!$B140:FC140)</f>
        <v>0.47245638646675603</v>
      </c>
      <c r="AE166" s="53">
        <f>SUMPRODUCT(--(AE$9=YEAR(Quarterly_PJ!$B$9:FC$9)),Quarterly_PJ!$B140:FC140)</f>
        <v>0.51805984926044102</v>
      </c>
      <c r="AF166" s="53">
        <f>SUMPRODUCT(--(AF$9=YEAR(Quarterly_PJ!$B$9:FC$9)),Quarterly_PJ!$B140:FC140)</f>
        <v>0.56813095336063724</v>
      </c>
      <c r="AG166" s="53">
        <f>SUMPRODUCT(--(AG$9=YEAR(Quarterly_PJ!$B$9:FC$9)),Quarterly_PJ!$B140:FC140)</f>
        <v>0.60518508129249093</v>
      </c>
      <c r="AH166" s="53">
        <f>SUMPRODUCT(--(AH$9=YEAR(Quarterly_PJ!$B$9:FC$9)),Quarterly_PJ!$B140:FC140)</f>
        <v>0.60913059971186923</v>
      </c>
      <c r="AI166" s="53">
        <f>SUMPRODUCT(--(AI$9=YEAR(Quarterly_PJ!$B$9:FC$9)),Quarterly_PJ!$B140:FC140)</f>
        <v>0.63843586606568492</v>
      </c>
      <c r="AJ166" s="53">
        <f>SUMPRODUCT(--(AJ$9=YEAR(Quarterly_PJ!$B$9:FC$9)),Quarterly_PJ!$B140:FC140)</f>
        <v>0.28241801319226945</v>
      </c>
      <c r="AK166" s="53">
        <f>SUMPRODUCT(--(AK$9=YEAR(Quarterly_PJ!$B$9:FC$9)),Quarterly_PJ!$B140:FC140)</f>
        <v>0.30804589082158734</v>
      </c>
      <c r="AL166" s="53">
        <f>SUMPRODUCT(--(AL$9=YEAR(Quarterly_PJ!$B$9:FC$9)),Quarterly_PJ!$B140:FC140)</f>
        <v>0.30335765688584321</v>
      </c>
      <c r="AM166" s="53">
        <f>SUMPRODUCT(--(AM$9=YEAR(Quarterly_PJ!$B$9:FC$9)),Quarterly_PJ!$B140:FC140)</f>
        <v>0.34357933130575141</v>
      </c>
      <c r="AN166" s="53">
        <f>SUMPRODUCT(--(AN$9=YEAR(Quarterly_PJ!$B$9:FC$9)),Quarterly_PJ!$B140:FC140)</f>
        <v>0.29010671179038577</v>
      </c>
      <c r="AO166" s="53">
        <f>SUMPRODUCT(--(AO$9=YEAR(Quarterly_PJ!$B$9:FF$9)),Quarterly_PJ!$B140:FF140)</f>
        <v>0.45120954073245689</v>
      </c>
      <c r="AP166" s="53">
        <f>SUMPRODUCT(--(AP$9=YEAR(Quarterly_PJ!$B$9:FI$9)),Quarterly_PJ!$B140:FI140)</f>
        <v>0.10091871713431251</v>
      </c>
      <c r="AQ166" s="53">
        <f>SUMPRODUCT(--(AQ$9=YEAR(Quarterly_PJ!$B$9:FU$9)),Quarterly_PJ!$B140:FU140)</f>
        <v>0.10541287190414815</v>
      </c>
      <c r="AR166" s="53">
        <f>SUMPRODUCT(--(AR$9=YEAR(Quarterly_PJ!$B$9:FS$9)),Quarterly_PJ!$B140:FS140)</f>
        <v>0.11957487820518506</v>
      </c>
      <c r="AS166" s="53">
        <f>SUMPRODUCT(--(AS$9=YEAR(Quarterly_PJ!$B$9:FU$9)),Quarterly_PJ!$B140:FU140)</f>
        <v>0.12921342239527939</v>
      </c>
    </row>
    <row r="167" spans="1:45" ht="15" x14ac:dyDescent="0.25">
      <c r="A167" s="49" t="s">
        <v>27</v>
      </c>
      <c r="B167" s="53">
        <f>SUMPRODUCT(--(B$9=YEAR(Quarterly_PJ!$B$9:FC$9)),Quarterly_PJ!$B141:FC141)</f>
        <v>8.8919944763183592E-4</v>
      </c>
      <c r="C167" s="53">
        <f>SUMPRODUCT(--(C$9=YEAR(Quarterly_PJ!$B$9:FC$9)),Quarterly_PJ!$B141:FC141)</f>
        <v>0</v>
      </c>
      <c r="D167" s="53">
        <f>SUMPRODUCT(--(D$9=YEAR(Quarterly_PJ!$B$9:FC$9)),Quarterly_PJ!$B141:FC141)</f>
        <v>0</v>
      </c>
      <c r="E167" s="53">
        <f>SUMPRODUCT(--(E$9=YEAR(Quarterly_PJ!$B$9:FC$9)),Quarterly_PJ!$B141:FC141)</f>
        <v>4.9600102600097652E-2</v>
      </c>
      <c r="F167" s="53">
        <f>SUMPRODUCT(--(F$9=YEAR(Quarterly_PJ!$B$9:FC$9)),Quarterly_PJ!$B141:FC141)</f>
        <v>0</v>
      </c>
      <c r="G167" s="53">
        <f>SUMPRODUCT(--(G$9=YEAR(Quarterly_PJ!$B$9:FC$9)),Quarterly_PJ!$B141:FC141)</f>
        <v>0</v>
      </c>
      <c r="H167" s="53">
        <f>SUMPRODUCT(--(H$9=YEAR(Quarterly_PJ!$B$9:FC$9)),Quarterly_PJ!$B141:FC141)</f>
        <v>0</v>
      </c>
      <c r="I167" s="53">
        <f>SUMPRODUCT(--(I$9=YEAR(Quarterly_PJ!$B$9:FC$9)),Quarterly_PJ!$B141:FC141)</f>
        <v>6.1723969268798824E-4</v>
      </c>
      <c r="J167" s="53">
        <f>SUMPRODUCT(--(J$9=YEAR(Quarterly_PJ!$B$9:FC$9)),Quarterly_PJ!$B141:FC141)</f>
        <v>0</v>
      </c>
      <c r="K167" s="53">
        <f>SUMPRODUCT(--(K$9=YEAR(Quarterly_PJ!$B$9:FC$9)),Quarterly_PJ!$B141:FC141)</f>
        <v>0</v>
      </c>
      <c r="L167" s="53">
        <f>SUMPRODUCT(--(L$9=YEAR(Quarterly_PJ!$B$9:FC$9)),Quarterly_PJ!$B141:FC141)</f>
        <v>1.3337991714477537E-4</v>
      </c>
      <c r="M167" s="53">
        <f>SUMPRODUCT(--(M$9=YEAR(Quarterly_PJ!$B$9:FC$9)),Quarterly_PJ!$B141:FC141)</f>
        <v>5.7786570777893067E-3</v>
      </c>
      <c r="N167" s="53">
        <f>SUMPRODUCT(--(N$9=YEAR(Quarterly_PJ!$B$9:FC$9)),Quarterly_PJ!$B141:FC141)</f>
        <v>2.8454382324218748E-3</v>
      </c>
      <c r="O167" s="53">
        <f>SUMPRODUCT(--(O$9=YEAR(Quarterly_PJ!$B$9:FC$9)),Quarterly_PJ!$B141:FC141)</f>
        <v>7.4692753601074214E-3</v>
      </c>
      <c r="P167" s="53">
        <f>SUMPRODUCT(--(P$9=YEAR(Quarterly_PJ!$B$9:FC$9)),Quarterly_PJ!$B141:FC141)</f>
        <v>7.1135955810546873E-3</v>
      </c>
      <c r="Q167" s="53">
        <f>SUMPRODUCT(--(Q$9=YEAR(Quarterly_PJ!$B$9:FC$9)),Quarterly_PJ!$B141:FC141)</f>
        <v>1.6446189842224119E-3</v>
      </c>
      <c r="R167" s="53">
        <f>SUMPRODUCT(--(R$9=YEAR(Quarterly_PJ!$B$9:FC$9)),Quarterly_PJ!$B141:FC141)</f>
        <v>8.8242741531716469E-5</v>
      </c>
      <c r="S167" s="53">
        <f>SUMPRODUCT(--(S$9=YEAR(Quarterly_PJ!$B$9:FC$9)),Quarterly_PJ!$B141:FC141)</f>
        <v>1.4542993607144718E-3</v>
      </c>
      <c r="T167" s="53">
        <f>SUMPRODUCT(--(T$9=YEAR(Quarterly_PJ!$B$9:FC$9)),Quarterly_PJ!$B141:FC141)</f>
        <v>1.3240746390944956E-3</v>
      </c>
      <c r="U167" s="53">
        <f>SUMPRODUCT(--(U$9=YEAR(Quarterly_PJ!$B$9:FC$9)),Quarterly_PJ!$B141:FC141)</f>
        <v>1.0048302455967829E-3</v>
      </c>
      <c r="V167" s="53">
        <f>SUMPRODUCT(--(V$9=YEAR(Quarterly_PJ!$B$9:FC$9)),Quarterly_PJ!$B141:FC141)</f>
        <v>8.7309746522437333E-4</v>
      </c>
      <c r="W167" s="53">
        <f>SUMPRODUCT(--(W$9=YEAR(Quarterly_PJ!$B$9:FC$9)),Quarterly_PJ!$B141:FC141)</f>
        <v>3.7675882560864439E-2</v>
      </c>
      <c r="X167" s="53">
        <f>SUMPRODUCT(--(X$9=YEAR(Quarterly_PJ!$B$9:FC$9)),Quarterly_PJ!$B141:FC141)</f>
        <v>0</v>
      </c>
      <c r="Y167" s="53">
        <f>SUMPRODUCT(--(Y$9=YEAR(Quarterly_PJ!$B$9:FC$9)),Quarterly_PJ!$B141:FC141)</f>
        <v>5.260539804178391E-4</v>
      </c>
      <c r="Z167" s="53">
        <f>SUMPRODUCT(--(Z$9=YEAR(Quarterly_PJ!$B$9:FC$9)),Quarterly_PJ!$B141:FC141)</f>
        <v>0</v>
      </c>
      <c r="AA167" s="53">
        <f>SUMPRODUCT(--(AA$9=YEAR(Quarterly_PJ!$B$9:FC$9)),Quarterly_PJ!$B141:FC141)</f>
        <v>4.832498162155081E-4</v>
      </c>
      <c r="AB167" s="53">
        <f>SUMPRODUCT(--(AB$9=YEAR(Quarterly_PJ!$B$9:FC$9)),Quarterly_PJ!$B141:FC141)</f>
        <v>0</v>
      </c>
      <c r="AC167" s="53">
        <f>SUMPRODUCT(--(AC$9=YEAR(Quarterly_PJ!$B$9:FC$9)),Quarterly_PJ!$B141:FC141)</f>
        <v>0</v>
      </c>
      <c r="AD167" s="53">
        <f>SUMPRODUCT(--(AD$9=YEAR(Quarterly_PJ!$B$9:FC$9)),Quarterly_PJ!$B141:FC141)</f>
        <v>0</v>
      </c>
      <c r="AE167" s="53">
        <f>SUMPRODUCT(--(AE$9=YEAR(Quarterly_PJ!$B$9:FC$9)),Quarterly_PJ!$B141:FC141)</f>
        <v>0</v>
      </c>
      <c r="AF167" s="53">
        <f>SUMPRODUCT(--(AF$9=YEAR(Quarterly_PJ!$B$9:FC$9)),Quarterly_PJ!$B141:FC141)</f>
        <v>0</v>
      </c>
      <c r="AG167" s="53">
        <f>SUMPRODUCT(--(AG$9=YEAR(Quarterly_PJ!$B$9:FC$9)),Quarterly_PJ!$B141:FC141)</f>
        <v>0</v>
      </c>
      <c r="AH167" s="53">
        <f>SUMPRODUCT(--(AH$9=YEAR(Quarterly_PJ!$B$9:FC$9)),Quarterly_PJ!$B141:FC141)</f>
        <v>0</v>
      </c>
      <c r="AI167" s="53">
        <f>SUMPRODUCT(--(AI$9=YEAR(Quarterly_PJ!$B$9:FC$9)),Quarterly_PJ!$B141:FC141)</f>
        <v>0</v>
      </c>
      <c r="AJ167" s="53">
        <f>SUMPRODUCT(--(AJ$9=YEAR(Quarterly_PJ!$B$9:FC$9)),Quarterly_PJ!$B141:FC141)</f>
        <v>0</v>
      </c>
      <c r="AK167" s="53">
        <f>SUMPRODUCT(--(AK$9=YEAR(Quarterly_PJ!$B$9:FC$9)),Quarterly_PJ!$B141:FC141)</f>
        <v>0</v>
      </c>
      <c r="AL167" s="53">
        <f>SUMPRODUCT(--(AL$9=YEAR(Quarterly_PJ!$B$9:FC$9)),Quarterly_PJ!$B141:FC141)</f>
        <v>0</v>
      </c>
      <c r="AM167" s="53">
        <f>SUMPRODUCT(--(AM$9=YEAR(Quarterly_PJ!$B$9:FC$9)),Quarterly_PJ!$B141:FC141)</f>
        <v>0</v>
      </c>
      <c r="AN167" s="53">
        <f>SUMPRODUCT(--(AN$9=YEAR(Quarterly_PJ!$B$9:FC$9)),Quarterly_PJ!$B141:FC141)</f>
        <v>0</v>
      </c>
      <c r="AO167" s="53">
        <f>SUMPRODUCT(--(AO$9=YEAR(Quarterly_PJ!$B$9:FF$9)),Quarterly_PJ!$B141:FF141)</f>
        <v>0</v>
      </c>
      <c r="AP167" s="53">
        <f>SUMPRODUCT(--(AP$9=YEAR(Quarterly_PJ!$B$9:FI$9)),Quarterly_PJ!$B141:FI141)</f>
        <v>0</v>
      </c>
      <c r="AQ167" s="53">
        <f>SUMPRODUCT(--(AQ$9=YEAR(Quarterly_PJ!$B$9:FU$9)),Quarterly_PJ!$B141:FU141)</f>
        <v>0</v>
      </c>
      <c r="AR167" s="53">
        <f>SUMPRODUCT(--(AR$9=YEAR(Quarterly_PJ!$B$9:FS$9)),Quarterly_PJ!$B141:FS141)</f>
        <v>0</v>
      </c>
      <c r="AS167" s="53">
        <f>SUMPRODUCT(--(AS$9=YEAR(Quarterly_PJ!$B$9:FU$9)),Quarterly_PJ!$B141:FU141)</f>
        <v>0</v>
      </c>
    </row>
    <row r="168" spans="1:45" ht="15" x14ac:dyDescent="0.25">
      <c r="A168" s="49" t="s">
        <v>24</v>
      </c>
      <c r="B168" s="53">
        <f>SUMPRODUCT(--(B$9=YEAR(Quarterly_PJ!$B$9:FC$9)),Quarterly_PJ!$B142:FC142)</f>
        <v>0</v>
      </c>
      <c r="C168" s="53">
        <f>SUMPRODUCT(--(C$9=YEAR(Quarterly_PJ!$B$9:FC$9)),Quarterly_PJ!$B142:FC142)</f>
        <v>0</v>
      </c>
      <c r="D168" s="53">
        <f>SUMPRODUCT(--(D$9=YEAR(Quarterly_PJ!$B$9:FC$9)),Quarterly_PJ!$B142:FC142)</f>
        <v>0</v>
      </c>
      <c r="E168" s="53">
        <f>SUMPRODUCT(--(E$9=YEAR(Quarterly_PJ!$B$9:FC$9)),Quarterly_PJ!$B142:FC142)</f>
        <v>0</v>
      </c>
      <c r="F168" s="53">
        <f>SUMPRODUCT(--(F$9=YEAR(Quarterly_PJ!$B$9:FC$9)),Quarterly_PJ!$B142:FC142)</f>
        <v>0</v>
      </c>
      <c r="G168" s="53">
        <f>SUMPRODUCT(--(G$9=YEAR(Quarterly_PJ!$B$9:FC$9)),Quarterly_PJ!$B142:FC142)</f>
        <v>0</v>
      </c>
      <c r="H168" s="53">
        <f>SUMPRODUCT(--(H$9=YEAR(Quarterly_PJ!$B$9:FC$9)),Quarterly_PJ!$B142:FC142)</f>
        <v>0</v>
      </c>
      <c r="I168" s="53">
        <f>SUMPRODUCT(--(I$9=YEAR(Quarterly_PJ!$B$9:FC$9)),Quarterly_PJ!$B142:FC142)</f>
        <v>0</v>
      </c>
      <c r="J168" s="53">
        <f>SUMPRODUCT(--(J$9=YEAR(Quarterly_PJ!$B$9:FC$9)),Quarterly_PJ!$B142:FC142)</f>
        <v>0</v>
      </c>
      <c r="K168" s="53">
        <f>SUMPRODUCT(--(K$9=YEAR(Quarterly_PJ!$B$9:FC$9)),Quarterly_PJ!$B142:FC142)</f>
        <v>0</v>
      </c>
      <c r="L168" s="53">
        <f>SUMPRODUCT(--(L$9=YEAR(Quarterly_PJ!$B$9:FC$9)),Quarterly_PJ!$B142:FC142)</f>
        <v>1.2954926802777846</v>
      </c>
      <c r="M168" s="53">
        <f>SUMPRODUCT(--(M$9=YEAR(Quarterly_PJ!$B$9:FC$9)),Quarterly_PJ!$B142:FC142)</f>
        <v>2.3107507524207027</v>
      </c>
      <c r="N168" s="53">
        <f>SUMPRODUCT(--(N$9=YEAR(Quarterly_PJ!$B$9:FC$9)),Quarterly_PJ!$B142:FC142)</f>
        <v>2.6685764603565012</v>
      </c>
      <c r="O168" s="53">
        <f>SUMPRODUCT(--(O$9=YEAR(Quarterly_PJ!$B$9:FC$9)),Quarterly_PJ!$B142:FC142)</f>
        <v>2.6270429433555864</v>
      </c>
      <c r="P168" s="53">
        <f>SUMPRODUCT(--(P$9=YEAR(Quarterly_PJ!$B$9:FC$9)),Quarterly_PJ!$B142:FC142)</f>
        <v>2.7246573838447912</v>
      </c>
      <c r="Q168" s="53">
        <f>SUMPRODUCT(--(Q$9=YEAR(Quarterly_PJ!$B$9:FC$9)),Quarterly_PJ!$B142:FC142)</f>
        <v>2.5692150543180317</v>
      </c>
      <c r="R168" s="53">
        <f>SUMPRODUCT(--(R$9=YEAR(Quarterly_PJ!$B$9:FC$9)),Quarterly_PJ!$B142:FC142)</f>
        <v>2.5847341008300408</v>
      </c>
      <c r="S168" s="53">
        <f>SUMPRODUCT(--(S$9=YEAR(Quarterly_PJ!$B$9:FC$9)),Quarterly_PJ!$B142:FC142)</f>
        <v>2.8669741246742424</v>
      </c>
      <c r="T168" s="53">
        <f>SUMPRODUCT(--(T$9=YEAR(Quarterly_PJ!$B$9:FC$9)),Quarterly_PJ!$B142:FC142)</f>
        <v>2.6647284299810297</v>
      </c>
      <c r="U168" s="53">
        <f>SUMPRODUCT(--(U$9=YEAR(Quarterly_PJ!$B$9:FC$9)),Quarterly_PJ!$B142:FC142)</f>
        <v>2.6133305799454871</v>
      </c>
      <c r="V168" s="53">
        <f>SUMPRODUCT(--(V$9=YEAR(Quarterly_PJ!$B$9:FC$9)),Quarterly_PJ!$B142:FC142)</f>
        <v>2.694556593104446</v>
      </c>
      <c r="W168" s="53">
        <f>SUMPRODUCT(--(W$9=YEAR(Quarterly_PJ!$B$9:FC$9)),Quarterly_PJ!$B142:FC142)</f>
        <v>2.2762149902822708</v>
      </c>
      <c r="X168" s="53">
        <f>SUMPRODUCT(--(X$9=YEAR(Quarterly_PJ!$B$9:FC$9)),Quarterly_PJ!$B142:FC142)</f>
        <v>2.1032228080421702</v>
      </c>
      <c r="Y168" s="53">
        <f>SUMPRODUCT(--(Y$9=YEAR(Quarterly_PJ!$B$9:FC$9)),Quarterly_PJ!$B142:FC142)</f>
        <v>1.6165006386477201</v>
      </c>
      <c r="Z168" s="53">
        <f>SUMPRODUCT(--(Z$9=YEAR(Quarterly_PJ!$B$9:FC$9)),Quarterly_PJ!$B142:FC142)</f>
        <v>1.6350797639495931</v>
      </c>
      <c r="AA168" s="53">
        <f>SUMPRODUCT(--(AA$9=YEAR(Quarterly_PJ!$B$9:FC$9)),Quarterly_PJ!$B142:FC142)</f>
        <v>1.8756164734662446</v>
      </c>
      <c r="AB168" s="53">
        <f>SUMPRODUCT(--(AB$9=YEAR(Quarterly_PJ!$B$9:FC$9)),Quarterly_PJ!$B142:FC142)</f>
        <v>2.1627917239267425</v>
      </c>
      <c r="AC168" s="53">
        <f>SUMPRODUCT(--(AC$9=YEAR(Quarterly_PJ!$B$9:FC$9)),Quarterly_PJ!$B142:FC142)</f>
        <v>2.6759942570884601</v>
      </c>
      <c r="AD168" s="53">
        <f>SUMPRODUCT(--(AD$9=YEAR(Quarterly_PJ!$B$9:FC$9)),Quarterly_PJ!$B142:FC142)</f>
        <v>3.1067847193343678</v>
      </c>
      <c r="AE168" s="53">
        <f>SUMPRODUCT(--(AE$9=YEAR(Quarterly_PJ!$B$9:FC$9)),Quarterly_PJ!$B142:FC142)</f>
        <v>3.0062659705728603</v>
      </c>
      <c r="AF168" s="53">
        <f>SUMPRODUCT(--(AF$9=YEAR(Quarterly_PJ!$B$9:FC$9)),Quarterly_PJ!$B142:FC142)</f>
        <v>3.4149962415774278</v>
      </c>
      <c r="AG168" s="53">
        <f>SUMPRODUCT(--(AG$9=YEAR(Quarterly_PJ!$B$9:FC$9)),Quarterly_PJ!$B142:FC142)</f>
        <v>3.4110865483980533</v>
      </c>
      <c r="AH168" s="53">
        <f>SUMPRODUCT(--(AH$9=YEAR(Quarterly_PJ!$B$9:FC$9)),Quarterly_PJ!$B142:FC142)</f>
        <v>3.7432225653394751</v>
      </c>
      <c r="AI168" s="53">
        <f>SUMPRODUCT(--(AI$9=YEAR(Quarterly_PJ!$B$9:FC$9)),Quarterly_PJ!$B142:FC142)</f>
        <v>3.8731491105065801</v>
      </c>
      <c r="AJ168" s="53">
        <f>SUMPRODUCT(--(AJ$9=YEAR(Quarterly_PJ!$B$9:FC$9)),Quarterly_PJ!$B142:FC142)</f>
        <v>3.5479764672578087</v>
      </c>
      <c r="AK168" s="53">
        <f>SUMPRODUCT(--(AK$9=YEAR(Quarterly_PJ!$B$9:FC$9)),Quarterly_PJ!$B142:FC142)</f>
        <v>3.2147415600704701</v>
      </c>
      <c r="AL168" s="53">
        <f>SUMPRODUCT(--(AL$9=YEAR(Quarterly_PJ!$B$9:FC$9)),Quarterly_PJ!$B142:FC142)</f>
        <v>2.694019684310482</v>
      </c>
      <c r="AM168" s="53">
        <f>SUMPRODUCT(--(AM$9=YEAR(Quarterly_PJ!$B$9:FC$9)),Quarterly_PJ!$B142:FC142)</f>
        <v>2.7349557663688335</v>
      </c>
      <c r="AN168" s="53">
        <f>SUMPRODUCT(--(AN$9=YEAR(Quarterly_PJ!$B$9:FC$9)),Quarterly_PJ!$B142:FC142)</f>
        <v>2.9104062963872175</v>
      </c>
      <c r="AO168" s="53">
        <f>SUMPRODUCT(--(AO$9=YEAR(Quarterly_PJ!$B$9:FF$9)),Quarterly_PJ!$B142:FF142)</f>
        <v>2.7742648701015318</v>
      </c>
      <c r="AP168" s="53">
        <f>SUMPRODUCT(--(AP$9=YEAR(Quarterly_PJ!$B$9:FI$9)),Quarterly_PJ!$B142:FI142)</f>
        <v>2.85524960981131</v>
      </c>
      <c r="AQ168" s="53">
        <f>SUMPRODUCT(--(AQ$9=YEAR(Quarterly_PJ!$B$9:FU$9)),Quarterly_PJ!$B142:FU142)</f>
        <v>3.023702890925871</v>
      </c>
      <c r="AR168" s="53">
        <f>SUMPRODUCT(--(AR$9=YEAR(Quarterly_PJ!$B$9:FS$9)),Quarterly_PJ!$B142:FS142)</f>
        <v>3.2173456909746427</v>
      </c>
      <c r="AS168" s="53">
        <f>SUMPRODUCT(--(AS$9=YEAR(Quarterly_PJ!$B$9:FU$9)),Quarterly_PJ!$B142:FU142)</f>
        <v>3.5113929054517397</v>
      </c>
    </row>
    <row r="169" spans="1:45" ht="15" x14ac:dyDescent="0.25">
      <c r="A169" s="55"/>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53">
        <f>SUMPRODUCT(--(AR$9=YEAR(Quarterly_PJ!$B$9:FS$9)),Quarterly_PJ!$B143:FS143)</f>
        <v>0</v>
      </c>
      <c r="AS169" s="62"/>
    </row>
    <row r="170" spans="1:45" ht="14.25" customHeight="1" x14ac:dyDescent="0.25">
      <c r="A170" s="54" t="s">
        <v>59</v>
      </c>
      <c r="B170" s="15">
        <f t="shared" ref="B170:AN170" si="57">B171+B177+B179</f>
        <v>89.990250254088437</v>
      </c>
      <c r="C170" s="15">
        <f t="shared" si="57"/>
        <v>93.36514989926313</v>
      </c>
      <c r="D170" s="15">
        <f t="shared" si="57"/>
        <v>94.239139052025294</v>
      </c>
      <c r="E170" s="15">
        <f t="shared" si="57"/>
        <v>94.763684929642011</v>
      </c>
      <c r="F170" s="15">
        <f t="shared" si="57"/>
        <v>95.28060529816787</v>
      </c>
      <c r="G170" s="15">
        <f t="shared" si="57"/>
        <v>94.341244601080462</v>
      </c>
      <c r="H170" s="15">
        <f t="shared" si="57"/>
        <v>91.960777241123196</v>
      </c>
      <c r="I170" s="15">
        <f t="shared" si="57"/>
        <v>91.711415033561991</v>
      </c>
      <c r="J170" s="15">
        <f t="shared" si="57"/>
        <v>91.705826830445545</v>
      </c>
      <c r="K170" s="15">
        <f t="shared" si="57"/>
        <v>92.079055645531298</v>
      </c>
      <c r="L170" s="15">
        <f t="shared" si="57"/>
        <v>97.411708742807534</v>
      </c>
      <c r="M170" s="15">
        <f t="shared" si="57"/>
        <v>96.890198182499716</v>
      </c>
      <c r="N170" s="15">
        <f t="shared" si="57"/>
        <v>101.51636953971776</v>
      </c>
      <c r="O170" s="15">
        <f t="shared" si="57"/>
        <v>108.82877016575475</v>
      </c>
      <c r="P170" s="15">
        <f t="shared" si="57"/>
        <v>113.98182924075147</v>
      </c>
      <c r="Q170" s="15">
        <f t="shared" si="57"/>
        <v>119.15842124388674</v>
      </c>
      <c r="R170" s="15">
        <f t="shared" si="57"/>
        <v>126.24949331005369</v>
      </c>
      <c r="S170" s="15">
        <f t="shared" si="57"/>
        <v>125.85716829293011</v>
      </c>
      <c r="T170" s="15">
        <f t="shared" si="57"/>
        <v>131.37246499366796</v>
      </c>
      <c r="U170" s="15">
        <f t="shared" si="57"/>
        <v>138.00760347029797</v>
      </c>
      <c r="V170" s="15">
        <f t="shared" si="57"/>
        <v>148.06469467638593</v>
      </c>
      <c r="W170" s="15">
        <f t="shared" si="57"/>
        <v>157.77039352516499</v>
      </c>
      <c r="X170" s="15">
        <f t="shared" si="57"/>
        <v>159.84093102102418</v>
      </c>
      <c r="Y170" s="15">
        <f t="shared" si="57"/>
        <v>163.72828184526898</v>
      </c>
      <c r="Z170" s="15">
        <f t="shared" si="57"/>
        <v>166.96870726091902</v>
      </c>
      <c r="AA170" s="15">
        <f t="shared" si="57"/>
        <v>171.35706798050683</v>
      </c>
      <c r="AB170" s="15">
        <f t="shared" si="57"/>
        <v>179.13754537117336</v>
      </c>
      <c r="AC170" s="15">
        <f t="shared" si="57"/>
        <v>180.65725072750092</v>
      </c>
      <c r="AD170" s="15">
        <f t="shared" si="57"/>
        <v>187.37658879200805</v>
      </c>
      <c r="AE170" s="15">
        <f t="shared" si="57"/>
        <v>195.00481047915216</v>
      </c>
      <c r="AF170" s="15">
        <f>AF171+AF177+AF179</f>
        <v>199.55292336053006</v>
      </c>
      <c r="AG170" s="15">
        <f t="shared" si="57"/>
        <v>200.88325330200922</v>
      </c>
      <c r="AH170" s="15">
        <f t="shared" si="57"/>
        <v>203.05393357773232</v>
      </c>
      <c r="AI170" s="15">
        <f t="shared" si="57"/>
        <v>204.72395489342645</v>
      </c>
      <c r="AJ170" s="15">
        <f t="shared" si="57"/>
        <v>204.79901358155854</v>
      </c>
      <c r="AK170" s="15">
        <f t="shared" si="57"/>
        <v>202.20445593223485</v>
      </c>
      <c r="AL170" s="15">
        <f t="shared" si="57"/>
        <v>204.55276117219685</v>
      </c>
      <c r="AM170" s="15">
        <f t="shared" si="57"/>
        <v>204.57019146568834</v>
      </c>
      <c r="AN170" s="15">
        <f t="shared" si="57"/>
        <v>201.04086853848375</v>
      </c>
      <c r="AO170" s="15">
        <f>AO171+AO177+AO179</f>
        <v>204.33876856762657</v>
      </c>
      <c r="AP170" s="15">
        <f>AP171+AP177+AP179</f>
        <v>205.24550264303917</v>
      </c>
      <c r="AQ170" s="15">
        <f>AQ171+AQ177+AQ179</f>
        <v>213.58630486714432</v>
      </c>
      <c r="AR170" s="15">
        <f>AR171+AR177+AR179</f>
        <v>217.77040405157163</v>
      </c>
      <c r="AS170" s="15">
        <f>AS171+AS177+AS179</f>
        <v>231.28337011228362</v>
      </c>
    </row>
    <row r="171" spans="1:45" s="30" customFormat="1" ht="15" x14ac:dyDescent="0.25">
      <c r="A171" s="44" t="s">
        <v>35</v>
      </c>
      <c r="B171" s="28">
        <f t="shared" ref="B171:AN171" si="58">SUM(B172,B175:B176)</f>
        <v>80.105772883036039</v>
      </c>
      <c r="C171" s="28">
        <f t="shared" si="58"/>
        <v>82.122591158130632</v>
      </c>
      <c r="D171" s="28">
        <f t="shared" si="58"/>
        <v>82.516142037039941</v>
      </c>
      <c r="E171" s="28">
        <f t="shared" si="58"/>
        <v>83.617925398519887</v>
      </c>
      <c r="F171" s="28">
        <f t="shared" si="58"/>
        <v>84.691948726197808</v>
      </c>
      <c r="G171" s="28">
        <f t="shared" si="58"/>
        <v>83.500819330866236</v>
      </c>
      <c r="H171" s="28">
        <f t="shared" si="58"/>
        <v>82.463116699085987</v>
      </c>
      <c r="I171" s="28">
        <f t="shared" si="58"/>
        <v>83.356170693121328</v>
      </c>
      <c r="J171" s="28">
        <f t="shared" si="58"/>
        <v>83.689103255207812</v>
      </c>
      <c r="K171" s="28">
        <f t="shared" si="58"/>
        <v>84.850466147138206</v>
      </c>
      <c r="L171" s="28">
        <f t="shared" si="58"/>
        <v>89.060870421561489</v>
      </c>
      <c r="M171" s="28">
        <f t="shared" si="58"/>
        <v>87.892997853478718</v>
      </c>
      <c r="N171" s="28">
        <f t="shared" si="58"/>
        <v>92.481307739717906</v>
      </c>
      <c r="O171" s="28">
        <f t="shared" si="58"/>
        <v>98.481968874163101</v>
      </c>
      <c r="P171" s="28">
        <f t="shared" si="58"/>
        <v>102.11875528209286</v>
      </c>
      <c r="Q171" s="28">
        <f t="shared" si="58"/>
        <v>105.3620468370067</v>
      </c>
      <c r="R171" s="28">
        <f t="shared" si="58"/>
        <v>109.17865189370343</v>
      </c>
      <c r="S171" s="28">
        <f t="shared" si="58"/>
        <v>110.64977523558447</v>
      </c>
      <c r="T171" s="28">
        <f t="shared" si="58"/>
        <v>116.27168702320144</v>
      </c>
      <c r="U171" s="28">
        <f t="shared" si="58"/>
        <v>121.13353065830773</v>
      </c>
      <c r="V171" s="28">
        <f t="shared" si="58"/>
        <v>128.31291282917434</v>
      </c>
      <c r="W171" s="28">
        <f t="shared" si="58"/>
        <v>137.4061804077057</v>
      </c>
      <c r="X171" s="28">
        <f t="shared" si="58"/>
        <v>140.35753807666072</v>
      </c>
      <c r="Y171" s="28">
        <f t="shared" si="58"/>
        <v>146.20516673107167</v>
      </c>
      <c r="Z171" s="28">
        <f t="shared" si="58"/>
        <v>149.12085394310489</v>
      </c>
      <c r="AA171" s="28">
        <f t="shared" si="58"/>
        <v>152.8391168037337</v>
      </c>
      <c r="AB171" s="28">
        <f t="shared" si="58"/>
        <v>156.87596151887294</v>
      </c>
      <c r="AC171" s="28">
        <f t="shared" si="58"/>
        <v>158.62218856112941</v>
      </c>
      <c r="AD171" s="28">
        <f t="shared" si="58"/>
        <v>166.13515751245123</v>
      </c>
      <c r="AE171" s="28">
        <f t="shared" si="58"/>
        <v>171.78415851503351</v>
      </c>
      <c r="AF171" s="28">
        <f t="shared" si="58"/>
        <v>176.30595146758773</v>
      </c>
      <c r="AG171" s="28">
        <f t="shared" si="58"/>
        <v>178.10010294750097</v>
      </c>
      <c r="AH171" s="28">
        <f t="shared" si="58"/>
        <v>180.97644007576713</v>
      </c>
      <c r="AI171" s="28">
        <f t="shared" si="58"/>
        <v>185.32446108781167</v>
      </c>
      <c r="AJ171" s="28">
        <f t="shared" si="58"/>
        <v>185.17650204854928</v>
      </c>
      <c r="AK171" s="28">
        <f t="shared" si="58"/>
        <v>183.17960873478501</v>
      </c>
      <c r="AL171" s="28">
        <f t="shared" si="58"/>
        <v>186.41200832003662</v>
      </c>
      <c r="AM171" s="28">
        <f t="shared" si="58"/>
        <v>186.62877761230911</v>
      </c>
      <c r="AN171" s="28">
        <f t="shared" si="58"/>
        <v>185.08557776274003</v>
      </c>
      <c r="AO171" s="28">
        <f>SUM(AO172,AO175:AO176)</f>
        <v>186.79066472811883</v>
      </c>
      <c r="AP171" s="28">
        <f>SUM(AP172,AP175:AP176)</f>
        <v>188.50149735627608</v>
      </c>
      <c r="AQ171" s="28">
        <f>SUM(AQ172,AQ175:AQ176)</f>
        <v>195.31390561902398</v>
      </c>
      <c r="AR171" s="28">
        <f>SUM(AR172,AR175:AR176)</f>
        <v>200.08580117746916</v>
      </c>
      <c r="AS171" s="28">
        <f>SUM(AS172,AS175:AS176)</f>
        <v>212.43361344507173</v>
      </c>
    </row>
    <row r="172" spans="1:45" ht="15" x14ac:dyDescent="0.25">
      <c r="A172" s="46" t="s">
        <v>25</v>
      </c>
      <c r="B172" s="53">
        <f>SUMPRODUCT(--(B$9=YEAR(Quarterly_PJ!$B$9:FC$9)),Quarterly_PJ!$B146:FC146)</f>
        <v>66.19310003595352</v>
      </c>
      <c r="C172" s="53">
        <f>SUMPRODUCT(--(C$9=YEAR(Quarterly_PJ!$B$9:FC$9)),Quarterly_PJ!$B146:FC146)</f>
        <v>66.957356697425837</v>
      </c>
      <c r="D172" s="53">
        <f>SUMPRODUCT(--(D$9=YEAR(Quarterly_PJ!$B$9:FC$9)),Quarterly_PJ!$B146:FC146)</f>
        <v>66.368747289142604</v>
      </c>
      <c r="E172" s="53">
        <f>SUMPRODUCT(--(E$9=YEAR(Quarterly_PJ!$B$9:FC$9)),Quarterly_PJ!$B146:FC146)</f>
        <v>67.372156178951258</v>
      </c>
      <c r="F172" s="53">
        <f>SUMPRODUCT(--(F$9=YEAR(Quarterly_PJ!$B$9:FC$9)),Quarterly_PJ!$B146:FC146)</f>
        <v>68.359751104145047</v>
      </c>
      <c r="G172" s="53">
        <f>SUMPRODUCT(--(G$9=YEAR(Quarterly_PJ!$B$9:FC$9)),Quarterly_PJ!$B146:FC146)</f>
        <v>66.806883761405942</v>
      </c>
      <c r="H172" s="53">
        <f>SUMPRODUCT(--(H$9=YEAR(Quarterly_PJ!$B$9:FC$9)),Quarterly_PJ!$B146:FC146)</f>
        <v>66.533153335914605</v>
      </c>
      <c r="I172" s="53">
        <f>SUMPRODUCT(--(I$9=YEAR(Quarterly_PJ!$B$9:FC$9)),Quarterly_PJ!$B146:FC146)</f>
        <v>67.550260082702621</v>
      </c>
      <c r="J172" s="53">
        <f>SUMPRODUCT(--(J$9=YEAR(Quarterly_PJ!$B$9:FC$9)),Quarterly_PJ!$B146:FC146)</f>
        <v>68.418821771907801</v>
      </c>
      <c r="K172" s="53">
        <f>SUMPRODUCT(--(K$9=YEAR(Quarterly_PJ!$B$9:FC$9)),Quarterly_PJ!$B146:FC146)</f>
        <v>68.797703891677855</v>
      </c>
      <c r="L172" s="53">
        <f>SUMPRODUCT(--(L$9=YEAR(Quarterly_PJ!$B$9:FC$9)),Quarterly_PJ!$B146:FC146)</f>
        <v>70.43563367416381</v>
      </c>
      <c r="M172" s="53">
        <f>SUMPRODUCT(--(M$9=YEAR(Quarterly_PJ!$B$9:FC$9)),Quarterly_PJ!$B146:FC146)</f>
        <v>67.255511809749606</v>
      </c>
      <c r="N172" s="53">
        <f>SUMPRODUCT(--(N$9=YEAR(Quarterly_PJ!$B$9:FC$9)),Quarterly_PJ!$B146:FC146)</f>
        <v>71.301318910923001</v>
      </c>
      <c r="O172" s="53">
        <f>SUMPRODUCT(--(O$9=YEAR(Quarterly_PJ!$B$9:FC$9)),Quarterly_PJ!$B146:FC146)</f>
        <v>75.87054039892196</v>
      </c>
      <c r="P172" s="53">
        <f>SUMPRODUCT(--(P$9=YEAR(Quarterly_PJ!$B$9:FC$9)),Quarterly_PJ!$B146:FC146)</f>
        <v>78.623010667877196</v>
      </c>
      <c r="Q172" s="53">
        <f>SUMPRODUCT(--(Q$9=YEAR(Quarterly_PJ!$B$9:FC$9)),Quarterly_PJ!$B146:FC146)</f>
        <v>82.366619065709415</v>
      </c>
      <c r="R172" s="53">
        <f>SUMPRODUCT(--(R$9=YEAR(Quarterly_PJ!$B$9:FC$9)),Quarterly_PJ!$B146:FC146)</f>
        <v>85.577298483247787</v>
      </c>
      <c r="S172" s="53">
        <f>SUMPRODUCT(--(S$9=YEAR(Quarterly_PJ!$B$9:FC$9)),Quarterly_PJ!$B146:FC146)</f>
        <v>85.576293316694944</v>
      </c>
      <c r="T172" s="53">
        <f>SUMPRODUCT(--(T$9=YEAR(Quarterly_PJ!$B$9:FC$9)),Quarterly_PJ!$B146:FC146)</f>
        <v>87.014640369955146</v>
      </c>
      <c r="U172" s="53">
        <f>SUMPRODUCT(--(U$9=YEAR(Quarterly_PJ!$B$9:FC$9)),Quarterly_PJ!$B146:FC146)</f>
        <v>87.9277357467396</v>
      </c>
      <c r="V172" s="53">
        <f>SUMPRODUCT(--(V$9=YEAR(Quarterly_PJ!$B$9:FC$9)),Quarterly_PJ!$B146:FC146)</f>
        <v>90.768257931873094</v>
      </c>
      <c r="W172" s="53">
        <f>SUMPRODUCT(--(W$9=YEAR(Quarterly_PJ!$B$9:FC$9)),Quarterly_PJ!$B146:FC146)</f>
        <v>93.770507813006731</v>
      </c>
      <c r="X172" s="53">
        <f>SUMPRODUCT(--(X$9=YEAR(Quarterly_PJ!$B$9:FC$9)),Quarterly_PJ!$B146:FC146)</f>
        <v>94.353869452993308</v>
      </c>
      <c r="Y172" s="53">
        <f>SUMPRODUCT(--(Y$9=YEAR(Quarterly_PJ!$B$9:FC$9)),Quarterly_PJ!$B146:FC146)</f>
        <v>97.151791419387663</v>
      </c>
      <c r="Z172" s="53">
        <f>SUMPRODUCT(--(Z$9=YEAR(Quarterly_PJ!$B$9:FC$9)),Quarterly_PJ!$B146:FC146)</f>
        <v>98.566487831729233</v>
      </c>
      <c r="AA172" s="53">
        <f>SUMPRODUCT(--(AA$9=YEAR(Quarterly_PJ!$B$9:FC$9)),Quarterly_PJ!$B146:FC146)</f>
        <v>100.20290915858826</v>
      </c>
      <c r="AB172" s="53">
        <f>SUMPRODUCT(--(AB$9=YEAR(Quarterly_PJ!$B$9:FC$9)),Quarterly_PJ!$B146:FC146)</f>
        <v>99.260255927118834</v>
      </c>
      <c r="AC172" s="53">
        <f>SUMPRODUCT(--(AC$9=YEAR(Quarterly_PJ!$B$9:FC$9)),Quarterly_PJ!$B146:FC146)</f>
        <v>99.918059798941414</v>
      </c>
      <c r="AD172" s="53">
        <f>SUMPRODUCT(--(AD$9=YEAR(Quarterly_PJ!$B$9:FC$9)),Quarterly_PJ!$B146:FC146)</f>
        <v>103.28963159921031</v>
      </c>
      <c r="AE172" s="53">
        <f>SUMPRODUCT(--(AE$9=YEAR(Quarterly_PJ!$B$9:FC$9)),Quarterly_PJ!$B146:FC146)</f>
        <v>106.8814024534739</v>
      </c>
      <c r="AF172" s="53">
        <f>SUMPRODUCT(--(AF$9=YEAR(Quarterly_PJ!$B$9:FC$9)),Quarterly_PJ!$B146:FC146)</f>
        <v>110.75851070939996</v>
      </c>
      <c r="AG172" s="53">
        <f>SUMPRODUCT(--(AG$9=YEAR(Quarterly_PJ!$B$9:FC$9)),Quarterly_PJ!$B146:FC146)</f>
        <v>108.21480092117099</v>
      </c>
      <c r="AH172" s="53">
        <f>SUMPRODUCT(--(AH$9=YEAR(Quarterly_PJ!$B$9:FC$9)),Quarterly_PJ!$B146:FC146)</f>
        <v>109.08961466491712</v>
      </c>
      <c r="AI172" s="53">
        <f>SUMPRODUCT(--(AI$9=YEAR(Quarterly_PJ!$B$9:FC$9)),Quarterly_PJ!$B146:FC146)</f>
        <v>111.01220696823526</v>
      </c>
      <c r="AJ172" s="53">
        <f>SUMPRODUCT(--(AJ$9=YEAR(Quarterly_PJ!$B$9:FC$9)),Quarterly_PJ!$B146:FC146)</f>
        <v>109.54400258210963</v>
      </c>
      <c r="AK172" s="53">
        <f>SUMPRODUCT(--(AK$9=YEAR(Quarterly_PJ!$B$9:FC$9)),Quarterly_PJ!$B146:FC146)</f>
        <v>108.18255747217965</v>
      </c>
      <c r="AL172" s="53">
        <f t="shared" ref="AL172:AR172" si="59">SUM(AL173:AL174)</f>
        <v>108.87451049306452</v>
      </c>
      <c r="AM172" s="53">
        <f t="shared" si="59"/>
        <v>107.02122893552112</v>
      </c>
      <c r="AN172" s="53">
        <f t="shared" si="59"/>
        <v>104.70943239371746</v>
      </c>
      <c r="AO172" s="53">
        <f t="shared" si="59"/>
        <v>104.21337070313399</v>
      </c>
      <c r="AP172" s="53">
        <f t="shared" si="59"/>
        <v>104.42159839199344</v>
      </c>
      <c r="AQ172" s="53">
        <f t="shared" si="59"/>
        <v>107.4448508697437</v>
      </c>
      <c r="AR172" s="53">
        <f t="shared" si="59"/>
        <v>110.01389795376895</v>
      </c>
      <c r="AS172" s="53">
        <f t="shared" ref="AS172" si="60">SUM(AS173:AS174)</f>
        <v>112.54761956161167</v>
      </c>
    </row>
    <row r="173" spans="1:45" ht="17.25" x14ac:dyDescent="0.25">
      <c r="A173" s="50" t="s">
        <v>138</v>
      </c>
      <c r="B173" s="53">
        <f>SUMPRODUCT(--(B$9=YEAR(Quarterly_PJ!$B$9:FC$9)),Quarterly_PJ!$B147:FC147)</f>
        <v>5.4432686180305483</v>
      </c>
      <c r="C173" s="53">
        <f>SUMPRODUCT(--(C$9=YEAR(Quarterly_PJ!$B$9:FC$9)),Quarterly_PJ!$B147:FC147)</f>
        <v>4.7420876544570918</v>
      </c>
      <c r="D173" s="53">
        <f>SUMPRODUCT(--(D$9=YEAR(Quarterly_PJ!$B$9:FC$9)),Quarterly_PJ!$B147:FC147)</f>
        <v>3.6533588428688049</v>
      </c>
      <c r="E173" s="53">
        <f>SUMPRODUCT(--(E$9=YEAR(Quarterly_PJ!$B$9:FC$9)),Quarterly_PJ!$B147:FC147)</f>
        <v>3.166319418468476</v>
      </c>
      <c r="F173" s="53">
        <f>SUMPRODUCT(--(F$9=YEAR(Quarterly_PJ!$B$9:FC$9)),Quarterly_PJ!$B147:FC147)</f>
        <v>2.7228310237312319</v>
      </c>
      <c r="G173" s="53">
        <f>SUMPRODUCT(--(G$9=YEAR(Quarterly_PJ!$B$9:FC$9)),Quarterly_PJ!$B147:FC147)</f>
        <v>2.3371134452819824</v>
      </c>
      <c r="H173" s="53">
        <f>SUMPRODUCT(--(H$9=YEAR(Quarterly_PJ!$B$9:FC$9)),Quarterly_PJ!$B147:FC147)</f>
        <v>1.9589515950393679</v>
      </c>
      <c r="I173" s="53">
        <f>SUMPRODUCT(--(I$9=YEAR(Quarterly_PJ!$B$9:FC$9)),Quarterly_PJ!$B147:FC147)</f>
        <v>1.5888617028808594</v>
      </c>
      <c r="J173" s="53">
        <f>SUMPRODUCT(--(J$9=YEAR(Quarterly_PJ!$B$9:FC$9)),Quarterly_PJ!$B147:FC147)</f>
        <v>1.3619552067375182</v>
      </c>
      <c r="K173" s="53">
        <f>SUMPRODUCT(--(K$9=YEAR(Quarterly_PJ!$B$9:FC$9)),Quarterly_PJ!$B147:FC147)</f>
        <v>2.7600465048980714</v>
      </c>
      <c r="L173" s="53">
        <f>SUMPRODUCT(--(L$9=YEAR(Quarterly_PJ!$B$9:FC$9)),Quarterly_PJ!$B147:FC147)</f>
        <v>6.2927483464050287</v>
      </c>
      <c r="M173" s="53">
        <f>SUMPRODUCT(--(M$9=YEAR(Quarterly_PJ!$B$9:FC$9)),Quarterly_PJ!$B147:FC147)</f>
        <v>5.311207629375458</v>
      </c>
      <c r="N173" s="53">
        <f>SUMPRODUCT(--(N$9=YEAR(Quarterly_PJ!$B$9:FC$9)),Quarterly_PJ!$B147:FC147)</f>
        <v>5.0262487370109552</v>
      </c>
      <c r="O173" s="53">
        <f>SUMPRODUCT(--(O$9=YEAR(Quarterly_PJ!$B$9:FC$9)),Quarterly_PJ!$B147:FC147)</f>
        <v>3.585873518886566</v>
      </c>
      <c r="P173" s="53">
        <f>SUMPRODUCT(--(P$9=YEAR(Quarterly_PJ!$B$9:FC$9)),Quarterly_PJ!$B147:FC147)</f>
        <v>5.8394985139846805</v>
      </c>
      <c r="Q173" s="53">
        <f>SUMPRODUCT(--(Q$9=YEAR(Quarterly_PJ!$B$9:FC$9)),Quarterly_PJ!$B147:FC147)</f>
        <v>9.2585596304493869</v>
      </c>
      <c r="R173" s="53">
        <f>SUMPRODUCT(--(R$9=YEAR(Quarterly_PJ!$B$9:FC$9)),Quarterly_PJ!$B147:FC147)</f>
        <v>17.167820251365576</v>
      </c>
      <c r="S173" s="53">
        <f>SUMPRODUCT(--(S$9=YEAR(Quarterly_PJ!$B$9:FC$9)),Quarterly_PJ!$B147:FC147)</f>
        <v>27.21060086017879</v>
      </c>
      <c r="T173" s="53">
        <f>SUMPRODUCT(--(T$9=YEAR(Quarterly_PJ!$B$9:FC$9)),Quarterly_PJ!$B147:FC147)</f>
        <v>32.22185398274307</v>
      </c>
      <c r="U173" s="53">
        <f>SUMPRODUCT(--(U$9=YEAR(Quarterly_PJ!$B$9:FC$9)),Quarterly_PJ!$B147:FC147)</f>
        <v>36.433836547705894</v>
      </c>
      <c r="V173" s="53">
        <f>SUMPRODUCT(--(V$9=YEAR(Quarterly_PJ!$B$9:FC$9)),Quarterly_PJ!$B147:FC147)</f>
        <v>41.041704202737741</v>
      </c>
      <c r="W173" s="53">
        <f>SUMPRODUCT(--(W$9=YEAR(Quarterly_PJ!$B$9:FC$9)),Quarterly_PJ!$B147:FC147)</f>
        <v>46.523652987779087</v>
      </c>
      <c r="X173" s="53">
        <f>SUMPRODUCT(--(X$9=YEAR(Quarterly_PJ!$B$9:FC$9)),Quarterly_PJ!$B147:FC147)</f>
        <v>63.955540551354275</v>
      </c>
      <c r="Y173" s="53">
        <f>SUMPRODUCT(--(Y$9=YEAR(Quarterly_PJ!$B$9:FC$9)),Quarterly_PJ!$B147:FC147)</f>
        <v>70.867944345230001</v>
      </c>
      <c r="Z173" s="53">
        <f>SUMPRODUCT(--(Z$9=YEAR(Quarterly_PJ!$B$9:FC$9)),Quarterly_PJ!$B147:FC147)</f>
        <v>73.14947864259986</v>
      </c>
      <c r="AA173" s="53">
        <f>SUMPRODUCT(--(AA$9=YEAR(Quarterly_PJ!$B$9:FC$9)),Quarterly_PJ!$B147:FC147)</f>
        <v>75.149610628623037</v>
      </c>
      <c r="AB173" s="53">
        <f>SUMPRODUCT(--(AB$9=YEAR(Quarterly_PJ!$B$9:FC$9)),Quarterly_PJ!$B147:FC147)</f>
        <v>76.593710690138295</v>
      </c>
      <c r="AC173" s="53">
        <f>SUMPRODUCT(--(AC$9=YEAR(Quarterly_PJ!$B$9:FC$9)),Quarterly_PJ!$B147:FC147)</f>
        <v>78.115320664415563</v>
      </c>
      <c r="AD173" s="53">
        <f>SUMPRODUCT(--(AD$9=YEAR(Quarterly_PJ!$B$9:FC$9)),Quarterly_PJ!$B147:FC147)</f>
        <v>80.687145556076729</v>
      </c>
      <c r="AE173" s="53">
        <f>SUMPRODUCT(--(AE$9=YEAR(Quarterly_PJ!$B$9:FC$9)),Quarterly_PJ!$B147:FC147)</f>
        <v>83.569987089073535</v>
      </c>
      <c r="AF173" s="53">
        <f>SUMPRODUCT(--(AF$9=YEAR(Quarterly_PJ!$B$9:FC$9)),Quarterly_PJ!$B147:FC147)</f>
        <v>85.177536231763668</v>
      </c>
      <c r="AG173" s="53">
        <f>SUMPRODUCT(--(AG$9=YEAR(Quarterly_PJ!$B$9:FC$9)),Quarterly_PJ!$B147:FC147)</f>
        <v>85.608475851118129</v>
      </c>
      <c r="AH173" s="53">
        <f>SUMPRODUCT(--(AH$9=YEAR(Quarterly_PJ!$B$9:FC$9)),Quarterly_PJ!$B147:FC147)</f>
        <v>87.277752668778263</v>
      </c>
      <c r="AI173" s="53">
        <f>SUMPRODUCT(--(AI$9=YEAR(Quarterly_PJ!$B$9:FC$9)),Quarterly_PJ!$B147:FC147)</f>
        <v>88.515015289179573</v>
      </c>
      <c r="AJ173" s="53">
        <f>SUMPRODUCT(--(AJ$9=YEAR(Quarterly_PJ!$B$9:FC$9)),Quarterly_PJ!$B147:FC147)</f>
        <v>88.173802778442337</v>
      </c>
      <c r="AK173" s="53">
        <f>SUMPRODUCT(--(AK$9=YEAR(Quarterly_PJ!$B$9:FC$9)),Quarterly_PJ!$B147:FC147)</f>
        <v>85.658395484270287</v>
      </c>
      <c r="AL173" s="53">
        <f>SUMPRODUCT(--(AL$9=YEAR(Quarterly_PJ!$B$9:FC$9)),Quarterly_PJ!$B147:FC147)</f>
        <v>86.65773172846329</v>
      </c>
      <c r="AM173" s="53">
        <f>SUMPRODUCT(--(AM$9=YEAR(Quarterly_PJ!$B$9:FC$9)),Quarterly_PJ!$B147:FC147)</f>
        <v>86.53769145848247</v>
      </c>
      <c r="AN173" s="53">
        <f>SUMPRODUCT(--(AN$9=YEAR(Quarterly_PJ!$B$9:FC$9)),Quarterly_PJ!$B147:FC147)</f>
        <v>84.112743265546257</v>
      </c>
      <c r="AO173" s="53">
        <f>SUMPRODUCT(--(AO$9=YEAR(Quarterly_PJ!$B$9:FF$9)),Quarterly_PJ!$B147:FF147)</f>
        <v>83.12854310658868</v>
      </c>
      <c r="AP173" s="53">
        <f>SUMPRODUCT(--(AP$9=YEAR(Quarterly_PJ!$B$9:FI$9)),Quarterly_PJ!$B147:FI147)</f>
        <v>82.578808023816023</v>
      </c>
      <c r="AQ173" s="53">
        <f>SUMPRODUCT(--(AQ$9=YEAR(Quarterly_PJ!$B$9:FU$9)),Quarterly_PJ!$B147:FU147)</f>
        <v>84.057025011138222</v>
      </c>
      <c r="AR173" s="53">
        <f>SUMPRODUCT(--(AR$9=YEAR(Quarterly_PJ!$B$9:FS$9)),Quarterly_PJ!$B147:FS147)</f>
        <v>84.80786574702708</v>
      </c>
      <c r="AS173" s="53">
        <f>SUMPRODUCT(--(AS$9=YEAR(Quarterly_PJ!$B$9:FU$9)),Quarterly_PJ!$B147:FU147)</f>
        <v>86.487275602655473</v>
      </c>
    </row>
    <row r="174" spans="1:45" ht="17.25" x14ac:dyDescent="0.25">
      <c r="A174" s="50" t="s">
        <v>139</v>
      </c>
      <c r="B174" s="53">
        <f>SUMPRODUCT(--(B$9=YEAR(Quarterly_PJ!$B$9:FC$9)),Quarterly_PJ!$B148:FC148)</f>
        <v>60.749831417922977</v>
      </c>
      <c r="C174" s="53">
        <f>SUMPRODUCT(--(C$9=YEAR(Quarterly_PJ!$B$9:FC$9)),Quarterly_PJ!$B148:FC148)</f>
        <v>62.215269042968742</v>
      </c>
      <c r="D174" s="53">
        <f>SUMPRODUCT(--(D$9=YEAR(Quarterly_PJ!$B$9:FC$9)),Quarterly_PJ!$B148:FC148)</f>
        <v>62.715388446273806</v>
      </c>
      <c r="E174" s="53">
        <f>SUMPRODUCT(--(E$9=YEAR(Quarterly_PJ!$B$9:FC$9)),Quarterly_PJ!$B148:FC148)</f>
        <v>64.205836760482782</v>
      </c>
      <c r="F174" s="53">
        <f>SUMPRODUCT(--(F$9=YEAR(Quarterly_PJ!$B$9:FC$9)),Quarterly_PJ!$B148:FC148)</f>
        <v>65.636920080413816</v>
      </c>
      <c r="G174" s="53">
        <f>SUMPRODUCT(--(G$9=YEAR(Quarterly_PJ!$B$9:FC$9)),Quarterly_PJ!$B148:FC148)</f>
        <v>64.469770316123956</v>
      </c>
      <c r="H174" s="53">
        <f>SUMPRODUCT(--(H$9=YEAR(Quarterly_PJ!$B$9:FC$9)),Quarterly_PJ!$B148:FC148)</f>
        <v>64.574201740875239</v>
      </c>
      <c r="I174" s="53">
        <f>SUMPRODUCT(--(I$9=YEAR(Quarterly_PJ!$B$9:FC$9)),Quarterly_PJ!$B148:FC148)</f>
        <v>65.961398379821759</v>
      </c>
      <c r="J174" s="53">
        <f>SUMPRODUCT(--(J$9=YEAR(Quarterly_PJ!$B$9:FC$9)),Quarterly_PJ!$B148:FC148)</f>
        <v>67.056866565170282</v>
      </c>
      <c r="K174" s="53">
        <f>SUMPRODUCT(--(K$9=YEAR(Quarterly_PJ!$B$9:FC$9)),Quarterly_PJ!$B148:FC148)</f>
        <v>66.037657386779784</v>
      </c>
      <c r="L174" s="53">
        <f>SUMPRODUCT(--(L$9=YEAR(Quarterly_PJ!$B$9:FC$9)),Quarterly_PJ!$B148:FC148)</f>
        <v>64.14288532775879</v>
      </c>
      <c r="M174" s="53">
        <f>SUMPRODUCT(--(M$9=YEAR(Quarterly_PJ!$B$9:FC$9)),Quarterly_PJ!$B148:FC148)</f>
        <v>61.944304180374139</v>
      </c>
      <c r="N174" s="53">
        <f>SUMPRODUCT(--(N$9=YEAR(Quarterly_PJ!$B$9:FC$9)),Quarterly_PJ!$B148:FC148)</f>
        <v>66.275070173912042</v>
      </c>
      <c r="O174" s="53">
        <f>SUMPRODUCT(--(O$9=YEAR(Quarterly_PJ!$B$9:FC$9)),Quarterly_PJ!$B148:FC148)</f>
        <v>72.284666880035388</v>
      </c>
      <c r="P174" s="53">
        <f>SUMPRODUCT(--(P$9=YEAR(Quarterly_PJ!$B$9:FC$9)),Quarterly_PJ!$B148:FC148)</f>
        <v>72.783512153892516</v>
      </c>
      <c r="Q174" s="53">
        <f>SUMPRODUCT(--(Q$9=YEAR(Quarterly_PJ!$B$9:FC$9)),Quarterly_PJ!$B148:FC148)</f>
        <v>73.108059435260031</v>
      </c>
      <c r="R174" s="53">
        <f>SUMPRODUCT(--(R$9=YEAR(Quarterly_PJ!$B$9:FC$9)),Quarterly_PJ!$B148:FC148)</f>
        <v>68.409478231882204</v>
      </c>
      <c r="S174" s="53">
        <f>SUMPRODUCT(--(S$9=YEAR(Quarterly_PJ!$B$9:FC$9)),Quarterly_PJ!$B148:FC148)</f>
        <v>58.36569245651615</v>
      </c>
      <c r="T174" s="53">
        <f>SUMPRODUCT(--(T$9=YEAR(Quarterly_PJ!$B$9:FC$9)),Quarterly_PJ!$B148:FC148)</f>
        <v>54.792786387212089</v>
      </c>
      <c r="U174" s="53">
        <f>SUMPRODUCT(--(U$9=YEAR(Quarterly_PJ!$B$9:FC$9)),Quarterly_PJ!$B148:FC148)</f>
        <v>51.493899199033699</v>
      </c>
      <c r="V174" s="53">
        <f>SUMPRODUCT(--(V$9=YEAR(Quarterly_PJ!$B$9:FC$9)),Quarterly_PJ!$B148:FC148)</f>
        <v>49.726553729135354</v>
      </c>
      <c r="W174" s="53">
        <f>SUMPRODUCT(--(W$9=YEAR(Quarterly_PJ!$B$9:FC$9)),Quarterly_PJ!$B148:FC148)</f>
        <v>47.246854825227636</v>
      </c>
      <c r="X174" s="53">
        <f>SUMPRODUCT(--(X$9=YEAR(Quarterly_PJ!$B$9:FC$9)),Quarterly_PJ!$B148:FC148)</f>
        <v>30.398328901639022</v>
      </c>
      <c r="Y174" s="53">
        <f>SUMPRODUCT(--(Y$9=YEAR(Quarterly_PJ!$B$9:FC$9)),Quarterly_PJ!$B148:FC148)</f>
        <v>26.283847074157666</v>
      </c>
      <c r="Z174" s="53">
        <f>SUMPRODUCT(--(Z$9=YEAR(Quarterly_PJ!$B$9:FC$9)),Quarterly_PJ!$B148:FC148)</f>
        <v>25.41700918912937</v>
      </c>
      <c r="AA174" s="53">
        <f>SUMPRODUCT(--(AA$9=YEAR(Quarterly_PJ!$B$9:FC$9)),Quarterly_PJ!$B148:FC148)</f>
        <v>25.053298529965225</v>
      </c>
      <c r="AB174" s="53">
        <f>SUMPRODUCT(--(AB$9=YEAR(Quarterly_PJ!$B$9:FC$9)),Quarterly_PJ!$B148:FC148)</f>
        <v>22.66654523698055</v>
      </c>
      <c r="AC174" s="53">
        <f>SUMPRODUCT(--(AC$9=YEAR(Quarterly_PJ!$B$9:FC$9)),Quarterly_PJ!$B148:FC148)</f>
        <v>21.802739134525858</v>
      </c>
      <c r="AD174" s="53">
        <f>SUMPRODUCT(--(AD$9=YEAR(Quarterly_PJ!$B$9:FC$9)),Quarterly_PJ!$B148:FC148)</f>
        <v>22.602486043133567</v>
      </c>
      <c r="AE174" s="53">
        <f>SUMPRODUCT(--(AE$9=YEAR(Quarterly_PJ!$B$9:FC$9)),Quarterly_PJ!$B148:FC148)</f>
        <v>23.311415364400361</v>
      </c>
      <c r="AF174" s="53">
        <f>SUMPRODUCT(--(AF$9=YEAR(Quarterly_PJ!$B$9:FC$9)),Quarterly_PJ!$B148:FC148)</f>
        <v>25.580974477636286</v>
      </c>
      <c r="AG174" s="53">
        <f>SUMPRODUCT(--(AG$9=YEAR(Quarterly_PJ!$B$9:FC$9)),Quarterly_PJ!$B148:FC148)</f>
        <v>22.606325070052876</v>
      </c>
      <c r="AH174" s="53">
        <f>SUMPRODUCT(--(AH$9=YEAR(Quarterly_PJ!$B$9:FC$9)),Quarterly_PJ!$B148:FC148)</f>
        <v>21.811861996138845</v>
      </c>
      <c r="AI174" s="53">
        <f>SUMPRODUCT(--(AI$9=YEAR(Quarterly_PJ!$B$9:FC$9)),Quarterly_PJ!$B148:FC148)</f>
        <v>22.497191679055689</v>
      </c>
      <c r="AJ174" s="53">
        <f>SUMPRODUCT(--(AJ$9=YEAR(Quarterly_PJ!$B$9:FC$9)),Quarterly_PJ!$B148:FC148)</f>
        <v>21.370199803667301</v>
      </c>
      <c r="AK174" s="53">
        <f>SUMPRODUCT(--(AK$9=YEAR(Quarterly_PJ!$B$9:FC$9)),Quarterly_PJ!$B148:FC148)</f>
        <v>22.524161987909359</v>
      </c>
      <c r="AL174" s="53">
        <f>SUMPRODUCT(--(AL$9=YEAR(Quarterly_PJ!$B$9:FC$9)),Quarterly_PJ!$B148:FC148)</f>
        <v>22.216778764601237</v>
      </c>
      <c r="AM174" s="53">
        <f>SUMPRODUCT(--(AM$9=YEAR(Quarterly_PJ!$B$9:FC$9)),Quarterly_PJ!$B148:FC148)</f>
        <v>20.483537477038659</v>
      </c>
      <c r="AN174" s="53">
        <f>SUMPRODUCT(--(AN$9=YEAR(Quarterly_PJ!$B$9:FC$9)),Quarterly_PJ!$B148:FC148)</f>
        <v>20.596689128171207</v>
      </c>
      <c r="AO174" s="53">
        <f>SUMPRODUCT(--(AO$9=YEAR(Quarterly_PJ!$B$9:FF$9)),Quarterly_PJ!$B148:FF148)</f>
        <v>21.084827596545303</v>
      </c>
      <c r="AP174" s="53">
        <f>SUMPRODUCT(--(AP$9=YEAR(Quarterly_PJ!$B$9:FI$9)),Quarterly_PJ!$B148:FI148)</f>
        <v>21.842790368177415</v>
      </c>
      <c r="AQ174" s="53">
        <f>SUMPRODUCT(--(AQ$9=YEAR(Quarterly_PJ!$B$9:FU$9)),Quarterly_PJ!$B148:FU148)</f>
        <v>23.387825858605488</v>
      </c>
      <c r="AR174" s="53">
        <f>SUMPRODUCT(--(AR$9=YEAR(Quarterly_PJ!$B$9:FS$9)),Quarterly_PJ!$B148:FS148)</f>
        <v>25.206032206741874</v>
      </c>
      <c r="AS174" s="53">
        <f>SUMPRODUCT(--(AS$9=YEAR(Quarterly_PJ!$B$9:FU$9)),Quarterly_PJ!$B148:FU148)</f>
        <v>26.060343958956203</v>
      </c>
    </row>
    <row r="175" spans="1:45" ht="15" x14ac:dyDescent="0.25">
      <c r="A175" s="46" t="s">
        <v>26</v>
      </c>
      <c r="B175" s="53">
        <f>SUMPRODUCT(--(B$9=YEAR(Quarterly_PJ!$B$9:FC$9)),Quarterly_PJ!$B149:FC149)</f>
        <v>13.912672847082519</v>
      </c>
      <c r="C175" s="53">
        <f>SUMPRODUCT(--(C$9=YEAR(Quarterly_PJ!$B$9:FC$9)),Quarterly_PJ!$B149:FC149)</f>
        <v>15.165234460704802</v>
      </c>
      <c r="D175" s="53">
        <f>SUMPRODUCT(--(D$9=YEAR(Quarterly_PJ!$B$9:FC$9)),Quarterly_PJ!$B149:FC149)</f>
        <v>16.147394747897341</v>
      </c>
      <c r="E175" s="53">
        <f>SUMPRODUCT(--(E$9=YEAR(Quarterly_PJ!$B$9:FC$9)),Quarterly_PJ!$B149:FC149)</f>
        <v>16.245769219568633</v>
      </c>
      <c r="F175" s="53">
        <f>SUMPRODUCT(--(F$9=YEAR(Quarterly_PJ!$B$9:FC$9)),Quarterly_PJ!$B149:FC149)</f>
        <v>16.332197622052764</v>
      </c>
      <c r="G175" s="53">
        <f>SUMPRODUCT(--(G$9=YEAR(Quarterly_PJ!$B$9:FC$9)),Quarterly_PJ!$B149:FC149)</f>
        <v>16.693935569460297</v>
      </c>
      <c r="H175" s="53">
        <f>SUMPRODUCT(--(H$9=YEAR(Quarterly_PJ!$B$9:FC$9)),Quarterly_PJ!$B149:FC149)</f>
        <v>15.929963363171387</v>
      </c>
      <c r="I175" s="53">
        <f>SUMPRODUCT(--(I$9=YEAR(Quarterly_PJ!$B$9:FC$9)),Quarterly_PJ!$B149:FC149)</f>
        <v>15.805910610418699</v>
      </c>
      <c r="J175" s="53">
        <f>SUMPRODUCT(--(J$9=YEAR(Quarterly_PJ!$B$9:FC$9)),Quarterly_PJ!$B149:FC149)</f>
        <v>15.270281483300018</v>
      </c>
      <c r="K175" s="53">
        <f>SUMPRODUCT(--(K$9=YEAR(Quarterly_PJ!$B$9:FC$9)),Quarterly_PJ!$B149:FC149)</f>
        <v>16.052762255460358</v>
      </c>
      <c r="L175" s="53">
        <f>SUMPRODUCT(--(L$9=YEAR(Quarterly_PJ!$B$9:FC$9)),Quarterly_PJ!$B149:FC149)</f>
        <v>17.639764291194151</v>
      </c>
      <c r="M175" s="53">
        <f>SUMPRODUCT(--(M$9=YEAR(Quarterly_PJ!$B$9:FC$9)),Quarterly_PJ!$B149:FC149)</f>
        <v>18.918773834166718</v>
      </c>
      <c r="N175" s="53">
        <f>SUMPRODUCT(--(N$9=YEAR(Quarterly_PJ!$B$9:FC$9)),Quarterly_PJ!$B149:FC149)</f>
        <v>19.241038866644285</v>
      </c>
      <c r="O175" s="53">
        <f>SUMPRODUCT(--(O$9=YEAR(Quarterly_PJ!$B$9:FC$9)),Quarterly_PJ!$B149:FC149)</f>
        <v>20.748660172707368</v>
      </c>
      <c r="P175" s="53">
        <f>SUMPRODUCT(--(P$9=YEAR(Quarterly_PJ!$B$9:FC$9)),Quarterly_PJ!$B149:FC149)</f>
        <v>21.61233589768371</v>
      </c>
      <c r="Q175" s="53">
        <f>SUMPRODUCT(--(Q$9=YEAR(Quarterly_PJ!$B$9:FC$9)),Quarterly_PJ!$B149:FC149)</f>
        <v>21.266107304737613</v>
      </c>
      <c r="R175" s="53">
        <f>SUMPRODUCT(--(R$9=YEAR(Quarterly_PJ!$B$9:FC$9)),Quarterly_PJ!$B149:FC149)</f>
        <v>21.909371613708487</v>
      </c>
      <c r="S175" s="53">
        <f>SUMPRODUCT(--(S$9=YEAR(Quarterly_PJ!$B$9:FC$9)),Quarterly_PJ!$B149:FC149)</f>
        <v>23.250730742851289</v>
      </c>
      <c r="T175" s="53">
        <f>SUMPRODUCT(--(T$9=YEAR(Quarterly_PJ!$B$9:FC$9)),Quarterly_PJ!$B149:FC149)</f>
        <v>27.613997056952108</v>
      </c>
      <c r="U175" s="53">
        <f>SUMPRODUCT(--(U$9=YEAR(Quarterly_PJ!$B$9:FC$9)),Quarterly_PJ!$B149:FC149)</f>
        <v>31.645518229731607</v>
      </c>
      <c r="V175" s="53">
        <f>SUMPRODUCT(--(V$9=YEAR(Quarterly_PJ!$B$9:FC$9)),Quarterly_PJ!$B149:FC149)</f>
        <v>35.989557867242802</v>
      </c>
      <c r="W175" s="53">
        <f>SUMPRODUCT(--(W$9=YEAR(Quarterly_PJ!$B$9:FC$9)),Quarterly_PJ!$B149:FC149)</f>
        <v>42.368227601792128</v>
      </c>
      <c r="X175" s="53">
        <f>SUMPRODUCT(--(X$9=YEAR(Quarterly_PJ!$B$9:FC$9)),Quarterly_PJ!$B149:FC149)</f>
        <v>44.87608506428878</v>
      </c>
      <c r="Y175" s="53">
        <f>SUMPRODUCT(--(Y$9=YEAR(Quarterly_PJ!$B$9:FC$9)),Quarterly_PJ!$B149:FC149)</f>
        <v>48.2208529632302</v>
      </c>
      <c r="Z175" s="53">
        <f>SUMPRODUCT(--(Z$9=YEAR(Quarterly_PJ!$B$9:FC$9)),Quarterly_PJ!$B149:FC149)</f>
        <v>49.651410257824267</v>
      </c>
      <c r="AA175" s="53">
        <f>SUMPRODUCT(--(AA$9=YEAR(Quarterly_PJ!$B$9:FC$9)),Quarterly_PJ!$B149:FC149)</f>
        <v>51.794779661052615</v>
      </c>
      <c r="AB175" s="53">
        <f>SUMPRODUCT(--(AB$9=YEAR(Quarterly_PJ!$B$9:FC$9)),Quarterly_PJ!$B149:FC149)</f>
        <v>56.678307735796196</v>
      </c>
      <c r="AC175" s="53">
        <f>SUMPRODUCT(--(AC$9=YEAR(Quarterly_PJ!$B$9:FC$9)),Quarterly_PJ!$B149:FC149)</f>
        <v>57.567178219497094</v>
      </c>
      <c r="AD175" s="53">
        <f>SUMPRODUCT(--(AD$9=YEAR(Quarterly_PJ!$B$9:FC$9)),Quarterly_PJ!$B149:FC149)</f>
        <v>61.562818108356716</v>
      </c>
      <c r="AE175" s="53">
        <f>SUMPRODUCT(--(AE$9=YEAR(Quarterly_PJ!$B$9:FC$9)),Quarterly_PJ!$B149:FC149)</f>
        <v>63.817149996274267</v>
      </c>
      <c r="AF175" s="53">
        <f>SUMPRODUCT(--(AF$9=YEAR(Quarterly_PJ!$B$9:FC$9)),Quarterly_PJ!$B149:FC149)</f>
        <v>64.399491580019145</v>
      </c>
      <c r="AG175" s="53">
        <f>SUMPRODUCT(--(AG$9=YEAR(Quarterly_PJ!$B$9:FC$9)),Quarterly_PJ!$B149:FC149)</f>
        <v>68.787571032836397</v>
      </c>
      <c r="AH175" s="53">
        <f>SUMPRODUCT(--(AH$9=YEAR(Quarterly_PJ!$B$9:FC$9)),Quarterly_PJ!$B149:FC149)</f>
        <v>70.827013704640194</v>
      </c>
      <c r="AI175" s="53">
        <f>SUMPRODUCT(--(AI$9=YEAR(Quarterly_PJ!$B$9:FC$9)),Quarterly_PJ!$B149:FC149)</f>
        <v>73.294787804607722</v>
      </c>
      <c r="AJ175" s="53">
        <f>SUMPRODUCT(--(AJ$9=YEAR(Quarterly_PJ!$B$9:FC$9)),Quarterly_PJ!$B149:FC149)</f>
        <v>74.727745567037005</v>
      </c>
      <c r="AK175" s="53">
        <f>SUMPRODUCT(--(AK$9=YEAR(Quarterly_PJ!$B$9:FC$9)),Quarterly_PJ!$B149:FC149)</f>
        <v>74.22839394408274</v>
      </c>
      <c r="AL175" s="53">
        <f>SUMPRODUCT(--(AL$9=YEAR(Quarterly_PJ!$B$9:FC$9)),Quarterly_PJ!$B149:FC149)</f>
        <v>76.882427390654797</v>
      </c>
      <c r="AM175" s="53">
        <f>SUMPRODUCT(--(AM$9=YEAR(Quarterly_PJ!$B$9:FC$9)),Quarterly_PJ!$B149:FC149)</f>
        <v>79.156573653060406</v>
      </c>
      <c r="AN175" s="53">
        <f>SUMPRODUCT(--(AN$9=YEAR(Quarterly_PJ!$B$9:FC$9)),Quarterly_PJ!$B149:FC149)</f>
        <v>79.982065147723603</v>
      </c>
      <c r="AO175" s="53">
        <f>SUMPRODUCT(--(AO$9=YEAR(Quarterly_PJ!$B$9:FF$9)),Quarterly_PJ!$B149:FF149)</f>
        <v>82.27478134705126</v>
      </c>
      <c r="AP175" s="53">
        <f>SUMPRODUCT(--(AP$9=YEAR(Quarterly_PJ!$B$9:FI$9)),Quarterly_PJ!$B149:FI149)</f>
        <v>83.702297037726552</v>
      </c>
      <c r="AQ175" s="53">
        <f>SUMPRODUCT(--(AQ$9=YEAR(Quarterly_PJ!$B$9:FU$9)),Quarterly_PJ!$B149:FU149)</f>
        <v>87.507145647820309</v>
      </c>
      <c r="AR175" s="53">
        <f>SUMPRODUCT(--(AR$9=YEAR(Quarterly_PJ!$B$9:FS$9)),Quarterly_PJ!$B149:FS149)</f>
        <v>89.759359340168217</v>
      </c>
      <c r="AS175" s="53">
        <f>SUMPRODUCT(--(AS$9=YEAR(Quarterly_PJ!$B$9:FU$9)),Quarterly_PJ!$B149:FU149)</f>
        <v>99.646009233104849</v>
      </c>
    </row>
    <row r="176" spans="1:45" ht="15" x14ac:dyDescent="0.25">
      <c r="A176" s="46" t="s">
        <v>24</v>
      </c>
      <c r="B176" s="53">
        <f>SUMPRODUCT(--(B$9=YEAR(Quarterly_PJ!$B$9:FC$9)),Quarterly_PJ!$B150:FC150)</f>
        <v>0</v>
      </c>
      <c r="C176" s="53">
        <f>SUMPRODUCT(--(C$9=YEAR(Quarterly_PJ!$B$9:FC$9)),Quarterly_PJ!$B150:FC150)</f>
        <v>0</v>
      </c>
      <c r="D176" s="53">
        <f>SUMPRODUCT(--(D$9=YEAR(Quarterly_PJ!$B$9:FC$9)),Quarterly_PJ!$B150:FC150)</f>
        <v>0</v>
      </c>
      <c r="E176" s="53">
        <f>SUMPRODUCT(--(E$9=YEAR(Quarterly_PJ!$B$9:FC$9)),Quarterly_PJ!$B150:FC150)</f>
        <v>0</v>
      </c>
      <c r="F176" s="53">
        <f>SUMPRODUCT(--(F$9=YEAR(Quarterly_PJ!$B$9:FC$9)),Quarterly_PJ!$B150:FC150)</f>
        <v>0</v>
      </c>
      <c r="G176" s="53">
        <f>SUMPRODUCT(--(G$9=YEAR(Quarterly_PJ!$B$9:FC$9)),Quarterly_PJ!$B150:FC150)</f>
        <v>0</v>
      </c>
      <c r="H176" s="53">
        <f>SUMPRODUCT(--(H$9=YEAR(Quarterly_PJ!$B$9:FC$9)),Quarterly_PJ!$B150:FC150)</f>
        <v>0</v>
      </c>
      <c r="I176" s="53">
        <f>SUMPRODUCT(--(I$9=YEAR(Quarterly_PJ!$B$9:FC$9)),Quarterly_PJ!$B150:FC150)</f>
        <v>0</v>
      </c>
      <c r="J176" s="53">
        <f>SUMPRODUCT(--(J$9=YEAR(Quarterly_PJ!$B$9:FC$9)),Quarterly_PJ!$B150:FC150)</f>
        <v>0</v>
      </c>
      <c r="K176" s="53">
        <f>SUMPRODUCT(--(K$9=YEAR(Quarterly_PJ!$B$9:FC$9)),Quarterly_PJ!$B150:FC150)</f>
        <v>0</v>
      </c>
      <c r="L176" s="53">
        <f>SUMPRODUCT(--(L$9=YEAR(Quarterly_PJ!$B$9:FC$9)),Quarterly_PJ!$B150:FC150)</f>
        <v>0.98547245620352641</v>
      </c>
      <c r="M176" s="53">
        <f>SUMPRODUCT(--(M$9=YEAR(Quarterly_PJ!$B$9:FC$9)),Quarterly_PJ!$B150:FC150)</f>
        <v>1.7187122095623908</v>
      </c>
      <c r="N176" s="53">
        <f>SUMPRODUCT(--(N$9=YEAR(Quarterly_PJ!$B$9:FC$9)),Quarterly_PJ!$B150:FC150)</f>
        <v>1.9389499621506148</v>
      </c>
      <c r="O176" s="53">
        <f>SUMPRODUCT(--(O$9=YEAR(Quarterly_PJ!$B$9:FC$9)),Quarterly_PJ!$B150:FC150)</f>
        <v>1.8627683025337609</v>
      </c>
      <c r="P176" s="53">
        <f>SUMPRODUCT(--(P$9=YEAR(Quarterly_PJ!$B$9:FC$9)),Quarterly_PJ!$B150:FC150)</f>
        <v>1.8834087165319549</v>
      </c>
      <c r="Q176" s="53">
        <f>SUMPRODUCT(--(Q$9=YEAR(Quarterly_PJ!$B$9:FC$9)),Quarterly_PJ!$B150:FC150)</f>
        <v>1.7293204665596715</v>
      </c>
      <c r="R176" s="53">
        <f>SUMPRODUCT(--(R$9=YEAR(Quarterly_PJ!$B$9:FC$9)),Quarterly_PJ!$B150:FC150)</f>
        <v>1.6919817967471513</v>
      </c>
      <c r="S176" s="53">
        <f>SUMPRODUCT(--(S$9=YEAR(Quarterly_PJ!$B$9:FC$9)),Quarterly_PJ!$B150:FC150)</f>
        <v>1.8227511760382327</v>
      </c>
      <c r="T176" s="53">
        <f>SUMPRODUCT(--(T$9=YEAR(Quarterly_PJ!$B$9:FC$9)),Quarterly_PJ!$B150:FC150)</f>
        <v>1.6430495962941776</v>
      </c>
      <c r="U176" s="53">
        <f>SUMPRODUCT(--(U$9=YEAR(Quarterly_PJ!$B$9:FC$9)),Quarterly_PJ!$B150:FC150)</f>
        <v>1.5602766818365306</v>
      </c>
      <c r="V176" s="53">
        <f>SUMPRODUCT(--(V$9=YEAR(Quarterly_PJ!$B$9:FC$9)),Quarterly_PJ!$B150:FC150)</f>
        <v>1.5550970300584392</v>
      </c>
      <c r="W176" s="53">
        <f>SUMPRODUCT(--(W$9=YEAR(Quarterly_PJ!$B$9:FC$9)),Quarterly_PJ!$B150:FC150)</f>
        <v>1.267444992906831</v>
      </c>
      <c r="X176" s="53">
        <f>SUMPRODUCT(--(X$9=YEAR(Quarterly_PJ!$B$9:FC$9)),Quarterly_PJ!$B150:FC150)</f>
        <v>1.1275835593786327</v>
      </c>
      <c r="Y176" s="53">
        <f>SUMPRODUCT(--(Y$9=YEAR(Quarterly_PJ!$B$9:FC$9)),Quarterly_PJ!$B150:FC150)</f>
        <v>0.83252234845380757</v>
      </c>
      <c r="Z176" s="53">
        <f>SUMPRODUCT(--(Z$9=YEAR(Quarterly_PJ!$B$9:FC$9)),Quarterly_PJ!$B150:FC150)</f>
        <v>0.90295585355138874</v>
      </c>
      <c r="AA176" s="53">
        <f>SUMPRODUCT(--(AA$9=YEAR(Quarterly_PJ!$B$9:FC$9)),Quarterly_PJ!$B150:FC150)</f>
        <v>0.84142798409282993</v>
      </c>
      <c r="AB176" s="53">
        <f>SUMPRODUCT(--(AB$9=YEAR(Quarterly_PJ!$B$9:FC$9)),Quarterly_PJ!$B150:FC150)</f>
        <v>0.93739785595791136</v>
      </c>
      <c r="AC176" s="53">
        <f>SUMPRODUCT(--(AC$9=YEAR(Quarterly_PJ!$B$9:FC$9)),Quarterly_PJ!$B150:FC150)</f>
        <v>1.1369505426909099</v>
      </c>
      <c r="AD176" s="53">
        <f>SUMPRODUCT(--(AD$9=YEAR(Quarterly_PJ!$B$9:FC$9)),Quarterly_PJ!$B150:FC150)</f>
        <v>1.2827078048842027</v>
      </c>
      <c r="AE176" s="53">
        <f>SUMPRODUCT(--(AE$9=YEAR(Quarterly_PJ!$B$9:FC$9)),Quarterly_PJ!$B150:FC150)</f>
        <v>1.0856060652853494</v>
      </c>
      <c r="AF176" s="53">
        <f>SUMPRODUCT(--(AF$9=YEAR(Quarterly_PJ!$B$9:FC$9)),Quarterly_PJ!$B150:FC150)</f>
        <v>1.1479491781686315</v>
      </c>
      <c r="AG176" s="53">
        <f>SUMPRODUCT(--(AG$9=YEAR(Quarterly_PJ!$B$9:FC$9)),Quarterly_PJ!$B150:FC150)</f>
        <v>1.0977309934935688</v>
      </c>
      <c r="AH176" s="53">
        <f>SUMPRODUCT(--(AH$9=YEAR(Quarterly_PJ!$B$9:FC$9)),Quarterly_PJ!$B150:FC150)</f>
        <v>1.0598117062098149</v>
      </c>
      <c r="AI176" s="53">
        <f>SUMPRODUCT(--(AI$9=YEAR(Quarterly_PJ!$B$9:FC$9)),Quarterly_PJ!$B150:FC150)</f>
        <v>1.0174663149686813</v>
      </c>
      <c r="AJ176" s="53">
        <f>SUMPRODUCT(--(AJ$9=YEAR(Quarterly_PJ!$B$9:FC$9)),Quarterly_PJ!$B150:FC150)</f>
        <v>0.90475389940267592</v>
      </c>
      <c r="AK176" s="53">
        <f>SUMPRODUCT(--(AK$9=YEAR(Quarterly_PJ!$B$9:FC$9)),Quarterly_PJ!$B150:FC150)</f>
        <v>0.76865731852262642</v>
      </c>
      <c r="AL176" s="53">
        <f>SUMPRODUCT(--(AL$9=YEAR(Quarterly_PJ!$B$9:FC$9)),Quarterly_PJ!$B150:FC150)</f>
        <v>0.65507043631728978</v>
      </c>
      <c r="AM176" s="53">
        <f>SUMPRODUCT(--(AM$9=YEAR(Quarterly_PJ!$B$9:FC$9)),Quarterly_PJ!$B150:FC150)</f>
        <v>0.45097502372759346</v>
      </c>
      <c r="AN176" s="53">
        <f>SUMPRODUCT(--(AN$9=YEAR(Quarterly_PJ!$B$9:FC$9)),Quarterly_PJ!$B150:FC150)</f>
        <v>0.39408022129895909</v>
      </c>
      <c r="AO176" s="53">
        <f>SUMPRODUCT(--(AO$9=YEAR(Quarterly_PJ!$B$9:FF$9)),Quarterly_PJ!$B150:FF150)</f>
        <v>0.3025126779335765</v>
      </c>
      <c r="AP176" s="53">
        <f>SUMPRODUCT(--(AP$9=YEAR(Quarterly_PJ!$B$9:FI$9)),Quarterly_PJ!$B150:FI150)</f>
        <v>0.3776019265560821</v>
      </c>
      <c r="AQ176" s="53">
        <f>SUMPRODUCT(--(AQ$9=YEAR(Quarterly_PJ!$B$9:FU$9)),Quarterly_PJ!$B150:FU150)</f>
        <v>0.36190910145998528</v>
      </c>
      <c r="AR176" s="53">
        <f>SUMPRODUCT(--(AR$9=YEAR(Quarterly_PJ!$B$9:FS$9)),Quarterly_PJ!$B150:FS150)</f>
        <v>0.31254388353201978</v>
      </c>
      <c r="AS176" s="53">
        <f>SUMPRODUCT(--(AS$9=YEAR(Quarterly_PJ!$B$9:FU$9)),Quarterly_PJ!$B150:FU150)</f>
        <v>0.23998465035521521</v>
      </c>
    </row>
    <row r="177" spans="1:45" s="30" customFormat="1" ht="15" x14ac:dyDescent="0.25">
      <c r="A177" s="44" t="s">
        <v>36</v>
      </c>
      <c r="B177" s="28">
        <f t="shared" ref="B177:AP177" si="61">SUM(B178:B178)</f>
        <v>2.8258234810523986</v>
      </c>
      <c r="C177" s="28">
        <f t="shared" si="61"/>
        <v>4.1454947311325077</v>
      </c>
      <c r="D177" s="28">
        <f t="shared" si="61"/>
        <v>4.2163407349853514</v>
      </c>
      <c r="E177" s="28">
        <f t="shared" si="61"/>
        <v>3.1961656111221313</v>
      </c>
      <c r="F177" s="28">
        <f t="shared" si="61"/>
        <v>2.6399839919700621</v>
      </c>
      <c r="G177" s="28">
        <f t="shared" si="61"/>
        <v>2.7314548602142334</v>
      </c>
      <c r="H177" s="28">
        <f t="shared" si="61"/>
        <v>2.4448695920372012</v>
      </c>
      <c r="I177" s="28">
        <f t="shared" si="61"/>
        <v>2.0347971704406738</v>
      </c>
      <c r="J177" s="28">
        <f t="shared" si="61"/>
        <v>1.6743288452377318</v>
      </c>
      <c r="K177" s="28">
        <f t="shared" si="61"/>
        <v>1.1366944583930969</v>
      </c>
      <c r="L177" s="28">
        <f t="shared" si="61"/>
        <v>1.6718836912460324</v>
      </c>
      <c r="M177" s="28">
        <f t="shared" si="61"/>
        <v>2.2066058090209957</v>
      </c>
      <c r="N177" s="28">
        <f t="shared" si="61"/>
        <v>2.3804451599998475</v>
      </c>
      <c r="O177" s="28">
        <f t="shared" si="61"/>
        <v>2.739047791591644</v>
      </c>
      <c r="P177" s="28">
        <f t="shared" si="61"/>
        <v>3.2685340586586</v>
      </c>
      <c r="Q177" s="28">
        <f t="shared" si="61"/>
        <v>2.6629295168800349</v>
      </c>
      <c r="R177" s="28">
        <f t="shared" si="61"/>
        <v>3.1970991119928307</v>
      </c>
      <c r="S177" s="28">
        <f t="shared" si="61"/>
        <v>3.1748786087971483</v>
      </c>
      <c r="T177" s="28">
        <f t="shared" si="61"/>
        <v>3.1673906821877398</v>
      </c>
      <c r="U177" s="28">
        <f t="shared" si="61"/>
        <v>3.0990895851507707</v>
      </c>
      <c r="V177" s="28">
        <f t="shared" si="61"/>
        <v>3.8716542193440264</v>
      </c>
      <c r="W177" s="28">
        <f t="shared" si="61"/>
        <v>4.0229333054950329</v>
      </c>
      <c r="X177" s="28">
        <f t="shared" si="61"/>
        <v>3.4717432176863969</v>
      </c>
      <c r="Y177" s="28">
        <f t="shared" si="61"/>
        <v>2.227448486557881</v>
      </c>
      <c r="Z177" s="28">
        <f t="shared" si="61"/>
        <v>1.783034360641583</v>
      </c>
      <c r="AA177" s="28">
        <f t="shared" si="61"/>
        <v>2.6951777357046609</v>
      </c>
      <c r="AB177" s="28">
        <f t="shared" si="61"/>
        <v>5.0863976149614389</v>
      </c>
      <c r="AC177" s="28">
        <f t="shared" si="61"/>
        <v>4.4258245705455614</v>
      </c>
      <c r="AD177" s="28">
        <f t="shared" si="61"/>
        <v>4.9025051108353876</v>
      </c>
      <c r="AE177" s="28">
        <f t="shared" si="61"/>
        <v>5.0417872563045671</v>
      </c>
      <c r="AF177" s="28">
        <f t="shared" si="61"/>
        <v>4.5242075928741237</v>
      </c>
      <c r="AG177" s="28">
        <f t="shared" si="61"/>
        <v>5.3687596758324432</v>
      </c>
      <c r="AH177" s="28">
        <f t="shared" si="61"/>
        <v>4.3624804317324948</v>
      </c>
      <c r="AI177" s="28">
        <f t="shared" si="61"/>
        <v>4.811866727715822</v>
      </c>
      <c r="AJ177" s="28">
        <f t="shared" si="61"/>
        <v>3.8436986240656039</v>
      </c>
      <c r="AK177" s="28">
        <f t="shared" si="61"/>
        <v>4.0004063985518341</v>
      </c>
      <c r="AL177" s="28">
        <f t="shared" si="61"/>
        <v>3.4463630035234449</v>
      </c>
      <c r="AM177" s="28">
        <f t="shared" si="61"/>
        <v>3.9249148378631973</v>
      </c>
      <c r="AN177" s="28">
        <f t="shared" si="61"/>
        <v>3.997062313519244</v>
      </c>
      <c r="AO177" s="28">
        <f t="shared" si="61"/>
        <v>5.1358015432213513</v>
      </c>
      <c r="AP177" s="28">
        <f t="shared" si="61"/>
        <v>4.3590426922090009</v>
      </c>
      <c r="AQ177" s="28">
        <f>SUM(AQ178:AQ178)</f>
        <v>5.8600261216429228</v>
      </c>
      <c r="AR177" s="28">
        <f>SUM(AR178:AR178)</f>
        <v>4.1101307801336882</v>
      </c>
      <c r="AS177" s="28">
        <f>SUM(AS178:AS178)</f>
        <v>4.3441481286872623</v>
      </c>
    </row>
    <row r="178" spans="1:45" ht="15" x14ac:dyDescent="0.25">
      <c r="A178" s="46" t="s">
        <v>27</v>
      </c>
      <c r="B178" s="53">
        <f>SUMPRODUCT(--(B$9=YEAR(Quarterly_PJ!$B$9:FC$9)),Quarterly_PJ!$B152:FC152)</f>
        <v>2.8258234810523986</v>
      </c>
      <c r="C178" s="53">
        <f>SUMPRODUCT(--(C$9=YEAR(Quarterly_PJ!$B$9:FC$9)),Quarterly_PJ!$B152:FC152)</f>
        <v>4.1454947311325077</v>
      </c>
      <c r="D178" s="53">
        <f>SUMPRODUCT(--(D$9=YEAR(Quarterly_PJ!$B$9:FC$9)),Quarterly_PJ!$B152:FC152)</f>
        <v>4.2163407349853514</v>
      </c>
      <c r="E178" s="53">
        <f>SUMPRODUCT(--(E$9=YEAR(Quarterly_PJ!$B$9:FC$9)),Quarterly_PJ!$B152:FC152)</f>
        <v>3.1961656111221313</v>
      </c>
      <c r="F178" s="53">
        <f>SUMPRODUCT(--(F$9=YEAR(Quarterly_PJ!$B$9:FC$9)),Quarterly_PJ!$B152:FC152)</f>
        <v>2.6399839919700621</v>
      </c>
      <c r="G178" s="53">
        <f>SUMPRODUCT(--(G$9=YEAR(Quarterly_PJ!$B$9:FC$9)),Quarterly_PJ!$B152:FC152)</f>
        <v>2.7314548602142334</v>
      </c>
      <c r="H178" s="53">
        <f>SUMPRODUCT(--(H$9=YEAR(Quarterly_PJ!$B$9:FC$9)),Quarterly_PJ!$B152:FC152)</f>
        <v>2.4448695920372012</v>
      </c>
      <c r="I178" s="53">
        <f>SUMPRODUCT(--(I$9=YEAR(Quarterly_PJ!$B$9:FC$9)),Quarterly_PJ!$B152:FC152)</f>
        <v>2.0347971704406738</v>
      </c>
      <c r="J178" s="53">
        <f>SUMPRODUCT(--(J$9=YEAR(Quarterly_PJ!$B$9:FC$9)),Quarterly_PJ!$B152:FC152)</f>
        <v>1.6743288452377318</v>
      </c>
      <c r="K178" s="53">
        <f>SUMPRODUCT(--(K$9=YEAR(Quarterly_PJ!$B$9:FC$9)),Quarterly_PJ!$B152:FC152)</f>
        <v>1.1366944583930969</v>
      </c>
      <c r="L178" s="53">
        <f>SUMPRODUCT(--(L$9=YEAR(Quarterly_PJ!$B$9:FC$9)),Quarterly_PJ!$B152:FC152)</f>
        <v>1.6718836912460324</v>
      </c>
      <c r="M178" s="53">
        <f>SUMPRODUCT(--(M$9=YEAR(Quarterly_PJ!$B$9:FC$9)),Quarterly_PJ!$B152:FC152)</f>
        <v>2.2066058090209957</v>
      </c>
      <c r="N178" s="53">
        <f>SUMPRODUCT(--(N$9=YEAR(Quarterly_PJ!$B$9:FC$9)),Quarterly_PJ!$B152:FC152)</f>
        <v>2.3804451599998475</v>
      </c>
      <c r="O178" s="53">
        <f>SUMPRODUCT(--(O$9=YEAR(Quarterly_PJ!$B$9:FC$9)),Quarterly_PJ!$B152:FC152)</f>
        <v>2.739047791591644</v>
      </c>
      <c r="P178" s="53">
        <f>SUMPRODUCT(--(P$9=YEAR(Quarterly_PJ!$B$9:FC$9)),Quarterly_PJ!$B152:FC152)</f>
        <v>3.2685340586586</v>
      </c>
      <c r="Q178" s="53">
        <f>SUMPRODUCT(--(Q$9=YEAR(Quarterly_PJ!$B$9:FC$9)),Quarterly_PJ!$B152:FC152)</f>
        <v>2.6629295168800349</v>
      </c>
      <c r="R178" s="53">
        <f>SUMPRODUCT(--(R$9=YEAR(Quarterly_PJ!$B$9:FC$9)),Quarterly_PJ!$B152:FC152)</f>
        <v>3.1970991119928307</v>
      </c>
      <c r="S178" s="53">
        <f>SUMPRODUCT(--(S$9=YEAR(Quarterly_PJ!$B$9:FC$9)),Quarterly_PJ!$B152:FC152)</f>
        <v>3.1748786087971483</v>
      </c>
      <c r="T178" s="53">
        <f>SUMPRODUCT(--(T$9=YEAR(Quarterly_PJ!$B$9:FC$9)),Quarterly_PJ!$B152:FC152)</f>
        <v>3.1673906821877398</v>
      </c>
      <c r="U178" s="53">
        <f>SUMPRODUCT(--(U$9=YEAR(Quarterly_PJ!$B$9:FC$9)),Quarterly_PJ!$B152:FC152)</f>
        <v>3.0990895851507707</v>
      </c>
      <c r="V178" s="53">
        <f>SUMPRODUCT(--(V$9=YEAR(Quarterly_PJ!$B$9:FC$9)),Quarterly_PJ!$B152:FC152)</f>
        <v>3.8716542193440264</v>
      </c>
      <c r="W178" s="53">
        <f>SUMPRODUCT(--(W$9=YEAR(Quarterly_PJ!$B$9:FC$9)),Quarterly_PJ!$B152:FC152)</f>
        <v>4.0229333054950329</v>
      </c>
      <c r="X178" s="53">
        <f>SUMPRODUCT(--(X$9=YEAR(Quarterly_PJ!$B$9:FC$9)),Quarterly_PJ!$B152:FC152)</f>
        <v>3.4717432176863969</v>
      </c>
      <c r="Y178" s="53">
        <f>SUMPRODUCT(--(Y$9=YEAR(Quarterly_PJ!$B$9:FC$9)),Quarterly_PJ!$B152:FC152)</f>
        <v>2.227448486557881</v>
      </c>
      <c r="Z178" s="53">
        <f>SUMPRODUCT(--(Z$9=YEAR(Quarterly_PJ!$B$9:FC$9)),Quarterly_PJ!$B152:FC152)</f>
        <v>1.783034360641583</v>
      </c>
      <c r="AA178" s="53">
        <f>SUMPRODUCT(--(AA$9=YEAR(Quarterly_PJ!$B$9:FC$9)),Quarterly_PJ!$B152:FC152)</f>
        <v>2.6951777357046609</v>
      </c>
      <c r="AB178" s="53">
        <f>SUMPRODUCT(--(AB$9=YEAR(Quarterly_PJ!$B$9:FC$9)),Quarterly_PJ!$B152:FC152)</f>
        <v>5.0863976149614389</v>
      </c>
      <c r="AC178" s="53">
        <f>SUMPRODUCT(--(AC$9=YEAR(Quarterly_PJ!$B$9:FC$9)),Quarterly_PJ!$B152:FC152)</f>
        <v>4.4258245705455614</v>
      </c>
      <c r="AD178" s="53">
        <f>SUMPRODUCT(--(AD$9=YEAR(Quarterly_PJ!$B$9:FC$9)),Quarterly_PJ!$B152:FC152)</f>
        <v>4.9025051108353876</v>
      </c>
      <c r="AE178" s="53">
        <f>SUMPRODUCT(--(AE$9=YEAR(Quarterly_PJ!$B$9:FC$9)),Quarterly_PJ!$B152:FC152)</f>
        <v>5.0417872563045671</v>
      </c>
      <c r="AF178" s="53">
        <f>SUMPRODUCT(--(AF$9=YEAR(Quarterly_PJ!$B$9:FC$9)),Quarterly_PJ!$B152:FC152)</f>
        <v>4.5242075928741237</v>
      </c>
      <c r="AG178" s="53">
        <f>SUMPRODUCT(--(AG$9=YEAR(Quarterly_PJ!$B$9:FC$9)),Quarterly_PJ!$B152:FC152)</f>
        <v>5.3687596758324432</v>
      </c>
      <c r="AH178" s="53">
        <f>SUMPRODUCT(--(AH$9=YEAR(Quarterly_PJ!$B$9:FC$9)),Quarterly_PJ!$B152:FC152)</f>
        <v>4.3624804317324948</v>
      </c>
      <c r="AI178" s="53">
        <f>SUMPRODUCT(--(AI$9=YEAR(Quarterly_PJ!$B$9:FC$9)),Quarterly_PJ!$B152:FC152)</f>
        <v>4.811866727715822</v>
      </c>
      <c r="AJ178" s="53">
        <f>SUMPRODUCT(--(AJ$9=YEAR(Quarterly_PJ!$B$9:FC$9)),Quarterly_PJ!$B152:FC152)</f>
        <v>3.8436986240656039</v>
      </c>
      <c r="AK178" s="53">
        <f>SUMPRODUCT(--(AK$9=YEAR(Quarterly_PJ!$B$9:FC$9)),Quarterly_PJ!$B152:FC152)</f>
        <v>4.0004063985518341</v>
      </c>
      <c r="AL178" s="53">
        <f>SUMPRODUCT(--(AL$9=YEAR(Quarterly_PJ!$B$9:FC$9)),Quarterly_PJ!$B152:FC152)</f>
        <v>3.4463630035234449</v>
      </c>
      <c r="AM178" s="53">
        <f>SUMPRODUCT(--(AM$9=YEAR(Quarterly_PJ!$B$9:FC$9)),Quarterly_PJ!$B152:FC152)</f>
        <v>3.9249148378631973</v>
      </c>
      <c r="AN178" s="53">
        <f>SUMPRODUCT(--(AN$9=YEAR(Quarterly_PJ!$B$9:FC$9)),Quarterly_PJ!$B152:FC152)</f>
        <v>3.997062313519244</v>
      </c>
      <c r="AO178" s="53">
        <f>SUMPRODUCT(--(AO$9=YEAR(Quarterly_PJ!$B$9:FF$9)),Quarterly_PJ!$B152:FF152)</f>
        <v>5.1358015432213513</v>
      </c>
      <c r="AP178" s="53">
        <f>SUMPRODUCT(--(AP$9=YEAR(Quarterly_PJ!$B$9:FI$9)),Quarterly_PJ!$B152:FI152)</f>
        <v>4.3590426922090009</v>
      </c>
      <c r="AQ178" s="53">
        <f>SUMPRODUCT(--(AQ$9=YEAR(Quarterly_PJ!$B$9:FU$9)),Quarterly_PJ!$B152:FU152)</f>
        <v>5.8600261216429228</v>
      </c>
      <c r="AR178" s="53">
        <f>SUMPRODUCT(--(AR$9=YEAR(Quarterly_PJ!$B$9:FS$9)),Quarterly_PJ!$B152:FS152)</f>
        <v>4.1101307801336882</v>
      </c>
      <c r="AS178" s="53">
        <f>SUMPRODUCT(--(AS$9=YEAR(Quarterly_PJ!$B$9:FU$9)),Quarterly_PJ!$B152:FU152)</f>
        <v>4.3441481286872623</v>
      </c>
    </row>
    <row r="179" spans="1:45" s="30" customFormat="1" ht="15" x14ac:dyDescent="0.25">
      <c r="A179" s="44" t="s">
        <v>37</v>
      </c>
      <c r="B179" s="28">
        <f t="shared" ref="B179:AP179" si="62">B180</f>
        <v>7.0586538899999987</v>
      </c>
      <c r="C179" s="28">
        <f t="shared" si="62"/>
        <v>7.0970640099999986</v>
      </c>
      <c r="D179" s="28">
        <f t="shared" si="62"/>
        <v>7.5066562800000005</v>
      </c>
      <c r="E179" s="28">
        <f t="shared" si="62"/>
        <v>7.9495939199999999</v>
      </c>
      <c r="F179" s="28">
        <f t="shared" si="62"/>
        <v>7.9486725800000002</v>
      </c>
      <c r="G179" s="28">
        <f t="shared" si="62"/>
        <v>8.1089704099999995</v>
      </c>
      <c r="H179" s="28">
        <f t="shared" si="62"/>
        <v>7.0527909499999986</v>
      </c>
      <c r="I179" s="28">
        <f t="shared" si="62"/>
        <v>6.3204471699999996</v>
      </c>
      <c r="J179" s="28">
        <f t="shared" si="62"/>
        <v>6.3423947299999988</v>
      </c>
      <c r="K179" s="28">
        <f t="shared" si="62"/>
        <v>6.0918950399999998</v>
      </c>
      <c r="L179" s="28">
        <f t="shared" si="62"/>
        <v>6.6789546300000007</v>
      </c>
      <c r="M179" s="28">
        <f t="shared" si="62"/>
        <v>6.7905945199999991</v>
      </c>
      <c r="N179" s="28">
        <f t="shared" si="62"/>
        <v>6.6546166399999995</v>
      </c>
      <c r="O179" s="28">
        <f t="shared" si="62"/>
        <v>7.6077535000000003</v>
      </c>
      <c r="P179" s="28">
        <f t="shared" si="62"/>
        <v>8.5945398999999991</v>
      </c>
      <c r="Q179" s="28">
        <f t="shared" si="62"/>
        <v>11.133444889999996</v>
      </c>
      <c r="R179" s="28">
        <f t="shared" si="62"/>
        <v>13.873742304357435</v>
      </c>
      <c r="S179" s="28">
        <f t="shared" si="62"/>
        <v>12.032514448548493</v>
      </c>
      <c r="T179" s="28">
        <f t="shared" si="62"/>
        <v>11.933387288278787</v>
      </c>
      <c r="U179" s="28">
        <f t="shared" si="62"/>
        <v>13.774983226839478</v>
      </c>
      <c r="V179" s="28">
        <f t="shared" si="62"/>
        <v>15.880127627867548</v>
      </c>
      <c r="W179" s="28">
        <f t="shared" si="62"/>
        <v>16.341279811964259</v>
      </c>
      <c r="X179" s="28">
        <f t="shared" si="62"/>
        <v>16.011649726677074</v>
      </c>
      <c r="Y179" s="28">
        <f t="shared" si="62"/>
        <v>15.295666627639442</v>
      </c>
      <c r="Z179" s="28">
        <f t="shared" si="62"/>
        <v>16.064818957172541</v>
      </c>
      <c r="AA179" s="28">
        <f t="shared" si="62"/>
        <v>15.822773441068477</v>
      </c>
      <c r="AB179" s="28">
        <f t="shared" si="62"/>
        <v>17.175186237338973</v>
      </c>
      <c r="AC179" s="28">
        <f t="shared" si="62"/>
        <v>17.609237595825974</v>
      </c>
      <c r="AD179" s="28">
        <f t="shared" si="62"/>
        <v>16.338926168721425</v>
      </c>
      <c r="AE179" s="28">
        <f t="shared" si="62"/>
        <v>18.178864707814089</v>
      </c>
      <c r="AF179" s="28">
        <f t="shared" si="62"/>
        <v>18.722764300068196</v>
      </c>
      <c r="AG179" s="28">
        <f t="shared" si="62"/>
        <v>17.41439067867579</v>
      </c>
      <c r="AH179" s="28">
        <f t="shared" si="62"/>
        <v>17.71501307023269</v>
      </c>
      <c r="AI179" s="28">
        <f t="shared" si="62"/>
        <v>14.587627077898958</v>
      </c>
      <c r="AJ179" s="28">
        <f t="shared" si="62"/>
        <v>15.77881290894365</v>
      </c>
      <c r="AK179" s="28">
        <f t="shared" si="62"/>
        <v>15.02444079889802</v>
      </c>
      <c r="AL179" s="28">
        <f t="shared" si="62"/>
        <v>14.694389848636785</v>
      </c>
      <c r="AM179" s="28">
        <f t="shared" si="62"/>
        <v>14.016499015516056</v>
      </c>
      <c r="AN179" s="28">
        <f t="shared" si="62"/>
        <v>11.958228462224456</v>
      </c>
      <c r="AO179" s="28">
        <f t="shared" si="62"/>
        <v>12.412302296286391</v>
      </c>
      <c r="AP179" s="28">
        <f t="shared" si="62"/>
        <v>12.384962594554114</v>
      </c>
      <c r="AQ179" s="28">
        <f>AQ180</f>
        <v>12.412373126477394</v>
      </c>
      <c r="AR179" s="28">
        <f>AR180</f>
        <v>13.574472093968776</v>
      </c>
      <c r="AS179" s="28">
        <f>AS180</f>
        <v>14.505608538524617</v>
      </c>
    </row>
    <row r="180" spans="1:45" ht="15" x14ac:dyDescent="0.25">
      <c r="A180" s="46" t="s">
        <v>28</v>
      </c>
      <c r="B180" s="53">
        <f>SUM(B181:B183)</f>
        <v>7.0586538899999987</v>
      </c>
      <c r="C180" s="53">
        <f t="shared" ref="C180:AN180" si="63">SUM(C181:C183)</f>
        <v>7.0970640099999986</v>
      </c>
      <c r="D180" s="53">
        <f t="shared" si="63"/>
        <v>7.5066562800000005</v>
      </c>
      <c r="E180" s="53">
        <f t="shared" si="63"/>
        <v>7.9495939199999999</v>
      </c>
      <c r="F180" s="53">
        <f t="shared" si="63"/>
        <v>7.9486725800000002</v>
      </c>
      <c r="G180" s="53">
        <f t="shared" si="63"/>
        <v>8.1089704099999995</v>
      </c>
      <c r="H180" s="53">
        <f t="shared" si="63"/>
        <v>7.0527909499999986</v>
      </c>
      <c r="I180" s="53">
        <f t="shared" si="63"/>
        <v>6.3204471699999996</v>
      </c>
      <c r="J180" s="53">
        <f t="shared" si="63"/>
        <v>6.3423947299999988</v>
      </c>
      <c r="K180" s="53">
        <f t="shared" si="63"/>
        <v>6.0918950399999998</v>
      </c>
      <c r="L180" s="53">
        <f t="shared" si="63"/>
        <v>6.6789546300000007</v>
      </c>
      <c r="M180" s="53">
        <f t="shared" si="63"/>
        <v>6.7905945199999991</v>
      </c>
      <c r="N180" s="53">
        <f t="shared" si="63"/>
        <v>6.6546166399999995</v>
      </c>
      <c r="O180" s="53">
        <f t="shared" si="63"/>
        <v>7.6077535000000003</v>
      </c>
      <c r="P180" s="53">
        <f t="shared" si="63"/>
        <v>8.5945398999999991</v>
      </c>
      <c r="Q180" s="53">
        <f t="shared" si="63"/>
        <v>11.133444889999996</v>
      </c>
      <c r="R180" s="53">
        <f t="shared" si="63"/>
        <v>13.873742304357435</v>
      </c>
      <c r="S180" s="53">
        <f t="shared" si="63"/>
        <v>12.032514448548493</v>
      </c>
      <c r="T180" s="53">
        <f t="shared" si="63"/>
        <v>11.933387288278787</v>
      </c>
      <c r="U180" s="53">
        <f t="shared" si="63"/>
        <v>13.774983226839478</v>
      </c>
      <c r="V180" s="53">
        <f t="shared" si="63"/>
        <v>15.880127627867548</v>
      </c>
      <c r="W180" s="53">
        <f t="shared" si="63"/>
        <v>16.341279811964259</v>
      </c>
      <c r="X180" s="53">
        <f t="shared" si="63"/>
        <v>16.011649726677074</v>
      </c>
      <c r="Y180" s="53">
        <f t="shared" si="63"/>
        <v>15.295666627639442</v>
      </c>
      <c r="Z180" s="53">
        <f t="shared" si="63"/>
        <v>16.064818957172541</v>
      </c>
      <c r="AA180" s="53">
        <f t="shared" si="63"/>
        <v>15.822773441068477</v>
      </c>
      <c r="AB180" s="53">
        <f t="shared" si="63"/>
        <v>17.175186237338973</v>
      </c>
      <c r="AC180" s="53">
        <f t="shared" si="63"/>
        <v>17.609237595825974</v>
      </c>
      <c r="AD180" s="53">
        <f t="shared" si="63"/>
        <v>16.338926168721425</v>
      </c>
      <c r="AE180" s="53">
        <f t="shared" si="63"/>
        <v>18.178864707814089</v>
      </c>
      <c r="AF180" s="53">
        <f t="shared" si="63"/>
        <v>18.722764300068196</v>
      </c>
      <c r="AG180" s="53">
        <f t="shared" si="63"/>
        <v>17.41439067867579</v>
      </c>
      <c r="AH180" s="53">
        <f t="shared" si="63"/>
        <v>17.71501307023269</v>
      </c>
      <c r="AI180" s="53">
        <f t="shared" si="63"/>
        <v>14.587627077898958</v>
      </c>
      <c r="AJ180" s="53">
        <f t="shared" si="63"/>
        <v>15.77881290894365</v>
      </c>
      <c r="AK180" s="53">
        <f t="shared" si="63"/>
        <v>15.02444079889802</v>
      </c>
      <c r="AL180" s="53">
        <f t="shared" si="63"/>
        <v>14.694389848636785</v>
      </c>
      <c r="AM180" s="53">
        <f t="shared" si="63"/>
        <v>14.016499015516056</v>
      </c>
      <c r="AN180" s="53">
        <f t="shared" si="63"/>
        <v>11.958228462224456</v>
      </c>
      <c r="AO180" s="53">
        <f>SUM(AO181:AO183)</f>
        <v>12.412302296286391</v>
      </c>
      <c r="AP180" s="53">
        <f>SUM(AP181:AP183)</f>
        <v>12.384962594554114</v>
      </c>
      <c r="AQ180" s="53">
        <f>SUM(AQ181:AQ183)</f>
        <v>12.412373126477394</v>
      </c>
      <c r="AR180" s="53">
        <f>SUM(AR181:AR183)</f>
        <v>13.574472093968776</v>
      </c>
      <c r="AS180" s="53">
        <f>SUM(AS181:AS183)</f>
        <v>14.505608538524617</v>
      </c>
    </row>
    <row r="181" spans="1:45" ht="15" x14ac:dyDescent="0.25">
      <c r="A181" s="50" t="s">
        <v>43</v>
      </c>
      <c r="B181" s="53">
        <f>SUMPRODUCT(--(B$9=YEAR(Quarterly_PJ!$B$9:FC$9)),Quarterly_PJ!$B155:FC155)</f>
        <v>4.5283550899999998</v>
      </c>
      <c r="C181" s="53">
        <f>SUMPRODUCT(--(C$9=YEAR(Quarterly_PJ!$B$9:FC$9)),Quarterly_PJ!$B155:FC155)</f>
        <v>4.7818135099999992</v>
      </c>
      <c r="D181" s="53">
        <f>SUMPRODUCT(--(D$9=YEAR(Quarterly_PJ!$B$9:FC$9)),Quarterly_PJ!$B155:FC155)</f>
        <v>5.0559065800000003</v>
      </c>
      <c r="E181" s="53">
        <f>SUMPRODUCT(--(E$9=YEAR(Quarterly_PJ!$B$9:FC$9)),Quarterly_PJ!$B155:FC155)</f>
        <v>5.4186127199999996</v>
      </c>
      <c r="F181" s="53">
        <f>SUMPRODUCT(--(F$9=YEAR(Quarterly_PJ!$B$9:FC$9)),Quarterly_PJ!$B155:FC155)</f>
        <v>5.5460374799999999</v>
      </c>
      <c r="G181" s="53">
        <f>SUMPRODUCT(--(G$9=YEAR(Quarterly_PJ!$B$9:FC$9)),Quarterly_PJ!$B155:FC155)</f>
        <v>5.7778411099999998</v>
      </c>
      <c r="H181" s="53">
        <f>SUMPRODUCT(--(H$9=YEAR(Quarterly_PJ!$B$9:FC$9)),Quarterly_PJ!$B155:FC155)</f>
        <v>5.1296812499999991</v>
      </c>
      <c r="I181" s="53">
        <f>SUMPRODUCT(--(I$9=YEAR(Quarterly_PJ!$B$9:FC$9)),Quarterly_PJ!$B155:FC155)</f>
        <v>4.6407559699999998</v>
      </c>
      <c r="J181" s="53">
        <f>SUMPRODUCT(--(J$9=YEAR(Quarterly_PJ!$B$9:FC$9)),Quarterly_PJ!$B155:FC155)</f>
        <v>4.8015671299999987</v>
      </c>
      <c r="K181" s="53">
        <f>SUMPRODUCT(--(K$9=YEAR(Quarterly_PJ!$B$9:FC$9)),Quarterly_PJ!$B155:FC155)</f>
        <v>4.6472941399999996</v>
      </c>
      <c r="L181" s="53">
        <f>SUMPRODUCT(--(L$9=YEAR(Quarterly_PJ!$B$9:FC$9)),Quarterly_PJ!$B155:FC155)</f>
        <v>5.2286348300000007</v>
      </c>
      <c r="M181" s="53">
        <f>SUMPRODUCT(--(M$9=YEAR(Quarterly_PJ!$B$9:FC$9)),Quarterly_PJ!$B155:FC155)</f>
        <v>5.4149031199999991</v>
      </c>
      <c r="N181" s="53">
        <f>SUMPRODUCT(--(N$9=YEAR(Quarterly_PJ!$B$9:FC$9)),Quarterly_PJ!$B155:FC155)</f>
        <v>5.5519728399999995</v>
      </c>
      <c r="O181" s="53">
        <f>SUMPRODUCT(--(O$9=YEAR(Quarterly_PJ!$B$9:FC$9)),Quarterly_PJ!$B155:FC155)</f>
        <v>6.4815985999999999</v>
      </c>
      <c r="P181" s="53">
        <f>SUMPRODUCT(--(P$9=YEAR(Quarterly_PJ!$B$9:FC$9)),Quarterly_PJ!$B155:FC155)</f>
        <v>7.4906097999999997</v>
      </c>
      <c r="Q181" s="53">
        <f>SUMPRODUCT(--(Q$9=YEAR(Quarterly_PJ!$B$9:FC$9)),Quarterly_PJ!$B155:FC155)</f>
        <v>9.9912047899999976</v>
      </c>
      <c r="R181" s="53">
        <f>SUMPRODUCT(--(R$9=YEAR(Quarterly_PJ!$B$9:FC$9)),Quarterly_PJ!$B155:FC155)</f>
        <v>12.744331604357436</v>
      </c>
      <c r="S181" s="53">
        <f>SUMPRODUCT(--(S$9=YEAR(Quarterly_PJ!$B$9:FC$9)),Quarterly_PJ!$B155:FC155)</f>
        <v>11.039147648548495</v>
      </c>
      <c r="T181" s="53">
        <f>SUMPRODUCT(--(T$9=YEAR(Quarterly_PJ!$B$9:FC$9)),Quarterly_PJ!$B155:FC155)</f>
        <v>10.798252488278786</v>
      </c>
      <c r="U181" s="53">
        <f>SUMPRODUCT(--(U$9=YEAR(Quarterly_PJ!$B$9:FC$9)),Quarterly_PJ!$B155:FC155)</f>
        <v>12.745269526839477</v>
      </c>
      <c r="V181" s="53">
        <f>SUMPRODUCT(--(V$9=YEAR(Quarterly_PJ!$B$9:FC$9)),Quarterly_PJ!$B155:FC155)</f>
        <v>14.963415327867548</v>
      </c>
      <c r="W181" s="53">
        <f>SUMPRODUCT(--(W$9=YEAR(Quarterly_PJ!$B$9:FC$9)),Quarterly_PJ!$B155:FC155)</f>
        <v>15.263866111964262</v>
      </c>
      <c r="X181" s="53">
        <f>SUMPRODUCT(--(X$9=YEAR(Quarterly_PJ!$B$9:FC$9)),Quarterly_PJ!$B155:FC155)</f>
        <v>14.952544426677074</v>
      </c>
      <c r="Y181" s="53">
        <f>SUMPRODUCT(--(Y$9=YEAR(Quarterly_PJ!$B$9:FC$9)),Quarterly_PJ!$B155:FC155)</f>
        <v>14.294539927639441</v>
      </c>
      <c r="Z181" s="53">
        <f>SUMPRODUCT(--(Z$9=YEAR(Quarterly_PJ!$B$9:FC$9)),Quarterly_PJ!$B155:FC155)</f>
        <v>15.119689657172541</v>
      </c>
      <c r="AA181" s="53">
        <f>SUMPRODUCT(--(AA$9=YEAR(Quarterly_PJ!$B$9:FC$9)),Quarterly_PJ!$B155:FC155)</f>
        <v>14.893709641068478</v>
      </c>
      <c r="AB181" s="53">
        <f>SUMPRODUCT(--(AB$9=YEAR(Quarterly_PJ!$B$9:FC$9)),Quarterly_PJ!$B155:FC155)</f>
        <v>16.214681737338971</v>
      </c>
      <c r="AC181" s="53">
        <f>SUMPRODUCT(--(AC$9=YEAR(Quarterly_PJ!$B$9:FC$9)),Quarterly_PJ!$B155:FC155)</f>
        <v>16.696125795825974</v>
      </c>
      <c r="AD181" s="53">
        <f>SUMPRODUCT(--(AD$9=YEAR(Quarterly_PJ!$B$9:FC$9)),Quarterly_PJ!$B155:FC155)</f>
        <v>15.438906968721424</v>
      </c>
      <c r="AE181" s="53">
        <f>SUMPRODUCT(--(AE$9=YEAR(Quarterly_PJ!$B$9:FC$9)),Quarterly_PJ!$B155:FC155)</f>
        <v>17.27540590781409</v>
      </c>
      <c r="AF181" s="53">
        <f>SUMPRODUCT(--(AF$9=YEAR(Quarterly_PJ!$B$9:FC$9)),Quarterly_PJ!$B155:FC155)</f>
        <v>17.810049500068196</v>
      </c>
      <c r="AG181" s="53">
        <f>SUMPRODUCT(--(AG$9=YEAR(Quarterly_PJ!$B$9:FC$9)),Quarterly_PJ!$B155:FC155)</f>
        <v>16.573887578675791</v>
      </c>
      <c r="AH181" s="53">
        <f>SUMPRODUCT(--(AH$9=YEAR(Quarterly_PJ!$B$9:FC$9)),Quarterly_PJ!$B155:FC155)</f>
        <v>16.94492487023269</v>
      </c>
      <c r="AI181" s="53">
        <f>SUMPRODUCT(--(AI$9=YEAR(Quarterly_PJ!$B$9:FC$9)),Quarterly_PJ!$B155:FC155)</f>
        <v>13.797726077898957</v>
      </c>
      <c r="AJ181" s="53">
        <f>SUMPRODUCT(--(AJ$9=YEAR(Quarterly_PJ!$B$9:FC$9)),Quarterly_PJ!$B155:FC155)</f>
        <v>15.024791108943649</v>
      </c>
      <c r="AK181" s="53">
        <f>SUMPRODUCT(--(AK$9=YEAR(Quarterly_PJ!$B$9:FC$9)),Quarterly_PJ!$B155:FC155)</f>
        <v>14.370003509715374</v>
      </c>
      <c r="AL181" s="53">
        <f>SUMPRODUCT(--(AL$9=YEAR(Quarterly_PJ!$B$9:FC$9)),Quarterly_PJ!$B155:FC155)</f>
        <v>13.972462452676325</v>
      </c>
      <c r="AM181" s="53">
        <f>SUMPRODUCT(--(AM$9=YEAR(Quarterly_PJ!$B$9:FC$9)),Quarterly_PJ!$B155:FC155)</f>
        <v>13.327976989896587</v>
      </c>
      <c r="AN181" s="53">
        <f>SUMPRODUCT(--(AN$9=YEAR(Quarterly_PJ!$B$9:FC$9)),Quarterly_PJ!$B155:FC155)</f>
        <v>11.305133725491565</v>
      </c>
      <c r="AO181" s="53">
        <f>SUMPRODUCT(--(AO$9=YEAR(Quarterly_PJ!$B$9:FF$9)),Quarterly_PJ!$B155:FF155)</f>
        <v>11.8634928355212</v>
      </c>
      <c r="AP181" s="53">
        <f>SUMPRODUCT(--(AP$9=YEAR(Quarterly_PJ!$B$9:FI$9)),Quarterly_PJ!$B155:FI155)</f>
        <v>11.84865290574464</v>
      </c>
      <c r="AQ181" s="53">
        <f>SUMPRODUCT(--(AQ$9=YEAR(Quarterly_PJ!$B$9:FU$9)),Quarterly_PJ!$B155:FU155)</f>
        <v>11.855143516338787</v>
      </c>
      <c r="AR181" s="53">
        <f>SUMPRODUCT(--(AR$9=YEAR(Quarterly_PJ!$B$9:FS$9)),Quarterly_PJ!$B155:FS155)</f>
        <v>12.961956300650797</v>
      </c>
      <c r="AS181" s="53">
        <f>SUMPRODUCT(--(AS$9=YEAR(Quarterly_PJ!$B$9:FU$9)),Quarterly_PJ!$B155:FU155)</f>
        <v>14.020228972366688</v>
      </c>
    </row>
    <row r="182" spans="1:45" ht="15" x14ac:dyDescent="0.25">
      <c r="A182" s="50" t="s">
        <v>44</v>
      </c>
      <c r="B182" s="53">
        <f>SUMPRODUCT(--(B$9=YEAR(Quarterly_PJ!$B$9:FC$9)),Quarterly_PJ!$B156:FC156)</f>
        <v>1.3151291999999999</v>
      </c>
      <c r="C182" s="53">
        <f>SUMPRODUCT(--(C$9=YEAR(Quarterly_PJ!$B$9:FC$9)),Quarterly_PJ!$B156:FC156)</f>
        <v>1.1428152999999999</v>
      </c>
      <c r="D182" s="53">
        <f>SUMPRODUCT(--(D$9=YEAR(Quarterly_PJ!$B$9:FC$9)),Quarterly_PJ!$B156:FC156)</f>
        <v>1.2336312999999999</v>
      </c>
      <c r="E182" s="53">
        <f>SUMPRODUCT(--(E$9=YEAR(Quarterly_PJ!$B$9:FC$9)),Quarterly_PJ!$B156:FC156)</f>
        <v>1.25345</v>
      </c>
      <c r="F182" s="53">
        <f>SUMPRODUCT(--(F$9=YEAR(Quarterly_PJ!$B$9:FC$9)),Quarterly_PJ!$B156:FC156)</f>
        <v>1.2581326999999998</v>
      </c>
      <c r="G182" s="53">
        <f>SUMPRODUCT(--(G$9=YEAR(Quarterly_PJ!$B$9:FC$9)),Quarterly_PJ!$B156:FC156)</f>
        <v>1.2043052999999999</v>
      </c>
      <c r="H182" s="53">
        <f>SUMPRODUCT(--(H$9=YEAR(Quarterly_PJ!$B$9:FC$9)),Quarterly_PJ!$B156:FC156)</f>
        <v>1.0323224999999998</v>
      </c>
      <c r="I182" s="53">
        <f>SUMPRODUCT(--(I$9=YEAR(Quarterly_PJ!$B$9:FC$9)),Quarterly_PJ!$B156:FC156)</f>
        <v>0.96870400000000001</v>
      </c>
      <c r="J182" s="53">
        <f>SUMPRODUCT(--(J$9=YEAR(Quarterly_PJ!$B$9:FC$9)),Quarterly_PJ!$B156:FC156)</f>
        <v>0.86445479999999997</v>
      </c>
      <c r="K182" s="53">
        <f>SUMPRODUCT(--(K$9=YEAR(Quarterly_PJ!$B$9:FC$9)),Quarterly_PJ!$B156:FC156)</f>
        <v>0.81360729999999992</v>
      </c>
      <c r="L182" s="53">
        <f>SUMPRODUCT(--(L$9=YEAR(Quarterly_PJ!$B$9:FC$9)),Quarterly_PJ!$B156:FC156)</f>
        <v>0.8581165999999999</v>
      </c>
      <c r="M182" s="53">
        <f>SUMPRODUCT(--(M$9=YEAR(Quarterly_PJ!$B$9:FC$9)),Quarterly_PJ!$B156:FC156)</f>
        <v>0.84014259999999985</v>
      </c>
      <c r="N182" s="53">
        <f>SUMPRODUCT(--(N$9=YEAR(Quarterly_PJ!$B$9:FC$9)),Quarterly_PJ!$B156:FC156)</f>
        <v>0.58983099999999999</v>
      </c>
      <c r="O182" s="53">
        <f>SUMPRODUCT(--(O$9=YEAR(Quarterly_PJ!$B$9:FC$9)),Quarterly_PJ!$B156:FC156)</f>
        <v>0.64275969999999993</v>
      </c>
      <c r="P182" s="53">
        <f>SUMPRODUCT(--(P$9=YEAR(Quarterly_PJ!$B$9:FC$9)),Quarterly_PJ!$B156:FC156)</f>
        <v>0.6257317</v>
      </c>
      <c r="Q182" s="53">
        <f>SUMPRODUCT(--(Q$9=YEAR(Quarterly_PJ!$B$9:FC$9)),Quarterly_PJ!$B156:FC156)</f>
        <v>0.67851849999999991</v>
      </c>
      <c r="R182" s="53">
        <f>SUMPRODUCT(--(R$9=YEAR(Quarterly_PJ!$B$9:FC$9)),Quarterly_PJ!$B156:FC156)</f>
        <v>0.72364269999999997</v>
      </c>
      <c r="S182" s="53">
        <f>SUMPRODUCT(--(S$9=YEAR(Quarterly_PJ!$B$9:FC$9)),Quarterly_PJ!$B156:FC156)</f>
        <v>0.63590120000000006</v>
      </c>
      <c r="T182" s="53">
        <f>SUMPRODUCT(--(T$9=YEAR(Quarterly_PJ!$B$9:FC$9)),Quarterly_PJ!$B156:FC156)</f>
        <v>0.73428519999999997</v>
      </c>
      <c r="U182" s="53">
        <f>SUMPRODUCT(--(U$9=YEAR(Quarterly_PJ!$B$9:FC$9)),Quarterly_PJ!$B156:FC156)</f>
        <v>0.68305930000000004</v>
      </c>
      <c r="V182" s="53">
        <f>SUMPRODUCT(--(V$9=YEAR(Quarterly_PJ!$B$9:FC$9)),Quarterly_PJ!$B156:FC156)</f>
        <v>0.58704029999999996</v>
      </c>
      <c r="W182" s="53">
        <f>SUMPRODUCT(--(W$9=YEAR(Quarterly_PJ!$B$9:FC$9)),Quarterly_PJ!$B156:FC156)</f>
        <v>0.75382009999999999</v>
      </c>
      <c r="X182" s="53">
        <f>SUMPRODUCT(--(X$9=YEAR(Quarterly_PJ!$B$9:FC$9)),Quarterly_PJ!$B156:FC156)</f>
        <v>0.76460450000000002</v>
      </c>
      <c r="Y182" s="53">
        <f>SUMPRODUCT(--(Y$9=YEAR(Quarterly_PJ!$B$9:FC$9)),Quarterly_PJ!$B156:FC156)</f>
        <v>0.73158909999999999</v>
      </c>
      <c r="Z182" s="53">
        <f>SUMPRODUCT(--(Z$9=YEAR(Quarterly_PJ!$B$9:FC$9)),Quarterly_PJ!$B156:FC156)</f>
        <v>0.67832929999999991</v>
      </c>
      <c r="AA182" s="53">
        <f>SUMPRODUCT(--(AA$9=YEAR(Quarterly_PJ!$B$9:FC$9)),Quarterly_PJ!$B156:FC156)</f>
        <v>0.67043019999999998</v>
      </c>
      <c r="AB182" s="53">
        <f>SUMPRODUCT(--(AB$9=YEAR(Quarterly_PJ!$B$9:FC$9)),Quarterly_PJ!$B156:FC156)</f>
        <v>0.71579090000000001</v>
      </c>
      <c r="AC182" s="53">
        <f>SUMPRODUCT(--(AC$9=YEAR(Quarterly_PJ!$B$9:FC$9)),Quarterly_PJ!$B156:FC156)</f>
        <v>0.6855661999999999</v>
      </c>
      <c r="AD182" s="53">
        <f>SUMPRODUCT(--(AD$9=YEAR(Quarterly_PJ!$B$9:FC$9)),Quarterly_PJ!$B156:FC156)</f>
        <v>0.67052479999999992</v>
      </c>
      <c r="AE182" s="53">
        <f>SUMPRODUCT(--(AE$9=YEAR(Quarterly_PJ!$B$9:FC$9)),Quarterly_PJ!$B156:FC156)</f>
        <v>0.66352440000000001</v>
      </c>
      <c r="AF182" s="53">
        <f>SUMPRODUCT(--(AF$9=YEAR(Quarterly_PJ!$B$9:FC$9)),Quarterly_PJ!$B156:FC156)</f>
        <v>0.69152599999999997</v>
      </c>
      <c r="AG182" s="53">
        <f>SUMPRODUCT(--(AG$9=YEAR(Quarterly_PJ!$B$9:FC$9)),Quarterly_PJ!$B156:FC156)</f>
        <v>0.65912549999999992</v>
      </c>
      <c r="AH182" s="53">
        <f>SUMPRODUCT(--(AH$9=YEAR(Quarterly_PJ!$B$9:FC$9)),Quarterly_PJ!$B156:FC156)</f>
        <v>0.61385939999999994</v>
      </c>
      <c r="AI182" s="53">
        <f>SUMPRODUCT(--(AI$9=YEAR(Quarterly_PJ!$B$9:FC$9)),Quarterly_PJ!$B156:FC156)</f>
        <v>0.6358066</v>
      </c>
      <c r="AJ182" s="53">
        <f>SUMPRODUCT(--(AJ$9=YEAR(Quarterly_PJ!$B$9:FC$9)),Quarterly_PJ!$B156:FC156)</f>
        <v>0.62786019999999998</v>
      </c>
      <c r="AK182" s="53">
        <f>SUMPRODUCT(--(AK$9=YEAR(Quarterly_PJ!$B$9:FC$9)),Quarterly_PJ!$B156:FC156)</f>
        <v>0.52251326462719994</v>
      </c>
      <c r="AL182" s="53">
        <f>SUMPRODUCT(--(AL$9=YEAR(Quarterly_PJ!$B$9:FC$9)),Quarterly_PJ!$B156:FC156)</f>
        <v>0.55028481223777548</v>
      </c>
      <c r="AM182" s="53">
        <f>SUMPRODUCT(--(AM$9=YEAR(Quarterly_PJ!$B$9:FC$9)),Quarterly_PJ!$B156:FC156)</f>
        <v>0.53152838102051581</v>
      </c>
      <c r="AN182" s="53">
        <f>SUMPRODUCT(--(AN$9=YEAR(Quarterly_PJ!$B$9:FC$9)),Quarterly_PJ!$B156:FC156)</f>
        <v>0.52634994193224072</v>
      </c>
      <c r="AO182" s="53">
        <f>SUMPRODUCT(--(AO$9=YEAR(Quarterly_PJ!$B$9:FF$9)),Quarterly_PJ!$B156:FF156)</f>
        <v>0.46805083701657618</v>
      </c>
      <c r="AP182" s="53">
        <f>SUMPRODUCT(--(AP$9=YEAR(Quarterly_PJ!$B$9:FI$9)),Quarterly_PJ!$B156:FI156)</f>
        <v>0.44029679968247593</v>
      </c>
      <c r="AQ182" s="53">
        <f>SUMPRODUCT(--(AQ$9=YEAR(Quarterly_PJ!$B$9:FU$9)),Quarterly_PJ!$B156:FU156)</f>
        <v>0.48259689753497192</v>
      </c>
      <c r="AR182" s="53">
        <f>SUMPRODUCT(--(AR$9=YEAR(Quarterly_PJ!$B$9:FS$9)),Quarterly_PJ!$B156:FS156)</f>
        <v>0.53136532626390398</v>
      </c>
      <c r="AS182" s="53">
        <f>SUMPRODUCT(--(AS$9=YEAR(Quarterly_PJ!$B$9:FU$9)),Quarterly_PJ!$B156:FU156)</f>
        <v>0.405259084197924</v>
      </c>
    </row>
    <row r="183" spans="1:45" ht="15" x14ac:dyDescent="0.25">
      <c r="A183" s="50" t="s">
        <v>45</v>
      </c>
      <c r="B183" s="53">
        <f>SUMPRODUCT(--(B$9=YEAR(Quarterly_PJ!$B$9:FC$9)),Quarterly_PJ!$B157:FC157)</f>
        <v>1.2151695999999998</v>
      </c>
      <c r="C183" s="53">
        <f>SUMPRODUCT(--(C$9=YEAR(Quarterly_PJ!$B$9:FC$9)),Quarterly_PJ!$B157:FC157)</f>
        <v>1.1724352</v>
      </c>
      <c r="D183" s="53">
        <f>SUMPRODUCT(--(D$9=YEAR(Quarterly_PJ!$B$9:FC$9)),Quarterly_PJ!$B157:FC157)</f>
        <v>1.2171184000000002</v>
      </c>
      <c r="E183" s="53">
        <f>SUMPRODUCT(--(E$9=YEAR(Quarterly_PJ!$B$9:FC$9)),Quarterly_PJ!$B157:FC157)</f>
        <v>1.2775311999999999</v>
      </c>
      <c r="F183" s="53">
        <f>SUMPRODUCT(--(F$9=YEAR(Quarterly_PJ!$B$9:FC$9)),Quarterly_PJ!$B157:FC157)</f>
        <v>1.1445024000000001</v>
      </c>
      <c r="G183" s="53">
        <f>SUMPRODUCT(--(G$9=YEAR(Quarterly_PJ!$B$9:FC$9)),Quarterly_PJ!$B157:FC157)</f>
        <v>1.1268239999999998</v>
      </c>
      <c r="H183" s="53">
        <f>SUMPRODUCT(--(H$9=YEAR(Quarterly_PJ!$B$9:FC$9)),Quarterly_PJ!$B157:FC157)</f>
        <v>0.89078719999999989</v>
      </c>
      <c r="I183" s="53">
        <f>SUMPRODUCT(--(I$9=YEAR(Quarterly_PJ!$B$9:FC$9)),Quarterly_PJ!$B157:FC157)</f>
        <v>0.71098719999999993</v>
      </c>
      <c r="J183" s="53">
        <f>SUMPRODUCT(--(J$9=YEAR(Quarterly_PJ!$B$9:FC$9)),Quarterly_PJ!$B157:FC157)</f>
        <v>0.6763728</v>
      </c>
      <c r="K183" s="53">
        <f>SUMPRODUCT(--(K$9=YEAR(Quarterly_PJ!$B$9:FC$9)),Quarterly_PJ!$B157:FC157)</f>
        <v>0.63099359999999993</v>
      </c>
      <c r="L183" s="53">
        <f>SUMPRODUCT(--(L$9=YEAR(Quarterly_PJ!$B$9:FC$9)),Quarterly_PJ!$B157:FC157)</f>
        <v>0.59220320000000004</v>
      </c>
      <c r="M183" s="53">
        <f>SUMPRODUCT(--(M$9=YEAR(Quarterly_PJ!$B$9:FC$9)),Quarterly_PJ!$B157:FC157)</f>
        <v>0.53554879999999994</v>
      </c>
      <c r="N183" s="53">
        <f>SUMPRODUCT(--(N$9=YEAR(Quarterly_PJ!$B$9:FC$9)),Quarterly_PJ!$B157:FC157)</f>
        <v>0.51281279999999996</v>
      </c>
      <c r="O183" s="53">
        <f>SUMPRODUCT(--(O$9=YEAR(Quarterly_PJ!$B$9:FC$9)),Quarterly_PJ!$B157:FC157)</f>
        <v>0.48339520000000002</v>
      </c>
      <c r="P183" s="53">
        <f>SUMPRODUCT(--(P$9=YEAR(Quarterly_PJ!$B$9:FC$9)),Quarterly_PJ!$B157:FC157)</f>
        <v>0.47819840000000002</v>
      </c>
      <c r="Q183" s="53">
        <f>SUMPRODUCT(--(Q$9=YEAR(Quarterly_PJ!$B$9:FC$9)),Quarterly_PJ!$B157:FC157)</f>
        <v>0.46372159999999996</v>
      </c>
      <c r="R183" s="53">
        <f>SUMPRODUCT(--(R$9=YEAR(Quarterly_PJ!$B$9:FC$9)),Quarterly_PJ!$B157:FC157)</f>
        <v>0.40576800000000002</v>
      </c>
      <c r="S183" s="53">
        <f>SUMPRODUCT(--(S$9=YEAR(Quarterly_PJ!$B$9:FC$9)),Quarterly_PJ!$B157:FC157)</f>
        <v>0.35746559999999994</v>
      </c>
      <c r="T183" s="53">
        <f>SUMPRODUCT(--(T$9=YEAR(Quarterly_PJ!$B$9:FC$9)),Quarterly_PJ!$B157:FC157)</f>
        <v>0.40084960000000003</v>
      </c>
      <c r="U183" s="53">
        <f>SUMPRODUCT(--(U$9=YEAR(Quarterly_PJ!$B$9:FC$9)),Quarterly_PJ!$B157:FC157)</f>
        <v>0.34665439999999997</v>
      </c>
      <c r="V183" s="53">
        <f>SUMPRODUCT(--(V$9=YEAR(Quarterly_PJ!$B$9:FC$9)),Quarterly_PJ!$B157:FC157)</f>
        <v>0.32967199999999997</v>
      </c>
      <c r="W183" s="53">
        <f>SUMPRODUCT(--(W$9=YEAR(Quarterly_PJ!$B$9:FC$9)),Quarterly_PJ!$B157:FC157)</f>
        <v>0.32359359999999998</v>
      </c>
      <c r="X183" s="53">
        <f>SUMPRODUCT(--(X$9=YEAR(Quarterly_PJ!$B$9:FC$9)),Quarterly_PJ!$B157:FC157)</f>
        <v>0.29450079999999995</v>
      </c>
      <c r="Y183" s="53">
        <f>SUMPRODUCT(--(Y$9=YEAR(Quarterly_PJ!$B$9:FC$9)),Quarterly_PJ!$B157:FC157)</f>
        <v>0.26953760000000004</v>
      </c>
      <c r="Z183" s="53">
        <f>SUMPRODUCT(--(Z$9=YEAR(Quarterly_PJ!$B$9:FC$9)),Quarterly_PJ!$B157:FC157)</f>
        <v>0.26679999999999998</v>
      </c>
      <c r="AA183" s="53">
        <f>SUMPRODUCT(--(AA$9=YEAR(Quarterly_PJ!$B$9:FC$9)),Quarterly_PJ!$B157:FC157)</f>
        <v>0.25863359999999996</v>
      </c>
      <c r="AB183" s="53">
        <f>SUMPRODUCT(--(AB$9=YEAR(Quarterly_PJ!$B$9:FC$9)),Quarterly_PJ!$B157:FC157)</f>
        <v>0.2447136</v>
      </c>
      <c r="AC183" s="53">
        <f>SUMPRODUCT(--(AC$9=YEAR(Quarterly_PJ!$B$9:FC$9)),Quarterly_PJ!$B157:FC157)</f>
        <v>0.22754559999999999</v>
      </c>
      <c r="AD183" s="53">
        <f>SUMPRODUCT(--(AD$9=YEAR(Quarterly_PJ!$B$9:FC$9)),Quarterly_PJ!$B157:FC157)</f>
        <v>0.22949439999999999</v>
      </c>
      <c r="AE183" s="53">
        <f>SUMPRODUCT(--(AE$9=YEAR(Quarterly_PJ!$B$9:FC$9)),Quarterly_PJ!$B157:FC157)</f>
        <v>0.23993439999999999</v>
      </c>
      <c r="AF183" s="53">
        <f>SUMPRODUCT(--(AF$9=YEAR(Quarterly_PJ!$B$9:FC$9)),Quarterly_PJ!$B157:FC157)</f>
        <v>0.22118879999999999</v>
      </c>
      <c r="AG183" s="53">
        <f>SUMPRODUCT(--(AG$9=YEAR(Quarterly_PJ!$B$9:FC$9)),Quarterly_PJ!$B157:FC157)</f>
        <v>0.18137759999999997</v>
      </c>
      <c r="AH183" s="53">
        <f>SUMPRODUCT(--(AH$9=YEAR(Quarterly_PJ!$B$9:FC$9)),Quarterly_PJ!$B157:FC157)</f>
        <v>0.1562288</v>
      </c>
      <c r="AI183" s="53">
        <f>SUMPRODUCT(--(AI$9=YEAR(Quarterly_PJ!$B$9:FC$9)),Quarterly_PJ!$B157:FC157)</f>
        <v>0.15409439999999999</v>
      </c>
      <c r="AJ183" s="53">
        <f>SUMPRODUCT(--(AJ$9=YEAR(Quarterly_PJ!$B$9:FC$9)),Quarterly_PJ!$B157:FC157)</f>
        <v>0.12616159999999998</v>
      </c>
      <c r="AK183" s="53">
        <f>SUMPRODUCT(--(AK$9=YEAR(Quarterly_PJ!$B$9:FC$9)),Quarterly_PJ!$B157:FC157)</f>
        <v>0.13192402455544472</v>
      </c>
      <c r="AL183" s="53">
        <f>SUMPRODUCT(--(AL$9=YEAR(Quarterly_PJ!$B$9:FC$9)),Quarterly_PJ!$B157:FC157)</f>
        <v>0.17164258372268484</v>
      </c>
      <c r="AM183" s="53">
        <f>SUMPRODUCT(--(AM$9=YEAR(Quarterly_PJ!$B$9:FC$9)),Quarterly_PJ!$B157:FC157)</f>
        <v>0.15699364459895232</v>
      </c>
      <c r="AN183" s="53">
        <f>SUMPRODUCT(--(AN$9=YEAR(Quarterly_PJ!$B$9:FC$9)),Quarterly_PJ!$B157:FC157)</f>
        <v>0.12674479480065132</v>
      </c>
      <c r="AO183" s="53">
        <f>SUMPRODUCT(--(AO$9=YEAR(Quarterly_PJ!$B$9:FF$9)),Quarterly_PJ!$B157:FF157)</f>
        <v>8.0758623748614755E-2</v>
      </c>
      <c r="AP183" s="53">
        <f>SUMPRODUCT(--(AP$9=YEAR(Quarterly_PJ!$B$9:FI$9)),Quarterly_PJ!$B157:FI157)</f>
        <v>9.6012889126997097E-2</v>
      </c>
      <c r="AQ183" s="53">
        <f>SUMPRODUCT(--(AQ$9=YEAR(Quarterly_PJ!$B$9:FU$9)),Quarterly_PJ!$B157:FU157)</f>
        <v>7.4632712603636353E-2</v>
      </c>
      <c r="AR183" s="53">
        <f>SUMPRODUCT(--(AR$9=YEAR(Quarterly_PJ!$B$9:FS$9)),Quarterly_PJ!$B157:FS157)</f>
        <v>8.1150467054073902E-2</v>
      </c>
      <c r="AS183" s="53">
        <f>SUMPRODUCT(--(AS$9=YEAR(Quarterly_PJ!$B$9:FU$9)),Quarterly_PJ!$B157:FU157)</f>
        <v>8.0120481960004417E-2</v>
      </c>
    </row>
    <row r="184" spans="1:45" ht="15" x14ac:dyDescent="0.25">
      <c r="A184" s="52"/>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53">
        <f>SUMPRODUCT(--(AR$9=YEAR(Quarterly_PJ!$B$9:FS$9)),Quarterly_PJ!$B158:FS158)</f>
        <v>0</v>
      </c>
      <c r="AS184" s="63"/>
    </row>
    <row r="185" spans="1:45" ht="15" x14ac:dyDescent="0.25">
      <c r="A185" s="54" t="s">
        <v>89</v>
      </c>
      <c r="B185" s="15">
        <f t="shared" ref="B185:AN185" si="64">B137</f>
        <v>145.95902152263091</v>
      </c>
      <c r="C185" s="15">
        <f t="shared" si="64"/>
        <v>151.40393766669018</v>
      </c>
      <c r="D185" s="15">
        <f t="shared" si="64"/>
        <v>149.33893109043623</v>
      </c>
      <c r="E185" s="15">
        <f t="shared" si="64"/>
        <v>157.63712550687816</v>
      </c>
      <c r="F185" s="15">
        <f t="shared" si="64"/>
        <v>155.16684410374191</v>
      </c>
      <c r="G185" s="15">
        <f t="shared" si="64"/>
        <v>149.73621144096845</v>
      </c>
      <c r="H185" s="15">
        <f t="shared" si="64"/>
        <v>150.73726216648254</v>
      </c>
      <c r="I185" s="15">
        <f t="shared" si="64"/>
        <v>142.47217836301832</v>
      </c>
      <c r="J185" s="15">
        <f t="shared" si="64"/>
        <v>144.56266336367233</v>
      </c>
      <c r="K185" s="15">
        <f t="shared" si="64"/>
        <v>137.48821656535932</v>
      </c>
      <c r="L185" s="15">
        <f t="shared" si="64"/>
        <v>141.5268493986579</v>
      </c>
      <c r="M185" s="15">
        <f t="shared" si="64"/>
        <v>139.184841409049</v>
      </c>
      <c r="N185" s="15">
        <f t="shared" si="64"/>
        <v>141.38480178295148</v>
      </c>
      <c r="O185" s="15">
        <f t="shared" si="64"/>
        <v>147.48763391817047</v>
      </c>
      <c r="P185" s="15">
        <f t="shared" si="64"/>
        <v>148.39308122070963</v>
      </c>
      <c r="Q185" s="15">
        <f t="shared" si="64"/>
        <v>154.33689322094483</v>
      </c>
      <c r="R185" s="15">
        <f t="shared" si="64"/>
        <v>163.89777289608477</v>
      </c>
      <c r="S185" s="15">
        <f t="shared" si="64"/>
        <v>161.66977519889582</v>
      </c>
      <c r="T185" s="15">
        <f t="shared" si="64"/>
        <v>172.52383428471705</v>
      </c>
      <c r="U185" s="15">
        <f t="shared" si="64"/>
        <v>172.40190976097091</v>
      </c>
      <c r="V185" s="15">
        <f t="shared" si="64"/>
        <v>188.02098417023541</v>
      </c>
      <c r="W185" s="15">
        <f t="shared" si="64"/>
        <v>196.52277506741413</v>
      </c>
      <c r="X185" s="15">
        <f t="shared" si="64"/>
        <v>198.17157271459547</v>
      </c>
      <c r="Y185" s="15">
        <f t="shared" si="64"/>
        <v>202.39250041856627</v>
      </c>
      <c r="Z185" s="15">
        <f t="shared" si="64"/>
        <v>205.55171521742034</v>
      </c>
      <c r="AA185" s="15">
        <f t="shared" si="64"/>
        <v>209.8325386837214</v>
      </c>
      <c r="AB185" s="15">
        <f t="shared" si="64"/>
        <v>220.14433569983996</v>
      </c>
      <c r="AC185" s="15">
        <f t="shared" si="64"/>
        <v>222.17383231541771</v>
      </c>
      <c r="AD185" s="15">
        <f t="shared" si="64"/>
        <v>232.12114050047069</v>
      </c>
      <c r="AE185" s="15">
        <f t="shared" si="64"/>
        <v>242.65249904484455</v>
      </c>
      <c r="AF185" s="15">
        <f t="shared" si="64"/>
        <v>249.0138900041446</v>
      </c>
      <c r="AG185" s="15">
        <f t="shared" si="64"/>
        <v>252.34162394509994</v>
      </c>
      <c r="AH185" s="15">
        <f t="shared" si="64"/>
        <v>253.30412274632045</v>
      </c>
      <c r="AI185" s="15">
        <f t="shared" si="64"/>
        <v>256.87481486982472</v>
      </c>
      <c r="AJ185" s="15">
        <f t="shared" si="64"/>
        <v>254.21340128220683</v>
      </c>
      <c r="AK185" s="15">
        <f t="shared" si="64"/>
        <v>245.73558318073992</v>
      </c>
      <c r="AL185" s="15">
        <f t="shared" si="64"/>
        <v>245.49808047036771</v>
      </c>
      <c r="AM185" s="15">
        <f t="shared" si="64"/>
        <v>246.87109583651511</v>
      </c>
      <c r="AN185" s="15">
        <f t="shared" si="64"/>
        <v>245.18722999325698</v>
      </c>
      <c r="AO185" s="15">
        <f>AO137</f>
        <v>249.97079170056458</v>
      </c>
      <c r="AP185" s="15">
        <f>AP137</f>
        <v>254.39661857607288</v>
      </c>
      <c r="AQ185" s="15">
        <f>AQ137</f>
        <v>261.24666313456277</v>
      </c>
      <c r="AR185" s="15">
        <f>AR137</f>
        <v>266.91007120703057</v>
      </c>
      <c r="AS185" s="15">
        <f>AS137</f>
        <v>279.28276687253367</v>
      </c>
    </row>
    <row r="186" spans="1:45" ht="15" x14ac:dyDescent="0.25">
      <c r="A186" s="49" t="s">
        <v>25</v>
      </c>
      <c r="B186" s="13">
        <f>B139+B147+B155+B163+B172</f>
        <v>77.232299476604453</v>
      </c>
      <c r="C186" s="13">
        <f t="shared" ref="C186:AN186" si="65">C139+C147+C155+C163+C172</f>
        <v>78.449067045059195</v>
      </c>
      <c r="D186" s="13">
        <f t="shared" si="65"/>
        <v>77.364388188590993</v>
      </c>
      <c r="E186" s="13">
        <f t="shared" si="65"/>
        <v>78.644176789016711</v>
      </c>
      <c r="F186" s="13">
        <f t="shared" si="65"/>
        <v>79.821772183017728</v>
      </c>
      <c r="G186" s="13">
        <f t="shared" si="65"/>
        <v>77.806928291587823</v>
      </c>
      <c r="H186" s="13">
        <f t="shared" si="65"/>
        <v>77.780153672027581</v>
      </c>
      <c r="I186" s="13">
        <f t="shared" si="65"/>
        <v>77.876614431591022</v>
      </c>
      <c r="J186" s="13">
        <f t="shared" si="65"/>
        <v>79.484514779968251</v>
      </c>
      <c r="K186" s="13">
        <f t="shared" si="65"/>
        <v>79.075915091743468</v>
      </c>
      <c r="L186" s="13">
        <f t="shared" si="65"/>
        <v>80.388395937957753</v>
      </c>
      <c r="M186" s="13">
        <f t="shared" si="65"/>
        <v>76.588286912345893</v>
      </c>
      <c r="N186" s="13">
        <f t="shared" si="65"/>
        <v>79.223968609275815</v>
      </c>
      <c r="O186" s="13">
        <f t="shared" si="65"/>
        <v>85.225116935310353</v>
      </c>
      <c r="P186" s="13">
        <f t="shared" si="65"/>
        <v>84.372639113311763</v>
      </c>
      <c r="Q186" s="13">
        <f t="shared" si="65"/>
        <v>88.144383157024379</v>
      </c>
      <c r="R186" s="13">
        <f t="shared" si="65"/>
        <v>91.138842110825735</v>
      </c>
      <c r="S186" s="13">
        <f t="shared" si="65"/>
        <v>90.510093121331622</v>
      </c>
      <c r="T186" s="13">
        <f t="shared" si="65"/>
        <v>93.002701158938137</v>
      </c>
      <c r="U186" s="13">
        <f t="shared" si="65"/>
        <v>92.184235019370675</v>
      </c>
      <c r="V186" s="13">
        <f t="shared" si="65"/>
        <v>97.589467828537551</v>
      </c>
      <c r="W186" s="13">
        <f t="shared" si="65"/>
        <v>98.757535487704828</v>
      </c>
      <c r="X186" s="13">
        <f t="shared" si="65"/>
        <v>97.690043057578222</v>
      </c>
      <c r="Y186" s="13">
        <f t="shared" si="65"/>
        <v>100.28182403712918</v>
      </c>
      <c r="Z186" s="13">
        <f t="shared" si="65"/>
        <v>101.26103752694083</v>
      </c>
      <c r="AA186" s="13">
        <f t="shared" si="65"/>
        <v>102.77208985502131</v>
      </c>
      <c r="AB186" s="13">
        <f t="shared" si="65"/>
        <v>101.78047353656396</v>
      </c>
      <c r="AC186" s="13">
        <f t="shared" si="65"/>
        <v>102.47639386887145</v>
      </c>
      <c r="AD186" s="13">
        <f t="shared" si="65"/>
        <v>105.93585923122916</v>
      </c>
      <c r="AE186" s="13">
        <f t="shared" si="65"/>
        <v>109.44701721859705</v>
      </c>
      <c r="AF186" s="13">
        <f t="shared" si="65"/>
        <v>113.95275978080748</v>
      </c>
      <c r="AG186" s="13">
        <f t="shared" si="65"/>
        <v>111.1815149606762</v>
      </c>
      <c r="AH186" s="13">
        <f t="shared" si="65"/>
        <v>112.07630822674901</v>
      </c>
      <c r="AI186" s="13">
        <f t="shared" si="65"/>
        <v>114.06625980862681</v>
      </c>
      <c r="AJ186" s="13">
        <f t="shared" si="65"/>
        <v>112.02887925946402</v>
      </c>
      <c r="AK186" s="13">
        <f t="shared" si="65"/>
        <v>110.32575953088501</v>
      </c>
      <c r="AL186" s="13">
        <f t="shared" si="65"/>
        <v>110.42793228303292</v>
      </c>
      <c r="AM186" s="13">
        <f t="shared" si="65"/>
        <v>108.65845875957153</v>
      </c>
      <c r="AN186" s="13">
        <f t="shared" si="65"/>
        <v>106.42211681264938</v>
      </c>
      <c r="AO186" s="13">
        <f>AO139+AO147+AO155+AO163+AO172</f>
        <v>106.06488448516562</v>
      </c>
      <c r="AP186" s="13">
        <f>AP139+AP147+AP155+AP163+AP172</f>
        <v>106.48034492744974</v>
      </c>
      <c r="AQ186" s="13">
        <f>AQ139+AQ147+AQ155+AQ163+AQ172</f>
        <v>109.60926182864733</v>
      </c>
      <c r="AR186" s="13">
        <f>AR139+AR147+AR155+AR163+AR172</f>
        <v>112.44569456868872</v>
      </c>
      <c r="AS186" s="13">
        <f>AS139+AS147+AS155+AS163+AS172</f>
        <v>114.59592751088971</v>
      </c>
    </row>
    <row r="187" spans="1:45" ht="17.25" x14ac:dyDescent="0.25">
      <c r="A187" s="50" t="s">
        <v>138</v>
      </c>
      <c r="B187" s="53">
        <f>SUMPRODUCT(--(B$9=YEAR(Quarterly_PJ!$B$9:FC$9)),Quarterly_PJ!$B161:FC161)</f>
        <v>7.1468272136878976</v>
      </c>
      <c r="C187" s="53">
        <f>SUMPRODUCT(--(C$9=YEAR(Quarterly_PJ!$B$9:FC$9)),Quarterly_PJ!$B161:FC161)</f>
        <v>6.2060217269897455</v>
      </c>
      <c r="D187" s="53">
        <f>SUMPRODUCT(--(D$9=YEAR(Quarterly_PJ!$B$9:FC$9)),Quarterly_PJ!$B161:FC161)</f>
        <v>4.7951185418701172</v>
      </c>
      <c r="E187" s="53">
        <f>SUMPRODUCT(--(E$9=YEAR(Quarterly_PJ!$B$9:FC$9)),Quarterly_PJ!$B161:FC161)</f>
        <v>4.1058108654785155</v>
      </c>
      <c r="F187" s="53">
        <f>SUMPRODUCT(--(F$9=YEAR(Quarterly_PJ!$B$9:FC$9)),Quarterly_PJ!$B161:FC161)</f>
        <v>3.4639494078254702</v>
      </c>
      <c r="G187" s="53">
        <f>SUMPRODUCT(--(G$9=YEAR(Quarterly_PJ!$B$9:FC$9)),Quarterly_PJ!$B161:FC161)</f>
        <v>2.8799056964492795</v>
      </c>
      <c r="H187" s="53">
        <f>SUMPRODUCT(--(H$9=YEAR(Quarterly_PJ!$B$9:FC$9)),Quarterly_PJ!$B161:FC161)</f>
        <v>2.4146417868804932</v>
      </c>
      <c r="I187" s="53">
        <f>SUMPRODUCT(--(I$9=YEAR(Quarterly_PJ!$B$9:FC$9)),Quarterly_PJ!$B161:FC161)</f>
        <v>1.8601639684867859</v>
      </c>
      <c r="J187" s="53">
        <f>SUMPRODUCT(--(J$9=YEAR(Quarterly_PJ!$B$9:FC$9)),Quarterly_PJ!$B161:FC161)</f>
        <v>1.5797572850418087</v>
      </c>
      <c r="K187" s="53">
        <f>SUMPRODUCT(--(K$9=YEAR(Quarterly_PJ!$B$9:FC$9)),Quarterly_PJ!$B161:FC161)</f>
        <v>2.9819314922332762</v>
      </c>
      <c r="L187" s="53">
        <f>SUMPRODUCT(--(L$9=YEAR(Quarterly_PJ!$B$9:FC$9)),Quarterly_PJ!$B161:FC161)</f>
        <v>6.8857556856536863</v>
      </c>
      <c r="M187" s="53">
        <f>SUMPRODUCT(--(M$9=YEAR(Quarterly_PJ!$B$9:FC$9)),Quarterly_PJ!$B161:FC161)</f>
        <v>5.8540468105316164</v>
      </c>
      <c r="N187" s="53">
        <f>SUMPRODUCT(--(N$9=YEAR(Quarterly_PJ!$B$9:FC$9)),Quarterly_PJ!$B161:FC161)</f>
        <v>5.4403120287322997</v>
      </c>
      <c r="O187" s="53">
        <f>SUMPRODUCT(--(O$9=YEAR(Quarterly_PJ!$B$9:FC$9)),Quarterly_PJ!$B161:FC161)</f>
        <v>3.7369411530303953</v>
      </c>
      <c r="P187" s="53">
        <f>SUMPRODUCT(--(P$9=YEAR(Quarterly_PJ!$B$9:FC$9)),Quarterly_PJ!$B161:FC161)</f>
        <v>6.0266553095626829</v>
      </c>
      <c r="Q187" s="53">
        <f>SUMPRODUCT(--(Q$9=YEAR(Quarterly_PJ!$B$9:FC$9)),Quarterly_PJ!$B161:FC161)</f>
        <v>9.5378162861824034</v>
      </c>
      <c r="R187" s="53">
        <f>SUMPRODUCT(--(R$9=YEAR(Quarterly_PJ!$B$9:FC$9)),Quarterly_PJ!$B161:FC161)</f>
        <v>17.705824415111675</v>
      </c>
      <c r="S187" s="53">
        <f>SUMPRODUCT(--(S$9=YEAR(Quarterly_PJ!$B$9:FC$9)),Quarterly_PJ!$B161:FC161)</f>
        <v>28.148498355278623</v>
      </c>
      <c r="T187" s="53">
        <f>SUMPRODUCT(--(T$9=YEAR(Quarterly_PJ!$B$9:FC$9)),Quarterly_PJ!$B161:FC161)</f>
        <v>33.337440951908462</v>
      </c>
      <c r="U187" s="53">
        <f>SUMPRODUCT(--(U$9=YEAR(Quarterly_PJ!$B$9:FC$9)),Quarterly_PJ!$B161:FC161)</f>
        <v>37.677788212902058</v>
      </c>
      <c r="V187" s="53">
        <f>SUMPRODUCT(--(V$9=YEAR(Quarterly_PJ!$B$9:FC$9)),Quarterly_PJ!$B161:FC161)</f>
        <v>43.063855477264781</v>
      </c>
      <c r="W187" s="53">
        <f>SUMPRODUCT(--(W$9=YEAR(Quarterly_PJ!$B$9:FC$9)),Quarterly_PJ!$B161:FC161)</f>
        <v>48.252252144528974</v>
      </c>
      <c r="X187" s="53">
        <f>SUMPRODUCT(--(X$9=YEAR(Quarterly_PJ!$B$9:FC$9)),Quarterly_PJ!$B161:FC161)</f>
        <v>65.814209468231795</v>
      </c>
      <c r="Y187" s="53">
        <f>SUMPRODUCT(--(Y$9=YEAR(Quarterly_PJ!$B$9:FC$9)),Quarterly_PJ!$B161:FC161)</f>
        <v>72.730495281285457</v>
      </c>
      <c r="Z187" s="53">
        <f>SUMPRODUCT(--(Z$9=YEAR(Quarterly_PJ!$B$9:FC$9)),Quarterly_PJ!$B161:FC161)</f>
        <v>74.84093186873244</v>
      </c>
      <c r="AA187" s="53">
        <f>SUMPRODUCT(--(AA$9=YEAR(Quarterly_PJ!$B$9:FC$9)),Quarterly_PJ!$B161:FC161)</f>
        <v>76.79015639324237</v>
      </c>
      <c r="AB187" s="53">
        <f>SUMPRODUCT(--(AB$9=YEAR(Quarterly_PJ!$B$9:FC$9)),Quarterly_PJ!$B161:FC161)</f>
        <v>78.303195652018047</v>
      </c>
      <c r="AC187" s="53">
        <f>SUMPRODUCT(--(AC$9=YEAR(Quarterly_PJ!$B$9:FC$9)),Quarterly_PJ!$B161:FC161)</f>
        <v>79.950447293397872</v>
      </c>
      <c r="AD187" s="53">
        <f>SUMPRODUCT(--(AD$9=YEAR(Quarterly_PJ!$B$9:FC$9)),Quarterly_PJ!$B161:FC161)</f>
        <v>82.650261067609847</v>
      </c>
      <c r="AE187" s="53">
        <f>SUMPRODUCT(--(AE$9=YEAR(Quarterly_PJ!$B$9:FC$9)),Quarterly_PJ!$B161:FC161)</f>
        <v>85.540597767271407</v>
      </c>
      <c r="AF187" s="53">
        <f>SUMPRODUCT(--(AF$9=YEAR(Quarterly_PJ!$B$9:FC$9)),Quarterly_PJ!$B161:FC161)</f>
        <v>87.469985139008656</v>
      </c>
      <c r="AG187" s="53">
        <f>SUMPRODUCT(--(AG$9=YEAR(Quarterly_PJ!$B$9:FC$9)),Quarterly_PJ!$B161:FC161)</f>
        <v>88.1194858489784</v>
      </c>
      <c r="AH187" s="53">
        <f>SUMPRODUCT(--(AH$9=YEAR(Quarterly_PJ!$B$9:FC$9)),Quarterly_PJ!$B161:FC161)</f>
        <v>89.866086064865812</v>
      </c>
      <c r="AI187" s="53">
        <f>SUMPRODUCT(--(AI$9=YEAR(Quarterly_PJ!$B$9:FC$9)),Quarterly_PJ!$B161:FC161)</f>
        <v>91.237602174057557</v>
      </c>
      <c r="AJ187" s="53">
        <f>SUMPRODUCT(--(AJ$9=YEAR(Quarterly_PJ!$B$9:FC$9)),Quarterly_PJ!$B161:FC161)</f>
        <v>90.393970213956692</v>
      </c>
      <c r="AK187" s="53">
        <f>SUMPRODUCT(--(AK$9=YEAR(Quarterly_PJ!$B$9:FC$9)),Quarterly_PJ!$B161:FC161)</f>
        <v>87.572105608843017</v>
      </c>
      <c r="AL187" s="53">
        <f>SUMPRODUCT(--(AL$9=YEAR(Quarterly_PJ!$B$9:FC$9)),Quarterly_PJ!$B161:FC161)</f>
        <v>88.039547342545745</v>
      </c>
      <c r="AM187" s="53">
        <f>SUMPRODUCT(--(AM$9=YEAR(Quarterly_PJ!$B$9:FC$9)),Quarterly_PJ!$B161:FC161)</f>
        <v>87.998722808575053</v>
      </c>
      <c r="AN187" s="53">
        <f>SUMPRODUCT(--(AN$9=YEAR(Quarterly_PJ!$B$9:FC$9)),Quarterly_PJ!$B161:FC161)</f>
        <v>85.699432843054382</v>
      </c>
      <c r="AO187" s="53">
        <f>SUMPRODUCT(--(AO$9=YEAR(Quarterly_PJ!$B$9:FF$9)),Quarterly_PJ!$B161:FF161)</f>
        <v>84.859866701278591</v>
      </c>
      <c r="AP187" s="53">
        <f>SUMPRODUCT(--(AP$9=YEAR(Quarterly_PJ!$B$9:FI$9)),Quarterly_PJ!$B161:FI161)</f>
        <v>84.483864706866399</v>
      </c>
      <c r="AQ187" s="53">
        <f>SUMPRODUCT(--(AQ$9=YEAR(Quarterly_PJ!$B$9:FU$9)),Quarterly_PJ!$B161:FU161)</f>
        <v>86.063587159466579</v>
      </c>
      <c r="AR187" s="53">
        <f>SUMPRODUCT(--(AR$9=YEAR(Quarterly_PJ!$B$9:FS$9)),Quarterly_PJ!$B161:FS161)</f>
        <v>87.039580955941673</v>
      </c>
      <c r="AS187" s="53">
        <f>SUMPRODUCT(--(AS$9=YEAR(Quarterly_PJ!$B$9:FU$9)),Quarterly_PJ!$B161:FU161)</f>
        <v>88.375900621053177</v>
      </c>
    </row>
    <row r="188" spans="1:45" ht="17.25" x14ac:dyDescent="0.25">
      <c r="A188" s="50" t="s">
        <v>139</v>
      </c>
      <c r="B188" s="53">
        <f>SUMPRODUCT(--(B$9=YEAR(Quarterly_PJ!$B$9:FC$9)),Quarterly_PJ!$B162:FC162)</f>
        <v>70.085472262916554</v>
      </c>
      <c r="C188" s="53">
        <f>SUMPRODUCT(--(C$9=YEAR(Quarterly_PJ!$B$9:FC$9)),Quarterly_PJ!$B162:FC162)</f>
        <v>72.243045318069463</v>
      </c>
      <c r="D188" s="53">
        <f>SUMPRODUCT(--(D$9=YEAR(Quarterly_PJ!$B$9:FC$9)),Quarterly_PJ!$B162:FC162)</f>
        <v>72.569269646720883</v>
      </c>
      <c r="E188" s="53">
        <f>SUMPRODUCT(--(E$9=YEAR(Quarterly_PJ!$B$9:FC$9)),Quarterly_PJ!$B162:FC162)</f>
        <v>74.538365923538208</v>
      </c>
      <c r="F188" s="53">
        <f>SUMPRODUCT(--(F$9=YEAR(Quarterly_PJ!$B$9:FC$9)),Quarterly_PJ!$B162:FC162)</f>
        <v>76.357822775192261</v>
      </c>
      <c r="G188" s="53">
        <f>SUMPRODUCT(--(G$9=YEAR(Quarterly_PJ!$B$9:FC$9)),Quarterly_PJ!$B162:FC162)</f>
        <v>74.927022595138538</v>
      </c>
      <c r="H188" s="53">
        <f>SUMPRODUCT(--(H$9=YEAR(Quarterly_PJ!$B$9:FC$9)),Quarterly_PJ!$B162:FC162)</f>
        <v>75.365511885147086</v>
      </c>
      <c r="I188" s="53">
        <f>SUMPRODUCT(--(I$9=YEAR(Quarterly_PJ!$B$9:FC$9)),Quarterly_PJ!$B162:FC162)</f>
        <v>76.016450463104235</v>
      </c>
      <c r="J188" s="53">
        <f>SUMPRODUCT(--(J$9=YEAR(Quarterly_PJ!$B$9:FC$9)),Quarterly_PJ!$B162:FC162)</f>
        <v>77.904757494926457</v>
      </c>
      <c r="K188" s="53">
        <f>SUMPRODUCT(--(K$9=YEAR(Quarterly_PJ!$B$9:FC$9)),Quarterly_PJ!$B162:FC162)</f>
        <v>76.093983599510182</v>
      </c>
      <c r="L188" s="53">
        <f>SUMPRODUCT(--(L$9=YEAR(Quarterly_PJ!$B$9:FC$9)),Quarterly_PJ!$B162:FC162)</f>
        <v>73.502640252304062</v>
      </c>
      <c r="M188" s="53">
        <f>SUMPRODUCT(--(M$9=YEAR(Quarterly_PJ!$B$9:FC$9)),Quarterly_PJ!$B162:FC162)</f>
        <v>70.734240101814265</v>
      </c>
      <c r="N188" s="53">
        <f>SUMPRODUCT(--(N$9=YEAR(Quarterly_PJ!$B$9:FC$9)),Quarterly_PJ!$B162:FC162)</f>
        <v>73.783656580543521</v>
      </c>
      <c r="O188" s="53">
        <f>SUMPRODUCT(--(O$9=YEAR(Quarterly_PJ!$B$9:FC$9)),Quarterly_PJ!$B162:FC162)</f>
        <v>81.488175782279967</v>
      </c>
      <c r="P188" s="53">
        <f>SUMPRODUCT(--(P$9=YEAR(Quarterly_PJ!$B$9:FC$9)),Quarterly_PJ!$B162:FC162)</f>
        <v>78.345983803749078</v>
      </c>
      <c r="Q188" s="53">
        <f>SUMPRODUCT(--(Q$9=YEAR(Quarterly_PJ!$B$9:FC$9)),Quarterly_PJ!$B162:FC162)</f>
        <v>78.606566870841974</v>
      </c>
      <c r="R188" s="53">
        <f>SUMPRODUCT(--(R$9=YEAR(Quarterly_PJ!$B$9:FC$9)),Quarterly_PJ!$B162:FC162)</f>
        <v>73.433017695714057</v>
      </c>
      <c r="S188" s="53">
        <f>SUMPRODUCT(--(S$9=YEAR(Quarterly_PJ!$B$9:FC$9)),Quarterly_PJ!$B162:FC162)</f>
        <v>62.361594766053003</v>
      </c>
      <c r="T188" s="53">
        <f>SUMPRODUCT(--(T$9=YEAR(Quarterly_PJ!$B$9:FC$9)),Quarterly_PJ!$B162:FC162)</f>
        <v>59.665260207029689</v>
      </c>
      <c r="U188" s="53">
        <f>SUMPRODUCT(--(U$9=YEAR(Quarterly_PJ!$B$9:FC$9)),Quarterly_PJ!$B162:FC162)</f>
        <v>54.506446806468588</v>
      </c>
      <c r="V188" s="53">
        <f>SUMPRODUCT(--(V$9=YEAR(Quarterly_PJ!$B$9:FC$9)),Quarterly_PJ!$B162:FC162)</f>
        <v>54.525612351272777</v>
      </c>
      <c r="W188" s="53">
        <f>SUMPRODUCT(--(W$9=YEAR(Quarterly_PJ!$B$9:FC$9)),Quarterly_PJ!$B162:FC162)</f>
        <v>50.505283343175861</v>
      </c>
      <c r="X188" s="53">
        <f>SUMPRODUCT(--(X$9=YEAR(Quarterly_PJ!$B$9:FC$9)),Quarterly_PJ!$B162:FC162)</f>
        <v>31.875833589346417</v>
      </c>
      <c r="Y188" s="53">
        <f>SUMPRODUCT(--(Y$9=YEAR(Quarterly_PJ!$B$9:FC$9)),Quarterly_PJ!$B162:FC162)</f>
        <v>27.551328755843727</v>
      </c>
      <c r="Z188" s="53">
        <f>SUMPRODUCT(--(Z$9=YEAR(Quarterly_PJ!$B$9:FC$9)),Quarterly_PJ!$B162:FC162)</f>
        <v>26.420105658208392</v>
      </c>
      <c r="AA188" s="53">
        <f>SUMPRODUCT(--(AA$9=YEAR(Quarterly_PJ!$B$9:FC$9)),Quarterly_PJ!$B162:FC162)</f>
        <v>25.981933461778944</v>
      </c>
      <c r="AB188" s="53">
        <f>SUMPRODUCT(--(AB$9=YEAR(Quarterly_PJ!$B$9:FC$9)),Quarterly_PJ!$B162:FC162)</f>
        <v>23.477277884545924</v>
      </c>
      <c r="AC188" s="53">
        <f>SUMPRODUCT(--(AC$9=YEAR(Quarterly_PJ!$B$9:FC$9)),Quarterly_PJ!$B162:FC162)</f>
        <v>22.52594657547359</v>
      </c>
      <c r="AD188" s="53">
        <f>SUMPRODUCT(--(AD$9=YEAR(Quarterly_PJ!$B$9:FC$9)),Quarterly_PJ!$B162:FC162)</f>
        <v>23.285598163619305</v>
      </c>
      <c r="AE188" s="53">
        <f>SUMPRODUCT(--(AE$9=YEAR(Quarterly_PJ!$B$9:FC$9)),Quarterly_PJ!$B162:FC162)</f>
        <v>23.906419451325636</v>
      </c>
      <c r="AF188" s="53">
        <f>SUMPRODUCT(--(AF$9=YEAR(Quarterly_PJ!$B$9:FC$9)),Quarterly_PJ!$B162:FC162)</f>
        <v>26.482774641798812</v>
      </c>
      <c r="AG188" s="53">
        <f>SUMPRODUCT(--(AG$9=YEAR(Quarterly_PJ!$B$9:FC$9)),Quarterly_PJ!$B162:FC162)</f>
        <v>23.062029111697804</v>
      </c>
      <c r="AH188" s="53">
        <f>SUMPRODUCT(--(AH$9=YEAR(Quarterly_PJ!$B$9:FC$9)),Quarterly_PJ!$B162:FC162)</f>
        <v>22.210222161883188</v>
      </c>
      <c r="AI188" s="53">
        <f>SUMPRODUCT(--(AI$9=YEAR(Quarterly_PJ!$B$9:FC$9)),Quarterly_PJ!$B162:FC162)</f>
        <v>22.828657634569254</v>
      </c>
      <c r="AJ188" s="53">
        <f>SUMPRODUCT(--(AJ$9=YEAR(Quarterly_PJ!$B$9:FC$9)),Quarterly_PJ!$B162:FC162)</f>
        <v>21.634909045507325</v>
      </c>
      <c r="AK188" s="53">
        <f>SUMPRODUCT(--(AK$9=YEAR(Quarterly_PJ!$B$9:FC$9)),Quarterly_PJ!$B162:FC162)</f>
        <v>22.75365392204197</v>
      </c>
      <c r="AL188" s="53">
        <f>SUMPRODUCT(--(AL$9=YEAR(Quarterly_PJ!$B$9:FC$9)),Quarterly_PJ!$B162:FC162)</f>
        <v>22.388384940487185</v>
      </c>
      <c r="AM188" s="53">
        <f>SUMPRODUCT(--(AM$9=YEAR(Quarterly_PJ!$B$9:FC$9)),Quarterly_PJ!$B162:FC162)</f>
        <v>20.659735950996463</v>
      </c>
      <c r="AN188" s="53">
        <f>SUMPRODUCT(--(AN$9=YEAR(Quarterly_PJ!$B$9:FC$9)),Quarterly_PJ!$B162:FC162)</f>
        <v>20.722683969594996</v>
      </c>
      <c r="AO188" s="53">
        <f>SUMPRODUCT(--(AO$9=YEAR(Quarterly_PJ!$B$9:FF$9)),Quarterly_PJ!$B162:FF162)</f>
        <v>21.205017783887026</v>
      </c>
      <c r="AP188" s="53">
        <f>SUMPRODUCT(--(AP$9=YEAR(Quarterly_PJ!$B$9:FI$9)),Quarterly_PJ!$B162:FI162)</f>
        <v>21.996480220583329</v>
      </c>
      <c r="AQ188" s="53">
        <f>SUMPRODUCT(--(AQ$9=YEAR(Quarterly_PJ!$B$9:FU$9)),Quarterly_PJ!$B162:FU162)</f>
        <v>23.545674669180766</v>
      </c>
      <c r="AR188" s="53">
        <f>SUMPRODUCT(--(AR$9=YEAR(Quarterly_PJ!$B$9:FS$9)),Quarterly_PJ!$B162:FS162)</f>
        <v>25.406113612747063</v>
      </c>
      <c r="AS188" s="53">
        <f>SUMPRODUCT(--(AS$9=YEAR(Quarterly_PJ!$B$9:FU$9)),Quarterly_PJ!$B162:FU162)</f>
        <v>26.220026889836529</v>
      </c>
    </row>
    <row r="189" spans="1:45" ht="15" x14ac:dyDescent="0.25">
      <c r="A189" s="49" t="s">
        <v>26</v>
      </c>
      <c r="B189" s="13">
        <f>B142+B150+B158+B166+B175</f>
        <v>40.709895496167753</v>
      </c>
      <c r="C189" s="13">
        <f t="shared" ref="C189:AN189" si="66">C142+C150+C158+C166+C175</f>
        <v>40.767334683702082</v>
      </c>
      <c r="D189" s="13">
        <f t="shared" si="66"/>
        <v>41.399214463147736</v>
      </c>
      <c r="E189" s="13">
        <f t="shared" si="66"/>
        <v>43.306193683757783</v>
      </c>
      <c r="F189" s="13">
        <f t="shared" si="66"/>
        <v>42.375651907409662</v>
      </c>
      <c r="G189" s="13">
        <f t="shared" si="66"/>
        <v>40.979968352826688</v>
      </c>
      <c r="H189" s="13">
        <f t="shared" si="66"/>
        <v>45.503587377129364</v>
      </c>
      <c r="I189" s="13">
        <f t="shared" si="66"/>
        <v>41.107850247451019</v>
      </c>
      <c r="J189" s="13">
        <f t="shared" si="66"/>
        <v>42.86717379934845</v>
      </c>
      <c r="K189" s="13">
        <f t="shared" si="66"/>
        <v>41.39294170291366</v>
      </c>
      <c r="L189" s="13">
        <f t="shared" si="66"/>
        <v>43.015453667903131</v>
      </c>
      <c r="M189" s="13">
        <f t="shared" si="66"/>
        <v>42.495950393840026</v>
      </c>
      <c r="N189" s="13">
        <f t="shared" si="66"/>
        <v>42.185334133399039</v>
      </c>
      <c r="O189" s="13">
        <f t="shared" si="66"/>
        <v>41.131243135127406</v>
      </c>
      <c r="P189" s="13">
        <f t="shared" si="66"/>
        <v>41.119684353790277</v>
      </c>
      <c r="Q189" s="13">
        <f t="shared" si="66"/>
        <v>42.742674276870723</v>
      </c>
      <c r="R189" s="13">
        <f t="shared" si="66"/>
        <v>46.087820209206328</v>
      </c>
      <c r="S189" s="13">
        <f t="shared" si="66"/>
        <v>46.264399058661596</v>
      </c>
      <c r="T189" s="13">
        <f t="shared" si="66"/>
        <v>53.411494150859191</v>
      </c>
      <c r="U189" s="13">
        <f t="shared" si="66"/>
        <v>54.940326859140015</v>
      </c>
      <c r="V189" s="13">
        <f t="shared" si="66"/>
        <v>60.796984879793449</v>
      </c>
      <c r="W189" s="13">
        <f t="shared" si="66"/>
        <v>69.013995156476739</v>
      </c>
      <c r="X189" s="13">
        <f t="shared" si="66"/>
        <v>71.320758875777486</v>
      </c>
      <c r="Y189" s="13">
        <f t="shared" si="66"/>
        <v>75.881101487468058</v>
      </c>
      <c r="Z189" s="13">
        <f t="shared" si="66"/>
        <v>77.54220587380334</v>
      </c>
      <c r="AA189" s="13">
        <f t="shared" si="66"/>
        <v>80.188920735563698</v>
      </c>
      <c r="AB189" s="13">
        <f t="shared" si="66"/>
        <v>86.503234167762685</v>
      </c>
      <c r="AC189" s="13">
        <f t="shared" si="66"/>
        <v>86.905591580186723</v>
      </c>
      <c r="AD189" s="13">
        <f t="shared" si="66"/>
        <v>93.259708984460957</v>
      </c>
      <c r="AE189" s="13">
        <f t="shared" si="66"/>
        <v>96.915817903834125</v>
      </c>
      <c r="AF189" s="13">
        <f t="shared" si="66"/>
        <v>100.26897553962311</v>
      </c>
      <c r="AG189" s="13">
        <f t="shared" si="66"/>
        <v>106.12266892492437</v>
      </c>
      <c r="AH189" s="13">
        <f t="shared" si="66"/>
        <v>107.06166001310015</v>
      </c>
      <c r="AI189" s="13">
        <f t="shared" si="66"/>
        <v>110.31994704858303</v>
      </c>
      <c r="AJ189" s="13">
        <f t="shared" si="66"/>
        <v>109.4975326919641</v>
      </c>
      <c r="AK189" s="13">
        <f t="shared" si="66"/>
        <v>104.62417470426121</v>
      </c>
      <c r="AL189" s="13">
        <f t="shared" si="66"/>
        <v>106.10590913385164</v>
      </c>
      <c r="AM189" s="13">
        <f t="shared" si="66"/>
        <v>110.06043261560446</v>
      </c>
      <c r="AN189" s="13">
        <f t="shared" si="66"/>
        <v>112.09077764483385</v>
      </c>
      <c r="AO189" s="13">
        <f>AO142+AO150+AO158+AO166+AO175</f>
        <v>116.13169371423601</v>
      </c>
      <c r="AP189" s="13">
        <f>AP142+AP150+AP158+AP166+AP175</f>
        <v>120.32749987615608</v>
      </c>
      <c r="AQ189" s="13">
        <f>AQ142+AQ150+AQ158+AQ166+AQ175</f>
        <v>122.59889373744508</v>
      </c>
      <c r="AR189" s="13">
        <f>AR142+AR150+AR158+AR166+AR175</f>
        <v>125.87577903792547</v>
      </c>
      <c r="AS189" s="13">
        <f>AS142+AS150+AS158+AS166+AS175</f>
        <v>134.61767910157906</v>
      </c>
    </row>
    <row r="190" spans="1:45" ht="15" x14ac:dyDescent="0.25">
      <c r="A190" s="49" t="s">
        <v>27</v>
      </c>
      <c r="B190" s="13">
        <f>B143+B151+B159+B167+B178</f>
        <v>20.9581726598587</v>
      </c>
      <c r="C190" s="13">
        <f t="shared" ref="C190:AN190" si="67">C143+C151+C159+C167+C178</f>
        <v>25.090471927928924</v>
      </c>
      <c r="D190" s="13">
        <f t="shared" si="67"/>
        <v>23.068672158697503</v>
      </c>
      <c r="E190" s="13">
        <f t="shared" si="67"/>
        <v>27.737161114103699</v>
      </c>
      <c r="F190" s="13">
        <f t="shared" si="67"/>
        <v>25.020747433314515</v>
      </c>
      <c r="G190" s="13">
        <f t="shared" si="67"/>
        <v>22.840344386553951</v>
      </c>
      <c r="H190" s="13">
        <f t="shared" si="67"/>
        <v>20.400730167325591</v>
      </c>
      <c r="I190" s="13">
        <f t="shared" si="67"/>
        <v>17.167266513976283</v>
      </c>
      <c r="J190" s="13">
        <f t="shared" si="67"/>
        <v>15.868580054355618</v>
      </c>
      <c r="K190" s="13">
        <f t="shared" si="67"/>
        <v>10.927464730702207</v>
      </c>
      <c r="L190" s="13">
        <f t="shared" si="67"/>
        <v>8.8486016866622919</v>
      </c>
      <c r="M190" s="13">
        <f t="shared" si="67"/>
        <v>8.6398376838879631</v>
      </c>
      <c r="N190" s="13">
        <f t="shared" si="67"/>
        <v>7.87966392026199</v>
      </c>
      <c r="O190" s="13">
        <f t="shared" si="67"/>
        <v>8.1190313874758253</v>
      </c>
      <c r="P190" s="13">
        <f t="shared" si="67"/>
        <v>8.6502735736313543</v>
      </c>
      <c r="Q190" s="13">
        <f t="shared" si="67"/>
        <v>6.9345000220870974</v>
      </c>
      <c r="R190" s="13">
        <f t="shared" si="67"/>
        <v>7.3059927422339355</v>
      </c>
      <c r="S190" s="13">
        <f t="shared" si="67"/>
        <v>6.7168685780641857</v>
      </c>
      <c r="T190" s="13">
        <f t="shared" si="67"/>
        <v>8.4070055786885334</v>
      </c>
      <c r="U190" s="13">
        <f t="shared" si="67"/>
        <v>5.7889807807254483</v>
      </c>
      <c r="V190" s="13">
        <f t="shared" si="67"/>
        <v>7.8068963254928043</v>
      </c>
      <c r="W190" s="13">
        <f t="shared" si="67"/>
        <v>7.3308746121884552</v>
      </c>
      <c r="X190" s="13">
        <f t="shared" si="67"/>
        <v>8.4079652316739573</v>
      </c>
      <c r="Y190" s="13">
        <f t="shared" si="67"/>
        <v>7.2446204568451362</v>
      </c>
      <c r="Z190" s="13">
        <f t="shared" si="67"/>
        <v>6.8702506246088539</v>
      </c>
      <c r="AA190" s="13">
        <f t="shared" si="67"/>
        <v>6.9330815813630471</v>
      </c>
      <c r="AB190" s="13">
        <f t="shared" si="67"/>
        <v>9.6738395586238681</v>
      </c>
      <c r="AC190" s="13">
        <f t="shared" si="67"/>
        <v>8.6185450389533074</v>
      </c>
      <c r="AD190" s="13">
        <f t="shared" si="67"/>
        <v>9.0682246342757793</v>
      </c>
      <c r="AE190" s="13">
        <f t="shared" si="67"/>
        <v>10.575314750790813</v>
      </c>
      <c r="AF190" s="13">
        <f t="shared" si="67"/>
        <v>7.5934834731559384</v>
      </c>
      <c r="AG190" s="13">
        <f t="shared" si="67"/>
        <v>9.0310070169975916</v>
      </c>
      <c r="AH190" s="13">
        <f t="shared" si="67"/>
        <v>7.3675169451363747</v>
      </c>
      <c r="AI190" s="13">
        <f t="shared" si="67"/>
        <v>8.2751076514577058</v>
      </c>
      <c r="AJ190" s="13">
        <f t="shared" si="67"/>
        <v>7.9173547493242413</v>
      </c>
      <c r="AK190" s="13">
        <f t="shared" si="67"/>
        <v>7.393327161862894</v>
      </c>
      <c r="AL190" s="13">
        <f t="shared" si="67"/>
        <v>7.1568530063011435</v>
      </c>
      <c r="AM190" s="13">
        <f t="shared" si="67"/>
        <v>7.3289028698732483</v>
      </c>
      <c r="AN190" s="13">
        <f t="shared" si="67"/>
        <v>7.3065810807507345</v>
      </c>
      <c r="AO190" s="13">
        <f>AO143+AO151+AO159+AO167+AO178</f>
        <v>8.1483558032256713</v>
      </c>
      <c r="AP190" s="13">
        <f>AP143+AP151+AP159+AP167+AP178</f>
        <v>7.6800314048529348</v>
      </c>
      <c r="AQ190" s="13">
        <f>AQ143+AQ151+AQ159+AQ167+AQ178</f>
        <v>8.750904493237492</v>
      </c>
      <c r="AR190" s="13">
        <f>AR143+AR151+AR159+AR167+AR178</f>
        <v>6.6025833798004854</v>
      </c>
      <c r="AS190" s="13">
        <f>AS143+AS151+AS159+AS167+AS178</f>
        <v>6.658616220076139</v>
      </c>
    </row>
    <row r="191" spans="1:45" ht="15" x14ac:dyDescent="0.25">
      <c r="A191" s="49" t="s">
        <v>24</v>
      </c>
      <c r="B191" s="13">
        <f>B144+B152+B160+B168+B176</f>
        <v>0</v>
      </c>
      <c r="C191" s="13">
        <f t="shared" ref="C191:AN191" si="68">C144+C152+C160+C168+C176</f>
        <v>0</v>
      </c>
      <c r="D191" s="13">
        <f t="shared" si="68"/>
        <v>0</v>
      </c>
      <c r="E191" s="13">
        <f t="shared" si="68"/>
        <v>0</v>
      </c>
      <c r="F191" s="13">
        <f t="shared" si="68"/>
        <v>0</v>
      </c>
      <c r="G191" s="13">
        <f t="shared" si="68"/>
        <v>0</v>
      </c>
      <c r="H191" s="13">
        <f t="shared" si="68"/>
        <v>0</v>
      </c>
      <c r="I191" s="13">
        <f t="shared" si="68"/>
        <v>0</v>
      </c>
      <c r="J191" s="13">
        <f t="shared" si="68"/>
        <v>0</v>
      </c>
      <c r="K191" s="13">
        <f t="shared" si="68"/>
        <v>0</v>
      </c>
      <c r="L191" s="13">
        <f t="shared" si="68"/>
        <v>2.5954434761347001</v>
      </c>
      <c r="M191" s="13">
        <f t="shared" si="68"/>
        <v>4.6701718989751093</v>
      </c>
      <c r="N191" s="13">
        <f t="shared" si="68"/>
        <v>5.4412184800146406</v>
      </c>
      <c r="O191" s="13">
        <f t="shared" si="68"/>
        <v>5.4044889602568711</v>
      </c>
      <c r="P191" s="13">
        <f t="shared" si="68"/>
        <v>5.6559442799762394</v>
      </c>
      <c r="Q191" s="13">
        <f t="shared" si="68"/>
        <v>5.3818908749626431</v>
      </c>
      <c r="R191" s="13">
        <f t="shared" si="68"/>
        <v>5.4913755294613456</v>
      </c>
      <c r="S191" s="13">
        <f t="shared" si="68"/>
        <v>6.1458999922898983</v>
      </c>
      <c r="T191" s="13">
        <f t="shared" si="68"/>
        <v>5.7692461079524158</v>
      </c>
      <c r="U191" s="13">
        <f t="shared" si="68"/>
        <v>5.7133838748953139</v>
      </c>
      <c r="V191" s="13">
        <f t="shared" si="68"/>
        <v>5.9475075085440388</v>
      </c>
      <c r="W191" s="13">
        <f t="shared" si="68"/>
        <v>5.0790899990798311</v>
      </c>
      <c r="X191" s="13">
        <f t="shared" si="68"/>
        <v>4.7411558228887447</v>
      </c>
      <c r="Y191" s="13">
        <f t="shared" si="68"/>
        <v>3.689287809484465</v>
      </c>
      <c r="Z191" s="13">
        <f t="shared" si="68"/>
        <v>3.8134022348947645</v>
      </c>
      <c r="AA191" s="13">
        <f t="shared" si="68"/>
        <v>4.1156730707048803</v>
      </c>
      <c r="AB191" s="13">
        <f t="shared" si="68"/>
        <v>5.0116021995504543</v>
      </c>
      <c r="AC191" s="13">
        <f t="shared" si="68"/>
        <v>6.5640642315803017</v>
      </c>
      <c r="AD191" s="13">
        <f t="shared" si="68"/>
        <v>7.5184214817833777</v>
      </c>
      <c r="AE191" s="13">
        <f t="shared" si="68"/>
        <v>7.5354844638085048</v>
      </c>
      <c r="AF191" s="13">
        <f t="shared" si="68"/>
        <v>8.4759069104898543</v>
      </c>
      <c r="AG191" s="13">
        <f t="shared" si="68"/>
        <v>8.5920423638259606</v>
      </c>
      <c r="AH191" s="13">
        <f t="shared" si="68"/>
        <v>9.0836244911022028</v>
      </c>
      <c r="AI191" s="13">
        <f t="shared" si="68"/>
        <v>9.6258732832582172</v>
      </c>
      <c r="AJ191" s="13">
        <f t="shared" si="68"/>
        <v>8.9908216725108598</v>
      </c>
      <c r="AK191" s="13">
        <f t="shared" si="68"/>
        <v>8.3678809848328282</v>
      </c>
      <c r="AL191" s="13">
        <f t="shared" si="68"/>
        <v>7.1129961985452193</v>
      </c>
      <c r="AM191" s="13">
        <f t="shared" si="68"/>
        <v>6.8068025759498454</v>
      </c>
      <c r="AN191" s="13">
        <f t="shared" si="68"/>
        <v>7.4095259927985309</v>
      </c>
      <c r="AO191" s="13">
        <f>AO144+AO152+AO160+AO168+AO176</f>
        <v>7.2135554016508934</v>
      </c>
      <c r="AP191" s="13">
        <f>AP144+AP152+AP160+AP168+AP176</f>
        <v>7.5237797730600295</v>
      </c>
      <c r="AQ191" s="13">
        <f>AQ144+AQ152+AQ160+AQ168+AQ176</f>
        <v>7.8752299487554902</v>
      </c>
      <c r="AR191" s="13">
        <f>AR144+AR152+AR160+AR168+AR176</f>
        <v>8.4115421266471451</v>
      </c>
      <c r="AS191" s="13">
        <f>AS144+AS152+AS160+AS168+AS176</f>
        <v>8.9049355014641272</v>
      </c>
    </row>
    <row r="192" spans="1:45" ht="15" x14ac:dyDescent="0.25">
      <c r="A192" s="49" t="s">
        <v>28</v>
      </c>
      <c r="B192" s="13">
        <f>B180</f>
        <v>7.0586538899999987</v>
      </c>
      <c r="C192" s="13">
        <f t="shared" ref="C192:AN192" si="69">C180</f>
        <v>7.0970640099999986</v>
      </c>
      <c r="D192" s="13">
        <f t="shared" si="69"/>
        <v>7.5066562800000005</v>
      </c>
      <c r="E192" s="13">
        <f t="shared" si="69"/>
        <v>7.9495939199999999</v>
      </c>
      <c r="F192" s="13">
        <f t="shared" si="69"/>
        <v>7.9486725800000002</v>
      </c>
      <c r="G192" s="13">
        <f t="shared" si="69"/>
        <v>8.1089704099999995</v>
      </c>
      <c r="H192" s="13">
        <f t="shared" si="69"/>
        <v>7.0527909499999986</v>
      </c>
      <c r="I192" s="13">
        <f t="shared" si="69"/>
        <v>6.3204471699999996</v>
      </c>
      <c r="J192" s="13">
        <f t="shared" si="69"/>
        <v>6.3423947299999988</v>
      </c>
      <c r="K192" s="13">
        <f t="shared" si="69"/>
        <v>6.0918950399999998</v>
      </c>
      <c r="L192" s="13">
        <f t="shared" si="69"/>
        <v>6.6789546300000007</v>
      </c>
      <c r="M192" s="13">
        <f t="shared" si="69"/>
        <v>6.7905945199999991</v>
      </c>
      <c r="N192" s="13">
        <f t="shared" si="69"/>
        <v>6.6546166399999995</v>
      </c>
      <c r="O192" s="13">
        <f t="shared" si="69"/>
        <v>7.6077535000000003</v>
      </c>
      <c r="P192" s="13">
        <f t="shared" si="69"/>
        <v>8.5945398999999991</v>
      </c>
      <c r="Q192" s="13">
        <f t="shared" si="69"/>
        <v>11.133444889999996</v>
      </c>
      <c r="R192" s="13">
        <f t="shared" si="69"/>
        <v>13.873742304357435</v>
      </c>
      <c r="S192" s="13">
        <f t="shared" si="69"/>
        <v>12.032514448548493</v>
      </c>
      <c r="T192" s="13">
        <f t="shared" si="69"/>
        <v>11.933387288278787</v>
      </c>
      <c r="U192" s="13">
        <f t="shared" si="69"/>
        <v>13.774983226839478</v>
      </c>
      <c r="V192" s="13">
        <f t="shared" si="69"/>
        <v>15.880127627867548</v>
      </c>
      <c r="W192" s="13">
        <f t="shared" si="69"/>
        <v>16.341279811964259</v>
      </c>
      <c r="X192" s="13">
        <f t="shared" si="69"/>
        <v>16.011649726677074</v>
      </c>
      <c r="Y192" s="13">
        <f t="shared" si="69"/>
        <v>15.295666627639442</v>
      </c>
      <c r="Z192" s="13">
        <f t="shared" si="69"/>
        <v>16.064818957172541</v>
      </c>
      <c r="AA192" s="13">
        <f t="shared" si="69"/>
        <v>15.822773441068477</v>
      </c>
      <c r="AB192" s="13">
        <f t="shared" si="69"/>
        <v>17.175186237338973</v>
      </c>
      <c r="AC192" s="13">
        <f t="shared" si="69"/>
        <v>17.609237595825974</v>
      </c>
      <c r="AD192" s="13">
        <f t="shared" si="69"/>
        <v>16.338926168721425</v>
      </c>
      <c r="AE192" s="13">
        <f t="shared" si="69"/>
        <v>18.178864707814089</v>
      </c>
      <c r="AF192" s="13">
        <f t="shared" si="69"/>
        <v>18.722764300068196</v>
      </c>
      <c r="AG192" s="13">
        <f t="shared" si="69"/>
        <v>17.41439067867579</v>
      </c>
      <c r="AH192" s="13">
        <f t="shared" si="69"/>
        <v>17.71501307023269</v>
      </c>
      <c r="AI192" s="13">
        <f t="shared" si="69"/>
        <v>14.587627077898958</v>
      </c>
      <c r="AJ192" s="13">
        <f t="shared" si="69"/>
        <v>15.77881290894365</v>
      </c>
      <c r="AK192" s="13">
        <f t="shared" si="69"/>
        <v>15.02444079889802</v>
      </c>
      <c r="AL192" s="13">
        <f t="shared" si="69"/>
        <v>14.694389848636785</v>
      </c>
      <c r="AM192" s="13">
        <f t="shared" si="69"/>
        <v>14.016499015516056</v>
      </c>
      <c r="AN192" s="13">
        <f t="shared" si="69"/>
        <v>11.958228462224456</v>
      </c>
      <c r="AO192" s="13">
        <f t="shared" ref="AO192:AP195" si="70">AO180</f>
        <v>12.412302296286391</v>
      </c>
      <c r="AP192" s="13">
        <f t="shared" si="70"/>
        <v>12.384962594554114</v>
      </c>
      <c r="AQ192" s="13">
        <f t="shared" ref="AQ192:AR195" si="71">AQ180</f>
        <v>12.412373126477394</v>
      </c>
      <c r="AR192" s="13">
        <f t="shared" si="71"/>
        <v>13.574472093968776</v>
      </c>
      <c r="AS192" s="13">
        <f t="shared" ref="AS192" si="72">AS180</f>
        <v>14.505608538524617</v>
      </c>
    </row>
    <row r="193" spans="1:45" ht="15" x14ac:dyDescent="0.25">
      <c r="A193" s="50" t="s">
        <v>43</v>
      </c>
      <c r="B193" s="13">
        <f>B181</f>
        <v>4.5283550899999998</v>
      </c>
      <c r="C193" s="13">
        <f t="shared" ref="C193:AN193" si="73">C181</f>
        <v>4.7818135099999992</v>
      </c>
      <c r="D193" s="13">
        <f t="shared" si="73"/>
        <v>5.0559065800000003</v>
      </c>
      <c r="E193" s="13">
        <f t="shared" si="73"/>
        <v>5.4186127199999996</v>
      </c>
      <c r="F193" s="13">
        <f t="shared" si="73"/>
        <v>5.5460374799999999</v>
      </c>
      <c r="G193" s="13">
        <f t="shared" si="73"/>
        <v>5.7778411099999998</v>
      </c>
      <c r="H193" s="13">
        <f t="shared" si="73"/>
        <v>5.1296812499999991</v>
      </c>
      <c r="I193" s="13">
        <f t="shared" si="73"/>
        <v>4.6407559699999998</v>
      </c>
      <c r="J193" s="13">
        <f t="shared" si="73"/>
        <v>4.8015671299999987</v>
      </c>
      <c r="K193" s="13">
        <f t="shared" si="73"/>
        <v>4.6472941399999996</v>
      </c>
      <c r="L193" s="13">
        <f t="shared" si="73"/>
        <v>5.2286348300000007</v>
      </c>
      <c r="M193" s="13">
        <f t="shared" si="73"/>
        <v>5.4149031199999991</v>
      </c>
      <c r="N193" s="13">
        <f t="shared" si="73"/>
        <v>5.5519728399999995</v>
      </c>
      <c r="O193" s="13">
        <f t="shared" si="73"/>
        <v>6.4815985999999999</v>
      </c>
      <c r="P193" s="13">
        <f t="shared" si="73"/>
        <v>7.4906097999999997</v>
      </c>
      <c r="Q193" s="13">
        <f t="shared" si="73"/>
        <v>9.9912047899999976</v>
      </c>
      <c r="R193" s="13">
        <f t="shared" si="73"/>
        <v>12.744331604357436</v>
      </c>
      <c r="S193" s="13">
        <f t="shared" si="73"/>
        <v>11.039147648548495</v>
      </c>
      <c r="T193" s="13">
        <f t="shared" si="73"/>
        <v>10.798252488278786</v>
      </c>
      <c r="U193" s="13">
        <f t="shared" si="73"/>
        <v>12.745269526839477</v>
      </c>
      <c r="V193" s="13">
        <f t="shared" si="73"/>
        <v>14.963415327867548</v>
      </c>
      <c r="W193" s="13">
        <f t="shared" si="73"/>
        <v>15.263866111964262</v>
      </c>
      <c r="X193" s="13">
        <f t="shared" si="73"/>
        <v>14.952544426677074</v>
      </c>
      <c r="Y193" s="13">
        <f t="shared" si="73"/>
        <v>14.294539927639441</v>
      </c>
      <c r="Z193" s="13">
        <f t="shared" si="73"/>
        <v>15.119689657172541</v>
      </c>
      <c r="AA193" s="13">
        <f t="shared" si="73"/>
        <v>14.893709641068478</v>
      </c>
      <c r="AB193" s="13">
        <f t="shared" si="73"/>
        <v>16.214681737338971</v>
      </c>
      <c r="AC193" s="13">
        <f t="shared" si="73"/>
        <v>16.696125795825974</v>
      </c>
      <c r="AD193" s="13">
        <f t="shared" si="73"/>
        <v>15.438906968721424</v>
      </c>
      <c r="AE193" s="13">
        <f t="shared" si="73"/>
        <v>17.27540590781409</v>
      </c>
      <c r="AF193" s="13">
        <f t="shared" si="73"/>
        <v>17.810049500068196</v>
      </c>
      <c r="AG193" s="13">
        <f t="shared" si="73"/>
        <v>16.573887578675791</v>
      </c>
      <c r="AH193" s="13">
        <f t="shared" si="73"/>
        <v>16.94492487023269</v>
      </c>
      <c r="AI193" s="13">
        <f t="shared" si="73"/>
        <v>13.797726077898957</v>
      </c>
      <c r="AJ193" s="13">
        <f t="shared" si="73"/>
        <v>15.024791108943649</v>
      </c>
      <c r="AK193" s="13">
        <f t="shared" si="73"/>
        <v>14.370003509715374</v>
      </c>
      <c r="AL193" s="13">
        <f t="shared" si="73"/>
        <v>13.972462452676325</v>
      </c>
      <c r="AM193" s="13">
        <f t="shared" si="73"/>
        <v>13.327976989896587</v>
      </c>
      <c r="AN193" s="13">
        <f t="shared" si="73"/>
        <v>11.305133725491565</v>
      </c>
      <c r="AO193" s="13">
        <f t="shared" si="70"/>
        <v>11.8634928355212</v>
      </c>
      <c r="AP193" s="13">
        <f t="shared" si="70"/>
        <v>11.84865290574464</v>
      </c>
      <c r="AQ193" s="13">
        <f t="shared" si="71"/>
        <v>11.855143516338787</v>
      </c>
      <c r="AR193" s="13">
        <f t="shared" si="71"/>
        <v>12.961956300650797</v>
      </c>
      <c r="AS193" s="13">
        <f t="shared" ref="AS193" si="74">AS181</f>
        <v>14.020228972366688</v>
      </c>
    </row>
    <row r="194" spans="1:45" ht="15" x14ac:dyDescent="0.25">
      <c r="A194" s="50" t="s">
        <v>44</v>
      </c>
      <c r="B194" s="13">
        <f>B182</f>
        <v>1.3151291999999999</v>
      </c>
      <c r="C194" s="13">
        <f t="shared" ref="C194:AN194" si="75">C182</f>
        <v>1.1428152999999999</v>
      </c>
      <c r="D194" s="13">
        <f t="shared" si="75"/>
        <v>1.2336312999999999</v>
      </c>
      <c r="E194" s="13">
        <f t="shared" si="75"/>
        <v>1.25345</v>
      </c>
      <c r="F194" s="13">
        <f t="shared" si="75"/>
        <v>1.2581326999999998</v>
      </c>
      <c r="G194" s="13">
        <f t="shared" si="75"/>
        <v>1.2043052999999999</v>
      </c>
      <c r="H194" s="13">
        <f t="shared" si="75"/>
        <v>1.0323224999999998</v>
      </c>
      <c r="I194" s="13">
        <f t="shared" si="75"/>
        <v>0.96870400000000001</v>
      </c>
      <c r="J194" s="13">
        <f t="shared" si="75"/>
        <v>0.86445479999999997</v>
      </c>
      <c r="K194" s="13">
        <f t="shared" si="75"/>
        <v>0.81360729999999992</v>
      </c>
      <c r="L194" s="13">
        <f t="shared" si="75"/>
        <v>0.8581165999999999</v>
      </c>
      <c r="M194" s="13">
        <f t="shared" si="75"/>
        <v>0.84014259999999985</v>
      </c>
      <c r="N194" s="13">
        <f t="shared" si="75"/>
        <v>0.58983099999999999</v>
      </c>
      <c r="O194" s="13">
        <f t="shared" si="75"/>
        <v>0.64275969999999993</v>
      </c>
      <c r="P194" s="13">
        <f t="shared" si="75"/>
        <v>0.6257317</v>
      </c>
      <c r="Q194" s="13">
        <f t="shared" si="75"/>
        <v>0.67851849999999991</v>
      </c>
      <c r="R194" s="13">
        <f t="shared" si="75"/>
        <v>0.72364269999999997</v>
      </c>
      <c r="S194" s="13">
        <f t="shared" si="75"/>
        <v>0.63590120000000006</v>
      </c>
      <c r="T194" s="13">
        <f t="shared" si="75"/>
        <v>0.73428519999999997</v>
      </c>
      <c r="U194" s="13">
        <f t="shared" si="75"/>
        <v>0.68305930000000004</v>
      </c>
      <c r="V194" s="13">
        <f t="shared" si="75"/>
        <v>0.58704029999999996</v>
      </c>
      <c r="W194" s="13">
        <f t="shared" si="75"/>
        <v>0.75382009999999999</v>
      </c>
      <c r="X194" s="13">
        <f t="shared" si="75"/>
        <v>0.76460450000000002</v>
      </c>
      <c r="Y194" s="13">
        <f t="shared" si="75"/>
        <v>0.73158909999999999</v>
      </c>
      <c r="Z194" s="13">
        <f t="shared" si="75"/>
        <v>0.67832929999999991</v>
      </c>
      <c r="AA194" s="13">
        <f t="shared" si="75"/>
        <v>0.67043019999999998</v>
      </c>
      <c r="AB194" s="13">
        <f t="shared" si="75"/>
        <v>0.71579090000000001</v>
      </c>
      <c r="AC194" s="13">
        <f t="shared" si="75"/>
        <v>0.6855661999999999</v>
      </c>
      <c r="AD194" s="13">
        <f t="shared" si="75"/>
        <v>0.67052479999999992</v>
      </c>
      <c r="AE194" s="13">
        <f t="shared" si="75"/>
        <v>0.66352440000000001</v>
      </c>
      <c r="AF194" s="13">
        <f t="shared" si="75"/>
        <v>0.69152599999999997</v>
      </c>
      <c r="AG194" s="13">
        <f t="shared" si="75"/>
        <v>0.65912549999999992</v>
      </c>
      <c r="AH194" s="13">
        <f t="shared" si="75"/>
        <v>0.61385939999999994</v>
      </c>
      <c r="AI194" s="13">
        <f t="shared" si="75"/>
        <v>0.6358066</v>
      </c>
      <c r="AJ194" s="13">
        <f t="shared" si="75"/>
        <v>0.62786019999999998</v>
      </c>
      <c r="AK194" s="13">
        <f t="shared" si="75"/>
        <v>0.52251326462719994</v>
      </c>
      <c r="AL194" s="13">
        <f t="shared" si="75"/>
        <v>0.55028481223777548</v>
      </c>
      <c r="AM194" s="13">
        <f t="shared" si="75"/>
        <v>0.53152838102051581</v>
      </c>
      <c r="AN194" s="13">
        <f t="shared" si="75"/>
        <v>0.52634994193224072</v>
      </c>
      <c r="AO194" s="13">
        <f t="shared" si="70"/>
        <v>0.46805083701657618</v>
      </c>
      <c r="AP194" s="13">
        <f t="shared" si="70"/>
        <v>0.44029679968247593</v>
      </c>
      <c r="AQ194" s="13">
        <f t="shared" si="71"/>
        <v>0.48259689753497192</v>
      </c>
      <c r="AR194" s="13">
        <f t="shared" si="71"/>
        <v>0.53136532626390398</v>
      </c>
      <c r="AS194" s="13">
        <f t="shared" ref="AS194" si="76">AS182</f>
        <v>0.405259084197924</v>
      </c>
    </row>
    <row r="195" spans="1:45" ht="15" x14ac:dyDescent="0.25">
      <c r="A195" s="50" t="s">
        <v>45</v>
      </c>
      <c r="B195" s="13">
        <f>B183</f>
        <v>1.2151695999999998</v>
      </c>
      <c r="C195" s="13">
        <f t="shared" ref="C195:AN195" si="77">C183</f>
        <v>1.1724352</v>
      </c>
      <c r="D195" s="13">
        <f t="shared" si="77"/>
        <v>1.2171184000000002</v>
      </c>
      <c r="E195" s="13">
        <f t="shared" si="77"/>
        <v>1.2775311999999999</v>
      </c>
      <c r="F195" s="13">
        <f t="shared" si="77"/>
        <v>1.1445024000000001</v>
      </c>
      <c r="G195" s="13">
        <f t="shared" si="77"/>
        <v>1.1268239999999998</v>
      </c>
      <c r="H195" s="13">
        <f t="shared" si="77"/>
        <v>0.89078719999999989</v>
      </c>
      <c r="I195" s="13">
        <f t="shared" si="77"/>
        <v>0.71098719999999993</v>
      </c>
      <c r="J195" s="13">
        <f t="shared" si="77"/>
        <v>0.6763728</v>
      </c>
      <c r="K195" s="13">
        <f t="shared" si="77"/>
        <v>0.63099359999999993</v>
      </c>
      <c r="L195" s="13">
        <f t="shared" si="77"/>
        <v>0.59220320000000004</v>
      </c>
      <c r="M195" s="13">
        <f t="shared" si="77"/>
        <v>0.53554879999999994</v>
      </c>
      <c r="N195" s="13">
        <f t="shared" si="77"/>
        <v>0.51281279999999996</v>
      </c>
      <c r="O195" s="13">
        <f t="shared" si="77"/>
        <v>0.48339520000000002</v>
      </c>
      <c r="P195" s="13">
        <f t="shared" si="77"/>
        <v>0.47819840000000002</v>
      </c>
      <c r="Q195" s="13">
        <f t="shared" si="77"/>
        <v>0.46372159999999996</v>
      </c>
      <c r="R195" s="13">
        <f t="shared" si="77"/>
        <v>0.40576800000000002</v>
      </c>
      <c r="S195" s="13">
        <f t="shared" si="77"/>
        <v>0.35746559999999994</v>
      </c>
      <c r="T195" s="13">
        <f t="shared" si="77"/>
        <v>0.40084960000000003</v>
      </c>
      <c r="U195" s="13">
        <f t="shared" si="77"/>
        <v>0.34665439999999997</v>
      </c>
      <c r="V195" s="13">
        <f t="shared" si="77"/>
        <v>0.32967199999999997</v>
      </c>
      <c r="W195" s="13">
        <f t="shared" si="77"/>
        <v>0.32359359999999998</v>
      </c>
      <c r="X195" s="13">
        <f t="shared" si="77"/>
        <v>0.29450079999999995</v>
      </c>
      <c r="Y195" s="13">
        <f t="shared" si="77"/>
        <v>0.26953760000000004</v>
      </c>
      <c r="Z195" s="13">
        <f t="shared" si="77"/>
        <v>0.26679999999999998</v>
      </c>
      <c r="AA195" s="13">
        <f t="shared" si="77"/>
        <v>0.25863359999999996</v>
      </c>
      <c r="AB195" s="13">
        <f t="shared" si="77"/>
        <v>0.2447136</v>
      </c>
      <c r="AC195" s="13">
        <f t="shared" si="77"/>
        <v>0.22754559999999999</v>
      </c>
      <c r="AD195" s="13">
        <f t="shared" si="77"/>
        <v>0.22949439999999999</v>
      </c>
      <c r="AE195" s="13">
        <f t="shared" si="77"/>
        <v>0.23993439999999999</v>
      </c>
      <c r="AF195" s="13">
        <f t="shared" si="77"/>
        <v>0.22118879999999999</v>
      </c>
      <c r="AG195" s="13">
        <f t="shared" si="77"/>
        <v>0.18137759999999997</v>
      </c>
      <c r="AH195" s="13">
        <f t="shared" si="77"/>
        <v>0.1562288</v>
      </c>
      <c r="AI195" s="13">
        <f t="shared" si="77"/>
        <v>0.15409439999999999</v>
      </c>
      <c r="AJ195" s="13">
        <f t="shared" si="77"/>
        <v>0.12616159999999998</v>
      </c>
      <c r="AK195" s="13">
        <f t="shared" si="77"/>
        <v>0.13192402455544472</v>
      </c>
      <c r="AL195" s="13">
        <f t="shared" si="77"/>
        <v>0.17164258372268484</v>
      </c>
      <c r="AM195" s="13">
        <f t="shared" si="77"/>
        <v>0.15699364459895232</v>
      </c>
      <c r="AN195" s="13">
        <f t="shared" si="77"/>
        <v>0.12674479480065132</v>
      </c>
      <c r="AO195" s="13">
        <f t="shared" si="70"/>
        <v>8.0758623748614755E-2</v>
      </c>
      <c r="AP195" s="13">
        <f t="shared" si="70"/>
        <v>9.6012889126997097E-2</v>
      </c>
      <c r="AQ195" s="13">
        <f t="shared" si="71"/>
        <v>7.4632712603636353E-2</v>
      </c>
      <c r="AR195" s="13">
        <f t="shared" si="71"/>
        <v>8.1150467054073902E-2</v>
      </c>
      <c r="AS195" s="13">
        <f t="shared" ref="AS195" si="78">AS183</f>
        <v>8.0120481960004417E-2</v>
      </c>
    </row>
    <row r="196" spans="1:45" ht="15" x14ac:dyDescent="0.25">
      <c r="A196" s="22"/>
    </row>
    <row r="197" spans="1:45" ht="15" x14ac:dyDescent="0.25">
      <c r="A197" s="52" t="s">
        <v>61</v>
      </c>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O197" s="18"/>
    </row>
    <row r="198" spans="1:45" ht="17.25" x14ac:dyDescent="0.25">
      <c r="A198" s="29" t="s">
        <v>182</v>
      </c>
    </row>
    <row r="199" spans="1:45" ht="17.25" x14ac:dyDescent="0.25">
      <c r="A199" s="66" t="s">
        <v>125</v>
      </c>
    </row>
    <row r="200" spans="1:45" ht="17.25" x14ac:dyDescent="0.25">
      <c r="A200" s="66" t="s">
        <v>183</v>
      </c>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O200"/>
    </row>
    <row r="201" spans="1:45" ht="17.25" x14ac:dyDescent="0.25">
      <c r="A201" s="66" t="s">
        <v>184</v>
      </c>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O201"/>
    </row>
    <row r="202" spans="1:45" ht="17.25" x14ac:dyDescent="0.25">
      <c r="A202" s="66" t="s">
        <v>126</v>
      </c>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O202"/>
    </row>
    <row r="203" spans="1:45" ht="17.25" x14ac:dyDescent="0.25">
      <c r="A203" s="66" t="s">
        <v>185</v>
      </c>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O203"/>
    </row>
    <row r="204" spans="1:45" ht="17.25" x14ac:dyDescent="0.25">
      <c r="A204" s="52" t="s">
        <v>127</v>
      </c>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O204"/>
    </row>
    <row r="205" spans="1:45" ht="17.25" x14ac:dyDescent="0.25">
      <c r="A205" s="66" t="s">
        <v>121</v>
      </c>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O205"/>
    </row>
    <row r="206" spans="1:45" ht="17.25" x14ac:dyDescent="0.25">
      <c r="A206" s="66" t="s">
        <v>128</v>
      </c>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O206"/>
    </row>
    <row r="207" spans="1:45" ht="17.25" x14ac:dyDescent="0.25">
      <c r="A207" s="66" t="s">
        <v>129</v>
      </c>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O207"/>
    </row>
    <row r="208" spans="1:45" ht="17.25" x14ac:dyDescent="0.25">
      <c r="A208" s="52" t="s">
        <v>130</v>
      </c>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O208"/>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3" tint="0.59999389629810485"/>
    <outlinePr summaryBelow="0"/>
  </sheetPr>
  <dimension ref="A1:FY182"/>
  <sheetViews>
    <sheetView zoomScale="85" zoomScaleNormal="85" workbookViewId="0">
      <pane xSplit="1" ySplit="9" topLeftCell="FN97" activePane="bottomRight" state="frozen"/>
      <selection activeCell="DB125" sqref="DB125"/>
      <selection pane="topRight" activeCell="DB125" sqref="DB125"/>
      <selection pane="bottomLeft" activeCell="DB125" sqref="DB125"/>
      <selection pane="bottomRight" activeCell="FV118" sqref="FV118"/>
    </sheetView>
  </sheetViews>
  <sheetFormatPr defaultColWidth="9" defaultRowHeight="14.25" x14ac:dyDescent="0.2"/>
  <cols>
    <col min="1" max="1" width="46.25" style="2" customWidth="1"/>
    <col min="2" max="13" width="9" style="2"/>
    <col min="14" max="179" width="9" style="1"/>
    <col min="180" max="180" width="9.875" style="1" bestFit="1" customWidth="1"/>
    <col min="181" max="16384" width="9" style="1"/>
  </cols>
  <sheetData>
    <row r="1" spans="1:181" x14ac:dyDescent="0.2">
      <c r="A1" s="23"/>
      <c r="B1" s="23"/>
      <c r="C1" s="23"/>
      <c r="D1" s="23"/>
      <c r="E1" s="23"/>
      <c r="F1" s="23"/>
      <c r="G1" s="23"/>
      <c r="H1" s="23"/>
      <c r="I1" s="23"/>
      <c r="J1" s="23"/>
      <c r="K1" s="23"/>
      <c r="L1" s="23"/>
      <c r="M1" s="23"/>
    </row>
    <row r="7" spans="1:181" ht="21" x14ac:dyDescent="0.35">
      <c r="A7" s="8" t="s">
        <v>0</v>
      </c>
      <c r="B7" s="8"/>
      <c r="C7" s="8"/>
      <c r="D7" s="8"/>
      <c r="E7" s="8"/>
      <c r="F7" s="8"/>
      <c r="G7" s="8"/>
      <c r="H7" s="8"/>
      <c r="I7" s="8"/>
      <c r="J7" s="8"/>
      <c r="K7" s="8"/>
      <c r="L7" s="8"/>
      <c r="M7" s="8"/>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row>
    <row r="8" spans="1:181" ht="15" x14ac:dyDescent="0.25">
      <c r="A8" s="19" t="s">
        <v>52</v>
      </c>
      <c r="B8" s="3"/>
      <c r="C8" s="3"/>
      <c r="D8" s="3"/>
      <c r="E8" s="3"/>
      <c r="F8" s="3"/>
      <c r="G8" s="3"/>
      <c r="H8" s="3"/>
      <c r="I8" s="3"/>
      <c r="J8" s="3"/>
      <c r="K8" s="3"/>
      <c r="L8" s="3"/>
      <c r="M8" s="3"/>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row>
    <row r="9" spans="1:181" ht="14.25" customHeight="1" x14ac:dyDescent="0.2">
      <c r="A9" s="6" t="s">
        <v>175</v>
      </c>
      <c r="B9" s="26">
        <v>27089</v>
      </c>
      <c r="C9" s="26">
        <v>27181</v>
      </c>
      <c r="D9" s="26">
        <v>27273</v>
      </c>
      <c r="E9" s="26">
        <v>27364</v>
      </c>
      <c r="F9" s="26">
        <v>27454</v>
      </c>
      <c r="G9" s="26">
        <v>27546</v>
      </c>
      <c r="H9" s="26">
        <v>27638</v>
      </c>
      <c r="I9" s="26">
        <v>27729</v>
      </c>
      <c r="J9" s="26">
        <v>27820</v>
      </c>
      <c r="K9" s="26">
        <v>27912</v>
      </c>
      <c r="L9" s="26">
        <v>28004</v>
      </c>
      <c r="M9" s="26">
        <v>28095</v>
      </c>
      <c r="N9" s="26">
        <v>28185</v>
      </c>
      <c r="O9" s="26">
        <v>28277</v>
      </c>
      <c r="P9" s="26">
        <v>28369</v>
      </c>
      <c r="Q9" s="26">
        <v>28460</v>
      </c>
      <c r="R9" s="26">
        <v>28550</v>
      </c>
      <c r="S9" s="26">
        <v>28642</v>
      </c>
      <c r="T9" s="26">
        <v>28734</v>
      </c>
      <c r="U9" s="26">
        <v>28825</v>
      </c>
      <c r="V9" s="26">
        <v>28915</v>
      </c>
      <c r="W9" s="26">
        <v>29007</v>
      </c>
      <c r="X9" s="26">
        <v>29099</v>
      </c>
      <c r="Y9" s="26">
        <v>29190</v>
      </c>
      <c r="Z9" s="26">
        <v>29281</v>
      </c>
      <c r="AA9" s="26">
        <v>29373</v>
      </c>
      <c r="AB9" s="26">
        <v>29465</v>
      </c>
      <c r="AC9" s="26">
        <v>29556</v>
      </c>
      <c r="AD9" s="26">
        <v>29646</v>
      </c>
      <c r="AE9" s="26">
        <v>29738</v>
      </c>
      <c r="AF9" s="26">
        <v>29830</v>
      </c>
      <c r="AG9" s="26">
        <v>29921</v>
      </c>
      <c r="AH9" s="26">
        <v>30011</v>
      </c>
      <c r="AI9" s="26">
        <v>30103</v>
      </c>
      <c r="AJ9" s="26">
        <v>30195</v>
      </c>
      <c r="AK9" s="26">
        <v>30286</v>
      </c>
      <c r="AL9" s="26">
        <v>30376</v>
      </c>
      <c r="AM9" s="26">
        <v>30468</v>
      </c>
      <c r="AN9" s="26">
        <v>30560</v>
      </c>
      <c r="AO9" s="26">
        <v>30651</v>
      </c>
      <c r="AP9" s="26">
        <v>30742</v>
      </c>
      <c r="AQ9" s="26">
        <v>30834</v>
      </c>
      <c r="AR9" s="26">
        <v>30926</v>
      </c>
      <c r="AS9" s="26">
        <v>31017</v>
      </c>
      <c r="AT9" s="26">
        <v>31107</v>
      </c>
      <c r="AU9" s="26">
        <v>31199</v>
      </c>
      <c r="AV9" s="26">
        <v>31291</v>
      </c>
      <c r="AW9" s="26">
        <v>31382</v>
      </c>
      <c r="AX9" s="26">
        <v>31472</v>
      </c>
      <c r="AY9" s="26">
        <v>31564</v>
      </c>
      <c r="AZ9" s="26">
        <v>31656</v>
      </c>
      <c r="BA9" s="26">
        <v>31747</v>
      </c>
      <c r="BB9" s="26">
        <v>31837</v>
      </c>
      <c r="BC9" s="26">
        <v>31929</v>
      </c>
      <c r="BD9" s="26">
        <v>32021</v>
      </c>
      <c r="BE9" s="26">
        <v>32112</v>
      </c>
      <c r="BF9" s="26">
        <v>32203</v>
      </c>
      <c r="BG9" s="26">
        <v>32295</v>
      </c>
      <c r="BH9" s="26">
        <v>32387</v>
      </c>
      <c r="BI9" s="26">
        <v>32478</v>
      </c>
      <c r="BJ9" s="26">
        <v>32568</v>
      </c>
      <c r="BK9" s="26">
        <v>32660</v>
      </c>
      <c r="BL9" s="26">
        <v>32752</v>
      </c>
      <c r="BM9" s="26">
        <v>32843</v>
      </c>
      <c r="BN9" s="26">
        <v>32933</v>
      </c>
      <c r="BO9" s="26">
        <v>33025</v>
      </c>
      <c r="BP9" s="26">
        <v>33117</v>
      </c>
      <c r="BQ9" s="26">
        <v>33208</v>
      </c>
      <c r="BR9" s="26">
        <v>33298</v>
      </c>
      <c r="BS9" s="26">
        <v>33390</v>
      </c>
      <c r="BT9" s="26">
        <v>33482</v>
      </c>
      <c r="BU9" s="26">
        <v>33573</v>
      </c>
      <c r="BV9" s="26">
        <v>33664</v>
      </c>
      <c r="BW9" s="26">
        <v>33756</v>
      </c>
      <c r="BX9" s="26">
        <v>33848</v>
      </c>
      <c r="BY9" s="26">
        <v>33939</v>
      </c>
      <c r="BZ9" s="26">
        <v>34029</v>
      </c>
      <c r="CA9" s="26">
        <v>34121</v>
      </c>
      <c r="CB9" s="26">
        <v>34213</v>
      </c>
      <c r="CC9" s="26">
        <v>34304</v>
      </c>
      <c r="CD9" s="26">
        <v>34394</v>
      </c>
      <c r="CE9" s="26">
        <v>34486</v>
      </c>
      <c r="CF9" s="26">
        <v>34578</v>
      </c>
      <c r="CG9" s="26">
        <v>34669</v>
      </c>
      <c r="CH9" s="26">
        <v>34759</v>
      </c>
      <c r="CI9" s="26">
        <v>34851</v>
      </c>
      <c r="CJ9" s="26">
        <v>34943</v>
      </c>
      <c r="CK9" s="26">
        <v>35034</v>
      </c>
      <c r="CL9" s="26">
        <v>35125</v>
      </c>
      <c r="CM9" s="26">
        <v>35217</v>
      </c>
      <c r="CN9" s="26">
        <v>35309</v>
      </c>
      <c r="CO9" s="26">
        <v>35400</v>
      </c>
      <c r="CP9" s="26">
        <v>35490</v>
      </c>
      <c r="CQ9" s="26">
        <v>35582</v>
      </c>
      <c r="CR9" s="26">
        <v>35674</v>
      </c>
      <c r="CS9" s="26">
        <v>35765</v>
      </c>
      <c r="CT9" s="26">
        <v>35855</v>
      </c>
      <c r="CU9" s="26">
        <v>35947</v>
      </c>
      <c r="CV9" s="26">
        <v>36039</v>
      </c>
      <c r="CW9" s="26">
        <v>36130</v>
      </c>
      <c r="CX9" s="26">
        <v>36220</v>
      </c>
      <c r="CY9" s="26">
        <v>36312</v>
      </c>
      <c r="CZ9" s="26">
        <v>36404</v>
      </c>
      <c r="DA9" s="26">
        <v>36495</v>
      </c>
      <c r="DB9" s="26">
        <v>36586</v>
      </c>
      <c r="DC9" s="26">
        <v>36678</v>
      </c>
      <c r="DD9" s="26">
        <v>36770</v>
      </c>
      <c r="DE9" s="26">
        <v>36861</v>
      </c>
      <c r="DF9" s="26">
        <v>36951</v>
      </c>
      <c r="DG9" s="26">
        <v>37043</v>
      </c>
      <c r="DH9" s="26">
        <v>37135</v>
      </c>
      <c r="DI9" s="26">
        <v>37226</v>
      </c>
      <c r="DJ9" s="26">
        <v>37316</v>
      </c>
      <c r="DK9" s="26">
        <v>37408</v>
      </c>
      <c r="DL9" s="26">
        <v>37500</v>
      </c>
      <c r="DM9" s="26">
        <v>37591</v>
      </c>
      <c r="DN9" s="26">
        <v>37681</v>
      </c>
      <c r="DO9" s="26">
        <v>37773</v>
      </c>
      <c r="DP9" s="26">
        <v>37865</v>
      </c>
      <c r="DQ9" s="26">
        <v>37956</v>
      </c>
      <c r="DR9" s="26">
        <v>38047</v>
      </c>
      <c r="DS9" s="26">
        <v>38139</v>
      </c>
      <c r="DT9" s="26">
        <v>38231</v>
      </c>
      <c r="DU9" s="26">
        <v>38322</v>
      </c>
      <c r="DV9" s="26">
        <v>38412</v>
      </c>
      <c r="DW9" s="26">
        <v>38504</v>
      </c>
      <c r="DX9" s="26">
        <v>38596</v>
      </c>
      <c r="DY9" s="26">
        <v>38687</v>
      </c>
      <c r="DZ9" s="26">
        <v>38777</v>
      </c>
      <c r="EA9" s="26">
        <v>38869</v>
      </c>
      <c r="EB9" s="26">
        <v>38961</v>
      </c>
      <c r="EC9" s="26">
        <v>39052</v>
      </c>
      <c r="ED9" s="26">
        <v>39142</v>
      </c>
      <c r="EE9" s="26">
        <v>39234</v>
      </c>
      <c r="EF9" s="26">
        <v>39326</v>
      </c>
      <c r="EG9" s="26">
        <v>39417</v>
      </c>
      <c r="EH9" s="26">
        <v>39508</v>
      </c>
      <c r="EI9" s="26">
        <v>39600</v>
      </c>
      <c r="EJ9" s="26">
        <v>39692</v>
      </c>
      <c r="EK9" s="26">
        <v>39783</v>
      </c>
      <c r="EL9" s="26">
        <v>39873</v>
      </c>
      <c r="EM9" s="26">
        <v>39965</v>
      </c>
      <c r="EN9" s="26">
        <v>40057</v>
      </c>
      <c r="EO9" s="26">
        <v>40148</v>
      </c>
      <c r="EP9" s="26">
        <v>40238</v>
      </c>
      <c r="EQ9" s="26">
        <v>40330</v>
      </c>
      <c r="ER9" s="26">
        <v>40422</v>
      </c>
      <c r="ES9" s="26">
        <v>40513</v>
      </c>
      <c r="ET9" s="26">
        <v>40603</v>
      </c>
      <c r="EU9" s="26">
        <v>40695</v>
      </c>
      <c r="EV9" s="26">
        <v>40787</v>
      </c>
      <c r="EW9" s="26">
        <v>40878</v>
      </c>
      <c r="EX9" s="26">
        <v>40969</v>
      </c>
      <c r="EY9" s="26">
        <v>41061</v>
      </c>
      <c r="EZ9" s="26">
        <v>41153</v>
      </c>
      <c r="FA9" s="26">
        <v>41244</v>
      </c>
      <c r="FB9" s="26">
        <v>41334</v>
      </c>
      <c r="FC9" s="26">
        <v>41426</v>
      </c>
      <c r="FD9" s="26">
        <v>41518</v>
      </c>
      <c r="FE9" s="26">
        <v>41609</v>
      </c>
      <c r="FF9" s="26">
        <v>41699</v>
      </c>
      <c r="FG9" s="26">
        <v>41791</v>
      </c>
      <c r="FH9" s="26">
        <v>41883</v>
      </c>
      <c r="FI9" s="26">
        <v>41974</v>
      </c>
      <c r="FJ9" s="26">
        <v>42064</v>
      </c>
      <c r="FK9" s="26">
        <v>42156</v>
      </c>
      <c r="FL9" s="26">
        <v>42248</v>
      </c>
      <c r="FM9" s="26">
        <v>42339</v>
      </c>
      <c r="FN9" s="26">
        <v>42430</v>
      </c>
      <c r="FO9" s="26">
        <v>42522</v>
      </c>
      <c r="FP9" s="26">
        <v>42614</v>
      </c>
      <c r="FQ9" s="26">
        <v>42705</v>
      </c>
      <c r="FR9" s="26">
        <v>42795</v>
      </c>
      <c r="FS9" s="26">
        <v>42887</v>
      </c>
      <c r="FT9" s="26">
        <v>42979</v>
      </c>
      <c r="FU9" s="26">
        <v>43070</v>
      </c>
      <c r="FV9" s="26">
        <v>43160</v>
      </c>
    </row>
    <row r="10" spans="1:181" ht="14.25" customHeight="1" x14ac:dyDescent="0.25">
      <c r="A10" s="6"/>
      <c r="B10" s="6"/>
      <c r="C10" s="6"/>
      <c r="D10" s="6"/>
      <c r="E10" s="6"/>
      <c r="F10" s="6"/>
      <c r="G10" s="6"/>
      <c r="H10" s="6"/>
      <c r="I10" s="6"/>
      <c r="J10" s="6"/>
      <c r="K10" s="6"/>
      <c r="L10" s="6"/>
      <c r="M10" s="6"/>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row>
    <row r="11" spans="1:181" ht="15" x14ac:dyDescent="0.25">
      <c r="A11" s="42" t="s">
        <v>54</v>
      </c>
      <c r="B11" s="59">
        <f>B12+B15+B17-B31-B46-B61-B75</f>
        <v>40.448345475768718</v>
      </c>
      <c r="C11" s="59">
        <f t="shared" ref="C11:BN11" si="0">C12+C15+C17-C31-C46-C61-C75</f>
        <v>48.397805977341328</v>
      </c>
      <c r="D11" s="59">
        <f t="shared" si="0"/>
        <v>52.411406779559414</v>
      </c>
      <c r="E11" s="59">
        <f t="shared" si="0"/>
        <v>43.730621061804293</v>
      </c>
      <c r="F11" s="59">
        <f t="shared" si="0"/>
        <v>45.91362485618415</v>
      </c>
      <c r="G11" s="59">
        <f t="shared" si="0"/>
        <v>53.269867020193679</v>
      </c>
      <c r="H11" s="59">
        <f t="shared" si="0"/>
        <v>54.253282869332793</v>
      </c>
      <c r="I11" s="59">
        <f t="shared" si="0"/>
        <v>46.001251145055754</v>
      </c>
      <c r="J11" s="59">
        <f t="shared" si="0"/>
        <v>44.344325351902029</v>
      </c>
      <c r="K11" s="59">
        <f t="shared" si="0"/>
        <v>44.950868209960738</v>
      </c>
      <c r="L11" s="59">
        <f t="shared" si="0"/>
        <v>44.579116481122654</v>
      </c>
      <c r="M11" s="59">
        <f t="shared" si="0"/>
        <v>45.263829407781813</v>
      </c>
      <c r="N11" s="59">
        <f t="shared" si="0"/>
        <v>41.895562224845094</v>
      </c>
      <c r="O11" s="59">
        <f t="shared" si="0"/>
        <v>44.149587291590812</v>
      </c>
      <c r="P11" s="59">
        <f t="shared" si="0"/>
        <v>47.002598766459599</v>
      </c>
      <c r="Q11" s="59">
        <f t="shared" si="0"/>
        <v>45.581528616714991</v>
      </c>
      <c r="R11" s="59">
        <f t="shared" si="0"/>
        <v>43.078120054312549</v>
      </c>
      <c r="S11" s="59">
        <f t="shared" si="0"/>
        <v>38.05797090090153</v>
      </c>
      <c r="T11" s="59">
        <f t="shared" si="0"/>
        <v>43.992381508563895</v>
      </c>
      <c r="U11" s="59">
        <f t="shared" si="0"/>
        <v>44.174208468862929</v>
      </c>
      <c r="V11" s="59">
        <f t="shared" si="0"/>
        <v>42.012552029733889</v>
      </c>
      <c r="W11" s="59">
        <f t="shared" si="0"/>
        <v>40.143038444909777</v>
      </c>
      <c r="X11" s="59">
        <f t="shared" si="0"/>
        <v>40.343298339518057</v>
      </c>
      <c r="Y11" s="59">
        <f t="shared" si="0"/>
        <v>42.727739621008908</v>
      </c>
      <c r="Z11" s="59">
        <f t="shared" si="0"/>
        <v>41.219732054140877</v>
      </c>
      <c r="AA11" s="59">
        <f t="shared" si="0"/>
        <v>40.469089639869871</v>
      </c>
      <c r="AB11" s="59">
        <f t="shared" si="0"/>
        <v>41.288812580185521</v>
      </c>
      <c r="AC11" s="59">
        <f t="shared" si="0"/>
        <v>40.873785672026891</v>
      </c>
      <c r="AD11" s="59">
        <f t="shared" si="0"/>
        <v>41.831874563847883</v>
      </c>
      <c r="AE11" s="59">
        <f t="shared" si="0"/>
        <v>39.636024662876054</v>
      </c>
      <c r="AF11" s="59">
        <f t="shared" si="0"/>
        <v>39.654096836592416</v>
      </c>
      <c r="AG11" s="59">
        <f t="shared" si="0"/>
        <v>39.438127029352962</v>
      </c>
      <c r="AH11" s="59">
        <f t="shared" si="0"/>
        <v>39.839944851894408</v>
      </c>
      <c r="AI11" s="59">
        <f t="shared" si="0"/>
        <v>38.359507964009872</v>
      </c>
      <c r="AJ11" s="59">
        <f t="shared" si="0"/>
        <v>39.913463923508026</v>
      </c>
      <c r="AK11" s="59">
        <f t="shared" si="0"/>
        <v>37.761457704588388</v>
      </c>
      <c r="AL11" s="59">
        <f t="shared" si="0"/>
        <v>39.009127818859454</v>
      </c>
      <c r="AM11" s="59">
        <f t="shared" si="0"/>
        <v>37.803493479385267</v>
      </c>
      <c r="AN11" s="59">
        <f t="shared" si="0"/>
        <v>39.133466995905593</v>
      </c>
      <c r="AO11" s="59">
        <f t="shared" si="0"/>
        <v>40.187512518648276</v>
      </c>
      <c r="AP11" s="59">
        <f t="shared" si="0"/>
        <v>39.207227078778708</v>
      </c>
      <c r="AQ11" s="59">
        <f t="shared" si="0"/>
        <v>38.535613397462768</v>
      </c>
      <c r="AR11" s="59">
        <f t="shared" si="0"/>
        <v>40.31367662013227</v>
      </c>
      <c r="AS11" s="59">
        <f t="shared" si="0"/>
        <v>40.434681609216106</v>
      </c>
      <c r="AT11" s="59">
        <f t="shared" si="0"/>
        <v>38.879890904958231</v>
      </c>
      <c r="AU11" s="59">
        <f t="shared" si="0"/>
        <v>37.009339819291377</v>
      </c>
      <c r="AV11" s="59">
        <f t="shared" si="0"/>
        <v>33.836388256091396</v>
      </c>
      <c r="AW11" s="59">
        <f t="shared" si="0"/>
        <v>38.486494142434225</v>
      </c>
      <c r="AX11" s="59">
        <f t="shared" si="0"/>
        <v>34.287575716485051</v>
      </c>
      <c r="AY11" s="59">
        <f t="shared" si="0"/>
        <v>31.821271167968579</v>
      </c>
      <c r="AZ11" s="59">
        <f t="shared" si="0"/>
        <v>33.762052037316209</v>
      </c>
      <c r="BA11" s="59">
        <f t="shared" si="0"/>
        <v>40.328553428447094</v>
      </c>
      <c r="BB11" s="59">
        <f t="shared" si="0"/>
        <v>40.904023360931923</v>
      </c>
      <c r="BC11" s="59">
        <f t="shared" si="0"/>
        <v>38.199879713944974</v>
      </c>
      <c r="BD11" s="59">
        <f t="shared" si="0"/>
        <v>39.019753817993575</v>
      </c>
      <c r="BE11" s="59">
        <f t="shared" si="0"/>
        <v>43.975369536375325</v>
      </c>
      <c r="BF11" s="59">
        <f t="shared" si="0"/>
        <v>37.481117156432177</v>
      </c>
      <c r="BG11" s="59">
        <f t="shared" si="0"/>
        <v>33.836155734543318</v>
      </c>
      <c r="BH11" s="59">
        <f t="shared" si="0"/>
        <v>34.37769526199164</v>
      </c>
      <c r="BI11" s="59">
        <f t="shared" si="0"/>
        <v>41.74318715471415</v>
      </c>
      <c r="BJ11" s="59">
        <f t="shared" si="0"/>
        <v>38.60591612107639</v>
      </c>
      <c r="BK11" s="59">
        <f t="shared" si="0"/>
        <v>40.493473138991675</v>
      </c>
      <c r="BL11" s="59">
        <f t="shared" si="0"/>
        <v>39.593822909509115</v>
      </c>
      <c r="BM11" s="59">
        <f t="shared" si="0"/>
        <v>43.183486735020587</v>
      </c>
      <c r="BN11" s="59">
        <f t="shared" si="0"/>
        <v>41.653362002621421</v>
      </c>
      <c r="BO11" s="59">
        <f t="shared" ref="BO11:DZ11" si="1">BO12+BO15+BO17-BO31-BO46-BO61-BO75</f>
        <v>37.412151448431693</v>
      </c>
      <c r="BP11" s="59">
        <f t="shared" si="1"/>
        <v>41.943938513808661</v>
      </c>
      <c r="BQ11" s="59">
        <f t="shared" si="1"/>
        <v>43.118467401461416</v>
      </c>
      <c r="BR11" s="59">
        <f t="shared" si="1"/>
        <v>42.906240178864394</v>
      </c>
      <c r="BS11" s="59">
        <f t="shared" si="1"/>
        <v>45.848854191978049</v>
      </c>
      <c r="BT11" s="59">
        <f t="shared" si="1"/>
        <v>42.467805795327379</v>
      </c>
      <c r="BU11" s="59">
        <f t="shared" si="1"/>
        <v>49.935313899253245</v>
      </c>
      <c r="BV11" s="59">
        <f t="shared" si="1"/>
        <v>51.710554966074248</v>
      </c>
      <c r="BW11" s="59">
        <f t="shared" si="1"/>
        <v>48.576627493830884</v>
      </c>
      <c r="BX11" s="59">
        <f t="shared" si="1"/>
        <v>50.87629304798719</v>
      </c>
      <c r="BY11" s="59">
        <f t="shared" si="1"/>
        <v>50.120057658917041</v>
      </c>
      <c r="BZ11" s="59">
        <f t="shared" si="1"/>
        <v>45.258234498751662</v>
      </c>
      <c r="CA11" s="59">
        <f t="shared" si="1"/>
        <v>52.355974248219489</v>
      </c>
      <c r="CB11" s="59">
        <f t="shared" si="1"/>
        <v>49.800255481616389</v>
      </c>
      <c r="CC11" s="59">
        <f t="shared" si="1"/>
        <v>51.802748879519406</v>
      </c>
      <c r="CD11" s="59">
        <f t="shared" si="1"/>
        <v>54.174489324079332</v>
      </c>
      <c r="CE11" s="59">
        <f t="shared" si="1"/>
        <v>57.28842429157028</v>
      </c>
      <c r="CF11" s="59">
        <f t="shared" si="1"/>
        <v>53.391383442045068</v>
      </c>
      <c r="CG11" s="59">
        <f t="shared" si="1"/>
        <v>58.377128265922735</v>
      </c>
      <c r="CH11" s="59">
        <f t="shared" si="1"/>
        <v>54.97729364420622</v>
      </c>
      <c r="CI11" s="59">
        <f t="shared" si="1"/>
        <v>50.472203995905097</v>
      </c>
      <c r="CJ11" s="59">
        <f t="shared" si="1"/>
        <v>51.976016947861659</v>
      </c>
      <c r="CK11" s="59">
        <f t="shared" si="1"/>
        <v>56.641697383579661</v>
      </c>
      <c r="CL11" s="59">
        <f t="shared" si="1"/>
        <v>51.06851822349396</v>
      </c>
      <c r="CM11" s="59">
        <f t="shared" si="1"/>
        <v>57.799606629337532</v>
      </c>
      <c r="CN11" s="59">
        <f t="shared" si="1"/>
        <v>56.857034078588526</v>
      </c>
      <c r="CO11" s="59">
        <f t="shared" si="1"/>
        <v>57.650626913800302</v>
      </c>
      <c r="CP11" s="59">
        <f t="shared" si="1"/>
        <v>62.902140187374691</v>
      </c>
      <c r="CQ11" s="59">
        <f t="shared" si="1"/>
        <v>50.955113280985003</v>
      </c>
      <c r="CR11" s="59">
        <f t="shared" si="1"/>
        <v>59.911291469727828</v>
      </c>
      <c r="CS11" s="59">
        <f t="shared" si="1"/>
        <v>58.43904924114014</v>
      </c>
      <c r="CT11" s="59">
        <f t="shared" si="1"/>
        <v>55.852989333085212</v>
      </c>
      <c r="CU11" s="59">
        <f t="shared" si="1"/>
        <v>62.346198523505656</v>
      </c>
      <c r="CV11" s="59">
        <f t="shared" si="1"/>
        <v>56.843976761177537</v>
      </c>
      <c r="CW11" s="59">
        <f t="shared" si="1"/>
        <v>60.489611370126688</v>
      </c>
      <c r="CX11" s="59">
        <f t="shared" si="1"/>
        <v>59.817111772377856</v>
      </c>
      <c r="CY11" s="59">
        <f t="shared" si="1"/>
        <v>58.629716365121375</v>
      </c>
      <c r="CZ11" s="59">
        <f t="shared" si="1"/>
        <v>63.272924021857037</v>
      </c>
      <c r="DA11" s="59">
        <f t="shared" si="1"/>
        <v>66.380626548416458</v>
      </c>
      <c r="DB11" s="59">
        <f t="shared" si="1"/>
        <v>58.196431170067754</v>
      </c>
      <c r="DC11" s="59">
        <f t="shared" si="1"/>
        <v>61.376564142769688</v>
      </c>
      <c r="DD11" s="59">
        <f t="shared" si="1"/>
        <v>61.164844760391233</v>
      </c>
      <c r="DE11" s="59">
        <f t="shared" si="1"/>
        <v>65.214398932152079</v>
      </c>
      <c r="DF11" s="59">
        <f t="shared" si="1"/>
        <v>61.963554166668231</v>
      </c>
      <c r="DG11" s="59">
        <f t="shared" si="1"/>
        <v>57.977272651552795</v>
      </c>
      <c r="DH11" s="59">
        <f t="shared" si="1"/>
        <v>64.426836488729805</v>
      </c>
      <c r="DI11" s="59">
        <f t="shared" si="1"/>
        <v>65.391937742140428</v>
      </c>
      <c r="DJ11" s="59">
        <f t="shared" si="1"/>
        <v>64.184238718511864</v>
      </c>
      <c r="DK11" s="59">
        <f t="shared" si="1"/>
        <v>60.648708718464782</v>
      </c>
      <c r="DL11" s="59">
        <f t="shared" si="1"/>
        <v>65.766030433314114</v>
      </c>
      <c r="DM11" s="59">
        <f t="shared" si="1"/>
        <v>68.43253706959959</v>
      </c>
      <c r="DN11" s="59">
        <f t="shared" si="1"/>
        <v>69.165671740855942</v>
      </c>
      <c r="DO11" s="59">
        <f t="shared" si="1"/>
        <v>64.370431107608098</v>
      </c>
      <c r="DP11" s="59">
        <f t="shared" si="1"/>
        <v>70.625672593552622</v>
      </c>
      <c r="DQ11" s="59">
        <f t="shared" si="1"/>
        <v>71.951320138653188</v>
      </c>
      <c r="DR11" s="59">
        <f t="shared" si="1"/>
        <v>70.745259142687928</v>
      </c>
      <c r="DS11" s="59">
        <f t="shared" si="1"/>
        <v>70.615144996959373</v>
      </c>
      <c r="DT11" s="59">
        <f t="shared" si="1"/>
        <v>69.050507954685344</v>
      </c>
      <c r="DU11" s="59">
        <f t="shared" si="1"/>
        <v>70.946668323995908</v>
      </c>
      <c r="DV11" s="59">
        <f t="shared" si="1"/>
        <v>71.177840966336632</v>
      </c>
      <c r="DW11" s="59">
        <f t="shared" si="1"/>
        <v>69.225279756716347</v>
      </c>
      <c r="DX11" s="59">
        <f t="shared" si="1"/>
        <v>68.16027338969279</v>
      </c>
      <c r="DY11" s="59">
        <f t="shared" si="1"/>
        <v>75.978744098565755</v>
      </c>
      <c r="DZ11" s="59">
        <f t="shared" si="1"/>
        <v>67.361977841810557</v>
      </c>
      <c r="EA11" s="59">
        <f t="shared" ref="EA11:FE11" si="2">EA12+EA15+EA17-EA31-EA46-EA61-EA75</f>
        <v>69.804761584286993</v>
      </c>
      <c r="EB11" s="59">
        <f t="shared" si="2"/>
        <v>70.319498340244195</v>
      </c>
      <c r="EC11" s="59">
        <f t="shared" si="2"/>
        <v>74.333987470587502</v>
      </c>
      <c r="ED11" s="59">
        <f t="shared" si="2"/>
        <v>70.019482716899063</v>
      </c>
      <c r="EE11" s="59">
        <f t="shared" si="2"/>
        <v>70.339794112991171</v>
      </c>
      <c r="EF11" s="59">
        <f t="shared" si="2"/>
        <v>69.507740877400337</v>
      </c>
      <c r="EG11" s="59">
        <f t="shared" si="2"/>
        <v>73.986172887960223</v>
      </c>
      <c r="EH11" s="59">
        <f t="shared" si="2"/>
        <v>73.114820403598273</v>
      </c>
      <c r="EI11" s="59">
        <f t="shared" si="2"/>
        <v>69.679299696020081</v>
      </c>
      <c r="EJ11" s="59">
        <f t="shared" si="2"/>
        <v>63.965968291412175</v>
      </c>
      <c r="EK11" s="59">
        <f t="shared" si="2"/>
        <v>74.682353591099641</v>
      </c>
      <c r="EL11" s="59">
        <f t="shared" si="2"/>
        <v>69.063089030492634</v>
      </c>
      <c r="EM11" s="59">
        <f t="shared" si="2"/>
        <v>70.205617582020722</v>
      </c>
      <c r="EN11" s="59">
        <f t="shared" si="2"/>
        <v>69.409936506789407</v>
      </c>
      <c r="EO11" s="59">
        <f t="shared" si="2"/>
        <v>67.292437745658972</v>
      </c>
      <c r="EP11" s="59">
        <f t="shared" si="2"/>
        <v>71.079865672355169</v>
      </c>
      <c r="EQ11" s="59">
        <f t="shared" si="2"/>
        <v>64.753201561261136</v>
      </c>
      <c r="ER11" s="59">
        <f t="shared" si="2"/>
        <v>68.280446766050872</v>
      </c>
      <c r="ES11" s="59">
        <f t="shared" si="2"/>
        <v>67.004434651775256</v>
      </c>
      <c r="ET11" s="59">
        <f t="shared" si="2"/>
        <v>73.998302924413721</v>
      </c>
      <c r="EU11" s="59">
        <f t="shared" si="2"/>
        <v>66.801148137158719</v>
      </c>
      <c r="EV11" s="59">
        <f t="shared" si="2"/>
        <v>65.383763577776293</v>
      </c>
      <c r="EW11" s="59">
        <f t="shared" si="2"/>
        <v>72.231672013253359</v>
      </c>
      <c r="EX11" s="59">
        <f t="shared" si="2"/>
        <v>71.375661792767872</v>
      </c>
      <c r="EY11" s="59">
        <f t="shared" si="2"/>
        <v>68.017154011234979</v>
      </c>
      <c r="EZ11" s="59">
        <f t="shared" si="2"/>
        <v>63.256456823874608</v>
      </c>
      <c r="FA11" s="59">
        <f t="shared" si="2"/>
        <v>73.005545687789862</v>
      </c>
      <c r="FB11" s="59">
        <f t="shared" si="2"/>
        <v>73.847317303993265</v>
      </c>
      <c r="FC11" s="59">
        <f t="shared" si="2"/>
        <v>66.96026359257641</v>
      </c>
      <c r="FD11" s="59">
        <f t="shared" si="2"/>
        <v>68.119143133563298</v>
      </c>
      <c r="FE11" s="59">
        <f t="shared" si="2"/>
        <v>71.012757676421728</v>
      </c>
      <c r="FF11" s="59">
        <f t="shared" ref="FF11:FP11" si="3">FF12+FF15+FF17-FF31-FF46-FF61-FF75</f>
        <v>72.737089790391835</v>
      </c>
      <c r="FG11" s="59">
        <f t="shared" si="3"/>
        <v>66.283677871529818</v>
      </c>
      <c r="FH11" s="59">
        <f t="shared" si="3"/>
        <v>70.197354611461265</v>
      </c>
      <c r="FI11" s="59">
        <f t="shared" si="3"/>
        <v>70.837977329926574</v>
      </c>
      <c r="FJ11" s="59">
        <f t="shared" si="3"/>
        <v>75.642692414762067</v>
      </c>
      <c r="FK11" s="59">
        <f t="shared" si="3"/>
        <v>69.034383972925838</v>
      </c>
      <c r="FL11" s="59">
        <f t="shared" si="3"/>
        <v>69.448464430652862</v>
      </c>
      <c r="FM11" s="59">
        <f t="shared" si="3"/>
        <v>77.06827875656279</v>
      </c>
      <c r="FN11" s="59">
        <f t="shared" si="3"/>
        <v>73.447085657229792</v>
      </c>
      <c r="FO11" s="59">
        <f t="shared" si="3"/>
        <v>71.590811159419857</v>
      </c>
      <c r="FP11" s="59">
        <f t="shared" si="3"/>
        <v>71.767115177382777</v>
      </c>
      <c r="FQ11" s="59">
        <f t="shared" ref="FQ11:FS11" si="4">FQ12+FQ15+FQ17-FQ31-FQ46-FQ61-FQ75</f>
        <v>76.266684113091813</v>
      </c>
      <c r="FR11" s="59">
        <f t="shared" si="4"/>
        <v>82.469228489400109</v>
      </c>
      <c r="FS11" s="59">
        <f t="shared" si="4"/>
        <v>69.446775860756489</v>
      </c>
      <c r="FT11" s="59">
        <f t="shared" ref="FT11:FU11" si="5">FT12+FT15+FT17-FT31-FT46-FT61-FT75</f>
        <v>76.117587613284215</v>
      </c>
      <c r="FU11" s="59">
        <f t="shared" si="5"/>
        <v>84.416441949575699</v>
      </c>
      <c r="FV11" s="59">
        <f t="shared" ref="FV11" si="6">FV12+FV15+FV17-FV31-FV46-FV61-FV75</f>
        <v>79.95089260794694</v>
      </c>
      <c r="FW11" s="18"/>
      <c r="FX11" s="117"/>
      <c r="FY11" s="18"/>
    </row>
    <row r="12" spans="1:181" ht="14.25" customHeight="1" x14ac:dyDescent="0.2">
      <c r="A12" s="27" t="s">
        <v>1</v>
      </c>
      <c r="B12" s="17">
        <f>SUM(B13:B14)</f>
        <v>1.808915720312531</v>
      </c>
      <c r="C12" s="17">
        <f t="shared" ref="C12:BN12" si="7">SUM(C13:C14)</f>
        <v>2.1035069758010803</v>
      </c>
      <c r="D12" s="17">
        <f t="shared" si="7"/>
        <v>2.1442440834358929</v>
      </c>
      <c r="E12" s="17">
        <f t="shared" si="7"/>
        <v>1.9270911121751662</v>
      </c>
      <c r="F12" s="17">
        <f t="shared" si="7"/>
        <v>1.6802991417091935</v>
      </c>
      <c r="G12" s="17">
        <f t="shared" si="7"/>
        <v>2.1043010244297684</v>
      </c>
      <c r="H12" s="17">
        <f t="shared" si="7"/>
        <v>2.2370045655958055</v>
      </c>
      <c r="I12" s="17">
        <f t="shared" si="7"/>
        <v>2.2624140520634053</v>
      </c>
      <c r="J12" s="17">
        <f t="shared" si="7"/>
        <v>2.8651160247935352</v>
      </c>
      <c r="K12" s="17">
        <f t="shared" si="7"/>
        <v>7.6483322900017496</v>
      </c>
      <c r="L12" s="17">
        <f t="shared" si="7"/>
        <v>5.2796848852182023</v>
      </c>
      <c r="M12" s="17">
        <f t="shared" si="7"/>
        <v>6.1755254614296851</v>
      </c>
      <c r="N12" s="17">
        <f t="shared" si="7"/>
        <v>6.6397714487665596</v>
      </c>
      <c r="O12" s="17">
        <f t="shared" si="7"/>
        <v>8.4818284102403823</v>
      </c>
      <c r="P12" s="17">
        <f t="shared" si="7"/>
        <v>8.9010612445026336</v>
      </c>
      <c r="Q12" s="17">
        <f t="shared" si="7"/>
        <v>7.4816793276163338</v>
      </c>
      <c r="R12" s="17">
        <f t="shared" si="7"/>
        <v>6.0805546723727586</v>
      </c>
      <c r="S12" s="17">
        <f t="shared" si="7"/>
        <v>7.3649876475663776</v>
      </c>
      <c r="T12" s="17">
        <f t="shared" si="7"/>
        <v>7.808843304192453</v>
      </c>
      <c r="U12" s="17">
        <f t="shared" si="7"/>
        <v>5.560701798350542</v>
      </c>
      <c r="V12" s="17">
        <f t="shared" si="7"/>
        <v>4.4789639840501838</v>
      </c>
      <c r="W12" s="17">
        <f t="shared" si="7"/>
        <v>4.3548548040944501</v>
      </c>
      <c r="X12" s="17">
        <f t="shared" si="7"/>
        <v>5.6445284251229948</v>
      </c>
      <c r="Y12" s="17">
        <f t="shared" si="7"/>
        <v>3.4439421591733583</v>
      </c>
      <c r="Z12" s="17">
        <f t="shared" si="7"/>
        <v>2.4261261879203113</v>
      </c>
      <c r="AA12" s="17">
        <f t="shared" si="7"/>
        <v>4.1660383658221374</v>
      </c>
      <c r="AB12" s="17">
        <f t="shared" si="7"/>
        <v>4.9110376196692584</v>
      </c>
      <c r="AC12" s="17">
        <f t="shared" si="7"/>
        <v>4.2373226748364203</v>
      </c>
      <c r="AD12" s="17">
        <f t="shared" si="7"/>
        <v>3.9734295849002805</v>
      </c>
      <c r="AE12" s="17">
        <f t="shared" si="7"/>
        <v>6.3418288563815688</v>
      </c>
      <c r="AF12" s="17">
        <f t="shared" si="7"/>
        <v>6.3118148961014588</v>
      </c>
      <c r="AG12" s="17">
        <f t="shared" si="7"/>
        <v>4.7203635088561207</v>
      </c>
      <c r="AH12" s="17">
        <f t="shared" si="7"/>
        <v>5.4453373438609578</v>
      </c>
      <c r="AI12" s="17">
        <f t="shared" si="7"/>
        <v>8.0311377651899054</v>
      </c>
      <c r="AJ12" s="17">
        <f t="shared" si="7"/>
        <v>10.49232353135673</v>
      </c>
      <c r="AK12" s="17">
        <f t="shared" si="7"/>
        <v>8.2197164756129624</v>
      </c>
      <c r="AL12" s="17">
        <f t="shared" si="7"/>
        <v>7.1489238489075788</v>
      </c>
      <c r="AM12" s="17">
        <f t="shared" si="7"/>
        <v>7.4682306279978192</v>
      </c>
      <c r="AN12" s="17">
        <f t="shared" si="7"/>
        <v>9.549522935340514</v>
      </c>
      <c r="AO12" s="17">
        <f t="shared" si="7"/>
        <v>7.7752529648380024</v>
      </c>
      <c r="AP12" s="17">
        <f t="shared" si="7"/>
        <v>8.9738095547793364</v>
      </c>
      <c r="AQ12" s="17">
        <f t="shared" si="7"/>
        <v>11.395411165846152</v>
      </c>
      <c r="AR12" s="17">
        <f t="shared" si="7"/>
        <v>11.882278504428504</v>
      </c>
      <c r="AS12" s="17">
        <f t="shared" si="7"/>
        <v>11.671961877157511</v>
      </c>
      <c r="AT12" s="17">
        <f t="shared" si="7"/>
        <v>11.887791335468531</v>
      </c>
      <c r="AU12" s="17">
        <f t="shared" si="7"/>
        <v>16.388028054463586</v>
      </c>
      <c r="AV12" s="17">
        <f t="shared" si="7"/>
        <v>15.740395760130514</v>
      </c>
      <c r="AW12" s="17">
        <f t="shared" si="7"/>
        <v>16.70714314125707</v>
      </c>
      <c r="AX12" s="17">
        <f t="shared" si="7"/>
        <v>15.958459148015324</v>
      </c>
      <c r="AY12" s="17">
        <f t="shared" si="7"/>
        <v>19.547024777466124</v>
      </c>
      <c r="AZ12" s="17">
        <f t="shared" si="7"/>
        <v>17.333829358855347</v>
      </c>
      <c r="BA12" s="17">
        <f t="shared" si="7"/>
        <v>16.162288831289189</v>
      </c>
      <c r="BB12" s="17">
        <f t="shared" si="7"/>
        <v>15.87472275520261</v>
      </c>
      <c r="BC12" s="17">
        <f t="shared" si="7"/>
        <v>15.722242489193427</v>
      </c>
      <c r="BD12" s="17">
        <f t="shared" si="7"/>
        <v>16.559105852915383</v>
      </c>
      <c r="BE12" s="17">
        <f t="shared" si="7"/>
        <v>16.366718315423952</v>
      </c>
      <c r="BF12" s="17">
        <f t="shared" si="7"/>
        <v>16.83040375460325</v>
      </c>
      <c r="BG12" s="17">
        <f t="shared" si="7"/>
        <v>20.444280580742475</v>
      </c>
      <c r="BH12" s="17">
        <f t="shared" si="7"/>
        <v>20.534636304140729</v>
      </c>
      <c r="BI12" s="17">
        <f t="shared" si="7"/>
        <v>19.072213440119068</v>
      </c>
      <c r="BJ12" s="17">
        <f t="shared" si="7"/>
        <v>19.718201815824244</v>
      </c>
      <c r="BK12" s="17">
        <f t="shared" si="7"/>
        <v>21.408074743988408</v>
      </c>
      <c r="BL12" s="17">
        <f t="shared" si="7"/>
        <v>23.641186678421473</v>
      </c>
      <c r="BM12" s="17">
        <f t="shared" si="7"/>
        <v>20.538920145855947</v>
      </c>
      <c r="BN12" s="17">
        <f t="shared" si="7"/>
        <v>19.766190192709786</v>
      </c>
      <c r="BO12" s="17">
        <f t="shared" ref="BO12:DZ12" si="8">SUM(BO13:BO14)</f>
        <v>22.530217881206315</v>
      </c>
      <c r="BP12" s="17">
        <f t="shared" si="8"/>
        <v>22.981925737681269</v>
      </c>
      <c r="BQ12" s="17">
        <f t="shared" si="8"/>
        <v>22.740676621025226</v>
      </c>
      <c r="BR12" s="17">
        <f t="shared" si="8"/>
        <v>21.733959904007371</v>
      </c>
      <c r="BS12" s="17">
        <f t="shared" si="8"/>
        <v>24.994027083926074</v>
      </c>
      <c r="BT12" s="17">
        <f t="shared" si="8"/>
        <v>24.940689244639884</v>
      </c>
      <c r="BU12" s="17">
        <f t="shared" si="8"/>
        <v>21.396789859832197</v>
      </c>
      <c r="BV12" s="17">
        <f t="shared" si="8"/>
        <v>20.618965029194463</v>
      </c>
      <c r="BW12" s="17">
        <f t="shared" si="8"/>
        <v>25.793534408213276</v>
      </c>
      <c r="BX12" s="17">
        <f t="shared" si="8"/>
        <v>22.498824782384357</v>
      </c>
      <c r="BY12" s="17">
        <f t="shared" si="8"/>
        <v>19.19138807799451</v>
      </c>
      <c r="BZ12" s="17">
        <f t="shared" si="8"/>
        <v>18.929002178735775</v>
      </c>
      <c r="CA12" s="17">
        <f t="shared" si="8"/>
        <v>24.443611145436559</v>
      </c>
      <c r="CB12" s="17">
        <f t="shared" si="8"/>
        <v>23.680804578777618</v>
      </c>
      <c r="CC12" s="17">
        <f t="shared" si="8"/>
        <v>25.65369812439263</v>
      </c>
      <c r="CD12" s="17">
        <f t="shared" si="8"/>
        <v>22.799185110268834</v>
      </c>
      <c r="CE12" s="17">
        <f t="shared" si="8"/>
        <v>25.709967892878225</v>
      </c>
      <c r="CF12" s="17">
        <f t="shared" si="8"/>
        <v>22.900042067149464</v>
      </c>
      <c r="CG12" s="17">
        <f t="shared" si="8"/>
        <v>18.281392915134781</v>
      </c>
      <c r="CH12" s="17">
        <f t="shared" si="8"/>
        <v>16.802447875848223</v>
      </c>
      <c r="CI12" s="17">
        <f t="shared" si="8"/>
        <v>18.291413444983466</v>
      </c>
      <c r="CJ12" s="17">
        <f t="shared" si="8"/>
        <v>21.776478351926141</v>
      </c>
      <c r="CK12" s="17">
        <f t="shared" si="8"/>
        <v>18.254997101697775</v>
      </c>
      <c r="CL12" s="17">
        <f t="shared" si="8"/>
        <v>17.162600114304677</v>
      </c>
      <c r="CM12" s="17">
        <f t="shared" si="8"/>
        <v>21.076338355981864</v>
      </c>
      <c r="CN12" s="17">
        <f t="shared" si="8"/>
        <v>27.100375252261536</v>
      </c>
      <c r="CO12" s="17">
        <f t="shared" si="8"/>
        <v>33.213449627342072</v>
      </c>
      <c r="CP12" s="17">
        <f t="shared" si="8"/>
        <v>33.113086321437898</v>
      </c>
      <c r="CQ12" s="17">
        <f t="shared" si="8"/>
        <v>33.767262059405375</v>
      </c>
      <c r="CR12" s="17">
        <f t="shared" si="8"/>
        <v>33.778343042339415</v>
      </c>
      <c r="CS12" s="17">
        <f t="shared" si="8"/>
        <v>27.723753851280517</v>
      </c>
      <c r="CT12" s="17">
        <f t="shared" si="8"/>
        <v>21.644753769643067</v>
      </c>
      <c r="CU12" s="17">
        <f t="shared" si="8"/>
        <v>27.67138873629521</v>
      </c>
      <c r="CV12" s="17">
        <f t="shared" si="8"/>
        <v>28.339941536936905</v>
      </c>
      <c r="CW12" s="17">
        <f t="shared" si="8"/>
        <v>26.153724091270018</v>
      </c>
      <c r="CX12" s="17">
        <f t="shared" si="8"/>
        <v>24.078330775370159</v>
      </c>
      <c r="CY12" s="17">
        <f t="shared" si="8"/>
        <v>23.666906042238516</v>
      </c>
      <c r="CZ12" s="17">
        <f t="shared" si="8"/>
        <v>25.143522264281192</v>
      </c>
      <c r="DA12" s="17">
        <f t="shared" si="8"/>
        <v>20.657704246827169</v>
      </c>
      <c r="DB12" s="17">
        <f t="shared" si="8"/>
        <v>20.055871579168816</v>
      </c>
      <c r="DC12" s="17">
        <f t="shared" si="8"/>
        <v>20.071207791694508</v>
      </c>
      <c r="DD12" s="17">
        <f t="shared" si="8"/>
        <v>22.122999089634611</v>
      </c>
      <c r="DE12" s="17">
        <f t="shared" si="8"/>
        <v>22.726825351736956</v>
      </c>
      <c r="DF12" s="17">
        <f t="shared" si="8"/>
        <v>19.436216598591397</v>
      </c>
      <c r="DG12" s="17">
        <f t="shared" si="8"/>
        <v>21.779577445742905</v>
      </c>
      <c r="DH12" s="17">
        <f t="shared" si="8"/>
        <v>22.042215767634797</v>
      </c>
      <c r="DI12" s="17">
        <f t="shared" si="8"/>
        <v>18.660640906518768</v>
      </c>
      <c r="DJ12" s="17">
        <f t="shared" si="8"/>
        <v>15.813367268431666</v>
      </c>
      <c r="DK12" s="17">
        <f t="shared" si="8"/>
        <v>21.965124891039725</v>
      </c>
      <c r="DL12" s="17">
        <f t="shared" si="8"/>
        <v>20.287973025172832</v>
      </c>
      <c r="DM12" s="17">
        <f t="shared" si="8"/>
        <v>17.306059272713007</v>
      </c>
      <c r="DN12" s="17">
        <f t="shared" si="8"/>
        <v>15.160564304613548</v>
      </c>
      <c r="DO12" s="17">
        <f t="shared" si="8"/>
        <v>15.281074135144612</v>
      </c>
      <c r="DP12" s="17">
        <f t="shared" si="8"/>
        <v>15.906552238950335</v>
      </c>
      <c r="DQ12" s="17">
        <f t="shared" si="8"/>
        <v>11.990023959071971</v>
      </c>
      <c r="DR12" s="17">
        <f t="shared" si="8"/>
        <v>12.169062695340399</v>
      </c>
      <c r="DS12" s="17">
        <f t="shared" si="8"/>
        <v>12.933023269255965</v>
      </c>
      <c r="DT12" s="17">
        <f t="shared" si="8"/>
        <v>14.168628765095418</v>
      </c>
      <c r="DU12" s="17">
        <f t="shared" si="8"/>
        <v>12.880372086444099</v>
      </c>
      <c r="DV12" s="17">
        <f t="shared" si="8"/>
        <v>10.744019561822343</v>
      </c>
      <c r="DW12" s="17">
        <f t="shared" si="8"/>
        <v>13.230748855239197</v>
      </c>
      <c r="DX12" s="17">
        <f t="shared" si="8"/>
        <v>13.622985201542942</v>
      </c>
      <c r="DY12" s="17">
        <f t="shared" si="8"/>
        <v>11.317629907152661</v>
      </c>
      <c r="DZ12" s="17">
        <f t="shared" si="8"/>
        <v>11.498109229505376</v>
      </c>
      <c r="EA12" s="17">
        <f t="shared" ref="EA12:FC12" si="9">SUM(EA13:EA14)</f>
        <v>11.859764609348721</v>
      </c>
      <c r="EB12" s="17">
        <f t="shared" si="9"/>
        <v>11.766227266636179</v>
      </c>
      <c r="EC12" s="17">
        <f t="shared" si="9"/>
        <v>11.040651666347069</v>
      </c>
      <c r="ED12" s="17">
        <f t="shared" si="9"/>
        <v>10.898122071866867</v>
      </c>
      <c r="EE12" s="17">
        <f t="shared" si="9"/>
        <v>14.950445714631744</v>
      </c>
      <c r="EF12" s="17">
        <f t="shared" si="9"/>
        <v>30.627228562423188</v>
      </c>
      <c r="EG12" s="17">
        <f t="shared" si="9"/>
        <v>37.407705846032641</v>
      </c>
      <c r="EH12" s="17">
        <f t="shared" si="9"/>
        <v>36.653071001388241</v>
      </c>
      <c r="EI12" s="17">
        <f t="shared" si="9"/>
        <v>36.753220899424974</v>
      </c>
      <c r="EJ12" s="17">
        <f t="shared" si="9"/>
        <v>32.511829693528661</v>
      </c>
      <c r="EK12" s="17">
        <f t="shared" si="9"/>
        <v>26.55759946722349</v>
      </c>
      <c r="EL12" s="17">
        <f t="shared" si="9"/>
        <v>26.432331048050205</v>
      </c>
      <c r="EM12" s="17">
        <f t="shared" si="9"/>
        <v>29.952966754751344</v>
      </c>
      <c r="EN12" s="17">
        <f t="shared" si="9"/>
        <v>35.719364047986772</v>
      </c>
      <c r="EO12" s="17">
        <f t="shared" si="9"/>
        <v>32.627240842412711</v>
      </c>
      <c r="EP12" s="17">
        <f t="shared" si="9"/>
        <v>30.546886201360255</v>
      </c>
      <c r="EQ12" s="17">
        <f t="shared" si="9"/>
        <v>32.625903146242436</v>
      </c>
      <c r="ER12" s="17">
        <f t="shared" si="9"/>
        <v>32.16630317569188</v>
      </c>
      <c r="ES12" s="17">
        <f t="shared" si="9"/>
        <v>28.026327819776785</v>
      </c>
      <c r="ET12" s="17">
        <f t="shared" si="9"/>
        <v>27.296145390700701</v>
      </c>
      <c r="EU12" s="17">
        <f t="shared" si="9"/>
        <v>26.259439372726469</v>
      </c>
      <c r="EV12" s="17">
        <f t="shared" si="9"/>
        <v>29.082537352908957</v>
      </c>
      <c r="EW12" s="17">
        <f t="shared" si="9"/>
        <v>24.400412914135089</v>
      </c>
      <c r="EX12" s="17">
        <f t="shared" si="9"/>
        <v>22.83256906989871</v>
      </c>
      <c r="EY12" s="17">
        <f t="shared" si="9"/>
        <v>26.515418589798784</v>
      </c>
      <c r="EZ12" s="17">
        <f t="shared" si="9"/>
        <v>25.676783282044099</v>
      </c>
      <c r="FA12" s="17">
        <f t="shared" si="9"/>
        <v>20.431690714953724</v>
      </c>
      <c r="FB12" s="17">
        <f t="shared" si="9"/>
        <v>21.462115417843776</v>
      </c>
      <c r="FC12" s="17">
        <f t="shared" si="9"/>
        <v>24.272658474485059</v>
      </c>
      <c r="FD12" s="17">
        <f t="shared" ref="FD12:FP12" si="10">SUM(FD13:FD14)</f>
        <v>20.3580550231462</v>
      </c>
      <c r="FE12" s="17">
        <f t="shared" si="10"/>
        <v>17.597610395815849</v>
      </c>
      <c r="FF12" s="17">
        <f t="shared" si="10"/>
        <v>23.68720538287403</v>
      </c>
      <c r="FG12" s="17">
        <f t="shared" si="10"/>
        <v>23.57277702193532</v>
      </c>
      <c r="FH12" s="17">
        <f t="shared" si="10"/>
        <v>25.050468940359348</v>
      </c>
      <c r="FI12" s="17">
        <f t="shared" si="10"/>
        <v>21.467321945374337</v>
      </c>
      <c r="FJ12" s="17">
        <f t="shared" si="10"/>
        <v>20.72464000815717</v>
      </c>
      <c r="FK12" s="17">
        <f t="shared" si="10"/>
        <v>26.915683619578036</v>
      </c>
      <c r="FL12" s="17">
        <f t="shared" si="10"/>
        <v>26.546649377583183</v>
      </c>
      <c r="FM12" s="17">
        <f t="shared" si="10"/>
        <v>22.992337809659418</v>
      </c>
      <c r="FN12" s="17">
        <f t="shared" si="10"/>
        <v>21.696482289892842</v>
      </c>
      <c r="FO12" s="17">
        <f t="shared" si="10"/>
        <v>21.215187323104463</v>
      </c>
      <c r="FP12" s="17">
        <f t="shared" si="10"/>
        <v>21.846899727199357</v>
      </c>
      <c r="FQ12" s="17">
        <f t="shared" ref="FQ12:FS12" si="11">SUM(FQ13:FQ14)</f>
        <v>17.734470298829365</v>
      </c>
      <c r="FR12" s="17">
        <f t="shared" si="11"/>
        <v>18.018689592993773</v>
      </c>
      <c r="FS12" s="17">
        <f t="shared" si="11"/>
        <v>19.180622610618549</v>
      </c>
      <c r="FT12" s="17">
        <f t="shared" ref="FT12:FU12" si="12">SUM(FT13:FT14)</f>
        <v>18.967771907566224</v>
      </c>
      <c r="FU12" s="17">
        <f t="shared" si="12"/>
        <v>18.268951959086404</v>
      </c>
      <c r="FV12" s="17">
        <f t="shared" ref="FV12" si="13">SUM(FV13:FV14)</f>
        <v>15.957056336148494</v>
      </c>
      <c r="FW12" s="18"/>
      <c r="FX12" s="117"/>
      <c r="FY12" s="18"/>
    </row>
    <row r="13" spans="1:181" ht="15" x14ac:dyDescent="0.25">
      <c r="A13" s="49" t="s">
        <v>172</v>
      </c>
      <c r="B13" s="53">
        <v>1.769692720312531</v>
      </c>
      <c r="C13" s="53">
        <v>2.0875199758010803</v>
      </c>
      <c r="D13" s="53">
        <v>2.1218130834358928</v>
      </c>
      <c r="E13" s="53">
        <v>1.8969771121751662</v>
      </c>
      <c r="F13" s="53">
        <v>1.6507111417091935</v>
      </c>
      <c r="G13" s="53">
        <v>2.0780610244297684</v>
      </c>
      <c r="H13" s="53">
        <v>2.2075915655958056</v>
      </c>
      <c r="I13" s="53">
        <v>2.2021270520634051</v>
      </c>
      <c r="J13" s="53">
        <v>2.7724430247935352</v>
      </c>
      <c r="K13" s="53">
        <v>7.5610172900017494</v>
      </c>
      <c r="L13" s="53">
        <v>5.1686388852182024</v>
      </c>
      <c r="M13" s="53">
        <v>6.0747774614296848</v>
      </c>
      <c r="N13" s="53">
        <v>6.5266064487665592</v>
      </c>
      <c r="O13" s="53">
        <v>8.3441324102403822</v>
      </c>
      <c r="P13" s="53">
        <v>8.7500882445026331</v>
      </c>
      <c r="Q13" s="53">
        <v>7.3317953276163337</v>
      </c>
      <c r="R13" s="53">
        <v>5.9381286723727582</v>
      </c>
      <c r="S13" s="53">
        <v>7.1979866475663776</v>
      </c>
      <c r="T13" s="53">
        <v>7.6026123041924532</v>
      </c>
      <c r="U13" s="53">
        <v>5.3978967983505424</v>
      </c>
      <c r="V13" s="53">
        <v>4.285364984050184</v>
      </c>
      <c r="W13" s="53">
        <v>4.1790148040944501</v>
      </c>
      <c r="X13" s="53">
        <v>5.4435884251229947</v>
      </c>
      <c r="Y13" s="53">
        <v>2.8420421591733582</v>
      </c>
      <c r="Z13" s="53">
        <v>2.2366991879203111</v>
      </c>
      <c r="AA13" s="53">
        <v>4.0142483658221373</v>
      </c>
      <c r="AB13" s="53">
        <v>4.6577332366692588</v>
      </c>
      <c r="AC13" s="53">
        <v>3.9786061778364203</v>
      </c>
      <c r="AD13" s="53">
        <v>3.7085707109002803</v>
      </c>
      <c r="AE13" s="53">
        <v>6.0156058563815691</v>
      </c>
      <c r="AF13" s="53">
        <v>5.9477798961014585</v>
      </c>
      <c r="AG13" s="53">
        <v>4.3740305088561202</v>
      </c>
      <c r="AH13" s="53">
        <v>5.1038743438609577</v>
      </c>
      <c r="AI13" s="53">
        <v>7.6636807651899055</v>
      </c>
      <c r="AJ13" s="53">
        <v>10.071437531356731</v>
      </c>
      <c r="AK13" s="53">
        <v>7.8120644756129618</v>
      </c>
      <c r="AL13" s="53">
        <v>6.7787188489075785</v>
      </c>
      <c r="AM13" s="53">
        <v>7.0541936279978188</v>
      </c>
      <c r="AN13" s="53">
        <v>9.0901459353405141</v>
      </c>
      <c r="AO13" s="53">
        <v>7.2780119648380026</v>
      </c>
      <c r="AP13" s="53">
        <v>8.4142965547793356</v>
      </c>
      <c r="AQ13" s="53">
        <v>10.772417165846152</v>
      </c>
      <c r="AR13" s="53">
        <v>11.263727504428504</v>
      </c>
      <c r="AS13" s="53">
        <v>10.87874987715751</v>
      </c>
      <c r="AT13" s="53">
        <v>11.08649533546853</v>
      </c>
      <c r="AU13" s="53">
        <v>15.239471054463586</v>
      </c>
      <c r="AV13" s="53">
        <v>14.422392760130514</v>
      </c>
      <c r="AW13" s="53">
        <v>15.31525814125707</v>
      </c>
      <c r="AX13" s="53">
        <v>14.695338148015324</v>
      </c>
      <c r="AY13" s="53">
        <v>18.108818777466123</v>
      </c>
      <c r="AZ13" s="53">
        <v>15.964072358855347</v>
      </c>
      <c r="BA13" s="53">
        <v>14.79518583128919</v>
      </c>
      <c r="BB13" s="53">
        <v>14.604460755202609</v>
      </c>
      <c r="BC13" s="53">
        <v>14.313572489193426</v>
      </c>
      <c r="BD13" s="53">
        <v>15.140615852915383</v>
      </c>
      <c r="BE13" s="53">
        <v>15.021687315423954</v>
      </c>
      <c r="BF13" s="53">
        <v>15.437009754603249</v>
      </c>
      <c r="BG13" s="53">
        <v>19.014915580742475</v>
      </c>
      <c r="BH13" s="53">
        <v>18.911107304140728</v>
      </c>
      <c r="BI13" s="53">
        <v>17.739479440119069</v>
      </c>
      <c r="BJ13" s="53">
        <v>18.448827815824245</v>
      </c>
      <c r="BK13" s="53">
        <v>19.954041743988409</v>
      </c>
      <c r="BL13" s="53">
        <v>21.974958678421473</v>
      </c>
      <c r="BM13" s="53">
        <v>19.192868145855947</v>
      </c>
      <c r="BN13" s="53">
        <v>18.500399192709786</v>
      </c>
      <c r="BO13" s="53">
        <v>21.091306881206314</v>
      </c>
      <c r="BP13" s="53">
        <v>21.354068737681271</v>
      </c>
      <c r="BQ13" s="53">
        <v>21.063676621025227</v>
      </c>
      <c r="BR13" s="53">
        <v>20.239680904007372</v>
      </c>
      <c r="BS13" s="53">
        <v>23.199006083926076</v>
      </c>
      <c r="BT13" s="53">
        <v>22.948262244639885</v>
      </c>
      <c r="BU13" s="53">
        <v>19.602469859832198</v>
      </c>
      <c r="BV13" s="53">
        <v>19.087215658114669</v>
      </c>
      <c r="BW13" s="53">
        <v>23.840213539984873</v>
      </c>
      <c r="BX13" s="53">
        <v>20.633588604254783</v>
      </c>
      <c r="BY13" s="53">
        <v>17.590737927280749</v>
      </c>
      <c r="BZ13" s="53">
        <v>17.29457653446784</v>
      </c>
      <c r="CA13" s="53">
        <v>22.649588412083705</v>
      </c>
      <c r="CB13" s="53">
        <v>21.815591962745408</v>
      </c>
      <c r="CC13" s="53">
        <v>23.905872528839922</v>
      </c>
      <c r="CD13" s="53">
        <v>21.373403611000899</v>
      </c>
      <c r="CE13" s="53">
        <v>23.829867500491694</v>
      </c>
      <c r="CF13" s="53">
        <v>20.767065228203634</v>
      </c>
      <c r="CG13" s="53">
        <v>16.623821863890271</v>
      </c>
      <c r="CH13" s="53">
        <v>15.614007977605176</v>
      </c>
      <c r="CI13" s="53">
        <v>16.560914517457842</v>
      </c>
      <c r="CJ13" s="53">
        <v>20.146204926596713</v>
      </c>
      <c r="CK13" s="53">
        <v>17.039904620782693</v>
      </c>
      <c r="CL13" s="53">
        <v>16.103548322178032</v>
      </c>
      <c r="CM13" s="53">
        <v>19.729320284547018</v>
      </c>
      <c r="CN13" s="53">
        <v>24.369211751001366</v>
      </c>
      <c r="CO13" s="53">
        <v>31.681378089473984</v>
      </c>
      <c r="CP13" s="53">
        <v>31.816698855946196</v>
      </c>
      <c r="CQ13" s="53">
        <v>32.429015420559487</v>
      </c>
      <c r="CR13" s="53">
        <v>31.347328763961428</v>
      </c>
      <c r="CS13" s="53">
        <v>25.966433305319526</v>
      </c>
      <c r="CT13" s="53">
        <v>20.623536713426219</v>
      </c>
      <c r="CU13" s="53">
        <v>25.655939326383148</v>
      </c>
      <c r="CV13" s="53">
        <v>25.948545644008959</v>
      </c>
      <c r="CW13" s="53">
        <v>24.10982777674138</v>
      </c>
      <c r="CX13" s="53">
        <v>22.567562036168422</v>
      </c>
      <c r="CY13" s="53">
        <v>21.53551456264784</v>
      </c>
      <c r="CZ13" s="53">
        <v>22.321859510525087</v>
      </c>
      <c r="DA13" s="53">
        <v>18.640954976445588</v>
      </c>
      <c r="DB13" s="53">
        <v>18.329362814238323</v>
      </c>
      <c r="DC13" s="53">
        <v>18.017102328591548</v>
      </c>
      <c r="DD13" s="53">
        <v>19.225379490274612</v>
      </c>
      <c r="DE13" s="53">
        <v>20.356000569479079</v>
      </c>
      <c r="DF13" s="53">
        <v>17.226061513077596</v>
      </c>
      <c r="DG13" s="53">
        <v>19.027825507810526</v>
      </c>
      <c r="DH13" s="53">
        <v>18.744962957111206</v>
      </c>
      <c r="DI13" s="53">
        <v>16.178019389990958</v>
      </c>
      <c r="DJ13" s="53">
        <v>13.459458209308529</v>
      </c>
      <c r="DK13" s="53">
        <v>18.877188633884604</v>
      </c>
      <c r="DL13" s="53">
        <v>17.284314160497711</v>
      </c>
      <c r="DM13" s="53">
        <v>14.89432054491694</v>
      </c>
      <c r="DN13" s="53">
        <v>13.672065102102323</v>
      </c>
      <c r="DO13" s="53">
        <v>13.212107729137355</v>
      </c>
      <c r="DP13" s="53">
        <v>13.279218300841515</v>
      </c>
      <c r="DQ13" s="53">
        <v>9.99309911101704</v>
      </c>
      <c r="DR13" s="53">
        <v>10.298060309616845</v>
      </c>
      <c r="DS13" s="53">
        <v>10.537672014629681</v>
      </c>
      <c r="DT13" s="53">
        <v>11.610337705372443</v>
      </c>
      <c r="DU13" s="53">
        <v>10.907107190455122</v>
      </c>
      <c r="DV13" s="53">
        <v>8.8746442016275786</v>
      </c>
      <c r="DW13" s="53">
        <v>10.889016970287269</v>
      </c>
      <c r="DX13" s="53">
        <v>11.295509229058823</v>
      </c>
      <c r="DY13" s="53">
        <v>9.2540153002616314</v>
      </c>
      <c r="DZ13" s="53">
        <v>9.9633871694621483</v>
      </c>
      <c r="EA13" s="53">
        <v>9.5902133831158878</v>
      </c>
      <c r="EB13" s="53">
        <v>9.4880175242111573</v>
      </c>
      <c r="EC13" s="53">
        <v>9.6961576238654938</v>
      </c>
      <c r="ED13" s="53">
        <v>9.6351874389018803</v>
      </c>
      <c r="EE13" s="53">
        <v>13.5131109560539</v>
      </c>
      <c r="EF13" s="53">
        <v>29.065154233094528</v>
      </c>
      <c r="EG13" s="53">
        <v>36.219824117052013</v>
      </c>
      <c r="EH13" s="53">
        <v>35.518430185104208</v>
      </c>
      <c r="EI13" s="53">
        <v>35.545093310386932</v>
      </c>
      <c r="EJ13" s="53">
        <v>31.493462420136478</v>
      </c>
      <c r="EK13" s="53">
        <v>25.705203753892814</v>
      </c>
      <c r="EL13" s="53">
        <v>25.715824032929099</v>
      </c>
      <c r="EM13" s="53">
        <v>29.100873936802294</v>
      </c>
      <c r="EN13" s="53">
        <v>34.747642451712458</v>
      </c>
      <c r="EO13" s="53">
        <v>31.549055569139419</v>
      </c>
      <c r="EP13" s="53">
        <v>29.184821224549161</v>
      </c>
      <c r="EQ13" s="53">
        <v>30.699961310587909</v>
      </c>
      <c r="ER13" s="53">
        <v>29.843178489074404</v>
      </c>
      <c r="ES13" s="53">
        <v>26.2953902595948</v>
      </c>
      <c r="ET13" s="53">
        <v>25.833652408284802</v>
      </c>
      <c r="EU13" s="53">
        <v>24.574791036079525</v>
      </c>
      <c r="EV13" s="53">
        <v>26.8150652724763</v>
      </c>
      <c r="EW13" s="53">
        <v>22.498370532726597</v>
      </c>
      <c r="EX13" s="53">
        <v>20.819708917606302</v>
      </c>
      <c r="EY13" s="53">
        <v>24.339131511868253</v>
      </c>
      <c r="EZ13" s="53">
        <v>23.423690676548372</v>
      </c>
      <c r="FA13" s="53">
        <v>18.685385619260163</v>
      </c>
      <c r="FB13" s="53">
        <v>19.643589838498521</v>
      </c>
      <c r="FC13" s="53">
        <v>21.950922976322694</v>
      </c>
      <c r="FD13" s="53">
        <v>17.896790919477471</v>
      </c>
      <c r="FE13" s="53">
        <v>15.428691059095499</v>
      </c>
      <c r="FF13" s="53">
        <v>21.609724269518409</v>
      </c>
      <c r="FG13" s="53">
        <v>20.819486774921081</v>
      </c>
      <c r="FH13" s="53">
        <v>22.080558074033593</v>
      </c>
      <c r="FI13" s="53">
        <v>19.073087414416424</v>
      </c>
      <c r="FJ13" s="53">
        <v>18.405821222301078</v>
      </c>
      <c r="FK13" s="53">
        <v>24.408339381297857</v>
      </c>
      <c r="FL13" s="53">
        <v>23.866952093088308</v>
      </c>
      <c r="FM13" s="53">
        <v>20.911133484826493</v>
      </c>
      <c r="FN13" s="53">
        <v>19.283677158570271</v>
      </c>
      <c r="FO13" s="53">
        <v>19.270519297480668</v>
      </c>
      <c r="FP13" s="53">
        <v>19.772147888991466</v>
      </c>
      <c r="FQ13" s="53">
        <v>15.832943406684414</v>
      </c>
      <c r="FR13" s="53">
        <v>16.164768692132718</v>
      </c>
      <c r="FS13" s="53">
        <v>16.92609449428253</v>
      </c>
      <c r="FT13" s="53">
        <v>16.64072520469653</v>
      </c>
      <c r="FU13" s="53">
        <v>15.983364796202071</v>
      </c>
      <c r="FV13" s="53">
        <v>13.977706615549277</v>
      </c>
      <c r="FW13" s="18"/>
      <c r="FX13" s="117"/>
      <c r="FY13" s="18"/>
    </row>
    <row r="14" spans="1:181" ht="15" x14ac:dyDescent="0.25">
      <c r="A14" s="49" t="s">
        <v>24</v>
      </c>
      <c r="B14" s="53">
        <f>SUMPRODUCT(--(B$9=Quarterly_kt!$B$9:FC$9),Quarterly_kt!$B14:FC14)/Fuel_Properties!$D$49</f>
        <v>3.9223000000000001E-2</v>
      </c>
      <c r="C14" s="53">
        <f>SUMPRODUCT(--(C$9=Quarterly_kt!$B$9:FC$9),Quarterly_kt!$B14:FC14)/Fuel_Properties!$D$49</f>
        <v>1.5987000000000001E-2</v>
      </c>
      <c r="D14" s="53">
        <f>SUMPRODUCT(--(D$9=Quarterly_kt!$B$9:FC$9),Quarterly_kt!$B14:FC14)/Fuel_Properties!$D$49</f>
        <v>2.2431E-2</v>
      </c>
      <c r="E14" s="53">
        <f>SUMPRODUCT(--(E$9=Quarterly_kt!$B$9:FC$9),Quarterly_kt!$B14:FC14)/Fuel_Properties!$D$49</f>
        <v>3.0114000000000002E-2</v>
      </c>
      <c r="F14" s="53">
        <f>SUMPRODUCT(--(F$9=Quarterly_kt!$B$9:FC$9),Quarterly_kt!$B14:FC14)/Fuel_Properties!$D$49</f>
        <v>2.9587999999999996E-2</v>
      </c>
      <c r="G14" s="53">
        <f>SUMPRODUCT(--(G$9=Quarterly_kt!$B$9:FC$9),Quarterly_kt!$B14:FC14)/Fuel_Properties!$D$49</f>
        <v>2.6240000000000003E-2</v>
      </c>
      <c r="H14" s="53">
        <f>SUMPRODUCT(--(H$9=Quarterly_kt!$B$9:FC$9),Quarterly_kt!$B14:FC14)/Fuel_Properties!$D$49</f>
        <v>2.9413000000000005E-2</v>
      </c>
      <c r="I14" s="53">
        <f>SUMPRODUCT(--(I$9=Quarterly_kt!$B$9:FC$9),Quarterly_kt!$B14:FC14)/Fuel_Properties!$D$49</f>
        <v>6.0286999999999993E-2</v>
      </c>
      <c r="J14" s="53">
        <f>SUMPRODUCT(--(J$9=Quarterly_kt!$B$9:FC$9),Quarterly_kt!$B14:FC14)/Fuel_Properties!$D$49</f>
        <v>9.2673000000000005E-2</v>
      </c>
      <c r="K14" s="53">
        <f>SUMPRODUCT(--(K$9=Quarterly_kt!$B$9:FC$9),Quarterly_kt!$B14:FC14)/Fuel_Properties!$D$49</f>
        <v>8.7315000000000004E-2</v>
      </c>
      <c r="L14" s="53">
        <f>SUMPRODUCT(--(L$9=Quarterly_kt!$B$9:FC$9),Quarterly_kt!$B14:FC14)/Fuel_Properties!$D$49</f>
        <v>0.11104599999999999</v>
      </c>
      <c r="M14" s="53">
        <f>SUMPRODUCT(--(M$9=Quarterly_kt!$B$9:FC$9),Quarterly_kt!$B14:FC14)/Fuel_Properties!$D$49</f>
        <v>0.10074799999999999</v>
      </c>
      <c r="N14" s="53">
        <f>SUMPRODUCT(--(N$9=Quarterly_kt!$B$9:FC$9),Quarterly_kt!$B14:FC14)/Fuel_Properties!$D$49</f>
        <v>0.11316499999999999</v>
      </c>
      <c r="O14" s="53">
        <f>SUMPRODUCT(--(O$9=Quarterly_kt!$B$9:FC$9),Quarterly_kt!$B14:FC14)/Fuel_Properties!$D$49</f>
        <v>0.13769599999999999</v>
      </c>
      <c r="P14" s="53">
        <f>SUMPRODUCT(--(P$9=Quarterly_kt!$B$9:FC$9),Quarterly_kt!$B14:FC14)/Fuel_Properties!$D$49</f>
        <v>0.150973</v>
      </c>
      <c r="Q14" s="53">
        <f>SUMPRODUCT(--(Q$9=Quarterly_kt!$B$9:FC$9),Quarterly_kt!$B14:FC14)/Fuel_Properties!$D$49</f>
        <v>0.14988400000000002</v>
      </c>
      <c r="R14" s="53">
        <f>SUMPRODUCT(--(R$9=Quarterly_kt!$B$9:FC$9),Quarterly_kt!$B14:FC14)/Fuel_Properties!$D$49</f>
        <v>0.142426</v>
      </c>
      <c r="S14" s="53">
        <f>SUMPRODUCT(--(S$9=Quarterly_kt!$B$9:FC$9),Quarterly_kt!$B14:FC14)/Fuel_Properties!$D$49</f>
        <v>0.16700100000000001</v>
      </c>
      <c r="T14" s="53">
        <f>SUMPRODUCT(--(T$9=Quarterly_kt!$B$9:FC$9),Quarterly_kt!$B14:FC14)/Fuel_Properties!$D$49</f>
        <v>0.20623099999999997</v>
      </c>
      <c r="U14" s="53">
        <f>SUMPRODUCT(--(U$9=Quarterly_kt!$B$9:FC$9),Quarterly_kt!$B14:FC14)/Fuel_Properties!$D$49</f>
        <v>0.16280500000000001</v>
      </c>
      <c r="V14" s="53">
        <f>SUMPRODUCT(--(V$9=Quarterly_kt!$B$9:FC$9),Quarterly_kt!$B14:FC14)/Fuel_Properties!$D$49</f>
        <v>0.19359899999999999</v>
      </c>
      <c r="W14" s="53">
        <f>SUMPRODUCT(--(W$9=Quarterly_kt!$B$9:FC$9),Quarterly_kt!$B14:FC14)/Fuel_Properties!$D$49</f>
        <v>0.17584</v>
      </c>
      <c r="X14" s="53">
        <f>SUMPRODUCT(--(X$9=Quarterly_kt!$B$9:FC$9),Quarterly_kt!$B14:FC14)/Fuel_Properties!$D$49</f>
        <v>0.20093999999999998</v>
      </c>
      <c r="Y14" s="53">
        <f>SUMPRODUCT(--(Y$9=Quarterly_kt!$B$9:FC$9),Quarterly_kt!$B14:FC14)/Fuel_Properties!$D$49</f>
        <v>0.6019000000000001</v>
      </c>
      <c r="Z14" s="53">
        <f>SUMPRODUCT(--(Z$9=Quarterly_kt!$B$9:FC$9),Quarterly_kt!$B14:FC14)/Fuel_Properties!$D$49</f>
        <v>0.18942700000000001</v>
      </c>
      <c r="AA14" s="53">
        <f>SUMPRODUCT(--(AA$9=Quarterly_kt!$B$9:FC$9),Quarterly_kt!$B14:FC14)/Fuel_Properties!$D$49</f>
        <v>0.15178999999999998</v>
      </c>
      <c r="AB14" s="53">
        <f>SUMPRODUCT(--(AB$9=Quarterly_kt!$B$9:FC$9),Quarterly_kt!$B14:FC14)/Fuel_Properties!$D$49</f>
        <v>0.25330438299999997</v>
      </c>
      <c r="AC14" s="53">
        <f>SUMPRODUCT(--(AC$9=Quarterly_kt!$B$9:FC$9),Quarterly_kt!$B14:FC14)/Fuel_Properties!$D$49</f>
        <v>0.25871649699999999</v>
      </c>
      <c r="AD14" s="53">
        <f>SUMPRODUCT(--(AD$9=Quarterly_kt!$B$9:FC$9),Quarterly_kt!$B14:FC14)/Fuel_Properties!$D$49</f>
        <v>0.26485887400000002</v>
      </c>
      <c r="AE14" s="53">
        <f>SUMPRODUCT(--(AE$9=Quarterly_kt!$B$9:FC$9),Quarterly_kt!$B14:FC14)/Fuel_Properties!$D$49</f>
        <v>0.32622299999999999</v>
      </c>
      <c r="AF14" s="53">
        <f>SUMPRODUCT(--(AF$9=Quarterly_kt!$B$9:FC$9),Quarterly_kt!$B14:FC14)/Fuel_Properties!$D$49</f>
        <v>0.36403500000000005</v>
      </c>
      <c r="AG14" s="53">
        <f>SUMPRODUCT(--(AG$9=Quarterly_kt!$B$9:FC$9),Quarterly_kt!$B14:FC14)/Fuel_Properties!$D$49</f>
        <v>0.346333</v>
      </c>
      <c r="AH14" s="53">
        <f>SUMPRODUCT(--(AH$9=Quarterly_kt!$B$9:FC$9),Quarterly_kt!$B14:FC14)/Fuel_Properties!$D$49</f>
        <v>0.34146299999999996</v>
      </c>
      <c r="AI14" s="53">
        <f>SUMPRODUCT(--(AI$9=Quarterly_kt!$B$9:FC$9),Quarterly_kt!$B14:FC14)/Fuel_Properties!$D$49</f>
        <v>0.36745700000000003</v>
      </c>
      <c r="AJ14" s="53">
        <f>SUMPRODUCT(--(AJ$9=Quarterly_kt!$B$9:FC$9),Quarterly_kt!$B14:FC14)/Fuel_Properties!$D$49</f>
        <v>0.42088599999999998</v>
      </c>
      <c r="AK14" s="53">
        <f>SUMPRODUCT(--(AK$9=Quarterly_kt!$B$9:FC$9),Quarterly_kt!$B14:FC14)/Fuel_Properties!$D$49</f>
        <v>0.40765200000000001</v>
      </c>
      <c r="AL14" s="53">
        <f>SUMPRODUCT(--(AL$9=Quarterly_kt!$B$9:FC$9),Quarterly_kt!$B14:FC14)/Fuel_Properties!$D$49</f>
        <v>0.37020500000000001</v>
      </c>
      <c r="AM14" s="53">
        <f>SUMPRODUCT(--(AM$9=Quarterly_kt!$B$9:FC$9),Quarterly_kt!$B14:FC14)/Fuel_Properties!$D$49</f>
        <v>0.41403699999999999</v>
      </c>
      <c r="AN14" s="53">
        <f>SUMPRODUCT(--(AN$9=Quarterly_kt!$B$9:FC$9),Quarterly_kt!$B14:FC14)/Fuel_Properties!$D$49</f>
        <v>0.45937699999999998</v>
      </c>
      <c r="AO14" s="53">
        <f>SUMPRODUCT(--(AO$9=Quarterly_kt!$B$9:FC$9),Quarterly_kt!$B14:FC14)/Fuel_Properties!$D$49</f>
        <v>0.49724100000000004</v>
      </c>
      <c r="AP14" s="53">
        <f>SUMPRODUCT(--(AP$9=Quarterly_kt!$B$9:FC$9),Quarterly_kt!$B14:FC14)/Fuel_Properties!$D$49</f>
        <v>0.55951299999999993</v>
      </c>
      <c r="AQ14" s="53">
        <f>SUMPRODUCT(--(AQ$9=Quarterly_kt!$B$9:FC$9),Quarterly_kt!$B14:FC14)/Fuel_Properties!$D$49</f>
        <v>0.62299400000000005</v>
      </c>
      <c r="AR14" s="53">
        <f>SUMPRODUCT(--(AR$9=Quarterly_kt!$B$9:FC$9),Quarterly_kt!$B14:FC14)/Fuel_Properties!$D$49</f>
        <v>0.61855099999999996</v>
      </c>
      <c r="AS14" s="53">
        <f>SUMPRODUCT(--(AS$9=Quarterly_kt!$B$9:FC$9),Quarterly_kt!$B14:FC14)/Fuel_Properties!$D$49</f>
        <v>0.79321200000000003</v>
      </c>
      <c r="AT14" s="53">
        <f>SUMPRODUCT(--(AT$9=Quarterly_kt!$B$9:FC$9),Quarterly_kt!$B14:FC14)/Fuel_Properties!$D$49</f>
        <v>0.8012959999999999</v>
      </c>
      <c r="AU14" s="53">
        <f>SUMPRODUCT(--(AU$9=Quarterly_kt!$B$9:FC$9),Quarterly_kt!$B14:FC14)/Fuel_Properties!$D$49</f>
        <v>1.1485569999999998</v>
      </c>
      <c r="AV14" s="53">
        <f>SUMPRODUCT(--(AV$9=Quarterly_kt!$B$9:FC$9),Quarterly_kt!$B14:FC14)/Fuel_Properties!$D$49</f>
        <v>1.318003</v>
      </c>
      <c r="AW14" s="53">
        <f>SUMPRODUCT(--(AW$9=Quarterly_kt!$B$9:FC$9),Quarterly_kt!$B14:FC14)/Fuel_Properties!$D$49</f>
        <v>1.391885</v>
      </c>
      <c r="AX14" s="53">
        <f>SUMPRODUCT(--(AX$9=Quarterly_kt!$B$9:FC$9),Quarterly_kt!$B14:FC14)/Fuel_Properties!$D$49</f>
        <v>1.2631209999999999</v>
      </c>
      <c r="AY14" s="53">
        <f>SUMPRODUCT(--(AY$9=Quarterly_kt!$B$9:FC$9),Quarterly_kt!$B14:FC14)/Fuel_Properties!$D$49</f>
        <v>1.4382059999999999</v>
      </c>
      <c r="AZ14" s="53">
        <f>SUMPRODUCT(--(AZ$9=Quarterly_kt!$B$9:FC$9),Quarterly_kt!$B14:FC14)/Fuel_Properties!$D$49</f>
        <v>1.3697569999999999</v>
      </c>
      <c r="BA14" s="53">
        <f>SUMPRODUCT(--(BA$9=Quarterly_kt!$B$9:FC$9),Quarterly_kt!$B14:FC14)/Fuel_Properties!$D$49</f>
        <v>1.3671029999999997</v>
      </c>
      <c r="BB14" s="53">
        <f>SUMPRODUCT(--(BB$9=Quarterly_kt!$B$9:FC$9),Quarterly_kt!$B14:FC14)/Fuel_Properties!$D$49</f>
        <v>1.270262</v>
      </c>
      <c r="BC14" s="53">
        <f>SUMPRODUCT(--(BC$9=Quarterly_kt!$B$9:FC$9),Quarterly_kt!$B14:FC14)/Fuel_Properties!$D$49</f>
        <v>1.4086700000000003</v>
      </c>
      <c r="BD14" s="53">
        <f>SUMPRODUCT(--(BD$9=Quarterly_kt!$B$9:FC$9),Quarterly_kt!$B14:FC14)/Fuel_Properties!$D$49</f>
        <v>1.41849</v>
      </c>
      <c r="BE14" s="53">
        <f>SUMPRODUCT(--(BE$9=Quarterly_kt!$B$9:FC$9),Quarterly_kt!$B14:FC14)/Fuel_Properties!$D$49</f>
        <v>1.3450310000000001</v>
      </c>
      <c r="BF14" s="53">
        <f>SUMPRODUCT(--(BF$9=Quarterly_kt!$B$9:FC$9),Quarterly_kt!$B14:FC14)/Fuel_Properties!$D$49</f>
        <v>1.393394</v>
      </c>
      <c r="BG14" s="53">
        <f>SUMPRODUCT(--(BG$9=Quarterly_kt!$B$9:FC$9),Quarterly_kt!$B14:FC14)/Fuel_Properties!$D$49</f>
        <v>1.429365</v>
      </c>
      <c r="BH14" s="53">
        <f>SUMPRODUCT(--(BH$9=Quarterly_kt!$B$9:FC$9),Quarterly_kt!$B14:FC14)/Fuel_Properties!$D$49</f>
        <v>1.6235290000000002</v>
      </c>
      <c r="BI14" s="53">
        <f>SUMPRODUCT(--(BI$9=Quarterly_kt!$B$9:FC$9),Quarterly_kt!$B14:FC14)/Fuel_Properties!$D$49</f>
        <v>1.3327339999999999</v>
      </c>
      <c r="BJ14" s="53">
        <f>SUMPRODUCT(--(BJ$9=Quarterly_kt!$B$9:FC$9),Quarterly_kt!$B14:FC14)/Fuel_Properties!$D$49</f>
        <v>1.269374</v>
      </c>
      <c r="BK14" s="53">
        <f>SUMPRODUCT(--(BK$9=Quarterly_kt!$B$9:FC$9),Quarterly_kt!$B14:FC14)/Fuel_Properties!$D$49</f>
        <v>1.4540330000000001</v>
      </c>
      <c r="BL14" s="53">
        <f>SUMPRODUCT(--(BL$9=Quarterly_kt!$B$9:FC$9),Quarterly_kt!$B14:FC14)/Fuel_Properties!$D$49</f>
        <v>1.666228</v>
      </c>
      <c r="BM14" s="53">
        <f>SUMPRODUCT(--(BM$9=Quarterly_kt!$B$9:FC$9),Quarterly_kt!$B14:FC14)/Fuel_Properties!$D$49</f>
        <v>1.346052</v>
      </c>
      <c r="BN14" s="53">
        <f>SUMPRODUCT(--(BN$9=Quarterly_kt!$B$9:FC$9),Quarterly_kt!$B14:FC14)/Fuel_Properties!$D$49</f>
        <v>1.2657910000000001</v>
      </c>
      <c r="BO14" s="53">
        <f>SUMPRODUCT(--(BO$9=Quarterly_kt!$B$9:FC$9),Quarterly_kt!$B14:FC14)/Fuel_Properties!$D$49</f>
        <v>1.4389110000000001</v>
      </c>
      <c r="BP14" s="53">
        <f>SUMPRODUCT(--(BP$9=Quarterly_kt!$B$9:FC$9),Quarterly_kt!$B14:FC14)/Fuel_Properties!$D$49</f>
        <v>1.6278569999999999</v>
      </c>
      <c r="BQ14" s="53">
        <f>SUMPRODUCT(--(BQ$9=Quarterly_kt!$B$9:FC$9),Quarterly_kt!$B14:FC14)/Fuel_Properties!$D$49</f>
        <v>1.677</v>
      </c>
      <c r="BR14" s="53">
        <f>SUMPRODUCT(--(BR$9=Quarterly_kt!$B$9:FC$9),Quarterly_kt!$B14:FC14)/Fuel_Properties!$D$49</f>
        <v>1.4942790000000001</v>
      </c>
      <c r="BS14" s="53">
        <f>SUMPRODUCT(--(BS$9=Quarterly_kt!$B$9:FC$9),Quarterly_kt!$B14:FC14)/Fuel_Properties!$D$49</f>
        <v>1.795021</v>
      </c>
      <c r="BT14" s="53">
        <f>SUMPRODUCT(--(BT$9=Quarterly_kt!$B$9:FC$9),Quarterly_kt!$B14:FC14)/Fuel_Properties!$D$49</f>
        <v>1.9924269999999999</v>
      </c>
      <c r="BU14" s="53">
        <f>SUMPRODUCT(--(BU$9=Quarterly_kt!$B$9:FC$9),Quarterly_kt!$B14:FC14)/Fuel_Properties!$D$49</f>
        <v>1.7943200000000001</v>
      </c>
      <c r="BV14" s="53">
        <f>SUMPRODUCT(--(BV$9=Quarterly_kt!$B$9:FC$9),Quarterly_kt!$B14:FC14)/Fuel_Properties!$D$49</f>
        <v>1.5317493710797951</v>
      </c>
      <c r="BW14" s="53">
        <f>SUMPRODUCT(--(BW$9=Quarterly_kt!$B$9:FC$9),Quarterly_kt!$B14:FC14)/Fuel_Properties!$D$49</f>
        <v>1.9533208682284042</v>
      </c>
      <c r="BX14" s="53">
        <f>SUMPRODUCT(--(BX$9=Quarterly_kt!$B$9:FC$9),Quarterly_kt!$B14:FC14)/Fuel_Properties!$D$49</f>
        <v>1.8652361781295757</v>
      </c>
      <c r="BY14" s="53">
        <f>SUMPRODUCT(--(BY$9=Quarterly_kt!$B$9:FC$9),Quarterly_kt!$B14:FC14)/Fuel_Properties!$D$49</f>
        <v>1.6006501507137627</v>
      </c>
      <c r="BZ14" s="53">
        <f>SUMPRODUCT(--(BZ$9=Quarterly_kt!$B$9:FC$9),Quarterly_kt!$B14:FC14)/Fuel_Properties!$D$49</f>
        <v>1.6344256442679357</v>
      </c>
      <c r="CA14" s="53">
        <f>SUMPRODUCT(--(CA$9=Quarterly_kt!$B$9:FC$9),Quarterly_kt!$B14:FC14)/Fuel_Properties!$D$49</f>
        <v>1.7940227333528551</v>
      </c>
      <c r="CB14" s="53">
        <f>SUMPRODUCT(--(CB$9=Quarterly_kt!$B$9:FC$9),Quarterly_kt!$B14:FC14)/Fuel_Properties!$D$49</f>
        <v>1.8652126160322107</v>
      </c>
      <c r="CC14" s="53">
        <f>SUMPRODUCT(--(CC$9=Quarterly_kt!$B$9:FC$9),Quarterly_kt!$B14:FC14)/Fuel_Properties!$D$49</f>
        <v>1.7478255955527087</v>
      </c>
      <c r="CD14" s="53">
        <f>SUMPRODUCT(--(CD$9=Quarterly_kt!$B$9:FC$9),Quarterly_kt!$B14:FC14)/Fuel_Properties!$D$49</f>
        <v>1.4257814992679356</v>
      </c>
      <c r="CE14" s="53">
        <f>SUMPRODUCT(--(CE$9=Quarterly_kt!$B$9:FC$9),Quarterly_kt!$B14:FC14)/Fuel_Properties!$D$49</f>
        <v>1.8801003923865305</v>
      </c>
      <c r="CF14" s="53">
        <f>SUMPRODUCT(--(CF$9=Quarterly_kt!$B$9:FC$9),Quarterly_kt!$B14:FC14)/Fuel_Properties!$D$49</f>
        <v>2.1329768389458277</v>
      </c>
      <c r="CG14" s="53">
        <f>SUMPRODUCT(--(CG$9=Quarterly_kt!$B$9:FC$9),Quarterly_kt!$B14:FC14)/Fuel_Properties!$D$49</f>
        <v>1.6575710512445092</v>
      </c>
      <c r="CH14" s="53">
        <f>SUMPRODUCT(--(CH$9=Quarterly_kt!$B$9:FC$9),Quarterly_kt!$B14:FC14)/Fuel_Properties!$D$49</f>
        <v>1.1884398982430455</v>
      </c>
      <c r="CI14" s="53">
        <f>SUMPRODUCT(--(CI$9=Quarterly_kt!$B$9:FC$9),Quarterly_kt!$B14:FC14)/Fuel_Properties!$D$49</f>
        <v>1.730498927525622</v>
      </c>
      <c r="CJ14" s="53">
        <f>SUMPRODUCT(--(CJ$9=Quarterly_kt!$B$9:FC$9),Quarterly_kt!$B14:FC14)/Fuel_Properties!$D$49</f>
        <v>1.6302734253294286</v>
      </c>
      <c r="CK14" s="53">
        <f>SUMPRODUCT(--(CK$9=Quarterly_kt!$B$9:FC$9),Quarterly_kt!$B14:FC14)/Fuel_Properties!$D$49</f>
        <v>1.2150924809150805</v>
      </c>
      <c r="CL14" s="53">
        <f>SUMPRODUCT(--(CL$9=Quarterly_kt!$B$9:FC$9),Quarterly_kt!$B14:FC14)/Fuel_Properties!$D$49</f>
        <v>1.0590517921266469</v>
      </c>
      <c r="CM14" s="53">
        <f>SUMPRODUCT(--(CM$9=Quarterly_kt!$B$9:FC$9),Quarterly_kt!$B14:FC14)/Fuel_Properties!$D$49</f>
        <v>1.3470180714348465</v>
      </c>
      <c r="CN14" s="53">
        <f>SUMPRODUCT(--(CN$9=Quarterly_kt!$B$9:FC$9),Quarterly_kt!$B14:FC14)/Fuel_Properties!$D$49</f>
        <v>2.7311635012601703</v>
      </c>
      <c r="CO14" s="53">
        <f>SUMPRODUCT(--(CO$9=Quarterly_kt!$B$9:FC$9),Quarterly_kt!$B14:FC14)/Fuel_Properties!$D$49</f>
        <v>1.53207153786809</v>
      </c>
      <c r="CP14" s="53">
        <f>SUMPRODUCT(--(CP$9=Quarterly_kt!$B$9:FC$9),Quarterly_kt!$B14:FC14)/Fuel_Properties!$D$49</f>
        <v>1.2963874654917034</v>
      </c>
      <c r="CQ14" s="53">
        <f>SUMPRODUCT(--(CQ$9=Quarterly_kt!$B$9:FC$9),Quarterly_kt!$B14:FC14)/Fuel_Properties!$D$49</f>
        <v>1.338246638845888</v>
      </c>
      <c r="CR14" s="53">
        <f>SUMPRODUCT(--(CR$9=Quarterly_kt!$B$9:FC$9),Quarterly_kt!$B14:FC14)/Fuel_Properties!$D$49</f>
        <v>2.4310142783779862</v>
      </c>
      <c r="CS14" s="53">
        <f>SUMPRODUCT(--(CS$9=Quarterly_kt!$B$9:FC$9),Quarterly_kt!$B14:FC14)/Fuel_Properties!$D$49</f>
        <v>1.7573205459609893</v>
      </c>
      <c r="CT14" s="53">
        <f>SUMPRODUCT(--(CT$9=Quarterly_kt!$B$9:FC$9),Quarterly_kt!$B14:FC14)/Fuel_Properties!$D$49</f>
        <v>1.0212170562168477</v>
      </c>
      <c r="CU14" s="53">
        <f>SUMPRODUCT(--(CU$9=Quarterly_kt!$B$9:FC$9),Quarterly_kt!$B14:FC14)/Fuel_Properties!$D$49</f>
        <v>2.015449409912061</v>
      </c>
      <c r="CV14" s="53">
        <f>SUMPRODUCT(--(CV$9=Quarterly_kt!$B$9:FC$9),Quarterly_kt!$B14:FC14)/Fuel_Properties!$D$49</f>
        <v>2.3913958929279477</v>
      </c>
      <c r="CW14" s="53">
        <f>SUMPRODUCT(--(CW$9=Quarterly_kt!$B$9:FC$9),Quarterly_kt!$B14:FC14)/Fuel_Properties!$D$49</f>
        <v>2.043896314528638</v>
      </c>
      <c r="CX14" s="53">
        <f>SUMPRODUCT(--(CX$9=Quarterly_kt!$B$9:FC$9),Quarterly_kt!$B14:FC14)/Fuel_Properties!$D$49</f>
        <v>1.5107687392017382</v>
      </c>
      <c r="CY14" s="53">
        <f>SUMPRODUCT(--(CY$9=Quarterly_kt!$B$9:FC$9),Quarterly_kt!$B14:FC14)/Fuel_Properties!$D$49</f>
        <v>2.1313914795906772</v>
      </c>
      <c r="CZ14" s="53">
        <f>SUMPRODUCT(--(CZ$9=Quarterly_kt!$B$9:FC$9),Quarterly_kt!$B14:FC14)/Fuel_Properties!$D$49</f>
        <v>2.8216627537561054</v>
      </c>
      <c r="DA14" s="53">
        <f>SUMPRODUCT(--(DA$9=Quarterly_kt!$B$9:FC$9),Quarterly_kt!$B14:FC14)/Fuel_Properties!$D$49</f>
        <v>2.0167492703815801</v>
      </c>
      <c r="DB14" s="53">
        <f>SUMPRODUCT(--(DB$9=Quarterly_kt!$B$9:FC$9),Quarterly_kt!$B14:FC14)/Fuel_Properties!$D$49</f>
        <v>1.7265087649304933</v>
      </c>
      <c r="DC14" s="53">
        <f>SUMPRODUCT(--(DC$9=Quarterly_kt!$B$9:FC$9),Quarterly_kt!$B14:FC14)/Fuel_Properties!$D$49</f>
        <v>2.0541054631029607</v>
      </c>
      <c r="DD14" s="53">
        <f>SUMPRODUCT(--(DD$9=Quarterly_kt!$B$9:FC$9),Quarterly_kt!$B14:FC14)/Fuel_Properties!$D$49</f>
        <v>2.8976195993599991</v>
      </c>
      <c r="DE14" s="53">
        <f>SUMPRODUCT(--(DE$9=Quarterly_kt!$B$9:FC$9),Quarterly_kt!$B14:FC14)/Fuel_Properties!$D$49</f>
        <v>2.3708247822578752</v>
      </c>
      <c r="DF14" s="53">
        <f>SUMPRODUCT(--(DF$9=Quarterly_kt!$B$9:FC$9),Quarterly_kt!$B14:FC14)/Fuel_Properties!$D$49</f>
        <v>2.2101550855137999</v>
      </c>
      <c r="DG14" s="53">
        <f>SUMPRODUCT(--(DG$9=Quarterly_kt!$B$9:FC$9),Quarterly_kt!$B14:FC14)/Fuel_Properties!$D$49</f>
        <v>2.7517519379323789</v>
      </c>
      <c r="DH14" s="53">
        <f>SUMPRODUCT(--(DH$9=Quarterly_kt!$B$9:FC$9),Quarterly_kt!$B14:FC14)/Fuel_Properties!$D$49</f>
        <v>3.2972528105235903</v>
      </c>
      <c r="DI14" s="53">
        <f>SUMPRODUCT(--(DI$9=Quarterly_kt!$B$9:FC$9),Quarterly_kt!$B14:FC14)/Fuel_Properties!$D$49</f>
        <v>2.4826215165278112</v>
      </c>
      <c r="DJ14" s="53">
        <f>SUMPRODUCT(--(DJ$9=Quarterly_kt!$B$9:FC$9),Quarterly_kt!$B14:FC14)/Fuel_Properties!$D$49</f>
        <v>2.3539090591231369</v>
      </c>
      <c r="DK14" s="53">
        <f>SUMPRODUCT(--(DK$9=Quarterly_kt!$B$9:FC$9),Quarterly_kt!$B14:FC14)/Fuel_Properties!$D$49</f>
        <v>3.0879362571551212</v>
      </c>
      <c r="DL14" s="53">
        <f>SUMPRODUCT(--(DL$9=Quarterly_kt!$B$9:FC$9),Quarterly_kt!$B14:FC14)/Fuel_Properties!$D$49</f>
        <v>3.0036588646751223</v>
      </c>
      <c r="DM14" s="53">
        <f>SUMPRODUCT(--(DM$9=Quarterly_kt!$B$9:FC$9),Quarterly_kt!$B14:FC14)/Fuel_Properties!$D$49</f>
        <v>2.411738727796068</v>
      </c>
      <c r="DN14" s="53">
        <f>SUMPRODUCT(--(DN$9=Quarterly_kt!$B$9:FC$9),Quarterly_kt!$B14:FC14)/Fuel_Properties!$D$49</f>
        <v>1.4884992025112249</v>
      </c>
      <c r="DO14" s="53">
        <f>SUMPRODUCT(--(DO$9=Quarterly_kt!$B$9:FC$9),Quarterly_kt!$B14:FC14)/Fuel_Properties!$D$49</f>
        <v>2.0689664060072572</v>
      </c>
      <c r="DP14" s="53">
        <f>SUMPRODUCT(--(DP$9=Quarterly_kt!$B$9:FC$9),Quarterly_kt!$B14:FC14)/Fuel_Properties!$D$49</f>
        <v>2.6273339381088197</v>
      </c>
      <c r="DQ14" s="53">
        <f>SUMPRODUCT(--(DQ$9=Quarterly_kt!$B$9:FC$9),Quarterly_kt!$B14:FC14)/Fuel_Properties!$D$49</f>
        <v>1.9969248480549309</v>
      </c>
      <c r="DR14" s="53">
        <f>SUMPRODUCT(--(DR$9=Quarterly_kt!$B$9:FC$9),Quarterly_kt!$B14:FC14)/Fuel_Properties!$D$49</f>
        <v>1.8710023857235532</v>
      </c>
      <c r="DS14" s="53">
        <f>SUMPRODUCT(--(DS$9=Quarterly_kt!$B$9:FC$9),Quarterly_kt!$B14:FC14)/Fuel_Properties!$D$49</f>
        <v>2.3953512546262843</v>
      </c>
      <c r="DT14" s="53">
        <f>SUMPRODUCT(--(DT$9=Quarterly_kt!$B$9:FC$9),Quarterly_kt!$B14:FC14)/Fuel_Properties!$D$49</f>
        <v>2.5582910597229755</v>
      </c>
      <c r="DU14" s="53">
        <f>SUMPRODUCT(--(DU$9=Quarterly_kt!$B$9:FC$9),Quarterly_kt!$B14:FC14)/Fuel_Properties!$D$49</f>
        <v>1.9732648959889783</v>
      </c>
      <c r="DV14" s="53">
        <f>SUMPRODUCT(--(DV$9=Quarterly_kt!$B$9:FC$9),Quarterly_kt!$B14:FC14)/Fuel_Properties!$D$49</f>
        <v>1.8693753601947647</v>
      </c>
      <c r="DW14" s="53">
        <f>SUMPRODUCT(--(DW$9=Quarterly_kt!$B$9:FC$9),Quarterly_kt!$B14:FC14)/Fuel_Properties!$D$49</f>
        <v>2.3417318849519284</v>
      </c>
      <c r="DX14" s="53">
        <f>SUMPRODUCT(--(DX$9=Quarterly_kt!$B$9:FC$9),Quarterly_kt!$B14:FC14)/Fuel_Properties!$D$49</f>
        <v>2.3274759724841187</v>
      </c>
      <c r="DY14" s="53">
        <f>SUMPRODUCT(--(DY$9=Quarterly_kt!$B$9:FC$9),Quarterly_kt!$B14:FC14)/Fuel_Properties!$D$49</f>
        <v>2.0636146068910302</v>
      </c>
      <c r="DZ14" s="53">
        <f>SUMPRODUCT(--(DZ$9=Quarterly_kt!$B$9:FC$9),Quarterly_kt!$B14:FC14)/Fuel_Properties!$D$49</f>
        <v>1.5347220600432283</v>
      </c>
      <c r="EA14" s="53">
        <f>SUMPRODUCT(--(EA$9=Quarterly_kt!$B$9:FC$9),Quarterly_kt!$B14:FC14)/Fuel_Properties!$D$49</f>
        <v>2.2695512262328332</v>
      </c>
      <c r="EB14" s="53">
        <f>SUMPRODUCT(--(EB$9=Quarterly_kt!$B$9:FC$9),Quarterly_kt!$B14:FC14)/Fuel_Properties!$D$49</f>
        <v>2.2782097424250218</v>
      </c>
      <c r="EC14" s="53">
        <f>SUMPRODUCT(--(EC$9=Quarterly_kt!$B$9:FC$9),Quarterly_kt!$B14:FC14)/Fuel_Properties!$D$49</f>
        <v>1.3444940424815752</v>
      </c>
      <c r="ED14" s="53">
        <f>SUMPRODUCT(--(ED$9=Quarterly_kt!$B$9:FC$9),Quarterly_kt!$B14:FC14)/Fuel_Properties!$D$49</f>
        <v>1.2629346329649873</v>
      </c>
      <c r="EE14" s="53">
        <f>SUMPRODUCT(--(EE$9=Quarterly_kt!$B$9:FC$9),Quarterly_kt!$B14:FC14)/Fuel_Properties!$D$49</f>
        <v>1.437334758577844</v>
      </c>
      <c r="EF14" s="53">
        <f>SUMPRODUCT(--(EF$9=Quarterly_kt!$B$9:FC$9),Quarterly_kt!$B14:FC14)/Fuel_Properties!$D$49</f>
        <v>1.5620743293286594</v>
      </c>
      <c r="EG14" s="53">
        <f>SUMPRODUCT(--(EG$9=Quarterly_kt!$B$9:FC$9),Quarterly_kt!$B14:FC14)/Fuel_Properties!$D$49</f>
        <v>1.1878817289806258</v>
      </c>
      <c r="EH14" s="53">
        <f>SUMPRODUCT(--(EH$9=Quarterly_kt!$B$9:FC$9),Quarterly_kt!$B14:FC14)/Fuel_Properties!$D$49</f>
        <v>1.1346408162840338</v>
      </c>
      <c r="EI14" s="53">
        <f>SUMPRODUCT(--(EI$9=Quarterly_kt!$B$9:FC$9),Quarterly_kt!$B14:FC14)/Fuel_Properties!$D$49</f>
        <v>1.2081275890380418</v>
      </c>
      <c r="EJ14" s="53">
        <f>SUMPRODUCT(--(EJ$9=Quarterly_kt!$B$9:FC$9),Quarterly_kt!$B14:FC14)/Fuel_Properties!$D$49</f>
        <v>1.0183672733921818</v>
      </c>
      <c r="EK14" s="53">
        <f>SUMPRODUCT(--(EK$9=Quarterly_kt!$B$9:FC$9),Quarterly_kt!$B14:FC14)/Fuel_Properties!$D$49</f>
        <v>0.85239571333067676</v>
      </c>
      <c r="EL14" s="53">
        <f>SUMPRODUCT(--(EL$9=Quarterly_kt!$B$9:FC$9),Quarterly_kt!$B14:FC14)/Fuel_Properties!$D$49</f>
        <v>0.71650701512110704</v>
      </c>
      <c r="EM14" s="53">
        <f>SUMPRODUCT(--(EM$9=Quarterly_kt!$B$9:FC$9),Quarterly_kt!$B14:FC14)/Fuel_Properties!$D$49</f>
        <v>0.85209281794905056</v>
      </c>
      <c r="EN14" s="53">
        <f>SUMPRODUCT(--(EN$9=Quarterly_kt!$B$9:FC$9),Quarterly_kt!$B14:FC14)/Fuel_Properties!$D$49</f>
        <v>0.97172159627431731</v>
      </c>
      <c r="EO14" s="53">
        <f>SUMPRODUCT(--(EO$9=Quarterly_kt!$B$9:FC$9),Quarterly_kt!$B14:FC14)/Fuel_Properties!$D$49</f>
        <v>1.0781852732732893</v>
      </c>
      <c r="EP14" s="53">
        <f>SUMPRODUCT(--(EP$9=Quarterly_kt!$B$9:FC$9),Quarterly_kt!$B14:FC14)/Fuel_Properties!$D$49</f>
        <v>1.3620649768110942</v>
      </c>
      <c r="EQ14" s="53">
        <f>SUMPRODUCT(--(EQ$9=Quarterly_kt!$B$9:FC$9),Quarterly_kt!$B14:FC14)/Fuel_Properties!$D$49</f>
        <v>1.9259418356545237</v>
      </c>
      <c r="ER14" s="53">
        <f>SUMPRODUCT(--(ER$9=Quarterly_kt!$B$9:FC$9),Quarterly_kt!$B14:FC14)/Fuel_Properties!$D$49</f>
        <v>2.3231246866174775</v>
      </c>
      <c r="ES14" s="53">
        <f>SUMPRODUCT(--(ES$9=Quarterly_kt!$B$9:FC$9),Quarterly_kt!$B14:FC14)/Fuel_Properties!$D$49</f>
        <v>1.730937560181985</v>
      </c>
      <c r="ET14" s="53">
        <f>SUMPRODUCT(--(ET$9=Quarterly_kt!$B$9:FC$9),Quarterly_kt!$B14:FC14)/Fuel_Properties!$D$49</f>
        <v>1.4624929824159003</v>
      </c>
      <c r="EU14" s="53">
        <f>SUMPRODUCT(--(EU$9=Quarterly_kt!$B$9:FC$9),Quarterly_kt!$B14:FC14)/Fuel_Properties!$D$49</f>
        <v>1.6846483366469429</v>
      </c>
      <c r="EV14" s="53">
        <f>SUMPRODUCT(--(EV$9=Quarterly_kt!$B$9:FC$9),Quarterly_kt!$B14:FC14)/Fuel_Properties!$D$49</f>
        <v>2.2674720804326567</v>
      </c>
      <c r="EW14" s="53">
        <f>SUMPRODUCT(--(EW$9=Quarterly_kt!$B$9:FC$9),Quarterly_kt!$B14:FC14)/Fuel_Properties!$D$49</f>
        <v>1.9020423814084921</v>
      </c>
      <c r="EX14" s="53">
        <f>SUMPRODUCT(--(EX$9=Quarterly_kt!$B$9:FC$9),Quarterly_kt!$B14:FC14)/Fuel_Properties!$D$49</f>
        <v>2.0128601522924097</v>
      </c>
      <c r="EY14" s="53">
        <f>SUMPRODUCT(--(EY$9=Quarterly_kt!$B$9:FC$9),Quarterly_kt!$B14:FC14)/Fuel_Properties!$D$49</f>
        <v>2.1762870779305312</v>
      </c>
      <c r="EZ14" s="53">
        <f>SUMPRODUCT(--(EZ$9=Quarterly_kt!$B$9:FC$9),Quarterly_kt!$B14:FC14)/Fuel_Properties!$D$49</f>
        <v>2.2530926054957279</v>
      </c>
      <c r="FA14" s="53">
        <f>SUMPRODUCT(--(FA$9=Quarterly_kt!$B$9:FC$9),Quarterly_kt!$B14:FC14)/Fuel_Properties!$D$49</f>
        <v>1.7463050956935597</v>
      </c>
      <c r="FB14" s="53">
        <f>SUMPRODUCT(--(FB$9=Quarterly_kt!$B$9:FC$9),Quarterly_kt!$B14:FC14)/Fuel_Properties!$D$49</f>
        <v>1.818525579345257</v>
      </c>
      <c r="FC14" s="53">
        <f>SUMPRODUCT(--(FC$9=Quarterly_kt!$B$9:FC$9),Quarterly_kt!$B14:FC14)/Fuel_Properties!$D$49</f>
        <v>2.3217354981623659</v>
      </c>
      <c r="FD14" s="53">
        <f>SUMPRODUCT(--(FD$9=Quarterly_kt!$B$9:FD$9),Quarterly_kt!$B14:FD14)/Fuel_Properties!$D$49</f>
        <v>2.4612641036687282</v>
      </c>
      <c r="FE14" s="53">
        <f>SUMPRODUCT(--(FE$9=Quarterly_kt!$B$9:FE$9),Quarterly_kt!$B14:FE14)/Fuel_Properties!$D$49</f>
        <v>2.1689193367203514</v>
      </c>
      <c r="FF14" s="53">
        <f>SUMPRODUCT(--(FF$9=Quarterly_kt!$B$9:FF$9),Quarterly_kt!$B14:FF14)/Fuel_Properties!$D$49</f>
        <v>2.0774811133556206</v>
      </c>
      <c r="FG14" s="53">
        <f>SUMPRODUCT(--(FG$9=Quarterly_kt!$B$9:FG$9),Quarterly_kt!$B14:FG14)/Fuel_Properties!$D$49</f>
        <v>2.7532902470142382</v>
      </c>
      <c r="FH14" s="53">
        <f>SUMPRODUCT(--(FH$9=Quarterly_kt!$B$9:FH$9),Quarterly_kt!$B14:FH14)/Fuel_Properties!$D$49</f>
        <v>2.9699108663257561</v>
      </c>
      <c r="FI14" s="53">
        <f>SUMPRODUCT(--(FI$9=Quarterly_kt!$B$9:FI$9),Quarterly_kt!$B14:FI14)/Fuel_Properties!$D$49</f>
        <v>2.3942345309579149</v>
      </c>
      <c r="FJ14" s="53">
        <f>SUMPRODUCT(--(FJ$9=Quarterly_kt!$B$9:FJ$9),Quarterly_kt!$B14:FJ14)/Fuel_Properties!$D$49</f>
        <v>2.318818785856092</v>
      </c>
      <c r="FK14" s="53">
        <f>SUMPRODUCT(--(FK$9=Quarterly_kt!$B$9:FK$9),Quarterly_kt!$B14:FK14)/Fuel_Properties!$D$49</f>
        <v>2.5073442382801807</v>
      </c>
      <c r="FL14" s="53">
        <f>SUMPRODUCT(--(FL$9=Quarterly_kt!$B$9:FL$9),Quarterly_kt!$B14:FL14)/Fuel_Properties!$D$49</f>
        <v>2.6796972844948757</v>
      </c>
      <c r="FM14" s="53">
        <f>SUMPRODUCT(--(FM$9=Quarterly_kt!$B$9:FN$9),Quarterly_kt!$B14:FN14)/Fuel_Properties!$D$49</f>
        <v>2.0812043248329251</v>
      </c>
      <c r="FN14" s="53">
        <f>SUMPRODUCT(--(FN$9=Quarterly_kt!$B$9:FN$9),Quarterly_kt!$B14:FN14)/Fuel_Properties!$D$49</f>
        <v>2.4128051313225702</v>
      </c>
      <c r="FO14" s="53">
        <f>SUMPRODUCT(--(FO$9=Quarterly_kt!$B$9:FO$9),Quarterly_kt!$B14:FO14)/Fuel_Properties!$D$49</f>
        <v>1.9446680256237943</v>
      </c>
      <c r="FP14" s="53">
        <f>SUMPRODUCT(--(FP$9=Quarterly_kt!$B$9:FP$9),Quarterly_kt!$B14:FP14)/Fuel_Properties!$D$49</f>
        <v>2.0747518382078898</v>
      </c>
      <c r="FQ14" s="53">
        <f>SUMPRODUCT(--(FQ$9=Quarterly_kt!$B$9:FQ$9),Quarterly_kt!$B14:FQ14)/Fuel_Properties!$D$49</f>
        <v>1.9015268921449489</v>
      </c>
      <c r="FR14" s="53">
        <f>SUMPRODUCT(--(FR$9=Quarterly_kt!$B$9:FR$9),Quarterly_kt!$B14:FR14)/Fuel_Properties!$D$49</f>
        <v>1.853920900861056</v>
      </c>
      <c r="FS14" s="53">
        <f>SUMPRODUCT(--(FS$9=Quarterly_kt!$B$9:FS$9),Quarterly_kt!$B14:FS14)/Fuel_Properties!$D$49</f>
        <v>2.2545281163360169</v>
      </c>
      <c r="FT14" s="53">
        <f>SUMPRODUCT(--(FT$9=Quarterly_kt!$B$9:FT$9),Quarterly_kt!$B14:FT14)/Fuel_Properties!$D$49</f>
        <v>2.3270467028696928</v>
      </c>
      <c r="FU14" s="53">
        <f>SUMPRODUCT(--(FU$9=Quarterly_kt!$B$9:FU$9),Quarterly_kt!$B14:FU14)/Fuel_Properties!$D$49</f>
        <v>2.2855871628843341</v>
      </c>
      <c r="FV14" s="53">
        <f>SUMPRODUCT(--(FV$9=Quarterly_kt!$B$9:FV$9),Quarterly_kt!$B14:FV14)/Fuel_Properties!$D$49</f>
        <v>1.9793497205992159</v>
      </c>
      <c r="FW14" s="18"/>
      <c r="FX14" s="117"/>
      <c r="FY14" s="18"/>
    </row>
    <row r="15" spans="1:181" ht="15" x14ac:dyDescent="0.25">
      <c r="A15" s="27" t="s">
        <v>114</v>
      </c>
      <c r="B15" s="53">
        <f>SUM(B16:B16)</f>
        <v>0</v>
      </c>
      <c r="C15" s="53">
        <f t="shared" ref="C15:BN15" si="14">SUM(C16:C16)</f>
        <v>0</v>
      </c>
      <c r="D15" s="53">
        <f t="shared" si="14"/>
        <v>0</v>
      </c>
      <c r="E15" s="53">
        <f t="shared" si="14"/>
        <v>0</v>
      </c>
      <c r="F15" s="53">
        <f t="shared" si="14"/>
        <v>0</v>
      </c>
      <c r="G15" s="53">
        <f t="shared" si="14"/>
        <v>0</v>
      </c>
      <c r="H15" s="53">
        <f t="shared" si="14"/>
        <v>0</v>
      </c>
      <c r="I15" s="53">
        <f t="shared" si="14"/>
        <v>0</v>
      </c>
      <c r="J15" s="53">
        <f t="shared" si="14"/>
        <v>0</v>
      </c>
      <c r="K15" s="53">
        <f t="shared" si="14"/>
        <v>0</v>
      </c>
      <c r="L15" s="53">
        <f t="shared" si="14"/>
        <v>0</v>
      </c>
      <c r="M15" s="53">
        <f t="shared" si="14"/>
        <v>0</v>
      </c>
      <c r="N15" s="53">
        <f t="shared" si="14"/>
        <v>0</v>
      </c>
      <c r="O15" s="53">
        <f t="shared" si="14"/>
        <v>0</v>
      </c>
      <c r="P15" s="53">
        <f t="shared" si="14"/>
        <v>0</v>
      </c>
      <c r="Q15" s="53">
        <f t="shared" si="14"/>
        <v>0</v>
      </c>
      <c r="R15" s="53">
        <f t="shared" si="14"/>
        <v>0</v>
      </c>
      <c r="S15" s="53">
        <f t="shared" si="14"/>
        <v>0</v>
      </c>
      <c r="T15" s="53">
        <f t="shared" si="14"/>
        <v>0</v>
      </c>
      <c r="U15" s="53">
        <f t="shared" si="14"/>
        <v>0</v>
      </c>
      <c r="V15" s="53">
        <f t="shared" si="14"/>
        <v>0</v>
      </c>
      <c r="W15" s="53">
        <f t="shared" si="14"/>
        <v>0</v>
      </c>
      <c r="X15" s="53">
        <f t="shared" si="14"/>
        <v>0</v>
      </c>
      <c r="Y15" s="53">
        <f t="shared" si="14"/>
        <v>0</v>
      </c>
      <c r="Z15" s="53">
        <f t="shared" si="14"/>
        <v>0</v>
      </c>
      <c r="AA15" s="53">
        <f t="shared" si="14"/>
        <v>0</v>
      </c>
      <c r="AB15" s="53">
        <f t="shared" si="14"/>
        <v>0</v>
      </c>
      <c r="AC15" s="53">
        <f t="shared" si="14"/>
        <v>0</v>
      </c>
      <c r="AD15" s="53">
        <f t="shared" si="14"/>
        <v>0</v>
      </c>
      <c r="AE15" s="53">
        <f t="shared" si="14"/>
        <v>0</v>
      </c>
      <c r="AF15" s="53">
        <f t="shared" si="14"/>
        <v>0</v>
      </c>
      <c r="AG15" s="53">
        <f t="shared" si="14"/>
        <v>0</v>
      </c>
      <c r="AH15" s="53">
        <f t="shared" si="14"/>
        <v>0</v>
      </c>
      <c r="AI15" s="53">
        <f t="shared" si="14"/>
        <v>0</v>
      </c>
      <c r="AJ15" s="53">
        <f t="shared" si="14"/>
        <v>0</v>
      </c>
      <c r="AK15" s="53">
        <f t="shared" si="14"/>
        <v>0</v>
      </c>
      <c r="AL15" s="53">
        <f t="shared" si="14"/>
        <v>0</v>
      </c>
      <c r="AM15" s="53">
        <f t="shared" si="14"/>
        <v>0</v>
      </c>
      <c r="AN15" s="53">
        <f t="shared" si="14"/>
        <v>0</v>
      </c>
      <c r="AO15" s="53">
        <f t="shared" si="14"/>
        <v>0</v>
      </c>
      <c r="AP15" s="53">
        <f t="shared" si="14"/>
        <v>0</v>
      </c>
      <c r="AQ15" s="53">
        <f t="shared" si="14"/>
        <v>0</v>
      </c>
      <c r="AR15" s="53">
        <f t="shared" si="14"/>
        <v>0</v>
      </c>
      <c r="AS15" s="53">
        <f t="shared" si="14"/>
        <v>0</v>
      </c>
      <c r="AT15" s="53">
        <f t="shared" si="14"/>
        <v>0</v>
      </c>
      <c r="AU15" s="53">
        <f t="shared" si="14"/>
        <v>0</v>
      </c>
      <c r="AV15" s="53">
        <f t="shared" si="14"/>
        <v>0</v>
      </c>
      <c r="AW15" s="53">
        <f t="shared" si="14"/>
        <v>2.3347669458389282</v>
      </c>
      <c r="AX15" s="53">
        <f t="shared" si="14"/>
        <v>6.0123416629600523</v>
      </c>
      <c r="AY15" s="53">
        <f t="shared" si="14"/>
        <v>6.5314811997413642</v>
      </c>
      <c r="AZ15" s="53">
        <f t="shared" si="14"/>
        <v>7.1145393813514701</v>
      </c>
      <c r="BA15" s="53">
        <f t="shared" si="14"/>
        <v>7.549298798160553</v>
      </c>
      <c r="BB15" s="53">
        <f t="shared" si="14"/>
        <v>6.939537452888489</v>
      </c>
      <c r="BC15" s="53">
        <f t="shared" si="14"/>
        <v>6.9700419456481937</v>
      </c>
      <c r="BD15" s="53">
        <f t="shared" si="14"/>
        <v>4.1188574023818978</v>
      </c>
      <c r="BE15" s="53">
        <f t="shared" si="14"/>
        <v>4.8407344910430901</v>
      </c>
      <c r="BF15" s="53">
        <f t="shared" si="14"/>
        <v>6.4272496944808966</v>
      </c>
      <c r="BG15" s="53">
        <f t="shared" si="14"/>
        <v>6.8216493208694455</v>
      </c>
      <c r="BH15" s="53">
        <f t="shared" si="14"/>
        <v>7.7114419096755977</v>
      </c>
      <c r="BI15" s="53">
        <f t="shared" si="14"/>
        <v>8.0475075599098211</v>
      </c>
      <c r="BJ15" s="53">
        <f t="shared" si="14"/>
        <v>7.4238080079460147</v>
      </c>
      <c r="BK15" s="53">
        <f t="shared" si="14"/>
        <v>7.6136867428779604</v>
      </c>
      <c r="BL15" s="53">
        <f t="shared" si="14"/>
        <v>7.0636672734260566</v>
      </c>
      <c r="BM15" s="53">
        <f t="shared" si="14"/>
        <v>7.9672103489685062</v>
      </c>
      <c r="BN15" s="53">
        <f t="shared" si="14"/>
        <v>6.883990308131299</v>
      </c>
      <c r="BO15" s="53">
        <f t="shared" ref="BO15:DZ15" si="15">SUM(BO16:BO16)</f>
        <v>7.4599699071283725</v>
      </c>
      <c r="BP15" s="53">
        <f t="shared" si="15"/>
        <v>8.2032470728779181</v>
      </c>
      <c r="BQ15" s="53">
        <f t="shared" si="15"/>
        <v>7.7888987386264565</v>
      </c>
      <c r="BR15" s="53">
        <f t="shared" si="15"/>
        <v>4.652403417487502</v>
      </c>
      <c r="BS15" s="53">
        <f t="shared" si="15"/>
        <v>6.2626439140553929</v>
      </c>
      <c r="BT15" s="53">
        <f t="shared" si="15"/>
        <v>7.1504131735887357</v>
      </c>
      <c r="BU15" s="53">
        <f t="shared" si="15"/>
        <v>5.9012903603051727</v>
      </c>
      <c r="BV15" s="53">
        <f t="shared" si="15"/>
        <v>7.0326485688175477</v>
      </c>
      <c r="BW15" s="53">
        <f t="shared" si="15"/>
        <v>7.3942737686832878</v>
      </c>
      <c r="BX15" s="53">
        <f t="shared" si="15"/>
        <v>8.5013502897008308</v>
      </c>
      <c r="BY15" s="53">
        <f t="shared" si="15"/>
        <v>8.1557512326862867</v>
      </c>
      <c r="BZ15" s="53">
        <f t="shared" si="15"/>
        <v>6.9404678091184753</v>
      </c>
      <c r="CA15" s="53">
        <f t="shared" si="15"/>
        <v>8.4504415611610479</v>
      </c>
      <c r="CB15" s="53">
        <f t="shared" si="15"/>
        <v>7.4349932869906272</v>
      </c>
      <c r="CC15" s="53">
        <f t="shared" si="15"/>
        <v>5.4730125949694015</v>
      </c>
      <c r="CD15" s="53">
        <f t="shared" si="15"/>
        <v>6.1443605368958192</v>
      </c>
      <c r="CE15" s="53">
        <f t="shared" si="15"/>
        <v>5.9524699967343633</v>
      </c>
      <c r="CF15" s="53">
        <f t="shared" si="15"/>
        <v>5.8650285917405842</v>
      </c>
      <c r="CG15" s="53">
        <f t="shared" si="15"/>
        <v>3.9898438926229218</v>
      </c>
      <c r="CH15" s="53">
        <f t="shared" si="15"/>
        <v>2.0338995654317804</v>
      </c>
      <c r="CI15" s="53">
        <f t="shared" si="15"/>
        <v>4.1948766100849761</v>
      </c>
      <c r="CJ15" s="53">
        <f t="shared" si="15"/>
        <v>3.9067369103518486</v>
      </c>
      <c r="CK15" s="53">
        <f t="shared" si="15"/>
        <v>3.5146632930804338</v>
      </c>
      <c r="CL15" s="53">
        <f t="shared" si="15"/>
        <v>3.926144733441264</v>
      </c>
      <c r="CM15" s="53">
        <f t="shared" si="15"/>
        <v>1.9065549636639629</v>
      </c>
      <c r="CN15" s="53">
        <f t="shared" si="15"/>
        <v>1.99012907177028</v>
      </c>
      <c r="CO15" s="53">
        <f t="shared" si="15"/>
        <v>0.47665052519519358</v>
      </c>
      <c r="CP15" s="53">
        <f t="shared" si="15"/>
        <v>0.67139209118154708</v>
      </c>
      <c r="CQ15" s="53">
        <f t="shared" si="15"/>
        <v>0</v>
      </c>
      <c r="CR15" s="53">
        <f t="shared" si="15"/>
        <v>0</v>
      </c>
      <c r="CS15" s="53">
        <f t="shared" si="15"/>
        <v>0</v>
      </c>
      <c r="CT15" s="53">
        <f t="shared" si="15"/>
        <v>0</v>
      </c>
      <c r="CU15" s="53">
        <f t="shared" si="15"/>
        <v>0</v>
      </c>
      <c r="CV15" s="53">
        <f t="shared" si="15"/>
        <v>0</v>
      </c>
      <c r="CW15" s="53">
        <f t="shared" si="15"/>
        <v>0</v>
      </c>
      <c r="CX15" s="53">
        <f t="shared" si="15"/>
        <v>0</v>
      </c>
      <c r="CY15" s="53">
        <f t="shared" si="15"/>
        <v>0</v>
      </c>
      <c r="CZ15" s="53">
        <f t="shared" si="15"/>
        <v>0</v>
      </c>
      <c r="DA15" s="53">
        <f t="shared" si="15"/>
        <v>0</v>
      </c>
      <c r="DB15" s="53">
        <f t="shared" si="15"/>
        <v>0</v>
      </c>
      <c r="DC15" s="53">
        <f t="shared" si="15"/>
        <v>0</v>
      </c>
      <c r="DD15" s="53">
        <f t="shared" si="15"/>
        <v>0</v>
      </c>
      <c r="DE15" s="53">
        <f t="shared" si="15"/>
        <v>0</v>
      </c>
      <c r="DF15" s="53">
        <f t="shared" si="15"/>
        <v>0</v>
      </c>
      <c r="DG15" s="53">
        <f t="shared" si="15"/>
        <v>0</v>
      </c>
      <c r="DH15" s="53">
        <f t="shared" si="15"/>
        <v>0</v>
      </c>
      <c r="DI15" s="53">
        <f t="shared" si="15"/>
        <v>0</v>
      </c>
      <c r="DJ15" s="53">
        <f t="shared" si="15"/>
        <v>0</v>
      </c>
      <c r="DK15" s="53">
        <f t="shared" si="15"/>
        <v>0</v>
      </c>
      <c r="DL15" s="53">
        <f t="shared" si="15"/>
        <v>0</v>
      </c>
      <c r="DM15" s="53">
        <f t="shared" si="15"/>
        <v>0</v>
      </c>
      <c r="DN15" s="53">
        <f t="shared" si="15"/>
        <v>0</v>
      </c>
      <c r="DO15" s="53">
        <f t="shared" si="15"/>
        <v>0</v>
      </c>
      <c r="DP15" s="53">
        <f t="shared" si="15"/>
        <v>0</v>
      </c>
      <c r="DQ15" s="53">
        <f t="shared" si="15"/>
        <v>0</v>
      </c>
      <c r="DR15" s="53">
        <f t="shared" si="15"/>
        <v>0</v>
      </c>
      <c r="DS15" s="53">
        <f t="shared" si="15"/>
        <v>0</v>
      </c>
      <c r="DT15" s="53">
        <f t="shared" si="15"/>
        <v>0</v>
      </c>
      <c r="DU15" s="53">
        <f t="shared" si="15"/>
        <v>0</v>
      </c>
      <c r="DV15" s="53">
        <f t="shared" si="15"/>
        <v>0</v>
      </c>
      <c r="DW15" s="53">
        <f t="shared" si="15"/>
        <v>0</v>
      </c>
      <c r="DX15" s="53">
        <f t="shared" si="15"/>
        <v>0</v>
      </c>
      <c r="DY15" s="53">
        <f t="shared" si="15"/>
        <v>0</v>
      </c>
      <c r="DZ15" s="53">
        <f t="shared" si="15"/>
        <v>0</v>
      </c>
      <c r="EA15" s="53">
        <f t="shared" ref="EA15:FV15" si="16">SUM(EA16:EA16)</f>
        <v>0</v>
      </c>
      <c r="EB15" s="53">
        <f t="shared" si="16"/>
        <v>0</v>
      </c>
      <c r="EC15" s="53">
        <f t="shared" si="16"/>
        <v>0</v>
      </c>
      <c r="ED15" s="53">
        <f t="shared" si="16"/>
        <v>0</v>
      </c>
      <c r="EE15" s="53">
        <f t="shared" si="16"/>
        <v>0</v>
      </c>
      <c r="EF15" s="53">
        <f t="shared" si="16"/>
        <v>0</v>
      </c>
      <c r="EG15" s="53">
        <f t="shared" si="16"/>
        <v>0</v>
      </c>
      <c r="EH15" s="53">
        <f t="shared" si="16"/>
        <v>0</v>
      </c>
      <c r="EI15" s="53">
        <f t="shared" si="16"/>
        <v>0</v>
      </c>
      <c r="EJ15" s="53">
        <f t="shared" si="16"/>
        <v>0</v>
      </c>
      <c r="EK15" s="53">
        <f t="shared" si="16"/>
        <v>0</v>
      </c>
      <c r="EL15" s="53">
        <f t="shared" si="16"/>
        <v>0</v>
      </c>
      <c r="EM15" s="53">
        <f t="shared" si="16"/>
        <v>0</v>
      </c>
      <c r="EN15" s="53">
        <f t="shared" si="16"/>
        <v>0</v>
      </c>
      <c r="EO15" s="53">
        <f t="shared" si="16"/>
        <v>0</v>
      </c>
      <c r="EP15" s="53">
        <f t="shared" si="16"/>
        <v>0</v>
      </c>
      <c r="EQ15" s="53">
        <f t="shared" si="16"/>
        <v>0</v>
      </c>
      <c r="ER15" s="53">
        <f t="shared" si="16"/>
        <v>0</v>
      </c>
      <c r="ES15" s="53">
        <f t="shared" si="16"/>
        <v>0</v>
      </c>
      <c r="ET15" s="53">
        <f t="shared" si="16"/>
        <v>0</v>
      </c>
      <c r="EU15" s="53">
        <f t="shared" si="16"/>
        <v>0</v>
      </c>
      <c r="EV15" s="53">
        <f t="shared" si="16"/>
        <v>0</v>
      </c>
      <c r="EW15" s="53">
        <f t="shared" si="16"/>
        <v>0</v>
      </c>
      <c r="EX15" s="53">
        <f t="shared" si="16"/>
        <v>0</v>
      </c>
      <c r="EY15" s="53">
        <f t="shared" si="16"/>
        <v>0</v>
      </c>
      <c r="EZ15" s="53">
        <f t="shared" si="16"/>
        <v>0</v>
      </c>
      <c r="FA15" s="53">
        <f t="shared" si="16"/>
        <v>0</v>
      </c>
      <c r="FB15" s="53">
        <f t="shared" si="16"/>
        <v>0</v>
      </c>
      <c r="FC15" s="53">
        <f t="shared" si="16"/>
        <v>0</v>
      </c>
      <c r="FD15" s="53">
        <f t="shared" si="16"/>
        <v>0</v>
      </c>
      <c r="FE15" s="53">
        <f t="shared" si="16"/>
        <v>0</v>
      </c>
      <c r="FF15" s="53">
        <f t="shared" si="16"/>
        <v>0</v>
      </c>
      <c r="FG15" s="53">
        <f t="shared" si="16"/>
        <v>0</v>
      </c>
      <c r="FH15" s="53">
        <f t="shared" si="16"/>
        <v>0</v>
      </c>
      <c r="FI15" s="53">
        <f t="shared" si="16"/>
        <v>0</v>
      </c>
      <c r="FJ15" s="53">
        <f t="shared" si="16"/>
        <v>0</v>
      </c>
      <c r="FK15" s="53">
        <f t="shared" si="16"/>
        <v>0</v>
      </c>
      <c r="FL15" s="53">
        <f t="shared" si="16"/>
        <v>0</v>
      </c>
      <c r="FM15" s="53">
        <f t="shared" si="16"/>
        <v>0</v>
      </c>
      <c r="FN15" s="53">
        <f t="shared" si="16"/>
        <v>0</v>
      </c>
      <c r="FO15" s="53">
        <f t="shared" si="16"/>
        <v>0</v>
      </c>
      <c r="FP15" s="53">
        <f t="shared" si="16"/>
        <v>0</v>
      </c>
      <c r="FQ15" s="53">
        <f t="shared" si="16"/>
        <v>0</v>
      </c>
      <c r="FR15" s="53">
        <f t="shared" si="16"/>
        <v>0</v>
      </c>
      <c r="FS15" s="53">
        <f t="shared" si="16"/>
        <v>0</v>
      </c>
      <c r="FT15" s="53">
        <f t="shared" si="16"/>
        <v>0</v>
      </c>
      <c r="FU15" s="53">
        <f t="shared" si="16"/>
        <v>0</v>
      </c>
      <c r="FV15" s="53">
        <f t="shared" si="16"/>
        <v>0</v>
      </c>
      <c r="FW15" s="18"/>
      <c r="FX15" s="117"/>
      <c r="FY15" s="18"/>
    </row>
    <row r="16" spans="1:181" ht="17.25" x14ac:dyDescent="0.25">
      <c r="A16" s="49" t="s">
        <v>113</v>
      </c>
      <c r="B16" s="53">
        <f>SUMPRODUCT(--(B$9=Quarterly_kt!$B$9:FC$9),Quarterly_kt!$B16:FC16)*INDEX(Fuel_Properties!$B$3:$IV$14,MATCH("GCV_Petrol_Regular",Fuel_Properties!$B$3:$B$14,0),MATCH(YEAR(B$9),Fuel_Properties!$B$3:$EI$3,0))/1000</f>
        <v>0</v>
      </c>
      <c r="C16" s="53">
        <f>SUMPRODUCT(--(C$9=Quarterly_kt!$B$9:FC$9),Quarterly_kt!$B16:FC16)*INDEX(Fuel_Properties!$B$3:$IV$14,MATCH("GCV_Petrol_Regular",Fuel_Properties!$B$3:$B$14,0),MATCH(YEAR(C$9),Fuel_Properties!$B$3:$EI$3,0))/1000</f>
        <v>0</v>
      </c>
      <c r="D16" s="53">
        <f>SUMPRODUCT(--(D$9=Quarterly_kt!$B$9:FC$9),Quarterly_kt!$B16:FC16)*INDEX(Fuel_Properties!$B$3:$IV$14,MATCH("GCV_Petrol_Regular",Fuel_Properties!$B$3:$B$14,0),MATCH(YEAR(D$9),Fuel_Properties!$B$3:$EI$3,0))/1000</f>
        <v>0</v>
      </c>
      <c r="E16" s="53">
        <f>SUMPRODUCT(--(E$9=Quarterly_kt!$B$9:FC$9),Quarterly_kt!$B16:FC16)*INDEX(Fuel_Properties!$B$3:$IV$14,MATCH("GCV_Petrol_Regular",Fuel_Properties!$B$3:$B$14,0),MATCH(YEAR(E$9),Fuel_Properties!$B$3:$EI$3,0))/1000</f>
        <v>0</v>
      </c>
      <c r="F16" s="53">
        <f>SUMPRODUCT(--(F$9=Quarterly_kt!$B$9:FC$9),Quarterly_kt!$B16:FC16)*INDEX(Fuel_Properties!$B$3:$IV$14,MATCH("GCV_Petrol_Regular",Fuel_Properties!$B$3:$B$14,0),MATCH(YEAR(F$9),Fuel_Properties!$B$3:$EI$3,0))/1000</f>
        <v>0</v>
      </c>
      <c r="G16" s="53">
        <f>SUMPRODUCT(--(G$9=Quarterly_kt!$B$9:FC$9),Quarterly_kt!$B16:FC16)*INDEX(Fuel_Properties!$B$3:$IV$14,MATCH("GCV_Petrol_Regular",Fuel_Properties!$B$3:$B$14,0),MATCH(YEAR(G$9),Fuel_Properties!$B$3:$EI$3,0))/1000</f>
        <v>0</v>
      </c>
      <c r="H16" s="53">
        <f>SUMPRODUCT(--(H$9=Quarterly_kt!$B$9:FC$9),Quarterly_kt!$B16:FC16)*INDEX(Fuel_Properties!$B$3:$IV$14,MATCH("GCV_Petrol_Regular",Fuel_Properties!$B$3:$B$14,0),MATCH(YEAR(H$9),Fuel_Properties!$B$3:$EI$3,0))/1000</f>
        <v>0</v>
      </c>
      <c r="I16" s="53">
        <f>SUMPRODUCT(--(I$9=Quarterly_kt!$B$9:FC$9),Quarterly_kt!$B16:FC16)*INDEX(Fuel_Properties!$B$3:$IV$14,MATCH("GCV_Petrol_Regular",Fuel_Properties!$B$3:$B$14,0),MATCH(YEAR(I$9),Fuel_Properties!$B$3:$EI$3,0))/1000</f>
        <v>0</v>
      </c>
      <c r="J16" s="53">
        <f>SUMPRODUCT(--(J$9=Quarterly_kt!$B$9:FC$9),Quarterly_kt!$B16:FC16)*INDEX(Fuel_Properties!$B$3:$IV$14,MATCH("GCV_Petrol_Regular",Fuel_Properties!$B$3:$B$14,0),MATCH(YEAR(J$9),Fuel_Properties!$B$3:$EI$3,0))/1000</f>
        <v>0</v>
      </c>
      <c r="K16" s="53">
        <f>SUMPRODUCT(--(K$9=Quarterly_kt!$B$9:FC$9),Quarterly_kt!$B16:FC16)*INDEX(Fuel_Properties!$B$3:$IV$14,MATCH("GCV_Petrol_Regular",Fuel_Properties!$B$3:$B$14,0),MATCH(YEAR(K$9),Fuel_Properties!$B$3:$EI$3,0))/1000</f>
        <v>0</v>
      </c>
      <c r="L16" s="53">
        <f>SUMPRODUCT(--(L$9=Quarterly_kt!$B$9:FC$9),Quarterly_kt!$B16:FC16)*INDEX(Fuel_Properties!$B$3:$IV$14,MATCH("GCV_Petrol_Regular",Fuel_Properties!$B$3:$B$14,0),MATCH(YEAR(L$9),Fuel_Properties!$B$3:$EI$3,0))/1000</f>
        <v>0</v>
      </c>
      <c r="M16" s="53">
        <f>SUMPRODUCT(--(M$9=Quarterly_kt!$B$9:FC$9),Quarterly_kt!$B16:FC16)*INDEX(Fuel_Properties!$B$3:$IV$14,MATCH("GCV_Petrol_Regular",Fuel_Properties!$B$3:$B$14,0),MATCH(YEAR(M$9),Fuel_Properties!$B$3:$EI$3,0))/1000</f>
        <v>0</v>
      </c>
      <c r="N16" s="53">
        <f>SUMPRODUCT(--(N$9=Quarterly_kt!$B$9:FC$9),Quarterly_kt!$B16:FC16)*INDEX(Fuel_Properties!$B$3:$IV$14,MATCH("GCV_Petrol_Regular",Fuel_Properties!$B$3:$B$14,0),MATCH(YEAR(N$9),Fuel_Properties!$B$3:$EI$3,0))/1000</f>
        <v>0</v>
      </c>
      <c r="O16" s="53">
        <f>SUMPRODUCT(--(O$9=Quarterly_kt!$B$9:FC$9),Quarterly_kt!$B16:FC16)*INDEX(Fuel_Properties!$B$3:$IV$14,MATCH("GCV_Petrol_Regular",Fuel_Properties!$B$3:$B$14,0),MATCH(YEAR(O$9),Fuel_Properties!$B$3:$EI$3,0))/1000</f>
        <v>0</v>
      </c>
      <c r="P16" s="53">
        <f>SUMPRODUCT(--(P$9=Quarterly_kt!$B$9:FC$9),Quarterly_kt!$B16:FC16)*INDEX(Fuel_Properties!$B$3:$IV$14,MATCH("GCV_Petrol_Regular",Fuel_Properties!$B$3:$B$14,0),MATCH(YEAR(P$9),Fuel_Properties!$B$3:$EI$3,0))/1000</f>
        <v>0</v>
      </c>
      <c r="Q16" s="53">
        <f>SUMPRODUCT(--(Q$9=Quarterly_kt!$B$9:FC$9),Quarterly_kt!$B16:FC16)*INDEX(Fuel_Properties!$B$3:$IV$14,MATCH("GCV_Petrol_Regular",Fuel_Properties!$B$3:$B$14,0),MATCH(YEAR(Q$9),Fuel_Properties!$B$3:$EI$3,0))/1000</f>
        <v>0</v>
      </c>
      <c r="R16" s="53">
        <f>SUMPRODUCT(--(R$9=Quarterly_kt!$B$9:FC$9),Quarterly_kt!$B16:FC16)*INDEX(Fuel_Properties!$B$3:$IV$14,MATCH("GCV_Petrol_Regular",Fuel_Properties!$B$3:$B$14,0),MATCH(YEAR(R$9),Fuel_Properties!$B$3:$EI$3,0))/1000</f>
        <v>0</v>
      </c>
      <c r="S16" s="53">
        <f>SUMPRODUCT(--(S$9=Quarterly_kt!$B$9:FC$9),Quarterly_kt!$B16:FC16)*INDEX(Fuel_Properties!$B$3:$IV$14,MATCH("GCV_Petrol_Regular",Fuel_Properties!$B$3:$B$14,0),MATCH(YEAR(S$9),Fuel_Properties!$B$3:$EI$3,0))/1000</f>
        <v>0</v>
      </c>
      <c r="T16" s="53">
        <f>SUMPRODUCT(--(T$9=Quarterly_kt!$B$9:FC$9),Quarterly_kt!$B16:FC16)*INDEX(Fuel_Properties!$B$3:$IV$14,MATCH("GCV_Petrol_Regular",Fuel_Properties!$B$3:$B$14,0),MATCH(YEAR(T$9),Fuel_Properties!$B$3:$EI$3,0))/1000</f>
        <v>0</v>
      </c>
      <c r="U16" s="53">
        <f>SUMPRODUCT(--(U$9=Quarterly_kt!$B$9:FC$9),Quarterly_kt!$B16:FC16)*INDEX(Fuel_Properties!$B$3:$IV$14,MATCH("GCV_Petrol_Regular",Fuel_Properties!$B$3:$B$14,0),MATCH(YEAR(U$9),Fuel_Properties!$B$3:$EI$3,0))/1000</f>
        <v>0</v>
      </c>
      <c r="V16" s="53">
        <f>SUMPRODUCT(--(V$9=Quarterly_kt!$B$9:FC$9),Quarterly_kt!$B16:FC16)*INDEX(Fuel_Properties!$B$3:$IV$14,MATCH("GCV_Petrol_Regular",Fuel_Properties!$B$3:$B$14,0),MATCH(YEAR(V$9),Fuel_Properties!$B$3:$EI$3,0))/1000</f>
        <v>0</v>
      </c>
      <c r="W16" s="53">
        <f>SUMPRODUCT(--(W$9=Quarterly_kt!$B$9:FC$9),Quarterly_kt!$B16:FC16)*INDEX(Fuel_Properties!$B$3:$IV$14,MATCH("GCV_Petrol_Regular",Fuel_Properties!$B$3:$B$14,0),MATCH(YEAR(W$9),Fuel_Properties!$B$3:$EI$3,0))/1000</f>
        <v>0</v>
      </c>
      <c r="X16" s="53">
        <f>SUMPRODUCT(--(X$9=Quarterly_kt!$B$9:FC$9),Quarterly_kt!$B16:FC16)*INDEX(Fuel_Properties!$B$3:$IV$14,MATCH("GCV_Petrol_Regular",Fuel_Properties!$B$3:$B$14,0),MATCH(YEAR(X$9),Fuel_Properties!$B$3:$EI$3,0))/1000</f>
        <v>0</v>
      </c>
      <c r="Y16" s="53">
        <f>SUMPRODUCT(--(Y$9=Quarterly_kt!$B$9:FC$9),Quarterly_kt!$B16:FC16)*INDEX(Fuel_Properties!$B$3:$IV$14,MATCH("GCV_Petrol_Regular",Fuel_Properties!$B$3:$B$14,0),MATCH(YEAR(Y$9),Fuel_Properties!$B$3:$EI$3,0))/1000</f>
        <v>0</v>
      </c>
      <c r="Z16" s="53">
        <f>SUMPRODUCT(--(Z$9=Quarterly_kt!$B$9:FC$9),Quarterly_kt!$B16:FC16)*INDEX(Fuel_Properties!$B$3:$IV$14,MATCH("GCV_Petrol_Regular",Fuel_Properties!$B$3:$B$14,0),MATCH(YEAR(Z$9),Fuel_Properties!$B$3:$EI$3,0))/1000</f>
        <v>0</v>
      </c>
      <c r="AA16" s="53">
        <f>SUMPRODUCT(--(AA$9=Quarterly_kt!$B$9:FC$9),Quarterly_kt!$B16:FC16)*INDEX(Fuel_Properties!$B$3:$IV$14,MATCH("GCV_Petrol_Regular",Fuel_Properties!$B$3:$B$14,0),MATCH(YEAR(AA$9),Fuel_Properties!$B$3:$EI$3,0))/1000</f>
        <v>0</v>
      </c>
      <c r="AB16" s="53">
        <f>SUMPRODUCT(--(AB$9=Quarterly_kt!$B$9:FC$9),Quarterly_kt!$B16:FC16)*INDEX(Fuel_Properties!$B$3:$IV$14,MATCH("GCV_Petrol_Regular",Fuel_Properties!$B$3:$B$14,0),MATCH(YEAR(AB$9),Fuel_Properties!$B$3:$EI$3,0))/1000</f>
        <v>0</v>
      </c>
      <c r="AC16" s="53">
        <f>SUMPRODUCT(--(AC$9=Quarterly_kt!$B$9:FC$9),Quarterly_kt!$B16:FC16)*INDEX(Fuel_Properties!$B$3:$IV$14,MATCH("GCV_Petrol_Regular",Fuel_Properties!$B$3:$B$14,0),MATCH(YEAR(AC$9),Fuel_Properties!$B$3:$EI$3,0))/1000</f>
        <v>0</v>
      </c>
      <c r="AD16" s="53">
        <f>SUMPRODUCT(--(AD$9=Quarterly_kt!$B$9:FC$9),Quarterly_kt!$B16:FC16)*INDEX(Fuel_Properties!$B$3:$IV$14,MATCH("GCV_Petrol_Regular",Fuel_Properties!$B$3:$B$14,0),MATCH(YEAR(AD$9),Fuel_Properties!$B$3:$EI$3,0))/1000</f>
        <v>0</v>
      </c>
      <c r="AE16" s="53">
        <f>SUMPRODUCT(--(AE$9=Quarterly_kt!$B$9:FC$9),Quarterly_kt!$B16:FC16)*INDEX(Fuel_Properties!$B$3:$IV$14,MATCH("GCV_Petrol_Regular",Fuel_Properties!$B$3:$B$14,0),MATCH(YEAR(AE$9),Fuel_Properties!$B$3:$EI$3,0))/1000</f>
        <v>0</v>
      </c>
      <c r="AF16" s="53">
        <f>SUMPRODUCT(--(AF$9=Quarterly_kt!$B$9:FC$9),Quarterly_kt!$B16:FC16)*INDEX(Fuel_Properties!$B$3:$IV$14,MATCH("GCV_Petrol_Regular",Fuel_Properties!$B$3:$B$14,0),MATCH(YEAR(AF$9),Fuel_Properties!$B$3:$EI$3,0))/1000</f>
        <v>0</v>
      </c>
      <c r="AG16" s="53">
        <f>SUMPRODUCT(--(AG$9=Quarterly_kt!$B$9:FC$9),Quarterly_kt!$B16:FC16)*INDEX(Fuel_Properties!$B$3:$IV$14,MATCH("GCV_Petrol_Regular",Fuel_Properties!$B$3:$B$14,0),MATCH(YEAR(AG$9),Fuel_Properties!$B$3:$EI$3,0))/1000</f>
        <v>0</v>
      </c>
      <c r="AH16" s="53">
        <f>SUMPRODUCT(--(AH$9=Quarterly_kt!$B$9:FC$9),Quarterly_kt!$B16:FC16)*INDEX(Fuel_Properties!$B$3:$IV$14,MATCH("GCV_Petrol_Regular",Fuel_Properties!$B$3:$B$14,0),MATCH(YEAR(AH$9),Fuel_Properties!$B$3:$EI$3,0))/1000</f>
        <v>0</v>
      </c>
      <c r="AI16" s="53">
        <f>SUMPRODUCT(--(AI$9=Quarterly_kt!$B$9:FC$9),Quarterly_kt!$B16:FC16)*INDEX(Fuel_Properties!$B$3:$IV$14,MATCH("GCV_Petrol_Regular",Fuel_Properties!$B$3:$B$14,0),MATCH(YEAR(AI$9),Fuel_Properties!$B$3:$EI$3,0))/1000</f>
        <v>0</v>
      </c>
      <c r="AJ16" s="53">
        <f>SUMPRODUCT(--(AJ$9=Quarterly_kt!$B$9:FC$9),Quarterly_kt!$B16:FC16)*INDEX(Fuel_Properties!$B$3:$IV$14,MATCH("GCV_Petrol_Regular",Fuel_Properties!$B$3:$B$14,0),MATCH(YEAR(AJ$9),Fuel_Properties!$B$3:$EI$3,0))/1000</f>
        <v>0</v>
      </c>
      <c r="AK16" s="53">
        <f>SUMPRODUCT(--(AK$9=Quarterly_kt!$B$9:FC$9),Quarterly_kt!$B16:FC16)*INDEX(Fuel_Properties!$B$3:$IV$14,MATCH("GCV_Petrol_Regular",Fuel_Properties!$B$3:$B$14,0),MATCH(YEAR(AK$9),Fuel_Properties!$B$3:$EI$3,0))/1000</f>
        <v>0</v>
      </c>
      <c r="AL16" s="53">
        <f>SUMPRODUCT(--(AL$9=Quarterly_kt!$B$9:FC$9),Quarterly_kt!$B16:FC16)*INDEX(Fuel_Properties!$B$3:$IV$14,MATCH("GCV_Petrol_Regular",Fuel_Properties!$B$3:$B$14,0),MATCH(YEAR(AL$9),Fuel_Properties!$B$3:$EI$3,0))/1000</f>
        <v>0</v>
      </c>
      <c r="AM16" s="53">
        <f>SUMPRODUCT(--(AM$9=Quarterly_kt!$B$9:FC$9),Quarterly_kt!$B16:FC16)*INDEX(Fuel_Properties!$B$3:$IV$14,MATCH("GCV_Petrol_Regular",Fuel_Properties!$B$3:$B$14,0),MATCH(YEAR(AM$9),Fuel_Properties!$B$3:$EI$3,0))/1000</f>
        <v>0</v>
      </c>
      <c r="AN16" s="53">
        <f>SUMPRODUCT(--(AN$9=Quarterly_kt!$B$9:FC$9),Quarterly_kt!$B16:FC16)*INDEX(Fuel_Properties!$B$3:$IV$14,MATCH("GCV_Petrol_Regular",Fuel_Properties!$B$3:$B$14,0),MATCH(YEAR(AN$9),Fuel_Properties!$B$3:$EI$3,0))/1000</f>
        <v>0</v>
      </c>
      <c r="AO16" s="53">
        <f>SUMPRODUCT(--(AO$9=Quarterly_kt!$B$9:FC$9),Quarterly_kt!$B16:FC16)*INDEX(Fuel_Properties!$B$3:$IV$14,MATCH("GCV_Petrol_Regular",Fuel_Properties!$B$3:$B$14,0),MATCH(YEAR(AO$9),Fuel_Properties!$B$3:$EI$3,0))/1000</f>
        <v>0</v>
      </c>
      <c r="AP16" s="53">
        <f>SUMPRODUCT(--(AP$9=Quarterly_kt!$B$9:FC$9),Quarterly_kt!$B16:FC16)*INDEX(Fuel_Properties!$B$3:$IV$14,MATCH("GCV_Petrol_Regular",Fuel_Properties!$B$3:$B$14,0),MATCH(YEAR(AP$9),Fuel_Properties!$B$3:$EI$3,0))/1000</f>
        <v>0</v>
      </c>
      <c r="AQ16" s="53">
        <f>SUMPRODUCT(--(AQ$9=Quarterly_kt!$B$9:FC$9),Quarterly_kt!$B16:FC16)*INDEX(Fuel_Properties!$B$3:$IV$14,MATCH("GCV_Petrol_Regular",Fuel_Properties!$B$3:$B$14,0),MATCH(YEAR(AQ$9),Fuel_Properties!$B$3:$EI$3,0))/1000</f>
        <v>0</v>
      </c>
      <c r="AR16" s="53">
        <f>SUMPRODUCT(--(AR$9=Quarterly_kt!$B$9:FC$9),Quarterly_kt!$B16:FC16)*INDEX(Fuel_Properties!$B$3:$IV$14,MATCH("GCV_Petrol_Regular",Fuel_Properties!$B$3:$B$14,0),MATCH(YEAR(AR$9),Fuel_Properties!$B$3:$EI$3,0))/1000</f>
        <v>0</v>
      </c>
      <c r="AS16" s="53">
        <f>SUMPRODUCT(--(AS$9=Quarterly_kt!$B$9:FC$9),Quarterly_kt!$B16:FC16)*INDEX(Fuel_Properties!$B$3:$IV$14,MATCH("GCV_Petrol_Regular",Fuel_Properties!$B$3:$B$14,0),MATCH(YEAR(AS$9),Fuel_Properties!$B$3:$EI$3,0))/1000</f>
        <v>0</v>
      </c>
      <c r="AT16" s="53">
        <f>SUMPRODUCT(--(AT$9=Quarterly_kt!$B$9:FC$9),Quarterly_kt!$B16:FC16)*INDEX(Fuel_Properties!$B$3:$IV$14,MATCH("GCV_Petrol_Regular",Fuel_Properties!$B$3:$B$14,0),MATCH(YEAR(AT$9),Fuel_Properties!$B$3:$EI$3,0))/1000</f>
        <v>0</v>
      </c>
      <c r="AU16" s="53">
        <f>SUMPRODUCT(--(AU$9=Quarterly_kt!$B$9:FC$9),Quarterly_kt!$B16:FC16)*INDEX(Fuel_Properties!$B$3:$IV$14,MATCH("GCV_Petrol_Regular",Fuel_Properties!$B$3:$B$14,0),MATCH(YEAR(AU$9),Fuel_Properties!$B$3:$EI$3,0))/1000</f>
        <v>0</v>
      </c>
      <c r="AV16" s="53">
        <f>SUMPRODUCT(--(AV$9=Quarterly_kt!$B$9:FC$9),Quarterly_kt!$B16:FC16)*INDEX(Fuel_Properties!$B$3:$IV$14,MATCH("GCV_Petrol_Regular",Fuel_Properties!$B$3:$B$14,0),MATCH(YEAR(AV$9),Fuel_Properties!$B$3:$EI$3,0))/1000</f>
        <v>0</v>
      </c>
      <c r="AW16" s="53">
        <f>SUMPRODUCT(--(AW$9=Quarterly_kt!$B$9:FC$9),Quarterly_kt!$B16:FC16)*INDEX(Fuel_Properties!$B$3:$IV$14,MATCH("GCV_Petrol_Regular",Fuel_Properties!$B$3:$B$14,0),MATCH(YEAR(AW$9),Fuel_Properties!$B$3:$EI$3,0))/1000</f>
        <v>2.3347669458389282</v>
      </c>
      <c r="AX16" s="53">
        <f>SUMPRODUCT(--(AX$9=Quarterly_kt!$B$9:FC$9),Quarterly_kt!$B16:FC16)*INDEX(Fuel_Properties!$B$3:$IV$14,MATCH("GCV_Petrol_Regular",Fuel_Properties!$B$3:$B$14,0),MATCH(YEAR(AX$9),Fuel_Properties!$B$3:$EI$3,0))/1000</f>
        <v>6.0123416629600523</v>
      </c>
      <c r="AY16" s="53">
        <f>SUMPRODUCT(--(AY$9=Quarterly_kt!$B$9:FC$9),Quarterly_kt!$B16:FC16)*INDEX(Fuel_Properties!$B$3:$IV$14,MATCH("GCV_Petrol_Regular",Fuel_Properties!$B$3:$B$14,0),MATCH(YEAR(AY$9),Fuel_Properties!$B$3:$EI$3,0))/1000</f>
        <v>6.5314811997413642</v>
      </c>
      <c r="AZ16" s="53">
        <f>SUMPRODUCT(--(AZ$9=Quarterly_kt!$B$9:FC$9),Quarterly_kt!$B16:FC16)*INDEX(Fuel_Properties!$B$3:$IV$14,MATCH("GCV_Petrol_Regular",Fuel_Properties!$B$3:$B$14,0),MATCH(YEAR(AZ$9),Fuel_Properties!$B$3:$EI$3,0))/1000</f>
        <v>7.1145393813514701</v>
      </c>
      <c r="BA16" s="53">
        <f>SUMPRODUCT(--(BA$9=Quarterly_kt!$B$9:FC$9),Quarterly_kt!$B16:FC16)*INDEX(Fuel_Properties!$B$3:$IV$14,MATCH("GCV_Petrol_Regular",Fuel_Properties!$B$3:$B$14,0),MATCH(YEAR(BA$9),Fuel_Properties!$B$3:$EI$3,0))/1000</f>
        <v>7.549298798160553</v>
      </c>
      <c r="BB16" s="53">
        <f>SUMPRODUCT(--(BB$9=Quarterly_kt!$B$9:FC$9),Quarterly_kt!$B16:FC16)*INDEX(Fuel_Properties!$B$3:$IV$14,MATCH("GCV_Petrol_Regular",Fuel_Properties!$B$3:$B$14,0),MATCH(YEAR(BB$9),Fuel_Properties!$B$3:$EI$3,0))/1000</f>
        <v>6.939537452888489</v>
      </c>
      <c r="BC16" s="53">
        <f>SUMPRODUCT(--(BC$9=Quarterly_kt!$B$9:FC$9),Quarterly_kt!$B16:FC16)*INDEX(Fuel_Properties!$B$3:$IV$14,MATCH("GCV_Petrol_Regular",Fuel_Properties!$B$3:$B$14,0),MATCH(YEAR(BC$9),Fuel_Properties!$B$3:$EI$3,0))/1000</f>
        <v>6.9700419456481937</v>
      </c>
      <c r="BD16" s="53">
        <f>SUMPRODUCT(--(BD$9=Quarterly_kt!$B$9:FC$9),Quarterly_kt!$B16:FC16)*INDEX(Fuel_Properties!$B$3:$IV$14,MATCH("GCV_Petrol_Regular",Fuel_Properties!$B$3:$B$14,0),MATCH(YEAR(BD$9),Fuel_Properties!$B$3:$EI$3,0))/1000</f>
        <v>4.1188574023818978</v>
      </c>
      <c r="BE16" s="53">
        <f>SUMPRODUCT(--(BE$9=Quarterly_kt!$B$9:FC$9),Quarterly_kt!$B16:FC16)*INDEX(Fuel_Properties!$B$3:$IV$14,MATCH("GCV_Petrol_Regular",Fuel_Properties!$B$3:$B$14,0),MATCH(YEAR(BE$9),Fuel_Properties!$B$3:$EI$3,0))/1000</f>
        <v>4.8407344910430901</v>
      </c>
      <c r="BF16" s="53">
        <f>SUMPRODUCT(--(BF$9=Quarterly_kt!$B$9:FC$9),Quarterly_kt!$B16:FC16)*INDEX(Fuel_Properties!$B$3:$IV$14,MATCH("GCV_Petrol_Regular",Fuel_Properties!$B$3:$B$14,0),MATCH(YEAR(BF$9),Fuel_Properties!$B$3:$EI$3,0))/1000</f>
        <v>6.4272496944808966</v>
      </c>
      <c r="BG16" s="53">
        <f>SUMPRODUCT(--(BG$9=Quarterly_kt!$B$9:FC$9),Quarterly_kt!$B16:FC16)*INDEX(Fuel_Properties!$B$3:$IV$14,MATCH("GCV_Petrol_Regular",Fuel_Properties!$B$3:$B$14,0),MATCH(YEAR(BG$9),Fuel_Properties!$B$3:$EI$3,0))/1000</f>
        <v>6.8216493208694455</v>
      </c>
      <c r="BH16" s="53">
        <f>SUMPRODUCT(--(BH$9=Quarterly_kt!$B$9:FC$9),Quarterly_kt!$B16:FC16)*INDEX(Fuel_Properties!$B$3:$IV$14,MATCH("GCV_Petrol_Regular",Fuel_Properties!$B$3:$B$14,0),MATCH(YEAR(BH$9),Fuel_Properties!$B$3:$EI$3,0))/1000</f>
        <v>7.7114419096755977</v>
      </c>
      <c r="BI16" s="53">
        <f>SUMPRODUCT(--(BI$9=Quarterly_kt!$B$9:FC$9),Quarterly_kt!$B16:FC16)*INDEX(Fuel_Properties!$B$3:$IV$14,MATCH("GCV_Petrol_Regular",Fuel_Properties!$B$3:$B$14,0),MATCH(YEAR(BI$9),Fuel_Properties!$B$3:$EI$3,0))/1000</f>
        <v>8.0475075599098211</v>
      </c>
      <c r="BJ16" s="53">
        <f>SUMPRODUCT(--(BJ$9=Quarterly_kt!$B$9:FC$9),Quarterly_kt!$B16:FC16)*INDEX(Fuel_Properties!$B$3:$IV$14,MATCH("GCV_Petrol_Regular",Fuel_Properties!$B$3:$B$14,0),MATCH(YEAR(BJ$9),Fuel_Properties!$B$3:$EI$3,0))/1000</f>
        <v>7.4238080079460147</v>
      </c>
      <c r="BK16" s="53">
        <f>SUMPRODUCT(--(BK$9=Quarterly_kt!$B$9:FC$9),Quarterly_kt!$B16:FC16)*INDEX(Fuel_Properties!$B$3:$IV$14,MATCH("GCV_Petrol_Regular",Fuel_Properties!$B$3:$B$14,0),MATCH(YEAR(BK$9),Fuel_Properties!$B$3:$EI$3,0))/1000</f>
        <v>7.6136867428779604</v>
      </c>
      <c r="BL16" s="53">
        <f>SUMPRODUCT(--(BL$9=Quarterly_kt!$B$9:FC$9),Quarterly_kt!$B16:FC16)*INDEX(Fuel_Properties!$B$3:$IV$14,MATCH("GCV_Petrol_Regular",Fuel_Properties!$B$3:$B$14,0),MATCH(YEAR(BL$9),Fuel_Properties!$B$3:$EI$3,0))/1000</f>
        <v>7.0636672734260566</v>
      </c>
      <c r="BM16" s="53">
        <f>SUMPRODUCT(--(BM$9=Quarterly_kt!$B$9:FC$9),Quarterly_kt!$B16:FC16)*INDEX(Fuel_Properties!$B$3:$IV$14,MATCH("GCV_Petrol_Regular",Fuel_Properties!$B$3:$B$14,0),MATCH(YEAR(BM$9),Fuel_Properties!$B$3:$EI$3,0))/1000</f>
        <v>7.9672103489685062</v>
      </c>
      <c r="BN16" s="53">
        <f>SUMPRODUCT(--(BN$9=Quarterly_kt!$B$9:FC$9),Quarterly_kt!$B16:FC16)*INDEX(Fuel_Properties!$B$3:$IV$14,MATCH("GCV_Petrol_Regular",Fuel_Properties!$B$3:$B$14,0),MATCH(YEAR(BN$9),Fuel_Properties!$B$3:$EI$3,0))/1000</f>
        <v>6.883990308131299</v>
      </c>
      <c r="BO16" s="53">
        <f>SUMPRODUCT(--(BO$9=Quarterly_kt!$B$9:FC$9),Quarterly_kt!$B16:FC16)*INDEX(Fuel_Properties!$B$3:$IV$14,MATCH("GCV_Petrol_Regular",Fuel_Properties!$B$3:$B$14,0),MATCH(YEAR(BO$9),Fuel_Properties!$B$3:$EI$3,0))/1000</f>
        <v>7.4599699071283725</v>
      </c>
      <c r="BP16" s="53">
        <f>SUMPRODUCT(--(BP$9=Quarterly_kt!$B$9:FC$9),Quarterly_kt!$B16:FC16)*INDEX(Fuel_Properties!$B$3:$IV$14,MATCH("GCV_Petrol_Regular",Fuel_Properties!$B$3:$B$14,0),MATCH(YEAR(BP$9),Fuel_Properties!$B$3:$EI$3,0))/1000</f>
        <v>8.2032470728779181</v>
      </c>
      <c r="BQ16" s="53">
        <f>SUMPRODUCT(--(BQ$9=Quarterly_kt!$B$9:FC$9),Quarterly_kt!$B16:FC16)*INDEX(Fuel_Properties!$B$3:$IV$14,MATCH("GCV_Petrol_Regular",Fuel_Properties!$B$3:$B$14,0),MATCH(YEAR(BQ$9),Fuel_Properties!$B$3:$EI$3,0))/1000</f>
        <v>7.7888987386264565</v>
      </c>
      <c r="BR16" s="53">
        <f>SUMPRODUCT(--(BR$9=Quarterly_kt!$B$9:FC$9),Quarterly_kt!$B16:FC16)*INDEX(Fuel_Properties!$B$3:$IV$14,MATCH("GCV_Petrol_Regular",Fuel_Properties!$B$3:$B$14,0),MATCH(YEAR(BR$9),Fuel_Properties!$B$3:$EI$3,0))/1000</f>
        <v>4.652403417487502</v>
      </c>
      <c r="BS16" s="53">
        <f>SUMPRODUCT(--(BS$9=Quarterly_kt!$B$9:FC$9),Quarterly_kt!$B16:FC16)*INDEX(Fuel_Properties!$B$3:$IV$14,MATCH("GCV_Petrol_Regular",Fuel_Properties!$B$3:$B$14,0),MATCH(YEAR(BS$9),Fuel_Properties!$B$3:$EI$3,0))/1000</f>
        <v>6.2626439140553929</v>
      </c>
      <c r="BT16" s="53">
        <f>SUMPRODUCT(--(BT$9=Quarterly_kt!$B$9:FC$9),Quarterly_kt!$B16:FC16)*INDEX(Fuel_Properties!$B$3:$IV$14,MATCH("GCV_Petrol_Regular",Fuel_Properties!$B$3:$B$14,0),MATCH(YEAR(BT$9),Fuel_Properties!$B$3:$EI$3,0))/1000</f>
        <v>7.1504131735887357</v>
      </c>
      <c r="BU16" s="53">
        <f>SUMPRODUCT(--(BU$9=Quarterly_kt!$B$9:FC$9),Quarterly_kt!$B16:FC16)*INDEX(Fuel_Properties!$B$3:$IV$14,MATCH("GCV_Petrol_Regular",Fuel_Properties!$B$3:$B$14,0),MATCH(YEAR(BU$9),Fuel_Properties!$B$3:$EI$3,0))/1000</f>
        <v>5.9012903603051727</v>
      </c>
      <c r="BV16" s="53">
        <f>SUMPRODUCT(--(BV$9=Quarterly_kt!$B$9:FC$9),Quarterly_kt!$B16:FC16)*INDEX(Fuel_Properties!$B$3:$IV$14,MATCH("GCV_Petrol_Regular",Fuel_Properties!$B$3:$B$14,0),MATCH(YEAR(BV$9),Fuel_Properties!$B$3:$EI$3,0))/1000</f>
        <v>7.0326485688175477</v>
      </c>
      <c r="BW16" s="53">
        <f>SUMPRODUCT(--(BW$9=Quarterly_kt!$B$9:FC$9),Quarterly_kt!$B16:FC16)*INDEX(Fuel_Properties!$B$3:$IV$14,MATCH("GCV_Petrol_Regular",Fuel_Properties!$B$3:$B$14,0),MATCH(YEAR(BW$9),Fuel_Properties!$B$3:$EI$3,0))/1000</f>
        <v>7.3942737686832878</v>
      </c>
      <c r="BX16" s="53">
        <f>SUMPRODUCT(--(BX$9=Quarterly_kt!$B$9:FC$9),Quarterly_kt!$B16:FC16)*INDEX(Fuel_Properties!$B$3:$IV$14,MATCH("GCV_Petrol_Regular",Fuel_Properties!$B$3:$B$14,0),MATCH(YEAR(BX$9),Fuel_Properties!$B$3:$EI$3,0))/1000</f>
        <v>8.5013502897008308</v>
      </c>
      <c r="BY16" s="53">
        <f>SUMPRODUCT(--(BY$9=Quarterly_kt!$B$9:FC$9),Quarterly_kt!$B16:FC16)*INDEX(Fuel_Properties!$B$3:$IV$14,MATCH("GCV_Petrol_Regular",Fuel_Properties!$B$3:$B$14,0),MATCH(YEAR(BY$9),Fuel_Properties!$B$3:$EI$3,0))/1000</f>
        <v>8.1557512326862867</v>
      </c>
      <c r="BZ16" s="53">
        <f>SUMPRODUCT(--(BZ$9=Quarterly_kt!$B$9:FC$9),Quarterly_kt!$B16:FC16)*INDEX(Fuel_Properties!$B$3:$IV$14,MATCH("GCV_Petrol_Regular",Fuel_Properties!$B$3:$B$14,0),MATCH(YEAR(BZ$9),Fuel_Properties!$B$3:$EI$3,0))/1000</f>
        <v>6.9404678091184753</v>
      </c>
      <c r="CA16" s="53">
        <f>SUMPRODUCT(--(CA$9=Quarterly_kt!$B$9:FC$9),Quarterly_kt!$B16:FC16)*INDEX(Fuel_Properties!$B$3:$IV$14,MATCH("GCV_Petrol_Regular",Fuel_Properties!$B$3:$B$14,0),MATCH(YEAR(CA$9),Fuel_Properties!$B$3:$EI$3,0))/1000</f>
        <v>8.4504415611610479</v>
      </c>
      <c r="CB16" s="53">
        <f>SUMPRODUCT(--(CB$9=Quarterly_kt!$B$9:FC$9),Quarterly_kt!$B16:FC16)*INDEX(Fuel_Properties!$B$3:$IV$14,MATCH("GCV_Petrol_Regular",Fuel_Properties!$B$3:$B$14,0),MATCH(YEAR(CB$9),Fuel_Properties!$B$3:$EI$3,0))/1000</f>
        <v>7.4349932869906272</v>
      </c>
      <c r="CC16" s="53">
        <f>SUMPRODUCT(--(CC$9=Quarterly_kt!$B$9:FC$9),Quarterly_kt!$B16:FC16)*INDEX(Fuel_Properties!$B$3:$IV$14,MATCH("GCV_Petrol_Regular",Fuel_Properties!$B$3:$B$14,0),MATCH(YEAR(CC$9),Fuel_Properties!$B$3:$EI$3,0))/1000</f>
        <v>5.4730125949694015</v>
      </c>
      <c r="CD16" s="53">
        <f>SUMPRODUCT(--(CD$9=Quarterly_kt!$B$9:FC$9),Quarterly_kt!$B16:FC16)*INDEX(Fuel_Properties!$B$3:$IV$14,MATCH("GCV_Petrol_Regular",Fuel_Properties!$B$3:$B$14,0),MATCH(YEAR(CD$9),Fuel_Properties!$B$3:$EI$3,0))/1000</f>
        <v>6.1443605368958192</v>
      </c>
      <c r="CE16" s="53">
        <f>SUMPRODUCT(--(CE$9=Quarterly_kt!$B$9:FC$9),Quarterly_kt!$B16:FC16)*INDEX(Fuel_Properties!$B$3:$IV$14,MATCH("GCV_Petrol_Regular",Fuel_Properties!$B$3:$B$14,0),MATCH(YEAR(CE$9),Fuel_Properties!$B$3:$EI$3,0))/1000</f>
        <v>5.9524699967343633</v>
      </c>
      <c r="CF16" s="53">
        <f>SUMPRODUCT(--(CF$9=Quarterly_kt!$B$9:FC$9),Quarterly_kt!$B16:FC16)*INDEX(Fuel_Properties!$B$3:$IV$14,MATCH("GCV_Petrol_Regular",Fuel_Properties!$B$3:$B$14,0),MATCH(YEAR(CF$9),Fuel_Properties!$B$3:$EI$3,0))/1000</f>
        <v>5.8650285917405842</v>
      </c>
      <c r="CG16" s="53">
        <f>SUMPRODUCT(--(CG$9=Quarterly_kt!$B$9:FC$9),Quarterly_kt!$B16:FC16)*INDEX(Fuel_Properties!$B$3:$IV$14,MATCH("GCV_Petrol_Regular",Fuel_Properties!$B$3:$B$14,0),MATCH(YEAR(CG$9),Fuel_Properties!$B$3:$EI$3,0))/1000</f>
        <v>3.9898438926229218</v>
      </c>
      <c r="CH16" s="53">
        <f>SUMPRODUCT(--(CH$9=Quarterly_kt!$B$9:FC$9),Quarterly_kt!$B16:FC16)*INDEX(Fuel_Properties!$B$3:$IV$14,MATCH("GCV_Petrol_Regular",Fuel_Properties!$B$3:$B$14,0),MATCH(YEAR(CH$9),Fuel_Properties!$B$3:$EI$3,0))/1000</f>
        <v>2.0338995654317804</v>
      </c>
      <c r="CI16" s="53">
        <f>SUMPRODUCT(--(CI$9=Quarterly_kt!$B$9:FC$9),Quarterly_kt!$B16:FC16)*INDEX(Fuel_Properties!$B$3:$IV$14,MATCH("GCV_Petrol_Regular",Fuel_Properties!$B$3:$B$14,0),MATCH(YEAR(CI$9),Fuel_Properties!$B$3:$EI$3,0))/1000</f>
        <v>4.1948766100849761</v>
      </c>
      <c r="CJ16" s="53">
        <f>SUMPRODUCT(--(CJ$9=Quarterly_kt!$B$9:FC$9),Quarterly_kt!$B16:FC16)*INDEX(Fuel_Properties!$B$3:$IV$14,MATCH("GCV_Petrol_Regular",Fuel_Properties!$B$3:$B$14,0),MATCH(YEAR(CJ$9),Fuel_Properties!$B$3:$EI$3,0))/1000</f>
        <v>3.9067369103518486</v>
      </c>
      <c r="CK16" s="53">
        <f>SUMPRODUCT(--(CK$9=Quarterly_kt!$B$9:FC$9),Quarterly_kt!$B16:FC16)*INDEX(Fuel_Properties!$B$3:$IV$14,MATCH("GCV_Petrol_Regular",Fuel_Properties!$B$3:$B$14,0),MATCH(YEAR(CK$9),Fuel_Properties!$B$3:$EI$3,0))/1000</f>
        <v>3.5146632930804338</v>
      </c>
      <c r="CL16" s="53">
        <f>SUMPRODUCT(--(CL$9=Quarterly_kt!$B$9:FC$9),Quarterly_kt!$B16:FC16)*INDEX(Fuel_Properties!$B$3:$IV$14,MATCH("GCV_Petrol_Regular",Fuel_Properties!$B$3:$B$14,0),MATCH(YEAR(CL$9),Fuel_Properties!$B$3:$EI$3,0))/1000</f>
        <v>3.926144733441264</v>
      </c>
      <c r="CM16" s="53">
        <f>SUMPRODUCT(--(CM$9=Quarterly_kt!$B$9:FC$9),Quarterly_kt!$B16:FC16)*INDEX(Fuel_Properties!$B$3:$IV$14,MATCH("GCV_Petrol_Regular",Fuel_Properties!$B$3:$B$14,0),MATCH(YEAR(CM$9),Fuel_Properties!$B$3:$EI$3,0))/1000</f>
        <v>1.9065549636639629</v>
      </c>
      <c r="CN16" s="53">
        <f>SUMPRODUCT(--(CN$9=Quarterly_kt!$B$9:FC$9),Quarterly_kt!$B16:FC16)*INDEX(Fuel_Properties!$B$3:$IV$14,MATCH("GCV_Petrol_Regular",Fuel_Properties!$B$3:$B$14,0),MATCH(YEAR(CN$9),Fuel_Properties!$B$3:$EI$3,0))/1000</f>
        <v>1.99012907177028</v>
      </c>
      <c r="CO16" s="53">
        <f>SUMPRODUCT(--(CO$9=Quarterly_kt!$B$9:FC$9),Quarterly_kt!$B16:FC16)*INDEX(Fuel_Properties!$B$3:$IV$14,MATCH("GCV_Petrol_Regular",Fuel_Properties!$B$3:$B$14,0),MATCH(YEAR(CO$9),Fuel_Properties!$B$3:$EI$3,0))/1000</f>
        <v>0.47665052519519358</v>
      </c>
      <c r="CP16" s="53">
        <f>SUMPRODUCT(--(CP$9=Quarterly_kt!$B$9:FC$9),Quarterly_kt!$B16:FC16)*INDEX(Fuel_Properties!$B$3:$IV$14,MATCH("GCV_Petrol_Regular",Fuel_Properties!$B$3:$B$14,0),MATCH(YEAR(CP$9),Fuel_Properties!$B$3:$EI$3,0))/1000</f>
        <v>0.67139209118154708</v>
      </c>
      <c r="CQ16" s="53">
        <f>SUMPRODUCT(--(CQ$9=Quarterly_kt!$B$9:FC$9),Quarterly_kt!$B16:FC16)*INDEX(Fuel_Properties!$B$3:$IV$14,MATCH("GCV_Petrol_Regular",Fuel_Properties!$B$3:$B$14,0),MATCH(YEAR(CQ$9),Fuel_Properties!$B$3:$EI$3,0))/1000</f>
        <v>0</v>
      </c>
      <c r="CR16" s="53">
        <f>SUMPRODUCT(--(CR$9=Quarterly_kt!$B$9:FC$9),Quarterly_kt!$B16:FC16)*INDEX(Fuel_Properties!$B$3:$IV$14,MATCH("GCV_Petrol_Regular",Fuel_Properties!$B$3:$B$14,0),MATCH(YEAR(CR$9),Fuel_Properties!$B$3:$EI$3,0))/1000</f>
        <v>0</v>
      </c>
      <c r="CS16" s="53">
        <f>SUMPRODUCT(--(CS$9=Quarterly_kt!$B$9:FC$9),Quarterly_kt!$B16:FC16)*INDEX(Fuel_Properties!$B$3:$IV$14,MATCH("GCV_Petrol_Regular",Fuel_Properties!$B$3:$B$14,0),MATCH(YEAR(CS$9),Fuel_Properties!$B$3:$EI$3,0))/1000</f>
        <v>0</v>
      </c>
      <c r="CT16" s="53">
        <f>SUMPRODUCT(--(CT$9=Quarterly_kt!$B$9:FC$9),Quarterly_kt!$B16:FC16)*INDEX(Fuel_Properties!$B$3:$IV$14,MATCH("GCV_Petrol_Regular",Fuel_Properties!$B$3:$B$14,0),MATCH(YEAR(CT$9),Fuel_Properties!$B$3:$EI$3,0))/1000</f>
        <v>0</v>
      </c>
      <c r="CU16" s="53">
        <f>SUMPRODUCT(--(CU$9=Quarterly_kt!$B$9:FC$9),Quarterly_kt!$B16:FC16)*INDEX(Fuel_Properties!$B$3:$IV$14,MATCH("GCV_Petrol_Regular",Fuel_Properties!$B$3:$B$14,0),MATCH(YEAR(CU$9),Fuel_Properties!$B$3:$EI$3,0))/1000</f>
        <v>0</v>
      </c>
      <c r="CV16" s="53">
        <f>SUMPRODUCT(--(CV$9=Quarterly_kt!$B$9:FC$9),Quarterly_kt!$B16:FC16)*INDEX(Fuel_Properties!$B$3:$IV$14,MATCH("GCV_Petrol_Regular",Fuel_Properties!$B$3:$B$14,0),MATCH(YEAR(CV$9),Fuel_Properties!$B$3:$EI$3,0))/1000</f>
        <v>0</v>
      </c>
      <c r="CW16" s="53">
        <f>SUMPRODUCT(--(CW$9=Quarterly_kt!$B$9:FC$9),Quarterly_kt!$B16:FC16)*INDEX(Fuel_Properties!$B$3:$IV$14,MATCH("GCV_Petrol_Regular",Fuel_Properties!$B$3:$B$14,0),MATCH(YEAR(CW$9),Fuel_Properties!$B$3:$EI$3,0))/1000</f>
        <v>0</v>
      </c>
      <c r="CX16" s="53">
        <f>SUMPRODUCT(--(CX$9=Quarterly_kt!$B$9:FC$9),Quarterly_kt!$B16:FC16)*INDEX(Fuel_Properties!$B$3:$IV$14,MATCH("GCV_Petrol_Regular",Fuel_Properties!$B$3:$B$14,0),MATCH(YEAR(CX$9),Fuel_Properties!$B$3:$EI$3,0))/1000</f>
        <v>0</v>
      </c>
      <c r="CY16" s="53">
        <f>SUMPRODUCT(--(CY$9=Quarterly_kt!$B$9:FC$9),Quarterly_kt!$B16:FC16)*INDEX(Fuel_Properties!$B$3:$IV$14,MATCH("GCV_Petrol_Regular",Fuel_Properties!$B$3:$B$14,0),MATCH(YEAR(CY$9),Fuel_Properties!$B$3:$EI$3,0))/1000</f>
        <v>0</v>
      </c>
      <c r="CZ16" s="53">
        <f>SUMPRODUCT(--(CZ$9=Quarterly_kt!$B$9:FC$9),Quarterly_kt!$B16:FC16)*INDEX(Fuel_Properties!$B$3:$IV$14,MATCH("GCV_Petrol_Regular",Fuel_Properties!$B$3:$B$14,0),MATCH(YEAR(CZ$9),Fuel_Properties!$B$3:$EI$3,0))/1000</f>
        <v>0</v>
      </c>
      <c r="DA16" s="53">
        <f>SUMPRODUCT(--(DA$9=Quarterly_kt!$B$9:FC$9),Quarterly_kt!$B16:FC16)*INDEX(Fuel_Properties!$B$3:$IV$14,MATCH("GCV_Petrol_Regular",Fuel_Properties!$B$3:$B$14,0),MATCH(YEAR(DA$9),Fuel_Properties!$B$3:$EI$3,0))/1000</f>
        <v>0</v>
      </c>
      <c r="DB16" s="53">
        <f>SUMPRODUCT(--(DB$9=Quarterly_kt!$B$9:FC$9),Quarterly_kt!$B16:FC16)*INDEX(Fuel_Properties!$B$3:$IV$14,MATCH("GCV_Petrol_Regular",Fuel_Properties!$B$3:$B$14,0),MATCH(YEAR(DB$9),Fuel_Properties!$B$3:$EI$3,0))/1000</f>
        <v>0</v>
      </c>
      <c r="DC16" s="53">
        <f>SUMPRODUCT(--(DC$9=Quarterly_kt!$B$9:FC$9),Quarterly_kt!$B16:FC16)*INDEX(Fuel_Properties!$B$3:$IV$14,MATCH("GCV_Petrol_Regular",Fuel_Properties!$B$3:$B$14,0),MATCH(YEAR(DC$9),Fuel_Properties!$B$3:$EI$3,0))/1000</f>
        <v>0</v>
      </c>
      <c r="DD16" s="53">
        <f>SUMPRODUCT(--(DD$9=Quarterly_kt!$B$9:FC$9),Quarterly_kt!$B16:FC16)*INDEX(Fuel_Properties!$B$3:$IV$14,MATCH("GCV_Petrol_Regular",Fuel_Properties!$B$3:$B$14,0),MATCH(YEAR(DD$9),Fuel_Properties!$B$3:$EI$3,0))/1000</f>
        <v>0</v>
      </c>
      <c r="DE16" s="53">
        <f>SUMPRODUCT(--(DE$9=Quarterly_kt!$B$9:FC$9),Quarterly_kt!$B16:FC16)*INDEX(Fuel_Properties!$B$3:$IV$14,MATCH("GCV_Petrol_Regular",Fuel_Properties!$B$3:$B$14,0),MATCH(YEAR(DE$9),Fuel_Properties!$B$3:$EI$3,0))/1000</f>
        <v>0</v>
      </c>
      <c r="DF16" s="53">
        <f>SUMPRODUCT(--(DF$9=Quarterly_kt!$B$9:FC$9),Quarterly_kt!$B16:FC16)*INDEX(Fuel_Properties!$B$3:$IV$14,MATCH("GCV_Petrol_Regular",Fuel_Properties!$B$3:$B$14,0),MATCH(YEAR(DF$9),Fuel_Properties!$B$3:$EI$3,0))/1000</f>
        <v>0</v>
      </c>
      <c r="DG16" s="53">
        <f>SUMPRODUCT(--(DG$9=Quarterly_kt!$B$9:FC$9),Quarterly_kt!$B16:FC16)*INDEX(Fuel_Properties!$B$3:$IV$14,MATCH("GCV_Petrol_Regular",Fuel_Properties!$B$3:$B$14,0),MATCH(YEAR(DG$9),Fuel_Properties!$B$3:$EI$3,0))/1000</f>
        <v>0</v>
      </c>
      <c r="DH16" s="53">
        <f>SUMPRODUCT(--(DH$9=Quarterly_kt!$B$9:FC$9),Quarterly_kt!$B16:FC16)*INDEX(Fuel_Properties!$B$3:$IV$14,MATCH("GCV_Petrol_Regular",Fuel_Properties!$B$3:$B$14,0),MATCH(YEAR(DH$9),Fuel_Properties!$B$3:$EI$3,0))/1000</f>
        <v>0</v>
      </c>
      <c r="DI16" s="53">
        <f>SUMPRODUCT(--(DI$9=Quarterly_kt!$B$9:FC$9),Quarterly_kt!$B16:FC16)*INDEX(Fuel_Properties!$B$3:$IV$14,MATCH("GCV_Petrol_Regular",Fuel_Properties!$B$3:$B$14,0),MATCH(YEAR(DI$9),Fuel_Properties!$B$3:$EI$3,0))/1000</f>
        <v>0</v>
      </c>
      <c r="DJ16" s="53">
        <f>SUMPRODUCT(--(DJ$9=Quarterly_kt!$B$9:FC$9),Quarterly_kt!$B16:FC16)*INDEX(Fuel_Properties!$B$3:$IV$14,MATCH("GCV_Petrol_Regular",Fuel_Properties!$B$3:$B$14,0),MATCH(YEAR(DJ$9),Fuel_Properties!$B$3:$EI$3,0))/1000</f>
        <v>0</v>
      </c>
      <c r="DK16" s="53">
        <f>SUMPRODUCT(--(DK$9=Quarterly_kt!$B$9:FC$9),Quarterly_kt!$B16:FC16)*INDEX(Fuel_Properties!$B$3:$IV$14,MATCH("GCV_Petrol_Regular",Fuel_Properties!$B$3:$B$14,0),MATCH(YEAR(DK$9),Fuel_Properties!$B$3:$EI$3,0))/1000</f>
        <v>0</v>
      </c>
      <c r="DL16" s="53">
        <f>SUMPRODUCT(--(DL$9=Quarterly_kt!$B$9:FC$9),Quarterly_kt!$B16:FC16)*INDEX(Fuel_Properties!$B$3:$IV$14,MATCH("GCV_Petrol_Regular",Fuel_Properties!$B$3:$B$14,0),MATCH(YEAR(DL$9),Fuel_Properties!$B$3:$EI$3,0))/1000</f>
        <v>0</v>
      </c>
      <c r="DM16" s="53">
        <f>SUMPRODUCT(--(DM$9=Quarterly_kt!$B$9:FC$9),Quarterly_kt!$B16:FC16)*INDEX(Fuel_Properties!$B$3:$IV$14,MATCH("GCV_Petrol_Regular",Fuel_Properties!$B$3:$B$14,0),MATCH(YEAR(DM$9),Fuel_Properties!$B$3:$EI$3,0))/1000</f>
        <v>0</v>
      </c>
      <c r="DN16" s="53">
        <f>SUMPRODUCT(--(DN$9=Quarterly_kt!$B$9:FC$9),Quarterly_kt!$B16:FC16)*INDEX(Fuel_Properties!$B$3:$IV$14,MATCH("GCV_Petrol_Regular",Fuel_Properties!$B$3:$B$14,0),MATCH(YEAR(DN$9),Fuel_Properties!$B$3:$EI$3,0))/1000</f>
        <v>0</v>
      </c>
      <c r="DO16" s="53">
        <f>SUMPRODUCT(--(DO$9=Quarterly_kt!$B$9:FC$9),Quarterly_kt!$B16:FC16)*INDEX(Fuel_Properties!$B$3:$IV$14,MATCH("GCV_Petrol_Regular",Fuel_Properties!$B$3:$B$14,0),MATCH(YEAR(DO$9),Fuel_Properties!$B$3:$EI$3,0))/1000</f>
        <v>0</v>
      </c>
      <c r="DP16" s="53">
        <f>SUMPRODUCT(--(DP$9=Quarterly_kt!$B$9:FC$9),Quarterly_kt!$B16:FC16)*INDEX(Fuel_Properties!$B$3:$IV$14,MATCH("GCV_Petrol_Regular",Fuel_Properties!$B$3:$B$14,0),MATCH(YEAR(DP$9),Fuel_Properties!$B$3:$EI$3,0))/1000</f>
        <v>0</v>
      </c>
      <c r="DQ16" s="53">
        <f>SUMPRODUCT(--(DQ$9=Quarterly_kt!$B$9:FC$9),Quarterly_kt!$B16:FC16)*INDEX(Fuel_Properties!$B$3:$IV$14,MATCH("GCV_Petrol_Regular",Fuel_Properties!$B$3:$B$14,0),MATCH(YEAR(DQ$9),Fuel_Properties!$B$3:$EI$3,0))/1000</f>
        <v>0</v>
      </c>
      <c r="DR16" s="53">
        <f>SUMPRODUCT(--(DR$9=Quarterly_kt!$B$9:FC$9),Quarterly_kt!$B16:FC16)*INDEX(Fuel_Properties!$B$3:$IV$14,MATCH("GCV_Petrol_Regular",Fuel_Properties!$B$3:$B$14,0),MATCH(YEAR(DR$9),Fuel_Properties!$B$3:$EI$3,0))/1000</f>
        <v>0</v>
      </c>
      <c r="DS16" s="53">
        <f>SUMPRODUCT(--(DS$9=Quarterly_kt!$B$9:FC$9),Quarterly_kt!$B16:FC16)*INDEX(Fuel_Properties!$B$3:$IV$14,MATCH("GCV_Petrol_Regular",Fuel_Properties!$B$3:$B$14,0),MATCH(YEAR(DS$9),Fuel_Properties!$B$3:$EI$3,0))/1000</f>
        <v>0</v>
      </c>
      <c r="DT16" s="53">
        <f>SUMPRODUCT(--(DT$9=Quarterly_kt!$B$9:FC$9),Quarterly_kt!$B16:FC16)*INDEX(Fuel_Properties!$B$3:$IV$14,MATCH("GCV_Petrol_Regular",Fuel_Properties!$B$3:$B$14,0),MATCH(YEAR(DT$9),Fuel_Properties!$B$3:$EI$3,0))/1000</f>
        <v>0</v>
      </c>
      <c r="DU16" s="53">
        <f>SUMPRODUCT(--(DU$9=Quarterly_kt!$B$9:FC$9),Quarterly_kt!$B16:FC16)*INDEX(Fuel_Properties!$B$3:$IV$14,MATCH("GCV_Petrol_Regular",Fuel_Properties!$B$3:$B$14,0),MATCH(YEAR(DU$9),Fuel_Properties!$B$3:$EI$3,0))/1000</f>
        <v>0</v>
      </c>
      <c r="DV16" s="53">
        <f>SUMPRODUCT(--(DV$9=Quarterly_kt!$B$9:FC$9),Quarterly_kt!$B16:FC16)*INDEX(Fuel_Properties!$B$3:$IV$14,MATCH("GCV_Petrol_Regular",Fuel_Properties!$B$3:$B$14,0),MATCH(YEAR(DV$9),Fuel_Properties!$B$3:$EI$3,0))/1000</f>
        <v>0</v>
      </c>
      <c r="DW16" s="53">
        <f>SUMPRODUCT(--(DW$9=Quarterly_kt!$B$9:FC$9),Quarterly_kt!$B16:FC16)*INDEX(Fuel_Properties!$B$3:$IV$14,MATCH("GCV_Petrol_Regular",Fuel_Properties!$B$3:$B$14,0),MATCH(YEAR(DW$9),Fuel_Properties!$B$3:$EI$3,0))/1000</f>
        <v>0</v>
      </c>
      <c r="DX16" s="53">
        <f>SUMPRODUCT(--(DX$9=Quarterly_kt!$B$9:FC$9),Quarterly_kt!$B16:FC16)*INDEX(Fuel_Properties!$B$3:$IV$14,MATCH("GCV_Petrol_Regular",Fuel_Properties!$B$3:$B$14,0),MATCH(YEAR(DX$9),Fuel_Properties!$B$3:$EI$3,0))/1000</f>
        <v>0</v>
      </c>
      <c r="DY16" s="53">
        <f>SUMPRODUCT(--(DY$9=Quarterly_kt!$B$9:FC$9),Quarterly_kt!$B16:FC16)*INDEX(Fuel_Properties!$B$3:$IV$14,MATCH("GCV_Petrol_Regular",Fuel_Properties!$B$3:$B$14,0),MATCH(YEAR(DY$9),Fuel_Properties!$B$3:$EI$3,0))/1000</f>
        <v>0</v>
      </c>
      <c r="DZ16" s="53">
        <f>SUMPRODUCT(--(DZ$9=Quarterly_kt!$B$9:FC$9),Quarterly_kt!$B16:FC16)*INDEX(Fuel_Properties!$B$3:$IV$14,MATCH("GCV_Petrol_Regular",Fuel_Properties!$B$3:$B$14,0),MATCH(YEAR(DZ$9),Fuel_Properties!$B$3:$EI$3,0))/1000</f>
        <v>0</v>
      </c>
      <c r="EA16" s="53">
        <f>SUMPRODUCT(--(EA$9=Quarterly_kt!$B$9:FC$9),Quarterly_kt!$B16:FC16)*INDEX(Fuel_Properties!$B$3:$IV$14,MATCH("GCV_Petrol_Regular",Fuel_Properties!$B$3:$B$14,0),MATCH(YEAR(EA$9),Fuel_Properties!$B$3:$EI$3,0))/1000</f>
        <v>0</v>
      </c>
      <c r="EB16" s="53">
        <f>SUMPRODUCT(--(EB$9=Quarterly_kt!$B$9:FC$9),Quarterly_kt!$B16:FC16)*INDEX(Fuel_Properties!$B$3:$IV$14,MATCH("GCV_Petrol_Regular",Fuel_Properties!$B$3:$B$14,0),MATCH(YEAR(EB$9),Fuel_Properties!$B$3:$EI$3,0))/1000</f>
        <v>0</v>
      </c>
      <c r="EC16" s="53">
        <f>SUMPRODUCT(--(EC$9=Quarterly_kt!$B$9:FC$9),Quarterly_kt!$B16:FC16)*INDEX(Fuel_Properties!$B$3:$IV$14,MATCH("GCV_Petrol_Regular",Fuel_Properties!$B$3:$B$14,0),MATCH(YEAR(EC$9),Fuel_Properties!$B$3:$EI$3,0))/1000</f>
        <v>0</v>
      </c>
      <c r="ED16" s="53">
        <f>SUMPRODUCT(--(ED$9=Quarterly_kt!$B$9:FC$9),Quarterly_kt!$B16:FC16)*INDEX(Fuel_Properties!$B$3:$IV$14,MATCH("GCV_Petrol_Regular",Fuel_Properties!$B$3:$B$14,0),MATCH(YEAR(ED$9),Fuel_Properties!$B$3:$EI$3,0))/1000</f>
        <v>0</v>
      </c>
      <c r="EE16" s="53">
        <f>SUMPRODUCT(--(EE$9=Quarterly_kt!$B$9:FC$9),Quarterly_kt!$B16:FC16)*INDEX(Fuel_Properties!$B$3:$IV$14,MATCH("GCV_Petrol_Regular",Fuel_Properties!$B$3:$B$14,0),MATCH(YEAR(EE$9),Fuel_Properties!$B$3:$EI$3,0))/1000</f>
        <v>0</v>
      </c>
      <c r="EF16" s="53">
        <f>SUMPRODUCT(--(EF$9=Quarterly_kt!$B$9:FC$9),Quarterly_kt!$B16:FC16)*INDEX(Fuel_Properties!$B$3:$IV$14,MATCH("GCV_Petrol_Regular",Fuel_Properties!$B$3:$B$14,0),MATCH(YEAR(EF$9),Fuel_Properties!$B$3:$EI$3,0))/1000</f>
        <v>0</v>
      </c>
      <c r="EG16" s="53">
        <f>SUMPRODUCT(--(EG$9=Quarterly_kt!$B$9:FC$9),Quarterly_kt!$B16:FC16)*INDEX(Fuel_Properties!$B$3:$IV$14,MATCH("GCV_Petrol_Regular",Fuel_Properties!$B$3:$B$14,0),MATCH(YEAR(EG$9),Fuel_Properties!$B$3:$EI$3,0))/1000</f>
        <v>0</v>
      </c>
      <c r="EH16" s="53">
        <f>SUMPRODUCT(--(EH$9=Quarterly_kt!$B$9:FC$9),Quarterly_kt!$B16:FC16)*INDEX(Fuel_Properties!$B$3:$IV$14,MATCH("GCV_Petrol_Regular",Fuel_Properties!$B$3:$B$14,0),MATCH(YEAR(EH$9),Fuel_Properties!$B$3:$EI$3,0))/1000</f>
        <v>0</v>
      </c>
      <c r="EI16" s="53">
        <f>SUMPRODUCT(--(EI$9=Quarterly_kt!$B$9:FC$9),Quarterly_kt!$B16:FC16)*INDEX(Fuel_Properties!$B$3:$IV$14,MATCH("GCV_Petrol_Regular",Fuel_Properties!$B$3:$B$14,0),MATCH(YEAR(EI$9),Fuel_Properties!$B$3:$EI$3,0))/1000</f>
        <v>0</v>
      </c>
      <c r="EJ16" s="53">
        <f>SUMPRODUCT(--(EJ$9=Quarterly_kt!$B$9:FC$9),Quarterly_kt!$B16:FC16)*INDEX(Fuel_Properties!$B$3:$IV$14,MATCH("GCV_Petrol_Regular",Fuel_Properties!$B$3:$B$14,0),MATCH(YEAR(EJ$9),Fuel_Properties!$B$3:$EI$3,0))/1000</f>
        <v>0</v>
      </c>
      <c r="EK16" s="53">
        <f>SUMPRODUCT(--(EK$9=Quarterly_kt!$B$9:FC$9),Quarterly_kt!$B16:FC16)*INDEX(Fuel_Properties!$B$3:$IV$14,MATCH("GCV_Petrol_Regular",Fuel_Properties!$B$3:$B$14,0),MATCH(YEAR(EK$9),Fuel_Properties!$B$3:$EI$3,0))/1000</f>
        <v>0</v>
      </c>
      <c r="EL16" s="53">
        <f>SUMPRODUCT(--(EL$9=Quarterly_kt!$B$9:FC$9),Quarterly_kt!$B16:FC16)*INDEX(Fuel_Properties!$B$3:$IV$14,MATCH("GCV_Petrol_Regular",Fuel_Properties!$B$3:$B$14,0),MATCH(YEAR(EL$9),Fuel_Properties!$B$3:$EI$3,0))/1000</f>
        <v>0</v>
      </c>
      <c r="EM16" s="53">
        <f>SUMPRODUCT(--(EM$9=Quarterly_kt!$B$9:FC$9),Quarterly_kt!$B16:FC16)*INDEX(Fuel_Properties!$B$3:$IV$14,MATCH("GCV_Petrol_Regular",Fuel_Properties!$B$3:$B$14,0),MATCH(YEAR(EM$9),Fuel_Properties!$B$3:$EI$3,0))/1000</f>
        <v>0</v>
      </c>
      <c r="EN16" s="53">
        <f>SUMPRODUCT(--(EN$9=Quarterly_kt!$B$9:FC$9),Quarterly_kt!$B16:FC16)*INDEX(Fuel_Properties!$B$3:$IV$14,MATCH("GCV_Petrol_Regular",Fuel_Properties!$B$3:$B$14,0),MATCH(YEAR(EN$9),Fuel_Properties!$B$3:$EI$3,0))/1000</f>
        <v>0</v>
      </c>
      <c r="EO16" s="53">
        <f>SUMPRODUCT(--(EO$9=Quarterly_kt!$B$9:FC$9),Quarterly_kt!$B16:FC16)*INDEX(Fuel_Properties!$B$3:$IV$14,MATCH("GCV_Petrol_Regular",Fuel_Properties!$B$3:$B$14,0),MATCH(YEAR(EO$9),Fuel_Properties!$B$3:$EI$3,0))/1000</f>
        <v>0</v>
      </c>
      <c r="EP16" s="53">
        <f>SUMPRODUCT(--(EP$9=Quarterly_kt!$B$9:FC$9),Quarterly_kt!$B16:FC16)*INDEX(Fuel_Properties!$B$3:$IV$14,MATCH("GCV_Petrol_Regular",Fuel_Properties!$B$3:$B$14,0),MATCH(YEAR(EP$9),Fuel_Properties!$B$3:$EI$3,0))/1000</f>
        <v>0</v>
      </c>
      <c r="EQ16" s="53">
        <f>SUMPRODUCT(--(EQ$9=Quarterly_kt!$B$9:FC$9),Quarterly_kt!$B16:FC16)*INDEX(Fuel_Properties!$B$3:$IV$14,MATCH("GCV_Petrol_Regular",Fuel_Properties!$B$3:$B$14,0),MATCH(YEAR(EQ$9),Fuel_Properties!$B$3:$EI$3,0))/1000</f>
        <v>0</v>
      </c>
      <c r="ER16" s="53">
        <f>SUMPRODUCT(--(ER$9=Quarterly_kt!$B$9:FC$9),Quarterly_kt!$B16:FC16)*INDEX(Fuel_Properties!$B$3:$IV$14,MATCH("GCV_Petrol_Regular",Fuel_Properties!$B$3:$B$14,0),MATCH(YEAR(ER$9),Fuel_Properties!$B$3:$EI$3,0))/1000</f>
        <v>0</v>
      </c>
      <c r="ES16" s="53">
        <f>SUMPRODUCT(--(ES$9=Quarterly_kt!$B$9:FC$9),Quarterly_kt!$B16:FC16)*INDEX(Fuel_Properties!$B$3:$IV$14,MATCH("GCV_Petrol_Regular",Fuel_Properties!$B$3:$B$14,0),MATCH(YEAR(ES$9),Fuel_Properties!$B$3:$EI$3,0))/1000</f>
        <v>0</v>
      </c>
      <c r="ET16" s="53">
        <f>SUMPRODUCT(--(ET$9=Quarterly_kt!$B$9:FC$9),Quarterly_kt!$B16:FC16)*INDEX(Fuel_Properties!$B$3:$IV$14,MATCH("GCV_Petrol_Regular",Fuel_Properties!$B$3:$B$14,0),MATCH(YEAR(ET$9),Fuel_Properties!$B$3:$EI$3,0))/1000</f>
        <v>0</v>
      </c>
      <c r="EU16" s="53">
        <f>SUMPRODUCT(--(EU$9=Quarterly_kt!$B$9:FC$9),Quarterly_kt!$B16:FC16)*INDEX(Fuel_Properties!$B$3:$IV$14,MATCH("GCV_Petrol_Regular",Fuel_Properties!$B$3:$B$14,0),MATCH(YEAR(EU$9),Fuel_Properties!$B$3:$EI$3,0))/1000</f>
        <v>0</v>
      </c>
      <c r="EV16" s="53">
        <f>SUMPRODUCT(--(EV$9=Quarterly_kt!$B$9:FC$9),Quarterly_kt!$B16:FC16)*INDEX(Fuel_Properties!$B$3:$IV$14,MATCH("GCV_Petrol_Regular",Fuel_Properties!$B$3:$B$14,0),MATCH(YEAR(EV$9),Fuel_Properties!$B$3:$EI$3,0))/1000</f>
        <v>0</v>
      </c>
      <c r="EW16" s="53">
        <f>SUMPRODUCT(--(EW$9=Quarterly_kt!$B$9:FC$9),Quarterly_kt!$B16:FC16)*INDEX(Fuel_Properties!$B$3:$IV$14,MATCH("GCV_Petrol_Regular",Fuel_Properties!$B$3:$B$14,0),MATCH(YEAR(EW$9),Fuel_Properties!$B$3:$EI$3,0))/1000</f>
        <v>0</v>
      </c>
      <c r="EX16" s="53">
        <f>SUMPRODUCT(--(EX$9=Quarterly_kt!$B$9:FC$9),Quarterly_kt!$B16:FC16)*INDEX(Fuel_Properties!$B$3:$IV$14,MATCH("GCV_Petrol_Regular",Fuel_Properties!$B$3:$B$14,0),MATCH(YEAR(EX$9),Fuel_Properties!$B$3:$EI$3,0))/1000</f>
        <v>0</v>
      </c>
      <c r="EY16" s="53">
        <f>SUMPRODUCT(--(EY$9=Quarterly_kt!$B$9:FC$9),Quarterly_kt!$B16:FC16)*INDEX(Fuel_Properties!$B$3:$IV$14,MATCH("GCV_Petrol_Regular",Fuel_Properties!$B$3:$B$14,0),MATCH(YEAR(EY$9),Fuel_Properties!$B$3:$EI$3,0))/1000</f>
        <v>0</v>
      </c>
      <c r="EZ16" s="53">
        <f>SUMPRODUCT(--(EZ$9=Quarterly_kt!$B$9:FC$9),Quarterly_kt!$B16:FC16)*INDEX(Fuel_Properties!$B$3:$IV$14,MATCH("GCV_Petrol_Regular",Fuel_Properties!$B$3:$B$14,0),MATCH(YEAR(EZ$9),Fuel_Properties!$B$3:$EI$3,0))/1000</f>
        <v>0</v>
      </c>
      <c r="FA16" s="53">
        <f>SUMPRODUCT(--(FA$9=Quarterly_kt!$B$9:FC$9),Quarterly_kt!$B16:FC16)*INDEX(Fuel_Properties!$B$3:$IV$14,MATCH("GCV_Petrol_Regular",Fuel_Properties!$B$3:$B$14,0),MATCH(YEAR(FA$9),Fuel_Properties!$B$3:$EI$3,0))/1000</f>
        <v>0</v>
      </c>
      <c r="FB16" s="53">
        <f>SUMPRODUCT(--(FB$9=Quarterly_kt!$B$9:FC$9),Quarterly_kt!$B16:FC16)*INDEX(Fuel_Properties!$B$3:$IV$14,MATCH("GCV_Petrol_Regular",Fuel_Properties!$B$3:$B$14,0),MATCH(YEAR(FB$9),Fuel_Properties!$B$3:$EI$3,0))/1000</f>
        <v>0</v>
      </c>
      <c r="FC16" s="53">
        <f>SUMPRODUCT(--(FC$9=Quarterly_kt!$B$9:FC$9),Quarterly_kt!$B16:FC16)*INDEX(Fuel_Properties!$B$3:$IV$14,MATCH("GCV_Petrol_Regular",Fuel_Properties!$B$3:$B$14,0),MATCH(YEAR(FC$9),Fuel_Properties!$B$3:$EI$3,0))/1000</f>
        <v>0</v>
      </c>
      <c r="FD16" s="53">
        <f>SUMPRODUCT(--(FD$9=Quarterly_kt!$B$9:FD$9),Quarterly_kt!$B16:FD16)*INDEX(Fuel_Properties!$B$3:$IV$14,MATCH("GCV_Petrol_Regular",Fuel_Properties!$B$3:$B$14,0),MATCH(YEAR(FD$9),Fuel_Properties!$B$3:$EI$3,0))/1000</f>
        <v>0</v>
      </c>
      <c r="FE16" s="53">
        <f>SUMPRODUCT(--(FE$9=Quarterly_kt!$B$9:FE$9),Quarterly_kt!$B16:FE16)*INDEX(Fuel_Properties!$B$3:$IV$14,MATCH("GCV_Petrol_Regular",Fuel_Properties!$B$3:$B$14,0),MATCH(YEAR(FE$9),Fuel_Properties!$B$3:$EI$3,0))/1000</f>
        <v>0</v>
      </c>
      <c r="FF16" s="53">
        <f>SUMPRODUCT(--(FF$9=Quarterly_kt!$B$9:FF$9),Quarterly_kt!$B16:FF16)*INDEX(Fuel_Properties!$B$3:$IV$14,MATCH("GCV_Petrol_Regular",Fuel_Properties!$B$3:$B$14,0),MATCH(YEAR(FF$9),Fuel_Properties!$B$3:$EI$3,0))/1000</f>
        <v>0</v>
      </c>
      <c r="FG16" s="53">
        <f>SUMPRODUCT(--(FG$9=Quarterly_kt!$B$9:FG$9),Quarterly_kt!$B16:FG16)*INDEX(Fuel_Properties!$B$3:$IV$14,MATCH("GCV_Petrol_Regular",Fuel_Properties!$B$3:$B$14,0),MATCH(YEAR(FG$9),Fuel_Properties!$B$3:$EI$3,0))/1000</f>
        <v>0</v>
      </c>
      <c r="FH16" s="53">
        <f>SUMPRODUCT(--(FH$9=Quarterly_kt!$B$9:FH$9),Quarterly_kt!$B16:FH16)*INDEX(Fuel_Properties!$B$3:$IV$14,MATCH("GCV_Petrol_Regular",Fuel_Properties!$B$3:$B$14,0),MATCH(YEAR(FH$9),Fuel_Properties!$B$3:$EI$3,0))/1000</f>
        <v>0</v>
      </c>
      <c r="FI16" s="53">
        <f>SUMPRODUCT(--(FI$9=Quarterly_kt!$B$9:FI$9),Quarterly_kt!$B16:FI16)*INDEX(Fuel_Properties!$B$3:$IV$14,MATCH("GCV_Petrol_Regular",Fuel_Properties!$B$3:$B$14,0),MATCH(YEAR(FI$9),Fuel_Properties!$B$3:$EI$3,0))/1000</f>
        <v>0</v>
      </c>
      <c r="FJ16" s="53">
        <f>SUMPRODUCT(--(FJ$9=Quarterly_kt!$B$9:FJ$9),Quarterly_kt!$B16:FJ16)*INDEX(Fuel_Properties!$B$3:$IV$14,MATCH("GCV_Petrol_Regular",Fuel_Properties!$B$3:$B$14,0),MATCH(YEAR(FJ$9),Fuel_Properties!$B$3:$EI$3,0))/1000</f>
        <v>0</v>
      </c>
      <c r="FK16" s="53">
        <f>SUMPRODUCT(--(FK$9=Quarterly_kt!$B$9:FK$9),Quarterly_kt!$B16:FK16)*INDEX(Fuel_Properties!$B$3:$IV$14,MATCH("GCV_Petrol_Regular",Fuel_Properties!$B$3:$B$14,0),MATCH(YEAR(FK$9),Fuel_Properties!$B$3:$EI$3,0))/1000</f>
        <v>0</v>
      </c>
      <c r="FL16" s="53">
        <f>SUMPRODUCT(--(FL$9=Quarterly_kt!$B$9:FL$9),Quarterly_kt!$B16:FL16)*INDEX(Fuel_Properties!$B$3:$IV$14,MATCH("GCV_Petrol_Regular",Fuel_Properties!$B$3:$B$14,0),MATCH(YEAR(FL$9),Fuel_Properties!$B$3:$EI$3,0))/1000</f>
        <v>0</v>
      </c>
      <c r="FM16" s="53">
        <f>SUMPRODUCT(--(FM$9=Quarterly_kt!$B$9:FN$9),Quarterly_kt!$B16:FN16)*INDEX(Fuel_Properties!$B$3:$IV$14,MATCH("GCV_Petrol_Regular",Fuel_Properties!$B$3:$B$14,0),MATCH(YEAR(FM$9),Fuel_Properties!$B$3:$EI$3,0))/1000</f>
        <v>0</v>
      </c>
      <c r="FN16" s="53">
        <f>SUMPRODUCT(--(FN$9=Quarterly_kt!$B$9:FN$9),Quarterly_kt!$B16:FN16)*INDEX(Fuel_Properties!$B$3:$IV$14,MATCH("GCV_Petrol_Regular",Fuel_Properties!$B$3:$B$14,0),MATCH(YEAR(FN$9),Fuel_Properties!$B$3:$EI$3,0))/1000</f>
        <v>0</v>
      </c>
      <c r="FO16" s="53">
        <f>SUMPRODUCT(--(FO$9=Quarterly_kt!$B$9:FO$9),Quarterly_kt!$B16:FO16)*INDEX(Fuel_Properties!$B$3:$IV$14,MATCH("GCV_Petrol_Regular",Fuel_Properties!$B$3:$B$14,0),MATCH(YEAR(FO$9),Fuel_Properties!$B$3:$EI$3,0))/1000</f>
        <v>0</v>
      </c>
      <c r="FP16" s="53">
        <f>SUMPRODUCT(--(FP$9=Quarterly_kt!$B$9:FP$9),Quarterly_kt!$B16:FP16)*INDEX(Fuel_Properties!$B$3:$IV$14,MATCH("GCV_Petrol_Regular",Fuel_Properties!$B$3:$B$14,0),MATCH(YEAR(FP$9),Fuel_Properties!$B$3:$EI$3,0))/1000</f>
        <v>0</v>
      </c>
      <c r="FQ16" s="53">
        <f>SUMPRODUCT(--(FQ$9=Quarterly_kt!$B$9:FQ$9),Quarterly_kt!$B16:FQ16)*INDEX(Fuel_Properties!$B$3:$IV$14,MATCH("GCV_Petrol_Regular",Fuel_Properties!$B$3:$B$14,0),MATCH(YEAR(FQ$9),Fuel_Properties!$B$3:$EI$3,0))/1000</f>
        <v>0</v>
      </c>
      <c r="FR16" s="53">
        <f>SUMPRODUCT(--(FR$9=Quarterly_kt!$B$9:FR$9),Quarterly_kt!$B16:FR16)*INDEX(Fuel_Properties!$B$3:$IV$14,MATCH("GCV_Petrol_Regular",Fuel_Properties!$B$3:$B$14,0),MATCH(YEAR(FR$9),Fuel_Properties!$B$3:$EI$3,0))/1000</f>
        <v>0</v>
      </c>
      <c r="FS16" s="53">
        <f>SUMPRODUCT(--(FS$9=Quarterly_kt!$B$9:FS$9),Quarterly_kt!$B16:FS16)*INDEX(Fuel_Properties!$B$3:$IV$14,MATCH("GCV_Petrol_Regular",Fuel_Properties!$B$3:$B$14,0),MATCH(YEAR(FS$9),Fuel_Properties!$B$3:$EI$3,0))/1000</f>
        <v>0</v>
      </c>
      <c r="FT16" s="53">
        <f>SUMPRODUCT(--(FT$9=Quarterly_kt!$B$9:FT$9),Quarterly_kt!$B16:FT16)*INDEX(Fuel_Properties!$B$3:$IV$14,MATCH("GCV_Petrol_Regular",Fuel_Properties!$B$3:$B$14,0),MATCH(YEAR(FT$9),Fuel_Properties!$B$3:$EI$3,0))/1000</f>
        <v>0</v>
      </c>
      <c r="FU16" s="53">
        <f>SUMPRODUCT(--(FU$9=Quarterly_kt!$B$9:FU$9),Quarterly_kt!$B16:FU16)*INDEX(Fuel_Properties!$B$3:$IV$14,MATCH("GCV_Petrol_Regular",Fuel_Properties!$B$3:$B$14,0),MATCH(YEAR(FU$9),Fuel_Properties!$B$3:$EI$3,0))/1000</f>
        <v>0</v>
      </c>
      <c r="FV16" s="53">
        <f>SUMPRODUCT(--(FV$9=Quarterly_kt!$B$9:FV$9),Quarterly_kt!$B16:FV16)*INDEX(Fuel_Properties!$B$3:$IV$14,MATCH("GCV_Petrol_Regular",Fuel_Properties!$B$3:$B$14,0),MATCH(YEAR(FV$9),Fuel_Properties!$B$3:$EI$3,0))/1000</f>
        <v>0</v>
      </c>
      <c r="FW16" s="18"/>
      <c r="FX16" s="117"/>
      <c r="FY16" s="18"/>
    </row>
    <row r="17" spans="1:181" ht="15" x14ac:dyDescent="0.2">
      <c r="A17" s="27" t="s">
        <v>21</v>
      </c>
      <c r="B17" s="17">
        <f>SUM(B18:B21,B24:B26,B30)</f>
        <v>45.903844522966637</v>
      </c>
      <c r="C17" s="17">
        <f t="shared" ref="C17:BN17" si="17">SUM(C18:C21,C24:C26,C30)</f>
        <v>56.211260986476262</v>
      </c>
      <c r="D17" s="17">
        <f t="shared" si="17"/>
        <v>48.835668258052806</v>
      </c>
      <c r="E17" s="17">
        <f t="shared" si="17"/>
        <v>48.323003550583572</v>
      </c>
      <c r="F17" s="17">
        <f t="shared" si="17"/>
        <v>47.774021537782474</v>
      </c>
      <c r="G17" s="17">
        <f t="shared" si="17"/>
        <v>58.476192200117715</v>
      </c>
      <c r="H17" s="17">
        <f t="shared" si="17"/>
        <v>53.248578931568119</v>
      </c>
      <c r="I17" s="17">
        <f t="shared" si="17"/>
        <v>55.682172140570259</v>
      </c>
      <c r="J17" s="17">
        <f t="shared" si="17"/>
        <v>45.602645709712483</v>
      </c>
      <c r="K17" s="17">
        <f t="shared" si="17"/>
        <v>37.003025408971475</v>
      </c>
      <c r="L17" s="17">
        <f t="shared" si="17"/>
        <v>45.676830053033434</v>
      </c>
      <c r="M17" s="17">
        <f t="shared" si="17"/>
        <v>48.70115690557337</v>
      </c>
      <c r="N17" s="17">
        <f t="shared" si="17"/>
        <v>42.508148153769334</v>
      </c>
      <c r="O17" s="17">
        <f t="shared" si="17"/>
        <v>54.485161588157439</v>
      </c>
      <c r="P17" s="17">
        <f t="shared" si="17"/>
        <v>34.38383652454111</v>
      </c>
      <c r="Q17" s="17">
        <f t="shared" si="17"/>
        <v>46.47960980240461</v>
      </c>
      <c r="R17" s="17">
        <f t="shared" si="17"/>
        <v>41.494291911233681</v>
      </c>
      <c r="S17" s="17">
        <f t="shared" si="17"/>
        <v>37.372496605354073</v>
      </c>
      <c r="T17" s="17">
        <f t="shared" si="17"/>
        <v>41.592009180738422</v>
      </c>
      <c r="U17" s="17">
        <f t="shared" si="17"/>
        <v>40.104767982038041</v>
      </c>
      <c r="V17" s="17">
        <f t="shared" si="17"/>
        <v>45.278850742895273</v>
      </c>
      <c r="W17" s="17">
        <f t="shared" si="17"/>
        <v>43.385571578905918</v>
      </c>
      <c r="X17" s="17">
        <f t="shared" si="17"/>
        <v>47.056082006016894</v>
      </c>
      <c r="Y17" s="17">
        <f t="shared" si="17"/>
        <v>46.30988180944464</v>
      </c>
      <c r="Z17" s="17">
        <f t="shared" si="17"/>
        <v>55.489312274290299</v>
      </c>
      <c r="AA17" s="17">
        <f t="shared" si="17"/>
        <v>32.477718044098189</v>
      </c>
      <c r="AB17" s="17">
        <f t="shared" si="17"/>
        <v>50.505992143155595</v>
      </c>
      <c r="AC17" s="17">
        <f t="shared" si="17"/>
        <v>40.407085967358434</v>
      </c>
      <c r="AD17" s="17">
        <f t="shared" si="17"/>
        <v>43.472078553965567</v>
      </c>
      <c r="AE17" s="17">
        <f t="shared" si="17"/>
        <v>39.160259806609808</v>
      </c>
      <c r="AF17" s="17">
        <f t="shared" si="17"/>
        <v>36.44665231647803</v>
      </c>
      <c r="AG17" s="17">
        <f t="shared" si="17"/>
        <v>34.266301949064328</v>
      </c>
      <c r="AH17" s="17">
        <f t="shared" si="17"/>
        <v>45.622244258923665</v>
      </c>
      <c r="AI17" s="17">
        <f t="shared" si="17"/>
        <v>35.041713556079806</v>
      </c>
      <c r="AJ17" s="17">
        <f t="shared" si="17"/>
        <v>31.802028058971668</v>
      </c>
      <c r="AK17" s="17">
        <f t="shared" si="17"/>
        <v>27.066483472478097</v>
      </c>
      <c r="AL17" s="17">
        <f t="shared" si="17"/>
        <v>44.833017232138047</v>
      </c>
      <c r="AM17" s="17">
        <f t="shared" si="17"/>
        <v>29.635883462260548</v>
      </c>
      <c r="AN17" s="17">
        <f t="shared" si="17"/>
        <v>29.90825650725759</v>
      </c>
      <c r="AO17" s="17">
        <f t="shared" si="17"/>
        <v>37.009058627254419</v>
      </c>
      <c r="AP17" s="17">
        <f t="shared" si="17"/>
        <v>37.765493122605285</v>
      </c>
      <c r="AQ17" s="17">
        <f t="shared" si="17"/>
        <v>31.974782260010123</v>
      </c>
      <c r="AR17" s="17">
        <f t="shared" si="17"/>
        <v>40.476567303465337</v>
      </c>
      <c r="AS17" s="17">
        <f t="shared" si="17"/>
        <v>32.244043970944354</v>
      </c>
      <c r="AT17" s="17">
        <f t="shared" si="17"/>
        <v>33.856899078202559</v>
      </c>
      <c r="AU17" s="17">
        <f t="shared" si="17"/>
        <v>30.924233299376219</v>
      </c>
      <c r="AV17" s="17">
        <f t="shared" si="17"/>
        <v>33.349834242323041</v>
      </c>
      <c r="AW17" s="17">
        <f t="shared" si="17"/>
        <v>40.659822713416872</v>
      </c>
      <c r="AX17" s="17">
        <f t="shared" si="17"/>
        <v>28.943524850718724</v>
      </c>
      <c r="AY17" s="17">
        <f t="shared" si="17"/>
        <v>20.19615393561886</v>
      </c>
      <c r="AZ17" s="17">
        <f t="shared" si="17"/>
        <v>20.030269695937367</v>
      </c>
      <c r="BA17" s="17">
        <f t="shared" si="17"/>
        <v>28.118132539001095</v>
      </c>
      <c r="BB17" s="17">
        <f t="shared" si="17"/>
        <v>39.736680474864841</v>
      </c>
      <c r="BC17" s="17">
        <f t="shared" si="17"/>
        <v>29.3670204038735</v>
      </c>
      <c r="BD17" s="17">
        <f t="shared" si="17"/>
        <v>26.578914998145745</v>
      </c>
      <c r="BE17" s="17">
        <f t="shared" si="17"/>
        <v>40.492631344208178</v>
      </c>
      <c r="BF17" s="17">
        <f t="shared" si="17"/>
        <v>29.411990632032886</v>
      </c>
      <c r="BG17" s="17">
        <f t="shared" si="17"/>
        <v>27.318667451992646</v>
      </c>
      <c r="BH17" s="17">
        <f t="shared" si="17"/>
        <v>35.678737075019541</v>
      </c>
      <c r="BI17" s="17">
        <f t="shared" si="17"/>
        <v>34.781939527140246</v>
      </c>
      <c r="BJ17" s="17">
        <f t="shared" si="17"/>
        <v>33.688594502879276</v>
      </c>
      <c r="BK17" s="17">
        <f t="shared" si="17"/>
        <v>38.087140972538236</v>
      </c>
      <c r="BL17" s="17">
        <f t="shared" si="17"/>
        <v>42.38188782357993</v>
      </c>
      <c r="BM17" s="17">
        <f t="shared" si="17"/>
        <v>42.058699262061246</v>
      </c>
      <c r="BN17" s="17">
        <f t="shared" si="17"/>
        <v>42.249117677836082</v>
      </c>
      <c r="BO17" s="17">
        <f t="shared" ref="BO17:DZ17" si="18">SUM(BO18:BO21,BO24:BO26,BO30)</f>
        <v>40.606455466157222</v>
      </c>
      <c r="BP17" s="17">
        <f t="shared" si="18"/>
        <v>42.840964627799607</v>
      </c>
      <c r="BQ17" s="17">
        <f t="shared" si="18"/>
        <v>43.771492646511106</v>
      </c>
      <c r="BR17" s="17">
        <f t="shared" si="18"/>
        <v>41.205036138409362</v>
      </c>
      <c r="BS17" s="17">
        <f t="shared" si="18"/>
        <v>41.688827982835008</v>
      </c>
      <c r="BT17" s="17">
        <f t="shared" si="18"/>
        <v>46.895901469894909</v>
      </c>
      <c r="BU17" s="17">
        <f t="shared" si="18"/>
        <v>42.505787458674732</v>
      </c>
      <c r="BV17" s="17">
        <f t="shared" si="18"/>
        <v>44.937344703028849</v>
      </c>
      <c r="BW17" s="17">
        <f t="shared" si="18"/>
        <v>40.70168608199603</v>
      </c>
      <c r="BX17" s="17">
        <f t="shared" si="18"/>
        <v>42.076157183755704</v>
      </c>
      <c r="BY17" s="17">
        <f t="shared" si="18"/>
        <v>41.357907620464914</v>
      </c>
      <c r="BZ17" s="17">
        <f t="shared" si="18"/>
        <v>43.069444266577108</v>
      </c>
      <c r="CA17" s="17">
        <f t="shared" si="18"/>
        <v>51.438126388173835</v>
      </c>
      <c r="CB17" s="17">
        <f t="shared" si="18"/>
        <v>44.696051303042275</v>
      </c>
      <c r="CC17" s="17">
        <f t="shared" si="18"/>
        <v>46.430480330082219</v>
      </c>
      <c r="CD17" s="17">
        <f t="shared" si="18"/>
        <v>49.410900381203184</v>
      </c>
      <c r="CE17" s="17">
        <f t="shared" si="18"/>
        <v>55.861169264863257</v>
      </c>
      <c r="CF17" s="17">
        <f t="shared" si="18"/>
        <v>52.003381241053205</v>
      </c>
      <c r="CG17" s="17">
        <f t="shared" si="18"/>
        <v>51.097272192385418</v>
      </c>
      <c r="CH17" s="17">
        <f t="shared" si="18"/>
        <v>55.003055700520861</v>
      </c>
      <c r="CI17" s="17">
        <f t="shared" si="18"/>
        <v>54.708858023314477</v>
      </c>
      <c r="CJ17" s="17">
        <f t="shared" si="18"/>
        <v>55.920961038295893</v>
      </c>
      <c r="CK17" s="17">
        <f t="shared" si="18"/>
        <v>51.169571684212805</v>
      </c>
      <c r="CL17" s="17">
        <f t="shared" si="18"/>
        <v>65.080681388501645</v>
      </c>
      <c r="CM17" s="17">
        <f t="shared" si="18"/>
        <v>57.362913223701369</v>
      </c>
      <c r="CN17" s="17">
        <f t="shared" si="18"/>
        <v>60.053846715542335</v>
      </c>
      <c r="CO17" s="17">
        <f t="shared" si="18"/>
        <v>50.18699752469476</v>
      </c>
      <c r="CP17" s="17">
        <f t="shared" si="18"/>
        <v>69.812808031047979</v>
      </c>
      <c r="CQ17" s="17">
        <f t="shared" si="18"/>
        <v>59.259037438740975</v>
      </c>
      <c r="CR17" s="17">
        <f t="shared" si="18"/>
        <v>55.589682215732473</v>
      </c>
      <c r="CS17" s="17">
        <f t="shared" si="18"/>
        <v>54.95360806722946</v>
      </c>
      <c r="CT17" s="17">
        <f t="shared" si="18"/>
        <v>69.865747692012235</v>
      </c>
      <c r="CU17" s="17">
        <f t="shared" si="18"/>
        <v>64.644445565917948</v>
      </c>
      <c r="CV17" s="17">
        <f t="shared" si="18"/>
        <v>63.179504935371199</v>
      </c>
      <c r="CW17" s="17">
        <f t="shared" si="18"/>
        <v>64.250975592162433</v>
      </c>
      <c r="CX17" s="17">
        <f t="shared" si="18"/>
        <v>65.703350379622051</v>
      </c>
      <c r="CY17" s="17">
        <f t="shared" si="18"/>
        <v>71.759282700051628</v>
      </c>
      <c r="CZ17" s="17">
        <f t="shared" si="18"/>
        <v>71.167069127672249</v>
      </c>
      <c r="DA17" s="17">
        <f t="shared" si="18"/>
        <v>67.176819625999613</v>
      </c>
      <c r="DB17" s="17">
        <f t="shared" si="18"/>
        <v>64.415982252374249</v>
      </c>
      <c r="DC17" s="17">
        <f t="shared" si="18"/>
        <v>67.258554188539037</v>
      </c>
      <c r="DD17" s="17">
        <f t="shared" si="18"/>
        <v>71.606580901417587</v>
      </c>
      <c r="DE17" s="17">
        <f t="shared" si="18"/>
        <v>64.208848657536166</v>
      </c>
      <c r="DF17" s="17">
        <f t="shared" si="18"/>
        <v>68.706858549178889</v>
      </c>
      <c r="DG17" s="17">
        <f t="shared" si="18"/>
        <v>67.438973995824014</v>
      </c>
      <c r="DH17" s="17">
        <f t="shared" si="18"/>
        <v>73.81015713793434</v>
      </c>
      <c r="DI17" s="17">
        <f t="shared" si="18"/>
        <v>60.457919632492811</v>
      </c>
      <c r="DJ17" s="17">
        <f t="shared" si="18"/>
        <v>72.017066111439561</v>
      </c>
      <c r="DK17" s="17">
        <f t="shared" si="18"/>
        <v>74.47716216655833</v>
      </c>
      <c r="DL17" s="17">
        <f t="shared" si="18"/>
        <v>69.532377859309804</v>
      </c>
      <c r="DM17" s="17">
        <f t="shared" si="18"/>
        <v>71.132722499693557</v>
      </c>
      <c r="DN17" s="17">
        <f t="shared" si="18"/>
        <v>79.51440826902045</v>
      </c>
      <c r="DO17" s="17">
        <f t="shared" si="18"/>
        <v>74.358951034830184</v>
      </c>
      <c r="DP17" s="17">
        <f t="shared" si="18"/>
        <v>77.684212391869863</v>
      </c>
      <c r="DQ17" s="17">
        <f t="shared" si="18"/>
        <v>72.573524843196452</v>
      </c>
      <c r="DR17" s="17">
        <f t="shared" si="18"/>
        <v>73.541319781245733</v>
      </c>
      <c r="DS17" s="17">
        <f t="shared" si="18"/>
        <v>86.443517586910218</v>
      </c>
      <c r="DT17" s="17">
        <f t="shared" si="18"/>
        <v>69.680828863955909</v>
      </c>
      <c r="DU17" s="17">
        <f t="shared" si="18"/>
        <v>85.788930264615985</v>
      </c>
      <c r="DV17" s="17">
        <f t="shared" si="18"/>
        <v>82.355426631583299</v>
      </c>
      <c r="DW17" s="17">
        <f t="shared" si="18"/>
        <v>82.739991007030596</v>
      </c>
      <c r="DX17" s="17">
        <f t="shared" si="18"/>
        <v>66.009604785796768</v>
      </c>
      <c r="DY17" s="17">
        <f t="shared" si="18"/>
        <v>77.820477959449363</v>
      </c>
      <c r="DZ17" s="17">
        <f t="shared" si="18"/>
        <v>82.379672192988011</v>
      </c>
      <c r="EA17" s="17">
        <f t="shared" ref="EA17:FC17" si="19">SUM(EA18:EA21,EA24:EA26,EA30)</f>
        <v>72.456565496553182</v>
      </c>
      <c r="EB17" s="17">
        <f t="shared" si="19"/>
        <v>73.468698309997265</v>
      </c>
      <c r="EC17" s="17">
        <f t="shared" si="19"/>
        <v>81.091599581855121</v>
      </c>
      <c r="ED17" s="17">
        <f t="shared" si="19"/>
        <v>80.323117440104909</v>
      </c>
      <c r="EE17" s="17">
        <f t="shared" si="19"/>
        <v>82.60652161753363</v>
      </c>
      <c r="EF17" s="17">
        <f t="shared" si="19"/>
        <v>77.388188921744614</v>
      </c>
      <c r="EG17" s="17">
        <f t="shared" si="19"/>
        <v>82.930635039778934</v>
      </c>
      <c r="EH17" s="17">
        <f t="shared" si="19"/>
        <v>84.402801135236274</v>
      </c>
      <c r="EI17" s="17">
        <f t="shared" si="19"/>
        <v>80.684231404696092</v>
      </c>
      <c r="EJ17" s="17">
        <f t="shared" si="19"/>
        <v>72.628835943518197</v>
      </c>
      <c r="EK17" s="17">
        <f t="shared" si="19"/>
        <v>88.658657473521117</v>
      </c>
      <c r="EL17" s="17">
        <f t="shared" si="19"/>
        <v>87.278127989006535</v>
      </c>
      <c r="EM17" s="17">
        <f t="shared" si="19"/>
        <v>66.294023966435589</v>
      </c>
      <c r="EN17" s="17">
        <f t="shared" si="19"/>
        <v>82.805018945929476</v>
      </c>
      <c r="EO17" s="17">
        <f t="shared" si="19"/>
        <v>80.930636048273854</v>
      </c>
      <c r="EP17" s="17">
        <f t="shared" si="19"/>
        <v>79.502397240280359</v>
      </c>
      <c r="EQ17" s="17">
        <f t="shared" si="19"/>
        <v>84.531407280698787</v>
      </c>
      <c r="ER17" s="17">
        <f t="shared" si="19"/>
        <v>65.476920228957042</v>
      </c>
      <c r="ES17" s="17">
        <f t="shared" si="19"/>
        <v>82.751273697112524</v>
      </c>
      <c r="ET17" s="17">
        <f t="shared" si="19"/>
        <v>83.420243961314213</v>
      </c>
      <c r="EU17" s="17">
        <f t="shared" si="19"/>
        <v>84.034351572347475</v>
      </c>
      <c r="EV17" s="17">
        <f t="shared" si="19"/>
        <v>75.911100629022926</v>
      </c>
      <c r="EW17" s="17">
        <f t="shared" si="19"/>
        <v>82.608137271941303</v>
      </c>
      <c r="EX17" s="17">
        <f t="shared" si="19"/>
        <v>92.649331025194456</v>
      </c>
      <c r="EY17" s="17">
        <f t="shared" si="19"/>
        <v>74.369876729455186</v>
      </c>
      <c r="EZ17" s="17">
        <f t="shared" si="19"/>
        <v>79.930343237785976</v>
      </c>
      <c r="FA17" s="17">
        <f t="shared" si="19"/>
        <v>82.432445609530973</v>
      </c>
      <c r="FB17" s="17">
        <f t="shared" si="19"/>
        <v>89.369786613285598</v>
      </c>
      <c r="FC17" s="17">
        <f t="shared" si="19"/>
        <v>78.826683868577177</v>
      </c>
      <c r="FD17" s="17">
        <f t="shared" ref="FD17:FP17" si="20">SUM(FD18:FD21,FD24:FD26,FD30)</f>
        <v>78.625042313769768</v>
      </c>
      <c r="FE17" s="17">
        <f t="shared" si="20"/>
        <v>90.404876910059812</v>
      </c>
      <c r="FF17" s="17">
        <f t="shared" si="20"/>
        <v>80.524645000641272</v>
      </c>
      <c r="FG17" s="17">
        <f t="shared" si="20"/>
        <v>90.56241702061017</v>
      </c>
      <c r="FH17" s="17">
        <f t="shared" si="20"/>
        <v>77.179572443919199</v>
      </c>
      <c r="FI17" s="17">
        <f t="shared" si="20"/>
        <v>84.9669865976349</v>
      </c>
      <c r="FJ17" s="17">
        <f t="shared" si="20"/>
        <v>94.169293441555652</v>
      </c>
      <c r="FK17" s="17">
        <f t="shared" si="20"/>
        <v>85.841199550548708</v>
      </c>
      <c r="FL17" s="17">
        <f t="shared" si="20"/>
        <v>76.718895785587094</v>
      </c>
      <c r="FM17" s="17">
        <f t="shared" si="20"/>
        <v>78.795843119940443</v>
      </c>
      <c r="FN17" s="17">
        <f t="shared" si="20"/>
        <v>87.571097560010344</v>
      </c>
      <c r="FO17" s="17">
        <f t="shared" si="20"/>
        <v>91.215855871248209</v>
      </c>
      <c r="FP17" s="17">
        <f t="shared" si="20"/>
        <v>84.271578138688966</v>
      </c>
      <c r="FQ17" s="17">
        <f t="shared" ref="FQ17:FS17" si="21">SUM(FQ18:FQ21,FQ24:FQ26,FQ30)</f>
        <v>90.508382215962058</v>
      </c>
      <c r="FR17" s="17">
        <f t="shared" si="21"/>
        <v>87.999172157382233</v>
      </c>
      <c r="FS17" s="17">
        <f t="shared" si="21"/>
        <v>93.317417481651447</v>
      </c>
      <c r="FT17" s="17">
        <f t="shared" ref="FT17:FU17" si="22">SUM(FT18:FT21,FT24:FT26,FT30)</f>
        <v>84.21480513167775</v>
      </c>
      <c r="FU17" s="17">
        <f t="shared" si="22"/>
        <v>92.604494908853084</v>
      </c>
      <c r="FV17" s="17">
        <f t="shared" ref="FV17" si="23">SUM(FV18:FV21,FV24:FV26,FV30)</f>
        <v>99.71058380510965</v>
      </c>
      <c r="FW17" s="18"/>
      <c r="FX17" s="117"/>
      <c r="FY17" s="18"/>
    </row>
    <row r="18" spans="1:181" ht="15" x14ac:dyDescent="0.25">
      <c r="A18" s="49" t="s">
        <v>22</v>
      </c>
      <c r="B18" s="53">
        <v>24.981606059207031</v>
      </c>
      <c r="C18" s="53">
        <v>30.316080261166952</v>
      </c>
      <c r="D18" s="53">
        <v>29.957756306235471</v>
      </c>
      <c r="E18" s="53">
        <v>30.851835135587134</v>
      </c>
      <c r="F18" s="53">
        <v>19.430161568350051</v>
      </c>
      <c r="G18" s="53">
        <v>23.264423291566331</v>
      </c>
      <c r="H18" s="53">
        <v>22.395323802400959</v>
      </c>
      <c r="I18" s="53">
        <v>23.967002431292592</v>
      </c>
      <c r="J18" s="53">
        <v>20.920532779980284</v>
      </c>
      <c r="K18" s="53">
        <v>18.618240834401831</v>
      </c>
      <c r="L18" s="53">
        <v>25.518798317091299</v>
      </c>
      <c r="M18" s="53">
        <v>25.630790346340184</v>
      </c>
      <c r="N18" s="53">
        <v>21.156433052000352</v>
      </c>
      <c r="O18" s="53">
        <v>29.387101316286859</v>
      </c>
      <c r="P18" s="53">
        <v>16.909206164289451</v>
      </c>
      <c r="Q18" s="53">
        <v>21.903755273538302</v>
      </c>
      <c r="R18" s="53">
        <v>20.038194558919052</v>
      </c>
      <c r="S18" s="53">
        <v>14.4528908750352</v>
      </c>
      <c r="T18" s="53">
        <v>22.029479865884241</v>
      </c>
      <c r="U18" s="53">
        <v>15.38737526271872</v>
      </c>
      <c r="V18" s="53">
        <v>22.85638377341478</v>
      </c>
      <c r="W18" s="53">
        <v>20.629242237531241</v>
      </c>
      <c r="X18" s="53">
        <v>24.98775381254093</v>
      </c>
      <c r="Y18" s="53">
        <v>24.294999152050778</v>
      </c>
      <c r="Z18" s="53">
        <v>29.652567920322628</v>
      </c>
      <c r="AA18" s="53">
        <v>13.78613557083327</v>
      </c>
      <c r="AB18" s="53">
        <v>22.633249840568951</v>
      </c>
      <c r="AC18" s="53">
        <v>24.68366676522146</v>
      </c>
      <c r="AD18" s="53">
        <v>27.48917383052877</v>
      </c>
      <c r="AE18" s="53">
        <v>19.8457682552047</v>
      </c>
      <c r="AF18" s="53">
        <v>18.44427764025944</v>
      </c>
      <c r="AG18" s="53">
        <v>19.600283883864108</v>
      </c>
      <c r="AH18" s="53">
        <v>29.63859452943268</v>
      </c>
      <c r="AI18" s="53">
        <v>23.086930343308541</v>
      </c>
      <c r="AJ18" s="53">
        <v>15.764234006551321</v>
      </c>
      <c r="AK18" s="53">
        <v>1.3658992767E-3</v>
      </c>
      <c r="AL18" s="53">
        <v>16.4198300567244</v>
      </c>
      <c r="AM18" s="53">
        <v>19.126242431661513</v>
      </c>
      <c r="AN18" s="53">
        <v>17.800230225897639</v>
      </c>
      <c r="AO18" s="53">
        <v>15.983269906603802</v>
      </c>
      <c r="AP18" s="53">
        <v>21.860765157356401</v>
      </c>
      <c r="AQ18" s="53">
        <v>9.7944060431112803</v>
      </c>
      <c r="AR18" s="53">
        <v>17.017075866526078</v>
      </c>
      <c r="AS18" s="53">
        <v>22.901296012457237</v>
      </c>
      <c r="AT18" s="53">
        <v>16.361418865677201</v>
      </c>
      <c r="AU18" s="53">
        <v>12.797829944930399</v>
      </c>
      <c r="AV18" s="53">
        <v>0</v>
      </c>
      <c r="AW18" s="53">
        <v>11.018431731448999</v>
      </c>
      <c r="AX18" s="53">
        <v>14.578203537055199</v>
      </c>
      <c r="AY18" s="53">
        <v>7.4740541634467998</v>
      </c>
      <c r="AZ18" s="53">
        <v>8.6293840919114402</v>
      </c>
      <c r="BA18" s="53">
        <v>17.969964186714719</v>
      </c>
      <c r="BB18" s="53">
        <v>26.385256654570043</v>
      </c>
      <c r="BC18" s="53">
        <v>22.724823308912079</v>
      </c>
      <c r="BD18" s="53">
        <v>22.565078648921322</v>
      </c>
      <c r="BE18" s="53">
        <v>32.664369008447942</v>
      </c>
      <c r="BF18" s="53">
        <v>26.15921967394732</v>
      </c>
      <c r="BG18" s="53">
        <v>21.416485077167202</v>
      </c>
      <c r="BH18" s="53">
        <v>33.704029245541804</v>
      </c>
      <c r="BI18" s="53">
        <v>31.532440383819413</v>
      </c>
      <c r="BJ18" s="53">
        <v>28.50049352531488</v>
      </c>
      <c r="BK18" s="53">
        <v>34.393331329977933</v>
      </c>
      <c r="BL18" s="53">
        <v>39.668008444907443</v>
      </c>
      <c r="BM18" s="53">
        <v>35.317087041485763</v>
      </c>
      <c r="BN18" s="53">
        <v>36.474472709441145</v>
      </c>
      <c r="BO18" s="53">
        <v>33.315014667292083</v>
      </c>
      <c r="BP18" s="53">
        <v>36.980008052826179</v>
      </c>
      <c r="BQ18" s="53">
        <v>36.51260329874669</v>
      </c>
      <c r="BR18" s="53">
        <v>35.861334845883562</v>
      </c>
      <c r="BS18" s="53">
        <v>35.161654041095979</v>
      </c>
      <c r="BT18" s="53">
        <v>38.450149727521804</v>
      </c>
      <c r="BU18" s="53">
        <v>34.36626872905385</v>
      </c>
      <c r="BV18" s="53">
        <v>39.24175461444338</v>
      </c>
      <c r="BW18" s="53">
        <v>33.415075199491582</v>
      </c>
      <c r="BX18" s="53">
        <v>32.929596725119936</v>
      </c>
      <c r="BY18" s="53">
        <v>35.933089833460627</v>
      </c>
      <c r="BZ18" s="53">
        <v>36.836528784223738</v>
      </c>
      <c r="CA18" s="53">
        <v>42.639443563489024</v>
      </c>
      <c r="CB18" s="53">
        <v>39.114897114353482</v>
      </c>
      <c r="CC18" s="53">
        <v>39.789041788932984</v>
      </c>
      <c r="CD18" s="53">
        <v>39.782273910491597</v>
      </c>
      <c r="CE18" s="53">
        <v>45.426723259143415</v>
      </c>
      <c r="CF18" s="53">
        <v>46.328037635022433</v>
      </c>
      <c r="CG18" s="53">
        <v>44.301230393448932</v>
      </c>
      <c r="CH18" s="53">
        <v>41.537417546136126</v>
      </c>
      <c r="CI18" s="53">
        <v>44.528140595704343</v>
      </c>
      <c r="CJ18" s="53">
        <v>45.324876722450071</v>
      </c>
      <c r="CK18" s="53">
        <v>37.977421622702835</v>
      </c>
      <c r="CL18" s="53">
        <v>48.735650031619627</v>
      </c>
      <c r="CM18" s="53">
        <v>38.313977425130204</v>
      </c>
      <c r="CN18" s="53">
        <v>47.19558213976692</v>
      </c>
      <c r="CO18" s="53">
        <v>31.302098794846849</v>
      </c>
      <c r="CP18" s="53">
        <v>42.042054069949771</v>
      </c>
      <c r="CQ18" s="53">
        <v>45.200396343367302</v>
      </c>
      <c r="CR18" s="53">
        <v>43.637180416621561</v>
      </c>
      <c r="CS18" s="53">
        <v>37.434579728490434</v>
      </c>
      <c r="CT18" s="53">
        <v>50.932456294923135</v>
      </c>
      <c r="CU18" s="53">
        <v>49.606579436831211</v>
      </c>
      <c r="CV18" s="53">
        <v>50.973037760895679</v>
      </c>
      <c r="CW18" s="53">
        <v>50.995276891094939</v>
      </c>
      <c r="CX18" s="53">
        <v>42.52128888906492</v>
      </c>
      <c r="CY18" s="53">
        <v>52.797931918189505</v>
      </c>
      <c r="CZ18" s="53">
        <v>54.892092319039072</v>
      </c>
      <c r="DA18" s="53">
        <v>48.588201643071294</v>
      </c>
      <c r="DB18" s="53">
        <v>45.391945249347671</v>
      </c>
      <c r="DC18" s="53">
        <v>51.782556070861325</v>
      </c>
      <c r="DD18" s="53">
        <v>55.259350979684825</v>
      </c>
      <c r="DE18" s="53">
        <v>50.864190009867443</v>
      </c>
      <c r="DF18" s="53">
        <v>48.668863205030071</v>
      </c>
      <c r="DG18" s="53">
        <v>44.438925400046969</v>
      </c>
      <c r="DH18" s="53">
        <v>54.785824569120166</v>
      </c>
      <c r="DI18" s="53">
        <v>43.561327481933574</v>
      </c>
      <c r="DJ18" s="53">
        <v>50.460998699220092</v>
      </c>
      <c r="DK18" s="53">
        <v>52.980921038867308</v>
      </c>
      <c r="DL18" s="53">
        <v>52.656536195050471</v>
      </c>
      <c r="DM18" s="53">
        <v>49.190105906528359</v>
      </c>
      <c r="DN18" s="53">
        <v>55.331120426961029</v>
      </c>
      <c r="DO18" s="53">
        <v>53.412347651388046</v>
      </c>
      <c r="DP18" s="53">
        <v>58.157696542959336</v>
      </c>
      <c r="DQ18" s="53">
        <v>50.755689098354516</v>
      </c>
      <c r="DR18" s="53">
        <v>43.871749797778619</v>
      </c>
      <c r="DS18" s="53">
        <v>50.583783597877854</v>
      </c>
      <c r="DT18" s="53">
        <v>46.548282278358101</v>
      </c>
      <c r="DU18" s="53">
        <v>59.890578901739048</v>
      </c>
      <c r="DV18" s="53">
        <v>45.469871763997105</v>
      </c>
      <c r="DW18" s="53">
        <v>57.261186063189349</v>
      </c>
      <c r="DX18" s="53">
        <v>53.018364041933708</v>
      </c>
      <c r="DY18" s="53">
        <v>48.278276214048631</v>
      </c>
      <c r="DZ18" s="53">
        <v>59.123984755770991</v>
      </c>
      <c r="EA18" s="53">
        <v>44.511041621853821</v>
      </c>
      <c r="EB18" s="53">
        <v>53.680805591382594</v>
      </c>
      <c r="EC18" s="53">
        <v>51.026291314673237</v>
      </c>
      <c r="ED18" s="53">
        <v>45.416590606669743</v>
      </c>
      <c r="EE18" s="53">
        <v>51.612387861657297</v>
      </c>
      <c r="EF18" s="53">
        <v>53.017265260675742</v>
      </c>
      <c r="EG18" s="53">
        <v>50.122241713126186</v>
      </c>
      <c r="EH18" s="53">
        <v>57.41886786586528</v>
      </c>
      <c r="EI18" s="53">
        <v>47.25586287856639</v>
      </c>
      <c r="EJ18" s="53">
        <v>50.552393763982892</v>
      </c>
      <c r="EK18" s="53">
        <v>57.969393789182249</v>
      </c>
      <c r="EL18" s="53">
        <v>53.03330656186715</v>
      </c>
      <c r="EM18" s="53">
        <v>41.059207832096455</v>
      </c>
      <c r="EN18" s="53">
        <v>58.966126887319703</v>
      </c>
      <c r="EO18" s="53">
        <v>53.651828118799116</v>
      </c>
      <c r="EP18" s="53">
        <v>58.710178255320344</v>
      </c>
      <c r="EQ18" s="53">
        <v>57.082771864556861</v>
      </c>
      <c r="ER18" s="53">
        <v>51.237736915382293</v>
      </c>
      <c r="ES18" s="53">
        <v>56.571626046145717</v>
      </c>
      <c r="ET18" s="53">
        <v>59.612184442283933</v>
      </c>
      <c r="EU18" s="53">
        <v>61.408495377030043</v>
      </c>
      <c r="EV18" s="53">
        <v>60.328277759973481</v>
      </c>
      <c r="EW18" s="53">
        <v>54.121051206783463</v>
      </c>
      <c r="EX18" s="53">
        <v>69.236112528536239</v>
      </c>
      <c r="EY18" s="53">
        <v>46.389636647593349</v>
      </c>
      <c r="EZ18" s="53">
        <v>62.701745967527849</v>
      </c>
      <c r="FA18" s="53">
        <v>62.970666815650091</v>
      </c>
      <c r="FB18" s="53">
        <v>60.083010547920736</v>
      </c>
      <c r="FC18" s="53">
        <v>57.803958317663259</v>
      </c>
      <c r="FD18" s="53">
        <v>63.09654560501923</v>
      </c>
      <c r="FE18" s="53">
        <v>55.151409227431216</v>
      </c>
      <c r="FF18" s="53">
        <v>48.216784557527866</v>
      </c>
      <c r="FG18" s="53">
        <v>60.900530506653048</v>
      </c>
      <c r="FH18" s="53">
        <v>55.916196670240097</v>
      </c>
      <c r="FI18" s="53">
        <v>60.299959329109178</v>
      </c>
      <c r="FJ18" s="53">
        <v>65.678785450094878</v>
      </c>
      <c r="FK18" s="53">
        <v>51.252760880516249</v>
      </c>
      <c r="FL18" s="53">
        <v>62.306791420425533</v>
      </c>
      <c r="FM18" s="53">
        <v>54.206332531365959</v>
      </c>
      <c r="FN18" s="53">
        <v>62.333897495117185</v>
      </c>
      <c r="FO18" s="53">
        <v>55.743005382256101</v>
      </c>
      <c r="FP18" s="53">
        <v>60.918163824145651</v>
      </c>
      <c r="FQ18" s="53">
        <v>58.308826871119095</v>
      </c>
      <c r="FR18" s="53">
        <v>53.104887869259088</v>
      </c>
      <c r="FS18" s="53">
        <v>64.385436056895685</v>
      </c>
      <c r="FT18" s="53">
        <v>61.182122135576449</v>
      </c>
      <c r="FU18" s="53">
        <v>58.929139166451165</v>
      </c>
      <c r="FV18" s="53">
        <v>63.683869275920287</v>
      </c>
      <c r="FW18" s="18"/>
      <c r="FX18" s="117"/>
      <c r="FY18" s="18"/>
    </row>
    <row r="19" spans="1:181" ht="15" x14ac:dyDescent="0.25">
      <c r="A19" s="49" t="s">
        <v>23</v>
      </c>
      <c r="B19" s="53">
        <v>9.7676929373124004</v>
      </c>
      <c r="C19" s="53">
        <v>11.907935296431091</v>
      </c>
      <c r="D19" s="53">
        <v>9.7272597527704185</v>
      </c>
      <c r="E19" s="53">
        <v>8.0211564717751802</v>
      </c>
      <c r="F19" s="53">
        <v>13.648298153062788</v>
      </c>
      <c r="G19" s="53">
        <v>12.752506018993589</v>
      </c>
      <c r="H19" s="53">
        <v>9.85051698606458</v>
      </c>
      <c r="I19" s="53">
        <v>8.916873775854059</v>
      </c>
      <c r="J19" s="53">
        <v>12.930669766661209</v>
      </c>
      <c r="K19" s="53">
        <v>9.8131809438988711</v>
      </c>
      <c r="L19" s="53">
        <v>10.436757866463379</v>
      </c>
      <c r="M19" s="53">
        <v>12.268950741998388</v>
      </c>
      <c r="N19" s="53">
        <v>7.1689997462950394</v>
      </c>
      <c r="O19" s="53">
        <v>11.988446777853859</v>
      </c>
      <c r="P19" s="53">
        <v>7.961767402831919</v>
      </c>
      <c r="Q19" s="53">
        <v>6.8165202754526097</v>
      </c>
      <c r="R19" s="53">
        <v>8.9558974898353796</v>
      </c>
      <c r="S19" s="53">
        <v>5.1175701602196897</v>
      </c>
      <c r="T19" s="53">
        <v>9.1149149224319999</v>
      </c>
      <c r="U19" s="53">
        <v>11.46883543705523</v>
      </c>
      <c r="V19" s="53">
        <v>8.0408183407012004</v>
      </c>
      <c r="W19" s="53">
        <v>9.6940093976119801</v>
      </c>
      <c r="X19" s="53">
        <v>7.9139307404135284</v>
      </c>
      <c r="Y19" s="53">
        <v>6.3658123053647397</v>
      </c>
      <c r="Z19" s="53">
        <v>9.5092398738596398</v>
      </c>
      <c r="AA19" s="53">
        <v>4.7750052585929801</v>
      </c>
      <c r="AB19" s="53">
        <v>8.1749428758704799</v>
      </c>
      <c r="AC19" s="53">
        <v>7.8431271799302404</v>
      </c>
      <c r="AD19" s="53">
        <v>5.6763865414900803</v>
      </c>
      <c r="AE19" s="53">
        <v>7.953548571381349</v>
      </c>
      <c r="AF19" s="53">
        <v>3.6684325622677898</v>
      </c>
      <c r="AG19" s="53">
        <v>3.6790883989952401</v>
      </c>
      <c r="AH19" s="53">
        <v>6.0307839662887801</v>
      </c>
      <c r="AI19" s="53">
        <v>4.1239885997598194</v>
      </c>
      <c r="AJ19" s="53">
        <v>3.80360246914459</v>
      </c>
      <c r="AK19" s="53">
        <v>0</v>
      </c>
      <c r="AL19" s="53">
        <v>3.0932975304918897</v>
      </c>
      <c r="AM19" s="53">
        <v>2.8534257200249997</v>
      </c>
      <c r="AN19" s="53">
        <v>2.43612094985036</v>
      </c>
      <c r="AO19" s="53">
        <v>1.43117593066176</v>
      </c>
      <c r="AP19" s="53">
        <v>2.0144753458029196</v>
      </c>
      <c r="AQ19" s="53">
        <v>2.3564260528099901</v>
      </c>
      <c r="AR19" s="53">
        <v>1.5999004115658999</v>
      </c>
      <c r="AS19" s="53">
        <v>2.9325590284643699</v>
      </c>
      <c r="AT19" s="53">
        <v>1.4537495247236298</v>
      </c>
      <c r="AU19" s="53">
        <v>1.94690639589852</v>
      </c>
      <c r="AV19" s="53">
        <v>4.0343384674530004E-2</v>
      </c>
      <c r="AW19" s="53">
        <v>0</v>
      </c>
      <c r="AX19" s="53">
        <v>0</v>
      </c>
      <c r="AY19" s="53">
        <v>0</v>
      </c>
      <c r="AZ19" s="53">
        <v>0</v>
      </c>
      <c r="BA19" s="53">
        <v>0</v>
      </c>
      <c r="BB19" s="53">
        <v>0</v>
      </c>
      <c r="BC19" s="53">
        <v>0</v>
      </c>
      <c r="BD19" s="53">
        <v>0</v>
      </c>
      <c r="BE19" s="53">
        <v>0.84151399506119995</v>
      </c>
      <c r="BF19" s="53">
        <v>0</v>
      </c>
      <c r="BG19" s="53">
        <v>0</v>
      </c>
      <c r="BH19" s="53">
        <v>0</v>
      </c>
      <c r="BI19" s="53">
        <v>0</v>
      </c>
      <c r="BJ19" s="53">
        <v>0</v>
      </c>
      <c r="BK19" s="53">
        <v>0</v>
      </c>
      <c r="BL19" s="53">
        <v>0</v>
      </c>
      <c r="BM19" s="53">
        <v>0.76977996235139989</v>
      </c>
      <c r="BN19" s="53">
        <v>0.70423864301979999</v>
      </c>
      <c r="BO19" s="53">
        <v>1.2462659191009799</v>
      </c>
      <c r="BP19" s="53">
        <v>0</v>
      </c>
      <c r="BQ19" s="53">
        <v>0</v>
      </c>
      <c r="BR19" s="53">
        <v>1.0554135651156999</v>
      </c>
      <c r="BS19" s="53">
        <v>1.4956925719225</v>
      </c>
      <c r="BT19" s="53">
        <v>1.8955512838101001</v>
      </c>
      <c r="BU19" s="53">
        <v>1.1155718077874999</v>
      </c>
      <c r="BV19" s="53">
        <v>0.77577689863029997</v>
      </c>
      <c r="BW19" s="53">
        <v>1.5564646742133998</v>
      </c>
      <c r="BX19" s="53">
        <v>0.56493972945479998</v>
      </c>
      <c r="BY19" s="53">
        <v>0.73294838520539995</v>
      </c>
      <c r="BZ19" s="53">
        <v>1.4306234522978998</v>
      </c>
      <c r="CA19" s="53">
        <v>1.4613164332528998</v>
      </c>
      <c r="CB19" s="53">
        <v>0.90525405828969996</v>
      </c>
      <c r="CC19" s="53">
        <v>0.14250987157259998</v>
      </c>
      <c r="CD19" s="53">
        <v>1.4040858287644999</v>
      </c>
      <c r="CE19" s="53">
        <v>1.6223365333399</v>
      </c>
      <c r="CF19" s="53">
        <v>0</v>
      </c>
      <c r="CG19" s="53">
        <v>0</v>
      </c>
      <c r="CH19" s="53">
        <v>2.9247577651872998</v>
      </c>
      <c r="CI19" s="53">
        <v>0.47385240597450001</v>
      </c>
      <c r="CJ19" s="53">
        <v>0.471727507293</v>
      </c>
      <c r="CK19" s="53">
        <v>1.2475516258939998</v>
      </c>
      <c r="CL19" s="53">
        <v>2.3486269490517397</v>
      </c>
      <c r="CM19" s="53">
        <v>2.7305426200141598</v>
      </c>
      <c r="CN19" s="53">
        <v>1.4679746392230499</v>
      </c>
      <c r="CO19" s="53">
        <v>4.38626389783078</v>
      </c>
      <c r="CP19" s="53">
        <v>3.6513322106337998</v>
      </c>
      <c r="CQ19" s="53">
        <v>3.3372247342797299</v>
      </c>
      <c r="CR19" s="53">
        <v>3.2416043121073495</v>
      </c>
      <c r="CS19" s="53">
        <v>3.1633607334465501</v>
      </c>
      <c r="CT19" s="53">
        <v>5.6377625109569305</v>
      </c>
      <c r="CU19" s="53">
        <v>3.84837106299178</v>
      </c>
      <c r="CV19" s="53">
        <v>3.29123195779</v>
      </c>
      <c r="CW19" s="53">
        <v>3.7628650251416</v>
      </c>
      <c r="CX19" s="53">
        <v>3.6253606334628898</v>
      </c>
      <c r="CY19" s="53">
        <v>3.0776560303139</v>
      </c>
      <c r="CZ19" s="53">
        <v>2.8321594026446002</v>
      </c>
      <c r="DA19" s="53">
        <v>2.3085843675229998</v>
      </c>
      <c r="DB19" s="53">
        <v>1.8346375216071</v>
      </c>
      <c r="DC19" s="53">
        <v>2.4501555889117004</v>
      </c>
      <c r="DD19" s="53">
        <v>2.6667508920735199</v>
      </c>
      <c r="DE19" s="53">
        <v>2.8906328614749301</v>
      </c>
      <c r="DF19" s="53">
        <v>5.0047946915493497</v>
      </c>
      <c r="DG19" s="53">
        <v>6.5955312943517006</v>
      </c>
      <c r="DH19" s="53">
        <v>4.9072016050538698</v>
      </c>
      <c r="DI19" s="53">
        <v>2.9641177656274698</v>
      </c>
      <c r="DJ19" s="53">
        <v>5.8179238729801597</v>
      </c>
      <c r="DK19" s="53">
        <v>3.5348097004815999</v>
      </c>
      <c r="DL19" s="53">
        <v>4.4786106648805299</v>
      </c>
      <c r="DM19" s="53">
        <v>6.2201757222874789</v>
      </c>
      <c r="DN19" s="53">
        <v>4.0511174607412297</v>
      </c>
      <c r="DO19" s="53">
        <v>4.6699464953919296</v>
      </c>
      <c r="DP19" s="53">
        <v>4.6115353095901295</v>
      </c>
      <c r="DQ19" s="53">
        <v>4.3233270909118993</v>
      </c>
      <c r="DR19" s="53">
        <v>3.7563921494450598</v>
      </c>
      <c r="DS19" s="53">
        <v>4.9225745021811393</v>
      </c>
      <c r="DT19" s="53">
        <v>3.3699498996858894</v>
      </c>
      <c r="DU19" s="53">
        <v>4.0709893422362793</v>
      </c>
      <c r="DV19" s="53">
        <v>4.5459610192304005</v>
      </c>
      <c r="DW19" s="53">
        <v>4.4079843331029789</v>
      </c>
      <c r="DX19" s="53">
        <v>2.6326551834396099</v>
      </c>
      <c r="DY19" s="53">
        <v>3.1044769736714999</v>
      </c>
      <c r="DZ19" s="53">
        <v>1.4917260943836999</v>
      </c>
      <c r="EA19" s="53">
        <v>0.91800345037870001</v>
      </c>
      <c r="EB19" s="53">
        <v>1.7212444073380002</v>
      </c>
      <c r="EC19" s="53">
        <v>3.3545694784642599</v>
      </c>
      <c r="ED19" s="53">
        <v>3.61421201454068</v>
      </c>
      <c r="EE19" s="53">
        <v>2.5520505364521999</v>
      </c>
      <c r="EF19" s="53">
        <v>2.3141675365846801</v>
      </c>
      <c r="EG19" s="53">
        <v>3.4077752502978598</v>
      </c>
      <c r="EH19" s="53">
        <v>2.6292370698530796</v>
      </c>
      <c r="EI19" s="53">
        <v>3.7088988642370397</v>
      </c>
      <c r="EJ19" s="53">
        <v>1.5106140826636998</v>
      </c>
      <c r="EK19" s="53">
        <v>3.1822560202286096</v>
      </c>
      <c r="EL19" s="53">
        <v>3.3527381297453398</v>
      </c>
      <c r="EM19" s="53">
        <v>2.0641265792091001</v>
      </c>
      <c r="EN19" s="53">
        <v>2.29999063619388</v>
      </c>
      <c r="EO19" s="53">
        <v>3.8466127180005394</v>
      </c>
      <c r="EP19" s="53">
        <v>2.1737241312037998</v>
      </c>
      <c r="EQ19" s="53">
        <v>1.4944648526842998</v>
      </c>
      <c r="ER19" s="53">
        <v>1.7959172561918</v>
      </c>
      <c r="ES19" s="53">
        <v>3.58749128564981</v>
      </c>
      <c r="ET19" s="53">
        <v>2.4572806349541798</v>
      </c>
      <c r="EU19" s="53">
        <v>1.1294544791732999</v>
      </c>
      <c r="EV19" s="53">
        <v>0.60932650191280002</v>
      </c>
      <c r="EW19" s="53">
        <v>0.38872320873814004</v>
      </c>
      <c r="EX19" s="53">
        <v>0.76878834296669996</v>
      </c>
      <c r="EY19" s="53">
        <v>3.4849300363240294</v>
      </c>
      <c r="EZ19" s="53">
        <v>1.0459699742974999</v>
      </c>
      <c r="FA19" s="53">
        <v>1.1061280910895599</v>
      </c>
      <c r="FB19" s="53">
        <v>2.5124342816141798</v>
      </c>
      <c r="FC19" s="53">
        <v>0.74633722668961999</v>
      </c>
      <c r="FD19" s="53">
        <v>0.97070117585034998</v>
      </c>
      <c r="FE19" s="53">
        <v>2.6804901930743998</v>
      </c>
      <c r="FF19" s="53">
        <v>2.91877808934459</v>
      </c>
      <c r="FG19" s="53">
        <v>2.10606636669994</v>
      </c>
      <c r="FH19" s="53">
        <v>0.72107600785050008</v>
      </c>
      <c r="FI19" s="53">
        <v>3.3606314703114402</v>
      </c>
      <c r="FJ19" s="53">
        <v>1.8838683840857402</v>
      </c>
      <c r="FK19" s="53">
        <v>5.800646267014411</v>
      </c>
      <c r="FL19" s="53">
        <v>1.0948425413942799</v>
      </c>
      <c r="FM19" s="53">
        <v>0.8789055790186</v>
      </c>
      <c r="FN19" s="53">
        <v>2.3818947291595896</v>
      </c>
      <c r="FO19" s="53">
        <v>3.1774096769851599</v>
      </c>
      <c r="FP19" s="53">
        <v>1.3577647998311331</v>
      </c>
      <c r="FQ19" s="53">
        <v>0.96532427419593247</v>
      </c>
      <c r="FR19" s="53">
        <v>3.786463490166553</v>
      </c>
      <c r="FS19" s="53">
        <v>1.9337856076820521</v>
      </c>
      <c r="FT19" s="53">
        <v>0.45330419743664974</v>
      </c>
      <c r="FU19" s="53">
        <v>1.1080099258301961</v>
      </c>
      <c r="FV19" s="53">
        <v>1.6924087613934999</v>
      </c>
      <c r="FW19" s="18"/>
      <c r="FX19" s="117"/>
      <c r="FY19" s="18"/>
    </row>
    <row r="20" spans="1:181" ht="15" x14ac:dyDescent="0.25">
      <c r="A20" s="49" t="s">
        <v>24</v>
      </c>
      <c r="B20" s="53">
        <f>SUMPRODUCT(--(B$9=Quarterly_kt!$B$9:FC$9),Quarterly_kt!$B20:FC20)/Fuel_Properties!$D$49</f>
        <v>0</v>
      </c>
      <c r="C20" s="53">
        <f>SUMPRODUCT(--(C$9=Quarterly_kt!$B$9:FC$9),Quarterly_kt!$B20:FC20)/Fuel_Properties!$D$49</f>
        <v>0</v>
      </c>
      <c r="D20" s="53">
        <f>SUMPRODUCT(--(D$9=Quarterly_kt!$B$9:FC$9),Quarterly_kt!$B20:FC20)/Fuel_Properties!$D$49</f>
        <v>0</v>
      </c>
      <c r="E20" s="53">
        <f>SUMPRODUCT(--(E$9=Quarterly_kt!$B$9:FC$9),Quarterly_kt!$B20:FC20)/Fuel_Properties!$D$49</f>
        <v>0</v>
      </c>
      <c r="F20" s="53">
        <f>SUMPRODUCT(--(F$9=Quarterly_kt!$B$9:FC$9),Quarterly_kt!$B20:FC20)/Fuel_Properties!$D$49</f>
        <v>0</v>
      </c>
      <c r="G20" s="53">
        <f>SUMPRODUCT(--(G$9=Quarterly_kt!$B$9:FC$9),Quarterly_kt!$B20:FC20)/Fuel_Properties!$D$49</f>
        <v>0</v>
      </c>
      <c r="H20" s="53">
        <f>SUMPRODUCT(--(H$9=Quarterly_kt!$B$9:FC$9),Quarterly_kt!$B20:FC20)/Fuel_Properties!$D$49</f>
        <v>0</v>
      </c>
      <c r="I20" s="53">
        <f>SUMPRODUCT(--(I$9=Quarterly_kt!$B$9:FC$9),Quarterly_kt!$B20:FC20)/Fuel_Properties!$D$49</f>
        <v>0</v>
      </c>
      <c r="J20" s="53">
        <f>SUMPRODUCT(--(J$9=Quarterly_kt!$B$9:FC$9),Quarterly_kt!$B20:FC20)/Fuel_Properties!$D$49</f>
        <v>0</v>
      </c>
      <c r="K20" s="53">
        <f>SUMPRODUCT(--(K$9=Quarterly_kt!$B$9:FC$9),Quarterly_kt!$B20:FC20)/Fuel_Properties!$D$49</f>
        <v>0</v>
      </c>
      <c r="L20" s="53">
        <f>SUMPRODUCT(--(L$9=Quarterly_kt!$B$9:FC$9),Quarterly_kt!$B20:FC20)/Fuel_Properties!$D$49</f>
        <v>0</v>
      </c>
      <c r="M20" s="53">
        <f>SUMPRODUCT(--(M$9=Quarterly_kt!$B$9:FC$9),Quarterly_kt!$B20:FC20)/Fuel_Properties!$D$49</f>
        <v>0</v>
      </c>
      <c r="N20" s="53">
        <f>SUMPRODUCT(--(N$9=Quarterly_kt!$B$9:FC$9),Quarterly_kt!$B20:FC20)/Fuel_Properties!$D$49</f>
        <v>0</v>
      </c>
      <c r="O20" s="53">
        <f>SUMPRODUCT(--(O$9=Quarterly_kt!$B$9:FC$9),Quarterly_kt!$B20:FC20)/Fuel_Properties!$D$49</f>
        <v>0</v>
      </c>
      <c r="P20" s="53">
        <f>SUMPRODUCT(--(P$9=Quarterly_kt!$B$9:FC$9),Quarterly_kt!$B20:FC20)/Fuel_Properties!$D$49</f>
        <v>0</v>
      </c>
      <c r="Q20" s="53">
        <f>SUMPRODUCT(--(Q$9=Quarterly_kt!$B$9:FC$9),Quarterly_kt!$B20:FC20)/Fuel_Properties!$D$49</f>
        <v>0</v>
      </c>
      <c r="R20" s="53">
        <f>SUMPRODUCT(--(R$9=Quarterly_kt!$B$9:FC$9),Quarterly_kt!$B20:FC20)/Fuel_Properties!$D$49</f>
        <v>0</v>
      </c>
      <c r="S20" s="53">
        <f>SUMPRODUCT(--(S$9=Quarterly_kt!$B$9:FC$9),Quarterly_kt!$B20:FC20)/Fuel_Properties!$D$49</f>
        <v>0</v>
      </c>
      <c r="T20" s="53">
        <f>SUMPRODUCT(--(T$9=Quarterly_kt!$B$9:FC$9),Quarterly_kt!$B20:FC20)/Fuel_Properties!$D$49</f>
        <v>0</v>
      </c>
      <c r="U20" s="53">
        <f>SUMPRODUCT(--(U$9=Quarterly_kt!$B$9:FC$9),Quarterly_kt!$B20:FC20)/Fuel_Properties!$D$49</f>
        <v>0</v>
      </c>
      <c r="V20" s="53">
        <f>SUMPRODUCT(--(V$9=Quarterly_kt!$B$9:FC$9),Quarterly_kt!$B20:FC20)/Fuel_Properties!$D$49</f>
        <v>0</v>
      </c>
      <c r="W20" s="53">
        <f>SUMPRODUCT(--(W$9=Quarterly_kt!$B$9:FC$9),Quarterly_kt!$B20:FC20)/Fuel_Properties!$D$49</f>
        <v>0</v>
      </c>
      <c r="X20" s="53">
        <f>SUMPRODUCT(--(X$9=Quarterly_kt!$B$9:FC$9),Quarterly_kt!$B20:FC20)/Fuel_Properties!$D$49</f>
        <v>0</v>
      </c>
      <c r="Y20" s="53">
        <f>SUMPRODUCT(--(Y$9=Quarterly_kt!$B$9:FC$9),Quarterly_kt!$B20:FC20)/Fuel_Properties!$D$49</f>
        <v>0</v>
      </c>
      <c r="Z20" s="53">
        <f>SUMPRODUCT(--(Z$9=Quarterly_kt!$B$9:FC$9),Quarterly_kt!$B20:FC20)/Fuel_Properties!$D$49</f>
        <v>0</v>
      </c>
      <c r="AA20" s="53">
        <f>SUMPRODUCT(--(AA$9=Quarterly_kt!$B$9:FC$9),Quarterly_kt!$B20:FC20)/Fuel_Properties!$D$49</f>
        <v>0</v>
      </c>
      <c r="AB20" s="53">
        <f>SUMPRODUCT(--(AB$9=Quarterly_kt!$B$9:FC$9),Quarterly_kt!$B20:FC20)/Fuel_Properties!$D$49</f>
        <v>0</v>
      </c>
      <c r="AC20" s="53">
        <f>SUMPRODUCT(--(AC$9=Quarterly_kt!$B$9:FC$9),Quarterly_kt!$B20:FC20)/Fuel_Properties!$D$49</f>
        <v>0</v>
      </c>
      <c r="AD20" s="53">
        <f>SUMPRODUCT(--(AD$9=Quarterly_kt!$B$9:FC$9),Quarterly_kt!$B20:FC20)/Fuel_Properties!$D$49</f>
        <v>0</v>
      </c>
      <c r="AE20" s="53">
        <f>SUMPRODUCT(--(AE$9=Quarterly_kt!$B$9:FC$9),Quarterly_kt!$B20:FC20)/Fuel_Properties!$D$49</f>
        <v>0</v>
      </c>
      <c r="AF20" s="53">
        <f>SUMPRODUCT(--(AF$9=Quarterly_kt!$B$9:FC$9),Quarterly_kt!$B20:FC20)/Fuel_Properties!$D$49</f>
        <v>0</v>
      </c>
      <c r="AG20" s="53">
        <f>SUMPRODUCT(--(AG$9=Quarterly_kt!$B$9:FC$9),Quarterly_kt!$B20:FC20)/Fuel_Properties!$D$49</f>
        <v>0</v>
      </c>
      <c r="AH20" s="53">
        <f>SUMPRODUCT(--(AH$9=Quarterly_kt!$B$9:FC$9),Quarterly_kt!$B20:FC20)/Fuel_Properties!$D$49</f>
        <v>0</v>
      </c>
      <c r="AI20" s="53">
        <f>SUMPRODUCT(--(AI$9=Quarterly_kt!$B$9:FC$9),Quarterly_kt!$B20:FC20)/Fuel_Properties!$D$49</f>
        <v>0</v>
      </c>
      <c r="AJ20" s="53">
        <f>SUMPRODUCT(--(AJ$9=Quarterly_kt!$B$9:FC$9),Quarterly_kt!$B20:FC20)/Fuel_Properties!$D$49</f>
        <v>0</v>
      </c>
      <c r="AK20" s="53">
        <f>SUMPRODUCT(--(AK$9=Quarterly_kt!$B$9:FC$9),Quarterly_kt!$B20:FC20)/Fuel_Properties!$D$49</f>
        <v>0</v>
      </c>
      <c r="AL20" s="53">
        <f>SUMPRODUCT(--(AL$9=Quarterly_kt!$B$9:FC$9),Quarterly_kt!$B20:FC20)/Fuel_Properties!$D$49</f>
        <v>0</v>
      </c>
      <c r="AM20" s="53">
        <f>SUMPRODUCT(--(AM$9=Quarterly_kt!$B$9:FC$9),Quarterly_kt!$B20:FC20)/Fuel_Properties!$D$49</f>
        <v>0</v>
      </c>
      <c r="AN20" s="53">
        <f>SUMPRODUCT(--(AN$9=Quarterly_kt!$B$9:FC$9),Quarterly_kt!$B20:FC20)/Fuel_Properties!$D$49</f>
        <v>0</v>
      </c>
      <c r="AO20" s="53">
        <f>SUMPRODUCT(--(AO$9=Quarterly_kt!$B$9:FC$9),Quarterly_kt!$B20:FC20)/Fuel_Properties!$D$49</f>
        <v>0</v>
      </c>
      <c r="AP20" s="53">
        <f>SUMPRODUCT(--(AP$9=Quarterly_kt!$B$9:FC$9),Quarterly_kt!$B20:FC20)/Fuel_Properties!$D$49</f>
        <v>0</v>
      </c>
      <c r="AQ20" s="53">
        <f>SUMPRODUCT(--(AQ$9=Quarterly_kt!$B$9:FC$9),Quarterly_kt!$B20:FC20)/Fuel_Properties!$D$49</f>
        <v>0</v>
      </c>
      <c r="AR20" s="53">
        <f>SUMPRODUCT(--(AR$9=Quarterly_kt!$B$9:FC$9),Quarterly_kt!$B20:FC20)/Fuel_Properties!$D$49</f>
        <v>0</v>
      </c>
      <c r="AS20" s="53">
        <f>SUMPRODUCT(--(AS$9=Quarterly_kt!$B$9:FC$9),Quarterly_kt!$B20:FC20)/Fuel_Properties!$D$49</f>
        <v>0</v>
      </c>
      <c r="AT20" s="53">
        <f>SUMPRODUCT(--(AT$9=Quarterly_kt!$B$9:FC$9),Quarterly_kt!$B20:FC20)/Fuel_Properties!$D$49</f>
        <v>0</v>
      </c>
      <c r="AU20" s="53">
        <f>SUMPRODUCT(--(AU$9=Quarterly_kt!$B$9:FC$9),Quarterly_kt!$B20:FC20)/Fuel_Properties!$D$49</f>
        <v>0</v>
      </c>
      <c r="AV20" s="53">
        <f>SUMPRODUCT(--(AV$9=Quarterly_kt!$B$9:FC$9),Quarterly_kt!$B20:FC20)/Fuel_Properties!$D$49</f>
        <v>0</v>
      </c>
      <c r="AW20" s="53">
        <f>SUMPRODUCT(--(AW$9=Quarterly_kt!$B$9:FC$9),Quarterly_kt!$B20:FC20)/Fuel_Properties!$D$49</f>
        <v>0</v>
      </c>
      <c r="AX20" s="53">
        <f>SUMPRODUCT(--(AX$9=Quarterly_kt!$B$9:FC$9),Quarterly_kt!$B20:FC20)/Fuel_Properties!$D$49</f>
        <v>0</v>
      </c>
      <c r="AY20" s="53">
        <f>SUMPRODUCT(--(AY$9=Quarterly_kt!$B$9:FC$9),Quarterly_kt!$B20:FC20)/Fuel_Properties!$D$49</f>
        <v>0</v>
      </c>
      <c r="AZ20" s="53">
        <f>SUMPRODUCT(--(AZ$9=Quarterly_kt!$B$9:FC$9),Quarterly_kt!$B20:FC20)/Fuel_Properties!$D$49</f>
        <v>0</v>
      </c>
      <c r="BA20" s="53">
        <f>SUMPRODUCT(--(BA$9=Quarterly_kt!$B$9:FC$9),Quarterly_kt!$B20:FC20)/Fuel_Properties!$D$49</f>
        <v>0</v>
      </c>
      <c r="BB20" s="53">
        <f>SUMPRODUCT(--(BB$9=Quarterly_kt!$B$9:FC$9),Quarterly_kt!$B20:FC20)/Fuel_Properties!$D$49</f>
        <v>0</v>
      </c>
      <c r="BC20" s="53">
        <f>SUMPRODUCT(--(BC$9=Quarterly_kt!$B$9:FC$9),Quarterly_kt!$B20:FC20)/Fuel_Properties!$D$49</f>
        <v>0</v>
      </c>
      <c r="BD20" s="53">
        <f>SUMPRODUCT(--(BD$9=Quarterly_kt!$B$9:FC$9),Quarterly_kt!$B20:FC20)/Fuel_Properties!$D$49</f>
        <v>0</v>
      </c>
      <c r="BE20" s="53">
        <f>SUMPRODUCT(--(BE$9=Quarterly_kt!$B$9:FC$9),Quarterly_kt!$B20:FC20)/Fuel_Properties!$D$49</f>
        <v>0</v>
      </c>
      <c r="BF20" s="53">
        <f>SUMPRODUCT(--(BF$9=Quarterly_kt!$B$9:FC$9),Quarterly_kt!$B20:FC20)/Fuel_Properties!$D$49</f>
        <v>0</v>
      </c>
      <c r="BG20" s="53">
        <f>SUMPRODUCT(--(BG$9=Quarterly_kt!$B$9:FC$9),Quarterly_kt!$B20:FC20)/Fuel_Properties!$D$49</f>
        <v>0</v>
      </c>
      <c r="BH20" s="53">
        <f>SUMPRODUCT(--(BH$9=Quarterly_kt!$B$9:FC$9),Quarterly_kt!$B20:FC20)/Fuel_Properties!$D$49</f>
        <v>0</v>
      </c>
      <c r="BI20" s="53">
        <f>SUMPRODUCT(--(BI$9=Quarterly_kt!$B$9:FC$9),Quarterly_kt!$B20:FC20)/Fuel_Properties!$D$49</f>
        <v>0</v>
      </c>
      <c r="BJ20" s="53">
        <f>SUMPRODUCT(--(BJ$9=Quarterly_kt!$B$9:FC$9),Quarterly_kt!$B20:FC20)/Fuel_Properties!$D$49</f>
        <v>0</v>
      </c>
      <c r="BK20" s="53">
        <f>SUMPRODUCT(--(BK$9=Quarterly_kt!$B$9:FC$9),Quarterly_kt!$B20:FC20)/Fuel_Properties!$D$49</f>
        <v>0</v>
      </c>
      <c r="BL20" s="53">
        <f>SUMPRODUCT(--(BL$9=Quarterly_kt!$B$9:FC$9),Quarterly_kt!$B20:FC20)/Fuel_Properties!$D$49</f>
        <v>0</v>
      </c>
      <c r="BM20" s="53">
        <f>SUMPRODUCT(--(BM$9=Quarterly_kt!$B$9:FC$9),Quarterly_kt!$B20:FC20)/Fuel_Properties!$D$49</f>
        <v>0</v>
      </c>
      <c r="BN20" s="53">
        <f>SUMPRODUCT(--(BN$9=Quarterly_kt!$B$9:FC$9),Quarterly_kt!$B20:FC20)/Fuel_Properties!$D$49</f>
        <v>0</v>
      </c>
      <c r="BO20" s="53">
        <f>SUMPRODUCT(--(BO$9=Quarterly_kt!$B$9:FC$9),Quarterly_kt!$B20:FC20)/Fuel_Properties!$D$49</f>
        <v>0</v>
      </c>
      <c r="BP20" s="53">
        <f>SUMPRODUCT(--(BP$9=Quarterly_kt!$B$9:FC$9),Quarterly_kt!$B20:FC20)/Fuel_Properties!$D$49</f>
        <v>0</v>
      </c>
      <c r="BQ20" s="53">
        <f>SUMPRODUCT(--(BQ$9=Quarterly_kt!$B$9:FC$9),Quarterly_kt!$B20:FC20)/Fuel_Properties!$D$49</f>
        <v>0</v>
      </c>
      <c r="BR20" s="53">
        <f>SUMPRODUCT(--(BR$9=Quarterly_kt!$B$9:FC$9),Quarterly_kt!$B20:FC20)/Fuel_Properties!$D$49</f>
        <v>0</v>
      </c>
      <c r="BS20" s="53">
        <f>SUMPRODUCT(--(BS$9=Quarterly_kt!$B$9:FC$9),Quarterly_kt!$B20:FC20)/Fuel_Properties!$D$49</f>
        <v>0</v>
      </c>
      <c r="BT20" s="53">
        <f>SUMPRODUCT(--(BT$9=Quarterly_kt!$B$9:FC$9),Quarterly_kt!$B20:FC20)/Fuel_Properties!$D$49</f>
        <v>0</v>
      </c>
      <c r="BU20" s="53">
        <f>SUMPRODUCT(--(BU$9=Quarterly_kt!$B$9:FC$9),Quarterly_kt!$B20:FC20)/Fuel_Properties!$D$49</f>
        <v>0</v>
      </c>
      <c r="BV20" s="53">
        <f>SUMPRODUCT(--(BV$9=Quarterly_kt!$B$9:FC$9),Quarterly_kt!$B20:FC20)/Fuel_Properties!$D$49</f>
        <v>0</v>
      </c>
      <c r="BW20" s="53">
        <f>SUMPRODUCT(--(BW$9=Quarterly_kt!$B$9:FC$9),Quarterly_kt!$B20:FC20)/Fuel_Properties!$D$49</f>
        <v>0</v>
      </c>
      <c r="BX20" s="53">
        <f>SUMPRODUCT(--(BX$9=Quarterly_kt!$B$9:FC$9),Quarterly_kt!$B20:FC20)/Fuel_Properties!$D$49</f>
        <v>0</v>
      </c>
      <c r="BY20" s="53">
        <f>SUMPRODUCT(--(BY$9=Quarterly_kt!$B$9:FC$9),Quarterly_kt!$B20:FC20)/Fuel_Properties!$D$49</f>
        <v>0</v>
      </c>
      <c r="BZ20" s="53">
        <f>SUMPRODUCT(--(BZ$9=Quarterly_kt!$B$9:FC$9),Quarterly_kt!$B20:FC20)/Fuel_Properties!$D$49</f>
        <v>0</v>
      </c>
      <c r="CA20" s="53">
        <f>SUMPRODUCT(--(CA$9=Quarterly_kt!$B$9:FC$9),Quarterly_kt!$B20:FC20)/Fuel_Properties!$D$49</f>
        <v>0</v>
      </c>
      <c r="CB20" s="53">
        <f>SUMPRODUCT(--(CB$9=Quarterly_kt!$B$9:FC$9),Quarterly_kt!$B20:FC20)/Fuel_Properties!$D$49</f>
        <v>0</v>
      </c>
      <c r="CC20" s="53">
        <f>SUMPRODUCT(--(CC$9=Quarterly_kt!$B$9:FC$9),Quarterly_kt!$B20:FC20)/Fuel_Properties!$D$49</f>
        <v>0</v>
      </c>
      <c r="CD20" s="53">
        <f>SUMPRODUCT(--(CD$9=Quarterly_kt!$B$9:FC$9),Quarterly_kt!$B20:FC20)/Fuel_Properties!$D$49</f>
        <v>0</v>
      </c>
      <c r="CE20" s="53">
        <f>SUMPRODUCT(--(CE$9=Quarterly_kt!$B$9:FC$9),Quarterly_kt!$B20:FC20)/Fuel_Properties!$D$49</f>
        <v>0</v>
      </c>
      <c r="CF20" s="53">
        <f>SUMPRODUCT(--(CF$9=Quarterly_kt!$B$9:FC$9),Quarterly_kt!$B20:FC20)/Fuel_Properties!$D$49</f>
        <v>0</v>
      </c>
      <c r="CG20" s="53">
        <f>SUMPRODUCT(--(CG$9=Quarterly_kt!$B$9:FC$9),Quarterly_kt!$B20:FC20)/Fuel_Properties!$D$49</f>
        <v>0</v>
      </c>
      <c r="CH20" s="53">
        <f>SUMPRODUCT(--(CH$9=Quarterly_kt!$B$9:FC$9),Quarterly_kt!$B20:FC20)/Fuel_Properties!$D$49</f>
        <v>0</v>
      </c>
      <c r="CI20" s="53">
        <f>SUMPRODUCT(--(CI$9=Quarterly_kt!$B$9:FC$9),Quarterly_kt!$B20:FC20)/Fuel_Properties!$D$49</f>
        <v>0</v>
      </c>
      <c r="CJ20" s="53">
        <f>SUMPRODUCT(--(CJ$9=Quarterly_kt!$B$9:FC$9),Quarterly_kt!$B20:FC20)/Fuel_Properties!$D$49</f>
        <v>0</v>
      </c>
      <c r="CK20" s="53">
        <f>SUMPRODUCT(--(CK$9=Quarterly_kt!$B$9:FC$9),Quarterly_kt!$B20:FC20)/Fuel_Properties!$D$49</f>
        <v>0</v>
      </c>
      <c r="CL20" s="53">
        <f>SUMPRODUCT(--(CL$9=Quarterly_kt!$B$9:FC$9),Quarterly_kt!$B20:FC20)/Fuel_Properties!$D$49</f>
        <v>0</v>
      </c>
      <c r="CM20" s="53">
        <f>SUMPRODUCT(--(CM$9=Quarterly_kt!$B$9:FC$9),Quarterly_kt!$B20:FC20)/Fuel_Properties!$D$49</f>
        <v>0</v>
      </c>
      <c r="CN20" s="53">
        <f>SUMPRODUCT(--(CN$9=Quarterly_kt!$B$9:FC$9),Quarterly_kt!$B20:FC20)/Fuel_Properties!$D$49</f>
        <v>0</v>
      </c>
      <c r="CO20" s="53">
        <f>SUMPRODUCT(--(CO$9=Quarterly_kt!$B$9:FC$9),Quarterly_kt!$B20:FC20)/Fuel_Properties!$D$49</f>
        <v>0</v>
      </c>
      <c r="CP20" s="53">
        <f>SUMPRODUCT(--(CP$9=Quarterly_kt!$B$9:FC$9),Quarterly_kt!$B20:FC20)/Fuel_Properties!$D$49</f>
        <v>0</v>
      </c>
      <c r="CQ20" s="53">
        <f>SUMPRODUCT(--(CQ$9=Quarterly_kt!$B$9:FC$9),Quarterly_kt!$B20:FC20)/Fuel_Properties!$D$49</f>
        <v>0</v>
      </c>
      <c r="CR20" s="53">
        <f>SUMPRODUCT(--(CR$9=Quarterly_kt!$B$9:FC$9),Quarterly_kt!$B20:FC20)/Fuel_Properties!$D$49</f>
        <v>0</v>
      </c>
      <c r="CS20" s="53">
        <f>SUMPRODUCT(--(CS$9=Quarterly_kt!$B$9:FC$9),Quarterly_kt!$B20:FC20)/Fuel_Properties!$D$49</f>
        <v>0</v>
      </c>
      <c r="CT20" s="53">
        <f>SUMPRODUCT(--(CT$9=Quarterly_kt!$B$9:FC$9),Quarterly_kt!$B20:FC20)/Fuel_Properties!$D$49</f>
        <v>0</v>
      </c>
      <c r="CU20" s="53">
        <f>SUMPRODUCT(--(CU$9=Quarterly_kt!$B$9:FC$9),Quarterly_kt!$B20:FC20)/Fuel_Properties!$D$49</f>
        <v>0</v>
      </c>
      <c r="CV20" s="53">
        <f>SUMPRODUCT(--(CV$9=Quarterly_kt!$B$9:FC$9),Quarterly_kt!$B20:FC20)/Fuel_Properties!$D$49</f>
        <v>0</v>
      </c>
      <c r="CW20" s="53">
        <f>SUMPRODUCT(--(CW$9=Quarterly_kt!$B$9:FC$9),Quarterly_kt!$B20:FC20)/Fuel_Properties!$D$49</f>
        <v>0</v>
      </c>
      <c r="CX20" s="53">
        <f>SUMPRODUCT(--(CX$9=Quarterly_kt!$B$9:FC$9),Quarterly_kt!$B20:FC20)/Fuel_Properties!$D$49</f>
        <v>0</v>
      </c>
      <c r="CY20" s="53">
        <f>SUMPRODUCT(--(CY$9=Quarterly_kt!$B$9:FC$9),Quarterly_kt!$B20:FC20)/Fuel_Properties!$D$49</f>
        <v>0</v>
      </c>
      <c r="CZ20" s="53">
        <f>SUMPRODUCT(--(CZ$9=Quarterly_kt!$B$9:FC$9),Quarterly_kt!$B20:FC20)/Fuel_Properties!$D$49</f>
        <v>0</v>
      </c>
      <c r="DA20" s="53">
        <f>SUMPRODUCT(--(DA$9=Quarterly_kt!$B$9:FC$9),Quarterly_kt!$B20:FC20)/Fuel_Properties!$D$49</f>
        <v>0</v>
      </c>
      <c r="DB20" s="53">
        <f>SUMPRODUCT(--(DB$9=Quarterly_kt!$B$9:FC$9),Quarterly_kt!$B20:FC20)/Fuel_Properties!$D$49</f>
        <v>0</v>
      </c>
      <c r="DC20" s="53">
        <f>SUMPRODUCT(--(DC$9=Quarterly_kt!$B$9:FC$9),Quarterly_kt!$B20:FC20)/Fuel_Properties!$D$49</f>
        <v>0</v>
      </c>
      <c r="DD20" s="53">
        <f>SUMPRODUCT(--(DD$9=Quarterly_kt!$B$9:FC$9),Quarterly_kt!$B20:FC20)/Fuel_Properties!$D$49</f>
        <v>0</v>
      </c>
      <c r="DE20" s="53">
        <f>SUMPRODUCT(--(DE$9=Quarterly_kt!$B$9:FC$9),Quarterly_kt!$B20:FC20)/Fuel_Properties!$D$49</f>
        <v>0</v>
      </c>
      <c r="DF20" s="53">
        <f>SUMPRODUCT(--(DF$9=Quarterly_kt!$B$9:FC$9),Quarterly_kt!$B20:FC20)/Fuel_Properties!$D$49</f>
        <v>0</v>
      </c>
      <c r="DG20" s="53">
        <f>SUMPRODUCT(--(DG$9=Quarterly_kt!$B$9:FC$9),Quarterly_kt!$B20:FC20)/Fuel_Properties!$D$49</f>
        <v>0</v>
      </c>
      <c r="DH20" s="53">
        <f>SUMPRODUCT(--(DH$9=Quarterly_kt!$B$9:FC$9),Quarterly_kt!$B20:FC20)/Fuel_Properties!$D$49</f>
        <v>0</v>
      </c>
      <c r="DI20" s="53">
        <f>SUMPRODUCT(--(DI$9=Quarterly_kt!$B$9:FC$9),Quarterly_kt!$B20:FC20)/Fuel_Properties!$D$49</f>
        <v>0</v>
      </c>
      <c r="DJ20" s="53">
        <f>SUMPRODUCT(--(DJ$9=Quarterly_kt!$B$9:FC$9),Quarterly_kt!$B20:FC20)/Fuel_Properties!$D$49</f>
        <v>0</v>
      </c>
      <c r="DK20" s="53">
        <f>SUMPRODUCT(--(DK$9=Quarterly_kt!$B$9:FC$9),Quarterly_kt!$B20:FC20)/Fuel_Properties!$D$49</f>
        <v>0</v>
      </c>
      <c r="DL20" s="53">
        <f>SUMPRODUCT(--(DL$9=Quarterly_kt!$B$9:FC$9),Quarterly_kt!$B20:FC20)/Fuel_Properties!$D$49</f>
        <v>0</v>
      </c>
      <c r="DM20" s="53">
        <f>SUMPRODUCT(--(DM$9=Quarterly_kt!$B$9:FC$9),Quarterly_kt!$B20:FC20)/Fuel_Properties!$D$49</f>
        <v>0</v>
      </c>
      <c r="DN20" s="53">
        <f>SUMPRODUCT(--(DN$9=Quarterly_kt!$B$9:FC$9),Quarterly_kt!$B20:FC20)/Fuel_Properties!$D$49</f>
        <v>0</v>
      </c>
      <c r="DO20" s="53">
        <f>SUMPRODUCT(--(DO$9=Quarterly_kt!$B$9:FC$9),Quarterly_kt!$B20:FC20)/Fuel_Properties!$D$49</f>
        <v>8.3181381676427524E-2</v>
      </c>
      <c r="DP20" s="53">
        <f>SUMPRODUCT(--(DP$9=Quarterly_kt!$B$9:FC$9),Quarterly_kt!$B20:FC20)/Fuel_Properties!$D$49</f>
        <v>0.37492419276354316</v>
      </c>
      <c r="DQ20" s="53">
        <f>SUMPRODUCT(--(DQ$9=Quarterly_kt!$B$9:FC$9),Quarterly_kt!$B20:FC20)/Fuel_Properties!$D$49</f>
        <v>8.4638200933382132E-2</v>
      </c>
      <c r="DR20" s="53">
        <f>SUMPRODUCT(--(DR$9=Quarterly_kt!$B$9:FC$9),Quarterly_kt!$B20:FC20)/Fuel_Properties!$D$49</f>
        <v>0</v>
      </c>
      <c r="DS20" s="53">
        <f>SUMPRODUCT(--(DS$9=Quarterly_kt!$B$9:FC$9),Quarterly_kt!$B20:FC20)/Fuel_Properties!$D$49</f>
        <v>0.16189624450951684</v>
      </c>
      <c r="DT20" s="53">
        <f>SUMPRODUCT(--(DT$9=Quarterly_kt!$B$9:FC$9),Quarterly_kt!$B20:FC20)/Fuel_Properties!$D$49</f>
        <v>0.23020085285505121</v>
      </c>
      <c r="DU20" s="53">
        <f>SUMPRODUCT(--(DU$9=Quarterly_kt!$B$9:FC$9),Quarterly_kt!$B20:FC20)/Fuel_Properties!$D$49</f>
        <v>0</v>
      </c>
      <c r="DV20" s="53">
        <f>SUMPRODUCT(--(DV$9=Quarterly_kt!$B$9:FC$9),Quarterly_kt!$B20:FC20)/Fuel_Properties!$D$49</f>
        <v>0</v>
      </c>
      <c r="DW20" s="53">
        <f>SUMPRODUCT(--(DW$9=Quarterly_kt!$B$9:FC$9),Quarterly_kt!$B20:FC20)/Fuel_Properties!$D$49</f>
        <v>0.17756827510980966</v>
      </c>
      <c r="DX20" s="53">
        <f>SUMPRODUCT(--(DX$9=Quarterly_kt!$B$9:FC$9),Quarterly_kt!$B20:FC20)/Fuel_Properties!$D$49</f>
        <v>0.3951696687994144</v>
      </c>
      <c r="DY20" s="53">
        <f>SUMPRODUCT(--(DY$9=Quarterly_kt!$B$9:FC$9),Quarterly_kt!$B20:FC20)/Fuel_Properties!$D$49</f>
        <v>0</v>
      </c>
      <c r="DZ20" s="53">
        <f>SUMPRODUCT(--(DZ$9=Quarterly_kt!$B$9:FC$9),Quarterly_kt!$B20:FC20)/Fuel_Properties!$D$49</f>
        <v>0</v>
      </c>
      <c r="EA20" s="53">
        <f>SUMPRODUCT(--(EA$9=Quarterly_kt!$B$9:FC$9),Quarterly_kt!$B20:FC20)/Fuel_Properties!$D$49</f>
        <v>0.27593866564421665</v>
      </c>
      <c r="EB20" s="53">
        <f>SUMPRODUCT(--(EB$9=Quarterly_kt!$B$9:FC$9),Quarterly_kt!$B20:FC20)/Fuel_Properties!$D$49</f>
        <v>0.92890024858345532</v>
      </c>
      <c r="EC20" s="53">
        <f>SUMPRODUCT(--(EC$9=Quarterly_kt!$B$9:FC$9),Quarterly_kt!$B20:FC20)/Fuel_Properties!$D$49</f>
        <v>0.70292084771229868</v>
      </c>
      <c r="ED20" s="53">
        <f>SUMPRODUCT(--(ED$9=Quarterly_kt!$B$9:FC$9),Quarterly_kt!$B20:FC20)/Fuel_Properties!$D$49</f>
        <v>0.62457042428989751</v>
      </c>
      <c r="EE20" s="53">
        <f>SUMPRODUCT(--(EE$9=Quarterly_kt!$B$9:FC$9),Quarterly_kt!$B20:FC20)/Fuel_Properties!$D$49</f>
        <v>1.0368425199780382</v>
      </c>
      <c r="EF20" s="53">
        <f>SUMPRODUCT(--(EF$9=Quarterly_kt!$B$9:FC$9),Quarterly_kt!$B20:FC20)/Fuel_Properties!$D$49</f>
        <v>1.5376266213396779</v>
      </c>
      <c r="EG20" s="53">
        <f>SUMPRODUCT(--(EG$9=Quarterly_kt!$B$9:FC$9),Quarterly_kt!$B20:FC20)/Fuel_Properties!$D$49</f>
        <v>0.93335847012079054</v>
      </c>
      <c r="EH20" s="53">
        <f>SUMPRODUCT(--(EH$9=Quarterly_kt!$B$9:FC$9),Quarterly_kt!$B20:FC20)/Fuel_Properties!$D$49</f>
        <v>0.60224617676793557</v>
      </c>
      <c r="EI20" s="53">
        <f>SUMPRODUCT(--(EI$9=Quarterly_kt!$B$9:FC$9),Quarterly_kt!$B20:FC20)/Fuel_Properties!$D$49</f>
        <v>1.6484990764714496</v>
      </c>
      <c r="EJ20" s="53">
        <f>SUMPRODUCT(--(EJ$9=Quarterly_kt!$B$9:FC$9),Quarterly_kt!$B20:FC20)/Fuel_Properties!$D$49</f>
        <v>1.6193579994033676</v>
      </c>
      <c r="EK20" s="53">
        <f>SUMPRODUCT(--(EK$9=Quarterly_kt!$B$9:FC$9),Quarterly_kt!$B20:FC20)/Fuel_Properties!$D$49</f>
        <v>1.1176180286347002</v>
      </c>
      <c r="EL20" s="53">
        <f>SUMPRODUCT(--(EL$9=Quarterly_kt!$B$9:FC$9),Quarterly_kt!$B20:FC20)/Fuel_Properties!$D$49</f>
        <v>0.81829409746339687</v>
      </c>
      <c r="EM20" s="53">
        <f>SUMPRODUCT(--(EM$9=Quarterly_kt!$B$9:FC$9),Quarterly_kt!$B20:FC20)/Fuel_Properties!$D$49</f>
        <v>1.8003966227489019</v>
      </c>
      <c r="EN20" s="53">
        <f>SUMPRODUCT(--(EN$9=Quarterly_kt!$B$9:FC$9),Quarterly_kt!$B20:FC20)/Fuel_Properties!$D$49</f>
        <v>1.5207365659736456</v>
      </c>
      <c r="EO20" s="53">
        <f>SUMPRODUCT(--(EO$9=Quarterly_kt!$B$9:FC$9),Quarterly_kt!$B20:FC20)/Fuel_Properties!$D$49</f>
        <v>0.50847501258418748</v>
      </c>
      <c r="EP20" s="53">
        <f>SUMPRODUCT(--(EP$9=Quarterly_kt!$B$9:FC$9),Quarterly_kt!$B20:FC20)/Fuel_Properties!$D$49</f>
        <v>0.24063659192532938</v>
      </c>
      <c r="EQ20" s="53">
        <f>SUMPRODUCT(--(EQ$9=Quarterly_kt!$B$9:FC$9),Quarterly_kt!$B20:FC20)/Fuel_Properties!$D$49</f>
        <v>0.17143429409224012</v>
      </c>
      <c r="ER20" s="53">
        <f>SUMPRODUCT(--(ER$9=Quarterly_kt!$B$9:FC$9),Quarterly_kt!$B20:FC20)/Fuel_Properties!$D$49</f>
        <v>0</v>
      </c>
      <c r="ES20" s="53">
        <f>SUMPRODUCT(--(ES$9=Quarterly_kt!$B$9:FC$9),Quarterly_kt!$B20:FC20)/Fuel_Properties!$D$49</f>
        <v>7.9029271464128845E-2</v>
      </c>
      <c r="ET20" s="53">
        <f>SUMPRODUCT(--(ET$9=Quarterly_kt!$B$9:FC$9),Quarterly_kt!$B20:FC20)/Fuel_Properties!$D$49</f>
        <v>0</v>
      </c>
      <c r="EU20" s="53">
        <f>SUMPRODUCT(--(EU$9=Quarterly_kt!$B$9:FC$9),Quarterly_kt!$B20:FC20)/Fuel_Properties!$D$49</f>
        <v>0.11692464841874085</v>
      </c>
      <c r="EV20" s="53">
        <f>SUMPRODUCT(--(EV$9=Quarterly_kt!$B$9:FC$9),Quarterly_kt!$B20:FC20)/Fuel_Properties!$D$49</f>
        <v>0.18165494525988285</v>
      </c>
      <c r="EW20" s="53">
        <f>SUMPRODUCT(--(EW$9=Quarterly_kt!$B$9:FC$9),Quarterly_kt!$B20:FC20)/Fuel_Properties!$D$49</f>
        <v>0</v>
      </c>
      <c r="EX20" s="53">
        <f>SUMPRODUCT(--(EX$9=Quarterly_kt!$B$9:FC$9),Quarterly_kt!$B20:FC20)/Fuel_Properties!$D$49</f>
        <v>0</v>
      </c>
      <c r="EY20" s="53">
        <f>SUMPRODUCT(--(EY$9=Quarterly_kt!$B$9:FC$9),Quarterly_kt!$B20:FC20)/Fuel_Properties!$D$49</f>
        <v>0.20033899671669109</v>
      </c>
      <c r="EZ20" s="53">
        <f>SUMPRODUCT(--(EZ$9=Quarterly_kt!$B$9:FC$9),Quarterly_kt!$B20:FC20)/Fuel_Properties!$D$49</f>
        <v>0.30517772994509518</v>
      </c>
      <c r="FA20" s="53">
        <f>SUMPRODUCT(--(FA$9=Quarterly_kt!$B$9:FC$9),Quarterly_kt!$B20:FC20)/Fuel_Properties!$D$49</f>
        <v>0.38482737319912158</v>
      </c>
      <c r="FB20" s="53">
        <f>SUMPRODUCT(--(FB$9=Quarterly_kt!$B$9:FC$9),Quarterly_kt!$B20:FC20)/Fuel_Properties!$D$49</f>
        <v>0</v>
      </c>
      <c r="FC20" s="53">
        <f>SUMPRODUCT(--(FC$9=Quarterly_kt!$B$9:FC$9),Quarterly_kt!$B20:FC20)/Fuel_Properties!$D$49</f>
        <v>0</v>
      </c>
      <c r="FD20" s="53">
        <f>SUMPRODUCT(--(FD$9=Quarterly_kt!$B$9:FD$9),Quarterly_kt!$B20:FD20)/Fuel_Properties!$D$49</f>
        <v>0</v>
      </c>
      <c r="FE20" s="53">
        <f>SUMPRODUCT(--(FE$9=Quarterly_kt!$B$9:FE$9),Quarterly_kt!$B20:FE20)/Fuel_Properties!$D$49</f>
        <v>0</v>
      </c>
      <c r="FF20" s="53">
        <f>SUMPRODUCT(--(FF$9=Quarterly_kt!$B$9:FF$9),Quarterly_kt!$B20:FF20)/Fuel_Properties!$D$49</f>
        <v>0</v>
      </c>
      <c r="FG20" s="53">
        <f>SUMPRODUCT(--(FG$9=Quarterly_kt!$B$9:FG$9),Quarterly_kt!$B20:FG20)/Fuel_Properties!$D$49</f>
        <v>2.8030522170571014E-2</v>
      </c>
      <c r="FH20" s="53">
        <f>SUMPRODUCT(--(FH$9=Quarterly_kt!$B$9:FH$9),Quarterly_kt!$B20:FH20)/Fuel_Properties!$D$49</f>
        <v>0</v>
      </c>
      <c r="FI20" s="53">
        <f>SUMPRODUCT(--(FI$9=Quarterly_kt!$B$9:FI$9),Quarterly_kt!$B20:FI20)/Fuel_Properties!$D$49</f>
        <v>6.2998579934114202E-2</v>
      </c>
      <c r="FJ20" s="53">
        <f>SUMPRODUCT(--(FJ$9=Quarterly_kt!$B$9:FJ$9),Quarterly_kt!$B20:FJ20)/Fuel_Properties!$D$49</f>
        <v>0</v>
      </c>
      <c r="FK20" s="53">
        <f>SUMPRODUCT(--(FK$9=Quarterly_kt!$B$9:FK$9),Quarterly_kt!$B20:FK20)/Fuel_Properties!$D$49</f>
        <v>0</v>
      </c>
      <c r="FL20" s="53">
        <f>SUMPRODUCT(--(FL$9=Quarterly_kt!$B$9:FL$9),Quarterly_kt!$B20:FL20)/Fuel_Properties!$D$49</f>
        <v>0.1249057677964861</v>
      </c>
      <c r="FM20" s="53">
        <f>SUMPRODUCT(--(FM$9=Quarterly_kt!$B$9:FN$9),Quarterly_kt!$B20:FN20)/Fuel_Properties!$D$49</f>
        <v>0.24780862519033675</v>
      </c>
      <c r="FN20" s="53">
        <f>SUMPRODUCT(--(FN$9=Quarterly_kt!$B$9:FN$9),Quarterly_kt!$B20:FN20)/Fuel_Properties!$D$49</f>
        <v>7.4616981442166908E-3</v>
      </c>
      <c r="FO20" s="53">
        <f>SUMPRODUCT(--(FO$9=Quarterly_kt!$B$9:FO$9),Quarterly_kt!$B20:FO20)/Fuel_Properties!$D$49</f>
        <v>0.34033469958638357</v>
      </c>
      <c r="FP20" s="53">
        <f>SUMPRODUCT(--(FP$9=Quarterly_kt!$B$9:FP$9),Quarterly_kt!$B20:FP20)/Fuel_Properties!$D$49</f>
        <v>0.55577711449853584</v>
      </c>
      <c r="FQ20" s="53">
        <f>SUMPRODUCT(--(FQ$9=Quarterly_kt!$B$9:FQ$9),Quarterly_kt!$B20:FQ20)/Fuel_Properties!$D$49</f>
        <v>0.29479221920937043</v>
      </c>
      <c r="FR20" s="53">
        <f>SUMPRODUCT(--(FR$9=Quarterly_kt!$B$9:FR$9),Quarterly_kt!$B20:FR20)/Fuel_Properties!$D$49</f>
        <v>5.8242396211566613E-2</v>
      </c>
      <c r="FS20" s="53">
        <f>SUMPRODUCT(--(FS$9=Quarterly_kt!$B$9:FS$9),Quarterly_kt!$B20:FS20)/Fuel_Properties!$D$49</f>
        <v>0.21976985510248898</v>
      </c>
      <c r="FT20" s="53">
        <f>SUMPRODUCT(--(FT$9=Quarterly_kt!$B$9:FT$9),Quarterly_kt!$B20:FT20)/Fuel_Properties!$D$49</f>
        <v>0.43046270438140555</v>
      </c>
      <c r="FU20" s="53">
        <f>SUMPRODUCT(--(FU$9=Quarterly_kt!$B$9:FU$9),Quarterly_kt!$B20:FU20)/Fuel_Properties!$D$49</f>
        <v>0</v>
      </c>
      <c r="FV20" s="53">
        <f>SUMPRODUCT(--(FV$9=Quarterly_kt!$B$9:FV$9),Quarterly_kt!$B20:FV20)/Fuel_Properties!$D$49</f>
        <v>0</v>
      </c>
      <c r="FW20" s="18"/>
      <c r="FX20" s="117"/>
      <c r="FY20" s="18"/>
    </row>
    <row r="21" spans="1:181" ht="15" x14ac:dyDescent="0.25">
      <c r="A21" s="49" t="s">
        <v>25</v>
      </c>
      <c r="B21" s="53">
        <f>SUM(B22:B23)</f>
        <v>5.0910437541198732</v>
      </c>
      <c r="C21" s="53">
        <f t="shared" ref="C21:BN21" si="24">SUM(C22:C23)</f>
        <v>6.1146416006088247</v>
      </c>
      <c r="D21" s="53">
        <f t="shared" si="24"/>
        <v>2.7217299156951906</v>
      </c>
      <c r="E21" s="53">
        <f t="shared" si="24"/>
        <v>3.6333924757003788</v>
      </c>
      <c r="F21" s="53">
        <f t="shared" si="24"/>
        <v>4.7858189663696287</v>
      </c>
      <c r="G21" s="53">
        <f t="shared" si="24"/>
        <v>8.6181309271621718</v>
      </c>
      <c r="H21" s="53">
        <f t="shared" si="24"/>
        <v>8.5013878408813479</v>
      </c>
      <c r="I21" s="53">
        <f t="shared" si="24"/>
        <v>11.185956583423614</v>
      </c>
      <c r="J21" s="53">
        <f t="shared" si="24"/>
        <v>5.001146843070984</v>
      </c>
      <c r="K21" s="53">
        <f t="shared" si="24"/>
        <v>1.1755023906707762</v>
      </c>
      <c r="L21" s="53">
        <f t="shared" si="24"/>
        <v>2.6322570594787598</v>
      </c>
      <c r="M21" s="53">
        <f t="shared" si="24"/>
        <v>3.952963017234802</v>
      </c>
      <c r="N21" s="53">
        <f t="shared" si="24"/>
        <v>5.1571569154739381</v>
      </c>
      <c r="O21" s="53">
        <f t="shared" si="24"/>
        <v>4.768169914016724</v>
      </c>
      <c r="P21" s="53">
        <f t="shared" si="24"/>
        <v>2.7293268474197387</v>
      </c>
      <c r="Q21" s="53">
        <f t="shared" si="24"/>
        <v>7.4006157334136962</v>
      </c>
      <c r="R21" s="53">
        <f t="shared" si="24"/>
        <v>4.4024475724792484</v>
      </c>
      <c r="S21" s="53">
        <f t="shared" si="24"/>
        <v>7.6852185000991833</v>
      </c>
      <c r="T21" s="53">
        <f t="shared" si="24"/>
        <v>3.8486731624221804</v>
      </c>
      <c r="U21" s="53">
        <f t="shared" si="24"/>
        <v>4.2413881722640987</v>
      </c>
      <c r="V21" s="53">
        <f t="shared" si="24"/>
        <v>6.2804199987792959</v>
      </c>
      <c r="W21" s="53">
        <f t="shared" si="24"/>
        <v>3.4741262947082525</v>
      </c>
      <c r="X21" s="53">
        <f t="shared" si="24"/>
        <v>4.5626575530624383</v>
      </c>
      <c r="Y21" s="53">
        <f t="shared" si="24"/>
        <v>4.9984258220291133</v>
      </c>
      <c r="Z21" s="53">
        <f t="shared" si="24"/>
        <v>7.2005302201080328</v>
      </c>
      <c r="AA21" s="53">
        <f t="shared" si="24"/>
        <v>5.0897696246719359</v>
      </c>
      <c r="AB21" s="53">
        <f t="shared" si="24"/>
        <v>6.2597507877349852</v>
      </c>
      <c r="AC21" s="53">
        <f t="shared" si="24"/>
        <v>1.518148832206726</v>
      </c>
      <c r="AD21" s="53">
        <f t="shared" si="24"/>
        <v>2.534243471946716</v>
      </c>
      <c r="AE21" s="53">
        <f t="shared" si="24"/>
        <v>4.275459337501526</v>
      </c>
      <c r="AF21" s="53">
        <f t="shared" si="24"/>
        <v>7.7917262839508048</v>
      </c>
      <c r="AG21" s="53">
        <f t="shared" si="24"/>
        <v>3.0956626586914058</v>
      </c>
      <c r="AH21" s="53">
        <f t="shared" si="24"/>
        <v>2.3467104932022091</v>
      </c>
      <c r="AI21" s="53">
        <f t="shared" si="24"/>
        <v>2.5673708375930788</v>
      </c>
      <c r="AJ21" s="53">
        <f t="shared" si="24"/>
        <v>4.0774973732757571</v>
      </c>
      <c r="AK21" s="53">
        <f t="shared" si="24"/>
        <v>10.052786964263916</v>
      </c>
      <c r="AL21" s="53">
        <f t="shared" si="24"/>
        <v>13.048607200813292</v>
      </c>
      <c r="AM21" s="53">
        <f t="shared" si="24"/>
        <v>1.5680758305740354</v>
      </c>
      <c r="AN21" s="53">
        <f t="shared" si="24"/>
        <v>2.3715373989868165</v>
      </c>
      <c r="AO21" s="53">
        <f t="shared" si="24"/>
        <v>8.153437477226257</v>
      </c>
      <c r="AP21" s="53">
        <f t="shared" si="24"/>
        <v>4.4946567925262455</v>
      </c>
      <c r="AQ21" s="53">
        <f t="shared" si="24"/>
        <v>6.6166957930755617</v>
      </c>
      <c r="AR21" s="53">
        <f t="shared" si="24"/>
        <v>9.6286429915046696</v>
      </c>
      <c r="AS21" s="53">
        <f t="shared" si="24"/>
        <v>0.95455890640258789</v>
      </c>
      <c r="AT21" s="53">
        <f t="shared" si="24"/>
        <v>4.2888612916946407</v>
      </c>
      <c r="AU21" s="53">
        <f t="shared" si="24"/>
        <v>5.8949041749572748</v>
      </c>
      <c r="AV21" s="53">
        <f t="shared" si="24"/>
        <v>14.808944374790192</v>
      </c>
      <c r="AW21" s="53">
        <f t="shared" si="24"/>
        <v>13.78640517183304</v>
      </c>
      <c r="AX21" s="53">
        <f t="shared" si="24"/>
        <v>2.240013949432373</v>
      </c>
      <c r="AY21" s="53">
        <f t="shared" si="24"/>
        <v>0</v>
      </c>
      <c r="AZ21" s="53">
        <f t="shared" si="24"/>
        <v>1.1815898980331421</v>
      </c>
      <c r="BA21" s="53">
        <f t="shared" si="24"/>
        <v>1.7949180622863772</v>
      </c>
      <c r="BB21" s="53">
        <f t="shared" si="24"/>
        <v>8.1694348802947996</v>
      </c>
      <c r="BC21" s="53">
        <f t="shared" si="24"/>
        <v>5.3648872054672241</v>
      </c>
      <c r="BD21" s="53">
        <f t="shared" si="24"/>
        <v>2.7239943797302244</v>
      </c>
      <c r="BE21" s="53">
        <f t="shared" si="24"/>
        <v>6.1594248912048339</v>
      </c>
      <c r="BF21" s="53">
        <f t="shared" si="24"/>
        <v>2.6550498196029668</v>
      </c>
      <c r="BG21" s="53">
        <f t="shared" si="24"/>
        <v>4.7199889448928838</v>
      </c>
      <c r="BH21" s="53">
        <f t="shared" si="24"/>
        <v>1.1973985411834718</v>
      </c>
      <c r="BI21" s="53">
        <f t="shared" si="24"/>
        <v>1.7953689028358464</v>
      </c>
      <c r="BJ21" s="53">
        <f t="shared" si="24"/>
        <v>4.2983936675643921</v>
      </c>
      <c r="BK21" s="53">
        <f t="shared" si="24"/>
        <v>2.7624542130661012</v>
      </c>
      <c r="BL21" s="53">
        <f t="shared" si="24"/>
        <v>1.6646265287399291</v>
      </c>
      <c r="BM21" s="53">
        <f t="shared" si="24"/>
        <v>4.0760816738891608</v>
      </c>
      <c r="BN21" s="53">
        <f t="shared" si="24"/>
        <v>2.7990009054425764</v>
      </c>
      <c r="BO21" s="53">
        <f t="shared" ref="BO21:DZ21" si="25">SUM(BO22:BO23)</f>
        <v>3.0539536975755959</v>
      </c>
      <c r="BP21" s="53">
        <f t="shared" si="25"/>
        <v>3.2399296344624178</v>
      </c>
      <c r="BQ21" s="53">
        <f t="shared" si="25"/>
        <v>4.1884864375504458</v>
      </c>
      <c r="BR21" s="53">
        <f t="shared" si="25"/>
        <v>2.4358684017229173</v>
      </c>
      <c r="BS21" s="53">
        <f t="shared" si="25"/>
        <v>2.6323410184032472</v>
      </c>
      <c r="BT21" s="53">
        <f t="shared" si="25"/>
        <v>4.6844089585630044</v>
      </c>
      <c r="BU21" s="53">
        <f t="shared" si="25"/>
        <v>4.3692105387096598</v>
      </c>
      <c r="BV21" s="53">
        <f t="shared" si="25"/>
        <v>2.9355921899551709</v>
      </c>
      <c r="BW21" s="53">
        <f t="shared" si="25"/>
        <v>2.308032931296395</v>
      </c>
      <c r="BX21" s="53">
        <f t="shared" si="25"/>
        <v>2.7163097185789873</v>
      </c>
      <c r="BY21" s="53">
        <f t="shared" si="25"/>
        <v>2.6338779843950069</v>
      </c>
      <c r="BZ21" s="53">
        <f t="shared" si="25"/>
        <v>3.0474618924871764</v>
      </c>
      <c r="CA21" s="53">
        <f t="shared" si="25"/>
        <v>4.5183746977557391</v>
      </c>
      <c r="CB21" s="53">
        <f t="shared" si="25"/>
        <v>2.9444466330015051</v>
      </c>
      <c r="CC21" s="53">
        <f t="shared" si="25"/>
        <v>4.4255220294428392</v>
      </c>
      <c r="CD21" s="53">
        <f t="shared" si="25"/>
        <v>4.6252422979153742</v>
      </c>
      <c r="CE21" s="53">
        <f t="shared" si="25"/>
        <v>5.3454958773339127</v>
      </c>
      <c r="CF21" s="53">
        <f t="shared" si="25"/>
        <v>3.4478059808187016</v>
      </c>
      <c r="CG21" s="53">
        <f t="shared" si="25"/>
        <v>5.2475133337015709</v>
      </c>
      <c r="CH21" s="53">
        <f t="shared" si="25"/>
        <v>6.9583401992591796</v>
      </c>
      <c r="CI21" s="53">
        <f t="shared" si="25"/>
        <v>4.3563374209319941</v>
      </c>
      <c r="CJ21" s="53">
        <f t="shared" si="25"/>
        <v>6.0318200122983185</v>
      </c>
      <c r="CK21" s="53">
        <f t="shared" si="25"/>
        <v>8.0588391959901386</v>
      </c>
      <c r="CL21" s="53">
        <f t="shared" si="25"/>
        <v>6.8752513058692291</v>
      </c>
      <c r="CM21" s="53">
        <f t="shared" si="25"/>
        <v>7.7487456619863817</v>
      </c>
      <c r="CN21" s="53">
        <f t="shared" si="25"/>
        <v>6.7059475185988546</v>
      </c>
      <c r="CO21" s="53">
        <f t="shared" si="25"/>
        <v>9.371150651068568</v>
      </c>
      <c r="CP21" s="53">
        <f t="shared" si="25"/>
        <v>12.436240657979013</v>
      </c>
      <c r="CQ21" s="53">
        <f t="shared" si="25"/>
        <v>5.4182972883142533</v>
      </c>
      <c r="CR21" s="53">
        <f t="shared" si="25"/>
        <v>3.9204554232712852</v>
      </c>
      <c r="CS21" s="53">
        <f t="shared" si="25"/>
        <v>10.25649916668889</v>
      </c>
      <c r="CT21" s="53">
        <f t="shared" si="25"/>
        <v>7.9773142093485401</v>
      </c>
      <c r="CU21" s="53">
        <f t="shared" si="25"/>
        <v>7.1680694929029372</v>
      </c>
      <c r="CV21" s="53">
        <f t="shared" si="25"/>
        <v>5.6924942295364627</v>
      </c>
      <c r="CW21" s="53">
        <f t="shared" si="25"/>
        <v>7.3773549016692872</v>
      </c>
      <c r="CX21" s="53">
        <f t="shared" si="25"/>
        <v>11.256006510027934</v>
      </c>
      <c r="CY21" s="53">
        <f t="shared" si="25"/>
        <v>11.287213864064856</v>
      </c>
      <c r="CZ21" s="53">
        <f t="shared" si="25"/>
        <v>9.9395551934819597</v>
      </c>
      <c r="DA21" s="53">
        <f t="shared" si="25"/>
        <v>9.6481574697477548</v>
      </c>
      <c r="DB21" s="53">
        <f t="shared" si="25"/>
        <v>10.887026285197539</v>
      </c>
      <c r="DC21" s="53">
        <f t="shared" si="25"/>
        <v>7.9914175378054466</v>
      </c>
      <c r="DD21" s="53">
        <f t="shared" si="25"/>
        <v>9.4504938532465967</v>
      </c>
      <c r="DE21" s="53">
        <f t="shared" si="25"/>
        <v>6.6952592521629573</v>
      </c>
      <c r="DF21" s="53">
        <f t="shared" si="25"/>
        <v>9.4056344260286675</v>
      </c>
      <c r="DG21" s="53">
        <f t="shared" si="25"/>
        <v>10.164196451487324</v>
      </c>
      <c r="DH21" s="53">
        <f t="shared" si="25"/>
        <v>8.8221177863544291</v>
      </c>
      <c r="DI21" s="53">
        <f t="shared" si="25"/>
        <v>8.2172626816186547</v>
      </c>
      <c r="DJ21" s="53">
        <f t="shared" si="25"/>
        <v>9.0367603115531043</v>
      </c>
      <c r="DK21" s="53">
        <f t="shared" si="25"/>
        <v>10.453635063935486</v>
      </c>
      <c r="DL21" s="53">
        <f t="shared" si="25"/>
        <v>7.0059505988884556</v>
      </c>
      <c r="DM21" s="53">
        <f t="shared" si="25"/>
        <v>11.078032108464644</v>
      </c>
      <c r="DN21" s="53">
        <f t="shared" si="25"/>
        <v>12.374413274230662</v>
      </c>
      <c r="DO21" s="53">
        <f t="shared" si="25"/>
        <v>9.4393368721049846</v>
      </c>
      <c r="DP21" s="53">
        <f t="shared" si="25"/>
        <v>7.70410139219483</v>
      </c>
      <c r="DQ21" s="53">
        <f t="shared" si="25"/>
        <v>6.9933490740114035</v>
      </c>
      <c r="DR21" s="53">
        <f t="shared" si="25"/>
        <v>11.08214587578837</v>
      </c>
      <c r="DS21" s="53">
        <f t="shared" si="25"/>
        <v>13.78962065663306</v>
      </c>
      <c r="DT21" s="53">
        <f t="shared" si="25"/>
        <v>8.2940998098809366</v>
      </c>
      <c r="DU21" s="53">
        <f t="shared" si="25"/>
        <v>7.903452697596463</v>
      </c>
      <c r="DV21" s="53">
        <f t="shared" si="25"/>
        <v>14.370172548761587</v>
      </c>
      <c r="DW21" s="53">
        <f t="shared" si="25"/>
        <v>8.371039106598456</v>
      </c>
      <c r="DX21" s="53">
        <f t="shared" si="25"/>
        <v>4.7537884285875114</v>
      </c>
      <c r="DY21" s="53">
        <f t="shared" si="25"/>
        <v>11.994828687315271</v>
      </c>
      <c r="DZ21" s="53">
        <f t="shared" si="25"/>
        <v>9.3584084191997654</v>
      </c>
      <c r="EA21" s="53">
        <f t="shared" ref="EA21:FC21" si="26">SUM(EA22:EA23)</f>
        <v>10.342164485622163</v>
      </c>
      <c r="EB21" s="53">
        <f t="shared" si="26"/>
        <v>9.5480118318928007</v>
      </c>
      <c r="EC21" s="53">
        <f t="shared" si="26"/>
        <v>11.652407424887315</v>
      </c>
      <c r="ED21" s="53">
        <f t="shared" si="26"/>
        <v>12.046900129718935</v>
      </c>
      <c r="EE21" s="53">
        <f t="shared" si="26"/>
        <v>13.58724382336573</v>
      </c>
      <c r="EF21" s="53">
        <f t="shared" si="26"/>
        <v>9.2046682937949278</v>
      </c>
      <c r="EG21" s="53">
        <f t="shared" si="26"/>
        <v>13.149665771104774</v>
      </c>
      <c r="EH21" s="53">
        <f t="shared" si="26"/>
        <v>11.201070994571243</v>
      </c>
      <c r="EI21" s="53">
        <f t="shared" si="26"/>
        <v>10.460911622823824</v>
      </c>
      <c r="EJ21" s="53">
        <f t="shared" si="26"/>
        <v>8.9302655177773609</v>
      </c>
      <c r="EK21" s="53">
        <f t="shared" si="26"/>
        <v>9.6406083590274427</v>
      </c>
      <c r="EL21" s="53">
        <f t="shared" si="26"/>
        <v>13.749715031074974</v>
      </c>
      <c r="EM21" s="53">
        <f t="shared" si="26"/>
        <v>10.67545980716106</v>
      </c>
      <c r="EN21" s="53">
        <f t="shared" si="26"/>
        <v>10.692800914186124</v>
      </c>
      <c r="EO21" s="53">
        <f t="shared" si="26"/>
        <v>12.042874682306287</v>
      </c>
      <c r="EP21" s="53">
        <f t="shared" si="26"/>
        <v>12.63660123188258</v>
      </c>
      <c r="EQ21" s="53">
        <f t="shared" si="26"/>
        <v>11.172933177483859</v>
      </c>
      <c r="ER21" s="53">
        <f t="shared" si="26"/>
        <v>7.7656030765443207</v>
      </c>
      <c r="ES21" s="53">
        <f t="shared" si="26"/>
        <v>11.344351662602184</v>
      </c>
      <c r="ET21" s="53">
        <f t="shared" si="26"/>
        <v>10.90848239857003</v>
      </c>
      <c r="EU21" s="53">
        <f t="shared" si="26"/>
        <v>10.911725935837563</v>
      </c>
      <c r="EV21" s="53">
        <f t="shared" si="26"/>
        <v>8.527184241878432</v>
      </c>
      <c r="EW21" s="53">
        <f t="shared" si="26"/>
        <v>14.707097033168763</v>
      </c>
      <c r="EX21" s="53">
        <f t="shared" si="26"/>
        <v>14.201476253880021</v>
      </c>
      <c r="EY21" s="53">
        <f t="shared" si="26"/>
        <v>14.021237529672726</v>
      </c>
      <c r="EZ21" s="53">
        <f t="shared" si="26"/>
        <v>11.497969382975523</v>
      </c>
      <c r="FA21" s="53">
        <f t="shared" si="26"/>
        <v>11.963217601438028</v>
      </c>
      <c r="FB21" s="53">
        <f t="shared" si="26"/>
        <v>12.570659670987801</v>
      </c>
      <c r="FC21" s="53">
        <f t="shared" si="26"/>
        <v>13.977064178546446</v>
      </c>
      <c r="FD21" s="53">
        <f t="shared" ref="FD21:FP21" si="27">SUM(FD22:FD23)</f>
        <v>9.0396130147996594</v>
      </c>
      <c r="FE21" s="53">
        <f t="shared" si="27"/>
        <v>17.042670747372775</v>
      </c>
      <c r="FF21" s="53">
        <f t="shared" si="27"/>
        <v>15.22460487695955</v>
      </c>
      <c r="FG21" s="53">
        <f t="shared" si="27"/>
        <v>13.860308786309865</v>
      </c>
      <c r="FH21" s="53">
        <f t="shared" si="27"/>
        <v>11.490546200513851</v>
      </c>
      <c r="FI21" s="53">
        <f t="shared" si="27"/>
        <v>10.160126537128832</v>
      </c>
      <c r="FJ21" s="53">
        <f t="shared" si="27"/>
        <v>13.103190762279246</v>
      </c>
      <c r="FK21" s="53">
        <f t="shared" si="27"/>
        <v>14.572853190386127</v>
      </c>
      <c r="FL21" s="53">
        <f t="shared" si="27"/>
        <v>8.2371632635162761</v>
      </c>
      <c r="FM21" s="53">
        <f t="shared" si="27"/>
        <v>12.647464928387667</v>
      </c>
      <c r="FN21" s="53">
        <f t="shared" si="27"/>
        <v>9.7587432068531825</v>
      </c>
      <c r="FO21" s="53">
        <f t="shared" si="27"/>
        <v>11.805482922865616</v>
      </c>
      <c r="FP21" s="53">
        <f t="shared" si="27"/>
        <v>10.174467824753988</v>
      </c>
      <c r="FQ21" s="53">
        <f t="shared" ref="FQ21:FS21" si="28">SUM(FQ22:FQ23)</f>
        <v>12.401345254217761</v>
      </c>
      <c r="FR21" s="53">
        <f t="shared" si="28"/>
        <v>12.10918090579367</v>
      </c>
      <c r="FS21" s="53">
        <f t="shared" si="28"/>
        <v>11.709913325186285</v>
      </c>
      <c r="FT21" s="53">
        <f t="shared" ref="FT21:FU21" si="29">SUM(FT22:FT23)</f>
        <v>10.654382869528803</v>
      </c>
      <c r="FU21" s="53">
        <f t="shared" si="29"/>
        <v>12.944358887644739</v>
      </c>
      <c r="FV21" s="53">
        <f t="shared" ref="FV21" si="30">SUM(FV22:FV23)</f>
        <v>15.172674254161556</v>
      </c>
      <c r="FW21" s="18"/>
      <c r="FX21" s="117"/>
      <c r="FY21" s="18"/>
    </row>
    <row r="22" spans="1:181" ht="17.25" x14ac:dyDescent="0.25">
      <c r="A22" s="50" t="s">
        <v>103</v>
      </c>
      <c r="B22" s="53">
        <f>SUMPRODUCT(--(B$9=Quarterly_kt!$B$9:FC$9),Quarterly_kt!$B22:FC22)*INDEX(Fuel_Properties!$B$3:$IV$14,MATCH("GCV_Petrol_Regular",Fuel_Properties!$B$3:$B$14,0),MATCH(YEAR(B$9),Fuel_Properties!$B$3:$EI$3,0))/1000</f>
        <v>0</v>
      </c>
      <c r="C22" s="53">
        <f>SUMPRODUCT(--(C$9=Quarterly_kt!$B$9:FC$9),Quarterly_kt!$B22:FC22)*INDEX(Fuel_Properties!$B$3:$IV$14,MATCH("GCV_Petrol_Regular",Fuel_Properties!$B$3:$B$14,0),MATCH(YEAR(C$9),Fuel_Properties!$B$3:$EI$3,0))/1000</f>
        <v>0</v>
      </c>
      <c r="D22" s="53">
        <f>SUMPRODUCT(--(D$9=Quarterly_kt!$B$9:FC$9),Quarterly_kt!$B22:FC22)*INDEX(Fuel_Properties!$B$3:$IV$14,MATCH("GCV_Petrol_Regular",Fuel_Properties!$B$3:$B$14,0),MATCH(YEAR(D$9),Fuel_Properties!$B$3:$EI$3,0))/1000</f>
        <v>2.5436053962707521E-2</v>
      </c>
      <c r="E22" s="53">
        <f>SUMPRODUCT(--(E$9=Quarterly_kt!$B$9:FC$9),Quarterly_kt!$B22:FC22)*INDEX(Fuel_Properties!$B$3:$IV$14,MATCH("GCV_Petrol_Regular",Fuel_Properties!$B$3:$B$14,0),MATCH(YEAR(E$9),Fuel_Properties!$B$3:$EI$3,0))/1000</f>
        <v>0</v>
      </c>
      <c r="F22" s="53">
        <f>SUMPRODUCT(--(F$9=Quarterly_kt!$B$9:FC$9),Quarterly_kt!$B22:FC22)*INDEX(Fuel_Properties!$B$3:$IV$14,MATCH("GCV_Petrol_Regular",Fuel_Properties!$B$3:$B$14,0),MATCH(YEAR(F$9),Fuel_Properties!$B$3:$EI$3,0))/1000</f>
        <v>0</v>
      </c>
      <c r="G22" s="53">
        <f>SUMPRODUCT(--(G$9=Quarterly_kt!$B$9:FC$9),Quarterly_kt!$B22:FC22)*INDEX(Fuel_Properties!$B$3:$IV$14,MATCH("GCV_Petrol_Regular",Fuel_Properties!$B$3:$B$14,0),MATCH(YEAR(G$9),Fuel_Properties!$B$3:$EI$3,0))/1000</f>
        <v>0.36380127365112308</v>
      </c>
      <c r="H22" s="53">
        <f>SUMPRODUCT(--(H$9=Quarterly_kt!$B$9:FC$9),Quarterly_kt!$B22:FC22)*INDEX(Fuel_Properties!$B$3:$IV$14,MATCH("GCV_Petrol_Regular",Fuel_Properties!$B$3:$B$14,0),MATCH(YEAR(H$9),Fuel_Properties!$B$3:$EI$3,0))/1000</f>
        <v>0.27773167407989502</v>
      </c>
      <c r="I22" s="53">
        <f>SUMPRODUCT(--(I$9=Quarterly_kt!$B$9:FC$9),Quarterly_kt!$B22:FC22)*INDEX(Fuel_Properties!$B$3:$IV$14,MATCH("GCV_Petrol_Regular",Fuel_Properties!$B$3:$B$14,0),MATCH(YEAR(I$9),Fuel_Properties!$B$3:$EI$3,0))/1000</f>
        <v>0.10282360559463499</v>
      </c>
      <c r="J22" s="53">
        <f>SUMPRODUCT(--(J$9=Quarterly_kt!$B$9:FC$9),Quarterly_kt!$B22:FC22)*INDEX(Fuel_Properties!$B$3:$IV$14,MATCH("GCV_Petrol_Regular",Fuel_Properties!$B$3:$B$14,0),MATCH(YEAR(J$9),Fuel_Properties!$B$3:$EI$3,0))/1000</f>
        <v>0</v>
      </c>
      <c r="K22" s="53">
        <f>SUMPRODUCT(--(K$9=Quarterly_kt!$B$9:FC$9),Quarterly_kt!$B22:FC22)*INDEX(Fuel_Properties!$B$3:$IV$14,MATCH("GCV_Petrol_Regular",Fuel_Properties!$B$3:$B$14,0),MATCH(YEAR(K$9),Fuel_Properties!$B$3:$EI$3,0))/1000</f>
        <v>0</v>
      </c>
      <c r="L22" s="53">
        <f>SUMPRODUCT(--(L$9=Quarterly_kt!$B$9:FC$9),Quarterly_kt!$B22:FC22)*INDEX(Fuel_Properties!$B$3:$IV$14,MATCH("GCV_Petrol_Regular",Fuel_Properties!$B$3:$B$14,0),MATCH(YEAR(L$9),Fuel_Properties!$B$3:$EI$3,0))/1000</f>
        <v>0</v>
      </c>
      <c r="M22" s="53">
        <f>SUMPRODUCT(--(M$9=Quarterly_kt!$B$9:FC$9),Quarterly_kt!$B22:FC22)*INDEX(Fuel_Properties!$B$3:$IV$14,MATCH("GCV_Petrol_Regular",Fuel_Properties!$B$3:$B$14,0),MATCH(YEAR(M$9),Fuel_Properties!$B$3:$EI$3,0))/1000</f>
        <v>0</v>
      </c>
      <c r="N22" s="53">
        <f>SUMPRODUCT(--(N$9=Quarterly_kt!$B$9:FC$9),Quarterly_kt!$B22:FC22)*INDEX(Fuel_Properties!$B$3:$IV$14,MATCH("GCV_Petrol_Regular",Fuel_Properties!$B$3:$B$14,0),MATCH(YEAR(N$9),Fuel_Properties!$B$3:$EI$3,0))/1000</f>
        <v>0</v>
      </c>
      <c r="O22" s="53">
        <f>SUMPRODUCT(--(O$9=Quarterly_kt!$B$9:FC$9),Quarterly_kt!$B22:FC22)*INDEX(Fuel_Properties!$B$3:$IV$14,MATCH("GCV_Petrol_Regular",Fuel_Properties!$B$3:$B$14,0),MATCH(YEAR(O$9),Fuel_Properties!$B$3:$EI$3,0))/1000</f>
        <v>0</v>
      </c>
      <c r="P22" s="53">
        <f>SUMPRODUCT(--(P$9=Quarterly_kt!$B$9:FC$9),Quarterly_kt!$B22:FC22)*INDEX(Fuel_Properties!$B$3:$IV$14,MATCH("GCV_Petrol_Regular",Fuel_Properties!$B$3:$B$14,0),MATCH(YEAR(P$9),Fuel_Properties!$B$3:$EI$3,0))/1000</f>
        <v>0</v>
      </c>
      <c r="Q22" s="53">
        <f>SUMPRODUCT(--(Q$9=Quarterly_kt!$B$9:FC$9),Quarterly_kt!$B22:FC22)*INDEX(Fuel_Properties!$B$3:$IV$14,MATCH("GCV_Petrol_Regular",Fuel_Properties!$B$3:$B$14,0),MATCH(YEAR(Q$9),Fuel_Properties!$B$3:$EI$3,0))/1000</f>
        <v>0</v>
      </c>
      <c r="R22" s="53">
        <f>SUMPRODUCT(--(R$9=Quarterly_kt!$B$9:FC$9),Quarterly_kt!$B22:FC22)*INDEX(Fuel_Properties!$B$3:$IV$14,MATCH("GCV_Petrol_Regular",Fuel_Properties!$B$3:$B$14,0),MATCH(YEAR(R$9),Fuel_Properties!$B$3:$EI$3,0))/1000</f>
        <v>0</v>
      </c>
      <c r="S22" s="53">
        <f>SUMPRODUCT(--(S$9=Quarterly_kt!$B$9:FC$9),Quarterly_kt!$B22:FC22)*INDEX(Fuel_Properties!$B$3:$IV$14,MATCH("GCV_Petrol_Regular",Fuel_Properties!$B$3:$B$14,0),MATCH(YEAR(S$9),Fuel_Properties!$B$3:$EI$3,0))/1000</f>
        <v>0</v>
      </c>
      <c r="T22" s="53">
        <f>SUMPRODUCT(--(T$9=Quarterly_kt!$B$9:FC$9),Quarterly_kt!$B22:FC22)*INDEX(Fuel_Properties!$B$3:$IV$14,MATCH("GCV_Petrol_Regular",Fuel_Properties!$B$3:$B$14,0),MATCH(YEAR(T$9),Fuel_Properties!$B$3:$EI$3,0))/1000</f>
        <v>0</v>
      </c>
      <c r="U22" s="53">
        <f>SUMPRODUCT(--(U$9=Quarterly_kt!$B$9:FC$9),Quarterly_kt!$B22:FC22)*INDEX(Fuel_Properties!$B$3:$IV$14,MATCH("GCV_Petrol_Regular",Fuel_Properties!$B$3:$B$14,0),MATCH(YEAR(U$9),Fuel_Properties!$B$3:$EI$3,0))/1000</f>
        <v>0</v>
      </c>
      <c r="V22" s="53">
        <f>SUMPRODUCT(--(V$9=Quarterly_kt!$B$9:FC$9),Quarterly_kt!$B22:FC22)*INDEX(Fuel_Properties!$B$3:$IV$14,MATCH("GCV_Petrol_Regular",Fuel_Properties!$B$3:$B$14,0),MATCH(YEAR(V$9),Fuel_Properties!$B$3:$EI$3,0))/1000</f>
        <v>0</v>
      </c>
      <c r="W22" s="53">
        <f>SUMPRODUCT(--(W$9=Quarterly_kt!$B$9:FC$9),Quarterly_kt!$B22:FC22)*INDEX(Fuel_Properties!$B$3:$IV$14,MATCH("GCV_Petrol_Regular",Fuel_Properties!$B$3:$B$14,0),MATCH(YEAR(W$9),Fuel_Properties!$B$3:$EI$3,0))/1000</f>
        <v>0</v>
      </c>
      <c r="X22" s="53">
        <f>SUMPRODUCT(--(X$9=Quarterly_kt!$B$9:FC$9),Quarterly_kt!$B22:FC22)*INDEX(Fuel_Properties!$B$3:$IV$14,MATCH("GCV_Petrol_Regular",Fuel_Properties!$B$3:$B$14,0),MATCH(YEAR(X$9),Fuel_Properties!$B$3:$EI$3,0))/1000</f>
        <v>0</v>
      </c>
      <c r="Y22" s="53">
        <f>SUMPRODUCT(--(Y$9=Quarterly_kt!$B$9:FC$9),Quarterly_kt!$B22:FC22)*INDEX(Fuel_Properties!$B$3:$IV$14,MATCH("GCV_Petrol_Regular",Fuel_Properties!$B$3:$B$14,0),MATCH(YEAR(Y$9),Fuel_Properties!$B$3:$EI$3,0))/1000</f>
        <v>3.9702770576477052E-2</v>
      </c>
      <c r="Z22" s="53">
        <f>SUMPRODUCT(--(Z$9=Quarterly_kt!$B$9:FC$9),Quarterly_kt!$B22:FC22)*INDEX(Fuel_Properties!$B$3:$IV$14,MATCH("GCV_Petrol_Regular",Fuel_Properties!$B$3:$B$14,0),MATCH(YEAR(Z$9),Fuel_Properties!$B$3:$EI$3,0))/1000</f>
        <v>0</v>
      </c>
      <c r="AA22" s="53">
        <f>SUMPRODUCT(--(AA$9=Quarterly_kt!$B$9:FC$9),Quarterly_kt!$B22:FC22)*INDEX(Fuel_Properties!$B$3:$IV$14,MATCH("GCV_Petrol_Regular",Fuel_Properties!$B$3:$B$14,0),MATCH(YEAR(AA$9),Fuel_Properties!$B$3:$EI$3,0))/1000</f>
        <v>0</v>
      </c>
      <c r="AB22" s="53">
        <f>SUMPRODUCT(--(AB$9=Quarterly_kt!$B$9:FC$9),Quarterly_kt!$B22:FC22)*INDEX(Fuel_Properties!$B$3:$IV$14,MATCH("GCV_Petrol_Regular",Fuel_Properties!$B$3:$B$14,0),MATCH(YEAR(AB$9),Fuel_Properties!$B$3:$EI$3,0))/1000</f>
        <v>0</v>
      </c>
      <c r="AC22" s="53">
        <f>SUMPRODUCT(--(AC$9=Quarterly_kt!$B$9:FC$9),Quarterly_kt!$B22:FC22)*INDEX(Fuel_Properties!$B$3:$IV$14,MATCH("GCV_Petrol_Regular",Fuel_Properties!$B$3:$B$14,0),MATCH(YEAR(AC$9),Fuel_Properties!$B$3:$EI$3,0))/1000</f>
        <v>0</v>
      </c>
      <c r="AD22" s="53">
        <f>SUMPRODUCT(--(AD$9=Quarterly_kt!$B$9:FC$9),Quarterly_kt!$B22:FC22)*INDEX(Fuel_Properties!$B$3:$IV$14,MATCH("GCV_Petrol_Regular",Fuel_Properties!$B$3:$B$14,0),MATCH(YEAR(AD$9),Fuel_Properties!$B$3:$EI$3,0))/1000</f>
        <v>0</v>
      </c>
      <c r="AE22" s="53">
        <f>SUMPRODUCT(--(AE$9=Quarterly_kt!$B$9:FC$9),Quarterly_kt!$B22:FC22)*INDEX(Fuel_Properties!$B$3:$IV$14,MATCH("GCV_Petrol_Regular",Fuel_Properties!$B$3:$B$14,0),MATCH(YEAR(AE$9),Fuel_Properties!$B$3:$EI$3,0))/1000</f>
        <v>0</v>
      </c>
      <c r="AF22" s="53">
        <f>SUMPRODUCT(--(AF$9=Quarterly_kt!$B$9:FC$9),Quarterly_kt!$B22:FC22)*INDEX(Fuel_Properties!$B$3:$IV$14,MATCH("GCV_Petrol_Regular",Fuel_Properties!$B$3:$B$14,0),MATCH(YEAR(AF$9),Fuel_Properties!$B$3:$EI$3,0))/1000</f>
        <v>0</v>
      </c>
      <c r="AG22" s="53">
        <f>SUMPRODUCT(--(AG$9=Quarterly_kt!$B$9:FC$9),Quarterly_kt!$B22:FC22)*INDEX(Fuel_Properties!$B$3:$IV$14,MATCH("GCV_Petrol_Regular",Fuel_Properties!$B$3:$B$14,0),MATCH(YEAR(AG$9),Fuel_Properties!$B$3:$EI$3,0))/1000</f>
        <v>0</v>
      </c>
      <c r="AH22" s="53">
        <f>SUMPRODUCT(--(AH$9=Quarterly_kt!$B$9:FC$9),Quarterly_kt!$B22:FC22)*INDEX(Fuel_Properties!$B$3:$IV$14,MATCH("GCV_Petrol_Regular",Fuel_Properties!$B$3:$B$14,0),MATCH(YEAR(AH$9),Fuel_Properties!$B$3:$EI$3,0))/1000</f>
        <v>0</v>
      </c>
      <c r="AI22" s="53">
        <f>SUMPRODUCT(--(AI$9=Quarterly_kt!$B$9:FC$9),Quarterly_kt!$B22:FC22)*INDEX(Fuel_Properties!$B$3:$IV$14,MATCH("GCV_Petrol_Regular",Fuel_Properties!$B$3:$B$14,0),MATCH(YEAR(AI$9),Fuel_Properties!$B$3:$EI$3,0))/1000</f>
        <v>0</v>
      </c>
      <c r="AJ22" s="53">
        <f>SUMPRODUCT(--(AJ$9=Quarterly_kt!$B$9:FC$9),Quarterly_kt!$B22:FC22)*INDEX(Fuel_Properties!$B$3:$IV$14,MATCH("GCV_Petrol_Regular",Fuel_Properties!$B$3:$B$14,0),MATCH(YEAR(AJ$9),Fuel_Properties!$B$3:$EI$3,0))/1000</f>
        <v>0</v>
      </c>
      <c r="AK22" s="53">
        <f>SUMPRODUCT(--(AK$9=Quarterly_kt!$B$9:FC$9),Quarterly_kt!$B22:FC22)*INDEX(Fuel_Properties!$B$3:$IV$14,MATCH("GCV_Petrol_Regular",Fuel_Properties!$B$3:$B$14,0),MATCH(YEAR(AK$9),Fuel_Properties!$B$3:$EI$3,0))/1000</f>
        <v>0</v>
      </c>
      <c r="AL22" s="53">
        <f>SUMPRODUCT(--(AL$9=Quarterly_kt!$B$9:FC$9),Quarterly_kt!$B22:FC22)*INDEX(Fuel_Properties!$B$3:$IV$14,MATCH("GCV_Petrol_Regular",Fuel_Properties!$B$3:$B$14,0),MATCH(YEAR(AL$9),Fuel_Properties!$B$3:$EI$3,0))/1000</f>
        <v>2.3464994430541994E-2</v>
      </c>
      <c r="AM22" s="53">
        <f>SUMPRODUCT(--(AM$9=Quarterly_kt!$B$9:FC$9),Quarterly_kt!$B22:FC22)*INDEX(Fuel_Properties!$B$3:$IV$14,MATCH("GCV_Petrol_Regular",Fuel_Properties!$B$3:$B$14,0),MATCH(YEAR(AM$9),Fuel_Properties!$B$3:$EI$3,0))/1000</f>
        <v>0</v>
      </c>
      <c r="AN22" s="53">
        <f>SUMPRODUCT(--(AN$9=Quarterly_kt!$B$9:FC$9),Quarterly_kt!$B22:FC22)*INDEX(Fuel_Properties!$B$3:$IV$14,MATCH("GCV_Petrol_Regular",Fuel_Properties!$B$3:$B$14,0),MATCH(YEAR(AN$9),Fuel_Properties!$B$3:$EI$3,0))/1000</f>
        <v>0.18649977573394777</v>
      </c>
      <c r="AO22" s="53">
        <f>SUMPRODUCT(--(AO$9=Quarterly_kt!$B$9:FC$9),Quarterly_kt!$B22:FC22)*INDEX(Fuel_Properties!$B$3:$IV$14,MATCH("GCV_Petrol_Regular",Fuel_Properties!$B$3:$B$14,0),MATCH(YEAR(AO$9),Fuel_Properties!$B$3:$EI$3,0))/1000</f>
        <v>0</v>
      </c>
      <c r="AP22" s="53">
        <f>SUMPRODUCT(--(AP$9=Quarterly_kt!$B$9:FC$9),Quarterly_kt!$B22:FC22)*INDEX(Fuel_Properties!$B$3:$IV$14,MATCH("GCV_Petrol_Regular",Fuel_Properties!$B$3:$B$14,0),MATCH(YEAR(AP$9),Fuel_Properties!$B$3:$EI$3,0))/1000</f>
        <v>0</v>
      </c>
      <c r="AQ22" s="53">
        <f>SUMPRODUCT(--(AQ$9=Quarterly_kt!$B$9:FC$9),Quarterly_kt!$B22:FC22)*INDEX(Fuel_Properties!$B$3:$IV$14,MATCH("GCV_Petrol_Regular",Fuel_Properties!$B$3:$B$14,0),MATCH(YEAR(AQ$9),Fuel_Properties!$B$3:$EI$3,0))/1000</f>
        <v>0</v>
      </c>
      <c r="AR22" s="53">
        <f>SUMPRODUCT(--(AR$9=Quarterly_kt!$B$9:FC$9),Quarterly_kt!$B22:FC22)*INDEX(Fuel_Properties!$B$3:$IV$14,MATCH("GCV_Petrol_Regular",Fuel_Properties!$B$3:$B$14,0),MATCH(YEAR(AR$9),Fuel_Properties!$B$3:$EI$3,0))/1000</f>
        <v>0.42598350889205933</v>
      </c>
      <c r="AS22" s="53">
        <f>SUMPRODUCT(--(AS$9=Quarterly_kt!$B$9:FC$9),Quarterly_kt!$B22:FC22)*INDEX(Fuel_Properties!$B$3:$IV$14,MATCH("GCV_Petrol_Regular",Fuel_Properties!$B$3:$B$14,0),MATCH(YEAR(AS$9),Fuel_Properties!$B$3:$EI$3,0))/1000</f>
        <v>0</v>
      </c>
      <c r="AT22" s="53">
        <f>SUMPRODUCT(--(AT$9=Quarterly_kt!$B$9:FC$9),Quarterly_kt!$B22:FC22)*INDEX(Fuel_Properties!$B$3:$IV$14,MATCH("GCV_Petrol_Regular",Fuel_Properties!$B$3:$B$14,0),MATCH(YEAR(AT$9),Fuel_Properties!$B$3:$EI$3,0))/1000</f>
        <v>0</v>
      </c>
      <c r="AU22" s="53">
        <f>SUMPRODUCT(--(AU$9=Quarterly_kt!$B$9:FC$9),Quarterly_kt!$B22:FC22)*INDEX(Fuel_Properties!$B$3:$IV$14,MATCH("GCV_Petrol_Regular",Fuel_Properties!$B$3:$B$14,0),MATCH(YEAR(AU$9),Fuel_Properties!$B$3:$EI$3,0))/1000</f>
        <v>0.25079386047363283</v>
      </c>
      <c r="AV22" s="53">
        <f>SUMPRODUCT(--(AV$9=Quarterly_kt!$B$9:FC$9),Quarterly_kt!$B22:FC22)*INDEX(Fuel_Properties!$B$3:$IV$14,MATCH("GCV_Petrol_Regular",Fuel_Properties!$B$3:$B$14,0),MATCH(YEAR(AV$9),Fuel_Properties!$B$3:$EI$3,0))/1000</f>
        <v>1.3846693213462828</v>
      </c>
      <c r="AW22" s="53">
        <f>SUMPRODUCT(--(AW$9=Quarterly_kt!$B$9:FC$9),Quarterly_kt!$B22:FC22)*INDEX(Fuel_Properties!$B$3:$IV$14,MATCH("GCV_Petrol_Regular",Fuel_Properties!$B$3:$B$14,0),MATCH(YEAR(AW$9),Fuel_Properties!$B$3:$EI$3,0))/1000</f>
        <v>0.33324985090255738</v>
      </c>
      <c r="AX22" s="53">
        <f>SUMPRODUCT(--(AX$9=Quarterly_kt!$B$9:FC$9),Quarterly_kt!$B22:FC22)*INDEX(Fuel_Properties!$B$3:$IV$14,MATCH("GCV_Petrol_Regular",Fuel_Properties!$B$3:$B$14,0),MATCH(YEAR(AX$9),Fuel_Properties!$B$3:$EI$3,0))/1000</f>
        <v>0</v>
      </c>
      <c r="AY22" s="53">
        <f>SUMPRODUCT(--(AY$9=Quarterly_kt!$B$9:FC$9),Quarterly_kt!$B22:FC22)*INDEX(Fuel_Properties!$B$3:$IV$14,MATCH("GCV_Petrol_Regular",Fuel_Properties!$B$3:$B$14,0),MATCH(YEAR(AY$9),Fuel_Properties!$B$3:$EI$3,0))/1000</f>
        <v>0</v>
      </c>
      <c r="AZ22" s="53">
        <f>SUMPRODUCT(--(AZ$9=Quarterly_kt!$B$9:FC$9),Quarterly_kt!$B22:FC22)*INDEX(Fuel_Properties!$B$3:$IV$14,MATCH("GCV_Petrol_Regular",Fuel_Properties!$B$3:$B$14,0),MATCH(YEAR(AZ$9),Fuel_Properties!$B$3:$EI$3,0))/1000</f>
        <v>0</v>
      </c>
      <c r="BA22" s="53">
        <f>SUMPRODUCT(--(BA$9=Quarterly_kt!$B$9:FC$9),Quarterly_kt!$B22:FC22)*INDEX(Fuel_Properties!$B$3:$IV$14,MATCH("GCV_Petrol_Regular",Fuel_Properties!$B$3:$B$14,0),MATCH(YEAR(BA$9),Fuel_Properties!$B$3:$EI$3,0))/1000</f>
        <v>0</v>
      </c>
      <c r="BB22" s="53">
        <f>SUMPRODUCT(--(BB$9=Quarterly_kt!$B$9:FC$9),Quarterly_kt!$B22:FC22)*INDEX(Fuel_Properties!$B$3:$IV$14,MATCH("GCV_Petrol_Regular",Fuel_Properties!$B$3:$B$14,0),MATCH(YEAR(BB$9),Fuel_Properties!$B$3:$EI$3,0))/1000</f>
        <v>0</v>
      </c>
      <c r="BC22" s="53">
        <f>SUMPRODUCT(--(BC$9=Quarterly_kt!$B$9:FC$9),Quarterly_kt!$B22:FC22)*INDEX(Fuel_Properties!$B$3:$IV$14,MATCH("GCV_Petrol_Regular",Fuel_Properties!$B$3:$B$14,0),MATCH(YEAR(BC$9),Fuel_Properties!$B$3:$EI$3,0))/1000</f>
        <v>0</v>
      </c>
      <c r="BD22" s="53">
        <f>SUMPRODUCT(--(BD$9=Quarterly_kt!$B$9:FC$9),Quarterly_kt!$B22:FC22)*INDEX(Fuel_Properties!$B$3:$IV$14,MATCH("GCV_Petrol_Regular",Fuel_Properties!$B$3:$B$14,0),MATCH(YEAR(BD$9),Fuel_Properties!$B$3:$EI$3,0))/1000</f>
        <v>0</v>
      </c>
      <c r="BE22" s="53">
        <f>SUMPRODUCT(--(BE$9=Quarterly_kt!$B$9:FC$9),Quarterly_kt!$B22:FC22)*INDEX(Fuel_Properties!$B$3:$IV$14,MATCH("GCV_Petrol_Regular",Fuel_Properties!$B$3:$B$14,0),MATCH(YEAR(BE$9),Fuel_Properties!$B$3:$EI$3,0))/1000</f>
        <v>0</v>
      </c>
      <c r="BF22" s="53">
        <f>SUMPRODUCT(--(BF$9=Quarterly_kt!$B$9:FC$9),Quarterly_kt!$B22:FC22)*INDEX(Fuel_Properties!$B$3:$IV$14,MATCH("GCV_Petrol_Regular",Fuel_Properties!$B$3:$B$14,0),MATCH(YEAR(BF$9),Fuel_Properties!$B$3:$EI$3,0))/1000</f>
        <v>0</v>
      </c>
      <c r="BG22" s="53">
        <f>SUMPRODUCT(--(BG$9=Quarterly_kt!$B$9:FC$9),Quarterly_kt!$B22:FC22)*INDEX(Fuel_Properties!$B$3:$IV$14,MATCH("GCV_Petrol_Regular",Fuel_Properties!$B$3:$B$14,0),MATCH(YEAR(BG$9),Fuel_Properties!$B$3:$EI$3,0))/1000</f>
        <v>0</v>
      </c>
      <c r="BH22" s="53">
        <f>SUMPRODUCT(--(BH$9=Quarterly_kt!$B$9:FC$9),Quarterly_kt!$B22:FC22)*INDEX(Fuel_Properties!$B$3:$IV$14,MATCH("GCV_Petrol_Regular",Fuel_Properties!$B$3:$B$14,0),MATCH(YEAR(BH$9),Fuel_Properties!$B$3:$EI$3,0))/1000</f>
        <v>0</v>
      </c>
      <c r="BI22" s="53">
        <f>SUMPRODUCT(--(BI$9=Quarterly_kt!$B$9:FC$9),Quarterly_kt!$B22:FC22)*INDEX(Fuel_Properties!$B$3:$IV$14,MATCH("GCV_Petrol_Regular",Fuel_Properties!$B$3:$B$14,0),MATCH(YEAR(BI$9),Fuel_Properties!$B$3:$EI$3,0))/1000</f>
        <v>3.8013290977478029E-3</v>
      </c>
      <c r="BJ22" s="53">
        <f>SUMPRODUCT(--(BJ$9=Quarterly_kt!$B$9:FC$9),Quarterly_kt!$B22:FC22)*INDEX(Fuel_Properties!$B$3:$IV$14,MATCH("GCV_Petrol_Regular",Fuel_Properties!$B$3:$B$14,0),MATCH(YEAR(BJ$9),Fuel_Properties!$B$3:$EI$3,0))/1000</f>
        <v>0</v>
      </c>
      <c r="BK22" s="53">
        <f>SUMPRODUCT(--(BK$9=Quarterly_kt!$B$9:FC$9),Quarterly_kt!$B22:FC22)*INDEX(Fuel_Properties!$B$3:$IV$14,MATCH("GCV_Petrol_Regular",Fuel_Properties!$B$3:$B$14,0),MATCH(YEAR(BK$9),Fuel_Properties!$B$3:$EI$3,0))/1000</f>
        <v>0</v>
      </c>
      <c r="BL22" s="53">
        <f>SUMPRODUCT(--(BL$9=Quarterly_kt!$B$9:FC$9),Quarterly_kt!$B22:FC22)*INDEX(Fuel_Properties!$B$3:$IV$14,MATCH("GCV_Petrol_Regular",Fuel_Properties!$B$3:$B$14,0),MATCH(YEAR(BL$9),Fuel_Properties!$B$3:$EI$3,0))/1000</f>
        <v>0</v>
      </c>
      <c r="BM22" s="53">
        <f>SUMPRODUCT(--(BM$9=Quarterly_kt!$B$9:FC$9),Quarterly_kt!$B22:FC22)*INDEX(Fuel_Properties!$B$3:$IV$14,MATCH("GCV_Petrol_Regular",Fuel_Properties!$B$3:$B$14,0),MATCH(YEAR(BM$9),Fuel_Properties!$B$3:$EI$3,0))/1000</f>
        <v>0</v>
      </c>
      <c r="BN22" s="53">
        <f>SUMPRODUCT(--(BN$9=Quarterly_kt!$B$9:FC$9),Quarterly_kt!$B22:FC22)*INDEX(Fuel_Properties!$B$3:$IV$14,MATCH("GCV_Petrol_Regular",Fuel_Properties!$B$3:$B$14,0),MATCH(YEAR(BN$9),Fuel_Properties!$B$3:$EI$3,0))/1000</f>
        <v>0</v>
      </c>
      <c r="BO22" s="53">
        <f>SUMPRODUCT(--(BO$9=Quarterly_kt!$B$9:FC$9),Quarterly_kt!$B22:FC22)*INDEX(Fuel_Properties!$B$3:$IV$14,MATCH("GCV_Petrol_Regular",Fuel_Properties!$B$3:$B$14,0),MATCH(YEAR(BO$9),Fuel_Properties!$B$3:$EI$3,0))/1000</f>
        <v>0</v>
      </c>
      <c r="BP22" s="53">
        <f>SUMPRODUCT(--(BP$9=Quarterly_kt!$B$9:FC$9),Quarterly_kt!$B22:FC22)*INDEX(Fuel_Properties!$B$3:$IV$14,MATCH("GCV_Petrol_Regular",Fuel_Properties!$B$3:$B$14,0),MATCH(YEAR(BP$9),Fuel_Properties!$B$3:$EI$3,0))/1000</f>
        <v>0.45014047526144579</v>
      </c>
      <c r="BQ22" s="53">
        <f>SUMPRODUCT(--(BQ$9=Quarterly_kt!$B$9:FC$9),Quarterly_kt!$B22:FC22)*INDEX(Fuel_Properties!$B$3:$IV$14,MATCH("GCV_Petrol_Regular",Fuel_Properties!$B$3:$B$14,0),MATCH(YEAR(BQ$9),Fuel_Properties!$B$3:$EI$3,0))/1000</f>
        <v>0.92327669283405545</v>
      </c>
      <c r="BR22" s="53">
        <f>SUMPRODUCT(--(BR$9=Quarterly_kt!$B$9:FC$9),Quarterly_kt!$B22:FC22)*INDEX(Fuel_Properties!$B$3:$IV$14,MATCH("GCV_Petrol_Regular",Fuel_Properties!$B$3:$B$14,0),MATCH(YEAR(BR$9),Fuel_Properties!$B$3:$EI$3,0))/1000</f>
        <v>0.23521002858989568</v>
      </c>
      <c r="BS22" s="53">
        <f>SUMPRODUCT(--(BS$9=Quarterly_kt!$B$9:FC$9),Quarterly_kt!$B22:FC22)*INDEX(Fuel_Properties!$B$3:$IV$14,MATCH("GCV_Petrol_Regular",Fuel_Properties!$B$3:$B$14,0),MATCH(YEAR(BS$9),Fuel_Properties!$B$3:$EI$3,0))/1000</f>
        <v>0.15841060489467904</v>
      </c>
      <c r="BT22" s="53">
        <f>SUMPRODUCT(--(BT$9=Quarterly_kt!$B$9:FC$9),Quarterly_kt!$B22:FC22)*INDEX(Fuel_Properties!$B$3:$IV$14,MATCH("GCV_Petrol_Regular",Fuel_Properties!$B$3:$B$14,0),MATCH(YEAR(BT$9),Fuel_Properties!$B$3:$EI$3,0))/1000</f>
        <v>0.30059332173582332</v>
      </c>
      <c r="BU22" s="53">
        <f>SUMPRODUCT(--(BU$9=Quarterly_kt!$B$9:FC$9),Quarterly_kt!$B22:FC22)*INDEX(Fuel_Properties!$B$3:$IV$14,MATCH("GCV_Petrol_Regular",Fuel_Properties!$B$3:$B$14,0),MATCH(YEAR(BU$9),Fuel_Properties!$B$3:$EI$3,0))/1000</f>
        <v>0.6746838806443417</v>
      </c>
      <c r="BV22" s="53">
        <f>SUMPRODUCT(--(BV$9=Quarterly_kt!$B$9:FC$9),Quarterly_kt!$B22:FC22)*INDEX(Fuel_Properties!$B$3:$IV$14,MATCH("GCV_Petrol_Regular",Fuel_Properties!$B$3:$B$14,0),MATCH(YEAR(BV$9),Fuel_Properties!$B$3:$EI$3,0))/1000</f>
        <v>0</v>
      </c>
      <c r="BW22" s="53">
        <f>SUMPRODUCT(--(BW$9=Quarterly_kt!$B$9:FC$9),Quarterly_kt!$B22:FC22)*INDEX(Fuel_Properties!$B$3:$IV$14,MATCH("GCV_Petrol_Regular",Fuel_Properties!$B$3:$B$14,0),MATCH(YEAR(BW$9),Fuel_Properties!$B$3:$EI$3,0))/1000</f>
        <v>0</v>
      </c>
      <c r="BX22" s="53">
        <f>SUMPRODUCT(--(BX$9=Quarterly_kt!$B$9:FC$9),Quarterly_kt!$B22:FC22)*INDEX(Fuel_Properties!$B$3:$IV$14,MATCH("GCV_Petrol_Regular",Fuel_Properties!$B$3:$B$14,0),MATCH(YEAR(BX$9),Fuel_Properties!$B$3:$EI$3,0))/1000</f>
        <v>0</v>
      </c>
      <c r="BY22" s="53">
        <f>SUMPRODUCT(--(BY$9=Quarterly_kt!$B$9:FC$9),Quarterly_kt!$B22:FC22)*INDEX(Fuel_Properties!$B$3:$IV$14,MATCH("GCV_Petrol_Regular",Fuel_Properties!$B$3:$B$14,0),MATCH(YEAR(BY$9),Fuel_Properties!$B$3:$EI$3,0))/1000</f>
        <v>0.38330762842911731</v>
      </c>
      <c r="BZ22" s="53">
        <f>SUMPRODUCT(--(BZ$9=Quarterly_kt!$B$9:FC$9),Quarterly_kt!$B22:FC22)*INDEX(Fuel_Properties!$B$3:$IV$14,MATCH("GCV_Petrol_Regular",Fuel_Properties!$B$3:$B$14,0),MATCH(YEAR(BZ$9),Fuel_Properties!$B$3:$EI$3,0))/1000</f>
        <v>0.54213492717639988</v>
      </c>
      <c r="CA22" s="53">
        <f>SUMPRODUCT(--(CA$9=Quarterly_kt!$B$9:FC$9),Quarterly_kt!$B22:FC22)*INDEX(Fuel_Properties!$B$3:$IV$14,MATCH("GCV_Petrol_Regular",Fuel_Properties!$B$3:$B$14,0),MATCH(YEAR(CA$9),Fuel_Properties!$B$3:$EI$3,0))/1000</f>
        <v>0</v>
      </c>
      <c r="CB22" s="53">
        <f>SUMPRODUCT(--(CB$9=Quarterly_kt!$B$9:FC$9),Quarterly_kt!$B22:FC22)*INDEX(Fuel_Properties!$B$3:$IV$14,MATCH("GCV_Petrol_Regular",Fuel_Properties!$B$3:$B$14,0),MATCH(YEAR(CB$9),Fuel_Properties!$B$3:$EI$3,0))/1000</f>
        <v>0</v>
      </c>
      <c r="CC22" s="53">
        <f>SUMPRODUCT(--(CC$9=Quarterly_kt!$B$9:FC$9),Quarterly_kt!$B22:FC22)*INDEX(Fuel_Properties!$B$3:$IV$14,MATCH("GCV_Petrol_Regular",Fuel_Properties!$B$3:$B$14,0),MATCH(YEAR(CC$9),Fuel_Properties!$B$3:$EI$3,0))/1000</f>
        <v>0</v>
      </c>
      <c r="CD22" s="53">
        <f>SUMPRODUCT(--(CD$9=Quarterly_kt!$B$9:FC$9),Quarterly_kt!$B22:FC22)*INDEX(Fuel_Properties!$B$3:$IV$14,MATCH("GCV_Petrol_Regular",Fuel_Properties!$B$3:$B$14,0),MATCH(YEAR(CD$9),Fuel_Properties!$B$3:$EI$3,0))/1000</f>
        <v>0</v>
      </c>
      <c r="CE22" s="53">
        <f>SUMPRODUCT(--(CE$9=Quarterly_kt!$B$9:FC$9),Quarterly_kt!$B22:FC22)*INDEX(Fuel_Properties!$B$3:$IV$14,MATCH("GCV_Petrol_Regular",Fuel_Properties!$B$3:$B$14,0),MATCH(YEAR(CE$9),Fuel_Properties!$B$3:$EI$3,0))/1000</f>
        <v>0</v>
      </c>
      <c r="CF22" s="53">
        <f>SUMPRODUCT(--(CF$9=Quarterly_kt!$B$9:FC$9),Quarterly_kt!$B22:FC22)*INDEX(Fuel_Properties!$B$3:$IV$14,MATCH("GCV_Petrol_Regular",Fuel_Properties!$B$3:$B$14,0),MATCH(YEAR(CF$9),Fuel_Properties!$B$3:$EI$3,0))/1000</f>
        <v>0</v>
      </c>
      <c r="CG22" s="53">
        <f>SUMPRODUCT(--(CG$9=Quarterly_kt!$B$9:FC$9),Quarterly_kt!$B22:FC22)*INDEX(Fuel_Properties!$B$3:$IV$14,MATCH("GCV_Petrol_Regular",Fuel_Properties!$B$3:$B$14,0),MATCH(YEAR(CG$9),Fuel_Properties!$B$3:$EI$3,0))/1000</f>
        <v>1.1022516763116637</v>
      </c>
      <c r="CH22" s="53">
        <f>SUMPRODUCT(--(CH$9=Quarterly_kt!$B$9:FC$9),Quarterly_kt!$B22:FC22)*INDEX(Fuel_Properties!$B$3:$IV$14,MATCH("GCV_Petrol_Regular",Fuel_Properties!$B$3:$B$14,0),MATCH(YEAR(CH$9),Fuel_Properties!$B$3:$EI$3,0))/1000</f>
        <v>2.002931500206087</v>
      </c>
      <c r="CI22" s="53">
        <f>SUMPRODUCT(--(CI$9=Quarterly_kt!$B$9:FC$9),Quarterly_kt!$B22:FC22)*INDEX(Fuel_Properties!$B$3:$IV$14,MATCH("GCV_Petrol_Regular",Fuel_Properties!$B$3:$B$14,0),MATCH(YEAR(CI$9),Fuel_Properties!$B$3:$EI$3,0))/1000</f>
        <v>1.2209525015846909</v>
      </c>
      <c r="CJ22" s="53">
        <f>SUMPRODUCT(--(CJ$9=Quarterly_kt!$B$9:FC$9),Quarterly_kt!$B22:FC22)*INDEX(Fuel_Properties!$B$3:$IV$14,MATCH("GCV_Petrol_Regular",Fuel_Properties!$B$3:$B$14,0),MATCH(YEAR(CJ$9),Fuel_Properties!$B$3:$EI$3,0))/1000</f>
        <v>1.5850747296950156</v>
      </c>
      <c r="CK22" s="53">
        <f>SUMPRODUCT(--(CK$9=Quarterly_kt!$B$9:FC$9),Quarterly_kt!$B22:FC22)*INDEX(Fuel_Properties!$B$3:$IV$14,MATCH("GCV_Petrol_Regular",Fuel_Properties!$B$3:$B$14,0),MATCH(YEAR(CK$9),Fuel_Properties!$B$3:$EI$3,0))/1000</f>
        <v>2.6942216746353456</v>
      </c>
      <c r="CL22" s="53">
        <f>SUMPRODUCT(--(CL$9=Quarterly_kt!$B$9:FC$9),Quarterly_kt!$B22:FC22)*INDEX(Fuel_Properties!$B$3:$IV$14,MATCH("GCV_Petrol_Regular",Fuel_Properties!$B$3:$B$14,0),MATCH(YEAR(CL$9),Fuel_Properties!$B$3:$EI$3,0))/1000</f>
        <v>2.6944518711637317</v>
      </c>
      <c r="CM22" s="53">
        <f>SUMPRODUCT(--(CM$9=Quarterly_kt!$B$9:FC$9),Quarterly_kt!$B22:FC22)*INDEX(Fuel_Properties!$B$3:$IV$14,MATCH("GCV_Petrol_Regular",Fuel_Properties!$B$3:$B$14,0),MATCH(YEAR(CM$9),Fuel_Properties!$B$3:$EI$3,0))/1000</f>
        <v>5.1676421160155321</v>
      </c>
      <c r="CN22" s="53">
        <f>SUMPRODUCT(--(CN$9=Quarterly_kt!$B$9:FC$9),Quarterly_kt!$B22:FC22)*INDEX(Fuel_Properties!$B$3:$IV$14,MATCH("GCV_Petrol_Regular",Fuel_Properties!$B$3:$B$14,0),MATCH(YEAR(CN$9),Fuel_Properties!$B$3:$EI$3,0))/1000</f>
        <v>5.6591408330062638</v>
      </c>
      <c r="CO22" s="53">
        <f>SUMPRODUCT(--(CO$9=Quarterly_kt!$B$9:FC$9),Quarterly_kt!$B22:FC22)*INDEX(Fuel_Properties!$B$3:$IV$14,MATCH("GCV_Petrol_Regular",Fuel_Properties!$B$3:$B$14,0),MATCH(YEAR(CO$9),Fuel_Properties!$B$3:$EI$3,0))/1000</f>
        <v>7.1065802789288135</v>
      </c>
      <c r="CP22" s="53">
        <f>SUMPRODUCT(--(CP$9=Quarterly_kt!$B$9:FC$9),Quarterly_kt!$B22:FC22)*INDEX(Fuel_Properties!$B$3:$IV$14,MATCH("GCV_Petrol_Regular",Fuel_Properties!$B$3:$B$14,0),MATCH(YEAR(CP$9),Fuel_Properties!$B$3:$EI$3,0))/1000</f>
        <v>9.2244358057080529</v>
      </c>
      <c r="CQ22" s="53">
        <f>SUMPRODUCT(--(CQ$9=Quarterly_kt!$B$9:FC$9),Quarterly_kt!$B22:FC22)*INDEX(Fuel_Properties!$B$3:$IV$14,MATCH("GCV_Petrol_Regular",Fuel_Properties!$B$3:$B$14,0),MATCH(YEAR(CQ$9),Fuel_Properties!$B$3:$EI$3,0))/1000</f>
        <v>3.3183269898304726</v>
      </c>
      <c r="CR22" s="53">
        <f>SUMPRODUCT(--(CR$9=Quarterly_kt!$B$9:FC$9),Quarterly_kt!$B22:FC22)*INDEX(Fuel_Properties!$B$3:$IV$14,MATCH("GCV_Petrol_Regular",Fuel_Properties!$B$3:$B$14,0),MATCH(YEAR(CR$9),Fuel_Properties!$B$3:$EI$3,0))/1000</f>
        <v>2.2897522305939351</v>
      </c>
      <c r="CS22" s="53">
        <f>SUMPRODUCT(--(CS$9=Quarterly_kt!$B$9:FC$9),Quarterly_kt!$B22:FC22)*INDEX(Fuel_Properties!$B$3:$IV$14,MATCH("GCV_Petrol_Regular",Fuel_Properties!$B$3:$B$14,0),MATCH(YEAR(CS$9),Fuel_Properties!$B$3:$EI$3,0))/1000</f>
        <v>7.0369514071721229</v>
      </c>
      <c r="CT22" s="53">
        <f>SUMPRODUCT(--(CT$9=Quarterly_kt!$B$9:FC$9),Quarterly_kt!$B22:FC22)*INDEX(Fuel_Properties!$B$3:$IV$14,MATCH("GCV_Petrol_Regular",Fuel_Properties!$B$3:$B$14,0),MATCH(YEAR(CT$9),Fuel_Properties!$B$3:$EI$3,0))/1000</f>
        <v>5.6568392931031051</v>
      </c>
      <c r="CU22" s="53">
        <f>SUMPRODUCT(--(CU$9=Quarterly_kt!$B$9:FC$9),Quarterly_kt!$B22:FC22)*INDEX(Fuel_Properties!$B$3:$IV$14,MATCH("GCV_Petrol_Regular",Fuel_Properties!$B$3:$B$14,0),MATCH(YEAR(CU$9),Fuel_Properties!$B$3:$EI$3,0))/1000</f>
        <v>4.7165928406653057</v>
      </c>
      <c r="CV22" s="53">
        <f>SUMPRODUCT(--(CV$9=Quarterly_kt!$B$9:FC$9),Quarterly_kt!$B22:FC22)*INDEX(Fuel_Properties!$B$3:$IV$14,MATCH("GCV_Petrol_Regular",Fuel_Properties!$B$3:$B$14,0),MATCH(YEAR(CV$9),Fuel_Properties!$B$3:$EI$3,0))/1000</f>
        <v>4.8023482174348766</v>
      </c>
      <c r="CW22" s="53">
        <f>SUMPRODUCT(--(CW$9=Quarterly_kt!$B$9:FC$9),Quarterly_kt!$B22:FC22)*INDEX(Fuel_Properties!$B$3:$IV$14,MATCH("GCV_Petrol_Regular",Fuel_Properties!$B$3:$B$14,0),MATCH(YEAR(CW$9),Fuel_Properties!$B$3:$EI$3,0))/1000</f>
        <v>6.5927979767024274</v>
      </c>
      <c r="CX22" s="53">
        <f>SUMPRODUCT(--(CX$9=Quarterly_kt!$B$9:FC$9),Quarterly_kt!$B22:FC22)*INDEX(Fuel_Properties!$B$3:$IV$14,MATCH("GCV_Petrol_Regular",Fuel_Properties!$B$3:$B$14,0),MATCH(YEAR(CX$9),Fuel_Properties!$B$3:$EI$3,0))/1000</f>
        <v>9.0743661473929187</v>
      </c>
      <c r="CY22" s="53">
        <f>SUMPRODUCT(--(CY$9=Quarterly_kt!$B$9:FC$9),Quarterly_kt!$B22:FC22)*INDEX(Fuel_Properties!$B$3:$IV$14,MATCH("GCV_Petrol_Regular",Fuel_Properties!$B$3:$B$14,0),MATCH(YEAR(CY$9),Fuel_Properties!$B$3:$EI$3,0))/1000</f>
        <v>8.6367889483353046</v>
      </c>
      <c r="CZ22" s="53">
        <f>SUMPRODUCT(--(CZ$9=Quarterly_kt!$B$9:FC$9),Quarterly_kt!$B22:FC22)*INDEX(Fuel_Properties!$B$3:$IV$14,MATCH("GCV_Petrol_Regular",Fuel_Properties!$B$3:$B$14,0),MATCH(YEAR(CZ$9),Fuel_Properties!$B$3:$EI$3,0))/1000</f>
        <v>6.8379861361834475</v>
      </c>
      <c r="DA22" s="53">
        <f>SUMPRODUCT(--(DA$9=Quarterly_kt!$B$9:FC$9),Quarterly_kt!$B22:FC22)*INDEX(Fuel_Properties!$B$3:$IV$14,MATCH("GCV_Petrol_Regular",Fuel_Properties!$B$3:$B$14,0),MATCH(YEAR(DA$9),Fuel_Properties!$B$3:$EI$3,0))/1000</f>
        <v>7.1512885830692863</v>
      </c>
      <c r="DB22" s="53">
        <f>SUMPRODUCT(--(DB$9=Quarterly_kt!$B$9:FC$9),Quarterly_kt!$B22:FC22)*INDEX(Fuel_Properties!$B$3:$IV$14,MATCH("GCV_Petrol_Regular",Fuel_Properties!$B$3:$B$14,0),MATCH(YEAR(DB$9),Fuel_Properties!$B$3:$EI$3,0))/1000</f>
        <v>8.4466942230933384</v>
      </c>
      <c r="DC22" s="53">
        <f>SUMPRODUCT(--(DC$9=Quarterly_kt!$B$9:FC$9),Quarterly_kt!$B22:FC22)*INDEX(Fuel_Properties!$B$3:$IV$14,MATCH("GCV_Petrol_Regular",Fuel_Properties!$B$3:$B$14,0),MATCH(YEAR(DC$9),Fuel_Properties!$B$3:$EI$3,0))/1000</f>
        <v>6.2001738372278279</v>
      </c>
      <c r="DD22" s="53">
        <f>SUMPRODUCT(--(DD$9=Quarterly_kt!$B$9:FC$9),Quarterly_kt!$B22:FC22)*INDEX(Fuel_Properties!$B$3:$IV$14,MATCH("GCV_Petrol_Regular",Fuel_Properties!$B$3:$B$14,0),MATCH(YEAR(DD$9),Fuel_Properties!$B$3:$EI$3,0))/1000</f>
        <v>7.4961454165970034</v>
      </c>
      <c r="DE22" s="53">
        <f>SUMPRODUCT(--(DE$9=Quarterly_kt!$B$9:FC$9),Quarterly_kt!$B22:FC22)*INDEX(Fuel_Properties!$B$3:$IV$14,MATCH("GCV_Petrol_Regular",Fuel_Properties!$B$3:$B$14,0),MATCH(YEAR(DE$9),Fuel_Properties!$B$3:$EI$3,0))/1000</f>
        <v>5.7478726402246156</v>
      </c>
      <c r="DF22" s="53">
        <f>SUMPRODUCT(--(DF$9=Quarterly_kt!$B$9:FC$9),Quarterly_kt!$B22:FC22)*INDEX(Fuel_Properties!$B$3:$IV$14,MATCH("GCV_Petrol_Regular",Fuel_Properties!$B$3:$B$14,0),MATCH(YEAR(DF$9),Fuel_Properties!$B$3:$EI$3,0))/1000</f>
        <v>8.2431493114506527</v>
      </c>
      <c r="DG22" s="53">
        <f>SUMPRODUCT(--(DG$9=Quarterly_kt!$B$9:FC$9),Quarterly_kt!$B22:FC22)*INDEX(Fuel_Properties!$B$3:$IV$14,MATCH("GCV_Petrol_Regular",Fuel_Properties!$B$3:$B$14,0),MATCH(YEAR(DG$9),Fuel_Properties!$B$3:$EI$3,0))/1000</f>
        <v>8.1855273334706702</v>
      </c>
      <c r="DH22" s="53">
        <f>SUMPRODUCT(--(DH$9=Quarterly_kt!$B$9:FC$9),Quarterly_kt!$B22:FC22)*INDEX(Fuel_Properties!$B$3:$IV$14,MATCH("GCV_Petrol_Regular",Fuel_Properties!$B$3:$B$14,0),MATCH(YEAR(DH$9),Fuel_Properties!$B$3:$EI$3,0))/1000</f>
        <v>7.0430843854354643</v>
      </c>
      <c r="DI22" s="53">
        <f>SUMPRODUCT(--(DI$9=Quarterly_kt!$B$9:FC$9),Quarterly_kt!$B22:FC22)*INDEX(Fuel_Properties!$B$3:$IV$14,MATCH("GCV_Petrol_Regular",Fuel_Properties!$B$3:$B$14,0),MATCH(YEAR(DI$9),Fuel_Properties!$B$3:$EI$3,0))/1000</f>
        <v>6.7451193454555041</v>
      </c>
      <c r="DJ22" s="53">
        <f>SUMPRODUCT(--(DJ$9=Quarterly_kt!$B$9:FC$9),Quarterly_kt!$B22:FC22)*INDEX(Fuel_Properties!$B$3:$IV$14,MATCH("GCV_Petrol_Regular",Fuel_Properties!$B$3:$B$14,0),MATCH(YEAR(DJ$9),Fuel_Properties!$B$3:$EI$3,0))/1000</f>
        <v>7.5711239318786987</v>
      </c>
      <c r="DK22" s="53">
        <f>SUMPRODUCT(--(DK$9=Quarterly_kt!$B$9:FC$9),Quarterly_kt!$B22:FC22)*INDEX(Fuel_Properties!$B$3:$IV$14,MATCH("GCV_Petrol_Regular",Fuel_Properties!$B$3:$B$14,0),MATCH(YEAR(DK$9),Fuel_Properties!$B$3:$EI$3,0))/1000</f>
        <v>8.4290981754221068</v>
      </c>
      <c r="DL22" s="53">
        <f>SUMPRODUCT(--(DL$9=Quarterly_kt!$B$9:FC$9),Quarterly_kt!$B22:FC22)*INDEX(Fuel_Properties!$B$3:$IV$14,MATCH("GCV_Petrol_Regular",Fuel_Properties!$B$3:$B$14,0),MATCH(YEAR(DL$9),Fuel_Properties!$B$3:$EI$3,0))/1000</f>
        <v>5.6184083235457791</v>
      </c>
      <c r="DM22" s="53">
        <f>SUMPRODUCT(--(DM$9=Quarterly_kt!$B$9:FC$9),Quarterly_kt!$B22:FC22)*INDEX(Fuel_Properties!$B$3:$IV$14,MATCH("GCV_Petrol_Regular",Fuel_Properties!$B$3:$B$14,0),MATCH(YEAR(DM$9),Fuel_Properties!$B$3:$EI$3,0))/1000</f>
        <v>8.9742285314704109</v>
      </c>
      <c r="DN22" s="53">
        <f>SUMPRODUCT(--(DN$9=Quarterly_kt!$B$9:FC$9),Quarterly_kt!$B22:FC22)*INDEX(Fuel_Properties!$B$3:$IV$14,MATCH("GCV_Petrol_Regular",Fuel_Properties!$B$3:$B$14,0),MATCH(YEAR(DN$9),Fuel_Properties!$B$3:$EI$3,0))/1000</f>
        <v>9.2481924369232651</v>
      </c>
      <c r="DO22" s="53">
        <f>SUMPRODUCT(--(DO$9=Quarterly_kt!$B$9:FC$9),Quarterly_kt!$B22:FC22)*INDEX(Fuel_Properties!$B$3:$IV$14,MATCH("GCV_Petrol_Regular",Fuel_Properties!$B$3:$B$14,0),MATCH(YEAR(DO$9),Fuel_Properties!$B$3:$EI$3,0))/1000</f>
        <v>7.1190314977966551</v>
      </c>
      <c r="DP22" s="53">
        <f>SUMPRODUCT(--(DP$9=Quarterly_kt!$B$9:FC$9),Quarterly_kt!$B22:FC22)*INDEX(Fuel_Properties!$B$3:$IV$14,MATCH("GCV_Petrol_Regular",Fuel_Properties!$B$3:$B$14,0),MATCH(YEAR(DP$9),Fuel_Properties!$B$3:$EI$3,0))/1000</f>
        <v>5.9079340011792327</v>
      </c>
      <c r="DQ22" s="53">
        <f>SUMPRODUCT(--(DQ$9=Quarterly_kt!$B$9:FC$9),Quarterly_kt!$B22:FC22)*INDEX(Fuel_Properties!$B$3:$IV$14,MATCH("GCV_Petrol_Regular",Fuel_Properties!$B$3:$B$14,0),MATCH(YEAR(DQ$9),Fuel_Properties!$B$3:$EI$3,0))/1000</f>
        <v>5.3286028495121993</v>
      </c>
      <c r="DR22" s="53">
        <f>SUMPRODUCT(--(DR$9=Quarterly_kt!$B$9:FC$9),Quarterly_kt!$B22:FC22)*INDEX(Fuel_Properties!$B$3:$IV$14,MATCH("GCV_Petrol_Regular",Fuel_Properties!$B$3:$B$14,0),MATCH(YEAR(DR$9),Fuel_Properties!$B$3:$EI$3,0))/1000</f>
        <v>8.3599337552950939</v>
      </c>
      <c r="DS22" s="53">
        <f>SUMPRODUCT(--(DS$9=Quarterly_kt!$B$9:FC$9),Quarterly_kt!$B22:FC22)*INDEX(Fuel_Properties!$B$3:$IV$14,MATCH("GCV_Petrol_Regular",Fuel_Properties!$B$3:$B$14,0),MATCH(YEAR(DS$9),Fuel_Properties!$B$3:$EI$3,0))/1000</f>
        <v>9.9770130940761703</v>
      </c>
      <c r="DT22" s="53">
        <f>SUMPRODUCT(--(DT$9=Quarterly_kt!$B$9:FC$9),Quarterly_kt!$B22:FC22)*INDEX(Fuel_Properties!$B$3:$IV$14,MATCH("GCV_Petrol_Regular",Fuel_Properties!$B$3:$B$14,0),MATCH(YEAR(DT$9),Fuel_Properties!$B$3:$EI$3,0))/1000</f>
        <v>4.9399715596024842</v>
      </c>
      <c r="DU22" s="53">
        <f>SUMPRODUCT(--(DU$9=Quarterly_kt!$B$9:FC$9),Quarterly_kt!$B22:FC22)*INDEX(Fuel_Properties!$B$3:$IV$14,MATCH("GCV_Petrol_Regular",Fuel_Properties!$B$3:$B$14,0),MATCH(YEAR(DU$9),Fuel_Properties!$B$3:$EI$3,0))/1000</f>
        <v>6.5458885577506249</v>
      </c>
      <c r="DV22" s="53">
        <f>SUMPRODUCT(--(DV$9=Quarterly_kt!$B$9:FC$9),Quarterly_kt!$B22:FC22)*INDEX(Fuel_Properties!$B$3:$IV$14,MATCH("GCV_Petrol_Regular",Fuel_Properties!$B$3:$B$14,0),MATCH(YEAR(DV$9),Fuel_Properties!$B$3:$EI$3,0))/1000</f>
        <v>10.619212099461459</v>
      </c>
      <c r="DW22" s="53">
        <f>SUMPRODUCT(--(DW$9=Quarterly_kt!$B$9:FC$9),Quarterly_kt!$B22:FC22)*INDEX(Fuel_Properties!$B$3:$IV$14,MATCH("GCV_Petrol_Regular",Fuel_Properties!$B$3:$B$14,0),MATCH(YEAR(DW$9),Fuel_Properties!$B$3:$EI$3,0))/1000</f>
        <v>6.033490167418341</v>
      </c>
      <c r="DX22" s="53">
        <f>SUMPRODUCT(--(DX$9=Quarterly_kt!$B$9:FC$9),Quarterly_kt!$B22:FC22)*INDEX(Fuel_Properties!$B$3:$IV$14,MATCH("GCV_Petrol_Regular",Fuel_Properties!$B$3:$B$14,0),MATCH(YEAR(DX$9),Fuel_Properties!$B$3:$EI$3,0))/1000</f>
        <v>3.0046171576019738</v>
      </c>
      <c r="DY22" s="53">
        <f>SUMPRODUCT(--(DY$9=Quarterly_kt!$B$9:FC$9),Quarterly_kt!$B22:FC22)*INDEX(Fuel_Properties!$B$3:$IV$14,MATCH("GCV_Petrol_Regular",Fuel_Properties!$B$3:$B$14,0),MATCH(YEAR(DY$9),Fuel_Properties!$B$3:$EI$3,0))/1000</f>
        <v>8.6894353367811785</v>
      </c>
      <c r="DZ22" s="53">
        <f>SUMPRODUCT(--(DZ$9=Quarterly_kt!$B$9:FC$9),Quarterly_kt!$B22:FC22)*INDEX(Fuel_Properties!$B$3:$IV$14,MATCH("GCV_Petrol_Regular",Fuel_Properties!$B$3:$B$14,0),MATCH(YEAR(DZ$9),Fuel_Properties!$B$3:$EI$3,0))/1000</f>
        <v>7.0069864782623554</v>
      </c>
      <c r="EA22" s="53">
        <f>SUMPRODUCT(--(EA$9=Quarterly_kt!$B$9:FC$9),Quarterly_kt!$B22:FC22)*INDEX(Fuel_Properties!$B$3:$IV$14,MATCH("GCV_Petrol_Regular",Fuel_Properties!$B$3:$B$14,0),MATCH(YEAR(EA$9),Fuel_Properties!$B$3:$EI$3,0))/1000</f>
        <v>7.1923759244759333</v>
      </c>
      <c r="EB22" s="53">
        <f>SUMPRODUCT(--(EB$9=Quarterly_kt!$B$9:FC$9),Quarterly_kt!$B22:FC22)*INDEX(Fuel_Properties!$B$3:$IV$14,MATCH("GCV_Petrol_Regular",Fuel_Properties!$B$3:$B$14,0),MATCH(YEAR(EB$9),Fuel_Properties!$B$3:$EI$3,0))/1000</f>
        <v>6.6860748511489385</v>
      </c>
      <c r="EC22" s="53">
        <f>SUMPRODUCT(--(EC$9=Quarterly_kt!$B$9:FC$9),Quarterly_kt!$B22:FC22)*INDEX(Fuel_Properties!$B$3:$IV$14,MATCH("GCV_Petrol_Regular",Fuel_Properties!$B$3:$B$14,0),MATCH(YEAR(EC$9),Fuel_Properties!$B$3:$EI$3,0))/1000</f>
        <v>8.8931840036702905</v>
      </c>
      <c r="ED22" s="53">
        <f>SUMPRODUCT(--(ED$9=Quarterly_kt!$B$9:FC$9),Quarterly_kt!$B22:FC22)*INDEX(Fuel_Properties!$B$3:$IV$14,MATCH("GCV_Petrol_Regular",Fuel_Properties!$B$3:$B$14,0),MATCH(YEAR(ED$9),Fuel_Properties!$B$3:$EI$3,0))/1000</f>
        <v>9.2315073696883747</v>
      </c>
      <c r="EE22" s="53">
        <f>SUMPRODUCT(--(EE$9=Quarterly_kt!$B$9:FC$9),Quarterly_kt!$B22:FC22)*INDEX(Fuel_Properties!$B$3:$IV$14,MATCH("GCV_Petrol_Regular",Fuel_Properties!$B$3:$B$14,0),MATCH(YEAR(EE$9),Fuel_Properties!$B$3:$EI$3,0))/1000</f>
        <v>9.8061776870904733</v>
      </c>
      <c r="EF22" s="53">
        <f>SUMPRODUCT(--(EF$9=Quarterly_kt!$B$9:FC$9),Quarterly_kt!$B22:FC22)*INDEX(Fuel_Properties!$B$3:$IV$14,MATCH("GCV_Petrol_Regular",Fuel_Properties!$B$3:$B$14,0),MATCH(YEAR(EF$9),Fuel_Properties!$B$3:$EI$3,0))/1000</f>
        <v>6.6572650422927584</v>
      </c>
      <c r="EG22" s="53">
        <f>SUMPRODUCT(--(EG$9=Quarterly_kt!$B$9:FC$9),Quarterly_kt!$B22:FC22)*INDEX(Fuel_Properties!$B$3:$IV$14,MATCH("GCV_Petrol_Regular",Fuel_Properties!$B$3:$B$14,0),MATCH(YEAR(EG$9),Fuel_Properties!$B$3:$EI$3,0))/1000</f>
        <v>10.454459683405821</v>
      </c>
      <c r="EH22" s="53">
        <f>SUMPRODUCT(--(EH$9=Quarterly_kt!$B$9:FC$9),Quarterly_kt!$B22:FC22)*INDEX(Fuel_Properties!$B$3:$IV$14,MATCH("GCV_Petrol_Regular",Fuel_Properties!$B$3:$B$14,0),MATCH(YEAR(EH$9),Fuel_Properties!$B$3:$EI$3,0))/1000</f>
        <v>8.1909301784802402</v>
      </c>
      <c r="EI22" s="53">
        <f>SUMPRODUCT(--(EI$9=Quarterly_kt!$B$9:FC$9),Quarterly_kt!$B22:FC22)*INDEX(Fuel_Properties!$B$3:$IV$14,MATCH("GCV_Petrol_Regular",Fuel_Properties!$B$3:$B$14,0),MATCH(YEAR(EI$9),Fuel_Properties!$B$3:$EI$3,0))/1000</f>
        <v>7.7950282395310682</v>
      </c>
      <c r="EJ22" s="53">
        <f>SUMPRODUCT(--(EJ$9=Quarterly_kt!$B$9:FC$9),Quarterly_kt!$B22:FC22)*INDEX(Fuel_Properties!$B$3:$IV$14,MATCH("GCV_Petrol_Regular",Fuel_Properties!$B$3:$B$14,0),MATCH(YEAR(EJ$9),Fuel_Properties!$B$3:$EI$3,0))/1000</f>
        <v>7.0964940208502716</v>
      </c>
      <c r="EK22" s="53">
        <f>SUMPRODUCT(--(EK$9=Quarterly_kt!$B$9:FC$9),Quarterly_kt!$B22:FC22)*INDEX(Fuel_Properties!$B$3:$IV$14,MATCH("GCV_Petrol_Regular",Fuel_Properties!$B$3:$B$14,0),MATCH(YEAR(EK$9),Fuel_Properties!$B$3:$EI$3,0))/1000</f>
        <v>7.2840686230910183</v>
      </c>
      <c r="EL22" s="53">
        <f>SUMPRODUCT(--(EL$9=Quarterly_kt!$B$9:FC$9),Quarterly_kt!$B22:FC22)*INDEX(Fuel_Properties!$B$3:$IV$14,MATCH("GCV_Petrol_Regular",Fuel_Properties!$B$3:$B$14,0),MATCH(YEAR(EL$9),Fuel_Properties!$B$3:$EI$3,0))/1000</f>
        <v>11.236889113052547</v>
      </c>
      <c r="EM22" s="53">
        <f>SUMPRODUCT(--(EM$9=Quarterly_kt!$B$9:FC$9),Quarterly_kt!$B22:FC22)*INDEX(Fuel_Properties!$B$3:$IV$14,MATCH("GCV_Petrol_Regular",Fuel_Properties!$B$3:$B$14,0),MATCH(YEAR(EM$9),Fuel_Properties!$B$3:$EI$3,0))/1000</f>
        <v>8.6425293553013365</v>
      </c>
      <c r="EN22" s="53">
        <f>SUMPRODUCT(--(EN$9=Quarterly_kt!$B$9:FC$9),Quarterly_kt!$B22:FC22)*INDEX(Fuel_Properties!$B$3:$IV$14,MATCH("GCV_Petrol_Regular",Fuel_Properties!$B$3:$B$14,0),MATCH(YEAR(EN$9),Fuel_Properties!$B$3:$EI$3,0))/1000</f>
        <v>8.0733879038191461</v>
      </c>
      <c r="EO22" s="53">
        <f>SUMPRODUCT(--(EO$9=Quarterly_kt!$B$9:FC$9),Quarterly_kt!$B22:FC22)*INDEX(Fuel_Properties!$B$3:$IV$14,MATCH("GCV_Petrol_Regular",Fuel_Properties!$B$3:$B$14,0),MATCH(YEAR(EO$9),Fuel_Properties!$B$3:$EI$3,0))/1000</f>
        <v>9.8969055715472809</v>
      </c>
      <c r="EP22" s="53">
        <f>SUMPRODUCT(--(EP$9=Quarterly_kt!$B$9:FC$9),Quarterly_kt!$B22:FC22)*INDEX(Fuel_Properties!$B$3:$IV$14,MATCH("GCV_Petrol_Regular",Fuel_Properties!$B$3:$B$14,0),MATCH(YEAR(EP$9),Fuel_Properties!$B$3:$EI$3,0))/1000</f>
        <v>9.9688187322511705</v>
      </c>
      <c r="EQ22" s="53">
        <f>SUMPRODUCT(--(EQ$9=Quarterly_kt!$B$9:FC$9),Quarterly_kt!$B22:FC22)*INDEX(Fuel_Properties!$B$3:$IV$14,MATCH("GCV_Petrol_Regular",Fuel_Properties!$B$3:$B$14,0),MATCH(YEAR(EQ$9),Fuel_Properties!$B$3:$EI$3,0))/1000</f>
        <v>9.2168285991884762</v>
      </c>
      <c r="ER22" s="53">
        <f>SUMPRODUCT(--(ER$9=Quarterly_kt!$B$9:FC$9),Quarterly_kt!$B22:FC22)*INDEX(Fuel_Properties!$B$3:$IV$14,MATCH("GCV_Petrol_Regular",Fuel_Properties!$B$3:$B$14,0),MATCH(YEAR(ER$9),Fuel_Properties!$B$3:$EI$3,0))/1000</f>
        <v>5.7652968750101197</v>
      </c>
      <c r="ES22" s="53">
        <f>SUMPRODUCT(--(ES$9=Quarterly_kt!$B$9:FC$9),Quarterly_kt!$B22:FC22)*INDEX(Fuel_Properties!$B$3:$IV$14,MATCH("GCV_Petrol_Regular",Fuel_Properties!$B$3:$B$14,0),MATCH(YEAR(ES$9),Fuel_Properties!$B$3:$EI$3,0))/1000</f>
        <v>9.5007235671891959</v>
      </c>
      <c r="ET22" s="53">
        <f>SUMPRODUCT(--(ET$9=Quarterly_kt!$B$9:FC$9),Quarterly_kt!$B22:FC22)*INDEX(Fuel_Properties!$B$3:$IV$14,MATCH("GCV_Petrol_Regular",Fuel_Properties!$B$3:$B$14,0),MATCH(YEAR(ET$9),Fuel_Properties!$B$3:$EI$3,0))/1000</f>
        <v>7.9389863421233473</v>
      </c>
      <c r="EU22" s="53">
        <f>SUMPRODUCT(--(EU$9=Quarterly_kt!$B$9:FC$9),Quarterly_kt!$B22:FC22)*INDEX(Fuel_Properties!$B$3:$IV$14,MATCH("GCV_Petrol_Regular",Fuel_Properties!$B$3:$B$14,0),MATCH(YEAR(EU$9),Fuel_Properties!$B$3:$EI$3,0))/1000</f>
        <v>8.0202115359409767</v>
      </c>
      <c r="EV22" s="53">
        <f>SUMPRODUCT(--(EV$9=Quarterly_kt!$B$9:FC$9),Quarterly_kt!$B22:FC22)*INDEX(Fuel_Properties!$B$3:$IV$14,MATCH("GCV_Petrol_Regular",Fuel_Properties!$B$3:$B$14,0),MATCH(YEAR(EV$9),Fuel_Properties!$B$3:$EI$3,0))/1000</f>
        <v>6.6467023904644424</v>
      </c>
      <c r="EW22" s="53">
        <f>SUMPRODUCT(--(EW$9=Quarterly_kt!$B$9:FC$9),Quarterly_kt!$B22:FC22)*INDEX(Fuel_Properties!$B$3:$IV$14,MATCH("GCV_Petrol_Regular",Fuel_Properties!$B$3:$B$14,0),MATCH(YEAR(EW$9),Fuel_Properties!$B$3:$EI$3,0))/1000</f>
        <v>11.603235924241801</v>
      </c>
      <c r="EX22" s="53">
        <f>SUMPRODUCT(--(EX$9=Quarterly_kt!$B$9:FC$9),Quarterly_kt!$B22:FC22)*INDEX(Fuel_Properties!$B$3:$IV$14,MATCH("GCV_Petrol_Regular",Fuel_Properties!$B$3:$B$14,0),MATCH(YEAR(EX$9),Fuel_Properties!$B$3:$EI$3,0))/1000</f>
        <v>10.451148436490868</v>
      </c>
      <c r="EY22" s="53">
        <f>SUMPRODUCT(--(EY$9=Quarterly_kt!$B$9:FC$9),Quarterly_kt!$B22:FC22)*INDEX(Fuel_Properties!$B$3:$IV$14,MATCH("GCV_Petrol_Regular",Fuel_Properties!$B$3:$B$14,0),MATCH(YEAR(EY$9),Fuel_Properties!$B$3:$EI$3,0))/1000</f>
        <v>10.141345075040872</v>
      </c>
      <c r="EZ22" s="53">
        <f>SUMPRODUCT(--(EZ$9=Quarterly_kt!$B$9:FC$9),Quarterly_kt!$B22:FC22)*INDEX(Fuel_Properties!$B$3:$IV$14,MATCH("GCV_Petrol_Regular",Fuel_Properties!$B$3:$B$14,0),MATCH(YEAR(EZ$9),Fuel_Properties!$B$3:$EI$3,0))/1000</f>
        <v>9.4161973254073423</v>
      </c>
      <c r="FA22" s="53">
        <f>SUMPRODUCT(--(FA$9=Quarterly_kt!$B$9:FC$9),Quarterly_kt!$B22:FC22)*INDEX(Fuel_Properties!$B$3:$IV$14,MATCH("GCV_Petrol_Regular",Fuel_Properties!$B$3:$B$14,0),MATCH(YEAR(FA$9),Fuel_Properties!$B$3:$EI$3,0))/1000</f>
        <v>9.0365976699856105</v>
      </c>
      <c r="FB22" s="53">
        <f>SUMPRODUCT(--(FB$9=Quarterly_kt!$B$9:FC$9),Quarterly_kt!$B22:FC22)*INDEX(Fuel_Properties!$B$3:$IV$14,MATCH("GCV_Petrol_Regular",Fuel_Properties!$B$3:$B$14,0),MATCH(YEAR(FB$9),Fuel_Properties!$B$3:$EI$3,0))/1000</f>
        <v>8.669553940044386</v>
      </c>
      <c r="FC22" s="53">
        <f>SUMPRODUCT(--(FC$9=Quarterly_kt!$B$9:FC$9),Quarterly_kt!$B22:FC22)*INDEX(Fuel_Properties!$B$3:$IV$14,MATCH("GCV_Petrol_Regular",Fuel_Properties!$B$3:$B$14,0),MATCH(YEAR(FC$9),Fuel_Properties!$B$3:$EI$3,0))/1000</f>
        <v>11.099031377921625</v>
      </c>
      <c r="FD22" s="53">
        <f>SUMPRODUCT(--(FD$9=Quarterly_kt!$B$9:FD$9),Quarterly_kt!$B22:FD22)*INDEX(Fuel_Properties!$B$3:$IV$14,MATCH("GCV_Petrol_Regular",Fuel_Properties!$B$3:$B$14,0),MATCH(YEAR(FD$9),Fuel_Properties!$B$3:$EI$3,0))/1000</f>
        <v>6.2533438512149884</v>
      </c>
      <c r="FE22" s="53">
        <f>SUMPRODUCT(--(FE$9=Quarterly_kt!$B$9:FE$9),Quarterly_kt!$B22:FE22)*INDEX(Fuel_Properties!$B$3:$IV$14,MATCH("GCV_Petrol_Regular",Fuel_Properties!$B$3:$B$14,0),MATCH(YEAR(FE$9),Fuel_Properties!$B$3:$EI$3,0))/1000</f>
        <v>13.481602620760935</v>
      </c>
      <c r="FF22" s="53">
        <f>SUMPRODUCT(--(FF$9=Quarterly_kt!$B$9:FF$9),Quarterly_kt!$B22:FF22)*INDEX(Fuel_Properties!$B$3:$IV$14,MATCH("GCV_Petrol_Regular",Fuel_Properties!$B$3:$B$14,0),MATCH(YEAR(FF$9),Fuel_Properties!$B$3:$EI$3,0))/1000</f>
        <v>11.25818333669485</v>
      </c>
      <c r="FG22" s="53">
        <f>SUMPRODUCT(--(FG$9=Quarterly_kt!$B$9:FG$9),Quarterly_kt!$B22:FG22)*INDEX(Fuel_Properties!$B$3:$IV$14,MATCH("GCV_Petrol_Regular",Fuel_Properties!$B$3:$B$14,0),MATCH(YEAR(FG$9),Fuel_Properties!$B$3:$EI$3,0))/1000</f>
        <v>10.92402904314269</v>
      </c>
      <c r="FH22" s="53">
        <f>SUMPRODUCT(--(FH$9=Quarterly_kt!$B$9:FH$9),Quarterly_kt!$B22:FH22)*INDEX(Fuel_Properties!$B$3:$IV$14,MATCH("GCV_Petrol_Regular",Fuel_Properties!$B$3:$B$14,0),MATCH(YEAR(FH$9),Fuel_Properties!$B$3:$EI$3,0))/1000</f>
        <v>8.8066371118315985</v>
      </c>
      <c r="FI22" s="53">
        <f>SUMPRODUCT(--(FI$9=Quarterly_kt!$B$9:FI$9),Quarterly_kt!$B22:FI22)*INDEX(Fuel_Properties!$B$3:$IV$14,MATCH("GCV_Petrol_Regular",Fuel_Properties!$B$3:$B$14,0),MATCH(YEAR(FI$9),Fuel_Properties!$B$3:$EI$3,0))/1000</f>
        <v>6.8240447245776368</v>
      </c>
      <c r="FJ22" s="53">
        <f>SUMPRODUCT(--(FJ$9=Quarterly_kt!$B$9:FJ$9),Quarterly_kt!$B22:FJ22)*INDEX(Fuel_Properties!$B$3:$IV$14,MATCH("GCV_Petrol_Regular",Fuel_Properties!$B$3:$B$14,0),MATCH(YEAR(FJ$9),Fuel_Properties!$B$3:$EI$3,0))/1000</f>
        <v>10.122231276913199</v>
      </c>
      <c r="FK22" s="53">
        <f>SUMPRODUCT(--(FK$9=Quarterly_kt!$B$9:FK$9),Quarterly_kt!$B22:FK22)*INDEX(Fuel_Properties!$B$3:$IV$14,MATCH("GCV_Petrol_Regular",Fuel_Properties!$B$3:$B$14,0),MATCH(YEAR(FK$9),Fuel_Properties!$B$3:$EI$3,0))/1000</f>
        <v>10.202175681112804</v>
      </c>
      <c r="FL22" s="53">
        <f>SUMPRODUCT(--(FL$9=Quarterly_kt!$B$9:FL$9),Quarterly_kt!$B22:FL22)*INDEX(Fuel_Properties!$B$3:$IV$14,MATCH("GCV_Petrol_Regular",Fuel_Properties!$B$3:$B$14,0),MATCH(YEAR(FL$9),Fuel_Properties!$B$3:$EI$3,0))/1000</f>
        <v>5.6845173997931084</v>
      </c>
      <c r="FM22" s="53">
        <f>SUMPRODUCT(--(FM$9=Quarterly_kt!$B$9:FN$9),Quarterly_kt!$B22:FN22)*INDEX(Fuel_Properties!$B$3:$IV$14,MATCH("GCV_Petrol_Regular",Fuel_Properties!$B$3:$B$14,0),MATCH(YEAR(FM$9),Fuel_Properties!$B$3:$EI$3,0))/1000</f>
        <v>9.9908402973051409</v>
      </c>
      <c r="FN22" s="53">
        <f>SUMPRODUCT(--(FN$9=Quarterly_kt!$B$9:FN$9),Quarterly_kt!$B22:FN22)*INDEX(Fuel_Properties!$B$3:$IV$14,MATCH("GCV_Petrol_Regular",Fuel_Properties!$B$3:$B$14,0),MATCH(YEAR(FN$9),Fuel_Properties!$B$3:$EI$3,0))/1000</f>
        <v>7.3742387328328203</v>
      </c>
      <c r="FO22" s="53">
        <f>SUMPRODUCT(--(FO$9=Quarterly_kt!$B$9:FO$9),Quarterly_kt!$B22:FO22)*INDEX(Fuel_Properties!$B$3:$IV$14,MATCH("GCV_Petrol_Regular",Fuel_Properties!$B$3:$B$14,0),MATCH(YEAR(FO$9),Fuel_Properties!$B$3:$EI$3,0))/1000</f>
        <v>8.384765677474542</v>
      </c>
      <c r="FP22" s="53">
        <f>SUMPRODUCT(--(FP$9=Quarterly_kt!$B$9:FP$9),Quarterly_kt!$B22:FP22)*INDEX(Fuel_Properties!$B$3:$IV$14,MATCH("GCV_Petrol_Regular",Fuel_Properties!$B$3:$B$14,0),MATCH(YEAR(FP$9),Fuel_Properties!$B$3:$EI$3,0))/1000</f>
        <v>7.6735671047169296</v>
      </c>
      <c r="FQ22" s="53">
        <f>SUMPRODUCT(--(FQ$9=Quarterly_kt!$B$9:FQ$9),Quarterly_kt!$B22:FQ22)*INDEX(Fuel_Properties!$B$3:$IV$14,MATCH("GCV_Petrol_Regular",Fuel_Properties!$B$3:$B$14,0),MATCH(YEAR(FQ$9),Fuel_Properties!$B$3:$EI$3,0))/1000</f>
        <v>9.4062413679010337</v>
      </c>
      <c r="FR22" s="53">
        <f>SUMPRODUCT(--(FR$9=Quarterly_kt!$B$9:FR$9),Quarterly_kt!$B22:FR22)*INDEX(Fuel_Properties!$B$3:$IV$14,MATCH("GCV_Petrol_Regular",Fuel_Properties!$B$3:$B$14,0),MATCH(YEAR(FR$9),Fuel_Properties!$B$3:$EI$3,0))/1000</f>
        <v>8.3196865555164301</v>
      </c>
      <c r="FS22" s="53">
        <f>SUMPRODUCT(--(FS$9=Quarterly_kt!$B$9:FS$9),Quarterly_kt!$B22:FS22)*INDEX(Fuel_Properties!$B$3:$IV$14,MATCH("GCV_Petrol_Regular",Fuel_Properties!$B$3:$B$14,0),MATCH(YEAR(FS$9),Fuel_Properties!$B$3:$EI$3,0))/1000</f>
        <v>8.937889836604791</v>
      </c>
      <c r="FT22" s="53">
        <f>SUMPRODUCT(--(FT$9=Quarterly_kt!$B$9:FT$9),Quarterly_kt!$B22:FT22)*INDEX(Fuel_Properties!$B$3:$IV$14,MATCH("GCV_Petrol_Regular",Fuel_Properties!$B$3:$B$14,0),MATCH(YEAR(FT$9),Fuel_Properties!$B$3:$EI$3,0))/1000</f>
        <v>8.0908795018054978</v>
      </c>
      <c r="FU22" s="53">
        <f>SUMPRODUCT(--(FU$9=Quarterly_kt!$B$9:FU$9),Quarterly_kt!$B22:FU22)*INDEX(Fuel_Properties!$B$3:$IV$14,MATCH("GCV_Petrol_Regular",Fuel_Properties!$B$3:$B$14,0),MATCH(YEAR(FU$9),Fuel_Properties!$B$3:$EI$3,0))/1000</f>
        <v>8.7714030854129579</v>
      </c>
      <c r="FV22" s="53">
        <f>SUMPRODUCT(--(FV$9=Quarterly_kt!$B$9:FV$9),Quarterly_kt!$B22:FV22)*INDEX(Fuel_Properties!$B$3:$IV$14,MATCH("GCV_Petrol_Regular",Fuel_Properties!$B$3:$B$14,0),MATCH(YEAR(FV$9),Fuel_Properties!$B$3:$EI$3,0))/1000</f>
        <v>10.535448790387195</v>
      </c>
      <c r="FW22" s="18"/>
      <c r="FX22" s="117"/>
      <c r="FY22" s="18"/>
    </row>
    <row r="23" spans="1:181" ht="17.25" x14ac:dyDescent="0.25">
      <c r="A23" s="50" t="s">
        <v>102</v>
      </c>
      <c r="B23" s="53">
        <f>SUMPRODUCT(--(B$9=Quarterly_kt!$B$9:FC$9),Quarterly_kt!$B23:FC23)*INDEX(Fuel_Properties!$B$3:$IV$14,MATCH("GCV_Petrol_Premium",Fuel_Properties!$B$3:$B$14,0),MATCH(YEAR(B$9),Fuel_Properties!$B$3:$EI$3,0))/1000</f>
        <v>5.0910437541198732</v>
      </c>
      <c r="C23" s="53">
        <f>SUMPRODUCT(--(C$9=Quarterly_kt!$B$9:FC$9),Quarterly_kt!$B23:FC23)*INDEX(Fuel_Properties!$B$3:$IV$14,MATCH("GCV_Petrol_Premium",Fuel_Properties!$B$3:$B$14,0),MATCH(YEAR(C$9),Fuel_Properties!$B$3:$EI$3,0))/1000</f>
        <v>6.1146416006088247</v>
      </c>
      <c r="D23" s="53">
        <f>SUMPRODUCT(--(D$9=Quarterly_kt!$B$9:FC$9),Quarterly_kt!$B23:FC23)*INDEX(Fuel_Properties!$B$3:$IV$14,MATCH("GCV_Petrol_Premium",Fuel_Properties!$B$3:$B$14,0),MATCH(YEAR(D$9),Fuel_Properties!$B$3:$EI$3,0))/1000</f>
        <v>2.696293861732483</v>
      </c>
      <c r="E23" s="53">
        <f>SUMPRODUCT(--(E$9=Quarterly_kt!$B$9:FC$9),Quarterly_kt!$B23:FC23)*INDEX(Fuel_Properties!$B$3:$IV$14,MATCH("GCV_Petrol_Premium",Fuel_Properties!$B$3:$B$14,0),MATCH(YEAR(E$9),Fuel_Properties!$B$3:$EI$3,0))/1000</f>
        <v>3.6333924757003788</v>
      </c>
      <c r="F23" s="53">
        <f>SUMPRODUCT(--(F$9=Quarterly_kt!$B$9:FC$9),Quarterly_kt!$B23:FC23)*INDEX(Fuel_Properties!$B$3:$IV$14,MATCH("GCV_Petrol_Premium",Fuel_Properties!$B$3:$B$14,0),MATCH(YEAR(F$9),Fuel_Properties!$B$3:$EI$3,0))/1000</f>
        <v>4.7858189663696287</v>
      </c>
      <c r="G23" s="53">
        <f>SUMPRODUCT(--(G$9=Quarterly_kt!$B$9:FC$9),Quarterly_kt!$B23:FC23)*INDEX(Fuel_Properties!$B$3:$IV$14,MATCH("GCV_Petrol_Premium",Fuel_Properties!$B$3:$B$14,0),MATCH(YEAR(G$9),Fuel_Properties!$B$3:$EI$3,0))/1000</f>
        <v>8.2543296535110482</v>
      </c>
      <c r="H23" s="53">
        <f>SUMPRODUCT(--(H$9=Quarterly_kt!$B$9:FC$9),Quarterly_kt!$B23:FC23)*INDEX(Fuel_Properties!$B$3:$IV$14,MATCH("GCV_Petrol_Premium",Fuel_Properties!$B$3:$B$14,0),MATCH(YEAR(H$9),Fuel_Properties!$B$3:$EI$3,0))/1000</f>
        <v>8.2236561668014527</v>
      </c>
      <c r="I23" s="53">
        <f>SUMPRODUCT(--(I$9=Quarterly_kt!$B$9:FC$9),Quarterly_kt!$B23:FC23)*INDEX(Fuel_Properties!$B$3:$IV$14,MATCH("GCV_Petrol_Premium",Fuel_Properties!$B$3:$B$14,0),MATCH(YEAR(I$9),Fuel_Properties!$B$3:$EI$3,0))/1000</f>
        <v>11.08313297782898</v>
      </c>
      <c r="J23" s="53">
        <f>SUMPRODUCT(--(J$9=Quarterly_kt!$B$9:FC$9),Quarterly_kt!$B23:FC23)*INDEX(Fuel_Properties!$B$3:$IV$14,MATCH("GCV_Petrol_Premium",Fuel_Properties!$B$3:$B$14,0),MATCH(YEAR(J$9),Fuel_Properties!$B$3:$EI$3,0))/1000</f>
        <v>5.001146843070984</v>
      </c>
      <c r="K23" s="53">
        <f>SUMPRODUCT(--(K$9=Quarterly_kt!$B$9:FC$9),Quarterly_kt!$B23:FC23)*INDEX(Fuel_Properties!$B$3:$IV$14,MATCH("GCV_Petrol_Premium",Fuel_Properties!$B$3:$B$14,0),MATCH(YEAR(K$9),Fuel_Properties!$B$3:$EI$3,0))/1000</f>
        <v>1.1755023906707762</v>
      </c>
      <c r="L23" s="53">
        <f>SUMPRODUCT(--(L$9=Quarterly_kt!$B$9:FC$9),Quarterly_kt!$B23:FC23)*INDEX(Fuel_Properties!$B$3:$IV$14,MATCH("GCV_Petrol_Premium",Fuel_Properties!$B$3:$B$14,0),MATCH(YEAR(L$9),Fuel_Properties!$B$3:$EI$3,0))/1000</f>
        <v>2.6322570594787598</v>
      </c>
      <c r="M23" s="53">
        <f>SUMPRODUCT(--(M$9=Quarterly_kt!$B$9:FC$9),Quarterly_kt!$B23:FC23)*INDEX(Fuel_Properties!$B$3:$IV$14,MATCH("GCV_Petrol_Premium",Fuel_Properties!$B$3:$B$14,0),MATCH(YEAR(M$9),Fuel_Properties!$B$3:$EI$3,0))/1000</f>
        <v>3.952963017234802</v>
      </c>
      <c r="N23" s="53">
        <f>SUMPRODUCT(--(N$9=Quarterly_kt!$B$9:FC$9),Quarterly_kt!$B23:FC23)*INDEX(Fuel_Properties!$B$3:$IV$14,MATCH("GCV_Petrol_Premium",Fuel_Properties!$B$3:$B$14,0),MATCH(YEAR(N$9),Fuel_Properties!$B$3:$EI$3,0))/1000</f>
        <v>5.1571569154739381</v>
      </c>
      <c r="O23" s="53">
        <f>SUMPRODUCT(--(O$9=Quarterly_kt!$B$9:FC$9),Quarterly_kt!$B23:FC23)*INDEX(Fuel_Properties!$B$3:$IV$14,MATCH("GCV_Petrol_Premium",Fuel_Properties!$B$3:$B$14,0),MATCH(YEAR(O$9),Fuel_Properties!$B$3:$EI$3,0))/1000</f>
        <v>4.768169914016724</v>
      </c>
      <c r="P23" s="53">
        <f>SUMPRODUCT(--(P$9=Quarterly_kt!$B$9:FC$9),Quarterly_kt!$B23:FC23)*INDEX(Fuel_Properties!$B$3:$IV$14,MATCH("GCV_Petrol_Premium",Fuel_Properties!$B$3:$B$14,0),MATCH(YEAR(P$9),Fuel_Properties!$B$3:$EI$3,0))/1000</f>
        <v>2.7293268474197387</v>
      </c>
      <c r="Q23" s="53">
        <f>SUMPRODUCT(--(Q$9=Quarterly_kt!$B$9:FC$9),Quarterly_kt!$B23:FC23)*INDEX(Fuel_Properties!$B$3:$IV$14,MATCH("GCV_Petrol_Premium",Fuel_Properties!$B$3:$B$14,0),MATCH(YEAR(Q$9),Fuel_Properties!$B$3:$EI$3,0))/1000</f>
        <v>7.4006157334136962</v>
      </c>
      <c r="R23" s="53">
        <f>SUMPRODUCT(--(R$9=Quarterly_kt!$B$9:FC$9),Quarterly_kt!$B23:FC23)*INDEX(Fuel_Properties!$B$3:$IV$14,MATCH("GCV_Petrol_Premium",Fuel_Properties!$B$3:$B$14,0),MATCH(YEAR(R$9),Fuel_Properties!$B$3:$EI$3,0))/1000</f>
        <v>4.4024475724792484</v>
      </c>
      <c r="S23" s="53">
        <f>SUMPRODUCT(--(S$9=Quarterly_kt!$B$9:FC$9),Quarterly_kt!$B23:FC23)*INDEX(Fuel_Properties!$B$3:$IV$14,MATCH("GCV_Petrol_Premium",Fuel_Properties!$B$3:$B$14,0),MATCH(YEAR(S$9),Fuel_Properties!$B$3:$EI$3,0))/1000</f>
        <v>7.6852185000991833</v>
      </c>
      <c r="T23" s="53">
        <f>SUMPRODUCT(--(T$9=Quarterly_kt!$B$9:FC$9),Quarterly_kt!$B23:FC23)*INDEX(Fuel_Properties!$B$3:$IV$14,MATCH("GCV_Petrol_Premium",Fuel_Properties!$B$3:$B$14,0),MATCH(YEAR(T$9),Fuel_Properties!$B$3:$EI$3,0))/1000</f>
        <v>3.8486731624221804</v>
      </c>
      <c r="U23" s="53">
        <f>SUMPRODUCT(--(U$9=Quarterly_kt!$B$9:FC$9),Quarterly_kt!$B23:FC23)*INDEX(Fuel_Properties!$B$3:$IV$14,MATCH("GCV_Petrol_Premium",Fuel_Properties!$B$3:$B$14,0),MATCH(YEAR(U$9),Fuel_Properties!$B$3:$EI$3,0))/1000</f>
        <v>4.2413881722640987</v>
      </c>
      <c r="V23" s="53">
        <f>SUMPRODUCT(--(V$9=Quarterly_kt!$B$9:FC$9),Quarterly_kt!$B23:FC23)*INDEX(Fuel_Properties!$B$3:$IV$14,MATCH("GCV_Petrol_Premium",Fuel_Properties!$B$3:$B$14,0),MATCH(YEAR(V$9),Fuel_Properties!$B$3:$EI$3,0))/1000</f>
        <v>6.2804199987792959</v>
      </c>
      <c r="W23" s="53">
        <f>SUMPRODUCT(--(W$9=Quarterly_kt!$B$9:FC$9),Quarterly_kt!$B23:FC23)*INDEX(Fuel_Properties!$B$3:$IV$14,MATCH("GCV_Petrol_Premium",Fuel_Properties!$B$3:$B$14,0),MATCH(YEAR(W$9),Fuel_Properties!$B$3:$EI$3,0))/1000</f>
        <v>3.4741262947082525</v>
      </c>
      <c r="X23" s="53">
        <f>SUMPRODUCT(--(X$9=Quarterly_kt!$B$9:FC$9),Quarterly_kt!$B23:FC23)*INDEX(Fuel_Properties!$B$3:$IV$14,MATCH("GCV_Petrol_Premium",Fuel_Properties!$B$3:$B$14,0),MATCH(YEAR(X$9),Fuel_Properties!$B$3:$EI$3,0))/1000</f>
        <v>4.5626575530624383</v>
      </c>
      <c r="Y23" s="53">
        <f>SUMPRODUCT(--(Y$9=Quarterly_kt!$B$9:FC$9),Quarterly_kt!$B23:FC23)*INDEX(Fuel_Properties!$B$3:$IV$14,MATCH("GCV_Petrol_Premium",Fuel_Properties!$B$3:$B$14,0),MATCH(YEAR(Y$9),Fuel_Properties!$B$3:$EI$3,0))/1000</f>
        <v>4.9587230514526359</v>
      </c>
      <c r="Z23" s="53">
        <f>SUMPRODUCT(--(Z$9=Quarterly_kt!$B$9:FC$9),Quarterly_kt!$B23:FC23)*INDEX(Fuel_Properties!$B$3:$IV$14,MATCH("GCV_Petrol_Premium",Fuel_Properties!$B$3:$B$14,0),MATCH(YEAR(Z$9),Fuel_Properties!$B$3:$EI$3,0))/1000</f>
        <v>7.2005302201080328</v>
      </c>
      <c r="AA23" s="53">
        <f>SUMPRODUCT(--(AA$9=Quarterly_kt!$B$9:FC$9),Quarterly_kt!$B23:FC23)*INDEX(Fuel_Properties!$B$3:$IV$14,MATCH("GCV_Petrol_Premium",Fuel_Properties!$B$3:$B$14,0),MATCH(YEAR(AA$9),Fuel_Properties!$B$3:$EI$3,0))/1000</f>
        <v>5.0897696246719359</v>
      </c>
      <c r="AB23" s="53">
        <f>SUMPRODUCT(--(AB$9=Quarterly_kt!$B$9:FC$9),Quarterly_kt!$B23:FC23)*INDEX(Fuel_Properties!$B$3:$IV$14,MATCH("GCV_Petrol_Premium",Fuel_Properties!$B$3:$B$14,0),MATCH(YEAR(AB$9),Fuel_Properties!$B$3:$EI$3,0))/1000</f>
        <v>6.2597507877349852</v>
      </c>
      <c r="AC23" s="53">
        <f>SUMPRODUCT(--(AC$9=Quarterly_kt!$B$9:FC$9),Quarterly_kt!$B23:FC23)*INDEX(Fuel_Properties!$B$3:$IV$14,MATCH("GCV_Petrol_Premium",Fuel_Properties!$B$3:$B$14,0),MATCH(YEAR(AC$9),Fuel_Properties!$B$3:$EI$3,0))/1000</f>
        <v>1.518148832206726</v>
      </c>
      <c r="AD23" s="53">
        <f>SUMPRODUCT(--(AD$9=Quarterly_kt!$B$9:FC$9),Quarterly_kt!$B23:FC23)*INDEX(Fuel_Properties!$B$3:$IV$14,MATCH("GCV_Petrol_Premium",Fuel_Properties!$B$3:$B$14,0),MATCH(YEAR(AD$9),Fuel_Properties!$B$3:$EI$3,0))/1000</f>
        <v>2.534243471946716</v>
      </c>
      <c r="AE23" s="53">
        <f>SUMPRODUCT(--(AE$9=Quarterly_kt!$B$9:FC$9),Quarterly_kt!$B23:FC23)*INDEX(Fuel_Properties!$B$3:$IV$14,MATCH("GCV_Petrol_Premium",Fuel_Properties!$B$3:$B$14,0),MATCH(YEAR(AE$9),Fuel_Properties!$B$3:$EI$3,0))/1000</f>
        <v>4.275459337501526</v>
      </c>
      <c r="AF23" s="53">
        <f>SUMPRODUCT(--(AF$9=Quarterly_kt!$B$9:FC$9),Quarterly_kt!$B23:FC23)*INDEX(Fuel_Properties!$B$3:$IV$14,MATCH("GCV_Petrol_Premium",Fuel_Properties!$B$3:$B$14,0),MATCH(YEAR(AF$9),Fuel_Properties!$B$3:$EI$3,0))/1000</f>
        <v>7.7917262839508048</v>
      </c>
      <c r="AG23" s="53">
        <f>SUMPRODUCT(--(AG$9=Quarterly_kt!$B$9:FC$9),Quarterly_kt!$B23:FC23)*INDEX(Fuel_Properties!$B$3:$IV$14,MATCH("GCV_Petrol_Premium",Fuel_Properties!$B$3:$B$14,0),MATCH(YEAR(AG$9),Fuel_Properties!$B$3:$EI$3,0))/1000</f>
        <v>3.0956626586914058</v>
      </c>
      <c r="AH23" s="53">
        <f>SUMPRODUCT(--(AH$9=Quarterly_kt!$B$9:FC$9),Quarterly_kt!$B23:FC23)*INDEX(Fuel_Properties!$B$3:$IV$14,MATCH("GCV_Petrol_Premium",Fuel_Properties!$B$3:$B$14,0),MATCH(YEAR(AH$9),Fuel_Properties!$B$3:$EI$3,0))/1000</f>
        <v>2.3467104932022091</v>
      </c>
      <c r="AI23" s="53">
        <f>SUMPRODUCT(--(AI$9=Quarterly_kt!$B$9:FC$9),Quarterly_kt!$B23:FC23)*INDEX(Fuel_Properties!$B$3:$IV$14,MATCH("GCV_Petrol_Premium",Fuel_Properties!$B$3:$B$14,0),MATCH(YEAR(AI$9),Fuel_Properties!$B$3:$EI$3,0))/1000</f>
        <v>2.5673708375930788</v>
      </c>
      <c r="AJ23" s="53">
        <f>SUMPRODUCT(--(AJ$9=Quarterly_kt!$B$9:FC$9),Quarterly_kt!$B23:FC23)*INDEX(Fuel_Properties!$B$3:$IV$14,MATCH("GCV_Petrol_Premium",Fuel_Properties!$B$3:$B$14,0),MATCH(YEAR(AJ$9),Fuel_Properties!$B$3:$EI$3,0))/1000</f>
        <v>4.0774973732757571</v>
      </c>
      <c r="AK23" s="53">
        <f>SUMPRODUCT(--(AK$9=Quarterly_kt!$B$9:FC$9),Quarterly_kt!$B23:FC23)*INDEX(Fuel_Properties!$B$3:$IV$14,MATCH("GCV_Petrol_Premium",Fuel_Properties!$B$3:$B$14,0),MATCH(YEAR(AK$9),Fuel_Properties!$B$3:$EI$3,0))/1000</f>
        <v>10.052786964263916</v>
      </c>
      <c r="AL23" s="53">
        <f>SUMPRODUCT(--(AL$9=Quarterly_kt!$B$9:FC$9),Quarterly_kt!$B23:FC23)*INDEX(Fuel_Properties!$B$3:$IV$14,MATCH("GCV_Petrol_Premium",Fuel_Properties!$B$3:$B$14,0),MATCH(YEAR(AL$9),Fuel_Properties!$B$3:$EI$3,0))/1000</f>
        <v>13.02514220638275</v>
      </c>
      <c r="AM23" s="53">
        <f>SUMPRODUCT(--(AM$9=Quarterly_kt!$B$9:FC$9),Quarterly_kt!$B23:FC23)*INDEX(Fuel_Properties!$B$3:$IV$14,MATCH("GCV_Petrol_Premium",Fuel_Properties!$B$3:$B$14,0),MATCH(YEAR(AM$9),Fuel_Properties!$B$3:$EI$3,0))/1000</f>
        <v>1.5680758305740354</v>
      </c>
      <c r="AN23" s="53">
        <f>SUMPRODUCT(--(AN$9=Quarterly_kt!$B$9:FC$9),Quarterly_kt!$B23:FC23)*INDEX(Fuel_Properties!$B$3:$IV$14,MATCH("GCV_Petrol_Premium",Fuel_Properties!$B$3:$B$14,0),MATCH(YEAR(AN$9),Fuel_Properties!$B$3:$EI$3,0))/1000</f>
        <v>2.1850376232528688</v>
      </c>
      <c r="AO23" s="53">
        <f>SUMPRODUCT(--(AO$9=Quarterly_kt!$B$9:FC$9),Quarterly_kt!$B23:FC23)*INDEX(Fuel_Properties!$B$3:$IV$14,MATCH("GCV_Petrol_Premium",Fuel_Properties!$B$3:$B$14,0),MATCH(YEAR(AO$9),Fuel_Properties!$B$3:$EI$3,0))/1000</f>
        <v>8.153437477226257</v>
      </c>
      <c r="AP23" s="53">
        <f>SUMPRODUCT(--(AP$9=Quarterly_kt!$B$9:FC$9),Quarterly_kt!$B23:FC23)*INDEX(Fuel_Properties!$B$3:$IV$14,MATCH("GCV_Petrol_Premium",Fuel_Properties!$B$3:$B$14,0),MATCH(YEAR(AP$9),Fuel_Properties!$B$3:$EI$3,0))/1000</f>
        <v>4.4946567925262455</v>
      </c>
      <c r="AQ23" s="53">
        <f>SUMPRODUCT(--(AQ$9=Quarterly_kt!$B$9:FC$9),Quarterly_kt!$B23:FC23)*INDEX(Fuel_Properties!$B$3:$IV$14,MATCH("GCV_Petrol_Premium",Fuel_Properties!$B$3:$B$14,0),MATCH(YEAR(AQ$9),Fuel_Properties!$B$3:$EI$3,0))/1000</f>
        <v>6.6166957930755617</v>
      </c>
      <c r="AR23" s="53">
        <f>SUMPRODUCT(--(AR$9=Quarterly_kt!$B$9:FC$9),Quarterly_kt!$B23:FC23)*INDEX(Fuel_Properties!$B$3:$IV$14,MATCH("GCV_Petrol_Premium",Fuel_Properties!$B$3:$B$14,0),MATCH(YEAR(AR$9),Fuel_Properties!$B$3:$EI$3,0))/1000</f>
        <v>9.20265948261261</v>
      </c>
      <c r="AS23" s="53">
        <f>SUMPRODUCT(--(AS$9=Quarterly_kt!$B$9:FC$9),Quarterly_kt!$B23:FC23)*INDEX(Fuel_Properties!$B$3:$IV$14,MATCH("GCV_Petrol_Premium",Fuel_Properties!$B$3:$B$14,0),MATCH(YEAR(AS$9),Fuel_Properties!$B$3:$EI$3,0))/1000</f>
        <v>0.95455890640258789</v>
      </c>
      <c r="AT23" s="53">
        <f>SUMPRODUCT(--(AT$9=Quarterly_kt!$B$9:FC$9),Quarterly_kt!$B23:FC23)*INDEX(Fuel_Properties!$B$3:$IV$14,MATCH("GCV_Petrol_Premium",Fuel_Properties!$B$3:$B$14,0),MATCH(YEAR(AT$9),Fuel_Properties!$B$3:$EI$3,0))/1000</f>
        <v>4.2888612916946407</v>
      </c>
      <c r="AU23" s="53">
        <f>SUMPRODUCT(--(AU$9=Quarterly_kt!$B$9:FC$9),Quarterly_kt!$B23:FC23)*INDEX(Fuel_Properties!$B$3:$IV$14,MATCH("GCV_Petrol_Premium",Fuel_Properties!$B$3:$B$14,0),MATCH(YEAR(AU$9),Fuel_Properties!$B$3:$EI$3,0))/1000</f>
        <v>5.6441103144836422</v>
      </c>
      <c r="AV23" s="53">
        <f>SUMPRODUCT(--(AV$9=Quarterly_kt!$B$9:FC$9),Quarterly_kt!$B23:FC23)*INDEX(Fuel_Properties!$B$3:$IV$14,MATCH("GCV_Petrol_Premium",Fuel_Properties!$B$3:$B$14,0),MATCH(YEAR(AV$9),Fuel_Properties!$B$3:$EI$3,0))/1000</f>
        <v>13.424275053443909</v>
      </c>
      <c r="AW23" s="53">
        <f>SUMPRODUCT(--(AW$9=Quarterly_kt!$B$9:FC$9),Quarterly_kt!$B23:FC23)*INDEX(Fuel_Properties!$B$3:$IV$14,MATCH("GCV_Petrol_Premium",Fuel_Properties!$B$3:$B$14,0),MATCH(YEAR(AW$9),Fuel_Properties!$B$3:$EI$3,0))/1000</f>
        <v>13.453155320930483</v>
      </c>
      <c r="AX23" s="53">
        <f>SUMPRODUCT(--(AX$9=Quarterly_kt!$B$9:FC$9),Quarterly_kt!$B23:FC23)*INDEX(Fuel_Properties!$B$3:$IV$14,MATCH("GCV_Petrol_Premium",Fuel_Properties!$B$3:$B$14,0),MATCH(YEAR(AX$9),Fuel_Properties!$B$3:$EI$3,0))/1000</f>
        <v>2.240013949432373</v>
      </c>
      <c r="AY23" s="53">
        <f>SUMPRODUCT(--(AY$9=Quarterly_kt!$B$9:FC$9),Quarterly_kt!$B23:FC23)*INDEX(Fuel_Properties!$B$3:$IV$14,MATCH("GCV_Petrol_Premium",Fuel_Properties!$B$3:$B$14,0),MATCH(YEAR(AY$9),Fuel_Properties!$B$3:$EI$3,0))/1000</f>
        <v>0</v>
      </c>
      <c r="AZ23" s="53">
        <f>SUMPRODUCT(--(AZ$9=Quarterly_kt!$B$9:FC$9),Quarterly_kt!$B23:FC23)*INDEX(Fuel_Properties!$B$3:$IV$14,MATCH("GCV_Petrol_Premium",Fuel_Properties!$B$3:$B$14,0),MATCH(YEAR(AZ$9),Fuel_Properties!$B$3:$EI$3,0))/1000</f>
        <v>1.1815898980331421</v>
      </c>
      <c r="BA23" s="53">
        <f>SUMPRODUCT(--(BA$9=Quarterly_kt!$B$9:FC$9),Quarterly_kt!$B23:FC23)*INDEX(Fuel_Properties!$B$3:$IV$14,MATCH("GCV_Petrol_Premium",Fuel_Properties!$B$3:$B$14,0),MATCH(YEAR(BA$9),Fuel_Properties!$B$3:$EI$3,0))/1000</f>
        <v>1.7949180622863772</v>
      </c>
      <c r="BB23" s="53">
        <f>SUMPRODUCT(--(BB$9=Quarterly_kt!$B$9:FC$9),Quarterly_kt!$B23:FC23)*INDEX(Fuel_Properties!$B$3:$IV$14,MATCH("GCV_Petrol_Premium",Fuel_Properties!$B$3:$B$14,0),MATCH(YEAR(BB$9),Fuel_Properties!$B$3:$EI$3,0))/1000</f>
        <v>8.1694348802947996</v>
      </c>
      <c r="BC23" s="53">
        <f>SUMPRODUCT(--(BC$9=Quarterly_kt!$B$9:FC$9),Quarterly_kt!$B23:FC23)*INDEX(Fuel_Properties!$B$3:$IV$14,MATCH("GCV_Petrol_Premium",Fuel_Properties!$B$3:$B$14,0),MATCH(YEAR(BC$9),Fuel_Properties!$B$3:$EI$3,0))/1000</f>
        <v>5.3648872054672241</v>
      </c>
      <c r="BD23" s="53">
        <f>SUMPRODUCT(--(BD$9=Quarterly_kt!$B$9:FC$9),Quarterly_kt!$B23:FC23)*INDEX(Fuel_Properties!$B$3:$IV$14,MATCH("GCV_Petrol_Premium",Fuel_Properties!$B$3:$B$14,0),MATCH(YEAR(BD$9),Fuel_Properties!$B$3:$EI$3,0))/1000</f>
        <v>2.7239943797302244</v>
      </c>
      <c r="BE23" s="53">
        <f>SUMPRODUCT(--(BE$9=Quarterly_kt!$B$9:FC$9),Quarterly_kt!$B23:FC23)*INDEX(Fuel_Properties!$B$3:$IV$14,MATCH("GCV_Petrol_Premium",Fuel_Properties!$B$3:$B$14,0),MATCH(YEAR(BE$9),Fuel_Properties!$B$3:$EI$3,0))/1000</f>
        <v>6.1594248912048339</v>
      </c>
      <c r="BF23" s="53">
        <f>SUMPRODUCT(--(BF$9=Quarterly_kt!$B$9:FC$9),Quarterly_kt!$B23:FC23)*INDEX(Fuel_Properties!$B$3:$IV$14,MATCH("GCV_Petrol_Premium",Fuel_Properties!$B$3:$B$14,0),MATCH(YEAR(BF$9),Fuel_Properties!$B$3:$EI$3,0))/1000</f>
        <v>2.6550498196029668</v>
      </c>
      <c r="BG23" s="53">
        <f>SUMPRODUCT(--(BG$9=Quarterly_kt!$B$9:FC$9),Quarterly_kt!$B23:FC23)*INDEX(Fuel_Properties!$B$3:$IV$14,MATCH("GCV_Petrol_Premium",Fuel_Properties!$B$3:$B$14,0),MATCH(YEAR(BG$9),Fuel_Properties!$B$3:$EI$3,0))/1000</f>
        <v>4.7199889448928838</v>
      </c>
      <c r="BH23" s="53">
        <f>SUMPRODUCT(--(BH$9=Quarterly_kt!$B$9:FC$9),Quarterly_kt!$B23:FC23)*INDEX(Fuel_Properties!$B$3:$IV$14,MATCH("GCV_Petrol_Premium",Fuel_Properties!$B$3:$B$14,0),MATCH(YEAR(BH$9),Fuel_Properties!$B$3:$EI$3,0))/1000</f>
        <v>1.1973985411834718</v>
      </c>
      <c r="BI23" s="53">
        <f>SUMPRODUCT(--(BI$9=Quarterly_kt!$B$9:FC$9),Quarterly_kt!$B23:FC23)*INDEX(Fuel_Properties!$B$3:$IV$14,MATCH("GCV_Petrol_Premium",Fuel_Properties!$B$3:$B$14,0),MATCH(YEAR(BI$9),Fuel_Properties!$B$3:$EI$3,0))/1000</f>
        <v>1.7915675737380985</v>
      </c>
      <c r="BJ23" s="53">
        <f>SUMPRODUCT(--(BJ$9=Quarterly_kt!$B$9:FC$9),Quarterly_kt!$B23:FC23)*INDEX(Fuel_Properties!$B$3:$IV$14,MATCH("GCV_Petrol_Premium",Fuel_Properties!$B$3:$B$14,0),MATCH(YEAR(BJ$9),Fuel_Properties!$B$3:$EI$3,0))/1000</f>
        <v>4.2983936675643921</v>
      </c>
      <c r="BK23" s="53">
        <f>SUMPRODUCT(--(BK$9=Quarterly_kt!$B$9:FC$9),Quarterly_kt!$B23:FC23)*INDEX(Fuel_Properties!$B$3:$IV$14,MATCH("GCV_Petrol_Premium",Fuel_Properties!$B$3:$B$14,0),MATCH(YEAR(BK$9),Fuel_Properties!$B$3:$EI$3,0))/1000</f>
        <v>2.7624542130661012</v>
      </c>
      <c r="BL23" s="53">
        <f>SUMPRODUCT(--(BL$9=Quarterly_kt!$B$9:FC$9),Quarterly_kt!$B23:FC23)*INDEX(Fuel_Properties!$B$3:$IV$14,MATCH("GCV_Petrol_Premium",Fuel_Properties!$B$3:$B$14,0),MATCH(YEAR(BL$9),Fuel_Properties!$B$3:$EI$3,0))/1000</f>
        <v>1.6646265287399291</v>
      </c>
      <c r="BM23" s="53">
        <f>SUMPRODUCT(--(BM$9=Quarterly_kt!$B$9:FC$9),Quarterly_kt!$B23:FC23)*INDEX(Fuel_Properties!$B$3:$IV$14,MATCH("GCV_Petrol_Premium",Fuel_Properties!$B$3:$B$14,0),MATCH(YEAR(BM$9),Fuel_Properties!$B$3:$EI$3,0))/1000</f>
        <v>4.0760816738891608</v>
      </c>
      <c r="BN23" s="53">
        <f>SUMPRODUCT(--(BN$9=Quarterly_kt!$B$9:FC$9),Quarterly_kt!$B23:FC23)*INDEX(Fuel_Properties!$B$3:$IV$14,MATCH("GCV_Petrol_Premium",Fuel_Properties!$B$3:$B$14,0),MATCH(YEAR(BN$9),Fuel_Properties!$B$3:$EI$3,0))/1000</f>
        <v>2.7990009054425764</v>
      </c>
      <c r="BO23" s="53">
        <f>SUMPRODUCT(--(BO$9=Quarterly_kt!$B$9:FC$9),Quarterly_kt!$B23:FC23)*INDEX(Fuel_Properties!$B$3:$IV$14,MATCH("GCV_Petrol_Premium",Fuel_Properties!$B$3:$B$14,0),MATCH(YEAR(BO$9),Fuel_Properties!$B$3:$EI$3,0))/1000</f>
        <v>3.0539536975755959</v>
      </c>
      <c r="BP23" s="53">
        <f>SUMPRODUCT(--(BP$9=Quarterly_kt!$B$9:FC$9),Quarterly_kt!$B23:FC23)*INDEX(Fuel_Properties!$B$3:$IV$14,MATCH("GCV_Petrol_Premium",Fuel_Properties!$B$3:$B$14,0),MATCH(YEAR(BP$9),Fuel_Properties!$B$3:$EI$3,0))/1000</f>
        <v>2.7897891592009718</v>
      </c>
      <c r="BQ23" s="53">
        <f>SUMPRODUCT(--(BQ$9=Quarterly_kt!$B$9:FC$9),Quarterly_kt!$B23:FC23)*INDEX(Fuel_Properties!$B$3:$IV$14,MATCH("GCV_Petrol_Premium",Fuel_Properties!$B$3:$B$14,0),MATCH(YEAR(BQ$9),Fuel_Properties!$B$3:$EI$3,0))/1000</f>
        <v>3.2652097447163904</v>
      </c>
      <c r="BR23" s="53">
        <f>SUMPRODUCT(--(BR$9=Quarterly_kt!$B$9:FC$9),Quarterly_kt!$B23:FC23)*INDEX(Fuel_Properties!$B$3:$IV$14,MATCH("GCV_Petrol_Premium",Fuel_Properties!$B$3:$B$14,0),MATCH(YEAR(BR$9),Fuel_Properties!$B$3:$EI$3,0))/1000</f>
        <v>2.2006583731330216</v>
      </c>
      <c r="BS23" s="53">
        <f>SUMPRODUCT(--(BS$9=Quarterly_kt!$B$9:FC$9),Quarterly_kt!$B23:FC23)*INDEX(Fuel_Properties!$B$3:$IV$14,MATCH("GCV_Petrol_Premium",Fuel_Properties!$B$3:$B$14,0),MATCH(YEAR(BS$9),Fuel_Properties!$B$3:$EI$3,0))/1000</f>
        <v>2.473930413508568</v>
      </c>
      <c r="BT23" s="53">
        <f>SUMPRODUCT(--(BT$9=Quarterly_kt!$B$9:FC$9),Quarterly_kt!$B23:FC23)*INDEX(Fuel_Properties!$B$3:$IV$14,MATCH("GCV_Petrol_Premium",Fuel_Properties!$B$3:$B$14,0),MATCH(YEAR(BT$9),Fuel_Properties!$B$3:$EI$3,0))/1000</f>
        <v>4.3838156368271815</v>
      </c>
      <c r="BU23" s="53">
        <f>SUMPRODUCT(--(BU$9=Quarterly_kt!$B$9:FC$9),Quarterly_kt!$B23:FC23)*INDEX(Fuel_Properties!$B$3:$IV$14,MATCH("GCV_Petrol_Premium",Fuel_Properties!$B$3:$B$14,0),MATCH(YEAR(BU$9),Fuel_Properties!$B$3:$EI$3,0))/1000</f>
        <v>3.694526658065318</v>
      </c>
      <c r="BV23" s="53">
        <f>SUMPRODUCT(--(BV$9=Quarterly_kt!$B$9:FC$9),Quarterly_kt!$B23:FC23)*INDEX(Fuel_Properties!$B$3:$IV$14,MATCH("GCV_Petrol_Premium",Fuel_Properties!$B$3:$B$14,0),MATCH(YEAR(BV$9),Fuel_Properties!$B$3:$EI$3,0))/1000</f>
        <v>2.9355921899551709</v>
      </c>
      <c r="BW23" s="53">
        <f>SUMPRODUCT(--(BW$9=Quarterly_kt!$B$9:FC$9),Quarterly_kt!$B23:FC23)*INDEX(Fuel_Properties!$B$3:$IV$14,MATCH("GCV_Petrol_Premium",Fuel_Properties!$B$3:$B$14,0),MATCH(YEAR(BW$9),Fuel_Properties!$B$3:$EI$3,0))/1000</f>
        <v>2.308032931296395</v>
      </c>
      <c r="BX23" s="53">
        <f>SUMPRODUCT(--(BX$9=Quarterly_kt!$B$9:FC$9),Quarterly_kt!$B23:FC23)*INDEX(Fuel_Properties!$B$3:$IV$14,MATCH("GCV_Petrol_Premium",Fuel_Properties!$B$3:$B$14,0),MATCH(YEAR(BX$9),Fuel_Properties!$B$3:$EI$3,0))/1000</f>
        <v>2.7163097185789873</v>
      </c>
      <c r="BY23" s="53">
        <f>SUMPRODUCT(--(BY$9=Quarterly_kt!$B$9:FC$9),Quarterly_kt!$B23:FC23)*INDEX(Fuel_Properties!$B$3:$IV$14,MATCH("GCV_Petrol_Premium",Fuel_Properties!$B$3:$B$14,0),MATCH(YEAR(BY$9),Fuel_Properties!$B$3:$EI$3,0))/1000</f>
        <v>2.2505703559658894</v>
      </c>
      <c r="BZ23" s="53">
        <f>SUMPRODUCT(--(BZ$9=Quarterly_kt!$B$9:FC$9),Quarterly_kt!$B23:FC23)*INDEX(Fuel_Properties!$B$3:$IV$14,MATCH("GCV_Petrol_Premium",Fuel_Properties!$B$3:$B$14,0),MATCH(YEAR(BZ$9),Fuel_Properties!$B$3:$EI$3,0))/1000</f>
        <v>2.5053269653107764</v>
      </c>
      <c r="CA23" s="53">
        <f>SUMPRODUCT(--(CA$9=Quarterly_kt!$B$9:FC$9),Quarterly_kt!$B23:FC23)*INDEX(Fuel_Properties!$B$3:$IV$14,MATCH("GCV_Petrol_Premium",Fuel_Properties!$B$3:$B$14,0),MATCH(YEAR(CA$9),Fuel_Properties!$B$3:$EI$3,0))/1000</f>
        <v>4.5183746977557391</v>
      </c>
      <c r="CB23" s="53">
        <f>SUMPRODUCT(--(CB$9=Quarterly_kt!$B$9:FC$9),Quarterly_kt!$B23:FC23)*INDEX(Fuel_Properties!$B$3:$IV$14,MATCH("GCV_Petrol_Premium",Fuel_Properties!$B$3:$B$14,0),MATCH(YEAR(CB$9),Fuel_Properties!$B$3:$EI$3,0))/1000</f>
        <v>2.9444466330015051</v>
      </c>
      <c r="CC23" s="53">
        <f>SUMPRODUCT(--(CC$9=Quarterly_kt!$B$9:FC$9),Quarterly_kt!$B23:FC23)*INDEX(Fuel_Properties!$B$3:$IV$14,MATCH("GCV_Petrol_Premium",Fuel_Properties!$B$3:$B$14,0),MATCH(YEAR(CC$9),Fuel_Properties!$B$3:$EI$3,0))/1000</f>
        <v>4.4255220294428392</v>
      </c>
      <c r="CD23" s="53">
        <f>SUMPRODUCT(--(CD$9=Quarterly_kt!$B$9:FC$9),Quarterly_kt!$B23:FC23)*INDEX(Fuel_Properties!$B$3:$IV$14,MATCH("GCV_Petrol_Premium",Fuel_Properties!$B$3:$B$14,0),MATCH(YEAR(CD$9),Fuel_Properties!$B$3:$EI$3,0))/1000</f>
        <v>4.6252422979153742</v>
      </c>
      <c r="CE23" s="53">
        <f>SUMPRODUCT(--(CE$9=Quarterly_kt!$B$9:FC$9),Quarterly_kt!$B23:FC23)*INDEX(Fuel_Properties!$B$3:$IV$14,MATCH("GCV_Petrol_Premium",Fuel_Properties!$B$3:$B$14,0),MATCH(YEAR(CE$9),Fuel_Properties!$B$3:$EI$3,0))/1000</f>
        <v>5.3454958773339127</v>
      </c>
      <c r="CF23" s="53">
        <f>SUMPRODUCT(--(CF$9=Quarterly_kt!$B$9:FC$9),Quarterly_kt!$B23:FC23)*INDEX(Fuel_Properties!$B$3:$IV$14,MATCH("GCV_Petrol_Premium",Fuel_Properties!$B$3:$B$14,0),MATCH(YEAR(CF$9),Fuel_Properties!$B$3:$EI$3,0))/1000</f>
        <v>3.4478059808187016</v>
      </c>
      <c r="CG23" s="53">
        <f>SUMPRODUCT(--(CG$9=Quarterly_kt!$B$9:FC$9),Quarterly_kt!$B23:FC23)*INDEX(Fuel_Properties!$B$3:$IV$14,MATCH("GCV_Petrol_Premium",Fuel_Properties!$B$3:$B$14,0),MATCH(YEAR(CG$9),Fuel_Properties!$B$3:$EI$3,0))/1000</f>
        <v>4.1452616573899075</v>
      </c>
      <c r="CH23" s="53">
        <f>SUMPRODUCT(--(CH$9=Quarterly_kt!$B$9:FC$9),Quarterly_kt!$B23:FC23)*INDEX(Fuel_Properties!$B$3:$IV$14,MATCH("GCV_Petrol_Premium",Fuel_Properties!$B$3:$B$14,0),MATCH(YEAR(CH$9),Fuel_Properties!$B$3:$EI$3,0))/1000</f>
        <v>4.955408699053093</v>
      </c>
      <c r="CI23" s="53">
        <f>SUMPRODUCT(--(CI$9=Quarterly_kt!$B$9:FC$9),Quarterly_kt!$B23:FC23)*INDEX(Fuel_Properties!$B$3:$IV$14,MATCH("GCV_Petrol_Premium",Fuel_Properties!$B$3:$B$14,0),MATCH(YEAR(CI$9),Fuel_Properties!$B$3:$EI$3,0))/1000</f>
        <v>3.1353849193473029</v>
      </c>
      <c r="CJ23" s="53">
        <f>SUMPRODUCT(--(CJ$9=Quarterly_kt!$B$9:FC$9),Quarterly_kt!$B23:FC23)*INDEX(Fuel_Properties!$B$3:$IV$14,MATCH("GCV_Petrol_Premium",Fuel_Properties!$B$3:$B$14,0),MATCH(YEAR(CJ$9),Fuel_Properties!$B$3:$EI$3,0))/1000</f>
        <v>4.4467452826033025</v>
      </c>
      <c r="CK23" s="53">
        <f>SUMPRODUCT(--(CK$9=Quarterly_kt!$B$9:FC$9),Quarterly_kt!$B23:FC23)*INDEX(Fuel_Properties!$B$3:$IV$14,MATCH("GCV_Petrol_Premium",Fuel_Properties!$B$3:$B$14,0),MATCH(YEAR(CK$9),Fuel_Properties!$B$3:$EI$3,0))/1000</f>
        <v>5.3646175213547931</v>
      </c>
      <c r="CL23" s="53">
        <f>SUMPRODUCT(--(CL$9=Quarterly_kt!$B$9:FC$9),Quarterly_kt!$B23:FC23)*INDEX(Fuel_Properties!$B$3:$IV$14,MATCH("GCV_Petrol_Premium",Fuel_Properties!$B$3:$B$14,0),MATCH(YEAR(CL$9),Fuel_Properties!$B$3:$EI$3,0))/1000</f>
        <v>4.1807994347054969</v>
      </c>
      <c r="CM23" s="53">
        <f>SUMPRODUCT(--(CM$9=Quarterly_kt!$B$9:FC$9),Quarterly_kt!$B23:FC23)*INDEX(Fuel_Properties!$B$3:$IV$14,MATCH("GCV_Petrol_Premium",Fuel_Properties!$B$3:$B$14,0),MATCH(YEAR(CM$9),Fuel_Properties!$B$3:$EI$3,0))/1000</f>
        <v>2.5811035459708496</v>
      </c>
      <c r="CN23" s="53">
        <f>SUMPRODUCT(--(CN$9=Quarterly_kt!$B$9:FC$9),Quarterly_kt!$B23:FC23)*INDEX(Fuel_Properties!$B$3:$IV$14,MATCH("GCV_Petrol_Premium",Fuel_Properties!$B$3:$B$14,0),MATCH(YEAR(CN$9),Fuel_Properties!$B$3:$EI$3,0))/1000</f>
        <v>1.0468066855925908</v>
      </c>
      <c r="CO23" s="53">
        <f>SUMPRODUCT(--(CO$9=Quarterly_kt!$B$9:FC$9),Quarterly_kt!$B23:FC23)*INDEX(Fuel_Properties!$B$3:$IV$14,MATCH("GCV_Petrol_Premium",Fuel_Properties!$B$3:$B$14,0),MATCH(YEAR(CO$9),Fuel_Properties!$B$3:$EI$3,0))/1000</f>
        <v>2.264570372139755</v>
      </c>
      <c r="CP23" s="53">
        <f>SUMPRODUCT(--(CP$9=Quarterly_kt!$B$9:FC$9),Quarterly_kt!$B23:FC23)*INDEX(Fuel_Properties!$B$3:$IV$14,MATCH("GCV_Petrol_Premium",Fuel_Properties!$B$3:$B$14,0),MATCH(YEAR(CP$9),Fuel_Properties!$B$3:$EI$3,0))/1000</f>
        <v>3.2118048522709595</v>
      </c>
      <c r="CQ23" s="53">
        <f>SUMPRODUCT(--(CQ$9=Quarterly_kt!$B$9:FC$9),Quarterly_kt!$B23:FC23)*INDEX(Fuel_Properties!$B$3:$IV$14,MATCH("GCV_Petrol_Premium",Fuel_Properties!$B$3:$B$14,0),MATCH(YEAR(CQ$9),Fuel_Properties!$B$3:$EI$3,0))/1000</f>
        <v>2.0999702984837811</v>
      </c>
      <c r="CR23" s="53">
        <f>SUMPRODUCT(--(CR$9=Quarterly_kt!$B$9:FC$9),Quarterly_kt!$B23:FC23)*INDEX(Fuel_Properties!$B$3:$IV$14,MATCH("GCV_Petrol_Premium",Fuel_Properties!$B$3:$B$14,0),MATCH(YEAR(CR$9),Fuel_Properties!$B$3:$EI$3,0))/1000</f>
        <v>1.6307031926773499</v>
      </c>
      <c r="CS23" s="53">
        <f>SUMPRODUCT(--(CS$9=Quarterly_kt!$B$9:FC$9),Quarterly_kt!$B23:FC23)*INDEX(Fuel_Properties!$B$3:$IV$14,MATCH("GCV_Petrol_Premium",Fuel_Properties!$B$3:$B$14,0),MATCH(YEAR(CS$9),Fuel_Properties!$B$3:$EI$3,0))/1000</f>
        <v>3.2195477595167663</v>
      </c>
      <c r="CT23" s="53">
        <f>SUMPRODUCT(--(CT$9=Quarterly_kt!$B$9:FC$9),Quarterly_kt!$B23:FC23)*INDEX(Fuel_Properties!$B$3:$IV$14,MATCH("GCV_Petrol_Premium",Fuel_Properties!$B$3:$B$14,0),MATCH(YEAR(CT$9),Fuel_Properties!$B$3:$EI$3,0))/1000</f>
        <v>2.3204749162454354</v>
      </c>
      <c r="CU23" s="53">
        <f>SUMPRODUCT(--(CU$9=Quarterly_kt!$B$9:FC$9),Quarterly_kt!$B23:FC23)*INDEX(Fuel_Properties!$B$3:$IV$14,MATCH("GCV_Petrol_Premium",Fuel_Properties!$B$3:$B$14,0),MATCH(YEAR(CU$9),Fuel_Properties!$B$3:$EI$3,0))/1000</f>
        <v>2.451476652237631</v>
      </c>
      <c r="CV23" s="53">
        <f>SUMPRODUCT(--(CV$9=Quarterly_kt!$B$9:FC$9),Quarterly_kt!$B23:FC23)*INDEX(Fuel_Properties!$B$3:$IV$14,MATCH("GCV_Petrol_Premium",Fuel_Properties!$B$3:$B$14,0),MATCH(YEAR(CV$9),Fuel_Properties!$B$3:$EI$3,0))/1000</f>
        <v>0.89014601210158595</v>
      </c>
      <c r="CW23" s="53">
        <f>SUMPRODUCT(--(CW$9=Quarterly_kt!$B$9:FC$9),Quarterly_kt!$B23:FC23)*INDEX(Fuel_Properties!$B$3:$IV$14,MATCH("GCV_Petrol_Premium",Fuel_Properties!$B$3:$B$14,0),MATCH(YEAR(CW$9),Fuel_Properties!$B$3:$EI$3,0))/1000</f>
        <v>0.78455692496686014</v>
      </c>
      <c r="CX23" s="53">
        <f>SUMPRODUCT(--(CX$9=Quarterly_kt!$B$9:FC$9),Quarterly_kt!$B23:FC23)*INDEX(Fuel_Properties!$B$3:$IV$14,MATCH("GCV_Petrol_Premium",Fuel_Properties!$B$3:$B$14,0),MATCH(YEAR(CX$9),Fuel_Properties!$B$3:$EI$3,0))/1000</f>
        <v>2.1816403626350143</v>
      </c>
      <c r="CY23" s="53">
        <f>SUMPRODUCT(--(CY$9=Quarterly_kt!$B$9:FC$9),Quarterly_kt!$B23:FC23)*INDEX(Fuel_Properties!$B$3:$IV$14,MATCH("GCV_Petrol_Premium",Fuel_Properties!$B$3:$B$14,0),MATCH(YEAR(CY$9),Fuel_Properties!$B$3:$EI$3,0))/1000</f>
        <v>2.650424915729551</v>
      </c>
      <c r="CZ23" s="53">
        <f>SUMPRODUCT(--(CZ$9=Quarterly_kt!$B$9:FC$9),Quarterly_kt!$B23:FC23)*INDEX(Fuel_Properties!$B$3:$IV$14,MATCH("GCV_Petrol_Premium",Fuel_Properties!$B$3:$B$14,0),MATCH(YEAR(CZ$9),Fuel_Properties!$B$3:$EI$3,0))/1000</f>
        <v>3.1015690572985122</v>
      </c>
      <c r="DA23" s="53">
        <f>SUMPRODUCT(--(DA$9=Quarterly_kt!$B$9:FC$9),Quarterly_kt!$B23:FC23)*INDEX(Fuel_Properties!$B$3:$IV$14,MATCH("GCV_Petrol_Premium",Fuel_Properties!$B$3:$B$14,0),MATCH(YEAR(DA$9),Fuel_Properties!$B$3:$EI$3,0))/1000</f>
        <v>2.4968688866784676</v>
      </c>
      <c r="DB23" s="53">
        <f>SUMPRODUCT(--(DB$9=Quarterly_kt!$B$9:FC$9),Quarterly_kt!$B23:FC23)*INDEX(Fuel_Properties!$B$3:$IV$14,MATCH("GCV_Petrol_Premium",Fuel_Properties!$B$3:$B$14,0),MATCH(YEAR(DB$9),Fuel_Properties!$B$3:$EI$3,0))/1000</f>
        <v>2.4403320621042002</v>
      </c>
      <c r="DC23" s="53">
        <f>SUMPRODUCT(--(DC$9=Quarterly_kt!$B$9:FC$9),Quarterly_kt!$B23:FC23)*INDEX(Fuel_Properties!$B$3:$IV$14,MATCH("GCV_Petrol_Premium",Fuel_Properties!$B$3:$B$14,0),MATCH(YEAR(DC$9),Fuel_Properties!$B$3:$EI$3,0))/1000</f>
        <v>1.7912437005776189</v>
      </c>
      <c r="DD23" s="53">
        <f>SUMPRODUCT(--(DD$9=Quarterly_kt!$B$9:FC$9),Quarterly_kt!$B23:FC23)*INDEX(Fuel_Properties!$B$3:$IV$14,MATCH("GCV_Petrol_Premium",Fuel_Properties!$B$3:$B$14,0),MATCH(YEAR(DD$9),Fuel_Properties!$B$3:$EI$3,0))/1000</f>
        <v>1.954348436649594</v>
      </c>
      <c r="DE23" s="53">
        <f>SUMPRODUCT(--(DE$9=Quarterly_kt!$B$9:FC$9),Quarterly_kt!$B23:FC23)*INDEX(Fuel_Properties!$B$3:$IV$14,MATCH("GCV_Petrol_Premium",Fuel_Properties!$B$3:$B$14,0),MATCH(YEAR(DE$9),Fuel_Properties!$B$3:$EI$3,0))/1000</f>
        <v>0.94738661193834206</v>
      </c>
      <c r="DF23" s="53">
        <f>SUMPRODUCT(--(DF$9=Quarterly_kt!$B$9:FC$9),Quarterly_kt!$B23:FC23)*INDEX(Fuel_Properties!$B$3:$IV$14,MATCH("GCV_Petrol_Premium",Fuel_Properties!$B$3:$B$14,0),MATCH(YEAR(DF$9),Fuel_Properties!$B$3:$EI$3,0))/1000</f>
        <v>1.1624851145780151</v>
      </c>
      <c r="DG23" s="53">
        <f>SUMPRODUCT(--(DG$9=Quarterly_kt!$B$9:FC$9),Quarterly_kt!$B23:FC23)*INDEX(Fuel_Properties!$B$3:$IV$14,MATCH("GCV_Petrol_Premium",Fuel_Properties!$B$3:$B$14,0),MATCH(YEAR(DG$9),Fuel_Properties!$B$3:$EI$3,0))/1000</f>
        <v>1.9786691180166538</v>
      </c>
      <c r="DH23" s="53">
        <f>SUMPRODUCT(--(DH$9=Quarterly_kt!$B$9:FC$9),Quarterly_kt!$B23:FC23)*INDEX(Fuel_Properties!$B$3:$IV$14,MATCH("GCV_Petrol_Premium",Fuel_Properties!$B$3:$B$14,0),MATCH(YEAR(DH$9),Fuel_Properties!$B$3:$EI$3,0))/1000</f>
        <v>1.7790334009189639</v>
      </c>
      <c r="DI23" s="53">
        <f>SUMPRODUCT(--(DI$9=Quarterly_kt!$B$9:FC$9),Quarterly_kt!$B23:FC23)*INDEX(Fuel_Properties!$B$3:$IV$14,MATCH("GCV_Petrol_Premium",Fuel_Properties!$B$3:$B$14,0),MATCH(YEAR(DI$9),Fuel_Properties!$B$3:$EI$3,0))/1000</f>
        <v>1.4721433361631502</v>
      </c>
      <c r="DJ23" s="53">
        <f>SUMPRODUCT(--(DJ$9=Quarterly_kt!$B$9:FC$9),Quarterly_kt!$B23:FC23)*INDEX(Fuel_Properties!$B$3:$IV$14,MATCH("GCV_Petrol_Premium",Fuel_Properties!$B$3:$B$14,0),MATCH(YEAR(DJ$9),Fuel_Properties!$B$3:$EI$3,0))/1000</f>
        <v>1.4656363796744061</v>
      </c>
      <c r="DK23" s="53">
        <f>SUMPRODUCT(--(DK$9=Quarterly_kt!$B$9:FC$9),Quarterly_kt!$B23:FC23)*INDEX(Fuel_Properties!$B$3:$IV$14,MATCH("GCV_Petrol_Premium",Fuel_Properties!$B$3:$B$14,0),MATCH(YEAR(DK$9),Fuel_Properties!$B$3:$EI$3,0))/1000</f>
        <v>2.0245368885133788</v>
      </c>
      <c r="DL23" s="53">
        <f>SUMPRODUCT(--(DL$9=Quarterly_kt!$B$9:FC$9),Quarterly_kt!$B23:FC23)*INDEX(Fuel_Properties!$B$3:$IV$14,MATCH("GCV_Petrol_Premium",Fuel_Properties!$B$3:$B$14,0),MATCH(YEAR(DL$9),Fuel_Properties!$B$3:$EI$3,0))/1000</f>
        <v>1.3875422753426767</v>
      </c>
      <c r="DM23" s="53">
        <f>SUMPRODUCT(--(DM$9=Quarterly_kt!$B$9:FC$9),Quarterly_kt!$B23:FC23)*INDEX(Fuel_Properties!$B$3:$IV$14,MATCH("GCV_Petrol_Premium",Fuel_Properties!$B$3:$B$14,0),MATCH(YEAR(DM$9),Fuel_Properties!$B$3:$EI$3,0))/1000</f>
        <v>2.1038035769942334</v>
      </c>
      <c r="DN23" s="53">
        <f>SUMPRODUCT(--(DN$9=Quarterly_kt!$B$9:FC$9),Quarterly_kt!$B23:FC23)*INDEX(Fuel_Properties!$B$3:$IV$14,MATCH("GCV_Petrol_Premium",Fuel_Properties!$B$3:$B$14,0),MATCH(YEAR(DN$9),Fuel_Properties!$B$3:$EI$3,0))/1000</f>
        <v>3.1262208373073963</v>
      </c>
      <c r="DO23" s="53">
        <f>SUMPRODUCT(--(DO$9=Quarterly_kt!$B$9:FC$9),Quarterly_kt!$B23:FC23)*INDEX(Fuel_Properties!$B$3:$IV$14,MATCH("GCV_Petrol_Premium",Fuel_Properties!$B$3:$B$14,0),MATCH(YEAR(DO$9),Fuel_Properties!$B$3:$EI$3,0))/1000</f>
        <v>2.3203053743083304</v>
      </c>
      <c r="DP23" s="53">
        <f>SUMPRODUCT(--(DP$9=Quarterly_kt!$B$9:FC$9),Quarterly_kt!$B23:FC23)*INDEX(Fuel_Properties!$B$3:$IV$14,MATCH("GCV_Petrol_Premium",Fuel_Properties!$B$3:$B$14,0),MATCH(YEAR(DP$9),Fuel_Properties!$B$3:$EI$3,0))/1000</f>
        <v>1.7961673910155973</v>
      </c>
      <c r="DQ23" s="53">
        <f>SUMPRODUCT(--(DQ$9=Quarterly_kt!$B$9:FC$9),Quarterly_kt!$B23:FC23)*INDEX(Fuel_Properties!$B$3:$IV$14,MATCH("GCV_Petrol_Premium",Fuel_Properties!$B$3:$B$14,0),MATCH(YEAR(DQ$9),Fuel_Properties!$B$3:$EI$3,0))/1000</f>
        <v>1.6647462244992042</v>
      </c>
      <c r="DR23" s="53">
        <f>SUMPRODUCT(--(DR$9=Quarterly_kt!$B$9:FC$9),Quarterly_kt!$B23:FC23)*INDEX(Fuel_Properties!$B$3:$IV$14,MATCH("GCV_Petrol_Premium",Fuel_Properties!$B$3:$B$14,0),MATCH(YEAR(DR$9),Fuel_Properties!$B$3:$EI$3,0))/1000</f>
        <v>2.722212120493277</v>
      </c>
      <c r="DS23" s="53">
        <f>SUMPRODUCT(--(DS$9=Quarterly_kt!$B$9:FC$9),Quarterly_kt!$B23:FC23)*INDEX(Fuel_Properties!$B$3:$IV$14,MATCH("GCV_Petrol_Premium",Fuel_Properties!$B$3:$B$14,0),MATCH(YEAR(DS$9),Fuel_Properties!$B$3:$EI$3,0))/1000</f>
        <v>3.8126075625568894</v>
      </c>
      <c r="DT23" s="53">
        <f>SUMPRODUCT(--(DT$9=Quarterly_kt!$B$9:FC$9),Quarterly_kt!$B23:FC23)*INDEX(Fuel_Properties!$B$3:$IV$14,MATCH("GCV_Petrol_Premium",Fuel_Properties!$B$3:$B$14,0),MATCH(YEAR(DT$9),Fuel_Properties!$B$3:$EI$3,0))/1000</f>
        <v>3.3541282502784533</v>
      </c>
      <c r="DU23" s="53">
        <f>SUMPRODUCT(--(DU$9=Quarterly_kt!$B$9:FC$9),Quarterly_kt!$B23:FC23)*INDEX(Fuel_Properties!$B$3:$IV$14,MATCH("GCV_Petrol_Premium",Fuel_Properties!$B$3:$B$14,0),MATCH(YEAR(DU$9),Fuel_Properties!$B$3:$EI$3,0))/1000</f>
        <v>1.3575641398458382</v>
      </c>
      <c r="DV23" s="53">
        <f>SUMPRODUCT(--(DV$9=Quarterly_kt!$B$9:FC$9),Quarterly_kt!$B23:FC23)*INDEX(Fuel_Properties!$B$3:$IV$14,MATCH("GCV_Petrol_Premium",Fuel_Properties!$B$3:$B$14,0),MATCH(YEAR(DV$9),Fuel_Properties!$B$3:$EI$3,0))/1000</f>
        <v>3.7509604493001283</v>
      </c>
      <c r="DW23" s="53">
        <f>SUMPRODUCT(--(DW$9=Quarterly_kt!$B$9:FC$9),Quarterly_kt!$B23:FC23)*INDEX(Fuel_Properties!$B$3:$IV$14,MATCH("GCV_Petrol_Premium",Fuel_Properties!$B$3:$B$14,0),MATCH(YEAR(DW$9),Fuel_Properties!$B$3:$EI$3,0))/1000</f>
        <v>2.337548939180115</v>
      </c>
      <c r="DX23" s="53">
        <f>SUMPRODUCT(--(DX$9=Quarterly_kt!$B$9:FC$9),Quarterly_kt!$B23:FC23)*INDEX(Fuel_Properties!$B$3:$IV$14,MATCH("GCV_Petrol_Premium",Fuel_Properties!$B$3:$B$14,0),MATCH(YEAR(DX$9),Fuel_Properties!$B$3:$EI$3,0))/1000</f>
        <v>1.7491712709855378</v>
      </c>
      <c r="DY23" s="53">
        <f>SUMPRODUCT(--(DY$9=Quarterly_kt!$B$9:FC$9),Quarterly_kt!$B23:FC23)*INDEX(Fuel_Properties!$B$3:$IV$14,MATCH("GCV_Petrol_Premium",Fuel_Properties!$B$3:$B$14,0),MATCH(YEAR(DY$9),Fuel_Properties!$B$3:$EI$3,0))/1000</f>
        <v>3.3053933505340924</v>
      </c>
      <c r="DZ23" s="53">
        <f>SUMPRODUCT(--(DZ$9=Quarterly_kt!$B$9:FC$9),Quarterly_kt!$B23:FC23)*INDEX(Fuel_Properties!$B$3:$IV$14,MATCH("GCV_Petrol_Premium",Fuel_Properties!$B$3:$B$14,0),MATCH(YEAR(DZ$9),Fuel_Properties!$B$3:$EI$3,0))/1000</f>
        <v>2.3514219409374095</v>
      </c>
      <c r="EA23" s="53">
        <f>SUMPRODUCT(--(EA$9=Quarterly_kt!$B$9:FC$9),Quarterly_kt!$B23:FC23)*INDEX(Fuel_Properties!$B$3:$IV$14,MATCH("GCV_Petrol_Premium",Fuel_Properties!$B$3:$B$14,0),MATCH(YEAR(EA$9),Fuel_Properties!$B$3:$EI$3,0))/1000</f>
        <v>3.1497885611462304</v>
      </c>
      <c r="EB23" s="53">
        <f>SUMPRODUCT(--(EB$9=Quarterly_kt!$B$9:FC$9),Quarterly_kt!$B23:FC23)*INDEX(Fuel_Properties!$B$3:$IV$14,MATCH("GCV_Petrol_Premium",Fuel_Properties!$B$3:$B$14,0),MATCH(YEAR(EB$9),Fuel_Properties!$B$3:$EI$3,0))/1000</f>
        <v>2.8619369807438617</v>
      </c>
      <c r="EC23" s="53">
        <f>SUMPRODUCT(--(EC$9=Quarterly_kt!$B$9:FC$9),Quarterly_kt!$B23:FC23)*INDEX(Fuel_Properties!$B$3:$IV$14,MATCH("GCV_Petrol_Premium",Fuel_Properties!$B$3:$B$14,0),MATCH(YEAR(EC$9),Fuel_Properties!$B$3:$EI$3,0))/1000</f>
        <v>2.7592234212170252</v>
      </c>
      <c r="ED23" s="53">
        <f>SUMPRODUCT(--(ED$9=Quarterly_kt!$B$9:FC$9),Quarterly_kt!$B23:FC23)*INDEX(Fuel_Properties!$B$3:$IV$14,MATCH("GCV_Petrol_Premium",Fuel_Properties!$B$3:$B$14,0),MATCH(YEAR(ED$9),Fuel_Properties!$B$3:$EI$3,0))/1000</f>
        <v>2.8153927600305599</v>
      </c>
      <c r="EE23" s="53">
        <f>SUMPRODUCT(--(EE$9=Quarterly_kt!$B$9:FC$9),Quarterly_kt!$B23:FC23)*INDEX(Fuel_Properties!$B$3:$IV$14,MATCH("GCV_Petrol_Premium",Fuel_Properties!$B$3:$B$14,0),MATCH(YEAR(EE$9),Fuel_Properties!$B$3:$EI$3,0))/1000</f>
        <v>3.7810661362752573</v>
      </c>
      <c r="EF23" s="53">
        <f>SUMPRODUCT(--(EF$9=Quarterly_kt!$B$9:FC$9),Quarterly_kt!$B23:FC23)*INDEX(Fuel_Properties!$B$3:$IV$14,MATCH("GCV_Petrol_Premium",Fuel_Properties!$B$3:$B$14,0),MATCH(YEAR(EF$9),Fuel_Properties!$B$3:$EI$3,0))/1000</f>
        <v>2.5474032515021698</v>
      </c>
      <c r="EG23" s="53">
        <f>SUMPRODUCT(--(EG$9=Quarterly_kt!$B$9:FC$9),Quarterly_kt!$B23:FC23)*INDEX(Fuel_Properties!$B$3:$IV$14,MATCH("GCV_Petrol_Premium",Fuel_Properties!$B$3:$B$14,0),MATCH(YEAR(EG$9),Fuel_Properties!$B$3:$EI$3,0))/1000</f>
        <v>2.6952060876989532</v>
      </c>
      <c r="EH23" s="53">
        <f>SUMPRODUCT(--(EH$9=Quarterly_kt!$B$9:FC$9),Quarterly_kt!$B23:FC23)*INDEX(Fuel_Properties!$B$3:$IV$14,MATCH("GCV_Petrol_Premium",Fuel_Properties!$B$3:$B$14,0),MATCH(YEAR(EH$9),Fuel_Properties!$B$3:$EI$3,0))/1000</f>
        <v>3.010140816091003</v>
      </c>
      <c r="EI23" s="53">
        <f>SUMPRODUCT(--(EI$9=Quarterly_kt!$B$9:FC$9),Quarterly_kt!$B23:FC23)*INDEX(Fuel_Properties!$B$3:$IV$14,MATCH("GCV_Petrol_Premium",Fuel_Properties!$B$3:$B$14,0),MATCH(YEAR(EI$9),Fuel_Properties!$B$3:$EI$3,0))/1000</f>
        <v>2.6658833832927553</v>
      </c>
      <c r="EJ23" s="53">
        <f>SUMPRODUCT(--(EJ$9=Quarterly_kt!$B$9:FC$9),Quarterly_kt!$B23:FC23)*INDEX(Fuel_Properties!$B$3:$IV$14,MATCH("GCV_Petrol_Premium",Fuel_Properties!$B$3:$B$14,0),MATCH(YEAR(EJ$9),Fuel_Properties!$B$3:$EI$3,0))/1000</f>
        <v>1.8337714969270889</v>
      </c>
      <c r="EK23" s="53">
        <f>SUMPRODUCT(--(EK$9=Quarterly_kt!$B$9:FC$9),Quarterly_kt!$B23:FC23)*INDEX(Fuel_Properties!$B$3:$IV$14,MATCH("GCV_Petrol_Premium",Fuel_Properties!$B$3:$B$14,0),MATCH(YEAR(EK$9),Fuel_Properties!$B$3:$EI$3,0))/1000</f>
        <v>2.356539735936424</v>
      </c>
      <c r="EL23" s="53">
        <f>SUMPRODUCT(--(EL$9=Quarterly_kt!$B$9:FC$9),Quarterly_kt!$B23:FC23)*INDEX(Fuel_Properties!$B$3:$IV$14,MATCH("GCV_Petrol_Premium",Fuel_Properties!$B$3:$B$14,0),MATCH(YEAR(EL$9),Fuel_Properties!$B$3:$EI$3,0))/1000</f>
        <v>2.5128259180224282</v>
      </c>
      <c r="EM23" s="53">
        <f>SUMPRODUCT(--(EM$9=Quarterly_kt!$B$9:FC$9),Quarterly_kt!$B23:FC23)*INDEX(Fuel_Properties!$B$3:$IV$14,MATCH("GCV_Petrol_Premium",Fuel_Properties!$B$3:$B$14,0),MATCH(YEAR(EM$9),Fuel_Properties!$B$3:$EI$3,0))/1000</f>
        <v>2.0329304518597238</v>
      </c>
      <c r="EN23" s="53">
        <f>SUMPRODUCT(--(EN$9=Quarterly_kt!$B$9:FC$9),Quarterly_kt!$B23:FC23)*INDEX(Fuel_Properties!$B$3:$IV$14,MATCH("GCV_Petrol_Premium",Fuel_Properties!$B$3:$B$14,0),MATCH(YEAR(EN$9),Fuel_Properties!$B$3:$EI$3,0))/1000</f>
        <v>2.6194130103669777</v>
      </c>
      <c r="EO23" s="53">
        <f>SUMPRODUCT(--(EO$9=Quarterly_kt!$B$9:FC$9),Quarterly_kt!$B23:FC23)*INDEX(Fuel_Properties!$B$3:$IV$14,MATCH("GCV_Petrol_Premium",Fuel_Properties!$B$3:$B$14,0),MATCH(YEAR(EO$9),Fuel_Properties!$B$3:$EI$3,0))/1000</f>
        <v>2.1459691107590073</v>
      </c>
      <c r="EP23" s="53">
        <f>SUMPRODUCT(--(EP$9=Quarterly_kt!$B$9:FC$9),Quarterly_kt!$B23:FC23)*INDEX(Fuel_Properties!$B$3:$IV$14,MATCH("GCV_Petrol_Premium",Fuel_Properties!$B$3:$B$14,0),MATCH(YEAR(EP$9),Fuel_Properties!$B$3:$EI$3,0))/1000</f>
        <v>2.6677824996314095</v>
      </c>
      <c r="EQ23" s="53">
        <f>SUMPRODUCT(--(EQ$9=Quarterly_kt!$B$9:FC$9),Quarterly_kt!$B23:FC23)*INDEX(Fuel_Properties!$B$3:$IV$14,MATCH("GCV_Petrol_Premium",Fuel_Properties!$B$3:$B$14,0),MATCH(YEAR(EQ$9),Fuel_Properties!$B$3:$EI$3,0))/1000</f>
        <v>1.9561045782953821</v>
      </c>
      <c r="ER23" s="53">
        <f>SUMPRODUCT(--(ER$9=Quarterly_kt!$B$9:FC$9),Quarterly_kt!$B23:FC23)*INDEX(Fuel_Properties!$B$3:$IV$14,MATCH("GCV_Petrol_Premium",Fuel_Properties!$B$3:$B$14,0),MATCH(YEAR(ER$9),Fuel_Properties!$B$3:$EI$3,0))/1000</f>
        <v>2.000306201534201</v>
      </c>
      <c r="ES23" s="53">
        <f>SUMPRODUCT(--(ES$9=Quarterly_kt!$B$9:FC$9),Quarterly_kt!$B23:FC23)*INDEX(Fuel_Properties!$B$3:$IV$14,MATCH("GCV_Petrol_Premium",Fuel_Properties!$B$3:$B$14,0),MATCH(YEAR(ES$9),Fuel_Properties!$B$3:$EI$3,0))/1000</f>
        <v>1.8436280954129887</v>
      </c>
      <c r="ET23" s="53">
        <f>SUMPRODUCT(--(ET$9=Quarterly_kt!$B$9:FC$9),Quarterly_kt!$B23:FC23)*INDEX(Fuel_Properties!$B$3:$IV$14,MATCH("GCV_Petrol_Premium",Fuel_Properties!$B$3:$B$14,0),MATCH(YEAR(ET$9),Fuel_Properties!$B$3:$EI$3,0))/1000</f>
        <v>2.9694960564466832</v>
      </c>
      <c r="EU23" s="53">
        <f>SUMPRODUCT(--(EU$9=Quarterly_kt!$B$9:FC$9),Quarterly_kt!$B23:FC23)*INDEX(Fuel_Properties!$B$3:$IV$14,MATCH("GCV_Petrol_Premium",Fuel_Properties!$B$3:$B$14,0),MATCH(YEAR(EU$9),Fuel_Properties!$B$3:$EI$3,0))/1000</f>
        <v>2.8915143998965869</v>
      </c>
      <c r="EV23" s="53">
        <f>SUMPRODUCT(--(EV$9=Quarterly_kt!$B$9:FC$9),Quarterly_kt!$B23:FC23)*INDEX(Fuel_Properties!$B$3:$IV$14,MATCH("GCV_Petrol_Premium",Fuel_Properties!$B$3:$B$14,0),MATCH(YEAR(EV$9),Fuel_Properties!$B$3:$EI$3,0))/1000</f>
        <v>1.8804818514139903</v>
      </c>
      <c r="EW23" s="53">
        <f>SUMPRODUCT(--(EW$9=Quarterly_kt!$B$9:FC$9),Quarterly_kt!$B23:FC23)*INDEX(Fuel_Properties!$B$3:$IV$14,MATCH("GCV_Petrol_Premium",Fuel_Properties!$B$3:$B$14,0),MATCH(YEAR(EW$9),Fuel_Properties!$B$3:$EI$3,0))/1000</f>
        <v>3.1038611089269623</v>
      </c>
      <c r="EX23" s="53">
        <f>SUMPRODUCT(--(EX$9=Quarterly_kt!$B$9:FC$9),Quarterly_kt!$B23:FC23)*INDEX(Fuel_Properties!$B$3:$IV$14,MATCH("GCV_Petrol_Premium",Fuel_Properties!$B$3:$B$14,0),MATCH(YEAR(EX$9),Fuel_Properties!$B$3:$EI$3,0))/1000</f>
        <v>3.7503278173891528</v>
      </c>
      <c r="EY23" s="53">
        <f>SUMPRODUCT(--(EY$9=Quarterly_kt!$B$9:FC$9),Quarterly_kt!$B23:FC23)*INDEX(Fuel_Properties!$B$3:$IV$14,MATCH("GCV_Petrol_Premium",Fuel_Properties!$B$3:$B$14,0),MATCH(YEAR(EY$9),Fuel_Properties!$B$3:$EI$3,0))/1000</f>
        <v>3.8798924546318538</v>
      </c>
      <c r="EZ23" s="53">
        <f>SUMPRODUCT(--(EZ$9=Quarterly_kt!$B$9:FC$9),Quarterly_kt!$B23:FC23)*INDEX(Fuel_Properties!$B$3:$IV$14,MATCH("GCV_Petrol_Premium",Fuel_Properties!$B$3:$B$14,0),MATCH(YEAR(EZ$9),Fuel_Properties!$B$3:$EI$3,0))/1000</f>
        <v>2.0817720575681795</v>
      </c>
      <c r="FA23" s="53">
        <f>SUMPRODUCT(--(FA$9=Quarterly_kt!$B$9:FC$9),Quarterly_kt!$B23:FC23)*INDEX(Fuel_Properties!$B$3:$IV$14,MATCH("GCV_Petrol_Premium",Fuel_Properties!$B$3:$B$14,0),MATCH(YEAR(FA$9),Fuel_Properties!$B$3:$EI$3,0))/1000</f>
        <v>2.9266199314524179</v>
      </c>
      <c r="FB23" s="53">
        <f>SUMPRODUCT(--(FB$9=Quarterly_kt!$B$9:FC$9),Quarterly_kt!$B23:FC23)*INDEX(Fuel_Properties!$B$3:$IV$14,MATCH("GCV_Petrol_Premium",Fuel_Properties!$B$3:$B$14,0),MATCH(YEAR(FB$9),Fuel_Properties!$B$3:$EI$3,0))/1000</f>
        <v>3.9011057309434145</v>
      </c>
      <c r="FC23" s="53">
        <f>SUMPRODUCT(--(FC$9=Quarterly_kt!$B$9:FC$9),Quarterly_kt!$B23:FC23)*INDEX(Fuel_Properties!$B$3:$IV$14,MATCH("GCV_Petrol_Premium",Fuel_Properties!$B$3:$B$14,0),MATCH(YEAR(FC$9),Fuel_Properties!$B$3:$EI$3,0))/1000</f>
        <v>2.8780328006248199</v>
      </c>
      <c r="FD23" s="53">
        <f>SUMPRODUCT(--(FD$9=Quarterly_kt!$B$9:FD$9),Quarterly_kt!$B23:FD23)*INDEX(Fuel_Properties!$B$3:$IV$14,MATCH("GCV_Petrol_Premium",Fuel_Properties!$B$3:$B$14,0),MATCH(YEAR(FD$9),Fuel_Properties!$B$3:$EI$3,0))/1000</f>
        <v>2.7862691635846706</v>
      </c>
      <c r="FE23" s="53">
        <f>SUMPRODUCT(--(FE$9=Quarterly_kt!$B$9:FE$9),Quarterly_kt!$B23:FE23)*INDEX(Fuel_Properties!$B$3:$IV$14,MATCH("GCV_Petrol_Premium",Fuel_Properties!$B$3:$B$14,0),MATCH(YEAR(FE$9),Fuel_Properties!$B$3:$EI$3,0))/1000</f>
        <v>3.5610681266118407</v>
      </c>
      <c r="FF23" s="53">
        <f>SUMPRODUCT(--(FF$9=Quarterly_kt!$B$9:FF$9),Quarterly_kt!$B23:FF23)*INDEX(Fuel_Properties!$B$3:$IV$14,MATCH("GCV_Petrol_Premium",Fuel_Properties!$B$3:$B$14,0),MATCH(YEAR(FF$9),Fuel_Properties!$B$3:$EI$3,0))/1000</f>
        <v>3.9664215402646987</v>
      </c>
      <c r="FG23" s="53">
        <f>SUMPRODUCT(--(FG$9=Quarterly_kt!$B$9:FG$9),Quarterly_kt!$B23:FG23)*INDEX(Fuel_Properties!$B$3:$IV$14,MATCH("GCV_Petrol_Premium",Fuel_Properties!$B$3:$B$14,0),MATCH(YEAR(FG$9),Fuel_Properties!$B$3:$EI$3,0))/1000</f>
        <v>2.9362797431671752</v>
      </c>
      <c r="FH23" s="53">
        <f>SUMPRODUCT(--(FH$9=Quarterly_kt!$B$9:FH$9),Quarterly_kt!$B23:FH23)*INDEX(Fuel_Properties!$B$3:$IV$14,MATCH("GCV_Petrol_Premium",Fuel_Properties!$B$3:$B$14,0),MATCH(YEAR(FH$9),Fuel_Properties!$B$3:$EI$3,0))/1000</f>
        <v>2.6839090886822534</v>
      </c>
      <c r="FI23" s="53">
        <f>SUMPRODUCT(--(FI$9=Quarterly_kt!$B$9:FI$9),Quarterly_kt!$B23:FI23)*INDEX(Fuel_Properties!$B$3:$IV$14,MATCH("GCV_Petrol_Premium",Fuel_Properties!$B$3:$B$14,0),MATCH(YEAR(FI$9),Fuel_Properties!$B$3:$EI$3,0))/1000</f>
        <v>3.3360818125511962</v>
      </c>
      <c r="FJ23" s="53">
        <f>SUMPRODUCT(--(FJ$9=Quarterly_kt!$B$9:FJ$9),Quarterly_kt!$B23:FJ23)*INDEX(Fuel_Properties!$B$3:$IV$14,MATCH("GCV_Petrol_Premium",Fuel_Properties!$B$3:$B$14,0),MATCH(YEAR(FJ$9),Fuel_Properties!$B$3:$EI$3,0))/1000</f>
        <v>2.9809594853660459</v>
      </c>
      <c r="FK23" s="53">
        <f>SUMPRODUCT(--(FK$9=Quarterly_kt!$B$9:FK$9),Quarterly_kt!$B23:FK23)*INDEX(Fuel_Properties!$B$3:$IV$14,MATCH("GCV_Petrol_Premium",Fuel_Properties!$B$3:$B$14,0),MATCH(YEAR(FK$9),Fuel_Properties!$B$3:$EI$3,0))/1000</f>
        <v>4.3706775092733237</v>
      </c>
      <c r="FL23" s="53">
        <f>SUMPRODUCT(--(FL$9=Quarterly_kt!$B$9:FL$9),Quarterly_kt!$B23:FL23)*INDEX(Fuel_Properties!$B$3:$IV$14,MATCH("GCV_Petrol_Premium",Fuel_Properties!$B$3:$B$14,0),MATCH(YEAR(FL$9),Fuel_Properties!$B$3:$EI$3,0))/1000</f>
        <v>2.5526458637231682</v>
      </c>
      <c r="FM23" s="53">
        <f>SUMPRODUCT(--(FM$9=Quarterly_kt!$B$9:FN$9),Quarterly_kt!$B23:FN23)*INDEX(Fuel_Properties!$B$3:$IV$14,MATCH("GCV_Petrol_Premium",Fuel_Properties!$B$3:$B$14,0),MATCH(YEAR(FM$9),Fuel_Properties!$B$3:$EI$3,0))/1000</f>
        <v>2.6566246310825248</v>
      </c>
      <c r="FN23" s="53">
        <f>SUMPRODUCT(--(FN$9=Quarterly_kt!$B$9:FN$9),Quarterly_kt!$B23:FN23)*INDEX(Fuel_Properties!$B$3:$IV$14,MATCH("GCV_Petrol_Premium",Fuel_Properties!$B$3:$B$14,0),MATCH(YEAR(FN$9),Fuel_Properties!$B$3:$EI$3,0))/1000</f>
        <v>2.3845044740203631</v>
      </c>
      <c r="FO23" s="53">
        <f>SUMPRODUCT(--(FO$9=Quarterly_kt!$B$9:FO$9),Quarterly_kt!$B23:FO23)*INDEX(Fuel_Properties!$B$3:$IV$14,MATCH("GCV_Petrol_Premium",Fuel_Properties!$B$3:$B$14,0),MATCH(YEAR(FO$9),Fuel_Properties!$B$3:$EI$3,0))/1000</f>
        <v>3.4207172453910748</v>
      </c>
      <c r="FP23" s="53">
        <f>SUMPRODUCT(--(FP$9=Quarterly_kt!$B$9:FP$9),Quarterly_kt!$B23:FP23)*INDEX(Fuel_Properties!$B$3:$IV$14,MATCH("GCV_Petrol_Premium",Fuel_Properties!$B$3:$B$14,0),MATCH(YEAR(FP$9),Fuel_Properties!$B$3:$EI$3,0))/1000</f>
        <v>2.5009007200370581</v>
      </c>
      <c r="FQ23" s="53">
        <f>SUMPRODUCT(--(FQ$9=Quarterly_kt!$B$9:FQ$9),Quarterly_kt!$B23:FQ23)*INDEX(Fuel_Properties!$B$3:$IV$14,MATCH("GCV_Petrol_Premium",Fuel_Properties!$B$3:$B$14,0),MATCH(YEAR(FQ$9),Fuel_Properties!$B$3:$EI$3,0))/1000</f>
        <v>2.9951038863167274</v>
      </c>
      <c r="FR23" s="53">
        <f>SUMPRODUCT(--(FR$9=Quarterly_kt!$B$9:FR$9),Quarterly_kt!$B23:FR23)*INDEX(Fuel_Properties!$B$3:$IV$14,MATCH("GCV_Petrol_Premium",Fuel_Properties!$B$3:$B$14,0),MATCH(YEAR(FR$9),Fuel_Properties!$B$3:$EI$3,0))/1000</f>
        <v>3.7894943502772391</v>
      </c>
      <c r="FS23" s="53">
        <f>SUMPRODUCT(--(FS$9=Quarterly_kt!$B$9:FS$9),Quarterly_kt!$B23:FS23)*INDEX(Fuel_Properties!$B$3:$IV$14,MATCH("GCV_Petrol_Premium",Fuel_Properties!$B$3:$B$14,0),MATCH(YEAR(FS$9),Fuel_Properties!$B$3:$EI$3,0))/1000</f>
        <v>2.7720234885814938</v>
      </c>
      <c r="FT23" s="53">
        <f>SUMPRODUCT(--(FT$9=Quarterly_kt!$B$9:FT$9),Quarterly_kt!$B23:FT23)*INDEX(Fuel_Properties!$B$3:$IV$14,MATCH("GCV_Petrol_Premium",Fuel_Properties!$B$3:$B$14,0),MATCH(YEAR(FT$9),Fuel_Properties!$B$3:$EI$3,0))/1000</f>
        <v>2.5635033677233041</v>
      </c>
      <c r="FU23" s="53">
        <f>SUMPRODUCT(--(FU$9=Quarterly_kt!$B$9:FU$9),Quarterly_kt!$B23:FU23)*INDEX(Fuel_Properties!$B$3:$IV$14,MATCH("GCV_Petrol_Premium",Fuel_Properties!$B$3:$B$14,0),MATCH(YEAR(FU$9),Fuel_Properties!$B$3:$EI$3,0))/1000</f>
        <v>4.1729558022317814</v>
      </c>
      <c r="FV23" s="53">
        <f>SUMPRODUCT(--(FV$9=Quarterly_kt!$B$9:FV$9),Quarterly_kt!$B23:FV23)*INDEX(Fuel_Properties!$B$3:$IV$14,MATCH("GCV_Petrol_Premium",Fuel_Properties!$B$3:$B$14,0),MATCH(YEAR(FV$9),Fuel_Properties!$B$3:$EI$3,0))/1000</f>
        <v>4.6372254637743611</v>
      </c>
      <c r="FW23" s="18"/>
      <c r="FX23" s="117"/>
      <c r="FY23" s="18"/>
    </row>
    <row r="24" spans="1:181" ht="15" x14ac:dyDescent="0.25">
      <c r="A24" s="49" t="s">
        <v>26</v>
      </c>
      <c r="B24" s="53">
        <f>SUMPRODUCT(--(B$9=Quarterly_kt!$B$9:FC$9),Quarterly_kt!$B24:FC24)*INDEX(Fuel_Properties!$B$3:$IV$14,MATCH("GCV_Auto_Diesel",Fuel_Properties!$B$3:$B$14,0),MATCH(YEAR(B$9),Fuel_Properties!$B$3:$EI$3,0))/1000</f>
        <v>3.4300620199999994</v>
      </c>
      <c r="C24" s="53">
        <f>SUMPRODUCT(--(C$9=Quarterly_kt!$B$9:FC$9),Quarterly_kt!$B24:FC24)*INDEX(Fuel_Properties!$B$3:$IV$14,MATCH("GCV_Auto_Diesel",Fuel_Properties!$B$3:$B$14,0),MATCH(YEAR(C$9),Fuel_Properties!$B$3:$EI$3,0))/1000</f>
        <v>3.7724290999999996</v>
      </c>
      <c r="D24" s="53">
        <f>SUMPRODUCT(--(D$9=Quarterly_kt!$B$9:FC$9),Quarterly_kt!$B24:FC24)*INDEX(Fuel_Properties!$B$3:$IV$14,MATCH("GCV_Auto_Diesel",Fuel_Properties!$B$3:$B$14,0),MATCH(YEAR(D$9),Fuel_Properties!$B$3:$EI$3,0))/1000</f>
        <v>2.9452489000000002</v>
      </c>
      <c r="E24" s="53">
        <f>SUMPRODUCT(--(E$9=Quarterly_kt!$B$9:FC$9),Quarterly_kt!$B24:FC24)*INDEX(Fuel_Properties!$B$3:$IV$14,MATCH("GCV_Auto_Diesel",Fuel_Properties!$B$3:$B$14,0),MATCH(YEAR(E$9),Fuel_Properties!$B$3:$EI$3,0))/1000</f>
        <v>3.0522903400000003</v>
      </c>
      <c r="F24" s="53">
        <f>SUMPRODUCT(--(F$9=Quarterly_kt!$B$9:FC$9),Quarterly_kt!$B24:FC24)*INDEX(Fuel_Properties!$B$3:$IV$14,MATCH("GCV_Auto_Diesel",Fuel_Properties!$B$3:$B$14,0),MATCH(YEAR(F$9),Fuel_Properties!$B$3:$EI$3,0))/1000</f>
        <v>5.4675277799999993</v>
      </c>
      <c r="G24" s="53">
        <f>SUMPRODUCT(--(G$9=Quarterly_kt!$B$9:FC$9),Quarterly_kt!$B24:FC24)*INDEX(Fuel_Properties!$B$3:$IV$14,MATCH("GCV_Auto_Diesel",Fuel_Properties!$B$3:$B$14,0),MATCH(YEAR(G$9),Fuel_Properties!$B$3:$EI$3,0))/1000</f>
        <v>4.6447616599999995</v>
      </c>
      <c r="H24" s="53">
        <f>SUMPRODUCT(--(H$9=Quarterly_kt!$B$9:FC$9),Quarterly_kt!$B24:FC24)*INDEX(Fuel_Properties!$B$3:$IV$14,MATCH("GCV_Auto_Diesel",Fuel_Properties!$B$3:$B$14,0),MATCH(YEAR(H$9),Fuel_Properties!$B$3:$EI$3,0))/1000</f>
        <v>4.3166943599999996</v>
      </c>
      <c r="I24" s="53">
        <f>SUMPRODUCT(--(I$9=Quarterly_kt!$B$9:FC$9),Quarterly_kt!$B24:FC24)*INDEX(Fuel_Properties!$B$3:$IV$14,MATCH("GCV_Auto_Diesel",Fuel_Properties!$B$3:$B$14,0),MATCH(YEAR(I$9),Fuel_Properties!$B$3:$EI$3,0))/1000</f>
        <v>6.0883957199999985</v>
      </c>
      <c r="J24" s="53">
        <f>SUMPRODUCT(--(J$9=Quarterly_kt!$B$9:FC$9),Quarterly_kt!$B24:FC24)*INDEX(Fuel_Properties!$B$3:$IV$14,MATCH("GCV_Auto_Diesel",Fuel_Properties!$B$3:$B$14,0),MATCH(YEAR(J$9),Fuel_Properties!$B$3:$EI$3,0))/1000</f>
        <v>3.99837482</v>
      </c>
      <c r="K24" s="53">
        <f>SUMPRODUCT(--(K$9=Quarterly_kt!$B$9:FC$9),Quarterly_kt!$B24:FC24)*INDEX(Fuel_Properties!$B$3:$IV$14,MATCH("GCV_Auto_Diesel",Fuel_Properties!$B$3:$B$14,0),MATCH(YEAR(K$9),Fuel_Properties!$B$3:$EI$3,0))/1000</f>
        <v>3.9426010800000002</v>
      </c>
      <c r="L24" s="53">
        <f>SUMPRODUCT(--(L$9=Quarterly_kt!$B$9:FC$9),Quarterly_kt!$B24:FC24)*INDEX(Fuel_Properties!$B$3:$IV$14,MATCH("GCV_Auto_Diesel",Fuel_Properties!$B$3:$B$14,0),MATCH(YEAR(L$9),Fuel_Properties!$B$3:$EI$3,0))/1000</f>
        <v>3.3541030599999999</v>
      </c>
      <c r="M24" s="53">
        <f>SUMPRODUCT(--(M$9=Quarterly_kt!$B$9:FC$9),Quarterly_kt!$B24:FC24)*INDEX(Fuel_Properties!$B$3:$IV$14,MATCH("GCV_Auto_Diesel",Fuel_Properties!$B$3:$B$14,0),MATCH(YEAR(M$9),Fuel_Properties!$B$3:$EI$3,0))/1000</f>
        <v>3.7228626599999997</v>
      </c>
      <c r="N24" s="53">
        <f>SUMPRODUCT(--(N$9=Quarterly_kt!$B$9:FC$9),Quarterly_kt!$B24:FC24)*INDEX(Fuel_Properties!$B$3:$IV$14,MATCH("GCV_Auto_Diesel",Fuel_Properties!$B$3:$B$14,0),MATCH(YEAR(N$9),Fuel_Properties!$B$3:$EI$3,0))/1000</f>
        <v>5.7665816999999997</v>
      </c>
      <c r="O24" s="53">
        <f>SUMPRODUCT(--(O$9=Quarterly_kt!$B$9:FC$9),Quarterly_kt!$B24:FC24)*INDEX(Fuel_Properties!$B$3:$IV$14,MATCH("GCV_Auto_Diesel",Fuel_Properties!$B$3:$B$14,0),MATCH(YEAR(O$9),Fuel_Properties!$B$3:$EI$3,0))/1000</f>
        <v>4.034745</v>
      </c>
      <c r="P24" s="53">
        <f>SUMPRODUCT(--(P$9=Quarterly_kt!$B$9:FC$9),Quarterly_kt!$B24:FC24)*INDEX(Fuel_Properties!$B$3:$IV$14,MATCH("GCV_Auto_Diesel",Fuel_Properties!$B$3:$B$14,0),MATCH(YEAR(P$9),Fuel_Properties!$B$3:$EI$3,0))/1000</f>
        <v>4.0896910999999996</v>
      </c>
      <c r="Q24" s="53">
        <f>SUMPRODUCT(--(Q$9=Quarterly_kt!$B$9:FC$9),Quarterly_kt!$B24:FC24)*INDEX(Fuel_Properties!$B$3:$IV$14,MATCH("GCV_Auto_Diesel",Fuel_Properties!$B$3:$B$14,0),MATCH(YEAR(Q$9),Fuel_Properties!$B$3:$EI$3,0))/1000</f>
        <v>5.9503637600000001</v>
      </c>
      <c r="R24" s="53">
        <f>SUMPRODUCT(--(R$9=Quarterly_kt!$B$9:FC$9),Quarterly_kt!$B24:FC24)*INDEX(Fuel_Properties!$B$3:$IV$14,MATCH("GCV_Auto_Diesel",Fuel_Properties!$B$3:$B$14,0),MATCH(YEAR(R$9),Fuel_Properties!$B$3:$EI$3,0))/1000</f>
        <v>4.287634999999999</v>
      </c>
      <c r="S24" s="53">
        <f>SUMPRODUCT(--(S$9=Quarterly_kt!$B$9:FC$9),Quarterly_kt!$B24:FC24)*INDEX(Fuel_Properties!$B$3:$IV$14,MATCH("GCV_Auto_Diesel",Fuel_Properties!$B$3:$B$14,0),MATCH(YEAR(S$9),Fuel_Properties!$B$3:$EI$3,0))/1000</f>
        <v>6.1739185199999991</v>
      </c>
      <c r="T24" s="53">
        <f>SUMPRODUCT(--(T$9=Quarterly_kt!$B$9:FC$9),Quarterly_kt!$B24:FC24)*INDEX(Fuel_Properties!$B$3:$IV$14,MATCH("GCV_Auto_Diesel",Fuel_Properties!$B$3:$B$14,0),MATCH(YEAR(T$9),Fuel_Properties!$B$3:$EI$3,0))/1000</f>
        <v>2.4381814599999996</v>
      </c>
      <c r="U24" s="53">
        <f>SUMPRODUCT(--(U$9=Quarterly_kt!$B$9:FC$9),Quarterly_kt!$B24:FC24)*INDEX(Fuel_Properties!$B$3:$IV$14,MATCH("GCV_Auto_Diesel",Fuel_Properties!$B$3:$B$14,0),MATCH(YEAR(U$9),Fuel_Properties!$B$3:$EI$3,0))/1000</f>
        <v>4.6630617000000001</v>
      </c>
      <c r="V24" s="53">
        <f>SUMPRODUCT(--(V$9=Quarterly_kt!$B$9:FC$9),Quarterly_kt!$B24:FC24)*INDEX(Fuel_Properties!$B$3:$IV$14,MATCH("GCV_Auto_Diesel",Fuel_Properties!$B$3:$B$14,0),MATCH(YEAR(V$9),Fuel_Properties!$B$3:$EI$3,0))/1000</f>
        <v>4.3821238999999998</v>
      </c>
      <c r="W24" s="53">
        <f>SUMPRODUCT(--(W$9=Quarterly_kt!$B$9:FC$9),Quarterly_kt!$B24:FC24)*INDEX(Fuel_Properties!$B$3:$IV$14,MATCH("GCV_Auto_Diesel",Fuel_Properties!$B$3:$B$14,0),MATCH(YEAR(W$9),Fuel_Properties!$B$3:$EI$3,0))/1000</f>
        <v>4.0804491199999999</v>
      </c>
      <c r="X24" s="53">
        <f>SUMPRODUCT(--(X$9=Quarterly_kt!$B$9:FC$9),Quarterly_kt!$B24:FC24)*INDEX(Fuel_Properties!$B$3:$IV$14,MATCH("GCV_Auto_Diesel",Fuel_Properties!$B$3:$B$14,0),MATCH(YEAR(X$9),Fuel_Properties!$B$3:$EI$3,0))/1000</f>
        <v>5.1053433199999994</v>
      </c>
      <c r="Y24" s="53">
        <f>SUMPRODUCT(--(Y$9=Quarterly_kt!$B$9:FC$9),Quarterly_kt!$B24:FC24)*INDEX(Fuel_Properties!$B$3:$IV$14,MATCH("GCV_Auto_Diesel",Fuel_Properties!$B$3:$B$14,0),MATCH(YEAR(Y$9),Fuel_Properties!$B$3:$EI$3,0))/1000</f>
        <v>4.7981969200000005</v>
      </c>
      <c r="Z24" s="53">
        <f>SUMPRODUCT(--(Z$9=Quarterly_kt!$B$9:FC$9),Quarterly_kt!$B24:FC24)*INDEX(Fuel_Properties!$B$3:$IV$14,MATCH("GCV_Auto_Diesel",Fuel_Properties!$B$3:$B$14,0),MATCH(YEAR(Z$9),Fuel_Properties!$B$3:$EI$3,0))/1000</f>
        <v>4.4736700799999989</v>
      </c>
      <c r="AA24" s="53">
        <f>SUMPRODUCT(--(AA$9=Quarterly_kt!$B$9:FC$9),Quarterly_kt!$B24:FC24)*INDEX(Fuel_Properties!$B$3:$IV$14,MATCH("GCV_Auto_Diesel",Fuel_Properties!$B$3:$B$14,0),MATCH(YEAR(AA$9),Fuel_Properties!$B$3:$EI$3,0))/1000</f>
        <v>3.70042442</v>
      </c>
      <c r="AB24" s="53">
        <f>SUMPRODUCT(--(AB$9=Quarterly_kt!$B$9:FC$9),Quarterly_kt!$B24:FC24)*INDEX(Fuel_Properties!$B$3:$IV$14,MATCH("GCV_Auto_Diesel",Fuel_Properties!$B$3:$B$14,0),MATCH(YEAR(AB$9),Fuel_Properties!$B$3:$EI$3,0))/1000</f>
        <v>6.4069451599999994</v>
      </c>
      <c r="AC24" s="53">
        <f>SUMPRODUCT(--(AC$9=Quarterly_kt!$B$9:FC$9),Quarterly_kt!$B24:FC24)*INDEX(Fuel_Properties!$B$3:$IV$14,MATCH("GCV_Auto_Diesel",Fuel_Properties!$B$3:$B$14,0),MATCH(YEAR(AC$9),Fuel_Properties!$B$3:$EI$3,0))/1000</f>
        <v>2.2214777199999998</v>
      </c>
      <c r="AD24" s="53">
        <f>SUMPRODUCT(--(AD$9=Quarterly_kt!$B$9:FC$9),Quarterly_kt!$B24:FC24)*INDEX(Fuel_Properties!$B$3:$IV$14,MATCH("GCV_Auto_Diesel",Fuel_Properties!$B$3:$B$14,0),MATCH(YEAR(AD$9),Fuel_Properties!$B$3:$EI$3,0))/1000</f>
        <v>3.7293458400000001</v>
      </c>
      <c r="AE24" s="53">
        <f>SUMPRODUCT(--(AE$9=Quarterly_kt!$B$9:FC$9),Quarterly_kt!$B24:FC24)*INDEX(Fuel_Properties!$B$3:$IV$14,MATCH("GCV_Auto_Diesel",Fuel_Properties!$B$3:$B$14,0),MATCH(YEAR(AE$9),Fuel_Properties!$B$3:$EI$3,0))/1000</f>
        <v>2.3913738199999997</v>
      </c>
      <c r="AF24" s="53">
        <f>SUMPRODUCT(--(AF$9=Quarterly_kt!$B$9:FC$9),Quarterly_kt!$B24:FC24)*INDEX(Fuel_Properties!$B$3:$IV$14,MATCH("GCV_Auto_Diesel",Fuel_Properties!$B$3:$B$14,0),MATCH(YEAR(AF$9),Fuel_Properties!$B$3:$EI$3,0))/1000</f>
        <v>3.1312839799999996</v>
      </c>
      <c r="AG24" s="53">
        <f>SUMPRODUCT(--(AG$9=Quarterly_kt!$B$9:FC$9),Quarterly_kt!$B24:FC24)*INDEX(Fuel_Properties!$B$3:$IV$14,MATCH("GCV_Auto_Diesel",Fuel_Properties!$B$3:$B$14,0),MATCH(YEAR(AG$9),Fuel_Properties!$B$3:$EI$3,0))/1000</f>
        <v>2.8127345400000001</v>
      </c>
      <c r="AH24" s="53">
        <f>SUMPRODUCT(--(AH$9=Quarterly_kt!$B$9:FC$9),Quarterly_kt!$B24:FC24)*INDEX(Fuel_Properties!$B$3:$IV$14,MATCH("GCV_Auto_Diesel",Fuel_Properties!$B$3:$B$14,0),MATCH(YEAR(AH$9),Fuel_Properties!$B$3:$EI$3,0))/1000</f>
        <v>3.6265805399999995</v>
      </c>
      <c r="AI24" s="53">
        <f>SUMPRODUCT(--(AI$9=Quarterly_kt!$B$9:FC$9),Quarterly_kt!$B24:FC24)*INDEX(Fuel_Properties!$B$3:$IV$14,MATCH("GCV_Auto_Diesel",Fuel_Properties!$B$3:$B$14,0),MATCH(YEAR(AI$9),Fuel_Properties!$B$3:$EI$3,0))/1000</f>
        <v>2.4516535999999998</v>
      </c>
      <c r="AJ24" s="53">
        <f>SUMPRODUCT(--(AJ$9=Quarterly_kt!$B$9:FC$9),Quarterly_kt!$B24:FC24)*INDEX(Fuel_Properties!$B$3:$IV$14,MATCH("GCV_Auto_Diesel",Fuel_Properties!$B$3:$B$14,0),MATCH(YEAR(AJ$9),Fuel_Properties!$B$3:$EI$3,0))/1000</f>
        <v>4.0169967199999999</v>
      </c>
      <c r="AK24" s="53">
        <f>SUMPRODUCT(--(AK$9=Quarterly_kt!$B$9:FC$9),Quarterly_kt!$B24:FC24)*INDEX(Fuel_Properties!$B$3:$IV$14,MATCH("GCV_Auto_Diesel",Fuel_Properties!$B$3:$B$14,0),MATCH(YEAR(AK$9),Fuel_Properties!$B$3:$EI$3,0))/1000</f>
        <v>9.7969126199999987</v>
      </c>
      <c r="AL24" s="53">
        <f>SUMPRODUCT(--(AL$9=Quarterly_kt!$B$9:FC$9),Quarterly_kt!$B24:FC24)*INDEX(Fuel_Properties!$B$3:$IV$14,MATCH("GCV_Auto_Diesel",Fuel_Properties!$B$3:$B$14,0),MATCH(YEAR(AL$9),Fuel_Properties!$B$3:$EI$3,0))/1000</f>
        <v>6.4280499800000008</v>
      </c>
      <c r="AM24" s="53">
        <f>SUMPRODUCT(--(AM$9=Quarterly_kt!$B$9:FC$9),Quarterly_kt!$B24:FC24)*INDEX(Fuel_Properties!$B$3:$IV$14,MATCH("GCV_Auto_Diesel",Fuel_Properties!$B$3:$B$14,0),MATCH(YEAR(AM$9),Fuel_Properties!$B$3:$EI$3,0))/1000</f>
        <v>2.4782300400000001</v>
      </c>
      <c r="AN24" s="53">
        <f>SUMPRODUCT(--(AN$9=Quarterly_kt!$B$9:FC$9),Quarterly_kt!$B24:FC24)*INDEX(Fuel_Properties!$B$3:$IV$14,MATCH("GCV_Auto_Diesel",Fuel_Properties!$B$3:$B$14,0),MATCH(YEAR(AN$9),Fuel_Properties!$B$3:$EI$3,0))/1000</f>
        <v>4.01432988</v>
      </c>
      <c r="AO24" s="53">
        <f>SUMPRODUCT(--(AO$9=Quarterly_kt!$B$9:FC$9),Quarterly_kt!$B24:FC24)*INDEX(Fuel_Properties!$B$3:$IV$14,MATCH("GCV_Auto_Diesel",Fuel_Properties!$B$3:$B$14,0),MATCH(YEAR(AO$9),Fuel_Properties!$B$3:$EI$3,0))/1000</f>
        <v>6.4209230800000006</v>
      </c>
      <c r="AP24" s="53">
        <f>SUMPRODUCT(--(AP$9=Quarterly_kt!$B$9:FC$9),Quarterly_kt!$B24:FC24)*INDEX(Fuel_Properties!$B$3:$IV$14,MATCH("GCV_Auto_Diesel",Fuel_Properties!$B$3:$B$14,0),MATCH(YEAR(AP$9),Fuel_Properties!$B$3:$EI$3,0))/1000</f>
        <v>4.8993989000000004</v>
      </c>
      <c r="AQ24" s="53">
        <f>SUMPRODUCT(--(AQ$9=Quarterly_kt!$B$9:FC$9),Quarterly_kt!$B24:FC24)*INDEX(Fuel_Properties!$B$3:$IV$14,MATCH("GCV_Auto_Diesel",Fuel_Properties!$B$3:$B$14,0),MATCH(YEAR(AQ$9),Fuel_Properties!$B$3:$EI$3,0))/1000</f>
        <v>6.6131194799999999</v>
      </c>
      <c r="AR24" s="53">
        <f>SUMPRODUCT(--(AR$9=Quarterly_kt!$B$9:FC$9),Quarterly_kt!$B24:FC24)*INDEX(Fuel_Properties!$B$3:$IV$14,MATCH("GCV_Auto_Diesel",Fuel_Properties!$B$3:$B$14,0),MATCH(YEAR(AR$9),Fuel_Properties!$B$3:$EI$3,0))/1000</f>
        <v>6.7690376599999986</v>
      </c>
      <c r="AS24" s="53">
        <f>SUMPRODUCT(--(AS$9=Quarterly_kt!$B$9:FC$9),Quarterly_kt!$B24:FC24)*INDEX(Fuel_Properties!$B$3:$IV$14,MATCH("GCV_Auto_Diesel",Fuel_Properties!$B$3:$B$14,0),MATCH(YEAR(AS$9),Fuel_Properties!$B$3:$EI$3,0))/1000</f>
        <v>2.0717668399999996</v>
      </c>
      <c r="AT24" s="53">
        <f>SUMPRODUCT(--(AT$9=Quarterly_kt!$B$9:FC$9),Quarterly_kt!$B24:FC24)*INDEX(Fuel_Properties!$B$3:$IV$14,MATCH("GCV_Auto_Diesel",Fuel_Properties!$B$3:$B$14,0),MATCH(YEAR(AT$9),Fuel_Properties!$B$3:$EI$3,0))/1000</f>
        <v>5.4044432200000001</v>
      </c>
      <c r="AU24" s="53">
        <f>SUMPRODUCT(--(AU$9=Quarterly_kt!$B$9:FC$9),Quarterly_kt!$B24:FC24)*INDEX(Fuel_Properties!$B$3:$IV$14,MATCH("GCV_Auto_Diesel",Fuel_Properties!$B$3:$B$14,0),MATCH(YEAR(AU$9),Fuel_Properties!$B$3:$EI$3,0))/1000</f>
        <v>6.080763039999999</v>
      </c>
      <c r="AV24" s="53">
        <f>SUMPRODUCT(--(AV$9=Quarterly_kt!$B$9:FC$9),Quarterly_kt!$B24:FC24)*INDEX(Fuel_Properties!$B$3:$IV$14,MATCH("GCV_Auto_Diesel",Fuel_Properties!$B$3:$B$14,0),MATCH(YEAR(AV$9),Fuel_Properties!$B$3:$EI$3,0))/1000</f>
        <v>10.9784147</v>
      </c>
      <c r="AW24" s="53">
        <f>SUMPRODUCT(--(AW$9=Quarterly_kt!$B$9:FC$9),Quarterly_kt!$B24:FC24)*INDEX(Fuel_Properties!$B$3:$IV$14,MATCH("GCV_Auto_Diesel",Fuel_Properties!$B$3:$B$14,0),MATCH(YEAR(AW$9),Fuel_Properties!$B$3:$EI$3,0))/1000</f>
        <v>9.1040400000000012</v>
      </c>
      <c r="AX24" s="53">
        <f>SUMPRODUCT(--(AX$9=Quarterly_kt!$B$9:FC$9),Quarterly_kt!$B24:FC24)*INDEX(Fuel_Properties!$B$3:$IV$14,MATCH("GCV_Auto_Diesel",Fuel_Properties!$B$3:$B$14,0),MATCH(YEAR(AX$9),Fuel_Properties!$B$3:$EI$3,0))/1000</f>
        <v>5.4767697599999989</v>
      </c>
      <c r="AY24" s="53">
        <f>SUMPRODUCT(--(AY$9=Quarterly_kt!$B$9:FC$9),Quarterly_kt!$B24:FC24)*INDEX(Fuel_Properties!$B$3:$IV$14,MATCH("GCV_Auto_Diesel",Fuel_Properties!$B$3:$B$14,0),MATCH(YEAR(AY$9),Fuel_Properties!$B$3:$EI$3,0))/1000</f>
        <v>7.0369631200000002</v>
      </c>
      <c r="AZ24" s="53">
        <f>SUMPRODUCT(--(AZ$9=Quarterly_kt!$B$9:FC$9),Quarterly_kt!$B24:FC24)*INDEX(Fuel_Properties!$B$3:$IV$14,MATCH("GCV_Auto_Diesel",Fuel_Properties!$B$3:$B$14,0),MATCH(YEAR(AZ$9),Fuel_Properties!$B$3:$EI$3,0))/1000</f>
        <v>2.9134307399999999</v>
      </c>
      <c r="BA24" s="53">
        <f>SUMPRODUCT(--(BA$9=Quarterly_kt!$B$9:FC$9),Quarterly_kt!$B24:FC24)*INDEX(Fuel_Properties!$B$3:$IV$14,MATCH("GCV_Auto_Diesel",Fuel_Properties!$B$3:$B$14,0),MATCH(YEAR(BA$9),Fuel_Properties!$B$3:$EI$3,0))/1000</f>
        <v>5.0034056600000003</v>
      </c>
      <c r="BB24" s="53">
        <f>SUMPRODUCT(--(BB$9=Quarterly_kt!$B$9:FC$9),Quarterly_kt!$B24:FC24)*INDEX(Fuel_Properties!$B$3:$IV$14,MATCH("GCV_Auto_Diesel",Fuel_Properties!$B$3:$B$14,0),MATCH(YEAR(BB$9),Fuel_Properties!$B$3:$EI$3,0))/1000</f>
        <v>1.7248937199999999</v>
      </c>
      <c r="BC24" s="53">
        <f>SUMPRODUCT(--(BC$9=Quarterly_kt!$B$9:FC$9),Quarterly_kt!$B24:FC24)*INDEX(Fuel_Properties!$B$3:$IV$14,MATCH("GCV_Auto_Diesel",Fuel_Properties!$B$3:$B$14,0),MATCH(YEAR(BC$9),Fuel_Properties!$B$3:$EI$3,0))/1000</f>
        <v>0.44113211999999991</v>
      </c>
      <c r="BD24" s="53">
        <f>SUMPRODUCT(--(BD$9=Quarterly_kt!$B$9:FC$9),Quarterly_kt!$B24:FC24)*INDEX(Fuel_Properties!$B$3:$IV$14,MATCH("GCV_Auto_Diesel",Fuel_Properties!$B$3:$B$14,0),MATCH(YEAR(BD$9),Fuel_Properties!$B$3:$EI$3,0))/1000</f>
        <v>0.36912743999999997</v>
      </c>
      <c r="BE24" s="53">
        <f>SUMPRODUCT(--(BE$9=Quarterly_kt!$B$9:FC$9),Quarterly_kt!$B24:FC24)*INDEX(Fuel_Properties!$B$3:$IV$14,MATCH("GCV_Auto_Diesel",Fuel_Properties!$B$3:$B$14,0),MATCH(YEAR(BE$9),Fuel_Properties!$B$3:$EI$3,0))/1000</f>
        <v>0</v>
      </c>
      <c r="BF24" s="53">
        <f>SUMPRODUCT(--(BF$9=Quarterly_kt!$B$9:FC$9),Quarterly_kt!$B24:FC24)*INDEX(Fuel_Properties!$B$3:$IV$14,MATCH("GCV_Auto_Diesel",Fuel_Properties!$B$3:$B$14,0),MATCH(YEAR(BF$9),Fuel_Properties!$B$3:$EI$3,0))/1000</f>
        <v>0</v>
      </c>
      <c r="BG24" s="53">
        <f>SUMPRODUCT(--(BG$9=Quarterly_kt!$B$9:FC$9),Quarterly_kt!$B24:FC24)*INDEX(Fuel_Properties!$B$3:$IV$14,MATCH("GCV_Auto_Diesel",Fuel_Properties!$B$3:$B$14,0),MATCH(YEAR(BG$9),Fuel_Properties!$B$3:$EI$3,0))/1000</f>
        <v>0.23192311999999995</v>
      </c>
      <c r="BH24" s="53">
        <f>SUMPRODUCT(--(BH$9=Quarterly_kt!$B$9:FC$9),Quarterly_kt!$B24:FC24)*INDEX(Fuel_Properties!$B$3:$IV$14,MATCH("GCV_Auto_Diesel",Fuel_Properties!$B$3:$B$14,0),MATCH(YEAR(BH$9),Fuel_Properties!$B$3:$EI$3,0))/1000</f>
        <v>0</v>
      </c>
      <c r="BI24" s="53">
        <f>SUMPRODUCT(--(BI$9=Quarterly_kt!$B$9:FC$9),Quarterly_kt!$B24:FC24)*INDEX(Fuel_Properties!$B$3:$IV$14,MATCH("GCV_Auto_Diesel",Fuel_Properties!$B$3:$B$14,0),MATCH(YEAR(BI$9),Fuel_Properties!$B$3:$EI$3,0))/1000</f>
        <v>0</v>
      </c>
      <c r="BJ24" s="53">
        <f>SUMPRODUCT(--(BJ$9=Quarterly_kt!$B$9:FC$9),Quarterly_kt!$B24:FC24)*INDEX(Fuel_Properties!$B$3:$IV$14,MATCH("GCV_Auto_Diesel",Fuel_Properties!$B$3:$B$14,0),MATCH(YEAR(BJ$9),Fuel_Properties!$B$3:$EI$3,0))/1000</f>
        <v>0</v>
      </c>
      <c r="BK24" s="53">
        <f>SUMPRODUCT(--(BK$9=Quarterly_kt!$B$9:FC$9),Quarterly_kt!$B24:FC24)*INDEX(Fuel_Properties!$B$3:$IV$14,MATCH("GCV_Auto_Diesel",Fuel_Properties!$B$3:$B$14,0),MATCH(YEAR(BK$9),Fuel_Properties!$B$3:$EI$3,0))/1000</f>
        <v>0</v>
      </c>
      <c r="BL24" s="53">
        <f>SUMPRODUCT(--(BL$9=Quarterly_kt!$B$9:FC$9),Quarterly_kt!$B24:FC24)*INDEX(Fuel_Properties!$B$3:$IV$14,MATCH("GCV_Auto_Diesel",Fuel_Properties!$B$3:$B$14,0),MATCH(YEAR(BL$9),Fuel_Properties!$B$3:$EI$3,0))/1000</f>
        <v>0</v>
      </c>
      <c r="BM24" s="53">
        <f>SUMPRODUCT(--(BM$9=Quarterly_kt!$B$9:FC$9),Quarterly_kt!$B24:FC24)*INDEX(Fuel_Properties!$B$3:$IV$14,MATCH("GCV_Auto_Diesel",Fuel_Properties!$B$3:$B$14,0),MATCH(YEAR(BM$9),Fuel_Properties!$B$3:$EI$3,0))/1000</f>
        <v>8.1844399999999994E-3</v>
      </c>
      <c r="BN24" s="53">
        <f>SUMPRODUCT(--(BN$9=Quarterly_kt!$B$9:FC$9),Quarterly_kt!$B24:FC24)*INDEX(Fuel_Properties!$B$3:$IV$14,MATCH("GCV_Auto_Diesel",Fuel_Properties!$B$3:$B$14,0),MATCH(YEAR(BN$9),Fuel_Properties!$B$3:$EI$3,0))/1000</f>
        <v>0</v>
      </c>
      <c r="BO24" s="53">
        <f>SUMPRODUCT(--(BO$9=Quarterly_kt!$B$9:FC$9),Quarterly_kt!$B24:FC24)*INDEX(Fuel_Properties!$B$3:$IV$14,MATCH("GCV_Auto_Diesel",Fuel_Properties!$B$3:$B$14,0),MATCH(YEAR(BO$9),Fuel_Properties!$B$3:$EI$3,0))/1000</f>
        <v>0.42933944469799135</v>
      </c>
      <c r="BP24" s="53">
        <f>SUMPRODUCT(--(BP$9=Quarterly_kt!$B$9:FC$9),Quarterly_kt!$B24:FC24)*INDEX(Fuel_Properties!$B$3:$IV$14,MATCH("GCV_Auto_Diesel",Fuel_Properties!$B$3:$B$14,0),MATCH(YEAR(BP$9),Fuel_Properties!$B$3:$EI$3,0))/1000</f>
        <v>0</v>
      </c>
      <c r="BQ24" s="53">
        <f>SUMPRODUCT(--(BQ$9=Quarterly_kt!$B$9:FC$9),Quarterly_kt!$B24:FC24)*INDEX(Fuel_Properties!$B$3:$IV$14,MATCH("GCV_Auto_Diesel",Fuel_Properties!$B$3:$B$14,0),MATCH(YEAR(BQ$9),Fuel_Properties!$B$3:$EI$3,0))/1000</f>
        <v>0</v>
      </c>
      <c r="BR24" s="53">
        <f>SUMPRODUCT(--(BR$9=Quarterly_kt!$B$9:FC$9),Quarterly_kt!$B24:FC24)*INDEX(Fuel_Properties!$B$3:$IV$14,MATCH("GCV_Auto_Diesel",Fuel_Properties!$B$3:$B$14,0),MATCH(YEAR(BR$9),Fuel_Properties!$B$3:$EI$3,0))/1000</f>
        <v>0.14026555410506603</v>
      </c>
      <c r="BS24" s="53">
        <f>SUMPRODUCT(--(BS$9=Quarterly_kt!$B$9:FC$9),Quarterly_kt!$B24:FC24)*INDEX(Fuel_Properties!$B$3:$IV$14,MATCH("GCV_Auto_Diesel",Fuel_Properties!$B$3:$B$14,0),MATCH(YEAR(BS$9),Fuel_Properties!$B$3:$EI$3,0))/1000</f>
        <v>0</v>
      </c>
      <c r="BT24" s="53">
        <f>SUMPRODUCT(--(BT$9=Quarterly_kt!$B$9:FC$9),Quarterly_kt!$B24:FC24)*INDEX(Fuel_Properties!$B$3:$IV$14,MATCH("GCV_Auto_Diesel",Fuel_Properties!$B$3:$B$14,0),MATCH(YEAR(BT$9),Fuel_Properties!$B$3:$EI$3,0))/1000</f>
        <v>0</v>
      </c>
      <c r="BU24" s="53">
        <f>SUMPRODUCT(--(BU$9=Quarterly_kt!$B$9:FC$9),Quarterly_kt!$B24:FC24)*INDEX(Fuel_Properties!$B$3:$IV$14,MATCH("GCV_Auto_Diesel",Fuel_Properties!$B$3:$B$14,0),MATCH(YEAR(BU$9),Fuel_Properties!$B$3:$EI$3,0))/1000</f>
        <v>4.1114683123721671E-2</v>
      </c>
      <c r="BV24" s="53">
        <f>SUMPRODUCT(--(BV$9=Quarterly_kt!$B$9:FC$9),Quarterly_kt!$B24:FC24)*INDEX(Fuel_Properties!$B$3:$IV$14,MATCH("GCV_Auto_Diesel",Fuel_Properties!$B$3:$B$14,0),MATCH(YEAR(BV$9),Fuel_Properties!$B$3:$EI$3,0))/1000</f>
        <v>0</v>
      </c>
      <c r="BW24" s="53">
        <f>SUMPRODUCT(--(BW$9=Quarterly_kt!$B$9:FC$9),Quarterly_kt!$B24:FC24)*INDEX(Fuel_Properties!$B$3:$IV$14,MATCH("GCV_Auto_Diesel",Fuel_Properties!$B$3:$B$14,0),MATCH(YEAR(BW$9),Fuel_Properties!$B$3:$EI$3,0))/1000</f>
        <v>0</v>
      </c>
      <c r="BX24" s="53">
        <f>SUMPRODUCT(--(BX$9=Quarterly_kt!$B$9:FC$9),Quarterly_kt!$B24:FC24)*INDEX(Fuel_Properties!$B$3:$IV$14,MATCH("GCV_Auto_Diesel",Fuel_Properties!$B$3:$B$14,0),MATCH(YEAR(BX$9),Fuel_Properties!$B$3:$EI$3,0))/1000</f>
        <v>1.5276002831220106</v>
      </c>
      <c r="BY24" s="53">
        <f>SUMPRODUCT(--(BY$9=Quarterly_kt!$B$9:FC$9),Quarterly_kt!$B24:FC24)*INDEX(Fuel_Properties!$B$3:$IV$14,MATCH("GCV_Auto_Diesel",Fuel_Properties!$B$3:$B$14,0),MATCH(YEAR(BY$9),Fuel_Properties!$B$3:$EI$3,0))/1000</f>
        <v>1.1438585999955151E-3</v>
      </c>
      <c r="BZ24" s="53">
        <f>SUMPRODUCT(--(BZ$9=Quarterly_kt!$B$9:FC$9),Quarterly_kt!$B24:FC24)*INDEX(Fuel_Properties!$B$3:$IV$14,MATCH("GCV_Auto_Diesel",Fuel_Properties!$B$3:$B$14,0),MATCH(YEAR(BZ$9),Fuel_Properties!$B$3:$EI$3,0))/1000</f>
        <v>4.8941966692901137E-3</v>
      </c>
      <c r="CA24" s="53">
        <f>SUMPRODUCT(--(CA$9=Quarterly_kt!$B$9:FC$9),Quarterly_kt!$B24:FC24)*INDEX(Fuel_Properties!$B$3:$IV$14,MATCH("GCV_Auto_Diesel",Fuel_Properties!$B$3:$B$14,0),MATCH(YEAR(CA$9),Fuel_Properties!$B$3:$EI$3,0))/1000</f>
        <v>4.1623541766859845E-3</v>
      </c>
      <c r="CB24" s="53">
        <f>SUMPRODUCT(--(CB$9=Quarterly_kt!$B$9:FC$9),Quarterly_kt!$B24:FC24)*INDEX(Fuel_Properties!$B$3:$IV$14,MATCH("GCV_Auto_Diesel",Fuel_Properties!$B$3:$B$14,0),MATCH(YEAR(CB$9),Fuel_Properties!$B$3:$EI$3,0))/1000</f>
        <v>2.2870077893879038E-3</v>
      </c>
      <c r="CC24" s="53">
        <f>SUMPRODUCT(--(CC$9=Quarterly_kt!$B$9:FC$9),Quarterly_kt!$B24:FC24)*INDEX(Fuel_Properties!$B$3:$IV$14,MATCH("GCV_Auto_Diesel",Fuel_Properties!$B$3:$B$14,0),MATCH(YEAR(CC$9),Fuel_Properties!$B$3:$EI$3,0))/1000</f>
        <v>3.8421730861716787E-3</v>
      </c>
      <c r="CD24" s="53">
        <f>SUMPRODUCT(--(CD$9=Quarterly_kt!$B$9:FC$9),Quarterly_kt!$B24:FC24)*INDEX(Fuel_Properties!$B$3:$IV$14,MATCH("GCV_Auto_Diesel",Fuel_Properties!$B$3:$B$14,0),MATCH(YEAR(CD$9),Fuel_Properties!$B$3:$EI$3,0))/1000</f>
        <v>1.585702125160076</v>
      </c>
      <c r="CE24" s="53">
        <f>SUMPRODUCT(--(CE$9=Quarterly_kt!$B$9:FC$9),Quarterly_kt!$B24:FC24)*INDEX(Fuel_Properties!$B$3:$IV$14,MATCH("GCV_Auto_Diesel",Fuel_Properties!$B$3:$B$14,0),MATCH(YEAR(CE$9),Fuel_Properties!$B$3:$EI$3,0))/1000</f>
        <v>0.22850909108460507</v>
      </c>
      <c r="CF24" s="53">
        <f>SUMPRODUCT(--(CF$9=Quarterly_kt!$B$9:FC$9),Quarterly_kt!$B24:FC24)*INDEX(Fuel_Properties!$B$3:$IV$14,MATCH("GCV_Auto_Diesel",Fuel_Properties!$B$3:$B$14,0),MATCH(YEAR(CF$9),Fuel_Properties!$B$3:$EI$3,0))/1000</f>
        <v>0</v>
      </c>
      <c r="CG24" s="53">
        <f>SUMPRODUCT(--(CG$9=Quarterly_kt!$B$9:FC$9),Quarterly_kt!$B24:FC24)*INDEX(Fuel_Properties!$B$3:$IV$14,MATCH("GCV_Auto_Diesel",Fuel_Properties!$B$3:$B$14,0),MATCH(YEAR(CG$9),Fuel_Properties!$B$3:$EI$3,0))/1000</f>
        <v>2.6076112496141121E-3</v>
      </c>
      <c r="CH24" s="53">
        <f>SUMPRODUCT(--(CH$9=Quarterly_kt!$B$9:FC$9),Quarterly_kt!$B24:FC24)*INDEX(Fuel_Properties!$B$3:$IV$14,MATCH("GCV_Auto_Diesel",Fuel_Properties!$B$3:$B$14,0),MATCH(YEAR(CH$9),Fuel_Properties!$B$3:$EI$3,0))/1000</f>
        <v>0.53237765697596473</v>
      </c>
      <c r="CI24" s="53">
        <f>SUMPRODUCT(--(CI$9=Quarterly_kt!$B$9:FC$9),Quarterly_kt!$B24:FC24)*INDEX(Fuel_Properties!$B$3:$IV$14,MATCH("GCV_Auto_Diesel",Fuel_Properties!$B$3:$B$14,0),MATCH(YEAR(CI$9),Fuel_Properties!$B$3:$EI$3,0))/1000</f>
        <v>1.9383141992896105</v>
      </c>
      <c r="CJ24" s="53">
        <f>SUMPRODUCT(--(CJ$9=Quarterly_kt!$B$9:FC$9),Quarterly_kt!$B24:FC24)*INDEX(Fuel_Properties!$B$3:$IV$14,MATCH("GCV_Auto_Diesel",Fuel_Properties!$B$3:$B$14,0),MATCH(YEAR(CJ$9),Fuel_Properties!$B$3:$EI$3,0))/1000</f>
        <v>6.8838008394734272E-3</v>
      </c>
      <c r="CK24" s="53">
        <f>SUMPRODUCT(--(CK$9=Quarterly_kt!$B$9:FC$9),Quarterly_kt!$B24:FC24)*INDEX(Fuel_Properties!$B$3:$IV$14,MATCH("GCV_Auto_Diesel",Fuel_Properties!$B$3:$B$14,0),MATCH(YEAR(CK$9),Fuel_Properties!$B$3:$EI$3,0))/1000</f>
        <v>1.372429299816871</v>
      </c>
      <c r="CL24" s="53">
        <f>SUMPRODUCT(--(CL$9=Quarterly_kt!$B$9:FC$9),Quarterly_kt!$B24:FC24)*INDEX(Fuel_Properties!$B$3:$IV$14,MATCH("GCV_Auto_Diesel",Fuel_Properties!$B$3:$B$14,0),MATCH(YEAR(CL$9),Fuel_Properties!$B$3:$EI$3,0))/1000</f>
        <v>3.9628702658365671</v>
      </c>
      <c r="CM24" s="53">
        <f>SUMPRODUCT(--(CM$9=Quarterly_kt!$B$9:FC$9),Quarterly_kt!$B24:FC24)*INDEX(Fuel_Properties!$B$3:$IV$14,MATCH("GCV_Auto_Diesel",Fuel_Properties!$B$3:$B$14,0),MATCH(YEAR(CM$9),Fuel_Properties!$B$3:$EI$3,0))/1000</f>
        <v>3.9274423650400045</v>
      </c>
      <c r="CN24" s="53">
        <f>SUMPRODUCT(--(CN$9=Quarterly_kt!$B$9:FC$9),Quarterly_kt!$B24:FC24)*INDEX(Fuel_Properties!$B$3:$IV$14,MATCH("GCV_Auto_Diesel",Fuel_Properties!$B$3:$B$14,0),MATCH(YEAR(CN$9),Fuel_Properties!$B$3:$EI$3,0))/1000</f>
        <v>0.79230083028199283</v>
      </c>
      <c r="CO24" s="53">
        <f>SUMPRODUCT(--(CO$9=Quarterly_kt!$B$9:FC$9),Quarterly_kt!$B24:FC24)*INDEX(Fuel_Properties!$B$3:$IV$14,MATCH("GCV_Auto_Diesel",Fuel_Properties!$B$3:$B$14,0),MATCH(YEAR(CO$9),Fuel_Properties!$B$3:$EI$3,0))/1000</f>
        <v>2.9716631750412263</v>
      </c>
      <c r="CP24" s="53">
        <f>SUMPRODUCT(--(CP$9=Quarterly_kt!$B$9:FC$9),Quarterly_kt!$B24:FC24)*INDEX(Fuel_Properties!$B$3:$IV$14,MATCH("GCV_Auto_Diesel",Fuel_Properties!$B$3:$B$14,0),MATCH(YEAR(CP$9),Fuel_Properties!$B$3:$EI$3,0))/1000</f>
        <v>6.7223113886439245</v>
      </c>
      <c r="CQ24" s="53">
        <f>SUMPRODUCT(--(CQ$9=Quarterly_kt!$B$9:FC$9),Quarterly_kt!$B24:FC24)*INDEX(Fuel_Properties!$B$3:$IV$14,MATCH("GCV_Auto_Diesel",Fuel_Properties!$B$3:$B$14,0),MATCH(YEAR(CQ$9),Fuel_Properties!$B$3:$EI$3,0))/1000</f>
        <v>1.806762207232949</v>
      </c>
      <c r="CR24" s="53">
        <f>SUMPRODUCT(--(CR$9=Quarterly_kt!$B$9:FC$9),Quarterly_kt!$B24:FC24)*INDEX(Fuel_Properties!$B$3:$IV$14,MATCH("GCV_Auto_Diesel",Fuel_Properties!$B$3:$B$14,0),MATCH(YEAR(CR$9),Fuel_Properties!$B$3:$EI$3,0))/1000</f>
        <v>1.678811516824924</v>
      </c>
      <c r="CS24" s="53">
        <f>SUMPRODUCT(--(CS$9=Quarterly_kt!$B$9:FC$9),Quarterly_kt!$B24:FC24)*INDEX(Fuel_Properties!$B$3:$IV$14,MATCH("GCV_Auto_Diesel",Fuel_Properties!$B$3:$B$14,0),MATCH(YEAR(CS$9),Fuel_Properties!$B$3:$EI$3,0))/1000</f>
        <v>1.9214027438828185</v>
      </c>
      <c r="CT24" s="53">
        <f>SUMPRODUCT(--(CT$9=Quarterly_kt!$B$9:FC$9),Quarterly_kt!$B24:FC24)*INDEX(Fuel_Properties!$B$3:$IV$14,MATCH("GCV_Auto_Diesel",Fuel_Properties!$B$3:$B$14,0),MATCH(YEAR(CT$9),Fuel_Properties!$B$3:$EI$3,0))/1000</f>
        <v>1.379378069666982</v>
      </c>
      <c r="CU24" s="53">
        <f>SUMPRODUCT(--(CU$9=Quarterly_kt!$B$9:FC$9),Quarterly_kt!$B24:FC24)*INDEX(Fuel_Properties!$B$3:$IV$14,MATCH("GCV_Auto_Diesel",Fuel_Properties!$B$3:$B$14,0),MATCH(YEAR(CU$9),Fuel_Properties!$B$3:$EI$3,0))/1000</f>
        <v>1.3231952154248467</v>
      </c>
      <c r="CV24" s="53">
        <f>SUMPRODUCT(--(CV$9=Quarterly_kt!$B$9:FC$9),Quarterly_kt!$B24:FC24)*INDEX(Fuel_Properties!$B$3:$IV$14,MATCH("GCV_Auto_Diesel",Fuel_Properties!$B$3:$B$14,0),MATCH(YEAR(CV$9),Fuel_Properties!$B$3:$EI$3,0))/1000</f>
        <v>0</v>
      </c>
      <c r="CW24" s="53">
        <f>SUMPRODUCT(--(CW$9=Quarterly_kt!$B$9:FC$9),Quarterly_kt!$B24:FC24)*INDEX(Fuel_Properties!$B$3:$IV$14,MATCH("GCV_Auto_Diesel",Fuel_Properties!$B$3:$B$14,0),MATCH(YEAR(CW$9),Fuel_Properties!$B$3:$EI$3,0))/1000</f>
        <v>0</v>
      </c>
      <c r="CX24" s="53">
        <f>SUMPRODUCT(--(CX$9=Quarterly_kt!$B$9:FC$9),Quarterly_kt!$B24:FC24)*INDEX(Fuel_Properties!$B$3:$IV$14,MATCH("GCV_Auto_Diesel",Fuel_Properties!$B$3:$B$14,0),MATCH(YEAR(CX$9),Fuel_Properties!$B$3:$EI$3,0))/1000</f>
        <v>5.1526365835946226</v>
      </c>
      <c r="CY24" s="53">
        <f>SUMPRODUCT(--(CY$9=Quarterly_kt!$B$9:FC$9),Quarterly_kt!$B24:FC24)*INDEX(Fuel_Properties!$B$3:$IV$14,MATCH("GCV_Auto_Diesel",Fuel_Properties!$B$3:$B$14,0),MATCH(YEAR(CY$9),Fuel_Properties!$B$3:$EI$3,0))/1000</f>
        <v>1.2723161289670735</v>
      </c>
      <c r="CZ24" s="53">
        <f>SUMPRODUCT(--(CZ$9=Quarterly_kt!$B$9:FC$9),Quarterly_kt!$B24:FC24)*INDEX(Fuel_Properties!$B$3:$IV$14,MATCH("GCV_Auto_Diesel",Fuel_Properties!$B$3:$B$14,0),MATCH(YEAR(CZ$9),Fuel_Properties!$B$3:$EI$3,0))/1000</f>
        <v>1.5868985356171843</v>
      </c>
      <c r="DA24" s="53">
        <f>SUMPRODUCT(--(DA$9=Quarterly_kt!$B$9:FC$9),Quarterly_kt!$B24:FC24)*INDEX(Fuel_Properties!$B$3:$IV$14,MATCH("GCV_Auto_Diesel",Fuel_Properties!$B$3:$B$14,0),MATCH(YEAR(DA$9),Fuel_Properties!$B$3:$EI$3,0))/1000</f>
        <v>2.7188940545216451</v>
      </c>
      <c r="DB24" s="53">
        <f>SUMPRODUCT(--(DB$9=Quarterly_kt!$B$9:FC$9),Quarterly_kt!$B24:FC24)*INDEX(Fuel_Properties!$B$3:$IV$14,MATCH("GCV_Auto_Diesel",Fuel_Properties!$B$3:$B$14,0),MATCH(YEAR(DB$9),Fuel_Properties!$B$3:$EI$3,0))/1000</f>
        <v>2.2878687371931106</v>
      </c>
      <c r="DC24" s="53">
        <f>SUMPRODUCT(--(DC$9=Quarterly_kt!$B$9:FC$9),Quarterly_kt!$B24:FC24)*INDEX(Fuel_Properties!$B$3:$IV$14,MATCH("GCV_Auto_Diesel",Fuel_Properties!$B$3:$B$14,0),MATCH(YEAR(DC$9),Fuel_Properties!$B$3:$EI$3,0))/1000</f>
        <v>2.4984135590191978</v>
      </c>
      <c r="DD24" s="53">
        <f>SUMPRODUCT(--(DD$9=Quarterly_kt!$B$9:FC$9),Quarterly_kt!$B24:FC24)*INDEX(Fuel_Properties!$B$3:$IV$14,MATCH("GCV_Auto_Diesel",Fuel_Properties!$B$3:$B$14,0),MATCH(YEAR(DD$9),Fuel_Properties!$B$3:$EI$3,0))/1000</f>
        <v>0.95084758244039458</v>
      </c>
      <c r="DE24" s="53">
        <f>SUMPRODUCT(--(DE$9=Quarterly_kt!$B$9:FC$9),Quarterly_kt!$B24:FC24)*INDEX(Fuel_Properties!$B$3:$IV$14,MATCH("GCV_Auto_Diesel",Fuel_Properties!$B$3:$B$14,0),MATCH(YEAR(DE$9),Fuel_Properties!$B$3:$EI$3,0))/1000</f>
        <v>1.0426959946464058</v>
      </c>
      <c r="DF24" s="53">
        <f>SUMPRODUCT(--(DF$9=Quarterly_kt!$B$9:FC$9),Quarterly_kt!$B24:FC24)*INDEX(Fuel_Properties!$B$3:$IV$14,MATCH("GCV_Auto_Diesel",Fuel_Properties!$B$3:$B$14,0),MATCH(YEAR(DF$9),Fuel_Properties!$B$3:$EI$3,0))/1000</f>
        <v>3.0562268099974248</v>
      </c>
      <c r="DG24" s="53">
        <f>SUMPRODUCT(--(DG$9=Quarterly_kt!$B$9:FC$9),Quarterly_kt!$B24:FC24)*INDEX(Fuel_Properties!$B$3:$IV$14,MATCH("GCV_Auto_Diesel",Fuel_Properties!$B$3:$B$14,0),MATCH(YEAR(DG$9),Fuel_Properties!$B$3:$EI$3,0))/1000</f>
        <v>2.655413919758256</v>
      </c>
      <c r="DH24" s="53">
        <f>SUMPRODUCT(--(DH$9=Quarterly_kt!$B$9:FC$9),Quarterly_kt!$B24:FC24)*INDEX(Fuel_Properties!$B$3:$IV$14,MATCH("GCV_Auto_Diesel",Fuel_Properties!$B$3:$B$14,0),MATCH(YEAR(DH$9),Fuel_Properties!$B$3:$EI$3,0))/1000</f>
        <v>2.9284485915447691</v>
      </c>
      <c r="DI24" s="53">
        <f>SUMPRODUCT(--(DI$9=Quarterly_kt!$B$9:FC$9),Quarterly_kt!$B24:FC24)*INDEX(Fuel_Properties!$B$3:$IV$14,MATCH("GCV_Auto_Diesel",Fuel_Properties!$B$3:$B$14,0),MATCH(YEAR(DI$9),Fuel_Properties!$B$3:$EI$3,0))/1000</f>
        <v>2.2238429869344118</v>
      </c>
      <c r="DJ24" s="53">
        <f>SUMPRODUCT(--(DJ$9=Quarterly_kt!$B$9:FC$9),Quarterly_kt!$B24:FC24)*INDEX(Fuel_Properties!$B$3:$IV$14,MATCH("GCV_Auto_Diesel",Fuel_Properties!$B$3:$B$14,0),MATCH(YEAR(DJ$9),Fuel_Properties!$B$3:$EI$3,0))/1000</f>
        <v>4.1161513343962666</v>
      </c>
      <c r="DK24" s="53">
        <f>SUMPRODUCT(--(DK$9=Quarterly_kt!$B$9:FC$9),Quarterly_kt!$B24:FC24)*INDEX(Fuel_Properties!$B$3:$IV$14,MATCH("GCV_Auto_Diesel",Fuel_Properties!$B$3:$B$14,0),MATCH(YEAR(DK$9),Fuel_Properties!$B$3:$EI$3,0))/1000</f>
        <v>3.8264774864569087</v>
      </c>
      <c r="DL24" s="53">
        <f>SUMPRODUCT(--(DL$9=Quarterly_kt!$B$9:FC$9),Quarterly_kt!$B24:FC24)*INDEX(Fuel_Properties!$B$3:$IV$14,MATCH("GCV_Auto_Diesel",Fuel_Properties!$B$3:$B$14,0),MATCH(YEAR(DL$9),Fuel_Properties!$B$3:$EI$3,0))/1000</f>
        <v>2.015810656156273</v>
      </c>
      <c r="DM24" s="53">
        <f>SUMPRODUCT(--(DM$9=Quarterly_kt!$B$9:FC$9),Quarterly_kt!$B24:FC24)*INDEX(Fuel_Properties!$B$3:$IV$14,MATCH("GCV_Auto_Diesel",Fuel_Properties!$B$3:$B$14,0),MATCH(YEAR(DM$9),Fuel_Properties!$B$3:$EI$3,0))/1000</f>
        <v>2.1447725409002993</v>
      </c>
      <c r="DN24" s="53">
        <f>SUMPRODUCT(--(DN$9=Quarterly_kt!$B$9:FC$9),Quarterly_kt!$B24:FC24)*INDEX(Fuel_Properties!$B$3:$IV$14,MATCH("GCV_Auto_Diesel",Fuel_Properties!$B$3:$B$14,0),MATCH(YEAR(DN$9),Fuel_Properties!$B$3:$EI$3,0))/1000</f>
        <v>3.5773897925977827</v>
      </c>
      <c r="DO24" s="53">
        <f>SUMPRODUCT(--(DO$9=Quarterly_kt!$B$9:FC$9),Quarterly_kt!$B24:FC24)*INDEX(Fuel_Properties!$B$3:$IV$14,MATCH("GCV_Auto_Diesel",Fuel_Properties!$B$3:$B$14,0),MATCH(YEAR(DO$9),Fuel_Properties!$B$3:$EI$3,0))/1000</f>
        <v>3.4779975811672914</v>
      </c>
      <c r="DP24" s="53">
        <f>SUMPRODUCT(--(DP$9=Quarterly_kt!$B$9:FC$9),Quarterly_kt!$B24:FC24)*INDEX(Fuel_Properties!$B$3:$IV$14,MATCH("GCV_Auto_Diesel",Fuel_Properties!$B$3:$B$14,0),MATCH(YEAR(DP$9),Fuel_Properties!$B$3:$EI$3,0))/1000</f>
        <v>2.557559107346326</v>
      </c>
      <c r="DQ24" s="53">
        <f>SUMPRODUCT(--(DQ$9=Quarterly_kt!$B$9:FC$9),Quarterly_kt!$B24:FC24)*INDEX(Fuel_Properties!$B$3:$IV$14,MATCH("GCV_Auto_Diesel",Fuel_Properties!$B$3:$B$14,0),MATCH(YEAR(DQ$9),Fuel_Properties!$B$3:$EI$3,0))/1000</f>
        <v>5.5264623921502789</v>
      </c>
      <c r="DR24" s="53">
        <f>SUMPRODUCT(--(DR$9=Quarterly_kt!$B$9:FC$9),Quarterly_kt!$B24:FC24)*INDEX(Fuel_Properties!$B$3:$IV$14,MATCH("GCV_Auto_Diesel",Fuel_Properties!$B$3:$B$14,0),MATCH(YEAR(DR$9),Fuel_Properties!$B$3:$EI$3,0))/1000</f>
        <v>9.6183704665322853</v>
      </c>
      <c r="DS24" s="53">
        <f>SUMPRODUCT(--(DS$9=Quarterly_kt!$B$9:FC$9),Quarterly_kt!$B24:FC24)*INDEX(Fuel_Properties!$B$3:$IV$14,MATCH("GCV_Auto_Diesel",Fuel_Properties!$B$3:$B$14,0),MATCH(YEAR(DS$9),Fuel_Properties!$B$3:$EI$3,0))/1000</f>
        <v>10.991817673237973</v>
      </c>
      <c r="DT24" s="53">
        <f>SUMPRODUCT(--(DT$9=Quarterly_kt!$B$9:FC$9),Quarterly_kt!$B24:FC24)*INDEX(Fuel_Properties!$B$3:$IV$14,MATCH("GCV_Auto_Diesel",Fuel_Properties!$B$3:$B$14,0),MATCH(YEAR(DT$9),Fuel_Properties!$B$3:$EI$3,0))/1000</f>
        <v>5.836455356469215</v>
      </c>
      <c r="DU24" s="53">
        <f>SUMPRODUCT(--(DU$9=Quarterly_kt!$B$9:FC$9),Quarterly_kt!$B24:FC24)*INDEX(Fuel_Properties!$B$3:$IV$14,MATCH("GCV_Auto_Diesel",Fuel_Properties!$B$3:$B$14,0),MATCH(YEAR(DU$9),Fuel_Properties!$B$3:$EI$3,0))/1000</f>
        <v>9.4675534255436578</v>
      </c>
      <c r="DV24" s="53">
        <f>SUMPRODUCT(--(DV$9=Quarterly_kt!$B$9:FC$9),Quarterly_kt!$B24:FC24)*INDEX(Fuel_Properties!$B$3:$IV$14,MATCH("GCV_Auto_Diesel",Fuel_Properties!$B$3:$B$14,0),MATCH(YEAR(DV$9),Fuel_Properties!$B$3:$EI$3,0))/1000</f>
        <v>12.15430027213252</v>
      </c>
      <c r="DW24" s="53">
        <f>SUMPRODUCT(--(DW$9=Quarterly_kt!$B$9:FC$9),Quarterly_kt!$B24:FC24)*INDEX(Fuel_Properties!$B$3:$IV$14,MATCH("GCV_Auto_Diesel",Fuel_Properties!$B$3:$B$14,0),MATCH(YEAR(DW$9),Fuel_Properties!$B$3:$EI$3,0))/1000</f>
        <v>8.8497718288912761</v>
      </c>
      <c r="DX24" s="53">
        <f>SUMPRODUCT(--(DX$9=Quarterly_kt!$B$9:FC$9),Quarterly_kt!$B24:FC24)*INDEX(Fuel_Properties!$B$3:$IV$14,MATCH("GCV_Auto_Diesel",Fuel_Properties!$B$3:$B$14,0),MATCH(YEAR(DX$9),Fuel_Properties!$B$3:$EI$3,0))/1000</f>
        <v>1.8764729585080349</v>
      </c>
      <c r="DY24" s="53">
        <f>SUMPRODUCT(--(DY$9=Quarterly_kt!$B$9:FC$9),Quarterly_kt!$B24:FC24)*INDEX(Fuel_Properties!$B$3:$IV$14,MATCH("GCV_Auto_Diesel",Fuel_Properties!$B$3:$B$14,0),MATCH(YEAR(DY$9),Fuel_Properties!$B$3:$EI$3,0))/1000</f>
        <v>9.5731320712221812</v>
      </c>
      <c r="DZ24" s="53">
        <f>SUMPRODUCT(--(DZ$9=Quarterly_kt!$B$9:FC$9),Quarterly_kt!$B24:FC24)*INDEX(Fuel_Properties!$B$3:$IV$14,MATCH("GCV_Auto_Diesel",Fuel_Properties!$B$3:$B$14,0),MATCH(YEAR(DZ$9),Fuel_Properties!$B$3:$EI$3,0))/1000</f>
        <v>7.8118689146858884</v>
      </c>
      <c r="EA24" s="53">
        <f>SUMPRODUCT(--(EA$9=Quarterly_kt!$B$9:FC$9),Quarterly_kt!$B24:FC24)*INDEX(Fuel_Properties!$B$3:$IV$14,MATCH("GCV_Auto_Diesel",Fuel_Properties!$B$3:$B$14,0),MATCH(YEAR(EA$9),Fuel_Properties!$B$3:$EI$3,0))/1000</f>
        <v>12.527434023284789</v>
      </c>
      <c r="EB24" s="53">
        <f>SUMPRODUCT(--(EB$9=Quarterly_kt!$B$9:FC$9),Quarterly_kt!$B24:FC24)*INDEX(Fuel_Properties!$B$3:$IV$14,MATCH("GCV_Auto_Diesel",Fuel_Properties!$B$3:$B$14,0),MATCH(YEAR(EB$9),Fuel_Properties!$B$3:$EI$3,0))/1000</f>
        <v>3.9206783251013659</v>
      </c>
      <c r="EC24" s="53">
        <f>SUMPRODUCT(--(EC$9=Quarterly_kt!$B$9:FC$9),Quarterly_kt!$B24:FC24)*INDEX(Fuel_Properties!$B$3:$IV$14,MATCH("GCV_Auto_Diesel",Fuel_Properties!$B$3:$B$14,0),MATCH(YEAR(EC$9),Fuel_Properties!$B$3:$EI$3,0))/1000</f>
        <v>10.027936342549571</v>
      </c>
      <c r="ED24" s="53">
        <f>SUMPRODUCT(--(ED$9=Quarterly_kt!$B$9:FC$9),Quarterly_kt!$B24:FC24)*INDEX(Fuel_Properties!$B$3:$IV$14,MATCH("GCV_Auto_Diesel",Fuel_Properties!$B$3:$B$14,0),MATCH(YEAR(ED$9),Fuel_Properties!$B$3:$EI$3,0))/1000</f>
        <v>13.938608432637885</v>
      </c>
      <c r="EE24" s="53">
        <f>SUMPRODUCT(--(EE$9=Quarterly_kt!$B$9:FC$9),Quarterly_kt!$B24:FC24)*INDEX(Fuel_Properties!$B$3:$IV$14,MATCH("GCV_Auto_Diesel",Fuel_Properties!$B$3:$B$14,0),MATCH(YEAR(EE$9),Fuel_Properties!$B$3:$EI$3,0))/1000</f>
        <v>9.1583676318705383</v>
      </c>
      <c r="EF24" s="53">
        <f>SUMPRODUCT(--(EF$9=Quarterly_kt!$B$9:FC$9),Quarterly_kt!$B24:FC24)*INDEX(Fuel_Properties!$B$3:$IV$14,MATCH("GCV_Auto_Diesel",Fuel_Properties!$B$3:$B$14,0),MATCH(YEAR(EF$9),Fuel_Properties!$B$3:$EI$3,0))/1000</f>
        <v>6.321326799689639</v>
      </c>
      <c r="EG24" s="53">
        <f>SUMPRODUCT(--(EG$9=Quarterly_kt!$B$9:FC$9),Quarterly_kt!$B24:FC24)*INDEX(Fuel_Properties!$B$3:$IV$14,MATCH("GCV_Auto_Diesel",Fuel_Properties!$B$3:$B$14,0),MATCH(YEAR(EG$9),Fuel_Properties!$B$3:$EI$3,0))/1000</f>
        <v>10.993968016723723</v>
      </c>
      <c r="EH24" s="53">
        <f>SUMPRODUCT(--(EH$9=Quarterly_kt!$B$9:FC$9),Quarterly_kt!$B24:FC24)*INDEX(Fuel_Properties!$B$3:$IV$14,MATCH("GCV_Auto_Diesel",Fuel_Properties!$B$3:$B$14,0),MATCH(YEAR(EH$9),Fuel_Properties!$B$3:$EI$3,0))/1000</f>
        <v>7.9805486036049453</v>
      </c>
      <c r="EI24" s="53">
        <f>SUMPRODUCT(--(EI$9=Quarterly_kt!$B$9:FC$9),Quarterly_kt!$B24:FC24)*INDEX(Fuel_Properties!$B$3:$IV$14,MATCH("GCV_Auto_Diesel",Fuel_Properties!$B$3:$B$14,0),MATCH(YEAR(EI$9),Fuel_Properties!$B$3:$EI$3,0))/1000</f>
        <v>12.412290326584991</v>
      </c>
      <c r="EJ24" s="53">
        <f>SUMPRODUCT(--(EJ$9=Quarterly_kt!$B$9:FC$9),Quarterly_kt!$B24:FC24)*INDEX(Fuel_Properties!$B$3:$IV$14,MATCH("GCV_Auto_Diesel",Fuel_Properties!$B$3:$B$14,0),MATCH(YEAR(EJ$9),Fuel_Properties!$B$3:$EI$3,0))/1000</f>
        <v>5.7947632343852646</v>
      </c>
      <c r="EK24" s="53">
        <f>SUMPRODUCT(--(EK$9=Quarterly_kt!$B$9:FC$9),Quarterly_kt!$B24:FC24)*INDEX(Fuel_Properties!$B$3:$IV$14,MATCH("GCV_Auto_Diesel",Fuel_Properties!$B$3:$B$14,0),MATCH(YEAR(EK$9),Fuel_Properties!$B$3:$EI$3,0))/1000</f>
        <v>11.627550870408024</v>
      </c>
      <c r="EL24" s="53">
        <f>SUMPRODUCT(--(EL$9=Quarterly_kt!$B$9:FC$9),Quarterly_kt!$B24:FC24)*INDEX(Fuel_Properties!$B$3:$IV$14,MATCH("GCV_Auto_Diesel",Fuel_Properties!$B$3:$B$14,0),MATCH(YEAR(EL$9),Fuel_Properties!$B$3:$EI$3,0))/1000</f>
        <v>11.647265601878377</v>
      </c>
      <c r="EM24" s="53">
        <f>SUMPRODUCT(--(EM$9=Quarterly_kt!$B$9:FC$9),Quarterly_kt!$B24:FC24)*INDEX(Fuel_Properties!$B$3:$IV$14,MATCH("GCV_Auto_Diesel",Fuel_Properties!$B$3:$B$14,0),MATCH(YEAR(EM$9),Fuel_Properties!$B$3:$EI$3,0))/1000</f>
        <v>6.5612563808603142</v>
      </c>
      <c r="EN24" s="53">
        <f>SUMPRODUCT(--(EN$9=Quarterly_kt!$B$9:FC$9),Quarterly_kt!$B24:FC24)*INDEX(Fuel_Properties!$B$3:$IV$14,MATCH("GCV_Auto_Diesel",Fuel_Properties!$B$3:$B$14,0),MATCH(YEAR(EN$9),Fuel_Properties!$B$3:$EI$3,0))/1000</f>
        <v>6.4315070490259174</v>
      </c>
      <c r="EO24" s="53">
        <f>SUMPRODUCT(--(EO$9=Quarterly_kt!$B$9:FC$9),Quarterly_kt!$B24:FC24)*INDEX(Fuel_Properties!$B$3:$IV$14,MATCH("GCV_Auto_Diesel",Fuel_Properties!$B$3:$B$14,0),MATCH(YEAR(EO$9),Fuel_Properties!$B$3:$EI$3,0))/1000</f>
        <v>7.7794736803879152</v>
      </c>
      <c r="EP24" s="53">
        <f>SUMPRODUCT(--(EP$9=Quarterly_kt!$B$9:FC$9),Quarterly_kt!$B24:FC24)*INDEX(Fuel_Properties!$B$3:$IV$14,MATCH("GCV_Auto_Diesel",Fuel_Properties!$B$3:$B$14,0),MATCH(YEAR(EP$9),Fuel_Properties!$B$3:$EI$3,0))/1000</f>
        <v>3.4927055250220702</v>
      </c>
      <c r="EQ24" s="53">
        <f>SUMPRODUCT(--(EQ$9=Quarterly_kt!$B$9:FC$9),Quarterly_kt!$B24:FC24)*INDEX(Fuel_Properties!$B$3:$IV$14,MATCH("GCV_Auto_Diesel",Fuel_Properties!$B$3:$B$14,0),MATCH(YEAR(EQ$9),Fuel_Properties!$B$3:$EI$3,0))/1000</f>
        <v>12.367457210116998</v>
      </c>
      <c r="ER24" s="53">
        <f>SUMPRODUCT(--(ER$9=Quarterly_kt!$B$9:FC$9),Quarterly_kt!$B24:FC24)*INDEX(Fuel_Properties!$B$3:$IV$14,MATCH("GCV_Auto_Diesel",Fuel_Properties!$B$3:$B$14,0),MATCH(YEAR(ER$9),Fuel_Properties!$B$3:$EI$3,0))/1000</f>
        <v>3.1278682787431271</v>
      </c>
      <c r="ES24" s="53">
        <f>SUMPRODUCT(--(ES$9=Quarterly_kt!$B$9:FC$9),Quarterly_kt!$B24:FC24)*INDEX(Fuel_Properties!$B$3:$IV$14,MATCH("GCV_Auto_Diesel",Fuel_Properties!$B$3:$B$14,0),MATCH(YEAR(ES$9),Fuel_Properties!$B$3:$EI$3,0))/1000</f>
        <v>7.0565051959690033</v>
      </c>
      <c r="ET24" s="53">
        <f>SUMPRODUCT(--(ET$9=Quarterly_kt!$B$9:FC$9),Quarterly_kt!$B24:FC24)*INDEX(Fuel_Properties!$B$3:$IV$14,MATCH("GCV_Auto_Diesel",Fuel_Properties!$B$3:$B$14,0),MATCH(YEAR(ET$9),Fuel_Properties!$B$3:$EI$3,0))/1000</f>
        <v>8.9559206471332633</v>
      </c>
      <c r="EU24" s="53">
        <f>SUMPRODUCT(--(EU$9=Quarterly_kt!$B$9:FC$9),Quarterly_kt!$B24:FC24)*INDEX(Fuel_Properties!$B$3:$IV$14,MATCH("GCV_Auto_Diesel",Fuel_Properties!$B$3:$B$14,0),MATCH(YEAR(EU$9),Fuel_Properties!$B$3:$EI$3,0))/1000</f>
        <v>8.7339521795528672</v>
      </c>
      <c r="EV24" s="53">
        <f>SUMPRODUCT(--(EV$9=Quarterly_kt!$B$9:FC$9),Quarterly_kt!$B24:FC24)*INDEX(Fuel_Properties!$B$3:$IV$14,MATCH("GCV_Auto_Diesel",Fuel_Properties!$B$3:$B$14,0),MATCH(YEAR(EV$9),Fuel_Properties!$B$3:$EI$3,0))/1000</f>
        <v>3.891153127310091</v>
      </c>
      <c r="EW24" s="53">
        <f>SUMPRODUCT(--(EW$9=Quarterly_kt!$B$9:FC$9),Quarterly_kt!$B24:FC24)*INDEX(Fuel_Properties!$B$3:$IV$14,MATCH("GCV_Auto_Diesel",Fuel_Properties!$B$3:$B$14,0),MATCH(YEAR(EW$9),Fuel_Properties!$B$3:$EI$3,0))/1000</f>
        <v>10.633497571794514</v>
      </c>
      <c r="EX24" s="53">
        <f>SUMPRODUCT(--(EX$9=Quarterly_kt!$B$9:FC$9),Quarterly_kt!$B24:FC24)*INDEX(Fuel_Properties!$B$3:$IV$14,MATCH("GCV_Auto_Diesel",Fuel_Properties!$B$3:$B$14,0),MATCH(YEAR(EX$9),Fuel_Properties!$B$3:$EI$3,0))/1000</f>
        <v>5.883716760508376</v>
      </c>
      <c r="EY24" s="53">
        <f>SUMPRODUCT(--(EY$9=Quarterly_kt!$B$9:FC$9),Quarterly_kt!$B24:FC24)*INDEX(Fuel_Properties!$B$3:$IV$14,MATCH("GCV_Auto_Diesel",Fuel_Properties!$B$3:$B$14,0),MATCH(YEAR(EY$9),Fuel_Properties!$B$3:$EI$3,0))/1000</f>
        <v>8.896210790525922</v>
      </c>
      <c r="EZ24" s="53">
        <f>SUMPRODUCT(--(EZ$9=Quarterly_kt!$B$9:FC$9),Quarterly_kt!$B24:FC24)*INDEX(Fuel_Properties!$B$3:$IV$14,MATCH("GCV_Auto_Diesel",Fuel_Properties!$B$3:$B$14,0),MATCH(YEAR(EZ$9),Fuel_Properties!$B$3:$EI$3,0))/1000</f>
        <v>2.8326858924816012</v>
      </c>
      <c r="FA24" s="53">
        <f>SUMPRODUCT(--(FA$9=Quarterly_kt!$B$9:FC$9),Quarterly_kt!$B24:FC24)*INDEX(Fuel_Properties!$B$3:$IV$14,MATCH("GCV_Auto_Diesel",Fuel_Properties!$B$3:$B$14,0),MATCH(YEAR(FA$9),Fuel_Properties!$B$3:$EI$3,0))/1000</f>
        <v>3.9576967357391348</v>
      </c>
      <c r="FB24" s="53">
        <f>SUMPRODUCT(--(FB$9=Quarterly_kt!$B$9:FC$9),Quarterly_kt!$B24:FC24)*INDEX(Fuel_Properties!$B$3:$IV$14,MATCH("GCV_Auto_Diesel",Fuel_Properties!$B$3:$B$14,0),MATCH(YEAR(FB$9),Fuel_Properties!$B$3:$EI$3,0))/1000</f>
        <v>9.3887762102231616</v>
      </c>
      <c r="FC24" s="53">
        <f>SUMPRODUCT(--(FC$9=Quarterly_kt!$B$9:FC$9),Quarterly_kt!$B24:FC24)*INDEX(Fuel_Properties!$B$3:$IV$14,MATCH("GCV_Auto_Diesel",Fuel_Properties!$B$3:$B$14,0),MATCH(YEAR(FC$9),Fuel_Properties!$B$3:$EI$3,0))/1000</f>
        <v>4.3668960426270065</v>
      </c>
      <c r="FD24" s="53">
        <f>SUMPRODUCT(--(FD$9=Quarterly_kt!$B$9:FD$9),Quarterly_kt!$B24:FD24)*INDEX(Fuel_Properties!$B$3:$IV$14,MATCH("GCV_Auto_Diesel",Fuel_Properties!$B$3:$B$14,0),MATCH(YEAR(FD$9),Fuel_Properties!$B$3:$EI$3,0))/1000</f>
        <v>3.9306818263815924</v>
      </c>
      <c r="FE24" s="53">
        <f>SUMPRODUCT(--(FE$9=Quarterly_kt!$B$9:FE$9),Quarterly_kt!$B24:FE24)*INDEX(Fuel_Properties!$B$3:$IV$14,MATCH("GCV_Auto_Diesel",Fuel_Properties!$B$3:$B$14,0),MATCH(YEAR(FE$9),Fuel_Properties!$B$3:$EI$3,0))/1000</f>
        <v>11.528662233414284</v>
      </c>
      <c r="FF24" s="53">
        <f>SUMPRODUCT(--(FF$9=Quarterly_kt!$B$9:FF$9),Quarterly_kt!$B24:FF24)*INDEX(Fuel_Properties!$B$3:$IV$14,MATCH("GCV_Auto_Diesel",Fuel_Properties!$B$3:$B$14,0),MATCH(YEAR(FF$9),Fuel_Properties!$B$3:$EI$3,0))/1000</f>
        <v>10.3810281748965</v>
      </c>
      <c r="FG24" s="53">
        <f>SUMPRODUCT(--(FG$9=Quarterly_kt!$B$9:FG$9),Quarterly_kt!$B24:FG24)*INDEX(Fuel_Properties!$B$3:$IV$14,MATCH("GCV_Auto_Diesel",Fuel_Properties!$B$3:$B$14,0),MATCH(YEAR(FG$9),Fuel_Properties!$B$3:$EI$3,0))/1000</f>
        <v>10.164277766045577</v>
      </c>
      <c r="FH24" s="53">
        <f>SUMPRODUCT(--(FH$9=Quarterly_kt!$B$9:FH$9),Quarterly_kt!$B24:FH24)*INDEX(Fuel_Properties!$B$3:$IV$14,MATCH("GCV_Auto_Diesel",Fuel_Properties!$B$3:$B$14,0),MATCH(YEAR(FH$9),Fuel_Properties!$B$3:$EI$3,0))/1000</f>
        <v>6.9095020673851968</v>
      </c>
      <c r="FI24" s="53">
        <f>SUMPRODUCT(--(FI$9=Quarterly_kt!$B$9:FI$9),Quarterly_kt!$B24:FI24)*INDEX(Fuel_Properties!$B$3:$IV$14,MATCH("GCV_Auto_Diesel",Fuel_Properties!$B$3:$B$14,0),MATCH(YEAR(FI$9),Fuel_Properties!$B$3:$EI$3,0))/1000</f>
        <v>7.5058170892892715</v>
      </c>
      <c r="FJ24" s="53">
        <f>SUMPRODUCT(--(FJ$9=Quarterly_kt!$B$9:FJ$9),Quarterly_kt!$B24:FJ24)*INDEX(Fuel_Properties!$B$3:$IV$14,MATCH("GCV_Auto_Diesel",Fuel_Properties!$B$3:$B$14,0),MATCH(YEAR(FJ$9),Fuel_Properties!$B$3:$EI$3,0))/1000</f>
        <v>10.933939075422412</v>
      </c>
      <c r="FK24" s="53">
        <f>SUMPRODUCT(--(FK$9=Quarterly_kt!$B$9:FK$9),Quarterly_kt!$B24:FK24)*INDEX(Fuel_Properties!$B$3:$IV$14,MATCH("GCV_Auto_Diesel",Fuel_Properties!$B$3:$B$14,0),MATCH(YEAR(FK$9),Fuel_Properties!$B$3:$EI$3,0))/1000</f>
        <v>11.471843751855221</v>
      </c>
      <c r="FL24" s="53">
        <f>SUMPRODUCT(--(FL$9=Quarterly_kt!$B$9:FL$9),Quarterly_kt!$B24:FL24)*INDEX(Fuel_Properties!$B$3:$IV$14,MATCH("GCV_Auto_Diesel",Fuel_Properties!$B$3:$B$14,0),MATCH(YEAR(FL$9),Fuel_Properties!$B$3:$EI$3,0))/1000</f>
        <v>3.4962205372252781</v>
      </c>
      <c r="FM24" s="53">
        <f>SUMPRODUCT(--(FM$9=Quarterly_kt!$B$9:FN$9),Quarterly_kt!$B24:FN24)*INDEX(Fuel_Properties!$B$3:$IV$14,MATCH("GCV_Auto_Diesel",Fuel_Properties!$B$3:$B$14,0),MATCH(YEAR(FM$9),Fuel_Properties!$B$3:$EI$3,0))/1000</f>
        <v>7.5931020577033248</v>
      </c>
      <c r="FN24" s="53">
        <f>SUMPRODUCT(--(FN$9=Quarterly_kt!$B$9:FN$9),Quarterly_kt!$B24:FN24)*INDEX(Fuel_Properties!$B$3:$IV$14,MATCH("GCV_Auto_Diesel",Fuel_Properties!$B$3:$B$14,0),MATCH(YEAR(FN$9),Fuel_Properties!$B$3:$EI$3,0))/1000</f>
        <v>9.9566536739216005</v>
      </c>
      <c r="FO24" s="53">
        <f>SUMPRODUCT(--(FO$9=Quarterly_kt!$B$9:FO$9),Quarterly_kt!$B24:FO24)*INDEX(Fuel_Properties!$B$3:$IV$14,MATCH("GCV_Auto_Diesel",Fuel_Properties!$B$3:$B$14,0),MATCH(YEAR(FO$9),Fuel_Properties!$B$3:$EI$3,0))/1000</f>
        <v>15.304591820903747</v>
      </c>
      <c r="FP24" s="53">
        <f>SUMPRODUCT(--(FP$9=Quarterly_kt!$B$9:FP$9),Quarterly_kt!$B24:FP24)*INDEX(Fuel_Properties!$B$3:$IV$14,MATCH("GCV_Auto_Diesel",Fuel_Properties!$B$3:$B$14,0),MATCH(YEAR(FP$9),Fuel_Properties!$B$3:$EI$3,0))/1000</f>
        <v>8.3803445545752009</v>
      </c>
      <c r="FQ24" s="53">
        <f>SUMPRODUCT(--(FQ$9=Quarterly_kt!$B$9:FQ$9),Quarterly_kt!$B24:FQ24)*INDEX(Fuel_Properties!$B$3:$IV$14,MATCH("GCV_Auto_Diesel",Fuel_Properties!$B$3:$B$14,0),MATCH(YEAR(FQ$9),Fuel_Properties!$B$3:$EI$3,0))/1000</f>
        <v>13.677175500221228</v>
      </c>
      <c r="FR24" s="53">
        <f>SUMPRODUCT(--(FR$9=Quarterly_kt!$B$9:FR$9),Quarterly_kt!$B24:FR24)*INDEX(Fuel_Properties!$B$3:$IV$14,MATCH("GCV_Auto_Diesel",Fuel_Properties!$B$3:$B$14,0),MATCH(YEAR(FR$9),Fuel_Properties!$B$3:$EI$3,0))/1000</f>
        <v>12.967286967238143</v>
      </c>
      <c r="FS24" s="53">
        <f>SUMPRODUCT(--(FS$9=Quarterly_kt!$B$9:FS$9),Quarterly_kt!$B24:FS24)*INDEX(Fuel_Properties!$B$3:$IV$14,MATCH("GCV_Auto_Diesel",Fuel_Properties!$B$3:$B$14,0),MATCH(YEAR(FS$9),Fuel_Properties!$B$3:$EI$3,0))/1000</f>
        <v>10.451695848788361</v>
      </c>
      <c r="FT24" s="53">
        <f>SUMPRODUCT(--(FT$9=Quarterly_kt!$B$9:FT$9),Quarterly_kt!$B24:FT24)*INDEX(Fuel_Properties!$B$3:$IV$14,MATCH("GCV_Auto_Diesel",Fuel_Properties!$B$3:$B$14,0),MATCH(YEAR(FT$9),Fuel_Properties!$B$3:$EI$3,0))/1000</f>
        <v>8.08910865719022</v>
      </c>
      <c r="FU24" s="53">
        <f>SUMPRODUCT(--(FU$9=Quarterly_kt!$B$9:FU$9),Quarterly_kt!$B24:FU24)*INDEX(Fuel_Properties!$B$3:$IV$14,MATCH("GCV_Auto_Diesel",Fuel_Properties!$B$3:$B$14,0),MATCH(YEAR(FU$9),Fuel_Properties!$B$3:$EI$3,0))/1000</f>
        <v>15.346732393888924</v>
      </c>
      <c r="FV24" s="53">
        <f>SUMPRODUCT(--(FV$9=Quarterly_kt!$B$9:FV$9),Quarterly_kt!$B24:FV24)*INDEX(Fuel_Properties!$B$3:$IV$14,MATCH("GCV_Auto_Diesel",Fuel_Properties!$B$3:$B$14,0),MATCH(YEAR(FV$9),Fuel_Properties!$B$3:$EI$3,0))/1000</f>
        <v>13.84592138834646</v>
      </c>
      <c r="FW24" s="18"/>
      <c r="FX24" s="117"/>
      <c r="FY24" s="18"/>
    </row>
    <row r="25" spans="1:181" ht="15" x14ac:dyDescent="0.25">
      <c r="A25" s="49" t="s">
        <v>27</v>
      </c>
      <c r="B25" s="53">
        <v>0.20365067463381997</v>
      </c>
      <c r="C25" s="53">
        <v>0</v>
      </c>
      <c r="D25" s="53">
        <v>0</v>
      </c>
      <c r="E25" s="53">
        <v>0</v>
      </c>
      <c r="F25" s="53">
        <v>0</v>
      </c>
      <c r="G25" s="53">
        <v>2.9134086429959902</v>
      </c>
      <c r="H25" s="53">
        <v>2.49242429003495</v>
      </c>
      <c r="I25" s="53">
        <v>0</v>
      </c>
      <c r="J25" s="53">
        <v>0</v>
      </c>
      <c r="K25" s="53">
        <v>0</v>
      </c>
      <c r="L25" s="53">
        <v>0</v>
      </c>
      <c r="M25" s="53">
        <v>0</v>
      </c>
      <c r="N25" s="53">
        <v>0</v>
      </c>
      <c r="O25" s="53">
        <v>0</v>
      </c>
      <c r="P25" s="53">
        <v>0</v>
      </c>
      <c r="Q25" s="53">
        <v>0</v>
      </c>
      <c r="R25" s="53">
        <v>0</v>
      </c>
      <c r="S25" s="53">
        <v>0</v>
      </c>
      <c r="T25" s="53">
        <v>0</v>
      </c>
      <c r="U25" s="53">
        <v>0</v>
      </c>
      <c r="V25" s="53">
        <v>0</v>
      </c>
      <c r="W25" s="53">
        <v>0</v>
      </c>
      <c r="X25" s="53">
        <v>0</v>
      </c>
      <c r="Y25" s="53">
        <v>0</v>
      </c>
      <c r="Z25" s="53">
        <v>0</v>
      </c>
      <c r="AA25" s="53">
        <v>0</v>
      </c>
      <c r="AB25" s="53">
        <v>3.3834038981180002E-2</v>
      </c>
      <c r="AC25" s="53">
        <v>0</v>
      </c>
      <c r="AD25" s="53">
        <v>0</v>
      </c>
      <c r="AE25" s="53">
        <v>0</v>
      </c>
      <c r="AF25" s="53">
        <v>0</v>
      </c>
      <c r="AG25" s="53">
        <v>2.751649664229E-2</v>
      </c>
      <c r="AH25" s="53">
        <v>0</v>
      </c>
      <c r="AI25" s="53">
        <v>9.3847754183699998E-3</v>
      </c>
      <c r="AJ25" s="53">
        <v>0</v>
      </c>
      <c r="AK25" s="53">
        <v>1.5179543789374801</v>
      </c>
      <c r="AL25" s="53">
        <v>1.2205935841084701</v>
      </c>
      <c r="AM25" s="53">
        <v>0</v>
      </c>
      <c r="AN25" s="53">
        <v>9.2521202522780011E-2</v>
      </c>
      <c r="AO25" s="53">
        <v>0.26675983428</v>
      </c>
      <c r="AP25" s="53">
        <v>0.52853462691971997</v>
      </c>
      <c r="AQ25" s="53">
        <v>0.61149719101329003</v>
      </c>
      <c r="AR25" s="53">
        <v>0.48489921386869</v>
      </c>
      <c r="AS25" s="53">
        <v>0.54563877362016</v>
      </c>
      <c r="AT25" s="53">
        <v>0.82818210610708998</v>
      </c>
      <c r="AU25" s="53">
        <v>0.21796471359003</v>
      </c>
      <c r="AV25" s="53">
        <v>2.2854858928583202</v>
      </c>
      <c r="AW25" s="53">
        <v>0.27060361114131998</v>
      </c>
      <c r="AX25" s="53">
        <v>1.24919598423115</v>
      </c>
      <c r="AY25" s="53">
        <v>1.4550632921720599</v>
      </c>
      <c r="AZ25" s="53">
        <v>0.83070604599278997</v>
      </c>
      <c r="BA25" s="53">
        <v>0</v>
      </c>
      <c r="BB25" s="53">
        <v>0</v>
      </c>
      <c r="BC25" s="53">
        <v>0</v>
      </c>
      <c r="BD25" s="53">
        <v>0</v>
      </c>
      <c r="BE25" s="53">
        <v>0</v>
      </c>
      <c r="BF25" s="53">
        <v>0</v>
      </c>
      <c r="BG25" s="53">
        <v>0</v>
      </c>
      <c r="BH25" s="53">
        <v>6.494440829426E-2</v>
      </c>
      <c r="BI25" s="53">
        <v>0.43703092664230997</v>
      </c>
      <c r="BJ25" s="53">
        <v>0</v>
      </c>
      <c r="BK25" s="53">
        <v>0</v>
      </c>
      <c r="BL25" s="53">
        <v>0</v>
      </c>
      <c r="BM25" s="53">
        <v>0.24259410534652001</v>
      </c>
      <c r="BN25" s="53">
        <v>0</v>
      </c>
      <c r="BO25" s="53">
        <v>0</v>
      </c>
      <c r="BP25" s="53">
        <v>0</v>
      </c>
      <c r="BQ25" s="53">
        <v>0</v>
      </c>
      <c r="BR25" s="53">
        <v>0</v>
      </c>
      <c r="BS25" s="53">
        <v>0.39037140942139997</v>
      </c>
      <c r="BT25" s="53">
        <v>0</v>
      </c>
      <c r="BU25" s="53">
        <v>0</v>
      </c>
      <c r="BV25" s="53">
        <v>0</v>
      </c>
      <c r="BW25" s="53">
        <v>0.46540555278987</v>
      </c>
      <c r="BX25" s="53">
        <v>1.7969675595264798</v>
      </c>
      <c r="BY25" s="53">
        <v>1.8196771116370001E-2</v>
      </c>
      <c r="BZ25" s="53">
        <v>2.1369089567650001E-2</v>
      </c>
      <c r="CA25" s="53">
        <v>4.5282336757620001E-2</v>
      </c>
      <c r="CB25" s="53">
        <v>2.0091350191439997E-2</v>
      </c>
      <c r="CC25" s="53">
        <v>4.5425837823189999E-2</v>
      </c>
      <c r="CD25" s="53">
        <v>1.070657477307E-2</v>
      </c>
      <c r="CE25" s="53">
        <v>1.9782930342010001E-2</v>
      </c>
      <c r="CF25" s="53">
        <v>0</v>
      </c>
      <c r="CG25" s="53">
        <v>1.066251479458E-2</v>
      </c>
      <c r="CH25" s="53">
        <v>3.8772781071199997E-2</v>
      </c>
      <c r="CI25" s="53">
        <v>3.4767698401160001E-2</v>
      </c>
      <c r="CJ25" s="53">
        <v>6.0362170531299995E-3</v>
      </c>
      <c r="CK25" s="53">
        <v>2.2823068857819998E-2</v>
      </c>
      <c r="CL25" s="53">
        <v>0.80911744499035998</v>
      </c>
      <c r="CM25" s="53">
        <v>1.180807423532E-2</v>
      </c>
      <c r="CN25" s="53">
        <v>0</v>
      </c>
      <c r="CO25" s="53">
        <v>0</v>
      </c>
      <c r="CP25" s="53">
        <v>0</v>
      </c>
      <c r="CQ25" s="53">
        <v>0</v>
      </c>
      <c r="CR25" s="53">
        <v>0</v>
      </c>
      <c r="CS25" s="53">
        <v>0</v>
      </c>
      <c r="CT25" s="53">
        <v>0</v>
      </c>
      <c r="CU25" s="53">
        <v>0</v>
      </c>
      <c r="CV25" s="53">
        <v>0</v>
      </c>
      <c r="CW25" s="53">
        <v>0</v>
      </c>
      <c r="CX25" s="53">
        <v>0</v>
      </c>
      <c r="CY25" s="53">
        <v>0</v>
      </c>
      <c r="CZ25" s="53">
        <v>0</v>
      </c>
      <c r="DA25" s="53">
        <v>0</v>
      </c>
      <c r="DB25" s="53">
        <v>0</v>
      </c>
      <c r="DC25" s="53">
        <v>0</v>
      </c>
      <c r="DD25" s="53">
        <v>0</v>
      </c>
      <c r="DE25" s="53">
        <v>0</v>
      </c>
      <c r="DF25" s="53">
        <v>0</v>
      </c>
      <c r="DG25" s="53">
        <v>0</v>
      </c>
      <c r="DH25" s="53">
        <v>0</v>
      </c>
      <c r="DI25" s="53">
        <v>0</v>
      </c>
      <c r="DJ25" s="53">
        <v>0</v>
      </c>
      <c r="DK25" s="53">
        <v>0</v>
      </c>
      <c r="DL25" s="53">
        <v>0</v>
      </c>
      <c r="DM25" s="53">
        <v>0</v>
      </c>
      <c r="DN25" s="53">
        <v>0</v>
      </c>
      <c r="DO25" s="53">
        <v>0.82901409313806007</v>
      </c>
      <c r="DP25" s="53">
        <v>0.34058601126513</v>
      </c>
      <c r="DQ25" s="53">
        <v>0</v>
      </c>
      <c r="DR25" s="53">
        <v>0</v>
      </c>
      <c r="DS25" s="53">
        <v>0</v>
      </c>
      <c r="DT25" s="53">
        <v>0</v>
      </c>
      <c r="DU25" s="53">
        <v>0</v>
      </c>
      <c r="DV25" s="53">
        <v>0</v>
      </c>
      <c r="DW25" s="53">
        <v>0</v>
      </c>
      <c r="DX25" s="53">
        <v>0</v>
      </c>
      <c r="DY25" s="53">
        <v>0</v>
      </c>
      <c r="DZ25" s="53">
        <v>0</v>
      </c>
      <c r="EA25" s="53">
        <v>0</v>
      </c>
      <c r="EB25" s="53">
        <v>0</v>
      </c>
      <c r="EC25" s="53">
        <v>0</v>
      </c>
      <c r="ED25" s="53">
        <v>0</v>
      </c>
      <c r="EE25" s="53">
        <v>1.3426911658760001E-2</v>
      </c>
      <c r="EF25" s="53">
        <v>0</v>
      </c>
      <c r="EG25" s="53">
        <v>0</v>
      </c>
      <c r="EH25" s="53">
        <v>0</v>
      </c>
      <c r="EI25" s="53">
        <v>0</v>
      </c>
      <c r="EJ25" s="53">
        <v>0</v>
      </c>
      <c r="EK25" s="53">
        <v>0.34349159230803999</v>
      </c>
      <c r="EL25" s="53">
        <v>7.9112001337599998E-3</v>
      </c>
      <c r="EM25" s="53">
        <v>0</v>
      </c>
      <c r="EN25" s="53">
        <v>0</v>
      </c>
      <c r="EO25" s="53">
        <v>0</v>
      </c>
      <c r="EP25" s="53">
        <v>0</v>
      </c>
      <c r="EQ25" s="53">
        <v>0</v>
      </c>
      <c r="ER25" s="53">
        <v>0</v>
      </c>
      <c r="ES25" s="53">
        <v>0</v>
      </c>
      <c r="ET25" s="53">
        <v>0</v>
      </c>
      <c r="EU25" s="53">
        <v>0</v>
      </c>
      <c r="EV25" s="53">
        <v>0</v>
      </c>
      <c r="EW25" s="53">
        <v>0</v>
      </c>
      <c r="EX25" s="53">
        <v>0.90270083930311995</v>
      </c>
      <c r="EY25" s="53">
        <v>0</v>
      </c>
      <c r="EZ25" s="53">
        <v>0</v>
      </c>
      <c r="FA25" s="53">
        <v>0</v>
      </c>
      <c r="FB25" s="53">
        <v>0</v>
      </c>
      <c r="FC25" s="53">
        <v>0</v>
      </c>
      <c r="FD25" s="53">
        <v>0</v>
      </c>
      <c r="FE25" s="53">
        <v>0</v>
      </c>
      <c r="FF25" s="53">
        <v>0.27485880414788</v>
      </c>
      <c r="FG25" s="53">
        <v>0</v>
      </c>
      <c r="FH25" s="53">
        <v>0</v>
      </c>
      <c r="FI25" s="53">
        <v>0</v>
      </c>
      <c r="FJ25" s="53">
        <v>0</v>
      </c>
      <c r="FK25" s="53">
        <v>0</v>
      </c>
      <c r="FL25" s="53">
        <v>0</v>
      </c>
      <c r="FM25" s="53">
        <v>0</v>
      </c>
      <c r="FN25" s="53">
        <v>0</v>
      </c>
      <c r="FO25" s="53">
        <v>0</v>
      </c>
      <c r="FP25" s="53">
        <v>0</v>
      </c>
      <c r="FQ25" s="53">
        <v>0</v>
      </c>
      <c r="FR25" s="53">
        <v>0</v>
      </c>
      <c r="FS25" s="53">
        <v>0</v>
      </c>
      <c r="FT25" s="53">
        <v>0</v>
      </c>
      <c r="FU25" s="53">
        <v>0</v>
      </c>
      <c r="FV25" s="53">
        <v>0</v>
      </c>
      <c r="FW25" s="18"/>
      <c r="FX25" s="117"/>
      <c r="FY25" s="18"/>
    </row>
    <row r="26" spans="1:181" ht="15" x14ac:dyDescent="0.25">
      <c r="A26" s="49" t="s">
        <v>28</v>
      </c>
      <c r="B26" s="53">
        <f>SUM(B27:B29)</f>
        <v>2.30051044</v>
      </c>
      <c r="C26" s="53">
        <f t="shared" ref="C26:BN26" si="31">SUM(C27:C29)</f>
        <v>3.7441684599999996</v>
      </c>
      <c r="D26" s="53">
        <f t="shared" si="31"/>
        <v>3.2983626400000001</v>
      </c>
      <c r="E26" s="53">
        <f t="shared" si="31"/>
        <v>2.6601051500000001</v>
      </c>
      <c r="F26" s="53">
        <f t="shared" si="31"/>
        <v>4.1099540699999997</v>
      </c>
      <c r="G26" s="53">
        <f t="shared" si="31"/>
        <v>5.7135646799999993</v>
      </c>
      <c r="H26" s="53">
        <f t="shared" si="31"/>
        <v>5.2021744299999995</v>
      </c>
      <c r="I26" s="53">
        <f t="shared" si="31"/>
        <v>5.5239436299999989</v>
      </c>
      <c r="J26" s="53">
        <f t="shared" si="31"/>
        <v>2.7519215000000004</v>
      </c>
      <c r="K26" s="53">
        <f t="shared" si="31"/>
        <v>3.4535001599999995</v>
      </c>
      <c r="L26" s="53">
        <f t="shared" si="31"/>
        <v>3.7349137499999996</v>
      </c>
      <c r="M26" s="53">
        <f t="shared" si="31"/>
        <v>3.1255901399999999</v>
      </c>
      <c r="N26" s="53">
        <f t="shared" si="31"/>
        <v>3.2589767399999992</v>
      </c>
      <c r="O26" s="53">
        <f t="shared" si="31"/>
        <v>4.3066985799999991</v>
      </c>
      <c r="P26" s="53">
        <f t="shared" si="31"/>
        <v>2.6938450100000004</v>
      </c>
      <c r="Q26" s="53">
        <f t="shared" si="31"/>
        <v>4.4083547599999999</v>
      </c>
      <c r="R26" s="53">
        <f t="shared" si="31"/>
        <v>3.81011729</v>
      </c>
      <c r="S26" s="53">
        <f t="shared" si="31"/>
        <v>3.9428985499999998</v>
      </c>
      <c r="T26" s="53">
        <f t="shared" si="31"/>
        <v>4.1607597699999994</v>
      </c>
      <c r="U26" s="53">
        <f t="shared" si="31"/>
        <v>4.2408214099999988</v>
      </c>
      <c r="V26" s="53">
        <f t="shared" si="31"/>
        <v>3.7191047299999997</v>
      </c>
      <c r="W26" s="53">
        <f t="shared" si="31"/>
        <v>5.2168301599999998</v>
      </c>
      <c r="X26" s="53">
        <f t="shared" si="31"/>
        <v>3.7804755800000001</v>
      </c>
      <c r="Y26" s="53">
        <f t="shared" si="31"/>
        <v>5.1020516100000002</v>
      </c>
      <c r="Z26" s="53">
        <f t="shared" si="31"/>
        <v>3.6472971799999998</v>
      </c>
      <c r="AA26" s="53">
        <f t="shared" si="31"/>
        <v>4.2612201700000005</v>
      </c>
      <c r="AB26" s="53">
        <f t="shared" si="31"/>
        <v>5.9291434399999998</v>
      </c>
      <c r="AC26" s="53">
        <f t="shared" si="31"/>
        <v>3.8370894699999991</v>
      </c>
      <c r="AD26" s="53">
        <f t="shared" si="31"/>
        <v>3.2502718700000002</v>
      </c>
      <c r="AE26" s="53">
        <f t="shared" si="31"/>
        <v>4.0710619900000005</v>
      </c>
      <c r="AF26" s="53">
        <f t="shared" si="31"/>
        <v>2.6570618499999994</v>
      </c>
      <c r="AG26" s="53">
        <f t="shared" si="31"/>
        <v>4.2314932499999989</v>
      </c>
      <c r="AH26" s="53">
        <f t="shared" si="31"/>
        <v>3.1409607299999998</v>
      </c>
      <c r="AI26" s="53">
        <f t="shared" si="31"/>
        <v>2.4404124</v>
      </c>
      <c r="AJ26" s="53">
        <f t="shared" si="31"/>
        <v>3.3589444900000003</v>
      </c>
      <c r="AK26" s="53">
        <f t="shared" si="31"/>
        <v>4.789581609999999</v>
      </c>
      <c r="AL26" s="53">
        <f t="shared" si="31"/>
        <v>3.7547138799999988</v>
      </c>
      <c r="AM26" s="53">
        <f t="shared" si="31"/>
        <v>3.0346324400000002</v>
      </c>
      <c r="AN26" s="53">
        <f t="shared" si="31"/>
        <v>2.6629968500000003</v>
      </c>
      <c r="AO26" s="53">
        <f t="shared" si="31"/>
        <v>3.7632279499999997</v>
      </c>
      <c r="AP26" s="53">
        <f t="shared" si="31"/>
        <v>3.3629032999999997</v>
      </c>
      <c r="AQ26" s="53">
        <f t="shared" si="31"/>
        <v>5.4414946999999998</v>
      </c>
      <c r="AR26" s="53">
        <f t="shared" si="31"/>
        <v>4.3461161600000002</v>
      </c>
      <c r="AS26" s="53">
        <f t="shared" si="31"/>
        <v>2.4216174099999996</v>
      </c>
      <c r="AT26" s="53">
        <f t="shared" si="31"/>
        <v>4.6149790700000004</v>
      </c>
      <c r="AU26" s="53">
        <f t="shared" si="31"/>
        <v>3.1043330299999998</v>
      </c>
      <c r="AV26" s="53">
        <f t="shared" si="31"/>
        <v>5.01771089</v>
      </c>
      <c r="AW26" s="53">
        <f t="shared" si="31"/>
        <v>4.5310973200000006</v>
      </c>
      <c r="AX26" s="53">
        <f t="shared" si="31"/>
        <v>5.0391336200000012</v>
      </c>
      <c r="AY26" s="53">
        <f t="shared" si="31"/>
        <v>3.8482103599999995</v>
      </c>
      <c r="AZ26" s="53">
        <f t="shared" si="31"/>
        <v>6.117014919999999</v>
      </c>
      <c r="BA26" s="53">
        <f t="shared" si="31"/>
        <v>2.6450306299999999</v>
      </c>
      <c r="BB26" s="53">
        <f t="shared" si="31"/>
        <v>2.9304742199999998</v>
      </c>
      <c r="BC26" s="53">
        <f t="shared" si="31"/>
        <v>0.44815161999999997</v>
      </c>
      <c r="BD26" s="53">
        <f t="shared" si="31"/>
        <v>0.46685537999999993</v>
      </c>
      <c r="BE26" s="53">
        <f t="shared" si="31"/>
        <v>0.36882029999999993</v>
      </c>
      <c r="BF26" s="53">
        <f t="shared" si="31"/>
        <v>0.15071069000000001</v>
      </c>
      <c r="BG26" s="53">
        <f t="shared" si="31"/>
        <v>0.30105709000000003</v>
      </c>
      <c r="BH26" s="53">
        <f t="shared" si="31"/>
        <v>0.31014288000000001</v>
      </c>
      <c r="BI26" s="53">
        <f t="shared" si="31"/>
        <v>0.24985055999999997</v>
      </c>
      <c r="BJ26" s="53">
        <f t="shared" si="31"/>
        <v>0.32219331000000001</v>
      </c>
      <c r="BK26" s="53">
        <f t="shared" si="31"/>
        <v>0.22998827999999996</v>
      </c>
      <c r="BL26" s="53">
        <f t="shared" si="31"/>
        <v>0.34783762999999995</v>
      </c>
      <c r="BM26" s="53">
        <f t="shared" si="31"/>
        <v>0.91763873999999979</v>
      </c>
      <c r="BN26" s="53">
        <f t="shared" si="31"/>
        <v>0.13310219999999998</v>
      </c>
      <c r="BO26" s="53">
        <f t="shared" ref="BO26:DZ26" si="32">SUM(BO27:BO29)</f>
        <v>1.0366717374905694</v>
      </c>
      <c r="BP26" s="53">
        <f t="shared" si="32"/>
        <v>0.33136469809800984</v>
      </c>
      <c r="BQ26" s="53">
        <f t="shared" si="32"/>
        <v>0.32747591021396971</v>
      </c>
      <c r="BR26" s="53">
        <f t="shared" si="32"/>
        <v>0.22925577158212729</v>
      </c>
      <c r="BS26" s="53">
        <f t="shared" si="32"/>
        <v>0.28954294199188724</v>
      </c>
      <c r="BT26" s="53">
        <f t="shared" si="32"/>
        <v>0.17666549999999998</v>
      </c>
      <c r="BU26" s="53">
        <f t="shared" si="32"/>
        <v>0.12766269999999999</v>
      </c>
      <c r="BV26" s="53">
        <f t="shared" si="32"/>
        <v>0.176429</v>
      </c>
      <c r="BW26" s="53">
        <f t="shared" si="32"/>
        <v>1.2107214458233464</v>
      </c>
      <c r="BX26" s="53">
        <f t="shared" si="32"/>
        <v>0.41573216795348289</v>
      </c>
      <c r="BY26" s="53">
        <f t="shared" si="32"/>
        <v>0.35013497839563512</v>
      </c>
      <c r="BZ26" s="53">
        <f t="shared" si="32"/>
        <v>0.33469445268015091</v>
      </c>
      <c r="CA26" s="53">
        <f t="shared" si="32"/>
        <v>0.24945263331510581</v>
      </c>
      <c r="CB26" s="53">
        <f t="shared" si="32"/>
        <v>0.28671480258643128</v>
      </c>
      <c r="CC26" s="53">
        <f t="shared" si="32"/>
        <v>0.10746559999999998</v>
      </c>
      <c r="CD26" s="53">
        <f t="shared" si="32"/>
        <v>0.17834913716709408</v>
      </c>
      <c r="CE26" s="53">
        <f t="shared" si="32"/>
        <v>0.52941232446242081</v>
      </c>
      <c r="CF26" s="53">
        <f t="shared" si="32"/>
        <v>0.21178362521207345</v>
      </c>
      <c r="CG26" s="53">
        <f t="shared" si="32"/>
        <v>0.15793469999999998</v>
      </c>
      <c r="CH26" s="53">
        <f t="shared" si="32"/>
        <v>1.0916812741840496</v>
      </c>
      <c r="CI26" s="53">
        <f t="shared" si="32"/>
        <v>1.4292102837547151</v>
      </c>
      <c r="CJ26" s="53">
        <f t="shared" si="32"/>
        <v>0.47978082369642361</v>
      </c>
      <c r="CK26" s="53">
        <f t="shared" si="32"/>
        <v>0.86376912834934982</v>
      </c>
      <c r="CL26" s="53">
        <f t="shared" si="32"/>
        <v>0.48424782200547578</v>
      </c>
      <c r="CM26" s="53">
        <f t="shared" si="32"/>
        <v>2.1264210772952956</v>
      </c>
      <c r="CN26" s="53">
        <f t="shared" si="32"/>
        <v>2.1749655876715162</v>
      </c>
      <c r="CO26" s="53">
        <f t="shared" si="32"/>
        <v>0.35820725393681419</v>
      </c>
      <c r="CP26" s="53">
        <f t="shared" si="32"/>
        <v>2.3341717038414576</v>
      </c>
      <c r="CQ26" s="53">
        <f t="shared" si="32"/>
        <v>1.9772357527682667</v>
      </c>
      <c r="CR26" s="53">
        <f t="shared" si="32"/>
        <v>0.6316485469073575</v>
      </c>
      <c r="CS26" s="53">
        <f t="shared" si="32"/>
        <v>0.76472549498321785</v>
      </c>
      <c r="CT26" s="53">
        <f t="shared" si="32"/>
        <v>1.8926034077910463</v>
      </c>
      <c r="CU26" s="53">
        <f t="shared" si="32"/>
        <v>1.4959252993182957</v>
      </c>
      <c r="CV26" s="53">
        <f t="shared" si="32"/>
        <v>1.0549108084304113</v>
      </c>
      <c r="CW26" s="53">
        <f t="shared" si="32"/>
        <v>0.27961093574029705</v>
      </c>
      <c r="CX26" s="53">
        <f t="shared" si="32"/>
        <v>2.1440409549198258</v>
      </c>
      <c r="CY26" s="53">
        <f t="shared" si="32"/>
        <v>1.0091461531361767</v>
      </c>
      <c r="CZ26" s="53">
        <f t="shared" si="32"/>
        <v>0.582113412743271</v>
      </c>
      <c r="DA26" s="53">
        <f t="shared" si="32"/>
        <v>1.6386343976169253</v>
      </c>
      <c r="DB26" s="53">
        <f t="shared" si="32"/>
        <v>2.0485698668541659</v>
      </c>
      <c r="DC26" s="53">
        <f t="shared" si="32"/>
        <v>1.5568953888539747</v>
      </c>
      <c r="DD26" s="53">
        <f t="shared" si="32"/>
        <v>1.1142650934084934</v>
      </c>
      <c r="DE26" s="53">
        <f t="shared" si="32"/>
        <v>0.775584090901838</v>
      </c>
      <c r="DF26" s="53">
        <f t="shared" si="32"/>
        <v>1.1630324057021755</v>
      </c>
      <c r="DG26" s="53">
        <f t="shared" si="32"/>
        <v>2.0076329009553233</v>
      </c>
      <c r="DH26" s="53">
        <f t="shared" si="32"/>
        <v>1.4042316064680787</v>
      </c>
      <c r="DI26" s="53">
        <f t="shared" si="32"/>
        <v>1.6106474912006488</v>
      </c>
      <c r="DJ26" s="53">
        <f t="shared" si="32"/>
        <v>1.3008472454817432</v>
      </c>
      <c r="DK26" s="53">
        <f t="shared" si="32"/>
        <v>2.3217338595820483</v>
      </c>
      <c r="DL26" s="53">
        <f t="shared" si="32"/>
        <v>1.0489117443340592</v>
      </c>
      <c r="DM26" s="53">
        <f t="shared" si="32"/>
        <v>1.0939822128953032</v>
      </c>
      <c r="DN26" s="53">
        <f t="shared" si="32"/>
        <v>2.3681853590756692</v>
      </c>
      <c r="DO26" s="53">
        <f t="shared" si="32"/>
        <v>1.452923959963456</v>
      </c>
      <c r="DP26" s="53">
        <f t="shared" si="32"/>
        <v>2.0205093580435283</v>
      </c>
      <c r="DQ26" s="53">
        <f t="shared" si="32"/>
        <v>3.0396974180826062</v>
      </c>
      <c r="DR26" s="53">
        <f t="shared" si="32"/>
        <v>3.19618351230835</v>
      </c>
      <c r="DS26" s="53">
        <f t="shared" si="32"/>
        <v>4.4152780447299218</v>
      </c>
      <c r="DT26" s="53">
        <f t="shared" si="32"/>
        <v>3.5892694673811159</v>
      </c>
      <c r="DU26" s="53">
        <f t="shared" si="32"/>
        <v>2.5622488975005351</v>
      </c>
      <c r="DV26" s="53">
        <f t="shared" si="32"/>
        <v>3.587791533264316</v>
      </c>
      <c r="DW26" s="53">
        <f t="shared" si="32"/>
        <v>2.5185442008131194</v>
      </c>
      <c r="DX26" s="53">
        <f t="shared" si="32"/>
        <v>1.6242133052029024</v>
      </c>
      <c r="DY26" s="53">
        <f t="shared" si="32"/>
        <v>2.8783586988392669</v>
      </c>
      <c r="DZ26" s="53">
        <f t="shared" si="32"/>
        <v>2.5323458733137931</v>
      </c>
      <c r="EA26" s="53">
        <f t="shared" ref="EA26:FC26" si="33">SUM(EA27:EA29)</f>
        <v>2.1465172909834096</v>
      </c>
      <c r="EB26" s="53">
        <f t="shared" si="33"/>
        <v>1.9376199056990686</v>
      </c>
      <c r="EC26" s="53">
        <f t="shared" si="33"/>
        <v>3.0855960952598815</v>
      </c>
      <c r="ED26" s="53">
        <f t="shared" si="33"/>
        <v>3.082807832247755</v>
      </c>
      <c r="EE26" s="53">
        <f t="shared" si="33"/>
        <v>2.986667743191759</v>
      </c>
      <c r="EF26" s="53">
        <f t="shared" si="33"/>
        <v>3.2240714096599441</v>
      </c>
      <c r="EG26" s="53">
        <f t="shared" si="33"/>
        <v>2.5603723500633007</v>
      </c>
      <c r="EH26" s="53">
        <f t="shared" si="33"/>
        <v>2.978070983582489</v>
      </c>
      <c r="EI26" s="53">
        <f t="shared" si="33"/>
        <v>3.1760182890634425</v>
      </c>
      <c r="EJ26" s="53">
        <f t="shared" si="33"/>
        <v>2.6228733453055995</v>
      </c>
      <c r="EK26" s="53">
        <f t="shared" si="33"/>
        <v>2.7118219587254124</v>
      </c>
      <c r="EL26" s="53">
        <f t="shared" si="33"/>
        <v>3.4024183668435279</v>
      </c>
      <c r="EM26" s="53">
        <f t="shared" si="33"/>
        <v>2.481903429406163</v>
      </c>
      <c r="EN26" s="53">
        <f t="shared" si="33"/>
        <v>1.3563058304080555</v>
      </c>
      <c r="EO26" s="53">
        <f t="shared" si="33"/>
        <v>1.6314206889474194</v>
      </c>
      <c r="EP26" s="53">
        <f t="shared" si="33"/>
        <v>0.64529383313642352</v>
      </c>
      <c r="EQ26" s="53">
        <f t="shared" si="33"/>
        <v>0.80691988176450957</v>
      </c>
      <c r="ER26" s="53">
        <f t="shared" si="33"/>
        <v>0.19665737416885812</v>
      </c>
      <c r="ES26" s="53">
        <f t="shared" si="33"/>
        <v>1.0708772509243465</v>
      </c>
      <c r="ET26" s="53">
        <f t="shared" si="33"/>
        <v>8.0887728845214835E-2</v>
      </c>
      <c r="EU26" s="53">
        <f t="shared" si="33"/>
        <v>0.62564595233496079</v>
      </c>
      <c r="EV26" s="53">
        <f t="shared" si="33"/>
        <v>0.37533705268823525</v>
      </c>
      <c r="EW26" s="53">
        <f t="shared" si="33"/>
        <v>0.1311629</v>
      </c>
      <c r="EX26" s="53">
        <f t="shared" si="33"/>
        <v>0.15424529999999997</v>
      </c>
      <c r="EY26" s="53">
        <f t="shared" si="33"/>
        <v>0.61209543113258658</v>
      </c>
      <c r="EZ26" s="53">
        <f t="shared" si="33"/>
        <v>0.12321649999999999</v>
      </c>
      <c r="FA26" s="53">
        <f t="shared" si="33"/>
        <v>0.32904899241504348</v>
      </c>
      <c r="FB26" s="53">
        <f t="shared" si="33"/>
        <v>1.3673078631689191</v>
      </c>
      <c r="FC26" s="53">
        <f t="shared" si="33"/>
        <v>0.43108310305084618</v>
      </c>
      <c r="FD26" s="53">
        <f t="shared" ref="FD26:FP26" si="34">SUM(FD27:FD29)</f>
        <v>0.60237069171894253</v>
      </c>
      <c r="FE26" s="53">
        <f t="shared" si="34"/>
        <v>1.38233762077722</v>
      </c>
      <c r="FF26" s="53">
        <f t="shared" si="34"/>
        <v>2.0946214977648898</v>
      </c>
      <c r="FG26" s="53">
        <f t="shared" si="34"/>
        <v>1.8330931622713673</v>
      </c>
      <c r="FH26" s="53">
        <f t="shared" si="34"/>
        <v>0.61708449792957087</v>
      </c>
      <c r="FI26" s="53">
        <f t="shared" si="34"/>
        <v>2.4211835918620661</v>
      </c>
      <c r="FJ26" s="53">
        <f t="shared" si="34"/>
        <v>1.0246836580131793</v>
      </c>
      <c r="FK26" s="53">
        <f t="shared" si="34"/>
        <v>1.7534934607766974</v>
      </c>
      <c r="FL26" s="53">
        <f t="shared" si="34"/>
        <v>0.15542779999999998</v>
      </c>
      <c r="FM26" s="53">
        <f t="shared" si="34"/>
        <v>0.24530836341384366</v>
      </c>
      <c r="FN26" s="53">
        <f t="shared" si="34"/>
        <v>1.3202547568145737</v>
      </c>
      <c r="FO26" s="53">
        <f t="shared" si="34"/>
        <v>3.8989883686511839</v>
      </c>
      <c r="FP26" s="53">
        <f t="shared" si="34"/>
        <v>1.2529950208844765</v>
      </c>
      <c r="FQ26" s="53">
        <f t="shared" ref="FQ26:FS26" si="35">SUM(FQ27:FQ29)</f>
        <v>3.3554020969986742</v>
      </c>
      <c r="FR26" s="53">
        <f t="shared" si="35"/>
        <v>5.1974765287132181</v>
      </c>
      <c r="FS26" s="53">
        <f t="shared" si="35"/>
        <v>2.4213227879965875</v>
      </c>
      <c r="FT26" s="53">
        <f t="shared" ref="FT26:FU26" si="36">SUM(FT27:FT29)</f>
        <v>2.6324565675642253</v>
      </c>
      <c r="FU26" s="53">
        <f t="shared" si="36"/>
        <v>2.4029142398858903</v>
      </c>
      <c r="FV26" s="53">
        <f t="shared" ref="FV26" si="37">SUM(FV27:FV29)</f>
        <v>3.7284809783939887</v>
      </c>
      <c r="FW26" s="18"/>
      <c r="FX26" s="117"/>
      <c r="FY26" s="18"/>
    </row>
    <row r="27" spans="1:181" ht="15" x14ac:dyDescent="0.25">
      <c r="A27" s="50" t="s">
        <v>43</v>
      </c>
      <c r="B27" s="53">
        <f>SUMPRODUCT(--(B$9=Quarterly_kt!$B$9:FC$9),Quarterly_kt!$B27:FC27)*INDEX(Fuel_Properties!$B$3:$IV$14,MATCH("GCV_Jet/Kero",Fuel_Properties!$B$3:$B$14,0),MATCH(YEAR(B$9),Fuel_Properties!$B$3:$EI$3,0))/1000</f>
        <v>1.8604571400000001</v>
      </c>
      <c r="C27" s="53">
        <f>SUMPRODUCT(--(C$9=Quarterly_kt!$B$9:FC$9),Quarterly_kt!$B27:FC27)*INDEX(Fuel_Properties!$B$3:$IV$14,MATCH("GCV_Jet/Kero",Fuel_Properties!$B$3:$B$14,0),MATCH(YEAR(C$9),Fuel_Properties!$B$3:$EI$3,0))/1000</f>
        <v>2.9091610599999997</v>
      </c>
      <c r="D27" s="53">
        <f>SUMPRODUCT(--(D$9=Quarterly_kt!$B$9:FC$9),Quarterly_kt!$B27:FC27)*INDEX(Fuel_Properties!$B$3:$IV$14,MATCH("GCV_Jet/Kero",Fuel_Properties!$B$3:$B$14,0),MATCH(YEAR(D$9),Fuel_Properties!$B$3:$EI$3,0))/1000</f>
        <v>2.4832062399999999</v>
      </c>
      <c r="E27" s="53">
        <f>SUMPRODUCT(--(E$9=Quarterly_kt!$B$9:FC$9),Quarterly_kt!$B27:FC27)*INDEX(Fuel_Properties!$B$3:$IV$14,MATCH("GCV_Jet/Kero",Fuel_Properties!$B$3:$B$14,0),MATCH(YEAR(E$9),Fuel_Properties!$B$3:$EI$3,0))/1000</f>
        <v>1.7813035499999998</v>
      </c>
      <c r="F27" s="53">
        <f>SUMPRODUCT(--(F$9=Quarterly_kt!$B$9:FC$9),Quarterly_kt!$B27:FC27)*INDEX(Fuel_Properties!$B$3:$IV$14,MATCH("GCV_Jet/Kero",Fuel_Properties!$B$3:$B$14,0),MATCH(YEAR(F$9),Fuel_Properties!$B$3:$EI$3,0))/1000</f>
        <v>3.5431780699999997</v>
      </c>
      <c r="G27" s="53">
        <f>SUMPRODUCT(--(G$9=Quarterly_kt!$B$9:FC$9),Quarterly_kt!$B27:FC27)*INDEX(Fuel_Properties!$B$3:$IV$14,MATCH("GCV_Jet/Kero",Fuel_Properties!$B$3:$B$14,0),MATCH(YEAR(G$9),Fuel_Properties!$B$3:$EI$3,0))/1000</f>
        <v>4.2031622799999999</v>
      </c>
      <c r="H27" s="53">
        <f>SUMPRODUCT(--(H$9=Quarterly_kt!$B$9:FC$9),Quarterly_kt!$B27:FC27)*INDEX(Fuel_Properties!$B$3:$IV$14,MATCH("GCV_Jet/Kero",Fuel_Properties!$B$3:$B$14,0),MATCH(YEAR(H$9),Fuel_Properties!$B$3:$EI$3,0))/1000</f>
        <v>4.2284339299999996</v>
      </c>
      <c r="I27" s="53">
        <f>SUMPRODUCT(--(I$9=Quarterly_kt!$B$9:FC$9),Quarterly_kt!$B27:FC27)*INDEX(Fuel_Properties!$B$3:$IV$14,MATCH("GCV_Jet/Kero",Fuel_Properties!$B$3:$B$14,0),MATCH(YEAR(I$9),Fuel_Properties!$B$3:$EI$3,0))/1000</f>
        <v>4.7681807299999992</v>
      </c>
      <c r="J27" s="53">
        <f>SUMPRODUCT(--(J$9=Quarterly_kt!$B$9:FC$9),Quarterly_kt!$B27:FC27)*INDEX(Fuel_Properties!$B$3:$IV$14,MATCH("GCV_Jet/Kero",Fuel_Properties!$B$3:$B$14,0),MATCH(YEAR(J$9),Fuel_Properties!$B$3:$EI$3,0))/1000</f>
        <v>2.0959240000000001</v>
      </c>
      <c r="K27" s="53">
        <f>SUMPRODUCT(--(K$9=Quarterly_kt!$B$9:FC$9),Quarterly_kt!$B27:FC27)*INDEX(Fuel_Properties!$B$3:$IV$14,MATCH("GCV_Jet/Kero",Fuel_Properties!$B$3:$B$14,0),MATCH(YEAR(K$9),Fuel_Properties!$B$3:$EI$3,0))/1000</f>
        <v>2.8762383599999999</v>
      </c>
      <c r="L27" s="53">
        <f>SUMPRODUCT(--(L$9=Quarterly_kt!$B$9:FC$9),Quarterly_kt!$B27:FC27)*INDEX(Fuel_Properties!$B$3:$IV$14,MATCH("GCV_Jet/Kero",Fuel_Properties!$B$3:$B$14,0),MATCH(YEAR(L$9),Fuel_Properties!$B$3:$EI$3,0))/1000</f>
        <v>3.1162958499999998</v>
      </c>
      <c r="M27" s="53">
        <f>SUMPRODUCT(--(M$9=Quarterly_kt!$B$9:FC$9),Quarterly_kt!$B27:FC27)*INDEX(Fuel_Properties!$B$3:$IV$14,MATCH("GCV_Jet/Kero",Fuel_Properties!$B$3:$B$14,0),MATCH(YEAR(M$9),Fuel_Properties!$B$3:$EI$3,0))/1000</f>
        <v>2.6589485399999999</v>
      </c>
      <c r="N27" s="53">
        <f>SUMPRODUCT(--(N$9=Quarterly_kt!$B$9:FC$9),Quarterly_kt!$B27:FC27)*INDEX(Fuel_Properties!$B$3:$IV$14,MATCH("GCV_Jet/Kero",Fuel_Properties!$B$3:$B$14,0),MATCH(YEAR(N$9),Fuel_Properties!$B$3:$EI$3,0))/1000</f>
        <v>2.6723958399999992</v>
      </c>
      <c r="O27" s="53">
        <f>SUMPRODUCT(--(O$9=Quarterly_kt!$B$9:FC$9),Quarterly_kt!$B27:FC27)*INDEX(Fuel_Properties!$B$3:$IV$14,MATCH("GCV_Jet/Kero",Fuel_Properties!$B$3:$B$14,0),MATCH(YEAR(O$9),Fuel_Properties!$B$3:$EI$3,0))/1000</f>
        <v>3.1259871799999992</v>
      </c>
      <c r="P27" s="53">
        <f>SUMPRODUCT(--(P$9=Quarterly_kt!$B$9:FC$9),Quarterly_kt!$B27:FC27)*INDEX(Fuel_Properties!$B$3:$IV$14,MATCH("GCV_Jet/Kero",Fuel_Properties!$B$3:$B$14,0),MATCH(YEAR(P$9),Fuel_Properties!$B$3:$EI$3,0))/1000</f>
        <v>1.8099602100000001</v>
      </c>
      <c r="Q27" s="53">
        <f>SUMPRODUCT(--(Q$9=Quarterly_kt!$B$9:FC$9),Quarterly_kt!$B27:FC27)*INDEX(Fuel_Properties!$B$3:$IV$14,MATCH("GCV_Jet/Kero",Fuel_Properties!$B$3:$B$14,0),MATCH(YEAR(Q$9),Fuel_Properties!$B$3:$EI$3,0))/1000</f>
        <v>3.5138258599999999</v>
      </c>
      <c r="R27" s="53">
        <f>SUMPRODUCT(--(R$9=Quarterly_kt!$B$9:FC$9),Quarterly_kt!$B27:FC27)*INDEX(Fuel_Properties!$B$3:$IV$14,MATCH("GCV_Jet/Kero",Fuel_Properties!$B$3:$B$14,0),MATCH(YEAR(R$9),Fuel_Properties!$B$3:$EI$3,0))/1000</f>
        <v>3.1581215899999999</v>
      </c>
      <c r="S27" s="53">
        <f>SUMPRODUCT(--(S$9=Quarterly_kt!$B$9:FC$9),Quarterly_kt!$B27:FC27)*INDEX(Fuel_Properties!$B$3:$IV$14,MATCH("GCV_Jet/Kero",Fuel_Properties!$B$3:$B$14,0),MATCH(YEAR(S$9),Fuel_Properties!$B$3:$EI$3,0))/1000</f>
        <v>3.1404082499999997</v>
      </c>
      <c r="T27" s="53">
        <f>SUMPRODUCT(--(T$9=Quarterly_kt!$B$9:FC$9),Quarterly_kt!$B27:FC27)*INDEX(Fuel_Properties!$B$3:$IV$14,MATCH("GCV_Jet/Kero",Fuel_Properties!$B$3:$B$14,0),MATCH(YEAR(T$9),Fuel_Properties!$B$3:$EI$3,0))/1000</f>
        <v>3.7101100699999998</v>
      </c>
      <c r="U27" s="53">
        <f>SUMPRODUCT(--(U$9=Quarterly_kt!$B$9:FC$9),Quarterly_kt!$B27:FC27)*INDEX(Fuel_Properties!$B$3:$IV$14,MATCH("GCV_Jet/Kero",Fuel_Properties!$B$3:$B$14,0),MATCH(YEAR(U$9),Fuel_Properties!$B$3:$EI$3,0))/1000</f>
        <v>3.4746432099999991</v>
      </c>
      <c r="V27" s="53">
        <f>SUMPRODUCT(--(V$9=Quarterly_kt!$B$9:FC$9),Quarterly_kt!$B27:FC27)*INDEX(Fuel_Properties!$B$3:$IV$14,MATCH("GCV_Jet/Kero",Fuel_Properties!$B$3:$B$14,0),MATCH(YEAR(V$9),Fuel_Properties!$B$3:$EI$3,0))/1000</f>
        <v>3.3668793299999997</v>
      </c>
      <c r="W27" s="53">
        <f>SUMPRODUCT(--(W$9=Quarterly_kt!$B$9:FC$9),Quarterly_kt!$B27:FC27)*INDEX(Fuel_Properties!$B$3:$IV$14,MATCH("GCV_Jet/Kero",Fuel_Properties!$B$3:$B$14,0),MATCH(YEAR(W$9),Fuel_Properties!$B$3:$EI$3,0))/1000</f>
        <v>4.3262282599999997</v>
      </c>
      <c r="X27" s="53">
        <f>SUMPRODUCT(--(X$9=Quarterly_kt!$B$9:FC$9),Quarterly_kt!$B27:FC27)*INDEX(Fuel_Properties!$B$3:$IV$14,MATCH("GCV_Jet/Kero",Fuel_Properties!$B$3:$B$14,0),MATCH(YEAR(X$9),Fuel_Properties!$B$3:$EI$3,0))/1000</f>
        <v>2.6029335799999997</v>
      </c>
      <c r="Y27" s="53">
        <f>SUMPRODUCT(--(Y$9=Quarterly_kt!$B$9:FC$9),Quarterly_kt!$B27:FC27)*INDEX(Fuel_Properties!$B$3:$IV$14,MATCH("GCV_Jet/Kero",Fuel_Properties!$B$3:$B$14,0),MATCH(YEAR(Y$9),Fuel_Properties!$B$3:$EI$3,0))/1000</f>
        <v>4.7113311099999997</v>
      </c>
      <c r="Z27" s="53">
        <f>SUMPRODUCT(--(Z$9=Quarterly_kt!$B$9:FC$9),Quarterly_kt!$B27:FC27)*INDEX(Fuel_Properties!$B$3:$IV$14,MATCH("GCV_Jet/Kero",Fuel_Properties!$B$3:$B$14,0),MATCH(YEAR(Z$9),Fuel_Properties!$B$3:$EI$3,0))/1000</f>
        <v>3.3889050799999998</v>
      </c>
      <c r="AA27" s="53">
        <f>SUMPRODUCT(--(AA$9=Quarterly_kt!$B$9:FC$9),Quarterly_kt!$B27:FC27)*INDEX(Fuel_Properties!$B$3:$IV$14,MATCH("GCV_Jet/Kero",Fuel_Properties!$B$3:$B$14,0),MATCH(YEAR(AA$9),Fuel_Properties!$B$3:$EI$3,0))/1000</f>
        <v>3.1003445700000003</v>
      </c>
      <c r="AB27" s="53">
        <f>SUMPRODUCT(--(AB$9=Quarterly_kt!$B$9:FC$9),Quarterly_kt!$B27:FC27)*INDEX(Fuel_Properties!$B$3:$IV$14,MATCH("GCV_Jet/Kero",Fuel_Properties!$B$3:$B$14,0),MATCH(YEAR(AB$9),Fuel_Properties!$B$3:$EI$3,0))/1000</f>
        <v>4.7813034400000003</v>
      </c>
      <c r="AC27" s="53">
        <f>SUMPRODUCT(--(AC$9=Quarterly_kt!$B$9:FC$9),Quarterly_kt!$B27:FC27)*INDEX(Fuel_Properties!$B$3:$IV$14,MATCH("GCV_Jet/Kero",Fuel_Properties!$B$3:$B$14,0),MATCH(YEAR(AC$9),Fuel_Properties!$B$3:$EI$3,0))/1000</f>
        <v>3.2413093699999993</v>
      </c>
      <c r="AD27" s="53">
        <f>SUMPRODUCT(--(AD$9=Quarterly_kt!$B$9:FC$9),Quarterly_kt!$B27:FC27)*INDEX(Fuel_Properties!$B$3:$IV$14,MATCH("GCV_Jet/Kero",Fuel_Properties!$B$3:$B$14,0),MATCH(YEAR(AD$9),Fuel_Properties!$B$3:$EI$3,0))/1000</f>
        <v>3.00574977</v>
      </c>
      <c r="AE27" s="53">
        <f>SUMPRODUCT(--(AE$9=Quarterly_kt!$B$9:FC$9),Quarterly_kt!$B27:FC27)*INDEX(Fuel_Properties!$B$3:$IV$14,MATCH("GCV_Jet/Kero",Fuel_Properties!$B$3:$B$14,0),MATCH(YEAR(AE$9),Fuel_Properties!$B$3:$EI$3,0))/1000</f>
        <v>3.8518167900000004</v>
      </c>
      <c r="AF27" s="53">
        <f>SUMPRODUCT(--(AF$9=Quarterly_kt!$B$9:FC$9),Quarterly_kt!$B27:FC27)*INDEX(Fuel_Properties!$B$3:$IV$14,MATCH("GCV_Jet/Kero",Fuel_Properties!$B$3:$B$14,0),MATCH(YEAR(AF$9),Fuel_Properties!$B$3:$EI$3,0))/1000</f>
        <v>2.4694343499999993</v>
      </c>
      <c r="AG27" s="53">
        <f>SUMPRODUCT(--(AG$9=Quarterly_kt!$B$9:FC$9),Quarterly_kt!$B27:FC27)*INDEX(Fuel_Properties!$B$3:$IV$14,MATCH("GCV_Jet/Kero",Fuel_Properties!$B$3:$B$14,0),MATCH(YEAR(AG$9),Fuel_Properties!$B$3:$EI$3,0))/1000</f>
        <v>3.9852696499999993</v>
      </c>
      <c r="AH27" s="53">
        <f>SUMPRODUCT(--(AH$9=Quarterly_kt!$B$9:FC$9),Quarterly_kt!$B27:FC27)*INDEX(Fuel_Properties!$B$3:$IV$14,MATCH("GCV_Jet/Kero",Fuel_Properties!$B$3:$B$14,0),MATCH(YEAR(AH$9),Fuel_Properties!$B$3:$EI$3,0))/1000</f>
        <v>2.9611418299999999</v>
      </c>
      <c r="AI27" s="53">
        <f>SUMPRODUCT(--(AI$9=Quarterly_kt!$B$9:FC$9),Quarterly_kt!$B27:FC27)*INDEX(Fuel_Properties!$B$3:$IV$14,MATCH("GCV_Jet/Kero",Fuel_Properties!$B$3:$B$14,0),MATCH(YEAR(AI$9),Fuel_Properties!$B$3:$EI$3,0))/1000</f>
        <v>2.0639286999999999</v>
      </c>
      <c r="AJ27" s="53">
        <f>SUMPRODUCT(--(AJ$9=Quarterly_kt!$B$9:FC$9),Quarterly_kt!$B27:FC27)*INDEX(Fuel_Properties!$B$3:$IV$14,MATCH("GCV_Jet/Kero",Fuel_Properties!$B$3:$B$14,0),MATCH(YEAR(AJ$9),Fuel_Properties!$B$3:$EI$3,0))/1000</f>
        <v>3.1822339900000003</v>
      </c>
      <c r="AK27" s="53">
        <f>SUMPRODUCT(--(AK$9=Quarterly_kt!$B$9:FC$9),Quarterly_kt!$B27:FC27)*INDEX(Fuel_Properties!$B$3:$IV$14,MATCH("GCV_Jet/Kero",Fuel_Properties!$B$3:$B$14,0),MATCH(YEAR(AK$9),Fuel_Properties!$B$3:$EI$3,0))/1000</f>
        <v>4.1108396099999993</v>
      </c>
      <c r="AL27" s="53">
        <f>SUMPRODUCT(--(AL$9=Quarterly_kt!$B$9:FC$9),Quarterly_kt!$B27:FC27)*INDEX(Fuel_Properties!$B$3:$IV$14,MATCH("GCV_Jet/Kero",Fuel_Properties!$B$3:$B$14,0),MATCH(YEAR(AL$9),Fuel_Properties!$B$3:$EI$3,0))/1000</f>
        <v>3.149172179999999</v>
      </c>
      <c r="AM27" s="53">
        <f>SUMPRODUCT(--(AM$9=Quarterly_kt!$B$9:FC$9),Quarterly_kt!$B27:FC27)*INDEX(Fuel_Properties!$B$3:$IV$14,MATCH("GCV_Jet/Kero",Fuel_Properties!$B$3:$B$14,0),MATCH(YEAR(AM$9),Fuel_Properties!$B$3:$EI$3,0))/1000</f>
        <v>2.7873934400000002</v>
      </c>
      <c r="AN27" s="53">
        <f>SUMPRODUCT(--(AN$9=Quarterly_kt!$B$9:FC$9),Quarterly_kt!$B27:FC27)*INDEX(Fuel_Properties!$B$3:$IV$14,MATCH("GCV_Jet/Kero",Fuel_Properties!$B$3:$B$14,0),MATCH(YEAR(AN$9),Fuel_Properties!$B$3:$EI$3,0))/1000</f>
        <v>2.45274115</v>
      </c>
      <c r="AO27" s="53">
        <f>SUMPRODUCT(--(AO$9=Quarterly_kt!$B$9:FC$9),Quarterly_kt!$B27:FC27)*INDEX(Fuel_Properties!$B$3:$IV$14,MATCH("GCV_Jet/Kero",Fuel_Properties!$B$3:$B$14,0),MATCH(YEAR(AO$9),Fuel_Properties!$B$3:$EI$3,0))/1000</f>
        <v>3.4130638499999999</v>
      </c>
      <c r="AP27" s="53">
        <f>SUMPRODUCT(--(AP$9=Quarterly_kt!$B$9:FC$9),Quarterly_kt!$B27:FC27)*INDEX(Fuel_Properties!$B$3:$IV$14,MATCH("GCV_Jet/Kero",Fuel_Properties!$B$3:$B$14,0),MATCH(YEAR(AP$9),Fuel_Properties!$B$3:$EI$3,0))/1000</f>
        <v>2.9815909999999999</v>
      </c>
      <c r="AQ27" s="53">
        <f>SUMPRODUCT(--(AQ$9=Quarterly_kt!$B$9:FC$9),Quarterly_kt!$B27:FC27)*INDEX(Fuel_Properties!$B$3:$IV$14,MATCH("GCV_Jet/Kero",Fuel_Properties!$B$3:$B$14,0),MATCH(YEAR(AQ$9),Fuel_Properties!$B$3:$EI$3,0))/1000</f>
        <v>5.0394915999999998</v>
      </c>
      <c r="AR27" s="53">
        <f>SUMPRODUCT(--(AR$9=Quarterly_kt!$B$9:FC$9),Quarterly_kt!$B27:FC27)*INDEX(Fuel_Properties!$B$3:$IV$14,MATCH("GCV_Jet/Kero",Fuel_Properties!$B$3:$B$14,0),MATCH(YEAR(AR$9),Fuel_Properties!$B$3:$EI$3,0))/1000</f>
        <v>3.9557319599999996</v>
      </c>
      <c r="AS27" s="53">
        <f>SUMPRODUCT(--(AS$9=Quarterly_kt!$B$9:FC$9),Quarterly_kt!$B27:FC27)*INDEX(Fuel_Properties!$B$3:$IV$14,MATCH("GCV_Jet/Kero",Fuel_Properties!$B$3:$B$14,0),MATCH(YEAR(AS$9),Fuel_Properties!$B$3:$EI$3,0))/1000</f>
        <v>2.1939038099999997</v>
      </c>
      <c r="AT27" s="53">
        <f>SUMPRODUCT(--(AT$9=Quarterly_kt!$B$9:FC$9),Quarterly_kt!$B27:FC27)*INDEX(Fuel_Properties!$B$3:$IV$14,MATCH("GCV_Jet/Kero",Fuel_Properties!$B$3:$B$14,0),MATCH(YEAR(AT$9),Fuel_Properties!$B$3:$EI$3,0))/1000</f>
        <v>4.11816607</v>
      </c>
      <c r="AU27" s="53">
        <f>SUMPRODUCT(--(AU$9=Quarterly_kt!$B$9:FC$9),Quarterly_kt!$B27:FC27)*INDEX(Fuel_Properties!$B$3:$IV$14,MATCH("GCV_Jet/Kero",Fuel_Properties!$B$3:$B$14,0),MATCH(YEAR(AU$9),Fuel_Properties!$B$3:$EI$3,0))/1000</f>
        <v>2.83594283</v>
      </c>
      <c r="AV27" s="53">
        <f>SUMPRODUCT(--(AV$9=Quarterly_kt!$B$9:FC$9),Quarterly_kt!$B27:FC27)*INDEX(Fuel_Properties!$B$3:$IV$14,MATCH("GCV_Jet/Kero",Fuel_Properties!$B$3:$B$14,0),MATCH(YEAR(AV$9),Fuel_Properties!$B$3:$EI$3,0))/1000</f>
        <v>4.5329920899999996</v>
      </c>
      <c r="AW27" s="53">
        <f>SUMPRODUCT(--(AW$9=Quarterly_kt!$B$9:FC$9),Quarterly_kt!$B27:FC27)*INDEX(Fuel_Properties!$B$3:$IV$14,MATCH("GCV_Jet/Kero",Fuel_Properties!$B$3:$B$14,0),MATCH(YEAR(AW$9),Fuel_Properties!$B$3:$EI$3,0))/1000</f>
        <v>4.3525664200000005</v>
      </c>
      <c r="AX27" s="53">
        <f>SUMPRODUCT(--(AX$9=Quarterly_kt!$B$9:FC$9),Quarterly_kt!$B27:FC27)*INDEX(Fuel_Properties!$B$3:$IV$14,MATCH("GCV_Jet/Kero",Fuel_Properties!$B$3:$B$14,0),MATCH(YEAR(AX$9),Fuel_Properties!$B$3:$EI$3,0))/1000</f>
        <v>4.7861259200000008</v>
      </c>
      <c r="AY27" s="53">
        <f>SUMPRODUCT(--(AY$9=Quarterly_kt!$B$9:FC$9),Quarterly_kt!$B27:FC27)*INDEX(Fuel_Properties!$B$3:$IV$14,MATCH("GCV_Jet/Kero",Fuel_Properties!$B$3:$B$14,0),MATCH(YEAR(AY$9),Fuel_Properties!$B$3:$EI$3,0))/1000</f>
        <v>3.6237227599999997</v>
      </c>
      <c r="AZ27" s="53">
        <f>SUMPRODUCT(--(AZ$9=Quarterly_kt!$B$9:FC$9),Quarterly_kt!$B27:FC27)*INDEX(Fuel_Properties!$B$3:$IV$14,MATCH("GCV_Jet/Kero",Fuel_Properties!$B$3:$B$14,0),MATCH(YEAR(AZ$9),Fuel_Properties!$B$3:$EI$3,0))/1000</f>
        <v>5.8118303199999994</v>
      </c>
      <c r="BA27" s="53">
        <f>SUMPRODUCT(--(BA$9=Quarterly_kt!$B$9:FC$9),Quarterly_kt!$B27:FC27)*INDEX(Fuel_Properties!$B$3:$IV$14,MATCH("GCV_Jet/Kero",Fuel_Properties!$B$3:$B$14,0),MATCH(YEAR(BA$9),Fuel_Properties!$B$3:$EI$3,0))/1000</f>
        <v>2.5498399300000001</v>
      </c>
      <c r="BB27" s="53">
        <f>SUMPRODUCT(--(BB$9=Quarterly_kt!$B$9:FC$9),Quarterly_kt!$B27:FC27)*INDEX(Fuel_Properties!$B$3:$IV$14,MATCH("GCV_Jet/Kero",Fuel_Properties!$B$3:$B$14,0),MATCH(YEAR(BB$9),Fuel_Properties!$B$3:$EI$3,0))/1000</f>
        <v>2.71616912</v>
      </c>
      <c r="BC27" s="53">
        <f>SUMPRODUCT(--(BC$9=Quarterly_kt!$B$9:FC$9),Quarterly_kt!$B27:FC27)*INDEX(Fuel_Properties!$B$3:$IV$14,MATCH("GCV_Jet/Kero",Fuel_Properties!$B$3:$B$14,0),MATCH(YEAR(BC$9),Fuel_Properties!$B$3:$EI$3,0))/1000</f>
        <v>0.27200641999999997</v>
      </c>
      <c r="BD27" s="53">
        <f>SUMPRODUCT(--(BD$9=Quarterly_kt!$B$9:FC$9),Quarterly_kt!$B27:FC27)*INDEX(Fuel_Properties!$B$3:$IV$14,MATCH("GCV_Jet/Kero",Fuel_Properties!$B$3:$B$14,0),MATCH(YEAR(BD$9),Fuel_Properties!$B$3:$EI$3,0))/1000</f>
        <v>0.32523917999999996</v>
      </c>
      <c r="BE27" s="53">
        <f>SUMPRODUCT(--(BE$9=Quarterly_kt!$B$9:FC$9),Quarterly_kt!$B27:FC27)*INDEX(Fuel_Properties!$B$3:$IV$14,MATCH("GCV_Jet/Kero",Fuel_Properties!$B$3:$B$14,0),MATCH(YEAR(BE$9),Fuel_Properties!$B$3:$EI$3,0))/1000</f>
        <v>0.11917089999999998</v>
      </c>
      <c r="BF27" s="53">
        <f>SUMPRODUCT(--(BF$9=Quarterly_kt!$B$9:FC$9),Quarterly_kt!$B27:FC27)*INDEX(Fuel_Properties!$B$3:$IV$14,MATCH("GCV_Jet/Kero",Fuel_Properties!$B$3:$B$14,0),MATCH(YEAR(BF$9),Fuel_Properties!$B$3:$EI$3,0))/1000</f>
        <v>1.7156899999999997E-3</v>
      </c>
      <c r="BG27" s="53">
        <f>SUMPRODUCT(--(BG$9=Quarterly_kt!$B$9:FC$9),Quarterly_kt!$B27:FC27)*INDEX(Fuel_Properties!$B$3:$IV$14,MATCH("GCV_Jet/Kero",Fuel_Properties!$B$3:$B$14,0),MATCH(YEAR(BG$9),Fuel_Properties!$B$3:$EI$3,0))/1000</f>
        <v>0.13479758999999999</v>
      </c>
      <c r="BH27" s="53">
        <f>SUMPRODUCT(--(BH$9=Quarterly_kt!$B$9:FC$9),Quarterly_kt!$B27:FC27)*INDEX(Fuel_Properties!$B$3:$IV$14,MATCH("GCV_Jet/Kero",Fuel_Properties!$B$3:$B$14,0),MATCH(YEAR(BH$9),Fuel_Properties!$B$3:$EI$3,0))/1000</f>
        <v>0.19354838000000002</v>
      </c>
      <c r="BI27" s="53">
        <f>SUMPRODUCT(--(BI$9=Quarterly_kt!$B$9:FC$9),Quarterly_kt!$B27:FC27)*INDEX(Fuel_Properties!$B$3:$IV$14,MATCH("GCV_Jet/Kero",Fuel_Properties!$B$3:$B$14,0),MATCH(YEAR(BI$9),Fuel_Properties!$B$3:$EI$3,0))/1000</f>
        <v>1.76206E-3</v>
      </c>
      <c r="BJ27" s="53">
        <f>SUMPRODUCT(--(BJ$9=Quarterly_kt!$B$9:FC$9),Quarterly_kt!$B27:FC27)*INDEX(Fuel_Properties!$B$3:$IV$14,MATCH("GCV_Jet/Kero",Fuel_Properties!$B$3:$B$14,0),MATCH(YEAR(BJ$9),Fuel_Properties!$B$3:$EI$3,0))/1000</f>
        <v>0.15872450999999999</v>
      </c>
      <c r="BK27" s="53">
        <f>SUMPRODUCT(--(BK$9=Quarterly_kt!$B$9:FC$9),Quarterly_kt!$B27:FC27)*INDEX(Fuel_Properties!$B$3:$IV$14,MATCH("GCV_Jet/Kero",Fuel_Properties!$B$3:$B$14,0),MATCH(YEAR(BK$9),Fuel_Properties!$B$3:$EI$3,0))/1000</f>
        <v>1.5765800000000002E-3</v>
      </c>
      <c r="BL27" s="53">
        <f>SUMPRODUCT(--(BL$9=Quarterly_kt!$B$9:FC$9),Quarterly_kt!$B27:FC27)*INDEX(Fuel_Properties!$B$3:$IV$14,MATCH("GCV_Jet/Kero",Fuel_Properties!$B$3:$B$14,0),MATCH(YEAR(BL$9),Fuel_Properties!$B$3:$EI$3,0))/1000</f>
        <v>0.17013153</v>
      </c>
      <c r="BM27" s="53">
        <f>SUMPRODUCT(--(BM$9=Quarterly_kt!$B$9:FC$9),Quarterly_kt!$B27:FC27)*INDEX(Fuel_Properties!$B$3:$IV$14,MATCH("GCV_Jet/Kero",Fuel_Properties!$B$3:$B$14,0),MATCH(YEAR(BM$9),Fuel_Properties!$B$3:$EI$3,0))/1000</f>
        <v>0.55328683999999984</v>
      </c>
      <c r="BN27" s="53">
        <f>SUMPRODUCT(--(BN$9=Quarterly_kt!$B$9:FC$9),Quarterly_kt!$B27:FC27)*INDEX(Fuel_Properties!$B$3:$IV$14,MATCH("GCV_Jet/Kero",Fuel_Properties!$B$3:$B$14,0),MATCH(YEAR(BN$9),Fuel_Properties!$B$3:$EI$3,0))/1000</f>
        <v>0</v>
      </c>
      <c r="BO27" s="53">
        <f>SUMPRODUCT(--(BO$9=Quarterly_kt!$B$9:FC$9),Quarterly_kt!$B27:FC27)*INDEX(Fuel_Properties!$B$3:$IV$14,MATCH("GCV_Jet/Kero",Fuel_Properties!$B$3:$B$14,0),MATCH(YEAR(BO$9),Fuel_Properties!$B$3:$EI$3,0))/1000</f>
        <v>0.75244603749056949</v>
      </c>
      <c r="BP27" s="53">
        <f>SUMPRODUCT(--(BP$9=Quarterly_kt!$B$9:FC$9),Quarterly_kt!$B27:FC27)*INDEX(Fuel_Properties!$B$3:$IV$14,MATCH("GCV_Jet/Kero",Fuel_Properties!$B$3:$B$14,0),MATCH(YEAR(BP$9),Fuel_Properties!$B$3:$EI$3,0))/1000</f>
        <v>0.12830579809800982</v>
      </c>
      <c r="BQ27" s="53">
        <f>SUMPRODUCT(--(BQ$9=Quarterly_kt!$B$9:FC$9),Quarterly_kt!$B27:FC27)*INDEX(Fuel_Properties!$B$3:$IV$14,MATCH("GCV_Jet/Kero",Fuel_Properties!$B$3:$B$14,0),MATCH(YEAR(BQ$9),Fuel_Properties!$B$3:$EI$3,0))/1000</f>
        <v>0.16183131021396976</v>
      </c>
      <c r="BR27" s="53">
        <f>SUMPRODUCT(--(BR$9=Quarterly_kt!$B$9:FC$9),Quarterly_kt!$B27:FC27)*INDEX(Fuel_Properties!$B$3:$IV$14,MATCH("GCV_Jet/Kero",Fuel_Properties!$B$3:$B$14,0),MATCH(YEAR(BR$9),Fuel_Properties!$B$3:$EI$3,0))/1000</f>
        <v>3.7107158212730507E-4</v>
      </c>
      <c r="BS27" s="53">
        <f>SUMPRODUCT(--(BS$9=Quarterly_kt!$B$9:FC$9),Quarterly_kt!$B27:FC27)*INDEX(Fuel_Properties!$B$3:$IV$14,MATCH("GCV_Jet/Kero",Fuel_Properties!$B$3:$B$14,0),MATCH(YEAR(BS$9),Fuel_Properties!$B$3:$EI$3,0))/1000</f>
        <v>0.14031144199188722</v>
      </c>
      <c r="BT27" s="53">
        <f>SUMPRODUCT(--(BT$9=Quarterly_kt!$B$9:FC$9),Quarterly_kt!$B27:FC27)*INDEX(Fuel_Properties!$B$3:$IV$14,MATCH("GCV_Jet/Kero",Fuel_Properties!$B$3:$B$14,0),MATCH(YEAR(BT$9),Fuel_Properties!$B$3:$EI$3,0))/1000</f>
        <v>0</v>
      </c>
      <c r="BU27" s="53">
        <f>SUMPRODUCT(--(BU$9=Quarterly_kt!$B$9:FC$9),Quarterly_kt!$B27:FC27)*INDEX(Fuel_Properties!$B$3:$IV$14,MATCH("GCV_Jet/Kero",Fuel_Properties!$B$3:$B$14,0),MATCH(YEAR(BU$9),Fuel_Properties!$B$3:$EI$3,0))/1000</f>
        <v>0</v>
      </c>
      <c r="BV27" s="53">
        <f>SUMPRODUCT(--(BV$9=Quarterly_kt!$B$9:FC$9),Quarterly_kt!$B27:FC27)*INDEX(Fuel_Properties!$B$3:$IV$14,MATCH("GCV_Jet/Kero",Fuel_Properties!$B$3:$B$14,0),MATCH(YEAR(BV$9),Fuel_Properties!$B$3:$EI$3,0))/1000</f>
        <v>0</v>
      </c>
      <c r="BW27" s="53">
        <f>SUMPRODUCT(--(BW$9=Quarterly_kt!$B$9:FC$9),Quarterly_kt!$B27:FC27)*INDEX(Fuel_Properties!$B$3:$IV$14,MATCH("GCV_Jet/Kero",Fuel_Properties!$B$3:$B$14,0),MATCH(YEAR(BW$9),Fuel_Properties!$B$3:$EI$3,0))/1000</f>
        <v>1.0043515458233465</v>
      </c>
      <c r="BX27" s="53">
        <f>SUMPRODUCT(--(BX$9=Quarterly_kt!$B$9:FC$9),Quarterly_kt!$B27:FC27)*INDEX(Fuel_Properties!$B$3:$IV$14,MATCH("GCV_Jet/Kero",Fuel_Properties!$B$3:$B$14,0),MATCH(YEAR(BX$9),Fuel_Properties!$B$3:$EI$3,0))/1000</f>
        <v>0.21035556795348284</v>
      </c>
      <c r="BY27" s="53">
        <f>SUMPRODUCT(--(BY$9=Quarterly_kt!$B$9:FC$9),Quarterly_kt!$B27:FC27)*INDEX(Fuel_Properties!$B$3:$IV$14,MATCH("GCV_Jet/Kero",Fuel_Properties!$B$3:$B$14,0),MATCH(YEAR(BY$9),Fuel_Properties!$B$3:$EI$3,0))/1000</f>
        <v>0.23202687839563516</v>
      </c>
      <c r="BZ27" s="53">
        <f>SUMPRODUCT(--(BZ$9=Quarterly_kt!$B$9:FC$9),Quarterly_kt!$B27:FC27)*INDEX(Fuel_Properties!$B$3:$IV$14,MATCH("GCV_Jet/Kero",Fuel_Properties!$B$3:$B$14,0),MATCH(YEAR(BZ$9),Fuel_Properties!$B$3:$EI$3,0))/1000</f>
        <v>1.2564452680150958E-2</v>
      </c>
      <c r="CA27" s="53">
        <f>SUMPRODUCT(--(CA$9=Quarterly_kt!$B$9:FC$9),Quarterly_kt!$B27:FC27)*INDEX(Fuel_Properties!$B$3:$IV$14,MATCH("GCV_Jet/Kero",Fuel_Properties!$B$3:$B$14,0),MATCH(YEAR(CA$9),Fuel_Properties!$B$3:$EI$3,0))/1000</f>
        <v>4.7197833315105811E-2</v>
      </c>
      <c r="CB27" s="53">
        <f>SUMPRODUCT(--(CB$9=Quarterly_kt!$B$9:FC$9),Quarterly_kt!$B27:FC27)*INDEX(Fuel_Properties!$B$3:$IV$14,MATCH("GCV_Jet/Kero",Fuel_Properties!$B$3:$B$14,0),MATCH(YEAR(CB$9),Fuel_Properties!$B$3:$EI$3,0))/1000</f>
        <v>8.8090258643124799E-4</v>
      </c>
      <c r="CC27" s="53">
        <f>SUMPRODUCT(--(CC$9=Quarterly_kt!$B$9:FC$9),Quarterly_kt!$B27:FC27)*INDEX(Fuel_Properties!$B$3:$IV$14,MATCH("GCV_Jet/Kero",Fuel_Properties!$B$3:$B$14,0),MATCH(YEAR(CC$9),Fuel_Properties!$B$3:$EI$3,0))/1000</f>
        <v>0</v>
      </c>
      <c r="CD27" s="53">
        <f>SUMPRODUCT(--(CD$9=Quarterly_kt!$B$9:FC$9),Quarterly_kt!$B27:FC27)*INDEX(Fuel_Properties!$B$3:$IV$14,MATCH("GCV_Jet/Kero",Fuel_Properties!$B$3:$B$14,0),MATCH(YEAR(CD$9),Fuel_Properties!$B$3:$EI$3,0))/1000</f>
        <v>9.2683716709410875E-4</v>
      </c>
      <c r="CE27" s="53">
        <f>SUMPRODUCT(--(CE$9=Quarterly_kt!$B$9:FC$9),Quarterly_kt!$B27:FC27)*INDEX(Fuel_Properties!$B$3:$IV$14,MATCH("GCV_Jet/Kero",Fuel_Properties!$B$3:$B$14,0),MATCH(YEAR(CE$9),Fuel_Properties!$B$3:$EI$3,0))/1000</f>
        <v>0.27990482446242082</v>
      </c>
      <c r="CF27" s="53">
        <f>SUMPRODUCT(--(CF$9=Quarterly_kt!$B$9:FC$9),Quarterly_kt!$B27:FC27)*INDEX(Fuel_Properties!$B$3:$IV$14,MATCH("GCV_Jet/Kero",Fuel_Properties!$B$3:$B$14,0),MATCH(YEAR(CF$9),Fuel_Properties!$B$3:$EI$3,0))/1000</f>
        <v>8.1098252120734536E-3</v>
      </c>
      <c r="CG27" s="53">
        <f>SUMPRODUCT(--(CG$9=Quarterly_kt!$B$9:FC$9),Quarterly_kt!$B27:FC27)*INDEX(Fuel_Properties!$B$3:$IV$14,MATCH("GCV_Jet/Kero",Fuel_Properties!$B$3:$B$14,0),MATCH(YEAR(CG$9),Fuel_Properties!$B$3:$EI$3,0))/1000</f>
        <v>0</v>
      </c>
      <c r="CH27" s="53">
        <f>SUMPRODUCT(--(CH$9=Quarterly_kt!$B$9:FC$9),Quarterly_kt!$B27:FC27)*INDEX(Fuel_Properties!$B$3:$IV$14,MATCH("GCV_Jet/Kero",Fuel_Properties!$B$3:$B$14,0),MATCH(YEAR(CH$9),Fuel_Properties!$B$3:$EI$3,0))/1000</f>
        <v>0.85371497418404962</v>
      </c>
      <c r="CI27" s="53">
        <f>SUMPRODUCT(--(CI$9=Quarterly_kt!$B$9:FC$9),Quarterly_kt!$B27:FC27)*INDEX(Fuel_Properties!$B$3:$IV$14,MATCH("GCV_Jet/Kero",Fuel_Properties!$B$3:$B$14,0),MATCH(YEAR(CI$9),Fuel_Properties!$B$3:$EI$3,0))/1000</f>
        <v>1.2629034837547153</v>
      </c>
      <c r="CJ27" s="53">
        <f>SUMPRODUCT(--(CJ$9=Quarterly_kt!$B$9:FC$9),Quarterly_kt!$B27:FC27)*INDEX(Fuel_Properties!$B$3:$IV$14,MATCH("GCV_Jet/Kero",Fuel_Properties!$B$3:$B$14,0),MATCH(YEAR(CJ$9),Fuel_Properties!$B$3:$EI$3,0))/1000</f>
        <v>0.39612782369642363</v>
      </c>
      <c r="CK27" s="53">
        <f>SUMPRODUCT(--(CK$9=Quarterly_kt!$B$9:FC$9),Quarterly_kt!$B27:FC27)*INDEX(Fuel_Properties!$B$3:$IV$14,MATCH("GCV_Jet/Kero",Fuel_Properties!$B$3:$B$14,0),MATCH(YEAR(CK$9),Fuel_Properties!$B$3:$EI$3,0))/1000</f>
        <v>0.60231992834934989</v>
      </c>
      <c r="CL27" s="53">
        <f>SUMPRODUCT(--(CL$9=Quarterly_kt!$B$9:FC$9),Quarterly_kt!$B27:FC27)*INDEX(Fuel_Properties!$B$3:$IV$14,MATCH("GCV_Jet/Kero",Fuel_Properties!$B$3:$B$14,0),MATCH(YEAR(CL$9),Fuel_Properties!$B$3:$EI$3,0))/1000</f>
        <v>0.25389952200547578</v>
      </c>
      <c r="CM27" s="53">
        <f>SUMPRODUCT(--(CM$9=Quarterly_kt!$B$9:FC$9),Quarterly_kt!$B27:FC27)*INDEX(Fuel_Properties!$B$3:$IV$14,MATCH("GCV_Jet/Kero",Fuel_Properties!$B$3:$B$14,0),MATCH(YEAR(CM$9),Fuel_Properties!$B$3:$EI$3,0))/1000</f>
        <v>1.9312648772952956</v>
      </c>
      <c r="CN27" s="53">
        <f>SUMPRODUCT(--(CN$9=Quarterly_kt!$B$9:FC$9),Quarterly_kt!$B27:FC27)*INDEX(Fuel_Properties!$B$3:$IV$14,MATCH("GCV_Jet/Kero",Fuel_Properties!$B$3:$B$14,0),MATCH(YEAR(CN$9),Fuel_Properties!$B$3:$EI$3,0))/1000</f>
        <v>2.004732887671516</v>
      </c>
      <c r="CO27" s="53">
        <f>SUMPRODUCT(--(CO$9=Quarterly_kt!$B$9:FC$9),Quarterly_kt!$B27:FC27)*INDEX(Fuel_Properties!$B$3:$IV$14,MATCH("GCV_Jet/Kero",Fuel_Properties!$B$3:$B$14,0),MATCH(YEAR(CO$9),Fuel_Properties!$B$3:$EI$3,0))/1000</f>
        <v>0.16252715393681424</v>
      </c>
      <c r="CP27" s="53">
        <f>SUMPRODUCT(--(CP$9=Quarterly_kt!$B$9:FC$9),Quarterly_kt!$B27:FC27)*INDEX(Fuel_Properties!$B$3:$IV$14,MATCH("GCV_Jet/Kero",Fuel_Properties!$B$3:$B$14,0),MATCH(YEAR(CP$9),Fuel_Properties!$B$3:$EI$3,0))/1000</f>
        <v>2.1202811038414575</v>
      </c>
      <c r="CQ27" s="53">
        <f>SUMPRODUCT(--(CQ$9=Quarterly_kt!$B$9:FC$9),Quarterly_kt!$B27:FC27)*INDEX(Fuel_Properties!$B$3:$IV$14,MATCH("GCV_Jet/Kero",Fuel_Properties!$B$3:$B$14,0),MATCH(YEAR(CQ$9),Fuel_Properties!$B$3:$EI$3,0))/1000</f>
        <v>1.7081933527682667</v>
      </c>
      <c r="CR27" s="53">
        <f>SUMPRODUCT(--(CR$9=Quarterly_kt!$B$9:FC$9),Quarterly_kt!$B27:FC27)*INDEX(Fuel_Properties!$B$3:$IV$14,MATCH("GCV_Jet/Kero",Fuel_Properties!$B$3:$B$14,0),MATCH(YEAR(CR$9),Fuel_Properties!$B$3:$EI$3,0))/1000</f>
        <v>0.51940564690735747</v>
      </c>
      <c r="CS27" s="53">
        <f>SUMPRODUCT(--(CS$9=Quarterly_kt!$B$9:FC$9),Quarterly_kt!$B27:FC27)*INDEX(Fuel_Properties!$B$3:$IV$14,MATCH("GCV_Jet/Kero",Fuel_Properties!$B$3:$B$14,0),MATCH(YEAR(CS$9),Fuel_Properties!$B$3:$EI$3,0))/1000</f>
        <v>0.52505639498321788</v>
      </c>
      <c r="CT27" s="53">
        <f>SUMPRODUCT(--(CT$9=Quarterly_kt!$B$9:FC$9),Quarterly_kt!$B27:FC27)*INDEX(Fuel_Properties!$B$3:$IV$14,MATCH("GCV_Jet/Kero",Fuel_Properties!$B$3:$B$14,0),MATCH(YEAR(CT$9),Fuel_Properties!$B$3:$EI$3,0))/1000</f>
        <v>1.7467775077910463</v>
      </c>
      <c r="CU27" s="53">
        <f>SUMPRODUCT(--(CU$9=Quarterly_kt!$B$9:FC$9),Quarterly_kt!$B27:FC27)*INDEX(Fuel_Properties!$B$3:$IV$14,MATCH("GCV_Jet/Kero",Fuel_Properties!$B$3:$B$14,0),MATCH(YEAR(CU$9),Fuel_Properties!$B$3:$EI$3,0))/1000</f>
        <v>1.2131658993182957</v>
      </c>
      <c r="CV27" s="53">
        <f>SUMPRODUCT(--(CV$9=Quarterly_kt!$B$9:FC$9),Quarterly_kt!$B27:FC27)*INDEX(Fuel_Properties!$B$3:$IV$14,MATCH("GCV_Jet/Kero",Fuel_Properties!$B$3:$B$14,0),MATCH(YEAR(CV$9),Fuel_Properties!$B$3:$EI$3,0))/1000</f>
        <v>0.88046840843041141</v>
      </c>
      <c r="CW27" s="53">
        <f>SUMPRODUCT(--(CW$9=Quarterly_kt!$B$9:FC$9),Quarterly_kt!$B27:FC27)*INDEX(Fuel_Properties!$B$3:$IV$14,MATCH("GCV_Jet/Kero",Fuel_Properties!$B$3:$B$14,0),MATCH(YEAR(CW$9),Fuel_Properties!$B$3:$EI$3,0))/1000</f>
        <v>9.9161435740297038E-2</v>
      </c>
      <c r="CX27" s="53">
        <f>SUMPRODUCT(--(CX$9=Quarterly_kt!$B$9:FC$9),Quarterly_kt!$B27:FC27)*INDEX(Fuel_Properties!$B$3:$IV$14,MATCH("GCV_Jet/Kero",Fuel_Properties!$B$3:$B$14,0),MATCH(YEAR(CX$9),Fuel_Properties!$B$3:$EI$3,0))/1000</f>
        <v>1.9191767549198258</v>
      </c>
      <c r="CY27" s="53">
        <f>SUMPRODUCT(--(CY$9=Quarterly_kt!$B$9:FC$9),Quarterly_kt!$B27:FC27)*INDEX(Fuel_Properties!$B$3:$IV$14,MATCH("GCV_Jet/Kero",Fuel_Properties!$B$3:$B$14,0),MATCH(YEAR(CY$9),Fuel_Properties!$B$3:$EI$3,0))/1000</f>
        <v>0.87996985313617682</v>
      </c>
      <c r="CZ27" s="53">
        <f>SUMPRODUCT(--(CZ$9=Quarterly_kt!$B$9:FC$9),Quarterly_kt!$B27:FC27)*INDEX(Fuel_Properties!$B$3:$IV$14,MATCH("GCV_Jet/Kero",Fuel_Properties!$B$3:$B$14,0),MATCH(YEAR(CZ$9),Fuel_Properties!$B$3:$EI$3,0))/1000</f>
        <v>0.46419451274327095</v>
      </c>
      <c r="DA27" s="53">
        <f>SUMPRODUCT(--(DA$9=Quarterly_kt!$B$9:FC$9),Quarterly_kt!$B27:FC27)*INDEX(Fuel_Properties!$B$3:$IV$14,MATCH("GCV_Jet/Kero",Fuel_Properties!$B$3:$B$14,0),MATCH(YEAR(DA$9),Fuel_Properties!$B$3:$EI$3,0))/1000</f>
        <v>1.4014248976169255</v>
      </c>
      <c r="DB27" s="53">
        <f>SUMPRODUCT(--(DB$9=Quarterly_kt!$B$9:FC$9),Quarterly_kt!$B27:FC27)*INDEX(Fuel_Properties!$B$3:$IV$14,MATCH("GCV_Jet/Kero",Fuel_Properties!$B$3:$B$14,0),MATCH(YEAR(DB$9),Fuel_Properties!$B$3:$EI$3,0))/1000</f>
        <v>1.8874660668541658</v>
      </c>
      <c r="DC27" s="53">
        <f>SUMPRODUCT(--(DC$9=Quarterly_kt!$B$9:FC$9),Quarterly_kt!$B27:FC27)*INDEX(Fuel_Properties!$B$3:$IV$14,MATCH("GCV_Jet/Kero",Fuel_Properties!$B$3:$B$14,0),MATCH(YEAR(DC$9),Fuel_Properties!$B$3:$EI$3,0))/1000</f>
        <v>1.2234303888539748</v>
      </c>
      <c r="DD27" s="53">
        <f>SUMPRODUCT(--(DD$9=Quarterly_kt!$B$9:FC$9),Quarterly_kt!$B27:FC27)*INDEX(Fuel_Properties!$B$3:$IV$14,MATCH("GCV_Jet/Kero",Fuel_Properties!$B$3:$B$14,0),MATCH(YEAR(DD$9),Fuel_Properties!$B$3:$EI$3,0))/1000</f>
        <v>0.92586919340849339</v>
      </c>
      <c r="DE27" s="53">
        <f>SUMPRODUCT(--(DE$9=Quarterly_kt!$B$9:FC$9),Quarterly_kt!$B27:FC27)*INDEX(Fuel_Properties!$B$3:$IV$14,MATCH("GCV_Jet/Kero",Fuel_Properties!$B$3:$B$14,0),MATCH(YEAR(DE$9),Fuel_Properties!$B$3:$EI$3,0))/1000</f>
        <v>0.655300190901838</v>
      </c>
      <c r="DF27" s="53">
        <f>SUMPRODUCT(--(DF$9=Quarterly_kt!$B$9:FC$9),Quarterly_kt!$B27:FC27)*INDEX(Fuel_Properties!$B$3:$IV$14,MATCH("GCV_Jet/Kero",Fuel_Properties!$B$3:$B$14,0),MATCH(YEAR(DF$9),Fuel_Properties!$B$3:$EI$3,0))/1000</f>
        <v>1.0476677057021755</v>
      </c>
      <c r="DG27" s="53">
        <f>SUMPRODUCT(--(DG$9=Quarterly_kt!$B$9:FC$9),Quarterly_kt!$B27:FC27)*INDEX(Fuel_Properties!$B$3:$IV$14,MATCH("GCV_Jet/Kero",Fuel_Properties!$B$3:$B$14,0),MATCH(YEAR(DG$9),Fuel_Properties!$B$3:$EI$3,0))/1000</f>
        <v>1.7823903009553235</v>
      </c>
      <c r="DH27" s="53">
        <f>SUMPRODUCT(--(DH$9=Quarterly_kt!$B$9:FC$9),Quarterly_kt!$B27:FC27)*INDEX(Fuel_Properties!$B$3:$IV$14,MATCH("GCV_Jet/Kero",Fuel_Properties!$B$3:$B$14,0),MATCH(YEAR(DH$9),Fuel_Properties!$B$3:$EI$3,0))/1000</f>
        <v>1.2662575064680788</v>
      </c>
      <c r="DI27" s="53">
        <f>SUMPRODUCT(--(DI$9=Quarterly_kt!$B$9:FC$9),Quarterly_kt!$B27:FC27)*INDEX(Fuel_Properties!$B$3:$IV$14,MATCH("GCV_Jet/Kero",Fuel_Properties!$B$3:$B$14,0),MATCH(YEAR(DI$9),Fuel_Properties!$B$3:$EI$3,0))/1000</f>
        <v>1.3415104912006488</v>
      </c>
      <c r="DJ27" s="53">
        <f>SUMPRODUCT(--(DJ$9=Quarterly_kt!$B$9:FC$9),Quarterly_kt!$B27:FC27)*INDEX(Fuel_Properties!$B$3:$IV$14,MATCH("GCV_Jet/Kero",Fuel_Properties!$B$3:$B$14,0),MATCH(YEAR(DJ$9),Fuel_Properties!$B$3:$EI$3,0))/1000</f>
        <v>1.1673193454817432</v>
      </c>
      <c r="DK27" s="53">
        <f>SUMPRODUCT(--(DK$9=Quarterly_kt!$B$9:FC$9),Quarterly_kt!$B27:FC27)*INDEX(Fuel_Properties!$B$3:$IV$14,MATCH("GCV_Jet/Kero",Fuel_Properties!$B$3:$B$14,0),MATCH(YEAR(DK$9),Fuel_Properties!$B$3:$EI$3,0))/1000</f>
        <v>2.0332038595820485</v>
      </c>
      <c r="DL27" s="53">
        <f>SUMPRODUCT(--(DL$9=Quarterly_kt!$B$9:FC$9),Quarterly_kt!$B27:FC27)*INDEX(Fuel_Properties!$B$3:$IV$14,MATCH("GCV_Jet/Kero",Fuel_Properties!$B$3:$B$14,0),MATCH(YEAR(DL$9),Fuel_Properties!$B$3:$EI$3,0))/1000</f>
        <v>1.0489117443340592</v>
      </c>
      <c r="DM27" s="53">
        <f>SUMPRODUCT(--(DM$9=Quarterly_kt!$B$9:FC$9),Quarterly_kt!$B27:FC27)*INDEX(Fuel_Properties!$B$3:$IV$14,MATCH("GCV_Jet/Kero",Fuel_Properties!$B$3:$B$14,0),MATCH(YEAR(DM$9),Fuel_Properties!$B$3:$EI$3,0))/1000</f>
        <v>0.88676091289530323</v>
      </c>
      <c r="DN27" s="53">
        <f>SUMPRODUCT(--(DN$9=Quarterly_kt!$B$9:FC$9),Quarterly_kt!$B27:FC27)*INDEX(Fuel_Properties!$B$3:$IV$14,MATCH("GCV_Jet/Kero",Fuel_Properties!$B$3:$B$14,0),MATCH(YEAR(DN$9),Fuel_Properties!$B$3:$EI$3,0))/1000</f>
        <v>2.1025485590756694</v>
      </c>
      <c r="DO27" s="53">
        <f>SUMPRODUCT(--(DO$9=Quarterly_kt!$B$9:FC$9),Quarterly_kt!$B27:FC27)*INDEX(Fuel_Properties!$B$3:$IV$14,MATCH("GCV_Jet/Kero",Fuel_Properties!$B$3:$B$14,0),MATCH(YEAR(DO$9),Fuel_Properties!$B$3:$EI$3,0))/1000</f>
        <v>1.3655608599634561</v>
      </c>
      <c r="DP27" s="53">
        <f>SUMPRODUCT(--(DP$9=Quarterly_kt!$B$9:FC$9),Quarterly_kt!$B27:FC27)*INDEX(Fuel_Properties!$B$3:$IV$14,MATCH("GCV_Jet/Kero",Fuel_Properties!$B$3:$B$14,0),MATCH(YEAR(DP$9),Fuel_Properties!$B$3:$EI$3,0))/1000</f>
        <v>1.9334773580435283</v>
      </c>
      <c r="DQ27" s="53">
        <f>SUMPRODUCT(--(DQ$9=Quarterly_kt!$B$9:FC$9),Quarterly_kt!$B27:FC27)*INDEX(Fuel_Properties!$B$3:$IV$14,MATCH("GCV_Jet/Kero",Fuel_Properties!$B$3:$B$14,0),MATCH(YEAR(DQ$9),Fuel_Properties!$B$3:$EI$3,0))/1000</f>
        <v>2.8769381180826064</v>
      </c>
      <c r="DR27" s="53">
        <f>SUMPRODUCT(--(DR$9=Quarterly_kt!$B$9:FC$9),Quarterly_kt!$B27:FC27)*INDEX(Fuel_Properties!$B$3:$IV$14,MATCH("GCV_Jet/Kero",Fuel_Properties!$B$3:$B$14,0),MATCH(YEAR(DR$9),Fuel_Properties!$B$3:$EI$3,0))/1000</f>
        <v>3.0033414123083499</v>
      </c>
      <c r="DS27" s="53">
        <f>SUMPRODUCT(--(DS$9=Quarterly_kt!$B$9:FC$9),Quarterly_kt!$B27:FC27)*INDEX(Fuel_Properties!$B$3:$IV$14,MATCH("GCV_Jet/Kero",Fuel_Properties!$B$3:$B$14,0),MATCH(YEAR(DS$9),Fuel_Properties!$B$3:$EI$3,0))/1000</f>
        <v>4.2191249447299217</v>
      </c>
      <c r="DT27" s="53">
        <f>SUMPRODUCT(--(DT$9=Quarterly_kt!$B$9:FC$9),Quarterly_kt!$B27:FC27)*INDEX(Fuel_Properties!$B$3:$IV$14,MATCH("GCV_Jet/Kero",Fuel_Properties!$B$3:$B$14,0),MATCH(YEAR(DT$9),Fuel_Properties!$B$3:$EI$3,0))/1000</f>
        <v>3.4025290673811157</v>
      </c>
      <c r="DU27" s="53">
        <f>SUMPRODUCT(--(DU$9=Quarterly_kt!$B$9:FC$9),Quarterly_kt!$B27:FC27)*INDEX(Fuel_Properties!$B$3:$IV$14,MATCH("GCV_Jet/Kero",Fuel_Properties!$B$3:$B$14,0),MATCH(YEAR(DU$9),Fuel_Properties!$B$3:$EI$3,0))/1000</f>
        <v>2.4402148975005349</v>
      </c>
      <c r="DV27" s="53">
        <f>SUMPRODUCT(--(DV$9=Quarterly_kt!$B$9:FC$9),Quarterly_kt!$B27:FC27)*INDEX(Fuel_Properties!$B$3:$IV$14,MATCH("GCV_Jet/Kero",Fuel_Properties!$B$3:$B$14,0),MATCH(YEAR(DV$9),Fuel_Properties!$B$3:$EI$3,0))/1000</f>
        <v>3.2912205332643159</v>
      </c>
      <c r="DW27" s="53">
        <f>SUMPRODUCT(--(DW$9=Quarterly_kt!$B$9:FC$9),Quarterly_kt!$B27:FC27)*INDEX(Fuel_Properties!$B$3:$IV$14,MATCH("GCV_Jet/Kero",Fuel_Properties!$B$3:$B$14,0),MATCH(YEAR(DW$9),Fuel_Properties!$B$3:$EI$3,0))/1000</f>
        <v>2.2636918008131195</v>
      </c>
      <c r="DX27" s="53">
        <f>SUMPRODUCT(--(DX$9=Quarterly_kt!$B$9:FC$9),Quarterly_kt!$B27:FC27)*INDEX(Fuel_Properties!$B$3:$IV$14,MATCH("GCV_Jet/Kero",Fuel_Properties!$B$3:$B$14,0),MATCH(YEAR(DX$9),Fuel_Properties!$B$3:$EI$3,0))/1000</f>
        <v>1.6098814052029025</v>
      </c>
      <c r="DY27" s="53">
        <f>SUMPRODUCT(--(DY$9=Quarterly_kt!$B$9:FC$9),Quarterly_kt!$B27:FC27)*INDEX(Fuel_Properties!$B$3:$IV$14,MATCH("GCV_Jet/Kero",Fuel_Properties!$B$3:$B$14,0),MATCH(YEAR(DY$9),Fuel_Properties!$B$3:$EI$3,0))/1000</f>
        <v>2.779075998839267</v>
      </c>
      <c r="DZ27" s="53">
        <f>SUMPRODUCT(--(DZ$9=Quarterly_kt!$B$9:FC$9),Quarterly_kt!$B27:FC27)*INDEX(Fuel_Properties!$B$3:$IV$14,MATCH("GCV_Jet/Kero",Fuel_Properties!$B$3:$B$14,0),MATCH(YEAR(DZ$9),Fuel_Properties!$B$3:$EI$3,0))/1000</f>
        <v>2.3874659733137933</v>
      </c>
      <c r="EA27" s="53">
        <f>SUMPRODUCT(--(EA$9=Quarterly_kt!$B$9:FC$9),Quarterly_kt!$B27:FC27)*INDEX(Fuel_Properties!$B$3:$IV$14,MATCH("GCV_Jet/Kero",Fuel_Properties!$B$3:$B$14,0),MATCH(YEAR(EA$9),Fuel_Properties!$B$3:$EI$3,0))/1000</f>
        <v>1.9655474909834094</v>
      </c>
      <c r="EB27" s="53">
        <f>SUMPRODUCT(--(EB$9=Quarterly_kt!$B$9:FC$9),Quarterly_kt!$B27:FC27)*INDEX(Fuel_Properties!$B$3:$IV$14,MATCH("GCV_Jet/Kero",Fuel_Properties!$B$3:$B$14,0),MATCH(YEAR(EB$9),Fuel_Properties!$B$3:$EI$3,0))/1000</f>
        <v>1.7645965056990687</v>
      </c>
      <c r="EC27" s="53">
        <f>SUMPRODUCT(--(EC$9=Quarterly_kt!$B$9:FC$9),Quarterly_kt!$B27:FC27)*INDEX(Fuel_Properties!$B$3:$IV$14,MATCH("GCV_Jet/Kero",Fuel_Properties!$B$3:$B$14,0),MATCH(YEAR(EC$9),Fuel_Properties!$B$3:$EI$3,0))/1000</f>
        <v>2.8897740952598814</v>
      </c>
      <c r="ED27" s="53">
        <f>SUMPRODUCT(--(ED$9=Quarterly_kt!$B$9:FC$9),Quarterly_kt!$B27:FC27)*INDEX(Fuel_Properties!$B$3:$IV$14,MATCH("GCV_Jet/Kero",Fuel_Properties!$B$3:$B$14,0),MATCH(YEAR(ED$9),Fuel_Properties!$B$3:$EI$3,0))/1000</f>
        <v>2.9699027322477551</v>
      </c>
      <c r="EE27" s="53">
        <f>SUMPRODUCT(--(EE$9=Quarterly_kt!$B$9:FC$9),Quarterly_kt!$B27:FC27)*INDEX(Fuel_Properties!$B$3:$IV$14,MATCH("GCV_Jet/Kero",Fuel_Properties!$B$3:$B$14,0),MATCH(YEAR(EE$9),Fuel_Properties!$B$3:$EI$3,0))/1000</f>
        <v>2.7959068431917591</v>
      </c>
      <c r="EF27" s="53">
        <f>SUMPRODUCT(--(EF$9=Quarterly_kt!$B$9:FC$9),Quarterly_kt!$B27:FC27)*INDEX(Fuel_Properties!$B$3:$IV$14,MATCH("GCV_Jet/Kero",Fuel_Properties!$B$3:$B$14,0),MATCH(YEAR(EF$9),Fuel_Properties!$B$3:$EI$3,0))/1000</f>
        <v>3.0379941096599441</v>
      </c>
      <c r="EG27" s="53">
        <f>SUMPRODUCT(--(EG$9=Quarterly_kt!$B$9:FC$9),Quarterly_kt!$B27:FC27)*INDEX(Fuel_Properties!$B$3:$IV$14,MATCH("GCV_Jet/Kero",Fuel_Properties!$B$3:$B$14,0),MATCH(YEAR(EG$9),Fuel_Properties!$B$3:$EI$3,0))/1000</f>
        <v>2.4264660500633006</v>
      </c>
      <c r="EH27" s="53">
        <f>SUMPRODUCT(--(EH$9=Quarterly_kt!$B$9:FC$9),Quarterly_kt!$B27:FC27)*INDEX(Fuel_Properties!$B$3:$IV$14,MATCH("GCV_Jet/Kero",Fuel_Properties!$B$3:$B$14,0),MATCH(YEAR(EH$9),Fuel_Properties!$B$3:$EI$3,0))/1000</f>
        <v>2.7629978835824889</v>
      </c>
      <c r="EI27" s="53">
        <f>SUMPRODUCT(--(EI$9=Quarterly_kt!$B$9:FC$9),Quarterly_kt!$B27:FC27)*INDEX(Fuel_Properties!$B$3:$IV$14,MATCH("GCV_Jet/Kero",Fuel_Properties!$B$3:$B$14,0),MATCH(YEAR(EI$9),Fuel_Properties!$B$3:$EI$3,0))/1000</f>
        <v>2.9985013890634424</v>
      </c>
      <c r="EJ27" s="53">
        <f>SUMPRODUCT(--(EJ$9=Quarterly_kt!$B$9:FC$9),Quarterly_kt!$B27:FC27)*INDEX(Fuel_Properties!$B$3:$IV$14,MATCH("GCV_Jet/Kero",Fuel_Properties!$B$3:$B$14,0),MATCH(YEAR(EJ$9),Fuel_Properties!$B$3:$EI$3,0))/1000</f>
        <v>2.4716552453055995</v>
      </c>
      <c r="EK27" s="53">
        <f>SUMPRODUCT(--(EK$9=Quarterly_kt!$B$9:FC$9),Quarterly_kt!$B27:FC27)*INDEX(Fuel_Properties!$B$3:$IV$14,MATCH("GCV_Jet/Kero",Fuel_Properties!$B$3:$B$14,0),MATCH(YEAR(EK$9),Fuel_Properties!$B$3:$EI$3,0))/1000</f>
        <v>2.6471628587254123</v>
      </c>
      <c r="EL27" s="53">
        <f>SUMPRODUCT(--(EL$9=Quarterly_kt!$B$9:FC$9),Quarterly_kt!$B27:FC27)*INDEX(Fuel_Properties!$B$3:$IV$14,MATCH("GCV_Jet/Kero",Fuel_Properties!$B$3:$B$14,0),MATCH(YEAR(EL$9),Fuel_Properties!$B$3:$EI$3,0))/1000</f>
        <v>3.196663366843528</v>
      </c>
      <c r="EM27" s="53">
        <f>SUMPRODUCT(--(EM$9=Quarterly_kt!$B$9:FC$9),Quarterly_kt!$B27:FC27)*INDEX(Fuel_Properties!$B$3:$IV$14,MATCH("GCV_Jet/Kero",Fuel_Properties!$B$3:$B$14,0),MATCH(YEAR(EM$9),Fuel_Properties!$B$3:$EI$3,0))/1000</f>
        <v>2.3568455407525986</v>
      </c>
      <c r="EN27" s="53">
        <f>SUMPRODUCT(--(EN$9=Quarterly_kt!$B$9:FC$9),Quarterly_kt!$B27:FC27)*INDEX(Fuel_Properties!$B$3:$IV$14,MATCH("GCV_Jet/Kero",Fuel_Properties!$B$3:$B$14,0),MATCH(YEAR(EN$9),Fuel_Properties!$B$3:$EI$3,0))/1000</f>
        <v>1.2365497985812732</v>
      </c>
      <c r="EO27" s="53">
        <f>SUMPRODUCT(--(EO$9=Quarterly_kt!$B$9:FC$9),Quarterly_kt!$B27:FC27)*INDEX(Fuel_Properties!$B$3:$IV$14,MATCH("GCV_Jet/Kero",Fuel_Properties!$B$3:$B$14,0),MATCH(YEAR(EO$9),Fuel_Properties!$B$3:$EI$3,0))/1000</f>
        <v>1.4813850889474194</v>
      </c>
      <c r="EP27" s="53">
        <f>SUMPRODUCT(--(EP$9=Quarterly_kt!$B$9:FC$9),Quarterly_kt!$B27:FC27)*INDEX(Fuel_Properties!$B$3:$IV$14,MATCH("GCV_Jet/Kero",Fuel_Properties!$B$3:$B$14,0),MATCH(YEAR(EP$9),Fuel_Properties!$B$3:$EI$3,0))/1000</f>
        <v>0.47179743313642347</v>
      </c>
      <c r="EQ27" s="53">
        <f>SUMPRODUCT(--(EQ$9=Quarterly_kt!$B$9:FC$9),Quarterly_kt!$B27:FC27)*INDEX(Fuel_Properties!$B$3:$IV$14,MATCH("GCV_Jet/Kero",Fuel_Properties!$B$3:$B$14,0),MATCH(YEAR(EQ$9),Fuel_Properties!$B$3:$EI$3,0))/1000</f>
        <v>0.65584368176450958</v>
      </c>
      <c r="ER27" s="53">
        <f>SUMPRODUCT(--(ER$9=Quarterly_kt!$B$9:FC$9),Quarterly_kt!$B27:FC27)*INDEX(Fuel_Properties!$B$3:$IV$14,MATCH("GCV_Jet/Kero",Fuel_Properties!$B$3:$B$14,0),MATCH(YEAR(ER$9),Fuel_Properties!$B$3:$EI$3,0))/1000</f>
        <v>0.13706504993790108</v>
      </c>
      <c r="ES27" s="53">
        <f>SUMPRODUCT(--(ES$9=Quarterly_kt!$B$9:FC$9),Quarterly_kt!$B27:FC27)*INDEX(Fuel_Properties!$B$3:$IV$14,MATCH("GCV_Jet/Kero",Fuel_Properties!$B$3:$B$14,0),MATCH(YEAR(ES$9),Fuel_Properties!$B$3:$EI$3,0))/1000</f>
        <v>0.90277778554348709</v>
      </c>
      <c r="ET27" s="53">
        <f>SUMPRODUCT(--(ET$9=Quarterly_kt!$B$9:FC$9),Quarterly_kt!$B27:FC27)*INDEX(Fuel_Properties!$B$3:$IV$14,MATCH("GCV_Jet/Kero",Fuel_Properties!$B$3:$B$14,0),MATCH(YEAR(ET$9),Fuel_Properties!$B$3:$EI$3,0))/1000</f>
        <v>0</v>
      </c>
      <c r="EU27" s="53">
        <f>SUMPRODUCT(--(EU$9=Quarterly_kt!$B$9:FC$9),Quarterly_kt!$B27:FC27)*INDEX(Fuel_Properties!$B$3:$IV$14,MATCH("GCV_Jet/Kero",Fuel_Properties!$B$3:$B$14,0),MATCH(YEAR(EU$9),Fuel_Properties!$B$3:$EI$3,0))/1000</f>
        <v>0.50284096002539047</v>
      </c>
      <c r="EV27" s="53">
        <f>SUMPRODUCT(--(EV$9=Quarterly_kt!$B$9:FC$9),Quarterly_kt!$B27:FC27)*INDEX(Fuel_Properties!$B$3:$IV$14,MATCH("GCV_Jet/Kero",Fuel_Properties!$B$3:$B$14,0),MATCH(YEAR(EV$9),Fuel_Properties!$B$3:$EI$3,0))/1000</f>
        <v>0.16045315268823526</v>
      </c>
      <c r="EW27" s="53">
        <f>SUMPRODUCT(--(EW$9=Quarterly_kt!$B$9:FC$9),Quarterly_kt!$B27:FC27)*INDEX(Fuel_Properties!$B$3:$IV$14,MATCH("GCV_Jet/Kero",Fuel_Properties!$B$3:$B$14,0),MATCH(YEAR(EW$9),Fuel_Properties!$B$3:$EI$3,0))/1000</f>
        <v>0</v>
      </c>
      <c r="EX27" s="53">
        <f>SUMPRODUCT(--(EX$9=Quarterly_kt!$B$9:FC$9),Quarterly_kt!$B27:FC27)*INDEX(Fuel_Properties!$B$3:$IV$14,MATCH("GCV_Jet/Kero",Fuel_Properties!$B$3:$B$14,0),MATCH(YEAR(EX$9),Fuel_Properties!$B$3:$EI$3,0))/1000</f>
        <v>0</v>
      </c>
      <c r="EY27" s="53">
        <f>SUMPRODUCT(--(EY$9=Quarterly_kt!$B$9:FC$9),Quarterly_kt!$B27:FC27)*INDEX(Fuel_Properties!$B$3:$IV$14,MATCH("GCV_Jet/Kero",Fuel_Properties!$B$3:$B$14,0),MATCH(YEAR(EY$9),Fuel_Properties!$B$3:$EI$3,0))/1000</f>
        <v>0.46149223113258658</v>
      </c>
      <c r="EZ27" s="53">
        <f>SUMPRODUCT(--(EZ$9=Quarterly_kt!$B$9:FC$9),Quarterly_kt!$B27:FC27)*INDEX(Fuel_Properties!$B$3:$IV$14,MATCH("GCV_Jet/Kero",Fuel_Properties!$B$3:$B$14,0),MATCH(YEAR(EZ$9),Fuel_Properties!$B$3:$EI$3,0))/1000</f>
        <v>0</v>
      </c>
      <c r="FA27" s="53">
        <f>SUMPRODUCT(--(FA$9=Quarterly_kt!$B$9:FC$9),Quarterly_kt!$B27:FC27)*INDEX(Fuel_Properties!$B$3:$IV$14,MATCH("GCV_Jet/Kero",Fuel_Properties!$B$3:$B$14,0),MATCH(YEAR(FA$9),Fuel_Properties!$B$3:$EI$3,0))/1000</f>
        <v>0.23019199241504348</v>
      </c>
      <c r="FB27" s="53">
        <f>SUMPRODUCT(--(FB$9=Quarterly_kt!$B$9:FC$9),Quarterly_kt!$B27:FC27)*INDEX(Fuel_Properties!$B$3:$IV$14,MATCH("GCV_Jet/Kero",Fuel_Properties!$B$3:$B$14,0),MATCH(YEAR(FB$9),Fuel_Properties!$B$3:$EI$3,0))/1000</f>
        <v>1.3034528631689191</v>
      </c>
      <c r="FC27" s="53">
        <f>SUMPRODUCT(--(FC$9=Quarterly_kt!$B$9:FC$9),Quarterly_kt!$B27:FC27)*INDEX(Fuel_Properties!$B$3:$IV$14,MATCH("GCV_Jet/Kero",Fuel_Properties!$B$3:$B$14,0),MATCH(YEAR(FC$9),Fuel_Properties!$B$3:$EI$3,0))/1000</f>
        <v>0.1848866030508462</v>
      </c>
      <c r="FD27" s="53">
        <f>SUMPRODUCT(--(FD$9=Quarterly_kt!$B$9:FD$9),Quarterly_kt!$B27:FD27)*INDEX(Fuel_Properties!$B$3:$IV$14,MATCH("GCV_Jet/Kero",Fuel_Properties!$B$3:$B$14,0),MATCH(YEAR(FD$9),Fuel_Properties!$B$3:$EI$3,0))/1000</f>
        <v>0.59835019171894255</v>
      </c>
      <c r="FE27" s="53">
        <f>SUMPRODUCT(--(FE$9=Quarterly_kt!$B$9:FE$9),Quarterly_kt!$B27:FE27)*INDEX(Fuel_Properties!$B$3:$IV$14,MATCH("GCV_Jet/Kero",Fuel_Properties!$B$3:$B$14,0),MATCH(YEAR(FE$9),Fuel_Properties!$B$3:$EI$3,0))/1000</f>
        <v>1.2076114207772199</v>
      </c>
      <c r="FF27" s="53">
        <f>SUMPRODUCT(--(FF$9=Quarterly_kt!$B$9:FF$9),Quarterly_kt!$B27:FF27)*INDEX(Fuel_Properties!$B$3:$IV$14,MATCH("GCV_Jet/Kero",Fuel_Properties!$B$3:$B$14,0),MATCH(YEAR(FF$9),Fuel_Properties!$B$3:$EI$3,0))/1000</f>
        <v>1.94799149776489</v>
      </c>
      <c r="FG27" s="53">
        <f>SUMPRODUCT(--(FG$9=Quarterly_kt!$B$9:FG$9),Quarterly_kt!$B27:FG27)*INDEX(Fuel_Properties!$B$3:$IV$14,MATCH("GCV_Jet/Kero",Fuel_Properties!$B$3:$B$14,0),MATCH(YEAR(FG$9),Fuel_Properties!$B$3:$EI$3,0))/1000</f>
        <v>1.7312089622713673</v>
      </c>
      <c r="FH27" s="53">
        <f>SUMPRODUCT(--(FH$9=Quarterly_kt!$B$9:FH$9),Quarterly_kt!$B27:FH27)*INDEX(Fuel_Properties!$B$3:$IV$14,MATCH("GCV_Jet/Kero",Fuel_Properties!$B$3:$B$14,0),MATCH(YEAR(FH$9),Fuel_Properties!$B$3:$EI$3,0))/1000</f>
        <v>0.50134139792957089</v>
      </c>
      <c r="FI27" s="53">
        <f>SUMPRODUCT(--(FI$9=Quarterly_kt!$B$9:FI$9),Quarterly_kt!$B27:FI27)*INDEX(Fuel_Properties!$B$3:$IV$14,MATCH("GCV_Jet/Kero",Fuel_Properties!$B$3:$B$14,0),MATCH(YEAR(FI$9),Fuel_Properties!$B$3:$EI$3,0))/1000</f>
        <v>2.314427491862066</v>
      </c>
      <c r="FJ27" s="53">
        <f>SUMPRODUCT(--(FJ$9=Quarterly_kt!$B$9:FJ$9),Quarterly_kt!$B27:FJ27)*INDEX(Fuel_Properties!$B$3:$IV$14,MATCH("GCV_Jet/Kero",Fuel_Properties!$B$3:$B$14,0),MATCH(YEAR(FJ$9),Fuel_Properties!$B$3:$EI$3,0))/1000</f>
        <v>0.90454165801317932</v>
      </c>
      <c r="FK27" s="53">
        <f>SUMPRODUCT(--(FK$9=Quarterly_kt!$B$9:FK$9),Quarterly_kt!$B27:FK27)*INDEX(Fuel_Properties!$B$3:$IV$14,MATCH("GCV_Jet/Kero",Fuel_Properties!$B$3:$B$14,0),MATCH(YEAR(FK$9),Fuel_Properties!$B$3:$EI$3,0))/1000</f>
        <v>1.7017945607766976</v>
      </c>
      <c r="FL27" s="53">
        <f>SUMPRODUCT(--(FL$9=Quarterly_kt!$B$9:FL$9),Quarterly_kt!$B27:FL27)*INDEX(Fuel_Properties!$B$3:$IV$14,MATCH("GCV_Jet/Kero",Fuel_Properties!$B$3:$B$14,0),MATCH(YEAR(FL$9),Fuel_Properties!$B$3:$EI$3,0))/1000</f>
        <v>0</v>
      </c>
      <c r="FM27" s="53">
        <f>SUMPRODUCT(--(FM$9=Quarterly_kt!$B$9:FN$9),Quarterly_kt!$B27:FN27)*INDEX(Fuel_Properties!$B$3:$IV$14,MATCH("GCV_Jet/Kero",Fuel_Properties!$B$3:$B$14,0),MATCH(YEAR(FM$9),Fuel_Properties!$B$3:$EI$3,0))/1000</f>
        <v>0.18968356341384365</v>
      </c>
      <c r="FN27" s="53">
        <f>SUMPRODUCT(--(FN$9=Quarterly_kt!$B$9:FN$9),Quarterly_kt!$B27:FN27)*INDEX(Fuel_Properties!$B$3:$IV$14,MATCH("GCV_Jet/Kero",Fuel_Properties!$B$3:$B$14,0),MATCH(YEAR(FN$9),Fuel_Properties!$B$3:$EI$3,0))/1000</f>
        <v>1.1985991568145737</v>
      </c>
      <c r="FO27" s="53">
        <f>SUMPRODUCT(--(FO$9=Quarterly_kt!$B$9:FO$9),Quarterly_kt!$B27:FO27)*INDEX(Fuel_Properties!$B$3:$IV$14,MATCH("GCV_Jet/Kero",Fuel_Properties!$B$3:$B$14,0),MATCH(YEAR(FO$9),Fuel_Properties!$B$3:$EI$3,0))/1000</f>
        <v>3.7878806686511841</v>
      </c>
      <c r="FP27" s="53">
        <f>SUMPRODUCT(--(FP$9=Quarterly_kt!$B$9:FP$9),Quarterly_kt!$B27:FP27)*INDEX(Fuel_Properties!$B$3:$IV$14,MATCH("GCV_Jet/Kero",Fuel_Properties!$B$3:$B$14,0),MATCH(YEAR(FP$9),Fuel_Properties!$B$3:$EI$3,0))/1000</f>
        <v>1.1446307208844764</v>
      </c>
      <c r="FQ27" s="53">
        <f>SUMPRODUCT(--(FQ$9=Quarterly_kt!$B$9:FQ$9),Quarterly_kt!$B27:FQ27)*INDEX(Fuel_Properties!$B$3:$IV$14,MATCH("GCV_Jet/Kero",Fuel_Properties!$B$3:$B$14,0),MATCH(YEAR(FQ$9),Fuel_Properties!$B$3:$EI$3,0))/1000</f>
        <v>3.2600452969986744</v>
      </c>
      <c r="FR27" s="53">
        <f>SUMPRODUCT(--(FR$9=Quarterly_kt!$B$9:FR$9),Quarterly_kt!$B27:FR27)*INDEX(Fuel_Properties!$B$3:$IV$14,MATCH("GCV_Jet/Kero",Fuel_Properties!$B$3:$B$14,0),MATCH(YEAR(FR$9),Fuel_Properties!$B$3:$EI$3,0))/1000</f>
        <v>5.0997741973932182</v>
      </c>
      <c r="FS27" s="53">
        <f>SUMPRODUCT(--(FS$9=Quarterly_kt!$B$9:FS$9),Quarterly_kt!$B27:FS27)*INDEX(Fuel_Properties!$B$3:$IV$14,MATCH("GCV_Jet/Kero",Fuel_Properties!$B$3:$B$14,0),MATCH(YEAR(FS$9),Fuel_Properties!$B$3:$EI$3,0))/1000</f>
        <v>2.3311216879965877</v>
      </c>
      <c r="FT27" s="53">
        <f>SUMPRODUCT(--(FT$9=Quarterly_kt!$B$9:FT$9),Quarterly_kt!$B27:FT27)*INDEX(Fuel_Properties!$B$3:$IV$14,MATCH("GCV_Jet/Kero",Fuel_Properties!$B$3:$B$14,0),MATCH(YEAR(FT$9),Fuel_Properties!$B$3:$EI$3,0))/1000</f>
        <v>2.5329032926442254</v>
      </c>
      <c r="FU27" s="53">
        <f>SUMPRODUCT(--(FU$9=Quarterly_kt!$B$9:FU$9),Quarterly_kt!$B27:FU27)*INDEX(Fuel_Properties!$B$3:$IV$14,MATCH("GCV_Jet/Kero",Fuel_Properties!$B$3:$B$14,0),MATCH(YEAR(FU$9),Fuel_Properties!$B$3:$EI$3,0))/1000</f>
        <v>2.2776692320858904</v>
      </c>
      <c r="FV27" s="53">
        <f>SUMPRODUCT(--(FV$9=Quarterly_kt!$B$9:FV$9),Quarterly_kt!$B27:FV27)*INDEX(Fuel_Properties!$B$3:$IV$14,MATCH("GCV_Jet/Kero",Fuel_Properties!$B$3:$B$14,0),MATCH(YEAR(FV$9),Fuel_Properties!$B$3:$EI$3,0))/1000</f>
        <v>3.5922321665167889</v>
      </c>
      <c r="FW27" s="18"/>
      <c r="FX27" s="117"/>
      <c r="FY27" s="18"/>
    </row>
    <row r="28" spans="1:181" ht="15" x14ac:dyDescent="0.25">
      <c r="A28" s="50" t="s">
        <v>44</v>
      </c>
      <c r="B28" s="53">
        <f>SUMPRODUCT(--(B$9=Quarterly_kt!$B$9:FC$9),Quarterly_kt!$B28:FC28)*INDEX(Fuel_Properties!$B$3:$IV$14,MATCH("GCV_AvGas",Fuel_Properties!$B$3:$B$14,0),MATCH(YEAR(B$9),Fuel_Properties!$B$3:$EI$3,0))/1000</f>
        <v>0.29728049999999995</v>
      </c>
      <c r="C28" s="53">
        <f>SUMPRODUCT(--(C$9=Quarterly_kt!$B$9:FC$9),Quarterly_kt!$B28:FC28)*INDEX(Fuel_Properties!$B$3:$IV$14,MATCH("GCV_AvGas",Fuel_Properties!$B$3:$B$14,0),MATCH(YEAR(C$9),Fuel_Properties!$B$3:$EI$3,0))/1000</f>
        <v>0.36298019999999998</v>
      </c>
      <c r="D28" s="53">
        <f>SUMPRODUCT(--(D$9=Quarterly_kt!$B$9:FC$9),Quarterly_kt!$B28:FC28)*INDEX(Fuel_Properties!$B$3:$IV$14,MATCH("GCV_AvGas",Fuel_Properties!$B$3:$B$14,0),MATCH(YEAR(D$9),Fuel_Properties!$B$3:$EI$3,0))/1000</f>
        <v>0.33658679999999996</v>
      </c>
      <c r="E28" s="53">
        <f>SUMPRODUCT(--(E$9=Quarterly_kt!$B$9:FC$9),Quarterly_kt!$B28:FC28)*INDEX(Fuel_Properties!$B$3:$IV$14,MATCH("GCV_AvGas",Fuel_Properties!$B$3:$B$14,0),MATCH(YEAR(E$9),Fuel_Properties!$B$3:$EI$3,0))/1000</f>
        <v>0.50402879999999994</v>
      </c>
      <c r="F28" s="53">
        <f>SUMPRODUCT(--(F$9=Quarterly_kt!$B$9:FC$9),Quarterly_kt!$B28:FC28)*INDEX(Fuel_Properties!$B$3:$IV$14,MATCH("GCV_AvGas",Fuel_Properties!$B$3:$B$14,0),MATCH(YEAR(F$9),Fuel_Properties!$B$3:$EI$3,0))/1000</f>
        <v>0.26336639999999994</v>
      </c>
      <c r="G28" s="53">
        <f>SUMPRODUCT(--(G$9=Quarterly_kt!$B$9:FC$9),Quarterly_kt!$B28:FC28)*INDEX(Fuel_Properties!$B$3:$IV$14,MATCH("GCV_AvGas",Fuel_Properties!$B$3:$B$14,0),MATCH(YEAR(G$9),Fuel_Properties!$B$3:$EI$3,0))/1000</f>
        <v>1.0553575999999998</v>
      </c>
      <c r="H28" s="53">
        <f>SUMPRODUCT(--(H$9=Quarterly_kt!$B$9:FC$9),Quarterly_kt!$B28:FC28)*INDEX(Fuel_Properties!$B$3:$IV$14,MATCH("GCV_AvGas",Fuel_Properties!$B$3:$B$14,0),MATCH(YEAR(H$9),Fuel_Properties!$B$3:$EI$3,0))/1000</f>
        <v>0.2408989</v>
      </c>
      <c r="I28" s="53">
        <f>SUMPRODUCT(--(I$9=Quarterly_kt!$B$9:FC$9),Quarterly_kt!$B28:FC28)*INDEX(Fuel_Properties!$B$3:$IV$14,MATCH("GCV_AvGas",Fuel_Properties!$B$3:$B$14,0),MATCH(YEAR(I$9),Fuel_Properties!$B$3:$EI$3,0))/1000</f>
        <v>0.34382369999999995</v>
      </c>
      <c r="J28" s="53">
        <f>SUMPRODUCT(--(J$9=Quarterly_kt!$B$9:FC$9),Quarterly_kt!$B28:FC28)*INDEX(Fuel_Properties!$B$3:$IV$14,MATCH("GCV_AvGas",Fuel_Properties!$B$3:$B$14,0),MATCH(YEAR(J$9),Fuel_Properties!$B$3:$EI$3,0))/1000</f>
        <v>0.18990950000000001</v>
      </c>
      <c r="K28" s="53">
        <f>SUMPRODUCT(--(K$9=Quarterly_kt!$B$9:FC$9),Quarterly_kt!$B28:FC28)*INDEX(Fuel_Properties!$B$3:$IV$14,MATCH("GCV_AvGas",Fuel_Properties!$B$3:$B$14,0),MATCH(YEAR(K$9),Fuel_Properties!$B$3:$EI$3,0))/1000</f>
        <v>0.29259780000000002</v>
      </c>
      <c r="L28" s="53">
        <f>SUMPRODUCT(--(L$9=Quarterly_kt!$B$9:FC$9),Quarterly_kt!$B28:FC28)*INDEX(Fuel_Properties!$B$3:$IV$14,MATCH("GCV_AvGas",Fuel_Properties!$B$3:$B$14,0),MATCH(YEAR(L$9),Fuel_Properties!$B$3:$EI$3,0))/1000</f>
        <v>0.34940509999999997</v>
      </c>
      <c r="M28" s="53">
        <f>SUMPRODUCT(--(M$9=Quarterly_kt!$B$9:FC$9),Quarterly_kt!$B28:FC28)*INDEX(Fuel_Properties!$B$3:$IV$14,MATCH("GCV_AvGas",Fuel_Properties!$B$3:$B$14,0),MATCH(YEAR(M$9),Fuel_Properties!$B$3:$EI$3,0))/1000</f>
        <v>0.33147840000000001</v>
      </c>
      <c r="N28" s="53">
        <f>SUMPRODUCT(--(N$9=Quarterly_kt!$B$9:FC$9),Quarterly_kt!$B28:FC28)*INDEX(Fuel_Properties!$B$3:$IV$14,MATCH("GCV_AvGas",Fuel_Properties!$B$3:$B$14,0),MATCH(YEAR(N$9),Fuel_Properties!$B$3:$EI$3,0))/1000</f>
        <v>0.18735529999999997</v>
      </c>
      <c r="O28" s="53">
        <f>SUMPRODUCT(--(O$9=Quarterly_kt!$B$9:FC$9),Quarterly_kt!$B28:FC28)*INDEX(Fuel_Properties!$B$3:$IV$14,MATCH("GCV_AvGas",Fuel_Properties!$B$3:$B$14,0),MATCH(YEAR(O$9),Fuel_Properties!$B$3:$EI$3,0))/1000</f>
        <v>0.99339459999999991</v>
      </c>
      <c r="P28" s="53">
        <f>SUMPRODUCT(--(P$9=Quarterly_kt!$B$9:FC$9),Quarterly_kt!$B28:FC28)*INDEX(Fuel_Properties!$B$3:$IV$14,MATCH("GCV_AvGas",Fuel_Properties!$B$3:$B$14,0),MATCH(YEAR(P$9),Fuel_Properties!$B$3:$EI$3,0))/1000</f>
        <v>0.11276319999999998</v>
      </c>
      <c r="Q28" s="53">
        <f>SUMPRODUCT(--(Q$9=Quarterly_kt!$B$9:FC$9),Quarterly_kt!$B28:FC28)*INDEX(Fuel_Properties!$B$3:$IV$14,MATCH("GCV_AvGas",Fuel_Properties!$B$3:$B$14,0),MATCH(YEAR(Q$9),Fuel_Properties!$B$3:$EI$3,0))/1000</f>
        <v>0.50634650000000014</v>
      </c>
      <c r="R28" s="53">
        <f>SUMPRODUCT(--(R$9=Quarterly_kt!$B$9:FC$9),Quarterly_kt!$B28:FC28)*INDEX(Fuel_Properties!$B$3:$IV$14,MATCH("GCV_AvGas",Fuel_Properties!$B$3:$B$14,0),MATCH(YEAR(R$9),Fuel_Properties!$B$3:$EI$3,0))/1000</f>
        <v>0.41609809999999997</v>
      </c>
      <c r="S28" s="53">
        <f>SUMPRODUCT(--(S$9=Quarterly_kt!$B$9:FC$9),Quarterly_kt!$B28:FC28)*INDEX(Fuel_Properties!$B$3:$IV$14,MATCH("GCV_AvGas",Fuel_Properties!$B$3:$B$14,0),MATCH(YEAR(S$9),Fuel_Properties!$B$3:$EI$3,0))/1000</f>
        <v>0.30494310000000002</v>
      </c>
      <c r="T28" s="53">
        <f>SUMPRODUCT(--(T$9=Quarterly_kt!$B$9:FC$9),Quarterly_kt!$B28:FC28)*INDEX(Fuel_Properties!$B$3:$IV$14,MATCH("GCV_AvGas",Fuel_Properties!$B$3:$B$14,0),MATCH(YEAR(T$9),Fuel_Properties!$B$3:$EI$3,0))/1000</f>
        <v>0.31525449999999999</v>
      </c>
      <c r="U28" s="53">
        <f>SUMPRODUCT(--(U$9=Quarterly_kt!$B$9:FC$9),Quarterly_kt!$B28:FC28)*INDEX(Fuel_Properties!$B$3:$IV$14,MATCH("GCV_AvGas",Fuel_Properties!$B$3:$B$14,0),MATCH(YEAR(U$9),Fuel_Properties!$B$3:$EI$3,0))/1000</f>
        <v>0.49371739999999992</v>
      </c>
      <c r="V28" s="53">
        <f>SUMPRODUCT(--(V$9=Quarterly_kt!$B$9:FC$9),Quarterly_kt!$B28:FC28)*INDEX(Fuel_Properties!$B$3:$IV$14,MATCH("GCV_AvGas",Fuel_Properties!$B$3:$B$14,0),MATCH(YEAR(V$9),Fuel_Properties!$B$3:$EI$3,0))/1000</f>
        <v>7.3314999999999991E-2</v>
      </c>
      <c r="W28" s="53">
        <f>SUMPRODUCT(--(W$9=Quarterly_kt!$B$9:FC$9),Quarterly_kt!$B28:FC28)*INDEX(Fuel_Properties!$B$3:$IV$14,MATCH("GCV_AvGas",Fuel_Properties!$B$3:$B$14,0),MATCH(YEAR(W$9),Fuel_Properties!$B$3:$EI$3,0))/1000</f>
        <v>0.22680349999999999</v>
      </c>
      <c r="X28" s="53">
        <f>SUMPRODUCT(--(X$9=Quarterly_kt!$B$9:FC$9),Quarterly_kt!$B28:FC28)*INDEX(Fuel_Properties!$B$3:$IV$14,MATCH("GCV_AvGas",Fuel_Properties!$B$3:$B$14,0),MATCH(YEAR(X$9),Fuel_Properties!$B$3:$EI$3,0))/1000</f>
        <v>0.89510519999999993</v>
      </c>
      <c r="Y28" s="53">
        <f>SUMPRODUCT(--(Y$9=Quarterly_kt!$B$9:FC$9),Quarterly_kt!$B28:FC28)*INDEX(Fuel_Properties!$B$3:$IV$14,MATCH("GCV_AvGas",Fuel_Properties!$B$3:$B$14,0),MATCH(YEAR(Y$9),Fuel_Properties!$B$3:$EI$3,0))/1000</f>
        <v>0.12851409999999999</v>
      </c>
      <c r="Z28" s="53">
        <f>SUMPRODUCT(--(Z$9=Quarterly_kt!$B$9:FC$9),Quarterly_kt!$B28:FC28)*INDEX(Fuel_Properties!$B$3:$IV$14,MATCH("GCV_AvGas",Fuel_Properties!$B$3:$B$14,0),MATCH(YEAR(Z$9),Fuel_Properties!$B$3:$EI$3,0))/1000</f>
        <v>0.11167530000000001</v>
      </c>
      <c r="AA28" s="53">
        <f>SUMPRODUCT(--(AA$9=Quarterly_kt!$B$9:FC$9),Quarterly_kt!$B28:FC28)*INDEX(Fuel_Properties!$B$3:$IV$14,MATCH("GCV_AvGas",Fuel_Properties!$B$3:$B$14,0),MATCH(YEAR(AA$9),Fuel_Properties!$B$3:$EI$3,0))/1000</f>
        <v>0.59957479999999996</v>
      </c>
      <c r="AB28" s="53">
        <f>SUMPRODUCT(--(AB$9=Quarterly_kt!$B$9:FC$9),Quarterly_kt!$B28:FC28)*INDEX(Fuel_Properties!$B$3:$IV$14,MATCH("GCV_AvGas",Fuel_Properties!$B$3:$B$14,0),MATCH(YEAR(AB$9),Fuel_Properties!$B$3:$EI$3,0))/1000</f>
        <v>0.68263359999999995</v>
      </c>
      <c r="AC28" s="53">
        <f>SUMPRODUCT(--(AC$9=Quarterly_kt!$B$9:FC$9),Quarterly_kt!$B28:FC28)*INDEX(Fuel_Properties!$B$3:$IV$14,MATCH("GCV_AvGas",Fuel_Properties!$B$3:$B$14,0),MATCH(YEAR(AC$9),Fuel_Properties!$B$3:$EI$3,0))/1000</f>
        <v>0.37087930000000002</v>
      </c>
      <c r="AD28" s="53">
        <f>SUMPRODUCT(--(AD$9=Quarterly_kt!$B$9:FC$9),Quarterly_kt!$B28:FC28)*INDEX(Fuel_Properties!$B$3:$IV$14,MATCH("GCV_AvGas",Fuel_Properties!$B$3:$B$14,0),MATCH(YEAR(AD$9),Fuel_Properties!$B$3:$EI$3,0))/1000</f>
        <v>8.9917299999999992E-2</v>
      </c>
      <c r="AE28" s="53">
        <f>SUMPRODUCT(--(AE$9=Quarterly_kt!$B$9:FC$9),Quarterly_kt!$B28:FC28)*INDEX(Fuel_Properties!$B$3:$IV$14,MATCH("GCV_AvGas",Fuel_Properties!$B$3:$B$14,0),MATCH(YEAR(AE$9),Fuel_Properties!$B$3:$EI$3,0))/1000</f>
        <v>7.5869200000000012E-2</v>
      </c>
      <c r="AF28" s="53">
        <f>SUMPRODUCT(--(AF$9=Quarterly_kt!$B$9:FC$9),Quarterly_kt!$B28:FC28)*INDEX(Fuel_Properties!$B$3:$IV$14,MATCH("GCV_AvGas",Fuel_Properties!$B$3:$B$14,0),MATCH(YEAR(AF$9),Fuel_Properties!$B$3:$EI$3,0))/1000</f>
        <v>9.4363500000000003E-2</v>
      </c>
      <c r="AG28" s="53">
        <f>SUMPRODUCT(--(AG$9=Quarterly_kt!$B$9:FC$9),Quarterly_kt!$B28:FC28)*INDEX(Fuel_Properties!$B$3:$IV$14,MATCH("GCV_AvGas",Fuel_Properties!$B$3:$B$14,0),MATCH(YEAR(AG$9),Fuel_Properties!$B$3:$EI$3,0))/1000</f>
        <v>8.911319999999999E-2</v>
      </c>
      <c r="AH28" s="53">
        <f>SUMPRODUCT(--(AH$9=Quarterly_kt!$B$9:FC$9),Quarterly_kt!$B28:FC28)*INDEX(Fuel_Properties!$B$3:$IV$14,MATCH("GCV_AvGas",Fuel_Properties!$B$3:$B$14,0),MATCH(YEAR(AH$9),Fuel_Properties!$B$3:$EI$3,0))/1000</f>
        <v>0.13267649999999998</v>
      </c>
      <c r="AI28" s="53">
        <f>SUMPRODUCT(--(AI$9=Quarterly_kt!$B$9:FC$9),Quarterly_kt!$B28:FC28)*INDEX(Fuel_Properties!$B$3:$IV$14,MATCH("GCV_AvGas",Fuel_Properties!$B$3:$B$14,0),MATCH(YEAR(AI$9),Fuel_Properties!$B$3:$EI$3,0))/1000</f>
        <v>0.24354769999999998</v>
      </c>
      <c r="AJ28" s="53">
        <f>SUMPRODUCT(--(AJ$9=Quarterly_kt!$B$9:FC$9),Quarterly_kt!$B28:FC28)*INDEX(Fuel_Properties!$B$3:$IV$14,MATCH("GCV_AvGas",Fuel_Properties!$B$3:$B$14,0),MATCH(YEAR(AJ$9),Fuel_Properties!$B$3:$EI$3,0))/1000</f>
        <v>4.7347299999999988E-2</v>
      </c>
      <c r="AK28" s="53">
        <f>SUMPRODUCT(--(AK$9=Quarterly_kt!$B$9:FC$9),Quarterly_kt!$B28:FC28)*INDEX(Fuel_Properties!$B$3:$IV$14,MATCH("GCV_AvGas",Fuel_Properties!$B$3:$B$14,0),MATCH(YEAR(AK$9),Fuel_Properties!$B$3:$EI$3,0))/1000</f>
        <v>0.39031959999999993</v>
      </c>
      <c r="AL28" s="53">
        <f>SUMPRODUCT(--(AL$9=Quarterly_kt!$B$9:FC$9),Quarterly_kt!$B28:FC28)*INDEX(Fuel_Properties!$B$3:$IV$14,MATCH("GCV_AvGas",Fuel_Properties!$B$3:$B$14,0),MATCH(YEAR(AL$9),Fuel_Properties!$B$3:$EI$3,0))/1000</f>
        <v>0.23768249999999999</v>
      </c>
      <c r="AM28" s="53">
        <f>SUMPRODUCT(--(AM$9=Quarterly_kt!$B$9:FC$9),Quarterly_kt!$B28:FC28)*INDEX(Fuel_Properties!$B$3:$IV$14,MATCH("GCV_AvGas",Fuel_Properties!$B$3:$B$14,0),MATCH(YEAR(AM$9),Fuel_Properties!$B$3:$EI$3,0))/1000</f>
        <v>0.154671</v>
      </c>
      <c r="AN28" s="53">
        <f>SUMPRODUCT(--(AN$9=Quarterly_kt!$B$9:FC$9),Quarterly_kt!$B28:FC28)*INDEX(Fuel_Properties!$B$3:$IV$14,MATCH("GCV_AvGas",Fuel_Properties!$B$3:$B$14,0),MATCH(YEAR(AN$9),Fuel_Properties!$B$3:$EI$3,0))/1000</f>
        <v>0.18867970000000001</v>
      </c>
      <c r="AO28" s="53">
        <f>SUMPRODUCT(--(AO$9=Quarterly_kt!$B$9:FC$9),Quarterly_kt!$B28:FC28)*INDEX(Fuel_Properties!$B$3:$IV$14,MATCH("GCV_AvGas",Fuel_Properties!$B$3:$B$14,0),MATCH(YEAR(AO$9),Fuel_Properties!$B$3:$EI$3,0))/1000</f>
        <v>0.15519129999999998</v>
      </c>
      <c r="AP28" s="53">
        <f>SUMPRODUCT(--(AP$9=Quarterly_kt!$B$9:FC$9),Quarterly_kt!$B28:FC28)*INDEX(Fuel_Properties!$B$3:$IV$14,MATCH("GCV_AvGas",Fuel_Properties!$B$3:$B$14,0),MATCH(YEAR(AP$9),Fuel_Properties!$B$3:$EI$3,0))/1000</f>
        <v>0.2510211</v>
      </c>
      <c r="AQ28" s="53">
        <f>SUMPRODUCT(--(AQ$9=Quarterly_kt!$B$9:FC$9),Quarterly_kt!$B28:FC28)*INDEX(Fuel_Properties!$B$3:$IV$14,MATCH("GCV_AvGas",Fuel_Properties!$B$3:$B$14,0),MATCH(YEAR(AQ$9),Fuel_Properties!$B$3:$EI$3,0))/1000</f>
        <v>5.3307100000000003E-2</v>
      </c>
      <c r="AR28" s="53">
        <f>SUMPRODUCT(--(AR$9=Quarterly_kt!$B$9:FC$9),Quarterly_kt!$B28:FC28)*INDEX(Fuel_Properties!$B$3:$IV$14,MATCH("GCV_AvGas",Fuel_Properties!$B$3:$B$14,0),MATCH(YEAR(AR$9),Fuel_Properties!$B$3:$EI$3,0))/1000</f>
        <v>0.24983859999999999</v>
      </c>
      <c r="AS28" s="53">
        <f>SUMPRODUCT(--(AS$9=Quarterly_kt!$B$9:FC$9),Quarterly_kt!$B28:FC28)*INDEX(Fuel_Properties!$B$3:$IV$14,MATCH("GCV_AvGas",Fuel_Properties!$B$3:$B$14,0),MATCH(YEAR(AS$9),Fuel_Properties!$B$3:$EI$3,0))/1000</f>
        <v>0.15514399999999998</v>
      </c>
      <c r="AT28" s="53">
        <f>SUMPRODUCT(--(AT$9=Quarterly_kt!$B$9:FC$9),Quarterly_kt!$B28:FC28)*INDEX(Fuel_Properties!$B$3:$IV$14,MATCH("GCV_AvGas",Fuel_Properties!$B$3:$B$14,0),MATCH(YEAR(AT$9),Fuel_Properties!$B$3:$EI$3,0))/1000</f>
        <v>0.28086740000000004</v>
      </c>
      <c r="AU28" s="53">
        <f>SUMPRODUCT(--(AU$9=Quarterly_kt!$B$9:FC$9),Quarterly_kt!$B28:FC28)*INDEX(Fuel_Properties!$B$3:$IV$14,MATCH("GCV_AvGas",Fuel_Properties!$B$3:$B$14,0),MATCH(YEAR(AU$9),Fuel_Properties!$B$3:$EI$3,0))/1000</f>
        <v>0.19818699999999995</v>
      </c>
      <c r="AV28" s="53">
        <f>SUMPRODUCT(--(AV$9=Quarterly_kt!$B$9:FC$9),Quarterly_kt!$B28:FC28)*INDEX(Fuel_Properties!$B$3:$IV$14,MATCH("GCV_AvGas",Fuel_Properties!$B$3:$B$14,0),MATCH(YEAR(AV$9),Fuel_Properties!$B$3:$EI$3,0))/1000</f>
        <v>0.28171879999999999</v>
      </c>
      <c r="AW28" s="53">
        <f>SUMPRODUCT(--(AW$9=Quarterly_kt!$B$9:FC$9),Quarterly_kt!$B28:FC28)*INDEX(Fuel_Properties!$B$3:$IV$14,MATCH("GCV_AvGas",Fuel_Properties!$B$3:$B$14,0),MATCH(YEAR(AW$9),Fuel_Properties!$B$3:$EI$3,0))/1000</f>
        <v>0.11375649999999998</v>
      </c>
      <c r="AX28" s="53">
        <f>SUMPRODUCT(--(AX$9=Quarterly_kt!$B$9:FC$9),Quarterly_kt!$B28:FC28)*INDEX(Fuel_Properties!$B$3:$IV$14,MATCH("GCV_AvGas",Fuel_Properties!$B$3:$B$14,0),MATCH(YEAR(AX$9),Fuel_Properties!$B$3:$EI$3,0))/1000</f>
        <v>0.2530077</v>
      </c>
      <c r="AY28" s="53">
        <f>SUMPRODUCT(--(AY$9=Quarterly_kt!$B$9:FC$9),Quarterly_kt!$B28:FC28)*INDEX(Fuel_Properties!$B$3:$IV$14,MATCH("GCV_AvGas",Fuel_Properties!$B$3:$B$14,0),MATCH(YEAR(AY$9),Fuel_Properties!$B$3:$EI$3,0))/1000</f>
        <v>7.0949999999999985E-2</v>
      </c>
      <c r="AZ28" s="53">
        <f>SUMPRODUCT(--(AZ$9=Quarterly_kt!$B$9:FC$9),Quarterly_kt!$B28:FC28)*INDEX(Fuel_Properties!$B$3:$IV$14,MATCH("GCV_AvGas",Fuel_Properties!$B$3:$B$14,0),MATCH(YEAR(AZ$9),Fuel_Properties!$B$3:$EI$3,0))/1000</f>
        <v>0.21521499999999996</v>
      </c>
      <c r="BA28" s="53">
        <f>SUMPRODUCT(--(BA$9=Quarterly_kt!$B$9:FC$9),Quarterly_kt!$B28:FC28)*INDEX(Fuel_Properties!$B$3:$IV$14,MATCH("GCV_AvGas",Fuel_Properties!$B$3:$B$14,0),MATCH(YEAR(BA$9),Fuel_Properties!$B$3:$EI$3,0))/1000</f>
        <v>6.7118700000000003E-2</v>
      </c>
      <c r="BB28" s="53">
        <f>SUMPRODUCT(--(BB$9=Quarterly_kt!$B$9:FC$9),Quarterly_kt!$B28:FC28)*INDEX(Fuel_Properties!$B$3:$IV$14,MATCH("GCV_AvGas",Fuel_Properties!$B$3:$B$14,0),MATCH(YEAR(BB$9),Fuel_Properties!$B$3:$EI$3,0))/1000</f>
        <v>0.16739469999999998</v>
      </c>
      <c r="BC28" s="53">
        <f>SUMPRODUCT(--(BC$9=Quarterly_kt!$B$9:FC$9),Quarterly_kt!$B28:FC28)*INDEX(Fuel_Properties!$B$3:$IV$14,MATCH("GCV_AvGas",Fuel_Properties!$B$3:$B$14,0),MATCH(YEAR(BC$9),Fuel_Properties!$B$3:$EI$3,0))/1000</f>
        <v>0.1761452</v>
      </c>
      <c r="BD28" s="53">
        <f>SUMPRODUCT(--(BD$9=Quarterly_kt!$B$9:FC$9),Quarterly_kt!$B28:FC28)*INDEX(Fuel_Properties!$B$3:$IV$14,MATCH("GCV_AvGas",Fuel_Properties!$B$3:$B$14,0),MATCH(YEAR(BD$9),Fuel_Properties!$B$3:$EI$3,0))/1000</f>
        <v>0.1416162</v>
      </c>
      <c r="BE28" s="53">
        <f>SUMPRODUCT(--(BE$9=Quarterly_kt!$B$9:FC$9),Quarterly_kt!$B28:FC28)*INDEX(Fuel_Properties!$B$3:$IV$14,MATCH("GCV_AvGas",Fuel_Properties!$B$3:$B$14,0),MATCH(YEAR(BE$9),Fuel_Properties!$B$3:$EI$3,0))/1000</f>
        <v>0.24964939999999997</v>
      </c>
      <c r="BF28" s="53">
        <f>SUMPRODUCT(--(BF$9=Quarterly_kt!$B$9:FC$9),Quarterly_kt!$B28:FC28)*INDEX(Fuel_Properties!$B$3:$IV$14,MATCH("GCV_AvGas",Fuel_Properties!$B$3:$B$14,0),MATCH(YEAR(BF$9),Fuel_Properties!$B$3:$EI$3,0))/1000</f>
        <v>0.14899500000000002</v>
      </c>
      <c r="BG28" s="53">
        <f>SUMPRODUCT(--(BG$9=Quarterly_kt!$B$9:FC$9),Quarterly_kt!$B28:FC28)*INDEX(Fuel_Properties!$B$3:$IV$14,MATCH("GCV_AvGas",Fuel_Properties!$B$3:$B$14,0),MATCH(YEAR(BG$9),Fuel_Properties!$B$3:$EI$3,0))/1000</f>
        <v>0.1662595</v>
      </c>
      <c r="BH28" s="53">
        <f>SUMPRODUCT(--(BH$9=Quarterly_kt!$B$9:FC$9),Quarterly_kt!$B28:FC28)*INDEX(Fuel_Properties!$B$3:$IV$14,MATCH("GCV_AvGas",Fuel_Properties!$B$3:$B$14,0),MATCH(YEAR(BH$9),Fuel_Properties!$B$3:$EI$3,0))/1000</f>
        <v>0.11659449999999998</v>
      </c>
      <c r="BI28" s="53">
        <f>SUMPRODUCT(--(BI$9=Quarterly_kt!$B$9:FC$9),Quarterly_kt!$B28:FC28)*INDEX(Fuel_Properties!$B$3:$IV$14,MATCH("GCV_AvGas",Fuel_Properties!$B$3:$B$14,0),MATCH(YEAR(BI$9),Fuel_Properties!$B$3:$EI$3,0))/1000</f>
        <v>0.24808849999999996</v>
      </c>
      <c r="BJ28" s="53">
        <f>SUMPRODUCT(--(BJ$9=Quarterly_kt!$B$9:FC$9),Quarterly_kt!$B28:FC28)*INDEX(Fuel_Properties!$B$3:$IV$14,MATCH("GCV_AvGas",Fuel_Properties!$B$3:$B$14,0),MATCH(YEAR(BJ$9),Fuel_Properties!$B$3:$EI$3,0))/1000</f>
        <v>0.16346880000000003</v>
      </c>
      <c r="BK28" s="53">
        <f>SUMPRODUCT(--(BK$9=Quarterly_kt!$B$9:FC$9),Quarterly_kt!$B28:FC28)*INDEX(Fuel_Properties!$B$3:$IV$14,MATCH("GCV_AvGas",Fuel_Properties!$B$3:$B$14,0),MATCH(YEAR(BK$9),Fuel_Properties!$B$3:$EI$3,0))/1000</f>
        <v>0.22841169999999997</v>
      </c>
      <c r="BL28" s="53">
        <f>SUMPRODUCT(--(BL$9=Quarterly_kt!$B$9:FC$9),Quarterly_kt!$B28:FC28)*INDEX(Fuel_Properties!$B$3:$IV$14,MATCH("GCV_AvGas",Fuel_Properties!$B$3:$B$14,0),MATCH(YEAR(BL$9),Fuel_Properties!$B$3:$EI$3,0))/1000</f>
        <v>0.17770609999999995</v>
      </c>
      <c r="BM28" s="53">
        <f>SUMPRODUCT(--(BM$9=Quarterly_kt!$B$9:FC$9),Quarterly_kt!$B28:FC28)*INDEX(Fuel_Properties!$B$3:$IV$14,MATCH("GCV_AvGas",Fuel_Properties!$B$3:$B$14,0),MATCH(YEAR(BM$9),Fuel_Properties!$B$3:$EI$3,0))/1000</f>
        <v>0.36435189999999995</v>
      </c>
      <c r="BN28" s="53">
        <f>SUMPRODUCT(--(BN$9=Quarterly_kt!$B$9:FC$9),Quarterly_kt!$B28:FC28)*INDEX(Fuel_Properties!$B$3:$IV$14,MATCH("GCV_AvGas",Fuel_Properties!$B$3:$B$14,0),MATCH(YEAR(BN$9),Fuel_Properties!$B$3:$EI$3,0))/1000</f>
        <v>0.13310219999999998</v>
      </c>
      <c r="BO28" s="53">
        <f>SUMPRODUCT(--(BO$9=Quarterly_kt!$B$9:FC$9),Quarterly_kt!$B28:FC28)*INDEX(Fuel_Properties!$B$3:$IV$14,MATCH("GCV_AvGas",Fuel_Properties!$B$3:$B$14,0),MATCH(YEAR(BO$9),Fuel_Properties!$B$3:$EI$3,0))/1000</f>
        <v>0.28422569999999997</v>
      </c>
      <c r="BP28" s="53">
        <f>SUMPRODUCT(--(BP$9=Quarterly_kt!$B$9:FC$9),Quarterly_kt!$B28:FC28)*INDEX(Fuel_Properties!$B$3:$IV$14,MATCH("GCV_AvGas",Fuel_Properties!$B$3:$B$14,0),MATCH(YEAR(BP$9),Fuel_Properties!$B$3:$EI$3,0))/1000</f>
        <v>0.20305889999999999</v>
      </c>
      <c r="BQ28" s="53">
        <f>SUMPRODUCT(--(BQ$9=Quarterly_kt!$B$9:FC$9),Quarterly_kt!$B28:FC28)*INDEX(Fuel_Properties!$B$3:$IV$14,MATCH("GCV_AvGas",Fuel_Properties!$B$3:$B$14,0),MATCH(YEAR(BQ$9),Fuel_Properties!$B$3:$EI$3,0))/1000</f>
        <v>0.16564459999999998</v>
      </c>
      <c r="BR28" s="53">
        <f>SUMPRODUCT(--(BR$9=Quarterly_kt!$B$9:FC$9),Quarterly_kt!$B28:FC28)*INDEX(Fuel_Properties!$B$3:$IV$14,MATCH("GCV_AvGas",Fuel_Properties!$B$3:$B$14,0),MATCH(YEAR(BR$9),Fuel_Properties!$B$3:$EI$3,0))/1000</f>
        <v>0.2288847</v>
      </c>
      <c r="BS28" s="53">
        <f>SUMPRODUCT(--(BS$9=Quarterly_kt!$B$9:FC$9),Quarterly_kt!$B28:FC28)*INDEX(Fuel_Properties!$B$3:$IV$14,MATCH("GCV_AvGas",Fuel_Properties!$B$3:$B$14,0),MATCH(YEAR(BS$9),Fuel_Properties!$B$3:$EI$3,0))/1000</f>
        <v>0.14923149999999999</v>
      </c>
      <c r="BT28" s="53">
        <f>SUMPRODUCT(--(BT$9=Quarterly_kt!$B$9:FC$9),Quarterly_kt!$B28:FC28)*INDEX(Fuel_Properties!$B$3:$IV$14,MATCH("GCV_AvGas",Fuel_Properties!$B$3:$B$14,0),MATCH(YEAR(BT$9),Fuel_Properties!$B$3:$EI$3,0))/1000</f>
        <v>0.17666549999999998</v>
      </c>
      <c r="BU28" s="53">
        <f>SUMPRODUCT(--(BU$9=Quarterly_kt!$B$9:FC$9),Quarterly_kt!$B28:FC28)*INDEX(Fuel_Properties!$B$3:$IV$14,MATCH("GCV_AvGas",Fuel_Properties!$B$3:$B$14,0),MATCH(YEAR(BU$9),Fuel_Properties!$B$3:$EI$3,0))/1000</f>
        <v>0.12766269999999999</v>
      </c>
      <c r="BV28" s="53">
        <f>SUMPRODUCT(--(BV$9=Quarterly_kt!$B$9:FC$9),Quarterly_kt!$B28:FC28)*INDEX(Fuel_Properties!$B$3:$IV$14,MATCH("GCV_AvGas",Fuel_Properties!$B$3:$B$14,0),MATCH(YEAR(BV$9),Fuel_Properties!$B$3:$EI$3,0))/1000</f>
        <v>0.176429</v>
      </c>
      <c r="BW28" s="53">
        <f>SUMPRODUCT(--(BW$9=Quarterly_kt!$B$9:FC$9),Quarterly_kt!$B28:FC28)*INDEX(Fuel_Properties!$B$3:$IV$14,MATCH("GCV_AvGas",Fuel_Properties!$B$3:$B$14,0),MATCH(YEAR(BW$9),Fuel_Properties!$B$3:$EI$3,0))/1000</f>
        <v>0.20636989999999997</v>
      </c>
      <c r="BX28" s="53">
        <f>SUMPRODUCT(--(BX$9=Quarterly_kt!$B$9:FC$9),Quarterly_kt!$B28:FC28)*INDEX(Fuel_Properties!$B$3:$IV$14,MATCH("GCV_AvGas",Fuel_Properties!$B$3:$B$14,0),MATCH(YEAR(BX$9),Fuel_Properties!$B$3:$EI$3,0))/1000</f>
        <v>0.20537660000000002</v>
      </c>
      <c r="BY28" s="53">
        <f>SUMPRODUCT(--(BY$9=Quarterly_kt!$B$9:FC$9),Quarterly_kt!$B28:FC28)*INDEX(Fuel_Properties!$B$3:$IV$14,MATCH("GCV_AvGas",Fuel_Properties!$B$3:$B$14,0),MATCH(YEAR(BY$9),Fuel_Properties!$B$3:$EI$3,0))/1000</f>
        <v>0.11810809999999999</v>
      </c>
      <c r="BZ28" s="53">
        <f>SUMPRODUCT(--(BZ$9=Quarterly_kt!$B$9:FC$9),Quarterly_kt!$B28:FC28)*INDEX(Fuel_Properties!$B$3:$IV$14,MATCH("GCV_AvGas",Fuel_Properties!$B$3:$B$14,0),MATCH(YEAR(BZ$9),Fuel_Properties!$B$3:$EI$3,0))/1000</f>
        <v>0.2839892</v>
      </c>
      <c r="CA28" s="53">
        <f>SUMPRODUCT(--(CA$9=Quarterly_kt!$B$9:FC$9),Quarterly_kt!$B28:FC28)*INDEX(Fuel_Properties!$B$3:$IV$14,MATCH("GCV_AvGas",Fuel_Properties!$B$3:$B$14,0),MATCH(YEAR(CA$9),Fuel_Properties!$B$3:$EI$3,0))/1000</f>
        <v>0.20225479999999998</v>
      </c>
      <c r="CB28" s="53">
        <f>SUMPRODUCT(--(CB$9=Quarterly_kt!$B$9:FC$9),Quarterly_kt!$B28:FC28)*INDEX(Fuel_Properties!$B$3:$IV$14,MATCH("GCV_AvGas",Fuel_Properties!$B$3:$B$14,0),MATCH(YEAR(CB$9),Fuel_Properties!$B$3:$EI$3,0))/1000</f>
        <v>0.28583390000000003</v>
      </c>
      <c r="CC28" s="53">
        <f>SUMPRODUCT(--(CC$9=Quarterly_kt!$B$9:FC$9),Quarterly_kt!$B28:FC28)*INDEX(Fuel_Properties!$B$3:$IV$14,MATCH("GCV_AvGas",Fuel_Properties!$B$3:$B$14,0),MATCH(YEAR(CC$9),Fuel_Properties!$B$3:$EI$3,0))/1000</f>
        <v>0.10746559999999998</v>
      </c>
      <c r="CD28" s="53">
        <f>SUMPRODUCT(--(CD$9=Quarterly_kt!$B$9:FC$9),Quarterly_kt!$B28:FC28)*INDEX(Fuel_Properties!$B$3:$IV$14,MATCH("GCV_AvGas",Fuel_Properties!$B$3:$B$14,0),MATCH(YEAR(CD$9),Fuel_Properties!$B$3:$EI$3,0))/1000</f>
        <v>0.17742229999999998</v>
      </c>
      <c r="CE28" s="53">
        <f>SUMPRODUCT(--(CE$9=Quarterly_kt!$B$9:FC$9),Quarterly_kt!$B28:FC28)*INDEX(Fuel_Properties!$B$3:$IV$14,MATCH("GCV_AvGas",Fuel_Properties!$B$3:$B$14,0),MATCH(YEAR(CE$9),Fuel_Properties!$B$3:$EI$3,0))/1000</f>
        <v>0.24950749999999999</v>
      </c>
      <c r="CF28" s="53">
        <f>SUMPRODUCT(--(CF$9=Quarterly_kt!$B$9:FC$9),Quarterly_kt!$B28:FC28)*INDEX(Fuel_Properties!$B$3:$IV$14,MATCH("GCV_AvGas",Fuel_Properties!$B$3:$B$14,0),MATCH(YEAR(CF$9),Fuel_Properties!$B$3:$EI$3,0))/1000</f>
        <v>0.20367379999999999</v>
      </c>
      <c r="CG28" s="53">
        <f>SUMPRODUCT(--(CG$9=Quarterly_kt!$B$9:FC$9),Quarterly_kt!$B28:FC28)*INDEX(Fuel_Properties!$B$3:$IV$14,MATCH("GCV_AvGas",Fuel_Properties!$B$3:$B$14,0),MATCH(YEAR(CG$9),Fuel_Properties!$B$3:$EI$3,0))/1000</f>
        <v>0.15793469999999998</v>
      </c>
      <c r="CH28" s="53">
        <f>SUMPRODUCT(--(CH$9=Quarterly_kt!$B$9:FC$9),Quarterly_kt!$B28:FC28)*INDEX(Fuel_Properties!$B$3:$IV$14,MATCH("GCV_AvGas",Fuel_Properties!$B$3:$B$14,0),MATCH(YEAR(CH$9),Fuel_Properties!$B$3:$EI$3,0))/1000</f>
        <v>0.23796629999999996</v>
      </c>
      <c r="CI28" s="53">
        <f>SUMPRODUCT(--(CI$9=Quarterly_kt!$B$9:FC$9),Quarterly_kt!$B28:FC28)*INDEX(Fuel_Properties!$B$3:$IV$14,MATCH("GCV_AvGas",Fuel_Properties!$B$3:$B$14,0),MATCH(YEAR(CI$9),Fuel_Properties!$B$3:$EI$3,0))/1000</f>
        <v>0.16630679999999998</v>
      </c>
      <c r="CJ28" s="53">
        <f>SUMPRODUCT(--(CJ$9=Quarterly_kt!$B$9:FC$9),Quarterly_kt!$B28:FC28)*INDEX(Fuel_Properties!$B$3:$IV$14,MATCH("GCV_AvGas",Fuel_Properties!$B$3:$B$14,0),MATCH(YEAR(CJ$9),Fuel_Properties!$B$3:$EI$3,0))/1000</f>
        <v>8.2585799999999987E-2</v>
      </c>
      <c r="CK28" s="53">
        <f>SUMPRODUCT(--(CK$9=Quarterly_kt!$B$9:FC$9),Quarterly_kt!$B28:FC28)*INDEX(Fuel_Properties!$B$3:$IV$14,MATCH("GCV_AvGas",Fuel_Properties!$B$3:$B$14,0),MATCH(YEAR(CK$9),Fuel_Properties!$B$3:$EI$3,0))/1000</f>
        <v>0.26014999999999999</v>
      </c>
      <c r="CL28" s="53">
        <f>SUMPRODUCT(--(CL$9=Quarterly_kt!$B$9:FC$9),Quarterly_kt!$B28:FC28)*INDEX(Fuel_Properties!$B$3:$IV$14,MATCH("GCV_AvGas",Fuel_Properties!$B$3:$B$14,0),MATCH(YEAR(CL$9),Fuel_Properties!$B$3:$EI$3,0))/1000</f>
        <v>0.23020909999999997</v>
      </c>
      <c r="CM28" s="53">
        <f>SUMPRODUCT(--(CM$9=Quarterly_kt!$B$9:FC$9),Quarterly_kt!$B28:FC28)*INDEX(Fuel_Properties!$B$3:$IV$14,MATCH("GCV_AvGas",Fuel_Properties!$B$3:$B$14,0),MATCH(YEAR(CM$9),Fuel_Properties!$B$3:$EI$3,0))/1000</f>
        <v>0.19497059999999999</v>
      </c>
      <c r="CN28" s="53">
        <f>SUMPRODUCT(--(CN$9=Quarterly_kt!$B$9:FC$9),Quarterly_kt!$B28:FC28)*INDEX(Fuel_Properties!$B$3:$IV$14,MATCH("GCV_AvGas",Fuel_Properties!$B$3:$B$14,0),MATCH(YEAR(CN$9),Fuel_Properties!$B$3:$EI$3,0))/1000</f>
        <v>0.17023269999999999</v>
      </c>
      <c r="CO28" s="53">
        <f>SUMPRODUCT(--(CO$9=Quarterly_kt!$B$9:FC$9),Quarterly_kt!$B28:FC28)*INDEX(Fuel_Properties!$B$3:$IV$14,MATCH("GCV_AvGas",Fuel_Properties!$B$3:$B$14,0),MATCH(YEAR(CO$9),Fuel_Properties!$B$3:$EI$3,0))/1000</f>
        <v>0.19568009999999997</v>
      </c>
      <c r="CP28" s="53">
        <f>SUMPRODUCT(--(CP$9=Quarterly_kt!$B$9:FC$9),Quarterly_kt!$B28:FC28)*INDEX(Fuel_Properties!$B$3:$IV$14,MATCH("GCV_AvGas",Fuel_Properties!$B$3:$B$14,0),MATCH(YEAR(CP$9),Fuel_Properties!$B$3:$EI$3,0))/1000</f>
        <v>0.21389060000000001</v>
      </c>
      <c r="CQ28" s="53">
        <f>SUMPRODUCT(--(CQ$9=Quarterly_kt!$B$9:FC$9),Quarterly_kt!$B28:FC28)*INDEX(Fuel_Properties!$B$3:$IV$14,MATCH("GCV_AvGas",Fuel_Properties!$B$3:$B$14,0),MATCH(YEAR(CQ$9),Fuel_Properties!$B$3:$EI$3,0))/1000</f>
        <v>0.26904239999999996</v>
      </c>
      <c r="CR28" s="53">
        <f>SUMPRODUCT(--(CR$9=Quarterly_kt!$B$9:FC$9),Quarterly_kt!$B28:FC28)*INDEX(Fuel_Properties!$B$3:$IV$14,MATCH("GCV_AvGas",Fuel_Properties!$B$3:$B$14,0),MATCH(YEAR(CR$9),Fuel_Properties!$B$3:$EI$3,0))/1000</f>
        <v>0.11224290000000001</v>
      </c>
      <c r="CS28" s="53">
        <f>SUMPRODUCT(--(CS$9=Quarterly_kt!$B$9:FC$9),Quarterly_kt!$B28:FC28)*INDEX(Fuel_Properties!$B$3:$IV$14,MATCH("GCV_AvGas",Fuel_Properties!$B$3:$B$14,0),MATCH(YEAR(CS$9),Fuel_Properties!$B$3:$EI$3,0))/1000</f>
        <v>0.2396691</v>
      </c>
      <c r="CT28" s="53">
        <f>SUMPRODUCT(--(CT$9=Quarterly_kt!$B$9:FC$9),Quarterly_kt!$B28:FC28)*INDEX(Fuel_Properties!$B$3:$IV$14,MATCH("GCV_AvGas",Fuel_Properties!$B$3:$B$14,0),MATCH(YEAR(CT$9),Fuel_Properties!$B$3:$EI$3,0))/1000</f>
        <v>0.14582589999999998</v>
      </c>
      <c r="CU28" s="53">
        <f>SUMPRODUCT(--(CU$9=Quarterly_kt!$B$9:FC$9),Quarterly_kt!$B28:FC28)*INDEX(Fuel_Properties!$B$3:$IV$14,MATCH("GCV_AvGas",Fuel_Properties!$B$3:$B$14,0),MATCH(YEAR(CU$9),Fuel_Properties!$B$3:$EI$3,0))/1000</f>
        <v>0.28275939999999999</v>
      </c>
      <c r="CV28" s="53">
        <f>SUMPRODUCT(--(CV$9=Quarterly_kt!$B$9:FC$9),Quarterly_kt!$B28:FC28)*INDEX(Fuel_Properties!$B$3:$IV$14,MATCH("GCV_AvGas",Fuel_Properties!$B$3:$B$14,0),MATCH(YEAR(CV$9),Fuel_Properties!$B$3:$EI$3,0))/1000</f>
        <v>0.17444239999999997</v>
      </c>
      <c r="CW28" s="53">
        <f>SUMPRODUCT(--(CW$9=Quarterly_kt!$B$9:FC$9),Quarterly_kt!$B28:FC28)*INDEX(Fuel_Properties!$B$3:$IV$14,MATCH("GCV_AvGas",Fuel_Properties!$B$3:$B$14,0),MATCH(YEAR(CW$9),Fuel_Properties!$B$3:$EI$3,0))/1000</f>
        <v>0.18044950000000001</v>
      </c>
      <c r="CX28" s="53">
        <f>SUMPRODUCT(--(CX$9=Quarterly_kt!$B$9:FC$9),Quarterly_kt!$B28:FC28)*INDEX(Fuel_Properties!$B$3:$IV$14,MATCH("GCV_AvGas",Fuel_Properties!$B$3:$B$14,0),MATCH(YEAR(CX$9),Fuel_Properties!$B$3:$EI$3,0))/1000</f>
        <v>0.22486420000000001</v>
      </c>
      <c r="CY28" s="53">
        <f>SUMPRODUCT(--(CY$9=Quarterly_kt!$B$9:FC$9),Quarterly_kt!$B28:FC28)*INDEX(Fuel_Properties!$B$3:$IV$14,MATCH("GCV_AvGas",Fuel_Properties!$B$3:$B$14,0),MATCH(YEAR(CY$9),Fuel_Properties!$B$3:$EI$3,0))/1000</f>
        <v>0.12917629999999999</v>
      </c>
      <c r="CZ28" s="53">
        <f>SUMPRODUCT(--(CZ$9=Quarterly_kt!$B$9:FC$9),Quarterly_kt!$B28:FC28)*INDEX(Fuel_Properties!$B$3:$IV$14,MATCH("GCV_AvGas",Fuel_Properties!$B$3:$B$14,0),MATCH(YEAR(CZ$9),Fuel_Properties!$B$3:$EI$3,0))/1000</f>
        <v>0.11791889999999999</v>
      </c>
      <c r="DA28" s="53">
        <f>SUMPRODUCT(--(DA$9=Quarterly_kt!$B$9:FC$9),Quarterly_kt!$B28:FC28)*INDEX(Fuel_Properties!$B$3:$IV$14,MATCH("GCV_AvGas",Fuel_Properties!$B$3:$B$14,0),MATCH(YEAR(DA$9),Fuel_Properties!$B$3:$EI$3,0))/1000</f>
        <v>0.23720949999999996</v>
      </c>
      <c r="DB28" s="53">
        <f>SUMPRODUCT(--(DB$9=Quarterly_kt!$B$9:FC$9),Quarterly_kt!$B28:FC28)*INDEX(Fuel_Properties!$B$3:$IV$14,MATCH("GCV_AvGas",Fuel_Properties!$B$3:$B$14,0),MATCH(YEAR(DB$9),Fuel_Properties!$B$3:$EI$3,0))/1000</f>
        <v>0.16110379999999999</v>
      </c>
      <c r="DC28" s="53">
        <f>SUMPRODUCT(--(DC$9=Quarterly_kt!$B$9:FC$9),Quarterly_kt!$B28:FC28)*INDEX(Fuel_Properties!$B$3:$IV$14,MATCH("GCV_AvGas",Fuel_Properties!$B$3:$B$14,0),MATCH(YEAR(DC$9),Fuel_Properties!$B$3:$EI$3,0))/1000</f>
        <v>0.33346500000000001</v>
      </c>
      <c r="DD28" s="53">
        <f>SUMPRODUCT(--(DD$9=Quarterly_kt!$B$9:FC$9),Quarterly_kt!$B28:FC28)*INDEX(Fuel_Properties!$B$3:$IV$14,MATCH("GCV_AvGas",Fuel_Properties!$B$3:$B$14,0),MATCH(YEAR(DD$9),Fuel_Properties!$B$3:$EI$3,0))/1000</f>
        <v>0.18839589999999998</v>
      </c>
      <c r="DE28" s="53">
        <f>SUMPRODUCT(--(DE$9=Quarterly_kt!$B$9:FC$9),Quarterly_kt!$B28:FC28)*INDEX(Fuel_Properties!$B$3:$IV$14,MATCH("GCV_AvGas",Fuel_Properties!$B$3:$B$14,0),MATCH(YEAR(DE$9),Fuel_Properties!$B$3:$EI$3,0))/1000</f>
        <v>0.1202839</v>
      </c>
      <c r="DF28" s="53">
        <f>SUMPRODUCT(--(DF$9=Quarterly_kt!$B$9:FC$9),Quarterly_kt!$B28:FC28)*INDEX(Fuel_Properties!$B$3:$IV$14,MATCH("GCV_AvGas",Fuel_Properties!$B$3:$B$14,0),MATCH(YEAR(DF$9),Fuel_Properties!$B$3:$EI$3,0))/1000</f>
        <v>0.1153647</v>
      </c>
      <c r="DG28" s="53">
        <f>SUMPRODUCT(--(DG$9=Quarterly_kt!$B$9:FC$9),Quarterly_kt!$B28:FC28)*INDEX(Fuel_Properties!$B$3:$IV$14,MATCH("GCV_AvGas",Fuel_Properties!$B$3:$B$14,0),MATCH(YEAR(DG$9),Fuel_Properties!$B$3:$EI$3,0))/1000</f>
        <v>0.22524260000000002</v>
      </c>
      <c r="DH28" s="53">
        <f>SUMPRODUCT(--(DH$9=Quarterly_kt!$B$9:FC$9),Quarterly_kt!$B28:FC28)*INDEX(Fuel_Properties!$B$3:$IV$14,MATCH("GCV_AvGas",Fuel_Properties!$B$3:$B$14,0),MATCH(YEAR(DH$9),Fuel_Properties!$B$3:$EI$3,0))/1000</f>
        <v>0.13797409999999999</v>
      </c>
      <c r="DI28" s="53">
        <f>SUMPRODUCT(--(DI$9=Quarterly_kt!$B$9:FC$9),Quarterly_kt!$B28:FC28)*INDEX(Fuel_Properties!$B$3:$IV$14,MATCH("GCV_AvGas",Fuel_Properties!$B$3:$B$14,0),MATCH(YEAR(DI$9),Fuel_Properties!$B$3:$EI$3,0))/1000</f>
        <v>0.26913700000000002</v>
      </c>
      <c r="DJ28" s="53">
        <f>SUMPRODUCT(--(DJ$9=Quarterly_kt!$B$9:FC$9),Quarterly_kt!$B28:FC28)*INDEX(Fuel_Properties!$B$3:$IV$14,MATCH("GCV_AvGas",Fuel_Properties!$B$3:$B$14,0),MATCH(YEAR(DJ$9),Fuel_Properties!$B$3:$EI$3,0))/1000</f>
        <v>0.13352789999999998</v>
      </c>
      <c r="DK28" s="53">
        <f>SUMPRODUCT(--(DK$9=Quarterly_kt!$B$9:FC$9),Quarterly_kt!$B28:FC28)*INDEX(Fuel_Properties!$B$3:$IV$14,MATCH("GCV_AvGas",Fuel_Properties!$B$3:$B$14,0),MATCH(YEAR(DK$9),Fuel_Properties!$B$3:$EI$3,0))/1000</f>
        <v>0.28852999999999995</v>
      </c>
      <c r="DL28" s="53">
        <f>SUMPRODUCT(--(DL$9=Quarterly_kt!$B$9:FC$9),Quarterly_kt!$B28:FC28)*INDEX(Fuel_Properties!$B$3:$IV$14,MATCH("GCV_AvGas",Fuel_Properties!$B$3:$B$14,0),MATCH(YEAR(DL$9),Fuel_Properties!$B$3:$EI$3,0))/1000</f>
        <v>0</v>
      </c>
      <c r="DM28" s="53">
        <f>SUMPRODUCT(--(DM$9=Quarterly_kt!$B$9:FC$9),Quarterly_kt!$B28:FC28)*INDEX(Fuel_Properties!$B$3:$IV$14,MATCH("GCV_AvGas",Fuel_Properties!$B$3:$B$14,0),MATCH(YEAR(DM$9),Fuel_Properties!$B$3:$EI$3,0))/1000</f>
        <v>0.2072213</v>
      </c>
      <c r="DN28" s="53">
        <f>SUMPRODUCT(--(DN$9=Quarterly_kt!$B$9:FC$9),Quarterly_kt!$B28:FC28)*INDEX(Fuel_Properties!$B$3:$IV$14,MATCH("GCV_AvGas",Fuel_Properties!$B$3:$B$14,0),MATCH(YEAR(DN$9),Fuel_Properties!$B$3:$EI$3,0))/1000</f>
        <v>0.26563680000000001</v>
      </c>
      <c r="DO28" s="53">
        <f>SUMPRODUCT(--(DO$9=Quarterly_kt!$B$9:FC$9),Quarterly_kt!$B28:FC28)*INDEX(Fuel_Properties!$B$3:$IV$14,MATCH("GCV_AvGas",Fuel_Properties!$B$3:$B$14,0),MATCH(YEAR(DO$9),Fuel_Properties!$B$3:$EI$3,0))/1000</f>
        <v>8.7363099999999985E-2</v>
      </c>
      <c r="DP28" s="53">
        <f>SUMPRODUCT(--(DP$9=Quarterly_kt!$B$9:FC$9),Quarterly_kt!$B28:FC28)*INDEX(Fuel_Properties!$B$3:$IV$14,MATCH("GCV_AvGas",Fuel_Properties!$B$3:$B$14,0),MATCH(YEAR(DP$9),Fuel_Properties!$B$3:$EI$3,0))/1000</f>
        <v>8.7031999999999984E-2</v>
      </c>
      <c r="DQ28" s="53">
        <f>SUMPRODUCT(--(DQ$9=Quarterly_kt!$B$9:FC$9),Quarterly_kt!$B28:FC28)*INDEX(Fuel_Properties!$B$3:$IV$14,MATCH("GCV_AvGas",Fuel_Properties!$B$3:$B$14,0),MATCH(YEAR(DQ$9),Fuel_Properties!$B$3:$EI$3,0))/1000</f>
        <v>0.1627593</v>
      </c>
      <c r="DR28" s="53">
        <f>SUMPRODUCT(--(DR$9=Quarterly_kt!$B$9:FC$9),Quarterly_kt!$B28:FC28)*INDEX(Fuel_Properties!$B$3:$IV$14,MATCH("GCV_AvGas",Fuel_Properties!$B$3:$B$14,0),MATCH(YEAR(DR$9),Fuel_Properties!$B$3:$EI$3,0))/1000</f>
        <v>0.19284209999999999</v>
      </c>
      <c r="DS28" s="53">
        <f>SUMPRODUCT(--(DS$9=Quarterly_kt!$B$9:FC$9),Quarterly_kt!$B28:FC28)*INDEX(Fuel_Properties!$B$3:$IV$14,MATCH("GCV_AvGas",Fuel_Properties!$B$3:$B$14,0),MATCH(YEAR(DS$9),Fuel_Properties!$B$3:$EI$3,0))/1000</f>
        <v>0.1961531</v>
      </c>
      <c r="DT28" s="53">
        <f>SUMPRODUCT(--(DT$9=Quarterly_kt!$B$9:FC$9),Quarterly_kt!$B28:FC28)*INDEX(Fuel_Properties!$B$3:$IV$14,MATCH("GCV_AvGas",Fuel_Properties!$B$3:$B$14,0),MATCH(YEAR(DT$9),Fuel_Properties!$B$3:$EI$3,0))/1000</f>
        <v>0.1867404</v>
      </c>
      <c r="DU28" s="53">
        <f>SUMPRODUCT(--(DU$9=Quarterly_kt!$B$9:FC$9),Quarterly_kt!$B28:FC28)*INDEX(Fuel_Properties!$B$3:$IV$14,MATCH("GCV_AvGas",Fuel_Properties!$B$3:$B$14,0),MATCH(YEAR(DU$9),Fuel_Properties!$B$3:$EI$3,0))/1000</f>
        <v>0.12203399999999999</v>
      </c>
      <c r="DV28" s="53">
        <f>SUMPRODUCT(--(DV$9=Quarterly_kt!$B$9:FC$9),Quarterly_kt!$B28:FC28)*INDEX(Fuel_Properties!$B$3:$IV$14,MATCH("GCV_AvGas",Fuel_Properties!$B$3:$B$14,0),MATCH(YEAR(DV$9),Fuel_Properties!$B$3:$EI$3,0))/1000</f>
        <v>0.29657100000000003</v>
      </c>
      <c r="DW28" s="53">
        <f>SUMPRODUCT(--(DW$9=Quarterly_kt!$B$9:FC$9),Quarterly_kt!$B28:FC28)*INDEX(Fuel_Properties!$B$3:$IV$14,MATCH("GCV_AvGas",Fuel_Properties!$B$3:$B$14,0),MATCH(YEAR(DW$9),Fuel_Properties!$B$3:$EI$3,0))/1000</f>
        <v>0.25485239999999998</v>
      </c>
      <c r="DX28" s="53">
        <f>SUMPRODUCT(--(DX$9=Quarterly_kt!$B$9:FC$9),Quarterly_kt!$B28:FC28)*INDEX(Fuel_Properties!$B$3:$IV$14,MATCH("GCV_AvGas",Fuel_Properties!$B$3:$B$14,0),MATCH(YEAR(DX$9),Fuel_Properties!$B$3:$EI$3,0))/1000</f>
        <v>1.43319E-2</v>
      </c>
      <c r="DY28" s="53">
        <f>SUMPRODUCT(--(DY$9=Quarterly_kt!$B$9:FC$9),Quarterly_kt!$B28:FC28)*INDEX(Fuel_Properties!$B$3:$IV$14,MATCH("GCV_AvGas",Fuel_Properties!$B$3:$B$14,0),MATCH(YEAR(DY$9),Fuel_Properties!$B$3:$EI$3,0))/1000</f>
        <v>9.9282700000000002E-2</v>
      </c>
      <c r="DZ28" s="53">
        <f>SUMPRODUCT(--(DZ$9=Quarterly_kt!$B$9:FC$9),Quarterly_kt!$B28:FC28)*INDEX(Fuel_Properties!$B$3:$IV$14,MATCH("GCV_AvGas",Fuel_Properties!$B$3:$B$14,0),MATCH(YEAR(DZ$9),Fuel_Properties!$B$3:$EI$3,0))/1000</f>
        <v>0.14487990000000001</v>
      </c>
      <c r="EA28" s="53">
        <f>SUMPRODUCT(--(EA$9=Quarterly_kt!$B$9:FC$9),Quarterly_kt!$B28:FC28)*INDEX(Fuel_Properties!$B$3:$IV$14,MATCH("GCV_AvGas",Fuel_Properties!$B$3:$B$14,0),MATCH(YEAR(EA$9),Fuel_Properties!$B$3:$EI$3,0))/1000</f>
        <v>0.18096979999999999</v>
      </c>
      <c r="EB28" s="53">
        <f>SUMPRODUCT(--(EB$9=Quarterly_kt!$B$9:FC$9),Quarterly_kt!$B28:FC28)*INDEX(Fuel_Properties!$B$3:$IV$14,MATCH("GCV_AvGas",Fuel_Properties!$B$3:$B$14,0),MATCH(YEAR(EB$9),Fuel_Properties!$B$3:$EI$3,0))/1000</f>
        <v>0.17302339999999999</v>
      </c>
      <c r="EC28" s="53">
        <f>SUMPRODUCT(--(EC$9=Quarterly_kt!$B$9:FC$9),Quarterly_kt!$B28:FC28)*INDEX(Fuel_Properties!$B$3:$IV$14,MATCH("GCV_AvGas",Fuel_Properties!$B$3:$B$14,0),MATCH(YEAR(EC$9),Fuel_Properties!$B$3:$EI$3,0))/1000</f>
        <v>0.195822</v>
      </c>
      <c r="ED28" s="53">
        <f>SUMPRODUCT(--(ED$9=Quarterly_kt!$B$9:FC$9),Quarterly_kt!$B28:FC28)*INDEX(Fuel_Properties!$B$3:$IV$14,MATCH("GCV_AvGas",Fuel_Properties!$B$3:$B$14,0),MATCH(YEAR(ED$9),Fuel_Properties!$B$3:$EI$3,0))/1000</f>
        <v>0.11290509999999999</v>
      </c>
      <c r="EE28" s="53">
        <f>SUMPRODUCT(--(EE$9=Quarterly_kt!$B$9:FC$9),Quarterly_kt!$B28:FC28)*INDEX(Fuel_Properties!$B$3:$IV$14,MATCH("GCV_AvGas",Fuel_Properties!$B$3:$B$14,0),MATCH(YEAR(EE$9),Fuel_Properties!$B$3:$EI$3,0))/1000</f>
        <v>0.19076089999999996</v>
      </c>
      <c r="EF28" s="53">
        <f>SUMPRODUCT(--(EF$9=Quarterly_kt!$B$9:FC$9),Quarterly_kt!$B28:FC28)*INDEX(Fuel_Properties!$B$3:$IV$14,MATCH("GCV_AvGas",Fuel_Properties!$B$3:$B$14,0),MATCH(YEAR(EF$9),Fuel_Properties!$B$3:$EI$3,0))/1000</f>
        <v>0.18603089999999997</v>
      </c>
      <c r="EG28" s="53">
        <f>SUMPRODUCT(--(EG$9=Quarterly_kt!$B$9:FC$9),Quarterly_kt!$B28:FC28)*INDEX(Fuel_Properties!$B$3:$IV$14,MATCH("GCV_AvGas",Fuel_Properties!$B$3:$B$14,0),MATCH(YEAR(EG$9),Fuel_Properties!$B$3:$EI$3,0))/1000</f>
        <v>0.13390629999999998</v>
      </c>
      <c r="EH28" s="53">
        <f>SUMPRODUCT(--(EH$9=Quarterly_kt!$B$9:FC$9),Quarterly_kt!$B28:FC28)*INDEX(Fuel_Properties!$B$3:$IV$14,MATCH("GCV_AvGas",Fuel_Properties!$B$3:$B$14,0),MATCH(YEAR(EH$9),Fuel_Properties!$B$3:$EI$3,0))/1000</f>
        <v>0.21507309999999999</v>
      </c>
      <c r="EI28" s="53">
        <f>SUMPRODUCT(--(EI$9=Quarterly_kt!$B$9:FC$9),Quarterly_kt!$B28:FC28)*INDEX(Fuel_Properties!$B$3:$IV$14,MATCH("GCV_AvGas",Fuel_Properties!$B$3:$B$14,0),MATCH(YEAR(EI$9),Fuel_Properties!$B$3:$EI$3,0))/1000</f>
        <v>0.17751689999999998</v>
      </c>
      <c r="EJ28" s="53">
        <f>SUMPRODUCT(--(EJ$9=Quarterly_kt!$B$9:FC$9),Quarterly_kt!$B28:FC28)*INDEX(Fuel_Properties!$B$3:$IV$14,MATCH("GCV_AvGas",Fuel_Properties!$B$3:$B$14,0),MATCH(YEAR(EJ$9),Fuel_Properties!$B$3:$EI$3,0))/1000</f>
        <v>0.15121809999999999</v>
      </c>
      <c r="EK28" s="53">
        <f>SUMPRODUCT(--(EK$9=Quarterly_kt!$B$9:FC$9),Quarterly_kt!$B28:FC28)*INDEX(Fuel_Properties!$B$3:$IV$14,MATCH("GCV_AvGas",Fuel_Properties!$B$3:$B$14,0),MATCH(YEAR(EK$9),Fuel_Properties!$B$3:$EI$3,0))/1000</f>
        <v>6.4659100000000011E-2</v>
      </c>
      <c r="EL28" s="53">
        <f>SUMPRODUCT(--(EL$9=Quarterly_kt!$B$9:FC$9),Quarterly_kt!$B28:FC28)*INDEX(Fuel_Properties!$B$3:$IV$14,MATCH("GCV_AvGas",Fuel_Properties!$B$3:$B$14,0),MATCH(YEAR(EL$9),Fuel_Properties!$B$3:$EI$3,0))/1000</f>
        <v>0.20575499999999997</v>
      </c>
      <c r="EM28" s="53">
        <f>SUMPRODUCT(--(EM$9=Quarterly_kt!$B$9:FC$9),Quarterly_kt!$B28:FC28)*INDEX(Fuel_Properties!$B$3:$IV$14,MATCH("GCV_AvGas",Fuel_Properties!$B$3:$B$14,0),MATCH(YEAR(EM$9),Fuel_Properties!$B$3:$EI$3,0))/1000</f>
        <v>0.12505788865356443</v>
      </c>
      <c r="EN28" s="53">
        <f>SUMPRODUCT(--(EN$9=Quarterly_kt!$B$9:FC$9),Quarterly_kt!$B28:FC28)*INDEX(Fuel_Properties!$B$3:$IV$14,MATCH("GCV_AvGas",Fuel_Properties!$B$3:$B$14,0),MATCH(YEAR(EN$9),Fuel_Properties!$B$3:$EI$3,0))/1000</f>
        <v>0.11975603182678224</v>
      </c>
      <c r="EO28" s="53">
        <f>SUMPRODUCT(--(EO$9=Quarterly_kt!$B$9:FC$9),Quarterly_kt!$B28:FC28)*INDEX(Fuel_Properties!$B$3:$IV$14,MATCH("GCV_AvGas",Fuel_Properties!$B$3:$B$14,0),MATCH(YEAR(EO$9),Fuel_Properties!$B$3:$EI$3,0))/1000</f>
        <v>0.15003559999999999</v>
      </c>
      <c r="EP28" s="53">
        <f>SUMPRODUCT(--(EP$9=Quarterly_kt!$B$9:FC$9),Quarterly_kt!$B28:FC28)*INDEX(Fuel_Properties!$B$3:$IV$14,MATCH("GCV_AvGas",Fuel_Properties!$B$3:$B$14,0),MATCH(YEAR(EP$9),Fuel_Properties!$B$3:$EI$3,0))/1000</f>
        <v>0.1734964</v>
      </c>
      <c r="EQ28" s="53">
        <f>SUMPRODUCT(--(EQ$9=Quarterly_kt!$B$9:FC$9),Quarterly_kt!$B28:FC28)*INDEX(Fuel_Properties!$B$3:$IV$14,MATCH("GCV_AvGas",Fuel_Properties!$B$3:$B$14,0),MATCH(YEAR(EQ$9),Fuel_Properties!$B$3:$EI$3,0))/1000</f>
        <v>0.15107619999999999</v>
      </c>
      <c r="ER28" s="53">
        <f>SUMPRODUCT(--(ER$9=Quarterly_kt!$B$9:FC$9),Quarterly_kt!$B28:FC28)*INDEX(Fuel_Properties!$B$3:$IV$14,MATCH("GCV_AvGas",Fuel_Properties!$B$3:$B$14,0),MATCH(YEAR(ER$9),Fuel_Properties!$B$3:$EI$3,0))/1000</f>
        <v>5.9592324230957026E-2</v>
      </c>
      <c r="ES28" s="53">
        <f>SUMPRODUCT(--(ES$9=Quarterly_kt!$B$9:FC$9),Quarterly_kt!$B28:FC28)*INDEX(Fuel_Properties!$B$3:$IV$14,MATCH("GCV_AvGas",Fuel_Properties!$B$3:$B$14,0),MATCH(YEAR(ES$9),Fuel_Properties!$B$3:$EI$3,0))/1000</f>
        <v>0.16809946538085938</v>
      </c>
      <c r="ET28" s="53">
        <f>SUMPRODUCT(--(ET$9=Quarterly_kt!$B$9:FC$9),Quarterly_kt!$B28:FC28)*INDEX(Fuel_Properties!$B$3:$IV$14,MATCH("GCV_AvGas",Fuel_Properties!$B$3:$B$14,0),MATCH(YEAR(ET$9),Fuel_Properties!$B$3:$EI$3,0))/1000</f>
        <v>8.0887728845214835E-2</v>
      </c>
      <c r="EU28" s="53">
        <f>SUMPRODUCT(--(EU$9=Quarterly_kt!$B$9:FC$9),Quarterly_kt!$B28:FC28)*INDEX(Fuel_Properties!$B$3:$IV$14,MATCH("GCV_AvGas",Fuel_Properties!$B$3:$B$14,0),MATCH(YEAR(EU$9),Fuel_Properties!$B$3:$EI$3,0))/1000</f>
        <v>0.1228049923095703</v>
      </c>
      <c r="EV28" s="53">
        <f>SUMPRODUCT(--(EV$9=Quarterly_kt!$B$9:FC$9),Quarterly_kt!$B28:FC28)*INDEX(Fuel_Properties!$B$3:$IV$14,MATCH("GCV_AvGas",Fuel_Properties!$B$3:$B$14,0),MATCH(YEAR(EV$9),Fuel_Properties!$B$3:$EI$3,0))/1000</f>
        <v>0.21488389999999999</v>
      </c>
      <c r="EW28" s="53">
        <f>SUMPRODUCT(--(EW$9=Quarterly_kt!$B$9:FC$9),Quarterly_kt!$B28:FC28)*INDEX(Fuel_Properties!$B$3:$IV$14,MATCH("GCV_AvGas",Fuel_Properties!$B$3:$B$14,0),MATCH(YEAR(EW$9),Fuel_Properties!$B$3:$EI$3,0))/1000</f>
        <v>0.1311629</v>
      </c>
      <c r="EX28" s="53">
        <f>SUMPRODUCT(--(EX$9=Quarterly_kt!$B$9:FC$9),Quarterly_kt!$B28:FC28)*INDEX(Fuel_Properties!$B$3:$IV$14,MATCH("GCV_AvGas",Fuel_Properties!$B$3:$B$14,0),MATCH(YEAR(EX$9),Fuel_Properties!$B$3:$EI$3,0))/1000</f>
        <v>0.15424529999999997</v>
      </c>
      <c r="EY28" s="53">
        <f>SUMPRODUCT(--(EY$9=Quarterly_kt!$B$9:FC$9),Quarterly_kt!$B28:FC28)*INDEX(Fuel_Properties!$B$3:$IV$14,MATCH("GCV_AvGas",Fuel_Properties!$B$3:$B$14,0),MATCH(YEAR(EY$9),Fuel_Properties!$B$3:$EI$3,0))/1000</f>
        <v>0.15060319999999999</v>
      </c>
      <c r="EZ28" s="53">
        <f>SUMPRODUCT(--(EZ$9=Quarterly_kt!$B$9:FC$9),Quarterly_kt!$B28:FC28)*INDEX(Fuel_Properties!$B$3:$IV$14,MATCH("GCV_AvGas",Fuel_Properties!$B$3:$B$14,0),MATCH(YEAR(EZ$9),Fuel_Properties!$B$3:$EI$3,0))/1000</f>
        <v>0.12321649999999999</v>
      </c>
      <c r="FA28" s="53">
        <f>SUMPRODUCT(--(FA$9=Quarterly_kt!$B$9:FC$9),Quarterly_kt!$B28:FC28)*INDEX(Fuel_Properties!$B$3:$IV$14,MATCH("GCV_AvGas",Fuel_Properties!$B$3:$B$14,0),MATCH(YEAR(FA$9),Fuel_Properties!$B$3:$EI$3,0))/1000</f>
        <v>9.8856999999999987E-2</v>
      </c>
      <c r="FB28" s="53">
        <f>SUMPRODUCT(--(FB$9=Quarterly_kt!$B$9:FC$9),Quarterly_kt!$B28:FC28)*INDEX(Fuel_Properties!$B$3:$IV$14,MATCH("GCV_AvGas",Fuel_Properties!$B$3:$B$14,0),MATCH(YEAR(FB$9),Fuel_Properties!$B$3:$EI$3,0))/1000</f>
        <v>6.3854999999999995E-2</v>
      </c>
      <c r="FC28" s="53">
        <f>SUMPRODUCT(--(FC$9=Quarterly_kt!$B$9:FC$9),Quarterly_kt!$B28:FC28)*INDEX(Fuel_Properties!$B$3:$IV$14,MATCH("GCV_AvGas",Fuel_Properties!$B$3:$B$14,0),MATCH(YEAR(FC$9),Fuel_Properties!$B$3:$EI$3,0))/1000</f>
        <v>0.24619649999999998</v>
      </c>
      <c r="FD28" s="53">
        <f>SUMPRODUCT(--(FD$9=Quarterly_kt!$B$9:FD$9),Quarterly_kt!$B28:FD28)*INDEX(Fuel_Properties!$B$3:$IV$14,MATCH("GCV_AvGas",Fuel_Properties!$B$3:$B$14,0),MATCH(YEAR(FD$9),Fuel_Properties!$B$3:$EI$3,0))/1000</f>
        <v>4.0204999999999998E-3</v>
      </c>
      <c r="FE28" s="53">
        <f>SUMPRODUCT(--(FE$9=Quarterly_kt!$B$9:FE$9),Quarterly_kt!$B28:FE28)*INDEX(Fuel_Properties!$B$3:$IV$14,MATCH("GCV_AvGas",Fuel_Properties!$B$3:$B$14,0),MATCH(YEAR(FE$9),Fuel_Properties!$B$3:$EI$3,0))/1000</f>
        <v>0.17472619999999997</v>
      </c>
      <c r="FF28" s="53">
        <f>SUMPRODUCT(--(FF$9=Quarterly_kt!$B$9:FF$9),Quarterly_kt!$B28:FF28)*INDEX(Fuel_Properties!$B$3:$IV$14,MATCH("GCV_AvGas",Fuel_Properties!$B$3:$B$14,0),MATCH(YEAR(FF$9),Fuel_Properties!$B$3:$EI$3,0))/1000</f>
        <v>0.14662999999999995</v>
      </c>
      <c r="FG28" s="53">
        <f>SUMPRODUCT(--(FG$9=Quarterly_kt!$B$9:FG$9),Quarterly_kt!$B28:FG28)*INDEX(Fuel_Properties!$B$3:$IV$14,MATCH("GCV_AvGas",Fuel_Properties!$B$3:$B$14,0),MATCH(YEAR(FG$9),Fuel_Properties!$B$3:$EI$3,0))/1000</f>
        <v>0.10188419999999999</v>
      </c>
      <c r="FH28" s="53">
        <f>SUMPRODUCT(--(FH$9=Quarterly_kt!$B$9:FH$9),Quarterly_kt!$B28:FH28)*INDEX(Fuel_Properties!$B$3:$IV$14,MATCH("GCV_AvGas",Fuel_Properties!$B$3:$B$14,0),MATCH(YEAR(FH$9),Fuel_Properties!$B$3:$EI$3,0))/1000</f>
        <v>0.1157431</v>
      </c>
      <c r="FI28" s="53">
        <f>SUMPRODUCT(--(FI$9=Quarterly_kt!$B$9:FI$9),Quarterly_kt!$B28:FI28)*INDEX(Fuel_Properties!$B$3:$IV$14,MATCH("GCV_AvGas",Fuel_Properties!$B$3:$B$14,0),MATCH(YEAR(FI$9),Fuel_Properties!$B$3:$EI$3,0))/1000</f>
        <v>0.10675610000000001</v>
      </c>
      <c r="FJ28" s="53">
        <f>SUMPRODUCT(--(FJ$9=Quarterly_kt!$B$9:FJ$9),Quarterly_kt!$B28:FJ28)*INDEX(Fuel_Properties!$B$3:$IV$14,MATCH("GCV_AvGas",Fuel_Properties!$B$3:$B$14,0),MATCH(YEAR(FJ$9),Fuel_Properties!$B$3:$EI$3,0))/1000</f>
        <v>0.120142</v>
      </c>
      <c r="FK28" s="53">
        <f>SUMPRODUCT(--(FK$9=Quarterly_kt!$B$9:FK$9),Quarterly_kt!$B28:FK28)*INDEX(Fuel_Properties!$B$3:$IV$14,MATCH("GCV_AvGas",Fuel_Properties!$B$3:$B$14,0),MATCH(YEAR(FK$9),Fuel_Properties!$B$3:$EI$3,0))/1000</f>
        <v>5.1698899999999992E-2</v>
      </c>
      <c r="FL28" s="53">
        <f>SUMPRODUCT(--(FL$9=Quarterly_kt!$B$9:FL$9),Quarterly_kt!$B28:FL28)*INDEX(Fuel_Properties!$B$3:$IV$14,MATCH("GCV_AvGas",Fuel_Properties!$B$3:$B$14,0),MATCH(YEAR(FL$9),Fuel_Properties!$B$3:$EI$3,0))/1000</f>
        <v>0.15542779999999998</v>
      </c>
      <c r="FM28" s="53">
        <f>SUMPRODUCT(--(FM$9=Quarterly_kt!$B$9:FN$9),Quarterly_kt!$B28:FN28)*INDEX(Fuel_Properties!$B$3:$IV$14,MATCH("GCV_AvGas",Fuel_Properties!$B$3:$B$14,0),MATCH(YEAR(FM$9),Fuel_Properties!$B$3:$EI$3,0))/1000</f>
        <v>5.5624799999999995E-2</v>
      </c>
      <c r="FN28" s="53">
        <f>SUMPRODUCT(--(FN$9=Quarterly_kt!$B$9:FN$9),Quarterly_kt!$B28:FN28)*INDEX(Fuel_Properties!$B$3:$IV$14,MATCH("GCV_AvGas",Fuel_Properties!$B$3:$B$14,0),MATCH(YEAR(FN$9),Fuel_Properties!$B$3:$EI$3,0))/1000</f>
        <v>0.12165559999999999</v>
      </c>
      <c r="FO28" s="53">
        <f>SUMPRODUCT(--(FO$9=Quarterly_kt!$B$9:FO$9),Quarterly_kt!$B28:FO28)*INDEX(Fuel_Properties!$B$3:$IV$14,MATCH("GCV_AvGas",Fuel_Properties!$B$3:$B$14,0),MATCH(YEAR(FO$9),Fuel_Properties!$B$3:$EI$3,0))/1000</f>
        <v>0.1111077</v>
      </c>
      <c r="FP28" s="53">
        <f>SUMPRODUCT(--(FP$9=Quarterly_kt!$B$9:FP$9),Quarterly_kt!$B28:FP28)*INDEX(Fuel_Properties!$B$3:$IV$14,MATCH("GCV_AvGas",Fuel_Properties!$B$3:$B$14,0),MATCH(YEAR(FP$9),Fuel_Properties!$B$3:$EI$3,0))/1000</f>
        <v>0.10836429999999998</v>
      </c>
      <c r="FQ28" s="53">
        <f>SUMPRODUCT(--(FQ$9=Quarterly_kt!$B$9:FQ$9),Quarterly_kt!$B28:FQ28)*INDEX(Fuel_Properties!$B$3:$IV$14,MATCH("GCV_AvGas",Fuel_Properties!$B$3:$B$14,0),MATCH(YEAR(FQ$9),Fuel_Properties!$B$3:$EI$3,0))/1000</f>
        <v>9.5356799999999992E-2</v>
      </c>
      <c r="FR28" s="53">
        <f>SUMPRODUCT(--(FR$9=Quarterly_kt!$B$9:FR$9),Quarterly_kt!$B28:FR28)*INDEX(Fuel_Properties!$B$3:$IV$14,MATCH("GCV_AvGas",Fuel_Properties!$B$3:$B$14,0),MATCH(YEAR(FR$9),Fuel_Properties!$B$3:$EI$3,0))/1000</f>
        <v>9.7702331320000002E-2</v>
      </c>
      <c r="FS28" s="53">
        <f>SUMPRODUCT(--(FS$9=Quarterly_kt!$B$9:FS$9),Quarterly_kt!$B28:FS28)*INDEX(Fuel_Properties!$B$3:$IV$14,MATCH("GCV_AvGas",Fuel_Properties!$B$3:$B$14,0),MATCH(YEAR(FS$9),Fuel_Properties!$B$3:$EI$3,0))/1000</f>
        <v>9.0201099999999992E-2</v>
      </c>
      <c r="FT28" s="53">
        <f>SUMPRODUCT(--(FT$9=Quarterly_kt!$B$9:FT$9),Quarterly_kt!$B28:FT28)*INDEX(Fuel_Properties!$B$3:$IV$14,MATCH("GCV_AvGas",Fuel_Properties!$B$3:$B$14,0),MATCH(YEAR(FT$9),Fuel_Properties!$B$3:$EI$3,0))/1000</f>
        <v>9.9553274919999976E-2</v>
      </c>
      <c r="FU28" s="53">
        <f>SUMPRODUCT(--(FU$9=Quarterly_kt!$B$9:FU$9),Quarterly_kt!$B28:FU28)*INDEX(Fuel_Properties!$B$3:$IV$14,MATCH("GCV_AvGas",Fuel_Properties!$B$3:$B$14,0),MATCH(YEAR(FU$9),Fuel_Properties!$B$3:$EI$3,0))/1000</f>
        <v>0.12524500779999997</v>
      </c>
      <c r="FV28" s="53">
        <f>SUMPRODUCT(--(FV$9=Quarterly_kt!$B$9:FV$9),Quarterly_kt!$B28:FV28)*INDEX(Fuel_Properties!$B$3:$IV$14,MATCH("GCV_AvGas",Fuel_Properties!$B$3:$B$14,0),MATCH(YEAR(FV$9),Fuel_Properties!$B$3:$EI$3,0))/1000</f>
        <v>0.13624881187719998</v>
      </c>
      <c r="FW28" s="18"/>
      <c r="FX28" s="117"/>
      <c r="FY28" s="18"/>
    </row>
    <row r="29" spans="1:181" ht="15" x14ac:dyDescent="0.25">
      <c r="A29" s="50" t="s">
        <v>45</v>
      </c>
      <c r="B29" s="53">
        <f>SUMPRODUCT(--(B$9=Quarterly_kt!$B$9:FC$9),Quarterly_kt!$B29:FC29)*INDEX(Fuel_Properties!$B$3:$IV$14,MATCH("GCV_Kerosene",Fuel_Properties!$B$3:$B$14,0),MATCH(YEAR(B$9),Fuel_Properties!$B$3:$EI$3,0))/1000</f>
        <v>0.14277279999999998</v>
      </c>
      <c r="C29" s="53">
        <f>SUMPRODUCT(--(C$9=Quarterly_kt!$B$9:FC$9),Quarterly_kt!$B29:FC29)*INDEX(Fuel_Properties!$B$3:$IV$14,MATCH("GCV_Kerosene",Fuel_Properties!$B$3:$B$14,0),MATCH(YEAR(C$9),Fuel_Properties!$B$3:$EI$3,0))/1000</f>
        <v>0.47202719999999998</v>
      </c>
      <c r="D29" s="53">
        <f>SUMPRODUCT(--(D$9=Quarterly_kt!$B$9:FC$9),Quarterly_kt!$B29:FC29)*INDEX(Fuel_Properties!$B$3:$IV$14,MATCH("GCV_Kerosene",Fuel_Properties!$B$3:$B$14,0),MATCH(YEAR(D$9),Fuel_Properties!$B$3:$EI$3,0))/1000</f>
        <v>0.47856959999999998</v>
      </c>
      <c r="E29" s="53">
        <f>SUMPRODUCT(--(E$9=Quarterly_kt!$B$9:FC$9),Quarterly_kt!$B29:FC29)*INDEX(Fuel_Properties!$B$3:$IV$14,MATCH("GCV_Kerosene",Fuel_Properties!$B$3:$B$14,0),MATCH(YEAR(E$9),Fuel_Properties!$B$3:$EI$3,0))/1000</f>
        <v>0.37477279999999996</v>
      </c>
      <c r="F29" s="53">
        <f>SUMPRODUCT(--(F$9=Quarterly_kt!$B$9:FC$9),Quarterly_kt!$B29:FC29)*INDEX(Fuel_Properties!$B$3:$IV$14,MATCH("GCV_Kerosene",Fuel_Properties!$B$3:$B$14,0),MATCH(YEAR(F$9),Fuel_Properties!$B$3:$EI$3,0))/1000</f>
        <v>0.3034096</v>
      </c>
      <c r="G29" s="53">
        <f>SUMPRODUCT(--(G$9=Quarterly_kt!$B$9:FC$9),Quarterly_kt!$B29:FC29)*INDEX(Fuel_Properties!$B$3:$IV$14,MATCH("GCV_Kerosene",Fuel_Properties!$B$3:$B$14,0),MATCH(YEAR(G$9),Fuel_Properties!$B$3:$EI$3,0))/1000</f>
        <v>0.45504479999999992</v>
      </c>
      <c r="H29" s="53">
        <f>SUMPRODUCT(--(H$9=Quarterly_kt!$B$9:FC$9),Quarterly_kt!$B29:FC29)*INDEX(Fuel_Properties!$B$3:$IV$14,MATCH("GCV_Kerosene",Fuel_Properties!$B$3:$B$14,0),MATCH(YEAR(H$9),Fuel_Properties!$B$3:$EI$3,0))/1000</f>
        <v>0.73284159999999998</v>
      </c>
      <c r="I29" s="53">
        <f>SUMPRODUCT(--(I$9=Quarterly_kt!$B$9:FC$9),Quarterly_kt!$B29:FC29)*INDEX(Fuel_Properties!$B$3:$IV$14,MATCH("GCV_Kerosene",Fuel_Properties!$B$3:$B$14,0),MATCH(YEAR(I$9),Fuel_Properties!$B$3:$EI$3,0))/1000</f>
        <v>0.41193919999999995</v>
      </c>
      <c r="J29" s="53">
        <f>SUMPRODUCT(--(J$9=Quarterly_kt!$B$9:FC$9),Quarterly_kt!$B29:FC29)*INDEX(Fuel_Properties!$B$3:$IV$14,MATCH("GCV_Kerosene",Fuel_Properties!$B$3:$B$14,0),MATCH(YEAR(J$9),Fuel_Properties!$B$3:$EI$3,0))/1000</f>
        <v>0.46608799999999995</v>
      </c>
      <c r="K29" s="53">
        <f>SUMPRODUCT(--(K$9=Quarterly_kt!$B$9:FC$9),Quarterly_kt!$B29:FC29)*INDEX(Fuel_Properties!$B$3:$IV$14,MATCH("GCV_Kerosene",Fuel_Properties!$B$3:$B$14,0),MATCH(YEAR(K$9),Fuel_Properties!$B$3:$EI$3,0))/1000</f>
        <v>0.28466399999999997</v>
      </c>
      <c r="L29" s="53">
        <f>SUMPRODUCT(--(L$9=Quarterly_kt!$B$9:FC$9),Quarterly_kt!$B29:FC29)*INDEX(Fuel_Properties!$B$3:$IV$14,MATCH("GCV_Kerosene",Fuel_Properties!$B$3:$B$14,0),MATCH(YEAR(L$9),Fuel_Properties!$B$3:$EI$3,0))/1000</f>
        <v>0.26921279999999997</v>
      </c>
      <c r="M29" s="53">
        <f>SUMPRODUCT(--(M$9=Quarterly_kt!$B$9:FC$9),Quarterly_kt!$B29:FC29)*INDEX(Fuel_Properties!$B$3:$IV$14,MATCH("GCV_Kerosene",Fuel_Properties!$B$3:$B$14,0),MATCH(YEAR(M$9),Fuel_Properties!$B$3:$EI$3,0))/1000</f>
        <v>0.13516319999999998</v>
      </c>
      <c r="N29" s="53">
        <f>SUMPRODUCT(--(N$9=Quarterly_kt!$B$9:FC$9),Quarterly_kt!$B29:FC29)*INDEX(Fuel_Properties!$B$3:$IV$14,MATCH("GCV_Kerosene",Fuel_Properties!$B$3:$B$14,0),MATCH(YEAR(N$9),Fuel_Properties!$B$3:$EI$3,0))/1000</f>
        <v>0.3992255999999999</v>
      </c>
      <c r="O29" s="53">
        <f>SUMPRODUCT(--(O$9=Quarterly_kt!$B$9:FC$9),Quarterly_kt!$B29:FC29)*INDEX(Fuel_Properties!$B$3:$IV$14,MATCH("GCV_Kerosene",Fuel_Properties!$B$3:$B$14,0),MATCH(YEAR(O$9),Fuel_Properties!$B$3:$EI$3,0))/1000</f>
        <v>0.18731680000000001</v>
      </c>
      <c r="P29" s="53">
        <f>SUMPRODUCT(--(P$9=Quarterly_kt!$B$9:FC$9),Quarterly_kt!$B29:FC29)*INDEX(Fuel_Properties!$B$3:$IV$14,MATCH("GCV_Kerosene",Fuel_Properties!$B$3:$B$14,0),MATCH(YEAR(P$9),Fuel_Properties!$B$3:$EI$3,0))/1000</f>
        <v>0.77112160000000018</v>
      </c>
      <c r="Q29" s="53">
        <f>SUMPRODUCT(--(Q$9=Quarterly_kt!$B$9:FC$9),Quarterly_kt!$B29:FC29)*INDEX(Fuel_Properties!$B$3:$IV$14,MATCH("GCV_Kerosene",Fuel_Properties!$B$3:$B$14,0),MATCH(YEAR(Q$9),Fuel_Properties!$B$3:$EI$3,0))/1000</f>
        <v>0.38818239999999998</v>
      </c>
      <c r="R29" s="53">
        <f>SUMPRODUCT(--(R$9=Quarterly_kt!$B$9:FC$9),Quarterly_kt!$B29:FC29)*INDEX(Fuel_Properties!$B$3:$IV$14,MATCH("GCV_Kerosene",Fuel_Properties!$B$3:$B$14,0),MATCH(YEAR(R$9),Fuel_Properties!$B$3:$EI$3,0))/1000</f>
        <v>0.23589759999999999</v>
      </c>
      <c r="S29" s="53">
        <f>SUMPRODUCT(--(S$9=Quarterly_kt!$B$9:FC$9),Quarterly_kt!$B29:FC29)*INDEX(Fuel_Properties!$B$3:$IV$14,MATCH("GCV_Kerosene",Fuel_Properties!$B$3:$B$14,0),MATCH(YEAR(S$9),Fuel_Properties!$B$3:$EI$3,0))/1000</f>
        <v>0.49754719999999991</v>
      </c>
      <c r="T29" s="53">
        <f>SUMPRODUCT(--(T$9=Quarterly_kt!$B$9:FC$9),Quarterly_kt!$B29:FC29)*INDEX(Fuel_Properties!$B$3:$IV$14,MATCH("GCV_Kerosene",Fuel_Properties!$B$3:$B$14,0),MATCH(YEAR(T$9),Fuel_Properties!$B$3:$EI$3,0))/1000</f>
        <v>0.13539519999999999</v>
      </c>
      <c r="U29" s="53">
        <f>SUMPRODUCT(--(U$9=Quarterly_kt!$B$9:FC$9),Quarterly_kt!$B29:FC29)*INDEX(Fuel_Properties!$B$3:$IV$14,MATCH("GCV_Kerosene",Fuel_Properties!$B$3:$B$14,0),MATCH(YEAR(U$9),Fuel_Properties!$B$3:$EI$3,0))/1000</f>
        <v>0.2724608</v>
      </c>
      <c r="V29" s="53">
        <f>SUMPRODUCT(--(V$9=Quarterly_kt!$B$9:FC$9),Quarterly_kt!$B29:FC29)*INDEX(Fuel_Properties!$B$3:$IV$14,MATCH("GCV_Kerosene",Fuel_Properties!$B$3:$B$14,0),MATCH(YEAR(V$9),Fuel_Properties!$B$3:$EI$3,0))/1000</f>
        <v>0.2789104</v>
      </c>
      <c r="W29" s="53">
        <f>SUMPRODUCT(--(W$9=Quarterly_kt!$B$9:FC$9),Quarterly_kt!$B29:FC29)*INDEX(Fuel_Properties!$B$3:$IV$14,MATCH("GCV_Kerosene",Fuel_Properties!$B$3:$B$14,0),MATCH(YEAR(W$9),Fuel_Properties!$B$3:$EI$3,0))/1000</f>
        <v>0.6637983999999999</v>
      </c>
      <c r="X29" s="53">
        <f>SUMPRODUCT(--(X$9=Quarterly_kt!$B$9:FC$9),Quarterly_kt!$B29:FC29)*INDEX(Fuel_Properties!$B$3:$IV$14,MATCH("GCV_Kerosene",Fuel_Properties!$B$3:$B$14,0),MATCH(YEAR(X$9),Fuel_Properties!$B$3:$EI$3,0))/1000</f>
        <v>0.28243679999999999</v>
      </c>
      <c r="Y29" s="53">
        <f>SUMPRODUCT(--(Y$9=Quarterly_kt!$B$9:FC$9),Quarterly_kt!$B29:FC29)*INDEX(Fuel_Properties!$B$3:$IV$14,MATCH("GCV_Kerosene",Fuel_Properties!$B$3:$B$14,0),MATCH(YEAR(Y$9),Fuel_Properties!$B$3:$EI$3,0))/1000</f>
        <v>0.26220639999999995</v>
      </c>
      <c r="Z29" s="53">
        <f>SUMPRODUCT(--(Z$9=Quarterly_kt!$B$9:FC$9),Quarterly_kt!$B29:FC29)*INDEX(Fuel_Properties!$B$3:$IV$14,MATCH("GCV_Kerosene",Fuel_Properties!$B$3:$B$14,0),MATCH(YEAR(Z$9),Fuel_Properties!$B$3:$EI$3,0))/1000</f>
        <v>0.14671679999999998</v>
      </c>
      <c r="AA29" s="53">
        <f>SUMPRODUCT(--(AA$9=Quarterly_kt!$B$9:FC$9),Quarterly_kt!$B29:FC29)*INDEX(Fuel_Properties!$B$3:$IV$14,MATCH("GCV_Kerosene",Fuel_Properties!$B$3:$B$14,0),MATCH(YEAR(AA$9),Fuel_Properties!$B$3:$EI$3,0))/1000</f>
        <v>0.56130080000000004</v>
      </c>
      <c r="AB29" s="53">
        <f>SUMPRODUCT(--(AB$9=Quarterly_kt!$B$9:FC$9),Quarterly_kt!$B29:FC29)*INDEX(Fuel_Properties!$B$3:$IV$14,MATCH("GCV_Kerosene",Fuel_Properties!$B$3:$B$14,0),MATCH(YEAR(AB$9),Fuel_Properties!$B$3:$EI$3,0))/1000</f>
        <v>0.46520639999999996</v>
      </c>
      <c r="AC29" s="53">
        <f>SUMPRODUCT(--(AC$9=Quarterly_kt!$B$9:FC$9),Quarterly_kt!$B29:FC29)*INDEX(Fuel_Properties!$B$3:$IV$14,MATCH("GCV_Kerosene",Fuel_Properties!$B$3:$B$14,0),MATCH(YEAR(AC$9),Fuel_Properties!$B$3:$EI$3,0))/1000</f>
        <v>0.22490079999999998</v>
      </c>
      <c r="AD29" s="53">
        <f>SUMPRODUCT(--(AD$9=Quarterly_kt!$B$9:FC$9),Quarterly_kt!$B29:FC29)*INDEX(Fuel_Properties!$B$3:$IV$14,MATCH("GCV_Kerosene",Fuel_Properties!$B$3:$B$14,0),MATCH(YEAR(AD$9),Fuel_Properties!$B$3:$EI$3,0))/1000</f>
        <v>0.15460479999999999</v>
      </c>
      <c r="AE29" s="53">
        <f>SUMPRODUCT(--(AE$9=Quarterly_kt!$B$9:FC$9),Quarterly_kt!$B29:FC29)*INDEX(Fuel_Properties!$B$3:$IV$14,MATCH("GCV_Kerosene",Fuel_Properties!$B$3:$B$14,0),MATCH(YEAR(AE$9),Fuel_Properties!$B$3:$EI$3,0))/1000</f>
        <v>0.14337599999999998</v>
      </c>
      <c r="AF29" s="53">
        <f>SUMPRODUCT(--(AF$9=Quarterly_kt!$B$9:FC$9),Quarterly_kt!$B29:FC29)*INDEX(Fuel_Properties!$B$3:$IV$14,MATCH("GCV_Kerosene",Fuel_Properties!$B$3:$B$14,0),MATCH(YEAR(AF$9),Fuel_Properties!$B$3:$EI$3,0))/1000</f>
        <v>9.3263999999999986E-2</v>
      </c>
      <c r="AG29" s="53">
        <f>SUMPRODUCT(--(AG$9=Quarterly_kt!$B$9:FC$9),Quarterly_kt!$B29:FC29)*INDEX(Fuel_Properties!$B$3:$IV$14,MATCH("GCV_Kerosene",Fuel_Properties!$B$3:$B$14,0),MATCH(YEAR(AG$9),Fuel_Properties!$B$3:$EI$3,0))/1000</f>
        <v>0.15711040000000001</v>
      </c>
      <c r="AH29" s="53">
        <f>SUMPRODUCT(--(AH$9=Quarterly_kt!$B$9:FC$9),Quarterly_kt!$B29:FC29)*INDEX(Fuel_Properties!$B$3:$IV$14,MATCH("GCV_Kerosene",Fuel_Properties!$B$3:$B$14,0),MATCH(YEAR(AH$9),Fuel_Properties!$B$3:$EI$3,0))/1000</f>
        <v>4.7142400000000001E-2</v>
      </c>
      <c r="AI29" s="53">
        <f>SUMPRODUCT(--(AI$9=Quarterly_kt!$B$9:FC$9),Quarterly_kt!$B29:FC29)*INDEX(Fuel_Properties!$B$3:$IV$14,MATCH("GCV_Kerosene",Fuel_Properties!$B$3:$B$14,0),MATCH(YEAR(AI$9),Fuel_Properties!$B$3:$EI$3,0))/1000</f>
        <v>0.132936</v>
      </c>
      <c r="AJ29" s="53">
        <f>SUMPRODUCT(--(AJ$9=Quarterly_kt!$B$9:FC$9),Quarterly_kt!$B29:FC29)*INDEX(Fuel_Properties!$B$3:$IV$14,MATCH("GCV_Kerosene",Fuel_Properties!$B$3:$B$14,0),MATCH(YEAR(AJ$9),Fuel_Properties!$B$3:$EI$3,0))/1000</f>
        <v>0.12936319999999998</v>
      </c>
      <c r="AK29" s="53">
        <f>SUMPRODUCT(--(AK$9=Quarterly_kt!$B$9:FC$9),Quarterly_kt!$B29:FC29)*INDEX(Fuel_Properties!$B$3:$IV$14,MATCH("GCV_Kerosene",Fuel_Properties!$B$3:$B$14,0),MATCH(YEAR(AK$9),Fuel_Properties!$B$3:$EI$3,0))/1000</f>
        <v>0.28842239999999997</v>
      </c>
      <c r="AL29" s="53">
        <f>SUMPRODUCT(--(AL$9=Quarterly_kt!$B$9:FC$9),Quarterly_kt!$B29:FC29)*INDEX(Fuel_Properties!$B$3:$IV$14,MATCH("GCV_Kerosene",Fuel_Properties!$B$3:$B$14,0),MATCH(YEAR(AL$9),Fuel_Properties!$B$3:$EI$3,0))/1000</f>
        <v>0.3678592</v>
      </c>
      <c r="AM29" s="53">
        <f>SUMPRODUCT(--(AM$9=Quarterly_kt!$B$9:FC$9),Quarterly_kt!$B29:FC29)*INDEX(Fuel_Properties!$B$3:$IV$14,MATCH("GCV_Kerosene",Fuel_Properties!$B$3:$B$14,0),MATCH(YEAR(AM$9),Fuel_Properties!$B$3:$EI$3,0))/1000</f>
        <v>9.2567999999999998E-2</v>
      </c>
      <c r="AN29" s="53">
        <f>SUMPRODUCT(--(AN$9=Quarterly_kt!$B$9:FC$9),Quarterly_kt!$B29:FC29)*INDEX(Fuel_Properties!$B$3:$IV$14,MATCH("GCV_Kerosene",Fuel_Properties!$B$3:$B$14,0),MATCH(YEAR(AN$9),Fuel_Properties!$B$3:$EI$3,0))/1000</f>
        <v>2.1576000000000001E-2</v>
      </c>
      <c r="AO29" s="53">
        <f>SUMPRODUCT(--(AO$9=Quarterly_kt!$B$9:FC$9),Quarterly_kt!$B29:FC29)*INDEX(Fuel_Properties!$B$3:$IV$14,MATCH("GCV_Kerosene",Fuel_Properties!$B$3:$B$14,0),MATCH(YEAR(AO$9),Fuel_Properties!$B$3:$EI$3,0))/1000</f>
        <v>0.19497279999999997</v>
      </c>
      <c r="AP29" s="53">
        <f>SUMPRODUCT(--(AP$9=Quarterly_kt!$B$9:FC$9),Quarterly_kt!$B29:FC29)*INDEX(Fuel_Properties!$B$3:$IV$14,MATCH("GCV_Kerosene",Fuel_Properties!$B$3:$B$14,0),MATCH(YEAR(AP$9),Fuel_Properties!$B$3:$EI$3,0))/1000</f>
        <v>0.13029119999999997</v>
      </c>
      <c r="AQ29" s="53">
        <f>SUMPRODUCT(--(AQ$9=Quarterly_kt!$B$9:FC$9),Quarterly_kt!$B29:FC29)*INDEX(Fuel_Properties!$B$3:$IV$14,MATCH("GCV_Kerosene",Fuel_Properties!$B$3:$B$14,0),MATCH(YEAR(AQ$9),Fuel_Properties!$B$3:$EI$3,0))/1000</f>
        <v>0.34869600000000001</v>
      </c>
      <c r="AR29" s="53">
        <f>SUMPRODUCT(--(AR$9=Quarterly_kt!$B$9:FC$9),Quarterly_kt!$B29:FC29)*INDEX(Fuel_Properties!$B$3:$IV$14,MATCH("GCV_Kerosene",Fuel_Properties!$B$3:$B$14,0),MATCH(YEAR(AR$9),Fuel_Properties!$B$3:$EI$3,0))/1000</f>
        <v>0.14054559999999999</v>
      </c>
      <c r="AS29" s="53">
        <f>SUMPRODUCT(--(AS$9=Quarterly_kt!$B$9:FC$9),Quarterly_kt!$B29:FC29)*INDEX(Fuel_Properties!$B$3:$IV$14,MATCH("GCV_Kerosene",Fuel_Properties!$B$3:$B$14,0),MATCH(YEAR(AS$9),Fuel_Properties!$B$3:$EI$3,0))/1000</f>
        <v>7.2569599999999998E-2</v>
      </c>
      <c r="AT29" s="53">
        <f>SUMPRODUCT(--(AT$9=Quarterly_kt!$B$9:FC$9),Quarterly_kt!$B29:FC29)*INDEX(Fuel_Properties!$B$3:$IV$14,MATCH("GCV_Kerosene",Fuel_Properties!$B$3:$B$14,0),MATCH(YEAR(AT$9),Fuel_Properties!$B$3:$EI$3,0))/1000</f>
        <v>0.21594559999999999</v>
      </c>
      <c r="AU29" s="53">
        <f>SUMPRODUCT(--(AU$9=Quarterly_kt!$B$9:FC$9),Quarterly_kt!$B29:FC29)*INDEX(Fuel_Properties!$B$3:$IV$14,MATCH("GCV_Kerosene",Fuel_Properties!$B$3:$B$14,0),MATCH(YEAR(AU$9),Fuel_Properties!$B$3:$EI$3,0))/1000</f>
        <v>7.0203199999999993E-2</v>
      </c>
      <c r="AV29" s="53">
        <f>SUMPRODUCT(--(AV$9=Quarterly_kt!$B$9:FC$9),Quarterly_kt!$B29:FC29)*INDEX(Fuel_Properties!$B$3:$IV$14,MATCH("GCV_Kerosene",Fuel_Properties!$B$3:$B$14,0),MATCH(YEAR(AV$9),Fuel_Properties!$B$3:$EI$3,0))/1000</f>
        <v>0.20300000000000001</v>
      </c>
      <c r="AW29" s="53">
        <f>SUMPRODUCT(--(AW$9=Quarterly_kt!$B$9:FC$9),Quarterly_kt!$B29:FC29)*INDEX(Fuel_Properties!$B$3:$IV$14,MATCH("GCV_Kerosene",Fuel_Properties!$B$3:$B$14,0),MATCH(YEAR(AW$9),Fuel_Properties!$B$3:$EI$3,0))/1000</f>
        <v>6.4774399999999996E-2</v>
      </c>
      <c r="AX29" s="53">
        <f>SUMPRODUCT(--(AX$9=Quarterly_kt!$B$9:FC$9),Quarterly_kt!$B29:FC29)*INDEX(Fuel_Properties!$B$3:$IV$14,MATCH("GCV_Kerosene",Fuel_Properties!$B$3:$B$14,0),MATCH(YEAR(AX$9),Fuel_Properties!$B$3:$EI$3,0))/1000</f>
        <v>0</v>
      </c>
      <c r="AY29" s="53">
        <f>SUMPRODUCT(--(AY$9=Quarterly_kt!$B$9:FC$9),Quarterly_kt!$B29:FC29)*INDEX(Fuel_Properties!$B$3:$IV$14,MATCH("GCV_Kerosene",Fuel_Properties!$B$3:$B$14,0),MATCH(YEAR(AY$9),Fuel_Properties!$B$3:$EI$3,0))/1000</f>
        <v>0.1535376</v>
      </c>
      <c r="AZ29" s="53">
        <f>SUMPRODUCT(--(AZ$9=Quarterly_kt!$B$9:FC$9),Quarterly_kt!$B29:FC29)*INDEX(Fuel_Properties!$B$3:$IV$14,MATCH("GCV_Kerosene",Fuel_Properties!$B$3:$B$14,0),MATCH(YEAR(AZ$9),Fuel_Properties!$B$3:$EI$3,0))/1000</f>
        <v>8.9969599999999997E-2</v>
      </c>
      <c r="BA29" s="53">
        <f>SUMPRODUCT(--(BA$9=Quarterly_kt!$B$9:FC$9),Quarterly_kt!$B29:FC29)*INDEX(Fuel_Properties!$B$3:$IV$14,MATCH("GCV_Kerosene",Fuel_Properties!$B$3:$B$14,0),MATCH(YEAR(BA$9),Fuel_Properties!$B$3:$EI$3,0))/1000</f>
        <v>2.8072E-2</v>
      </c>
      <c r="BB29" s="53">
        <f>SUMPRODUCT(--(BB$9=Quarterly_kt!$B$9:FC$9),Quarterly_kt!$B29:FC29)*INDEX(Fuel_Properties!$B$3:$IV$14,MATCH("GCV_Kerosene",Fuel_Properties!$B$3:$B$14,0),MATCH(YEAR(BB$9),Fuel_Properties!$B$3:$EI$3,0))/1000</f>
        <v>4.6910399999999998E-2</v>
      </c>
      <c r="BC29" s="53">
        <f>SUMPRODUCT(--(BC$9=Quarterly_kt!$B$9:FC$9),Quarterly_kt!$B29:FC29)*INDEX(Fuel_Properties!$B$3:$IV$14,MATCH("GCV_Kerosene",Fuel_Properties!$B$3:$B$14,0),MATCH(YEAR(BC$9),Fuel_Properties!$B$3:$EI$3,0))/1000</f>
        <v>0</v>
      </c>
      <c r="BD29" s="53">
        <f>SUMPRODUCT(--(BD$9=Quarterly_kt!$B$9:FC$9),Quarterly_kt!$B29:FC29)*INDEX(Fuel_Properties!$B$3:$IV$14,MATCH("GCV_Kerosene",Fuel_Properties!$B$3:$B$14,0),MATCH(YEAR(BD$9),Fuel_Properties!$B$3:$EI$3,0))/1000</f>
        <v>0</v>
      </c>
      <c r="BE29" s="53">
        <f>SUMPRODUCT(--(BE$9=Quarterly_kt!$B$9:FC$9),Quarterly_kt!$B29:FC29)*INDEX(Fuel_Properties!$B$3:$IV$14,MATCH("GCV_Kerosene",Fuel_Properties!$B$3:$B$14,0),MATCH(YEAR(BE$9),Fuel_Properties!$B$3:$EI$3,0))/1000</f>
        <v>0</v>
      </c>
      <c r="BF29" s="53">
        <f>SUMPRODUCT(--(BF$9=Quarterly_kt!$B$9:FC$9),Quarterly_kt!$B29:FC29)*INDEX(Fuel_Properties!$B$3:$IV$14,MATCH("GCV_Kerosene",Fuel_Properties!$B$3:$B$14,0),MATCH(YEAR(BF$9),Fuel_Properties!$B$3:$EI$3,0))/1000</f>
        <v>0</v>
      </c>
      <c r="BG29" s="53">
        <f>SUMPRODUCT(--(BG$9=Quarterly_kt!$B$9:FC$9),Quarterly_kt!$B29:FC29)*INDEX(Fuel_Properties!$B$3:$IV$14,MATCH("GCV_Kerosene",Fuel_Properties!$B$3:$B$14,0),MATCH(YEAR(BG$9),Fuel_Properties!$B$3:$EI$3,0))/1000</f>
        <v>0</v>
      </c>
      <c r="BH29" s="53">
        <f>SUMPRODUCT(--(BH$9=Quarterly_kt!$B$9:FC$9),Quarterly_kt!$B29:FC29)*INDEX(Fuel_Properties!$B$3:$IV$14,MATCH("GCV_Kerosene",Fuel_Properties!$B$3:$B$14,0),MATCH(YEAR(BH$9),Fuel_Properties!$B$3:$EI$3,0))/1000</f>
        <v>0</v>
      </c>
      <c r="BI29" s="53">
        <f>SUMPRODUCT(--(BI$9=Quarterly_kt!$B$9:FC$9),Quarterly_kt!$B29:FC29)*INDEX(Fuel_Properties!$B$3:$IV$14,MATCH("GCV_Kerosene",Fuel_Properties!$B$3:$B$14,0),MATCH(YEAR(BI$9),Fuel_Properties!$B$3:$EI$3,0))/1000</f>
        <v>0</v>
      </c>
      <c r="BJ29" s="53">
        <f>SUMPRODUCT(--(BJ$9=Quarterly_kt!$B$9:FC$9),Quarterly_kt!$B29:FC29)*INDEX(Fuel_Properties!$B$3:$IV$14,MATCH("GCV_Kerosene",Fuel_Properties!$B$3:$B$14,0),MATCH(YEAR(BJ$9),Fuel_Properties!$B$3:$EI$3,0))/1000</f>
        <v>0</v>
      </c>
      <c r="BK29" s="53">
        <f>SUMPRODUCT(--(BK$9=Quarterly_kt!$B$9:FC$9),Quarterly_kt!$B29:FC29)*INDEX(Fuel_Properties!$B$3:$IV$14,MATCH("GCV_Kerosene",Fuel_Properties!$B$3:$B$14,0),MATCH(YEAR(BK$9),Fuel_Properties!$B$3:$EI$3,0))/1000</f>
        <v>0</v>
      </c>
      <c r="BL29" s="53">
        <f>SUMPRODUCT(--(BL$9=Quarterly_kt!$B$9:FC$9),Quarterly_kt!$B29:FC29)*INDEX(Fuel_Properties!$B$3:$IV$14,MATCH("GCV_Kerosene",Fuel_Properties!$B$3:$B$14,0),MATCH(YEAR(BL$9),Fuel_Properties!$B$3:$EI$3,0))/1000</f>
        <v>0</v>
      </c>
      <c r="BM29" s="53">
        <f>SUMPRODUCT(--(BM$9=Quarterly_kt!$B$9:FC$9),Quarterly_kt!$B29:FC29)*INDEX(Fuel_Properties!$B$3:$IV$14,MATCH("GCV_Kerosene",Fuel_Properties!$B$3:$B$14,0),MATCH(YEAR(BM$9),Fuel_Properties!$B$3:$EI$3,0))/1000</f>
        <v>0</v>
      </c>
      <c r="BN29" s="53">
        <f>SUMPRODUCT(--(BN$9=Quarterly_kt!$B$9:FC$9),Quarterly_kt!$B29:FC29)*INDEX(Fuel_Properties!$B$3:$IV$14,MATCH("GCV_Kerosene",Fuel_Properties!$B$3:$B$14,0),MATCH(YEAR(BN$9),Fuel_Properties!$B$3:$EI$3,0))/1000</f>
        <v>0</v>
      </c>
      <c r="BO29" s="53">
        <f>SUMPRODUCT(--(BO$9=Quarterly_kt!$B$9:FC$9),Quarterly_kt!$B29:FC29)*INDEX(Fuel_Properties!$B$3:$IV$14,MATCH("GCV_Kerosene",Fuel_Properties!$B$3:$B$14,0),MATCH(YEAR(BO$9),Fuel_Properties!$B$3:$EI$3,0))/1000</f>
        <v>0</v>
      </c>
      <c r="BP29" s="53">
        <f>SUMPRODUCT(--(BP$9=Quarterly_kt!$B$9:FC$9),Quarterly_kt!$B29:FC29)*INDEX(Fuel_Properties!$B$3:$IV$14,MATCH("GCV_Kerosene",Fuel_Properties!$B$3:$B$14,0),MATCH(YEAR(BP$9),Fuel_Properties!$B$3:$EI$3,0))/1000</f>
        <v>0</v>
      </c>
      <c r="BQ29" s="53">
        <f>SUMPRODUCT(--(BQ$9=Quarterly_kt!$B$9:FC$9),Quarterly_kt!$B29:FC29)*INDEX(Fuel_Properties!$B$3:$IV$14,MATCH("GCV_Kerosene",Fuel_Properties!$B$3:$B$14,0),MATCH(YEAR(BQ$9),Fuel_Properties!$B$3:$EI$3,0))/1000</f>
        <v>0</v>
      </c>
      <c r="BR29" s="53">
        <f>SUMPRODUCT(--(BR$9=Quarterly_kt!$B$9:FC$9),Quarterly_kt!$B29:FC29)*INDEX(Fuel_Properties!$B$3:$IV$14,MATCH("GCV_Kerosene",Fuel_Properties!$B$3:$B$14,0),MATCH(YEAR(BR$9),Fuel_Properties!$B$3:$EI$3,0))/1000</f>
        <v>0</v>
      </c>
      <c r="BS29" s="53">
        <f>SUMPRODUCT(--(BS$9=Quarterly_kt!$B$9:FC$9),Quarterly_kt!$B29:FC29)*INDEX(Fuel_Properties!$B$3:$IV$14,MATCH("GCV_Kerosene",Fuel_Properties!$B$3:$B$14,0),MATCH(YEAR(BS$9),Fuel_Properties!$B$3:$EI$3,0))/1000</f>
        <v>0</v>
      </c>
      <c r="BT29" s="53">
        <f>SUMPRODUCT(--(BT$9=Quarterly_kt!$B$9:FC$9),Quarterly_kt!$B29:FC29)*INDEX(Fuel_Properties!$B$3:$IV$14,MATCH("GCV_Kerosene",Fuel_Properties!$B$3:$B$14,0),MATCH(YEAR(BT$9),Fuel_Properties!$B$3:$EI$3,0))/1000</f>
        <v>0</v>
      </c>
      <c r="BU29" s="53">
        <f>SUMPRODUCT(--(BU$9=Quarterly_kt!$B$9:FC$9),Quarterly_kt!$B29:FC29)*INDEX(Fuel_Properties!$B$3:$IV$14,MATCH("GCV_Kerosene",Fuel_Properties!$B$3:$B$14,0),MATCH(YEAR(BU$9),Fuel_Properties!$B$3:$EI$3,0))/1000</f>
        <v>0</v>
      </c>
      <c r="BV29" s="53">
        <f>SUMPRODUCT(--(BV$9=Quarterly_kt!$B$9:FC$9),Quarterly_kt!$B29:FC29)*INDEX(Fuel_Properties!$B$3:$IV$14,MATCH("GCV_Kerosene",Fuel_Properties!$B$3:$B$14,0),MATCH(YEAR(BV$9),Fuel_Properties!$B$3:$EI$3,0))/1000</f>
        <v>0</v>
      </c>
      <c r="BW29" s="53">
        <f>SUMPRODUCT(--(BW$9=Quarterly_kt!$B$9:FC$9),Quarterly_kt!$B29:FC29)*INDEX(Fuel_Properties!$B$3:$IV$14,MATCH("GCV_Kerosene",Fuel_Properties!$B$3:$B$14,0),MATCH(YEAR(BW$9),Fuel_Properties!$B$3:$EI$3,0))/1000</f>
        <v>0</v>
      </c>
      <c r="BX29" s="53">
        <f>SUMPRODUCT(--(BX$9=Quarterly_kt!$B$9:FC$9),Quarterly_kt!$B29:FC29)*INDEX(Fuel_Properties!$B$3:$IV$14,MATCH("GCV_Kerosene",Fuel_Properties!$B$3:$B$14,0),MATCH(YEAR(BX$9),Fuel_Properties!$B$3:$EI$3,0))/1000</f>
        <v>0</v>
      </c>
      <c r="BY29" s="53">
        <f>SUMPRODUCT(--(BY$9=Quarterly_kt!$B$9:FC$9),Quarterly_kt!$B29:FC29)*INDEX(Fuel_Properties!$B$3:$IV$14,MATCH("GCV_Kerosene",Fuel_Properties!$B$3:$B$14,0),MATCH(YEAR(BY$9),Fuel_Properties!$B$3:$EI$3,0))/1000</f>
        <v>0</v>
      </c>
      <c r="BZ29" s="53">
        <f>SUMPRODUCT(--(BZ$9=Quarterly_kt!$B$9:FC$9),Quarterly_kt!$B29:FC29)*INDEX(Fuel_Properties!$B$3:$IV$14,MATCH("GCV_Kerosene",Fuel_Properties!$B$3:$B$14,0),MATCH(YEAR(BZ$9),Fuel_Properties!$B$3:$EI$3,0))/1000</f>
        <v>3.8140799999999996E-2</v>
      </c>
      <c r="CA29" s="53">
        <f>SUMPRODUCT(--(CA$9=Quarterly_kt!$B$9:FC$9),Quarterly_kt!$B29:FC29)*INDEX(Fuel_Properties!$B$3:$IV$14,MATCH("GCV_Kerosene",Fuel_Properties!$B$3:$B$14,0),MATCH(YEAR(CA$9),Fuel_Properties!$B$3:$EI$3,0))/1000</f>
        <v>0</v>
      </c>
      <c r="CB29" s="53">
        <f>SUMPRODUCT(--(CB$9=Quarterly_kt!$B$9:FC$9),Quarterly_kt!$B29:FC29)*INDEX(Fuel_Properties!$B$3:$IV$14,MATCH("GCV_Kerosene",Fuel_Properties!$B$3:$B$14,0),MATCH(YEAR(CB$9),Fuel_Properties!$B$3:$EI$3,0))/1000</f>
        <v>0</v>
      </c>
      <c r="CC29" s="53">
        <f>SUMPRODUCT(--(CC$9=Quarterly_kt!$B$9:FC$9),Quarterly_kt!$B29:FC29)*INDEX(Fuel_Properties!$B$3:$IV$14,MATCH("GCV_Kerosene",Fuel_Properties!$B$3:$B$14,0),MATCH(YEAR(CC$9),Fuel_Properties!$B$3:$EI$3,0))/1000</f>
        <v>0</v>
      </c>
      <c r="CD29" s="53">
        <f>SUMPRODUCT(--(CD$9=Quarterly_kt!$B$9:FC$9),Quarterly_kt!$B29:FC29)*INDEX(Fuel_Properties!$B$3:$IV$14,MATCH("GCV_Kerosene",Fuel_Properties!$B$3:$B$14,0),MATCH(YEAR(CD$9),Fuel_Properties!$B$3:$EI$3,0))/1000</f>
        <v>0</v>
      </c>
      <c r="CE29" s="53">
        <f>SUMPRODUCT(--(CE$9=Quarterly_kt!$B$9:FC$9),Quarterly_kt!$B29:FC29)*INDEX(Fuel_Properties!$B$3:$IV$14,MATCH("GCV_Kerosene",Fuel_Properties!$B$3:$B$14,0),MATCH(YEAR(CE$9),Fuel_Properties!$B$3:$EI$3,0))/1000</f>
        <v>0</v>
      </c>
      <c r="CF29" s="53">
        <f>SUMPRODUCT(--(CF$9=Quarterly_kt!$B$9:FC$9),Quarterly_kt!$B29:FC29)*INDEX(Fuel_Properties!$B$3:$IV$14,MATCH("GCV_Kerosene",Fuel_Properties!$B$3:$B$14,0),MATCH(YEAR(CF$9),Fuel_Properties!$B$3:$EI$3,0))/1000</f>
        <v>0</v>
      </c>
      <c r="CG29" s="53">
        <f>SUMPRODUCT(--(CG$9=Quarterly_kt!$B$9:FC$9),Quarterly_kt!$B29:FC29)*INDEX(Fuel_Properties!$B$3:$IV$14,MATCH("GCV_Kerosene",Fuel_Properties!$B$3:$B$14,0),MATCH(YEAR(CG$9),Fuel_Properties!$B$3:$EI$3,0))/1000</f>
        <v>0</v>
      </c>
      <c r="CH29" s="53">
        <f>SUMPRODUCT(--(CH$9=Quarterly_kt!$B$9:FC$9),Quarterly_kt!$B29:FC29)*INDEX(Fuel_Properties!$B$3:$IV$14,MATCH("GCV_Kerosene",Fuel_Properties!$B$3:$B$14,0),MATCH(YEAR(CH$9),Fuel_Properties!$B$3:$EI$3,0))/1000</f>
        <v>0</v>
      </c>
      <c r="CI29" s="53">
        <f>SUMPRODUCT(--(CI$9=Quarterly_kt!$B$9:FC$9),Quarterly_kt!$B29:FC29)*INDEX(Fuel_Properties!$B$3:$IV$14,MATCH("GCV_Kerosene",Fuel_Properties!$B$3:$B$14,0),MATCH(YEAR(CI$9),Fuel_Properties!$B$3:$EI$3,0))/1000</f>
        <v>0</v>
      </c>
      <c r="CJ29" s="53">
        <f>SUMPRODUCT(--(CJ$9=Quarterly_kt!$B$9:FC$9),Quarterly_kt!$B29:FC29)*INDEX(Fuel_Properties!$B$3:$IV$14,MATCH("GCV_Kerosene",Fuel_Properties!$B$3:$B$14,0),MATCH(YEAR(CJ$9),Fuel_Properties!$B$3:$EI$3,0))/1000</f>
        <v>1.0671999999999999E-3</v>
      </c>
      <c r="CK29" s="53">
        <f>SUMPRODUCT(--(CK$9=Quarterly_kt!$B$9:FC$9),Quarterly_kt!$B29:FC29)*INDEX(Fuel_Properties!$B$3:$IV$14,MATCH("GCV_Kerosene",Fuel_Properties!$B$3:$B$14,0),MATCH(YEAR(CK$9),Fuel_Properties!$B$3:$EI$3,0))/1000</f>
        <v>1.2991999999999999E-3</v>
      </c>
      <c r="CL29" s="53">
        <f>SUMPRODUCT(--(CL$9=Quarterly_kt!$B$9:FC$9),Quarterly_kt!$B29:FC29)*INDEX(Fuel_Properties!$B$3:$IV$14,MATCH("GCV_Kerosene",Fuel_Properties!$B$3:$B$14,0),MATCH(YEAR(CL$9),Fuel_Properties!$B$3:$EI$3,0))/1000</f>
        <v>1.392E-4</v>
      </c>
      <c r="CM29" s="53">
        <f>SUMPRODUCT(--(CM$9=Quarterly_kt!$B$9:FC$9),Quarterly_kt!$B29:FC29)*INDEX(Fuel_Properties!$B$3:$IV$14,MATCH("GCV_Kerosene",Fuel_Properties!$B$3:$B$14,0),MATCH(YEAR(CM$9),Fuel_Properties!$B$3:$EI$3,0))/1000</f>
        <v>1.8559999999999998E-4</v>
      </c>
      <c r="CN29" s="53">
        <f>SUMPRODUCT(--(CN$9=Quarterly_kt!$B$9:FC$9),Quarterly_kt!$B29:FC29)*INDEX(Fuel_Properties!$B$3:$IV$14,MATCH("GCV_Kerosene",Fuel_Properties!$B$3:$B$14,0),MATCH(YEAR(CN$9),Fuel_Properties!$B$3:$EI$3,0))/1000</f>
        <v>0</v>
      </c>
      <c r="CO29" s="53">
        <f>SUMPRODUCT(--(CO$9=Quarterly_kt!$B$9:FC$9),Quarterly_kt!$B29:FC29)*INDEX(Fuel_Properties!$B$3:$IV$14,MATCH("GCV_Kerosene",Fuel_Properties!$B$3:$B$14,0),MATCH(YEAR(CO$9),Fuel_Properties!$B$3:$EI$3,0))/1000</f>
        <v>0</v>
      </c>
      <c r="CP29" s="53">
        <f>SUMPRODUCT(--(CP$9=Quarterly_kt!$B$9:FC$9),Quarterly_kt!$B29:FC29)*INDEX(Fuel_Properties!$B$3:$IV$14,MATCH("GCV_Kerosene",Fuel_Properties!$B$3:$B$14,0),MATCH(YEAR(CP$9),Fuel_Properties!$B$3:$EI$3,0))/1000</f>
        <v>0</v>
      </c>
      <c r="CQ29" s="53">
        <f>SUMPRODUCT(--(CQ$9=Quarterly_kt!$B$9:FC$9),Quarterly_kt!$B29:FC29)*INDEX(Fuel_Properties!$B$3:$IV$14,MATCH("GCV_Kerosene",Fuel_Properties!$B$3:$B$14,0),MATCH(YEAR(CQ$9),Fuel_Properties!$B$3:$EI$3,0))/1000</f>
        <v>0</v>
      </c>
      <c r="CR29" s="53">
        <f>SUMPRODUCT(--(CR$9=Quarterly_kt!$B$9:FC$9),Quarterly_kt!$B29:FC29)*INDEX(Fuel_Properties!$B$3:$IV$14,MATCH("GCV_Kerosene",Fuel_Properties!$B$3:$B$14,0),MATCH(YEAR(CR$9),Fuel_Properties!$B$3:$EI$3,0))/1000</f>
        <v>0</v>
      </c>
      <c r="CS29" s="53">
        <f>SUMPRODUCT(--(CS$9=Quarterly_kt!$B$9:FC$9),Quarterly_kt!$B29:FC29)*INDEX(Fuel_Properties!$B$3:$IV$14,MATCH("GCV_Kerosene",Fuel_Properties!$B$3:$B$14,0),MATCH(YEAR(CS$9),Fuel_Properties!$B$3:$EI$3,0))/1000</f>
        <v>0</v>
      </c>
      <c r="CT29" s="53">
        <f>SUMPRODUCT(--(CT$9=Quarterly_kt!$B$9:FC$9),Quarterly_kt!$B29:FC29)*INDEX(Fuel_Properties!$B$3:$IV$14,MATCH("GCV_Kerosene",Fuel_Properties!$B$3:$B$14,0),MATCH(YEAR(CT$9),Fuel_Properties!$B$3:$EI$3,0))/1000</f>
        <v>0</v>
      </c>
      <c r="CU29" s="53">
        <f>SUMPRODUCT(--(CU$9=Quarterly_kt!$B$9:FC$9),Quarterly_kt!$B29:FC29)*INDEX(Fuel_Properties!$B$3:$IV$14,MATCH("GCV_Kerosene",Fuel_Properties!$B$3:$B$14,0),MATCH(YEAR(CU$9),Fuel_Properties!$B$3:$EI$3,0))/1000</f>
        <v>0</v>
      </c>
      <c r="CV29" s="53">
        <f>SUMPRODUCT(--(CV$9=Quarterly_kt!$B$9:FC$9),Quarterly_kt!$B29:FC29)*INDEX(Fuel_Properties!$B$3:$IV$14,MATCH("GCV_Kerosene",Fuel_Properties!$B$3:$B$14,0),MATCH(YEAR(CV$9),Fuel_Properties!$B$3:$EI$3,0))/1000</f>
        <v>0</v>
      </c>
      <c r="CW29" s="53">
        <f>SUMPRODUCT(--(CW$9=Quarterly_kt!$B$9:FC$9),Quarterly_kt!$B29:FC29)*INDEX(Fuel_Properties!$B$3:$IV$14,MATCH("GCV_Kerosene",Fuel_Properties!$B$3:$B$14,0),MATCH(YEAR(CW$9),Fuel_Properties!$B$3:$EI$3,0))/1000</f>
        <v>0</v>
      </c>
      <c r="CX29" s="53">
        <f>SUMPRODUCT(--(CX$9=Quarterly_kt!$B$9:FC$9),Quarterly_kt!$B29:FC29)*INDEX(Fuel_Properties!$B$3:$IV$14,MATCH("GCV_Kerosene",Fuel_Properties!$B$3:$B$14,0),MATCH(YEAR(CX$9),Fuel_Properties!$B$3:$EI$3,0))/1000</f>
        <v>0</v>
      </c>
      <c r="CY29" s="53">
        <f>SUMPRODUCT(--(CY$9=Quarterly_kt!$B$9:FC$9),Quarterly_kt!$B29:FC29)*INDEX(Fuel_Properties!$B$3:$IV$14,MATCH("GCV_Kerosene",Fuel_Properties!$B$3:$B$14,0),MATCH(YEAR(CY$9),Fuel_Properties!$B$3:$EI$3,0))/1000</f>
        <v>0</v>
      </c>
      <c r="CZ29" s="53">
        <f>SUMPRODUCT(--(CZ$9=Quarterly_kt!$B$9:FC$9),Quarterly_kt!$B29:FC29)*INDEX(Fuel_Properties!$B$3:$IV$14,MATCH("GCV_Kerosene",Fuel_Properties!$B$3:$B$14,0),MATCH(YEAR(CZ$9),Fuel_Properties!$B$3:$EI$3,0))/1000</f>
        <v>0</v>
      </c>
      <c r="DA29" s="53">
        <f>SUMPRODUCT(--(DA$9=Quarterly_kt!$B$9:FC$9),Quarterly_kt!$B29:FC29)*INDEX(Fuel_Properties!$B$3:$IV$14,MATCH("GCV_Kerosene",Fuel_Properties!$B$3:$B$14,0),MATCH(YEAR(DA$9),Fuel_Properties!$B$3:$EI$3,0))/1000</f>
        <v>0</v>
      </c>
      <c r="DB29" s="53">
        <f>SUMPRODUCT(--(DB$9=Quarterly_kt!$B$9:FC$9),Quarterly_kt!$B29:FC29)*INDEX(Fuel_Properties!$B$3:$IV$14,MATCH("GCV_Kerosene",Fuel_Properties!$B$3:$B$14,0),MATCH(YEAR(DB$9),Fuel_Properties!$B$3:$EI$3,0))/1000</f>
        <v>0</v>
      </c>
      <c r="DC29" s="53">
        <f>SUMPRODUCT(--(DC$9=Quarterly_kt!$B$9:FC$9),Quarterly_kt!$B29:FC29)*INDEX(Fuel_Properties!$B$3:$IV$14,MATCH("GCV_Kerosene",Fuel_Properties!$B$3:$B$14,0),MATCH(YEAR(DC$9),Fuel_Properties!$B$3:$EI$3,0))/1000</f>
        <v>0</v>
      </c>
      <c r="DD29" s="53">
        <f>SUMPRODUCT(--(DD$9=Quarterly_kt!$B$9:FC$9),Quarterly_kt!$B29:FC29)*INDEX(Fuel_Properties!$B$3:$IV$14,MATCH("GCV_Kerosene",Fuel_Properties!$B$3:$B$14,0),MATCH(YEAR(DD$9),Fuel_Properties!$B$3:$EI$3,0))/1000</f>
        <v>0</v>
      </c>
      <c r="DE29" s="53">
        <f>SUMPRODUCT(--(DE$9=Quarterly_kt!$B$9:FC$9),Quarterly_kt!$B29:FC29)*INDEX(Fuel_Properties!$B$3:$IV$14,MATCH("GCV_Kerosene",Fuel_Properties!$B$3:$B$14,0),MATCH(YEAR(DE$9),Fuel_Properties!$B$3:$EI$3,0))/1000</f>
        <v>0</v>
      </c>
      <c r="DF29" s="53">
        <f>SUMPRODUCT(--(DF$9=Quarterly_kt!$B$9:FC$9),Quarterly_kt!$B29:FC29)*INDEX(Fuel_Properties!$B$3:$IV$14,MATCH("GCV_Kerosene",Fuel_Properties!$B$3:$B$14,0),MATCH(YEAR(DF$9),Fuel_Properties!$B$3:$EI$3,0))/1000</f>
        <v>0</v>
      </c>
      <c r="DG29" s="53">
        <f>SUMPRODUCT(--(DG$9=Quarterly_kt!$B$9:FC$9),Quarterly_kt!$B29:FC29)*INDEX(Fuel_Properties!$B$3:$IV$14,MATCH("GCV_Kerosene",Fuel_Properties!$B$3:$B$14,0),MATCH(YEAR(DG$9),Fuel_Properties!$B$3:$EI$3,0))/1000</f>
        <v>0</v>
      </c>
      <c r="DH29" s="53">
        <f>SUMPRODUCT(--(DH$9=Quarterly_kt!$B$9:FC$9),Quarterly_kt!$B29:FC29)*INDEX(Fuel_Properties!$B$3:$IV$14,MATCH("GCV_Kerosene",Fuel_Properties!$B$3:$B$14,0),MATCH(YEAR(DH$9),Fuel_Properties!$B$3:$EI$3,0))/1000</f>
        <v>0</v>
      </c>
      <c r="DI29" s="53">
        <f>SUMPRODUCT(--(DI$9=Quarterly_kt!$B$9:FC$9),Quarterly_kt!$B29:FC29)*INDEX(Fuel_Properties!$B$3:$IV$14,MATCH("GCV_Kerosene",Fuel_Properties!$B$3:$B$14,0),MATCH(YEAR(DI$9),Fuel_Properties!$B$3:$EI$3,0))/1000</f>
        <v>0</v>
      </c>
      <c r="DJ29" s="53">
        <f>SUMPRODUCT(--(DJ$9=Quarterly_kt!$B$9:FC$9),Quarterly_kt!$B29:FC29)*INDEX(Fuel_Properties!$B$3:$IV$14,MATCH("GCV_Kerosene",Fuel_Properties!$B$3:$B$14,0),MATCH(YEAR(DJ$9),Fuel_Properties!$B$3:$EI$3,0))/1000</f>
        <v>0</v>
      </c>
      <c r="DK29" s="53">
        <f>SUMPRODUCT(--(DK$9=Quarterly_kt!$B$9:FC$9),Quarterly_kt!$B29:FC29)*INDEX(Fuel_Properties!$B$3:$IV$14,MATCH("GCV_Kerosene",Fuel_Properties!$B$3:$B$14,0),MATCH(YEAR(DK$9),Fuel_Properties!$B$3:$EI$3,0))/1000</f>
        <v>0</v>
      </c>
      <c r="DL29" s="53">
        <f>SUMPRODUCT(--(DL$9=Quarterly_kt!$B$9:FC$9),Quarterly_kt!$B29:FC29)*INDEX(Fuel_Properties!$B$3:$IV$14,MATCH("GCV_Kerosene",Fuel_Properties!$B$3:$B$14,0),MATCH(YEAR(DL$9),Fuel_Properties!$B$3:$EI$3,0))/1000</f>
        <v>0</v>
      </c>
      <c r="DM29" s="53">
        <f>SUMPRODUCT(--(DM$9=Quarterly_kt!$B$9:FC$9),Quarterly_kt!$B29:FC29)*INDEX(Fuel_Properties!$B$3:$IV$14,MATCH("GCV_Kerosene",Fuel_Properties!$B$3:$B$14,0),MATCH(YEAR(DM$9),Fuel_Properties!$B$3:$EI$3,0))/1000</f>
        <v>0</v>
      </c>
      <c r="DN29" s="53">
        <f>SUMPRODUCT(--(DN$9=Quarterly_kt!$B$9:FC$9),Quarterly_kt!$B29:FC29)*INDEX(Fuel_Properties!$B$3:$IV$14,MATCH("GCV_Kerosene",Fuel_Properties!$B$3:$B$14,0),MATCH(YEAR(DN$9),Fuel_Properties!$B$3:$EI$3,0))/1000</f>
        <v>0</v>
      </c>
      <c r="DO29" s="53">
        <f>SUMPRODUCT(--(DO$9=Quarterly_kt!$B$9:FC$9),Quarterly_kt!$B29:FC29)*INDEX(Fuel_Properties!$B$3:$IV$14,MATCH("GCV_Kerosene",Fuel_Properties!$B$3:$B$14,0),MATCH(YEAR(DO$9),Fuel_Properties!$B$3:$EI$3,0))/1000</f>
        <v>0</v>
      </c>
      <c r="DP29" s="53">
        <f>SUMPRODUCT(--(DP$9=Quarterly_kt!$B$9:FC$9),Quarterly_kt!$B29:FC29)*INDEX(Fuel_Properties!$B$3:$IV$14,MATCH("GCV_Kerosene",Fuel_Properties!$B$3:$B$14,0),MATCH(YEAR(DP$9),Fuel_Properties!$B$3:$EI$3,0))/1000</f>
        <v>0</v>
      </c>
      <c r="DQ29" s="53">
        <f>SUMPRODUCT(--(DQ$9=Quarterly_kt!$B$9:FC$9),Quarterly_kt!$B29:FC29)*INDEX(Fuel_Properties!$B$3:$IV$14,MATCH("GCV_Kerosene",Fuel_Properties!$B$3:$B$14,0),MATCH(YEAR(DQ$9),Fuel_Properties!$B$3:$EI$3,0))/1000</f>
        <v>0</v>
      </c>
      <c r="DR29" s="53">
        <f>SUMPRODUCT(--(DR$9=Quarterly_kt!$B$9:FC$9),Quarterly_kt!$B29:FC29)*INDEX(Fuel_Properties!$B$3:$IV$14,MATCH("GCV_Kerosene",Fuel_Properties!$B$3:$B$14,0),MATCH(YEAR(DR$9),Fuel_Properties!$B$3:$EI$3,0))/1000</f>
        <v>0</v>
      </c>
      <c r="DS29" s="53">
        <f>SUMPRODUCT(--(DS$9=Quarterly_kt!$B$9:FC$9),Quarterly_kt!$B29:FC29)*INDEX(Fuel_Properties!$B$3:$IV$14,MATCH("GCV_Kerosene",Fuel_Properties!$B$3:$B$14,0),MATCH(YEAR(DS$9),Fuel_Properties!$B$3:$EI$3,0))/1000</f>
        <v>0</v>
      </c>
      <c r="DT29" s="53">
        <f>SUMPRODUCT(--(DT$9=Quarterly_kt!$B$9:FC$9),Quarterly_kt!$B29:FC29)*INDEX(Fuel_Properties!$B$3:$IV$14,MATCH("GCV_Kerosene",Fuel_Properties!$B$3:$B$14,0),MATCH(YEAR(DT$9),Fuel_Properties!$B$3:$EI$3,0))/1000</f>
        <v>0</v>
      </c>
      <c r="DU29" s="53">
        <f>SUMPRODUCT(--(DU$9=Quarterly_kt!$B$9:FC$9),Quarterly_kt!$B29:FC29)*INDEX(Fuel_Properties!$B$3:$IV$14,MATCH("GCV_Kerosene",Fuel_Properties!$B$3:$B$14,0),MATCH(YEAR(DU$9),Fuel_Properties!$B$3:$EI$3,0))/1000</f>
        <v>0</v>
      </c>
      <c r="DV29" s="53">
        <f>SUMPRODUCT(--(DV$9=Quarterly_kt!$B$9:FC$9),Quarterly_kt!$B29:FC29)*INDEX(Fuel_Properties!$B$3:$IV$14,MATCH("GCV_Kerosene",Fuel_Properties!$B$3:$B$14,0),MATCH(YEAR(DV$9),Fuel_Properties!$B$3:$EI$3,0))/1000</f>
        <v>0</v>
      </c>
      <c r="DW29" s="53">
        <f>SUMPRODUCT(--(DW$9=Quarterly_kt!$B$9:FC$9),Quarterly_kt!$B29:FC29)*INDEX(Fuel_Properties!$B$3:$IV$14,MATCH("GCV_Kerosene",Fuel_Properties!$B$3:$B$14,0),MATCH(YEAR(DW$9),Fuel_Properties!$B$3:$EI$3,0))/1000</f>
        <v>0</v>
      </c>
      <c r="DX29" s="53">
        <f>SUMPRODUCT(--(DX$9=Quarterly_kt!$B$9:FC$9),Quarterly_kt!$B29:FC29)*INDEX(Fuel_Properties!$B$3:$IV$14,MATCH("GCV_Kerosene",Fuel_Properties!$B$3:$B$14,0),MATCH(YEAR(DX$9),Fuel_Properties!$B$3:$EI$3,0))/1000</f>
        <v>0</v>
      </c>
      <c r="DY29" s="53">
        <f>SUMPRODUCT(--(DY$9=Quarterly_kt!$B$9:FC$9),Quarterly_kt!$B29:FC29)*INDEX(Fuel_Properties!$B$3:$IV$14,MATCH("GCV_Kerosene",Fuel_Properties!$B$3:$B$14,0),MATCH(YEAR(DY$9),Fuel_Properties!$B$3:$EI$3,0))/1000</f>
        <v>0</v>
      </c>
      <c r="DZ29" s="53">
        <f>SUMPRODUCT(--(DZ$9=Quarterly_kt!$B$9:FC$9),Quarterly_kt!$B29:FC29)*INDEX(Fuel_Properties!$B$3:$IV$14,MATCH("GCV_Kerosene",Fuel_Properties!$B$3:$B$14,0),MATCH(YEAR(DZ$9),Fuel_Properties!$B$3:$EI$3,0))/1000</f>
        <v>0</v>
      </c>
      <c r="EA29" s="53">
        <f>SUMPRODUCT(--(EA$9=Quarterly_kt!$B$9:FC$9),Quarterly_kt!$B29:FC29)*INDEX(Fuel_Properties!$B$3:$IV$14,MATCH("GCV_Kerosene",Fuel_Properties!$B$3:$B$14,0),MATCH(YEAR(EA$9),Fuel_Properties!$B$3:$EI$3,0))/1000</f>
        <v>0</v>
      </c>
      <c r="EB29" s="53">
        <f>SUMPRODUCT(--(EB$9=Quarterly_kt!$B$9:FC$9),Quarterly_kt!$B29:FC29)*INDEX(Fuel_Properties!$B$3:$IV$14,MATCH("GCV_Kerosene",Fuel_Properties!$B$3:$B$14,0),MATCH(YEAR(EB$9),Fuel_Properties!$B$3:$EI$3,0))/1000</f>
        <v>0</v>
      </c>
      <c r="EC29" s="53">
        <f>SUMPRODUCT(--(EC$9=Quarterly_kt!$B$9:FC$9),Quarterly_kt!$B29:FC29)*INDEX(Fuel_Properties!$B$3:$IV$14,MATCH("GCV_Kerosene",Fuel_Properties!$B$3:$B$14,0),MATCH(YEAR(EC$9),Fuel_Properties!$B$3:$EI$3,0))/1000</f>
        <v>0</v>
      </c>
      <c r="ED29" s="53">
        <f>SUMPRODUCT(--(ED$9=Quarterly_kt!$B$9:FC$9),Quarterly_kt!$B29:FC29)*INDEX(Fuel_Properties!$B$3:$IV$14,MATCH("GCV_Kerosene",Fuel_Properties!$B$3:$B$14,0),MATCH(YEAR(ED$9),Fuel_Properties!$B$3:$EI$3,0))/1000</f>
        <v>0</v>
      </c>
      <c r="EE29" s="53">
        <f>SUMPRODUCT(--(EE$9=Quarterly_kt!$B$9:FC$9),Quarterly_kt!$B29:FC29)*INDEX(Fuel_Properties!$B$3:$IV$14,MATCH("GCV_Kerosene",Fuel_Properties!$B$3:$B$14,0),MATCH(YEAR(EE$9),Fuel_Properties!$B$3:$EI$3,0))/1000</f>
        <v>0</v>
      </c>
      <c r="EF29" s="53">
        <f>SUMPRODUCT(--(EF$9=Quarterly_kt!$B$9:FC$9),Quarterly_kt!$B29:FC29)*INDEX(Fuel_Properties!$B$3:$IV$14,MATCH("GCV_Kerosene",Fuel_Properties!$B$3:$B$14,0),MATCH(YEAR(EF$9),Fuel_Properties!$B$3:$EI$3,0))/1000</f>
        <v>4.6399999999999996E-5</v>
      </c>
      <c r="EG29" s="53">
        <f>SUMPRODUCT(--(EG$9=Quarterly_kt!$B$9:FC$9),Quarterly_kt!$B29:FC29)*INDEX(Fuel_Properties!$B$3:$IV$14,MATCH("GCV_Kerosene",Fuel_Properties!$B$3:$B$14,0),MATCH(YEAR(EG$9),Fuel_Properties!$B$3:$EI$3,0))/1000</f>
        <v>0</v>
      </c>
      <c r="EH29" s="53">
        <f>SUMPRODUCT(--(EH$9=Quarterly_kt!$B$9:FC$9),Quarterly_kt!$B29:FC29)*INDEX(Fuel_Properties!$B$3:$IV$14,MATCH("GCV_Kerosene",Fuel_Properties!$B$3:$B$14,0),MATCH(YEAR(EH$9),Fuel_Properties!$B$3:$EI$3,0))/1000</f>
        <v>0</v>
      </c>
      <c r="EI29" s="53">
        <f>SUMPRODUCT(--(EI$9=Quarterly_kt!$B$9:FC$9),Quarterly_kt!$B29:FC29)*INDEX(Fuel_Properties!$B$3:$IV$14,MATCH("GCV_Kerosene",Fuel_Properties!$B$3:$B$14,0),MATCH(YEAR(EI$9),Fuel_Properties!$B$3:$EI$3,0))/1000</f>
        <v>0</v>
      </c>
      <c r="EJ29" s="53">
        <f>SUMPRODUCT(--(EJ$9=Quarterly_kt!$B$9:FC$9),Quarterly_kt!$B29:FC29)*INDEX(Fuel_Properties!$B$3:$IV$14,MATCH("GCV_Kerosene",Fuel_Properties!$B$3:$B$14,0),MATCH(YEAR(EJ$9),Fuel_Properties!$B$3:$EI$3,0))/1000</f>
        <v>0</v>
      </c>
      <c r="EK29" s="53">
        <f>SUMPRODUCT(--(EK$9=Quarterly_kt!$B$9:FC$9),Quarterly_kt!$B29:FC29)*INDEX(Fuel_Properties!$B$3:$IV$14,MATCH("GCV_Kerosene",Fuel_Properties!$B$3:$B$14,0),MATCH(YEAR(EK$9),Fuel_Properties!$B$3:$EI$3,0))/1000</f>
        <v>0</v>
      </c>
      <c r="EL29" s="53">
        <f>SUMPRODUCT(--(EL$9=Quarterly_kt!$B$9:FC$9),Quarterly_kt!$B29:FC29)*INDEX(Fuel_Properties!$B$3:$IV$14,MATCH("GCV_Kerosene",Fuel_Properties!$B$3:$B$14,0),MATCH(YEAR(EL$9),Fuel_Properties!$B$3:$EI$3,0))/1000</f>
        <v>0</v>
      </c>
      <c r="EM29" s="53">
        <f>SUMPRODUCT(--(EM$9=Quarterly_kt!$B$9:FC$9),Quarterly_kt!$B29:FC29)*INDEX(Fuel_Properties!$B$3:$IV$14,MATCH("GCV_Kerosene",Fuel_Properties!$B$3:$B$14,0),MATCH(YEAR(EM$9),Fuel_Properties!$B$3:$EI$3,0))/1000</f>
        <v>0</v>
      </c>
      <c r="EN29" s="53">
        <f>SUMPRODUCT(--(EN$9=Quarterly_kt!$B$9:FC$9),Quarterly_kt!$B29:FC29)*INDEX(Fuel_Properties!$B$3:$IV$14,MATCH("GCV_Kerosene",Fuel_Properties!$B$3:$B$14,0),MATCH(YEAR(EN$9),Fuel_Properties!$B$3:$EI$3,0))/1000</f>
        <v>0</v>
      </c>
      <c r="EO29" s="53">
        <f>SUMPRODUCT(--(EO$9=Quarterly_kt!$B$9:FC$9),Quarterly_kt!$B29:FC29)*INDEX(Fuel_Properties!$B$3:$IV$14,MATCH("GCV_Kerosene",Fuel_Properties!$B$3:$B$14,0),MATCH(YEAR(EO$9),Fuel_Properties!$B$3:$EI$3,0))/1000</f>
        <v>0</v>
      </c>
      <c r="EP29" s="53">
        <f>SUMPRODUCT(--(EP$9=Quarterly_kt!$B$9:FC$9),Quarterly_kt!$B29:FC29)*INDEX(Fuel_Properties!$B$3:$IV$14,MATCH("GCV_Kerosene",Fuel_Properties!$B$3:$B$14,0),MATCH(YEAR(EP$9),Fuel_Properties!$B$3:$EI$3,0))/1000</f>
        <v>0</v>
      </c>
      <c r="EQ29" s="53">
        <f>SUMPRODUCT(--(EQ$9=Quarterly_kt!$B$9:FC$9),Quarterly_kt!$B29:FC29)*INDEX(Fuel_Properties!$B$3:$IV$14,MATCH("GCV_Kerosene",Fuel_Properties!$B$3:$B$14,0),MATCH(YEAR(EQ$9),Fuel_Properties!$B$3:$EI$3,0))/1000</f>
        <v>0</v>
      </c>
      <c r="ER29" s="53">
        <f>SUMPRODUCT(--(ER$9=Quarterly_kt!$B$9:FC$9),Quarterly_kt!$B29:FC29)*INDEX(Fuel_Properties!$B$3:$IV$14,MATCH("GCV_Kerosene",Fuel_Properties!$B$3:$B$14,0),MATCH(YEAR(ER$9),Fuel_Properties!$B$3:$EI$3,0))/1000</f>
        <v>0</v>
      </c>
      <c r="ES29" s="53">
        <f>SUMPRODUCT(--(ES$9=Quarterly_kt!$B$9:FC$9),Quarterly_kt!$B29:FC29)*INDEX(Fuel_Properties!$B$3:$IV$14,MATCH("GCV_Kerosene",Fuel_Properties!$B$3:$B$14,0),MATCH(YEAR(ES$9),Fuel_Properties!$B$3:$EI$3,0))/1000</f>
        <v>0</v>
      </c>
      <c r="ET29" s="53">
        <f>SUMPRODUCT(--(ET$9=Quarterly_kt!$B$9:FC$9),Quarterly_kt!$B29:FC29)*INDEX(Fuel_Properties!$B$3:$IV$14,MATCH("GCV_Kerosene",Fuel_Properties!$B$3:$B$14,0),MATCH(YEAR(ET$9),Fuel_Properties!$B$3:$EI$3,0))/1000</f>
        <v>0</v>
      </c>
      <c r="EU29" s="53">
        <f>SUMPRODUCT(--(EU$9=Quarterly_kt!$B$9:FC$9),Quarterly_kt!$B29:FC29)*INDEX(Fuel_Properties!$B$3:$IV$14,MATCH("GCV_Kerosene",Fuel_Properties!$B$3:$B$14,0),MATCH(YEAR(EU$9),Fuel_Properties!$B$3:$EI$3,0))/1000</f>
        <v>0</v>
      </c>
      <c r="EV29" s="53">
        <f>SUMPRODUCT(--(EV$9=Quarterly_kt!$B$9:FC$9),Quarterly_kt!$B29:FC29)*INDEX(Fuel_Properties!$B$3:$IV$14,MATCH("GCV_Kerosene",Fuel_Properties!$B$3:$B$14,0),MATCH(YEAR(EV$9),Fuel_Properties!$B$3:$EI$3,0))/1000</f>
        <v>0</v>
      </c>
      <c r="EW29" s="53">
        <f>SUMPRODUCT(--(EW$9=Quarterly_kt!$B$9:FC$9),Quarterly_kt!$B29:FC29)*INDEX(Fuel_Properties!$B$3:$IV$14,MATCH("GCV_Kerosene",Fuel_Properties!$B$3:$B$14,0),MATCH(YEAR(EW$9),Fuel_Properties!$B$3:$EI$3,0))/1000</f>
        <v>0</v>
      </c>
      <c r="EX29" s="53">
        <f>SUMPRODUCT(--(EX$9=Quarterly_kt!$B$9:FC$9),Quarterly_kt!$B29:FC29)*INDEX(Fuel_Properties!$B$3:$IV$14,MATCH("GCV_Kerosene",Fuel_Properties!$B$3:$B$14,0),MATCH(YEAR(EX$9),Fuel_Properties!$B$3:$EI$3,0))/1000</f>
        <v>0</v>
      </c>
      <c r="EY29" s="53">
        <f>SUMPRODUCT(--(EY$9=Quarterly_kt!$B$9:FC$9),Quarterly_kt!$B29:FC29)*INDEX(Fuel_Properties!$B$3:$IV$14,MATCH("GCV_Kerosene",Fuel_Properties!$B$3:$B$14,0),MATCH(YEAR(EY$9),Fuel_Properties!$B$3:$EI$3,0))/1000</f>
        <v>0</v>
      </c>
      <c r="EZ29" s="53">
        <f>SUMPRODUCT(--(EZ$9=Quarterly_kt!$B$9:FC$9),Quarterly_kt!$B29:FC29)*INDEX(Fuel_Properties!$B$3:$IV$14,MATCH("GCV_Kerosene",Fuel_Properties!$B$3:$B$14,0),MATCH(YEAR(EZ$9),Fuel_Properties!$B$3:$EI$3,0))/1000</f>
        <v>0</v>
      </c>
      <c r="FA29" s="53">
        <f>SUMPRODUCT(--(FA$9=Quarterly_kt!$B$9:FC$9),Quarterly_kt!$B29:FC29)*INDEX(Fuel_Properties!$B$3:$IV$14,MATCH("GCV_Kerosene",Fuel_Properties!$B$3:$B$14,0),MATCH(YEAR(FA$9),Fuel_Properties!$B$3:$EI$3,0))/1000</f>
        <v>0</v>
      </c>
      <c r="FB29" s="53">
        <f>SUMPRODUCT(--(FB$9=Quarterly_kt!$B$9:FC$9),Quarterly_kt!$B29:FC29)*INDEX(Fuel_Properties!$B$3:$IV$14,MATCH("GCV_Kerosene",Fuel_Properties!$B$3:$B$14,0),MATCH(YEAR(FB$9),Fuel_Properties!$B$3:$EI$3,0))/1000</f>
        <v>0</v>
      </c>
      <c r="FC29" s="53">
        <f>SUMPRODUCT(--(FC$9=Quarterly_kt!$B$9:FC$9),Quarterly_kt!$B29:FC29)*INDEX(Fuel_Properties!$B$3:$IV$14,MATCH("GCV_Kerosene",Fuel_Properties!$B$3:$B$14,0),MATCH(YEAR(FC$9),Fuel_Properties!$B$3:$EI$3,0))/1000</f>
        <v>0</v>
      </c>
      <c r="FD29" s="53">
        <f>SUMPRODUCT(--(FD$9=Quarterly_kt!$B$9:FD$9),Quarterly_kt!$B29:FD29)*INDEX(Fuel_Properties!$B$3:$IV$14,MATCH("GCV_Kerosene",Fuel_Properties!$B$3:$B$14,0),MATCH(YEAR(FD$9),Fuel_Properties!$B$3:$EI$3,0))/1000</f>
        <v>0</v>
      </c>
      <c r="FE29" s="53">
        <f>SUMPRODUCT(--(FE$9=Quarterly_kt!$B$9:FE$9),Quarterly_kt!$B29:FE29)*INDEX(Fuel_Properties!$B$3:$IV$14,MATCH("GCV_Kerosene",Fuel_Properties!$B$3:$B$14,0),MATCH(YEAR(FE$9),Fuel_Properties!$B$3:$EI$3,0))/1000</f>
        <v>0</v>
      </c>
      <c r="FF29" s="53">
        <f>SUMPRODUCT(--(FF$9=Quarterly_kt!$B$9:FF$9),Quarterly_kt!$B29:FF29)*INDEX(Fuel_Properties!$B$3:$IV$14,MATCH("GCV_Kerosene",Fuel_Properties!$B$3:$B$14,0),MATCH(YEAR(FF$9),Fuel_Properties!$B$3:$EI$3,0))/1000</f>
        <v>0</v>
      </c>
      <c r="FG29" s="53">
        <f>SUMPRODUCT(--(FG$9=Quarterly_kt!$B$9:FG$9),Quarterly_kt!$B29:FG29)*INDEX(Fuel_Properties!$B$3:$IV$14,MATCH("GCV_Kerosene",Fuel_Properties!$B$3:$B$14,0),MATCH(YEAR(FG$9),Fuel_Properties!$B$3:$EI$3,0))/1000</f>
        <v>0</v>
      </c>
      <c r="FH29" s="53">
        <f>SUMPRODUCT(--(FH$9=Quarterly_kt!$B$9:FH$9),Quarterly_kt!$B29:FH29)*INDEX(Fuel_Properties!$B$3:$IV$14,MATCH("GCV_Kerosene",Fuel_Properties!$B$3:$B$14,0),MATCH(YEAR(FH$9),Fuel_Properties!$B$3:$EI$3,0))/1000</f>
        <v>0</v>
      </c>
      <c r="FI29" s="53">
        <f>SUMPRODUCT(--(FI$9=Quarterly_kt!$B$9:FI$9),Quarterly_kt!$B29:FI29)*INDEX(Fuel_Properties!$B$3:$IV$14,MATCH("GCV_Kerosene",Fuel_Properties!$B$3:$B$14,0),MATCH(YEAR(FI$9),Fuel_Properties!$B$3:$EI$3,0))/1000</f>
        <v>0</v>
      </c>
      <c r="FJ29" s="53">
        <f>SUMPRODUCT(--(FJ$9=Quarterly_kt!$B$9:FJ$9),Quarterly_kt!$B29:FJ29)*INDEX(Fuel_Properties!$B$3:$IV$14,MATCH("GCV_Kerosene",Fuel_Properties!$B$3:$B$14,0),MATCH(YEAR(FJ$9),Fuel_Properties!$B$3:$EI$3,0))/1000</f>
        <v>0</v>
      </c>
      <c r="FK29" s="53">
        <f>SUMPRODUCT(--(FK$9=Quarterly_kt!$B$9:FK$9),Quarterly_kt!$B29:FK29)*INDEX(Fuel_Properties!$B$3:$IV$14,MATCH("GCV_Kerosene",Fuel_Properties!$B$3:$B$14,0),MATCH(YEAR(FK$9),Fuel_Properties!$B$3:$EI$3,0))/1000</f>
        <v>0</v>
      </c>
      <c r="FL29" s="53">
        <f>SUMPRODUCT(--(FL$9=Quarterly_kt!$B$9:FL$9),Quarterly_kt!$B29:FL29)*INDEX(Fuel_Properties!$B$3:$IV$14,MATCH("GCV_Kerosene",Fuel_Properties!$B$3:$B$14,0),MATCH(YEAR(FL$9),Fuel_Properties!$B$3:$EI$3,0))/1000</f>
        <v>0</v>
      </c>
      <c r="FM29" s="53">
        <f>SUMPRODUCT(--(FM$9=Quarterly_kt!$B$9:FN$9),Quarterly_kt!$B29:FN29)*INDEX(Fuel_Properties!$B$3:$IV$14,MATCH("GCV_Kerosene",Fuel_Properties!$B$3:$B$14,0),MATCH(YEAR(FM$9),Fuel_Properties!$B$3:$EI$3,0))/1000</f>
        <v>0</v>
      </c>
      <c r="FN29" s="53">
        <f>SUMPRODUCT(--(FN$9=Quarterly_kt!$B$9:FN$9),Quarterly_kt!$B29:FN29)*INDEX(Fuel_Properties!$B$3:$IV$14,MATCH("GCV_Kerosene",Fuel_Properties!$B$3:$B$14,0),MATCH(YEAR(FN$9),Fuel_Properties!$B$3:$EI$3,0))/1000</f>
        <v>0</v>
      </c>
      <c r="FO29" s="53">
        <f>SUMPRODUCT(--(FO$9=Quarterly_kt!$B$9:FO$9),Quarterly_kt!$B29:FO29)*INDEX(Fuel_Properties!$B$3:$IV$14,MATCH("GCV_Kerosene",Fuel_Properties!$B$3:$B$14,0),MATCH(YEAR(FO$9),Fuel_Properties!$B$3:$EI$3,0))/1000</f>
        <v>0</v>
      </c>
      <c r="FP29" s="53">
        <f>SUMPRODUCT(--(FP$9=Quarterly_kt!$B$9:FP$9),Quarterly_kt!$B29:FP29)*INDEX(Fuel_Properties!$B$3:$IV$14,MATCH("GCV_Kerosene",Fuel_Properties!$B$3:$B$14,0),MATCH(YEAR(FP$9),Fuel_Properties!$B$3:$EI$3,0))/1000</f>
        <v>0</v>
      </c>
      <c r="FQ29" s="53">
        <f>SUMPRODUCT(--(FQ$9=Quarterly_kt!$B$9:FQ$9),Quarterly_kt!$B29:FQ29)*INDEX(Fuel_Properties!$B$3:$IV$14,MATCH("GCV_Kerosene",Fuel_Properties!$B$3:$B$14,0),MATCH(YEAR(FQ$9),Fuel_Properties!$B$3:$EI$3,0))/1000</f>
        <v>0</v>
      </c>
      <c r="FR29" s="53">
        <f>SUMPRODUCT(--(FR$9=Quarterly_kt!$B$9:FR$9),Quarterly_kt!$B29:FR29)*INDEX(Fuel_Properties!$B$3:$IV$14,MATCH("GCV_Kerosene",Fuel_Properties!$B$3:$B$14,0),MATCH(YEAR(FR$9),Fuel_Properties!$B$3:$EI$3,0))/1000</f>
        <v>0</v>
      </c>
      <c r="FS29" s="53">
        <f>SUMPRODUCT(--(FS$9=Quarterly_kt!$B$9:FS$9),Quarterly_kt!$B29:FS29)*INDEX(Fuel_Properties!$B$3:$IV$14,MATCH("GCV_Kerosene",Fuel_Properties!$B$3:$B$14,0),MATCH(YEAR(FS$9),Fuel_Properties!$B$3:$EI$3,0))/1000</f>
        <v>0</v>
      </c>
      <c r="FT29" s="53">
        <f>SUMPRODUCT(--(FT$9=Quarterly_kt!$B$9:FT$9),Quarterly_kt!$B29:FT29)*INDEX(Fuel_Properties!$B$3:$IV$14,MATCH("GCV_Kerosene",Fuel_Properties!$B$3:$B$14,0),MATCH(YEAR(FT$9),Fuel_Properties!$B$3:$EI$3,0))/1000</f>
        <v>0</v>
      </c>
      <c r="FU29" s="53">
        <f>SUMPRODUCT(--(FU$9=Quarterly_kt!$B$9:FU$9),Quarterly_kt!$B29:FU29)*INDEX(Fuel_Properties!$B$3:$IV$14,MATCH("GCV_Kerosene",Fuel_Properties!$B$3:$B$14,0),MATCH(YEAR(FU$9),Fuel_Properties!$B$3:$EI$3,0))/1000</f>
        <v>0</v>
      </c>
      <c r="FV29" s="53">
        <f>SUMPRODUCT(--(FV$9=Quarterly_kt!$B$9:FV$9),Quarterly_kt!$B29:FV29)*INDEX(Fuel_Properties!$B$3:$IV$14,MATCH("GCV_Kerosene",Fuel_Properties!$B$3:$B$14,0),MATCH(YEAR(FV$9),Fuel_Properties!$B$3:$EI$3,0))/1000</f>
        <v>0</v>
      </c>
      <c r="FW29" s="18"/>
      <c r="FX29" s="117"/>
      <c r="FY29" s="18"/>
    </row>
    <row r="30" spans="1:181" ht="17.25" x14ac:dyDescent="0.25">
      <c r="A30" s="49" t="s">
        <v>105</v>
      </c>
      <c r="B30" s="53">
        <v>0.12927863769351999</v>
      </c>
      <c r="C30" s="53">
        <v>0.35600626826940002</v>
      </c>
      <c r="D30" s="53">
        <v>0.18531074335172001</v>
      </c>
      <c r="E30" s="53">
        <v>0.10422397752088</v>
      </c>
      <c r="F30" s="53">
        <v>0.33226100000000003</v>
      </c>
      <c r="G30" s="53">
        <v>0.56939697939964007</v>
      </c>
      <c r="H30" s="53">
        <v>0.49005722218628001</v>
      </c>
      <c r="I30" s="53">
        <v>0</v>
      </c>
      <c r="J30" s="53">
        <v>0</v>
      </c>
      <c r="K30" s="53">
        <v>0</v>
      </c>
      <c r="L30" s="53">
        <v>0</v>
      </c>
      <c r="M30" s="53">
        <v>0</v>
      </c>
      <c r="N30" s="53">
        <v>0</v>
      </c>
      <c r="O30" s="53">
        <v>0</v>
      </c>
      <c r="P30" s="53">
        <v>0</v>
      </c>
      <c r="Q30" s="53">
        <v>0</v>
      </c>
      <c r="R30" s="53">
        <v>0</v>
      </c>
      <c r="S30" s="53">
        <v>0</v>
      </c>
      <c r="T30" s="53">
        <v>0</v>
      </c>
      <c r="U30" s="53">
        <v>0.103286</v>
      </c>
      <c r="V30" s="53">
        <v>0</v>
      </c>
      <c r="W30" s="53">
        <v>0.29091436905444001</v>
      </c>
      <c r="X30" s="53">
        <v>0.70592100000000002</v>
      </c>
      <c r="Y30" s="53">
        <v>0.75039600000000006</v>
      </c>
      <c r="Z30" s="53">
        <v>1.0060069999999999</v>
      </c>
      <c r="AA30" s="53">
        <v>0.8651629999999999</v>
      </c>
      <c r="AB30" s="53">
        <v>1.0681260000000001</v>
      </c>
      <c r="AC30" s="53">
        <v>0.30357600000000001</v>
      </c>
      <c r="AD30" s="53">
        <v>0.79265699999999994</v>
      </c>
      <c r="AE30" s="53">
        <v>0.62304783252223994</v>
      </c>
      <c r="AF30" s="53">
        <v>0.75387000000000004</v>
      </c>
      <c r="AG30" s="53">
        <v>0.81952272087128009</v>
      </c>
      <c r="AH30" s="53">
        <v>0.83861399999999997</v>
      </c>
      <c r="AI30" s="53">
        <v>0.36197299999999999</v>
      </c>
      <c r="AJ30" s="53">
        <v>0.78075300000000003</v>
      </c>
      <c r="AK30" s="53">
        <v>0.90788200000000008</v>
      </c>
      <c r="AL30" s="53">
        <v>0.86792500000000006</v>
      </c>
      <c r="AM30" s="53">
        <v>0.57527700000000004</v>
      </c>
      <c r="AN30" s="53">
        <v>0.53051999999999999</v>
      </c>
      <c r="AO30" s="53">
        <v>0.99026444848259998</v>
      </c>
      <c r="AP30" s="53">
        <v>0.60475900000000005</v>
      </c>
      <c r="AQ30" s="53">
        <v>0.54114299999999993</v>
      </c>
      <c r="AR30" s="53">
        <v>0.63089499999999998</v>
      </c>
      <c r="AS30" s="53">
        <v>0.41660700000000001</v>
      </c>
      <c r="AT30" s="53">
        <v>0.90526499999999999</v>
      </c>
      <c r="AU30" s="53">
        <v>0.88153199999999998</v>
      </c>
      <c r="AV30" s="53">
        <v>0.21893499999999999</v>
      </c>
      <c r="AW30" s="53">
        <v>1.9492448789935202</v>
      </c>
      <c r="AX30" s="53">
        <v>0.36020800000000003</v>
      </c>
      <c r="AY30" s="53">
        <v>0.38186300000000006</v>
      </c>
      <c r="AZ30" s="53">
        <v>0.35814400000000002</v>
      </c>
      <c r="BA30" s="53">
        <v>0.70481400000000005</v>
      </c>
      <c r="BB30" s="53">
        <v>0.52662100000000001</v>
      </c>
      <c r="BC30" s="53">
        <v>0.3880261494942</v>
      </c>
      <c r="BD30" s="53">
        <v>0.45385914949419998</v>
      </c>
      <c r="BE30" s="53">
        <v>0.45850314949420001</v>
      </c>
      <c r="BF30" s="53">
        <v>0.44701044848260002</v>
      </c>
      <c r="BG30" s="53">
        <v>0.64921321993256009</v>
      </c>
      <c r="BH30" s="53">
        <v>0.40222200000000002</v>
      </c>
      <c r="BI30" s="53">
        <v>0.76724875384267999</v>
      </c>
      <c r="BJ30" s="53">
        <v>0.56751399999999996</v>
      </c>
      <c r="BK30" s="53">
        <v>0.70136714949420009</v>
      </c>
      <c r="BL30" s="53">
        <v>0.70141521993255995</v>
      </c>
      <c r="BM30" s="53">
        <v>0.72733329898840005</v>
      </c>
      <c r="BN30" s="53">
        <v>2.1383032199325598</v>
      </c>
      <c r="BO30" s="53">
        <v>1.52521</v>
      </c>
      <c r="BP30" s="53">
        <v>2.2896622424130002</v>
      </c>
      <c r="BQ30" s="53">
        <v>2.7429269999999999</v>
      </c>
      <c r="BR30" s="53">
        <v>1.482898</v>
      </c>
      <c r="BS30" s="53">
        <v>1.7192259999999999</v>
      </c>
      <c r="BT30" s="53">
        <v>1.6891259999999999</v>
      </c>
      <c r="BU30" s="53">
        <v>2.4859590000000003</v>
      </c>
      <c r="BV30" s="53">
        <v>1.8077920000000001</v>
      </c>
      <c r="BW30" s="53">
        <v>1.7459862783814399</v>
      </c>
      <c r="BX30" s="53">
        <v>2.1250110000000002</v>
      </c>
      <c r="BY30" s="53">
        <v>1.6885158092918799</v>
      </c>
      <c r="BZ30" s="53">
        <v>1.3938723986512001</v>
      </c>
      <c r="CA30" s="53">
        <v>2.5200943694267601</v>
      </c>
      <c r="CB30" s="53">
        <v>1.4223603368303201</v>
      </c>
      <c r="CC30" s="53">
        <v>1.9166730292244401</v>
      </c>
      <c r="CD30" s="53">
        <v>1.8245405069314802</v>
      </c>
      <c r="CE30" s="53">
        <v>2.6889092491570001</v>
      </c>
      <c r="CF30" s="53">
        <v>2.0157540000000003</v>
      </c>
      <c r="CG30" s="53">
        <v>1.37732363919072</v>
      </c>
      <c r="CH30" s="53">
        <v>1.9197084777070401</v>
      </c>
      <c r="CI30" s="53">
        <v>1.9482354192581601</v>
      </c>
      <c r="CJ30" s="53">
        <v>3.5998359546654801</v>
      </c>
      <c r="CK30" s="53">
        <v>1.6267377426017999</v>
      </c>
      <c r="CL30" s="53">
        <v>1.8649175691286399</v>
      </c>
      <c r="CM30" s="53">
        <v>2.5039760000000002</v>
      </c>
      <c r="CN30" s="53">
        <v>1.717076</v>
      </c>
      <c r="CO30" s="53">
        <v>1.79761375197052</v>
      </c>
      <c r="CP30" s="53">
        <v>2.6266980000000002</v>
      </c>
      <c r="CQ30" s="53">
        <v>1.5191211127784798</v>
      </c>
      <c r="CR30" s="53">
        <v>2.4799820000000001</v>
      </c>
      <c r="CS30" s="53">
        <v>1.413040199737549</v>
      </c>
      <c r="CT30" s="53">
        <v>2.0462331993256</v>
      </c>
      <c r="CU30" s="53">
        <v>1.2023050584488799</v>
      </c>
      <c r="CV30" s="53">
        <v>2.1678301787186403</v>
      </c>
      <c r="CW30" s="53">
        <v>1.8358678385163198</v>
      </c>
      <c r="CX30" s="53">
        <v>1.0040168085518673</v>
      </c>
      <c r="CY30" s="53">
        <v>2.3150186053801169</v>
      </c>
      <c r="CZ30" s="53">
        <v>1.33425026414616</v>
      </c>
      <c r="DA30" s="53">
        <v>2.2743476935190001</v>
      </c>
      <c r="DB30" s="53">
        <v>1.9659345921746627</v>
      </c>
      <c r="DC30" s="53">
        <v>0.97911604308739997</v>
      </c>
      <c r="DD30" s="53">
        <v>2.1648725005637601</v>
      </c>
      <c r="DE30" s="53">
        <v>1.9404864484826001</v>
      </c>
      <c r="DF30" s="53">
        <v>1.4083070108711999</v>
      </c>
      <c r="DG30" s="53">
        <v>1.57727402922444</v>
      </c>
      <c r="DH30" s="53">
        <v>0.96233297939303997</v>
      </c>
      <c r="DI30" s="53">
        <v>1.8807212251780401</v>
      </c>
      <c r="DJ30" s="53">
        <v>1.2843846478081999</v>
      </c>
      <c r="DK30" s="53">
        <v>1.3595850172349599</v>
      </c>
      <c r="DL30" s="53">
        <v>2.3265579999999999</v>
      </c>
      <c r="DM30" s="53">
        <v>1.4056540086174802</v>
      </c>
      <c r="DN30" s="53">
        <v>1.8121819554140799</v>
      </c>
      <c r="DO30" s="53">
        <v>0.99420299999999995</v>
      </c>
      <c r="DP30" s="53">
        <v>1.9173004777070402</v>
      </c>
      <c r="DQ30" s="53">
        <v>1.8503615687523602</v>
      </c>
      <c r="DR30" s="53">
        <v>2.0164779793930401</v>
      </c>
      <c r="DS30" s="53">
        <v>1.5785468677407601</v>
      </c>
      <c r="DT30" s="53">
        <v>1.8125711993255997</v>
      </c>
      <c r="DU30" s="53">
        <v>1.8941070000000002</v>
      </c>
      <c r="DV30" s="53">
        <v>2.22732949419736</v>
      </c>
      <c r="DW30" s="53">
        <v>1.1538971993256</v>
      </c>
      <c r="DX30" s="53">
        <v>1.7089411993256001</v>
      </c>
      <c r="DY30" s="53">
        <v>1.9914053143525199</v>
      </c>
      <c r="DZ30" s="53">
        <v>2.0613381356338798</v>
      </c>
      <c r="EA30" s="53">
        <v>1.7354659587860799</v>
      </c>
      <c r="EB30" s="53">
        <v>1.731438</v>
      </c>
      <c r="EC30" s="53">
        <v>1.2418780783085599</v>
      </c>
      <c r="ED30" s="53">
        <v>1.5994280000000001</v>
      </c>
      <c r="EE30" s="53">
        <v>1.6595345893593201</v>
      </c>
      <c r="EF30" s="53">
        <v>1.7690629999999998</v>
      </c>
      <c r="EG30" s="53">
        <v>1.7632534683422803</v>
      </c>
      <c r="EH30" s="53">
        <v>1.5927594409913202</v>
      </c>
      <c r="EI30" s="53">
        <v>2.0217503469489597</v>
      </c>
      <c r="EJ30" s="53">
        <v>1.598568</v>
      </c>
      <c r="EK30" s="53">
        <v>2.0659168550066402</v>
      </c>
      <c r="EL30" s="53">
        <v>1.2664789999999999</v>
      </c>
      <c r="EM30" s="53">
        <v>1.6516733149535927</v>
      </c>
      <c r="EN30" s="53">
        <v>1.5375510628221516</v>
      </c>
      <c r="EO30" s="53">
        <v>1.4699511472483999</v>
      </c>
      <c r="EP30" s="53">
        <v>1.6032576717897999</v>
      </c>
      <c r="EQ30" s="53">
        <v>1.4354260000000001</v>
      </c>
      <c r="ER30" s="53">
        <v>1.3531373279266357</v>
      </c>
      <c r="ES30" s="53">
        <v>3.041392984357326</v>
      </c>
      <c r="ET30" s="53">
        <v>1.405488109527588</v>
      </c>
      <c r="EU30" s="53">
        <v>1.1081529999999999</v>
      </c>
      <c r="EV30" s="53">
        <v>1.998167</v>
      </c>
      <c r="EW30" s="53">
        <v>2.6266053514564001</v>
      </c>
      <c r="EX30" s="53">
        <v>1.502291</v>
      </c>
      <c r="EY30" s="53">
        <v>0.76542729748987992</v>
      </c>
      <c r="EZ30" s="53">
        <v>1.4235777905583999</v>
      </c>
      <c r="FA30" s="53">
        <v>1.7208600000000001</v>
      </c>
      <c r="FB30" s="53">
        <v>3.4475980393708001</v>
      </c>
      <c r="FC30" s="53">
        <v>1.5013449999999999</v>
      </c>
      <c r="FD30" s="53">
        <v>0.98513000000000006</v>
      </c>
      <c r="FE30" s="53">
        <v>2.6193068879899202</v>
      </c>
      <c r="FF30" s="53">
        <v>1.413969</v>
      </c>
      <c r="FG30" s="53">
        <v>1.6701099104598001</v>
      </c>
      <c r="FH30" s="53">
        <v>1.5251670000000002</v>
      </c>
      <c r="FI30" s="53">
        <v>1.1562700000000001</v>
      </c>
      <c r="FJ30" s="53">
        <v>1.5448261116602</v>
      </c>
      <c r="FK30" s="53">
        <v>0.98960200000000009</v>
      </c>
      <c r="FL30" s="53">
        <v>1.3035444552292401</v>
      </c>
      <c r="FM30" s="53">
        <v>2.97692103486072</v>
      </c>
      <c r="FN30" s="53">
        <v>1.812192</v>
      </c>
      <c r="FO30" s="53">
        <v>0.94604299999999997</v>
      </c>
      <c r="FP30" s="53">
        <v>1.6320649999999999</v>
      </c>
      <c r="FQ30" s="53">
        <v>1.5055160000000001</v>
      </c>
      <c r="FR30" s="53">
        <v>0.77563400000000005</v>
      </c>
      <c r="FS30" s="53">
        <v>2.1954940000000001</v>
      </c>
      <c r="FT30" s="53">
        <v>0.77296799999999999</v>
      </c>
      <c r="FU30" s="53">
        <v>1.8733402951521629</v>
      </c>
      <c r="FV30" s="53">
        <v>1.5872291468938764</v>
      </c>
      <c r="FW30" s="18"/>
      <c r="FX30" s="117"/>
      <c r="FY30" s="18"/>
    </row>
    <row r="31" spans="1:181" ht="15" x14ac:dyDescent="0.2">
      <c r="A31" s="27" t="s">
        <v>29</v>
      </c>
      <c r="B31" s="17">
        <f>SUM(B32:B35,B39:B41,B45)</f>
        <v>0</v>
      </c>
      <c r="C31" s="17">
        <f t="shared" ref="C31:BN31" si="38">SUM(C32:C35,C39:C41,C45)</f>
        <v>0</v>
      </c>
      <c r="D31" s="17">
        <f t="shared" si="38"/>
        <v>0</v>
      </c>
      <c r="E31" s="17">
        <f t="shared" si="38"/>
        <v>0</v>
      </c>
      <c r="F31" s="17">
        <f t="shared" si="38"/>
        <v>0</v>
      </c>
      <c r="G31" s="17">
        <f t="shared" si="38"/>
        <v>0</v>
      </c>
      <c r="H31" s="17">
        <f t="shared" si="38"/>
        <v>0</v>
      </c>
      <c r="I31" s="17">
        <f t="shared" si="38"/>
        <v>0</v>
      </c>
      <c r="J31" s="17">
        <f t="shared" si="38"/>
        <v>0</v>
      </c>
      <c r="K31" s="17">
        <f t="shared" si="38"/>
        <v>0</v>
      </c>
      <c r="L31" s="17">
        <f t="shared" si="38"/>
        <v>0</v>
      </c>
      <c r="M31" s="17">
        <f t="shared" si="38"/>
        <v>0</v>
      </c>
      <c r="N31" s="17">
        <f t="shared" si="38"/>
        <v>0</v>
      </c>
      <c r="O31" s="17">
        <f t="shared" si="38"/>
        <v>0</v>
      </c>
      <c r="P31" s="17">
        <f t="shared" si="38"/>
        <v>0.80286750031994991</v>
      </c>
      <c r="Q31" s="17">
        <f t="shared" si="38"/>
        <v>0.68194068792642004</v>
      </c>
      <c r="R31" s="17">
        <f t="shared" si="38"/>
        <v>0</v>
      </c>
      <c r="S31" s="17">
        <f t="shared" si="38"/>
        <v>0</v>
      </c>
      <c r="T31" s="17">
        <f t="shared" si="38"/>
        <v>0.79726045206366003</v>
      </c>
      <c r="U31" s="17">
        <f t="shared" si="38"/>
        <v>1.01536138423746</v>
      </c>
      <c r="V31" s="17">
        <f t="shared" si="38"/>
        <v>0</v>
      </c>
      <c r="W31" s="17">
        <f t="shared" si="38"/>
        <v>0.79880570158311004</v>
      </c>
      <c r="X31" s="17">
        <f t="shared" si="38"/>
        <v>1.29873425188446</v>
      </c>
      <c r="Y31" s="17">
        <f t="shared" si="38"/>
        <v>0.55059447877317003</v>
      </c>
      <c r="Z31" s="17">
        <f t="shared" si="38"/>
        <v>0</v>
      </c>
      <c r="AA31" s="17">
        <f t="shared" si="38"/>
        <v>0</v>
      </c>
      <c r="AB31" s="17">
        <f t="shared" si="38"/>
        <v>0.87796662696521999</v>
      </c>
      <c r="AC31" s="17">
        <f t="shared" si="38"/>
        <v>0</v>
      </c>
      <c r="AD31" s="17">
        <f t="shared" si="38"/>
        <v>0</v>
      </c>
      <c r="AE31" s="17">
        <f t="shared" si="38"/>
        <v>0.87673042734966</v>
      </c>
      <c r="AF31" s="17">
        <f t="shared" si="38"/>
        <v>0</v>
      </c>
      <c r="AG31" s="17">
        <f t="shared" si="38"/>
        <v>0</v>
      </c>
      <c r="AH31" s="17">
        <f t="shared" si="38"/>
        <v>0</v>
      </c>
      <c r="AI31" s="17">
        <f t="shared" si="38"/>
        <v>0</v>
      </c>
      <c r="AJ31" s="17">
        <f t="shared" si="38"/>
        <v>0</v>
      </c>
      <c r="AK31" s="17">
        <f t="shared" si="38"/>
        <v>0</v>
      </c>
      <c r="AL31" s="17">
        <f t="shared" si="38"/>
        <v>0</v>
      </c>
      <c r="AM31" s="17">
        <f t="shared" si="38"/>
        <v>0</v>
      </c>
      <c r="AN31" s="17">
        <f t="shared" si="38"/>
        <v>0</v>
      </c>
      <c r="AO31" s="17">
        <f t="shared" si="38"/>
        <v>0.60931396051226994</v>
      </c>
      <c r="AP31" s="17">
        <f t="shared" si="38"/>
        <v>0.97893764556470997</v>
      </c>
      <c r="AQ31" s="17">
        <f t="shared" si="38"/>
        <v>0</v>
      </c>
      <c r="AR31" s="17">
        <f t="shared" si="38"/>
        <v>1.1102838547179599</v>
      </c>
      <c r="AS31" s="17">
        <f t="shared" si="38"/>
        <v>1.3369057342418702</v>
      </c>
      <c r="AT31" s="17">
        <f t="shared" si="38"/>
        <v>3.4032482487328126</v>
      </c>
      <c r="AU31" s="17">
        <f t="shared" si="38"/>
        <v>2.361735783354086</v>
      </c>
      <c r="AV31" s="17">
        <f t="shared" si="38"/>
        <v>16.02783252568404</v>
      </c>
      <c r="AW31" s="17">
        <f t="shared" si="38"/>
        <v>11.933563954109616</v>
      </c>
      <c r="AX31" s="17">
        <f t="shared" si="38"/>
        <v>10.328323312435423</v>
      </c>
      <c r="AY31" s="17">
        <f t="shared" si="38"/>
        <v>11.061255769883878</v>
      </c>
      <c r="AZ31" s="17">
        <f t="shared" si="38"/>
        <v>6.5730271591858873</v>
      </c>
      <c r="BA31" s="17">
        <f t="shared" si="38"/>
        <v>5.5856728675194471</v>
      </c>
      <c r="BB31" s="17">
        <f t="shared" si="38"/>
        <v>4.4261768803269428</v>
      </c>
      <c r="BC31" s="17">
        <f t="shared" si="38"/>
        <v>4.9911034893598352</v>
      </c>
      <c r="BD31" s="17">
        <f t="shared" si="38"/>
        <v>2.9899166647325561</v>
      </c>
      <c r="BE31" s="17">
        <f t="shared" si="38"/>
        <v>5.6879571323317997</v>
      </c>
      <c r="BF31" s="17">
        <f t="shared" si="38"/>
        <v>10.692602892645938</v>
      </c>
      <c r="BG31" s="17">
        <f t="shared" si="38"/>
        <v>12.967251178121128</v>
      </c>
      <c r="BH31" s="17">
        <f t="shared" si="38"/>
        <v>10.204483000062744</v>
      </c>
      <c r="BI31" s="17">
        <f t="shared" si="38"/>
        <v>17.622028532094067</v>
      </c>
      <c r="BJ31" s="17">
        <f t="shared" si="38"/>
        <v>14.550159140661661</v>
      </c>
      <c r="BK31" s="17">
        <f t="shared" si="38"/>
        <v>15.789307057652088</v>
      </c>
      <c r="BL31" s="17">
        <f t="shared" si="38"/>
        <v>17.431726050039344</v>
      </c>
      <c r="BM31" s="17">
        <f t="shared" si="38"/>
        <v>25.40256020011196</v>
      </c>
      <c r="BN31" s="17">
        <f t="shared" si="38"/>
        <v>18.605289919605951</v>
      </c>
      <c r="BO31" s="17">
        <f t="shared" ref="BO31:DZ31" si="39">SUM(BO32:BO35,BO39:BO41,BO45)</f>
        <v>17.520316742157686</v>
      </c>
      <c r="BP31" s="17">
        <f t="shared" si="39"/>
        <v>20.316116726826518</v>
      </c>
      <c r="BQ31" s="17">
        <f t="shared" si="39"/>
        <v>29.033078714303691</v>
      </c>
      <c r="BR31" s="17">
        <f t="shared" si="39"/>
        <v>20.421197326085643</v>
      </c>
      <c r="BS31" s="17">
        <f t="shared" si="39"/>
        <v>17.714052312875175</v>
      </c>
      <c r="BT31" s="17">
        <f t="shared" si="39"/>
        <v>24.044627794182428</v>
      </c>
      <c r="BU31" s="17">
        <f t="shared" si="39"/>
        <v>19.712316073183892</v>
      </c>
      <c r="BV31" s="17">
        <f t="shared" si="39"/>
        <v>19.740717949155172</v>
      </c>
      <c r="BW31" s="17">
        <f t="shared" si="39"/>
        <v>17.177030835409496</v>
      </c>
      <c r="BX31" s="17">
        <f t="shared" si="39"/>
        <v>16.305249869972293</v>
      </c>
      <c r="BY31" s="17">
        <f t="shared" si="39"/>
        <v>12.852054043723443</v>
      </c>
      <c r="BZ31" s="17">
        <f t="shared" si="39"/>
        <v>14.97864614706088</v>
      </c>
      <c r="CA31" s="17">
        <f t="shared" si="39"/>
        <v>24.847002691019245</v>
      </c>
      <c r="CB31" s="17">
        <f t="shared" si="39"/>
        <v>17.126331404786423</v>
      </c>
      <c r="CC31" s="17">
        <f t="shared" si="39"/>
        <v>18.168768688063082</v>
      </c>
      <c r="CD31" s="17">
        <f t="shared" si="39"/>
        <v>20.264193632577093</v>
      </c>
      <c r="CE31" s="17">
        <f t="shared" si="39"/>
        <v>19.011894250430583</v>
      </c>
      <c r="CF31" s="17">
        <f t="shared" si="39"/>
        <v>18.746857058596092</v>
      </c>
      <c r="CG31" s="17">
        <f t="shared" si="39"/>
        <v>10.534295815769889</v>
      </c>
      <c r="CH31" s="17">
        <f t="shared" si="39"/>
        <v>11.50357254705462</v>
      </c>
      <c r="CI31" s="17">
        <f t="shared" si="39"/>
        <v>14.279754024002292</v>
      </c>
      <c r="CJ31" s="17">
        <f t="shared" si="39"/>
        <v>15.474621252694051</v>
      </c>
      <c r="CK31" s="17">
        <f t="shared" si="39"/>
        <v>15.055435417959115</v>
      </c>
      <c r="CL31" s="17">
        <f t="shared" si="39"/>
        <v>12.880241793470676</v>
      </c>
      <c r="CM31" s="17">
        <f t="shared" si="39"/>
        <v>8.1061494394818023</v>
      </c>
      <c r="CN31" s="17">
        <f t="shared" si="39"/>
        <v>14.148094045511819</v>
      </c>
      <c r="CO31" s="17">
        <f t="shared" si="39"/>
        <v>29.574560842590483</v>
      </c>
      <c r="CP31" s="17">
        <f t="shared" si="39"/>
        <v>25.236033957425523</v>
      </c>
      <c r="CQ31" s="17">
        <f t="shared" si="39"/>
        <v>25.401370200823365</v>
      </c>
      <c r="CR31" s="17">
        <f t="shared" si="39"/>
        <v>23.543056217572303</v>
      </c>
      <c r="CS31" s="17">
        <f t="shared" si="39"/>
        <v>14.11608241534277</v>
      </c>
      <c r="CT31" s="17">
        <f t="shared" si="39"/>
        <v>16.89917077777077</v>
      </c>
      <c r="CU31" s="17">
        <f t="shared" si="39"/>
        <v>23.81129035220917</v>
      </c>
      <c r="CV31" s="17">
        <f t="shared" si="39"/>
        <v>19.694676529709628</v>
      </c>
      <c r="CW31" s="17">
        <f t="shared" si="39"/>
        <v>21.42498823313041</v>
      </c>
      <c r="CX31" s="17">
        <f t="shared" si="39"/>
        <v>21.787775182773466</v>
      </c>
      <c r="CY31" s="17">
        <f t="shared" si="39"/>
        <v>18.532463072972096</v>
      </c>
      <c r="CZ31" s="17">
        <f t="shared" si="39"/>
        <v>20.006226986306604</v>
      </c>
      <c r="DA31" s="17">
        <f t="shared" si="39"/>
        <v>14.387517700149264</v>
      </c>
      <c r="DB31" s="17">
        <f t="shared" si="39"/>
        <v>16.033259601748128</v>
      </c>
      <c r="DC31" s="17">
        <f t="shared" si="39"/>
        <v>16.352224327578874</v>
      </c>
      <c r="DD31" s="17">
        <f t="shared" si="39"/>
        <v>15.423880150926369</v>
      </c>
      <c r="DE31" s="17">
        <f t="shared" si="39"/>
        <v>17.979662053732277</v>
      </c>
      <c r="DF31" s="17">
        <f t="shared" si="39"/>
        <v>16.060132599633839</v>
      </c>
      <c r="DG31" s="17">
        <f t="shared" si="39"/>
        <v>16.773233015640063</v>
      </c>
      <c r="DH31" s="17">
        <f t="shared" si="39"/>
        <v>17.336438834110442</v>
      </c>
      <c r="DI31" s="17">
        <f t="shared" si="39"/>
        <v>15.205278013671341</v>
      </c>
      <c r="DJ31" s="17">
        <f t="shared" si="39"/>
        <v>15.906688165489829</v>
      </c>
      <c r="DK31" s="17">
        <f t="shared" si="39"/>
        <v>13.19411236212345</v>
      </c>
      <c r="DL31" s="17">
        <f t="shared" si="39"/>
        <v>18.034580664429583</v>
      </c>
      <c r="DM31" s="17">
        <f t="shared" si="39"/>
        <v>13.505599728575623</v>
      </c>
      <c r="DN31" s="17">
        <f t="shared" si="39"/>
        <v>11.178311160603444</v>
      </c>
      <c r="DO31" s="17">
        <f t="shared" si="39"/>
        <v>13.971613909794025</v>
      </c>
      <c r="DP31" s="17">
        <f t="shared" si="39"/>
        <v>11.871063024286022</v>
      </c>
      <c r="DQ31" s="17">
        <f t="shared" si="39"/>
        <v>8.9166981474775486</v>
      </c>
      <c r="DR31" s="17">
        <f t="shared" si="39"/>
        <v>8.1277309674446432</v>
      </c>
      <c r="DS31" s="17">
        <f t="shared" si="39"/>
        <v>10.491932708653993</v>
      </c>
      <c r="DT31" s="17">
        <f t="shared" si="39"/>
        <v>8.305805458513376</v>
      </c>
      <c r="DU31" s="17">
        <f t="shared" si="39"/>
        <v>10.85284528900478</v>
      </c>
      <c r="DV31" s="17">
        <f t="shared" si="39"/>
        <v>10.570133440636045</v>
      </c>
      <c r="DW31" s="17">
        <f t="shared" si="39"/>
        <v>9.2787500636369185</v>
      </c>
      <c r="DX31" s="17">
        <f t="shared" si="39"/>
        <v>8.8668681064172041</v>
      </c>
      <c r="DY31" s="17">
        <f t="shared" si="39"/>
        <v>7.9126838639901083</v>
      </c>
      <c r="DZ31" s="17">
        <f t="shared" si="39"/>
        <v>11.965945606886912</v>
      </c>
      <c r="EA31" s="17">
        <f t="shared" ref="EA31:FC31" si="40">SUM(EA32:EA35,EA39:EA41,EA45)</f>
        <v>8.247405759880456</v>
      </c>
      <c r="EB31" s="17">
        <f t="shared" si="40"/>
        <v>7.1345476659731615</v>
      </c>
      <c r="EC31" s="17">
        <f t="shared" si="40"/>
        <v>8.0576177890724558</v>
      </c>
      <c r="ED31" s="17">
        <f t="shared" si="40"/>
        <v>8.9597975050517036</v>
      </c>
      <c r="EE31" s="17">
        <f t="shared" si="40"/>
        <v>11.598666458602107</v>
      </c>
      <c r="EF31" s="17">
        <f t="shared" si="40"/>
        <v>23.127486134381098</v>
      </c>
      <c r="EG31" s="17">
        <f t="shared" si="40"/>
        <v>36.858453535823529</v>
      </c>
      <c r="EH31" s="17">
        <f t="shared" si="40"/>
        <v>33.205904068795462</v>
      </c>
      <c r="EI31" s="17">
        <f t="shared" si="40"/>
        <v>36.557195719068673</v>
      </c>
      <c r="EJ31" s="17">
        <f t="shared" si="40"/>
        <v>33.840582990012258</v>
      </c>
      <c r="EK31" s="17">
        <f t="shared" si="40"/>
        <v>25.329555932334557</v>
      </c>
      <c r="EL31" s="17">
        <f t="shared" si="40"/>
        <v>22.260037141412628</v>
      </c>
      <c r="EM31" s="17">
        <f t="shared" si="40"/>
        <v>29.502387265678479</v>
      </c>
      <c r="EN31" s="17">
        <f t="shared" si="40"/>
        <v>35.665236138968488</v>
      </c>
      <c r="EO31" s="17">
        <f t="shared" si="40"/>
        <v>29.006268786259383</v>
      </c>
      <c r="EP31" s="17">
        <f t="shared" si="40"/>
        <v>30.936629720240283</v>
      </c>
      <c r="EQ31" s="17">
        <f t="shared" si="40"/>
        <v>31.003596398346374</v>
      </c>
      <c r="ER31" s="17">
        <f t="shared" si="40"/>
        <v>28.456062261020158</v>
      </c>
      <c r="ES31" s="17">
        <f t="shared" si="40"/>
        <v>25.201760200490469</v>
      </c>
      <c r="ET31" s="17">
        <f t="shared" si="40"/>
        <v>30.464591972389215</v>
      </c>
      <c r="EU31" s="17">
        <f t="shared" si="40"/>
        <v>24.388873290570555</v>
      </c>
      <c r="EV31" s="17">
        <f t="shared" si="40"/>
        <v>26.570958661708975</v>
      </c>
      <c r="EW31" s="17">
        <f t="shared" si="40"/>
        <v>25.173719830386002</v>
      </c>
      <c r="EX31" s="17">
        <f t="shared" si="40"/>
        <v>23.707362908093163</v>
      </c>
      <c r="EY31" s="17">
        <f t="shared" si="40"/>
        <v>24.990792862902612</v>
      </c>
      <c r="EZ31" s="17">
        <f t="shared" si="40"/>
        <v>25.887714889147738</v>
      </c>
      <c r="FA31" s="17">
        <f t="shared" si="40"/>
        <v>21.366311175596135</v>
      </c>
      <c r="FB31" s="17">
        <f t="shared" si="40"/>
        <v>16.601492445772546</v>
      </c>
      <c r="FC31" s="17">
        <f t="shared" si="40"/>
        <v>24.932333725164682</v>
      </c>
      <c r="FD31" s="17">
        <f t="shared" ref="FD31:FP31" si="41">SUM(FD32:FD35,FD39:FD41,FD45)</f>
        <v>21.221573231142539</v>
      </c>
      <c r="FE31" s="17">
        <f t="shared" si="41"/>
        <v>16.312546410505139</v>
      </c>
      <c r="FF31" s="17">
        <f t="shared" si="41"/>
        <v>20.462097840687417</v>
      </c>
      <c r="FG31" s="17">
        <f t="shared" si="41"/>
        <v>20.570412280334978</v>
      </c>
      <c r="FH31" s="17">
        <f t="shared" si="41"/>
        <v>23.495626145587487</v>
      </c>
      <c r="FI31" s="17">
        <f t="shared" si="41"/>
        <v>22.098368848885041</v>
      </c>
      <c r="FJ31" s="17">
        <f t="shared" si="41"/>
        <v>20.98859294925261</v>
      </c>
      <c r="FK31" s="17">
        <f t="shared" si="41"/>
        <v>27.217821338109211</v>
      </c>
      <c r="FL31" s="17">
        <f t="shared" si="41"/>
        <v>24.29509547806579</v>
      </c>
      <c r="FM31" s="17">
        <f t="shared" si="41"/>
        <v>20.419505057355849</v>
      </c>
      <c r="FN31" s="17">
        <f t="shared" si="41"/>
        <v>15.853721949215963</v>
      </c>
      <c r="FO31" s="17">
        <f t="shared" si="41"/>
        <v>18.664505423340032</v>
      </c>
      <c r="FP31" s="17">
        <f t="shared" si="41"/>
        <v>25.024407812197953</v>
      </c>
      <c r="FQ31" s="17">
        <f t="shared" ref="FQ31:FS31" si="42">SUM(FQ32:FQ35,FQ39:FQ41,FQ45)</f>
        <v>13.038635952402933</v>
      </c>
      <c r="FR31" s="17">
        <f t="shared" si="42"/>
        <v>14.006634715477574</v>
      </c>
      <c r="FS31" s="17">
        <f t="shared" si="42"/>
        <v>16.168552495121371</v>
      </c>
      <c r="FT31" s="17">
        <f t="shared" ref="FT31:FU31" si="43">SUM(FT32:FT35,FT39:FT41,FT45)</f>
        <v>24.081876790608238</v>
      </c>
      <c r="FU31" s="17">
        <f t="shared" si="43"/>
        <v>17.707803379303989</v>
      </c>
      <c r="FV31" s="17">
        <f t="shared" ref="FV31" si="44">SUM(FV32:FV35,FV39:FV41,FV45)</f>
        <v>14.231469327746991</v>
      </c>
      <c r="FW31" s="18"/>
      <c r="FX31" s="117"/>
      <c r="FY31" s="18"/>
    </row>
    <row r="32" spans="1:181" ht="15" x14ac:dyDescent="0.25">
      <c r="A32" s="49" t="s">
        <v>22</v>
      </c>
      <c r="B32" s="53">
        <v>0</v>
      </c>
      <c r="C32" s="53">
        <v>0</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53">
        <v>0</v>
      </c>
      <c r="AJ32" s="53">
        <v>0</v>
      </c>
      <c r="AK32" s="53">
        <v>0</v>
      </c>
      <c r="AL32" s="53">
        <v>0</v>
      </c>
      <c r="AM32" s="53">
        <v>0</v>
      </c>
      <c r="AN32" s="53">
        <v>0</v>
      </c>
      <c r="AO32" s="53">
        <v>0</v>
      </c>
      <c r="AP32" s="53">
        <v>0</v>
      </c>
      <c r="AQ32" s="53">
        <v>0</v>
      </c>
      <c r="AR32" s="53">
        <v>0</v>
      </c>
      <c r="AS32" s="53">
        <v>0</v>
      </c>
      <c r="AT32" s="53">
        <v>2.3185272360651825</v>
      </c>
      <c r="AU32" s="53">
        <v>0.62968767199571585</v>
      </c>
      <c r="AV32" s="53">
        <v>16.02783252568404</v>
      </c>
      <c r="AW32" s="53">
        <v>10.043956624561005</v>
      </c>
      <c r="AX32" s="53">
        <v>3.7987925793368174</v>
      </c>
      <c r="AY32" s="53">
        <v>4.5160240834062169</v>
      </c>
      <c r="AZ32" s="53">
        <v>0.78064635401773619</v>
      </c>
      <c r="BA32" s="53">
        <v>0.85240805096823913</v>
      </c>
      <c r="BB32" s="53">
        <v>0.69580592573709821</v>
      </c>
      <c r="BC32" s="53">
        <v>2.175210297717074</v>
      </c>
      <c r="BD32" s="53">
        <v>0</v>
      </c>
      <c r="BE32" s="53">
        <v>1.7853863305246218</v>
      </c>
      <c r="BF32" s="53">
        <v>2.4686855493550768</v>
      </c>
      <c r="BG32" s="53">
        <v>5.1461540484379578</v>
      </c>
      <c r="BH32" s="53">
        <v>4.5206802408486091</v>
      </c>
      <c r="BI32" s="53">
        <v>2.3278696174905589</v>
      </c>
      <c r="BJ32" s="53">
        <v>3.0957234972257099</v>
      </c>
      <c r="BK32" s="53">
        <v>6.0569361664553849</v>
      </c>
      <c r="BL32" s="53">
        <v>9.0980827684529366</v>
      </c>
      <c r="BM32" s="53">
        <v>9.3089697832656064</v>
      </c>
      <c r="BN32" s="53">
        <v>8.2723403374382229</v>
      </c>
      <c r="BO32" s="53">
        <v>10.249441150058988</v>
      </c>
      <c r="BP32" s="53">
        <v>10.0913143900741</v>
      </c>
      <c r="BQ32" s="53">
        <v>11.624924308509618</v>
      </c>
      <c r="BR32" s="53">
        <v>9.4819034131734234</v>
      </c>
      <c r="BS32" s="53">
        <v>10.547076738312729</v>
      </c>
      <c r="BT32" s="53">
        <v>15.964364291247</v>
      </c>
      <c r="BU32" s="53">
        <v>8.8895584829323564</v>
      </c>
      <c r="BV32" s="53">
        <v>10.16389031828148</v>
      </c>
      <c r="BW32" s="53">
        <v>12.495753176168506</v>
      </c>
      <c r="BX32" s="53">
        <v>11.573313610431548</v>
      </c>
      <c r="BY32" s="53">
        <v>6.2948386235873581</v>
      </c>
      <c r="BZ32" s="53">
        <v>7.9756459450997443</v>
      </c>
      <c r="CA32" s="53">
        <v>16.815251977277594</v>
      </c>
      <c r="CB32" s="53">
        <v>9.4967299933608178</v>
      </c>
      <c r="CC32" s="53">
        <v>13.293569927241453</v>
      </c>
      <c r="CD32" s="53">
        <v>12.261919668724971</v>
      </c>
      <c r="CE32" s="53">
        <v>16.30669291524022</v>
      </c>
      <c r="CF32" s="53">
        <v>13.771615657490885</v>
      </c>
      <c r="CG32" s="53">
        <v>9.0110792325127846</v>
      </c>
      <c r="CH32" s="53">
        <v>9.257982848336713</v>
      </c>
      <c r="CI32" s="53">
        <v>10.592368979420025</v>
      </c>
      <c r="CJ32" s="53">
        <v>11.954572802236868</v>
      </c>
      <c r="CK32" s="53">
        <v>12.31034491032317</v>
      </c>
      <c r="CL32" s="53">
        <v>11.497719397754135</v>
      </c>
      <c r="CM32" s="53">
        <v>5.8242330465339087</v>
      </c>
      <c r="CN32" s="53">
        <v>13.088103309455498</v>
      </c>
      <c r="CO32" s="53">
        <v>26.421026829108499</v>
      </c>
      <c r="CP32" s="53">
        <v>22.403205377668058</v>
      </c>
      <c r="CQ32" s="53">
        <v>23.336611777335122</v>
      </c>
      <c r="CR32" s="53">
        <v>20.162100832859679</v>
      </c>
      <c r="CS32" s="53">
        <v>11.833585019767575</v>
      </c>
      <c r="CT32" s="53">
        <v>14.616304007525033</v>
      </c>
      <c r="CU32" s="53">
        <v>21.778608852932244</v>
      </c>
      <c r="CV32" s="53">
        <v>17.16688687326759</v>
      </c>
      <c r="CW32" s="53">
        <v>17.993711757252047</v>
      </c>
      <c r="CX32" s="53">
        <v>20.77096008760509</v>
      </c>
      <c r="CY32" s="53">
        <v>16.316984978836249</v>
      </c>
      <c r="CZ32" s="53">
        <v>17.39156808172563</v>
      </c>
      <c r="DA32" s="53">
        <v>10.942792139759185</v>
      </c>
      <c r="DB32" s="53">
        <v>14.090115474814629</v>
      </c>
      <c r="DC32" s="53">
        <v>13.904960060453964</v>
      </c>
      <c r="DD32" s="53">
        <v>12.275044243080318</v>
      </c>
      <c r="DE32" s="53">
        <v>16.362877978739306</v>
      </c>
      <c r="DF32" s="53">
        <v>14.047450640372428</v>
      </c>
      <c r="DG32" s="53">
        <v>15.262353173638523</v>
      </c>
      <c r="DH32" s="53">
        <v>16.045686919536596</v>
      </c>
      <c r="DI32" s="53">
        <v>13.463179458335162</v>
      </c>
      <c r="DJ32" s="53">
        <v>13.410271383666197</v>
      </c>
      <c r="DK32" s="53">
        <v>9.9808967382083971</v>
      </c>
      <c r="DL32" s="53">
        <v>15.598508410638303</v>
      </c>
      <c r="DM32" s="53">
        <v>11.870834544789037</v>
      </c>
      <c r="DN32" s="53">
        <v>10.317887772543132</v>
      </c>
      <c r="DO32" s="53">
        <v>12.777737112328809</v>
      </c>
      <c r="DP32" s="53">
        <v>10.585955387182407</v>
      </c>
      <c r="DQ32" s="53">
        <v>8.2477428104609629</v>
      </c>
      <c r="DR32" s="53">
        <v>6.8724345304996159</v>
      </c>
      <c r="DS32" s="53">
        <v>9.5719419770799092</v>
      </c>
      <c r="DT32" s="53">
        <v>7.9079391937583603</v>
      </c>
      <c r="DU32" s="53">
        <v>9.1897277041254348</v>
      </c>
      <c r="DV32" s="53">
        <v>7.7143099531055146</v>
      </c>
      <c r="DW32" s="53">
        <v>7.5928686874540308</v>
      </c>
      <c r="DX32" s="53">
        <v>8.1219926630259511</v>
      </c>
      <c r="DY32" s="53">
        <v>5.1830547240452969</v>
      </c>
      <c r="DZ32" s="53">
        <v>11.449377509897339</v>
      </c>
      <c r="EA32" s="53">
        <v>6.4691563410406854</v>
      </c>
      <c r="EB32" s="53">
        <v>6.1308429113366119</v>
      </c>
      <c r="EC32" s="53">
        <v>7.2034696350251979</v>
      </c>
      <c r="ED32" s="53">
        <v>7.1313944697690728</v>
      </c>
      <c r="EE32" s="53">
        <v>11.156965174239858</v>
      </c>
      <c r="EF32" s="53">
        <v>21.878929470119907</v>
      </c>
      <c r="EG32" s="53">
        <v>35.014098839710307</v>
      </c>
      <c r="EH32" s="53">
        <v>32.460351447270995</v>
      </c>
      <c r="EI32" s="53">
        <v>35.715115023115892</v>
      </c>
      <c r="EJ32" s="53">
        <v>30.282505701557138</v>
      </c>
      <c r="EK32" s="53">
        <v>21.373769498059783</v>
      </c>
      <c r="EL32" s="53">
        <v>20.260153504976287</v>
      </c>
      <c r="EM32" s="53">
        <v>28.019525562371079</v>
      </c>
      <c r="EN32" s="53">
        <v>33.09774964526558</v>
      </c>
      <c r="EO32" s="53">
        <v>25.998529638260298</v>
      </c>
      <c r="EP32" s="53">
        <v>28.907469894591685</v>
      </c>
      <c r="EQ32" s="53">
        <v>30.753404569561603</v>
      </c>
      <c r="ER32" s="53">
        <v>26.983995389036025</v>
      </c>
      <c r="ES32" s="53">
        <v>23.872940178788287</v>
      </c>
      <c r="ET32" s="53">
        <v>27.989437406954742</v>
      </c>
      <c r="EU32" s="53">
        <v>21.775206725060333</v>
      </c>
      <c r="EV32" s="53">
        <v>24.20285011894083</v>
      </c>
      <c r="EW32" s="53">
        <v>21.530606934882503</v>
      </c>
      <c r="EX32" s="53">
        <v>20.447469996736988</v>
      </c>
      <c r="EY32" s="53">
        <v>21.568603913143431</v>
      </c>
      <c r="EZ32" s="53">
        <v>21.688953462960868</v>
      </c>
      <c r="FA32" s="53">
        <v>19.02387130011169</v>
      </c>
      <c r="FB32" s="53">
        <v>15.585036725798766</v>
      </c>
      <c r="FC32" s="53">
        <v>20.833749213784778</v>
      </c>
      <c r="FD32" s="53">
        <v>17.419604303664737</v>
      </c>
      <c r="FE32" s="53">
        <v>13.787439706454579</v>
      </c>
      <c r="FF32" s="53">
        <v>19.877249583557109</v>
      </c>
      <c r="FG32" s="53">
        <v>18.692289973846524</v>
      </c>
      <c r="FH32" s="53">
        <v>20.439888309085518</v>
      </c>
      <c r="FI32" s="53">
        <v>19.500393766332699</v>
      </c>
      <c r="FJ32" s="53">
        <v>16.875298094243114</v>
      </c>
      <c r="FK32" s="53">
        <v>23.884242804401964</v>
      </c>
      <c r="FL32" s="53">
        <v>21.813715759410776</v>
      </c>
      <c r="FM32" s="53">
        <v>19.259056572402951</v>
      </c>
      <c r="FN32" s="53">
        <v>14.652585282836368</v>
      </c>
      <c r="FO32" s="53">
        <v>17.651284770827921</v>
      </c>
      <c r="FP32" s="53">
        <v>22.433510073704888</v>
      </c>
      <c r="FQ32" s="53">
        <v>11.530263910194618</v>
      </c>
      <c r="FR32" s="53">
        <v>12.967147004252428</v>
      </c>
      <c r="FS32" s="53">
        <v>15.533243418977781</v>
      </c>
      <c r="FT32" s="53">
        <v>17.359283472732383</v>
      </c>
      <c r="FU32" s="53">
        <v>15.880280174341902</v>
      </c>
      <c r="FV32" s="53">
        <v>13.144023317350205</v>
      </c>
      <c r="FW32" s="18"/>
      <c r="FX32" s="117"/>
      <c r="FY32" s="18"/>
    </row>
    <row r="33" spans="1:181" ht="15" x14ac:dyDescent="0.25">
      <c r="A33" s="49" t="s">
        <v>23</v>
      </c>
      <c r="B33" s="53">
        <v>0</v>
      </c>
      <c r="C33" s="53">
        <v>0</v>
      </c>
      <c r="D33" s="53">
        <v>0</v>
      </c>
      <c r="E33" s="53">
        <v>0</v>
      </c>
      <c r="F33" s="53">
        <v>0</v>
      </c>
      <c r="G33" s="53">
        <v>0</v>
      </c>
      <c r="H33" s="53">
        <v>0</v>
      </c>
      <c r="I33" s="53">
        <v>0</v>
      </c>
      <c r="J33" s="53">
        <v>0</v>
      </c>
      <c r="K33" s="53">
        <v>0</v>
      </c>
      <c r="L33" s="53">
        <v>0</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0</v>
      </c>
      <c r="AE33" s="53">
        <v>0</v>
      </c>
      <c r="AF33" s="53">
        <v>0</v>
      </c>
      <c r="AG33" s="53">
        <v>0</v>
      </c>
      <c r="AH33" s="53">
        <v>0</v>
      </c>
      <c r="AI33" s="53">
        <v>0</v>
      </c>
      <c r="AJ33" s="53">
        <v>0</v>
      </c>
      <c r="AK33" s="53">
        <v>0</v>
      </c>
      <c r="AL33" s="53">
        <v>0</v>
      </c>
      <c r="AM33" s="53">
        <v>0</v>
      </c>
      <c r="AN33" s="53">
        <v>0</v>
      </c>
      <c r="AO33" s="53">
        <v>0</v>
      </c>
      <c r="AP33" s="53">
        <v>0</v>
      </c>
      <c r="AQ33" s="53">
        <v>0</v>
      </c>
      <c r="AR33" s="53">
        <v>0</v>
      </c>
      <c r="AS33" s="53">
        <v>0</v>
      </c>
      <c r="AT33" s="53">
        <v>0</v>
      </c>
      <c r="AU33" s="53">
        <v>0</v>
      </c>
      <c r="AV33" s="53">
        <v>0</v>
      </c>
      <c r="AW33" s="53">
        <v>0</v>
      </c>
      <c r="AX33" s="53">
        <v>0</v>
      </c>
      <c r="AY33" s="53">
        <v>0</v>
      </c>
      <c r="AZ33" s="53">
        <v>0</v>
      </c>
      <c r="BA33" s="53">
        <v>0</v>
      </c>
      <c r="BB33" s="53">
        <v>0</v>
      </c>
      <c r="BC33" s="53">
        <v>0</v>
      </c>
      <c r="BD33" s="53">
        <v>0</v>
      </c>
      <c r="BE33" s="53">
        <v>0</v>
      </c>
      <c r="BF33" s="53">
        <v>0</v>
      </c>
      <c r="BG33" s="53">
        <v>0</v>
      </c>
      <c r="BH33" s="53">
        <v>0</v>
      </c>
      <c r="BI33" s="53">
        <v>0</v>
      </c>
      <c r="BJ33" s="53">
        <v>0</v>
      </c>
      <c r="BK33" s="53">
        <v>0</v>
      </c>
      <c r="BL33" s="53">
        <v>0</v>
      </c>
      <c r="BM33" s="53">
        <v>0</v>
      </c>
      <c r="BN33" s="53">
        <v>0</v>
      </c>
      <c r="BO33" s="53">
        <v>0</v>
      </c>
      <c r="BP33" s="53">
        <v>0</v>
      </c>
      <c r="BQ33" s="53">
        <v>0</v>
      </c>
      <c r="BR33" s="53">
        <v>0</v>
      </c>
      <c r="BS33" s="53">
        <v>0</v>
      </c>
      <c r="BT33" s="53">
        <v>0</v>
      </c>
      <c r="BU33" s="53">
        <v>0.20970009237907</v>
      </c>
      <c r="BV33" s="53">
        <v>0</v>
      </c>
      <c r="BW33" s="53">
        <v>0</v>
      </c>
      <c r="BX33" s="53">
        <v>0</v>
      </c>
      <c r="BY33" s="53">
        <v>0</v>
      </c>
      <c r="BZ33" s="53">
        <v>0</v>
      </c>
      <c r="CA33" s="53">
        <v>0</v>
      </c>
      <c r="CB33" s="53">
        <v>0</v>
      </c>
      <c r="CC33" s="53">
        <v>0</v>
      </c>
      <c r="CD33" s="53">
        <v>0</v>
      </c>
      <c r="CE33" s="53">
        <v>0</v>
      </c>
      <c r="CF33" s="53">
        <v>0</v>
      </c>
      <c r="CG33" s="53">
        <v>0</v>
      </c>
      <c r="CH33" s="53">
        <v>0</v>
      </c>
      <c r="CI33" s="53">
        <v>0</v>
      </c>
      <c r="CJ33" s="53">
        <v>0</v>
      </c>
      <c r="CK33" s="53">
        <v>0</v>
      </c>
      <c r="CL33" s="53">
        <v>0</v>
      </c>
      <c r="CM33" s="53">
        <v>0</v>
      </c>
      <c r="CN33" s="53">
        <v>0</v>
      </c>
      <c r="CO33" s="53">
        <v>0</v>
      </c>
      <c r="CP33" s="53">
        <v>0</v>
      </c>
      <c r="CQ33" s="53">
        <v>0</v>
      </c>
      <c r="CR33" s="53">
        <v>0</v>
      </c>
      <c r="CS33" s="53">
        <v>0</v>
      </c>
      <c r="CT33" s="53">
        <v>0</v>
      </c>
      <c r="CU33" s="53">
        <v>0</v>
      </c>
      <c r="CV33" s="53">
        <v>0</v>
      </c>
      <c r="CW33" s="53">
        <v>0</v>
      </c>
      <c r="CX33" s="53">
        <v>0</v>
      </c>
      <c r="CY33" s="53">
        <v>0</v>
      </c>
      <c r="CZ33" s="53">
        <v>0</v>
      </c>
      <c r="DA33" s="53">
        <v>0</v>
      </c>
      <c r="DB33" s="53">
        <v>0</v>
      </c>
      <c r="DC33" s="53">
        <v>0</v>
      </c>
      <c r="DD33" s="53">
        <v>0</v>
      </c>
      <c r="DE33" s="53">
        <v>0</v>
      </c>
      <c r="DF33" s="53">
        <v>0</v>
      </c>
      <c r="DG33" s="53">
        <v>0</v>
      </c>
      <c r="DH33" s="53">
        <v>0</v>
      </c>
      <c r="DI33" s="53">
        <v>0</v>
      </c>
      <c r="DJ33" s="53">
        <v>0</v>
      </c>
      <c r="DK33" s="53">
        <v>0</v>
      </c>
      <c r="DL33" s="53">
        <v>0</v>
      </c>
      <c r="DM33" s="53">
        <v>0</v>
      </c>
      <c r="DN33" s="53">
        <v>0</v>
      </c>
      <c r="DO33" s="53">
        <v>0</v>
      </c>
      <c r="DP33" s="53">
        <v>0</v>
      </c>
      <c r="DQ33" s="53">
        <v>0</v>
      </c>
      <c r="DR33" s="53">
        <v>0</v>
      </c>
      <c r="DS33" s="53">
        <v>0</v>
      </c>
      <c r="DT33" s="53">
        <v>0</v>
      </c>
      <c r="DU33" s="53">
        <v>0</v>
      </c>
      <c r="DV33" s="53">
        <v>0</v>
      </c>
      <c r="DW33" s="53">
        <v>0</v>
      </c>
      <c r="DX33" s="53">
        <v>0</v>
      </c>
      <c r="DY33" s="53">
        <v>0</v>
      </c>
      <c r="DZ33" s="53">
        <v>0</v>
      </c>
      <c r="EA33" s="53">
        <v>0</v>
      </c>
      <c r="EB33" s="53">
        <v>0</v>
      </c>
      <c r="EC33" s="53">
        <v>0</v>
      </c>
      <c r="ED33" s="53">
        <v>0</v>
      </c>
      <c r="EE33" s="53">
        <v>0</v>
      </c>
      <c r="EF33" s="53">
        <v>0</v>
      </c>
      <c r="EG33" s="53">
        <v>0</v>
      </c>
      <c r="EH33" s="53">
        <v>0</v>
      </c>
      <c r="EI33" s="53">
        <v>0</v>
      </c>
      <c r="EJ33" s="53">
        <v>0</v>
      </c>
      <c r="EK33" s="53">
        <v>0</v>
      </c>
      <c r="EL33" s="53">
        <v>0</v>
      </c>
      <c r="EM33" s="53">
        <v>0</v>
      </c>
      <c r="EN33" s="53">
        <v>0</v>
      </c>
      <c r="EO33" s="53">
        <v>0</v>
      </c>
      <c r="EP33" s="53">
        <v>0</v>
      </c>
      <c r="EQ33" s="53">
        <v>0</v>
      </c>
      <c r="ER33" s="53">
        <v>0</v>
      </c>
      <c r="ES33" s="53">
        <v>0</v>
      </c>
      <c r="ET33" s="53">
        <v>0</v>
      </c>
      <c r="EU33" s="53">
        <v>0</v>
      </c>
      <c r="EV33" s="53">
        <v>0</v>
      </c>
      <c r="EW33" s="53">
        <v>0</v>
      </c>
      <c r="EX33" s="53">
        <v>0</v>
      </c>
      <c r="EY33" s="53">
        <v>0</v>
      </c>
      <c r="EZ33" s="53">
        <v>0</v>
      </c>
      <c r="FA33" s="53">
        <v>0</v>
      </c>
      <c r="FB33" s="53">
        <v>0</v>
      </c>
      <c r="FC33" s="53">
        <v>0</v>
      </c>
      <c r="FD33" s="53">
        <v>0</v>
      </c>
      <c r="FE33" s="53">
        <v>0</v>
      </c>
      <c r="FF33" s="53">
        <v>0</v>
      </c>
      <c r="FG33" s="53">
        <v>0</v>
      </c>
      <c r="FH33" s="53">
        <v>0</v>
      </c>
      <c r="FI33" s="53">
        <v>0</v>
      </c>
      <c r="FJ33" s="53">
        <v>0.79869314870784003</v>
      </c>
      <c r="FK33" s="53">
        <v>0.79556156859527993</v>
      </c>
      <c r="FL33" s="53">
        <v>0.45903355649927996</v>
      </c>
      <c r="FM33" s="53">
        <v>0.69385532493959989</v>
      </c>
      <c r="FN33" s="53">
        <v>0</v>
      </c>
      <c r="FO33" s="53">
        <v>0</v>
      </c>
      <c r="FP33" s="53">
        <v>0</v>
      </c>
      <c r="FQ33" s="53">
        <v>0</v>
      </c>
      <c r="FR33" s="53">
        <v>0</v>
      </c>
      <c r="FS33" s="53">
        <v>0</v>
      </c>
      <c r="FT33" s="53">
        <v>0</v>
      </c>
      <c r="FU33" s="53">
        <v>0</v>
      </c>
      <c r="FV33" s="53">
        <v>0</v>
      </c>
      <c r="FW33" s="18"/>
      <c r="FX33" s="117"/>
      <c r="FY33" s="18"/>
    </row>
    <row r="34" spans="1:181" ht="15" x14ac:dyDescent="0.25">
      <c r="A34" s="49" t="s">
        <v>24</v>
      </c>
      <c r="B34" s="53">
        <f>SUMPRODUCT(--(B$9=Quarterly_kt!$B$9:FC$9),Quarterly_kt!$B34:FC34)/Fuel_Properties!$D$49</f>
        <v>0</v>
      </c>
      <c r="C34" s="53">
        <f>SUMPRODUCT(--(C$9=Quarterly_kt!$B$9:FC$9),Quarterly_kt!$B34:FC34)/Fuel_Properties!$D$49</f>
        <v>0</v>
      </c>
      <c r="D34" s="53">
        <f>SUMPRODUCT(--(D$9=Quarterly_kt!$B$9:FC$9),Quarterly_kt!$B34:FC34)/Fuel_Properties!$D$49</f>
        <v>0</v>
      </c>
      <c r="E34" s="53">
        <f>SUMPRODUCT(--(E$9=Quarterly_kt!$B$9:FC$9),Quarterly_kt!$B34:FC34)/Fuel_Properties!$D$49</f>
        <v>0</v>
      </c>
      <c r="F34" s="53">
        <f>SUMPRODUCT(--(F$9=Quarterly_kt!$B$9:FC$9),Quarterly_kt!$B34:FC34)/Fuel_Properties!$D$49</f>
        <v>0</v>
      </c>
      <c r="G34" s="53">
        <f>SUMPRODUCT(--(G$9=Quarterly_kt!$B$9:FC$9),Quarterly_kt!$B34:FC34)/Fuel_Properties!$D$49</f>
        <v>0</v>
      </c>
      <c r="H34" s="53">
        <f>SUMPRODUCT(--(H$9=Quarterly_kt!$B$9:FC$9),Quarterly_kt!$B34:FC34)/Fuel_Properties!$D$49</f>
        <v>0</v>
      </c>
      <c r="I34" s="53">
        <f>SUMPRODUCT(--(I$9=Quarterly_kt!$B$9:FC$9),Quarterly_kt!$B34:FC34)/Fuel_Properties!$D$49</f>
        <v>0</v>
      </c>
      <c r="J34" s="53">
        <f>SUMPRODUCT(--(J$9=Quarterly_kt!$B$9:FC$9),Quarterly_kt!$B34:FC34)/Fuel_Properties!$D$49</f>
        <v>0</v>
      </c>
      <c r="K34" s="53">
        <f>SUMPRODUCT(--(K$9=Quarterly_kt!$B$9:FC$9),Quarterly_kt!$B34:FC34)/Fuel_Properties!$D$49</f>
        <v>0</v>
      </c>
      <c r="L34" s="53">
        <f>SUMPRODUCT(--(L$9=Quarterly_kt!$B$9:FC$9),Quarterly_kt!$B34:FC34)/Fuel_Properties!$D$49</f>
        <v>0</v>
      </c>
      <c r="M34" s="53">
        <f>SUMPRODUCT(--(M$9=Quarterly_kt!$B$9:FC$9),Quarterly_kt!$B34:FC34)/Fuel_Properties!$D$49</f>
        <v>0</v>
      </c>
      <c r="N34" s="53">
        <f>SUMPRODUCT(--(N$9=Quarterly_kt!$B$9:FC$9),Quarterly_kt!$B34:FC34)/Fuel_Properties!$D$49</f>
        <v>0</v>
      </c>
      <c r="O34" s="53">
        <f>SUMPRODUCT(--(O$9=Quarterly_kt!$B$9:FC$9),Quarterly_kt!$B34:FC34)/Fuel_Properties!$D$49</f>
        <v>0</v>
      </c>
      <c r="P34" s="53">
        <f>SUMPRODUCT(--(P$9=Quarterly_kt!$B$9:FC$9),Quarterly_kt!$B34:FC34)/Fuel_Properties!$D$49</f>
        <v>0</v>
      </c>
      <c r="Q34" s="53">
        <f>SUMPRODUCT(--(Q$9=Quarterly_kt!$B$9:FC$9),Quarterly_kt!$B34:FC34)/Fuel_Properties!$D$49</f>
        <v>0</v>
      </c>
      <c r="R34" s="53">
        <f>SUMPRODUCT(--(R$9=Quarterly_kt!$B$9:FC$9),Quarterly_kt!$B34:FC34)/Fuel_Properties!$D$49</f>
        <v>0</v>
      </c>
      <c r="S34" s="53">
        <f>SUMPRODUCT(--(S$9=Quarterly_kt!$B$9:FC$9),Quarterly_kt!$B34:FC34)/Fuel_Properties!$D$49</f>
        <v>0</v>
      </c>
      <c r="T34" s="53">
        <f>SUMPRODUCT(--(T$9=Quarterly_kt!$B$9:FC$9),Quarterly_kt!$B34:FC34)/Fuel_Properties!$D$49</f>
        <v>0</v>
      </c>
      <c r="U34" s="53">
        <f>SUMPRODUCT(--(U$9=Quarterly_kt!$B$9:FC$9),Quarterly_kt!$B34:FC34)/Fuel_Properties!$D$49</f>
        <v>0</v>
      </c>
      <c r="V34" s="53">
        <f>SUMPRODUCT(--(V$9=Quarterly_kt!$B$9:FC$9),Quarterly_kt!$B34:FC34)/Fuel_Properties!$D$49</f>
        <v>0</v>
      </c>
      <c r="W34" s="53">
        <f>SUMPRODUCT(--(W$9=Quarterly_kt!$B$9:FC$9),Quarterly_kt!$B34:FC34)/Fuel_Properties!$D$49</f>
        <v>0</v>
      </c>
      <c r="X34" s="53">
        <f>SUMPRODUCT(--(X$9=Quarterly_kt!$B$9:FC$9),Quarterly_kt!$B34:FC34)/Fuel_Properties!$D$49</f>
        <v>0</v>
      </c>
      <c r="Y34" s="53">
        <f>SUMPRODUCT(--(Y$9=Quarterly_kt!$B$9:FC$9),Quarterly_kt!$B34:FC34)/Fuel_Properties!$D$49</f>
        <v>0</v>
      </c>
      <c r="Z34" s="53">
        <f>SUMPRODUCT(--(Z$9=Quarterly_kt!$B$9:FC$9),Quarterly_kt!$B34:FC34)/Fuel_Properties!$D$49</f>
        <v>0</v>
      </c>
      <c r="AA34" s="53">
        <f>SUMPRODUCT(--(AA$9=Quarterly_kt!$B$9:FC$9),Quarterly_kt!$B34:FC34)/Fuel_Properties!$D$49</f>
        <v>0</v>
      </c>
      <c r="AB34" s="53">
        <f>SUMPRODUCT(--(AB$9=Quarterly_kt!$B$9:FC$9),Quarterly_kt!$B34:FC34)/Fuel_Properties!$D$49</f>
        <v>0</v>
      </c>
      <c r="AC34" s="53">
        <f>SUMPRODUCT(--(AC$9=Quarterly_kt!$B$9:FC$9),Quarterly_kt!$B34:FC34)/Fuel_Properties!$D$49</f>
        <v>0</v>
      </c>
      <c r="AD34" s="53">
        <f>SUMPRODUCT(--(AD$9=Quarterly_kt!$B$9:FC$9),Quarterly_kt!$B34:FC34)/Fuel_Properties!$D$49</f>
        <v>0</v>
      </c>
      <c r="AE34" s="53">
        <f>SUMPRODUCT(--(AE$9=Quarterly_kt!$B$9:FC$9),Quarterly_kt!$B34:FC34)/Fuel_Properties!$D$49</f>
        <v>0</v>
      </c>
      <c r="AF34" s="53">
        <f>SUMPRODUCT(--(AF$9=Quarterly_kt!$B$9:FC$9),Quarterly_kt!$B34:FC34)/Fuel_Properties!$D$49</f>
        <v>0</v>
      </c>
      <c r="AG34" s="53">
        <f>SUMPRODUCT(--(AG$9=Quarterly_kt!$B$9:FC$9),Quarterly_kt!$B34:FC34)/Fuel_Properties!$D$49</f>
        <v>0</v>
      </c>
      <c r="AH34" s="53">
        <f>SUMPRODUCT(--(AH$9=Quarterly_kt!$B$9:FC$9),Quarterly_kt!$B34:FC34)/Fuel_Properties!$D$49</f>
        <v>0</v>
      </c>
      <c r="AI34" s="53">
        <f>SUMPRODUCT(--(AI$9=Quarterly_kt!$B$9:FC$9),Quarterly_kt!$B34:FC34)/Fuel_Properties!$D$49</f>
        <v>0</v>
      </c>
      <c r="AJ34" s="53">
        <f>SUMPRODUCT(--(AJ$9=Quarterly_kt!$B$9:FC$9),Quarterly_kt!$B34:FC34)/Fuel_Properties!$D$49</f>
        <v>0</v>
      </c>
      <c r="AK34" s="53">
        <f>SUMPRODUCT(--(AK$9=Quarterly_kt!$B$9:FC$9),Quarterly_kt!$B34:FC34)/Fuel_Properties!$D$49</f>
        <v>0</v>
      </c>
      <c r="AL34" s="53">
        <f>SUMPRODUCT(--(AL$9=Quarterly_kt!$B$9:FC$9),Quarterly_kt!$B34:FC34)/Fuel_Properties!$D$49</f>
        <v>0</v>
      </c>
      <c r="AM34" s="53">
        <f>SUMPRODUCT(--(AM$9=Quarterly_kt!$B$9:FC$9),Quarterly_kt!$B34:FC34)/Fuel_Properties!$D$49</f>
        <v>0</v>
      </c>
      <c r="AN34" s="53">
        <f>SUMPRODUCT(--(AN$9=Quarterly_kt!$B$9:FC$9),Quarterly_kt!$B34:FC34)/Fuel_Properties!$D$49</f>
        <v>0</v>
      </c>
      <c r="AO34" s="53">
        <f>SUMPRODUCT(--(AO$9=Quarterly_kt!$B$9:FC$9),Quarterly_kt!$B34:FC34)/Fuel_Properties!$D$49</f>
        <v>0</v>
      </c>
      <c r="AP34" s="53">
        <f>SUMPRODUCT(--(AP$9=Quarterly_kt!$B$9:FC$9),Quarterly_kt!$B34:FC34)/Fuel_Properties!$D$49</f>
        <v>0</v>
      </c>
      <c r="AQ34" s="53">
        <f>SUMPRODUCT(--(AQ$9=Quarterly_kt!$B$9:FC$9),Quarterly_kt!$B34:FC34)/Fuel_Properties!$D$49</f>
        <v>0</v>
      </c>
      <c r="AR34" s="53">
        <f>SUMPRODUCT(--(AR$9=Quarterly_kt!$B$9:FC$9),Quarterly_kt!$B34:FC34)/Fuel_Properties!$D$49</f>
        <v>0</v>
      </c>
      <c r="AS34" s="53">
        <f>SUMPRODUCT(--(AS$9=Quarterly_kt!$B$9:FC$9),Quarterly_kt!$B34:FC34)/Fuel_Properties!$D$49</f>
        <v>0</v>
      </c>
      <c r="AT34" s="53">
        <f>SUMPRODUCT(--(AT$9=Quarterly_kt!$B$9:FC$9),Quarterly_kt!$B34:FC34)/Fuel_Properties!$D$49</f>
        <v>0</v>
      </c>
      <c r="AU34" s="53">
        <f>SUMPRODUCT(--(AU$9=Quarterly_kt!$B$9:FC$9),Quarterly_kt!$B34:FC34)/Fuel_Properties!$D$49</f>
        <v>0</v>
      </c>
      <c r="AV34" s="53">
        <f>SUMPRODUCT(--(AV$9=Quarterly_kt!$B$9:FC$9),Quarterly_kt!$B34:FC34)/Fuel_Properties!$D$49</f>
        <v>0</v>
      </c>
      <c r="AW34" s="53">
        <f>SUMPRODUCT(--(AW$9=Quarterly_kt!$B$9:FC$9),Quarterly_kt!$B34:FC34)/Fuel_Properties!$D$49</f>
        <v>0</v>
      </c>
      <c r="AX34" s="53">
        <f>SUMPRODUCT(--(AX$9=Quarterly_kt!$B$9:FC$9),Quarterly_kt!$B34:FC34)/Fuel_Properties!$D$49</f>
        <v>0</v>
      </c>
      <c r="AY34" s="53">
        <f>SUMPRODUCT(--(AY$9=Quarterly_kt!$B$9:FC$9),Quarterly_kt!$B34:FC34)/Fuel_Properties!$D$49</f>
        <v>0</v>
      </c>
      <c r="AZ34" s="53">
        <f>SUMPRODUCT(--(AZ$9=Quarterly_kt!$B$9:FC$9),Quarterly_kt!$B34:FC34)/Fuel_Properties!$D$49</f>
        <v>0</v>
      </c>
      <c r="BA34" s="53">
        <f>SUMPRODUCT(--(BA$9=Quarterly_kt!$B$9:FC$9),Quarterly_kt!$B34:FC34)/Fuel_Properties!$D$49</f>
        <v>0</v>
      </c>
      <c r="BB34" s="53">
        <f>SUMPRODUCT(--(BB$9=Quarterly_kt!$B$9:FC$9),Quarterly_kt!$B34:FC34)/Fuel_Properties!$D$49</f>
        <v>0</v>
      </c>
      <c r="BC34" s="53">
        <f>SUMPRODUCT(--(BC$9=Quarterly_kt!$B$9:FC$9),Quarterly_kt!$B34:FC34)/Fuel_Properties!$D$49</f>
        <v>0</v>
      </c>
      <c r="BD34" s="53">
        <f>SUMPRODUCT(--(BD$9=Quarterly_kt!$B$9:FC$9),Quarterly_kt!$B34:FC34)/Fuel_Properties!$D$49</f>
        <v>4.6985344961285591E-2</v>
      </c>
      <c r="BE34" s="53">
        <f>SUMPRODUCT(--(BE$9=Quarterly_kt!$B$9:FC$9),Quarterly_kt!$B34:FC34)/Fuel_Properties!$D$49</f>
        <v>0</v>
      </c>
      <c r="BF34" s="53">
        <f>SUMPRODUCT(--(BF$9=Quarterly_kt!$B$9:FC$9),Quarterly_kt!$B34:FC34)/Fuel_Properties!$D$49</f>
        <v>0</v>
      </c>
      <c r="BG34" s="53">
        <f>SUMPRODUCT(--(BG$9=Quarterly_kt!$B$9:FC$9),Quarterly_kt!$B34:FC34)/Fuel_Properties!$D$49</f>
        <v>4.7755099833011627E-2</v>
      </c>
      <c r="BH34" s="53">
        <f>SUMPRODUCT(--(BH$9=Quarterly_kt!$B$9:FC$9),Quarterly_kt!$B34:FC34)/Fuel_Properties!$D$49</f>
        <v>4.7487720847129822E-2</v>
      </c>
      <c r="BI34" s="53">
        <f>SUMPRODUCT(--(BI$9=Quarterly_kt!$B$9:FC$9),Quarterly_kt!$B34:FC34)/Fuel_Properties!$D$49</f>
        <v>2.4626227095723152E-2</v>
      </c>
      <c r="BJ34" s="53">
        <f>SUMPRODUCT(--(BJ$9=Quarterly_kt!$B$9:FC$9),Quarterly_kt!$B34:FC34)/Fuel_Properties!$D$49</f>
        <v>2.5027310475707054E-2</v>
      </c>
      <c r="BK34" s="53">
        <f>SUMPRODUCT(--(BK$9=Quarterly_kt!$B$9:FC$9),Quarterly_kt!$B34:FC34)/Fuel_Properties!$D$49</f>
        <v>7.5269082561135292E-2</v>
      </c>
      <c r="BL34" s="53">
        <f>SUMPRODUCT(--(BL$9=Quarterly_kt!$B$9:FC$9),Quarterly_kt!$B34:FC34)/Fuel_Properties!$D$49</f>
        <v>0.1005370430648327</v>
      </c>
      <c r="BM34" s="53">
        <f>SUMPRODUCT(--(BM$9=Quarterly_kt!$B$9:FC$9),Quarterly_kt!$B34:FC34)/Fuel_Properties!$D$49</f>
        <v>0.15556504018604758</v>
      </c>
      <c r="BN34" s="53">
        <f>SUMPRODUCT(--(BN$9=Quarterly_kt!$B$9:FC$9),Quarterly_kt!$B34:FC34)/Fuel_Properties!$D$49</f>
        <v>7.1552425622940063E-2</v>
      </c>
      <c r="BO34" s="53">
        <f>SUMPRODUCT(--(BO$9=Quarterly_kt!$B$9:FC$9),Quarterly_kt!$B34:FC34)/Fuel_Properties!$D$49</f>
        <v>9.6044979989528656E-2</v>
      </c>
      <c r="BP34" s="53">
        <f>SUMPRODUCT(--(BP$9=Quarterly_kt!$B$9:FC$9),Quarterly_kt!$B34:FC34)/Fuel_Properties!$D$49</f>
        <v>0.19698312506079674</v>
      </c>
      <c r="BQ34" s="53">
        <f>SUMPRODUCT(--(BQ$9=Quarterly_kt!$B$9:FC$9),Quarterly_kt!$B34:FC34)/Fuel_Properties!$D$49</f>
        <v>0.17035148665308952</v>
      </c>
      <c r="BR34" s="53">
        <f>SUMPRODUCT(--(BR$9=Quarterly_kt!$B$9:FC$9),Quarterly_kt!$B34:FC34)/Fuel_Properties!$D$49</f>
        <v>0.12989234992679355</v>
      </c>
      <c r="BS34" s="53">
        <f>SUMPRODUCT(--(BS$9=Quarterly_kt!$B$9:FC$9),Quarterly_kt!$B34:FC34)/Fuel_Properties!$D$49</f>
        <v>0.16298279648609076</v>
      </c>
      <c r="BT34" s="53">
        <f>SUMPRODUCT(--(BT$9=Quarterly_kt!$B$9:FC$9),Quarterly_kt!$B34:FC34)/Fuel_Properties!$D$49</f>
        <v>0.31510007320644218</v>
      </c>
      <c r="BU34" s="53">
        <f>SUMPRODUCT(--(BU$9=Quarterly_kt!$B$9:FC$9),Quarterly_kt!$B34:FC34)/Fuel_Properties!$D$49</f>
        <v>0.28102185212298686</v>
      </c>
      <c r="BV34" s="53">
        <f>SUMPRODUCT(--(BV$9=Quarterly_kt!$B$9:FC$9),Quarterly_kt!$B34:FC34)/Fuel_Properties!$D$49</f>
        <v>0.31263063689604687</v>
      </c>
      <c r="BW34" s="53">
        <f>SUMPRODUCT(--(BW$9=Quarterly_kt!$B$9:FC$9),Quarterly_kt!$B34:FC34)/Fuel_Properties!$D$49</f>
        <v>0.52994103221083455</v>
      </c>
      <c r="BX34" s="53">
        <f>SUMPRODUCT(--(BX$9=Quarterly_kt!$B$9:FC$9),Quarterly_kt!$B34:FC34)/Fuel_Properties!$D$49</f>
        <v>0.27015633235724745</v>
      </c>
      <c r="BY34" s="53">
        <f>SUMPRODUCT(--(BY$9=Quarterly_kt!$B$9:FC$9),Quarterly_kt!$B34:FC34)/Fuel_Properties!$D$49</f>
        <v>9.6308016105417268E-2</v>
      </c>
      <c r="BZ34" s="53">
        <f>SUMPRODUCT(--(BZ$9=Quarterly_kt!$B$9:FC$9),Quarterly_kt!$B34:FC34)/Fuel_Properties!$D$49</f>
        <v>0.28349128843338212</v>
      </c>
      <c r="CA34" s="53">
        <f>SUMPRODUCT(--(CA$9=Quarterly_kt!$B$9:FC$9),Quarterly_kt!$B34:FC34)/Fuel_Properties!$D$49</f>
        <v>0.41288975109809661</v>
      </c>
      <c r="CB34" s="53">
        <f>SUMPRODUCT(--(CB$9=Quarterly_kt!$B$9:FC$9),Quarterly_kt!$B34:FC34)/Fuel_Properties!$D$49</f>
        <v>0.19310991947291359</v>
      </c>
      <c r="CC34" s="53">
        <f>SUMPRODUCT(--(CC$9=Quarterly_kt!$B$9:FC$9),Quarterly_kt!$B34:FC34)/Fuel_Properties!$D$49</f>
        <v>0.43857188872620784</v>
      </c>
      <c r="CD34" s="53">
        <f>SUMPRODUCT(--(CD$9=Quarterly_kt!$B$9:FC$9),Quarterly_kt!$B34:FC34)/Fuel_Properties!$D$49</f>
        <v>0.37268732796486087</v>
      </c>
      <c r="CE34" s="53">
        <f>SUMPRODUCT(--(CE$9=Quarterly_kt!$B$9:FC$9),Quarterly_kt!$B34:FC34)/Fuel_Properties!$D$49</f>
        <v>0.41540857613469989</v>
      </c>
      <c r="CF34" s="53">
        <f>SUMPRODUCT(--(CF$9=Quarterly_kt!$B$9:FC$9),Quarterly_kt!$B34:FC34)/Fuel_Properties!$D$49</f>
        <v>0.22560770131771593</v>
      </c>
      <c r="CG34" s="53">
        <f>SUMPRODUCT(--(CG$9=Quarterly_kt!$B$9:FC$9),Quarterly_kt!$B34:FC34)/Fuel_Properties!$D$49</f>
        <v>0.15463610175695461</v>
      </c>
      <c r="CH34" s="53">
        <f>SUMPRODUCT(--(CH$9=Quarterly_kt!$B$9:FC$9),Quarterly_kt!$B34:FC34)/Fuel_Properties!$D$49</f>
        <v>0.14060970351390922</v>
      </c>
      <c r="CI34" s="53">
        <f>SUMPRODUCT(--(CI$9=Quarterly_kt!$B$9:FC$9),Quarterly_kt!$B34:FC34)/Fuel_Properties!$D$49</f>
        <v>0.11156913250366031</v>
      </c>
      <c r="CJ34" s="53">
        <f>SUMPRODUCT(--(CJ$9=Quarterly_kt!$B$9:FC$9),Quarterly_kt!$B34:FC34)/Fuel_Properties!$D$49</f>
        <v>0.2863064458272328</v>
      </c>
      <c r="CK34" s="53">
        <f>SUMPRODUCT(--(CK$9=Quarterly_kt!$B$9:FC$9),Quarterly_kt!$B34:FC34)/Fuel_Properties!$D$49</f>
        <v>0.13567083089311857</v>
      </c>
      <c r="CL34" s="53">
        <f>SUMPRODUCT(--(CL$9=Quarterly_kt!$B$9:FC$9),Quarterly_kt!$B34:FC34)/Fuel_Properties!$D$49</f>
        <v>0.12347181551976573</v>
      </c>
      <c r="CM34" s="53">
        <f>SUMPRODUCT(--(CM$9=Quarterly_kt!$B$9:FC$9),Quarterly_kt!$B34:FC34)/Fuel_Properties!$D$49</f>
        <v>0.33075629941434848</v>
      </c>
      <c r="CN34" s="53">
        <f>SUMPRODUCT(--(CN$9=Quarterly_kt!$B$9:FC$9),Quarterly_kt!$B34:FC34)/Fuel_Properties!$D$49</f>
        <v>0.83817607247437775</v>
      </c>
      <c r="CO34" s="53">
        <f>SUMPRODUCT(--(CO$9=Quarterly_kt!$B$9:FC$9),Quarterly_kt!$B34:FC34)/Fuel_Properties!$D$49</f>
        <v>0.6441771559297218</v>
      </c>
      <c r="CP34" s="53">
        <f>SUMPRODUCT(--(CP$9=Quarterly_kt!$B$9:FC$9),Quarterly_kt!$B34:FC34)/Fuel_Properties!$D$49</f>
        <v>0.57646521229868231</v>
      </c>
      <c r="CQ34" s="53">
        <f>SUMPRODUCT(--(CQ$9=Quarterly_kt!$B$9:FC$9),Quarterly_kt!$B34:FC34)/Fuel_Properties!$D$49</f>
        <v>0.74167050146412883</v>
      </c>
      <c r="CR34" s="53">
        <f>SUMPRODUCT(--(CR$9=Quarterly_kt!$B$9:FC$9),Quarterly_kt!$B34:FC34)/Fuel_Properties!$D$49</f>
        <v>0.85733889824304543</v>
      </c>
      <c r="CS34" s="53">
        <f>SUMPRODUCT(--(CS$9=Quarterly_kt!$B$9:FC$9),Quarterly_kt!$B34:FC34)/Fuel_Properties!$D$49</f>
        <v>0.93586697291361631</v>
      </c>
      <c r="CT34" s="53">
        <f>SUMPRODUCT(--(CT$9=Quarterly_kt!$B$9:FC$9),Quarterly_kt!$B34:FC34)/Fuel_Properties!$D$49</f>
        <v>0.46716796120058562</v>
      </c>
      <c r="CU34" s="53">
        <f>SUMPRODUCT(--(CU$9=Quarterly_kt!$B$9:FC$9),Quarterly_kt!$B34:FC34)/Fuel_Properties!$D$49</f>
        <v>0.97374812591508053</v>
      </c>
      <c r="CV34" s="53">
        <f>SUMPRODUCT(--(CV$9=Quarterly_kt!$B$9:FC$9),Quarterly_kt!$B34:FC34)/Fuel_Properties!$D$49</f>
        <v>1.0360273096632504</v>
      </c>
      <c r="CW34" s="53">
        <f>SUMPRODUCT(--(CW$9=Quarterly_kt!$B$9:FC$9),Quarterly_kt!$B34:FC34)/Fuel_Properties!$D$49</f>
        <v>1.1592521815519765</v>
      </c>
      <c r="CX34" s="53">
        <f>SUMPRODUCT(--(CX$9=Quarterly_kt!$B$9:FC$9),Quarterly_kt!$B34:FC34)/Fuel_Properties!$D$49</f>
        <v>1.0168150951683748</v>
      </c>
      <c r="CY34" s="53">
        <f>SUMPRODUCT(--(CY$9=Quarterly_kt!$B$9:FC$9),Quarterly_kt!$B34:FC34)/Fuel_Properties!$D$49</f>
        <v>1.3199630966325036</v>
      </c>
      <c r="CZ34" s="53">
        <f>SUMPRODUCT(--(CZ$9=Quarterly_kt!$B$9:FC$9),Quarterly_kt!$B34:FC34)/Fuel_Properties!$D$49</f>
        <v>1.0820082137628111</v>
      </c>
      <c r="DA34" s="53">
        <f>SUMPRODUCT(--(DA$9=Quarterly_kt!$B$9:FC$9),Quarterly_kt!$B34:FC34)/Fuel_Properties!$D$49</f>
        <v>0.92811294289897517</v>
      </c>
      <c r="DB34" s="53">
        <f>SUMPRODUCT(--(DB$9=Quarterly_kt!$B$9:FC$9),Quarterly_kt!$B34:FC34)/Fuel_Properties!$D$49</f>
        <v>1.0912932942898974</v>
      </c>
      <c r="DC34" s="53">
        <f>SUMPRODUCT(--(DC$9=Quarterly_kt!$B$9:FC$9),Quarterly_kt!$B34:FC34)/Fuel_Properties!$D$49</f>
        <v>0.86978485724743781</v>
      </c>
      <c r="DD34" s="53">
        <f>SUMPRODUCT(--(DD$9=Quarterly_kt!$B$9:FC$9),Quarterly_kt!$B34:FC34)/Fuel_Properties!$D$49</f>
        <v>0.86069733162518303</v>
      </c>
      <c r="DE34" s="53">
        <f>SUMPRODUCT(--(DE$9=Quarterly_kt!$B$9:FC$9),Quarterly_kt!$B34:FC34)/Fuel_Properties!$D$49</f>
        <v>1.1762419033674962</v>
      </c>
      <c r="DF34" s="53">
        <f>SUMPRODUCT(--(DF$9=Quarterly_kt!$B$9:FC$9),Quarterly_kt!$B34:FC34)/Fuel_Properties!$D$49</f>
        <v>1.0590918448023425</v>
      </c>
      <c r="DG34" s="53">
        <f>SUMPRODUCT(--(DG$9=Quarterly_kt!$B$9:FC$9),Quarterly_kt!$B34:FC34)/Fuel_Properties!$D$49</f>
        <v>1.09949182284041</v>
      </c>
      <c r="DH34" s="53">
        <f>SUMPRODUCT(--(DH$9=Quarterly_kt!$B$9:FC$9),Quarterly_kt!$B34:FC34)/Fuel_Properties!$D$49</f>
        <v>0.92263079428989758</v>
      </c>
      <c r="DI34" s="53">
        <f>SUMPRODUCT(--(DI$9=Quarterly_kt!$B$9:FC$9),Quarterly_kt!$B34:FC34)/Fuel_Properties!$D$49</f>
        <v>1.094108451683748</v>
      </c>
      <c r="DJ34" s="53">
        <f>SUMPRODUCT(--(DJ$9=Quarterly_kt!$B$9:FC$9),Quarterly_kt!$B34:FC34)/Fuel_Properties!$D$49</f>
        <v>0.81071594070278175</v>
      </c>
      <c r="DK34" s="53">
        <f>SUMPRODUCT(--(DK$9=Quarterly_kt!$B$9:FC$9),Quarterly_kt!$B34:FC34)/Fuel_Properties!$D$49</f>
        <v>1.0505969838945828</v>
      </c>
      <c r="DL34" s="53">
        <f>SUMPRODUCT(--(DL$9=Quarterly_kt!$B$9:FC$9),Quarterly_kt!$B34:FC34)/Fuel_Properties!$D$49</f>
        <v>0.78078637262079054</v>
      </c>
      <c r="DM34" s="53">
        <f>SUMPRODUCT(--(DM$9=Quarterly_kt!$B$9:FC$9),Quarterly_kt!$B34:FC34)/Fuel_Properties!$D$49</f>
        <v>0.71430914714494875</v>
      </c>
      <c r="DN34" s="53">
        <f>SUMPRODUCT(--(DN$9=Quarterly_kt!$B$9:FC$9),Quarterly_kt!$B34:FC34)/Fuel_Properties!$D$49</f>
        <v>0.46441230139219219</v>
      </c>
      <c r="DO34" s="53">
        <f>SUMPRODUCT(--(DO$9=Quarterly_kt!$B$9:FC$9),Quarterly_kt!$B34:FC34)/Fuel_Properties!$D$49</f>
        <v>0.27892693090927545</v>
      </c>
      <c r="DP34" s="53">
        <f>SUMPRODUCT(--(DP$9=Quarterly_kt!$B$9:FC$9),Quarterly_kt!$B34:FC34)/Fuel_Properties!$D$49</f>
        <v>0.27096212179210488</v>
      </c>
      <c r="DQ34" s="53">
        <f>SUMPRODUCT(--(DQ$9=Quarterly_kt!$B$9:FC$9),Quarterly_kt!$B34:FC34)/Fuel_Properties!$D$49</f>
        <v>0.2272347243852357</v>
      </c>
      <c r="DR34" s="53">
        <f>SUMPRODUCT(--(DR$9=Quarterly_kt!$B$9:FC$9),Quarterly_kt!$B34:FC34)/Fuel_Properties!$D$49</f>
        <v>0.2973884445939371</v>
      </c>
      <c r="DS34" s="53">
        <f>SUMPRODUCT(--(DS$9=Quarterly_kt!$B$9:FC$9),Quarterly_kt!$B34:FC34)/Fuel_Properties!$D$49</f>
        <v>9.6791043535758167E-2</v>
      </c>
      <c r="DT34" s="53">
        <f>SUMPRODUCT(--(DT$9=Quarterly_kt!$B$9:FC$9),Quarterly_kt!$B34:FC34)/Fuel_Properties!$D$49</f>
        <v>4.6443876318775369E-2</v>
      </c>
      <c r="DU34" s="53">
        <f>SUMPRODUCT(--(DU$9=Quarterly_kt!$B$9:FC$9),Quarterly_kt!$B34:FC34)/Fuel_Properties!$D$49</f>
        <v>0.23978859584598555</v>
      </c>
      <c r="DV34" s="53">
        <f>SUMPRODUCT(--(DV$9=Quarterly_kt!$B$9:FC$9),Quarterly_kt!$B34:FC34)/Fuel_Properties!$D$49</f>
        <v>0.20974907956570168</v>
      </c>
      <c r="DW34" s="53">
        <f>SUMPRODUCT(--(DW$9=Quarterly_kt!$B$9:FC$9),Quarterly_kt!$B34:FC34)/Fuel_Properties!$D$49</f>
        <v>0.18569632889803819</v>
      </c>
      <c r="DX34" s="53">
        <f>SUMPRODUCT(--(DX$9=Quarterly_kt!$B$9:FC$9),Quarterly_kt!$B34:FC34)/Fuel_Properties!$D$49</f>
        <v>8.1256999766882262E-2</v>
      </c>
      <c r="DY34" s="53">
        <f>SUMPRODUCT(--(DY$9=Quarterly_kt!$B$9:FC$9),Quarterly_kt!$B34:FC34)/Fuel_Properties!$D$49</f>
        <v>7.6457008814131006E-2</v>
      </c>
      <c r="DZ34" s="53">
        <f>SUMPRODUCT(--(DZ$9=Quarterly_kt!$B$9:FC$9),Quarterly_kt!$B34:FC34)/Fuel_Properties!$D$49</f>
        <v>0.10050972010850318</v>
      </c>
      <c r="EA34" s="53">
        <f>SUMPRODUCT(--(EA$9=Quarterly_kt!$B$9:FC$9),Quarterly_kt!$B34:FC34)/Fuel_Properties!$D$49</f>
        <v>0.17438211410714102</v>
      </c>
      <c r="EB34" s="53">
        <f>SUMPRODUCT(--(EB$9=Quarterly_kt!$B$9:FC$9),Quarterly_kt!$B34:FC34)/Fuel_Properties!$D$49</f>
        <v>1.0364816184748799E-2</v>
      </c>
      <c r="EC34" s="53">
        <f>SUMPRODUCT(--(EC$9=Quarterly_kt!$B$9:FC$9),Quarterly_kt!$B34:FC34)/Fuel_Properties!$D$49</f>
        <v>1.0575805877718534E-2</v>
      </c>
      <c r="ED34" s="53">
        <f>SUMPRODUCT(--(ED$9=Quarterly_kt!$B$9:FC$9),Quarterly_kt!$B34:FC34)/Fuel_Properties!$D$49</f>
        <v>3.824168820408654E-3</v>
      </c>
      <c r="EE34" s="53">
        <f>SUMPRODUCT(--(EE$9=Quarterly_kt!$B$9:FC$9),Quarterly_kt!$B34:FC34)/Fuel_Properties!$D$49</f>
        <v>0</v>
      </c>
      <c r="EF34" s="53">
        <f>SUMPRODUCT(--(EF$9=Quarterly_kt!$B$9:FC$9),Quarterly_kt!$B34:FC34)/Fuel_Properties!$D$49</f>
        <v>0</v>
      </c>
      <c r="EG34" s="53">
        <f>SUMPRODUCT(--(EG$9=Quarterly_kt!$B$9:FC$9),Quarterly_kt!$B34:FC34)/Fuel_Properties!$D$49</f>
        <v>0</v>
      </c>
      <c r="EH34" s="53">
        <f>SUMPRODUCT(--(EH$9=Quarterly_kt!$B$9:FC$9),Quarterly_kt!$B34:FC34)/Fuel_Properties!$D$49</f>
        <v>0</v>
      </c>
      <c r="EI34" s="53">
        <f>SUMPRODUCT(--(EI$9=Quarterly_kt!$B$9:FC$9),Quarterly_kt!$B34:FC34)/Fuel_Properties!$D$49</f>
        <v>2.7955989888426062E-3</v>
      </c>
      <c r="EJ34" s="53">
        <f>SUMPRODUCT(--(EJ$9=Quarterly_kt!$B$9:FC$9),Quarterly_kt!$B34:FC34)/Fuel_Properties!$D$49</f>
        <v>0</v>
      </c>
      <c r="EK34" s="53">
        <f>SUMPRODUCT(--(EK$9=Quarterly_kt!$B$9:FC$9),Quarterly_kt!$B34:FC34)/Fuel_Properties!$D$49</f>
        <v>0</v>
      </c>
      <c r="EL34" s="53">
        <f>SUMPRODUCT(--(EL$9=Quarterly_kt!$B$9:FC$9),Quarterly_kt!$B34:FC34)/Fuel_Properties!$D$49</f>
        <v>3.2175761669339669E-3</v>
      </c>
      <c r="EM34" s="53">
        <f>SUMPRODUCT(--(EM$9=Quarterly_kt!$B$9:FC$9),Quarterly_kt!$B34:FC34)/Fuel_Properties!$D$49</f>
        <v>0</v>
      </c>
      <c r="EN34" s="53">
        <f>SUMPRODUCT(--(EN$9=Quarterly_kt!$B$9:FC$9),Quarterly_kt!$B34:FC34)/Fuel_Properties!$D$49</f>
        <v>0</v>
      </c>
      <c r="EO34" s="53">
        <f>SUMPRODUCT(--(EO$9=Quarterly_kt!$B$9:FC$9),Quarterly_kt!$B34:FC34)/Fuel_Properties!$D$49</f>
        <v>0</v>
      </c>
      <c r="EP34" s="53">
        <f>SUMPRODUCT(--(EP$9=Quarterly_kt!$B$9:FC$9),Quarterly_kt!$B34:FC34)/Fuel_Properties!$D$49</f>
        <v>2.0665230819912152E-2</v>
      </c>
      <c r="EQ34" s="53">
        <f>SUMPRODUCT(--(EQ$9=Quarterly_kt!$B$9:FC$9),Quarterly_kt!$B34:FC34)/Fuel_Properties!$D$49</f>
        <v>0.25019182878477308</v>
      </c>
      <c r="ER34" s="53">
        <f>SUMPRODUCT(--(ER$9=Quarterly_kt!$B$9:FC$9),Quarterly_kt!$B34:FC34)/Fuel_Properties!$D$49</f>
        <v>0.11513070171669107</v>
      </c>
      <c r="ES34" s="53">
        <f>SUMPRODUCT(--(ES$9=Quarterly_kt!$B$9:FC$9),Quarterly_kt!$B34:FC34)/Fuel_Properties!$D$49</f>
        <v>0.31700052386147037</v>
      </c>
      <c r="ET34" s="53">
        <f>SUMPRODUCT(--(ET$9=Quarterly_kt!$B$9:FC$9),Quarterly_kt!$B34:FC34)/Fuel_Properties!$D$49</f>
        <v>0.16570673290263543</v>
      </c>
      <c r="EU34" s="53">
        <f>SUMPRODUCT(--(EU$9=Quarterly_kt!$B$9:FC$9),Quarterly_kt!$B34:FC34)/Fuel_Properties!$D$49</f>
        <v>0.18425076732064422</v>
      </c>
      <c r="EV34" s="53">
        <f>SUMPRODUCT(--(EV$9=Quarterly_kt!$B$9:FC$9),Quarterly_kt!$B34:FC34)/Fuel_Properties!$D$49</f>
        <v>0.14334796266105415</v>
      </c>
      <c r="EW34" s="53">
        <f>SUMPRODUCT(--(EW$9=Quarterly_kt!$B$9:FC$9),Quarterly_kt!$B34:FC34)/Fuel_Properties!$D$49</f>
        <v>0.14682142238653001</v>
      </c>
      <c r="EX34" s="53">
        <f>SUMPRODUCT(--(EX$9=Quarterly_kt!$B$9:FC$9),Quarterly_kt!$B34:FC34)/Fuel_Properties!$D$49</f>
        <v>0.20929951974314492</v>
      </c>
      <c r="EY34" s="53">
        <f>SUMPRODUCT(--(EY$9=Quarterly_kt!$B$9:FC$9),Quarterly_kt!$B34:FC34)/Fuel_Properties!$D$49</f>
        <v>0.52950212973373056</v>
      </c>
      <c r="EZ34" s="53">
        <f>SUMPRODUCT(--(EZ$9=Quarterly_kt!$B$9:FC$9),Quarterly_kt!$B34:FC34)/Fuel_Properties!$D$49</f>
        <v>0.33507534352122986</v>
      </c>
      <c r="FA34" s="53">
        <f>SUMPRODUCT(--(FA$9=Quarterly_kt!$B$9:FC$9),Quarterly_kt!$B34:FC34)/Fuel_Properties!$D$49</f>
        <v>0.3371522399346969</v>
      </c>
      <c r="FB34" s="53">
        <f>SUMPRODUCT(--(FB$9=Quarterly_kt!$B$9:FC$9),Quarterly_kt!$B34:FC34)/Fuel_Properties!$D$49</f>
        <v>0.48873200120974225</v>
      </c>
      <c r="FC34" s="53">
        <f>SUMPRODUCT(--(FC$9=Quarterly_kt!$B$9:FC$9),Quarterly_kt!$B34:FC34)/Fuel_Properties!$D$49</f>
        <v>0.36762389697657394</v>
      </c>
      <c r="FD34" s="53">
        <f>SUMPRODUCT(--(FD$9=Quarterly_kt!$B$9:FD$9),Quarterly_kt!$B34:FD34)/Fuel_Properties!$D$49</f>
        <v>0.47445971273792087</v>
      </c>
      <c r="FE34" s="53">
        <f>SUMPRODUCT(--(FE$9=Quarterly_kt!$B$9:FE$9),Quarterly_kt!$B34:FE34)/Fuel_Properties!$D$49</f>
        <v>0.38972446295754026</v>
      </c>
      <c r="FF34" s="53">
        <f>SUMPRODUCT(--(FF$9=Quarterly_kt!$B$9:FF$9),Quarterly_kt!$B34:FF34)/Fuel_Properties!$D$49</f>
        <v>0.58484825713030753</v>
      </c>
      <c r="FG34" s="53">
        <f>SUMPRODUCT(--(FG$9=Quarterly_kt!$B$9:FG$9),Quarterly_kt!$B34:FG34)/Fuel_Properties!$D$49</f>
        <v>0.87560981300512442</v>
      </c>
      <c r="FH34" s="53">
        <f>SUMPRODUCT(--(FH$9=Quarterly_kt!$B$9:FH$9),Quarterly_kt!$B34:FH34)/Fuel_Properties!$D$49</f>
        <v>0.64084134258418735</v>
      </c>
      <c r="FI34" s="53">
        <f>SUMPRODUCT(--(FI$9=Quarterly_kt!$B$9:FI$9),Quarterly_kt!$B34:FI34)/Fuel_Properties!$D$49</f>
        <v>0.7588416774597363</v>
      </c>
      <c r="FJ34" s="53">
        <f>SUMPRODUCT(--(FJ$9=Quarterly_kt!$B$9:FJ$9),Quarterly_kt!$B34:FJ34)/Fuel_Properties!$D$49</f>
        <v>0.73832673653367498</v>
      </c>
      <c r="FK34" s="53">
        <f>SUMPRODUCT(--(FK$9=Quarterly_kt!$B$9:FK$9),Quarterly_kt!$B34:FK34)/Fuel_Properties!$D$49</f>
        <v>0.40624207793923861</v>
      </c>
      <c r="FL34" s="53">
        <f>SUMPRODUCT(--(FL$9=Quarterly_kt!$B$9:FL$9),Quarterly_kt!$B34:FL34)/Fuel_Properties!$D$49</f>
        <v>0.34597696644582726</v>
      </c>
      <c r="FM34" s="53">
        <f>SUMPRODUCT(--(FM$9=Quarterly_kt!$B$9:FN$9),Quarterly_kt!$B34:FN34)/Fuel_Properties!$D$49</f>
        <v>0.34223478266105417</v>
      </c>
      <c r="FN34" s="53">
        <f>SUMPRODUCT(--(FN$9=Quarterly_kt!$B$9:FN$9),Quarterly_kt!$B34:FN34)/Fuel_Properties!$D$49</f>
        <v>0.69872073165812587</v>
      </c>
      <c r="FO34" s="53">
        <f>SUMPRODUCT(--(FO$9=Quarterly_kt!$B$9:FO$9),Quarterly_kt!$B34:FO34)/Fuel_Properties!$D$49</f>
        <v>0.24913742886896043</v>
      </c>
      <c r="FP34" s="53">
        <f>SUMPRODUCT(--(FP$9=Quarterly_kt!$B$9:FP$9),Quarterly_kt!$B34:FP34)/Fuel_Properties!$D$49</f>
        <v>8.4933841848462671E-2</v>
      </c>
      <c r="FQ34" s="53">
        <f>SUMPRODUCT(--(FQ$9=Quarterly_kt!$B$9:FQ$9),Quarterly_kt!$B34:FQ34)/Fuel_Properties!$D$49</f>
        <v>0.18415841040263545</v>
      </c>
      <c r="FR34" s="53">
        <f>SUMPRODUCT(--(FR$9=Quarterly_kt!$B$9:FR$9),Quarterly_kt!$B34:FR34)/Fuel_Properties!$D$49</f>
        <v>0.17330592926061494</v>
      </c>
      <c r="FS34" s="53">
        <f>SUMPRODUCT(--(FS$9=Quarterly_kt!$B$9:FS$9),Quarterly_kt!$B34:FS34)/Fuel_Properties!$D$49</f>
        <v>6.0355641028550511E-2</v>
      </c>
      <c r="FT34" s="53">
        <f>SUMPRODUCT(--(FT$9=Quarterly_kt!$B$9:FT$9),Quarterly_kt!$B34:FT34)/Fuel_Properties!$D$49</f>
        <v>6.9483220907759893E-2</v>
      </c>
      <c r="FU34" s="53">
        <f>SUMPRODUCT(--(FU$9=Quarterly_kt!$B$9:FU$9),Quarterly_kt!$B34:FU34)/Fuel_Properties!$D$49</f>
        <v>0.34142703004392383</v>
      </c>
      <c r="FV34" s="53">
        <f>SUMPRODUCT(--(FV$9=Quarterly_kt!$B$9:FV$9),Quarterly_kt!$B34:FV34)/Fuel_Properties!$D$49</f>
        <v>0.25767624574304537</v>
      </c>
      <c r="FW34" s="18"/>
      <c r="FX34" s="117"/>
      <c r="FY34" s="18"/>
    </row>
    <row r="35" spans="1:181" ht="15" x14ac:dyDescent="0.25">
      <c r="A35" s="49" t="s">
        <v>25</v>
      </c>
      <c r="B35" s="53">
        <f>SUM(B36:B38)</f>
        <v>0</v>
      </c>
      <c r="C35" s="53">
        <f t="shared" ref="C35:BN35" si="45">SUM(C36:C38)</f>
        <v>0</v>
      </c>
      <c r="D35" s="53">
        <f t="shared" si="45"/>
        <v>0</v>
      </c>
      <c r="E35" s="53">
        <f t="shared" si="45"/>
        <v>0</v>
      </c>
      <c r="F35" s="53">
        <f t="shared" si="45"/>
        <v>0</v>
      </c>
      <c r="G35" s="53">
        <f t="shared" si="45"/>
        <v>0</v>
      </c>
      <c r="H35" s="53">
        <f t="shared" si="45"/>
        <v>0</v>
      </c>
      <c r="I35" s="53">
        <f t="shared" si="45"/>
        <v>0</v>
      </c>
      <c r="J35" s="53">
        <f t="shared" si="45"/>
        <v>0</v>
      </c>
      <c r="K35" s="53">
        <f t="shared" si="45"/>
        <v>0</v>
      </c>
      <c r="L35" s="53">
        <f t="shared" si="45"/>
        <v>0</v>
      </c>
      <c r="M35" s="53">
        <f t="shared" si="45"/>
        <v>0</v>
      </c>
      <c r="N35" s="53">
        <f t="shared" si="45"/>
        <v>0</v>
      </c>
      <c r="O35" s="53">
        <f t="shared" si="45"/>
        <v>0</v>
      </c>
      <c r="P35" s="53">
        <f t="shared" si="45"/>
        <v>0</v>
      </c>
      <c r="Q35" s="53">
        <f t="shared" si="45"/>
        <v>0</v>
      </c>
      <c r="R35" s="53">
        <f t="shared" si="45"/>
        <v>0</v>
      </c>
      <c r="S35" s="53">
        <f t="shared" si="45"/>
        <v>0</v>
      </c>
      <c r="T35" s="53">
        <f t="shared" si="45"/>
        <v>0</v>
      </c>
      <c r="U35" s="53">
        <f t="shared" si="45"/>
        <v>0</v>
      </c>
      <c r="V35" s="53">
        <f t="shared" si="45"/>
        <v>0</v>
      </c>
      <c r="W35" s="53">
        <f t="shared" si="45"/>
        <v>0</v>
      </c>
      <c r="X35" s="53">
        <f t="shared" si="45"/>
        <v>0</v>
      </c>
      <c r="Y35" s="53">
        <f t="shared" si="45"/>
        <v>0</v>
      </c>
      <c r="Z35" s="53">
        <f t="shared" si="45"/>
        <v>0</v>
      </c>
      <c r="AA35" s="53">
        <f t="shared" si="45"/>
        <v>0</v>
      </c>
      <c r="AB35" s="53">
        <f t="shared" si="45"/>
        <v>0</v>
      </c>
      <c r="AC35" s="53">
        <f t="shared" si="45"/>
        <v>0</v>
      </c>
      <c r="AD35" s="53">
        <f t="shared" si="45"/>
        <v>0</v>
      </c>
      <c r="AE35" s="53">
        <f t="shared" si="45"/>
        <v>0</v>
      </c>
      <c r="AF35" s="53">
        <f t="shared" si="45"/>
        <v>0</v>
      </c>
      <c r="AG35" s="53">
        <f t="shared" si="45"/>
        <v>0</v>
      </c>
      <c r="AH35" s="53">
        <f t="shared" si="45"/>
        <v>0</v>
      </c>
      <c r="AI35" s="53">
        <f t="shared" si="45"/>
        <v>0</v>
      </c>
      <c r="AJ35" s="53">
        <f t="shared" si="45"/>
        <v>0</v>
      </c>
      <c r="AK35" s="53">
        <f t="shared" si="45"/>
        <v>0</v>
      </c>
      <c r="AL35" s="53">
        <f t="shared" si="45"/>
        <v>0</v>
      </c>
      <c r="AM35" s="53">
        <f t="shared" si="45"/>
        <v>0</v>
      </c>
      <c r="AN35" s="53">
        <f t="shared" si="45"/>
        <v>0</v>
      </c>
      <c r="AO35" s="53">
        <f t="shared" si="45"/>
        <v>0</v>
      </c>
      <c r="AP35" s="53">
        <f t="shared" si="45"/>
        <v>0</v>
      </c>
      <c r="AQ35" s="53">
        <f t="shared" si="45"/>
        <v>0</v>
      </c>
      <c r="AR35" s="53">
        <f t="shared" si="45"/>
        <v>0</v>
      </c>
      <c r="AS35" s="53">
        <f t="shared" si="45"/>
        <v>0</v>
      </c>
      <c r="AT35" s="53">
        <f t="shared" si="45"/>
        <v>0</v>
      </c>
      <c r="AU35" s="53">
        <f t="shared" si="45"/>
        <v>0</v>
      </c>
      <c r="AV35" s="53">
        <f t="shared" si="45"/>
        <v>0</v>
      </c>
      <c r="AW35" s="53">
        <f t="shared" si="45"/>
        <v>1.1840905489540101</v>
      </c>
      <c r="AX35" s="53">
        <f t="shared" si="45"/>
        <v>5.7539920742797852</v>
      </c>
      <c r="AY35" s="53">
        <f t="shared" si="45"/>
        <v>6.5452316864776625</v>
      </c>
      <c r="AZ35" s="53">
        <f t="shared" si="45"/>
        <v>5.7923808051681513</v>
      </c>
      <c r="BA35" s="53">
        <f t="shared" si="45"/>
        <v>4.7332648165512081</v>
      </c>
      <c r="BB35" s="53">
        <f t="shared" si="45"/>
        <v>3.7303709545898447</v>
      </c>
      <c r="BC35" s="53">
        <f t="shared" si="45"/>
        <v>2.8158931916427612</v>
      </c>
      <c r="BD35" s="53">
        <f t="shared" si="45"/>
        <v>2.6552518397712706</v>
      </c>
      <c r="BE35" s="53">
        <f t="shared" si="45"/>
        <v>1.0506685906219482</v>
      </c>
      <c r="BF35" s="53">
        <f t="shared" si="45"/>
        <v>5.2319382832908632</v>
      </c>
      <c r="BG35" s="53">
        <f t="shared" si="45"/>
        <v>6.0767143698501584</v>
      </c>
      <c r="BH35" s="53">
        <f t="shared" si="45"/>
        <v>4.8941408183670045</v>
      </c>
      <c r="BI35" s="53">
        <f t="shared" si="45"/>
        <v>4.7887110275077829</v>
      </c>
      <c r="BJ35" s="53">
        <f t="shared" si="45"/>
        <v>6.5500048288917538</v>
      </c>
      <c r="BK35" s="53">
        <f t="shared" si="45"/>
        <v>4.209552461490631</v>
      </c>
      <c r="BL35" s="53">
        <f t="shared" si="45"/>
        <v>5.8553134885215758</v>
      </c>
      <c r="BM35" s="53">
        <f t="shared" si="45"/>
        <v>6.176192916660308</v>
      </c>
      <c r="BN35" s="53">
        <f t="shared" si="45"/>
        <v>6.449848982771881</v>
      </c>
      <c r="BO35" s="53">
        <f t="shared" ref="BO35:DZ35" si="46">SUM(BO36:BO38)</f>
        <v>7.0697977947728381</v>
      </c>
      <c r="BP35" s="53">
        <f t="shared" si="46"/>
        <v>7.5117592143790093</v>
      </c>
      <c r="BQ35" s="53">
        <f t="shared" si="46"/>
        <v>7.4067660770244794</v>
      </c>
      <c r="BR35" s="53">
        <f t="shared" si="46"/>
        <v>5.731680091187477</v>
      </c>
      <c r="BS35" s="53">
        <f t="shared" si="46"/>
        <v>4.7965004302054783</v>
      </c>
      <c r="BT35" s="53">
        <f t="shared" si="46"/>
        <v>4.6620269324959942</v>
      </c>
      <c r="BU35" s="53">
        <f t="shared" si="46"/>
        <v>3.2195759874032945</v>
      </c>
      <c r="BV35" s="53">
        <f t="shared" si="46"/>
        <v>4.3003372927144783</v>
      </c>
      <c r="BW35" s="53">
        <f t="shared" si="46"/>
        <v>4.1513366270301546</v>
      </c>
      <c r="BX35" s="53">
        <f t="shared" si="46"/>
        <v>3.7785823608728499</v>
      </c>
      <c r="BY35" s="53">
        <f t="shared" si="46"/>
        <v>4.5678908049774183</v>
      </c>
      <c r="BZ35" s="53">
        <f t="shared" si="46"/>
        <v>4.1987696611591527</v>
      </c>
      <c r="CA35" s="53">
        <f t="shared" si="46"/>
        <v>3.7521294303171895</v>
      </c>
      <c r="CB35" s="53">
        <f t="shared" si="46"/>
        <v>2.9937939481655973</v>
      </c>
      <c r="CC35" s="53">
        <f t="shared" si="46"/>
        <v>2.3776571917386389</v>
      </c>
      <c r="CD35" s="53">
        <f t="shared" si="46"/>
        <v>3.3867345229799342</v>
      </c>
      <c r="CE35" s="53">
        <f t="shared" si="46"/>
        <v>1.8415932542035658</v>
      </c>
      <c r="CF35" s="53">
        <f t="shared" si="46"/>
        <v>2.9520785499135069</v>
      </c>
      <c r="CG35" s="53">
        <f t="shared" si="46"/>
        <v>1.3685804815001503</v>
      </c>
      <c r="CH35" s="53">
        <f t="shared" si="46"/>
        <v>2.1049799952039967</v>
      </c>
      <c r="CI35" s="53">
        <f t="shared" si="46"/>
        <v>3.525834421632168</v>
      </c>
      <c r="CJ35" s="53">
        <f t="shared" si="46"/>
        <v>3.2160594982482129</v>
      </c>
      <c r="CK35" s="53">
        <f t="shared" si="46"/>
        <v>2.5710194620881275</v>
      </c>
      <c r="CL35" s="53">
        <f t="shared" si="46"/>
        <v>1.2471041946031205</v>
      </c>
      <c r="CM35" s="53">
        <f t="shared" si="46"/>
        <v>0.93500267032624862</v>
      </c>
      <c r="CN35" s="53">
        <f t="shared" si="46"/>
        <v>0.16978789475406322</v>
      </c>
      <c r="CO35" s="53">
        <f t="shared" si="46"/>
        <v>1.1573194957334463</v>
      </c>
      <c r="CP35" s="53">
        <f t="shared" si="46"/>
        <v>1.8911320171721033</v>
      </c>
      <c r="CQ35" s="53">
        <f t="shared" si="46"/>
        <v>2.27838389686424E-2</v>
      </c>
      <c r="CR35" s="53">
        <f t="shared" si="46"/>
        <v>1.0002428360264088</v>
      </c>
      <c r="CS35" s="53">
        <f t="shared" si="46"/>
        <v>0</v>
      </c>
      <c r="CT35" s="53">
        <f t="shared" si="46"/>
        <v>0.90732947128063346</v>
      </c>
      <c r="CU35" s="53">
        <f t="shared" si="46"/>
        <v>7.2899136203701479E-3</v>
      </c>
      <c r="CV35" s="53">
        <f t="shared" si="46"/>
        <v>0.70663105337808807</v>
      </c>
      <c r="CW35" s="53">
        <f t="shared" si="46"/>
        <v>0</v>
      </c>
      <c r="CX35" s="53">
        <f t="shared" si="46"/>
        <v>0</v>
      </c>
      <c r="CY35" s="53">
        <f t="shared" si="46"/>
        <v>0.7106833877377946</v>
      </c>
      <c r="CZ35" s="53">
        <f t="shared" si="46"/>
        <v>1.4138197061635291E-4</v>
      </c>
      <c r="DA35" s="53">
        <f t="shared" si="46"/>
        <v>4.2414591184905867E-4</v>
      </c>
      <c r="DB35" s="53">
        <f t="shared" si="46"/>
        <v>0</v>
      </c>
      <c r="DC35" s="53">
        <f t="shared" si="46"/>
        <v>0</v>
      </c>
      <c r="DD35" s="53">
        <f t="shared" si="46"/>
        <v>0.61407969349331781</v>
      </c>
      <c r="DE35" s="53">
        <f t="shared" si="46"/>
        <v>1.4137357689202311E-4</v>
      </c>
      <c r="DF35" s="53">
        <f t="shared" si="46"/>
        <v>0</v>
      </c>
      <c r="DG35" s="53">
        <f t="shared" si="46"/>
        <v>0</v>
      </c>
      <c r="DH35" s="53">
        <f t="shared" si="46"/>
        <v>0</v>
      </c>
      <c r="DI35" s="53">
        <f t="shared" si="46"/>
        <v>0</v>
      </c>
      <c r="DJ35" s="53">
        <f t="shared" si="46"/>
        <v>0</v>
      </c>
      <c r="DK35" s="53">
        <f t="shared" si="46"/>
        <v>0.5974081722962401</v>
      </c>
      <c r="DL35" s="53">
        <f t="shared" si="46"/>
        <v>0</v>
      </c>
      <c r="DM35" s="53">
        <f t="shared" si="46"/>
        <v>4.7023270892901814E-2</v>
      </c>
      <c r="DN35" s="53">
        <f t="shared" si="46"/>
        <v>0</v>
      </c>
      <c r="DO35" s="53">
        <f t="shared" si="46"/>
        <v>0.61586095863958845</v>
      </c>
      <c r="DP35" s="53">
        <f t="shared" si="46"/>
        <v>0</v>
      </c>
      <c r="DQ35" s="53">
        <f t="shared" si="46"/>
        <v>0</v>
      </c>
      <c r="DR35" s="53">
        <f t="shared" si="46"/>
        <v>0</v>
      </c>
      <c r="DS35" s="53">
        <f t="shared" si="46"/>
        <v>0</v>
      </c>
      <c r="DT35" s="53">
        <f t="shared" si="46"/>
        <v>0</v>
      </c>
      <c r="DU35" s="53">
        <f t="shared" si="46"/>
        <v>0</v>
      </c>
      <c r="DV35" s="53">
        <f t="shared" si="46"/>
        <v>0</v>
      </c>
      <c r="DW35" s="53">
        <f t="shared" si="46"/>
        <v>0.5635430885667998</v>
      </c>
      <c r="DX35" s="53">
        <f t="shared" si="46"/>
        <v>0</v>
      </c>
      <c r="DY35" s="53">
        <f t="shared" si="46"/>
        <v>0</v>
      </c>
      <c r="DZ35" s="53">
        <f t="shared" si="46"/>
        <v>0</v>
      </c>
      <c r="EA35" s="53">
        <f t="shared" ref="EA35:FC35" si="47">SUM(EA36:EA38)</f>
        <v>0</v>
      </c>
      <c r="EB35" s="53">
        <f t="shared" si="47"/>
        <v>0</v>
      </c>
      <c r="EC35" s="53">
        <f t="shared" si="47"/>
        <v>0</v>
      </c>
      <c r="ED35" s="53">
        <f t="shared" si="47"/>
        <v>0.68086994481880103</v>
      </c>
      <c r="EE35" s="53">
        <f t="shared" si="47"/>
        <v>0</v>
      </c>
      <c r="EF35" s="53">
        <f t="shared" si="47"/>
        <v>0</v>
      </c>
      <c r="EG35" s="53">
        <f t="shared" si="47"/>
        <v>0</v>
      </c>
      <c r="EH35" s="53">
        <f t="shared" si="47"/>
        <v>0</v>
      </c>
      <c r="EI35" s="53">
        <f t="shared" si="47"/>
        <v>0</v>
      </c>
      <c r="EJ35" s="53">
        <f t="shared" si="47"/>
        <v>0</v>
      </c>
      <c r="EK35" s="53">
        <f t="shared" si="47"/>
        <v>1.3065921076065448</v>
      </c>
      <c r="EL35" s="53">
        <f t="shared" si="47"/>
        <v>0</v>
      </c>
      <c r="EM35" s="53">
        <f t="shared" si="47"/>
        <v>0</v>
      </c>
      <c r="EN35" s="53">
        <f t="shared" si="47"/>
        <v>0</v>
      </c>
      <c r="EO35" s="53">
        <f t="shared" si="47"/>
        <v>0.239297892639037</v>
      </c>
      <c r="EP35" s="53">
        <f t="shared" si="47"/>
        <v>1.6182994253212468</v>
      </c>
      <c r="EQ35" s="53">
        <f t="shared" si="47"/>
        <v>0</v>
      </c>
      <c r="ER35" s="53">
        <f t="shared" si="47"/>
        <v>0</v>
      </c>
      <c r="ES35" s="53">
        <f t="shared" si="47"/>
        <v>0</v>
      </c>
      <c r="ET35" s="53">
        <f t="shared" si="47"/>
        <v>0</v>
      </c>
      <c r="EU35" s="53">
        <f t="shared" si="47"/>
        <v>0</v>
      </c>
      <c r="EV35" s="53">
        <f t="shared" si="47"/>
        <v>0</v>
      </c>
      <c r="EW35" s="53">
        <f t="shared" si="47"/>
        <v>0</v>
      </c>
      <c r="EX35" s="53">
        <f t="shared" si="47"/>
        <v>0</v>
      </c>
      <c r="EY35" s="53">
        <f t="shared" si="47"/>
        <v>0</v>
      </c>
      <c r="EZ35" s="53">
        <f t="shared" si="47"/>
        <v>0</v>
      </c>
      <c r="FA35" s="53">
        <f t="shared" si="47"/>
        <v>0</v>
      </c>
      <c r="FB35" s="53">
        <f t="shared" si="47"/>
        <v>0</v>
      </c>
      <c r="FC35" s="53">
        <f t="shared" si="47"/>
        <v>0</v>
      </c>
      <c r="FD35" s="53">
        <f t="shared" ref="FD35:FP35" si="48">SUM(FD36:FD38)</f>
        <v>0</v>
      </c>
      <c r="FE35" s="53">
        <f t="shared" si="48"/>
        <v>0</v>
      </c>
      <c r="FF35" s="53">
        <f t="shared" si="48"/>
        <v>0</v>
      </c>
      <c r="FG35" s="53">
        <f t="shared" si="48"/>
        <v>0</v>
      </c>
      <c r="FH35" s="53">
        <f t="shared" si="48"/>
        <v>0</v>
      </c>
      <c r="FI35" s="53">
        <f t="shared" si="48"/>
        <v>0</v>
      </c>
      <c r="FJ35" s="53">
        <f t="shared" si="48"/>
        <v>0</v>
      </c>
      <c r="FK35" s="53">
        <f t="shared" si="48"/>
        <v>0</v>
      </c>
      <c r="FL35" s="53">
        <f t="shared" si="48"/>
        <v>0</v>
      </c>
      <c r="FM35" s="53">
        <f t="shared" si="48"/>
        <v>0</v>
      </c>
      <c r="FN35" s="53">
        <f t="shared" si="48"/>
        <v>0</v>
      </c>
      <c r="FO35" s="53">
        <f t="shared" si="48"/>
        <v>0</v>
      </c>
      <c r="FP35" s="53">
        <f t="shared" si="48"/>
        <v>0</v>
      </c>
      <c r="FQ35" s="53">
        <f t="shared" ref="FQ35:FS35" si="49">SUM(FQ36:FQ38)</f>
        <v>0</v>
      </c>
      <c r="FR35" s="53">
        <f t="shared" si="49"/>
        <v>0.45217778196453318</v>
      </c>
      <c r="FS35" s="53">
        <f t="shared" si="49"/>
        <v>0</v>
      </c>
      <c r="FT35" s="53">
        <f t="shared" ref="FT35:FU35" si="50">SUM(FT36:FT38)</f>
        <v>1.7024573595675878</v>
      </c>
      <c r="FU35" s="53">
        <f t="shared" si="50"/>
        <v>0</v>
      </c>
      <c r="FV35" s="53">
        <f t="shared" ref="FV35" si="51">SUM(FV36:FV38)</f>
        <v>0</v>
      </c>
      <c r="FW35" s="18"/>
      <c r="FX35" s="117"/>
      <c r="FY35" s="18"/>
    </row>
    <row r="36" spans="1:181" ht="17.25" x14ac:dyDescent="0.25">
      <c r="A36" s="50" t="s">
        <v>103</v>
      </c>
      <c r="B36" s="53">
        <f>SUMPRODUCT(--(B$9=Quarterly_kt!$B$9:FC$9),Quarterly_kt!$B36:FC36)*INDEX(Fuel_Properties!$B$3:$IV$14,MATCH("GCV_Petrol_Regular",Fuel_Properties!$B$3:$B$14,0),MATCH(YEAR(B$9),Fuel_Properties!$B$3:$EI$3,0))/1000</f>
        <v>0</v>
      </c>
      <c r="C36" s="53">
        <f>SUMPRODUCT(--(C$9=Quarterly_kt!$B$9:FC$9),Quarterly_kt!$B36:FC36)*INDEX(Fuel_Properties!$B$3:$IV$14,MATCH("GCV_Petrol_Regular",Fuel_Properties!$B$3:$B$14,0),MATCH(YEAR(C$9),Fuel_Properties!$B$3:$EI$3,0))/1000</f>
        <v>0</v>
      </c>
      <c r="D36" s="53">
        <f>SUMPRODUCT(--(D$9=Quarterly_kt!$B$9:FC$9),Quarterly_kt!$B36:FC36)*INDEX(Fuel_Properties!$B$3:$IV$14,MATCH("GCV_Petrol_Regular",Fuel_Properties!$B$3:$B$14,0),MATCH(YEAR(D$9),Fuel_Properties!$B$3:$EI$3,0))/1000</f>
        <v>0</v>
      </c>
      <c r="E36" s="53">
        <f>SUMPRODUCT(--(E$9=Quarterly_kt!$B$9:FC$9),Quarterly_kt!$B36:FC36)*INDEX(Fuel_Properties!$B$3:$IV$14,MATCH("GCV_Petrol_Regular",Fuel_Properties!$B$3:$B$14,0),MATCH(YEAR(E$9),Fuel_Properties!$B$3:$EI$3,0))/1000</f>
        <v>0</v>
      </c>
      <c r="F36" s="53">
        <f>SUMPRODUCT(--(F$9=Quarterly_kt!$B$9:FC$9),Quarterly_kt!$B36:FC36)*INDEX(Fuel_Properties!$B$3:$IV$14,MATCH("GCV_Petrol_Regular",Fuel_Properties!$B$3:$B$14,0),MATCH(YEAR(F$9),Fuel_Properties!$B$3:$EI$3,0))/1000</f>
        <v>0</v>
      </c>
      <c r="G36" s="53">
        <f>SUMPRODUCT(--(G$9=Quarterly_kt!$B$9:FC$9),Quarterly_kt!$B36:FC36)*INDEX(Fuel_Properties!$B$3:$IV$14,MATCH("GCV_Petrol_Regular",Fuel_Properties!$B$3:$B$14,0),MATCH(YEAR(G$9),Fuel_Properties!$B$3:$EI$3,0))/1000</f>
        <v>0</v>
      </c>
      <c r="H36" s="53">
        <f>SUMPRODUCT(--(H$9=Quarterly_kt!$B$9:FC$9),Quarterly_kt!$B36:FC36)*INDEX(Fuel_Properties!$B$3:$IV$14,MATCH("GCV_Petrol_Regular",Fuel_Properties!$B$3:$B$14,0),MATCH(YEAR(H$9),Fuel_Properties!$B$3:$EI$3,0))/1000</f>
        <v>0</v>
      </c>
      <c r="I36" s="53">
        <f>SUMPRODUCT(--(I$9=Quarterly_kt!$B$9:FC$9),Quarterly_kt!$B36:FC36)*INDEX(Fuel_Properties!$B$3:$IV$14,MATCH("GCV_Petrol_Regular",Fuel_Properties!$B$3:$B$14,0),MATCH(YEAR(I$9),Fuel_Properties!$B$3:$EI$3,0))/1000</f>
        <v>0</v>
      </c>
      <c r="J36" s="53">
        <f>SUMPRODUCT(--(J$9=Quarterly_kt!$B$9:FC$9),Quarterly_kt!$B36:FC36)*INDEX(Fuel_Properties!$B$3:$IV$14,MATCH("GCV_Petrol_Regular",Fuel_Properties!$B$3:$B$14,0),MATCH(YEAR(J$9),Fuel_Properties!$B$3:$EI$3,0))/1000</f>
        <v>0</v>
      </c>
      <c r="K36" s="53">
        <f>SUMPRODUCT(--(K$9=Quarterly_kt!$B$9:FC$9),Quarterly_kt!$B36:FC36)*INDEX(Fuel_Properties!$B$3:$IV$14,MATCH("GCV_Petrol_Regular",Fuel_Properties!$B$3:$B$14,0),MATCH(YEAR(K$9),Fuel_Properties!$B$3:$EI$3,0))/1000</f>
        <v>0</v>
      </c>
      <c r="L36" s="53">
        <f>SUMPRODUCT(--(L$9=Quarterly_kt!$B$9:FC$9),Quarterly_kt!$B36:FC36)*INDEX(Fuel_Properties!$B$3:$IV$14,MATCH("GCV_Petrol_Regular",Fuel_Properties!$B$3:$B$14,0),MATCH(YEAR(L$9),Fuel_Properties!$B$3:$EI$3,0))/1000</f>
        <v>0</v>
      </c>
      <c r="M36" s="53">
        <f>SUMPRODUCT(--(M$9=Quarterly_kt!$B$9:FC$9),Quarterly_kt!$B36:FC36)*INDEX(Fuel_Properties!$B$3:$IV$14,MATCH("GCV_Petrol_Regular",Fuel_Properties!$B$3:$B$14,0),MATCH(YEAR(M$9),Fuel_Properties!$B$3:$EI$3,0))/1000</f>
        <v>0</v>
      </c>
      <c r="N36" s="53">
        <f>SUMPRODUCT(--(N$9=Quarterly_kt!$B$9:FC$9),Quarterly_kt!$B36:FC36)*INDEX(Fuel_Properties!$B$3:$IV$14,MATCH("GCV_Petrol_Regular",Fuel_Properties!$B$3:$B$14,0),MATCH(YEAR(N$9),Fuel_Properties!$B$3:$EI$3,0))/1000</f>
        <v>0</v>
      </c>
      <c r="O36" s="53">
        <f>SUMPRODUCT(--(O$9=Quarterly_kt!$B$9:FC$9),Quarterly_kt!$B36:FC36)*INDEX(Fuel_Properties!$B$3:$IV$14,MATCH("GCV_Petrol_Regular",Fuel_Properties!$B$3:$B$14,0),MATCH(YEAR(O$9),Fuel_Properties!$B$3:$EI$3,0))/1000</f>
        <v>0</v>
      </c>
      <c r="P36" s="53">
        <f>SUMPRODUCT(--(P$9=Quarterly_kt!$B$9:FC$9),Quarterly_kt!$B36:FC36)*INDEX(Fuel_Properties!$B$3:$IV$14,MATCH("GCV_Petrol_Regular",Fuel_Properties!$B$3:$B$14,0),MATCH(YEAR(P$9),Fuel_Properties!$B$3:$EI$3,0))/1000</f>
        <v>0</v>
      </c>
      <c r="Q36" s="53">
        <f>SUMPRODUCT(--(Q$9=Quarterly_kt!$B$9:FC$9),Quarterly_kt!$B36:FC36)*INDEX(Fuel_Properties!$B$3:$IV$14,MATCH("GCV_Petrol_Regular",Fuel_Properties!$B$3:$B$14,0),MATCH(YEAR(Q$9),Fuel_Properties!$B$3:$EI$3,0))/1000</f>
        <v>0</v>
      </c>
      <c r="R36" s="53">
        <f>SUMPRODUCT(--(R$9=Quarterly_kt!$B$9:FC$9),Quarterly_kt!$B36:FC36)*INDEX(Fuel_Properties!$B$3:$IV$14,MATCH("GCV_Petrol_Regular",Fuel_Properties!$B$3:$B$14,0),MATCH(YEAR(R$9),Fuel_Properties!$B$3:$EI$3,0))/1000</f>
        <v>0</v>
      </c>
      <c r="S36" s="53">
        <f>SUMPRODUCT(--(S$9=Quarterly_kt!$B$9:FC$9),Quarterly_kt!$B36:FC36)*INDEX(Fuel_Properties!$B$3:$IV$14,MATCH("GCV_Petrol_Regular",Fuel_Properties!$B$3:$B$14,0),MATCH(YEAR(S$9),Fuel_Properties!$B$3:$EI$3,0))/1000</f>
        <v>0</v>
      </c>
      <c r="T36" s="53">
        <f>SUMPRODUCT(--(T$9=Quarterly_kt!$B$9:FC$9),Quarterly_kt!$B36:FC36)*INDEX(Fuel_Properties!$B$3:$IV$14,MATCH("GCV_Petrol_Regular",Fuel_Properties!$B$3:$B$14,0),MATCH(YEAR(T$9),Fuel_Properties!$B$3:$EI$3,0))/1000</f>
        <v>0</v>
      </c>
      <c r="U36" s="53">
        <f>SUMPRODUCT(--(U$9=Quarterly_kt!$B$9:FC$9),Quarterly_kt!$B36:FC36)*INDEX(Fuel_Properties!$B$3:$IV$14,MATCH("GCV_Petrol_Regular",Fuel_Properties!$B$3:$B$14,0),MATCH(YEAR(U$9),Fuel_Properties!$B$3:$EI$3,0))/1000</f>
        <v>0</v>
      </c>
      <c r="V36" s="53">
        <f>SUMPRODUCT(--(V$9=Quarterly_kt!$B$9:FC$9),Quarterly_kt!$B36:FC36)*INDEX(Fuel_Properties!$B$3:$IV$14,MATCH("GCV_Petrol_Regular",Fuel_Properties!$B$3:$B$14,0),MATCH(YEAR(V$9),Fuel_Properties!$B$3:$EI$3,0))/1000</f>
        <v>0</v>
      </c>
      <c r="W36" s="53">
        <f>SUMPRODUCT(--(W$9=Quarterly_kt!$B$9:FC$9),Quarterly_kt!$B36:FC36)*INDEX(Fuel_Properties!$B$3:$IV$14,MATCH("GCV_Petrol_Regular",Fuel_Properties!$B$3:$B$14,0),MATCH(YEAR(W$9),Fuel_Properties!$B$3:$EI$3,0))/1000</f>
        <v>0</v>
      </c>
      <c r="X36" s="53">
        <f>SUMPRODUCT(--(X$9=Quarterly_kt!$B$9:FC$9),Quarterly_kt!$B36:FC36)*INDEX(Fuel_Properties!$B$3:$IV$14,MATCH("GCV_Petrol_Regular",Fuel_Properties!$B$3:$B$14,0),MATCH(YEAR(X$9),Fuel_Properties!$B$3:$EI$3,0))/1000</f>
        <v>0</v>
      </c>
      <c r="Y36" s="53">
        <f>SUMPRODUCT(--(Y$9=Quarterly_kt!$B$9:FC$9),Quarterly_kt!$B36:FC36)*INDEX(Fuel_Properties!$B$3:$IV$14,MATCH("GCV_Petrol_Regular",Fuel_Properties!$B$3:$B$14,0),MATCH(YEAR(Y$9),Fuel_Properties!$B$3:$EI$3,0))/1000</f>
        <v>0</v>
      </c>
      <c r="Z36" s="53">
        <f>SUMPRODUCT(--(Z$9=Quarterly_kt!$B$9:FC$9),Quarterly_kt!$B36:FC36)*INDEX(Fuel_Properties!$B$3:$IV$14,MATCH("GCV_Petrol_Regular",Fuel_Properties!$B$3:$B$14,0),MATCH(YEAR(Z$9),Fuel_Properties!$B$3:$EI$3,0))/1000</f>
        <v>0</v>
      </c>
      <c r="AA36" s="53">
        <f>SUMPRODUCT(--(AA$9=Quarterly_kt!$B$9:FC$9),Quarterly_kt!$B36:FC36)*INDEX(Fuel_Properties!$B$3:$IV$14,MATCH("GCV_Petrol_Regular",Fuel_Properties!$B$3:$B$14,0),MATCH(YEAR(AA$9),Fuel_Properties!$B$3:$EI$3,0))/1000</f>
        <v>0</v>
      </c>
      <c r="AB36" s="53">
        <f>SUMPRODUCT(--(AB$9=Quarterly_kt!$B$9:FC$9),Quarterly_kt!$B36:FC36)*INDEX(Fuel_Properties!$B$3:$IV$14,MATCH("GCV_Petrol_Regular",Fuel_Properties!$B$3:$B$14,0),MATCH(YEAR(AB$9),Fuel_Properties!$B$3:$EI$3,0))/1000</f>
        <v>0</v>
      </c>
      <c r="AC36" s="53">
        <f>SUMPRODUCT(--(AC$9=Quarterly_kt!$B$9:FC$9),Quarterly_kt!$B36:FC36)*INDEX(Fuel_Properties!$B$3:$IV$14,MATCH("GCV_Petrol_Regular",Fuel_Properties!$B$3:$B$14,0),MATCH(YEAR(AC$9),Fuel_Properties!$B$3:$EI$3,0))/1000</f>
        <v>0</v>
      </c>
      <c r="AD36" s="53">
        <f>SUMPRODUCT(--(AD$9=Quarterly_kt!$B$9:FC$9),Quarterly_kt!$B36:FC36)*INDEX(Fuel_Properties!$B$3:$IV$14,MATCH("GCV_Petrol_Regular",Fuel_Properties!$B$3:$B$14,0),MATCH(YEAR(AD$9),Fuel_Properties!$B$3:$EI$3,0))/1000</f>
        <v>0</v>
      </c>
      <c r="AE36" s="53">
        <f>SUMPRODUCT(--(AE$9=Quarterly_kt!$B$9:FC$9),Quarterly_kt!$B36:FC36)*INDEX(Fuel_Properties!$B$3:$IV$14,MATCH("GCV_Petrol_Regular",Fuel_Properties!$B$3:$B$14,0),MATCH(YEAR(AE$9),Fuel_Properties!$B$3:$EI$3,0))/1000</f>
        <v>0</v>
      </c>
      <c r="AF36" s="53">
        <f>SUMPRODUCT(--(AF$9=Quarterly_kt!$B$9:FC$9),Quarterly_kt!$B36:FC36)*INDEX(Fuel_Properties!$B$3:$IV$14,MATCH("GCV_Petrol_Regular",Fuel_Properties!$B$3:$B$14,0),MATCH(YEAR(AF$9),Fuel_Properties!$B$3:$EI$3,0))/1000</f>
        <v>0</v>
      </c>
      <c r="AG36" s="53">
        <f>SUMPRODUCT(--(AG$9=Quarterly_kt!$B$9:FC$9),Quarterly_kt!$B36:FC36)*INDEX(Fuel_Properties!$B$3:$IV$14,MATCH("GCV_Petrol_Regular",Fuel_Properties!$B$3:$B$14,0),MATCH(YEAR(AG$9),Fuel_Properties!$B$3:$EI$3,0))/1000</f>
        <v>0</v>
      </c>
      <c r="AH36" s="53">
        <f>SUMPRODUCT(--(AH$9=Quarterly_kt!$B$9:FC$9),Quarterly_kt!$B36:FC36)*INDEX(Fuel_Properties!$B$3:$IV$14,MATCH("GCV_Petrol_Regular",Fuel_Properties!$B$3:$B$14,0),MATCH(YEAR(AH$9),Fuel_Properties!$B$3:$EI$3,0))/1000</f>
        <v>0</v>
      </c>
      <c r="AI36" s="53">
        <f>SUMPRODUCT(--(AI$9=Quarterly_kt!$B$9:FC$9),Quarterly_kt!$B36:FC36)*INDEX(Fuel_Properties!$B$3:$IV$14,MATCH("GCV_Petrol_Regular",Fuel_Properties!$B$3:$B$14,0),MATCH(YEAR(AI$9),Fuel_Properties!$B$3:$EI$3,0))/1000</f>
        <v>0</v>
      </c>
      <c r="AJ36" s="53">
        <f>SUMPRODUCT(--(AJ$9=Quarterly_kt!$B$9:FC$9),Quarterly_kt!$B36:FC36)*INDEX(Fuel_Properties!$B$3:$IV$14,MATCH("GCV_Petrol_Regular",Fuel_Properties!$B$3:$B$14,0),MATCH(YEAR(AJ$9),Fuel_Properties!$B$3:$EI$3,0))/1000</f>
        <v>0</v>
      </c>
      <c r="AK36" s="53">
        <f>SUMPRODUCT(--(AK$9=Quarterly_kt!$B$9:FC$9),Quarterly_kt!$B36:FC36)*INDEX(Fuel_Properties!$B$3:$IV$14,MATCH("GCV_Petrol_Regular",Fuel_Properties!$B$3:$B$14,0),MATCH(YEAR(AK$9),Fuel_Properties!$B$3:$EI$3,0))/1000</f>
        <v>0</v>
      </c>
      <c r="AL36" s="53">
        <f>SUMPRODUCT(--(AL$9=Quarterly_kt!$B$9:FC$9),Quarterly_kt!$B36:FC36)*INDEX(Fuel_Properties!$B$3:$IV$14,MATCH("GCV_Petrol_Regular",Fuel_Properties!$B$3:$B$14,0),MATCH(YEAR(AL$9),Fuel_Properties!$B$3:$EI$3,0))/1000</f>
        <v>0</v>
      </c>
      <c r="AM36" s="53">
        <f>SUMPRODUCT(--(AM$9=Quarterly_kt!$B$9:FC$9),Quarterly_kt!$B36:FC36)*INDEX(Fuel_Properties!$B$3:$IV$14,MATCH("GCV_Petrol_Regular",Fuel_Properties!$B$3:$B$14,0),MATCH(YEAR(AM$9),Fuel_Properties!$B$3:$EI$3,0))/1000</f>
        <v>0</v>
      </c>
      <c r="AN36" s="53">
        <f>SUMPRODUCT(--(AN$9=Quarterly_kt!$B$9:FC$9),Quarterly_kt!$B36:FC36)*INDEX(Fuel_Properties!$B$3:$IV$14,MATCH("GCV_Petrol_Regular",Fuel_Properties!$B$3:$B$14,0),MATCH(YEAR(AN$9),Fuel_Properties!$B$3:$EI$3,0))/1000</f>
        <v>0</v>
      </c>
      <c r="AO36" s="53">
        <f>SUMPRODUCT(--(AO$9=Quarterly_kt!$B$9:FC$9),Quarterly_kt!$B36:FC36)*INDEX(Fuel_Properties!$B$3:$IV$14,MATCH("GCV_Petrol_Regular",Fuel_Properties!$B$3:$B$14,0),MATCH(YEAR(AO$9),Fuel_Properties!$B$3:$EI$3,0))/1000</f>
        <v>0</v>
      </c>
      <c r="AP36" s="53">
        <f>SUMPRODUCT(--(AP$9=Quarterly_kt!$B$9:FC$9),Quarterly_kt!$B36:FC36)*INDEX(Fuel_Properties!$B$3:$IV$14,MATCH("GCV_Petrol_Regular",Fuel_Properties!$B$3:$B$14,0),MATCH(YEAR(AP$9),Fuel_Properties!$B$3:$EI$3,0))/1000</f>
        <v>0</v>
      </c>
      <c r="AQ36" s="53">
        <f>SUMPRODUCT(--(AQ$9=Quarterly_kt!$B$9:FC$9),Quarterly_kt!$B36:FC36)*INDEX(Fuel_Properties!$B$3:$IV$14,MATCH("GCV_Petrol_Regular",Fuel_Properties!$B$3:$B$14,0),MATCH(YEAR(AQ$9),Fuel_Properties!$B$3:$EI$3,0))/1000</f>
        <v>0</v>
      </c>
      <c r="AR36" s="53">
        <f>SUMPRODUCT(--(AR$9=Quarterly_kt!$B$9:FC$9),Quarterly_kt!$B36:FC36)*INDEX(Fuel_Properties!$B$3:$IV$14,MATCH("GCV_Petrol_Regular",Fuel_Properties!$B$3:$B$14,0),MATCH(YEAR(AR$9),Fuel_Properties!$B$3:$EI$3,0))/1000</f>
        <v>0</v>
      </c>
      <c r="AS36" s="53">
        <f>SUMPRODUCT(--(AS$9=Quarterly_kt!$B$9:FC$9),Quarterly_kt!$B36:FC36)*INDEX(Fuel_Properties!$B$3:$IV$14,MATCH("GCV_Petrol_Regular",Fuel_Properties!$B$3:$B$14,0),MATCH(YEAR(AS$9),Fuel_Properties!$B$3:$EI$3,0))/1000</f>
        <v>0</v>
      </c>
      <c r="AT36" s="53">
        <f>SUMPRODUCT(--(AT$9=Quarterly_kt!$B$9:FC$9),Quarterly_kt!$B36:FC36)*INDEX(Fuel_Properties!$B$3:$IV$14,MATCH("GCV_Petrol_Regular",Fuel_Properties!$B$3:$B$14,0),MATCH(YEAR(AT$9),Fuel_Properties!$B$3:$EI$3,0))/1000</f>
        <v>0</v>
      </c>
      <c r="AU36" s="53">
        <f>SUMPRODUCT(--(AU$9=Quarterly_kt!$B$9:FC$9),Quarterly_kt!$B36:FC36)*INDEX(Fuel_Properties!$B$3:$IV$14,MATCH("GCV_Petrol_Regular",Fuel_Properties!$B$3:$B$14,0),MATCH(YEAR(AU$9),Fuel_Properties!$B$3:$EI$3,0))/1000</f>
        <v>0</v>
      </c>
      <c r="AV36" s="53">
        <f>SUMPRODUCT(--(AV$9=Quarterly_kt!$B$9:FC$9),Quarterly_kt!$B36:FC36)*INDEX(Fuel_Properties!$B$3:$IV$14,MATCH("GCV_Petrol_Regular",Fuel_Properties!$B$3:$B$14,0),MATCH(YEAR(AV$9),Fuel_Properties!$B$3:$EI$3,0))/1000</f>
        <v>0</v>
      </c>
      <c r="AW36" s="53">
        <f>SUMPRODUCT(--(AW$9=Quarterly_kt!$B$9:FC$9),Quarterly_kt!$B36:FC36)*INDEX(Fuel_Properties!$B$3:$IV$14,MATCH("GCV_Petrol_Regular",Fuel_Properties!$B$3:$B$14,0),MATCH(YEAR(AW$9),Fuel_Properties!$B$3:$EI$3,0))/1000</f>
        <v>0</v>
      </c>
      <c r="AX36" s="53">
        <f>SUMPRODUCT(--(AX$9=Quarterly_kt!$B$9:FC$9),Quarterly_kt!$B36:FC36)*INDEX(Fuel_Properties!$B$3:$IV$14,MATCH("GCV_Petrol_Regular",Fuel_Properties!$B$3:$B$14,0),MATCH(YEAR(AX$9),Fuel_Properties!$B$3:$EI$3,0))/1000</f>
        <v>0</v>
      </c>
      <c r="AY36" s="53">
        <f>SUMPRODUCT(--(AY$9=Quarterly_kt!$B$9:FC$9),Quarterly_kt!$B36:FC36)*INDEX(Fuel_Properties!$B$3:$IV$14,MATCH("GCV_Petrol_Regular",Fuel_Properties!$B$3:$B$14,0),MATCH(YEAR(AY$9),Fuel_Properties!$B$3:$EI$3,0))/1000</f>
        <v>0</v>
      </c>
      <c r="AZ36" s="53">
        <f>SUMPRODUCT(--(AZ$9=Quarterly_kt!$B$9:FC$9),Quarterly_kt!$B36:FC36)*INDEX(Fuel_Properties!$B$3:$IV$14,MATCH("GCV_Petrol_Regular",Fuel_Properties!$B$3:$B$14,0),MATCH(YEAR(AZ$9),Fuel_Properties!$B$3:$EI$3,0))/1000</f>
        <v>0</v>
      </c>
      <c r="BA36" s="53">
        <f>SUMPRODUCT(--(BA$9=Quarterly_kt!$B$9:FC$9),Quarterly_kt!$B36:FC36)*INDEX(Fuel_Properties!$B$3:$IV$14,MATCH("GCV_Petrol_Regular",Fuel_Properties!$B$3:$B$14,0),MATCH(YEAR(BA$9),Fuel_Properties!$B$3:$EI$3,0))/1000</f>
        <v>0</v>
      </c>
      <c r="BB36" s="53">
        <f>SUMPRODUCT(--(BB$9=Quarterly_kt!$B$9:FC$9),Quarterly_kt!$B36:FC36)*INDEX(Fuel_Properties!$B$3:$IV$14,MATCH("GCV_Petrol_Regular",Fuel_Properties!$B$3:$B$14,0),MATCH(YEAR(BB$9),Fuel_Properties!$B$3:$EI$3,0))/1000</f>
        <v>0</v>
      </c>
      <c r="BC36" s="53">
        <f>SUMPRODUCT(--(BC$9=Quarterly_kt!$B$9:FC$9),Quarterly_kt!$B36:FC36)*INDEX(Fuel_Properties!$B$3:$IV$14,MATCH("GCV_Petrol_Regular",Fuel_Properties!$B$3:$B$14,0),MATCH(YEAR(BC$9),Fuel_Properties!$B$3:$EI$3,0))/1000</f>
        <v>0</v>
      </c>
      <c r="BD36" s="53">
        <f>SUMPRODUCT(--(BD$9=Quarterly_kt!$B$9:FC$9),Quarterly_kt!$B36:FC36)*INDEX(Fuel_Properties!$B$3:$IV$14,MATCH("GCV_Petrol_Regular",Fuel_Properties!$B$3:$B$14,0),MATCH(YEAR(BD$9),Fuel_Properties!$B$3:$EI$3,0))/1000</f>
        <v>0</v>
      </c>
      <c r="BE36" s="53">
        <f>SUMPRODUCT(--(BE$9=Quarterly_kt!$B$9:FC$9),Quarterly_kt!$B36:FC36)*INDEX(Fuel_Properties!$B$3:$IV$14,MATCH("GCV_Petrol_Regular",Fuel_Properties!$B$3:$B$14,0),MATCH(YEAR(BE$9),Fuel_Properties!$B$3:$EI$3,0))/1000</f>
        <v>0</v>
      </c>
      <c r="BF36" s="53">
        <f>SUMPRODUCT(--(BF$9=Quarterly_kt!$B$9:FC$9),Quarterly_kt!$B36:FC36)*INDEX(Fuel_Properties!$B$3:$IV$14,MATCH("GCV_Petrol_Regular",Fuel_Properties!$B$3:$B$14,0),MATCH(YEAR(BF$9),Fuel_Properties!$B$3:$EI$3,0))/1000</f>
        <v>2.3277274475097656E-2</v>
      </c>
      <c r="BG36" s="53">
        <f>SUMPRODUCT(--(BG$9=Quarterly_kt!$B$9:FC$9),Quarterly_kt!$B36:FC36)*INDEX(Fuel_Properties!$B$3:$IV$14,MATCH("GCV_Petrol_Regular",Fuel_Properties!$B$3:$B$14,0),MATCH(YEAR(BG$9),Fuel_Properties!$B$3:$EI$3,0))/1000</f>
        <v>1.8771995544433595E-2</v>
      </c>
      <c r="BH36" s="53">
        <f>SUMPRODUCT(--(BH$9=Quarterly_kt!$B$9:FC$9),Quarterly_kt!$B36:FC36)*INDEX(Fuel_Properties!$B$3:$IV$14,MATCH("GCV_Petrol_Regular",Fuel_Properties!$B$3:$B$14,0),MATCH(YEAR(BH$9),Fuel_Properties!$B$3:$EI$3,0))/1000</f>
        <v>0</v>
      </c>
      <c r="BI36" s="53">
        <f>SUMPRODUCT(--(BI$9=Quarterly_kt!$B$9:FC$9),Quarterly_kt!$B36:FC36)*INDEX(Fuel_Properties!$B$3:$IV$14,MATCH("GCV_Petrol_Regular",Fuel_Properties!$B$3:$B$14,0),MATCH(YEAR(BI$9),Fuel_Properties!$B$3:$EI$3,0))/1000</f>
        <v>5.6550636577606207E-2</v>
      </c>
      <c r="BJ36" s="53">
        <f>SUMPRODUCT(--(BJ$9=Quarterly_kt!$B$9:FC$9),Quarterly_kt!$B36:FC36)*INDEX(Fuel_Properties!$B$3:$IV$14,MATCH("GCV_Petrol_Regular",Fuel_Properties!$B$3:$B$14,0),MATCH(YEAR(BJ$9),Fuel_Properties!$B$3:$EI$3,0))/1000</f>
        <v>3.7919430999755858E-2</v>
      </c>
      <c r="BK36" s="53">
        <f>SUMPRODUCT(--(BK$9=Quarterly_kt!$B$9:FC$9),Quarterly_kt!$B36:FC36)*INDEX(Fuel_Properties!$B$3:$IV$14,MATCH("GCV_Petrol_Regular",Fuel_Properties!$B$3:$B$14,0),MATCH(YEAR(BK$9),Fuel_Properties!$B$3:$EI$3,0))/1000</f>
        <v>4.6929988861083988E-2</v>
      </c>
      <c r="BL36" s="53">
        <f>SUMPRODUCT(--(BL$9=Quarterly_kt!$B$9:FC$9),Quarterly_kt!$B36:FC36)*INDEX(Fuel_Properties!$B$3:$IV$14,MATCH("GCV_Petrol_Regular",Fuel_Properties!$B$3:$B$14,0),MATCH(YEAR(BL$9),Fuel_Properties!$B$3:$EI$3,0))/1000</f>
        <v>3.843566087722778E-2</v>
      </c>
      <c r="BM36" s="53">
        <f>SUMPRODUCT(--(BM$9=Quarterly_kt!$B$9:FC$9),Quarterly_kt!$B36:FC36)*INDEX(Fuel_Properties!$B$3:$IV$14,MATCH("GCV_Petrol_Regular",Fuel_Properties!$B$3:$B$14,0),MATCH(YEAR(BM$9),Fuel_Properties!$B$3:$EI$3,0))/1000</f>
        <v>0.18420020627975464</v>
      </c>
      <c r="BN36" s="53">
        <f>SUMPRODUCT(--(BN$9=Quarterly_kt!$B$9:FC$9),Quarterly_kt!$B36:FC36)*INDEX(Fuel_Properties!$B$3:$IV$14,MATCH("GCV_Petrol_Regular",Fuel_Properties!$B$3:$B$14,0),MATCH(YEAR(BN$9),Fuel_Properties!$B$3:$EI$3,0))/1000</f>
        <v>4.7313621757260962E-2</v>
      </c>
      <c r="BO36" s="53">
        <f>SUMPRODUCT(--(BO$9=Quarterly_kt!$B$9:FC$9),Quarterly_kt!$B36:FC36)*INDEX(Fuel_Properties!$B$3:$IV$14,MATCH("GCV_Petrol_Regular",Fuel_Properties!$B$3:$B$14,0),MATCH(YEAR(BO$9),Fuel_Properties!$B$3:$EI$3,0))/1000</f>
        <v>0</v>
      </c>
      <c r="BP36" s="53">
        <f>SUMPRODUCT(--(BP$9=Quarterly_kt!$B$9:FC$9),Quarterly_kt!$B36:FC36)*INDEX(Fuel_Properties!$B$3:$IV$14,MATCH("GCV_Petrol_Regular",Fuel_Properties!$B$3:$B$14,0),MATCH(YEAR(BP$9),Fuel_Properties!$B$3:$EI$3,0))/1000</f>
        <v>0.23944847897312405</v>
      </c>
      <c r="BQ36" s="53">
        <f>SUMPRODUCT(--(BQ$9=Quarterly_kt!$B$9:FC$9),Quarterly_kt!$B36:FC36)*INDEX(Fuel_Properties!$B$3:$IV$14,MATCH("GCV_Petrol_Regular",Fuel_Properties!$B$3:$B$14,0),MATCH(YEAR(BQ$9),Fuel_Properties!$B$3:$EI$3,0))/1000</f>
        <v>5.0713402961375519E-2</v>
      </c>
      <c r="BR36" s="53">
        <f>SUMPRODUCT(--(BR$9=Quarterly_kt!$B$9:FC$9),Quarterly_kt!$B36:FC36)*INDEX(Fuel_Properties!$B$3:$IV$14,MATCH("GCV_Petrol_Regular",Fuel_Properties!$B$3:$B$14,0),MATCH(YEAR(BR$9),Fuel_Properties!$B$3:$EI$3,0))/1000</f>
        <v>1.4152227953664E-2</v>
      </c>
      <c r="BS36" s="53">
        <f>SUMPRODUCT(--(BS$9=Quarterly_kt!$B$9:FC$9),Quarterly_kt!$B36:FC36)*INDEX(Fuel_Properties!$B$3:$IV$14,MATCH("GCV_Petrol_Regular",Fuel_Properties!$B$3:$B$14,0),MATCH(YEAR(BS$9),Fuel_Properties!$B$3:$EI$3,0))/1000</f>
        <v>4.0522546040657921E-2</v>
      </c>
      <c r="BT36" s="53">
        <f>SUMPRODUCT(--(BT$9=Quarterly_kt!$B$9:FC$9),Quarterly_kt!$B36:FC36)*INDEX(Fuel_Properties!$B$3:$IV$14,MATCH("GCV_Petrol_Regular",Fuel_Properties!$B$3:$B$14,0),MATCH(YEAR(BT$9),Fuel_Properties!$B$3:$EI$3,0))/1000</f>
        <v>0.10048081847101439</v>
      </c>
      <c r="BU36" s="53">
        <f>SUMPRODUCT(--(BU$9=Quarterly_kt!$B$9:FC$9),Quarterly_kt!$B36:FC36)*INDEX(Fuel_Properties!$B$3:$IV$14,MATCH("GCV_Petrol_Regular",Fuel_Properties!$B$3:$B$14,0),MATCH(YEAR(BU$9),Fuel_Properties!$B$3:$EI$3,0))/1000</f>
        <v>0.12793614070112258</v>
      </c>
      <c r="BV36" s="53">
        <f>SUMPRODUCT(--(BV$9=Quarterly_kt!$B$9:FC$9),Quarterly_kt!$B36:FC36)*INDEX(Fuel_Properties!$B$3:$IV$14,MATCH("GCV_Petrol_Regular",Fuel_Properties!$B$3:$B$14,0),MATCH(YEAR(BV$9),Fuel_Properties!$B$3:$EI$3,0))/1000</f>
        <v>7.5935635686092962E-2</v>
      </c>
      <c r="BW36" s="53">
        <f>SUMPRODUCT(--(BW$9=Quarterly_kt!$B$9:FC$9),Quarterly_kt!$B36:FC36)*INDEX(Fuel_Properties!$B$3:$IV$14,MATCH("GCV_Petrol_Regular",Fuel_Properties!$B$3:$B$14,0),MATCH(YEAR(BW$9),Fuel_Properties!$B$3:$EI$3,0))/1000</f>
        <v>0</v>
      </c>
      <c r="BX36" s="53">
        <f>SUMPRODUCT(--(BX$9=Quarterly_kt!$B$9:FC$9),Quarterly_kt!$B36:FC36)*INDEX(Fuel_Properties!$B$3:$IV$14,MATCH("GCV_Petrol_Regular",Fuel_Properties!$B$3:$B$14,0),MATCH(YEAR(BX$9),Fuel_Properties!$B$3:$EI$3,0))/1000</f>
        <v>0</v>
      </c>
      <c r="BY36" s="53">
        <f>SUMPRODUCT(--(BY$9=Quarterly_kt!$B$9:FC$9),Quarterly_kt!$B36:FC36)*INDEX(Fuel_Properties!$B$3:$IV$14,MATCH("GCV_Petrol_Regular",Fuel_Properties!$B$3:$B$14,0),MATCH(YEAR(BY$9),Fuel_Properties!$B$3:$EI$3,0))/1000</f>
        <v>0</v>
      </c>
      <c r="BZ36" s="53">
        <f>SUMPRODUCT(--(BZ$9=Quarterly_kt!$B$9:FC$9),Quarterly_kt!$B36:FC36)*INDEX(Fuel_Properties!$B$3:$IV$14,MATCH("GCV_Petrol_Regular",Fuel_Properties!$B$3:$B$14,0),MATCH(YEAR(BZ$9),Fuel_Properties!$B$3:$EI$3,0))/1000</f>
        <v>3.5730656012495532E-2</v>
      </c>
      <c r="CA36" s="53">
        <f>SUMPRODUCT(--(CA$9=Quarterly_kt!$B$9:FC$9),Quarterly_kt!$B36:FC36)*INDEX(Fuel_Properties!$B$3:$IV$14,MATCH("GCV_Petrol_Regular",Fuel_Properties!$B$3:$B$14,0),MATCH(YEAR(CA$9),Fuel_Properties!$B$3:$EI$3,0))/1000</f>
        <v>0</v>
      </c>
      <c r="CB36" s="53">
        <f>SUMPRODUCT(--(CB$9=Quarterly_kt!$B$9:FC$9),Quarterly_kt!$B36:FC36)*INDEX(Fuel_Properties!$B$3:$IV$14,MATCH("GCV_Petrol_Regular",Fuel_Properties!$B$3:$B$14,0),MATCH(YEAR(CB$9),Fuel_Properties!$B$3:$EI$3,0))/1000</f>
        <v>0</v>
      </c>
      <c r="CC36" s="53">
        <f>SUMPRODUCT(--(CC$9=Quarterly_kt!$B$9:FC$9),Quarterly_kt!$B36:FC36)*INDEX(Fuel_Properties!$B$3:$IV$14,MATCH("GCV_Petrol_Regular",Fuel_Properties!$B$3:$B$14,0),MATCH(YEAR(CC$9),Fuel_Properties!$B$3:$EI$3,0))/1000</f>
        <v>2.3993276926596602E-2</v>
      </c>
      <c r="CD36" s="53">
        <f>SUMPRODUCT(--(CD$9=Quarterly_kt!$B$9:FC$9),Quarterly_kt!$B36:FC36)*INDEX(Fuel_Properties!$B$3:$IV$14,MATCH("GCV_Petrol_Regular",Fuel_Properties!$B$3:$B$14,0),MATCH(YEAR(CD$9),Fuel_Properties!$B$3:$EI$3,0))/1000</f>
        <v>9.6581293231275019E-3</v>
      </c>
      <c r="CE36" s="53">
        <f>SUMPRODUCT(--(CE$9=Quarterly_kt!$B$9:FC$9),Quarterly_kt!$B36:FC36)*INDEX(Fuel_Properties!$B$3:$IV$14,MATCH("GCV_Petrol_Regular",Fuel_Properties!$B$3:$B$14,0),MATCH(YEAR(CE$9),Fuel_Properties!$B$3:$EI$3,0))/1000</f>
        <v>0</v>
      </c>
      <c r="CF36" s="53">
        <f>SUMPRODUCT(--(CF$9=Quarterly_kt!$B$9:FC$9),Quarterly_kt!$B36:FC36)*INDEX(Fuel_Properties!$B$3:$IV$14,MATCH("GCV_Petrol_Regular",Fuel_Properties!$B$3:$B$14,0),MATCH(YEAR(CF$9),Fuel_Properties!$B$3:$EI$3,0))/1000</f>
        <v>0</v>
      </c>
      <c r="CG36" s="53">
        <f>SUMPRODUCT(--(CG$9=Quarterly_kt!$B$9:FC$9),Quarterly_kt!$B36:FC36)*INDEX(Fuel_Properties!$B$3:$IV$14,MATCH("GCV_Petrol_Regular",Fuel_Properties!$B$3:$B$14,0),MATCH(YEAR(CG$9),Fuel_Properties!$B$3:$EI$3,0))/1000</f>
        <v>0</v>
      </c>
      <c r="CH36" s="53">
        <f>SUMPRODUCT(--(CH$9=Quarterly_kt!$B$9:FC$9),Quarterly_kt!$B36:FC36)*INDEX(Fuel_Properties!$B$3:$IV$14,MATCH("GCV_Petrol_Regular",Fuel_Properties!$B$3:$B$14,0),MATCH(YEAR(CH$9),Fuel_Properties!$B$3:$EI$3,0))/1000</f>
        <v>0</v>
      </c>
      <c r="CI36" s="53">
        <f>SUMPRODUCT(--(CI$9=Quarterly_kt!$B$9:FC$9),Quarterly_kt!$B36:FC36)*INDEX(Fuel_Properties!$B$3:$IV$14,MATCH("GCV_Petrol_Regular",Fuel_Properties!$B$3:$B$14,0),MATCH(YEAR(CI$9),Fuel_Properties!$B$3:$EI$3,0))/1000</f>
        <v>9.7004989702401026E-2</v>
      </c>
      <c r="CJ36" s="53">
        <f>SUMPRODUCT(--(CJ$9=Quarterly_kt!$B$9:FC$9),Quarterly_kt!$B36:FC36)*INDEX(Fuel_Properties!$B$3:$IV$14,MATCH("GCV_Petrol_Regular",Fuel_Properties!$B$3:$B$14,0),MATCH(YEAR(CJ$9),Fuel_Properties!$B$3:$EI$3,0))/1000</f>
        <v>0</v>
      </c>
      <c r="CK36" s="53">
        <f>SUMPRODUCT(--(CK$9=Quarterly_kt!$B$9:FC$9),Quarterly_kt!$B36:FC36)*INDEX(Fuel_Properties!$B$3:$IV$14,MATCH("GCV_Petrol_Regular",Fuel_Properties!$B$3:$B$14,0),MATCH(YEAR(CK$9),Fuel_Properties!$B$3:$EI$3,0))/1000</f>
        <v>0</v>
      </c>
      <c r="CL36" s="53">
        <f>SUMPRODUCT(--(CL$9=Quarterly_kt!$B$9:FC$9),Quarterly_kt!$B36:FC36)*INDEX(Fuel_Properties!$B$3:$IV$14,MATCH("GCV_Petrol_Regular",Fuel_Properties!$B$3:$B$14,0),MATCH(YEAR(CL$9),Fuel_Properties!$B$3:$EI$3,0))/1000</f>
        <v>0</v>
      </c>
      <c r="CM36" s="53">
        <f>SUMPRODUCT(--(CM$9=Quarterly_kt!$B$9:FC$9),Quarterly_kt!$B36:FC36)*INDEX(Fuel_Properties!$B$3:$IV$14,MATCH("GCV_Petrol_Regular",Fuel_Properties!$B$3:$B$14,0),MATCH(YEAR(CM$9),Fuel_Properties!$B$3:$EI$3,0))/1000</f>
        <v>0</v>
      </c>
      <c r="CN36" s="53">
        <f>SUMPRODUCT(--(CN$9=Quarterly_kt!$B$9:FC$9),Quarterly_kt!$B36:FC36)*INDEX(Fuel_Properties!$B$3:$IV$14,MATCH("GCV_Petrol_Regular",Fuel_Properties!$B$3:$B$14,0),MATCH(YEAR(CN$9),Fuel_Properties!$B$3:$EI$3,0))/1000</f>
        <v>0</v>
      </c>
      <c r="CO36" s="53">
        <f>SUMPRODUCT(--(CO$9=Quarterly_kt!$B$9:FC$9),Quarterly_kt!$B36:FC36)*INDEX(Fuel_Properties!$B$3:$IV$14,MATCH("GCV_Petrol_Regular",Fuel_Properties!$B$3:$B$14,0),MATCH(YEAR(CO$9),Fuel_Properties!$B$3:$EI$3,0))/1000</f>
        <v>0</v>
      </c>
      <c r="CP36" s="53">
        <f>SUMPRODUCT(--(CP$9=Quarterly_kt!$B$9:FC$9),Quarterly_kt!$B36:FC36)*INDEX(Fuel_Properties!$B$3:$IV$14,MATCH("GCV_Petrol_Regular",Fuel_Properties!$B$3:$B$14,0),MATCH(YEAR(CP$9),Fuel_Properties!$B$3:$EI$3,0))/1000</f>
        <v>0</v>
      </c>
      <c r="CQ36" s="53">
        <f>SUMPRODUCT(--(CQ$9=Quarterly_kt!$B$9:FC$9),Quarterly_kt!$B36:FC36)*INDEX(Fuel_Properties!$B$3:$IV$14,MATCH("GCV_Petrol_Regular",Fuel_Properties!$B$3:$B$14,0),MATCH(YEAR(CQ$9),Fuel_Properties!$B$3:$EI$3,0))/1000</f>
        <v>0</v>
      </c>
      <c r="CR36" s="53">
        <f>SUMPRODUCT(--(CR$9=Quarterly_kt!$B$9:FC$9),Quarterly_kt!$B36:FC36)*INDEX(Fuel_Properties!$B$3:$IV$14,MATCH("GCV_Petrol_Regular",Fuel_Properties!$B$3:$B$14,0),MATCH(YEAR(CR$9),Fuel_Properties!$B$3:$EI$3,0))/1000</f>
        <v>0</v>
      </c>
      <c r="CS36" s="53">
        <f>SUMPRODUCT(--(CS$9=Quarterly_kt!$B$9:FC$9),Quarterly_kt!$B36:FC36)*INDEX(Fuel_Properties!$B$3:$IV$14,MATCH("GCV_Petrol_Regular",Fuel_Properties!$B$3:$B$14,0),MATCH(YEAR(CS$9),Fuel_Properties!$B$3:$EI$3,0))/1000</f>
        <v>0</v>
      </c>
      <c r="CT36" s="53">
        <f>SUMPRODUCT(--(CT$9=Quarterly_kt!$B$9:FC$9),Quarterly_kt!$B36:FC36)*INDEX(Fuel_Properties!$B$3:$IV$14,MATCH("GCV_Petrol_Regular",Fuel_Properties!$B$3:$B$14,0),MATCH(YEAR(CT$9),Fuel_Properties!$B$3:$EI$3,0))/1000</f>
        <v>0</v>
      </c>
      <c r="CU36" s="53">
        <f>SUMPRODUCT(--(CU$9=Quarterly_kt!$B$9:FC$9),Quarterly_kt!$B36:FC36)*INDEX(Fuel_Properties!$B$3:$IV$14,MATCH("GCV_Petrol_Regular",Fuel_Properties!$B$3:$B$14,0),MATCH(YEAR(CU$9),Fuel_Properties!$B$3:$EI$3,0))/1000</f>
        <v>4.5704788717848442E-3</v>
      </c>
      <c r="CV36" s="53">
        <f>SUMPRODUCT(--(CV$9=Quarterly_kt!$B$9:FC$9),Quarterly_kt!$B36:FC36)*INDEX(Fuel_Properties!$B$3:$IV$14,MATCH("GCV_Petrol_Regular",Fuel_Properties!$B$3:$B$14,0),MATCH(YEAR(CV$9),Fuel_Properties!$B$3:$EI$3,0))/1000</f>
        <v>0</v>
      </c>
      <c r="CW36" s="53">
        <f>SUMPRODUCT(--(CW$9=Quarterly_kt!$B$9:FC$9),Quarterly_kt!$B36:FC36)*INDEX(Fuel_Properties!$B$3:$IV$14,MATCH("GCV_Petrol_Regular",Fuel_Properties!$B$3:$B$14,0),MATCH(YEAR(CW$9),Fuel_Properties!$B$3:$EI$3,0))/1000</f>
        <v>0</v>
      </c>
      <c r="CX36" s="53">
        <f>SUMPRODUCT(--(CX$9=Quarterly_kt!$B$9:FC$9),Quarterly_kt!$B36:FC36)*INDEX(Fuel_Properties!$B$3:$IV$14,MATCH("GCV_Petrol_Regular",Fuel_Properties!$B$3:$B$14,0),MATCH(YEAR(CX$9),Fuel_Properties!$B$3:$EI$3,0))/1000</f>
        <v>0</v>
      </c>
      <c r="CY36" s="53">
        <f>SUMPRODUCT(--(CY$9=Quarterly_kt!$B$9:FC$9),Quarterly_kt!$B36:FC36)*INDEX(Fuel_Properties!$B$3:$IV$14,MATCH("GCV_Petrol_Regular",Fuel_Properties!$B$3:$B$14,0),MATCH(YEAR(CY$9),Fuel_Properties!$B$3:$EI$3,0))/1000</f>
        <v>0</v>
      </c>
      <c r="CZ36" s="53">
        <f>SUMPRODUCT(--(CZ$9=Quarterly_kt!$B$9:FC$9),Quarterly_kt!$B36:FC36)*INDEX(Fuel_Properties!$B$3:$IV$14,MATCH("GCV_Petrol_Regular",Fuel_Properties!$B$3:$B$14,0),MATCH(YEAR(CZ$9),Fuel_Properties!$B$3:$EI$3,0))/1000</f>
        <v>1.4138197061635291E-4</v>
      </c>
      <c r="DA36" s="53">
        <f>SUMPRODUCT(--(DA$9=Quarterly_kt!$B$9:FC$9),Quarterly_kt!$B36:FC36)*INDEX(Fuel_Properties!$B$3:$IV$14,MATCH("GCV_Petrol_Regular",Fuel_Properties!$B$3:$B$14,0),MATCH(YEAR(DA$9),Fuel_Properties!$B$3:$EI$3,0))/1000</f>
        <v>4.2414591184905867E-4</v>
      </c>
      <c r="DB36" s="53">
        <f>SUMPRODUCT(--(DB$9=Quarterly_kt!$B$9:FC$9),Quarterly_kt!$B36:FC36)*INDEX(Fuel_Properties!$B$3:$IV$14,MATCH("GCV_Petrol_Regular",Fuel_Properties!$B$3:$B$14,0),MATCH(YEAR(DB$9),Fuel_Properties!$B$3:$EI$3,0))/1000</f>
        <v>0</v>
      </c>
      <c r="DC36" s="53">
        <f>SUMPRODUCT(--(DC$9=Quarterly_kt!$B$9:FC$9),Quarterly_kt!$B36:FC36)*INDEX(Fuel_Properties!$B$3:$IV$14,MATCH("GCV_Petrol_Regular",Fuel_Properties!$B$3:$B$14,0),MATCH(YEAR(DC$9),Fuel_Properties!$B$3:$EI$3,0))/1000</f>
        <v>0</v>
      </c>
      <c r="DD36" s="53">
        <f>SUMPRODUCT(--(DD$9=Quarterly_kt!$B$9:FC$9),Quarterly_kt!$B36:FC36)*INDEX(Fuel_Properties!$B$3:$IV$14,MATCH("GCV_Petrol_Regular",Fuel_Properties!$B$3:$B$14,0),MATCH(YEAR(DD$9),Fuel_Properties!$B$3:$EI$3,0))/1000</f>
        <v>0.61407969349331781</v>
      </c>
      <c r="DE36" s="53">
        <f>SUMPRODUCT(--(DE$9=Quarterly_kt!$B$9:FC$9),Quarterly_kt!$B36:FC36)*INDEX(Fuel_Properties!$B$3:$IV$14,MATCH("GCV_Petrol_Regular",Fuel_Properties!$B$3:$B$14,0),MATCH(YEAR(DE$9),Fuel_Properties!$B$3:$EI$3,0))/1000</f>
        <v>1.4137357689202311E-4</v>
      </c>
      <c r="DF36" s="53">
        <f>SUMPRODUCT(--(DF$9=Quarterly_kt!$B$9:FC$9),Quarterly_kt!$B36:FC36)*INDEX(Fuel_Properties!$B$3:$IV$14,MATCH("GCV_Petrol_Regular",Fuel_Properties!$B$3:$B$14,0),MATCH(YEAR(DF$9),Fuel_Properties!$B$3:$EI$3,0))/1000</f>
        <v>0</v>
      </c>
      <c r="DG36" s="53">
        <f>SUMPRODUCT(--(DG$9=Quarterly_kt!$B$9:FC$9),Quarterly_kt!$B36:FC36)*INDEX(Fuel_Properties!$B$3:$IV$14,MATCH("GCV_Petrol_Regular",Fuel_Properties!$B$3:$B$14,0),MATCH(YEAR(DG$9),Fuel_Properties!$B$3:$EI$3,0))/1000</f>
        <v>0</v>
      </c>
      <c r="DH36" s="53">
        <f>SUMPRODUCT(--(DH$9=Quarterly_kt!$B$9:FC$9),Quarterly_kt!$B36:FC36)*INDEX(Fuel_Properties!$B$3:$IV$14,MATCH("GCV_Petrol_Regular",Fuel_Properties!$B$3:$B$14,0),MATCH(YEAR(DH$9),Fuel_Properties!$B$3:$EI$3,0))/1000</f>
        <v>0</v>
      </c>
      <c r="DI36" s="53">
        <f>SUMPRODUCT(--(DI$9=Quarterly_kt!$B$9:FC$9),Quarterly_kt!$B36:FC36)*INDEX(Fuel_Properties!$B$3:$IV$14,MATCH("GCV_Petrol_Regular",Fuel_Properties!$B$3:$B$14,0),MATCH(YEAR(DI$9),Fuel_Properties!$B$3:$EI$3,0))/1000</f>
        <v>0</v>
      </c>
      <c r="DJ36" s="53">
        <f>SUMPRODUCT(--(DJ$9=Quarterly_kt!$B$9:FC$9),Quarterly_kt!$B36:FC36)*INDEX(Fuel_Properties!$B$3:$IV$14,MATCH("GCV_Petrol_Regular",Fuel_Properties!$B$3:$B$14,0),MATCH(YEAR(DJ$9),Fuel_Properties!$B$3:$EI$3,0))/1000</f>
        <v>0</v>
      </c>
      <c r="DK36" s="53">
        <f>SUMPRODUCT(--(DK$9=Quarterly_kt!$B$9:FC$9),Quarterly_kt!$B36:FC36)*INDEX(Fuel_Properties!$B$3:$IV$14,MATCH("GCV_Petrol_Regular",Fuel_Properties!$B$3:$B$14,0),MATCH(YEAR(DK$9),Fuel_Properties!$B$3:$EI$3,0))/1000</f>
        <v>0</v>
      </c>
      <c r="DL36" s="53">
        <f>SUMPRODUCT(--(DL$9=Quarterly_kt!$B$9:FC$9),Quarterly_kt!$B36:FC36)*INDEX(Fuel_Properties!$B$3:$IV$14,MATCH("GCV_Petrol_Regular",Fuel_Properties!$B$3:$B$14,0),MATCH(YEAR(DL$9),Fuel_Properties!$B$3:$EI$3,0))/1000</f>
        <v>0</v>
      </c>
      <c r="DM36" s="53">
        <f>SUMPRODUCT(--(DM$9=Quarterly_kt!$B$9:FC$9),Quarterly_kt!$B36:FC36)*INDEX(Fuel_Properties!$B$3:$IV$14,MATCH("GCV_Petrol_Regular",Fuel_Properties!$B$3:$B$14,0),MATCH(YEAR(DM$9),Fuel_Properties!$B$3:$EI$3,0))/1000</f>
        <v>4.7023270892901814E-2</v>
      </c>
      <c r="DN36" s="53">
        <f>SUMPRODUCT(--(DN$9=Quarterly_kt!$B$9:FC$9),Quarterly_kt!$B36:FC36)*INDEX(Fuel_Properties!$B$3:$IV$14,MATCH("GCV_Petrol_Regular",Fuel_Properties!$B$3:$B$14,0),MATCH(YEAR(DN$9),Fuel_Properties!$B$3:$EI$3,0))/1000</f>
        <v>0</v>
      </c>
      <c r="DO36" s="53">
        <f>SUMPRODUCT(--(DO$9=Quarterly_kt!$B$9:FC$9),Quarterly_kt!$B36:FC36)*INDEX(Fuel_Properties!$B$3:$IV$14,MATCH("GCV_Petrol_Regular",Fuel_Properties!$B$3:$B$14,0),MATCH(YEAR(DO$9),Fuel_Properties!$B$3:$EI$3,0))/1000</f>
        <v>0</v>
      </c>
      <c r="DP36" s="53">
        <f>SUMPRODUCT(--(DP$9=Quarterly_kt!$B$9:FC$9),Quarterly_kt!$B36:FC36)*INDEX(Fuel_Properties!$B$3:$IV$14,MATCH("GCV_Petrol_Regular",Fuel_Properties!$B$3:$B$14,0),MATCH(YEAR(DP$9),Fuel_Properties!$B$3:$EI$3,0))/1000</f>
        <v>0</v>
      </c>
      <c r="DQ36" s="53">
        <f>SUMPRODUCT(--(DQ$9=Quarterly_kt!$B$9:FC$9),Quarterly_kt!$B36:FC36)*INDEX(Fuel_Properties!$B$3:$IV$14,MATCH("GCV_Petrol_Regular",Fuel_Properties!$B$3:$B$14,0),MATCH(YEAR(DQ$9),Fuel_Properties!$B$3:$EI$3,0))/1000</f>
        <v>0</v>
      </c>
      <c r="DR36" s="53">
        <f>SUMPRODUCT(--(DR$9=Quarterly_kt!$B$9:FC$9),Quarterly_kt!$B36:FC36)*INDEX(Fuel_Properties!$B$3:$IV$14,MATCH("GCV_Petrol_Regular",Fuel_Properties!$B$3:$B$14,0),MATCH(YEAR(DR$9),Fuel_Properties!$B$3:$EI$3,0))/1000</f>
        <v>0</v>
      </c>
      <c r="DS36" s="53">
        <f>SUMPRODUCT(--(DS$9=Quarterly_kt!$B$9:FC$9),Quarterly_kt!$B36:FC36)*INDEX(Fuel_Properties!$B$3:$IV$14,MATCH("GCV_Petrol_Regular",Fuel_Properties!$B$3:$B$14,0),MATCH(YEAR(DS$9),Fuel_Properties!$B$3:$EI$3,0))/1000</f>
        <v>0</v>
      </c>
      <c r="DT36" s="53">
        <f>SUMPRODUCT(--(DT$9=Quarterly_kt!$B$9:FC$9),Quarterly_kt!$B36:FC36)*INDEX(Fuel_Properties!$B$3:$IV$14,MATCH("GCV_Petrol_Regular",Fuel_Properties!$B$3:$B$14,0),MATCH(YEAR(DT$9),Fuel_Properties!$B$3:$EI$3,0))/1000</f>
        <v>0</v>
      </c>
      <c r="DU36" s="53">
        <f>SUMPRODUCT(--(DU$9=Quarterly_kt!$B$9:FC$9),Quarterly_kt!$B36:FC36)*INDEX(Fuel_Properties!$B$3:$IV$14,MATCH("GCV_Petrol_Regular",Fuel_Properties!$B$3:$B$14,0),MATCH(YEAR(DU$9),Fuel_Properties!$B$3:$EI$3,0))/1000</f>
        <v>0</v>
      </c>
      <c r="DV36" s="53">
        <f>SUMPRODUCT(--(DV$9=Quarterly_kt!$B$9:FC$9),Quarterly_kt!$B36:FC36)*INDEX(Fuel_Properties!$B$3:$IV$14,MATCH("GCV_Petrol_Regular",Fuel_Properties!$B$3:$B$14,0),MATCH(YEAR(DV$9),Fuel_Properties!$B$3:$EI$3,0))/1000</f>
        <v>0</v>
      </c>
      <c r="DW36" s="53">
        <f>SUMPRODUCT(--(DW$9=Quarterly_kt!$B$9:FC$9),Quarterly_kt!$B36:FC36)*INDEX(Fuel_Properties!$B$3:$IV$14,MATCH("GCV_Petrol_Regular",Fuel_Properties!$B$3:$B$14,0),MATCH(YEAR(DW$9),Fuel_Properties!$B$3:$EI$3,0))/1000</f>
        <v>0</v>
      </c>
      <c r="DX36" s="53">
        <f>SUMPRODUCT(--(DX$9=Quarterly_kt!$B$9:FC$9),Quarterly_kt!$B36:FC36)*INDEX(Fuel_Properties!$B$3:$IV$14,MATCH("GCV_Petrol_Regular",Fuel_Properties!$B$3:$B$14,0),MATCH(YEAR(DX$9),Fuel_Properties!$B$3:$EI$3,0))/1000</f>
        <v>0</v>
      </c>
      <c r="DY36" s="53">
        <f>SUMPRODUCT(--(DY$9=Quarterly_kt!$B$9:FC$9),Quarterly_kt!$B36:FC36)*INDEX(Fuel_Properties!$B$3:$IV$14,MATCH("GCV_Petrol_Regular",Fuel_Properties!$B$3:$B$14,0),MATCH(YEAR(DY$9),Fuel_Properties!$B$3:$EI$3,0))/1000</f>
        <v>0</v>
      </c>
      <c r="DZ36" s="53">
        <f>SUMPRODUCT(--(DZ$9=Quarterly_kt!$B$9:FC$9),Quarterly_kt!$B36:FC36)*INDEX(Fuel_Properties!$B$3:$IV$14,MATCH("GCV_Petrol_Regular",Fuel_Properties!$B$3:$B$14,0),MATCH(YEAR(DZ$9),Fuel_Properties!$B$3:$EI$3,0))/1000</f>
        <v>0</v>
      </c>
      <c r="EA36" s="53">
        <f>SUMPRODUCT(--(EA$9=Quarterly_kt!$B$9:FC$9),Quarterly_kt!$B36:FC36)*INDEX(Fuel_Properties!$B$3:$IV$14,MATCH("GCV_Petrol_Regular",Fuel_Properties!$B$3:$B$14,0),MATCH(YEAR(EA$9),Fuel_Properties!$B$3:$EI$3,0))/1000</f>
        <v>0</v>
      </c>
      <c r="EB36" s="53">
        <f>SUMPRODUCT(--(EB$9=Quarterly_kt!$B$9:FC$9),Quarterly_kt!$B36:FC36)*INDEX(Fuel_Properties!$B$3:$IV$14,MATCH("GCV_Petrol_Regular",Fuel_Properties!$B$3:$B$14,0),MATCH(YEAR(EB$9),Fuel_Properties!$B$3:$EI$3,0))/1000</f>
        <v>0</v>
      </c>
      <c r="EC36" s="53">
        <f>SUMPRODUCT(--(EC$9=Quarterly_kt!$B$9:FC$9),Quarterly_kt!$B36:FC36)*INDEX(Fuel_Properties!$B$3:$IV$14,MATCH("GCV_Petrol_Regular",Fuel_Properties!$B$3:$B$14,0),MATCH(YEAR(EC$9),Fuel_Properties!$B$3:$EI$3,0))/1000</f>
        <v>0</v>
      </c>
      <c r="ED36" s="53">
        <f>SUMPRODUCT(--(ED$9=Quarterly_kt!$B$9:FC$9),Quarterly_kt!$B36:FC36)*INDEX(Fuel_Properties!$B$3:$IV$14,MATCH("GCV_Petrol_Regular",Fuel_Properties!$B$3:$B$14,0),MATCH(YEAR(ED$9),Fuel_Properties!$B$3:$EI$3,0))/1000</f>
        <v>0</v>
      </c>
      <c r="EE36" s="53">
        <f>SUMPRODUCT(--(EE$9=Quarterly_kt!$B$9:FC$9),Quarterly_kt!$B36:FC36)*INDEX(Fuel_Properties!$B$3:$IV$14,MATCH("GCV_Petrol_Regular",Fuel_Properties!$B$3:$B$14,0),MATCH(YEAR(EE$9),Fuel_Properties!$B$3:$EI$3,0))/1000</f>
        <v>0</v>
      </c>
      <c r="EF36" s="53">
        <f>SUMPRODUCT(--(EF$9=Quarterly_kt!$B$9:FC$9),Quarterly_kt!$B36:FC36)*INDEX(Fuel_Properties!$B$3:$IV$14,MATCH("GCV_Petrol_Regular",Fuel_Properties!$B$3:$B$14,0),MATCH(YEAR(EF$9),Fuel_Properties!$B$3:$EI$3,0))/1000</f>
        <v>0</v>
      </c>
      <c r="EG36" s="53">
        <f>SUMPRODUCT(--(EG$9=Quarterly_kt!$B$9:FC$9),Quarterly_kt!$B36:FC36)*INDEX(Fuel_Properties!$B$3:$IV$14,MATCH("GCV_Petrol_Regular",Fuel_Properties!$B$3:$B$14,0),MATCH(YEAR(EG$9),Fuel_Properties!$B$3:$EI$3,0))/1000</f>
        <v>0</v>
      </c>
      <c r="EH36" s="53">
        <f>SUMPRODUCT(--(EH$9=Quarterly_kt!$B$9:FC$9),Quarterly_kt!$B36:FC36)*INDEX(Fuel_Properties!$B$3:$IV$14,MATCH("GCV_Petrol_Regular",Fuel_Properties!$B$3:$B$14,0),MATCH(YEAR(EH$9),Fuel_Properties!$B$3:$EI$3,0))/1000</f>
        <v>0</v>
      </c>
      <c r="EI36" s="53">
        <f>SUMPRODUCT(--(EI$9=Quarterly_kt!$B$9:FC$9),Quarterly_kt!$B36:FC36)*INDEX(Fuel_Properties!$B$3:$IV$14,MATCH("GCV_Petrol_Regular",Fuel_Properties!$B$3:$B$14,0),MATCH(YEAR(EI$9),Fuel_Properties!$B$3:$EI$3,0))/1000</f>
        <v>0</v>
      </c>
      <c r="EJ36" s="53">
        <f>SUMPRODUCT(--(EJ$9=Quarterly_kt!$B$9:FC$9),Quarterly_kt!$B36:FC36)*INDEX(Fuel_Properties!$B$3:$IV$14,MATCH("GCV_Petrol_Regular",Fuel_Properties!$B$3:$B$14,0),MATCH(YEAR(EJ$9),Fuel_Properties!$B$3:$EI$3,0))/1000</f>
        <v>0</v>
      </c>
      <c r="EK36" s="53">
        <f>SUMPRODUCT(--(EK$9=Quarterly_kt!$B$9:FC$9),Quarterly_kt!$B36:FC36)*INDEX(Fuel_Properties!$B$3:$IV$14,MATCH("GCV_Petrol_Regular",Fuel_Properties!$B$3:$B$14,0),MATCH(YEAR(EK$9),Fuel_Properties!$B$3:$EI$3,0))/1000</f>
        <v>0</v>
      </c>
      <c r="EL36" s="53">
        <f>SUMPRODUCT(--(EL$9=Quarterly_kt!$B$9:FC$9),Quarterly_kt!$B36:FC36)*INDEX(Fuel_Properties!$B$3:$IV$14,MATCH("GCV_Petrol_Regular",Fuel_Properties!$B$3:$B$14,0),MATCH(YEAR(EL$9),Fuel_Properties!$B$3:$EI$3,0))/1000</f>
        <v>0</v>
      </c>
      <c r="EM36" s="53">
        <f>SUMPRODUCT(--(EM$9=Quarterly_kt!$B$9:FC$9),Quarterly_kt!$B36:FC36)*INDEX(Fuel_Properties!$B$3:$IV$14,MATCH("GCV_Petrol_Regular",Fuel_Properties!$B$3:$B$14,0),MATCH(YEAR(EM$9),Fuel_Properties!$B$3:$EI$3,0))/1000</f>
        <v>0</v>
      </c>
      <c r="EN36" s="53">
        <f>SUMPRODUCT(--(EN$9=Quarterly_kt!$B$9:FC$9),Quarterly_kt!$B36:FC36)*INDEX(Fuel_Properties!$B$3:$IV$14,MATCH("GCV_Petrol_Regular",Fuel_Properties!$B$3:$B$14,0),MATCH(YEAR(EN$9),Fuel_Properties!$B$3:$EI$3,0))/1000</f>
        <v>0</v>
      </c>
      <c r="EO36" s="53">
        <f>SUMPRODUCT(--(EO$9=Quarterly_kt!$B$9:FC$9),Quarterly_kt!$B36:FC36)*INDEX(Fuel_Properties!$B$3:$IV$14,MATCH("GCV_Petrol_Regular",Fuel_Properties!$B$3:$B$14,0),MATCH(YEAR(EO$9),Fuel_Properties!$B$3:$EI$3,0))/1000</f>
        <v>0.239297892639037</v>
      </c>
      <c r="EP36" s="53">
        <f>SUMPRODUCT(--(EP$9=Quarterly_kt!$B$9:FC$9),Quarterly_kt!$B36:FC36)*INDEX(Fuel_Properties!$B$3:$IV$14,MATCH("GCV_Petrol_Regular",Fuel_Properties!$B$3:$B$14,0),MATCH(YEAR(EP$9),Fuel_Properties!$B$3:$EI$3,0))/1000</f>
        <v>0</v>
      </c>
      <c r="EQ36" s="53">
        <f>SUMPRODUCT(--(EQ$9=Quarterly_kt!$B$9:FC$9),Quarterly_kt!$B36:FC36)*INDEX(Fuel_Properties!$B$3:$IV$14,MATCH("GCV_Petrol_Regular",Fuel_Properties!$B$3:$B$14,0),MATCH(YEAR(EQ$9),Fuel_Properties!$B$3:$EI$3,0))/1000</f>
        <v>0</v>
      </c>
      <c r="ER36" s="53">
        <f>SUMPRODUCT(--(ER$9=Quarterly_kt!$B$9:FC$9),Quarterly_kt!$B36:FC36)*INDEX(Fuel_Properties!$B$3:$IV$14,MATCH("GCV_Petrol_Regular",Fuel_Properties!$B$3:$B$14,0),MATCH(YEAR(ER$9),Fuel_Properties!$B$3:$EI$3,0))/1000</f>
        <v>0</v>
      </c>
      <c r="ES36" s="53">
        <f>SUMPRODUCT(--(ES$9=Quarterly_kt!$B$9:FC$9),Quarterly_kt!$B36:FC36)*INDEX(Fuel_Properties!$B$3:$IV$14,MATCH("GCV_Petrol_Regular",Fuel_Properties!$B$3:$B$14,0),MATCH(YEAR(ES$9),Fuel_Properties!$B$3:$EI$3,0))/1000</f>
        <v>0</v>
      </c>
      <c r="ET36" s="53">
        <f>SUMPRODUCT(--(ET$9=Quarterly_kt!$B$9:FC$9),Quarterly_kt!$B36:FC36)*INDEX(Fuel_Properties!$B$3:$IV$14,MATCH("GCV_Petrol_Regular",Fuel_Properties!$B$3:$B$14,0),MATCH(YEAR(ET$9),Fuel_Properties!$B$3:$EI$3,0))/1000</f>
        <v>0</v>
      </c>
      <c r="EU36" s="53">
        <f>SUMPRODUCT(--(EU$9=Quarterly_kt!$B$9:FC$9),Quarterly_kt!$B36:FC36)*INDEX(Fuel_Properties!$B$3:$IV$14,MATCH("GCV_Petrol_Regular",Fuel_Properties!$B$3:$B$14,0),MATCH(YEAR(EU$9),Fuel_Properties!$B$3:$EI$3,0))/1000</f>
        <v>0</v>
      </c>
      <c r="EV36" s="53">
        <f>SUMPRODUCT(--(EV$9=Quarterly_kt!$B$9:FC$9),Quarterly_kt!$B36:FC36)*INDEX(Fuel_Properties!$B$3:$IV$14,MATCH("GCV_Petrol_Regular",Fuel_Properties!$B$3:$B$14,0),MATCH(YEAR(EV$9),Fuel_Properties!$B$3:$EI$3,0))/1000</f>
        <v>0</v>
      </c>
      <c r="EW36" s="53">
        <f>SUMPRODUCT(--(EW$9=Quarterly_kt!$B$9:FC$9),Quarterly_kt!$B36:FC36)*INDEX(Fuel_Properties!$B$3:$IV$14,MATCH("GCV_Petrol_Regular",Fuel_Properties!$B$3:$B$14,0),MATCH(YEAR(EW$9),Fuel_Properties!$B$3:$EI$3,0))/1000</f>
        <v>0</v>
      </c>
      <c r="EX36" s="53">
        <f>SUMPRODUCT(--(EX$9=Quarterly_kt!$B$9:FC$9),Quarterly_kt!$B36:FC36)*INDEX(Fuel_Properties!$B$3:$IV$14,MATCH("GCV_Petrol_Regular",Fuel_Properties!$B$3:$B$14,0),MATCH(YEAR(EX$9),Fuel_Properties!$B$3:$EI$3,0))/1000</f>
        <v>0</v>
      </c>
      <c r="EY36" s="53">
        <f>SUMPRODUCT(--(EY$9=Quarterly_kt!$B$9:FC$9),Quarterly_kt!$B36:FC36)*INDEX(Fuel_Properties!$B$3:$IV$14,MATCH("GCV_Petrol_Regular",Fuel_Properties!$B$3:$B$14,0),MATCH(YEAR(EY$9),Fuel_Properties!$B$3:$EI$3,0))/1000</f>
        <v>0</v>
      </c>
      <c r="EZ36" s="53">
        <f>SUMPRODUCT(--(EZ$9=Quarterly_kt!$B$9:FC$9),Quarterly_kt!$B36:FC36)*INDEX(Fuel_Properties!$B$3:$IV$14,MATCH("GCV_Petrol_Regular",Fuel_Properties!$B$3:$B$14,0),MATCH(YEAR(EZ$9),Fuel_Properties!$B$3:$EI$3,0))/1000</f>
        <v>0</v>
      </c>
      <c r="FA36" s="53">
        <f>SUMPRODUCT(--(FA$9=Quarterly_kt!$B$9:FC$9),Quarterly_kt!$B36:FC36)*INDEX(Fuel_Properties!$B$3:$IV$14,MATCH("GCV_Petrol_Regular",Fuel_Properties!$B$3:$B$14,0),MATCH(YEAR(FA$9),Fuel_Properties!$B$3:$EI$3,0))/1000</f>
        <v>0</v>
      </c>
      <c r="FB36" s="53">
        <f>SUMPRODUCT(--(FB$9=Quarterly_kt!$B$9:FC$9),Quarterly_kt!$B36:FC36)*INDEX(Fuel_Properties!$B$3:$IV$14,MATCH("GCV_Petrol_Regular",Fuel_Properties!$B$3:$B$14,0),MATCH(YEAR(FB$9),Fuel_Properties!$B$3:$EI$3,0))/1000</f>
        <v>0</v>
      </c>
      <c r="FC36" s="53">
        <f>SUMPRODUCT(--(FC$9=Quarterly_kt!$B$9:FC$9),Quarterly_kt!$B36:FC36)*INDEX(Fuel_Properties!$B$3:$IV$14,MATCH("GCV_Petrol_Regular",Fuel_Properties!$B$3:$B$14,0),MATCH(YEAR(FC$9),Fuel_Properties!$B$3:$EI$3,0))/1000</f>
        <v>0</v>
      </c>
      <c r="FD36" s="53">
        <f>SUMPRODUCT(--(FD$9=Quarterly_kt!$B$9:FD$9),Quarterly_kt!$B36:FD36)*INDEX(Fuel_Properties!$B$3:$IV$14,MATCH("GCV_Petrol_Regular",Fuel_Properties!$B$3:$B$14,0),MATCH(YEAR(FD$9),Fuel_Properties!$B$3:$EI$3,0))/1000</f>
        <v>0</v>
      </c>
      <c r="FE36" s="53">
        <f>SUMPRODUCT(--(FE$9=Quarterly_kt!$B$9:FE$9),Quarterly_kt!$B36:FE36)*INDEX(Fuel_Properties!$B$3:$IV$14,MATCH("GCV_Petrol_Regular",Fuel_Properties!$B$3:$B$14,0),MATCH(YEAR(FE$9),Fuel_Properties!$B$3:$EI$3,0))/1000</f>
        <v>0</v>
      </c>
      <c r="FF36" s="53">
        <f>SUMPRODUCT(--(FF$9=Quarterly_kt!$B$9:FF$9),Quarterly_kt!$B36:FF36)*INDEX(Fuel_Properties!$B$3:$IV$14,MATCH("GCV_Petrol_Regular",Fuel_Properties!$B$3:$B$14,0),MATCH(YEAR(FF$9),Fuel_Properties!$B$3:$EI$3,0))/1000</f>
        <v>0</v>
      </c>
      <c r="FG36" s="53">
        <f>SUMPRODUCT(--(FG$9=Quarterly_kt!$B$9:FG$9),Quarterly_kt!$B36:FG36)*INDEX(Fuel_Properties!$B$3:$IV$14,MATCH("GCV_Petrol_Regular",Fuel_Properties!$B$3:$B$14,0),MATCH(YEAR(FG$9),Fuel_Properties!$B$3:$EI$3,0))/1000</f>
        <v>0</v>
      </c>
      <c r="FH36" s="53">
        <f>SUMPRODUCT(--(FH$9=Quarterly_kt!$B$9:FH$9),Quarterly_kt!$B36:FH36)*INDEX(Fuel_Properties!$B$3:$IV$14,MATCH("GCV_Petrol_Regular",Fuel_Properties!$B$3:$B$14,0),MATCH(YEAR(FH$9),Fuel_Properties!$B$3:$EI$3,0))/1000</f>
        <v>0</v>
      </c>
      <c r="FI36" s="53">
        <f>SUMPRODUCT(--(FI$9=Quarterly_kt!$B$9:FI$9),Quarterly_kt!$B36:FI36)*INDEX(Fuel_Properties!$B$3:$IV$14,MATCH("GCV_Petrol_Regular",Fuel_Properties!$B$3:$B$14,0),MATCH(YEAR(FI$9),Fuel_Properties!$B$3:$EI$3,0))/1000</f>
        <v>0</v>
      </c>
      <c r="FJ36" s="53">
        <f>SUMPRODUCT(--(FJ$9=Quarterly_kt!$B$9:FJ$9),Quarterly_kt!$B36:FJ36)*INDEX(Fuel_Properties!$B$3:$IV$14,MATCH("GCV_Petrol_Regular",Fuel_Properties!$B$3:$B$14,0),MATCH(YEAR(FJ$9),Fuel_Properties!$B$3:$EI$3,0))/1000</f>
        <v>0</v>
      </c>
      <c r="FK36" s="53">
        <f>SUMPRODUCT(--(FK$9=Quarterly_kt!$B$9:FK$9),Quarterly_kt!$B36:FK36)*INDEX(Fuel_Properties!$B$3:$IV$14,MATCH("GCV_Petrol_Regular",Fuel_Properties!$B$3:$B$14,0),MATCH(YEAR(FK$9),Fuel_Properties!$B$3:$EI$3,0))/1000</f>
        <v>0</v>
      </c>
      <c r="FL36" s="53">
        <f>SUMPRODUCT(--(FL$9=Quarterly_kt!$B$9:FL$9),Quarterly_kt!$B36:FL36)*INDEX(Fuel_Properties!$B$3:$IV$14,MATCH("GCV_Petrol_Regular",Fuel_Properties!$B$3:$B$14,0),MATCH(YEAR(FL$9),Fuel_Properties!$B$3:$EI$3,0))/1000</f>
        <v>0</v>
      </c>
      <c r="FM36" s="53">
        <f>SUMPRODUCT(--(FM$9=Quarterly_kt!$B$9:FN$9),Quarterly_kt!$B36:FN36)*INDEX(Fuel_Properties!$B$3:$IV$14,MATCH("GCV_Petrol_Regular",Fuel_Properties!$B$3:$B$14,0),MATCH(YEAR(FM$9),Fuel_Properties!$B$3:$EI$3,0))/1000</f>
        <v>0</v>
      </c>
      <c r="FN36" s="53">
        <f>SUMPRODUCT(--(FN$9=Quarterly_kt!$B$9:FN$9),Quarterly_kt!$B36:FN36)*INDEX(Fuel_Properties!$B$3:$IV$14,MATCH("GCV_Petrol_Regular",Fuel_Properties!$B$3:$B$14,0),MATCH(YEAR(FN$9),Fuel_Properties!$B$3:$EI$3,0))/1000</f>
        <v>0</v>
      </c>
      <c r="FO36" s="53">
        <f>SUMPRODUCT(--(FO$9=Quarterly_kt!$B$9:FO$9),Quarterly_kt!$B36:FO36)*INDEX(Fuel_Properties!$B$3:$IV$14,MATCH("GCV_Petrol_Regular",Fuel_Properties!$B$3:$B$14,0),MATCH(YEAR(FO$9),Fuel_Properties!$B$3:$EI$3,0))/1000</f>
        <v>0</v>
      </c>
      <c r="FP36" s="53">
        <f>SUMPRODUCT(--(FP$9=Quarterly_kt!$B$9:FP$9),Quarterly_kt!$B36:FP36)*INDEX(Fuel_Properties!$B$3:$IV$14,MATCH("GCV_Petrol_Regular",Fuel_Properties!$B$3:$B$14,0),MATCH(YEAR(FP$9),Fuel_Properties!$B$3:$EI$3,0))/1000</f>
        <v>0</v>
      </c>
      <c r="FQ36" s="53">
        <f>SUMPRODUCT(--(FQ$9=Quarterly_kt!$B$9:FQ$9),Quarterly_kt!$B36:FQ36)*INDEX(Fuel_Properties!$B$3:$IV$14,MATCH("GCV_Petrol_Regular",Fuel_Properties!$B$3:$B$14,0),MATCH(YEAR(FQ$9),Fuel_Properties!$B$3:$EI$3,0))/1000</f>
        <v>0</v>
      </c>
      <c r="FR36" s="53">
        <f>SUMPRODUCT(--(FR$9=Quarterly_kt!$B$9:FR$9),Quarterly_kt!$B36:FR36)*INDEX(Fuel_Properties!$B$3:$IV$14,MATCH("GCV_Petrol_Regular",Fuel_Properties!$B$3:$B$14,0),MATCH(YEAR(FR$9),Fuel_Properties!$B$3:$EI$3,0))/1000</f>
        <v>0</v>
      </c>
      <c r="FS36" s="53">
        <f>SUMPRODUCT(--(FS$9=Quarterly_kt!$B$9:FS$9),Quarterly_kt!$B36:FS36)*INDEX(Fuel_Properties!$B$3:$IV$14,MATCH("GCV_Petrol_Regular",Fuel_Properties!$B$3:$B$14,0),MATCH(YEAR(FS$9),Fuel_Properties!$B$3:$EI$3,0))/1000</f>
        <v>0</v>
      </c>
      <c r="FT36" s="53">
        <f>SUMPRODUCT(--(FT$9=Quarterly_kt!$B$9:FT$9),Quarterly_kt!$B36:FT36)*INDEX(Fuel_Properties!$B$3:$IV$14,MATCH("GCV_Petrol_Regular",Fuel_Properties!$B$3:$B$14,0),MATCH(YEAR(FT$9),Fuel_Properties!$B$3:$EI$3,0))/1000</f>
        <v>1.7024573595675878</v>
      </c>
      <c r="FU36" s="53">
        <f>SUMPRODUCT(--(FU$9=Quarterly_kt!$B$9:FU$9),Quarterly_kt!$B36:FU36)*INDEX(Fuel_Properties!$B$3:$IV$14,MATCH("GCV_Petrol_Regular",Fuel_Properties!$B$3:$B$14,0),MATCH(YEAR(FU$9),Fuel_Properties!$B$3:$EI$3,0))/1000</f>
        <v>0</v>
      </c>
      <c r="FV36" s="53">
        <f>SUMPRODUCT(--(FV$9=Quarterly_kt!$B$9:FV$9),Quarterly_kt!$B36:FV36)*INDEX(Fuel_Properties!$B$3:$IV$14,MATCH("GCV_Petrol_Regular",Fuel_Properties!$B$3:$B$14,0),MATCH(YEAR(FV$9),Fuel_Properties!$B$3:$EI$3,0))/1000</f>
        <v>0</v>
      </c>
      <c r="FW36" s="18"/>
      <c r="FX36" s="117"/>
      <c r="FY36" s="18"/>
    </row>
    <row r="37" spans="1:181" ht="17.25" x14ac:dyDescent="0.25">
      <c r="A37" s="50" t="s">
        <v>102</v>
      </c>
      <c r="B37" s="53">
        <f>SUMPRODUCT(--(B$9=Quarterly_kt!$B$9:FC$9),Quarterly_kt!$B37:FC37)*INDEX(Fuel_Properties!$B$3:$IV$14,MATCH("GCV_Petrol_Premium",Fuel_Properties!$B$3:$B$14,0),MATCH(YEAR(B$9),Fuel_Properties!$B$3:$EI$3,0))/1000</f>
        <v>0</v>
      </c>
      <c r="C37" s="53">
        <f>SUMPRODUCT(--(C$9=Quarterly_kt!$B$9:FC$9),Quarterly_kt!$B37:FC37)*INDEX(Fuel_Properties!$B$3:$IV$14,MATCH("GCV_Petrol_Premium",Fuel_Properties!$B$3:$B$14,0),MATCH(YEAR(C$9),Fuel_Properties!$B$3:$EI$3,0))/1000</f>
        <v>0</v>
      </c>
      <c r="D37" s="53">
        <f>SUMPRODUCT(--(D$9=Quarterly_kt!$B$9:FC$9),Quarterly_kt!$B37:FC37)*INDEX(Fuel_Properties!$B$3:$IV$14,MATCH("GCV_Petrol_Premium",Fuel_Properties!$B$3:$B$14,0),MATCH(YEAR(D$9),Fuel_Properties!$B$3:$EI$3,0))/1000</f>
        <v>0</v>
      </c>
      <c r="E37" s="53">
        <f>SUMPRODUCT(--(E$9=Quarterly_kt!$B$9:FC$9),Quarterly_kt!$B37:FC37)*INDEX(Fuel_Properties!$B$3:$IV$14,MATCH("GCV_Petrol_Premium",Fuel_Properties!$B$3:$B$14,0),MATCH(YEAR(E$9),Fuel_Properties!$B$3:$EI$3,0))/1000</f>
        <v>0</v>
      </c>
      <c r="F37" s="53">
        <f>SUMPRODUCT(--(F$9=Quarterly_kt!$B$9:FC$9),Quarterly_kt!$B37:FC37)*INDEX(Fuel_Properties!$B$3:$IV$14,MATCH("GCV_Petrol_Premium",Fuel_Properties!$B$3:$B$14,0),MATCH(YEAR(F$9),Fuel_Properties!$B$3:$EI$3,0))/1000</f>
        <v>0</v>
      </c>
      <c r="G37" s="53">
        <f>SUMPRODUCT(--(G$9=Quarterly_kt!$B$9:FC$9),Quarterly_kt!$B37:FC37)*INDEX(Fuel_Properties!$B$3:$IV$14,MATCH("GCV_Petrol_Premium",Fuel_Properties!$B$3:$B$14,0),MATCH(YEAR(G$9),Fuel_Properties!$B$3:$EI$3,0))/1000</f>
        <v>0</v>
      </c>
      <c r="H37" s="53">
        <f>SUMPRODUCT(--(H$9=Quarterly_kt!$B$9:FC$9),Quarterly_kt!$B37:FC37)*INDEX(Fuel_Properties!$B$3:$IV$14,MATCH("GCV_Petrol_Premium",Fuel_Properties!$B$3:$B$14,0),MATCH(YEAR(H$9),Fuel_Properties!$B$3:$EI$3,0))/1000</f>
        <v>0</v>
      </c>
      <c r="I37" s="53">
        <f>SUMPRODUCT(--(I$9=Quarterly_kt!$B$9:FC$9),Quarterly_kt!$B37:FC37)*INDEX(Fuel_Properties!$B$3:$IV$14,MATCH("GCV_Petrol_Premium",Fuel_Properties!$B$3:$B$14,0),MATCH(YEAR(I$9),Fuel_Properties!$B$3:$EI$3,0))/1000</f>
        <v>0</v>
      </c>
      <c r="J37" s="53">
        <f>SUMPRODUCT(--(J$9=Quarterly_kt!$B$9:FC$9),Quarterly_kt!$B37:FC37)*INDEX(Fuel_Properties!$B$3:$IV$14,MATCH("GCV_Petrol_Premium",Fuel_Properties!$B$3:$B$14,0),MATCH(YEAR(J$9),Fuel_Properties!$B$3:$EI$3,0))/1000</f>
        <v>0</v>
      </c>
      <c r="K37" s="53">
        <f>SUMPRODUCT(--(K$9=Quarterly_kt!$B$9:FC$9),Quarterly_kt!$B37:FC37)*INDEX(Fuel_Properties!$B$3:$IV$14,MATCH("GCV_Petrol_Premium",Fuel_Properties!$B$3:$B$14,0),MATCH(YEAR(K$9),Fuel_Properties!$B$3:$EI$3,0))/1000</f>
        <v>0</v>
      </c>
      <c r="L37" s="53">
        <f>SUMPRODUCT(--(L$9=Quarterly_kt!$B$9:FC$9),Quarterly_kt!$B37:FC37)*INDEX(Fuel_Properties!$B$3:$IV$14,MATCH("GCV_Petrol_Premium",Fuel_Properties!$B$3:$B$14,0),MATCH(YEAR(L$9),Fuel_Properties!$B$3:$EI$3,0))/1000</f>
        <v>0</v>
      </c>
      <c r="M37" s="53">
        <f>SUMPRODUCT(--(M$9=Quarterly_kt!$B$9:FC$9),Quarterly_kt!$B37:FC37)*INDEX(Fuel_Properties!$B$3:$IV$14,MATCH("GCV_Petrol_Premium",Fuel_Properties!$B$3:$B$14,0),MATCH(YEAR(M$9),Fuel_Properties!$B$3:$EI$3,0))/1000</f>
        <v>0</v>
      </c>
      <c r="N37" s="53">
        <f>SUMPRODUCT(--(N$9=Quarterly_kt!$B$9:FC$9),Quarterly_kt!$B37:FC37)*INDEX(Fuel_Properties!$B$3:$IV$14,MATCH("GCV_Petrol_Premium",Fuel_Properties!$B$3:$B$14,0),MATCH(YEAR(N$9),Fuel_Properties!$B$3:$EI$3,0))/1000</f>
        <v>0</v>
      </c>
      <c r="O37" s="53">
        <f>SUMPRODUCT(--(O$9=Quarterly_kt!$B$9:FC$9),Quarterly_kt!$B37:FC37)*INDEX(Fuel_Properties!$B$3:$IV$14,MATCH("GCV_Petrol_Premium",Fuel_Properties!$B$3:$B$14,0),MATCH(YEAR(O$9),Fuel_Properties!$B$3:$EI$3,0))/1000</f>
        <v>0</v>
      </c>
      <c r="P37" s="53">
        <f>SUMPRODUCT(--(P$9=Quarterly_kt!$B$9:FC$9),Quarterly_kt!$B37:FC37)*INDEX(Fuel_Properties!$B$3:$IV$14,MATCH("GCV_Petrol_Premium",Fuel_Properties!$B$3:$B$14,0),MATCH(YEAR(P$9),Fuel_Properties!$B$3:$EI$3,0))/1000</f>
        <v>0</v>
      </c>
      <c r="Q37" s="53">
        <f>SUMPRODUCT(--(Q$9=Quarterly_kt!$B$9:FC$9),Quarterly_kt!$B37:FC37)*INDEX(Fuel_Properties!$B$3:$IV$14,MATCH("GCV_Petrol_Premium",Fuel_Properties!$B$3:$B$14,0),MATCH(YEAR(Q$9),Fuel_Properties!$B$3:$EI$3,0))/1000</f>
        <v>0</v>
      </c>
      <c r="R37" s="53">
        <f>SUMPRODUCT(--(R$9=Quarterly_kt!$B$9:FC$9),Quarterly_kt!$B37:FC37)*INDEX(Fuel_Properties!$B$3:$IV$14,MATCH("GCV_Petrol_Premium",Fuel_Properties!$B$3:$B$14,0),MATCH(YEAR(R$9),Fuel_Properties!$B$3:$EI$3,0))/1000</f>
        <v>0</v>
      </c>
      <c r="S37" s="53">
        <f>SUMPRODUCT(--(S$9=Quarterly_kt!$B$9:FC$9),Quarterly_kt!$B37:FC37)*INDEX(Fuel_Properties!$B$3:$IV$14,MATCH("GCV_Petrol_Premium",Fuel_Properties!$B$3:$B$14,0),MATCH(YEAR(S$9),Fuel_Properties!$B$3:$EI$3,0))/1000</f>
        <v>0</v>
      </c>
      <c r="T37" s="53">
        <f>SUMPRODUCT(--(T$9=Quarterly_kt!$B$9:FC$9),Quarterly_kt!$B37:FC37)*INDEX(Fuel_Properties!$B$3:$IV$14,MATCH("GCV_Petrol_Premium",Fuel_Properties!$B$3:$B$14,0),MATCH(YEAR(T$9),Fuel_Properties!$B$3:$EI$3,0))/1000</f>
        <v>0</v>
      </c>
      <c r="U37" s="53">
        <f>SUMPRODUCT(--(U$9=Quarterly_kt!$B$9:FC$9),Quarterly_kt!$B37:FC37)*INDEX(Fuel_Properties!$B$3:$IV$14,MATCH("GCV_Petrol_Premium",Fuel_Properties!$B$3:$B$14,0),MATCH(YEAR(U$9),Fuel_Properties!$B$3:$EI$3,0))/1000</f>
        <v>0</v>
      </c>
      <c r="V37" s="53">
        <f>SUMPRODUCT(--(V$9=Quarterly_kt!$B$9:FC$9),Quarterly_kt!$B37:FC37)*INDEX(Fuel_Properties!$B$3:$IV$14,MATCH("GCV_Petrol_Premium",Fuel_Properties!$B$3:$B$14,0),MATCH(YEAR(V$9),Fuel_Properties!$B$3:$EI$3,0))/1000</f>
        <v>0</v>
      </c>
      <c r="W37" s="53">
        <f>SUMPRODUCT(--(W$9=Quarterly_kt!$B$9:FC$9),Quarterly_kt!$B37:FC37)*INDEX(Fuel_Properties!$B$3:$IV$14,MATCH("GCV_Petrol_Premium",Fuel_Properties!$B$3:$B$14,0),MATCH(YEAR(W$9),Fuel_Properties!$B$3:$EI$3,0))/1000</f>
        <v>0</v>
      </c>
      <c r="X37" s="53">
        <f>SUMPRODUCT(--(X$9=Quarterly_kt!$B$9:FC$9),Quarterly_kt!$B37:FC37)*INDEX(Fuel_Properties!$B$3:$IV$14,MATCH("GCV_Petrol_Premium",Fuel_Properties!$B$3:$B$14,0),MATCH(YEAR(X$9),Fuel_Properties!$B$3:$EI$3,0))/1000</f>
        <v>0</v>
      </c>
      <c r="Y37" s="53">
        <f>SUMPRODUCT(--(Y$9=Quarterly_kt!$B$9:FC$9),Quarterly_kt!$B37:FC37)*INDEX(Fuel_Properties!$B$3:$IV$14,MATCH("GCV_Petrol_Premium",Fuel_Properties!$B$3:$B$14,0),MATCH(YEAR(Y$9),Fuel_Properties!$B$3:$EI$3,0))/1000</f>
        <v>0</v>
      </c>
      <c r="Z37" s="53">
        <f>SUMPRODUCT(--(Z$9=Quarterly_kt!$B$9:FC$9),Quarterly_kt!$B37:FC37)*INDEX(Fuel_Properties!$B$3:$IV$14,MATCH("GCV_Petrol_Premium",Fuel_Properties!$B$3:$B$14,0),MATCH(YEAR(Z$9),Fuel_Properties!$B$3:$EI$3,0))/1000</f>
        <v>0</v>
      </c>
      <c r="AA37" s="53">
        <f>SUMPRODUCT(--(AA$9=Quarterly_kt!$B$9:FC$9),Quarterly_kt!$B37:FC37)*INDEX(Fuel_Properties!$B$3:$IV$14,MATCH("GCV_Petrol_Premium",Fuel_Properties!$B$3:$B$14,0),MATCH(YEAR(AA$9),Fuel_Properties!$B$3:$EI$3,0))/1000</f>
        <v>0</v>
      </c>
      <c r="AB37" s="53">
        <f>SUMPRODUCT(--(AB$9=Quarterly_kt!$B$9:FC$9),Quarterly_kt!$B37:FC37)*INDEX(Fuel_Properties!$B$3:$IV$14,MATCH("GCV_Petrol_Premium",Fuel_Properties!$B$3:$B$14,0),MATCH(YEAR(AB$9),Fuel_Properties!$B$3:$EI$3,0))/1000</f>
        <v>0</v>
      </c>
      <c r="AC37" s="53">
        <f>SUMPRODUCT(--(AC$9=Quarterly_kt!$B$9:FC$9),Quarterly_kt!$B37:FC37)*INDEX(Fuel_Properties!$B$3:$IV$14,MATCH("GCV_Petrol_Premium",Fuel_Properties!$B$3:$B$14,0),MATCH(YEAR(AC$9),Fuel_Properties!$B$3:$EI$3,0))/1000</f>
        <v>0</v>
      </c>
      <c r="AD37" s="53">
        <f>SUMPRODUCT(--(AD$9=Quarterly_kt!$B$9:FC$9),Quarterly_kt!$B37:FC37)*INDEX(Fuel_Properties!$B$3:$IV$14,MATCH("GCV_Petrol_Premium",Fuel_Properties!$B$3:$B$14,0),MATCH(YEAR(AD$9),Fuel_Properties!$B$3:$EI$3,0))/1000</f>
        <v>0</v>
      </c>
      <c r="AE37" s="53">
        <f>SUMPRODUCT(--(AE$9=Quarterly_kt!$B$9:FC$9),Quarterly_kt!$B37:FC37)*INDEX(Fuel_Properties!$B$3:$IV$14,MATCH("GCV_Petrol_Premium",Fuel_Properties!$B$3:$B$14,0),MATCH(YEAR(AE$9),Fuel_Properties!$B$3:$EI$3,0))/1000</f>
        <v>0</v>
      </c>
      <c r="AF37" s="53">
        <f>SUMPRODUCT(--(AF$9=Quarterly_kt!$B$9:FC$9),Quarterly_kt!$B37:FC37)*INDEX(Fuel_Properties!$B$3:$IV$14,MATCH("GCV_Petrol_Premium",Fuel_Properties!$B$3:$B$14,0),MATCH(YEAR(AF$9),Fuel_Properties!$B$3:$EI$3,0))/1000</f>
        <v>0</v>
      </c>
      <c r="AG37" s="53">
        <f>SUMPRODUCT(--(AG$9=Quarterly_kt!$B$9:FC$9),Quarterly_kt!$B37:FC37)*INDEX(Fuel_Properties!$B$3:$IV$14,MATCH("GCV_Petrol_Premium",Fuel_Properties!$B$3:$B$14,0),MATCH(YEAR(AG$9),Fuel_Properties!$B$3:$EI$3,0))/1000</f>
        <v>0</v>
      </c>
      <c r="AH37" s="53">
        <f>SUMPRODUCT(--(AH$9=Quarterly_kt!$B$9:FC$9),Quarterly_kt!$B37:FC37)*INDEX(Fuel_Properties!$B$3:$IV$14,MATCH("GCV_Petrol_Premium",Fuel_Properties!$B$3:$B$14,0),MATCH(YEAR(AH$9),Fuel_Properties!$B$3:$EI$3,0))/1000</f>
        <v>0</v>
      </c>
      <c r="AI37" s="53">
        <f>SUMPRODUCT(--(AI$9=Quarterly_kt!$B$9:FC$9),Quarterly_kt!$B37:FC37)*INDEX(Fuel_Properties!$B$3:$IV$14,MATCH("GCV_Petrol_Premium",Fuel_Properties!$B$3:$B$14,0),MATCH(YEAR(AI$9),Fuel_Properties!$B$3:$EI$3,0))/1000</f>
        <v>0</v>
      </c>
      <c r="AJ37" s="53">
        <f>SUMPRODUCT(--(AJ$9=Quarterly_kt!$B$9:FC$9),Quarterly_kt!$B37:FC37)*INDEX(Fuel_Properties!$B$3:$IV$14,MATCH("GCV_Petrol_Premium",Fuel_Properties!$B$3:$B$14,0),MATCH(YEAR(AJ$9),Fuel_Properties!$B$3:$EI$3,0))/1000</f>
        <v>0</v>
      </c>
      <c r="AK37" s="53">
        <f>SUMPRODUCT(--(AK$9=Quarterly_kt!$B$9:FC$9),Quarterly_kt!$B37:FC37)*INDEX(Fuel_Properties!$B$3:$IV$14,MATCH("GCV_Petrol_Premium",Fuel_Properties!$B$3:$B$14,0),MATCH(YEAR(AK$9),Fuel_Properties!$B$3:$EI$3,0))/1000</f>
        <v>0</v>
      </c>
      <c r="AL37" s="53">
        <f>SUMPRODUCT(--(AL$9=Quarterly_kt!$B$9:FC$9),Quarterly_kt!$B37:FC37)*INDEX(Fuel_Properties!$B$3:$IV$14,MATCH("GCV_Petrol_Premium",Fuel_Properties!$B$3:$B$14,0),MATCH(YEAR(AL$9),Fuel_Properties!$B$3:$EI$3,0))/1000</f>
        <v>0</v>
      </c>
      <c r="AM37" s="53">
        <f>SUMPRODUCT(--(AM$9=Quarterly_kt!$B$9:FC$9),Quarterly_kt!$B37:FC37)*INDEX(Fuel_Properties!$B$3:$IV$14,MATCH("GCV_Petrol_Premium",Fuel_Properties!$B$3:$B$14,0),MATCH(YEAR(AM$9),Fuel_Properties!$B$3:$EI$3,0))/1000</f>
        <v>0</v>
      </c>
      <c r="AN37" s="53">
        <f>SUMPRODUCT(--(AN$9=Quarterly_kt!$B$9:FC$9),Quarterly_kt!$B37:FC37)*INDEX(Fuel_Properties!$B$3:$IV$14,MATCH("GCV_Petrol_Premium",Fuel_Properties!$B$3:$B$14,0),MATCH(YEAR(AN$9),Fuel_Properties!$B$3:$EI$3,0))/1000</f>
        <v>0</v>
      </c>
      <c r="AO37" s="53">
        <f>SUMPRODUCT(--(AO$9=Quarterly_kt!$B$9:FC$9),Quarterly_kt!$B37:FC37)*INDEX(Fuel_Properties!$B$3:$IV$14,MATCH("GCV_Petrol_Premium",Fuel_Properties!$B$3:$B$14,0),MATCH(YEAR(AO$9),Fuel_Properties!$B$3:$EI$3,0))/1000</f>
        <v>0</v>
      </c>
      <c r="AP37" s="53">
        <f>SUMPRODUCT(--(AP$9=Quarterly_kt!$B$9:FC$9),Quarterly_kt!$B37:FC37)*INDEX(Fuel_Properties!$B$3:$IV$14,MATCH("GCV_Petrol_Premium",Fuel_Properties!$B$3:$B$14,0),MATCH(YEAR(AP$9),Fuel_Properties!$B$3:$EI$3,0))/1000</f>
        <v>0</v>
      </c>
      <c r="AQ37" s="53">
        <f>SUMPRODUCT(--(AQ$9=Quarterly_kt!$B$9:FC$9),Quarterly_kt!$B37:FC37)*INDEX(Fuel_Properties!$B$3:$IV$14,MATCH("GCV_Petrol_Premium",Fuel_Properties!$B$3:$B$14,0),MATCH(YEAR(AQ$9),Fuel_Properties!$B$3:$EI$3,0))/1000</f>
        <v>0</v>
      </c>
      <c r="AR37" s="53">
        <f>SUMPRODUCT(--(AR$9=Quarterly_kt!$B$9:FC$9),Quarterly_kt!$B37:FC37)*INDEX(Fuel_Properties!$B$3:$IV$14,MATCH("GCV_Petrol_Premium",Fuel_Properties!$B$3:$B$14,0),MATCH(YEAR(AR$9),Fuel_Properties!$B$3:$EI$3,0))/1000</f>
        <v>0</v>
      </c>
      <c r="AS37" s="53">
        <f>SUMPRODUCT(--(AS$9=Quarterly_kt!$B$9:FC$9),Quarterly_kt!$B37:FC37)*INDEX(Fuel_Properties!$B$3:$IV$14,MATCH("GCV_Petrol_Premium",Fuel_Properties!$B$3:$B$14,0),MATCH(YEAR(AS$9),Fuel_Properties!$B$3:$EI$3,0))/1000</f>
        <v>0</v>
      </c>
      <c r="AT37" s="53">
        <f>SUMPRODUCT(--(AT$9=Quarterly_kt!$B$9:FC$9),Quarterly_kt!$B37:FC37)*INDEX(Fuel_Properties!$B$3:$IV$14,MATCH("GCV_Petrol_Premium",Fuel_Properties!$B$3:$B$14,0),MATCH(YEAR(AT$9),Fuel_Properties!$B$3:$EI$3,0))/1000</f>
        <v>0</v>
      </c>
      <c r="AU37" s="53">
        <f>SUMPRODUCT(--(AU$9=Quarterly_kt!$B$9:FC$9),Quarterly_kt!$B37:FC37)*INDEX(Fuel_Properties!$B$3:$IV$14,MATCH("GCV_Petrol_Premium",Fuel_Properties!$B$3:$B$14,0),MATCH(YEAR(AU$9),Fuel_Properties!$B$3:$EI$3,0))/1000</f>
        <v>0</v>
      </c>
      <c r="AV37" s="53">
        <f>SUMPRODUCT(--(AV$9=Quarterly_kt!$B$9:FC$9),Quarterly_kt!$B37:FC37)*INDEX(Fuel_Properties!$B$3:$IV$14,MATCH("GCV_Petrol_Premium",Fuel_Properties!$B$3:$B$14,0),MATCH(YEAR(AV$9),Fuel_Properties!$B$3:$EI$3,0))/1000</f>
        <v>0</v>
      </c>
      <c r="AW37" s="53">
        <f>SUMPRODUCT(--(AW$9=Quarterly_kt!$B$9:FC$9),Quarterly_kt!$B37:FC37)*INDEX(Fuel_Properties!$B$3:$IV$14,MATCH("GCV_Petrol_Premium",Fuel_Properties!$B$3:$B$14,0),MATCH(YEAR(AW$9),Fuel_Properties!$B$3:$EI$3,0))/1000</f>
        <v>0</v>
      </c>
      <c r="AX37" s="53">
        <f>SUMPRODUCT(--(AX$9=Quarterly_kt!$B$9:FC$9),Quarterly_kt!$B37:FC37)*INDEX(Fuel_Properties!$B$3:$IV$14,MATCH("GCV_Petrol_Premium",Fuel_Properties!$B$3:$B$14,0),MATCH(YEAR(AX$9),Fuel_Properties!$B$3:$EI$3,0))/1000</f>
        <v>0</v>
      </c>
      <c r="AY37" s="53">
        <f>SUMPRODUCT(--(AY$9=Quarterly_kt!$B$9:FC$9),Quarterly_kt!$B37:FC37)*INDEX(Fuel_Properties!$B$3:$IV$14,MATCH("GCV_Petrol_Premium",Fuel_Properties!$B$3:$B$14,0),MATCH(YEAR(AY$9),Fuel_Properties!$B$3:$EI$3,0))/1000</f>
        <v>0</v>
      </c>
      <c r="AZ37" s="53">
        <f>SUMPRODUCT(--(AZ$9=Quarterly_kt!$B$9:FC$9),Quarterly_kt!$B37:FC37)*INDEX(Fuel_Properties!$B$3:$IV$14,MATCH("GCV_Petrol_Premium",Fuel_Properties!$B$3:$B$14,0),MATCH(YEAR(AZ$9),Fuel_Properties!$B$3:$EI$3,0))/1000</f>
        <v>0</v>
      </c>
      <c r="BA37" s="53">
        <f>SUMPRODUCT(--(BA$9=Quarterly_kt!$B$9:FC$9),Quarterly_kt!$B37:FC37)*INDEX(Fuel_Properties!$B$3:$IV$14,MATCH("GCV_Petrol_Premium",Fuel_Properties!$B$3:$B$14,0),MATCH(YEAR(BA$9),Fuel_Properties!$B$3:$EI$3,0))/1000</f>
        <v>0</v>
      </c>
      <c r="BB37" s="53">
        <f>SUMPRODUCT(--(BB$9=Quarterly_kt!$B$9:FC$9),Quarterly_kt!$B37:FC37)*INDEX(Fuel_Properties!$B$3:$IV$14,MATCH("GCV_Petrol_Premium",Fuel_Properties!$B$3:$B$14,0),MATCH(YEAR(BB$9),Fuel_Properties!$B$3:$EI$3,0))/1000</f>
        <v>0</v>
      </c>
      <c r="BC37" s="53">
        <f>SUMPRODUCT(--(BC$9=Quarterly_kt!$B$9:FC$9),Quarterly_kt!$B37:FC37)*INDEX(Fuel_Properties!$B$3:$IV$14,MATCH("GCV_Petrol_Premium",Fuel_Properties!$B$3:$B$14,0),MATCH(YEAR(BC$9),Fuel_Properties!$B$3:$EI$3,0))/1000</f>
        <v>0</v>
      </c>
      <c r="BD37" s="53">
        <f>SUMPRODUCT(--(BD$9=Quarterly_kt!$B$9:FC$9),Quarterly_kt!$B37:FC37)*INDEX(Fuel_Properties!$B$3:$IV$14,MATCH("GCV_Petrol_Premium",Fuel_Properties!$B$3:$B$14,0),MATCH(YEAR(BD$9),Fuel_Properties!$B$3:$EI$3,0))/1000</f>
        <v>0</v>
      </c>
      <c r="BE37" s="53">
        <f>SUMPRODUCT(--(BE$9=Quarterly_kt!$B$9:FC$9),Quarterly_kt!$B37:FC37)*INDEX(Fuel_Properties!$B$3:$IV$14,MATCH("GCV_Petrol_Premium",Fuel_Properties!$B$3:$B$14,0),MATCH(YEAR(BE$9),Fuel_Properties!$B$3:$EI$3,0))/1000</f>
        <v>0</v>
      </c>
      <c r="BF37" s="53">
        <f>SUMPRODUCT(--(BF$9=Quarterly_kt!$B$9:FC$9),Quarterly_kt!$B37:FC37)*INDEX(Fuel_Properties!$B$3:$IV$14,MATCH("GCV_Petrol_Premium",Fuel_Properties!$B$3:$B$14,0),MATCH(YEAR(BF$9),Fuel_Properties!$B$3:$EI$3,0))/1000</f>
        <v>0.22915454071044922</v>
      </c>
      <c r="BG37" s="53">
        <f>SUMPRODUCT(--(BG$9=Quarterly_kt!$B$9:FC$9),Quarterly_kt!$B37:FC37)*INDEX(Fuel_Properties!$B$3:$IV$14,MATCH("GCV_Petrol_Premium",Fuel_Properties!$B$3:$B$14,0),MATCH(YEAR(BG$9),Fuel_Properties!$B$3:$EI$3,0))/1000</f>
        <v>0.14204183845520019</v>
      </c>
      <c r="BH37" s="53">
        <f>SUMPRODUCT(--(BH$9=Quarterly_kt!$B$9:FC$9),Quarterly_kt!$B37:FC37)*INDEX(Fuel_Properties!$B$3:$IV$14,MATCH("GCV_Petrol_Premium",Fuel_Properties!$B$3:$B$14,0),MATCH(YEAR(BH$9),Fuel_Properties!$B$3:$EI$3,0))/1000</f>
        <v>0</v>
      </c>
      <c r="BI37" s="53">
        <f>SUMPRODUCT(--(BI$9=Quarterly_kt!$B$9:FC$9),Quarterly_kt!$B37:FC37)*INDEX(Fuel_Properties!$B$3:$IV$14,MATCH("GCV_Petrol_Premium",Fuel_Properties!$B$3:$B$14,0),MATCH(YEAR(BI$9),Fuel_Properties!$B$3:$EI$3,0))/1000</f>
        <v>0.38728816219329837</v>
      </c>
      <c r="BJ37" s="53">
        <f>SUMPRODUCT(--(BJ$9=Quarterly_kt!$B$9:FC$9),Quarterly_kt!$B37:FC37)*INDEX(Fuel_Properties!$B$3:$IV$14,MATCH("GCV_Petrol_Premium",Fuel_Properties!$B$3:$B$14,0),MATCH(YEAR(BJ$9),Fuel_Properties!$B$3:$EI$3,0))/1000</f>
        <v>1.0026454955673219</v>
      </c>
      <c r="BK37" s="53">
        <f>SUMPRODUCT(--(BK$9=Quarterly_kt!$B$9:FC$9),Quarterly_kt!$B37:FC37)*INDEX(Fuel_Properties!$B$3:$IV$14,MATCH("GCV_Petrol_Premium",Fuel_Properties!$B$3:$B$14,0),MATCH(YEAR(BK$9),Fuel_Properties!$B$3:$EI$3,0))/1000</f>
        <v>0.35401922660827639</v>
      </c>
      <c r="BL37" s="53">
        <f>SUMPRODUCT(--(BL$9=Quarterly_kt!$B$9:FC$9),Quarterly_kt!$B37:FC37)*INDEX(Fuel_Properties!$B$3:$IV$14,MATCH("GCV_Petrol_Premium",Fuel_Properties!$B$3:$B$14,0),MATCH(YEAR(BL$9),Fuel_Properties!$B$3:$EI$3,0))/1000</f>
        <v>0.2128739977645874</v>
      </c>
      <c r="BM37" s="53">
        <f>SUMPRODUCT(--(BM$9=Quarterly_kt!$B$9:FC$9),Quarterly_kt!$B37:FC37)*INDEX(Fuel_Properties!$B$3:$IV$14,MATCH("GCV_Petrol_Premium",Fuel_Properties!$B$3:$B$14,0),MATCH(YEAR(BM$9),Fuel_Properties!$B$3:$EI$3,0))/1000</f>
        <v>0.29300258304595944</v>
      </c>
      <c r="BN37" s="53">
        <f>SUMPRODUCT(--(BN$9=Quarterly_kt!$B$9:FC$9),Quarterly_kt!$B37:FC37)*INDEX(Fuel_Properties!$B$3:$IV$14,MATCH("GCV_Petrol_Premium",Fuel_Properties!$B$3:$B$14,0),MATCH(YEAR(BN$9),Fuel_Properties!$B$3:$EI$3,0))/1000</f>
        <v>0.52421922073376437</v>
      </c>
      <c r="BO37" s="53">
        <f>SUMPRODUCT(--(BO$9=Quarterly_kt!$B$9:FC$9),Quarterly_kt!$B37:FC37)*INDEX(Fuel_Properties!$B$3:$IV$14,MATCH("GCV_Petrol_Premium",Fuel_Properties!$B$3:$B$14,0),MATCH(YEAR(BO$9),Fuel_Properties!$B$3:$EI$3,0))/1000</f>
        <v>0</v>
      </c>
      <c r="BP37" s="53">
        <f>SUMPRODUCT(--(BP$9=Quarterly_kt!$B$9:FC$9),Quarterly_kt!$B37:FC37)*INDEX(Fuel_Properties!$B$3:$IV$14,MATCH("GCV_Petrol_Premium",Fuel_Properties!$B$3:$B$14,0),MATCH(YEAR(BP$9),Fuel_Properties!$B$3:$EI$3,0))/1000</f>
        <v>0.73684521987972018</v>
      </c>
      <c r="BQ37" s="53">
        <f>SUMPRODUCT(--(BQ$9=Quarterly_kt!$B$9:FC$9),Quarterly_kt!$B37:FC37)*INDEX(Fuel_Properties!$B$3:$IV$14,MATCH("GCV_Petrol_Premium",Fuel_Properties!$B$3:$B$14,0),MATCH(YEAR(BQ$9),Fuel_Properties!$B$3:$EI$3,0))/1000</f>
        <v>0.2452214089239407</v>
      </c>
      <c r="BR37" s="53">
        <f>SUMPRODUCT(--(BR$9=Quarterly_kt!$B$9:FC$9),Quarterly_kt!$B37:FC37)*INDEX(Fuel_Properties!$B$3:$IV$14,MATCH("GCV_Petrol_Premium",Fuel_Properties!$B$3:$B$14,0),MATCH(YEAR(BR$9),Fuel_Properties!$B$3:$EI$3,0))/1000</f>
        <v>0.70877134587305002</v>
      </c>
      <c r="BS37" s="53">
        <f>SUMPRODUCT(--(BS$9=Quarterly_kt!$B$9:FC$9),Quarterly_kt!$B37:FC37)*INDEX(Fuel_Properties!$B$3:$IV$14,MATCH("GCV_Petrol_Premium",Fuel_Properties!$B$3:$B$14,0),MATCH(YEAR(BS$9),Fuel_Properties!$B$3:$EI$3,0))/1000</f>
        <v>0.724762925656808</v>
      </c>
      <c r="BT37" s="53">
        <f>SUMPRODUCT(--(BT$9=Quarterly_kt!$B$9:FC$9),Quarterly_kt!$B37:FC37)*INDEX(Fuel_Properties!$B$3:$IV$14,MATCH("GCV_Petrol_Premium",Fuel_Properties!$B$3:$B$14,0),MATCH(YEAR(BT$9),Fuel_Properties!$B$3:$EI$3,0))/1000</f>
        <v>0</v>
      </c>
      <c r="BU37" s="53">
        <f>SUMPRODUCT(--(BU$9=Quarterly_kt!$B$9:FC$9),Quarterly_kt!$B37:FC37)*INDEX(Fuel_Properties!$B$3:$IV$14,MATCH("GCV_Petrol_Premium",Fuel_Properties!$B$3:$B$14,0),MATCH(YEAR(BU$9),Fuel_Properties!$B$3:$EI$3,0))/1000</f>
        <v>0.31770881959766994</v>
      </c>
      <c r="BV37" s="53">
        <f>SUMPRODUCT(--(BV$9=Quarterly_kt!$B$9:FC$9),Quarterly_kt!$B37:FC37)*INDEX(Fuel_Properties!$B$3:$IV$14,MATCH("GCV_Petrol_Premium",Fuel_Properties!$B$3:$B$14,0),MATCH(YEAR(BV$9),Fuel_Properties!$B$3:$EI$3,0))/1000</f>
        <v>0.16370700853600609</v>
      </c>
      <c r="BW37" s="53">
        <f>SUMPRODUCT(--(BW$9=Quarterly_kt!$B$9:FC$9),Quarterly_kt!$B37:FC37)*INDEX(Fuel_Properties!$B$3:$IV$14,MATCH("GCV_Petrol_Premium",Fuel_Properties!$B$3:$B$14,0),MATCH(YEAR(BW$9),Fuel_Properties!$B$3:$EI$3,0))/1000</f>
        <v>0</v>
      </c>
      <c r="BX37" s="53">
        <f>SUMPRODUCT(--(BX$9=Quarterly_kt!$B$9:FC$9),Quarterly_kt!$B37:FC37)*INDEX(Fuel_Properties!$B$3:$IV$14,MATCH("GCV_Petrol_Premium",Fuel_Properties!$B$3:$B$14,0),MATCH(YEAR(BX$9),Fuel_Properties!$B$3:$EI$3,0))/1000</f>
        <v>4.7177812258215011E-2</v>
      </c>
      <c r="BY37" s="53">
        <f>SUMPRODUCT(--(BY$9=Quarterly_kt!$B$9:FC$9),Quarterly_kt!$B37:FC37)*INDEX(Fuel_Properties!$B$3:$IV$14,MATCH("GCV_Petrol_Premium",Fuel_Properties!$B$3:$B$14,0),MATCH(YEAR(BY$9),Fuel_Properties!$B$3:$EI$3,0))/1000</f>
        <v>0.49319684934737978</v>
      </c>
      <c r="BZ37" s="53">
        <f>SUMPRODUCT(--(BZ$9=Quarterly_kt!$B$9:FC$9),Quarterly_kt!$B37:FC37)*INDEX(Fuel_Properties!$B$3:$IV$14,MATCH("GCV_Petrol_Premium",Fuel_Properties!$B$3:$B$14,0),MATCH(YEAR(BZ$9),Fuel_Properties!$B$3:$EI$3,0))/1000</f>
        <v>0.21720555726542273</v>
      </c>
      <c r="CA37" s="53">
        <f>SUMPRODUCT(--(CA$9=Quarterly_kt!$B$9:FC$9),Quarterly_kt!$B37:FC37)*INDEX(Fuel_Properties!$B$3:$IV$14,MATCH("GCV_Petrol_Premium",Fuel_Properties!$B$3:$B$14,0),MATCH(YEAR(CA$9),Fuel_Properties!$B$3:$EI$3,0))/1000</f>
        <v>0.43474071325203728</v>
      </c>
      <c r="CB37" s="53">
        <f>SUMPRODUCT(--(CB$9=Quarterly_kt!$B$9:FC$9),Quarterly_kt!$B37:FC37)*INDEX(Fuel_Properties!$B$3:$IV$14,MATCH("GCV_Petrol_Premium",Fuel_Properties!$B$3:$B$14,0),MATCH(YEAR(CB$9),Fuel_Properties!$B$3:$EI$3,0))/1000</f>
        <v>0.28849305210605786</v>
      </c>
      <c r="CC37" s="53">
        <f>SUMPRODUCT(--(CC$9=Quarterly_kt!$B$9:FC$9),Quarterly_kt!$B37:FC37)*INDEX(Fuel_Properties!$B$3:$IV$14,MATCH("GCV_Petrol_Premium",Fuel_Properties!$B$3:$B$14,0),MATCH(YEAR(CC$9),Fuel_Properties!$B$3:$EI$3,0))/1000</f>
        <v>0.2840670121357674</v>
      </c>
      <c r="CD37" s="53">
        <f>SUMPRODUCT(--(CD$9=Quarterly_kt!$B$9:FC$9),Quarterly_kt!$B37:FC37)*INDEX(Fuel_Properties!$B$3:$IV$14,MATCH("GCV_Petrol_Premium",Fuel_Properties!$B$3:$B$14,0),MATCH(YEAR(CD$9),Fuel_Properties!$B$3:$EI$3,0))/1000</f>
        <v>0.77249092292616794</v>
      </c>
      <c r="CE37" s="53">
        <f>SUMPRODUCT(--(CE$9=Quarterly_kt!$B$9:FC$9),Quarterly_kt!$B37:FC37)*INDEX(Fuel_Properties!$B$3:$IV$14,MATCH("GCV_Petrol_Premium",Fuel_Properties!$B$3:$B$14,0),MATCH(YEAR(CE$9),Fuel_Properties!$B$3:$EI$3,0))/1000</f>
        <v>0</v>
      </c>
      <c r="CF37" s="53">
        <f>SUMPRODUCT(--(CF$9=Quarterly_kt!$B$9:FC$9),Quarterly_kt!$B37:FC37)*INDEX(Fuel_Properties!$B$3:$IV$14,MATCH("GCV_Petrol_Premium",Fuel_Properties!$B$3:$B$14,0),MATCH(YEAR(CF$9),Fuel_Properties!$B$3:$EI$3,0))/1000</f>
        <v>0.28219470239333366</v>
      </c>
      <c r="CG37" s="53">
        <f>SUMPRODUCT(--(CG$9=Quarterly_kt!$B$9:FC$9),Quarterly_kt!$B37:FC37)*INDEX(Fuel_Properties!$B$3:$IV$14,MATCH("GCV_Petrol_Premium",Fuel_Properties!$B$3:$B$14,0),MATCH(YEAR(CG$9),Fuel_Properties!$B$3:$EI$3,0))/1000</f>
        <v>0</v>
      </c>
      <c r="CH37" s="53">
        <f>SUMPRODUCT(--(CH$9=Quarterly_kt!$B$9:FC$9),Quarterly_kt!$B37:FC37)*INDEX(Fuel_Properties!$B$3:$IV$14,MATCH("GCV_Petrol_Premium",Fuel_Properties!$B$3:$B$14,0),MATCH(YEAR(CH$9),Fuel_Properties!$B$3:$EI$3,0))/1000</f>
        <v>0</v>
      </c>
      <c r="CI37" s="53">
        <f>SUMPRODUCT(--(CI$9=Quarterly_kt!$B$9:FC$9),Quarterly_kt!$B37:FC37)*INDEX(Fuel_Properties!$B$3:$IV$14,MATCH("GCV_Petrol_Premium",Fuel_Properties!$B$3:$B$14,0),MATCH(YEAR(CI$9),Fuel_Properties!$B$3:$EI$3,0))/1000</f>
        <v>0</v>
      </c>
      <c r="CJ37" s="53">
        <f>SUMPRODUCT(--(CJ$9=Quarterly_kt!$B$9:FC$9),Quarterly_kt!$B37:FC37)*INDEX(Fuel_Properties!$B$3:$IV$14,MATCH("GCV_Petrol_Premium",Fuel_Properties!$B$3:$B$14,0),MATCH(YEAR(CJ$9),Fuel_Properties!$B$3:$EI$3,0))/1000</f>
        <v>0</v>
      </c>
      <c r="CK37" s="53">
        <f>SUMPRODUCT(--(CK$9=Quarterly_kt!$B$9:FC$9),Quarterly_kt!$B37:FC37)*INDEX(Fuel_Properties!$B$3:$IV$14,MATCH("GCV_Petrol_Premium",Fuel_Properties!$B$3:$B$14,0),MATCH(YEAR(CK$9),Fuel_Properties!$B$3:$EI$3,0))/1000</f>
        <v>0.48517650566895837</v>
      </c>
      <c r="CL37" s="53">
        <f>SUMPRODUCT(--(CL$9=Quarterly_kt!$B$9:FC$9),Quarterly_kt!$B37:FC37)*INDEX(Fuel_Properties!$B$3:$IV$14,MATCH("GCV_Petrol_Premium",Fuel_Properties!$B$3:$B$14,0),MATCH(YEAR(CL$9),Fuel_Properties!$B$3:$EI$3,0))/1000</f>
        <v>0.46773910524618523</v>
      </c>
      <c r="CM37" s="53">
        <f>SUMPRODUCT(--(CM$9=Quarterly_kt!$B$9:FC$9),Quarterly_kt!$B37:FC37)*INDEX(Fuel_Properties!$B$3:$IV$14,MATCH("GCV_Petrol_Premium",Fuel_Properties!$B$3:$B$14,0),MATCH(YEAR(CM$9),Fuel_Properties!$B$3:$EI$3,0))/1000</f>
        <v>0.46914654488082769</v>
      </c>
      <c r="CN37" s="53">
        <f>SUMPRODUCT(--(CN$9=Quarterly_kt!$B$9:FC$9),Quarterly_kt!$B37:FC37)*INDEX(Fuel_Properties!$B$3:$IV$14,MATCH("GCV_Petrol_Premium",Fuel_Properties!$B$3:$B$14,0),MATCH(YEAR(CN$9),Fuel_Properties!$B$3:$EI$3,0))/1000</f>
        <v>0</v>
      </c>
      <c r="CO37" s="53">
        <f>SUMPRODUCT(--(CO$9=Quarterly_kt!$B$9:FC$9),Quarterly_kt!$B37:FC37)*INDEX(Fuel_Properties!$B$3:$IV$14,MATCH("GCV_Petrol_Premium",Fuel_Properties!$B$3:$B$14,0),MATCH(YEAR(CO$9),Fuel_Properties!$B$3:$EI$3,0))/1000</f>
        <v>1.0219888333683949</v>
      </c>
      <c r="CP37" s="53">
        <f>SUMPRODUCT(--(CP$9=Quarterly_kt!$B$9:FC$9),Quarterly_kt!$B37:FC37)*INDEX(Fuel_Properties!$B$3:$IV$14,MATCH("GCV_Petrol_Premium",Fuel_Properties!$B$3:$B$14,0),MATCH(YEAR(CP$9),Fuel_Properties!$B$3:$EI$3,0))/1000</f>
        <v>1.7130595697463786</v>
      </c>
      <c r="CQ37" s="53">
        <f>SUMPRODUCT(--(CQ$9=Quarterly_kt!$B$9:FC$9),Quarterly_kt!$B37:FC37)*INDEX(Fuel_Properties!$B$3:$IV$14,MATCH("GCV_Petrol_Premium",Fuel_Properties!$B$3:$B$14,0),MATCH(YEAR(CQ$9),Fuel_Properties!$B$3:$EI$3,0))/1000</f>
        <v>0</v>
      </c>
      <c r="CR37" s="53">
        <f>SUMPRODUCT(--(CR$9=Quarterly_kt!$B$9:FC$9),Quarterly_kt!$B37:FC37)*INDEX(Fuel_Properties!$B$3:$IV$14,MATCH("GCV_Petrol_Premium",Fuel_Properties!$B$3:$B$14,0),MATCH(YEAR(CR$9),Fuel_Properties!$B$3:$EI$3,0))/1000</f>
        <v>1.0002428360264088</v>
      </c>
      <c r="CS37" s="53">
        <f>SUMPRODUCT(--(CS$9=Quarterly_kt!$B$9:FC$9),Quarterly_kt!$B37:FC37)*INDEX(Fuel_Properties!$B$3:$IV$14,MATCH("GCV_Petrol_Premium",Fuel_Properties!$B$3:$B$14,0),MATCH(YEAR(CS$9),Fuel_Properties!$B$3:$EI$3,0))/1000</f>
        <v>0</v>
      </c>
      <c r="CT37" s="53">
        <f>SUMPRODUCT(--(CT$9=Quarterly_kt!$B$9:FC$9),Quarterly_kt!$B37:FC37)*INDEX(Fuel_Properties!$B$3:$IV$14,MATCH("GCV_Petrol_Premium",Fuel_Properties!$B$3:$B$14,0),MATCH(YEAR(CT$9),Fuel_Properties!$B$3:$EI$3,0))/1000</f>
        <v>0.67366962875299385</v>
      </c>
      <c r="CU37" s="53">
        <f>SUMPRODUCT(--(CU$9=Quarterly_kt!$B$9:FC$9),Quarterly_kt!$B37:FC37)*INDEX(Fuel_Properties!$B$3:$IV$14,MATCH("GCV_Petrol_Premium",Fuel_Properties!$B$3:$B$14,0),MATCH(YEAR(CU$9),Fuel_Properties!$B$3:$EI$3,0))/1000</f>
        <v>2.7194347485853037E-3</v>
      </c>
      <c r="CV37" s="53">
        <f>SUMPRODUCT(--(CV$9=Quarterly_kt!$B$9:FC$9),Quarterly_kt!$B37:FC37)*INDEX(Fuel_Properties!$B$3:$IV$14,MATCH("GCV_Petrol_Premium",Fuel_Properties!$B$3:$B$14,0),MATCH(YEAR(CV$9),Fuel_Properties!$B$3:$EI$3,0))/1000</f>
        <v>0.70663105337808807</v>
      </c>
      <c r="CW37" s="53">
        <f>SUMPRODUCT(--(CW$9=Quarterly_kt!$B$9:FC$9),Quarterly_kt!$B37:FC37)*INDEX(Fuel_Properties!$B$3:$IV$14,MATCH("GCV_Petrol_Premium",Fuel_Properties!$B$3:$B$14,0),MATCH(YEAR(CW$9),Fuel_Properties!$B$3:$EI$3,0))/1000</f>
        <v>0</v>
      </c>
      <c r="CX37" s="53">
        <f>SUMPRODUCT(--(CX$9=Quarterly_kt!$B$9:FC$9),Quarterly_kt!$B37:FC37)*INDEX(Fuel_Properties!$B$3:$IV$14,MATCH("GCV_Petrol_Premium",Fuel_Properties!$B$3:$B$14,0),MATCH(YEAR(CX$9),Fuel_Properties!$B$3:$EI$3,0))/1000</f>
        <v>0</v>
      </c>
      <c r="CY37" s="53">
        <f>SUMPRODUCT(--(CY$9=Quarterly_kt!$B$9:FC$9),Quarterly_kt!$B37:FC37)*INDEX(Fuel_Properties!$B$3:$IV$14,MATCH("GCV_Petrol_Premium",Fuel_Properties!$B$3:$B$14,0),MATCH(YEAR(CY$9),Fuel_Properties!$B$3:$EI$3,0))/1000</f>
        <v>0.7106833877377946</v>
      </c>
      <c r="CZ37" s="53">
        <f>SUMPRODUCT(--(CZ$9=Quarterly_kt!$B$9:FC$9),Quarterly_kt!$B37:FC37)*INDEX(Fuel_Properties!$B$3:$IV$14,MATCH("GCV_Petrol_Premium",Fuel_Properties!$B$3:$B$14,0),MATCH(YEAR(CZ$9),Fuel_Properties!$B$3:$EI$3,0))/1000</f>
        <v>0</v>
      </c>
      <c r="DA37" s="53">
        <f>SUMPRODUCT(--(DA$9=Quarterly_kt!$B$9:FC$9),Quarterly_kt!$B37:FC37)*INDEX(Fuel_Properties!$B$3:$IV$14,MATCH("GCV_Petrol_Premium",Fuel_Properties!$B$3:$B$14,0),MATCH(YEAR(DA$9),Fuel_Properties!$B$3:$EI$3,0))/1000</f>
        <v>0</v>
      </c>
      <c r="DB37" s="53">
        <f>SUMPRODUCT(--(DB$9=Quarterly_kt!$B$9:FC$9),Quarterly_kt!$B37:FC37)*INDEX(Fuel_Properties!$B$3:$IV$14,MATCH("GCV_Petrol_Premium",Fuel_Properties!$B$3:$B$14,0),MATCH(YEAR(DB$9),Fuel_Properties!$B$3:$EI$3,0))/1000</f>
        <v>0</v>
      </c>
      <c r="DC37" s="53">
        <f>SUMPRODUCT(--(DC$9=Quarterly_kt!$B$9:FC$9),Quarterly_kt!$B37:FC37)*INDEX(Fuel_Properties!$B$3:$IV$14,MATCH("GCV_Petrol_Premium",Fuel_Properties!$B$3:$B$14,0),MATCH(YEAR(DC$9),Fuel_Properties!$B$3:$EI$3,0))/1000</f>
        <v>0</v>
      </c>
      <c r="DD37" s="53">
        <f>SUMPRODUCT(--(DD$9=Quarterly_kt!$B$9:FC$9),Quarterly_kt!$B37:FC37)*INDEX(Fuel_Properties!$B$3:$IV$14,MATCH("GCV_Petrol_Premium",Fuel_Properties!$B$3:$B$14,0),MATCH(YEAR(DD$9),Fuel_Properties!$B$3:$EI$3,0))/1000</f>
        <v>0</v>
      </c>
      <c r="DE37" s="53">
        <f>SUMPRODUCT(--(DE$9=Quarterly_kt!$B$9:FC$9),Quarterly_kt!$B37:FC37)*INDEX(Fuel_Properties!$B$3:$IV$14,MATCH("GCV_Petrol_Premium",Fuel_Properties!$B$3:$B$14,0),MATCH(YEAR(DE$9),Fuel_Properties!$B$3:$EI$3,0))/1000</f>
        <v>0</v>
      </c>
      <c r="DF37" s="53">
        <f>SUMPRODUCT(--(DF$9=Quarterly_kt!$B$9:FC$9),Quarterly_kt!$B37:FC37)*INDEX(Fuel_Properties!$B$3:$IV$14,MATCH("GCV_Petrol_Premium",Fuel_Properties!$B$3:$B$14,0),MATCH(YEAR(DF$9),Fuel_Properties!$B$3:$EI$3,0))/1000</f>
        <v>0</v>
      </c>
      <c r="DG37" s="53">
        <f>SUMPRODUCT(--(DG$9=Quarterly_kt!$B$9:FC$9),Quarterly_kt!$B37:FC37)*INDEX(Fuel_Properties!$B$3:$IV$14,MATCH("GCV_Petrol_Premium",Fuel_Properties!$B$3:$B$14,0),MATCH(YEAR(DG$9),Fuel_Properties!$B$3:$EI$3,0))/1000</f>
        <v>0</v>
      </c>
      <c r="DH37" s="53">
        <f>SUMPRODUCT(--(DH$9=Quarterly_kt!$B$9:FC$9),Quarterly_kt!$B37:FC37)*INDEX(Fuel_Properties!$B$3:$IV$14,MATCH("GCV_Petrol_Premium",Fuel_Properties!$B$3:$B$14,0),MATCH(YEAR(DH$9),Fuel_Properties!$B$3:$EI$3,0))/1000</f>
        <v>0</v>
      </c>
      <c r="DI37" s="53">
        <f>SUMPRODUCT(--(DI$9=Quarterly_kt!$B$9:FC$9),Quarterly_kt!$B37:FC37)*INDEX(Fuel_Properties!$B$3:$IV$14,MATCH("GCV_Petrol_Premium",Fuel_Properties!$B$3:$B$14,0),MATCH(YEAR(DI$9),Fuel_Properties!$B$3:$EI$3,0))/1000</f>
        <v>0</v>
      </c>
      <c r="DJ37" s="53">
        <f>SUMPRODUCT(--(DJ$9=Quarterly_kt!$B$9:FC$9),Quarterly_kt!$B37:FC37)*INDEX(Fuel_Properties!$B$3:$IV$14,MATCH("GCV_Petrol_Premium",Fuel_Properties!$B$3:$B$14,0),MATCH(YEAR(DJ$9),Fuel_Properties!$B$3:$EI$3,0))/1000</f>
        <v>0</v>
      </c>
      <c r="DK37" s="53">
        <f>SUMPRODUCT(--(DK$9=Quarterly_kt!$B$9:FC$9),Quarterly_kt!$B37:FC37)*INDEX(Fuel_Properties!$B$3:$IV$14,MATCH("GCV_Petrol_Premium",Fuel_Properties!$B$3:$B$14,0),MATCH(YEAR(DK$9),Fuel_Properties!$B$3:$EI$3,0))/1000</f>
        <v>0.5974081722962401</v>
      </c>
      <c r="DL37" s="53">
        <f>SUMPRODUCT(--(DL$9=Quarterly_kt!$B$9:FC$9),Quarterly_kt!$B37:FC37)*INDEX(Fuel_Properties!$B$3:$IV$14,MATCH("GCV_Petrol_Premium",Fuel_Properties!$B$3:$B$14,0),MATCH(YEAR(DL$9),Fuel_Properties!$B$3:$EI$3,0))/1000</f>
        <v>0</v>
      </c>
      <c r="DM37" s="53">
        <f>SUMPRODUCT(--(DM$9=Quarterly_kt!$B$9:FC$9),Quarterly_kt!$B37:FC37)*INDEX(Fuel_Properties!$B$3:$IV$14,MATCH("GCV_Petrol_Premium",Fuel_Properties!$B$3:$B$14,0),MATCH(YEAR(DM$9),Fuel_Properties!$B$3:$EI$3,0))/1000</f>
        <v>0</v>
      </c>
      <c r="DN37" s="53">
        <f>SUMPRODUCT(--(DN$9=Quarterly_kt!$B$9:FC$9),Quarterly_kt!$B37:FC37)*INDEX(Fuel_Properties!$B$3:$IV$14,MATCH("GCV_Petrol_Premium",Fuel_Properties!$B$3:$B$14,0),MATCH(YEAR(DN$9),Fuel_Properties!$B$3:$EI$3,0))/1000</f>
        <v>0</v>
      </c>
      <c r="DO37" s="53">
        <f>SUMPRODUCT(--(DO$9=Quarterly_kt!$B$9:FC$9),Quarterly_kt!$B37:FC37)*INDEX(Fuel_Properties!$B$3:$IV$14,MATCH("GCV_Petrol_Premium",Fuel_Properties!$B$3:$B$14,0),MATCH(YEAR(DO$9),Fuel_Properties!$B$3:$EI$3,0))/1000</f>
        <v>0.61586095863958845</v>
      </c>
      <c r="DP37" s="53">
        <f>SUMPRODUCT(--(DP$9=Quarterly_kt!$B$9:FC$9),Quarterly_kt!$B37:FC37)*INDEX(Fuel_Properties!$B$3:$IV$14,MATCH("GCV_Petrol_Premium",Fuel_Properties!$B$3:$B$14,0),MATCH(YEAR(DP$9),Fuel_Properties!$B$3:$EI$3,0))/1000</f>
        <v>0</v>
      </c>
      <c r="DQ37" s="53">
        <f>SUMPRODUCT(--(DQ$9=Quarterly_kt!$B$9:FC$9),Quarterly_kt!$B37:FC37)*INDEX(Fuel_Properties!$B$3:$IV$14,MATCH("GCV_Petrol_Premium",Fuel_Properties!$B$3:$B$14,0),MATCH(YEAR(DQ$9),Fuel_Properties!$B$3:$EI$3,0))/1000</f>
        <v>0</v>
      </c>
      <c r="DR37" s="53">
        <f>SUMPRODUCT(--(DR$9=Quarterly_kt!$B$9:FC$9),Quarterly_kt!$B37:FC37)*INDEX(Fuel_Properties!$B$3:$IV$14,MATCH("GCV_Petrol_Premium",Fuel_Properties!$B$3:$B$14,0),MATCH(YEAR(DR$9),Fuel_Properties!$B$3:$EI$3,0))/1000</f>
        <v>0</v>
      </c>
      <c r="DS37" s="53">
        <f>SUMPRODUCT(--(DS$9=Quarterly_kt!$B$9:FC$9),Quarterly_kt!$B37:FC37)*INDEX(Fuel_Properties!$B$3:$IV$14,MATCH("GCV_Petrol_Premium",Fuel_Properties!$B$3:$B$14,0),MATCH(YEAR(DS$9),Fuel_Properties!$B$3:$EI$3,0))/1000</f>
        <v>0</v>
      </c>
      <c r="DT37" s="53">
        <f>SUMPRODUCT(--(DT$9=Quarterly_kt!$B$9:FC$9),Quarterly_kt!$B37:FC37)*INDEX(Fuel_Properties!$B$3:$IV$14,MATCH("GCV_Petrol_Premium",Fuel_Properties!$B$3:$B$14,0),MATCH(YEAR(DT$9),Fuel_Properties!$B$3:$EI$3,0))/1000</f>
        <v>0</v>
      </c>
      <c r="DU37" s="53">
        <f>SUMPRODUCT(--(DU$9=Quarterly_kt!$B$9:FC$9),Quarterly_kt!$B37:FC37)*INDEX(Fuel_Properties!$B$3:$IV$14,MATCH("GCV_Petrol_Premium",Fuel_Properties!$B$3:$B$14,0),MATCH(YEAR(DU$9),Fuel_Properties!$B$3:$EI$3,0))/1000</f>
        <v>0</v>
      </c>
      <c r="DV37" s="53">
        <f>SUMPRODUCT(--(DV$9=Quarterly_kt!$B$9:FC$9),Quarterly_kt!$B37:FC37)*INDEX(Fuel_Properties!$B$3:$IV$14,MATCH("GCV_Petrol_Premium",Fuel_Properties!$B$3:$B$14,0),MATCH(YEAR(DV$9),Fuel_Properties!$B$3:$EI$3,0))/1000</f>
        <v>0</v>
      </c>
      <c r="DW37" s="53">
        <f>SUMPRODUCT(--(DW$9=Quarterly_kt!$B$9:FC$9),Quarterly_kt!$B37:FC37)*INDEX(Fuel_Properties!$B$3:$IV$14,MATCH("GCV_Petrol_Premium",Fuel_Properties!$B$3:$B$14,0),MATCH(YEAR(DW$9),Fuel_Properties!$B$3:$EI$3,0))/1000</f>
        <v>0.5635430885667998</v>
      </c>
      <c r="DX37" s="53">
        <f>SUMPRODUCT(--(DX$9=Quarterly_kt!$B$9:FC$9),Quarterly_kt!$B37:FC37)*INDEX(Fuel_Properties!$B$3:$IV$14,MATCH("GCV_Petrol_Premium",Fuel_Properties!$B$3:$B$14,0),MATCH(YEAR(DX$9),Fuel_Properties!$B$3:$EI$3,0))/1000</f>
        <v>0</v>
      </c>
      <c r="DY37" s="53">
        <f>SUMPRODUCT(--(DY$9=Quarterly_kt!$B$9:FC$9),Quarterly_kt!$B37:FC37)*INDEX(Fuel_Properties!$B$3:$IV$14,MATCH("GCV_Petrol_Premium",Fuel_Properties!$B$3:$B$14,0),MATCH(YEAR(DY$9),Fuel_Properties!$B$3:$EI$3,0))/1000</f>
        <v>0</v>
      </c>
      <c r="DZ37" s="53">
        <f>SUMPRODUCT(--(DZ$9=Quarterly_kt!$B$9:FC$9),Quarterly_kt!$B37:FC37)*INDEX(Fuel_Properties!$B$3:$IV$14,MATCH("GCV_Petrol_Premium",Fuel_Properties!$B$3:$B$14,0),MATCH(YEAR(DZ$9),Fuel_Properties!$B$3:$EI$3,0))/1000</f>
        <v>0</v>
      </c>
      <c r="EA37" s="53">
        <f>SUMPRODUCT(--(EA$9=Quarterly_kt!$B$9:FC$9),Quarterly_kt!$B37:FC37)*INDEX(Fuel_Properties!$B$3:$IV$14,MATCH("GCV_Petrol_Premium",Fuel_Properties!$B$3:$B$14,0),MATCH(YEAR(EA$9),Fuel_Properties!$B$3:$EI$3,0))/1000</f>
        <v>0</v>
      </c>
      <c r="EB37" s="53">
        <f>SUMPRODUCT(--(EB$9=Quarterly_kt!$B$9:FC$9),Quarterly_kt!$B37:FC37)*INDEX(Fuel_Properties!$B$3:$IV$14,MATCH("GCV_Petrol_Premium",Fuel_Properties!$B$3:$B$14,0),MATCH(YEAR(EB$9),Fuel_Properties!$B$3:$EI$3,0))/1000</f>
        <v>0</v>
      </c>
      <c r="EC37" s="53">
        <f>SUMPRODUCT(--(EC$9=Quarterly_kt!$B$9:FC$9),Quarterly_kt!$B37:FC37)*INDEX(Fuel_Properties!$B$3:$IV$14,MATCH("GCV_Petrol_Premium",Fuel_Properties!$B$3:$B$14,0),MATCH(YEAR(EC$9),Fuel_Properties!$B$3:$EI$3,0))/1000</f>
        <v>0</v>
      </c>
      <c r="ED37" s="53">
        <f>SUMPRODUCT(--(ED$9=Quarterly_kt!$B$9:FC$9),Quarterly_kt!$B37:FC37)*INDEX(Fuel_Properties!$B$3:$IV$14,MATCH("GCV_Petrol_Premium",Fuel_Properties!$B$3:$B$14,0),MATCH(YEAR(ED$9),Fuel_Properties!$B$3:$EI$3,0))/1000</f>
        <v>0.68086994481880103</v>
      </c>
      <c r="EE37" s="53">
        <f>SUMPRODUCT(--(EE$9=Quarterly_kt!$B$9:FC$9),Quarterly_kt!$B37:FC37)*INDEX(Fuel_Properties!$B$3:$IV$14,MATCH("GCV_Petrol_Premium",Fuel_Properties!$B$3:$B$14,0),MATCH(YEAR(EE$9),Fuel_Properties!$B$3:$EI$3,0))/1000</f>
        <v>0</v>
      </c>
      <c r="EF37" s="53">
        <f>SUMPRODUCT(--(EF$9=Quarterly_kt!$B$9:FC$9),Quarterly_kt!$B37:FC37)*INDEX(Fuel_Properties!$B$3:$IV$14,MATCH("GCV_Petrol_Premium",Fuel_Properties!$B$3:$B$14,0),MATCH(YEAR(EF$9),Fuel_Properties!$B$3:$EI$3,0))/1000</f>
        <v>0</v>
      </c>
      <c r="EG37" s="53">
        <f>SUMPRODUCT(--(EG$9=Quarterly_kt!$B$9:FC$9),Quarterly_kt!$B37:FC37)*INDEX(Fuel_Properties!$B$3:$IV$14,MATCH("GCV_Petrol_Premium",Fuel_Properties!$B$3:$B$14,0),MATCH(YEAR(EG$9),Fuel_Properties!$B$3:$EI$3,0))/1000</f>
        <v>0</v>
      </c>
      <c r="EH37" s="53">
        <f>SUMPRODUCT(--(EH$9=Quarterly_kt!$B$9:FC$9),Quarterly_kt!$B37:FC37)*INDEX(Fuel_Properties!$B$3:$IV$14,MATCH("GCV_Petrol_Premium",Fuel_Properties!$B$3:$B$14,0),MATCH(YEAR(EH$9),Fuel_Properties!$B$3:$EI$3,0))/1000</f>
        <v>0</v>
      </c>
      <c r="EI37" s="53">
        <f>SUMPRODUCT(--(EI$9=Quarterly_kt!$B$9:FC$9),Quarterly_kt!$B37:FC37)*INDEX(Fuel_Properties!$B$3:$IV$14,MATCH("GCV_Petrol_Premium",Fuel_Properties!$B$3:$B$14,0),MATCH(YEAR(EI$9),Fuel_Properties!$B$3:$EI$3,0))/1000</f>
        <v>0</v>
      </c>
      <c r="EJ37" s="53">
        <f>SUMPRODUCT(--(EJ$9=Quarterly_kt!$B$9:FC$9),Quarterly_kt!$B37:FC37)*INDEX(Fuel_Properties!$B$3:$IV$14,MATCH("GCV_Petrol_Premium",Fuel_Properties!$B$3:$B$14,0),MATCH(YEAR(EJ$9),Fuel_Properties!$B$3:$EI$3,0))/1000</f>
        <v>0</v>
      </c>
      <c r="EK37" s="53">
        <f>SUMPRODUCT(--(EK$9=Quarterly_kt!$B$9:FC$9),Quarterly_kt!$B37:FC37)*INDEX(Fuel_Properties!$B$3:$IV$14,MATCH("GCV_Petrol_Premium",Fuel_Properties!$B$3:$B$14,0),MATCH(YEAR(EK$9),Fuel_Properties!$B$3:$EI$3,0))/1000</f>
        <v>1.3065921076065448</v>
      </c>
      <c r="EL37" s="53">
        <f>SUMPRODUCT(--(EL$9=Quarterly_kt!$B$9:FC$9),Quarterly_kt!$B37:FC37)*INDEX(Fuel_Properties!$B$3:$IV$14,MATCH("GCV_Petrol_Premium",Fuel_Properties!$B$3:$B$14,0),MATCH(YEAR(EL$9),Fuel_Properties!$B$3:$EI$3,0))/1000</f>
        <v>0</v>
      </c>
      <c r="EM37" s="53">
        <f>SUMPRODUCT(--(EM$9=Quarterly_kt!$B$9:FC$9),Quarterly_kt!$B37:FC37)*INDEX(Fuel_Properties!$B$3:$IV$14,MATCH("GCV_Petrol_Premium",Fuel_Properties!$B$3:$B$14,0),MATCH(YEAR(EM$9),Fuel_Properties!$B$3:$EI$3,0))/1000</f>
        <v>0</v>
      </c>
      <c r="EN37" s="53">
        <f>SUMPRODUCT(--(EN$9=Quarterly_kt!$B$9:FC$9),Quarterly_kt!$B37:FC37)*INDEX(Fuel_Properties!$B$3:$IV$14,MATCH("GCV_Petrol_Premium",Fuel_Properties!$B$3:$B$14,0),MATCH(YEAR(EN$9),Fuel_Properties!$B$3:$EI$3,0))/1000</f>
        <v>0</v>
      </c>
      <c r="EO37" s="53">
        <f>SUMPRODUCT(--(EO$9=Quarterly_kt!$B$9:FC$9),Quarterly_kt!$B37:FC37)*INDEX(Fuel_Properties!$B$3:$IV$14,MATCH("GCV_Petrol_Premium",Fuel_Properties!$B$3:$B$14,0),MATCH(YEAR(EO$9),Fuel_Properties!$B$3:$EI$3,0))/1000</f>
        <v>0</v>
      </c>
      <c r="EP37" s="53">
        <f>SUMPRODUCT(--(EP$9=Quarterly_kt!$B$9:FC$9),Quarterly_kt!$B37:FC37)*INDEX(Fuel_Properties!$B$3:$IV$14,MATCH("GCV_Petrol_Premium",Fuel_Properties!$B$3:$B$14,0),MATCH(YEAR(EP$9),Fuel_Properties!$B$3:$EI$3,0))/1000</f>
        <v>1.6182994253212468</v>
      </c>
      <c r="EQ37" s="53">
        <f>SUMPRODUCT(--(EQ$9=Quarterly_kt!$B$9:FC$9),Quarterly_kt!$B37:FC37)*INDEX(Fuel_Properties!$B$3:$IV$14,MATCH("GCV_Petrol_Premium",Fuel_Properties!$B$3:$B$14,0),MATCH(YEAR(EQ$9),Fuel_Properties!$B$3:$EI$3,0))/1000</f>
        <v>0</v>
      </c>
      <c r="ER37" s="53">
        <f>SUMPRODUCT(--(ER$9=Quarterly_kt!$B$9:FC$9),Quarterly_kt!$B37:FC37)*INDEX(Fuel_Properties!$B$3:$IV$14,MATCH("GCV_Petrol_Premium",Fuel_Properties!$B$3:$B$14,0),MATCH(YEAR(ER$9),Fuel_Properties!$B$3:$EI$3,0))/1000</f>
        <v>0</v>
      </c>
      <c r="ES37" s="53">
        <f>SUMPRODUCT(--(ES$9=Quarterly_kt!$B$9:FC$9),Quarterly_kt!$B37:FC37)*INDEX(Fuel_Properties!$B$3:$IV$14,MATCH("GCV_Petrol_Premium",Fuel_Properties!$B$3:$B$14,0),MATCH(YEAR(ES$9),Fuel_Properties!$B$3:$EI$3,0))/1000</f>
        <v>0</v>
      </c>
      <c r="ET37" s="53">
        <f>SUMPRODUCT(--(ET$9=Quarterly_kt!$B$9:FC$9),Quarterly_kt!$B37:FC37)*INDEX(Fuel_Properties!$B$3:$IV$14,MATCH("GCV_Petrol_Premium",Fuel_Properties!$B$3:$B$14,0),MATCH(YEAR(ET$9),Fuel_Properties!$B$3:$EI$3,0))/1000</f>
        <v>0</v>
      </c>
      <c r="EU37" s="53">
        <f>SUMPRODUCT(--(EU$9=Quarterly_kt!$B$9:FC$9),Quarterly_kt!$B37:FC37)*INDEX(Fuel_Properties!$B$3:$IV$14,MATCH("GCV_Petrol_Premium",Fuel_Properties!$B$3:$B$14,0),MATCH(YEAR(EU$9),Fuel_Properties!$B$3:$EI$3,0))/1000</f>
        <v>0</v>
      </c>
      <c r="EV37" s="53">
        <f>SUMPRODUCT(--(EV$9=Quarterly_kt!$B$9:FC$9),Quarterly_kt!$B37:FC37)*INDEX(Fuel_Properties!$B$3:$IV$14,MATCH("GCV_Petrol_Premium",Fuel_Properties!$B$3:$B$14,0),MATCH(YEAR(EV$9),Fuel_Properties!$B$3:$EI$3,0))/1000</f>
        <v>0</v>
      </c>
      <c r="EW37" s="53">
        <f>SUMPRODUCT(--(EW$9=Quarterly_kt!$B$9:FC$9),Quarterly_kt!$B37:FC37)*INDEX(Fuel_Properties!$B$3:$IV$14,MATCH("GCV_Petrol_Premium",Fuel_Properties!$B$3:$B$14,0),MATCH(YEAR(EW$9),Fuel_Properties!$B$3:$EI$3,0))/1000</f>
        <v>0</v>
      </c>
      <c r="EX37" s="53">
        <f>SUMPRODUCT(--(EX$9=Quarterly_kt!$B$9:FC$9),Quarterly_kt!$B37:FC37)*INDEX(Fuel_Properties!$B$3:$IV$14,MATCH("GCV_Petrol_Premium",Fuel_Properties!$B$3:$B$14,0),MATCH(YEAR(EX$9),Fuel_Properties!$B$3:$EI$3,0))/1000</f>
        <v>0</v>
      </c>
      <c r="EY37" s="53">
        <f>SUMPRODUCT(--(EY$9=Quarterly_kt!$B$9:FC$9),Quarterly_kt!$B37:FC37)*INDEX(Fuel_Properties!$B$3:$IV$14,MATCH("GCV_Petrol_Premium",Fuel_Properties!$B$3:$B$14,0),MATCH(YEAR(EY$9),Fuel_Properties!$B$3:$EI$3,0))/1000</f>
        <v>0</v>
      </c>
      <c r="EZ37" s="53">
        <f>SUMPRODUCT(--(EZ$9=Quarterly_kt!$B$9:FC$9),Quarterly_kt!$B37:FC37)*INDEX(Fuel_Properties!$B$3:$IV$14,MATCH("GCV_Petrol_Premium",Fuel_Properties!$B$3:$B$14,0),MATCH(YEAR(EZ$9),Fuel_Properties!$B$3:$EI$3,0))/1000</f>
        <v>0</v>
      </c>
      <c r="FA37" s="53">
        <f>SUMPRODUCT(--(FA$9=Quarterly_kt!$B$9:FC$9),Quarterly_kt!$B37:FC37)*INDEX(Fuel_Properties!$B$3:$IV$14,MATCH("GCV_Petrol_Premium",Fuel_Properties!$B$3:$B$14,0),MATCH(YEAR(FA$9),Fuel_Properties!$B$3:$EI$3,0))/1000</f>
        <v>0</v>
      </c>
      <c r="FB37" s="53">
        <f>SUMPRODUCT(--(FB$9=Quarterly_kt!$B$9:FC$9),Quarterly_kt!$B37:FC37)*INDEX(Fuel_Properties!$B$3:$IV$14,MATCH("GCV_Petrol_Premium",Fuel_Properties!$B$3:$B$14,0),MATCH(YEAR(FB$9),Fuel_Properties!$B$3:$EI$3,0))/1000</f>
        <v>0</v>
      </c>
      <c r="FC37" s="53">
        <f>SUMPRODUCT(--(FC$9=Quarterly_kt!$B$9:FC$9),Quarterly_kt!$B37:FC37)*INDEX(Fuel_Properties!$B$3:$IV$14,MATCH("GCV_Petrol_Premium",Fuel_Properties!$B$3:$B$14,0),MATCH(YEAR(FC$9),Fuel_Properties!$B$3:$EI$3,0))/1000</f>
        <v>0</v>
      </c>
      <c r="FD37" s="53">
        <f>SUMPRODUCT(--(FD$9=Quarterly_kt!$B$9:FD$9),Quarterly_kt!$B37:FD37)*INDEX(Fuel_Properties!$B$3:$IV$14,MATCH("GCV_Petrol_Premium",Fuel_Properties!$B$3:$B$14,0),MATCH(YEAR(FD$9),Fuel_Properties!$B$3:$EI$3,0))/1000</f>
        <v>0</v>
      </c>
      <c r="FE37" s="53">
        <f>SUMPRODUCT(--(FE$9=Quarterly_kt!$B$9:FE$9),Quarterly_kt!$B37:FE37)*INDEX(Fuel_Properties!$B$3:$IV$14,MATCH("GCV_Petrol_Premium",Fuel_Properties!$B$3:$B$14,0),MATCH(YEAR(FE$9),Fuel_Properties!$B$3:$EI$3,0))/1000</f>
        <v>0</v>
      </c>
      <c r="FF37" s="53">
        <f>SUMPRODUCT(--(FF$9=Quarterly_kt!$B$9:FF$9),Quarterly_kt!$B37:FF37)*INDEX(Fuel_Properties!$B$3:$IV$14,MATCH("GCV_Petrol_Premium",Fuel_Properties!$B$3:$B$14,0),MATCH(YEAR(FF$9),Fuel_Properties!$B$3:$EI$3,0))/1000</f>
        <v>0</v>
      </c>
      <c r="FG37" s="53">
        <f>SUMPRODUCT(--(FG$9=Quarterly_kt!$B$9:FG$9),Quarterly_kt!$B37:FG37)*INDEX(Fuel_Properties!$B$3:$IV$14,MATCH("GCV_Petrol_Premium",Fuel_Properties!$B$3:$B$14,0),MATCH(YEAR(FG$9),Fuel_Properties!$B$3:$EI$3,0))/1000</f>
        <v>0</v>
      </c>
      <c r="FH37" s="53">
        <f>SUMPRODUCT(--(FH$9=Quarterly_kt!$B$9:FH$9),Quarterly_kt!$B37:FH37)*INDEX(Fuel_Properties!$B$3:$IV$14,MATCH("GCV_Petrol_Premium",Fuel_Properties!$B$3:$B$14,0),MATCH(YEAR(FH$9),Fuel_Properties!$B$3:$EI$3,0))/1000</f>
        <v>0</v>
      </c>
      <c r="FI37" s="53">
        <f>SUMPRODUCT(--(FI$9=Quarterly_kt!$B$9:FI$9),Quarterly_kt!$B37:FI37)*INDEX(Fuel_Properties!$B$3:$IV$14,MATCH("GCV_Petrol_Premium",Fuel_Properties!$B$3:$B$14,0),MATCH(YEAR(FI$9),Fuel_Properties!$B$3:$EI$3,0))/1000</f>
        <v>0</v>
      </c>
      <c r="FJ37" s="53">
        <f>SUMPRODUCT(--(FJ$9=Quarterly_kt!$B$9:FJ$9),Quarterly_kt!$B37:FJ37)*INDEX(Fuel_Properties!$B$3:$IV$14,MATCH("GCV_Petrol_Premium",Fuel_Properties!$B$3:$B$14,0),MATCH(YEAR(FJ$9),Fuel_Properties!$B$3:$EI$3,0))/1000</f>
        <v>0</v>
      </c>
      <c r="FK37" s="53">
        <f>SUMPRODUCT(--(FK$9=Quarterly_kt!$B$9:FK$9),Quarterly_kt!$B37:FK37)*INDEX(Fuel_Properties!$B$3:$IV$14,MATCH("GCV_Petrol_Premium",Fuel_Properties!$B$3:$B$14,0),MATCH(YEAR(FK$9),Fuel_Properties!$B$3:$EI$3,0))/1000</f>
        <v>0</v>
      </c>
      <c r="FL37" s="53">
        <f>SUMPRODUCT(--(FL$9=Quarterly_kt!$B$9:FL$9),Quarterly_kt!$B37:FL37)*INDEX(Fuel_Properties!$B$3:$IV$14,MATCH("GCV_Petrol_Premium",Fuel_Properties!$B$3:$B$14,0),MATCH(YEAR(FL$9),Fuel_Properties!$B$3:$EI$3,0))/1000</f>
        <v>0</v>
      </c>
      <c r="FM37" s="53">
        <f>SUMPRODUCT(--(FM$9=Quarterly_kt!$B$9:FN$9),Quarterly_kt!$B37:FN37)*INDEX(Fuel_Properties!$B$3:$IV$14,MATCH("GCV_Petrol_Premium",Fuel_Properties!$B$3:$B$14,0),MATCH(YEAR(FM$9),Fuel_Properties!$B$3:$EI$3,0))/1000</f>
        <v>0</v>
      </c>
      <c r="FN37" s="53">
        <f>SUMPRODUCT(--(FN$9=Quarterly_kt!$B$9:FN$9),Quarterly_kt!$B37:FN37)*INDEX(Fuel_Properties!$B$3:$IV$14,MATCH("GCV_Petrol_Premium",Fuel_Properties!$B$3:$B$14,0),MATCH(YEAR(FN$9),Fuel_Properties!$B$3:$EI$3,0))/1000</f>
        <v>0</v>
      </c>
      <c r="FO37" s="53">
        <f>SUMPRODUCT(--(FO$9=Quarterly_kt!$B$9:FO$9),Quarterly_kt!$B37:FO37)*INDEX(Fuel_Properties!$B$3:$IV$14,MATCH("GCV_Petrol_Premium",Fuel_Properties!$B$3:$B$14,0),MATCH(YEAR(FO$9),Fuel_Properties!$B$3:$EI$3,0))/1000</f>
        <v>0</v>
      </c>
      <c r="FP37" s="53">
        <f>SUMPRODUCT(--(FP$9=Quarterly_kt!$B$9:FP$9),Quarterly_kt!$B37:FP37)*INDEX(Fuel_Properties!$B$3:$IV$14,MATCH("GCV_Petrol_Premium",Fuel_Properties!$B$3:$B$14,0),MATCH(YEAR(FP$9),Fuel_Properties!$B$3:$EI$3,0))/1000</f>
        <v>0</v>
      </c>
      <c r="FQ37" s="53">
        <f>SUMPRODUCT(--(FQ$9=Quarterly_kt!$B$9:FQ$9),Quarterly_kt!$B37:FQ37)*INDEX(Fuel_Properties!$B$3:$IV$14,MATCH("GCV_Petrol_Premium",Fuel_Properties!$B$3:$B$14,0),MATCH(YEAR(FQ$9),Fuel_Properties!$B$3:$EI$3,0))/1000</f>
        <v>0</v>
      </c>
      <c r="FR37" s="53">
        <f>SUMPRODUCT(--(FR$9=Quarterly_kt!$B$9:FR$9),Quarterly_kt!$B37:FR37)*INDEX(Fuel_Properties!$B$3:$IV$14,MATCH("GCV_Petrol_Premium",Fuel_Properties!$B$3:$B$14,0),MATCH(YEAR(FR$9),Fuel_Properties!$B$3:$EI$3,0))/1000</f>
        <v>0.45217778196453318</v>
      </c>
      <c r="FS37" s="53">
        <f>SUMPRODUCT(--(FS$9=Quarterly_kt!$B$9:FS$9),Quarterly_kt!$B37:FS37)*INDEX(Fuel_Properties!$B$3:$IV$14,MATCH("GCV_Petrol_Premium",Fuel_Properties!$B$3:$B$14,0),MATCH(YEAR(FS$9),Fuel_Properties!$B$3:$EI$3,0))/1000</f>
        <v>0</v>
      </c>
      <c r="FT37" s="53">
        <f>SUMPRODUCT(--(FT$9=Quarterly_kt!$B$9:FT$9),Quarterly_kt!$B37:FT37)*INDEX(Fuel_Properties!$B$3:$IV$14,MATCH("GCV_Petrol_Premium",Fuel_Properties!$B$3:$B$14,0),MATCH(YEAR(FT$9),Fuel_Properties!$B$3:$EI$3,0))/1000</f>
        <v>0</v>
      </c>
      <c r="FU37" s="53">
        <f>SUMPRODUCT(--(FU$9=Quarterly_kt!$B$9:FU$9),Quarterly_kt!$B37:FU37)*INDEX(Fuel_Properties!$B$3:$IV$14,MATCH("GCV_Petrol_Premium",Fuel_Properties!$B$3:$B$14,0),MATCH(YEAR(FU$9),Fuel_Properties!$B$3:$EI$3,0))/1000</f>
        <v>0</v>
      </c>
      <c r="FV37" s="53">
        <f>SUMPRODUCT(--(FV$9=Quarterly_kt!$B$9:FV$9),Quarterly_kt!$B37:FV37)*INDEX(Fuel_Properties!$B$3:$IV$14,MATCH("GCV_Petrol_Premium",Fuel_Properties!$B$3:$B$14,0),MATCH(YEAR(FV$9),Fuel_Properties!$B$3:$EI$3,0))/1000</f>
        <v>0</v>
      </c>
      <c r="FW37" s="18"/>
      <c r="FX37" s="117"/>
      <c r="FY37" s="18"/>
    </row>
    <row r="38" spans="1:181" ht="17.25" x14ac:dyDescent="0.25">
      <c r="A38" s="50" t="s">
        <v>107</v>
      </c>
      <c r="B38" s="53">
        <f>SUMPRODUCT(--(B$9=Quarterly_kt!$B$9:FC$9),Quarterly_kt!$B38:FC38)*INDEX(Fuel_Properties!$B$3:$IV$14,MATCH("GCV_Petrol_Regular",Fuel_Properties!$B$3:$B$14,0),MATCH(YEAR(B$9),Fuel_Properties!$B$3:$EI$3,0))/1000</f>
        <v>0</v>
      </c>
      <c r="C38" s="53">
        <f>SUMPRODUCT(--(C$9=Quarterly_kt!$B$9:FC$9),Quarterly_kt!$B38:FC38)*INDEX(Fuel_Properties!$B$3:$IV$14,MATCH("GCV_Petrol_Regular",Fuel_Properties!$B$3:$B$14,0),MATCH(YEAR(C$9),Fuel_Properties!$B$3:$EI$3,0))/1000</f>
        <v>0</v>
      </c>
      <c r="D38" s="53">
        <f>SUMPRODUCT(--(D$9=Quarterly_kt!$B$9:FC$9),Quarterly_kt!$B38:FC38)*INDEX(Fuel_Properties!$B$3:$IV$14,MATCH("GCV_Petrol_Regular",Fuel_Properties!$B$3:$B$14,0),MATCH(YEAR(D$9),Fuel_Properties!$B$3:$EI$3,0))/1000</f>
        <v>0</v>
      </c>
      <c r="E38" s="53">
        <f>SUMPRODUCT(--(E$9=Quarterly_kt!$B$9:FC$9),Quarterly_kt!$B38:FC38)*INDEX(Fuel_Properties!$B$3:$IV$14,MATCH("GCV_Petrol_Regular",Fuel_Properties!$B$3:$B$14,0),MATCH(YEAR(E$9),Fuel_Properties!$B$3:$EI$3,0))/1000</f>
        <v>0</v>
      </c>
      <c r="F38" s="53">
        <f>SUMPRODUCT(--(F$9=Quarterly_kt!$B$9:FC$9),Quarterly_kt!$B38:FC38)*INDEX(Fuel_Properties!$B$3:$IV$14,MATCH("GCV_Petrol_Regular",Fuel_Properties!$B$3:$B$14,0),MATCH(YEAR(F$9),Fuel_Properties!$B$3:$EI$3,0))/1000</f>
        <v>0</v>
      </c>
      <c r="G38" s="53">
        <f>SUMPRODUCT(--(G$9=Quarterly_kt!$B$9:FC$9),Quarterly_kt!$B38:FC38)*INDEX(Fuel_Properties!$B$3:$IV$14,MATCH("GCV_Petrol_Regular",Fuel_Properties!$B$3:$B$14,0),MATCH(YEAR(G$9),Fuel_Properties!$B$3:$EI$3,0))/1000</f>
        <v>0</v>
      </c>
      <c r="H38" s="53">
        <f>SUMPRODUCT(--(H$9=Quarterly_kt!$B$9:FC$9),Quarterly_kt!$B38:FC38)*INDEX(Fuel_Properties!$B$3:$IV$14,MATCH("GCV_Petrol_Regular",Fuel_Properties!$B$3:$B$14,0),MATCH(YEAR(H$9),Fuel_Properties!$B$3:$EI$3,0))/1000</f>
        <v>0</v>
      </c>
      <c r="I38" s="53">
        <f>SUMPRODUCT(--(I$9=Quarterly_kt!$B$9:FC$9),Quarterly_kt!$B38:FC38)*INDEX(Fuel_Properties!$B$3:$IV$14,MATCH("GCV_Petrol_Regular",Fuel_Properties!$B$3:$B$14,0),MATCH(YEAR(I$9),Fuel_Properties!$B$3:$EI$3,0))/1000</f>
        <v>0</v>
      </c>
      <c r="J38" s="53">
        <f>SUMPRODUCT(--(J$9=Quarterly_kt!$B$9:FC$9),Quarterly_kt!$B38:FC38)*INDEX(Fuel_Properties!$B$3:$IV$14,MATCH("GCV_Petrol_Regular",Fuel_Properties!$B$3:$B$14,0),MATCH(YEAR(J$9),Fuel_Properties!$B$3:$EI$3,0))/1000</f>
        <v>0</v>
      </c>
      <c r="K38" s="53">
        <f>SUMPRODUCT(--(K$9=Quarterly_kt!$B$9:FC$9),Quarterly_kt!$B38:FC38)*INDEX(Fuel_Properties!$B$3:$IV$14,MATCH("GCV_Petrol_Regular",Fuel_Properties!$B$3:$B$14,0),MATCH(YEAR(K$9),Fuel_Properties!$B$3:$EI$3,0))/1000</f>
        <v>0</v>
      </c>
      <c r="L38" s="53">
        <f>SUMPRODUCT(--(L$9=Quarterly_kt!$B$9:FC$9),Quarterly_kt!$B38:FC38)*INDEX(Fuel_Properties!$B$3:$IV$14,MATCH("GCV_Petrol_Regular",Fuel_Properties!$B$3:$B$14,0),MATCH(YEAR(L$9),Fuel_Properties!$B$3:$EI$3,0))/1000</f>
        <v>0</v>
      </c>
      <c r="M38" s="53">
        <f>SUMPRODUCT(--(M$9=Quarterly_kt!$B$9:FC$9),Quarterly_kt!$B38:FC38)*INDEX(Fuel_Properties!$B$3:$IV$14,MATCH("GCV_Petrol_Regular",Fuel_Properties!$B$3:$B$14,0),MATCH(YEAR(M$9),Fuel_Properties!$B$3:$EI$3,0))/1000</f>
        <v>0</v>
      </c>
      <c r="N38" s="53">
        <f>SUMPRODUCT(--(N$9=Quarterly_kt!$B$9:FC$9),Quarterly_kt!$B38:FC38)*INDEX(Fuel_Properties!$B$3:$IV$14,MATCH("GCV_Petrol_Regular",Fuel_Properties!$B$3:$B$14,0),MATCH(YEAR(N$9),Fuel_Properties!$B$3:$EI$3,0))/1000</f>
        <v>0</v>
      </c>
      <c r="O38" s="53">
        <f>SUMPRODUCT(--(O$9=Quarterly_kt!$B$9:FC$9),Quarterly_kt!$B38:FC38)*INDEX(Fuel_Properties!$B$3:$IV$14,MATCH("GCV_Petrol_Regular",Fuel_Properties!$B$3:$B$14,0),MATCH(YEAR(O$9),Fuel_Properties!$B$3:$EI$3,0))/1000</f>
        <v>0</v>
      </c>
      <c r="P38" s="53">
        <f>SUMPRODUCT(--(P$9=Quarterly_kt!$B$9:FC$9),Quarterly_kt!$B38:FC38)*INDEX(Fuel_Properties!$B$3:$IV$14,MATCH("GCV_Petrol_Regular",Fuel_Properties!$B$3:$B$14,0),MATCH(YEAR(P$9),Fuel_Properties!$B$3:$EI$3,0))/1000</f>
        <v>0</v>
      </c>
      <c r="Q38" s="53">
        <f>SUMPRODUCT(--(Q$9=Quarterly_kt!$B$9:FC$9),Quarterly_kt!$B38:FC38)*INDEX(Fuel_Properties!$B$3:$IV$14,MATCH("GCV_Petrol_Regular",Fuel_Properties!$B$3:$B$14,0),MATCH(YEAR(Q$9),Fuel_Properties!$B$3:$EI$3,0))/1000</f>
        <v>0</v>
      </c>
      <c r="R38" s="53">
        <f>SUMPRODUCT(--(R$9=Quarterly_kt!$B$9:FC$9),Quarterly_kt!$B38:FC38)*INDEX(Fuel_Properties!$B$3:$IV$14,MATCH("GCV_Petrol_Regular",Fuel_Properties!$B$3:$B$14,0),MATCH(YEAR(R$9),Fuel_Properties!$B$3:$EI$3,0))/1000</f>
        <v>0</v>
      </c>
      <c r="S38" s="53">
        <f>SUMPRODUCT(--(S$9=Quarterly_kt!$B$9:FC$9),Quarterly_kt!$B38:FC38)*INDEX(Fuel_Properties!$B$3:$IV$14,MATCH("GCV_Petrol_Regular",Fuel_Properties!$B$3:$B$14,0),MATCH(YEAR(S$9),Fuel_Properties!$B$3:$EI$3,0))/1000</f>
        <v>0</v>
      </c>
      <c r="T38" s="53">
        <f>SUMPRODUCT(--(T$9=Quarterly_kt!$B$9:FC$9),Quarterly_kt!$B38:FC38)*INDEX(Fuel_Properties!$B$3:$IV$14,MATCH("GCV_Petrol_Regular",Fuel_Properties!$B$3:$B$14,0),MATCH(YEAR(T$9),Fuel_Properties!$B$3:$EI$3,0))/1000</f>
        <v>0</v>
      </c>
      <c r="U38" s="53">
        <f>SUMPRODUCT(--(U$9=Quarterly_kt!$B$9:FC$9),Quarterly_kt!$B38:FC38)*INDEX(Fuel_Properties!$B$3:$IV$14,MATCH("GCV_Petrol_Regular",Fuel_Properties!$B$3:$B$14,0),MATCH(YEAR(U$9),Fuel_Properties!$B$3:$EI$3,0))/1000</f>
        <v>0</v>
      </c>
      <c r="V38" s="53">
        <f>SUMPRODUCT(--(V$9=Quarterly_kt!$B$9:FC$9),Quarterly_kt!$B38:FC38)*INDEX(Fuel_Properties!$B$3:$IV$14,MATCH("GCV_Petrol_Regular",Fuel_Properties!$B$3:$B$14,0),MATCH(YEAR(V$9),Fuel_Properties!$B$3:$EI$3,0))/1000</f>
        <v>0</v>
      </c>
      <c r="W38" s="53">
        <f>SUMPRODUCT(--(W$9=Quarterly_kt!$B$9:FC$9),Quarterly_kt!$B38:FC38)*INDEX(Fuel_Properties!$B$3:$IV$14,MATCH("GCV_Petrol_Regular",Fuel_Properties!$B$3:$B$14,0),MATCH(YEAR(W$9),Fuel_Properties!$B$3:$EI$3,0))/1000</f>
        <v>0</v>
      </c>
      <c r="X38" s="53">
        <f>SUMPRODUCT(--(X$9=Quarterly_kt!$B$9:FC$9),Quarterly_kt!$B38:FC38)*INDEX(Fuel_Properties!$B$3:$IV$14,MATCH("GCV_Petrol_Regular",Fuel_Properties!$B$3:$B$14,0),MATCH(YEAR(X$9),Fuel_Properties!$B$3:$EI$3,0))/1000</f>
        <v>0</v>
      </c>
      <c r="Y38" s="53">
        <f>SUMPRODUCT(--(Y$9=Quarterly_kt!$B$9:FC$9),Quarterly_kt!$B38:FC38)*INDEX(Fuel_Properties!$B$3:$IV$14,MATCH("GCV_Petrol_Regular",Fuel_Properties!$B$3:$B$14,0),MATCH(YEAR(Y$9),Fuel_Properties!$B$3:$EI$3,0))/1000</f>
        <v>0</v>
      </c>
      <c r="Z38" s="53">
        <f>SUMPRODUCT(--(Z$9=Quarterly_kt!$B$9:FC$9),Quarterly_kt!$B38:FC38)*INDEX(Fuel_Properties!$B$3:$IV$14,MATCH("GCV_Petrol_Regular",Fuel_Properties!$B$3:$B$14,0),MATCH(YEAR(Z$9),Fuel_Properties!$B$3:$EI$3,0))/1000</f>
        <v>0</v>
      </c>
      <c r="AA38" s="53">
        <f>SUMPRODUCT(--(AA$9=Quarterly_kt!$B$9:FC$9),Quarterly_kt!$B38:FC38)*INDEX(Fuel_Properties!$B$3:$IV$14,MATCH("GCV_Petrol_Regular",Fuel_Properties!$B$3:$B$14,0),MATCH(YEAR(AA$9),Fuel_Properties!$B$3:$EI$3,0))/1000</f>
        <v>0</v>
      </c>
      <c r="AB38" s="53">
        <f>SUMPRODUCT(--(AB$9=Quarterly_kt!$B$9:FC$9),Quarterly_kt!$B38:FC38)*INDEX(Fuel_Properties!$B$3:$IV$14,MATCH("GCV_Petrol_Regular",Fuel_Properties!$B$3:$B$14,0),MATCH(YEAR(AB$9),Fuel_Properties!$B$3:$EI$3,0))/1000</f>
        <v>0</v>
      </c>
      <c r="AC38" s="53">
        <f>SUMPRODUCT(--(AC$9=Quarterly_kt!$B$9:FC$9),Quarterly_kt!$B38:FC38)*INDEX(Fuel_Properties!$B$3:$IV$14,MATCH("GCV_Petrol_Regular",Fuel_Properties!$B$3:$B$14,0),MATCH(YEAR(AC$9),Fuel_Properties!$B$3:$EI$3,0))/1000</f>
        <v>0</v>
      </c>
      <c r="AD38" s="53">
        <f>SUMPRODUCT(--(AD$9=Quarterly_kt!$B$9:FC$9),Quarterly_kt!$B38:FC38)*INDEX(Fuel_Properties!$B$3:$IV$14,MATCH("GCV_Petrol_Regular",Fuel_Properties!$B$3:$B$14,0),MATCH(YEAR(AD$9),Fuel_Properties!$B$3:$EI$3,0))/1000</f>
        <v>0</v>
      </c>
      <c r="AE38" s="53">
        <f>SUMPRODUCT(--(AE$9=Quarterly_kt!$B$9:FC$9),Quarterly_kt!$B38:FC38)*INDEX(Fuel_Properties!$B$3:$IV$14,MATCH("GCV_Petrol_Regular",Fuel_Properties!$B$3:$B$14,0),MATCH(YEAR(AE$9),Fuel_Properties!$B$3:$EI$3,0))/1000</f>
        <v>0</v>
      </c>
      <c r="AF38" s="53">
        <f>SUMPRODUCT(--(AF$9=Quarterly_kt!$B$9:FC$9),Quarterly_kt!$B38:FC38)*INDEX(Fuel_Properties!$B$3:$IV$14,MATCH("GCV_Petrol_Regular",Fuel_Properties!$B$3:$B$14,0),MATCH(YEAR(AF$9),Fuel_Properties!$B$3:$EI$3,0))/1000</f>
        <v>0</v>
      </c>
      <c r="AG38" s="53">
        <f>SUMPRODUCT(--(AG$9=Quarterly_kt!$B$9:FC$9),Quarterly_kt!$B38:FC38)*INDEX(Fuel_Properties!$B$3:$IV$14,MATCH("GCV_Petrol_Regular",Fuel_Properties!$B$3:$B$14,0),MATCH(YEAR(AG$9),Fuel_Properties!$B$3:$EI$3,0))/1000</f>
        <v>0</v>
      </c>
      <c r="AH38" s="53">
        <f>SUMPRODUCT(--(AH$9=Quarterly_kt!$B$9:FC$9),Quarterly_kt!$B38:FC38)*INDEX(Fuel_Properties!$B$3:$IV$14,MATCH("GCV_Petrol_Regular",Fuel_Properties!$B$3:$B$14,0),MATCH(YEAR(AH$9),Fuel_Properties!$B$3:$EI$3,0))/1000</f>
        <v>0</v>
      </c>
      <c r="AI38" s="53">
        <f>SUMPRODUCT(--(AI$9=Quarterly_kt!$B$9:FC$9),Quarterly_kt!$B38:FC38)*INDEX(Fuel_Properties!$B$3:$IV$14,MATCH("GCV_Petrol_Regular",Fuel_Properties!$B$3:$B$14,0),MATCH(YEAR(AI$9),Fuel_Properties!$B$3:$EI$3,0))/1000</f>
        <v>0</v>
      </c>
      <c r="AJ38" s="53">
        <f>SUMPRODUCT(--(AJ$9=Quarterly_kt!$B$9:FC$9),Quarterly_kt!$B38:FC38)*INDEX(Fuel_Properties!$B$3:$IV$14,MATCH("GCV_Petrol_Regular",Fuel_Properties!$B$3:$B$14,0),MATCH(YEAR(AJ$9),Fuel_Properties!$B$3:$EI$3,0))/1000</f>
        <v>0</v>
      </c>
      <c r="AK38" s="53">
        <f>SUMPRODUCT(--(AK$9=Quarterly_kt!$B$9:FC$9),Quarterly_kt!$B38:FC38)*INDEX(Fuel_Properties!$B$3:$IV$14,MATCH("GCV_Petrol_Regular",Fuel_Properties!$B$3:$B$14,0),MATCH(YEAR(AK$9),Fuel_Properties!$B$3:$EI$3,0))/1000</f>
        <v>0</v>
      </c>
      <c r="AL38" s="53">
        <f>SUMPRODUCT(--(AL$9=Quarterly_kt!$B$9:FC$9),Quarterly_kt!$B38:FC38)*INDEX(Fuel_Properties!$B$3:$IV$14,MATCH("GCV_Petrol_Regular",Fuel_Properties!$B$3:$B$14,0),MATCH(YEAR(AL$9),Fuel_Properties!$B$3:$EI$3,0))/1000</f>
        <v>0</v>
      </c>
      <c r="AM38" s="53">
        <f>SUMPRODUCT(--(AM$9=Quarterly_kt!$B$9:FC$9),Quarterly_kt!$B38:FC38)*INDEX(Fuel_Properties!$B$3:$IV$14,MATCH("GCV_Petrol_Regular",Fuel_Properties!$B$3:$B$14,0),MATCH(YEAR(AM$9),Fuel_Properties!$B$3:$EI$3,0))/1000</f>
        <v>0</v>
      </c>
      <c r="AN38" s="53">
        <f>SUMPRODUCT(--(AN$9=Quarterly_kt!$B$9:FC$9),Quarterly_kt!$B38:FC38)*INDEX(Fuel_Properties!$B$3:$IV$14,MATCH("GCV_Petrol_Regular",Fuel_Properties!$B$3:$B$14,0),MATCH(YEAR(AN$9),Fuel_Properties!$B$3:$EI$3,0))/1000</f>
        <v>0</v>
      </c>
      <c r="AO38" s="53">
        <f>SUMPRODUCT(--(AO$9=Quarterly_kt!$B$9:FC$9),Quarterly_kt!$B38:FC38)*INDEX(Fuel_Properties!$B$3:$IV$14,MATCH("GCV_Petrol_Regular",Fuel_Properties!$B$3:$B$14,0),MATCH(YEAR(AO$9),Fuel_Properties!$B$3:$EI$3,0))/1000</f>
        <v>0</v>
      </c>
      <c r="AP38" s="53">
        <f>SUMPRODUCT(--(AP$9=Quarterly_kt!$B$9:FC$9),Quarterly_kt!$B38:FC38)*INDEX(Fuel_Properties!$B$3:$IV$14,MATCH("GCV_Petrol_Regular",Fuel_Properties!$B$3:$B$14,0),MATCH(YEAR(AP$9),Fuel_Properties!$B$3:$EI$3,0))/1000</f>
        <v>0</v>
      </c>
      <c r="AQ38" s="53">
        <f>SUMPRODUCT(--(AQ$9=Quarterly_kt!$B$9:FC$9),Quarterly_kt!$B38:FC38)*INDEX(Fuel_Properties!$B$3:$IV$14,MATCH("GCV_Petrol_Regular",Fuel_Properties!$B$3:$B$14,0),MATCH(YEAR(AQ$9),Fuel_Properties!$B$3:$EI$3,0))/1000</f>
        <v>0</v>
      </c>
      <c r="AR38" s="53">
        <f>SUMPRODUCT(--(AR$9=Quarterly_kt!$B$9:FC$9),Quarterly_kt!$B38:FC38)*INDEX(Fuel_Properties!$B$3:$IV$14,MATCH("GCV_Petrol_Regular",Fuel_Properties!$B$3:$B$14,0),MATCH(YEAR(AR$9),Fuel_Properties!$B$3:$EI$3,0))/1000</f>
        <v>0</v>
      </c>
      <c r="AS38" s="53">
        <f>SUMPRODUCT(--(AS$9=Quarterly_kt!$B$9:FC$9),Quarterly_kt!$B38:FC38)*INDEX(Fuel_Properties!$B$3:$IV$14,MATCH("GCV_Petrol_Regular",Fuel_Properties!$B$3:$B$14,0),MATCH(YEAR(AS$9),Fuel_Properties!$B$3:$EI$3,0))/1000</f>
        <v>0</v>
      </c>
      <c r="AT38" s="53">
        <f>SUMPRODUCT(--(AT$9=Quarterly_kt!$B$9:FC$9),Quarterly_kt!$B38:FC38)*INDEX(Fuel_Properties!$B$3:$IV$14,MATCH("GCV_Petrol_Regular",Fuel_Properties!$B$3:$B$14,0),MATCH(YEAR(AT$9),Fuel_Properties!$B$3:$EI$3,0))/1000</f>
        <v>0</v>
      </c>
      <c r="AU38" s="53">
        <f>SUMPRODUCT(--(AU$9=Quarterly_kt!$B$9:FC$9),Quarterly_kt!$B38:FC38)*INDEX(Fuel_Properties!$B$3:$IV$14,MATCH("GCV_Petrol_Regular",Fuel_Properties!$B$3:$B$14,0),MATCH(YEAR(AU$9),Fuel_Properties!$B$3:$EI$3,0))/1000</f>
        <v>0</v>
      </c>
      <c r="AV38" s="53">
        <f>SUMPRODUCT(--(AV$9=Quarterly_kt!$B$9:FC$9),Quarterly_kt!$B38:FC38)*INDEX(Fuel_Properties!$B$3:$IV$14,MATCH("GCV_Petrol_Regular",Fuel_Properties!$B$3:$B$14,0),MATCH(YEAR(AV$9),Fuel_Properties!$B$3:$EI$3,0))/1000</f>
        <v>0</v>
      </c>
      <c r="AW38" s="53">
        <f>SUMPRODUCT(--(AW$9=Quarterly_kt!$B$9:FC$9),Quarterly_kt!$B38:FC38)*INDEX(Fuel_Properties!$B$3:$IV$14,MATCH("GCV_Petrol_Regular",Fuel_Properties!$B$3:$B$14,0),MATCH(YEAR(AW$9),Fuel_Properties!$B$3:$EI$3,0))/1000</f>
        <v>1.1840905489540101</v>
      </c>
      <c r="AX38" s="53">
        <f>SUMPRODUCT(--(AX$9=Quarterly_kt!$B$9:FC$9),Quarterly_kt!$B38:FC38)*INDEX(Fuel_Properties!$B$3:$IV$14,MATCH("GCV_Petrol_Regular",Fuel_Properties!$B$3:$B$14,0),MATCH(YEAR(AX$9),Fuel_Properties!$B$3:$EI$3,0))/1000</f>
        <v>5.7539920742797852</v>
      </c>
      <c r="AY38" s="53">
        <f>SUMPRODUCT(--(AY$9=Quarterly_kt!$B$9:FC$9),Quarterly_kt!$B38:FC38)*INDEX(Fuel_Properties!$B$3:$IV$14,MATCH("GCV_Petrol_Regular",Fuel_Properties!$B$3:$B$14,0),MATCH(YEAR(AY$9),Fuel_Properties!$B$3:$EI$3,0))/1000</f>
        <v>6.5452316864776625</v>
      </c>
      <c r="AZ38" s="53">
        <f>SUMPRODUCT(--(AZ$9=Quarterly_kt!$B$9:FC$9),Quarterly_kt!$B38:FC38)*INDEX(Fuel_Properties!$B$3:$IV$14,MATCH("GCV_Petrol_Regular",Fuel_Properties!$B$3:$B$14,0),MATCH(YEAR(AZ$9),Fuel_Properties!$B$3:$EI$3,0))/1000</f>
        <v>5.7923808051681513</v>
      </c>
      <c r="BA38" s="53">
        <f>SUMPRODUCT(--(BA$9=Quarterly_kt!$B$9:FC$9),Quarterly_kt!$B38:FC38)*INDEX(Fuel_Properties!$B$3:$IV$14,MATCH("GCV_Petrol_Regular",Fuel_Properties!$B$3:$B$14,0),MATCH(YEAR(BA$9),Fuel_Properties!$B$3:$EI$3,0))/1000</f>
        <v>4.7332648165512081</v>
      </c>
      <c r="BB38" s="53">
        <f>SUMPRODUCT(--(BB$9=Quarterly_kt!$B$9:FC$9),Quarterly_kt!$B38:FC38)*INDEX(Fuel_Properties!$B$3:$IV$14,MATCH("GCV_Petrol_Regular",Fuel_Properties!$B$3:$B$14,0),MATCH(YEAR(BB$9),Fuel_Properties!$B$3:$EI$3,0))/1000</f>
        <v>3.7303709545898447</v>
      </c>
      <c r="BC38" s="53">
        <f>SUMPRODUCT(--(BC$9=Quarterly_kt!$B$9:FC$9),Quarterly_kt!$B38:FC38)*INDEX(Fuel_Properties!$B$3:$IV$14,MATCH("GCV_Petrol_Regular",Fuel_Properties!$B$3:$B$14,0),MATCH(YEAR(BC$9),Fuel_Properties!$B$3:$EI$3,0))/1000</f>
        <v>2.8158931916427612</v>
      </c>
      <c r="BD38" s="53">
        <f>SUMPRODUCT(--(BD$9=Quarterly_kt!$B$9:FC$9),Quarterly_kt!$B38:FC38)*INDEX(Fuel_Properties!$B$3:$IV$14,MATCH("GCV_Petrol_Regular",Fuel_Properties!$B$3:$B$14,0),MATCH(YEAR(BD$9),Fuel_Properties!$B$3:$EI$3,0))/1000</f>
        <v>2.6552518397712706</v>
      </c>
      <c r="BE38" s="53">
        <f>SUMPRODUCT(--(BE$9=Quarterly_kt!$B$9:FC$9),Quarterly_kt!$B38:FC38)*INDEX(Fuel_Properties!$B$3:$IV$14,MATCH("GCV_Petrol_Regular",Fuel_Properties!$B$3:$B$14,0),MATCH(YEAR(BE$9),Fuel_Properties!$B$3:$EI$3,0))/1000</f>
        <v>1.0506685906219482</v>
      </c>
      <c r="BF38" s="53">
        <f>SUMPRODUCT(--(BF$9=Quarterly_kt!$B$9:FC$9),Quarterly_kt!$B38:FC38)*INDEX(Fuel_Properties!$B$3:$IV$14,MATCH("GCV_Petrol_Regular",Fuel_Properties!$B$3:$B$14,0),MATCH(YEAR(BF$9),Fuel_Properties!$B$3:$EI$3,0))/1000</f>
        <v>4.9795064681053161</v>
      </c>
      <c r="BG38" s="53">
        <f>SUMPRODUCT(--(BG$9=Quarterly_kt!$B$9:FC$9),Quarterly_kt!$B38:FC38)*INDEX(Fuel_Properties!$B$3:$IV$14,MATCH("GCV_Petrol_Regular",Fuel_Properties!$B$3:$B$14,0),MATCH(YEAR(BG$9),Fuel_Properties!$B$3:$EI$3,0))/1000</f>
        <v>5.9159005358505246</v>
      </c>
      <c r="BH38" s="53">
        <f>SUMPRODUCT(--(BH$9=Quarterly_kt!$B$9:FC$9),Quarterly_kt!$B38:FC38)*INDEX(Fuel_Properties!$B$3:$IV$14,MATCH("GCV_Petrol_Regular",Fuel_Properties!$B$3:$B$14,0),MATCH(YEAR(BH$9),Fuel_Properties!$B$3:$EI$3,0))/1000</f>
        <v>4.8941408183670045</v>
      </c>
      <c r="BI38" s="53">
        <f>SUMPRODUCT(--(BI$9=Quarterly_kt!$B$9:FC$9),Quarterly_kt!$B38:FC38)*INDEX(Fuel_Properties!$B$3:$IV$14,MATCH("GCV_Petrol_Regular",Fuel_Properties!$B$3:$B$14,0),MATCH(YEAR(BI$9),Fuel_Properties!$B$3:$EI$3,0))/1000</f>
        <v>4.344872228736878</v>
      </c>
      <c r="BJ38" s="53">
        <f>SUMPRODUCT(--(BJ$9=Quarterly_kt!$B$9:FC$9),Quarterly_kt!$B38:FC38)*INDEX(Fuel_Properties!$B$3:$IV$14,MATCH("GCV_Petrol_Regular",Fuel_Properties!$B$3:$B$14,0),MATCH(YEAR(BJ$9),Fuel_Properties!$B$3:$EI$3,0))/1000</f>
        <v>5.5094399023246758</v>
      </c>
      <c r="BK38" s="53">
        <f>SUMPRODUCT(--(BK$9=Quarterly_kt!$B$9:FC$9),Quarterly_kt!$B38:FC38)*INDEX(Fuel_Properties!$B$3:$IV$14,MATCH("GCV_Petrol_Regular",Fuel_Properties!$B$3:$B$14,0),MATCH(YEAR(BK$9),Fuel_Properties!$B$3:$EI$3,0))/1000</f>
        <v>3.8086032460212711</v>
      </c>
      <c r="BL38" s="53">
        <f>SUMPRODUCT(--(BL$9=Quarterly_kt!$B$9:FC$9),Quarterly_kt!$B38:FC38)*INDEX(Fuel_Properties!$B$3:$IV$14,MATCH("GCV_Petrol_Regular",Fuel_Properties!$B$3:$B$14,0),MATCH(YEAR(BL$9),Fuel_Properties!$B$3:$EI$3,0))/1000</f>
        <v>5.604003829879761</v>
      </c>
      <c r="BM38" s="53">
        <f>SUMPRODUCT(--(BM$9=Quarterly_kt!$B$9:FC$9),Quarterly_kt!$B38:FC38)*INDEX(Fuel_Properties!$B$3:$IV$14,MATCH("GCV_Petrol_Regular",Fuel_Properties!$B$3:$B$14,0),MATCH(YEAR(BM$9),Fuel_Properties!$B$3:$EI$3,0))/1000</f>
        <v>5.6989901273345938</v>
      </c>
      <c r="BN38" s="53">
        <f>SUMPRODUCT(--(BN$9=Quarterly_kt!$B$9:FC$9),Quarterly_kt!$B38:FC38)*INDEX(Fuel_Properties!$B$3:$IV$14,MATCH("GCV_Petrol_Regular",Fuel_Properties!$B$3:$B$14,0),MATCH(YEAR(BN$9),Fuel_Properties!$B$3:$EI$3,0))/1000</f>
        <v>5.8783161402808553</v>
      </c>
      <c r="BO38" s="53">
        <f>SUMPRODUCT(--(BO$9=Quarterly_kt!$B$9:FC$9),Quarterly_kt!$B38:FC38)*INDEX(Fuel_Properties!$B$3:$IV$14,MATCH("GCV_Petrol_Regular",Fuel_Properties!$B$3:$B$14,0),MATCH(YEAR(BO$9),Fuel_Properties!$B$3:$EI$3,0))/1000</f>
        <v>7.0697977947728381</v>
      </c>
      <c r="BP38" s="53">
        <f>SUMPRODUCT(--(BP$9=Quarterly_kt!$B$9:FC$9),Quarterly_kt!$B38:FC38)*INDEX(Fuel_Properties!$B$3:$IV$14,MATCH("GCV_Petrol_Regular",Fuel_Properties!$B$3:$B$14,0),MATCH(YEAR(BP$9),Fuel_Properties!$B$3:$EI$3,0))/1000</f>
        <v>6.5354655155261652</v>
      </c>
      <c r="BQ38" s="53">
        <f>SUMPRODUCT(--(BQ$9=Quarterly_kt!$B$9:FC$9),Quarterly_kt!$B38:FC38)*INDEX(Fuel_Properties!$B$3:$IV$14,MATCH("GCV_Petrol_Regular",Fuel_Properties!$B$3:$B$14,0),MATCH(YEAR(BQ$9),Fuel_Properties!$B$3:$EI$3,0))/1000</f>
        <v>7.1108312651391632</v>
      </c>
      <c r="BR38" s="53">
        <f>SUMPRODUCT(--(BR$9=Quarterly_kt!$B$9:FC$9),Quarterly_kt!$B38:FC38)*INDEX(Fuel_Properties!$B$3:$IV$14,MATCH("GCV_Petrol_Regular",Fuel_Properties!$B$3:$B$14,0),MATCH(YEAR(BR$9),Fuel_Properties!$B$3:$EI$3,0))/1000</f>
        <v>5.0087565173607631</v>
      </c>
      <c r="BS38" s="53">
        <f>SUMPRODUCT(--(BS$9=Quarterly_kt!$B$9:FC$9),Quarterly_kt!$B38:FC38)*INDEX(Fuel_Properties!$B$3:$IV$14,MATCH("GCV_Petrol_Regular",Fuel_Properties!$B$3:$B$14,0),MATCH(YEAR(BS$9),Fuel_Properties!$B$3:$EI$3,0))/1000</f>
        <v>4.0312149585080119</v>
      </c>
      <c r="BT38" s="53">
        <f>SUMPRODUCT(--(BT$9=Quarterly_kt!$B$9:FC$9),Quarterly_kt!$B38:FC38)*INDEX(Fuel_Properties!$B$3:$IV$14,MATCH("GCV_Petrol_Regular",Fuel_Properties!$B$3:$B$14,0),MATCH(YEAR(BT$9),Fuel_Properties!$B$3:$EI$3,0))/1000</f>
        <v>4.5615461140249796</v>
      </c>
      <c r="BU38" s="53">
        <f>SUMPRODUCT(--(BU$9=Quarterly_kt!$B$9:FC$9),Quarterly_kt!$B38:FC38)*INDEX(Fuel_Properties!$B$3:$IV$14,MATCH("GCV_Petrol_Regular",Fuel_Properties!$B$3:$B$14,0),MATCH(YEAR(BU$9),Fuel_Properties!$B$3:$EI$3,0))/1000</f>
        <v>2.7739310271045019</v>
      </c>
      <c r="BV38" s="53">
        <f>SUMPRODUCT(--(BV$9=Quarterly_kt!$B$9:FC$9),Quarterly_kt!$B38:FC38)*INDEX(Fuel_Properties!$B$3:$IV$14,MATCH("GCV_Petrol_Regular",Fuel_Properties!$B$3:$B$14,0),MATCH(YEAR(BV$9),Fuel_Properties!$B$3:$EI$3,0))/1000</f>
        <v>4.0606946484923796</v>
      </c>
      <c r="BW38" s="53">
        <f>SUMPRODUCT(--(BW$9=Quarterly_kt!$B$9:FC$9),Quarterly_kt!$B38:FC38)*INDEX(Fuel_Properties!$B$3:$IV$14,MATCH("GCV_Petrol_Regular",Fuel_Properties!$B$3:$B$14,0),MATCH(YEAR(BW$9),Fuel_Properties!$B$3:$EI$3,0))/1000</f>
        <v>4.1513366270301546</v>
      </c>
      <c r="BX38" s="53">
        <f>SUMPRODUCT(--(BX$9=Quarterly_kt!$B$9:FC$9),Quarterly_kt!$B38:FC38)*INDEX(Fuel_Properties!$B$3:$IV$14,MATCH("GCV_Petrol_Regular",Fuel_Properties!$B$3:$B$14,0),MATCH(YEAR(BX$9),Fuel_Properties!$B$3:$EI$3,0))/1000</f>
        <v>3.731404548614635</v>
      </c>
      <c r="BY38" s="53">
        <f>SUMPRODUCT(--(BY$9=Quarterly_kt!$B$9:FC$9),Quarterly_kt!$B38:FC38)*INDEX(Fuel_Properties!$B$3:$IV$14,MATCH("GCV_Petrol_Regular",Fuel_Properties!$B$3:$B$14,0),MATCH(YEAR(BY$9),Fuel_Properties!$B$3:$EI$3,0))/1000</f>
        <v>4.0746939556300381</v>
      </c>
      <c r="BZ38" s="53">
        <f>SUMPRODUCT(--(BZ$9=Quarterly_kt!$B$9:FC$9),Quarterly_kt!$B38:FC38)*INDEX(Fuel_Properties!$B$3:$IV$14,MATCH("GCV_Petrol_Regular",Fuel_Properties!$B$3:$B$14,0),MATCH(YEAR(BZ$9),Fuel_Properties!$B$3:$EI$3,0))/1000</f>
        <v>3.9458334478812347</v>
      </c>
      <c r="CA38" s="53">
        <f>SUMPRODUCT(--(CA$9=Quarterly_kt!$B$9:FC$9),Quarterly_kt!$B38:FC38)*INDEX(Fuel_Properties!$B$3:$IV$14,MATCH("GCV_Petrol_Regular",Fuel_Properties!$B$3:$B$14,0),MATCH(YEAR(CA$9),Fuel_Properties!$B$3:$EI$3,0))/1000</f>
        <v>3.3173887170651524</v>
      </c>
      <c r="CB38" s="53">
        <f>SUMPRODUCT(--(CB$9=Quarterly_kt!$B$9:FC$9),Quarterly_kt!$B38:FC38)*INDEX(Fuel_Properties!$B$3:$IV$14,MATCH("GCV_Petrol_Regular",Fuel_Properties!$B$3:$B$14,0),MATCH(YEAR(CB$9),Fuel_Properties!$B$3:$EI$3,0))/1000</f>
        <v>2.7053008960595393</v>
      </c>
      <c r="CC38" s="53">
        <f>SUMPRODUCT(--(CC$9=Quarterly_kt!$B$9:FC$9),Quarterly_kt!$B38:FC38)*INDEX(Fuel_Properties!$B$3:$IV$14,MATCH("GCV_Petrol_Regular",Fuel_Properties!$B$3:$B$14,0),MATCH(YEAR(CC$9),Fuel_Properties!$B$3:$EI$3,0))/1000</f>
        <v>2.0695969026762748</v>
      </c>
      <c r="CD38" s="53">
        <f>SUMPRODUCT(--(CD$9=Quarterly_kt!$B$9:FC$9),Quarterly_kt!$B38:FC38)*INDEX(Fuel_Properties!$B$3:$IV$14,MATCH("GCV_Petrol_Regular",Fuel_Properties!$B$3:$B$14,0),MATCH(YEAR(CD$9),Fuel_Properties!$B$3:$EI$3,0))/1000</f>
        <v>2.6045854707306386</v>
      </c>
      <c r="CE38" s="53">
        <f>SUMPRODUCT(--(CE$9=Quarterly_kt!$B$9:FC$9),Quarterly_kt!$B38:FC38)*INDEX(Fuel_Properties!$B$3:$IV$14,MATCH("GCV_Petrol_Regular",Fuel_Properties!$B$3:$B$14,0),MATCH(YEAR(CE$9),Fuel_Properties!$B$3:$EI$3,0))/1000</f>
        <v>1.8415932542035658</v>
      </c>
      <c r="CF38" s="53">
        <f>SUMPRODUCT(--(CF$9=Quarterly_kt!$B$9:FC$9),Quarterly_kt!$B38:FC38)*INDEX(Fuel_Properties!$B$3:$IV$14,MATCH("GCV_Petrol_Regular",Fuel_Properties!$B$3:$B$14,0),MATCH(YEAR(CF$9),Fuel_Properties!$B$3:$EI$3,0))/1000</f>
        <v>2.6698838475201732</v>
      </c>
      <c r="CG38" s="53">
        <f>SUMPRODUCT(--(CG$9=Quarterly_kt!$B$9:FC$9),Quarterly_kt!$B38:FC38)*INDEX(Fuel_Properties!$B$3:$IV$14,MATCH("GCV_Petrol_Regular",Fuel_Properties!$B$3:$B$14,0),MATCH(YEAR(CG$9),Fuel_Properties!$B$3:$EI$3,0))/1000</f>
        <v>1.3685804815001503</v>
      </c>
      <c r="CH38" s="53">
        <f>SUMPRODUCT(--(CH$9=Quarterly_kt!$B$9:FC$9),Quarterly_kt!$B38:FC38)*INDEX(Fuel_Properties!$B$3:$IV$14,MATCH("GCV_Petrol_Regular",Fuel_Properties!$B$3:$B$14,0),MATCH(YEAR(CH$9),Fuel_Properties!$B$3:$EI$3,0))/1000</f>
        <v>2.1049799952039967</v>
      </c>
      <c r="CI38" s="53">
        <f>SUMPRODUCT(--(CI$9=Quarterly_kt!$B$9:FC$9),Quarterly_kt!$B38:FC38)*INDEX(Fuel_Properties!$B$3:$IV$14,MATCH("GCV_Petrol_Regular",Fuel_Properties!$B$3:$B$14,0),MATCH(YEAR(CI$9),Fuel_Properties!$B$3:$EI$3,0))/1000</f>
        <v>3.428829431929767</v>
      </c>
      <c r="CJ38" s="53">
        <f>SUMPRODUCT(--(CJ$9=Quarterly_kt!$B$9:FC$9),Quarterly_kt!$B38:FC38)*INDEX(Fuel_Properties!$B$3:$IV$14,MATCH("GCV_Petrol_Regular",Fuel_Properties!$B$3:$B$14,0),MATCH(YEAR(CJ$9),Fuel_Properties!$B$3:$EI$3,0))/1000</f>
        <v>3.2160594982482129</v>
      </c>
      <c r="CK38" s="53">
        <f>SUMPRODUCT(--(CK$9=Quarterly_kt!$B$9:FC$9),Quarterly_kt!$B38:FC38)*INDEX(Fuel_Properties!$B$3:$IV$14,MATCH("GCV_Petrol_Regular",Fuel_Properties!$B$3:$B$14,0),MATCH(YEAR(CK$9),Fuel_Properties!$B$3:$EI$3,0))/1000</f>
        <v>2.0858429564191692</v>
      </c>
      <c r="CL38" s="53">
        <f>SUMPRODUCT(--(CL$9=Quarterly_kt!$B$9:FC$9),Quarterly_kt!$B38:FC38)*INDEX(Fuel_Properties!$B$3:$IV$14,MATCH("GCV_Petrol_Regular",Fuel_Properties!$B$3:$B$14,0),MATCH(YEAR(CL$9),Fuel_Properties!$B$3:$EI$3,0))/1000</f>
        <v>0.77936508935693527</v>
      </c>
      <c r="CM38" s="53">
        <f>SUMPRODUCT(--(CM$9=Quarterly_kt!$B$9:FC$9),Quarterly_kt!$B38:FC38)*INDEX(Fuel_Properties!$B$3:$IV$14,MATCH("GCV_Petrol_Regular",Fuel_Properties!$B$3:$B$14,0),MATCH(YEAR(CM$9),Fuel_Properties!$B$3:$EI$3,0))/1000</f>
        <v>0.46585612544542099</v>
      </c>
      <c r="CN38" s="53">
        <f>SUMPRODUCT(--(CN$9=Quarterly_kt!$B$9:FC$9),Quarterly_kt!$B38:FC38)*INDEX(Fuel_Properties!$B$3:$IV$14,MATCH("GCV_Petrol_Regular",Fuel_Properties!$B$3:$B$14,0),MATCH(YEAR(CN$9),Fuel_Properties!$B$3:$EI$3,0))/1000</f>
        <v>0.16978789475406322</v>
      </c>
      <c r="CO38" s="53">
        <f>SUMPRODUCT(--(CO$9=Quarterly_kt!$B$9:FC$9),Quarterly_kt!$B38:FC38)*INDEX(Fuel_Properties!$B$3:$IV$14,MATCH("GCV_Petrol_Regular",Fuel_Properties!$B$3:$B$14,0),MATCH(YEAR(CO$9),Fuel_Properties!$B$3:$EI$3,0))/1000</f>
        <v>0.13533066236505151</v>
      </c>
      <c r="CP38" s="53">
        <f>SUMPRODUCT(--(CP$9=Quarterly_kt!$B$9:FC$9),Quarterly_kt!$B38:FC38)*INDEX(Fuel_Properties!$B$3:$IV$14,MATCH("GCV_Petrol_Regular",Fuel_Properties!$B$3:$B$14,0),MATCH(YEAR(CP$9),Fuel_Properties!$B$3:$EI$3,0))/1000</f>
        <v>0.17807244742572476</v>
      </c>
      <c r="CQ38" s="53">
        <f>SUMPRODUCT(--(CQ$9=Quarterly_kt!$B$9:FC$9),Quarterly_kt!$B38:FC38)*INDEX(Fuel_Properties!$B$3:$IV$14,MATCH("GCV_Petrol_Regular",Fuel_Properties!$B$3:$B$14,0),MATCH(YEAR(CQ$9),Fuel_Properties!$B$3:$EI$3,0))/1000</f>
        <v>2.27838389686424E-2</v>
      </c>
      <c r="CR38" s="53">
        <f>SUMPRODUCT(--(CR$9=Quarterly_kt!$B$9:FC$9),Quarterly_kt!$B38:FC38)*INDEX(Fuel_Properties!$B$3:$IV$14,MATCH("GCV_Petrol_Regular",Fuel_Properties!$B$3:$B$14,0),MATCH(YEAR(CR$9),Fuel_Properties!$B$3:$EI$3,0))/1000</f>
        <v>0</v>
      </c>
      <c r="CS38" s="53">
        <f>SUMPRODUCT(--(CS$9=Quarterly_kt!$B$9:FC$9),Quarterly_kt!$B38:FC38)*INDEX(Fuel_Properties!$B$3:$IV$14,MATCH("GCV_Petrol_Regular",Fuel_Properties!$B$3:$B$14,0),MATCH(YEAR(CS$9),Fuel_Properties!$B$3:$EI$3,0))/1000</f>
        <v>0</v>
      </c>
      <c r="CT38" s="53">
        <f>SUMPRODUCT(--(CT$9=Quarterly_kt!$B$9:FC$9),Quarterly_kt!$B38:FC38)*INDEX(Fuel_Properties!$B$3:$IV$14,MATCH("GCV_Petrol_Regular",Fuel_Properties!$B$3:$B$14,0),MATCH(YEAR(CT$9),Fuel_Properties!$B$3:$EI$3,0))/1000</f>
        <v>0.23365984252763958</v>
      </c>
      <c r="CU38" s="53">
        <f>SUMPRODUCT(--(CU$9=Quarterly_kt!$B$9:FC$9),Quarterly_kt!$B38:FC38)*INDEX(Fuel_Properties!$B$3:$IV$14,MATCH("GCV_Petrol_Regular",Fuel_Properties!$B$3:$B$14,0),MATCH(YEAR(CU$9),Fuel_Properties!$B$3:$EI$3,0))/1000</f>
        <v>0</v>
      </c>
      <c r="CV38" s="53">
        <f>SUMPRODUCT(--(CV$9=Quarterly_kt!$B$9:FC$9),Quarterly_kt!$B38:FC38)*INDEX(Fuel_Properties!$B$3:$IV$14,MATCH("GCV_Petrol_Regular",Fuel_Properties!$B$3:$B$14,0),MATCH(YEAR(CV$9),Fuel_Properties!$B$3:$EI$3,0))/1000</f>
        <v>0</v>
      </c>
      <c r="CW38" s="53">
        <f>SUMPRODUCT(--(CW$9=Quarterly_kt!$B$9:FC$9),Quarterly_kt!$B38:FC38)*INDEX(Fuel_Properties!$B$3:$IV$14,MATCH("GCV_Petrol_Regular",Fuel_Properties!$B$3:$B$14,0),MATCH(YEAR(CW$9),Fuel_Properties!$B$3:$EI$3,0))/1000</f>
        <v>0</v>
      </c>
      <c r="CX38" s="53">
        <f>SUMPRODUCT(--(CX$9=Quarterly_kt!$B$9:FC$9),Quarterly_kt!$B38:FC38)*INDEX(Fuel_Properties!$B$3:$IV$14,MATCH("GCV_Petrol_Regular",Fuel_Properties!$B$3:$B$14,0),MATCH(YEAR(CX$9),Fuel_Properties!$B$3:$EI$3,0))/1000</f>
        <v>0</v>
      </c>
      <c r="CY38" s="53">
        <f>SUMPRODUCT(--(CY$9=Quarterly_kt!$B$9:FC$9),Quarterly_kt!$B38:FC38)*INDEX(Fuel_Properties!$B$3:$IV$14,MATCH("GCV_Petrol_Regular",Fuel_Properties!$B$3:$B$14,0),MATCH(YEAR(CY$9),Fuel_Properties!$B$3:$EI$3,0))/1000</f>
        <v>0</v>
      </c>
      <c r="CZ38" s="53">
        <f>SUMPRODUCT(--(CZ$9=Quarterly_kt!$B$9:FC$9),Quarterly_kt!$B38:FC38)*INDEX(Fuel_Properties!$B$3:$IV$14,MATCH("GCV_Petrol_Regular",Fuel_Properties!$B$3:$B$14,0),MATCH(YEAR(CZ$9),Fuel_Properties!$B$3:$EI$3,0))/1000</f>
        <v>0</v>
      </c>
      <c r="DA38" s="53">
        <f>SUMPRODUCT(--(DA$9=Quarterly_kt!$B$9:FC$9),Quarterly_kt!$B38:FC38)*INDEX(Fuel_Properties!$B$3:$IV$14,MATCH("GCV_Petrol_Regular",Fuel_Properties!$B$3:$B$14,0),MATCH(YEAR(DA$9),Fuel_Properties!$B$3:$EI$3,0))/1000</f>
        <v>0</v>
      </c>
      <c r="DB38" s="53">
        <f>SUMPRODUCT(--(DB$9=Quarterly_kt!$B$9:FC$9),Quarterly_kt!$B38:FC38)*INDEX(Fuel_Properties!$B$3:$IV$14,MATCH("GCV_Petrol_Regular",Fuel_Properties!$B$3:$B$14,0),MATCH(YEAR(DB$9),Fuel_Properties!$B$3:$EI$3,0))/1000</f>
        <v>0</v>
      </c>
      <c r="DC38" s="53">
        <f>SUMPRODUCT(--(DC$9=Quarterly_kt!$B$9:FC$9),Quarterly_kt!$B38:FC38)*INDEX(Fuel_Properties!$B$3:$IV$14,MATCH("GCV_Petrol_Regular",Fuel_Properties!$B$3:$B$14,0),MATCH(YEAR(DC$9),Fuel_Properties!$B$3:$EI$3,0))/1000</f>
        <v>0</v>
      </c>
      <c r="DD38" s="53">
        <f>SUMPRODUCT(--(DD$9=Quarterly_kt!$B$9:FC$9),Quarterly_kt!$B38:FC38)*INDEX(Fuel_Properties!$B$3:$IV$14,MATCH("GCV_Petrol_Regular",Fuel_Properties!$B$3:$B$14,0),MATCH(YEAR(DD$9),Fuel_Properties!$B$3:$EI$3,0))/1000</f>
        <v>0</v>
      </c>
      <c r="DE38" s="53">
        <f>SUMPRODUCT(--(DE$9=Quarterly_kt!$B$9:FC$9),Quarterly_kt!$B38:FC38)*INDEX(Fuel_Properties!$B$3:$IV$14,MATCH("GCV_Petrol_Regular",Fuel_Properties!$B$3:$B$14,0),MATCH(YEAR(DE$9),Fuel_Properties!$B$3:$EI$3,0))/1000</f>
        <v>0</v>
      </c>
      <c r="DF38" s="53">
        <f>SUMPRODUCT(--(DF$9=Quarterly_kt!$B$9:FC$9),Quarterly_kt!$B38:FC38)*INDEX(Fuel_Properties!$B$3:$IV$14,MATCH("GCV_Petrol_Regular",Fuel_Properties!$B$3:$B$14,0),MATCH(YEAR(DF$9),Fuel_Properties!$B$3:$EI$3,0))/1000</f>
        <v>0</v>
      </c>
      <c r="DG38" s="53">
        <f>SUMPRODUCT(--(DG$9=Quarterly_kt!$B$9:FC$9),Quarterly_kt!$B38:FC38)*INDEX(Fuel_Properties!$B$3:$IV$14,MATCH("GCV_Petrol_Regular",Fuel_Properties!$B$3:$B$14,0),MATCH(YEAR(DG$9),Fuel_Properties!$B$3:$EI$3,0))/1000</f>
        <v>0</v>
      </c>
      <c r="DH38" s="53">
        <f>SUMPRODUCT(--(DH$9=Quarterly_kt!$B$9:FC$9),Quarterly_kt!$B38:FC38)*INDEX(Fuel_Properties!$B$3:$IV$14,MATCH("GCV_Petrol_Regular",Fuel_Properties!$B$3:$B$14,0),MATCH(YEAR(DH$9),Fuel_Properties!$B$3:$EI$3,0))/1000</f>
        <v>0</v>
      </c>
      <c r="DI38" s="53">
        <f>SUMPRODUCT(--(DI$9=Quarterly_kt!$B$9:FC$9),Quarterly_kt!$B38:FC38)*INDEX(Fuel_Properties!$B$3:$IV$14,MATCH("GCV_Petrol_Regular",Fuel_Properties!$B$3:$B$14,0),MATCH(YEAR(DI$9),Fuel_Properties!$B$3:$EI$3,0))/1000</f>
        <v>0</v>
      </c>
      <c r="DJ38" s="53">
        <f>SUMPRODUCT(--(DJ$9=Quarterly_kt!$B$9:FC$9),Quarterly_kt!$B38:FC38)*INDEX(Fuel_Properties!$B$3:$IV$14,MATCH("GCV_Petrol_Regular",Fuel_Properties!$B$3:$B$14,0),MATCH(YEAR(DJ$9),Fuel_Properties!$B$3:$EI$3,0))/1000</f>
        <v>0</v>
      </c>
      <c r="DK38" s="53">
        <f>SUMPRODUCT(--(DK$9=Quarterly_kt!$B$9:FC$9),Quarterly_kt!$B38:FC38)*INDEX(Fuel_Properties!$B$3:$IV$14,MATCH("GCV_Petrol_Regular",Fuel_Properties!$B$3:$B$14,0),MATCH(YEAR(DK$9),Fuel_Properties!$B$3:$EI$3,0))/1000</f>
        <v>0</v>
      </c>
      <c r="DL38" s="53">
        <f>SUMPRODUCT(--(DL$9=Quarterly_kt!$B$9:FC$9),Quarterly_kt!$B38:FC38)*INDEX(Fuel_Properties!$B$3:$IV$14,MATCH("GCV_Petrol_Regular",Fuel_Properties!$B$3:$B$14,0),MATCH(YEAR(DL$9),Fuel_Properties!$B$3:$EI$3,0))/1000</f>
        <v>0</v>
      </c>
      <c r="DM38" s="53">
        <f>SUMPRODUCT(--(DM$9=Quarterly_kt!$B$9:FC$9),Quarterly_kt!$B38:FC38)*INDEX(Fuel_Properties!$B$3:$IV$14,MATCH("GCV_Petrol_Regular",Fuel_Properties!$B$3:$B$14,0),MATCH(YEAR(DM$9),Fuel_Properties!$B$3:$EI$3,0))/1000</f>
        <v>0</v>
      </c>
      <c r="DN38" s="53">
        <f>SUMPRODUCT(--(DN$9=Quarterly_kt!$B$9:FC$9),Quarterly_kt!$B38:FC38)*INDEX(Fuel_Properties!$B$3:$IV$14,MATCH("GCV_Petrol_Regular",Fuel_Properties!$B$3:$B$14,0),MATCH(YEAR(DN$9),Fuel_Properties!$B$3:$EI$3,0))/1000</f>
        <v>0</v>
      </c>
      <c r="DO38" s="53">
        <f>SUMPRODUCT(--(DO$9=Quarterly_kt!$B$9:FC$9),Quarterly_kt!$B38:FC38)*INDEX(Fuel_Properties!$B$3:$IV$14,MATCH("GCV_Petrol_Regular",Fuel_Properties!$B$3:$B$14,0),MATCH(YEAR(DO$9),Fuel_Properties!$B$3:$EI$3,0))/1000</f>
        <v>0</v>
      </c>
      <c r="DP38" s="53">
        <f>SUMPRODUCT(--(DP$9=Quarterly_kt!$B$9:FC$9),Quarterly_kt!$B38:FC38)*INDEX(Fuel_Properties!$B$3:$IV$14,MATCH("GCV_Petrol_Regular",Fuel_Properties!$B$3:$B$14,0),MATCH(YEAR(DP$9),Fuel_Properties!$B$3:$EI$3,0))/1000</f>
        <v>0</v>
      </c>
      <c r="DQ38" s="53">
        <f>SUMPRODUCT(--(DQ$9=Quarterly_kt!$B$9:FC$9),Quarterly_kt!$B38:FC38)*INDEX(Fuel_Properties!$B$3:$IV$14,MATCH("GCV_Petrol_Regular",Fuel_Properties!$B$3:$B$14,0),MATCH(YEAR(DQ$9),Fuel_Properties!$B$3:$EI$3,0))/1000</f>
        <v>0</v>
      </c>
      <c r="DR38" s="53">
        <f>SUMPRODUCT(--(DR$9=Quarterly_kt!$B$9:FC$9),Quarterly_kt!$B38:FC38)*INDEX(Fuel_Properties!$B$3:$IV$14,MATCH("GCV_Petrol_Regular",Fuel_Properties!$B$3:$B$14,0),MATCH(YEAR(DR$9),Fuel_Properties!$B$3:$EI$3,0))/1000</f>
        <v>0</v>
      </c>
      <c r="DS38" s="53">
        <f>SUMPRODUCT(--(DS$9=Quarterly_kt!$B$9:FC$9),Quarterly_kt!$B38:FC38)*INDEX(Fuel_Properties!$B$3:$IV$14,MATCH("GCV_Petrol_Regular",Fuel_Properties!$B$3:$B$14,0),MATCH(YEAR(DS$9),Fuel_Properties!$B$3:$EI$3,0))/1000</f>
        <v>0</v>
      </c>
      <c r="DT38" s="53">
        <f>SUMPRODUCT(--(DT$9=Quarterly_kt!$B$9:FC$9),Quarterly_kt!$B38:FC38)*INDEX(Fuel_Properties!$B$3:$IV$14,MATCH("GCV_Petrol_Regular",Fuel_Properties!$B$3:$B$14,0),MATCH(YEAR(DT$9),Fuel_Properties!$B$3:$EI$3,0))/1000</f>
        <v>0</v>
      </c>
      <c r="DU38" s="53">
        <f>SUMPRODUCT(--(DU$9=Quarterly_kt!$B$9:FC$9),Quarterly_kt!$B38:FC38)*INDEX(Fuel_Properties!$B$3:$IV$14,MATCH("GCV_Petrol_Regular",Fuel_Properties!$B$3:$B$14,0),MATCH(YEAR(DU$9),Fuel_Properties!$B$3:$EI$3,0))/1000</f>
        <v>0</v>
      </c>
      <c r="DV38" s="53">
        <f>SUMPRODUCT(--(DV$9=Quarterly_kt!$B$9:FC$9),Quarterly_kt!$B38:FC38)*INDEX(Fuel_Properties!$B$3:$IV$14,MATCH("GCV_Petrol_Regular",Fuel_Properties!$B$3:$B$14,0),MATCH(YEAR(DV$9),Fuel_Properties!$B$3:$EI$3,0))/1000</f>
        <v>0</v>
      </c>
      <c r="DW38" s="53">
        <f>SUMPRODUCT(--(DW$9=Quarterly_kt!$B$9:FC$9),Quarterly_kt!$B38:FC38)*INDEX(Fuel_Properties!$B$3:$IV$14,MATCH("GCV_Petrol_Regular",Fuel_Properties!$B$3:$B$14,0),MATCH(YEAR(DW$9),Fuel_Properties!$B$3:$EI$3,0))/1000</f>
        <v>0</v>
      </c>
      <c r="DX38" s="53">
        <f>SUMPRODUCT(--(DX$9=Quarterly_kt!$B$9:FC$9),Quarterly_kt!$B38:FC38)*INDEX(Fuel_Properties!$B$3:$IV$14,MATCH("GCV_Petrol_Regular",Fuel_Properties!$B$3:$B$14,0),MATCH(YEAR(DX$9),Fuel_Properties!$B$3:$EI$3,0))/1000</f>
        <v>0</v>
      </c>
      <c r="DY38" s="53">
        <f>SUMPRODUCT(--(DY$9=Quarterly_kt!$B$9:FC$9),Quarterly_kt!$B38:FC38)*INDEX(Fuel_Properties!$B$3:$IV$14,MATCH("GCV_Petrol_Regular",Fuel_Properties!$B$3:$B$14,0),MATCH(YEAR(DY$9),Fuel_Properties!$B$3:$EI$3,0))/1000</f>
        <v>0</v>
      </c>
      <c r="DZ38" s="53">
        <f>SUMPRODUCT(--(DZ$9=Quarterly_kt!$B$9:FC$9),Quarterly_kt!$B38:FC38)*INDEX(Fuel_Properties!$B$3:$IV$14,MATCH("GCV_Petrol_Regular",Fuel_Properties!$B$3:$B$14,0),MATCH(YEAR(DZ$9),Fuel_Properties!$B$3:$EI$3,0))/1000</f>
        <v>0</v>
      </c>
      <c r="EA38" s="53">
        <f>SUMPRODUCT(--(EA$9=Quarterly_kt!$B$9:FC$9),Quarterly_kt!$B38:FC38)*INDEX(Fuel_Properties!$B$3:$IV$14,MATCH("GCV_Petrol_Regular",Fuel_Properties!$B$3:$B$14,0),MATCH(YEAR(EA$9),Fuel_Properties!$B$3:$EI$3,0))/1000</f>
        <v>0</v>
      </c>
      <c r="EB38" s="53">
        <f>SUMPRODUCT(--(EB$9=Quarterly_kt!$B$9:FC$9),Quarterly_kt!$B38:FC38)*INDEX(Fuel_Properties!$B$3:$IV$14,MATCH("GCV_Petrol_Regular",Fuel_Properties!$B$3:$B$14,0),MATCH(YEAR(EB$9),Fuel_Properties!$B$3:$EI$3,0))/1000</f>
        <v>0</v>
      </c>
      <c r="EC38" s="53">
        <f>SUMPRODUCT(--(EC$9=Quarterly_kt!$B$9:FC$9),Quarterly_kt!$B38:FC38)*INDEX(Fuel_Properties!$B$3:$IV$14,MATCH("GCV_Petrol_Regular",Fuel_Properties!$B$3:$B$14,0),MATCH(YEAR(EC$9),Fuel_Properties!$B$3:$EI$3,0))/1000</f>
        <v>0</v>
      </c>
      <c r="ED38" s="53">
        <f>SUMPRODUCT(--(ED$9=Quarterly_kt!$B$9:FC$9),Quarterly_kt!$B38:FC38)*INDEX(Fuel_Properties!$B$3:$IV$14,MATCH("GCV_Petrol_Regular",Fuel_Properties!$B$3:$B$14,0),MATCH(YEAR(ED$9),Fuel_Properties!$B$3:$EI$3,0))/1000</f>
        <v>0</v>
      </c>
      <c r="EE38" s="53">
        <f>SUMPRODUCT(--(EE$9=Quarterly_kt!$B$9:FC$9),Quarterly_kt!$B38:FC38)*INDEX(Fuel_Properties!$B$3:$IV$14,MATCH("GCV_Petrol_Regular",Fuel_Properties!$B$3:$B$14,0),MATCH(YEAR(EE$9),Fuel_Properties!$B$3:$EI$3,0))/1000</f>
        <v>0</v>
      </c>
      <c r="EF38" s="53">
        <f>SUMPRODUCT(--(EF$9=Quarterly_kt!$B$9:FC$9),Quarterly_kt!$B38:FC38)*INDEX(Fuel_Properties!$B$3:$IV$14,MATCH("GCV_Petrol_Regular",Fuel_Properties!$B$3:$B$14,0),MATCH(YEAR(EF$9),Fuel_Properties!$B$3:$EI$3,0))/1000</f>
        <v>0</v>
      </c>
      <c r="EG38" s="53">
        <f>SUMPRODUCT(--(EG$9=Quarterly_kt!$B$9:FC$9),Quarterly_kt!$B38:FC38)*INDEX(Fuel_Properties!$B$3:$IV$14,MATCH("GCV_Petrol_Regular",Fuel_Properties!$B$3:$B$14,0),MATCH(YEAR(EG$9),Fuel_Properties!$B$3:$EI$3,0))/1000</f>
        <v>0</v>
      </c>
      <c r="EH38" s="53">
        <f>SUMPRODUCT(--(EH$9=Quarterly_kt!$B$9:FC$9),Quarterly_kt!$B38:FC38)*INDEX(Fuel_Properties!$B$3:$IV$14,MATCH("GCV_Petrol_Regular",Fuel_Properties!$B$3:$B$14,0),MATCH(YEAR(EH$9),Fuel_Properties!$B$3:$EI$3,0))/1000</f>
        <v>0</v>
      </c>
      <c r="EI38" s="53">
        <f>SUMPRODUCT(--(EI$9=Quarterly_kt!$B$9:FC$9),Quarterly_kt!$B38:FC38)*INDEX(Fuel_Properties!$B$3:$IV$14,MATCH("GCV_Petrol_Regular",Fuel_Properties!$B$3:$B$14,0),MATCH(YEAR(EI$9),Fuel_Properties!$B$3:$EI$3,0))/1000</f>
        <v>0</v>
      </c>
      <c r="EJ38" s="53">
        <f>SUMPRODUCT(--(EJ$9=Quarterly_kt!$B$9:FC$9),Quarterly_kt!$B38:FC38)*INDEX(Fuel_Properties!$B$3:$IV$14,MATCH("GCV_Petrol_Regular",Fuel_Properties!$B$3:$B$14,0),MATCH(YEAR(EJ$9),Fuel_Properties!$B$3:$EI$3,0))/1000</f>
        <v>0</v>
      </c>
      <c r="EK38" s="53">
        <f>SUMPRODUCT(--(EK$9=Quarterly_kt!$B$9:FC$9),Quarterly_kt!$B38:FC38)*INDEX(Fuel_Properties!$B$3:$IV$14,MATCH("GCV_Petrol_Regular",Fuel_Properties!$B$3:$B$14,0),MATCH(YEAR(EK$9),Fuel_Properties!$B$3:$EI$3,0))/1000</f>
        <v>0</v>
      </c>
      <c r="EL38" s="53">
        <f>SUMPRODUCT(--(EL$9=Quarterly_kt!$B$9:FC$9),Quarterly_kt!$B38:FC38)*INDEX(Fuel_Properties!$B$3:$IV$14,MATCH("GCV_Petrol_Regular",Fuel_Properties!$B$3:$B$14,0),MATCH(YEAR(EL$9),Fuel_Properties!$B$3:$EI$3,0))/1000</f>
        <v>0</v>
      </c>
      <c r="EM38" s="53">
        <f>SUMPRODUCT(--(EM$9=Quarterly_kt!$B$9:FC$9),Quarterly_kt!$B38:FC38)*INDEX(Fuel_Properties!$B$3:$IV$14,MATCH("GCV_Petrol_Regular",Fuel_Properties!$B$3:$B$14,0),MATCH(YEAR(EM$9),Fuel_Properties!$B$3:$EI$3,0))/1000</f>
        <v>0</v>
      </c>
      <c r="EN38" s="53">
        <f>SUMPRODUCT(--(EN$9=Quarterly_kt!$B$9:FC$9),Quarterly_kt!$B38:FC38)*INDEX(Fuel_Properties!$B$3:$IV$14,MATCH("GCV_Petrol_Regular",Fuel_Properties!$B$3:$B$14,0),MATCH(YEAR(EN$9),Fuel_Properties!$B$3:$EI$3,0))/1000</f>
        <v>0</v>
      </c>
      <c r="EO38" s="53">
        <f>SUMPRODUCT(--(EO$9=Quarterly_kt!$B$9:FC$9),Quarterly_kt!$B38:FC38)*INDEX(Fuel_Properties!$B$3:$IV$14,MATCH("GCV_Petrol_Regular",Fuel_Properties!$B$3:$B$14,0),MATCH(YEAR(EO$9),Fuel_Properties!$B$3:$EI$3,0))/1000</f>
        <v>0</v>
      </c>
      <c r="EP38" s="53">
        <f>SUMPRODUCT(--(EP$9=Quarterly_kt!$B$9:FC$9),Quarterly_kt!$B38:FC38)*INDEX(Fuel_Properties!$B$3:$IV$14,MATCH("GCV_Petrol_Regular",Fuel_Properties!$B$3:$B$14,0),MATCH(YEAR(EP$9),Fuel_Properties!$B$3:$EI$3,0))/1000</f>
        <v>0</v>
      </c>
      <c r="EQ38" s="53">
        <f>SUMPRODUCT(--(EQ$9=Quarterly_kt!$B$9:FC$9),Quarterly_kt!$B38:FC38)*INDEX(Fuel_Properties!$B$3:$IV$14,MATCH("GCV_Petrol_Regular",Fuel_Properties!$B$3:$B$14,0),MATCH(YEAR(EQ$9),Fuel_Properties!$B$3:$EI$3,0))/1000</f>
        <v>0</v>
      </c>
      <c r="ER38" s="53">
        <f>SUMPRODUCT(--(ER$9=Quarterly_kt!$B$9:FC$9),Quarterly_kt!$B38:FC38)*INDEX(Fuel_Properties!$B$3:$IV$14,MATCH("GCV_Petrol_Regular",Fuel_Properties!$B$3:$B$14,0),MATCH(YEAR(ER$9),Fuel_Properties!$B$3:$EI$3,0))/1000</f>
        <v>0</v>
      </c>
      <c r="ES38" s="53">
        <f>SUMPRODUCT(--(ES$9=Quarterly_kt!$B$9:FC$9),Quarterly_kt!$B38:FC38)*INDEX(Fuel_Properties!$B$3:$IV$14,MATCH("GCV_Petrol_Regular",Fuel_Properties!$B$3:$B$14,0),MATCH(YEAR(ES$9),Fuel_Properties!$B$3:$EI$3,0))/1000</f>
        <v>0</v>
      </c>
      <c r="ET38" s="53">
        <f>SUMPRODUCT(--(ET$9=Quarterly_kt!$B$9:FC$9),Quarterly_kt!$B38:FC38)*INDEX(Fuel_Properties!$B$3:$IV$14,MATCH("GCV_Petrol_Regular",Fuel_Properties!$B$3:$B$14,0),MATCH(YEAR(ET$9),Fuel_Properties!$B$3:$EI$3,0))/1000</f>
        <v>0</v>
      </c>
      <c r="EU38" s="53">
        <f>SUMPRODUCT(--(EU$9=Quarterly_kt!$B$9:FC$9),Quarterly_kt!$B38:FC38)*INDEX(Fuel_Properties!$B$3:$IV$14,MATCH("GCV_Petrol_Regular",Fuel_Properties!$B$3:$B$14,0),MATCH(YEAR(EU$9),Fuel_Properties!$B$3:$EI$3,0))/1000</f>
        <v>0</v>
      </c>
      <c r="EV38" s="53">
        <f>SUMPRODUCT(--(EV$9=Quarterly_kt!$B$9:FC$9),Quarterly_kt!$B38:FC38)*INDEX(Fuel_Properties!$B$3:$IV$14,MATCH("GCV_Petrol_Regular",Fuel_Properties!$B$3:$B$14,0),MATCH(YEAR(EV$9),Fuel_Properties!$B$3:$EI$3,0))/1000</f>
        <v>0</v>
      </c>
      <c r="EW38" s="53">
        <f>SUMPRODUCT(--(EW$9=Quarterly_kt!$B$9:FC$9),Quarterly_kt!$B38:FC38)*INDEX(Fuel_Properties!$B$3:$IV$14,MATCH("GCV_Petrol_Regular",Fuel_Properties!$B$3:$B$14,0),MATCH(YEAR(EW$9),Fuel_Properties!$B$3:$EI$3,0))/1000</f>
        <v>0</v>
      </c>
      <c r="EX38" s="53">
        <f>SUMPRODUCT(--(EX$9=Quarterly_kt!$B$9:FC$9),Quarterly_kt!$B38:FC38)*INDEX(Fuel_Properties!$B$3:$IV$14,MATCH("GCV_Petrol_Regular",Fuel_Properties!$B$3:$B$14,0),MATCH(YEAR(EX$9),Fuel_Properties!$B$3:$EI$3,0))/1000</f>
        <v>0</v>
      </c>
      <c r="EY38" s="53">
        <f>SUMPRODUCT(--(EY$9=Quarterly_kt!$B$9:FC$9),Quarterly_kt!$B38:FC38)*INDEX(Fuel_Properties!$B$3:$IV$14,MATCH("GCV_Petrol_Regular",Fuel_Properties!$B$3:$B$14,0),MATCH(YEAR(EY$9),Fuel_Properties!$B$3:$EI$3,0))/1000</f>
        <v>0</v>
      </c>
      <c r="EZ38" s="53">
        <f>SUMPRODUCT(--(EZ$9=Quarterly_kt!$B$9:FC$9),Quarterly_kt!$B38:FC38)*INDEX(Fuel_Properties!$B$3:$IV$14,MATCH("GCV_Petrol_Regular",Fuel_Properties!$B$3:$B$14,0),MATCH(YEAR(EZ$9),Fuel_Properties!$B$3:$EI$3,0))/1000</f>
        <v>0</v>
      </c>
      <c r="FA38" s="53">
        <f>SUMPRODUCT(--(FA$9=Quarterly_kt!$B$9:FC$9),Quarterly_kt!$B38:FC38)*INDEX(Fuel_Properties!$B$3:$IV$14,MATCH("GCV_Petrol_Regular",Fuel_Properties!$B$3:$B$14,0),MATCH(YEAR(FA$9),Fuel_Properties!$B$3:$EI$3,0))/1000</f>
        <v>0</v>
      </c>
      <c r="FB38" s="53">
        <f>SUMPRODUCT(--(FB$9=Quarterly_kt!$B$9:FC$9),Quarterly_kt!$B38:FC38)*INDEX(Fuel_Properties!$B$3:$IV$14,MATCH("GCV_Petrol_Regular",Fuel_Properties!$B$3:$B$14,0),MATCH(YEAR(FB$9),Fuel_Properties!$B$3:$EI$3,0))/1000</f>
        <v>0</v>
      </c>
      <c r="FC38" s="53">
        <f>SUMPRODUCT(--(FC$9=Quarterly_kt!$B$9:FC$9),Quarterly_kt!$B38:FC38)*INDEX(Fuel_Properties!$B$3:$IV$14,MATCH("GCV_Petrol_Regular",Fuel_Properties!$B$3:$B$14,0),MATCH(YEAR(FC$9),Fuel_Properties!$B$3:$EI$3,0))/1000</f>
        <v>0</v>
      </c>
      <c r="FD38" s="53">
        <f>SUMPRODUCT(--(FD$9=Quarterly_kt!$B$9:FD$9),Quarterly_kt!$B38:FD38)*INDEX(Fuel_Properties!$B$3:$IV$14,MATCH("GCV_Petrol_Regular",Fuel_Properties!$B$3:$B$14,0),MATCH(YEAR(FD$9),Fuel_Properties!$B$3:$EI$3,0))/1000</f>
        <v>0</v>
      </c>
      <c r="FE38" s="53">
        <f>SUMPRODUCT(--(FE$9=Quarterly_kt!$B$9:FE$9),Quarterly_kt!$B38:FE38)*INDEX(Fuel_Properties!$B$3:$IV$14,MATCH("GCV_Petrol_Regular",Fuel_Properties!$B$3:$B$14,0),MATCH(YEAR(FE$9),Fuel_Properties!$B$3:$EI$3,0))/1000</f>
        <v>0</v>
      </c>
      <c r="FF38" s="53">
        <f>SUMPRODUCT(--(FF$9=Quarterly_kt!$B$9:FF$9),Quarterly_kt!$B38:FF38)*INDEX(Fuel_Properties!$B$3:$IV$14,MATCH("GCV_Petrol_Regular",Fuel_Properties!$B$3:$B$14,0),MATCH(YEAR(FF$9),Fuel_Properties!$B$3:$EI$3,0))/1000</f>
        <v>0</v>
      </c>
      <c r="FG38" s="53">
        <f>SUMPRODUCT(--(FG$9=Quarterly_kt!$B$9:FG$9),Quarterly_kt!$B38:FG38)*INDEX(Fuel_Properties!$B$3:$IV$14,MATCH("GCV_Petrol_Regular",Fuel_Properties!$B$3:$B$14,0),MATCH(YEAR(FG$9),Fuel_Properties!$B$3:$EI$3,0))/1000</f>
        <v>0</v>
      </c>
      <c r="FH38" s="53">
        <f>SUMPRODUCT(--(FH$9=Quarterly_kt!$B$9:FH$9),Quarterly_kt!$B38:FH38)*INDEX(Fuel_Properties!$B$3:$IV$14,MATCH("GCV_Petrol_Regular",Fuel_Properties!$B$3:$B$14,0),MATCH(YEAR(FH$9),Fuel_Properties!$B$3:$EI$3,0))/1000</f>
        <v>0</v>
      </c>
      <c r="FI38" s="53">
        <f>SUMPRODUCT(--(FI$9=Quarterly_kt!$B$9:FI$9),Quarterly_kt!$B38:FI38)*INDEX(Fuel_Properties!$B$3:$IV$14,MATCH("GCV_Petrol_Regular",Fuel_Properties!$B$3:$B$14,0),MATCH(YEAR(FI$9),Fuel_Properties!$B$3:$EI$3,0))/1000</f>
        <v>0</v>
      </c>
      <c r="FJ38" s="53">
        <f>SUMPRODUCT(--(FJ$9=Quarterly_kt!$B$9:FJ$9),Quarterly_kt!$B38:FJ38)*INDEX(Fuel_Properties!$B$3:$IV$14,MATCH("GCV_Petrol_Regular",Fuel_Properties!$B$3:$B$14,0),MATCH(YEAR(FJ$9),Fuel_Properties!$B$3:$EI$3,0))/1000</f>
        <v>0</v>
      </c>
      <c r="FK38" s="53">
        <f>SUMPRODUCT(--(FK$9=Quarterly_kt!$B$9:FK$9),Quarterly_kt!$B38:FK38)*INDEX(Fuel_Properties!$B$3:$IV$14,MATCH("GCV_Petrol_Regular",Fuel_Properties!$B$3:$B$14,0),MATCH(YEAR(FK$9),Fuel_Properties!$B$3:$EI$3,0))/1000</f>
        <v>0</v>
      </c>
      <c r="FL38" s="53">
        <f>SUMPRODUCT(--(FL$9=Quarterly_kt!$B$9:FL$9),Quarterly_kt!$B38:FL38)*INDEX(Fuel_Properties!$B$3:$IV$14,MATCH("GCV_Petrol_Regular",Fuel_Properties!$B$3:$B$14,0),MATCH(YEAR(FL$9),Fuel_Properties!$B$3:$EI$3,0))/1000</f>
        <v>0</v>
      </c>
      <c r="FM38" s="53">
        <f>SUMPRODUCT(--(FM$9=Quarterly_kt!$B$9:FN$9),Quarterly_kt!$B38:FN38)*INDEX(Fuel_Properties!$B$3:$IV$14,MATCH("GCV_Petrol_Regular",Fuel_Properties!$B$3:$B$14,0),MATCH(YEAR(FM$9),Fuel_Properties!$B$3:$EI$3,0))/1000</f>
        <v>0</v>
      </c>
      <c r="FN38" s="53">
        <f>SUMPRODUCT(--(FN$9=Quarterly_kt!$B$9:FN$9),Quarterly_kt!$B38:FN38)*INDEX(Fuel_Properties!$B$3:$IV$14,MATCH("GCV_Petrol_Regular",Fuel_Properties!$B$3:$B$14,0),MATCH(YEAR(FN$9),Fuel_Properties!$B$3:$EI$3,0))/1000</f>
        <v>0</v>
      </c>
      <c r="FO38" s="53">
        <f>SUMPRODUCT(--(FO$9=Quarterly_kt!$B$9:FO$9),Quarterly_kt!$B38:FO38)*INDEX(Fuel_Properties!$B$3:$IV$14,MATCH("GCV_Petrol_Regular",Fuel_Properties!$B$3:$B$14,0),MATCH(YEAR(FO$9),Fuel_Properties!$B$3:$EI$3,0))/1000</f>
        <v>0</v>
      </c>
      <c r="FP38" s="53">
        <f>SUMPRODUCT(--(FP$9=Quarterly_kt!$B$9:FP$9),Quarterly_kt!$B38:FP38)*INDEX(Fuel_Properties!$B$3:$IV$14,MATCH("GCV_Petrol_Regular",Fuel_Properties!$B$3:$B$14,0),MATCH(YEAR(FP$9),Fuel_Properties!$B$3:$EI$3,0))/1000</f>
        <v>0</v>
      </c>
      <c r="FQ38" s="53">
        <f>SUMPRODUCT(--(FQ$9=Quarterly_kt!$B$9:FQ$9),Quarterly_kt!$B38:FQ38)*INDEX(Fuel_Properties!$B$3:$IV$14,MATCH("GCV_Petrol_Regular",Fuel_Properties!$B$3:$B$14,0),MATCH(YEAR(FQ$9),Fuel_Properties!$B$3:$EI$3,0))/1000</f>
        <v>0</v>
      </c>
      <c r="FR38" s="53">
        <f>SUMPRODUCT(--(FR$9=Quarterly_kt!$B$9:FR$9),Quarterly_kt!$B38:FR38)*INDEX(Fuel_Properties!$B$3:$IV$14,MATCH("GCV_Petrol_Regular",Fuel_Properties!$B$3:$B$14,0),MATCH(YEAR(FR$9),Fuel_Properties!$B$3:$EI$3,0))/1000</f>
        <v>0</v>
      </c>
      <c r="FS38" s="53">
        <f>SUMPRODUCT(--(FS$9=Quarterly_kt!$B$9:FS$9),Quarterly_kt!$B38:FS38)*INDEX(Fuel_Properties!$B$3:$IV$14,MATCH("GCV_Petrol_Regular",Fuel_Properties!$B$3:$B$14,0),MATCH(YEAR(FS$9),Fuel_Properties!$B$3:$EI$3,0))/1000</f>
        <v>0</v>
      </c>
      <c r="FT38" s="53">
        <f>SUMPRODUCT(--(FT$9=Quarterly_kt!$B$9:FT$9),Quarterly_kt!$B38:FT38)*INDEX(Fuel_Properties!$B$3:$IV$14,MATCH("GCV_Petrol_Regular",Fuel_Properties!$B$3:$B$14,0),MATCH(YEAR(FT$9),Fuel_Properties!$B$3:$EI$3,0))/1000</f>
        <v>0</v>
      </c>
      <c r="FU38" s="53">
        <f>SUMPRODUCT(--(FU$9=Quarterly_kt!$B$9:FU$9),Quarterly_kt!$B38:FU38)*INDEX(Fuel_Properties!$B$3:$IV$14,MATCH("GCV_Petrol_Regular",Fuel_Properties!$B$3:$B$14,0),MATCH(YEAR(FU$9),Fuel_Properties!$B$3:$EI$3,0))/1000</f>
        <v>0</v>
      </c>
      <c r="FV38" s="53">
        <f>SUMPRODUCT(--(FV$9=Quarterly_kt!$B$9:FV$9),Quarterly_kt!$B38:FV38)*INDEX(Fuel_Properties!$B$3:$IV$14,MATCH("GCV_Petrol_Regular",Fuel_Properties!$B$3:$B$14,0),MATCH(YEAR(FV$9),Fuel_Properties!$B$3:$EI$3,0))/1000</f>
        <v>0</v>
      </c>
      <c r="FW38" s="18"/>
      <c r="FX38" s="117"/>
      <c r="FY38" s="18"/>
    </row>
    <row r="39" spans="1:181" ht="15" x14ac:dyDescent="0.25">
      <c r="A39" s="49" t="s">
        <v>26</v>
      </c>
      <c r="B39" s="53">
        <f>SUMPRODUCT(--(B$9=Quarterly_kt!$B$9:FC$9),Quarterly_kt!$B39:FC39)*INDEX(Fuel_Properties!$B$3:$IV$14,MATCH("GCV_Auto_Diesel",Fuel_Properties!$B$3:$B$14,0),MATCH(YEAR(B$9),Fuel_Properties!$B$3:$EI$3,0))/1000</f>
        <v>0</v>
      </c>
      <c r="C39" s="53">
        <f>SUMPRODUCT(--(C$9=Quarterly_kt!$B$9:FC$9),Quarterly_kt!$B39:FC39)*INDEX(Fuel_Properties!$B$3:$IV$14,MATCH("GCV_Auto_Diesel",Fuel_Properties!$B$3:$B$14,0),MATCH(YEAR(C$9),Fuel_Properties!$B$3:$EI$3,0))/1000</f>
        <v>0</v>
      </c>
      <c r="D39" s="53">
        <f>SUMPRODUCT(--(D$9=Quarterly_kt!$B$9:FC$9),Quarterly_kt!$B39:FC39)*INDEX(Fuel_Properties!$B$3:$IV$14,MATCH("GCV_Auto_Diesel",Fuel_Properties!$B$3:$B$14,0),MATCH(YEAR(D$9),Fuel_Properties!$B$3:$EI$3,0))/1000</f>
        <v>0</v>
      </c>
      <c r="E39" s="53">
        <f>SUMPRODUCT(--(E$9=Quarterly_kt!$B$9:FC$9),Quarterly_kt!$B39:FC39)*INDEX(Fuel_Properties!$B$3:$IV$14,MATCH("GCV_Auto_Diesel",Fuel_Properties!$B$3:$B$14,0),MATCH(YEAR(E$9),Fuel_Properties!$B$3:$EI$3,0))/1000</f>
        <v>0</v>
      </c>
      <c r="F39" s="53">
        <f>SUMPRODUCT(--(F$9=Quarterly_kt!$B$9:FC$9),Quarterly_kt!$B39:FC39)*INDEX(Fuel_Properties!$B$3:$IV$14,MATCH("GCV_Auto_Diesel",Fuel_Properties!$B$3:$B$14,0),MATCH(YEAR(F$9),Fuel_Properties!$B$3:$EI$3,0))/1000</f>
        <v>0</v>
      </c>
      <c r="G39" s="53">
        <f>SUMPRODUCT(--(G$9=Quarterly_kt!$B$9:FC$9),Quarterly_kt!$B39:FC39)*INDEX(Fuel_Properties!$B$3:$IV$14,MATCH("GCV_Auto_Diesel",Fuel_Properties!$B$3:$B$14,0),MATCH(YEAR(G$9),Fuel_Properties!$B$3:$EI$3,0))/1000</f>
        <v>0</v>
      </c>
      <c r="H39" s="53">
        <f>SUMPRODUCT(--(H$9=Quarterly_kt!$B$9:FC$9),Quarterly_kt!$B39:FC39)*INDEX(Fuel_Properties!$B$3:$IV$14,MATCH("GCV_Auto_Diesel",Fuel_Properties!$B$3:$B$14,0),MATCH(YEAR(H$9),Fuel_Properties!$B$3:$EI$3,0))/1000</f>
        <v>0</v>
      </c>
      <c r="I39" s="53">
        <f>SUMPRODUCT(--(I$9=Quarterly_kt!$B$9:FC$9),Quarterly_kt!$B39:FC39)*INDEX(Fuel_Properties!$B$3:$IV$14,MATCH("GCV_Auto_Diesel",Fuel_Properties!$B$3:$B$14,0),MATCH(YEAR(I$9),Fuel_Properties!$B$3:$EI$3,0))/1000</f>
        <v>0</v>
      </c>
      <c r="J39" s="53">
        <f>SUMPRODUCT(--(J$9=Quarterly_kt!$B$9:FC$9),Quarterly_kt!$B39:FC39)*INDEX(Fuel_Properties!$B$3:$IV$14,MATCH("GCV_Auto_Diesel",Fuel_Properties!$B$3:$B$14,0),MATCH(YEAR(J$9),Fuel_Properties!$B$3:$EI$3,0))/1000</f>
        <v>0</v>
      </c>
      <c r="K39" s="53">
        <f>SUMPRODUCT(--(K$9=Quarterly_kt!$B$9:FC$9),Quarterly_kt!$B39:FC39)*INDEX(Fuel_Properties!$B$3:$IV$14,MATCH("GCV_Auto_Diesel",Fuel_Properties!$B$3:$B$14,0),MATCH(YEAR(K$9),Fuel_Properties!$B$3:$EI$3,0))/1000</f>
        <v>0</v>
      </c>
      <c r="L39" s="53">
        <f>SUMPRODUCT(--(L$9=Quarterly_kt!$B$9:FC$9),Quarterly_kt!$B39:FC39)*INDEX(Fuel_Properties!$B$3:$IV$14,MATCH("GCV_Auto_Diesel",Fuel_Properties!$B$3:$B$14,0),MATCH(YEAR(L$9),Fuel_Properties!$B$3:$EI$3,0))/1000</f>
        <v>0</v>
      </c>
      <c r="M39" s="53">
        <f>SUMPRODUCT(--(M$9=Quarterly_kt!$B$9:FC$9),Quarterly_kt!$B39:FC39)*INDEX(Fuel_Properties!$B$3:$IV$14,MATCH("GCV_Auto_Diesel",Fuel_Properties!$B$3:$B$14,0),MATCH(YEAR(M$9),Fuel_Properties!$B$3:$EI$3,0))/1000</f>
        <v>0</v>
      </c>
      <c r="N39" s="53">
        <f>SUMPRODUCT(--(N$9=Quarterly_kt!$B$9:FC$9),Quarterly_kt!$B39:FC39)*INDEX(Fuel_Properties!$B$3:$IV$14,MATCH("GCV_Auto_Diesel",Fuel_Properties!$B$3:$B$14,0),MATCH(YEAR(N$9),Fuel_Properties!$B$3:$EI$3,0))/1000</f>
        <v>0</v>
      </c>
      <c r="O39" s="53">
        <f>SUMPRODUCT(--(O$9=Quarterly_kt!$B$9:FC$9),Quarterly_kt!$B39:FC39)*INDEX(Fuel_Properties!$B$3:$IV$14,MATCH("GCV_Auto_Diesel",Fuel_Properties!$B$3:$B$14,0),MATCH(YEAR(O$9),Fuel_Properties!$B$3:$EI$3,0))/1000</f>
        <v>0</v>
      </c>
      <c r="P39" s="53">
        <f>SUMPRODUCT(--(P$9=Quarterly_kt!$B$9:FC$9),Quarterly_kt!$B39:FC39)*INDEX(Fuel_Properties!$B$3:$IV$14,MATCH("GCV_Auto_Diesel",Fuel_Properties!$B$3:$B$14,0),MATCH(YEAR(P$9),Fuel_Properties!$B$3:$EI$3,0))/1000</f>
        <v>0</v>
      </c>
      <c r="Q39" s="53">
        <f>SUMPRODUCT(--(Q$9=Quarterly_kt!$B$9:FC$9),Quarterly_kt!$B39:FC39)*INDEX(Fuel_Properties!$B$3:$IV$14,MATCH("GCV_Auto_Diesel",Fuel_Properties!$B$3:$B$14,0),MATCH(YEAR(Q$9),Fuel_Properties!$B$3:$EI$3,0))/1000</f>
        <v>0</v>
      </c>
      <c r="R39" s="53">
        <f>SUMPRODUCT(--(R$9=Quarterly_kt!$B$9:FC$9),Quarterly_kt!$B39:FC39)*INDEX(Fuel_Properties!$B$3:$IV$14,MATCH("GCV_Auto_Diesel",Fuel_Properties!$B$3:$B$14,0),MATCH(YEAR(R$9),Fuel_Properties!$B$3:$EI$3,0))/1000</f>
        <v>0</v>
      </c>
      <c r="S39" s="53">
        <f>SUMPRODUCT(--(S$9=Quarterly_kt!$B$9:FC$9),Quarterly_kt!$B39:FC39)*INDEX(Fuel_Properties!$B$3:$IV$14,MATCH("GCV_Auto_Diesel",Fuel_Properties!$B$3:$B$14,0),MATCH(YEAR(S$9),Fuel_Properties!$B$3:$EI$3,0))/1000</f>
        <v>0</v>
      </c>
      <c r="T39" s="53">
        <f>SUMPRODUCT(--(T$9=Quarterly_kt!$B$9:FC$9),Quarterly_kt!$B39:FC39)*INDEX(Fuel_Properties!$B$3:$IV$14,MATCH("GCV_Auto_Diesel",Fuel_Properties!$B$3:$B$14,0),MATCH(YEAR(T$9),Fuel_Properties!$B$3:$EI$3,0))/1000</f>
        <v>0</v>
      </c>
      <c r="U39" s="53">
        <f>SUMPRODUCT(--(U$9=Quarterly_kt!$B$9:FC$9),Quarterly_kt!$B39:FC39)*INDEX(Fuel_Properties!$B$3:$IV$14,MATCH("GCV_Auto_Diesel",Fuel_Properties!$B$3:$B$14,0),MATCH(YEAR(U$9),Fuel_Properties!$B$3:$EI$3,0))/1000</f>
        <v>0</v>
      </c>
      <c r="V39" s="53">
        <f>SUMPRODUCT(--(V$9=Quarterly_kt!$B$9:FC$9),Quarterly_kt!$B39:FC39)*INDEX(Fuel_Properties!$B$3:$IV$14,MATCH("GCV_Auto_Diesel",Fuel_Properties!$B$3:$B$14,0),MATCH(YEAR(V$9),Fuel_Properties!$B$3:$EI$3,0))/1000</f>
        <v>0</v>
      </c>
      <c r="W39" s="53">
        <f>SUMPRODUCT(--(W$9=Quarterly_kt!$B$9:FC$9),Quarterly_kt!$B39:FC39)*INDEX(Fuel_Properties!$B$3:$IV$14,MATCH("GCV_Auto_Diesel",Fuel_Properties!$B$3:$B$14,0),MATCH(YEAR(W$9),Fuel_Properties!$B$3:$EI$3,0))/1000</f>
        <v>0</v>
      </c>
      <c r="X39" s="53">
        <f>SUMPRODUCT(--(X$9=Quarterly_kt!$B$9:FC$9),Quarterly_kt!$B39:FC39)*INDEX(Fuel_Properties!$B$3:$IV$14,MATCH("GCV_Auto_Diesel",Fuel_Properties!$B$3:$B$14,0),MATCH(YEAR(X$9),Fuel_Properties!$B$3:$EI$3,0))/1000</f>
        <v>0</v>
      </c>
      <c r="Y39" s="53">
        <f>SUMPRODUCT(--(Y$9=Quarterly_kt!$B$9:FC$9),Quarterly_kt!$B39:FC39)*INDEX(Fuel_Properties!$B$3:$IV$14,MATCH("GCV_Auto_Diesel",Fuel_Properties!$B$3:$B$14,0),MATCH(YEAR(Y$9),Fuel_Properties!$B$3:$EI$3,0))/1000</f>
        <v>0</v>
      </c>
      <c r="Z39" s="53">
        <f>SUMPRODUCT(--(Z$9=Quarterly_kt!$B$9:FC$9),Quarterly_kt!$B39:FC39)*INDEX(Fuel_Properties!$B$3:$IV$14,MATCH("GCV_Auto_Diesel",Fuel_Properties!$B$3:$B$14,0),MATCH(YEAR(Z$9),Fuel_Properties!$B$3:$EI$3,0))/1000</f>
        <v>0</v>
      </c>
      <c r="AA39" s="53">
        <f>SUMPRODUCT(--(AA$9=Quarterly_kt!$B$9:FC$9),Quarterly_kt!$B39:FC39)*INDEX(Fuel_Properties!$B$3:$IV$14,MATCH("GCV_Auto_Diesel",Fuel_Properties!$B$3:$B$14,0),MATCH(YEAR(AA$9),Fuel_Properties!$B$3:$EI$3,0))/1000</f>
        <v>0</v>
      </c>
      <c r="AB39" s="53">
        <f>SUMPRODUCT(--(AB$9=Quarterly_kt!$B$9:FC$9),Quarterly_kt!$B39:FC39)*INDEX(Fuel_Properties!$B$3:$IV$14,MATCH("GCV_Auto_Diesel",Fuel_Properties!$B$3:$B$14,0),MATCH(YEAR(AB$9),Fuel_Properties!$B$3:$EI$3,0))/1000</f>
        <v>0</v>
      </c>
      <c r="AC39" s="53">
        <f>SUMPRODUCT(--(AC$9=Quarterly_kt!$B$9:FC$9),Quarterly_kt!$B39:FC39)*INDEX(Fuel_Properties!$B$3:$IV$14,MATCH("GCV_Auto_Diesel",Fuel_Properties!$B$3:$B$14,0),MATCH(YEAR(AC$9),Fuel_Properties!$B$3:$EI$3,0))/1000</f>
        <v>0</v>
      </c>
      <c r="AD39" s="53">
        <f>SUMPRODUCT(--(AD$9=Quarterly_kt!$B$9:FC$9),Quarterly_kt!$B39:FC39)*INDEX(Fuel_Properties!$B$3:$IV$14,MATCH("GCV_Auto_Diesel",Fuel_Properties!$B$3:$B$14,0),MATCH(YEAR(AD$9),Fuel_Properties!$B$3:$EI$3,0))/1000</f>
        <v>0</v>
      </c>
      <c r="AE39" s="53">
        <f>SUMPRODUCT(--(AE$9=Quarterly_kt!$B$9:FC$9),Quarterly_kt!$B39:FC39)*INDEX(Fuel_Properties!$B$3:$IV$14,MATCH("GCV_Auto_Diesel",Fuel_Properties!$B$3:$B$14,0),MATCH(YEAR(AE$9),Fuel_Properties!$B$3:$EI$3,0))/1000</f>
        <v>0</v>
      </c>
      <c r="AF39" s="53">
        <f>SUMPRODUCT(--(AF$9=Quarterly_kt!$B$9:FC$9),Quarterly_kt!$B39:FC39)*INDEX(Fuel_Properties!$B$3:$IV$14,MATCH("GCV_Auto_Diesel",Fuel_Properties!$B$3:$B$14,0),MATCH(YEAR(AF$9),Fuel_Properties!$B$3:$EI$3,0))/1000</f>
        <v>0</v>
      </c>
      <c r="AG39" s="53">
        <f>SUMPRODUCT(--(AG$9=Quarterly_kt!$B$9:FC$9),Quarterly_kt!$B39:FC39)*INDEX(Fuel_Properties!$B$3:$IV$14,MATCH("GCV_Auto_Diesel",Fuel_Properties!$B$3:$B$14,0),MATCH(YEAR(AG$9),Fuel_Properties!$B$3:$EI$3,0))/1000</f>
        <v>0</v>
      </c>
      <c r="AH39" s="53">
        <f>SUMPRODUCT(--(AH$9=Quarterly_kt!$B$9:FC$9),Quarterly_kt!$B39:FC39)*INDEX(Fuel_Properties!$B$3:$IV$14,MATCH("GCV_Auto_Diesel",Fuel_Properties!$B$3:$B$14,0),MATCH(YEAR(AH$9),Fuel_Properties!$B$3:$EI$3,0))/1000</f>
        <v>0</v>
      </c>
      <c r="AI39" s="53">
        <f>SUMPRODUCT(--(AI$9=Quarterly_kt!$B$9:FC$9),Quarterly_kt!$B39:FC39)*INDEX(Fuel_Properties!$B$3:$IV$14,MATCH("GCV_Auto_Diesel",Fuel_Properties!$B$3:$B$14,0),MATCH(YEAR(AI$9),Fuel_Properties!$B$3:$EI$3,0))/1000</f>
        <v>0</v>
      </c>
      <c r="AJ39" s="53">
        <f>SUMPRODUCT(--(AJ$9=Quarterly_kt!$B$9:FC$9),Quarterly_kt!$B39:FC39)*INDEX(Fuel_Properties!$B$3:$IV$14,MATCH("GCV_Auto_Diesel",Fuel_Properties!$B$3:$B$14,0),MATCH(YEAR(AJ$9),Fuel_Properties!$B$3:$EI$3,0))/1000</f>
        <v>0</v>
      </c>
      <c r="AK39" s="53">
        <f>SUMPRODUCT(--(AK$9=Quarterly_kt!$B$9:FC$9),Quarterly_kt!$B39:FC39)*INDEX(Fuel_Properties!$B$3:$IV$14,MATCH("GCV_Auto_Diesel",Fuel_Properties!$B$3:$B$14,0),MATCH(YEAR(AK$9),Fuel_Properties!$B$3:$EI$3,0))/1000</f>
        <v>0</v>
      </c>
      <c r="AL39" s="53">
        <f>SUMPRODUCT(--(AL$9=Quarterly_kt!$B$9:FC$9),Quarterly_kt!$B39:FC39)*INDEX(Fuel_Properties!$B$3:$IV$14,MATCH("GCV_Auto_Diesel",Fuel_Properties!$B$3:$B$14,0),MATCH(YEAR(AL$9),Fuel_Properties!$B$3:$EI$3,0))/1000</f>
        <v>0</v>
      </c>
      <c r="AM39" s="53">
        <f>SUMPRODUCT(--(AM$9=Quarterly_kt!$B$9:FC$9),Quarterly_kt!$B39:FC39)*INDEX(Fuel_Properties!$B$3:$IV$14,MATCH("GCV_Auto_Diesel",Fuel_Properties!$B$3:$B$14,0),MATCH(YEAR(AM$9),Fuel_Properties!$B$3:$EI$3,0))/1000</f>
        <v>0</v>
      </c>
      <c r="AN39" s="53">
        <f>SUMPRODUCT(--(AN$9=Quarterly_kt!$B$9:FC$9),Quarterly_kt!$B39:FC39)*INDEX(Fuel_Properties!$B$3:$IV$14,MATCH("GCV_Auto_Diesel",Fuel_Properties!$B$3:$B$14,0),MATCH(YEAR(AN$9),Fuel_Properties!$B$3:$EI$3,0))/1000</f>
        <v>0</v>
      </c>
      <c r="AO39" s="53">
        <f>SUMPRODUCT(--(AO$9=Quarterly_kt!$B$9:FC$9),Quarterly_kt!$B39:FC39)*INDEX(Fuel_Properties!$B$3:$IV$14,MATCH("GCV_Auto_Diesel",Fuel_Properties!$B$3:$B$14,0),MATCH(YEAR(AO$9),Fuel_Properties!$B$3:$EI$3,0))/1000</f>
        <v>0</v>
      </c>
      <c r="AP39" s="53">
        <f>SUMPRODUCT(--(AP$9=Quarterly_kt!$B$9:FC$9),Quarterly_kt!$B39:FC39)*INDEX(Fuel_Properties!$B$3:$IV$14,MATCH("GCV_Auto_Diesel",Fuel_Properties!$B$3:$B$14,0),MATCH(YEAR(AP$9),Fuel_Properties!$B$3:$EI$3,0))/1000</f>
        <v>0</v>
      </c>
      <c r="AQ39" s="53">
        <f>SUMPRODUCT(--(AQ$9=Quarterly_kt!$B$9:FC$9),Quarterly_kt!$B39:FC39)*INDEX(Fuel_Properties!$B$3:$IV$14,MATCH("GCV_Auto_Diesel",Fuel_Properties!$B$3:$B$14,0),MATCH(YEAR(AQ$9),Fuel_Properties!$B$3:$EI$3,0))/1000</f>
        <v>0</v>
      </c>
      <c r="AR39" s="53">
        <f>SUMPRODUCT(--(AR$9=Quarterly_kt!$B$9:FC$9),Quarterly_kt!$B39:FC39)*INDEX(Fuel_Properties!$B$3:$IV$14,MATCH("GCV_Auto_Diesel",Fuel_Properties!$B$3:$B$14,0),MATCH(YEAR(AR$9),Fuel_Properties!$B$3:$EI$3,0))/1000</f>
        <v>0</v>
      </c>
      <c r="AS39" s="53">
        <f>SUMPRODUCT(--(AS$9=Quarterly_kt!$B$9:FC$9),Quarterly_kt!$B39:FC39)*INDEX(Fuel_Properties!$B$3:$IV$14,MATCH("GCV_Auto_Diesel",Fuel_Properties!$B$3:$B$14,0),MATCH(YEAR(AS$9),Fuel_Properties!$B$3:$EI$3,0))/1000</f>
        <v>0</v>
      </c>
      <c r="AT39" s="53">
        <f>SUMPRODUCT(--(AT$9=Quarterly_kt!$B$9:FC$9),Quarterly_kt!$B39:FC39)*INDEX(Fuel_Properties!$B$3:$IV$14,MATCH("GCV_Auto_Diesel",Fuel_Properties!$B$3:$B$14,0),MATCH(YEAR(AT$9),Fuel_Properties!$B$3:$EI$3,0))/1000</f>
        <v>0</v>
      </c>
      <c r="AU39" s="53">
        <f>SUMPRODUCT(--(AU$9=Quarterly_kt!$B$9:FC$9),Quarterly_kt!$B39:FC39)*INDEX(Fuel_Properties!$B$3:$IV$14,MATCH("GCV_Auto_Diesel",Fuel_Properties!$B$3:$B$14,0),MATCH(YEAR(AU$9),Fuel_Properties!$B$3:$EI$3,0))/1000</f>
        <v>0</v>
      </c>
      <c r="AV39" s="53">
        <f>SUMPRODUCT(--(AV$9=Quarterly_kt!$B$9:FC$9),Quarterly_kt!$B39:FC39)*INDEX(Fuel_Properties!$B$3:$IV$14,MATCH("GCV_Auto_Diesel",Fuel_Properties!$B$3:$B$14,0),MATCH(YEAR(AV$9),Fuel_Properties!$B$3:$EI$3,0))/1000</f>
        <v>0</v>
      </c>
      <c r="AW39" s="53">
        <f>SUMPRODUCT(--(AW$9=Quarterly_kt!$B$9:FC$9),Quarterly_kt!$B39:FC39)*INDEX(Fuel_Properties!$B$3:$IV$14,MATCH("GCV_Auto_Diesel",Fuel_Properties!$B$3:$B$14,0),MATCH(YEAR(AW$9),Fuel_Properties!$B$3:$EI$3,0))/1000</f>
        <v>0</v>
      </c>
      <c r="AX39" s="53">
        <f>SUMPRODUCT(--(AX$9=Quarterly_kt!$B$9:FC$9),Quarterly_kt!$B39:FC39)*INDEX(Fuel_Properties!$B$3:$IV$14,MATCH("GCV_Auto_Diesel",Fuel_Properties!$B$3:$B$14,0),MATCH(YEAR(AX$9),Fuel_Properties!$B$3:$EI$3,0))/1000</f>
        <v>0</v>
      </c>
      <c r="AY39" s="53">
        <f>SUMPRODUCT(--(AY$9=Quarterly_kt!$B$9:FC$9),Quarterly_kt!$B39:FC39)*INDEX(Fuel_Properties!$B$3:$IV$14,MATCH("GCV_Auto_Diesel",Fuel_Properties!$B$3:$B$14,0),MATCH(YEAR(AY$9),Fuel_Properties!$B$3:$EI$3,0))/1000</f>
        <v>0</v>
      </c>
      <c r="AZ39" s="53">
        <f>SUMPRODUCT(--(AZ$9=Quarterly_kt!$B$9:FC$9),Quarterly_kt!$B39:FC39)*INDEX(Fuel_Properties!$B$3:$IV$14,MATCH("GCV_Auto_Diesel",Fuel_Properties!$B$3:$B$14,0),MATCH(YEAR(AZ$9),Fuel_Properties!$B$3:$EI$3,0))/1000</f>
        <v>0</v>
      </c>
      <c r="BA39" s="53">
        <f>SUMPRODUCT(--(BA$9=Quarterly_kt!$B$9:FC$9),Quarterly_kt!$B39:FC39)*INDEX(Fuel_Properties!$B$3:$IV$14,MATCH("GCV_Auto_Diesel",Fuel_Properties!$B$3:$B$14,0),MATCH(YEAR(BA$9),Fuel_Properties!$B$3:$EI$3,0))/1000</f>
        <v>0</v>
      </c>
      <c r="BB39" s="53">
        <f>SUMPRODUCT(--(BB$9=Quarterly_kt!$B$9:FC$9),Quarterly_kt!$B39:FC39)*INDEX(Fuel_Properties!$B$3:$IV$14,MATCH("GCV_Auto_Diesel",Fuel_Properties!$B$3:$B$14,0),MATCH(YEAR(BB$9),Fuel_Properties!$B$3:$EI$3,0))/1000</f>
        <v>0</v>
      </c>
      <c r="BC39" s="53">
        <f>SUMPRODUCT(--(BC$9=Quarterly_kt!$B$9:FC$9),Quarterly_kt!$B39:FC39)*INDEX(Fuel_Properties!$B$3:$IV$14,MATCH("GCV_Auto_Diesel",Fuel_Properties!$B$3:$B$14,0),MATCH(YEAR(BC$9),Fuel_Properties!$B$3:$EI$3,0))/1000</f>
        <v>0</v>
      </c>
      <c r="BD39" s="53">
        <f>SUMPRODUCT(--(BD$9=Quarterly_kt!$B$9:FC$9),Quarterly_kt!$B39:FC39)*INDEX(Fuel_Properties!$B$3:$IV$14,MATCH("GCV_Auto_Diesel",Fuel_Properties!$B$3:$B$14,0),MATCH(YEAR(BD$9),Fuel_Properties!$B$3:$EI$3,0))/1000</f>
        <v>0</v>
      </c>
      <c r="BE39" s="53">
        <f>SUMPRODUCT(--(BE$9=Quarterly_kt!$B$9:FC$9),Quarterly_kt!$B39:FC39)*INDEX(Fuel_Properties!$B$3:$IV$14,MATCH("GCV_Auto_Diesel",Fuel_Properties!$B$3:$B$14,0),MATCH(YEAR(BE$9),Fuel_Properties!$B$3:$EI$3,0))/1000</f>
        <v>1.5303523399999999</v>
      </c>
      <c r="BF39" s="53">
        <f>SUMPRODUCT(--(BF$9=Quarterly_kt!$B$9:FC$9),Quarterly_kt!$B39:FC39)*INDEX(Fuel_Properties!$B$3:$IV$14,MATCH("GCV_Auto_Diesel",Fuel_Properties!$B$3:$B$14,0),MATCH(YEAR(BF$9),Fuel_Properties!$B$3:$EI$3,0))/1000</f>
        <v>2.2904936999999994</v>
      </c>
      <c r="BG39" s="53">
        <f>SUMPRODUCT(--(BG$9=Quarterly_kt!$B$9:FC$9),Quarterly_kt!$B39:FC39)*INDEX(Fuel_Properties!$B$3:$IV$14,MATCH("GCV_Auto_Diesel",Fuel_Properties!$B$3:$B$14,0),MATCH(YEAR(BG$9),Fuel_Properties!$B$3:$EI$3,0))/1000</f>
        <v>0.95721164000000003</v>
      </c>
      <c r="BH39" s="53">
        <f>SUMPRODUCT(--(BH$9=Quarterly_kt!$B$9:FC$9),Quarterly_kt!$B39:FC39)*INDEX(Fuel_Properties!$B$3:$IV$14,MATCH("GCV_Auto_Diesel",Fuel_Properties!$B$3:$B$14,0),MATCH(YEAR(BH$9),Fuel_Properties!$B$3:$EI$3,0))/1000</f>
        <v>0.29804235999999995</v>
      </c>
      <c r="BI39" s="53">
        <f>SUMPRODUCT(--(BI$9=Quarterly_kt!$B$9:FC$9),Quarterly_kt!$B39:FC39)*INDEX(Fuel_Properties!$B$3:$IV$14,MATCH("GCV_Auto_Diesel",Fuel_Properties!$B$3:$B$14,0),MATCH(YEAR(BI$9),Fuel_Properties!$B$3:$EI$3,0))/1000</f>
        <v>6.7247589200000002</v>
      </c>
      <c r="BJ39" s="53">
        <f>SUMPRODUCT(--(BJ$9=Quarterly_kt!$B$9:FC$9),Quarterly_kt!$B39:FC39)*INDEX(Fuel_Properties!$B$3:$IV$14,MATCH("GCV_Auto_Diesel",Fuel_Properties!$B$3:$B$14,0),MATCH(YEAR(BJ$9),Fuel_Properties!$B$3:$EI$3,0))/1000</f>
        <v>3.1811722800000002</v>
      </c>
      <c r="BK39" s="53">
        <f>SUMPRODUCT(--(BK$9=Quarterly_kt!$B$9:FC$9),Quarterly_kt!$B39:FC39)*INDEX(Fuel_Properties!$B$3:$IV$14,MATCH("GCV_Auto_Diesel",Fuel_Properties!$B$3:$B$14,0),MATCH(YEAR(BK$9),Fuel_Properties!$B$3:$EI$3,0))/1000</f>
        <v>4.3393624999999991</v>
      </c>
      <c r="BL39" s="53">
        <f>SUMPRODUCT(--(BL$9=Quarterly_kt!$B$9:FC$9),Quarterly_kt!$B39:FC39)*INDEX(Fuel_Properties!$B$3:$IV$14,MATCH("GCV_Auto_Diesel",Fuel_Properties!$B$3:$B$14,0),MATCH(YEAR(BL$9),Fuel_Properties!$B$3:$EI$3,0))/1000</f>
        <v>1.76751718</v>
      </c>
      <c r="BM39" s="53">
        <f>SUMPRODUCT(--(BM$9=Quarterly_kt!$B$9:FC$9),Quarterly_kt!$B39:FC39)*INDEX(Fuel_Properties!$B$3:$IV$14,MATCH("GCV_Auto_Diesel",Fuel_Properties!$B$3:$B$14,0),MATCH(YEAR(BM$9),Fuel_Properties!$B$3:$EI$3,0))/1000</f>
        <v>6.5305853799999998</v>
      </c>
      <c r="BN39" s="53">
        <f>SUMPRODUCT(--(BN$9=Quarterly_kt!$B$9:FC$9),Quarterly_kt!$B39:FC39)*INDEX(Fuel_Properties!$B$3:$IV$14,MATCH("GCV_Auto_Diesel",Fuel_Properties!$B$3:$B$14,0),MATCH(YEAR(BN$9),Fuel_Properties!$B$3:$EI$3,0))/1000</f>
        <v>2.2507490083394965</v>
      </c>
      <c r="BO39" s="53">
        <f>SUMPRODUCT(--(BO$9=Quarterly_kt!$B$9:FC$9),Quarterly_kt!$B39:FC39)*INDEX(Fuel_Properties!$B$3:$IV$14,MATCH("GCV_Auto_Diesel",Fuel_Properties!$B$3:$B$14,0),MATCH(YEAR(BO$9),Fuel_Properties!$B$3:$EI$3,0))/1000</f>
        <v>0</v>
      </c>
      <c r="BP39" s="53">
        <f>SUMPRODUCT(--(BP$9=Quarterly_kt!$B$9:FC$9),Quarterly_kt!$B39:FC39)*INDEX(Fuel_Properties!$B$3:$IV$14,MATCH("GCV_Auto_Diesel",Fuel_Properties!$B$3:$B$14,0),MATCH(YEAR(BP$9),Fuel_Properties!$B$3:$EI$3,0))/1000</f>
        <v>0.96071735914729062</v>
      </c>
      <c r="BQ39" s="53">
        <f>SUMPRODUCT(--(BQ$9=Quarterly_kt!$B$9:FC$9),Quarterly_kt!$B39:FC39)*INDEX(Fuel_Properties!$B$3:$IV$14,MATCH("GCV_Auto_Diesel",Fuel_Properties!$B$3:$B$14,0),MATCH(YEAR(BQ$9),Fuel_Properties!$B$3:$EI$3,0))/1000</f>
        <v>7.5232551933187297</v>
      </c>
      <c r="BR39" s="53">
        <f>SUMPRODUCT(--(BR$9=Quarterly_kt!$B$9:FC$9),Quarterly_kt!$B39:FC39)*INDEX(Fuel_Properties!$B$3:$IV$14,MATCH("GCV_Auto_Diesel",Fuel_Properties!$B$3:$B$14,0),MATCH(YEAR(BR$9),Fuel_Properties!$B$3:$EI$3,0))/1000</f>
        <v>4.4879031920065975</v>
      </c>
      <c r="BS39" s="53">
        <f>SUMPRODUCT(--(BS$9=Quarterly_kt!$B$9:FC$9),Quarterly_kt!$B39:FC39)*INDEX(Fuel_Properties!$B$3:$IV$14,MATCH("GCV_Auto_Diesel",Fuel_Properties!$B$3:$B$14,0),MATCH(YEAR(BS$9),Fuel_Properties!$B$3:$EI$3,0))/1000</f>
        <v>1.6714330635402175</v>
      </c>
      <c r="BT39" s="53">
        <f>SUMPRODUCT(--(BT$9=Quarterly_kt!$B$9:FC$9),Quarterly_kt!$B39:FC39)*INDEX(Fuel_Properties!$B$3:$IV$14,MATCH("GCV_Auto_Diesel",Fuel_Properties!$B$3:$B$14,0),MATCH(YEAR(BT$9),Fuel_Properties!$B$3:$EI$3,0))/1000</f>
        <v>2.3391464935806368</v>
      </c>
      <c r="BU39" s="53">
        <f>SUMPRODUCT(--(BU$9=Quarterly_kt!$B$9:FC$9),Quarterly_kt!$B39:FC39)*INDEX(Fuel_Properties!$B$3:$IV$14,MATCH("GCV_Auto_Diesel",Fuel_Properties!$B$3:$B$14,0),MATCH(YEAR(BU$9),Fuel_Properties!$B$3:$EI$3,0))/1000</f>
        <v>5.4738781124340896</v>
      </c>
      <c r="BV39" s="53">
        <f>SUMPRODUCT(--(BV$9=Quarterly_kt!$B$9:FC$9),Quarterly_kt!$B39:FC39)*INDEX(Fuel_Properties!$B$3:$IV$14,MATCH("GCV_Auto_Diesel",Fuel_Properties!$B$3:$B$14,0),MATCH(YEAR(BV$9),Fuel_Properties!$B$3:$EI$3,0))/1000</f>
        <v>2.8381419583088725</v>
      </c>
      <c r="BW39" s="53">
        <f>SUMPRODUCT(--(BW$9=Quarterly_kt!$B$9:FC$9),Quarterly_kt!$B39:FC39)*INDEX(Fuel_Properties!$B$3:$IV$14,MATCH("GCV_Auto_Diesel",Fuel_Properties!$B$3:$B$14,0),MATCH(YEAR(BW$9),Fuel_Properties!$B$3:$EI$3,0))/1000</f>
        <v>0</v>
      </c>
      <c r="BX39" s="53">
        <f>SUMPRODUCT(--(BX$9=Quarterly_kt!$B$9:FC$9),Quarterly_kt!$B39:FC39)*INDEX(Fuel_Properties!$B$3:$IV$14,MATCH("GCV_Auto_Diesel",Fuel_Properties!$B$3:$B$14,0),MATCH(YEAR(BX$9),Fuel_Properties!$B$3:$EI$3,0))/1000</f>
        <v>0.59498948937366714</v>
      </c>
      <c r="BY39" s="53">
        <f>SUMPRODUCT(--(BY$9=Quarterly_kt!$B$9:FC$9),Quarterly_kt!$B39:FC39)*INDEX(Fuel_Properties!$B$3:$IV$14,MATCH("GCV_Auto_Diesel",Fuel_Properties!$B$3:$B$14,0),MATCH(YEAR(BY$9),Fuel_Properties!$B$3:$EI$3,0))/1000</f>
        <v>0.97255433606018671</v>
      </c>
      <c r="BZ39" s="53">
        <f>SUMPRODUCT(--(BZ$9=Quarterly_kt!$B$9:FC$9),Quarterly_kt!$B39:FC39)*INDEX(Fuel_Properties!$B$3:$IV$14,MATCH("GCV_Auto_Diesel",Fuel_Properties!$B$3:$B$14,0),MATCH(YEAR(BZ$9),Fuel_Properties!$B$3:$EI$3,0))/1000</f>
        <v>1.8334026644407069</v>
      </c>
      <c r="CA39" s="53">
        <f>SUMPRODUCT(--(CA$9=Quarterly_kt!$B$9:FC$9),Quarterly_kt!$B39:FC39)*INDEX(Fuel_Properties!$B$3:$IV$14,MATCH("GCV_Auto_Diesel",Fuel_Properties!$B$3:$B$14,0),MATCH(YEAR(CA$9),Fuel_Properties!$B$3:$EI$3,0))/1000</f>
        <v>2.1757219903562888</v>
      </c>
      <c r="CB39" s="53">
        <f>SUMPRODUCT(--(CB$9=Quarterly_kt!$B$9:FC$9),Quarterly_kt!$B39:FC39)*INDEX(Fuel_Properties!$B$3:$IV$14,MATCH("GCV_Auto_Diesel",Fuel_Properties!$B$3:$B$14,0),MATCH(YEAR(CB$9),Fuel_Properties!$B$3:$EI$3,0))/1000</f>
        <v>3.3915868115064738</v>
      </c>
      <c r="CC39" s="53">
        <f>SUMPRODUCT(--(CC$9=Quarterly_kt!$B$9:FC$9),Quarterly_kt!$B39:FC39)*INDEX(Fuel_Properties!$B$3:$IV$14,MATCH("GCV_Auto_Diesel",Fuel_Properties!$B$3:$B$14,0),MATCH(YEAR(CC$9),Fuel_Properties!$B$3:$EI$3,0))/1000</f>
        <v>1.1206338168000729</v>
      </c>
      <c r="CD39" s="53">
        <f>SUMPRODUCT(--(CD$9=Quarterly_kt!$B$9:FC$9),Quarterly_kt!$B39:FC39)*INDEX(Fuel_Properties!$B$3:$IV$14,MATCH("GCV_Auto_Diesel",Fuel_Properties!$B$3:$B$14,0),MATCH(YEAR(CD$9),Fuel_Properties!$B$3:$EI$3,0))/1000</f>
        <v>2.5175800401537511</v>
      </c>
      <c r="CE39" s="53">
        <f>SUMPRODUCT(--(CE$9=Quarterly_kt!$B$9:FC$9),Quarterly_kt!$B39:FC39)*INDEX(Fuel_Properties!$B$3:$IV$14,MATCH("GCV_Auto_Diesel",Fuel_Properties!$B$3:$B$14,0),MATCH(YEAR(CE$9),Fuel_Properties!$B$3:$EI$3,0))/1000</f>
        <v>0</v>
      </c>
      <c r="CF39" s="53">
        <f>SUMPRODUCT(--(CF$9=Quarterly_kt!$B$9:FC$9),Quarterly_kt!$B39:FC39)*INDEX(Fuel_Properties!$B$3:$IV$14,MATCH("GCV_Auto_Diesel",Fuel_Properties!$B$3:$B$14,0),MATCH(YEAR(CF$9),Fuel_Properties!$B$3:$EI$3,0))/1000</f>
        <v>1.4285134891307061</v>
      </c>
      <c r="CG39" s="53">
        <f>SUMPRODUCT(--(CG$9=Quarterly_kt!$B$9:FC$9),Quarterly_kt!$B39:FC39)*INDEX(Fuel_Properties!$B$3:$IV$14,MATCH("GCV_Auto_Diesel",Fuel_Properties!$B$3:$B$14,0),MATCH(YEAR(CG$9),Fuel_Properties!$B$3:$EI$3,0))/1000</f>
        <v>0</v>
      </c>
      <c r="CH39" s="53">
        <f>SUMPRODUCT(--(CH$9=Quarterly_kt!$B$9:FC$9),Quarterly_kt!$B39:FC39)*INDEX(Fuel_Properties!$B$3:$IV$14,MATCH("GCV_Auto_Diesel",Fuel_Properties!$B$3:$B$14,0),MATCH(YEAR(CH$9),Fuel_Properties!$B$3:$EI$3,0))/1000</f>
        <v>0</v>
      </c>
      <c r="CI39" s="53">
        <f>SUMPRODUCT(--(CI$9=Quarterly_kt!$B$9:FC$9),Quarterly_kt!$B39:FC39)*INDEX(Fuel_Properties!$B$3:$IV$14,MATCH("GCV_Auto_Diesel",Fuel_Properties!$B$3:$B$14,0),MATCH(YEAR(CI$9),Fuel_Properties!$B$3:$EI$3,0))/1000</f>
        <v>0</v>
      </c>
      <c r="CJ39" s="53">
        <f>SUMPRODUCT(--(CJ$9=Quarterly_kt!$B$9:FC$9),Quarterly_kt!$B39:FC39)*INDEX(Fuel_Properties!$B$3:$IV$14,MATCH("GCV_Auto_Diesel",Fuel_Properties!$B$3:$B$14,0),MATCH(YEAR(CJ$9),Fuel_Properties!$B$3:$EI$3,0))/1000</f>
        <v>2.9176374418960226E-3</v>
      </c>
      <c r="CK39" s="53">
        <f>SUMPRODUCT(--(CK$9=Quarterly_kt!$B$9:FC$9),Quarterly_kt!$B39:FC39)*INDEX(Fuel_Properties!$B$3:$IV$14,MATCH("GCV_Auto_Diesel",Fuel_Properties!$B$3:$B$14,0),MATCH(YEAR(CK$9),Fuel_Properties!$B$3:$EI$3,0))/1000</f>
        <v>3.7838110574589033E-3</v>
      </c>
      <c r="CL39" s="53">
        <f>SUMPRODUCT(--(CL$9=Quarterly_kt!$B$9:FC$9),Quarterly_kt!$B39:FC39)*INDEX(Fuel_Properties!$B$3:$IV$14,MATCH("GCV_Auto_Diesel",Fuel_Properties!$B$3:$B$14,0),MATCH(YEAR(CL$9),Fuel_Properties!$B$3:$EI$3,0))/1000</f>
        <v>7.285943608547552E-4</v>
      </c>
      <c r="CM39" s="53">
        <f>SUMPRODUCT(--(CM$9=Quarterly_kt!$B$9:FC$9),Quarterly_kt!$B39:FC39)*INDEX(Fuel_Properties!$B$3:$IV$14,MATCH("GCV_Auto_Diesel",Fuel_Properties!$B$3:$B$14,0),MATCH(YEAR(CM$9),Fuel_Properties!$B$3:$EI$3,0))/1000</f>
        <v>6.8761092805667504E-3</v>
      </c>
      <c r="CN39" s="53">
        <f>SUMPRODUCT(--(CN$9=Quarterly_kt!$B$9:FC$9),Quarterly_kt!$B39:FC39)*INDEX(Fuel_Properties!$B$3:$IV$14,MATCH("GCV_Auto_Diesel",Fuel_Properties!$B$3:$B$14,0),MATCH(YEAR(CN$9),Fuel_Properties!$B$3:$EI$3,0))/1000</f>
        <v>0</v>
      </c>
      <c r="CO39" s="53">
        <f>SUMPRODUCT(--(CO$9=Quarterly_kt!$B$9:FC$9),Quarterly_kt!$B39:FC39)*INDEX(Fuel_Properties!$B$3:$IV$14,MATCH("GCV_Auto_Diesel",Fuel_Properties!$B$3:$B$14,0),MATCH(YEAR(CO$9),Fuel_Properties!$B$3:$EI$3,0))/1000</f>
        <v>7.7231002250604031E-2</v>
      </c>
      <c r="CP39" s="53">
        <f>SUMPRODUCT(--(CP$9=Quarterly_kt!$B$9:FC$9),Quarterly_kt!$B39:FC39)*INDEX(Fuel_Properties!$B$3:$IV$14,MATCH("GCV_Auto_Diesel",Fuel_Properties!$B$3:$B$14,0),MATCH(YEAR(CP$9),Fuel_Properties!$B$3:$EI$3,0))/1000</f>
        <v>0</v>
      </c>
      <c r="CQ39" s="53">
        <f>SUMPRODUCT(--(CQ$9=Quarterly_kt!$B$9:FC$9),Quarterly_kt!$B39:FC39)*INDEX(Fuel_Properties!$B$3:$IV$14,MATCH("GCV_Auto_Diesel",Fuel_Properties!$B$3:$B$14,0),MATCH(YEAR(CQ$9),Fuel_Properties!$B$3:$EI$3,0))/1000</f>
        <v>0.68232771097888367</v>
      </c>
      <c r="CR39" s="53">
        <f>SUMPRODUCT(--(CR$9=Quarterly_kt!$B$9:FC$9),Quarterly_kt!$B39:FC39)*INDEX(Fuel_Properties!$B$3:$IV$14,MATCH("GCV_Auto_Diesel",Fuel_Properties!$B$3:$B$14,0),MATCH(YEAR(CR$9),Fuel_Properties!$B$3:$EI$3,0))/1000</f>
        <v>0.60903069987232716</v>
      </c>
      <c r="CS39" s="53">
        <f>SUMPRODUCT(--(CS$9=Quarterly_kt!$B$9:FC$9),Quarterly_kt!$B39:FC39)*INDEX(Fuel_Properties!$B$3:$IV$14,MATCH("GCV_Auto_Diesel",Fuel_Properties!$B$3:$B$14,0),MATCH(YEAR(CS$9),Fuel_Properties!$B$3:$EI$3,0))/1000</f>
        <v>0.68392310612112839</v>
      </c>
      <c r="CT39" s="53">
        <f>SUMPRODUCT(--(CT$9=Quarterly_kt!$B$9:FC$9),Quarterly_kt!$B39:FC39)*INDEX(Fuel_Properties!$B$3:$IV$14,MATCH("GCV_Auto_Diesel",Fuel_Properties!$B$3:$B$14,0),MATCH(YEAR(CT$9),Fuel_Properties!$B$3:$EI$3,0))/1000</f>
        <v>0</v>
      </c>
      <c r="CU39" s="53">
        <f>SUMPRODUCT(--(CU$9=Quarterly_kt!$B$9:FC$9),Quarterly_kt!$B39:FC39)*INDEX(Fuel_Properties!$B$3:$IV$14,MATCH("GCV_Auto_Diesel",Fuel_Properties!$B$3:$B$14,0),MATCH(YEAR(CU$9),Fuel_Properties!$B$3:$EI$3,0))/1000</f>
        <v>0.61289971536769694</v>
      </c>
      <c r="CV39" s="53">
        <f>SUMPRODUCT(--(CV$9=Quarterly_kt!$B$9:FC$9),Quarterly_kt!$B39:FC39)*INDEX(Fuel_Properties!$B$3:$IV$14,MATCH("GCV_Auto_Diesel",Fuel_Properties!$B$3:$B$14,0),MATCH(YEAR(CV$9),Fuel_Properties!$B$3:$EI$3,0))/1000</f>
        <v>0.77017519523641997</v>
      </c>
      <c r="CW39" s="53">
        <f>SUMPRODUCT(--(CW$9=Quarterly_kt!$B$9:FC$9),Quarterly_kt!$B39:FC39)*INDEX(Fuel_Properties!$B$3:$IV$14,MATCH("GCV_Auto_Diesel",Fuel_Properties!$B$3:$B$14,0),MATCH(YEAR(CW$9),Fuel_Properties!$B$3:$EI$3,0))/1000</f>
        <v>1.4873166970290046</v>
      </c>
      <c r="CX39" s="53">
        <f>SUMPRODUCT(--(CX$9=Quarterly_kt!$B$9:FC$9),Quarterly_kt!$B39:FC39)*INDEX(Fuel_Properties!$B$3:$IV$14,MATCH("GCV_Auto_Diesel",Fuel_Properties!$B$3:$B$14,0),MATCH(YEAR(CX$9),Fuel_Properties!$B$3:$EI$3,0))/1000</f>
        <v>0</v>
      </c>
      <c r="CY39" s="53">
        <f>SUMPRODUCT(--(CY$9=Quarterly_kt!$B$9:FC$9),Quarterly_kt!$B39:FC39)*INDEX(Fuel_Properties!$B$3:$IV$14,MATCH("GCV_Auto_Diesel",Fuel_Properties!$B$3:$B$14,0),MATCH(YEAR(CY$9),Fuel_Properties!$B$3:$EI$3,0))/1000</f>
        <v>0</v>
      </c>
      <c r="CZ39" s="53">
        <f>SUMPRODUCT(--(CZ$9=Quarterly_kt!$B$9:FC$9),Quarterly_kt!$B39:FC39)*INDEX(Fuel_Properties!$B$3:$IV$14,MATCH("GCV_Auto_Diesel",Fuel_Properties!$B$3:$B$14,0),MATCH(YEAR(CZ$9),Fuel_Properties!$B$3:$EI$3,0))/1000</f>
        <v>0.91527307018113313</v>
      </c>
      <c r="DA39" s="53">
        <f>SUMPRODUCT(--(DA$9=Quarterly_kt!$B$9:FC$9),Quarterly_kt!$B39:FC39)*INDEX(Fuel_Properties!$B$3:$IV$14,MATCH("GCV_Auto_Diesel",Fuel_Properties!$B$3:$B$14,0),MATCH(YEAR(DA$9),Fuel_Properties!$B$3:$EI$3,0))/1000</f>
        <v>9.658431601712307E-3</v>
      </c>
      <c r="DB39" s="53">
        <f>SUMPRODUCT(--(DB$9=Quarterly_kt!$B$9:FC$9),Quarterly_kt!$B39:FC39)*INDEX(Fuel_Properties!$B$3:$IV$14,MATCH("GCV_Auto_Diesel",Fuel_Properties!$B$3:$B$14,0),MATCH(YEAR(DB$9),Fuel_Properties!$B$3:$EI$3,0))/1000</f>
        <v>0.22107434203431992</v>
      </c>
      <c r="DC39" s="53">
        <f>SUMPRODUCT(--(DC$9=Quarterly_kt!$B$9:FC$9),Quarterly_kt!$B39:FC39)*INDEX(Fuel_Properties!$B$3:$IV$14,MATCH("GCV_Auto_Diesel",Fuel_Properties!$B$3:$B$14,0),MATCH(YEAR(DC$9),Fuel_Properties!$B$3:$EI$3,0))/1000</f>
        <v>0</v>
      </c>
      <c r="DD39" s="53">
        <f>SUMPRODUCT(--(DD$9=Quarterly_kt!$B$9:FC$9),Quarterly_kt!$B39:FC39)*INDEX(Fuel_Properties!$B$3:$IV$14,MATCH("GCV_Auto_Diesel",Fuel_Properties!$B$3:$B$14,0),MATCH(YEAR(DD$9),Fuel_Properties!$B$3:$EI$3,0))/1000</f>
        <v>0</v>
      </c>
      <c r="DE39" s="53">
        <f>SUMPRODUCT(--(DE$9=Quarterly_kt!$B$9:FC$9),Quarterly_kt!$B39:FC39)*INDEX(Fuel_Properties!$B$3:$IV$14,MATCH("GCV_Auto_Diesel",Fuel_Properties!$B$3:$B$14,0),MATCH(YEAR(DE$9),Fuel_Properties!$B$3:$EI$3,0))/1000</f>
        <v>6.3815273989288233E-4</v>
      </c>
      <c r="DF39" s="53">
        <f>SUMPRODUCT(--(DF$9=Quarterly_kt!$B$9:FC$9),Quarterly_kt!$B39:FC39)*INDEX(Fuel_Properties!$B$3:$IV$14,MATCH("GCV_Auto_Diesel",Fuel_Properties!$B$3:$B$14,0),MATCH(YEAR(DF$9),Fuel_Properties!$B$3:$EI$3,0))/1000</f>
        <v>0</v>
      </c>
      <c r="DG39" s="53">
        <f>SUMPRODUCT(--(DG$9=Quarterly_kt!$B$9:FC$9),Quarterly_kt!$B39:FC39)*INDEX(Fuel_Properties!$B$3:$IV$14,MATCH("GCV_Auto_Diesel",Fuel_Properties!$B$3:$B$14,0),MATCH(YEAR(DG$9),Fuel_Properties!$B$3:$EI$3,0))/1000</f>
        <v>0</v>
      </c>
      <c r="DH39" s="53">
        <f>SUMPRODUCT(--(DH$9=Quarterly_kt!$B$9:FC$9),Quarterly_kt!$B39:FC39)*INDEX(Fuel_Properties!$B$3:$IV$14,MATCH("GCV_Auto_Diesel",Fuel_Properties!$B$3:$B$14,0),MATCH(YEAR(DH$9),Fuel_Properties!$B$3:$EI$3,0))/1000</f>
        <v>0</v>
      </c>
      <c r="DI39" s="53">
        <f>SUMPRODUCT(--(DI$9=Quarterly_kt!$B$9:FC$9),Quarterly_kt!$B39:FC39)*INDEX(Fuel_Properties!$B$3:$IV$14,MATCH("GCV_Auto_Diesel",Fuel_Properties!$B$3:$B$14,0),MATCH(YEAR(DI$9),Fuel_Properties!$B$3:$EI$3,0))/1000</f>
        <v>0</v>
      </c>
      <c r="DJ39" s="53">
        <f>SUMPRODUCT(--(DJ$9=Quarterly_kt!$B$9:FC$9),Quarterly_kt!$B39:FC39)*INDEX(Fuel_Properties!$B$3:$IV$14,MATCH("GCV_Auto_Diesel",Fuel_Properties!$B$3:$B$14,0),MATCH(YEAR(DJ$9),Fuel_Properties!$B$3:$EI$3,0))/1000</f>
        <v>0</v>
      </c>
      <c r="DK39" s="53">
        <f>SUMPRODUCT(--(DK$9=Quarterly_kt!$B$9:FC$9),Quarterly_kt!$B39:FC39)*INDEX(Fuel_Properties!$B$3:$IV$14,MATCH("GCV_Auto_Diesel",Fuel_Properties!$B$3:$B$14,0),MATCH(YEAR(DK$9),Fuel_Properties!$B$3:$EI$3,0))/1000</f>
        <v>0</v>
      </c>
      <c r="DL39" s="53">
        <f>SUMPRODUCT(--(DL$9=Quarterly_kt!$B$9:FC$9),Quarterly_kt!$B39:FC39)*INDEX(Fuel_Properties!$B$3:$IV$14,MATCH("GCV_Auto_Diesel",Fuel_Properties!$B$3:$B$14,0),MATCH(YEAR(DL$9),Fuel_Properties!$B$3:$EI$3,0))/1000</f>
        <v>0</v>
      </c>
      <c r="DM39" s="53">
        <f>SUMPRODUCT(--(DM$9=Quarterly_kt!$B$9:FC$9),Quarterly_kt!$B39:FC39)*INDEX(Fuel_Properties!$B$3:$IV$14,MATCH("GCV_Auto_Diesel",Fuel_Properties!$B$3:$B$14,0),MATCH(YEAR(DM$9),Fuel_Properties!$B$3:$EI$3,0))/1000</f>
        <v>0.31841314308924812</v>
      </c>
      <c r="DN39" s="53">
        <f>SUMPRODUCT(--(DN$9=Quarterly_kt!$B$9:FC$9),Quarterly_kt!$B39:FC39)*INDEX(Fuel_Properties!$B$3:$IV$14,MATCH("GCV_Auto_Diesel",Fuel_Properties!$B$3:$B$14,0),MATCH(YEAR(DN$9),Fuel_Properties!$B$3:$EI$3,0))/1000</f>
        <v>0</v>
      </c>
      <c r="DO39" s="53">
        <f>SUMPRODUCT(--(DO$9=Quarterly_kt!$B$9:FC$9),Quarterly_kt!$B39:FC39)*INDEX(Fuel_Properties!$B$3:$IV$14,MATCH("GCV_Auto_Diesel",Fuel_Properties!$B$3:$B$14,0),MATCH(YEAR(DO$9),Fuel_Properties!$B$3:$EI$3,0))/1000</f>
        <v>0.29908890791635206</v>
      </c>
      <c r="DP39" s="53">
        <f>SUMPRODUCT(--(DP$9=Quarterly_kt!$B$9:FC$9),Quarterly_kt!$B39:FC39)*INDEX(Fuel_Properties!$B$3:$IV$14,MATCH("GCV_Auto_Diesel",Fuel_Properties!$B$3:$B$14,0),MATCH(YEAR(DP$9),Fuel_Properties!$B$3:$EI$3,0))/1000</f>
        <v>0</v>
      </c>
      <c r="DQ39" s="53">
        <f>SUMPRODUCT(--(DQ$9=Quarterly_kt!$B$9:FC$9),Quarterly_kt!$B39:FC39)*INDEX(Fuel_Properties!$B$3:$IV$14,MATCH("GCV_Auto_Diesel",Fuel_Properties!$B$3:$B$14,0),MATCH(YEAR(DQ$9),Fuel_Properties!$B$3:$EI$3,0))/1000</f>
        <v>0</v>
      </c>
      <c r="DR39" s="53">
        <f>SUMPRODUCT(--(DR$9=Quarterly_kt!$B$9:FC$9),Quarterly_kt!$B39:FC39)*INDEX(Fuel_Properties!$B$3:$IV$14,MATCH("GCV_Auto_Diesel",Fuel_Properties!$B$3:$B$14,0),MATCH(YEAR(DR$9),Fuel_Properties!$B$3:$EI$3,0))/1000</f>
        <v>0</v>
      </c>
      <c r="DS39" s="53">
        <f>SUMPRODUCT(--(DS$9=Quarterly_kt!$B$9:FC$9),Quarterly_kt!$B39:FC39)*INDEX(Fuel_Properties!$B$3:$IV$14,MATCH("GCV_Auto_Diesel",Fuel_Properties!$B$3:$B$14,0),MATCH(YEAR(DS$9),Fuel_Properties!$B$3:$EI$3,0))/1000</f>
        <v>0.23949271956265453</v>
      </c>
      <c r="DT39" s="53">
        <f>SUMPRODUCT(--(DT$9=Quarterly_kt!$B$9:FC$9),Quarterly_kt!$B39:FC39)*INDEX(Fuel_Properties!$B$3:$IV$14,MATCH("GCV_Auto_Diesel",Fuel_Properties!$B$3:$B$14,0),MATCH(YEAR(DT$9),Fuel_Properties!$B$3:$EI$3,0))/1000</f>
        <v>0</v>
      </c>
      <c r="DU39" s="53">
        <f>SUMPRODUCT(--(DU$9=Quarterly_kt!$B$9:FC$9),Quarterly_kt!$B39:FC39)*INDEX(Fuel_Properties!$B$3:$IV$14,MATCH("GCV_Auto_Diesel",Fuel_Properties!$B$3:$B$14,0),MATCH(YEAR(DU$9),Fuel_Properties!$B$3:$EI$3,0))/1000</f>
        <v>0</v>
      </c>
      <c r="DV39" s="53">
        <f>SUMPRODUCT(--(DV$9=Quarterly_kt!$B$9:FC$9),Quarterly_kt!$B39:FC39)*INDEX(Fuel_Properties!$B$3:$IV$14,MATCH("GCV_Auto_Diesel",Fuel_Properties!$B$3:$B$14,0),MATCH(YEAR(DV$9),Fuel_Properties!$B$3:$EI$3,0))/1000</f>
        <v>0.15156162932217856</v>
      </c>
      <c r="DW39" s="53">
        <f>SUMPRODUCT(--(DW$9=Quarterly_kt!$B$9:FC$9),Quarterly_kt!$B39:FC39)*INDEX(Fuel_Properties!$B$3:$IV$14,MATCH("GCV_Auto_Diesel",Fuel_Properties!$B$3:$B$14,0),MATCH(YEAR(DW$9),Fuel_Properties!$B$3:$EI$3,0))/1000</f>
        <v>0</v>
      </c>
      <c r="DX39" s="53">
        <f>SUMPRODUCT(--(DX$9=Quarterly_kt!$B$9:FC$9),Quarterly_kt!$B39:FC39)*INDEX(Fuel_Properties!$B$3:$IV$14,MATCH("GCV_Auto_Diesel",Fuel_Properties!$B$3:$B$14,0),MATCH(YEAR(DX$9),Fuel_Properties!$B$3:$EI$3,0))/1000</f>
        <v>0</v>
      </c>
      <c r="DY39" s="53">
        <f>SUMPRODUCT(--(DY$9=Quarterly_kt!$B$9:FC$9),Quarterly_kt!$B39:FC39)*INDEX(Fuel_Properties!$B$3:$IV$14,MATCH("GCV_Auto_Diesel",Fuel_Properties!$B$3:$B$14,0),MATCH(YEAR(DY$9),Fuel_Properties!$B$3:$EI$3,0))/1000</f>
        <v>0</v>
      </c>
      <c r="DZ39" s="53">
        <f>SUMPRODUCT(--(DZ$9=Quarterly_kt!$B$9:FC$9),Quarterly_kt!$B39:FC39)*INDEX(Fuel_Properties!$B$3:$IV$14,MATCH("GCV_Auto_Diesel",Fuel_Properties!$B$3:$B$14,0),MATCH(YEAR(DZ$9),Fuel_Properties!$B$3:$EI$3,0))/1000</f>
        <v>0</v>
      </c>
      <c r="EA39" s="53">
        <f>SUMPRODUCT(--(EA$9=Quarterly_kt!$B$9:FC$9),Quarterly_kt!$B39:FC39)*INDEX(Fuel_Properties!$B$3:$IV$14,MATCH("GCV_Auto_Diesel",Fuel_Properties!$B$3:$B$14,0),MATCH(YEAR(EA$9),Fuel_Properties!$B$3:$EI$3,0))/1000</f>
        <v>0</v>
      </c>
      <c r="EB39" s="53">
        <f>SUMPRODUCT(--(EB$9=Quarterly_kt!$B$9:FC$9),Quarterly_kt!$B39:FC39)*INDEX(Fuel_Properties!$B$3:$IV$14,MATCH("GCV_Auto_Diesel",Fuel_Properties!$B$3:$B$14,0),MATCH(YEAR(EB$9),Fuel_Properties!$B$3:$EI$3,0))/1000</f>
        <v>9.523989111030343E-3</v>
      </c>
      <c r="EC39" s="53">
        <f>SUMPRODUCT(--(EC$9=Quarterly_kt!$B$9:FC$9),Quarterly_kt!$B39:FC39)*INDEX(Fuel_Properties!$B$3:$IV$14,MATCH("GCV_Auto_Diesel",Fuel_Properties!$B$3:$B$14,0),MATCH(YEAR(EC$9),Fuel_Properties!$B$3:$EI$3,0))/1000</f>
        <v>0</v>
      </c>
      <c r="ED39" s="53">
        <f>SUMPRODUCT(--(ED$9=Quarterly_kt!$B$9:FC$9),Quarterly_kt!$B39:FC39)*INDEX(Fuel_Properties!$B$3:$IV$14,MATCH("GCV_Auto_Diesel",Fuel_Properties!$B$3:$B$14,0),MATCH(YEAR(ED$9),Fuel_Properties!$B$3:$EI$3,0))/1000</f>
        <v>0</v>
      </c>
      <c r="EE39" s="53">
        <f>SUMPRODUCT(--(EE$9=Quarterly_kt!$B$9:FC$9),Quarterly_kt!$B39:FC39)*INDEX(Fuel_Properties!$B$3:$IV$14,MATCH("GCV_Auto_Diesel",Fuel_Properties!$B$3:$B$14,0),MATCH(YEAR(EE$9),Fuel_Properties!$B$3:$EI$3,0))/1000</f>
        <v>0</v>
      </c>
      <c r="EF39" s="53">
        <f>SUMPRODUCT(--(EF$9=Quarterly_kt!$B$9:FC$9),Quarterly_kt!$B39:FC39)*INDEX(Fuel_Properties!$B$3:$IV$14,MATCH("GCV_Auto_Diesel",Fuel_Properties!$B$3:$B$14,0),MATCH(YEAR(EF$9),Fuel_Properties!$B$3:$EI$3,0))/1000</f>
        <v>0</v>
      </c>
      <c r="EG39" s="53">
        <f>SUMPRODUCT(--(EG$9=Quarterly_kt!$B$9:FC$9),Quarterly_kt!$B39:FC39)*INDEX(Fuel_Properties!$B$3:$IV$14,MATCH("GCV_Auto_Diesel",Fuel_Properties!$B$3:$B$14,0),MATCH(YEAR(EG$9),Fuel_Properties!$B$3:$EI$3,0))/1000</f>
        <v>0</v>
      </c>
      <c r="EH39" s="53">
        <f>SUMPRODUCT(--(EH$9=Quarterly_kt!$B$9:FC$9),Quarterly_kt!$B39:FC39)*INDEX(Fuel_Properties!$B$3:$IV$14,MATCH("GCV_Auto_Diesel",Fuel_Properties!$B$3:$B$14,0),MATCH(YEAR(EH$9),Fuel_Properties!$B$3:$EI$3,0))/1000</f>
        <v>2.7454441615520713E-3</v>
      </c>
      <c r="EI39" s="53">
        <f>SUMPRODUCT(--(EI$9=Quarterly_kt!$B$9:FC$9),Quarterly_kt!$B39:FC39)*INDEX(Fuel_Properties!$B$3:$IV$14,MATCH("GCV_Auto_Diesel",Fuel_Properties!$B$3:$B$14,0),MATCH(YEAR(EI$9),Fuel_Properties!$B$3:$EI$3,0))/1000</f>
        <v>2.0133257184715187E-3</v>
      </c>
      <c r="EJ39" s="53">
        <f>SUMPRODUCT(--(EJ$9=Quarterly_kt!$B$9:FC$9),Quarterly_kt!$B39:FC39)*INDEX(Fuel_Properties!$B$3:$IV$14,MATCH("GCV_Auto_Diesel",Fuel_Properties!$B$3:$B$14,0),MATCH(YEAR(EJ$9),Fuel_Properties!$B$3:$EI$3,0))/1000</f>
        <v>2.7454441615520713E-3</v>
      </c>
      <c r="EK39" s="53">
        <f>SUMPRODUCT(--(EK$9=Quarterly_kt!$B$9:FC$9),Quarterly_kt!$B39:FC39)*INDEX(Fuel_Properties!$B$3:$IV$14,MATCH("GCV_Auto_Diesel",Fuel_Properties!$B$3:$B$14,0),MATCH(YEAR(EK$9),Fuel_Properties!$B$3:$EI$3,0))/1000</f>
        <v>0</v>
      </c>
      <c r="EL39" s="53">
        <f>SUMPRODUCT(--(EL$9=Quarterly_kt!$B$9:FC$9),Quarterly_kt!$B39:FC39)*INDEX(Fuel_Properties!$B$3:$IV$14,MATCH("GCV_Auto_Diesel",Fuel_Properties!$B$3:$B$14,0),MATCH(YEAR(EL$9),Fuel_Properties!$B$3:$EI$3,0))/1000</f>
        <v>0</v>
      </c>
      <c r="EM39" s="53">
        <f>SUMPRODUCT(--(EM$9=Quarterly_kt!$B$9:FC$9),Quarterly_kt!$B39:FC39)*INDEX(Fuel_Properties!$B$3:$IV$14,MATCH("GCV_Auto_Diesel",Fuel_Properties!$B$3:$B$14,0),MATCH(YEAR(EM$9),Fuel_Properties!$B$3:$EI$3,0))/1000</f>
        <v>0</v>
      </c>
      <c r="EN39" s="53">
        <f>SUMPRODUCT(--(EN$9=Quarterly_kt!$B$9:FC$9),Quarterly_kt!$B39:FC39)*INDEX(Fuel_Properties!$B$3:$IV$14,MATCH("GCV_Auto_Diesel",Fuel_Properties!$B$3:$B$14,0),MATCH(YEAR(EN$9),Fuel_Properties!$B$3:$EI$3,0))/1000</f>
        <v>0</v>
      </c>
      <c r="EO39" s="53">
        <f>SUMPRODUCT(--(EO$9=Quarterly_kt!$B$9:FC$9),Quarterly_kt!$B39:FC39)*INDEX(Fuel_Properties!$B$3:$IV$14,MATCH("GCV_Auto_Diesel",Fuel_Properties!$B$3:$B$14,0),MATCH(YEAR(EO$9),Fuel_Properties!$B$3:$EI$3,0))/1000</f>
        <v>0</v>
      </c>
      <c r="EP39" s="53">
        <f>SUMPRODUCT(--(EP$9=Quarterly_kt!$B$9:FC$9),Quarterly_kt!$B39:FC39)*INDEX(Fuel_Properties!$B$3:$IV$14,MATCH("GCV_Auto_Diesel",Fuel_Properties!$B$3:$B$14,0),MATCH(YEAR(EP$9),Fuel_Properties!$B$3:$EI$3,0))/1000</f>
        <v>0</v>
      </c>
      <c r="EQ39" s="53">
        <f>SUMPRODUCT(--(EQ$9=Quarterly_kt!$B$9:FC$9),Quarterly_kt!$B39:FC39)*INDEX(Fuel_Properties!$B$3:$IV$14,MATCH("GCV_Auto_Diesel",Fuel_Properties!$B$3:$B$14,0),MATCH(YEAR(EQ$9),Fuel_Properties!$B$3:$EI$3,0))/1000</f>
        <v>0</v>
      </c>
      <c r="ER39" s="53">
        <f>SUMPRODUCT(--(ER$9=Quarterly_kt!$B$9:FC$9),Quarterly_kt!$B39:FC39)*INDEX(Fuel_Properties!$B$3:$IV$14,MATCH("GCV_Auto_Diesel",Fuel_Properties!$B$3:$B$14,0),MATCH(YEAR(ER$9),Fuel_Properties!$B$3:$EI$3,0))/1000</f>
        <v>2.3325823942218779E-3</v>
      </c>
      <c r="ES39" s="53">
        <f>SUMPRODUCT(--(ES$9=Quarterly_kt!$B$9:FC$9),Quarterly_kt!$B39:FC39)*INDEX(Fuel_Properties!$B$3:$IV$14,MATCH("GCV_Auto_Diesel",Fuel_Properties!$B$3:$B$14,0),MATCH(YEAR(ES$9),Fuel_Properties!$B$3:$EI$3,0))/1000</f>
        <v>5.8026712933532554E-3</v>
      </c>
      <c r="ET39" s="53">
        <f>SUMPRODUCT(--(ET$9=Quarterly_kt!$B$9:FC$9),Quarterly_kt!$B39:FC39)*INDEX(Fuel_Properties!$B$3:$IV$14,MATCH("GCV_Auto_Diesel",Fuel_Properties!$B$3:$B$14,0),MATCH(YEAR(ET$9),Fuel_Properties!$B$3:$EI$3,0))/1000</f>
        <v>0</v>
      </c>
      <c r="EU39" s="53">
        <f>SUMPRODUCT(--(EU$9=Quarterly_kt!$B$9:FC$9),Quarterly_kt!$B39:FC39)*INDEX(Fuel_Properties!$B$3:$IV$14,MATCH("GCV_Auto_Diesel",Fuel_Properties!$B$3:$B$14,0),MATCH(YEAR(EU$9),Fuel_Properties!$B$3:$EI$3,0))/1000</f>
        <v>0</v>
      </c>
      <c r="EV39" s="53">
        <f>SUMPRODUCT(--(EV$9=Quarterly_kt!$B$9:FC$9),Quarterly_kt!$B39:FC39)*INDEX(Fuel_Properties!$B$3:$IV$14,MATCH("GCV_Auto_Diesel",Fuel_Properties!$B$3:$B$14,0),MATCH(YEAR(EV$9),Fuel_Properties!$B$3:$EI$3,0))/1000</f>
        <v>0</v>
      </c>
      <c r="EW39" s="53">
        <f>SUMPRODUCT(--(EW$9=Quarterly_kt!$B$9:FC$9),Quarterly_kt!$B39:FC39)*INDEX(Fuel_Properties!$B$3:$IV$14,MATCH("GCV_Auto_Diesel",Fuel_Properties!$B$3:$B$14,0),MATCH(YEAR(EW$9),Fuel_Properties!$B$3:$EI$3,0))/1000</f>
        <v>0</v>
      </c>
      <c r="EX39" s="53">
        <f>SUMPRODUCT(--(EX$9=Quarterly_kt!$B$9:FC$9),Quarterly_kt!$B39:FC39)*INDEX(Fuel_Properties!$B$3:$IV$14,MATCH("GCV_Auto_Diesel",Fuel_Properties!$B$3:$B$14,0),MATCH(YEAR(EX$9),Fuel_Properties!$B$3:$EI$3,0))/1000</f>
        <v>0</v>
      </c>
      <c r="EY39" s="53">
        <f>SUMPRODUCT(--(EY$9=Quarterly_kt!$B$9:FC$9),Quarterly_kt!$B39:FC39)*INDEX(Fuel_Properties!$B$3:$IV$14,MATCH("GCV_Auto_Diesel",Fuel_Properties!$B$3:$B$14,0),MATCH(YEAR(EY$9),Fuel_Properties!$B$3:$EI$3,0))/1000</f>
        <v>0</v>
      </c>
      <c r="EZ39" s="53">
        <f>SUMPRODUCT(--(EZ$9=Quarterly_kt!$B$9:FC$9),Quarterly_kt!$B39:FC39)*INDEX(Fuel_Properties!$B$3:$IV$14,MATCH("GCV_Auto_Diesel",Fuel_Properties!$B$3:$B$14,0),MATCH(YEAR(EZ$9),Fuel_Properties!$B$3:$EI$3,0))/1000</f>
        <v>0</v>
      </c>
      <c r="FA39" s="53">
        <f>SUMPRODUCT(--(FA$9=Quarterly_kt!$B$9:FC$9),Quarterly_kt!$B39:FC39)*INDEX(Fuel_Properties!$B$3:$IV$14,MATCH("GCV_Auto_Diesel",Fuel_Properties!$B$3:$B$14,0),MATCH(YEAR(FA$9),Fuel_Properties!$B$3:$EI$3,0))/1000</f>
        <v>0</v>
      </c>
      <c r="FB39" s="53">
        <f>SUMPRODUCT(--(FB$9=Quarterly_kt!$B$9:FC$9),Quarterly_kt!$B39:FC39)*INDEX(Fuel_Properties!$B$3:$IV$14,MATCH("GCV_Auto_Diesel",Fuel_Properties!$B$3:$B$14,0),MATCH(YEAR(FB$9),Fuel_Properties!$B$3:$EI$3,0))/1000</f>
        <v>0</v>
      </c>
      <c r="FC39" s="53">
        <f>SUMPRODUCT(--(FC$9=Quarterly_kt!$B$9:FC$9),Quarterly_kt!$B39:FC39)*INDEX(Fuel_Properties!$B$3:$IV$14,MATCH("GCV_Auto_Diesel",Fuel_Properties!$B$3:$B$14,0),MATCH(YEAR(FC$9),Fuel_Properties!$B$3:$EI$3,0))/1000</f>
        <v>0</v>
      </c>
      <c r="FD39" s="53">
        <f>SUMPRODUCT(--(FD$9=Quarterly_kt!$B$9:FD$9),Quarterly_kt!$B39:FD39)*INDEX(Fuel_Properties!$B$3:$IV$14,MATCH("GCV_Auto_Diesel",Fuel_Properties!$B$3:$B$14,0),MATCH(YEAR(FD$9),Fuel_Properties!$B$3:$EI$3,0))/1000</f>
        <v>0</v>
      </c>
      <c r="FE39" s="53">
        <f>SUMPRODUCT(--(FE$9=Quarterly_kt!$B$9:FE$9),Quarterly_kt!$B39:FE39)*INDEX(Fuel_Properties!$B$3:$IV$14,MATCH("GCV_Auto_Diesel",Fuel_Properties!$B$3:$B$14,0),MATCH(YEAR(FE$9),Fuel_Properties!$B$3:$EI$3,0))/1000</f>
        <v>0</v>
      </c>
      <c r="FF39" s="53">
        <f>SUMPRODUCT(--(FF$9=Quarterly_kt!$B$9:FF$9),Quarterly_kt!$B39:FF39)*INDEX(Fuel_Properties!$B$3:$IV$14,MATCH("GCV_Auto_Diesel",Fuel_Properties!$B$3:$B$14,0),MATCH(YEAR(FF$9),Fuel_Properties!$B$3:$EI$3,0))/1000</f>
        <v>0</v>
      </c>
      <c r="FG39" s="53">
        <f>SUMPRODUCT(--(FG$9=Quarterly_kt!$B$9:FG$9),Quarterly_kt!$B39:FG39)*INDEX(Fuel_Properties!$B$3:$IV$14,MATCH("GCV_Auto_Diesel",Fuel_Properties!$B$3:$B$14,0),MATCH(YEAR(FG$9),Fuel_Properties!$B$3:$EI$3,0))/1000</f>
        <v>0</v>
      </c>
      <c r="FH39" s="53">
        <f>SUMPRODUCT(--(FH$9=Quarterly_kt!$B$9:FH$9),Quarterly_kt!$B39:FH39)*INDEX(Fuel_Properties!$B$3:$IV$14,MATCH("GCV_Auto_Diesel",Fuel_Properties!$B$3:$B$14,0),MATCH(YEAR(FH$9),Fuel_Properties!$B$3:$EI$3,0))/1000</f>
        <v>0</v>
      </c>
      <c r="FI39" s="53">
        <f>SUMPRODUCT(--(FI$9=Quarterly_kt!$B$9:FI$9),Quarterly_kt!$B39:FI39)*INDEX(Fuel_Properties!$B$3:$IV$14,MATCH("GCV_Auto_Diesel",Fuel_Properties!$B$3:$B$14,0),MATCH(YEAR(FI$9),Fuel_Properties!$B$3:$EI$3,0))/1000</f>
        <v>0.1382686602222766</v>
      </c>
      <c r="FJ39" s="53">
        <f>SUMPRODUCT(--(FJ$9=Quarterly_kt!$B$9:FJ$9),Quarterly_kt!$B39:FJ39)*INDEX(Fuel_Properties!$B$3:$IV$14,MATCH("GCV_Auto_Diesel",Fuel_Properties!$B$3:$B$14,0),MATCH(YEAR(FJ$9),Fuel_Properties!$B$3:$EI$3,0))/1000</f>
        <v>0</v>
      </c>
      <c r="FK39" s="53">
        <f>SUMPRODUCT(--(FK$9=Quarterly_kt!$B$9:FK$9),Quarterly_kt!$B39:FK39)*INDEX(Fuel_Properties!$B$3:$IV$14,MATCH("GCV_Auto_Diesel",Fuel_Properties!$B$3:$B$14,0),MATCH(YEAR(FK$9),Fuel_Properties!$B$3:$EI$3,0))/1000</f>
        <v>0</v>
      </c>
      <c r="FL39" s="53">
        <f>SUMPRODUCT(--(FL$9=Quarterly_kt!$B$9:FL$9),Quarterly_kt!$B39:FL39)*INDEX(Fuel_Properties!$B$3:$IV$14,MATCH("GCV_Auto_Diesel",Fuel_Properties!$B$3:$B$14,0),MATCH(YEAR(FL$9),Fuel_Properties!$B$3:$EI$3,0))/1000</f>
        <v>0.95052511006564944</v>
      </c>
      <c r="FM39" s="53">
        <f>SUMPRODUCT(--(FM$9=Quarterly_kt!$B$9:FN$9),Quarterly_kt!$B39:FN39)*INDEX(Fuel_Properties!$B$3:$IV$14,MATCH("GCV_Auto_Diesel",Fuel_Properties!$B$3:$B$14,0),MATCH(YEAR(FM$9),Fuel_Properties!$B$3:$EI$3,0))/1000</f>
        <v>0</v>
      </c>
      <c r="FN39" s="53">
        <f>SUMPRODUCT(--(FN$9=Quarterly_kt!$B$9:FN$9),Quarterly_kt!$B39:FN39)*INDEX(Fuel_Properties!$B$3:$IV$14,MATCH("GCV_Auto_Diesel",Fuel_Properties!$B$3:$B$14,0),MATCH(YEAR(FN$9),Fuel_Properties!$B$3:$EI$3,0))/1000</f>
        <v>0</v>
      </c>
      <c r="FO39" s="53">
        <f>SUMPRODUCT(--(FO$9=Quarterly_kt!$B$9:FO$9),Quarterly_kt!$B39:FO39)*INDEX(Fuel_Properties!$B$3:$IV$14,MATCH("GCV_Auto_Diesel",Fuel_Properties!$B$3:$B$14,0),MATCH(YEAR(FO$9),Fuel_Properties!$B$3:$EI$3,0))/1000</f>
        <v>0</v>
      </c>
      <c r="FP39" s="53">
        <f>SUMPRODUCT(--(FP$9=Quarterly_kt!$B$9:FP$9),Quarterly_kt!$B39:FP39)*INDEX(Fuel_Properties!$B$3:$IV$14,MATCH("GCV_Auto_Diesel",Fuel_Properties!$B$3:$B$14,0),MATCH(YEAR(FP$9),Fuel_Properties!$B$3:$EI$3,0))/1000</f>
        <v>0</v>
      </c>
      <c r="FQ39" s="53">
        <f>SUMPRODUCT(--(FQ$9=Quarterly_kt!$B$9:FQ$9),Quarterly_kt!$B39:FQ39)*INDEX(Fuel_Properties!$B$3:$IV$14,MATCH("GCV_Auto_Diesel",Fuel_Properties!$B$3:$B$14,0),MATCH(YEAR(FQ$9),Fuel_Properties!$B$3:$EI$3,0))/1000</f>
        <v>0</v>
      </c>
      <c r="FR39" s="53">
        <f>SUMPRODUCT(--(FR$9=Quarterly_kt!$B$9:FR$9),Quarterly_kt!$B39:FR39)*INDEX(Fuel_Properties!$B$3:$IV$14,MATCH("GCV_Auto_Diesel",Fuel_Properties!$B$3:$B$14,0),MATCH(YEAR(FR$9),Fuel_Properties!$B$3:$EI$3,0))/1000</f>
        <v>0</v>
      </c>
      <c r="FS39" s="53">
        <f>SUMPRODUCT(--(FS$9=Quarterly_kt!$B$9:FS$9),Quarterly_kt!$B39:FS39)*INDEX(Fuel_Properties!$B$3:$IV$14,MATCH("GCV_Auto_Diesel",Fuel_Properties!$B$3:$B$14,0),MATCH(YEAR(FS$9),Fuel_Properties!$B$3:$EI$3,0))/1000</f>
        <v>0</v>
      </c>
      <c r="FT39" s="53">
        <f>SUMPRODUCT(--(FT$9=Quarterly_kt!$B$9:FT$9),Quarterly_kt!$B39:FT39)*INDEX(Fuel_Properties!$B$3:$IV$14,MATCH("GCV_Auto_Diesel",Fuel_Properties!$B$3:$B$14,0),MATCH(YEAR(FT$9),Fuel_Properties!$B$3:$EI$3,0))/1000</f>
        <v>1.0260923817315366</v>
      </c>
      <c r="FU39" s="53">
        <f>SUMPRODUCT(--(FU$9=Quarterly_kt!$B$9:FU$9),Quarterly_kt!$B39:FU39)*INDEX(Fuel_Properties!$B$3:$IV$14,MATCH("GCV_Auto_Diesel",Fuel_Properties!$B$3:$B$14,0),MATCH(YEAR(FU$9),Fuel_Properties!$B$3:$EI$3,0))/1000</f>
        <v>0.13260627467346192</v>
      </c>
      <c r="FV39" s="53">
        <f>SUMPRODUCT(--(FV$9=Quarterly_kt!$B$9:FV$9),Quarterly_kt!$B39:FV39)*INDEX(Fuel_Properties!$B$3:$IV$14,MATCH("GCV_Auto_Diesel",Fuel_Properties!$B$3:$B$14,0),MATCH(YEAR(FV$9),Fuel_Properties!$B$3:$EI$3,0))/1000</f>
        <v>0</v>
      </c>
      <c r="FW39" s="18"/>
      <c r="FX39" s="117"/>
      <c r="FY39" s="18"/>
    </row>
    <row r="40" spans="1:181" ht="15" x14ac:dyDescent="0.25">
      <c r="A40" s="49" t="s">
        <v>27</v>
      </c>
      <c r="B40" s="53">
        <v>0</v>
      </c>
      <c r="C40" s="53">
        <v>0</v>
      </c>
      <c r="D40" s="53">
        <v>0</v>
      </c>
      <c r="E40" s="53">
        <v>0</v>
      </c>
      <c r="F40" s="53">
        <v>0</v>
      </c>
      <c r="G40" s="53">
        <v>0</v>
      </c>
      <c r="H40" s="53">
        <v>0</v>
      </c>
      <c r="I40" s="53">
        <v>0</v>
      </c>
      <c r="J40" s="53">
        <v>0</v>
      </c>
      <c r="K40" s="53">
        <v>0</v>
      </c>
      <c r="L40" s="53">
        <v>0</v>
      </c>
      <c r="M40" s="53">
        <v>0</v>
      </c>
      <c r="N40" s="53">
        <v>0</v>
      </c>
      <c r="O40" s="53">
        <v>0</v>
      </c>
      <c r="P40" s="53">
        <v>0.80286750031994991</v>
      </c>
      <c r="Q40" s="53">
        <v>0.68194068792642004</v>
      </c>
      <c r="R40" s="53">
        <v>0</v>
      </c>
      <c r="S40" s="53">
        <v>0</v>
      </c>
      <c r="T40" s="53">
        <v>0.79726045206366003</v>
      </c>
      <c r="U40" s="53">
        <v>1.01536138423746</v>
      </c>
      <c r="V40" s="53">
        <v>0</v>
      </c>
      <c r="W40" s="53">
        <v>0.79880570158311004</v>
      </c>
      <c r="X40" s="53">
        <v>0.44836325188445997</v>
      </c>
      <c r="Y40" s="53">
        <v>0.55059447877317003</v>
      </c>
      <c r="Z40" s="53">
        <v>0</v>
      </c>
      <c r="AA40" s="53">
        <v>0</v>
      </c>
      <c r="AB40" s="53">
        <v>0.87796662696521999</v>
      </c>
      <c r="AC40" s="53">
        <v>0</v>
      </c>
      <c r="AD40" s="53">
        <v>0</v>
      </c>
      <c r="AE40" s="53">
        <v>0.87673042734966</v>
      </c>
      <c r="AF40" s="53">
        <v>0</v>
      </c>
      <c r="AG40" s="53">
        <v>0</v>
      </c>
      <c r="AH40" s="53">
        <v>0</v>
      </c>
      <c r="AI40" s="53">
        <v>0</v>
      </c>
      <c r="AJ40" s="53">
        <v>0</v>
      </c>
      <c r="AK40" s="53">
        <v>0</v>
      </c>
      <c r="AL40" s="53">
        <v>0</v>
      </c>
      <c r="AM40" s="53">
        <v>0</v>
      </c>
      <c r="AN40" s="53">
        <v>0</v>
      </c>
      <c r="AO40" s="53">
        <v>0.60931396051226994</v>
      </c>
      <c r="AP40" s="53">
        <v>0.97893764556470997</v>
      </c>
      <c r="AQ40" s="53">
        <v>0</v>
      </c>
      <c r="AR40" s="53">
        <v>1.1102838547179599</v>
      </c>
      <c r="AS40" s="53">
        <v>1.3369057342418702</v>
      </c>
      <c r="AT40" s="53">
        <v>1.0847210126676301</v>
      </c>
      <c r="AU40" s="53">
        <v>1.7320481113583699</v>
      </c>
      <c r="AV40" s="53">
        <v>0</v>
      </c>
      <c r="AW40" s="53">
        <v>0.7055167805946001</v>
      </c>
      <c r="AX40" s="53">
        <v>0.77553865881882</v>
      </c>
      <c r="AY40" s="53">
        <v>0</v>
      </c>
      <c r="AZ40" s="53">
        <v>0</v>
      </c>
      <c r="BA40" s="53">
        <v>0</v>
      </c>
      <c r="BB40" s="53">
        <v>0</v>
      </c>
      <c r="BC40" s="53">
        <v>0</v>
      </c>
      <c r="BD40" s="53">
        <v>0</v>
      </c>
      <c r="BE40" s="53">
        <v>0.59159333118522994</v>
      </c>
      <c r="BF40" s="53">
        <v>0</v>
      </c>
      <c r="BG40" s="53">
        <v>0</v>
      </c>
      <c r="BH40" s="53">
        <v>0</v>
      </c>
      <c r="BI40" s="53">
        <v>0</v>
      </c>
      <c r="BJ40" s="53">
        <v>0.30847595406848999</v>
      </c>
      <c r="BK40" s="53">
        <v>0.85152889714494007</v>
      </c>
      <c r="BL40" s="53">
        <v>0</v>
      </c>
      <c r="BM40" s="53">
        <v>0</v>
      </c>
      <c r="BN40" s="53">
        <v>4.1856979565499997E-2</v>
      </c>
      <c r="BO40" s="53">
        <v>0.10503281733633001</v>
      </c>
      <c r="BP40" s="53">
        <v>0</v>
      </c>
      <c r="BQ40" s="53">
        <v>0.55202785798352005</v>
      </c>
      <c r="BR40" s="53">
        <v>0</v>
      </c>
      <c r="BS40" s="53">
        <v>0</v>
      </c>
      <c r="BT40" s="53">
        <v>0</v>
      </c>
      <c r="BU40" s="53">
        <v>1.0583647433082899</v>
      </c>
      <c r="BV40" s="53">
        <v>1.09472951149113</v>
      </c>
      <c r="BW40" s="53">
        <v>0</v>
      </c>
      <c r="BX40" s="53">
        <v>8.820807693697999E-2</v>
      </c>
      <c r="BY40" s="53">
        <v>0.42592781206282998</v>
      </c>
      <c r="BZ40" s="53">
        <v>0.13222399544849001</v>
      </c>
      <c r="CA40" s="53">
        <v>0.74888745439453008</v>
      </c>
      <c r="CB40" s="53">
        <v>0.19144060653905001</v>
      </c>
      <c r="CC40" s="53">
        <v>8.3449599260060001E-2</v>
      </c>
      <c r="CD40" s="53">
        <v>0.18967820739945002</v>
      </c>
      <c r="CE40" s="53">
        <v>0.44359762849386003</v>
      </c>
      <c r="CF40" s="53">
        <v>9.4744201141780005E-2</v>
      </c>
      <c r="CG40" s="53">
        <v>0</v>
      </c>
      <c r="CH40" s="53">
        <v>0</v>
      </c>
      <c r="CI40" s="53">
        <v>0</v>
      </c>
      <c r="CJ40" s="53">
        <v>0</v>
      </c>
      <c r="CK40" s="53">
        <v>0</v>
      </c>
      <c r="CL40" s="53">
        <v>0</v>
      </c>
      <c r="CM40" s="53">
        <v>0.96478134899553014</v>
      </c>
      <c r="CN40" s="53">
        <v>0</v>
      </c>
      <c r="CO40" s="53">
        <v>1.2481751306432101</v>
      </c>
      <c r="CP40" s="53">
        <v>0.36058686396216</v>
      </c>
      <c r="CQ40" s="53">
        <v>0.36653496105831002</v>
      </c>
      <c r="CR40" s="53">
        <v>0.90428699852875993</v>
      </c>
      <c r="CS40" s="53">
        <v>0</v>
      </c>
      <c r="CT40" s="53">
        <v>0.87943717066039995</v>
      </c>
      <c r="CU40" s="53">
        <v>0.40103392421598</v>
      </c>
      <c r="CV40" s="53">
        <v>0</v>
      </c>
      <c r="CW40" s="53">
        <v>0.68887776369114995</v>
      </c>
      <c r="CX40" s="53">
        <v>0</v>
      </c>
      <c r="CY40" s="53">
        <v>0.18483160976554999</v>
      </c>
      <c r="CZ40" s="53">
        <v>0.61723623866640998</v>
      </c>
      <c r="DA40" s="53">
        <v>2.3665495646548798</v>
      </c>
      <c r="DB40" s="53">
        <v>0.62600417438591993</v>
      </c>
      <c r="DC40" s="53">
        <v>1.5774794098774698</v>
      </c>
      <c r="DD40" s="53">
        <v>1.6740588827275498</v>
      </c>
      <c r="DE40" s="53">
        <v>0.43976264530868997</v>
      </c>
      <c r="DF40" s="53">
        <v>0.95359011445906994</v>
      </c>
      <c r="DG40" s="53">
        <v>0.41138801916112999</v>
      </c>
      <c r="DH40" s="53">
        <v>0.36812112028395</v>
      </c>
      <c r="DI40" s="53">
        <v>0.64799010365243004</v>
      </c>
      <c r="DJ40" s="53">
        <v>1.6857008411208501</v>
      </c>
      <c r="DK40" s="53">
        <v>1.5652104677242298</v>
      </c>
      <c r="DL40" s="53">
        <v>1.65528588117049</v>
      </c>
      <c r="DM40" s="53">
        <v>0.36754863569774998</v>
      </c>
      <c r="DN40" s="53">
        <v>0.39601108666812002</v>
      </c>
      <c r="DO40" s="53">
        <v>0</v>
      </c>
      <c r="DP40" s="53">
        <v>1.01414551531151</v>
      </c>
      <c r="DQ40" s="53">
        <v>0.44172061263134998</v>
      </c>
      <c r="DR40" s="53">
        <v>0.95790799235108992</v>
      </c>
      <c r="DS40" s="53">
        <v>0.58370696847566994</v>
      </c>
      <c r="DT40" s="53">
        <v>0.35142238843623996</v>
      </c>
      <c r="DU40" s="53">
        <v>1.42332898903336</v>
      </c>
      <c r="DV40" s="53">
        <v>2.4945127786426502</v>
      </c>
      <c r="DW40" s="53">
        <v>0.93664195871805012</v>
      </c>
      <c r="DX40" s="53">
        <v>0.66361844362437006</v>
      </c>
      <c r="DY40" s="53">
        <v>2.6531721311306802</v>
      </c>
      <c r="DZ40" s="53">
        <v>0.41605837688106995</v>
      </c>
      <c r="EA40" s="53">
        <v>1.60386730473263</v>
      </c>
      <c r="EB40" s="53">
        <v>0.9838159493407701</v>
      </c>
      <c r="EC40" s="53">
        <v>0.84357234816954008</v>
      </c>
      <c r="ED40" s="53">
        <v>1.14370892164342</v>
      </c>
      <c r="EE40" s="53">
        <v>0.44170128436225004</v>
      </c>
      <c r="EF40" s="53">
        <v>1.2485566642611898</v>
      </c>
      <c r="EG40" s="53">
        <v>1.8443546961132198</v>
      </c>
      <c r="EH40" s="53">
        <v>0.74280717736290991</v>
      </c>
      <c r="EI40" s="53">
        <v>0.83727177124547003</v>
      </c>
      <c r="EJ40" s="53">
        <v>3.55533184429357</v>
      </c>
      <c r="EK40" s="53">
        <v>2.6491943266682298</v>
      </c>
      <c r="EL40" s="53">
        <v>1.9966660602694097</v>
      </c>
      <c r="EM40" s="53">
        <v>1.4828617033073999</v>
      </c>
      <c r="EN40" s="53">
        <v>2.5674864937029103</v>
      </c>
      <c r="EO40" s="53">
        <v>2.7684412553600497</v>
      </c>
      <c r="EP40" s="53">
        <v>0.39019516950743999</v>
      </c>
      <c r="EQ40" s="53">
        <v>0</v>
      </c>
      <c r="ER40" s="53">
        <v>1.3546035878732199</v>
      </c>
      <c r="ES40" s="53">
        <v>1.0060168265473599</v>
      </c>
      <c r="ET40" s="53">
        <v>2.3094478325318395</v>
      </c>
      <c r="EU40" s="53">
        <v>2.4294157981895785</v>
      </c>
      <c r="EV40" s="53">
        <v>1.6622508084922298</v>
      </c>
      <c r="EW40" s="53">
        <v>3.4962914731169699</v>
      </c>
      <c r="EX40" s="53">
        <v>3.0505933916130301</v>
      </c>
      <c r="EY40" s="53">
        <v>2.8926868200254501</v>
      </c>
      <c r="EZ40" s="53">
        <v>3.8636860826656401</v>
      </c>
      <c r="FA40" s="53">
        <v>2.0052876355497498</v>
      </c>
      <c r="FB40" s="53">
        <v>0.52772371876404001</v>
      </c>
      <c r="FC40" s="53">
        <v>3.7309606144033296</v>
      </c>
      <c r="FD40" s="53">
        <v>3.3275092147398802</v>
      </c>
      <c r="FE40" s="53">
        <v>2.1353822410930201</v>
      </c>
      <c r="FF40" s="53">
        <v>0</v>
      </c>
      <c r="FG40" s="53">
        <v>1.00251249348333</v>
      </c>
      <c r="FH40" s="53">
        <v>2.4148964939177802</v>
      </c>
      <c r="FI40" s="53">
        <v>1.70086474487033</v>
      </c>
      <c r="FJ40" s="53">
        <v>2.5762749697679803</v>
      </c>
      <c r="FK40" s="53">
        <v>2.13177488717273</v>
      </c>
      <c r="FL40" s="53">
        <v>0.72584408564425995</v>
      </c>
      <c r="FM40" s="53">
        <v>0.12435837735224002</v>
      </c>
      <c r="FN40" s="53">
        <v>0.50241593472146995</v>
      </c>
      <c r="FO40" s="53">
        <v>0.76408322364315007</v>
      </c>
      <c r="FP40" s="53">
        <v>2.5059638966446003</v>
      </c>
      <c r="FQ40" s="53">
        <v>1.3242136318056801</v>
      </c>
      <c r="FR40" s="53">
        <v>0</v>
      </c>
      <c r="FS40" s="53">
        <v>0.57495343511504138</v>
      </c>
      <c r="FT40" s="53">
        <v>3.924560355668969</v>
      </c>
      <c r="FU40" s="53">
        <v>1.3191105173477053</v>
      </c>
      <c r="FV40" s="53">
        <v>0.82976976465373931</v>
      </c>
      <c r="FW40" s="18"/>
      <c r="FX40" s="117"/>
      <c r="FY40" s="18"/>
    </row>
    <row r="41" spans="1:181" ht="15" x14ac:dyDescent="0.25">
      <c r="A41" s="49" t="s">
        <v>28</v>
      </c>
      <c r="B41" s="53">
        <f t="shared" ref="B41:AG41" si="52">SUM(B42:B44)</f>
        <v>0</v>
      </c>
      <c r="C41" s="53">
        <f t="shared" si="52"/>
        <v>0</v>
      </c>
      <c r="D41" s="53">
        <f t="shared" si="52"/>
        <v>0</v>
      </c>
      <c r="E41" s="53">
        <f t="shared" si="52"/>
        <v>0</v>
      </c>
      <c r="F41" s="53">
        <f t="shared" si="52"/>
        <v>0</v>
      </c>
      <c r="G41" s="53">
        <f t="shared" si="52"/>
        <v>0</v>
      </c>
      <c r="H41" s="53">
        <f t="shared" si="52"/>
        <v>0</v>
      </c>
      <c r="I41" s="53">
        <f t="shared" si="52"/>
        <v>0</v>
      </c>
      <c r="J41" s="53">
        <f t="shared" si="52"/>
        <v>0</v>
      </c>
      <c r="K41" s="53">
        <f t="shared" si="52"/>
        <v>0</v>
      </c>
      <c r="L41" s="53">
        <f t="shared" si="52"/>
        <v>0</v>
      </c>
      <c r="M41" s="53">
        <f t="shared" si="52"/>
        <v>0</v>
      </c>
      <c r="N41" s="53">
        <f t="shared" si="52"/>
        <v>0</v>
      </c>
      <c r="O41" s="53">
        <f t="shared" si="52"/>
        <v>0</v>
      </c>
      <c r="P41" s="53">
        <f t="shared" si="52"/>
        <v>0</v>
      </c>
      <c r="Q41" s="53">
        <f t="shared" si="52"/>
        <v>0</v>
      </c>
      <c r="R41" s="53">
        <f t="shared" si="52"/>
        <v>0</v>
      </c>
      <c r="S41" s="53">
        <f t="shared" si="52"/>
        <v>0</v>
      </c>
      <c r="T41" s="53">
        <f t="shared" si="52"/>
        <v>0</v>
      </c>
      <c r="U41" s="53">
        <f t="shared" si="52"/>
        <v>0</v>
      </c>
      <c r="V41" s="53">
        <f t="shared" si="52"/>
        <v>0</v>
      </c>
      <c r="W41" s="53">
        <f t="shared" si="52"/>
        <v>0</v>
      </c>
      <c r="X41" s="53">
        <f t="shared" si="52"/>
        <v>0</v>
      </c>
      <c r="Y41" s="53">
        <f t="shared" si="52"/>
        <v>0</v>
      </c>
      <c r="Z41" s="53">
        <f t="shared" si="52"/>
        <v>0</v>
      </c>
      <c r="AA41" s="53">
        <f t="shared" si="52"/>
        <v>0</v>
      </c>
      <c r="AB41" s="53">
        <f t="shared" si="52"/>
        <v>0</v>
      </c>
      <c r="AC41" s="53">
        <f t="shared" si="52"/>
        <v>0</v>
      </c>
      <c r="AD41" s="53">
        <f t="shared" si="52"/>
        <v>0</v>
      </c>
      <c r="AE41" s="53">
        <f t="shared" si="52"/>
        <v>0</v>
      </c>
      <c r="AF41" s="53">
        <f t="shared" si="52"/>
        <v>0</v>
      </c>
      <c r="AG41" s="53">
        <f t="shared" si="52"/>
        <v>0</v>
      </c>
      <c r="AH41" s="53">
        <f t="shared" ref="AH41:BM41" si="53">SUM(AH42:AH44)</f>
        <v>0</v>
      </c>
      <c r="AI41" s="53">
        <f t="shared" si="53"/>
        <v>0</v>
      </c>
      <c r="AJ41" s="53">
        <f t="shared" si="53"/>
        <v>0</v>
      </c>
      <c r="AK41" s="53">
        <f t="shared" si="53"/>
        <v>0</v>
      </c>
      <c r="AL41" s="53">
        <f t="shared" si="53"/>
        <v>0</v>
      </c>
      <c r="AM41" s="53">
        <f t="shared" si="53"/>
        <v>0</v>
      </c>
      <c r="AN41" s="53">
        <f t="shared" si="53"/>
        <v>0</v>
      </c>
      <c r="AO41" s="53">
        <f t="shared" si="53"/>
        <v>0</v>
      </c>
      <c r="AP41" s="53">
        <f t="shared" si="53"/>
        <v>0</v>
      </c>
      <c r="AQ41" s="53">
        <f t="shared" si="53"/>
        <v>0</v>
      </c>
      <c r="AR41" s="53">
        <f t="shared" si="53"/>
        <v>0</v>
      </c>
      <c r="AS41" s="53">
        <f t="shared" si="53"/>
        <v>0</v>
      </c>
      <c r="AT41" s="53">
        <f t="shared" si="53"/>
        <v>0</v>
      </c>
      <c r="AU41" s="53">
        <f t="shared" si="53"/>
        <v>0</v>
      </c>
      <c r="AV41" s="53">
        <f t="shared" si="53"/>
        <v>0</v>
      </c>
      <c r="AW41" s="53">
        <f t="shared" si="53"/>
        <v>0</v>
      </c>
      <c r="AX41" s="53">
        <f t="shared" si="53"/>
        <v>0</v>
      </c>
      <c r="AY41" s="53">
        <f t="shared" si="53"/>
        <v>0</v>
      </c>
      <c r="AZ41" s="53">
        <f t="shared" si="53"/>
        <v>0</v>
      </c>
      <c r="BA41" s="53">
        <f t="shared" si="53"/>
        <v>0</v>
      </c>
      <c r="BB41" s="53">
        <f t="shared" si="53"/>
        <v>0</v>
      </c>
      <c r="BC41" s="53">
        <f t="shared" si="53"/>
        <v>0</v>
      </c>
      <c r="BD41" s="53">
        <f t="shared" si="53"/>
        <v>0.28767947999999993</v>
      </c>
      <c r="BE41" s="53">
        <f t="shared" si="53"/>
        <v>0.72995653999999999</v>
      </c>
      <c r="BF41" s="53">
        <f t="shared" si="53"/>
        <v>0.70148536000000006</v>
      </c>
      <c r="BG41" s="53">
        <f t="shared" si="53"/>
        <v>0.73941601999999995</v>
      </c>
      <c r="BH41" s="53">
        <f t="shared" si="53"/>
        <v>0.44413185999999993</v>
      </c>
      <c r="BI41" s="53">
        <f t="shared" si="53"/>
        <v>3.7560627400000004</v>
      </c>
      <c r="BJ41" s="53">
        <f t="shared" si="53"/>
        <v>1.38975527</v>
      </c>
      <c r="BK41" s="53">
        <f t="shared" si="53"/>
        <v>0.25665794999999997</v>
      </c>
      <c r="BL41" s="53">
        <f t="shared" si="53"/>
        <v>0.61027556999999988</v>
      </c>
      <c r="BM41" s="53">
        <f t="shared" si="53"/>
        <v>3.2312470799999997</v>
      </c>
      <c r="BN41" s="53">
        <f t="shared" ref="BN41:CS41" si="54">SUM(BN42:BN44)</f>
        <v>1.5189421858679106</v>
      </c>
      <c r="BO41" s="53">
        <f t="shared" si="54"/>
        <v>0</v>
      </c>
      <c r="BP41" s="53">
        <f t="shared" si="54"/>
        <v>1.5553426381653219</v>
      </c>
      <c r="BQ41" s="53">
        <f t="shared" si="54"/>
        <v>1.7557537908142553</v>
      </c>
      <c r="BR41" s="53">
        <f t="shared" si="54"/>
        <v>0.58981827979135137</v>
      </c>
      <c r="BS41" s="53">
        <f t="shared" si="54"/>
        <v>0.53605928433065808</v>
      </c>
      <c r="BT41" s="53">
        <f t="shared" si="54"/>
        <v>0.76399000365235525</v>
      </c>
      <c r="BU41" s="53">
        <f t="shared" si="54"/>
        <v>0.58021680260380737</v>
      </c>
      <c r="BV41" s="53">
        <f t="shared" si="54"/>
        <v>1.0309882314631653</v>
      </c>
      <c r="BW41" s="53">
        <f t="shared" si="54"/>
        <v>0</v>
      </c>
      <c r="BX41" s="53">
        <f t="shared" si="54"/>
        <v>0</v>
      </c>
      <c r="BY41" s="53">
        <f t="shared" si="54"/>
        <v>0.48298715006835413</v>
      </c>
      <c r="BZ41" s="53">
        <f t="shared" si="54"/>
        <v>0.52710428974404511</v>
      </c>
      <c r="CA41" s="53">
        <f t="shared" si="54"/>
        <v>0.88813526029878864</v>
      </c>
      <c r="CB41" s="53">
        <f t="shared" si="54"/>
        <v>0.83653291405152663</v>
      </c>
      <c r="CC41" s="53">
        <f t="shared" si="54"/>
        <v>0.81112582892708862</v>
      </c>
      <c r="CD41" s="53">
        <f t="shared" si="54"/>
        <v>1.5267788653541252</v>
      </c>
      <c r="CE41" s="53">
        <f t="shared" si="54"/>
        <v>0</v>
      </c>
      <c r="CF41" s="53">
        <f t="shared" si="54"/>
        <v>0.27429745960150148</v>
      </c>
      <c r="CG41" s="53">
        <f t="shared" si="54"/>
        <v>0</v>
      </c>
      <c r="CH41" s="53">
        <f t="shared" si="54"/>
        <v>0</v>
      </c>
      <c r="CI41" s="53">
        <f t="shared" si="54"/>
        <v>0</v>
      </c>
      <c r="CJ41" s="53">
        <f t="shared" si="54"/>
        <v>7.8879999999999987E-4</v>
      </c>
      <c r="CK41" s="53">
        <f t="shared" si="54"/>
        <v>1.2527999999999999E-3</v>
      </c>
      <c r="CL41" s="53">
        <f t="shared" si="54"/>
        <v>1.392E-4</v>
      </c>
      <c r="CM41" s="53">
        <f t="shared" si="54"/>
        <v>1.8559999999999998E-4</v>
      </c>
      <c r="CN41" s="53">
        <f t="shared" si="54"/>
        <v>0</v>
      </c>
      <c r="CO41" s="53">
        <f t="shared" si="54"/>
        <v>0</v>
      </c>
      <c r="CP41" s="53">
        <f t="shared" si="54"/>
        <v>0</v>
      </c>
      <c r="CQ41" s="53">
        <f t="shared" si="54"/>
        <v>0</v>
      </c>
      <c r="CR41" s="53">
        <f t="shared" si="54"/>
        <v>0</v>
      </c>
      <c r="CS41" s="53">
        <f t="shared" si="54"/>
        <v>0.60249943418681162</v>
      </c>
      <c r="CT41" s="53">
        <f t="shared" ref="CT41:DY41" si="55">SUM(CT42:CT44)</f>
        <v>0</v>
      </c>
      <c r="CU41" s="53">
        <f t="shared" si="55"/>
        <v>0</v>
      </c>
      <c r="CV41" s="53">
        <f t="shared" si="55"/>
        <v>0</v>
      </c>
      <c r="CW41" s="53">
        <f t="shared" si="55"/>
        <v>9.5829833606231984E-2</v>
      </c>
      <c r="CX41" s="53">
        <f t="shared" si="55"/>
        <v>0</v>
      </c>
      <c r="CY41" s="53">
        <f t="shared" si="55"/>
        <v>0</v>
      </c>
      <c r="CZ41" s="53">
        <f t="shared" si="55"/>
        <v>0</v>
      </c>
      <c r="DA41" s="53">
        <f t="shared" si="55"/>
        <v>0.1399804753226617</v>
      </c>
      <c r="DB41" s="53">
        <f t="shared" si="55"/>
        <v>0</v>
      </c>
      <c r="DC41" s="53">
        <f t="shared" si="55"/>
        <v>0</v>
      </c>
      <c r="DD41" s="53">
        <f t="shared" si="55"/>
        <v>0</v>
      </c>
      <c r="DE41" s="53">
        <f t="shared" si="55"/>
        <v>0</v>
      </c>
      <c r="DF41" s="53">
        <f t="shared" si="55"/>
        <v>0</v>
      </c>
      <c r="DG41" s="53">
        <f t="shared" si="55"/>
        <v>0</v>
      </c>
      <c r="DH41" s="53">
        <f t="shared" si="55"/>
        <v>0</v>
      </c>
      <c r="DI41" s="53">
        <f t="shared" si="55"/>
        <v>0</v>
      </c>
      <c r="DJ41" s="53">
        <f t="shared" si="55"/>
        <v>0</v>
      </c>
      <c r="DK41" s="53">
        <f t="shared" si="55"/>
        <v>0</v>
      </c>
      <c r="DL41" s="53">
        <f t="shared" si="55"/>
        <v>0</v>
      </c>
      <c r="DM41" s="53">
        <f t="shared" si="55"/>
        <v>0.18747098696173609</v>
      </c>
      <c r="DN41" s="53">
        <f t="shared" si="55"/>
        <v>0</v>
      </c>
      <c r="DO41" s="53">
        <f t="shared" si="55"/>
        <v>0</v>
      </c>
      <c r="DP41" s="53">
        <f t="shared" si="55"/>
        <v>0</v>
      </c>
      <c r="DQ41" s="53">
        <f t="shared" si="55"/>
        <v>0</v>
      </c>
      <c r="DR41" s="53">
        <f t="shared" si="55"/>
        <v>0</v>
      </c>
      <c r="DS41" s="53">
        <f t="shared" si="55"/>
        <v>0</v>
      </c>
      <c r="DT41" s="53">
        <f t="shared" si="55"/>
        <v>0</v>
      </c>
      <c r="DU41" s="53">
        <f t="shared" si="55"/>
        <v>0</v>
      </c>
      <c r="DV41" s="53">
        <f t="shared" si="55"/>
        <v>0</v>
      </c>
      <c r="DW41" s="53">
        <f t="shared" si="55"/>
        <v>0</v>
      </c>
      <c r="DX41" s="53">
        <f t="shared" si="55"/>
        <v>0</v>
      </c>
      <c r="DY41" s="53">
        <f t="shared" si="55"/>
        <v>0</v>
      </c>
      <c r="DZ41" s="53">
        <f t="shared" ref="DZ41:FE41" si="56">SUM(DZ42:DZ44)</f>
        <v>0</v>
      </c>
      <c r="EA41" s="53">
        <f t="shared" si="56"/>
        <v>0</v>
      </c>
      <c r="EB41" s="53">
        <f t="shared" si="56"/>
        <v>0</v>
      </c>
      <c r="EC41" s="53">
        <f t="shared" si="56"/>
        <v>0</v>
      </c>
      <c r="ED41" s="53">
        <f t="shared" si="56"/>
        <v>0</v>
      </c>
      <c r="EE41" s="53">
        <f t="shared" si="56"/>
        <v>0</v>
      </c>
      <c r="EF41" s="53">
        <f t="shared" si="56"/>
        <v>0</v>
      </c>
      <c r="EG41" s="53">
        <f t="shared" si="56"/>
        <v>0</v>
      </c>
      <c r="EH41" s="53">
        <f t="shared" si="56"/>
        <v>0</v>
      </c>
      <c r="EI41" s="53">
        <f t="shared" si="56"/>
        <v>0</v>
      </c>
      <c r="EJ41" s="53">
        <f t="shared" si="56"/>
        <v>0</v>
      </c>
      <c r="EK41" s="53">
        <f t="shared" si="56"/>
        <v>0</v>
      </c>
      <c r="EL41" s="53">
        <f t="shared" si="56"/>
        <v>0</v>
      </c>
      <c r="EM41" s="53">
        <f t="shared" si="56"/>
        <v>0</v>
      </c>
      <c r="EN41" s="53">
        <f t="shared" si="56"/>
        <v>0</v>
      </c>
      <c r="EO41" s="53">
        <f t="shared" si="56"/>
        <v>0</v>
      </c>
      <c r="EP41" s="53">
        <f t="shared" si="56"/>
        <v>0</v>
      </c>
      <c r="EQ41" s="53">
        <f t="shared" si="56"/>
        <v>0</v>
      </c>
      <c r="ER41" s="53">
        <f t="shared" si="56"/>
        <v>0</v>
      </c>
      <c r="ES41" s="53">
        <f t="shared" si="56"/>
        <v>0</v>
      </c>
      <c r="ET41" s="53">
        <f t="shared" si="56"/>
        <v>0</v>
      </c>
      <c r="EU41" s="53">
        <f t="shared" si="56"/>
        <v>0</v>
      </c>
      <c r="EV41" s="53">
        <f t="shared" si="56"/>
        <v>0.56250977161485805</v>
      </c>
      <c r="EW41" s="53">
        <f t="shared" si="56"/>
        <v>0</v>
      </c>
      <c r="EX41" s="53">
        <f t="shared" si="56"/>
        <v>0</v>
      </c>
      <c r="EY41" s="53">
        <f t="shared" si="56"/>
        <v>0</v>
      </c>
      <c r="EZ41" s="53">
        <f t="shared" si="56"/>
        <v>0</v>
      </c>
      <c r="FA41" s="53">
        <f t="shared" si="56"/>
        <v>0</v>
      </c>
      <c r="FB41" s="53">
        <f t="shared" si="56"/>
        <v>0</v>
      </c>
      <c r="FC41" s="53">
        <f t="shared" si="56"/>
        <v>0</v>
      </c>
      <c r="FD41" s="53">
        <f t="shared" si="56"/>
        <v>0</v>
      </c>
      <c r="FE41" s="53">
        <f t="shared" si="56"/>
        <v>0</v>
      </c>
      <c r="FF41" s="53">
        <f t="shared" ref="FF41:FP41" si="57">SUM(FF42:FF44)</f>
        <v>0</v>
      </c>
      <c r="FG41" s="53">
        <f t="shared" si="57"/>
        <v>0</v>
      </c>
      <c r="FH41" s="53">
        <f t="shared" si="57"/>
        <v>0</v>
      </c>
      <c r="FI41" s="53">
        <f t="shared" si="57"/>
        <v>0</v>
      </c>
      <c r="FJ41" s="53">
        <f t="shared" si="57"/>
        <v>0</v>
      </c>
      <c r="FK41" s="53">
        <f t="shared" si="57"/>
        <v>0</v>
      </c>
      <c r="FL41" s="53">
        <f t="shared" si="57"/>
        <v>0</v>
      </c>
      <c r="FM41" s="53">
        <f t="shared" si="57"/>
        <v>0</v>
      </c>
      <c r="FN41" s="53">
        <f t="shared" si="57"/>
        <v>0</v>
      </c>
      <c r="FO41" s="53">
        <f t="shared" si="57"/>
        <v>0</v>
      </c>
      <c r="FP41" s="53">
        <f t="shared" si="57"/>
        <v>0</v>
      </c>
      <c r="FQ41" s="53">
        <f t="shared" ref="FQ41:FS41" si="58">SUM(FQ42:FQ44)</f>
        <v>0</v>
      </c>
      <c r="FR41" s="53">
        <f t="shared" si="58"/>
        <v>0</v>
      </c>
      <c r="FS41" s="53">
        <f t="shared" si="58"/>
        <v>0</v>
      </c>
      <c r="FT41" s="53">
        <f t="shared" ref="FT41:FU41" si="59">SUM(FT42:FT44)</f>
        <v>0</v>
      </c>
      <c r="FU41" s="53">
        <f t="shared" si="59"/>
        <v>3.4379382896994777E-2</v>
      </c>
      <c r="FV41" s="53">
        <f t="shared" ref="FV41" si="60">SUM(FV42:FV44)</f>
        <v>0</v>
      </c>
      <c r="FW41" s="18"/>
      <c r="FX41" s="117"/>
      <c r="FY41" s="18"/>
    </row>
    <row r="42" spans="1:181" ht="15" x14ac:dyDescent="0.25">
      <c r="A42" s="50" t="s">
        <v>43</v>
      </c>
      <c r="B42" s="53">
        <f>SUMPRODUCT(--(B$9=Quarterly_kt!$B$9:FC$9),Quarterly_kt!$B42:FC42)*INDEX(Fuel_Properties!$B$3:$IV$14,MATCH("GCV_Jet/Kero",Fuel_Properties!$B$3:$B$14,0),MATCH(YEAR(B$9),Fuel_Properties!$B$3:$EI$3,0))/1000</f>
        <v>0</v>
      </c>
      <c r="C42" s="53">
        <f>SUMPRODUCT(--(C$9=Quarterly_kt!$B$9:FC$9),Quarterly_kt!$B42:FC42)*INDEX(Fuel_Properties!$B$3:$IV$14,MATCH("GCV_Jet/Kero",Fuel_Properties!$B$3:$B$14,0),MATCH(YEAR(C$9),Fuel_Properties!$B$3:$EI$3,0))/1000</f>
        <v>0</v>
      </c>
      <c r="D42" s="53">
        <f>SUMPRODUCT(--(D$9=Quarterly_kt!$B$9:FC$9),Quarterly_kt!$B42:FC42)*INDEX(Fuel_Properties!$B$3:$IV$14,MATCH("GCV_Jet/Kero",Fuel_Properties!$B$3:$B$14,0),MATCH(YEAR(D$9),Fuel_Properties!$B$3:$EI$3,0))/1000</f>
        <v>0</v>
      </c>
      <c r="E42" s="53">
        <f>SUMPRODUCT(--(E$9=Quarterly_kt!$B$9:FC$9),Quarterly_kt!$B42:FC42)*INDEX(Fuel_Properties!$B$3:$IV$14,MATCH("GCV_Jet/Kero",Fuel_Properties!$B$3:$B$14,0),MATCH(YEAR(E$9),Fuel_Properties!$B$3:$EI$3,0))/1000</f>
        <v>0</v>
      </c>
      <c r="F42" s="53">
        <f>SUMPRODUCT(--(F$9=Quarterly_kt!$B$9:FC$9),Quarterly_kt!$B42:FC42)*INDEX(Fuel_Properties!$B$3:$IV$14,MATCH("GCV_Jet/Kero",Fuel_Properties!$B$3:$B$14,0),MATCH(YEAR(F$9),Fuel_Properties!$B$3:$EI$3,0))/1000</f>
        <v>0</v>
      </c>
      <c r="G42" s="53">
        <f>SUMPRODUCT(--(G$9=Quarterly_kt!$B$9:FC$9),Quarterly_kt!$B42:FC42)*INDEX(Fuel_Properties!$B$3:$IV$14,MATCH("GCV_Jet/Kero",Fuel_Properties!$B$3:$B$14,0),MATCH(YEAR(G$9),Fuel_Properties!$B$3:$EI$3,0))/1000</f>
        <v>0</v>
      </c>
      <c r="H42" s="53">
        <f>SUMPRODUCT(--(H$9=Quarterly_kt!$B$9:FC$9),Quarterly_kt!$B42:FC42)*INDEX(Fuel_Properties!$B$3:$IV$14,MATCH("GCV_Jet/Kero",Fuel_Properties!$B$3:$B$14,0),MATCH(YEAR(H$9),Fuel_Properties!$B$3:$EI$3,0))/1000</f>
        <v>0</v>
      </c>
      <c r="I42" s="53">
        <f>SUMPRODUCT(--(I$9=Quarterly_kt!$B$9:FC$9),Quarterly_kt!$B42:FC42)*INDEX(Fuel_Properties!$B$3:$IV$14,MATCH("GCV_Jet/Kero",Fuel_Properties!$B$3:$B$14,0),MATCH(YEAR(I$9),Fuel_Properties!$B$3:$EI$3,0))/1000</f>
        <v>0</v>
      </c>
      <c r="J42" s="53">
        <f>SUMPRODUCT(--(J$9=Quarterly_kt!$B$9:FC$9),Quarterly_kt!$B42:FC42)*INDEX(Fuel_Properties!$B$3:$IV$14,MATCH("GCV_Jet/Kero",Fuel_Properties!$B$3:$B$14,0),MATCH(YEAR(J$9),Fuel_Properties!$B$3:$EI$3,0))/1000</f>
        <v>0</v>
      </c>
      <c r="K42" s="53">
        <f>SUMPRODUCT(--(K$9=Quarterly_kt!$B$9:FC$9),Quarterly_kt!$B42:FC42)*INDEX(Fuel_Properties!$B$3:$IV$14,MATCH("GCV_Jet/Kero",Fuel_Properties!$B$3:$B$14,0),MATCH(YEAR(K$9),Fuel_Properties!$B$3:$EI$3,0))/1000</f>
        <v>0</v>
      </c>
      <c r="L42" s="53">
        <f>SUMPRODUCT(--(L$9=Quarterly_kt!$B$9:FC$9),Quarterly_kt!$B42:FC42)*INDEX(Fuel_Properties!$B$3:$IV$14,MATCH("GCV_Jet/Kero",Fuel_Properties!$B$3:$B$14,0),MATCH(YEAR(L$9),Fuel_Properties!$B$3:$EI$3,0))/1000</f>
        <v>0</v>
      </c>
      <c r="M42" s="53">
        <f>SUMPRODUCT(--(M$9=Quarterly_kt!$B$9:FC$9),Quarterly_kt!$B42:FC42)*INDEX(Fuel_Properties!$B$3:$IV$14,MATCH("GCV_Jet/Kero",Fuel_Properties!$B$3:$B$14,0),MATCH(YEAR(M$9),Fuel_Properties!$B$3:$EI$3,0))/1000</f>
        <v>0</v>
      </c>
      <c r="N42" s="53">
        <f>SUMPRODUCT(--(N$9=Quarterly_kt!$B$9:FC$9),Quarterly_kt!$B42:FC42)*INDEX(Fuel_Properties!$B$3:$IV$14,MATCH("GCV_Jet/Kero",Fuel_Properties!$B$3:$B$14,0),MATCH(YEAR(N$9),Fuel_Properties!$B$3:$EI$3,0))/1000</f>
        <v>0</v>
      </c>
      <c r="O42" s="53">
        <f>SUMPRODUCT(--(O$9=Quarterly_kt!$B$9:FC$9),Quarterly_kt!$B42:FC42)*INDEX(Fuel_Properties!$B$3:$IV$14,MATCH("GCV_Jet/Kero",Fuel_Properties!$B$3:$B$14,0),MATCH(YEAR(O$9),Fuel_Properties!$B$3:$EI$3,0))/1000</f>
        <v>0</v>
      </c>
      <c r="P42" s="53">
        <f>SUMPRODUCT(--(P$9=Quarterly_kt!$B$9:FC$9),Quarterly_kt!$B42:FC42)*INDEX(Fuel_Properties!$B$3:$IV$14,MATCH("GCV_Jet/Kero",Fuel_Properties!$B$3:$B$14,0),MATCH(YEAR(P$9),Fuel_Properties!$B$3:$EI$3,0))/1000</f>
        <v>0</v>
      </c>
      <c r="Q42" s="53">
        <f>SUMPRODUCT(--(Q$9=Quarterly_kt!$B$9:FC$9),Quarterly_kt!$B42:FC42)*INDEX(Fuel_Properties!$B$3:$IV$14,MATCH("GCV_Jet/Kero",Fuel_Properties!$B$3:$B$14,0),MATCH(YEAR(Q$9),Fuel_Properties!$B$3:$EI$3,0))/1000</f>
        <v>0</v>
      </c>
      <c r="R42" s="53">
        <f>SUMPRODUCT(--(R$9=Quarterly_kt!$B$9:FC$9),Quarterly_kt!$B42:FC42)*INDEX(Fuel_Properties!$B$3:$IV$14,MATCH("GCV_Jet/Kero",Fuel_Properties!$B$3:$B$14,0),MATCH(YEAR(R$9),Fuel_Properties!$B$3:$EI$3,0))/1000</f>
        <v>0</v>
      </c>
      <c r="S42" s="53">
        <f>SUMPRODUCT(--(S$9=Quarterly_kt!$B$9:FC$9),Quarterly_kt!$B42:FC42)*INDEX(Fuel_Properties!$B$3:$IV$14,MATCH("GCV_Jet/Kero",Fuel_Properties!$B$3:$B$14,0),MATCH(YEAR(S$9),Fuel_Properties!$B$3:$EI$3,0))/1000</f>
        <v>0</v>
      </c>
      <c r="T42" s="53">
        <f>SUMPRODUCT(--(T$9=Quarterly_kt!$B$9:FC$9),Quarterly_kt!$B42:FC42)*INDEX(Fuel_Properties!$B$3:$IV$14,MATCH("GCV_Jet/Kero",Fuel_Properties!$B$3:$B$14,0),MATCH(YEAR(T$9),Fuel_Properties!$B$3:$EI$3,0))/1000</f>
        <v>0</v>
      </c>
      <c r="U42" s="53">
        <f>SUMPRODUCT(--(U$9=Quarterly_kt!$B$9:FC$9),Quarterly_kt!$B42:FC42)*INDEX(Fuel_Properties!$B$3:$IV$14,MATCH("GCV_Jet/Kero",Fuel_Properties!$B$3:$B$14,0),MATCH(YEAR(U$9),Fuel_Properties!$B$3:$EI$3,0))/1000</f>
        <v>0</v>
      </c>
      <c r="V42" s="53">
        <f>SUMPRODUCT(--(V$9=Quarterly_kt!$B$9:FC$9),Quarterly_kt!$B42:FC42)*INDEX(Fuel_Properties!$B$3:$IV$14,MATCH("GCV_Jet/Kero",Fuel_Properties!$B$3:$B$14,0),MATCH(YEAR(V$9),Fuel_Properties!$B$3:$EI$3,0))/1000</f>
        <v>0</v>
      </c>
      <c r="W42" s="53">
        <f>SUMPRODUCT(--(W$9=Quarterly_kt!$B$9:FC$9),Quarterly_kt!$B42:FC42)*INDEX(Fuel_Properties!$B$3:$IV$14,MATCH("GCV_Jet/Kero",Fuel_Properties!$B$3:$B$14,0),MATCH(YEAR(W$9),Fuel_Properties!$B$3:$EI$3,0))/1000</f>
        <v>0</v>
      </c>
      <c r="X42" s="53">
        <f>SUMPRODUCT(--(X$9=Quarterly_kt!$B$9:FC$9),Quarterly_kt!$B42:FC42)*INDEX(Fuel_Properties!$B$3:$IV$14,MATCH("GCV_Jet/Kero",Fuel_Properties!$B$3:$B$14,0),MATCH(YEAR(X$9),Fuel_Properties!$B$3:$EI$3,0))/1000</f>
        <v>0</v>
      </c>
      <c r="Y42" s="53">
        <f>SUMPRODUCT(--(Y$9=Quarterly_kt!$B$9:FC$9),Quarterly_kt!$B42:FC42)*INDEX(Fuel_Properties!$B$3:$IV$14,MATCH("GCV_Jet/Kero",Fuel_Properties!$B$3:$B$14,0),MATCH(YEAR(Y$9),Fuel_Properties!$B$3:$EI$3,0))/1000</f>
        <v>0</v>
      </c>
      <c r="Z42" s="53">
        <f>SUMPRODUCT(--(Z$9=Quarterly_kt!$B$9:FC$9),Quarterly_kt!$B42:FC42)*INDEX(Fuel_Properties!$B$3:$IV$14,MATCH("GCV_Jet/Kero",Fuel_Properties!$B$3:$B$14,0),MATCH(YEAR(Z$9),Fuel_Properties!$B$3:$EI$3,0))/1000</f>
        <v>0</v>
      </c>
      <c r="AA42" s="53">
        <f>SUMPRODUCT(--(AA$9=Quarterly_kt!$B$9:FC$9),Quarterly_kt!$B42:FC42)*INDEX(Fuel_Properties!$B$3:$IV$14,MATCH("GCV_Jet/Kero",Fuel_Properties!$B$3:$B$14,0),MATCH(YEAR(AA$9),Fuel_Properties!$B$3:$EI$3,0))/1000</f>
        <v>0</v>
      </c>
      <c r="AB42" s="53">
        <f>SUMPRODUCT(--(AB$9=Quarterly_kt!$B$9:FC$9),Quarterly_kt!$B42:FC42)*INDEX(Fuel_Properties!$B$3:$IV$14,MATCH("GCV_Jet/Kero",Fuel_Properties!$B$3:$B$14,0),MATCH(YEAR(AB$9),Fuel_Properties!$B$3:$EI$3,0))/1000</f>
        <v>0</v>
      </c>
      <c r="AC42" s="53">
        <f>SUMPRODUCT(--(AC$9=Quarterly_kt!$B$9:FC$9),Quarterly_kt!$B42:FC42)*INDEX(Fuel_Properties!$B$3:$IV$14,MATCH("GCV_Jet/Kero",Fuel_Properties!$B$3:$B$14,0),MATCH(YEAR(AC$9),Fuel_Properties!$B$3:$EI$3,0))/1000</f>
        <v>0</v>
      </c>
      <c r="AD42" s="53">
        <f>SUMPRODUCT(--(AD$9=Quarterly_kt!$B$9:FC$9),Quarterly_kt!$B42:FC42)*INDEX(Fuel_Properties!$B$3:$IV$14,MATCH("GCV_Jet/Kero",Fuel_Properties!$B$3:$B$14,0),MATCH(YEAR(AD$9),Fuel_Properties!$B$3:$EI$3,0))/1000</f>
        <v>0</v>
      </c>
      <c r="AE42" s="53">
        <f>SUMPRODUCT(--(AE$9=Quarterly_kt!$B$9:FC$9),Quarterly_kt!$B42:FC42)*INDEX(Fuel_Properties!$B$3:$IV$14,MATCH("GCV_Jet/Kero",Fuel_Properties!$B$3:$B$14,0),MATCH(YEAR(AE$9),Fuel_Properties!$B$3:$EI$3,0))/1000</f>
        <v>0</v>
      </c>
      <c r="AF42" s="53">
        <f>SUMPRODUCT(--(AF$9=Quarterly_kt!$B$9:FC$9),Quarterly_kt!$B42:FC42)*INDEX(Fuel_Properties!$B$3:$IV$14,MATCH("GCV_Jet/Kero",Fuel_Properties!$B$3:$B$14,0),MATCH(YEAR(AF$9),Fuel_Properties!$B$3:$EI$3,0))/1000</f>
        <v>0</v>
      </c>
      <c r="AG42" s="53">
        <f>SUMPRODUCT(--(AG$9=Quarterly_kt!$B$9:FC$9),Quarterly_kt!$B42:FC42)*INDEX(Fuel_Properties!$B$3:$IV$14,MATCH("GCV_Jet/Kero",Fuel_Properties!$B$3:$B$14,0),MATCH(YEAR(AG$9),Fuel_Properties!$B$3:$EI$3,0))/1000</f>
        <v>0</v>
      </c>
      <c r="AH42" s="53">
        <f>SUMPRODUCT(--(AH$9=Quarterly_kt!$B$9:FC$9),Quarterly_kt!$B42:FC42)*INDEX(Fuel_Properties!$B$3:$IV$14,MATCH("GCV_Jet/Kero",Fuel_Properties!$B$3:$B$14,0),MATCH(YEAR(AH$9),Fuel_Properties!$B$3:$EI$3,0))/1000</f>
        <v>0</v>
      </c>
      <c r="AI42" s="53">
        <f>SUMPRODUCT(--(AI$9=Quarterly_kt!$B$9:FC$9),Quarterly_kt!$B42:FC42)*INDEX(Fuel_Properties!$B$3:$IV$14,MATCH("GCV_Jet/Kero",Fuel_Properties!$B$3:$B$14,0),MATCH(YEAR(AI$9),Fuel_Properties!$B$3:$EI$3,0))/1000</f>
        <v>0</v>
      </c>
      <c r="AJ42" s="53">
        <f>SUMPRODUCT(--(AJ$9=Quarterly_kt!$B$9:FC$9),Quarterly_kt!$B42:FC42)*INDEX(Fuel_Properties!$B$3:$IV$14,MATCH("GCV_Jet/Kero",Fuel_Properties!$B$3:$B$14,0),MATCH(YEAR(AJ$9),Fuel_Properties!$B$3:$EI$3,0))/1000</f>
        <v>0</v>
      </c>
      <c r="AK42" s="53">
        <f>SUMPRODUCT(--(AK$9=Quarterly_kt!$B$9:FC$9),Quarterly_kt!$B42:FC42)*INDEX(Fuel_Properties!$B$3:$IV$14,MATCH("GCV_Jet/Kero",Fuel_Properties!$B$3:$B$14,0),MATCH(YEAR(AK$9),Fuel_Properties!$B$3:$EI$3,0))/1000</f>
        <v>0</v>
      </c>
      <c r="AL42" s="53">
        <f>SUMPRODUCT(--(AL$9=Quarterly_kt!$B$9:FC$9),Quarterly_kt!$B42:FC42)*INDEX(Fuel_Properties!$B$3:$IV$14,MATCH("GCV_Jet/Kero",Fuel_Properties!$B$3:$B$14,0),MATCH(YEAR(AL$9),Fuel_Properties!$B$3:$EI$3,0))/1000</f>
        <v>0</v>
      </c>
      <c r="AM42" s="53">
        <f>SUMPRODUCT(--(AM$9=Quarterly_kt!$B$9:FC$9),Quarterly_kt!$B42:FC42)*INDEX(Fuel_Properties!$B$3:$IV$14,MATCH("GCV_Jet/Kero",Fuel_Properties!$B$3:$B$14,0),MATCH(YEAR(AM$9),Fuel_Properties!$B$3:$EI$3,0))/1000</f>
        <v>0</v>
      </c>
      <c r="AN42" s="53">
        <f>SUMPRODUCT(--(AN$9=Quarterly_kt!$B$9:FC$9),Quarterly_kt!$B42:FC42)*INDEX(Fuel_Properties!$B$3:$IV$14,MATCH("GCV_Jet/Kero",Fuel_Properties!$B$3:$B$14,0),MATCH(YEAR(AN$9),Fuel_Properties!$B$3:$EI$3,0))/1000</f>
        <v>0</v>
      </c>
      <c r="AO42" s="53">
        <f>SUMPRODUCT(--(AO$9=Quarterly_kt!$B$9:FC$9),Quarterly_kt!$B42:FC42)*INDEX(Fuel_Properties!$B$3:$IV$14,MATCH("GCV_Jet/Kero",Fuel_Properties!$B$3:$B$14,0),MATCH(YEAR(AO$9),Fuel_Properties!$B$3:$EI$3,0))/1000</f>
        <v>0</v>
      </c>
      <c r="AP42" s="53">
        <f>SUMPRODUCT(--(AP$9=Quarterly_kt!$B$9:FC$9),Quarterly_kt!$B42:FC42)*INDEX(Fuel_Properties!$B$3:$IV$14,MATCH("GCV_Jet/Kero",Fuel_Properties!$B$3:$B$14,0),MATCH(YEAR(AP$9),Fuel_Properties!$B$3:$EI$3,0))/1000</f>
        <v>0</v>
      </c>
      <c r="AQ42" s="53">
        <f>SUMPRODUCT(--(AQ$9=Quarterly_kt!$B$9:FC$9),Quarterly_kt!$B42:FC42)*INDEX(Fuel_Properties!$B$3:$IV$14,MATCH("GCV_Jet/Kero",Fuel_Properties!$B$3:$B$14,0),MATCH(YEAR(AQ$9),Fuel_Properties!$B$3:$EI$3,0))/1000</f>
        <v>0</v>
      </c>
      <c r="AR42" s="53">
        <f>SUMPRODUCT(--(AR$9=Quarterly_kt!$B$9:FC$9),Quarterly_kt!$B42:FC42)*INDEX(Fuel_Properties!$B$3:$IV$14,MATCH("GCV_Jet/Kero",Fuel_Properties!$B$3:$B$14,0),MATCH(YEAR(AR$9),Fuel_Properties!$B$3:$EI$3,0))/1000</f>
        <v>0</v>
      </c>
      <c r="AS42" s="53">
        <f>SUMPRODUCT(--(AS$9=Quarterly_kt!$B$9:FC$9),Quarterly_kt!$B42:FC42)*INDEX(Fuel_Properties!$B$3:$IV$14,MATCH("GCV_Jet/Kero",Fuel_Properties!$B$3:$B$14,0),MATCH(YEAR(AS$9),Fuel_Properties!$B$3:$EI$3,0))/1000</f>
        <v>0</v>
      </c>
      <c r="AT42" s="53">
        <f>SUMPRODUCT(--(AT$9=Quarterly_kt!$B$9:FC$9),Quarterly_kt!$B42:FC42)*INDEX(Fuel_Properties!$B$3:$IV$14,MATCH("GCV_Jet/Kero",Fuel_Properties!$B$3:$B$14,0),MATCH(YEAR(AT$9),Fuel_Properties!$B$3:$EI$3,0))/1000</f>
        <v>0</v>
      </c>
      <c r="AU42" s="53">
        <f>SUMPRODUCT(--(AU$9=Quarterly_kt!$B$9:FC$9),Quarterly_kt!$B42:FC42)*INDEX(Fuel_Properties!$B$3:$IV$14,MATCH("GCV_Jet/Kero",Fuel_Properties!$B$3:$B$14,0),MATCH(YEAR(AU$9),Fuel_Properties!$B$3:$EI$3,0))/1000</f>
        <v>0</v>
      </c>
      <c r="AV42" s="53">
        <f>SUMPRODUCT(--(AV$9=Quarterly_kt!$B$9:FC$9),Quarterly_kt!$B42:FC42)*INDEX(Fuel_Properties!$B$3:$IV$14,MATCH("GCV_Jet/Kero",Fuel_Properties!$B$3:$B$14,0),MATCH(YEAR(AV$9),Fuel_Properties!$B$3:$EI$3,0))/1000</f>
        <v>0</v>
      </c>
      <c r="AW42" s="53">
        <f>SUMPRODUCT(--(AW$9=Quarterly_kt!$B$9:FC$9),Quarterly_kt!$B42:FC42)*INDEX(Fuel_Properties!$B$3:$IV$14,MATCH("GCV_Jet/Kero",Fuel_Properties!$B$3:$B$14,0),MATCH(YEAR(AW$9),Fuel_Properties!$B$3:$EI$3,0))/1000</f>
        <v>0</v>
      </c>
      <c r="AX42" s="53">
        <f>SUMPRODUCT(--(AX$9=Quarterly_kt!$B$9:FC$9),Quarterly_kt!$B42:FC42)*INDEX(Fuel_Properties!$B$3:$IV$14,MATCH("GCV_Jet/Kero",Fuel_Properties!$B$3:$B$14,0),MATCH(YEAR(AX$9),Fuel_Properties!$B$3:$EI$3,0))/1000</f>
        <v>0</v>
      </c>
      <c r="AY42" s="53">
        <f>SUMPRODUCT(--(AY$9=Quarterly_kt!$B$9:FC$9),Quarterly_kt!$B42:FC42)*INDEX(Fuel_Properties!$B$3:$IV$14,MATCH("GCV_Jet/Kero",Fuel_Properties!$B$3:$B$14,0),MATCH(YEAR(AY$9),Fuel_Properties!$B$3:$EI$3,0))/1000</f>
        <v>0</v>
      </c>
      <c r="AZ42" s="53">
        <f>SUMPRODUCT(--(AZ$9=Quarterly_kt!$B$9:FC$9),Quarterly_kt!$B42:FC42)*INDEX(Fuel_Properties!$B$3:$IV$14,MATCH("GCV_Jet/Kero",Fuel_Properties!$B$3:$B$14,0),MATCH(YEAR(AZ$9),Fuel_Properties!$B$3:$EI$3,0))/1000</f>
        <v>0</v>
      </c>
      <c r="BA42" s="53">
        <f>SUMPRODUCT(--(BA$9=Quarterly_kt!$B$9:FC$9),Quarterly_kt!$B42:FC42)*INDEX(Fuel_Properties!$B$3:$IV$14,MATCH("GCV_Jet/Kero",Fuel_Properties!$B$3:$B$14,0),MATCH(YEAR(BA$9),Fuel_Properties!$B$3:$EI$3,0))/1000</f>
        <v>0</v>
      </c>
      <c r="BB42" s="53">
        <f>SUMPRODUCT(--(BB$9=Quarterly_kt!$B$9:FC$9),Quarterly_kt!$B42:FC42)*INDEX(Fuel_Properties!$B$3:$IV$14,MATCH("GCV_Jet/Kero",Fuel_Properties!$B$3:$B$14,0),MATCH(YEAR(BB$9),Fuel_Properties!$B$3:$EI$3,0))/1000</f>
        <v>0</v>
      </c>
      <c r="BC42" s="53">
        <f>SUMPRODUCT(--(BC$9=Quarterly_kt!$B$9:FC$9),Quarterly_kt!$B42:FC42)*INDEX(Fuel_Properties!$B$3:$IV$14,MATCH("GCV_Jet/Kero",Fuel_Properties!$B$3:$B$14,0),MATCH(YEAR(BC$9),Fuel_Properties!$B$3:$EI$3,0))/1000</f>
        <v>0</v>
      </c>
      <c r="BD42" s="53">
        <f>SUMPRODUCT(--(BD$9=Quarterly_kt!$B$9:FC$9),Quarterly_kt!$B42:FC42)*INDEX(Fuel_Properties!$B$3:$IV$14,MATCH("GCV_Jet/Kero",Fuel_Properties!$B$3:$B$14,0),MATCH(YEAR(BD$9),Fuel_Properties!$B$3:$EI$3,0))/1000</f>
        <v>0.28767947999999993</v>
      </c>
      <c r="BE42" s="53">
        <f>SUMPRODUCT(--(BE$9=Quarterly_kt!$B$9:FC$9),Quarterly_kt!$B42:FC42)*INDEX(Fuel_Properties!$B$3:$IV$14,MATCH("GCV_Jet/Kero",Fuel_Properties!$B$3:$B$14,0),MATCH(YEAR(BE$9),Fuel_Properties!$B$3:$EI$3,0))/1000</f>
        <v>0.72995653999999999</v>
      </c>
      <c r="BF42" s="53">
        <f>SUMPRODUCT(--(BF$9=Quarterly_kt!$B$9:FC$9),Quarterly_kt!$B42:FC42)*INDEX(Fuel_Properties!$B$3:$IV$14,MATCH("GCV_Jet/Kero",Fuel_Properties!$B$3:$B$14,0),MATCH(YEAR(BF$9),Fuel_Properties!$B$3:$EI$3,0))/1000</f>
        <v>0.70148536000000006</v>
      </c>
      <c r="BG42" s="53">
        <f>SUMPRODUCT(--(BG$9=Quarterly_kt!$B$9:FC$9),Quarterly_kt!$B42:FC42)*INDEX(Fuel_Properties!$B$3:$IV$14,MATCH("GCV_Jet/Kero",Fuel_Properties!$B$3:$B$14,0),MATCH(YEAR(BG$9),Fuel_Properties!$B$3:$EI$3,0))/1000</f>
        <v>0.73941601999999995</v>
      </c>
      <c r="BH42" s="53">
        <f>SUMPRODUCT(--(BH$9=Quarterly_kt!$B$9:FC$9),Quarterly_kt!$B42:FC42)*INDEX(Fuel_Properties!$B$3:$IV$14,MATCH("GCV_Jet/Kero",Fuel_Properties!$B$3:$B$14,0),MATCH(YEAR(BH$9),Fuel_Properties!$B$3:$EI$3,0))/1000</f>
        <v>0.44413185999999993</v>
      </c>
      <c r="BI42" s="53">
        <f>SUMPRODUCT(--(BI$9=Quarterly_kt!$B$9:FC$9),Quarterly_kt!$B42:FC42)*INDEX(Fuel_Properties!$B$3:$IV$14,MATCH("GCV_Jet/Kero",Fuel_Properties!$B$3:$B$14,0),MATCH(YEAR(BI$9),Fuel_Properties!$B$3:$EI$3,0))/1000</f>
        <v>3.7560627400000004</v>
      </c>
      <c r="BJ42" s="53">
        <f>SUMPRODUCT(--(BJ$9=Quarterly_kt!$B$9:FC$9),Quarterly_kt!$B42:FC42)*INDEX(Fuel_Properties!$B$3:$IV$14,MATCH("GCV_Jet/Kero",Fuel_Properties!$B$3:$B$14,0),MATCH(YEAR(BJ$9),Fuel_Properties!$B$3:$EI$3,0))/1000</f>
        <v>1.38975527</v>
      </c>
      <c r="BK42" s="53">
        <f>SUMPRODUCT(--(BK$9=Quarterly_kt!$B$9:FC$9),Quarterly_kt!$B42:FC42)*INDEX(Fuel_Properties!$B$3:$IV$14,MATCH("GCV_Jet/Kero",Fuel_Properties!$B$3:$B$14,0),MATCH(YEAR(BK$9),Fuel_Properties!$B$3:$EI$3,0))/1000</f>
        <v>0.25665794999999997</v>
      </c>
      <c r="BL42" s="53">
        <f>SUMPRODUCT(--(BL$9=Quarterly_kt!$B$9:FC$9),Quarterly_kt!$B42:FC42)*INDEX(Fuel_Properties!$B$3:$IV$14,MATCH("GCV_Jet/Kero",Fuel_Properties!$B$3:$B$14,0),MATCH(YEAR(BL$9),Fuel_Properties!$B$3:$EI$3,0))/1000</f>
        <v>0.61027556999999988</v>
      </c>
      <c r="BM42" s="53">
        <f>SUMPRODUCT(--(BM$9=Quarterly_kt!$B$9:FC$9),Quarterly_kt!$B42:FC42)*INDEX(Fuel_Properties!$B$3:$IV$14,MATCH("GCV_Jet/Kero",Fuel_Properties!$B$3:$B$14,0),MATCH(YEAR(BM$9),Fuel_Properties!$B$3:$EI$3,0))/1000</f>
        <v>3.2312470799999997</v>
      </c>
      <c r="BN42" s="53">
        <f>SUMPRODUCT(--(BN$9=Quarterly_kt!$B$9:FC$9),Quarterly_kt!$B42:FC42)*INDEX(Fuel_Properties!$B$3:$IV$14,MATCH("GCV_Jet/Kero",Fuel_Properties!$B$3:$B$14,0),MATCH(YEAR(BN$9),Fuel_Properties!$B$3:$EI$3,0))/1000</f>
        <v>1.5189421858679106</v>
      </c>
      <c r="BO42" s="53">
        <f>SUMPRODUCT(--(BO$9=Quarterly_kt!$B$9:FC$9),Quarterly_kt!$B42:FC42)*INDEX(Fuel_Properties!$B$3:$IV$14,MATCH("GCV_Jet/Kero",Fuel_Properties!$B$3:$B$14,0),MATCH(YEAR(BO$9),Fuel_Properties!$B$3:$EI$3,0))/1000</f>
        <v>0</v>
      </c>
      <c r="BP42" s="53">
        <f>SUMPRODUCT(--(BP$9=Quarterly_kt!$B$9:FC$9),Quarterly_kt!$B42:FC42)*INDEX(Fuel_Properties!$B$3:$IV$14,MATCH("GCV_Jet/Kero",Fuel_Properties!$B$3:$B$14,0),MATCH(YEAR(BP$9),Fuel_Properties!$B$3:$EI$3,0))/1000</f>
        <v>1.5553426381653219</v>
      </c>
      <c r="BQ42" s="53">
        <f>SUMPRODUCT(--(BQ$9=Quarterly_kt!$B$9:FC$9),Quarterly_kt!$B42:FC42)*INDEX(Fuel_Properties!$B$3:$IV$14,MATCH("GCV_Jet/Kero",Fuel_Properties!$B$3:$B$14,0),MATCH(YEAR(BQ$9),Fuel_Properties!$B$3:$EI$3,0))/1000</f>
        <v>1.7557537908142553</v>
      </c>
      <c r="BR42" s="53">
        <f>SUMPRODUCT(--(BR$9=Quarterly_kt!$B$9:FC$9),Quarterly_kt!$B42:FC42)*INDEX(Fuel_Properties!$B$3:$IV$14,MATCH("GCV_Jet/Kero",Fuel_Properties!$B$3:$B$14,0),MATCH(YEAR(BR$9),Fuel_Properties!$B$3:$EI$3,0))/1000</f>
        <v>0.58981827979135137</v>
      </c>
      <c r="BS42" s="53">
        <f>SUMPRODUCT(--(BS$9=Quarterly_kt!$B$9:FC$9),Quarterly_kt!$B42:FC42)*INDEX(Fuel_Properties!$B$3:$IV$14,MATCH("GCV_Jet/Kero",Fuel_Properties!$B$3:$B$14,0),MATCH(YEAR(BS$9),Fuel_Properties!$B$3:$EI$3,0))/1000</f>
        <v>0.53605928433065808</v>
      </c>
      <c r="BT42" s="53">
        <f>SUMPRODUCT(--(BT$9=Quarterly_kt!$B$9:FC$9),Quarterly_kt!$B42:FC42)*INDEX(Fuel_Properties!$B$3:$IV$14,MATCH("GCV_Jet/Kero",Fuel_Properties!$B$3:$B$14,0),MATCH(YEAR(BT$9),Fuel_Properties!$B$3:$EI$3,0))/1000</f>
        <v>0.76399000365235525</v>
      </c>
      <c r="BU42" s="53">
        <f>SUMPRODUCT(--(BU$9=Quarterly_kt!$B$9:FC$9),Quarterly_kt!$B42:FC42)*INDEX(Fuel_Properties!$B$3:$IV$14,MATCH("GCV_Jet/Kero",Fuel_Properties!$B$3:$B$14,0),MATCH(YEAR(BU$9),Fuel_Properties!$B$3:$EI$3,0))/1000</f>
        <v>0.58021680260380737</v>
      </c>
      <c r="BV42" s="53">
        <f>SUMPRODUCT(--(BV$9=Quarterly_kt!$B$9:FC$9),Quarterly_kt!$B42:FC42)*INDEX(Fuel_Properties!$B$3:$IV$14,MATCH("GCV_Jet/Kero",Fuel_Properties!$B$3:$B$14,0),MATCH(YEAR(BV$9),Fuel_Properties!$B$3:$EI$3,0))/1000</f>
        <v>1.0309882314631653</v>
      </c>
      <c r="BW42" s="53">
        <f>SUMPRODUCT(--(BW$9=Quarterly_kt!$B$9:FC$9),Quarterly_kt!$B42:FC42)*INDEX(Fuel_Properties!$B$3:$IV$14,MATCH("GCV_Jet/Kero",Fuel_Properties!$B$3:$B$14,0),MATCH(YEAR(BW$9),Fuel_Properties!$B$3:$EI$3,0))/1000</f>
        <v>0</v>
      </c>
      <c r="BX42" s="53">
        <f>SUMPRODUCT(--(BX$9=Quarterly_kt!$B$9:FC$9),Quarterly_kt!$B42:FC42)*INDEX(Fuel_Properties!$B$3:$IV$14,MATCH("GCV_Jet/Kero",Fuel_Properties!$B$3:$B$14,0),MATCH(YEAR(BX$9),Fuel_Properties!$B$3:$EI$3,0))/1000</f>
        <v>0</v>
      </c>
      <c r="BY42" s="53">
        <f>SUMPRODUCT(--(BY$9=Quarterly_kt!$B$9:FC$9),Quarterly_kt!$B42:FC42)*INDEX(Fuel_Properties!$B$3:$IV$14,MATCH("GCV_Jet/Kero",Fuel_Properties!$B$3:$B$14,0),MATCH(YEAR(BY$9),Fuel_Properties!$B$3:$EI$3,0))/1000</f>
        <v>0.48298715006835413</v>
      </c>
      <c r="BZ42" s="53">
        <f>SUMPRODUCT(--(BZ$9=Quarterly_kt!$B$9:FC$9),Quarterly_kt!$B42:FC42)*INDEX(Fuel_Properties!$B$3:$IV$14,MATCH("GCV_Jet/Kero",Fuel_Properties!$B$3:$B$14,0),MATCH(YEAR(BZ$9),Fuel_Properties!$B$3:$EI$3,0))/1000</f>
        <v>0.52710428974404511</v>
      </c>
      <c r="CA42" s="53">
        <f>SUMPRODUCT(--(CA$9=Quarterly_kt!$B$9:FC$9),Quarterly_kt!$B42:FC42)*INDEX(Fuel_Properties!$B$3:$IV$14,MATCH("GCV_Jet/Kero",Fuel_Properties!$B$3:$B$14,0),MATCH(YEAR(CA$9),Fuel_Properties!$B$3:$EI$3,0))/1000</f>
        <v>0.88813526029878864</v>
      </c>
      <c r="CB42" s="53">
        <f>SUMPRODUCT(--(CB$9=Quarterly_kt!$B$9:FC$9),Quarterly_kt!$B42:FC42)*INDEX(Fuel_Properties!$B$3:$IV$14,MATCH("GCV_Jet/Kero",Fuel_Properties!$B$3:$B$14,0),MATCH(YEAR(CB$9),Fuel_Properties!$B$3:$EI$3,0))/1000</f>
        <v>0.83653291405152663</v>
      </c>
      <c r="CC42" s="53">
        <f>SUMPRODUCT(--(CC$9=Quarterly_kt!$B$9:FC$9),Quarterly_kt!$B42:FC42)*INDEX(Fuel_Properties!$B$3:$IV$14,MATCH("GCV_Jet/Kero",Fuel_Properties!$B$3:$B$14,0),MATCH(YEAR(CC$9),Fuel_Properties!$B$3:$EI$3,0))/1000</f>
        <v>0.81112582892708862</v>
      </c>
      <c r="CD42" s="53">
        <f>SUMPRODUCT(--(CD$9=Quarterly_kt!$B$9:FC$9),Quarterly_kt!$B42:FC42)*INDEX(Fuel_Properties!$B$3:$IV$14,MATCH("GCV_Jet/Kero",Fuel_Properties!$B$3:$B$14,0),MATCH(YEAR(CD$9),Fuel_Properties!$B$3:$EI$3,0))/1000</f>
        <v>1.5267788653541252</v>
      </c>
      <c r="CE42" s="53">
        <f>SUMPRODUCT(--(CE$9=Quarterly_kt!$B$9:FC$9),Quarterly_kt!$B42:FC42)*INDEX(Fuel_Properties!$B$3:$IV$14,MATCH("GCV_Jet/Kero",Fuel_Properties!$B$3:$B$14,0),MATCH(YEAR(CE$9),Fuel_Properties!$B$3:$EI$3,0))/1000</f>
        <v>0</v>
      </c>
      <c r="CF42" s="53">
        <f>SUMPRODUCT(--(CF$9=Quarterly_kt!$B$9:FC$9),Quarterly_kt!$B42:FC42)*INDEX(Fuel_Properties!$B$3:$IV$14,MATCH("GCV_Jet/Kero",Fuel_Properties!$B$3:$B$14,0),MATCH(YEAR(CF$9),Fuel_Properties!$B$3:$EI$3,0))/1000</f>
        <v>0.27429745960150148</v>
      </c>
      <c r="CG42" s="53">
        <f>SUMPRODUCT(--(CG$9=Quarterly_kt!$B$9:FC$9),Quarterly_kt!$B42:FC42)*INDEX(Fuel_Properties!$B$3:$IV$14,MATCH("GCV_Jet/Kero",Fuel_Properties!$B$3:$B$14,0),MATCH(YEAR(CG$9),Fuel_Properties!$B$3:$EI$3,0))/1000</f>
        <v>0</v>
      </c>
      <c r="CH42" s="53">
        <f>SUMPRODUCT(--(CH$9=Quarterly_kt!$B$9:FC$9),Quarterly_kt!$B42:FC42)*INDEX(Fuel_Properties!$B$3:$IV$14,MATCH("GCV_Jet/Kero",Fuel_Properties!$B$3:$B$14,0),MATCH(YEAR(CH$9),Fuel_Properties!$B$3:$EI$3,0))/1000</f>
        <v>0</v>
      </c>
      <c r="CI42" s="53">
        <f>SUMPRODUCT(--(CI$9=Quarterly_kt!$B$9:FC$9),Quarterly_kt!$B42:FC42)*INDEX(Fuel_Properties!$B$3:$IV$14,MATCH("GCV_Jet/Kero",Fuel_Properties!$B$3:$B$14,0),MATCH(YEAR(CI$9),Fuel_Properties!$B$3:$EI$3,0))/1000</f>
        <v>0</v>
      </c>
      <c r="CJ42" s="53">
        <f>SUMPRODUCT(--(CJ$9=Quarterly_kt!$B$9:FC$9),Quarterly_kt!$B42:FC42)*INDEX(Fuel_Properties!$B$3:$IV$14,MATCH("GCV_Jet/Kero",Fuel_Properties!$B$3:$B$14,0),MATCH(YEAR(CJ$9),Fuel_Properties!$B$3:$EI$3,0))/1000</f>
        <v>0</v>
      </c>
      <c r="CK42" s="53">
        <f>SUMPRODUCT(--(CK$9=Quarterly_kt!$B$9:FC$9),Quarterly_kt!$B42:FC42)*INDEX(Fuel_Properties!$B$3:$IV$14,MATCH("GCV_Jet/Kero",Fuel_Properties!$B$3:$B$14,0),MATCH(YEAR(CK$9),Fuel_Properties!$B$3:$EI$3,0))/1000</f>
        <v>0</v>
      </c>
      <c r="CL42" s="53">
        <f>SUMPRODUCT(--(CL$9=Quarterly_kt!$B$9:FC$9),Quarterly_kt!$B42:FC42)*INDEX(Fuel_Properties!$B$3:$IV$14,MATCH("GCV_Jet/Kero",Fuel_Properties!$B$3:$B$14,0),MATCH(YEAR(CL$9),Fuel_Properties!$B$3:$EI$3,0))/1000</f>
        <v>0</v>
      </c>
      <c r="CM42" s="53">
        <f>SUMPRODUCT(--(CM$9=Quarterly_kt!$B$9:FC$9),Quarterly_kt!$B42:FC42)*INDEX(Fuel_Properties!$B$3:$IV$14,MATCH("GCV_Jet/Kero",Fuel_Properties!$B$3:$B$14,0),MATCH(YEAR(CM$9),Fuel_Properties!$B$3:$EI$3,0))/1000</f>
        <v>0</v>
      </c>
      <c r="CN42" s="53">
        <f>SUMPRODUCT(--(CN$9=Quarterly_kt!$B$9:FC$9),Quarterly_kt!$B42:FC42)*INDEX(Fuel_Properties!$B$3:$IV$14,MATCH("GCV_Jet/Kero",Fuel_Properties!$B$3:$B$14,0),MATCH(YEAR(CN$9),Fuel_Properties!$B$3:$EI$3,0))/1000</f>
        <v>0</v>
      </c>
      <c r="CO42" s="53">
        <f>SUMPRODUCT(--(CO$9=Quarterly_kt!$B$9:FC$9),Quarterly_kt!$B42:FC42)*INDEX(Fuel_Properties!$B$3:$IV$14,MATCH("GCV_Jet/Kero",Fuel_Properties!$B$3:$B$14,0),MATCH(YEAR(CO$9),Fuel_Properties!$B$3:$EI$3,0))/1000</f>
        <v>0</v>
      </c>
      <c r="CP42" s="53">
        <f>SUMPRODUCT(--(CP$9=Quarterly_kt!$B$9:FC$9),Quarterly_kt!$B42:FC42)*INDEX(Fuel_Properties!$B$3:$IV$14,MATCH("GCV_Jet/Kero",Fuel_Properties!$B$3:$B$14,0),MATCH(YEAR(CP$9),Fuel_Properties!$B$3:$EI$3,0))/1000</f>
        <v>0</v>
      </c>
      <c r="CQ42" s="53">
        <f>SUMPRODUCT(--(CQ$9=Quarterly_kt!$B$9:FC$9),Quarterly_kt!$B42:FC42)*INDEX(Fuel_Properties!$B$3:$IV$14,MATCH("GCV_Jet/Kero",Fuel_Properties!$B$3:$B$14,0),MATCH(YEAR(CQ$9),Fuel_Properties!$B$3:$EI$3,0))/1000</f>
        <v>0</v>
      </c>
      <c r="CR42" s="53">
        <f>SUMPRODUCT(--(CR$9=Quarterly_kt!$B$9:FC$9),Quarterly_kt!$B42:FC42)*INDEX(Fuel_Properties!$B$3:$IV$14,MATCH("GCV_Jet/Kero",Fuel_Properties!$B$3:$B$14,0),MATCH(YEAR(CR$9),Fuel_Properties!$B$3:$EI$3,0))/1000</f>
        <v>0</v>
      </c>
      <c r="CS42" s="53">
        <f>SUMPRODUCT(--(CS$9=Quarterly_kt!$B$9:FC$9),Quarterly_kt!$B42:FC42)*INDEX(Fuel_Properties!$B$3:$IV$14,MATCH("GCV_Jet/Kero",Fuel_Properties!$B$3:$B$14,0),MATCH(YEAR(CS$9),Fuel_Properties!$B$3:$EI$3,0))/1000</f>
        <v>0.60249943418681162</v>
      </c>
      <c r="CT42" s="53">
        <f>SUMPRODUCT(--(CT$9=Quarterly_kt!$B$9:FC$9),Quarterly_kt!$B42:FC42)*INDEX(Fuel_Properties!$B$3:$IV$14,MATCH("GCV_Jet/Kero",Fuel_Properties!$B$3:$B$14,0),MATCH(YEAR(CT$9),Fuel_Properties!$B$3:$EI$3,0))/1000</f>
        <v>0</v>
      </c>
      <c r="CU42" s="53">
        <f>SUMPRODUCT(--(CU$9=Quarterly_kt!$B$9:FC$9),Quarterly_kt!$B42:FC42)*INDEX(Fuel_Properties!$B$3:$IV$14,MATCH("GCV_Jet/Kero",Fuel_Properties!$B$3:$B$14,0),MATCH(YEAR(CU$9),Fuel_Properties!$B$3:$EI$3,0))/1000</f>
        <v>0</v>
      </c>
      <c r="CV42" s="53">
        <f>SUMPRODUCT(--(CV$9=Quarterly_kt!$B$9:FC$9),Quarterly_kt!$B42:FC42)*INDEX(Fuel_Properties!$B$3:$IV$14,MATCH("GCV_Jet/Kero",Fuel_Properties!$B$3:$B$14,0),MATCH(YEAR(CV$9),Fuel_Properties!$B$3:$EI$3,0))/1000</f>
        <v>0</v>
      </c>
      <c r="CW42" s="53">
        <f>SUMPRODUCT(--(CW$9=Quarterly_kt!$B$9:FC$9),Quarterly_kt!$B42:FC42)*INDEX(Fuel_Properties!$B$3:$IV$14,MATCH("GCV_Jet/Kero",Fuel_Properties!$B$3:$B$14,0),MATCH(YEAR(CW$9),Fuel_Properties!$B$3:$EI$3,0))/1000</f>
        <v>9.5829833606231984E-2</v>
      </c>
      <c r="CX42" s="53">
        <f>SUMPRODUCT(--(CX$9=Quarterly_kt!$B$9:FC$9),Quarterly_kt!$B42:FC42)*INDEX(Fuel_Properties!$B$3:$IV$14,MATCH("GCV_Jet/Kero",Fuel_Properties!$B$3:$B$14,0),MATCH(YEAR(CX$9),Fuel_Properties!$B$3:$EI$3,0))/1000</f>
        <v>0</v>
      </c>
      <c r="CY42" s="53">
        <f>SUMPRODUCT(--(CY$9=Quarterly_kt!$B$9:FC$9),Quarterly_kt!$B42:FC42)*INDEX(Fuel_Properties!$B$3:$IV$14,MATCH("GCV_Jet/Kero",Fuel_Properties!$B$3:$B$14,0),MATCH(YEAR(CY$9),Fuel_Properties!$B$3:$EI$3,0))/1000</f>
        <v>0</v>
      </c>
      <c r="CZ42" s="53">
        <f>SUMPRODUCT(--(CZ$9=Quarterly_kt!$B$9:FC$9),Quarterly_kt!$B42:FC42)*INDEX(Fuel_Properties!$B$3:$IV$14,MATCH("GCV_Jet/Kero",Fuel_Properties!$B$3:$B$14,0),MATCH(YEAR(CZ$9),Fuel_Properties!$B$3:$EI$3,0))/1000</f>
        <v>0</v>
      </c>
      <c r="DA42" s="53">
        <f>SUMPRODUCT(--(DA$9=Quarterly_kt!$B$9:FC$9),Quarterly_kt!$B42:FC42)*INDEX(Fuel_Properties!$B$3:$IV$14,MATCH("GCV_Jet/Kero",Fuel_Properties!$B$3:$B$14,0),MATCH(YEAR(DA$9),Fuel_Properties!$B$3:$EI$3,0))/1000</f>
        <v>0.1399804753226617</v>
      </c>
      <c r="DB42" s="53">
        <f>SUMPRODUCT(--(DB$9=Quarterly_kt!$B$9:FC$9),Quarterly_kt!$B42:FC42)*INDEX(Fuel_Properties!$B$3:$IV$14,MATCH("GCV_Jet/Kero",Fuel_Properties!$B$3:$B$14,0),MATCH(YEAR(DB$9),Fuel_Properties!$B$3:$EI$3,0))/1000</f>
        <v>0</v>
      </c>
      <c r="DC42" s="53">
        <f>SUMPRODUCT(--(DC$9=Quarterly_kt!$B$9:FC$9),Quarterly_kt!$B42:FC42)*INDEX(Fuel_Properties!$B$3:$IV$14,MATCH("GCV_Jet/Kero",Fuel_Properties!$B$3:$B$14,0),MATCH(YEAR(DC$9),Fuel_Properties!$B$3:$EI$3,0))/1000</f>
        <v>0</v>
      </c>
      <c r="DD42" s="53">
        <f>SUMPRODUCT(--(DD$9=Quarterly_kt!$B$9:FC$9),Quarterly_kt!$B42:FC42)*INDEX(Fuel_Properties!$B$3:$IV$14,MATCH("GCV_Jet/Kero",Fuel_Properties!$B$3:$B$14,0),MATCH(YEAR(DD$9),Fuel_Properties!$B$3:$EI$3,0))/1000</f>
        <v>0</v>
      </c>
      <c r="DE42" s="53">
        <f>SUMPRODUCT(--(DE$9=Quarterly_kt!$B$9:FC$9),Quarterly_kt!$B42:FC42)*INDEX(Fuel_Properties!$B$3:$IV$14,MATCH("GCV_Jet/Kero",Fuel_Properties!$B$3:$B$14,0),MATCH(YEAR(DE$9),Fuel_Properties!$B$3:$EI$3,0))/1000</f>
        <v>0</v>
      </c>
      <c r="DF42" s="53">
        <f>SUMPRODUCT(--(DF$9=Quarterly_kt!$B$9:FC$9),Quarterly_kt!$B42:FC42)*INDEX(Fuel_Properties!$B$3:$IV$14,MATCH("GCV_Jet/Kero",Fuel_Properties!$B$3:$B$14,0),MATCH(YEAR(DF$9),Fuel_Properties!$B$3:$EI$3,0))/1000</f>
        <v>0</v>
      </c>
      <c r="DG42" s="53">
        <f>SUMPRODUCT(--(DG$9=Quarterly_kt!$B$9:FC$9),Quarterly_kt!$B42:FC42)*INDEX(Fuel_Properties!$B$3:$IV$14,MATCH("GCV_Jet/Kero",Fuel_Properties!$B$3:$B$14,0),MATCH(YEAR(DG$9),Fuel_Properties!$B$3:$EI$3,0))/1000</f>
        <v>0</v>
      </c>
      <c r="DH42" s="53">
        <f>SUMPRODUCT(--(DH$9=Quarterly_kt!$B$9:FC$9),Quarterly_kt!$B42:FC42)*INDEX(Fuel_Properties!$B$3:$IV$14,MATCH("GCV_Jet/Kero",Fuel_Properties!$B$3:$B$14,0),MATCH(YEAR(DH$9),Fuel_Properties!$B$3:$EI$3,0))/1000</f>
        <v>0</v>
      </c>
      <c r="DI42" s="53">
        <f>SUMPRODUCT(--(DI$9=Quarterly_kt!$B$9:FC$9),Quarterly_kt!$B42:FC42)*INDEX(Fuel_Properties!$B$3:$IV$14,MATCH("GCV_Jet/Kero",Fuel_Properties!$B$3:$B$14,0),MATCH(YEAR(DI$9),Fuel_Properties!$B$3:$EI$3,0))/1000</f>
        <v>0</v>
      </c>
      <c r="DJ42" s="53">
        <f>SUMPRODUCT(--(DJ$9=Quarterly_kt!$B$9:FC$9),Quarterly_kt!$B42:FC42)*INDEX(Fuel_Properties!$B$3:$IV$14,MATCH("GCV_Jet/Kero",Fuel_Properties!$B$3:$B$14,0),MATCH(YEAR(DJ$9),Fuel_Properties!$B$3:$EI$3,0))/1000</f>
        <v>0</v>
      </c>
      <c r="DK42" s="53">
        <f>SUMPRODUCT(--(DK$9=Quarterly_kt!$B$9:FC$9),Quarterly_kt!$B42:FC42)*INDEX(Fuel_Properties!$B$3:$IV$14,MATCH("GCV_Jet/Kero",Fuel_Properties!$B$3:$B$14,0),MATCH(YEAR(DK$9),Fuel_Properties!$B$3:$EI$3,0))/1000</f>
        <v>0</v>
      </c>
      <c r="DL42" s="53">
        <f>SUMPRODUCT(--(DL$9=Quarterly_kt!$B$9:FC$9),Quarterly_kt!$B42:FC42)*INDEX(Fuel_Properties!$B$3:$IV$14,MATCH("GCV_Jet/Kero",Fuel_Properties!$B$3:$B$14,0),MATCH(YEAR(DL$9),Fuel_Properties!$B$3:$EI$3,0))/1000</f>
        <v>0</v>
      </c>
      <c r="DM42" s="53">
        <f>SUMPRODUCT(--(DM$9=Quarterly_kt!$B$9:FC$9),Quarterly_kt!$B42:FC42)*INDEX(Fuel_Properties!$B$3:$IV$14,MATCH("GCV_Jet/Kero",Fuel_Properties!$B$3:$B$14,0),MATCH(YEAR(DM$9),Fuel_Properties!$B$3:$EI$3,0))/1000</f>
        <v>0.18747098696173609</v>
      </c>
      <c r="DN42" s="53">
        <f>SUMPRODUCT(--(DN$9=Quarterly_kt!$B$9:FC$9),Quarterly_kt!$B42:FC42)*INDEX(Fuel_Properties!$B$3:$IV$14,MATCH("GCV_Jet/Kero",Fuel_Properties!$B$3:$B$14,0),MATCH(YEAR(DN$9),Fuel_Properties!$B$3:$EI$3,0))/1000</f>
        <v>0</v>
      </c>
      <c r="DO42" s="53">
        <f>SUMPRODUCT(--(DO$9=Quarterly_kt!$B$9:FC$9),Quarterly_kt!$B42:FC42)*INDEX(Fuel_Properties!$B$3:$IV$14,MATCH("GCV_Jet/Kero",Fuel_Properties!$B$3:$B$14,0),MATCH(YEAR(DO$9),Fuel_Properties!$B$3:$EI$3,0))/1000</f>
        <v>0</v>
      </c>
      <c r="DP42" s="53">
        <f>SUMPRODUCT(--(DP$9=Quarterly_kt!$B$9:FC$9),Quarterly_kt!$B42:FC42)*INDEX(Fuel_Properties!$B$3:$IV$14,MATCH("GCV_Jet/Kero",Fuel_Properties!$B$3:$B$14,0),MATCH(YEAR(DP$9),Fuel_Properties!$B$3:$EI$3,0))/1000</f>
        <v>0</v>
      </c>
      <c r="DQ42" s="53">
        <f>SUMPRODUCT(--(DQ$9=Quarterly_kt!$B$9:FC$9),Quarterly_kt!$B42:FC42)*INDEX(Fuel_Properties!$B$3:$IV$14,MATCH("GCV_Jet/Kero",Fuel_Properties!$B$3:$B$14,0),MATCH(YEAR(DQ$9),Fuel_Properties!$B$3:$EI$3,0))/1000</f>
        <v>0</v>
      </c>
      <c r="DR42" s="53">
        <f>SUMPRODUCT(--(DR$9=Quarterly_kt!$B$9:FC$9),Quarterly_kt!$B42:FC42)*INDEX(Fuel_Properties!$B$3:$IV$14,MATCH("GCV_Jet/Kero",Fuel_Properties!$B$3:$B$14,0),MATCH(YEAR(DR$9),Fuel_Properties!$B$3:$EI$3,0))/1000</f>
        <v>0</v>
      </c>
      <c r="DS42" s="53">
        <f>SUMPRODUCT(--(DS$9=Quarterly_kt!$B$9:FC$9),Quarterly_kt!$B42:FC42)*INDEX(Fuel_Properties!$B$3:$IV$14,MATCH("GCV_Jet/Kero",Fuel_Properties!$B$3:$B$14,0),MATCH(YEAR(DS$9),Fuel_Properties!$B$3:$EI$3,0))/1000</f>
        <v>0</v>
      </c>
      <c r="DT42" s="53">
        <f>SUMPRODUCT(--(DT$9=Quarterly_kt!$B$9:FC$9),Quarterly_kt!$B42:FC42)*INDEX(Fuel_Properties!$B$3:$IV$14,MATCH("GCV_Jet/Kero",Fuel_Properties!$B$3:$B$14,0),MATCH(YEAR(DT$9),Fuel_Properties!$B$3:$EI$3,0))/1000</f>
        <v>0</v>
      </c>
      <c r="DU42" s="53">
        <f>SUMPRODUCT(--(DU$9=Quarterly_kt!$B$9:FC$9),Quarterly_kt!$B42:FC42)*INDEX(Fuel_Properties!$B$3:$IV$14,MATCH("GCV_Jet/Kero",Fuel_Properties!$B$3:$B$14,0),MATCH(YEAR(DU$9),Fuel_Properties!$B$3:$EI$3,0))/1000</f>
        <v>0</v>
      </c>
      <c r="DV42" s="53">
        <f>SUMPRODUCT(--(DV$9=Quarterly_kt!$B$9:FC$9),Quarterly_kt!$B42:FC42)*INDEX(Fuel_Properties!$B$3:$IV$14,MATCH("GCV_Jet/Kero",Fuel_Properties!$B$3:$B$14,0),MATCH(YEAR(DV$9),Fuel_Properties!$B$3:$EI$3,0))/1000</f>
        <v>0</v>
      </c>
      <c r="DW42" s="53">
        <f>SUMPRODUCT(--(DW$9=Quarterly_kt!$B$9:FC$9),Quarterly_kt!$B42:FC42)*INDEX(Fuel_Properties!$B$3:$IV$14,MATCH("GCV_Jet/Kero",Fuel_Properties!$B$3:$B$14,0),MATCH(YEAR(DW$9),Fuel_Properties!$B$3:$EI$3,0))/1000</f>
        <v>0</v>
      </c>
      <c r="DX42" s="53">
        <f>SUMPRODUCT(--(DX$9=Quarterly_kt!$B$9:FC$9),Quarterly_kt!$B42:FC42)*INDEX(Fuel_Properties!$B$3:$IV$14,MATCH("GCV_Jet/Kero",Fuel_Properties!$B$3:$B$14,0),MATCH(YEAR(DX$9),Fuel_Properties!$B$3:$EI$3,0))/1000</f>
        <v>0</v>
      </c>
      <c r="DY42" s="53">
        <f>SUMPRODUCT(--(DY$9=Quarterly_kt!$B$9:FC$9),Quarterly_kt!$B42:FC42)*INDEX(Fuel_Properties!$B$3:$IV$14,MATCH("GCV_Jet/Kero",Fuel_Properties!$B$3:$B$14,0),MATCH(YEAR(DY$9),Fuel_Properties!$B$3:$EI$3,0))/1000</f>
        <v>0</v>
      </c>
      <c r="DZ42" s="53">
        <f>SUMPRODUCT(--(DZ$9=Quarterly_kt!$B$9:FC$9),Quarterly_kt!$B42:FC42)*INDEX(Fuel_Properties!$B$3:$IV$14,MATCH("GCV_Jet/Kero",Fuel_Properties!$B$3:$B$14,0),MATCH(YEAR(DZ$9),Fuel_Properties!$B$3:$EI$3,0))/1000</f>
        <v>0</v>
      </c>
      <c r="EA42" s="53">
        <f>SUMPRODUCT(--(EA$9=Quarterly_kt!$B$9:FC$9),Quarterly_kt!$B42:FC42)*INDEX(Fuel_Properties!$B$3:$IV$14,MATCH("GCV_Jet/Kero",Fuel_Properties!$B$3:$B$14,0),MATCH(YEAR(EA$9),Fuel_Properties!$B$3:$EI$3,0))/1000</f>
        <v>0</v>
      </c>
      <c r="EB42" s="53">
        <f>SUMPRODUCT(--(EB$9=Quarterly_kt!$B$9:FC$9),Quarterly_kt!$B42:FC42)*INDEX(Fuel_Properties!$B$3:$IV$14,MATCH("GCV_Jet/Kero",Fuel_Properties!$B$3:$B$14,0),MATCH(YEAR(EB$9),Fuel_Properties!$B$3:$EI$3,0))/1000</f>
        <v>0</v>
      </c>
      <c r="EC42" s="53">
        <f>SUMPRODUCT(--(EC$9=Quarterly_kt!$B$9:FC$9),Quarterly_kt!$B42:FC42)*INDEX(Fuel_Properties!$B$3:$IV$14,MATCH("GCV_Jet/Kero",Fuel_Properties!$B$3:$B$14,0),MATCH(YEAR(EC$9),Fuel_Properties!$B$3:$EI$3,0))/1000</f>
        <v>0</v>
      </c>
      <c r="ED42" s="53">
        <f>SUMPRODUCT(--(ED$9=Quarterly_kt!$B$9:FC$9),Quarterly_kt!$B42:FC42)*INDEX(Fuel_Properties!$B$3:$IV$14,MATCH("GCV_Jet/Kero",Fuel_Properties!$B$3:$B$14,0),MATCH(YEAR(ED$9),Fuel_Properties!$B$3:$EI$3,0))/1000</f>
        <v>0</v>
      </c>
      <c r="EE42" s="53">
        <f>SUMPRODUCT(--(EE$9=Quarterly_kt!$B$9:FC$9),Quarterly_kt!$B42:FC42)*INDEX(Fuel_Properties!$B$3:$IV$14,MATCH("GCV_Jet/Kero",Fuel_Properties!$B$3:$B$14,0),MATCH(YEAR(EE$9),Fuel_Properties!$B$3:$EI$3,0))/1000</f>
        <v>0</v>
      </c>
      <c r="EF42" s="53">
        <f>SUMPRODUCT(--(EF$9=Quarterly_kt!$B$9:FC$9),Quarterly_kt!$B42:FC42)*INDEX(Fuel_Properties!$B$3:$IV$14,MATCH("GCV_Jet/Kero",Fuel_Properties!$B$3:$B$14,0),MATCH(YEAR(EF$9),Fuel_Properties!$B$3:$EI$3,0))/1000</f>
        <v>0</v>
      </c>
      <c r="EG42" s="53">
        <f>SUMPRODUCT(--(EG$9=Quarterly_kt!$B$9:FC$9),Quarterly_kt!$B42:FC42)*INDEX(Fuel_Properties!$B$3:$IV$14,MATCH("GCV_Jet/Kero",Fuel_Properties!$B$3:$B$14,0),MATCH(YEAR(EG$9),Fuel_Properties!$B$3:$EI$3,0))/1000</f>
        <v>0</v>
      </c>
      <c r="EH42" s="53">
        <f>SUMPRODUCT(--(EH$9=Quarterly_kt!$B$9:FC$9),Quarterly_kt!$B42:FC42)*INDEX(Fuel_Properties!$B$3:$IV$14,MATCH("GCV_Jet/Kero",Fuel_Properties!$B$3:$B$14,0),MATCH(YEAR(EH$9),Fuel_Properties!$B$3:$EI$3,0))/1000</f>
        <v>0</v>
      </c>
      <c r="EI42" s="53">
        <f>SUMPRODUCT(--(EI$9=Quarterly_kt!$B$9:FC$9),Quarterly_kt!$B42:FC42)*INDEX(Fuel_Properties!$B$3:$IV$14,MATCH("GCV_Jet/Kero",Fuel_Properties!$B$3:$B$14,0),MATCH(YEAR(EI$9),Fuel_Properties!$B$3:$EI$3,0))/1000</f>
        <v>0</v>
      </c>
      <c r="EJ42" s="53">
        <f>SUMPRODUCT(--(EJ$9=Quarterly_kt!$B$9:FC$9),Quarterly_kt!$B42:FC42)*INDEX(Fuel_Properties!$B$3:$IV$14,MATCH("GCV_Jet/Kero",Fuel_Properties!$B$3:$B$14,0),MATCH(YEAR(EJ$9),Fuel_Properties!$B$3:$EI$3,0))/1000</f>
        <v>0</v>
      </c>
      <c r="EK42" s="53">
        <f>SUMPRODUCT(--(EK$9=Quarterly_kt!$B$9:FC$9),Quarterly_kt!$B42:FC42)*INDEX(Fuel_Properties!$B$3:$IV$14,MATCH("GCV_Jet/Kero",Fuel_Properties!$B$3:$B$14,0),MATCH(YEAR(EK$9),Fuel_Properties!$B$3:$EI$3,0))/1000</f>
        <v>0</v>
      </c>
      <c r="EL42" s="53">
        <f>SUMPRODUCT(--(EL$9=Quarterly_kt!$B$9:FC$9),Quarterly_kt!$B42:FC42)*INDEX(Fuel_Properties!$B$3:$IV$14,MATCH("GCV_Jet/Kero",Fuel_Properties!$B$3:$B$14,0),MATCH(YEAR(EL$9),Fuel_Properties!$B$3:$EI$3,0))/1000</f>
        <v>0</v>
      </c>
      <c r="EM42" s="53">
        <f>SUMPRODUCT(--(EM$9=Quarterly_kt!$B$9:FC$9),Quarterly_kt!$B42:FC42)*INDEX(Fuel_Properties!$B$3:$IV$14,MATCH("GCV_Jet/Kero",Fuel_Properties!$B$3:$B$14,0),MATCH(YEAR(EM$9),Fuel_Properties!$B$3:$EI$3,0))/1000</f>
        <v>0</v>
      </c>
      <c r="EN42" s="53">
        <f>SUMPRODUCT(--(EN$9=Quarterly_kt!$B$9:FC$9),Quarterly_kt!$B42:FC42)*INDEX(Fuel_Properties!$B$3:$IV$14,MATCH("GCV_Jet/Kero",Fuel_Properties!$B$3:$B$14,0),MATCH(YEAR(EN$9),Fuel_Properties!$B$3:$EI$3,0))/1000</f>
        <v>0</v>
      </c>
      <c r="EO42" s="53">
        <f>SUMPRODUCT(--(EO$9=Quarterly_kt!$B$9:FC$9),Quarterly_kt!$B42:FC42)*INDEX(Fuel_Properties!$B$3:$IV$14,MATCH("GCV_Jet/Kero",Fuel_Properties!$B$3:$B$14,0),MATCH(YEAR(EO$9),Fuel_Properties!$B$3:$EI$3,0))/1000</f>
        <v>0</v>
      </c>
      <c r="EP42" s="53">
        <f>SUMPRODUCT(--(EP$9=Quarterly_kt!$B$9:FC$9),Quarterly_kt!$B42:FC42)*INDEX(Fuel_Properties!$B$3:$IV$14,MATCH("GCV_Jet/Kero",Fuel_Properties!$B$3:$B$14,0),MATCH(YEAR(EP$9),Fuel_Properties!$B$3:$EI$3,0))/1000</f>
        <v>0</v>
      </c>
      <c r="EQ42" s="53">
        <f>SUMPRODUCT(--(EQ$9=Quarterly_kt!$B$9:FC$9),Quarterly_kt!$B42:FC42)*INDEX(Fuel_Properties!$B$3:$IV$14,MATCH("GCV_Jet/Kero",Fuel_Properties!$B$3:$B$14,0),MATCH(YEAR(EQ$9),Fuel_Properties!$B$3:$EI$3,0))/1000</f>
        <v>0</v>
      </c>
      <c r="ER42" s="53">
        <f>SUMPRODUCT(--(ER$9=Quarterly_kt!$B$9:FC$9),Quarterly_kt!$B42:FC42)*INDEX(Fuel_Properties!$B$3:$IV$14,MATCH("GCV_Jet/Kero",Fuel_Properties!$B$3:$B$14,0),MATCH(YEAR(ER$9),Fuel_Properties!$B$3:$EI$3,0))/1000</f>
        <v>0</v>
      </c>
      <c r="ES42" s="53">
        <f>SUMPRODUCT(--(ES$9=Quarterly_kt!$B$9:FC$9),Quarterly_kt!$B42:FC42)*INDEX(Fuel_Properties!$B$3:$IV$14,MATCH("GCV_Jet/Kero",Fuel_Properties!$B$3:$B$14,0),MATCH(YEAR(ES$9),Fuel_Properties!$B$3:$EI$3,0))/1000</f>
        <v>0</v>
      </c>
      <c r="ET42" s="53">
        <f>SUMPRODUCT(--(ET$9=Quarterly_kt!$B$9:FC$9),Quarterly_kt!$B42:FC42)*INDEX(Fuel_Properties!$B$3:$IV$14,MATCH("GCV_Jet/Kero",Fuel_Properties!$B$3:$B$14,0),MATCH(YEAR(ET$9),Fuel_Properties!$B$3:$EI$3,0))/1000</f>
        <v>0</v>
      </c>
      <c r="EU42" s="53">
        <f>SUMPRODUCT(--(EU$9=Quarterly_kt!$B$9:FC$9),Quarterly_kt!$B42:FC42)*INDEX(Fuel_Properties!$B$3:$IV$14,MATCH("GCV_Jet/Kero",Fuel_Properties!$B$3:$B$14,0),MATCH(YEAR(EU$9),Fuel_Properties!$B$3:$EI$3,0))/1000</f>
        <v>0</v>
      </c>
      <c r="EV42" s="53">
        <f>SUMPRODUCT(--(EV$9=Quarterly_kt!$B$9:FC$9),Quarterly_kt!$B42:FC42)*INDEX(Fuel_Properties!$B$3:$IV$14,MATCH("GCV_Jet/Kero",Fuel_Properties!$B$3:$B$14,0),MATCH(YEAR(EV$9),Fuel_Properties!$B$3:$EI$3,0))/1000</f>
        <v>0.56250977161485805</v>
      </c>
      <c r="EW42" s="53">
        <f>SUMPRODUCT(--(EW$9=Quarterly_kt!$B$9:FC$9),Quarterly_kt!$B42:FC42)*INDEX(Fuel_Properties!$B$3:$IV$14,MATCH("GCV_Jet/Kero",Fuel_Properties!$B$3:$B$14,0),MATCH(YEAR(EW$9),Fuel_Properties!$B$3:$EI$3,0))/1000</f>
        <v>0</v>
      </c>
      <c r="EX42" s="53">
        <f>SUMPRODUCT(--(EX$9=Quarterly_kt!$B$9:FC$9),Quarterly_kt!$B42:FC42)*INDEX(Fuel_Properties!$B$3:$IV$14,MATCH("GCV_Jet/Kero",Fuel_Properties!$B$3:$B$14,0),MATCH(YEAR(EX$9),Fuel_Properties!$B$3:$EI$3,0))/1000</f>
        <v>0</v>
      </c>
      <c r="EY42" s="53">
        <f>SUMPRODUCT(--(EY$9=Quarterly_kt!$B$9:FC$9),Quarterly_kt!$B42:FC42)*INDEX(Fuel_Properties!$B$3:$IV$14,MATCH("GCV_Jet/Kero",Fuel_Properties!$B$3:$B$14,0),MATCH(YEAR(EY$9),Fuel_Properties!$B$3:$EI$3,0))/1000</f>
        <v>0</v>
      </c>
      <c r="EZ42" s="53">
        <f>SUMPRODUCT(--(EZ$9=Quarterly_kt!$B$9:FC$9),Quarterly_kt!$B42:FC42)*INDEX(Fuel_Properties!$B$3:$IV$14,MATCH("GCV_Jet/Kero",Fuel_Properties!$B$3:$B$14,0),MATCH(YEAR(EZ$9),Fuel_Properties!$B$3:$EI$3,0))/1000</f>
        <v>0</v>
      </c>
      <c r="FA42" s="53">
        <f>SUMPRODUCT(--(FA$9=Quarterly_kt!$B$9:FC$9),Quarterly_kt!$B42:FC42)*INDEX(Fuel_Properties!$B$3:$IV$14,MATCH("GCV_Jet/Kero",Fuel_Properties!$B$3:$B$14,0),MATCH(YEAR(FA$9),Fuel_Properties!$B$3:$EI$3,0))/1000</f>
        <v>0</v>
      </c>
      <c r="FB42" s="53">
        <f>SUMPRODUCT(--(FB$9=Quarterly_kt!$B$9:FC$9),Quarterly_kt!$B42:FC42)*INDEX(Fuel_Properties!$B$3:$IV$14,MATCH("GCV_Jet/Kero",Fuel_Properties!$B$3:$B$14,0),MATCH(YEAR(FB$9),Fuel_Properties!$B$3:$EI$3,0))/1000</f>
        <v>0</v>
      </c>
      <c r="FC42" s="53">
        <f>SUMPRODUCT(--(FC$9=Quarterly_kt!$B$9:FC$9),Quarterly_kt!$B42:FC42)*INDEX(Fuel_Properties!$B$3:$IV$14,MATCH("GCV_Jet/Kero",Fuel_Properties!$B$3:$B$14,0),MATCH(YEAR(FC$9),Fuel_Properties!$B$3:$EI$3,0))/1000</f>
        <v>0</v>
      </c>
      <c r="FD42" s="53">
        <f>SUMPRODUCT(--(FD$9=Quarterly_kt!$B$9:FD$9),Quarterly_kt!$B42:FD42)*INDEX(Fuel_Properties!$B$3:$IV$14,MATCH("GCV_Jet/Kero",Fuel_Properties!$B$3:$B$14,0),MATCH(YEAR(FD$9),Fuel_Properties!$B$3:$EI$3,0))/1000</f>
        <v>0</v>
      </c>
      <c r="FE42" s="53">
        <f>SUMPRODUCT(--(FE$9=Quarterly_kt!$B$9:FE$9),Quarterly_kt!$B42:FE42)*INDEX(Fuel_Properties!$B$3:$IV$14,MATCH("GCV_Jet/Kero",Fuel_Properties!$B$3:$B$14,0),MATCH(YEAR(FE$9),Fuel_Properties!$B$3:$EI$3,0))/1000</f>
        <v>0</v>
      </c>
      <c r="FF42" s="53">
        <f>SUMPRODUCT(--(FF$9=Quarterly_kt!$B$9:FF$9),Quarterly_kt!$B42:FF42)*INDEX(Fuel_Properties!$B$3:$IV$14,MATCH("GCV_Jet/Kero",Fuel_Properties!$B$3:$B$14,0),MATCH(YEAR(FF$9),Fuel_Properties!$B$3:$EI$3,0))/1000</f>
        <v>0</v>
      </c>
      <c r="FG42" s="53">
        <f>SUMPRODUCT(--(FG$9=Quarterly_kt!$B$9:FG$9),Quarterly_kt!$B42:FG42)*INDEX(Fuel_Properties!$B$3:$IV$14,MATCH("GCV_Jet/Kero",Fuel_Properties!$B$3:$B$14,0),MATCH(YEAR(FG$9),Fuel_Properties!$B$3:$EI$3,0))/1000</f>
        <v>0</v>
      </c>
      <c r="FH42" s="53">
        <f>SUMPRODUCT(--(FH$9=Quarterly_kt!$B$9:FH$9),Quarterly_kt!$B42:FH42)*INDEX(Fuel_Properties!$B$3:$IV$14,MATCH("GCV_Jet/Kero",Fuel_Properties!$B$3:$B$14,0),MATCH(YEAR(FH$9),Fuel_Properties!$B$3:$EI$3,0))/1000</f>
        <v>0</v>
      </c>
      <c r="FI42" s="53">
        <f>SUMPRODUCT(--(FI$9=Quarterly_kt!$B$9:FI$9),Quarterly_kt!$B42:FI42)*INDEX(Fuel_Properties!$B$3:$IV$14,MATCH("GCV_Jet/Kero",Fuel_Properties!$B$3:$B$14,0),MATCH(YEAR(FI$9),Fuel_Properties!$B$3:$EI$3,0))/1000</f>
        <v>0</v>
      </c>
      <c r="FJ42" s="53">
        <f>SUMPRODUCT(--(FJ$9=Quarterly_kt!$B$9:FJ$9),Quarterly_kt!$B42:FJ42)*INDEX(Fuel_Properties!$B$3:$IV$14,MATCH("GCV_Jet/Kero",Fuel_Properties!$B$3:$B$14,0),MATCH(YEAR(FJ$9),Fuel_Properties!$B$3:$EI$3,0))/1000</f>
        <v>0</v>
      </c>
      <c r="FK42" s="53">
        <f>SUMPRODUCT(--(FK$9=Quarterly_kt!$B$9:FK$9),Quarterly_kt!$B42:FK42)*INDEX(Fuel_Properties!$B$3:$IV$14,MATCH("GCV_Jet/Kero",Fuel_Properties!$B$3:$B$14,0),MATCH(YEAR(FK$9),Fuel_Properties!$B$3:$EI$3,0))/1000</f>
        <v>0</v>
      </c>
      <c r="FL42" s="53">
        <f>SUMPRODUCT(--(FL$9=Quarterly_kt!$B$9:FL$9),Quarterly_kt!$B42:FL42)*INDEX(Fuel_Properties!$B$3:$IV$14,MATCH("GCV_Jet/Kero",Fuel_Properties!$B$3:$B$14,0),MATCH(YEAR(FL$9),Fuel_Properties!$B$3:$EI$3,0))/1000</f>
        <v>0</v>
      </c>
      <c r="FM42" s="53">
        <f>SUMPRODUCT(--(FM$9=Quarterly_kt!$B$9:FN$9),Quarterly_kt!$B42:FN42)*INDEX(Fuel_Properties!$B$3:$IV$14,MATCH("GCV_Jet/Kero",Fuel_Properties!$B$3:$B$14,0),MATCH(YEAR(FM$9),Fuel_Properties!$B$3:$EI$3,0))/1000</f>
        <v>0</v>
      </c>
      <c r="FN42" s="53">
        <f>SUMPRODUCT(--(FN$9=Quarterly_kt!$B$9:FN$9),Quarterly_kt!$B42:FN42)*INDEX(Fuel_Properties!$B$3:$IV$14,MATCH("GCV_Jet/Kero",Fuel_Properties!$B$3:$B$14,0),MATCH(YEAR(FN$9),Fuel_Properties!$B$3:$EI$3,0))/1000</f>
        <v>0</v>
      </c>
      <c r="FO42" s="53">
        <f>SUMPRODUCT(--(FO$9=Quarterly_kt!$B$9:FO$9),Quarterly_kt!$B42:FO42)*INDEX(Fuel_Properties!$B$3:$IV$14,MATCH("GCV_Jet/Kero",Fuel_Properties!$B$3:$B$14,0),MATCH(YEAR(FO$9),Fuel_Properties!$B$3:$EI$3,0))/1000</f>
        <v>0</v>
      </c>
      <c r="FP42" s="53">
        <f>SUMPRODUCT(--(FP$9=Quarterly_kt!$B$9:FP$9),Quarterly_kt!$B42:FP42)*INDEX(Fuel_Properties!$B$3:$IV$14,MATCH("GCV_Jet/Kero",Fuel_Properties!$B$3:$B$14,0),MATCH(YEAR(FP$9),Fuel_Properties!$B$3:$EI$3,0))/1000</f>
        <v>0</v>
      </c>
      <c r="FQ42" s="53">
        <f>SUMPRODUCT(--(FQ$9=Quarterly_kt!$B$9:FQ$9),Quarterly_kt!$B42:FQ42)*INDEX(Fuel_Properties!$B$3:$IV$14,MATCH("GCV_Jet/Kero",Fuel_Properties!$B$3:$B$14,0),MATCH(YEAR(FQ$9),Fuel_Properties!$B$3:$EI$3,0))/1000</f>
        <v>0</v>
      </c>
      <c r="FR42" s="53">
        <f>SUMPRODUCT(--(FR$9=Quarterly_kt!$B$9:FR$9),Quarterly_kt!$B42:FR42)*INDEX(Fuel_Properties!$B$3:$IV$14,MATCH("GCV_Jet/Kero",Fuel_Properties!$B$3:$B$14,0),MATCH(YEAR(FR$9),Fuel_Properties!$B$3:$EI$3,0))/1000</f>
        <v>0</v>
      </c>
      <c r="FS42" s="53">
        <f>SUMPRODUCT(--(FS$9=Quarterly_kt!$B$9:FS$9),Quarterly_kt!$B42:FS42)*INDEX(Fuel_Properties!$B$3:$IV$14,MATCH("GCV_Jet/Kero",Fuel_Properties!$B$3:$B$14,0),MATCH(YEAR(FS$9),Fuel_Properties!$B$3:$EI$3,0))/1000</f>
        <v>0</v>
      </c>
      <c r="FT42" s="53">
        <f>SUMPRODUCT(--(FT$9=Quarterly_kt!$B$9:FT$9),Quarterly_kt!$B42:FT42)*INDEX(Fuel_Properties!$B$3:$IV$14,MATCH("GCV_Jet/Kero",Fuel_Properties!$B$3:$B$14,0),MATCH(YEAR(FT$9),Fuel_Properties!$B$3:$EI$3,0))/1000</f>
        <v>0</v>
      </c>
      <c r="FU42" s="53">
        <f>SUMPRODUCT(--(FU$9=Quarterly_kt!$B$9:FU$9),Quarterly_kt!$B42:FU42)*INDEX(Fuel_Properties!$B$3:$IV$14,MATCH("GCV_Jet/Kero",Fuel_Properties!$B$3:$B$14,0),MATCH(YEAR(FU$9),Fuel_Properties!$B$3:$EI$3,0))/1000</f>
        <v>3.4379382896994777E-2</v>
      </c>
      <c r="FV42" s="53">
        <f>SUMPRODUCT(--(FV$9=Quarterly_kt!$B$9:FV$9),Quarterly_kt!$B42:FV42)*INDEX(Fuel_Properties!$B$3:$IV$14,MATCH("GCV_Jet/Kero",Fuel_Properties!$B$3:$B$14,0),MATCH(YEAR(FV$9),Fuel_Properties!$B$3:$EI$3,0))/1000</f>
        <v>0</v>
      </c>
      <c r="FW42" s="18"/>
      <c r="FX42" s="117"/>
      <c r="FY42" s="18"/>
    </row>
    <row r="43" spans="1:181" ht="15" x14ac:dyDescent="0.25">
      <c r="A43" s="50" t="s">
        <v>44</v>
      </c>
      <c r="B43" s="53">
        <f>SUMPRODUCT(--(B$9=Quarterly_kt!$B$9:FC$9),Quarterly_kt!$B43:FC43)*INDEX(Fuel_Properties!$B$3:$IV$14,MATCH("GCV_AvGas",Fuel_Properties!$B$3:$B$14,0),MATCH(YEAR(B$9),Fuel_Properties!$B$3:$EI$3,0))/1000</f>
        <v>0</v>
      </c>
      <c r="C43" s="53">
        <f>SUMPRODUCT(--(C$9=Quarterly_kt!$B$9:FC$9),Quarterly_kt!$B43:FC43)*INDEX(Fuel_Properties!$B$3:$IV$14,MATCH("GCV_AvGas",Fuel_Properties!$B$3:$B$14,0),MATCH(YEAR(C$9),Fuel_Properties!$B$3:$EI$3,0))/1000</f>
        <v>0</v>
      </c>
      <c r="D43" s="53">
        <f>SUMPRODUCT(--(D$9=Quarterly_kt!$B$9:FC$9),Quarterly_kt!$B43:FC43)*INDEX(Fuel_Properties!$B$3:$IV$14,MATCH("GCV_AvGas",Fuel_Properties!$B$3:$B$14,0),MATCH(YEAR(D$9),Fuel_Properties!$B$3:$EI$3,0))/1000</f>
        <v>0</v>
      </c>
      <c r="E43" s="53">
        <f>SUMPRODUCT(--(E$9=Quarterly_kt!$B$9:FC$9),Quarterly_kt!$B43:FC43)*INDEX(Fuel_Properties!$B$3:$IV$14,MATCH("GCV_AvGas",Fuel_Properties!$B$3:$B$14,0),MATCH(YEAR(E$9),Fuel_Properties!$B$3:$EI$3,0))/1000</f>
        <v>0</v>
      </c>
      <c r="F43" s="53">
        <f>SUMPRODUCT(--(F$9=Quarterly_kt!$B$9:FC$9),Quarterly_kt!$B43:FC43)*INDEX(Fuel_Properties!$B$3:$IV$14,MATCH("GCV_AvGas",Fuel_Properties!$B$3:$B$14,0),MATCH(YEAR(F$9),Fuel_Properties!$B$3:$EI$3,0))/1000</f>
        <v>0</v>
      </c>
      <c r="G43" s="53">
        <f>SUMPRODUCT(--(G$9=Quarterly_kt!$B$9:FC$9),Quarterly_kt!$B43:FC43)*INDEX(Fuel_Properties!$B$3:$IV$14,MATCH("GCV_AvGas",Fuel_Properties!$B$3:$B$14,0),MATCH(YEAR(G$9),Fuel_Properties!$B$3:$EI$3,0))/1000</f>
        <v>0</v>
      </c>
      <c r="H43" s="53">
        <f>SUMPRODUCT(--(H$9=Quarterly_kt!$B$9:FC$9),Quarterly_kt!$B43:FC43)*INDEX(Fuel_Properties!$B$3:$IV$14,MATCH("GCV_AvGas",Fuel_Properties!$B$3:$B$14,0),MATCH(YEAR(H$9),Fuel_Properties!$B$3:$EI$3,0))/1000</f>
        <v>0</v>
      </c>
      <c r="I43" s="53">
        <f>SUMPRODUCT(--(I$9=Quarterly_kt!$B$9:FC$9),Quarterly_kt!$B43:FC43)*INDEX(Fuel_Properties!$B$3:$IV$14,MATCH("GCV_AvGas",Fuel_Properties!$B$3:$B$14,0),MATCH(YEAR(I$9),Fuel_Properties!$B$3:$EI$3,0))/1000</f>
        <v>0</v>
      </c>
      <c r="J43" s="53">
        <f>SUMPRODUCT(--(J$9=Quarterly_kt!$B$9:FC$9),Quarterly_kt!$B43:FC43)*INDEX(Fuel_Properties!$B$3:$IV$14,MATCH("GCV_AvGas",Fuel_Properties!$B$3:$B$14,0),MATCH(YEAR(J$9),Fuel_Properties!$B$3:$EI$3,0))/1000</f>
        <v>0</v>
      </c>
      <c r="K43" s="53">
        <f>SUMPRODUCT(--(K$9=Quarterly_kt!$B$9:FC$9),Quarterly_kt!$B43:FC43)*INDEX(Fuel_Properties!$B$3:$IV$14,MATCH("GCV_AvGas",Fuel_Properties!$B$3:$B$14,0),MATCH(YEAR(K$9),Fuel_Properties!$B$3:$EI$3,0))/1000</f>
        <v>0</v>
      </c>
      <c r="L43" s="53">
        <f>SUMPRODUCT(--(L$9=Quarterly_kt!$B$9:FC$9),Quarterly_kt!$B43:FC43)*INDEX(Fuel_Properties!$B$3:$IV$14,MATCH("GCV_AvGas",Fuel_Properties!$B$3:$B$14,0),MATCH(YEAR(L$9),Fuel_Properties!$B$3:$EI$3,0))/1000</f>
        <v>0</v>
      </c>
      <c r="M43" s="53">
        <f>SUMPRODUCT(--(M$9=Quarterly_kt!$B$9:FC$9),Quarterly_kt!$B43:FC43)*INDEX(Fuel_Properties!$B$3:$IV$14,MATCH("GCV_AvGas",Fuel_Properties!$B$3:$B$14,0),MATCH(YEAR(M$9),Fuel_Properties!$B$3:$EI$3,0))/1000</f>
        <v>0</v>
      </c>
      <c r="N43" s="53">
        <f>SUMPRODUCT(--(N$9=Quarterly_kt!$B$9:FC$9),Quarterly_kt!$B43:FC43)*INDEX(Fuel_Properties!$B$3:$IV$14,MATCH("GCV_AvGas",Fuel_Properties!$B$3:$B$14,0),MATCH(YEAR(N$9),Fuel_Properties!$B$3:$EI$3,0))/1000</f>
        <v>0</v>
      </c>
      <c r="O43" s="53">
        <f>SUMPRODUCT(--(O$9=Quarterly_kt!$B$9:FC$9),Quarterly_kt!$B43:FC43)*INDEX(Fuel_Properties!$B$3:$IV$14,MATCH("GCV_AvGas",Fuel_Properties!$B$3:$B$14,0),MATCH(YEAR(O$9),Fuel_Properties!$B$3:$EI$3,0))/1000</f>
        <v>0</v>
      </c>
      <c r="P43" s="53">
        <f>SUMPRODUCT(--(P$9=Quarterly_kt!$B$9:FC$9),Quarterly_kt!$B43:FC43)*INDEX(Fuel_Properties!$B$3:$IV$14,MATCH("GCV_AvGas",Fuel_Properties!$B$3:$B$14,0),MATCH(YEAR(P$9),Fuel_Properties!$B$3:$EI$3,0))/1000</f>
        <v>0</v>
      </c>
      <c r="Q43" s="53">
        <f>SUMPRODUCT(--(Q$9=Quarterly_kt!$B$9:FC$9),Quarterly_kt!$B43:FC43)*INDEX(Fuel_Properties!$B$3:$IV$14,MATCH("GCV_AvGas",Fuel_Properties!$B$3:$B$14,0),MATCH(YEAR(Q$9),Fuel_Properties!$B$3:$EI$3,0))/1000</f>
        <v>0</v>
      </c>
      <c r="R43" s="53">
        <f>SUMPRODUCT(--(R$9=Quarterly_kt!$B$9:FC$9),Quarterly_kt!$B43:FC43)*INDEX(Fuel_Properties!$B$3:$IV$14,MATCH("GCV_AvGas",Fuel_Properties!$B$3:$B$14,0),MATCH(YEAR(R$9),Fuel_Properties!$B$3:$EI$3,0))/1000</f>
        <v>0</v>
      </c>
      <c r="S43" s="53">
        <f>SUMPRODUCT(--(S$9=Quarterly_kt!$B$9:FC$9),Quarterly_kt!$B43:FC43)*INDEX(Fuel_Properties!$B$3:$IV$14,MATCH("GCV_AvGas",Fuel_Properties!$B$3:$B$14,0),MATCH(YEAR(S$9),Fuel_Properties!$B$3:$EI$3,0))/1000</f>
        <v>0</v>
      </c>
      <c r="T43" s="53">
        <f>SUMPRODUCT(--(T$9=Quarterly_kt!$B$9:FC$9),Quarterly_kt!$B43:FC43)*INDEX(Fuel_Properties!$B$3:$IV$14,MATCH("GCV_AvGas",Fuel_Properties!$B$3:$B$14,0),MATCH(YEAR(T$9),Fuel_Properties!$B$3:$EI$3,0))/1000</f>
        <v>0</v>
      </c>
      <c r="U43" s="53">
        <f>SUMPRODUCT(--(U$9=Quarterly_kt!$B$9:FC$9),Quarterly_kt!$B43:FC43)*INDEX(Fuel_Properties!$B$3:$IV$14,MATCH("GCV_AvGas",Fuel_Properties!$B$3:$B$14,0),MATCH(YEAR(U$9),Fuel_Properties!$B$3:$EI$3,0))/1000</f>
        <v>0</v>
      </c>
      <c r="V43" s="53">
        <f>SUMPRODUCT(--(V$9=Quarterly_kt!$B$9:FC$9),Quarterly_kt!$B43:FC43)*INDEX(Fuel_Properties!$B$3:$IV$14,MATCH("GCV_AvGas",Fuel_Properties!$B$3:$B$14,0),MATCH(YEAR(V$9),Fuel_Properties!$B$3:$EI$3,0))/1000</f>
        <v>0</v>
      </c>
      <c r="W43" s="53">
        <f>SUMPRODUCT(--(W$9=Quarterly_kt!$B$9:FC$9),Quarterly_kt!$B43:FC43)*INDEX(Fuel_Properties!$B$3:$IV$14,MATCH("GCV_AvGas",Fuel_Properties!$B$3:$B$14,0),MATCH(YEAR(W$9),Fuel_Properties!$B$3:$EI$3,0))/1000</f>
        <v>0</v>
      </c>
      <c r="X43" s="53">
        <f>SUMPRODUCT(--(X$9=Quarterly_kt!$B$9:FC$9),Quarterly_kt!$B43:FC43)*INDEX(Fuel_Properties!$B$3:$IV$14,MATCH("GCV_AvGas",Fuel_Properties!$B$3:$B$14,0),MATCH(YEAR(X$9),Fuel_Properties!$B$3:$EI$3,0))/1000</f>
        <v>0</v>
      </c>
      <c r="Y43" s="53">
        <f>SUMPRODUCT(--(Y$9=Quarterly_kt!$B$9:FC$9),Quarterly_kt!$B43:FC43)*INDEX(Fuel_Properties!$B$3:$IV$14,MATCH("GCV_AvGas",Fuel_Properties!$B$3:$B$14,0),MATCH(YEAR(Y$9),Fuel_Properties!$B$3:$EI$3,0))/1000</f>
        <v>0</v>
      </c>
      <c r="Z43" s="53">
        <f>SUMPRODUCT(--(Z$9=Quarterly_kt!$B$9:FC$9),Quarterly_kt!$B43:FC43)*INDEX(Fuel_Properties!$B$3:$IV$14,MATCH("GCV_AvGas",Fuel_Properties!$B$3:$B$14,0),MATCH(YEAR(Z$9),Fuel_Properties!$B$3:$EI$3,0))/1000</f>
        <v>0</v>
      </c>
      <c r="AA43" s="53">
        <f>SUMPRODUCT(--(AA$9=Quarterly_kt!$B$9:FC$9),Quarterly_kt!$B43:FC43)*INDEX(Fuel_Properties!$B$3:$IV$14,MATCH("GCV_AvGas",Fuel_Properties!$B$3:$B$14,0),MATCH(YEAR(AA$9),Fuel_Properties!$B$3:$EI$3,0))/1000</f>
        <v>0</v>
      </c>
      <c r="AB43" s="53">
        <f>SUMPRODUCT(--(AB$9=Quarterly_kt!$B$9:FC$9),Quarterly_kt!$B43:FC43)*INDEX(Fuel_Properties!$B$3:$IV$14,MATCH("GCV_AvGas",Fuel_Properties!$B$3:$B$14,0),MATCH(YEAR(AB$9),Fuel_Properties!$B$3:$EI$3,0))/1000</f>
        <v>0</v>
      </c>
      <c r="AC43" s="53">
        <f>SUMPRODUCT(--(AC$9=Quarterly_kt!$B$9:FC$9),Quarterly_kt!$B43:FC43)*INDEX(Fuel_Properties!$B$3:$IV$14,MATCH("GCV_AvGas",Fuel_Properties!$B$3:$B$14,0),MATCH(YEAR(AC$9),Fuel_Properties!$B$3:$EI$3,0))/1000</f>
        <v>0</v>
      </c>
      <c r="AD43" s="53">
        <f>SUMPRODUCT(--(AD$9=Quarterly_kt!$B$9:FC$9),Quarterly_kt!$B43:FC43)*INDEX(Fuel_Properties!$B$3:$IV$14,MATCH("GCV_AvGas",Fuel_Properties!$B$3:$B$14,0),MATCH(YEAR(AD$9),Fuel_Properties!$B$3:$EI$3,0))/1000</f>
        <v>0</v>
      </c>
      <c r="AE43" s="53">
        <f>SUMPRODUCT(--(AE$9=Quarterly_kt!$B$9:FC$9),Quarterly_kt!$B43:FC43)*INDEX(Fuel_Properties!$B$3:$IV$14,MATCH("GCV_AvGas",Fuel_Properties!$B$3:$B$14,0),MATCH(YEAR(AE$9),Fuel_Properties!$B$3:$EI$3,0))/1000</f>
        <v>0</v>
      </c>
      <c r="AF43" s="53">
        <f>SUMPRODUCT(--(AF$9=Quarterly_kt!$B$9:FC$9),Quarterly_kt!$B43:FC43)*INDEX(Fuel_Properties!$B$3:$IV$14,MATCH("GCV_AvGas",Fuel_Properties!$B$3:$B$14,0),MATCH(YEAR(AF$9),Fuel_Properties!$B$3:$EI$3,0))/1000</f>
        <v>0</v>
      </c>
      <c r="AG43" s="53">
        <f>SUMPRODUCT(--(AG$9=Quarterly_kt!$B$9:FC$9),Quarterly_kt!$B43:FC43)*INDEX(Fuel_Properties!$B$3:$IV$14,MATCH("GCV_AvGas",Fuel_Properties!$B$3:$B$14,0),MATCH(YEAR(AG$9),Fuel_Properties!$B$3:$EI$3,0))/1000</f>
        <v>0</v>
      </c>
      <c r="AH43" s="53">
        <f>SUMPRODUCT(--(AH$9=Quarterly_kt!$B$9:FC$9),Quarterly_kt!$B43:FC43)*INDEX(Fuel_Properties!$B$3:$IV$14,MATCH("GCV_AvGas",Fuel_Properties!$B$3:$B$14,0),MATCH(YEAR(AH$9),Fuel_Properties!$B$3:$EI$3,0))/1000</f>
        <v>0</v>
      </c>
      <c r="AI43" s="53">
        <f>SUMPRODUCT(--(AI$9=Quarterly_kt!$B$9:FC$9),Quarterly_kt!$B43:FC43)*INDEX(Fuel_Properties!$B$3:$IV$14,MATCH("GCV_AvGas",Fuel_Properties!$B$3:$B$14,0),MATCH(YEAR(AI$9),Fuel_Properties!$B$3:$EI$3,0))/1000</f>
        <v>0</v>
      </c>
      <c r="AJ43" s="53">
        <f>SUMPRODUCT(--(AJ$9=Quarterly_kt!$B$9:FC$9),Quarterly_kt!$B43:FC43)*INDEX(Fuel_Properties!$B$3:$IV$14,MATCH("GCV_AvGas",Fuel_Properties!$B$3:$B$14,0),MATCH(YEAR(AJ$9),Fuel_Properties!$B$3:$EI$3,0))/1000</f>
        <v>0</v>
      </c>
      <c r="AK43" s="53">
        <f>SUMPRODUCT(--(AK$9=Quarterly_kt!$B$9:FC$9),Quarterly_kt!$B43:FC43)*INDEX(Fuel_Properties!$B$3:$IV$14,MATCH("GCV_AvGas",Fuel_Properties!$B$3:$B$14,0),MATCH(YEAR(AK$9),Fuel_Properties!$B$3:$EI$3,0))/1000</f>
        <v>0</v>
      </c>
      <c r="AL43" s="53">
        <f>SUMPRODUCT(--(AL$9=Quarterly_kt!$B$9:FC$9),Quarterly_kt!$B43:FC43)*INDEX(Fuel_Properties!$B$3:$IV$14,MATCH("GCV_AvGas",Fuel_Properties!$B$3:$B$14,0),MATCH(YEAR(AL$9),Fuel_Properties!$B$3:$EI$3,0))/1000</f>
        <v>0</v>
      </c>
      <c r="AM43" s="53">
        <f>SUMPRODUCT(--(AM$9=Quarterly_kt!$B$9:FC$9),Quarterly_kt!$B43:FC43)*INDEX(Fuel_Properties!$B$3:$IV$14,MATCH("GCV_AvGas",Fuel_Properties!$B$3:$B$14,0),MATCH(YEAR(AM$9),Fuel_Properties!$B$3:$EI$3,0))/1000</f>
        <v>0</v>
      </c>
      <c r="AN43" s="53">
        <f>SUMPRODUCT(--(AN$9=Quarterly_kt!$B$9:FC$9),Quarterly_kt!$B43:FC43)*INDEX(Fuel_Properties!$B$3:$IV$14,MATCH("GCV_AvGas",Fuel_Properties!$B$3:$B$14,0),MATCH(YEAR(AN$9),Fuel_Properties!$B$3:$EI$3,0))/1000</f>
        <v>0</v>
      </c>
      <c r="AO43" s="53">
        <f>SUMPRODUCT(--(AO$9=Quarterly_kt!$B$9:FC$9),Quarterly_kt!$B43:FC43)*INDEX(Fuel_Properties!$B$3:$IV$14,MATCH("GCV_AvGas",Fuel_Properties!$B$3:$B$14,0),MATCH(YEAR(AO$9),Fuel_Properties!$B$3:$EI$3,0))/1000</f>
        <v>0</v>
      </c>
      <c r="AP43" s="53">
        <f>SUMPRODUCT(--(AP$9=Quarterly_kt!$B$9:FC$9),Quarterly_kt!$B43:FC43)*INDEX(Fuel_Properties!$B$3:$IV$14,MATCH("GCV_AvGas",Fuel_Properties!$B$3:$B$14,0),MATCH(YEAR(AP$9),Fuel_Properties!$B$3:$EI$3,0))/1000</f>
        <v>0</v>
      </c>
      <c r="AQ43" s="53">
        <f>SUMPRODUCT(--(AQ$9=Quarterly_kt!$B$9:FC$9),Quarterly_kt!$B43:FC43)*INDEX(Fuel_Properties!$B$3:$IV$14,MATCH("GCV_AvGas",Fuel_Properties!$B$3:$B$14,0),MATCH(YEAR(AQ$9),Fuel_Properties!$B$3:$EI$3,0))/1000</f>
        <v>0</v>
      </c>
      <c r="AR43" s="53">
        <f>SUMPRODUCT(--(AR$9=Quarterly_kt!$B$9:FC$9),Quarterly_kt!$B43:FC43)*INDEX(Fuel_Properties!$B$3:$IV$14,MATCH("GCV_AvGas",Fuel_Properties!$B$3:$B$14,0),MATCH(YEAR(AR$9),Fuel_Properties!$B$3:$EI$3,0))/1000</f>
        <v>0</v>
      </c>
      <c r="AS43" s="53">
        <f>SUMPRODUCT(--(AS$9=Quarterly_kt!$B$9:FC$9),Quarterly_kt!$B43:FC43)*INDEX(Fuel_Properties!$B$3:$IV$14,MATCH("GCV_AvGas",Fuel_Properties!$B$3:$B$14,0),MATCH(YEAR(AS$9),Fuel_Properties!$B$3:$EI$3,0))/1000</f>
        <v>0</v>
      </c>
      <c r="AT43" s="53">
        <f>SUMPRODUCT(--(AT$9=Quarterly_kt!$B$9:FC$9),Quarterly_kt!$B43:FC43)*INDEX(Fuel_Properties!$B$3:$IV$14,MATCH("GCV_AvGas",Fuel_Properties!$B$3:$B$14,0),MATCH(YEAR(AT$9),Fuel_Properties!$B$3:$EI$3,0))/1000</f>
        <v>0</v>
      </c>
      <c r="AU43" s="53">
        <f>SUMPRODUCT(--(AU$9=Quarterly_kt!$B$9:FC$9),Quarterly_kt!$B43:FC43)*INDEX(Fuel_Properties!$B$3:$IV$14,MATCH("GCV_AvGas",Fuel_Properties!$B$3:$B$14,0),MATCH(YEAR(AU$9),Fuel_Properties!$B$3:$EI$3,0))/1000</f>
        <v>0</v>
      </c>
      <c r="AV43" s="53">
        <f>SUMPRODUCT(--(AV$9=Quarterly_kt!$B$9:FC$9),Quarterly_kt!$B43:FC43)*INDEX(Fuel_Properties!$B$3:$IV$14,MATCH("GCV_AvGas",Fuel_Properties!$B$3:$B$14,0),MATCH(YEAR(AV$9),Fuel_Properties!$B$3:$EI$3,0))/1000</f>
        <v>0</v>
      </c>
      <c r="AW43" s="53">
        <f>SUMPRODUCT(--(AW$9=Quarterly_kt!$B$9:FC$9),Quarterly_kt!$B43:FC43)*INDEX(Fuel_Properties!$B$3:$IV$14,MATCH("GCV_AvGas",Fuel_Properties!$B$3:$B$14,0),MATCH(YEAR(AW$9),Fuel_Properties!$B$3:$EI$3,0))/1000</f>
        <v>0</v>
      </c>
      <c r="AX43" s="53">
        <f>SUMPRODUCT(--(AX$9=Quarterly_kt!$B$9:FC$9),Quarterly_kt!$B43:FC43)*INDEX(Fuel_Properties!$B$3:$IV$14,MATCH("GCV_AvGas",Fuel_Properties!$B$3:$B$14,0),MATCH(YEAR(AX$9),Fuel_Properties!$B$3:$EI$3,0))/1000</f>
        <v>0</v>
      </c>
      <c r="AY43" s="53">
        <f>SUMPRODUCT(--(AY$9=Quarterly_kt!$B$9:FC$9),Quarterly_kt!$B43:FC43)*INDEX(Fuel_Properties!$B$3:$IV$14,MATCH("GCV_AvGas",Fuel_Properties!$B$3:$B$14,0),MATCH(YEAR(AY$9),Fuel_Properties!$B$3:$EI$3,0))/1000</f>
        <v>0</v>
      </c>
      <c r="AZ43" s="53">
        <f>SUMPRODUCT(--(AZ$9=Quarterly_kt!$B$9:FC$9),Quarterly_kt!$B43:FC43)*INDEX(Fuel_Properties!$B$3:$IV$14,MATCH("GCV_AvGas",Fuel_Properties!$B$3:$B$14,0),MATCH(YEAR(AZ$9),Fuel_Properties!$B$3:$EI$3,0))/1000</f>
        <v>0</v>
      </c>
      <c r="BA43" s="53">
        <f>SUMPRODUCT(--(BA$9=Quarterly_kt!$B$9:FC$9),Quarterly_kt!$B43:FC43)*INDEX(Fuel_Properties!$B$3:$IV$14,MATCH("GCV_AvGas",Fuel_Properties!$B$3:$B$14,0),MATCH(YEAR(BA$9),Fuel_Properties!$B$3:$EI$3,0))/1000</f>
        <v>0</v>
      </c>
      <c r="BB43" s="53">
        <f>SUMPRODUCT(--(BB$9=Quarterly_kt!$B$9:FC$9),Quarterly_kt!$B43:FC43)*INDEX(Fuel_Properties!$B$3:$IV$14,MATCH("GCV_AvGas",Fuel_Properties!$B$3:$B$14,0),MATCH(YEAR(BB$9),Fuel_Properties!$B$3:$EI$3,0))/1000</f>
        <v>0</v>
      </c>
      <c r="BC43" s="53">
        <f>SUMPRODUCT(--(BC$9=Quarterly_kt!$B$9:FC$9),Quarterly_kt!$B43:FC43)*INDEX(Fuel_Properties!$B$3:$IV$14,MATCH("GCV_AvGas",Fuel_Properties!$B$3:$B$14,0),MATCH(YEAR(BC$9),Fuel_Properties!$B$3:$EI$3,0))/1000</f>
        <v>0</v>
      </c>
      <c r="BD43" s="53">
        <f>SUMPRODUCT(--(BD$9=Quarterly_kt!$B$9:FC$9),Quarterly_kt!$B43:FC43)*INDEX(Fuel_Properties!$B$3:$IV$14,MATCH("GCV_AvGas",Fuel_Properties!$B$3:$B$14,0),MATCH(YEAR(BD$9),Fuel_Properties!$B$3:$EI$3,0))/1000</f>
        <v>0</v>
      </c>
      <c r="BE43" s="53">
        <f>SUMPRODUCT(--(BE$9=Quarterly_kt!$B$9:FC$9),Quarterly_kt!$B43:FC43)*INDEX(Fuel_Properties!$B$3:$IV$14,MATCH("GCV_AvGas",Fuel_Properties!$B$3:$B$14,0),MATCH(YEAR(BE$9),Fuel_Properties!$B$3:$EI$3,0))/1000</f>
        <v>0</v>
      </c>
      <c r="BF43" s="53">
        <f>SUMPRODUCT(--(BF$9=Quarterly_kt!$B$9:FC$9),Quarterly_kt!$B43:FC43)*INDEX(Fuel_Properties!$B$3:$IV$14,MATCH("GCV_AvGas",Fuel_Properties!$B$3:$B$14,0),MATCH(YEAR(BF$9),Fuel_Properties!$B$3:$EI$3,0))/1000</f>
        <v>0</v>
      </c>
      <c r="BG43" s="53">
        <f>SUMPRODUCT(--(BG$9=Quarterly_kt!$B$9:FC$9),Quarterly_kt!$B43:FC43)*INDEX(Fuel_Properties!$B$3:$IV$14,MATCH("GCV_AvGas",Fuel_Properties!$B$3:$B$14,0),MATCH(YEAR(BG$9),Fuel_Properties!$B$3:$EI$3,0))/1000</f>
        <v>0</v>
      </c>
      <c r="BH43" s="53">
        <f>SUMPRODUCT(--(BH$9=Quarterly_kt!$B$9:FC$9),Quarterly_kt!$B43:FC43)*INDEX(Fuel_Properties!$B$3:$IV$14,MATCH("GCV_AvGas",Fuel_Properties!$B$3:$B$14,0),MATCH(YEAR(BH$9),Fuel_Properties!$B$3:$EI$3,0))/1000</f>
        <v>0</v>
      </c>
      <c r="BI43" s="53">
        <f>SUMPRODUCT(--(BI$9=Quarterly_kt!$B$9:FC$9),Quarterly_kt!$B43:FC43)*INDEX(Fuel_Properties!$B$3:$IV$14,MATCH("GCV_AvGas",Fuel_Properties!$B$3:$B$14,0),MATCH(YEAR(BI$9),Fuel_Properties!$B$3:$EI$3,0))/1000</f>
        <v>0</v>
      </c>
      <c r="BJ43" s="53">
        <f>SUMPRODUCT(--(BJ$9=Quarterly_kt!$B$9:FC$9),Quarterly_kt!$B43:FC43)*INDEX(Fuel_Properties!$B$3:$IV$14,MATCH("GCV_AvGas",Fuel_Properties!$B$3:$B$14,0),MATCH(YEAR(BJ$9),Fuel_Properties!$B$3:$EI$3,0))/1000</f>
        <v>0</v>
      </c>
      <c r="BK43" s="53">
        <f>SUMPRODUCT(--(BK$9=Quarterly_kt!$B$9:FC$9),Quarterly_kt!$B43:FC43)*INDEX(Fuel_Properties!$B$3:$IV$14,MATCH("GCV_AvGas",Fuel_Properties!$B$3:$B$14,0),MATCH(YEAR(BK$9),Fuel_Properties!$B$3:$EI$3,0))/1000</f>
        <v>0</v>
      </c>
      <c r="BL43" s="53">
        <f>SUMPRODUCT(--(BL$9=Quarterly_kt!$B$9:FC$9),Quarterly_kt!$B43:FC43)*INDEX(Fuel_Properties!$B$3:$IV$14,MATCH("GCV_AvGas",Fuel_Properties!$B$3:$B$14,0),MATCH(YEAR(BL$9),Fuel_Properties!$B$3:$EI$3,0))/1000</f>
        <v>0</v>
      </c>
      <c r="BM43" s="53">
        <f>SUMPRODUCT(--(BM$9=Quarterly_kt!$B$9:FC$9),Quarterly_kt!$B43:FC43)*INDEX(Fuel_Properties!$B$3:$IV$14,MATCH("GCV_AvGas",Fuel_Properties!$B$3:$B$14,0),MATCH(YEAR(BM$9),Fuel_Properties!$B$3:$EI$3,0))/1000</f>
        <v>0</v>
      </c>
      <c r="BN43" s="53">
        <f>SUMPRODUCT(--(BN$9=Quarterly_kt!$B$9:FC$9),Quarterly_kt!$B43:FC43)*INDEX(Fuel_Properties!$B$3:$IV$14,MATCH("GCV_AvGas",Fuel_Properties!$B$3:$B$14,0),MATCH(YEAR(BN$9),Fuel_Properties!$B$3:$EI$3,0))/1000</f>
        <v>0</v>
      </c>
      <c r="BO43" s="53">
        <f>SUMPRODUCT(--(BO$9=Quarterly_kt!$B$9:FC$9),Quarterly_kt!$B43:FC43)*INDEX(Fuel_Properties!$B$3:$IV$14,MATCH("GCV_AvGas",Fuel_Properties!$B$3:$B$14,0),MATCH(YEAR(BO$9),Fuel_Properties!$B$3:$EI$3,0))/1000</f>
        <v>0</v>
      </c>
      <c r="BP43" s="53">
        <f>SUMPRODUCT(--(BP$9=Quarterly_kt!$B$9:FC$9),Quarterly_kt!$B43:FC43)*INDEX(Fuel_Properties!$B$3:$IV$14,MATCH("GCV_AvGas",Fuel_Properties!$B$3:$B$14,0),MATCH(YEAR(BP$9),Fuel_Properties!$B$3:$EI$3,0))/1000</f>
        <v>0</v>
      </c>
      <c r="BQ43" s="53">
        <f>SUMPRODUCT(--(BQ$9=Quarterly_kt!$B$9:FC$9),Quarterly_kt!$B43:FC43)*INDEX(Fuel_Properties!$B$3:$IV$14,MATCH("GCV_AvGas",Fuel_Properties!$B$3:$B$14,0),MATCH(YEAR(BQ$9),Fuel_Properties!$B$3:$EI$3,0))/1000</f>
        <v>0</v>
      </c>
      <c r="BR43" s="53">
        <f>SUMPRODUCT(--(BR$9=Quarterly_kt!$B$9:FC$9),Quarterly_kt!$B43:FC43)*INDEX(Fuel_Properties!$B$3:$IV$14,MATCH("GCV_AvGas",Fuel_Properties!$B$3:$B$14,0),MATCH(YEAR(BR$9),Fuel_Properties!$B$3:$EI$3,0))/1000</f>
        <v>0</v>
      </c>
      <c r="BS43" s="53">
        <f>SUMPRODUCT(--(BS$9=Quarterly_kt!$B$9:FC$9),Quarterly_kt!$B43:FC43)*INDEX(Fuel_Properties!$B$3:$IV$14,MATCH("GCV_AvGas",Fuel_Properties!$B$3:$B$14,0),MATCH(YEAR(BS$9),Fuel_Properties!$B$3:$EI$3,0))/1000</f>
        <v>0</v>
      </c>
      <c r="BT43" s="53">
        <f>SUMPRODUCT(--(BT$9=Quarterly_kt!$B$9:FC$9),Quarterly_kt!$B43:FC43)*INDEX(Fuel_Properties!$B$3:$IV$14,MATCH("GCV_AvGas",Fuel_Properties!$B$3:$B$14,0),MATCH(YEAR(BT$9),Fuel_Properties!$B$3:$EI$3,0))/1000</f>
        <v>0</v>
      </c>
      <c r="BU43" s="53">
        <f>SUMPRODUCT(--(BU$9=Quarterly_kt!$B$9:FC$9),Quarterly_kt!$B43:FC43)*INDEX(Fuel_Properties!$B$3:$IV$14,MATCH("GCV_AvGas",Fuel_Properties!$B$3:$B$14,0),MATCH(YEAR(BU$9),Fuel_Properties!$B$3:$EI$3,0))/1000</f>
        <v>0</v>
      </c>
      <c r="BV43" s="53">
        <f>SUMPRODUCT(--(BV$9=Quarterly_kt!$B$9:FC$9),Quarterly_kt!$B43:FC43)*INDEX(Fuel_Properties!$B$3:$IV$14,MATCH("GCV_AvGas",Fuel_Properties!$B$3:$B$14,0),MATCH(YEAR(BV$9),Fuel_Properties!$B$3:$EI$3,0))/1000</f>
        <v>0</v>
      </c>
      <c r="BW43" s="53">
        <f>SUMPRODUCT(--(BW$9=Quarterly_kt!$B$9:FC$9),Quarterly_kt!$B43:FC43)*INDEX(Fuel_Properties!$B$3:$IV$14,MATCH("GCV_AvGas",Fuel_Properties!$B$3:$B$14,0),MATCH(YEAR(BW$9),Fuel_Properties!$B$3:$EI$3,0))/1000</f>
        <v>0</v>
      </c>
      <c r="BX43" s="53">
        <f>SUMPRODUCT(--(BX$9=Quarterly_kt!$B$9:FC$9),Quarterly_kt!$B43:FC43)*INDEX(Fuel_Properties!$B$3:$IV$14,MATCH("GCV_AvGas",Fuel_Properties!$B$3:$B$14,0),MATCH(YEAR(BX$9),Fuel_Properties!$B$3:$EI$3,0))/1000</f>
        <v>0</v>
      </c>
      <c r="BY43" s="53">
        <f>SUMPRODUCT(--(BY$9=Quarterly_kt!$B$9:FC$9),Quarterly_kt!$B43:FC43)*INDEX(Fuel_Properties!$B$3:$IV$14,MATCH("GCV_AvGas",Fuel_Properties!$B$3:$B$14,0),MATCH(YEAR(BY$9),Fuel_Properties!$B$3:$EI$3,0))/1000</f>
        <v>0</v>
      </c>
      <c r="BZ43" s="53">
        <f>SUMPRODUCT(--(BZ$9=Quarterly_kt!$B$9:FC$9),Quarterly_kt!$B43:FC43)*INDEX(Fuel_Properties!$B$3:$IV$14,MATCH("GCV_AvGas",Fuel_Properties!$B$3:$B$14,0),MATCH(YEAR(BZ$9),Fuel_Properties!$B$3:$EI$3,0))/1000</f>
        <v>0</v>
      </c>
      <c r="CA43" s="53">
        <f>SUMPRODUCT(--(CA$9=Quarterly_kt!$B$9:FC$9),Quarterly_kt!$B43:FC43)*INDEX(Fuel_Properties!$B$3:$IV$14,MATCH("GCV_AvGas",Fuel_Properties!$B$3:$B$14,0),MATCH(YEAR(CA$9),Fuel_Properties!$B$3:$EI$3,0))/1000</f>
        <v>0</v>
      </c>
      <c r="CB43" s="53">
        <f>SUMPRODUCT(--(CB$9=Quarterly_kt!$B$9:FC$9),Quarterly_kt!$B43:FC43)*INDEX(Fuel_Properties!$B$3:$IV$14,MATCH("GCV_AvGas",Fuel_Properties!$B$3:$B$14,0),MATCH(YEAR(CB$9),Fuel_Properties!$B$3:$EI$3,0))/1000</f>
        <v>0</v>
      </c>
      <c r="CC43" s="53">
        <f>SUMPRODUCT(--(CC$9=Quarterly_kt!$B$9:FC$9),Quarterly_kt!$B43:FC43)*INDEX(Fuel_Properties!$B$3:$IV$14,MATCH("GCV_AvGas",Fuel_Properties!$B$3:$B$14,0),MATCH(YEAR(CC$9),Fuel_Properties!$B$3:$EI$3,0))/1000</f>
        <v>0</v>
      </c>
      <c r="CD43" s="53">
        <f>SUMPRODUCT(--(CD$9=Quarterly_kt!$B$9:FC$9),Quarterly_kt!$B43:FC43)*INDEX(Fuel_Properties!$B$3:$IV$14,MATCH("GCV_AvGas",Fuel_Properties!$B$3:$B$14,0),MATCH(YEAR(CD$9),Fuel_Properties!$B$3:$EI$3,0))/1000</f>
        <v>0</v>
      </c>
      <c r="CE43" s="53">
        <f>SUMPRODUCT(--(CE$9=Quarterly_kt!$B$9:FC$9),Quarterly_kt!$B43:FC43)*INDEX(Fuel_Properties!$B$3:$IV$14,MATCH("GCV_AvGas",Fuel_Properties!$B$3:$B$14,0),MATCH(YEAR(CE$9),Fuel_Properties!$B$3:$EI$3,0))/1000</f>
        <v>0</v>
      </c>
      <c r="CF43" s="53">
        <f>SUMPRODUCT(--(CF$9=Quarterly_kt!$B$9:FC$9),Quarterly_kt!$B43:FC43)*INDEX(Fuel_Properties!$B$3:$IV$14,MATCH("GCV_AvGas",Fuel_Properties!$B$3:$B$14,0),MATCH(YEAR(CF$9),Fuel_Properties!$B$3:$EI$3,0))/1000</f>
        <v>0</v>
      </c>
      <c r="CG43" s="53">
        <f>SUMPRODUCT(--(CG$9=Quarterly_kt!$B$9:FC$9),Quarterly_kt!$B43:FC43)*INDEX(Fuel_Properties!$B$3:$IV$14,MATCH("GCV_AvGas",Fuel_Properties!$B$3:$B$14,0),MATCH(YEAR(CG$9),Fuel_Properties!$B$3:$EI$3,0))/1000</f>
        <v>0</v>
      </c>
      <c r="CH43" s="53">
        <f>SUMPRODUCT(--(CH$9=Quarterly_kt!$B$9:FC$9),Quarterly_kt!$B43:FC43)*INDEX(Fuel_Properties!$B$3:$IV$14,MATCH("GCV_AvGas",Fuel_Properties!$B$3:$B$14,0),MATCH(YEAR(CH$9),Fuel_Properties!$B$3:$EI$3,0))/1000</f>
        <v>0</v>
      </c>
      <c r="CI43" s="53">
        <f>SUMPRODUCT(--(CI$9=Quarterly_kt!$B$9:FC$9),Quarterly_kt!$B43:FC43)*INDEX(Fuel_Properties!$B$3:$IV$14,MATCH("GCV_AvGas",Fuel_Properties!$B$3:$B$14,0),MATCH(YEAR(CI$9),Fuel_Properties!$B$3:$EI$3,0))/1000</f>
        <v>0</v>
      </c>
      <c r="CJ43" s="53">
        <f>SUMPRODUCT(--(CJ$9=Quarterly_kt!$B$9:FC$9),Quarterly_kt!$B43:FC43)*INDEX(Fuel_Properties!$B$3:$IV$14,MATCH("GCV_AvGas",Fuel_Properties!$B$3:$B$14,0),MATCH(YEAR(CJ$9),Fuel_Properties!$B$3:$EI$3,0))/1000</f>
        <v>0</v>
      </c>
      <c r="CK43" s="53">
        <f>SUMPRODUCT(--(CK$9=Quarterly_kt!$B$9:FC$9),Quarterly_kt!$B43:FC43)*INDEX(Fuel_Properties!$B$3:$IV$14,MATCH("GCV_AvGas",Fuel_Properties!$B$3:$B$14,0),MATCH(YEAR(CK$9),Fuel_Properties!$B$3:$EI$3,0))/1000</f>
        <v>0</v>
      </c>
      <c r="CL43" s="53">
        <f>SUMPRODUCT(--(CL$9=Quarterly_kt!$B$9:FC$9),Quarterly_kt!$B43:FC43)*INDEX(Fuel_Properties!$B$3:$IV$14,MATCH("GCV_AvGas",Fuel_Properties!$B$3:$B$14,0),MATCH(YEAR(CL$9),Fuel_Properties!$B$3:$EI$3,0))/1000</f>
        <v>0</v>
      </c>
      <c r="CM43" s="53">
        <f>SUMPRODUCT(--(CM$9=Quarterly_kt!$B$9:FC$9),Quarterly_kt!$B43:FC43)*INDEX(Fuel_Properties!$B$3:$IV$14,MATCH("GCV_AvGas",Fuel_Properties!$B$3:$B$14,0),MATCH(YEAR(CM$9),Fuel_Properties!$B$3:$EI$3,0))/1000</f>
        <v>0</v>
      </c>
      <c r="CN43" s="53">
        <f>SUMPRODUCT(--(CN$9=Quarterly_kt!$B$9:FC$9),Quarterly_kt!$B43:FC43)*INDEX(Fuel_Properties!$B$3:$IV$14,MATCH("GCV_AvGas",Fuel_Properties!$B$3:$B$14,0),MATCH(YEAR(CN$9),Fuel_Properties!$B$3:$EI$3,0))/1000</f>
        <v>0</v>
      </c>
      <c r="CO43" s="53">
        <f>SUMPRODUCT(--(CO$9=Quarterly_kt!$B$9:FC$9),Quarterly_kt!$B43:FC43)*INDEX(Fuel_Properties!$B$3:$IV$14,MATCH("GCV_AvGas",Fuel_Properties!$B$3:$B$14,0),MATCH(YEAR(CO$9),Fuel_Properties!$B$3:$EI$3,0))/1000</f>
        <v>0</v>
      </c>
      <c r="CP43" s="53">
        <f>SUMPRODUCT(--(CP$9=Quarterly_kt!$B$9:FC$9),Quarterly_kt!$B43:FC43)*INDEX(Fuel_Properties!$B$3:$IV$14,MATCH("GCV_AvGas",Fuel_Properties!$B$3:$B$14,0),MATCH(YEAR(CP$9),Fuel_Properties!$B$3:$EI$3,0))/1000</f>
        <v>0</v>
      </c>
      <c r="CQ43" s="53">
        <f>SUMPRODUCT(--(CQ$9=Quarterly_kt!$B$9:FC$9),Quarterly_kt!$B43:FC43)*INDEX(Fuel_Properties!$B$3:$IV$14,MATCH("GCV_AvGas",Fuel_Properties!$B$3:$B$14,0),MATCH(YEAR(CQ$9),Fuel_Properties!$B$3:$EI$3,0))/1000</f>
        <v>0</v>
      </c>
      <c r="CR43" s="53">
        <f>SUMPRODUCT(--(CR$9=Quarterly_kt!$B$9:FC$9),Quarterly_kt!$B43:FC43)*INDEX(Fuel_Properties!$B$3:$IV$14,MATCH("GCV_AvGas",Fuel_Properties!$B$3:$B$14,0),MATCH(YEAR(CR$9),Fuel_Properties!$B$3:$EI$3,0))/1000</f>
        <v>0</v>
      </c>
      <c r="CS43" s="53">
        <f>SUMPRODUCT(--(CS$9=Quarterly_kt!$B$9:FC$9),Quarterly_kt!$B43:FC43)*INDEX(Fuel_Properties!$B$3:$IV$14,MATCH("GCV_AvGas",Fuel_Properties!$B$3:$B$14,0),MATCH(YEAR(CS$9),Fuel_Properties!$B$3:$EI$3,0))/1000</f>
        <v>0</v>
      </c>
      <c r="CT43" s="53">
        <f>SUMPRODUCT(--(CT$9=Quarterly_kt!$B$9:FC$9),Quarterly_kt!$B43:FC43)*INDEX(Fuel_Properties!$B$3:$IV$14,MATCH("GCV_AvGas",Fuel_Properties!$B$3:$B$14,0),MATCH(YEAR(CT$9),Fuel_Properties!$B$3:$EI$3,0))/1000</f>
        <v>0</v>
      </c>
      <c r="CU43" s="53">
        <f>SUMPRODUCT(--(CU$9=Quarterly_kt!$B$9:FC$9),Quarterly_kt!$B43:FC43)*INDEX(Fuel_Properties!$B$3:$IV$14,MATCH("GCV_AvGas",Fuel_Properties!$B$3:$B$14,0),MATCH(YEAR(CU$9),Fuel_Properties!$B$3:$EI$3,0))/1000</f>
        <v>0</v>
      </c>
      <c r="CV43" s="53">
        <f>SUMPRODUCT(--(CV$9=Quarterly_kt!$B$9:FC$9),Quarterly_kt!$B43:FC43)*INDEX(Fuel_Properties!$B$3:$IV$14,MATCH("GCV_AvGas",Fuel_Properties!$B$3:$B$14,0),MATCH(YEAR(CV$9),Fuel_Properties!$B$3:$EI$3,0))/1000</f>
        <v>0</v>
      </c>
      <c r="CW43" s="53">
        <f>SUMPRODUCT(--(CW$9=Quarterly_kt!$B$9:FC$9),Quarterly_kt!$B43:FC43)*INDEX(Fuel_Properties!$B$3:$IV$14,MATCH("GCV_AvGas",Fuel_Properties!$B$3:$B$14,0),MATCH(YEAR(CW$9),Fuel_Properties!$B$3:$EI$3,0))/1000</f>
        <v>0</v>
      </c>
      <c r="CX43" s="53">
        <f>SUMPRODUCT(--(CX$9=Quarterly_kt!$B$9:FC$9),Quarterly_kt!$B43:FC43)*INDEX(Fuel_Properties!$B$3:$IV$14,MATCH("GCV_AvGas",Fuel_Properties!$B$3:$B$14,0),MATCH(YEAR(CX$9),Fuel_Properties!$B$3:$EI$3,0))/1000</f>
        <v>0</v>
      </c>
      <c r="CY43" s="53">
        <f>SUMPRODUCT(--(CY$9=Quarterly_kt!$B$9:FC$9),Quarterly_kt!$B43:FC43)*INDEX(Fuel_Properties!$B$3:$IV$14,MATCH("GCV_AvGas",Fuel_Properties!$B$3:$B$14,0),MATCH(YEAR(CY$9),Fuel_Properties!$B$3:$EI$3,0))/1000</f>
        <v>0</v>
      </c>
      <c r="CZ43" s="53">
        <f>SUMPRODUCT(--(CZ$9=Quarterly_kt!$B$9:FC$9),Quarterly_kt!$B43:FC43)*INDEX(Fuel_Properties!$B$3:$IV$14,MATCH("GCV_AvGas",Fuel_Properties!$B$3:$B$14,0),MATCH(YEAR(CZ$9),Fuel_Properties!$B$3:$EI$3,0))/1000</f>
        <v>0</v>
      </c>
      <c r="DA43" s="53">
        <f>SUMPRODUCT(--(DA$9=Quarterly_kt!$B$9:FC$9),Quarterly_kt!$B43:FC43)*INDEX(Fuel_Properties!$B$3:$IV$14,MATCH("GCV_AvGas",Fuel_Properties!$B$3:$B$14,0),MATCH(YEAR(DA$9),Fuel_Properties!$B$3:$EI$3,0))/1000</f>
        <v>0</v>
      </c>
      <c r="DB43" s="53">
        <f>SUMPRODUCT(--(DB$9=Quarterly_kt!$B$9:FC$9),Quarterly_kt!$B43:FC43)*INDEX(Fuel_Properties!$B$3:$IV$14,MATCH("GCV_AvGas",Fuel_Properties!$B$3:$B$14,0),MATCH(YEAR(DB$9),Fuel_Properties!$B$3:$EI$3,0))/1000</f>
        <v>0</v>
      </c>
      <c r="DC43" s="53">
        <f>SUMPRODUCT(--(DC$9=Quarterly_kt!$B$9:FC$9),Quarterly_kt!$B43:FC43)*INDEX(Fuel_Properties!$B$3:$IV$14,MATCH("GCV_AvGas",Fuel_Properties!$B$3:$B$14,0),MATCH(YEAR(DC$9),Fuel_Properties!$B$3:$EI$3,0))/1000</f>
        <v>0</v>
      </c>
      <c r="DD43" s="53">
        <f>SUMPRODUCT(--(DD$9=Quarterly_kt!$B$9:FC$9),Quarterly_kt!$B43:FC43)*INDEX(Fuel_Properties!$B$3:$IV$14,MATCH("GCV_AvGas",Fuel_Properties!$B$3:$B$14,0),MATCH(YEAR(DD$9),Fuel_Properties!$B$3:$EI$3,0))/1000</f>
        <v>0</v>
      </c>
      <c r="DE43" s="53">
        <f>SUMPRODUCT(--(DE$9=Quarterly_kt!$B$9:FC$9),Quarterly_kt!$B43:FC43)*INDEX(Fuel_Properties!$B$3:$IV$14,MATCH("GCV_AvGas",Fuel_Properties!$B$3:$B$14,0),MATCH(YEAR(DE$9),Fuel_Properties!$B$3:$EI$3,0))/1000</f>
        <v>0</v>
      </c>
      <c r="DF43" s="53">
        <f>SUMPRODUCT(--(DF$9=Quarterly_kt!$B$9:FC$9),Quarterly_kt!$B43:FC43)*INDEX(Fuel_Properties!$B$3:$IV$14,MATCH("GCV_AvGas",Fuel_Properties!$B$3:$B$14,0),MATCH(YEAR(DF$9),Fuel_Properties!$B$3:$EI$3,0))/1000</f>
        <v>0</v>
      </c>
      <c r="DG43" s="53">
        <f>SUMPRODUCT(--(DG$9=Quarterly_kt!$B$9:FC$9),Quarterly_kt!$B43:FC43)*INDEX(Fuel_Properties!$B$3:$IV$14,MATCH("GCV_AvGas",Fuel_Properties!$B$3:$B$14,0),MATCH(YEAR(DG$9),Fuel_Properties!$B$3:$EI$3,0))/1000</f>
        <v>0</v>
      </c>
      <c r="DH43" s="53">
        <f>SUMPRODUCT(--(DH$9=Quarterly_kt!$B$9:FC$9),Quarterly_kt!$B43:FC43)*INDEX(Fuel_Properties!$B$3:$IV$14,MATCH("GCV_AvGas",Fuel_Properties!$B$3:$B$14,0),MATCH(YEAR(DH$9),Fuel_Properties!$B$3:$EI$3,0))/1000</f>
        <v>0</v>
      </c>
      <c r="DI43" s="53">
        <f>SUMPRODUCT(--(DI$9=Quarterly_kt!$B$9:FC$9),Quarterly_kt!$B43:FC43)*INDEX(Fuel_Properties!$B$3:$IV$14,MATCH("GCV_AvGas",Fuel_Properties!$B$3:$B$14,0),MATCH(YEAR(DI$9),Fuel_Properties!$B$3:$EI$3,0))/1000</f>
        <v>0</v>
      </c>
      <c r="DJ43" s="53">
        <f>SUMPRODUCT(--(DJ$9=Quarterly_kt!$B$9:FC$9),Quarterly_kt!$B43:FC43)*INDEX(Fuel_Properties!$B$3:$IV$14,MATCH("GCV_AvGas",Fuel_Properties!$B$3:$B$14,0),MATCH(YEAR(DJ$9),Fuel_Properties!$B$3:$EI$3,0))/1000</f>
        <v>0</v>
      </c>
      <c r="DK43" s="53">
        <f>SUMPRODUCT(--(DK$9=Quarterly_kt!$B$9:FC$9),Quarterly_kt!$B43:FC43)*INDEX(Fuel_Properties!$B$3:$IV$14,MATCH("GCV_AvGas",Fuel_Properties!$B$3:$B$14,0),MATCH(YEAR(DK$9),Fuel_Properties!$B$3:$EI$3,0))/1000</f>
        <v>0</v>
      </c>
      <c r="DL43" s="53">
        <f>SUMPRODUCT(--(DL$9=Quarterly_kt!$B$9:FC$9),Quarterly_kt!$B43:FC43)*INDEX(Fuel_Properties!$B$3:$IV$14,MATCH("GCV_AvGas",Fuel_Properties!$B$3:$B$14,0),MATCH(YEAR(DL$9),Fuel_Properties!$B$3:$EI$3,0))/1000</f>
        <v>0</v>
      </c>
      <c r="DM43" s="53">
        <f>SUMPRODUCT(--(DM$9=Quarterly_kt!$B$9:FC$9),Quarterly_kt!$B43:FC43)*INDEX(Fuel_Properties!$B$3:$IV$14,MATCH("GCV_AvGas",Fuel_Properties!$B$3:$B$14,0),MATCH(YEAR(DM$9),Fuel_Properties!$B$3:$EI$3,0))/1000</f>
        <v>0</v>
      </c>
      <c r="DN43" s="53">
        <f>SUMPRODUCT(--(DN$9=Quarterly_kt!$B$9:FC$9),Quarterly_kt!$B43:FC43)*INDEX(Fuel_Properties!$B$3:$IV$14,MATCH("GCV_AvGas",Fuel_Properties!$B$3:$B$14,0),MATCH(YEAR(DN$9),Fuel_Properties!$B$3:$EI$3,0))/1000</f>
        <v>0</v>
      </c>
      <c r="DO43" s="53">
        <f>SUMPRODUCT(--(DO$9=Quarterly_kt!$B$9:FC$9),Quarterly_kt!$B43:FC43)*INDEX(Fuel_Properties!$B$3:$IV$14,MATCH("GCV_AvGas",Fuel_Properties!$B$3:$B$14,0),MATCH(YEAR(DO$9),Fuel_Properties!$B$3:$EI$3,0))/1000</f>
        <v>0</v>
      </c>
      <c r="DP43" s="53">
        <f>SUMPRODUCT(--(DP$9=Quarterly_kt!$B$9:FC$9),Quarterly_kt!$B43:FC43)*INDEX(Fuel_Properties!$B$3:$IV$14,MATCH("GCV_AvGas",Fuel_Properties!$B$3:$B$14,0),MATCH(YEAR(DP$9),Fuel_Properties!$B$3:$EI$3,0))/1000</f>
        <v>0</v>
      </c>
      <c r="DQ43" s="53">
        <f>SUMPRODUCT(--(DQ$9=Quarterly_kt!$B$9:FC$9),Quarterly_kt!$B43:FC43)*INDEX(Fuel_Properties!$B$3:$IV$14,MATCH("GCV_AvGas",Fuel_Properties!$B$3:$B$14,0),MATCH(YEAR(DQ$9),Fuel_Properties!$B$3:$EI$3,0))/1000</f>
        <v>0</v>
      </c>
      <c r="DR43" s="53">
        <f>SUMPRODUCT(--(DR$9=Quarterly_kt!$B$9:FC$9),Quarterly_kt!$B43:FC43)*INDEX(Fuel_Properties!$B$3:$IV$14,MATCH("GCV_AvGas",Fuel_Properties!$B$3:$B$14,0),MATCH(YEAR(DR$9),Fuel_Properties!$B$3:$EI$3,0))/1000</f>
        <v>0</v>
      </c>
      <c r="DS43" s="53">
        <f>SUMPRODUCT(--(DS$9=Quarterly_kt!$B$9:FC$9),Quarterly_kt!$B43:FC43)*INDEX(Fuel_Properties!$B$3:$IV$14,MATCH("GCV_AvGas",Fuel_Properties!$B$3:$B$14,0),MATCH(YEAR(DS$9),Fuel_Properties!$B$3:$EI$3,0))/1000</f>
        <v>0</v>
      </c>
      <c r="DT43" s="53">
        <f>SUMPRODUCT(--(DT$9=Quarterly_kt!$B$9:FC$9),Quarterly_kt!$B43:FC43)*INDEX(Fuel_Properties!$B$3:$IV$14,MATCH("GCV_AvGas",Fuel_Properties!$B$3:$B$14,0),MATCH(YEAR(DT$9),Fuel_Properties!$B$3:$EI$3,0))/1000</f>
        <v>0</v>
      </c>
      <c r="DU43" s="53">
        <f>SUMPRODUCT(--(DU$9=Quarterly_kt!$B$9:FC$9),Quarterly_kt!$B43:FC43)*INDEX(Fuel_Properties!$B$3:$IV$14,MATCH("GCV_AvGas",Fuel_Properties!$B$3:$B$14,0),MATCH(YEAR(DU$9),Fuel_Properties!$B$3:$EI$3,0))/1000</f>
        <v>0</v>
      </c>
      <c r="DV43" s="53">
        <f>SUMPRODUCT(--(DV$9=Quarterly_kt!$B$9:FC$9),Quarterly_kt!$B43:FC43)*INDEX(Fuel_Properties!$B$3:$IV$14,MATCH("GCV_AvGas",Fuel_Properties!$B$3:$B$14,0),MATCH(YEAR(DV$9),Fuel_Properties!$B$3:$EI$3,0))/1000</f>
        <v>0</v>
      </c>
      <c r="DW43" s="53">
        <f>SUMPRODUCT(--(DW$9=Quarterly_kt!$B$9:FC$9),Quarterly_kt!$B43:FC43)*INDEX(Fuel_Properties!$B$3:$IV$14,MATCH("GCV_AvGas",Fuel_Properties!$B$3:$B$14,0),MATCH(YEAR(DW$9),Fuel_Properties!$B$3:$EI$3,0))/1000</f>
        <v>0</v>
      </c>
      <c r="DX43" s="53">
        <f>SUMPRODUCT(--(DX$9=Quarterly_kt!$B$9:FC$9),Quarterly_kt!$B43:FC43)*INDEX(Fuel_Properties!$B$3:$IV$14,MATCH("GCV_AvGas",Fuel_Properties!$B$3:$B$14,0),MATCH(YEAR(DX$9),Fuel_Properties!$B$3:$EI$3,0))/1000</f>
        <v>0</v>
      </c>
      <c r="DY43" s="53">
        <f>SUMPRODUCT(--(DY$9=Quarterly_kt!$B$9:FC$9),Quarterly_kt!$B43:FC43)*INDEX(Fuel_Properties!$B$3:$IV$14,MATCH("GCV_AvGas",Fuel_Properties!$B$3:$B$14,0),MATCH(YEAR(DY$9),Fuel_Properties!$B$3:$EI$3,0))/1000</f>
        <v>0</v>
      </c>
      <c r="DZ43" s="53">
        <f>SUMPRODUCT(--(DZ$9=Quarterly_kt!$B$9:FC$9),Quarterly_kt!$B43:FC43)*INDEX(Fuel_Properties!$B$3:$IV$14,MATCH("GCV_AvGas",Fuel_Properties!$B$3:$B$14,0),MATCH(YEAR(DZ$9),Fuel_Properties!$B$3:$EI$3,0))/1000</f>
        <v>0</v>
      </c>
      <c r="EA43" s="53">
        <f>SUMPRODUCT(--(EA$9=Quarterly_kt!$B$9:FC$9),Quarterly_kt!$B43:FC43)*INDEX(Fuel_Properties!$B$3:$IV$14,MATCH("GCV_AvGas",Fuel_Properties!$B$3:$B$14,0),MATCH(YEAR(EA$9),Fuel_Properties!$B$3:$EI$3,0))/1000</f>
        <v>0</v>
      </c>
      <c r="EB43" s="53">
        <f>SUMPRODUCT(--(EB$9=Quarterly_kt!$B$9:FC$9),Quarterly_kt!$B43:FC43)*INDEX(Fuel_Properties!$B$3:$IV$14,MATCH("GCV_AvGas",Fuel_Properties!$B$3:$B$14,0),MATCH(YEAR(EB$9),Fuel_Properties!$B$3:$EI$3,0))/1000</f>
        <v>0</v>
      </c>
      <c r="EC43" s="53">
        <f>SUMPRODUCT(--(EC$9=Quarterly_kt!$B$9:FC$9),Quarterly_kt!$B43:FC43)*INDEX(Fuel_Properties!$B$3:$IV$14,MATCH("GCV_AvGas",Fuel_Properties!$B$3:$B$14,0),MATCH(YEAR(EC$9),Fuel_Properties!$B$3:$EI$3,0))/1000</f>
        <v>0</v>
      </c>
      <c r="ED43" s="53">
        <f>SUMPRODUCT(--(ED$9=Quarterly_kt!$B$9:FC$9),Quarterly_kt!$B43:FC43)*INDEX(Fuel_Properties!$B$3:$IV$14,MATCH("GCV_AvGas",Fuel_Properties!$B$3:$B$14,0),MATCH(YEAR(ED$9),Fuel_Properties!$B$3:$EI$3,0))/1000</f>
        <v>0</v>
      </c>
      <c r="EE43" s="53">
        <f>SUMPRODUCT(--(EE$9=Quarterly_kt!$B$9:FC$9),Quarterly_kt!$B43:FC43)*INDEX(Fuel_Properties!$B$3:$IV$14,MATCH("GCV_AvGas",Fuel_Properties!$B$3:$B$14,0),MATCH(YEAR(EE$9),Fuel_Properties!$B$3:$EI$3,0))/1000</f>
        <v>0</v>
      </c>
      <c r="EF43" s="53">
        <f>SUMPRODUCT(--(EF$9=Quarterly_kt!$B$9:FC$9),Quarterly_kt!$B43:FC43)*INDEX(Fuel_Properties!$B$3:$IV$14,MATCH("GCV_AvGas",Fuel_Properties!$B$3:$B$14,0),MATCH(YEAR(EF$9),Fuel_Properties!$B$3:$EI$3,0))/1000</f>
        <v>0</v>
      </c>
      <c r="EG43" s="53">
        <f>SUMPRODUCT(--(EG$9=Quarterly_kt!$B$9:FC$9),Quarterly_kt!$B43:FC43)*INDEX(Fuel_Properties!$B$3:$IV$14,MATCH("GCV_AvGas",Fuel_Properties!$B$3:$B$14,0),MATCH(YEAR(EG$9),Fuel_Properties!$B$3:$EI$3,0))/1000</f>
        <v>0</v>
      </c>
      <c r="EH43" s="53">
        <f>SUMPRODUCT(--(EH$9=Quarterly_kt!$B$9:FC$9),Quarterly_kt!$B43:FC43)*INDEX(Fuel_Properties!$B$3:$IV$14,MATCH("GCV_AvGas",Fuel_Properties!$B$3:$B$14,0),MATCH(YEAR(EH$9),Fuel_Properties!$B$3:$EI$3,0))/1000</f>
        <v>0</v>
      </c>
      <c r="EI43" s="53">
        <f>SUMPRODUCT(--(EI$9=Quarterly_kt!$B$9:FC$9),Quarterly_kt!$B43:FC43)*INDEX(Fuel_Properties!$B$3:$IV$14,MATCH("GCV_AvGas",Fuel_Properties!$B$3:$B$14,0),MATCH(YEAR(EI$9),Fuel_Properties!$B$3:$EI$3,0))/1000</f>
        <v>0</v>
      </c>
      <c r="EJ43" s="53">
        <f>SUMPRODUCT(--(EJ$9=Quarterly_kt!$B$9:FC$9),Quarterly_kt!$B43:FC43)*INDEX(Fuel_Properties!$B$3:$IV$14,MATCH("GCV_AvGas",Fuel_Properties!$B$3:$B$14,0),MATCH(YEAR(EJ$9),Fuel_Properties!$B$3:$EI$3,0))/1000</f>
        <v>0</v>
      </c>
      <c r="EK43" s="53">
        <f>SUMPRODUCT(--(EK$9=Quarterly_kt!$B$9:FC$9),Quarterly_kt!$B43:FC43)*INDEX(Fuel_Properties!$B$3:$IV$14,MATCH("GCV_AvGas",Fuel_Properties!$B$3:$B$14,0),MATCH(YEAR(EK$9),Fuel_Properties!$B$3:$EI$3,0))/1000</f>
        <v>0</v>
      </c>
      <c r="EL43" s="53">
        <f>SUMPRODUCT(--(EL$9=Quarterly_kt!$B$9:FC$9),Quarterly_kt!$B43:FC43)*INDEX(Fuel_Properties!$B$3:$IV$14,MATCH("GCV_AvGas",Fuel_Properties!$B$3:$B$14,0),MATCH(YEAR(EL$9),Fuel_Properties!$B$3:$EI$3,0))/1000</f>
        <v>0</v>
      </c>
      <c r="EM43" s="53">
        <f>SUMPRODUCT(--(EM$9=Quarterly_kt!$B$9:FC$9),Quarterly_kt!$B43:FC43)*INDEX(Fuel_Properties!$B$3:$IV$14,MATCH("GCV_AvGas",Fuel_Properties!$B$3:$B$14,0),MATCH(YEAR(EM$9),Fuel_Properties!$B$3:$EI$3,0))/1000</f>
        <v>0</v>
      </c>
      <c r="EN43" s="53">
        <f>SUMPRODUCT(--(EN$9=Quarterly_kt!$B$9:FC$9),Quarterly_kt!$B43:FC43)*INDEX(Fuel_Properties!$B$3:$IV$14,MATCH("GCV_AvGas",Fuel_Properties!$B$3:$B$14,0),MATCH(YEAR(EN$9),Fuel_Properties!$B$3:$EI$3,0))/1000</f>
        <v>0</v>
      </c>
      <c r="EO43" s="53">
        <f>SUMPRODUCT(--(EO$9=Quarterly_kt!$B$9:FC$9),Quarterly_kt!$B43:FC43)*INDEX(Fuel_Properties!$B$3:$IV$14,MATCH("GCV_AvGas",Fuel_Properties!$B$3:$B$14,0),MATCH(YEAR(EO$9),Fuel_Properties!$B$3:$EI$3,0))/1000</f>
        <v>0</v>
      </c>
      <c r="EP43" s="53">
        <f>SUMPRODUCT(--(EP$9=Quarterly_kt!$B$9:FC$9),Quarterly_kt!$B43:FC43)*INDEX(Fuel_Properties!$B$3:$IV$14,MATCH("GCV_AvGas",Fuel_Properties!$B$3:$B$14,0),MATCH(YEAR(EP$9),Fuel_Properties!$B$3:$EI$3,0))/1000</f>
        <v>0</v>
      </c>
      <c r="EQ43" s="53">
        <f>SUMPRODUCT(--(EQ$9=Quarterly_kt!$B$9:FC$9),Quarterly_kt!$B43:FC43)*INDEX(Fuel_Properties!$B$3:$IV$14,MATCH("GCV_AvGas",Fuel_Properties!$B$3:$B$14,0),MATCH(YEAR(EQ$9),Fuel_Properties!$B$3:$EI$3,0))/1000</f>
        <v>0</v>
      </c>
      <c r="ER43" s="53">
        <f>SUMPRODUCT(--(ER$9=Quarterly_kt!$B$9:FC$9),Quarterly_kt!$B43:FC43)*INDEX(Fuel_Properties!$B$3:$IV$14,MATCH("GCV_AvGas",Fuel_Properties!$B$3:$B$14,0),MATCH(YEAR(ER$9),Fuel_Properties!$B$3:$EI$3,0))/1000</f>
        <v>0</v>
      </c>
      <c r="ES43" s="53">
        <f>SUMPRODUCT(--(ES$9=Quarterly_kt!$B$9:FC$9),Quarterly_kt!$B43:FC43)*INDEX(Fuel_Properties!$B$3:$IV$14,MATCH("GCV_AvGas",Fuel_Properties!$B$3:$B$14,0),MATCH(YEAR(ES$9),Fuel_Properties!$B$3:$EI$3,0))/1000</f>
        <v>0</v>
      </c>
      <c r="ET43" s="53">
        <f>SUMPRODUCT(--(ET$9=Quarterly_kt!$B$9:FC$9),Quarterly_kt!$B43:FC43)*INDEX(Fuel_Properties!$B$3:$IV$14,MATCH("GCV_AvGas",Fuel_Properties!$B$3:$B$14,0),MATCH(YEAR(ET$9),Fuel_Properties!$B$3:$EI$3,0))/1000</f>
        <v>0</v>
      </c>
      <c r="EU43" s="53">
        <f>SUMPRODUCT(--(EU$9=Quarterly_kt!$B$9:FC$9),Quarterly_kt!$B43:FC43)*INDEX(Fuel_Properties!$B$3:$IV$14,MATCH("GCV_AvGas",Fuel_Properties!$B$3:$B$14,0),MATCH(YEAR(EU$9),Fuel_Properties!$B$3:$EI$3,0))/1000</f>
        <v>0</v>
      </c>
      <c r="EV43" s="53">
        <f>SUMPRODUCT(--(EV$9=Quarterly_kt!$B$9:FC$9),Quarterly_kt!$B43:FC43)*INDEX(Fuel_Properties!$B$3:$IV$14,MATCH("GCV_AvGas",Fuel_Properties!$B$3:$B$14,0),MATCH(YEAR(EV$9),Fuel_Properties!$B$3:$EI$3,0))/1000</f>
        <v>0</v>
      </c>
      <c r="EW43" s="53">
        <f>SUMPRODUCT(--(EW$9=Quarterly_kt!$B$9:FC$9),Quarterly_kt!$B43:FC43)*INDEX(Fuel_Properties!$B$3:$IV$14,MATCH("GCV_AvGas",Fuel_Properties!$B$3:$B$14,0),MATCH(YEAR(EW$9),Fuel_Properties!$B$3:$EI$3,0))/1000</f>
        <v>0</v>
      </c>
      <c r="EX43" s="53">
        <f>SUMPRODUCT(--(EX$9=Quarterly_kt!$B$9:FC$9),Quarterly_kt!$B43:FC43)*INDEX(Fuel_Properties!$B$3:$IV$14,MATCH("GCV_AvGas",Fuel_Properties!$B$3:$B$14,0),MATCH(YEAR(EX$9),Fuel_Properties!$B$3:$EI$3,0))/1000</f>
        <v>0</v>
      </c>
      <c r="EY43" s="53">
        <f>SUMPRODUCT(--(EY$9=Quarterly_kt!$B$9:FC$9),Quarterly_kt!$B43:FC43)*INDEX(Fuel_Properties!$B$3:$IV$14,MATCH("GCV_AvGas",Fuel_Properties!$B$3:$B$14,0),MATCH(YEAR(EY$9),Fuel_Properties!$B$3:$EI$3,0))/1000</f>
        <v>0</v>
      </c>
      <c r="EZ43" s="53">
        <f>SUMPRODUCT(--(EZ$9=Quarterly_kt!$B$9:FC$9),Quarterly_kt!$B43:FC43)*INDEX(Fuel_Properties!$B$3:$IV$14,MATCH("GCV_AvGas",Fuel_Properties!$B$3:$B$14,0),MATCH(YEAR(EZ$9),Fuel_Properties!$B$3:$EI$3,0))/1000</f>
        <v>0</v>
      </c>
      <c r="FA43" s="53">
        <f>SUMPRODUCT(--(FA$9=Quarterly_kt!$B$9:FC$9),Quarterly_kt!$B43:FC43)*INDEX(Fuel_Properties!$B$3:$IV$14,MATCH("GCV_AvGas",Fuel_Properties!$B$3:$B$14,0),MATCH(YEAR(FA$9),Fuel_Properties!$B$3:$EI$3,0))/1000</f>
        <v>0</v>
      </c>
      <c r="FB43" s="53">
        <f>SUMPRODUCT(--(FB$9=Quarterly_kt!$B$9:FC$9),Quarterly_kt!$B43:FC43)*INDEX(Fuel_Properties!$B$3:$IV$14,MATCH("GCV_AvGas",Fuel_Properties!$B$3:$B$14,0),MATCH(YEAR(FB$9),Fuel_Properties!$B$3:$EI$3,0))/1000</f>
        <v>0</v>
      </c>
      <c r="FC43" s="53">
        <f>SUMPRODUCT(--(FC$9=Quarterly_kt!$B$9:FC$9),Quarterly_kt!$B43:FC43)*INDEX(Fuel_Properties!$B$3:$IV$14,MATCH("GCV_AvGas",Fuel_Properties!$B$3:$B$14,0),MATCH(YEAR(FC$9),Fuel_Properties!$B$3:$EI$3,0))/1000</f>
        <v>0</v>
      </c>
      <c r="FD43" s="53">
        <f>SUMPRODUCT(--(FD$9=Quarterly_kt!$B$9:FD$9),Quarterly_kt!$B43:FD43)*INDEX(Fuel_Properties!$B$3:$IV$14,MATCH("GCV_AvGas",Fuel_Properties!$B$3:$B$14,0),MATCH(YEAR(FD$9),Fuel_Properties!$B$3:$EI$3,0))/1000</f>
        <v>0</v>
      </c>
      <c r="FE43" s="53">
        <f>SUMPRODUCT(--(FE$9=Quarterly_kt!$B$9:FE$9),Quarterly_kt!$B43:FE43)*INDEX(Fuel_Properties!$B$3:$IV$14,MATCH("GCV_AvGas",Fuel_Properties!$B$3:$B$14,0),MATCH(YEAR(FE$9),Fuel_Properties!$B$3:$EI$3,0))/1000</f>
        <v>0</v>
      </c>
      <c r="FF43" s="53">
        <f>SUMPRODUCT(--(FF$9=Quarterly_kt!$B$9:FF$9),Quarterly_kt!$B43:FF43)*INDEX(Fuel_Properties!$B$3:$IV$14,MATCH("GCV_AvGas",Fuel_Properties!$B$3:$B$14,0),MATCH(YEAR(FF$9),Fuel_Properties!$B$3:$EI$3,0))/1000</f>
        <v>0</v>
      </c>
      <c r="FG43" s="53">
        <f>SUMPRODUCT(--(FG$9=Quarterly_kt!$B$9:FG$9),Quarterly_kt!$B43:FG43)*INDEX(Fuel_Properties!$B$3:$IV$14,MATCH("GCV_AvGas",Fuel_Properties!$B$3:$B$14,0),MATCH(YEAR(FG$9),Fuel_Properties!$B$3:$EI$3,0))/1000</f>
        <v>0</v>
      </c>
      <c r="FH43" s="53">
        <f>SUMPRODUCT(--(FH$9=Quarterly_kt!$B$9:FH$9),Quarterly_kt!$B43:FH43)*INDEX(Fuel_Properties!$B$3:$IV$14,MATCH("GCV_AvGas",Fuel_Properties!$B$3:$B$14,0),MATCH(YEAR(FH$9),Fuel_Properties!$B$3:$EI$3,0))/1000</f>
        <v>0</v>
      </c>
      <c r="FI43" s="53">
        <f>SUMPRODUCT(--(FI$9=Quarterly_kt!$B$9:FI$9),Quarterly_kt!$B43:FI43)*INDEX(Fuel_Properties!$B$3:$IV$14,MATCH("GCV_AvGas",Fuel_Properties!$B$3:$B$14,0),MATCH(YEAR(FI$9),Fuel_Properties!$B$3:$EI$3,0))/1000</f>
        <v>0</v>
      </c>
      <c r="FJ43" s="53">
        <f>SUMPRODUCT(--(FJ$9=Quarterly_kt!$B$9:FJ$9),Quarterly_kt!$B43:FJ43)*INDEX(Fuel_Properties!$B$3:$IV$14,MATCH("GCV_AvGas",Fuel_Properties!$B$3:$B$14,0),MATCH(YEAR(FJ$9),Fuel_Properties!$B$3:$EI$3,0))/1000</f>
        <v>0</v>
      </c>
      <c r="FK43" s="53">
        <f>SUMPRODUCT(--(FK$9=Quarterly_kt!$B$9:FK$9),Quarterly_kt!$B43:FK43)*INDEX(Fuel_Properties!$B$3:$IV$14,MATCH("GCV_AvGas",Fuel_Properties!$B$3:$B$14,0),MATCH(YEAR(FK$9),Fuel_Properties!$B$3:$EI$3,0))/1000</f>
        <v>0</v>
      </c>
      <c r="FL43" s="53">
        <f>SUMPRODUCT(--(FL$9=Quarterly_kt!$B$9:FL$9),Quarterly_kt!$B43:FL43)*INDEX(Fuel_Properties!$B$3:$IV$14,MATCH("GCV_AvGas",Fuel_Properties!$B$3:$B$14,0),MATCH(YEAR(FL$9),Fuel_Properties!$B$3:$EI$3,0))/1000</f>
        <v>0</v>
      </c>
      <c r="FM43" s="53">
        <f>SUMPRODUCT(--(FM$9=Quarterly_kt!$B$9:FN$9),Quarterly_kt!$B43:FN43)*INDEX(Fuel_Properties!$B$3:$IV$14,MATCH("GCV_AvGas",Fuel_Properties!$B$3:$B$14,0),MATCH(YEAR(FM$9),Fuel_Properties!$B$3:$EI$3,0))/1000</f>
        <v>0</v>
      </c>
      <c r="FN43" s="53">
        <f>SUMPRODUCT(--(FN$9=Quarterly_kt!$B$9:FN$9),Quarterly_kt!$B43:FN43)*INDEX(Fuel_Properties!$B$3:$IV$14,MATCH("GCV_AvGas",Fuel_Properties!$B$3:$B$14,0),MATCH(YEAR(FN$9),Fuel_Properties!$B$3:$EI$3,0))/1000</f>
        <v>0</v>
      </c>
      <c r="FO43" s="53">
        <f>SUMPRODUCT(--(FO$9=Quarterly_kt!$B$9:FO$9),Quarterly_kt!$B43:FO43)*INDEX(Fuel_Properties!$B$3:$IV$14,MATCH("GCV_AvGas",Fuel_Properties!$B$3:$B$14,0),MATCH(YEAR(FO$9),Fuel_Properties!$B$3:$EI$3,0))/1000</f>
        <v>0</v>
      </c>
      <c r="FP43" s="53">
        <f>SUMPRODUCT(--(FP$9=Quarterly_kt!$B$9:FP$9),Quarterly_kt!$B43:FP43)*INDEX(Fuel_Properties!$B$3:$IV$14,MATCH("GCV_AvGas",Fuel_Properties!$B$3:$B$14,0),MATCH(YEAR(FP$9),Fuel_Properties!$B$3:$EI$3,0))/1000</f>
        <v>0</v>
      </c>
      <c r="FQ43" s="53">
        <f>SUMPRODUCT(--(FQ$9=Quarterly_kt!$B$9:FQ$9),Quarterly_kt!$B43:FQ43)*INDEX(Fuel_Properties!$B$3:$IV$14,MATCH("GCV_AvGas",Fuel_Properties!$B$3:$B$14,0),MATCH(YEAR(FQ$9),Fuel_Properties!$B$3:$EI$3,0))/1000</f>
        <v>0</v>
      </c>
      <c r="FR43" s="53">
        <f>SUMPRODUCT(--(FR$9=Quarterly_kt!$B$9:FR$9),Quarterly_kt!$B43:FR43)*INDEX(Fuel_Properties!$B$3:$IV$14,MATCH("GCV_AvGas",Fuel_Properties!$B$3:$B$14,0),MATCH(YEAR(FR$9),Fuel_Properties!$B$3:$EI$3,0))/1000</f>
        <v>0</v>
      </c>
      <c r="FS43" s="53">
        <f>SUMPRODUCT(--(FS$9=Quarterly_kt!$B$9:FS$9),Quarterly_kt!$B43:FS43)*INDEX(Fuel_Properties!$B$3:$IV$14,MATCH("GCV_AvGas",Fuel_Properties!$B$3:$B$14,0),MATCH(YEAR(FS$9),Fuel_Properties!$B$3:$EI$3,0))/1000</f>
        <v>0</v>
      </c>
      <c r="FT43" s="53">
        <f>SUMPRODUCT(--(FT$9=Quarterly_kt!$B$9:FT$9),Quarterly_kt!$B43:FT43)*INDEX(Fuel_Properties!$B$3:$IV$14,MATCH("GCV_AvGas",Fuel_Properties!$B$3:$B$14,0),MATCH(YEAR(FT$9),Fuel_Properties!$B$3:$EI$3,0))/1000</f>
        <v>0</v>
      </c>
      <c r="FU43" s="53">
        <f>SUMPRODUCT(--(FU$9=Quarterly_kt!$B$9:FU$9),Quarterly_kt!$B43:FU43)*INDEX(Fuel_Properties!$B$3:$IV$14,MATCH("GCV_AvGas",Fuel_Properties!$B$3:$B$14,0),MATCH(YEAR(FU$9),Fuel_Properties!$B$3:$EI$3,0))/1000</f>
        <v>0</v>
      </c>
      <c r="FV43" s="53">
        <f>SUMPRODUCT(--(FV$9=Quarterly_kt!$B$9:FV$9),Quarterly_kt!$B43:FV43)*INDEX(Fuel_Properties!$B$3:$IV$14,MATCH("GCV_AvGas",Fuel_Properties!$B$3:$B$14,0),MATCH(YEAR(FV$9),Fuel_Properties!$B$3:$EI$3,0))/1000</f>
        <v>0</v>
      </c>
      <c r="FW43" s="18"/>
      <c r="FX43" s="117"/>
      <c r="FY43" s="18"/>
    </row>
    <row r="44" spans="1:181" ht="15" x14ac:dyDescent="0.25">
      <c r="A44" s="50" t="s">
        <v>45</v>
      </c>
      <c r="B44" s="53">
        <f>SUMPRODUCT(--(B$9=Quarterly_kt!$B$9:FC$9),Quarterly_kt!$B44:FC44)*INDEX(Fuel_Properties!$B$3:$IV$14,MATCH("GCV_Kerosene",Fuel_Properties!$B$3:$B$14,0),MATCH(YEAR(B$9),Fuel_Properties!$B$3:$EI$3,0))/1000</f>
        <v>0</v>
      </c>
      <c r="C44" s="53">
        <f>SUMPRODUCT(--(C$9=Quarterly_kt!$B$9:FC$9),Quarterly_kt!$B44:FC44)*INDEX(Fuel_Properties!$B$3:$IV$14,MATCH("GCV_Kerosene",Fuel_Properties!$B$3:$B$14,0),MATCH(YEAR(C$9),Fuel_Properties!$B$3:$EI$3,0))/1000</f>
        <v>0</v>
      </c>
      <c r="D44" s="53">
        <f>SUMPRODUCT(--(D$9=Quarterly_kt!$B$9:FC$9),Quarterly_kt!$B44:FC44)*INDEX(Fuel_Properties!$B$3:$IV$14,MATCH("GCV_Kerosene",Fuel_Properties!$B$3:$B$14,0),MATCH(YEAR(D$9),Fuel_Properties!$B$3:$EI$3,0))/1000</f>
        <v>0</v>
      </c>
      <c r="E44" s="53">
        <f>SUMPRODUCT(--(E$9=Quarterly_kt!$B$9:FC$9),Quarterly_kt!$B44:FC44)*INDEX(Fuel_Properties!$B$3:$IV$14,MATCH("GCV_Kerosene",Fuel_Properties!$B$3:$B$14,0),MATCH(YEAR(E$9),Fuel_Properties!$B$3:$EI$3,0))/1000</f>
        <v>0</v>
      </c>
      <c r="F44" s="53">
        <f>SUMPRODUCT(--(F$9=Quarterly_kt!$B$9:FC$9),Quarterly_kt!$B44:FC44)*INDEX(Fuel_Properties!$B$3:$IV$14,MATCH("GCV_Kerosene",Fuel_Properties!$B$3:$B$14,0),MATCH(YEAR(F$9),Fuel_Properties!$B$3:$EI$3,0))/1000</f>
        <v>0</v>
      </c>
      <c r="G44" s="53">
        <f>SUMPRODUCT(--(G$9=Quarterly_kt!$B$9:FC$9),Quarterly_kt!$B44:FC44)*INDEX(Fuel_Properties!$B$3:$IV$14,MATCH("GCV_Kerosene",Fuel_Properties!$B$3:$B$14,0),MATCH(YEAR(G$9),Fuel_Properties!$B$3:$EI$3,0))/1000</f>
        <v>0</v>
      </c>
      <c r="H44" s="53">
        <f>SUMPRODUCT(--(H$9=Quarterly_kt!$B$9:FC$9),Quarterly_kt!$B44:FC44)*INDEX(Fuel_Properties!$B$3:$IV$14,MATCH("GCV_Kerosene",Fuel_Properties!$B$3:$B$14,0),MATCH(YEAR(H$9),Fuel_Properties!$B$3:$EI$3,0))/1000</f>
        <v>0</v>
      </c>
      <c r="I44" s="53">
        <f>SUMPRODUCT(--(I$9=Quarterly_kt!$B$9:FC$9),Quarterly_kt!$B44:FC44)*INDEX(Fuel_Properties!$B$3:$IV$14,MATCH("GCV_Kerosene",Fuel_Properties!$B$3:$B$14,0),MATCH(YEAR(I$9),Fuel_Properties!$B$3:$EI$3,0))/1000</f>
        <v>0</v>
      </c>
      <c r="J44" s="53">
        <f>SUMPRODUCT(--(J$9=Quarterly_kt!$B$9:FC$9),Quarterly_kt!$B44:FC44)*INDEX(Fuel_Properties!$B$3:$IV$14,MATCH("GCV_Kerosene",Fuel_Properties!$B$3:$B$14,0),MATCH(YEAR(J$9),Fuel_Properties!$B$3:$EI$3,0))/1000</f>
        <v>0</v>
      </c>
      <c r="K44" s="53">
        <f>SUMPRODUCT(--(K$9=Quarterly_kt!$B$9:FC$9),Quarterly_kt!$B44:FC44)*INDEX(Fuel_Properties!$B$3:$IV$14,MATCH("GCV_Kerosene",Fuel_Properties!$B$3:$B$14,0),MATCH(YEAR(K$9),Fuel_Properties!$B$3:$EI$3,0))/1000</f>
        <v>0</v>
      </c>
      <c r="L44" s="53">
        <f>SUMPRODUCT(--(L$9=Quarterly_kt!$B$9:FC$9),Quarterly_kt!$B44:FC44)*INDEX(Fuel_Properties!$B$3:$IV$14,MATCH("GCV_Kerosene",Fuel_Properties!$B$3:$B$14,0),MATCH(YEAR(L$9),Fuel_Properties!$B$3:$EI$3,0))/1000</f>
        <v>0</v>
      </c>
      <c r="M44" s="53">
        <f>SUMPRODUCT(--(M$9=Quarterly_kt!$B$9:FC$9),Quarterly_kt!$B44:FC44)*INDEX(Fuel_Properties!$B$3:$IV$14,MATCH("GCV_Kerosene",Fuel_Properties!$B$3:$B$14,0),MATCH(YEAR(M$9),Fuel_Properties!$B$3:$EI$3,0))/1000</f>
        <v>0</v>
      </c>
      <c r="N44" s="53">
        <f>SUMPRODUCT(--(N$9=Quarterly_kt!$B$9:FC$9),Quarterly_kt!$B44:FC44)*INDEX(Fuel_Properties!$B$3:$IV$14,MATCH("GCV_Kerosene",Fuel_Properties!$B$3:$B$14,0),MATCH(YEAR(N$9),Fuel_Properties!$B$3:$EI$3,0))/1000</f>
        <v>0</v>
      </c>
      <c r="O44" s="53">
        <f>SUMPRODUCT(--(O$9=Quarterly_kt!$B$9:FC$9),Quarterly_kt!$B44:FC44)*INDEX(Fuel_Properties!$B$3:$IV$14,MATCH("GCV_Kerosene",Fuel_Properties!$B$3:$B$14,0),MATCH(YEAR(O$9),Fuel_Properties!$B$3:$EI$3,0))/1000</f>
        <v>0</v>
      </c>
      <c r="P44" s="53">
        <f>SUMPRODUCT(--(P$9=Quarterly_kt!$B$9:FC$9),Quarterly_kt!$B44:FC44)*INDEX(Fuel_Properties!$B$3:$IV$14,MATCH("GCV_Kerosene",Fuel_Properties!$B$3:$B$14,0),MATCH(YEAR(P$9),Fuel_Properties!$B$3:$EI$3,0))/1000</f>
        <v>0</v>
      </c>
      <c r="Q44" s="53">
        <f>SUMPRODUCT(--(Q$9=Quarterly_kt!$B$9:FC$9),Quarterly_kt!$B44:FC44)*INDEX(Fuel_Properties!$B$3:$IV$14,MATCH("GCV_Kerosene",Fuel_Properties!$B$3:$B$14,0),MATCH(YEAR(Q$9),Fuel_Properties!$B$3:$EI$3,0))/1000</f>
        <v>0</v>
      </c>
      <c r="R44" s="53">
        <f>SUMPRODUCT(--(R$9=Quarterly_kt!$B$9:FC$9),Quarterly_kt!$B44:FC44)*INDEX(Fuel_Properties!$B$3:$IV$14,MATCH("GCV_Kerosene",Fuel_Properties!$B$3:$B$14,0),MATCH(YEAR(R$9),Fuel_Properties!$B$3:$EI$3,0))/1000</f>
        <v>0</v>
      </c>
      <c r="S44" s="53">
        <f>SUMPRODUCT(--(S$9=Quarterly_kt!$B$9:FC$9),Quarterly_kt!$B44:FC44)*INDEX(Fuel_Properties!$B$3:$IV$14,MATCH("GCV_Kerosene",Fuel_Properties!$B$3:$B$14,0),MATCH(YEAR(S$9),Fuel_Properties!$B$3:$EI$3,0))/1000</f>
        <v>0</v>
      </c>
      <c r="T44" s="53">
        <f>SUMPRODUCT(--(T$9=Quarterly_kt!$B$9:FC$9),Quarterly_kt!$B44:FC44)*INDEX(Fuel_Properties!$B$3:$IV$14,MATCH("GCV_Kerosene",Fuel_Properties!$B$3:$B$14,0),MATCH(YEAR(T$9),Fuel_Properties!$B$3:$EI$3,0))/1000</f>
        <v>0</v>
      </c>
      <c r="U44" s="53">
        <f>SUMPRODUCT(--(U$9=Quarterly_kt!$B$9:FC$9),Quarterly_kt!$B44:FC44)*INDEX(Fuel_Properties!$B$3:$IV$14,MATCH("GCV_Kerosene",Fuel_Properties!$B$3:$B$14,0),MATCH(YEAR(U$9),Fuel_Properties!$B$3:$EI$3,0))/1000</f>
        <v>0</v>
      </c>
      <c r="V44" s="53">
        <f>SUMPRODUCT(--(V$9=Quarterly_kt!$B$9:FC$9),Quarterly_kt!$B44:FC44)*INDEX(Fuel_Properties!$B$3:$IV$14,MATCH("GCV_Kerosene",Fuel_Properties!$B$3:$B$14,0),MATCH(YEAR(V$9),Fuel_Properties!$B$3:$EI$3,0))/1000</f>
        <v>0</v>
      </c>
      <c r="W44" s="53">
        <f>SUMPRODUCT(--(W$9=Quarterly_kt!$B$9:FC$9),Quarterly_kt!$B44:FC44)*INDEX(Fuel_Properties!$B$3:$IV$14,MATCH("GCV_Kerosene",Fuel_Properties!$B$3:$B$14,0),MATCH(YEAR(W$9),Fuel_Properties!$B$3:$EI$3,0))/1000</f>
        <v>0</v>
      </c>
      <c r="X44" s="53">
        <f>SUMPRODUCT(--(X$9=Quarterly_kt!$B$9:FC$9),Quarterly_kt!$B44:FC44)*INDEX(Fuel_Properties!$B$3:$IV$14,MATCH("GCV_Kerosene",Fuel_Properties!$B$3:$B$14,0),MATCH(YEAR(X$9),Fuel_Properties!$B$3:$EI$3,0))/1000</f>
        <v>0</v>
      </c>
      <c r="Y44" s="53">
        <f>SUMPRODUCT(--(Y$9=Quarterly_kt!$B$9:FC$9),Quarterly_kt!$B44:FC44)*INDEX(Fuel_Properties!$B$3:$IV$14,MATCH("GCV_Kerosene",Fuel_Properties!$B$3:$B$14,0),MATCH(YEAR(Y$9),Fuel_Properties!$B$3:$EI$3,0))/1000</f>
        <v>0</v>
      </c>
      <c r="Z44" s="53">
        <f>SUMPRODUCT(--(Z$9=Quarterly_kt!$B$9:FC$9),Quarterly_kt!$B44:FC44)*INDEX(Fuel_Properties!$B$3:$IV$14,MATCH("GCV_Kerosene",Fuel_Properties!$B$3:$B$14,0),MATCH(YEAR(Z$9),Fuel_Properties!$B$3:$EI$3,0))/1000</f>
        <v>0</v>
      </c>
      <c r="AA44" s="53">
        <f>SUMPRODUCT(--(AA$9=Quarterly_kt!$B$9:FC$9),Quarterly_kt!$B44:FC44)*INDEX(Fuel_Properties!$B$3:$IV$14,MATCH("GCV_Kerosene",Fuel_Properties!$B$3:$B$14,0),MATCH(YEAR(AA$9),Fuel_Properties!$B$3:$EI$3,0))/1000</f>
        <v>0</v>
      </c>
      <c r="AB44" s="53">
        <f>SUMPRODUCT(--(AB$9=Quarterly_kt!$B$9:FC$9),Quarterly_kt!$B44:FC44)*INDEX(Fuel_Properties!$B$3:$IV$14,MATCH("GCV_Kerosene",Fuel_Properties!$B$3:$B$14,0),MATCH(YEAR(AB$9),Fuel_Properties!$B$3:$EI$3,0))/1000</f>
        <v>0</v>
      </c>
      <c r="AC44" s="53">
        <f>SUMPRODUCT(--(AC$9=Quarterly_kt!$B$9:FC$9),Quarterly_kt!$B44:FC44)*INDEX(Fuel_Properties!$B$3:$IV$14,MATCH("GCV_Kerosene",Fuel_Properties!$B$3:$B$14,0),MATCH(YEAR(AC$9),Fuel_Properties!$B$3:$EI$3,0))/1000</f>
        <v>0</v>
      </c>
      <c r="AD44" s="53">
        <f>SUMPRODUCT(--(AD$9=Quarterly_kt!$B$9:FC$9),Quarterly_kt!$B44:FC44)*INDEX(Fuel_Properties!$B$3:$IV$14,MATCH("GCV_Kerosene",Fuel_Properties!$B$3:$B$14,0),MATCH(YEAR(AD$9),Fuel_Properties!$B$3:$EI$3,0))/1000</f>
        <v>0</v>
      </c>
      <c r="AE44" s="53">
        <f>SUMPRODUCT(--(AE$9=Quarterly_kt!$B$9:FC$9),Quarterly_kt!$B44:FC44)*INDEX(Fuel_Properties!$B$3:$IV$14,MATCH("GCV_Kerosene",Fuel_Properties!$B$3:$B$14,0),MATCH(YEAR(AE$9),Fuel_Properties!$B$3:$EI$3,0))/1000</f>
        <v>0</v>
      </c>
      <c r="AF44" s="53">
        <f>SUMPRODUCT(--(AF$9=Quarterly_kt!$B$9:FC$9),Quarterly_kt!$B44:FC44)*INDEX(Fuel_Properties!$B$3:$IV$14,MATCH("GCV_Kerosene",Fuel_Properties!$B$3:$B$14,0),MATCH(YEAR(AF$9),Fuel_Properties!$B$3:$EI$3,0))/1000</f>
        <v>0</v>
      </c>
      <c r="AG44" s="53">
        <f>SUMPRODUCT(--(AG$9=Quarterly_kt!$B$9:FC$9),Quarterly_kt!$B44:FC44)*INDEX(Fuel_Properties!$B$3:$IV$14,MATCH("GCV_Kerosene",Fuel_Properties!$B$3:$B$14,0),MATCH(YEAR(AG$9),Fuel_Properties!$B$3:$EI$3,0))/1000</f>
        <v>0</v>
      </c>
      <c r="AH44" s="53">
        <f>SUMPRODUCT(--(AH$9=Quarterly_kt!$B$9:FC$9),Quarterly_kt!$B44:FC44)*INDEX(Fuel_Properties!$B$3:$IV$14,MATCH("GCV_Kerosene",Fuel_Properties!$B$3:$B$14,0),MATCH(YEAR(AH$9),Fuel_Properties!$B$3:$EI$3,0))/1000</f>
        <v>0</v>
      </c>
      <c r="AI44" s="53">
        <f>SUMPRODUCT(--(AI$9=Quarterly_kt!$B$9:FC$9),Quarterly_kt!$B44:FC44)*INDEX(Fuel_Properties!$B$3:$IV$14,MATCH("GCV_Kerosene",Fuel_Properties!$B$3:$B$14,0),MATCH(YEAR(AI$9),Fuel_Properties!$B$3:$EI$3,0))/1000</f>
        <v>0</v>
      </c>
      <c r="AJ44" s="53">
        <f>SUMPRODUCT(--(AJ$9=Quarterly_kt!$B$9:FC$9),Quarterly_kt!$B44:FC44)*INDEX(Fuel_Properties!$B$3:$IV$14,MATCH("GCV_Kerosene",Fuel_Properties!$B$3:$B$14,0),MATCH(YEAR(AJ$9),Fuel_Properties!$B$3:$EI$3,0))/1000</f>
        <v>0</v>
      </c>
      <c r="AK44" s="53">
        <f>SUMPRODUCT(--(AK$9=Quarterly_kt!$B$9:FC$9),Quarterly_kt!$B44:FC44)*INDEX(Fuel_Properties!$B$3:$IV$14,MATCH("GCV_Kerosene",Fuel_Properties!$B$3:$B$14,0),MATCH(YEAR(AK$9),Fuel_Properties!$B$3:$EI$3,0))/1000</f>
        <v>0</v>
      </c>
      <c r="AL44" s="53">
        <f>SUMPRODUCT(--(AL$9=Quarterly_kt!$B$9:FC$9),Quarterly_kt!$B44:FC44)*INDEX(Fuel_Properties!$B$3:$IV$14,MATCH("GCV_Kerosene",Fuel_Properties!$B$3:$B$14,0),MATCH(YEAR(AL$9),Fuel_Properties!$B$3:$EI$3,0))/1000</f>
        <v>0</v>
      </c>
      <c r="AM44" s="53">
        <f>SUMPRODUCT(--(AM$9=Quarterly_kt!$B$9:FC$9),Quarterly_kt!$B44:FC44)*INDEX(Fuel_Properties!$B$3:$IV$14,MATCH("GCV_Kerosene",Fuel_Properties!$B$3:$B$14,0),MATCH(YEAR(AM$9),Fuel_Properties!$B$3:$EI$3,0))/1000</f>
        <v>0</v>
      </c>
      <c r="AN44" s="53">
        <f>SUMPRODUCT(--(AN$9=Quarterly_kt!$B$9:FC$9),Quarterly_kt!$B44:FC44)*INDEX(Fuel_Properties!$B$3:$IV$14,MATCH("GCV_Kerosene",Fuel_Properties!$B$3:$B$14,0),MATCH(YEAR(AN$9),Fuel_Properties!$B$3:$EI$3,0))/1000</f>
        <v>0</v>
      </c>
      <c r="AO44" s="53">
        <f>SUMPRODUCT(--(AO$9=Quarterly_kt!$B$9:FC$9),Quarterly_kt!$B44:FC44)*INDEX(Fuel_Properties!$B$3:$IV$14,MATCH("GCV_Kerosene",Fuel_Properties!$B$3:$B$14,0),MATCH(YEAR(AO$9),Fuel_Properties!$B$3:$EI$3,0))/1000</f>
        <v>0</v>
      </c>
      <c r="AP44" s="53">
        <f>SUMPRODUCT(--(AP$9=Quarterly_kt!$B$9:FC$9),Quarterly_kt!$B44:FC44)*INDEX(Fuel_Properties!$B$3:$IV$14,MATCH("GCV_Kerosene",Fuel_Properties!$B$3:$B$14,0),MATCH(YEAR(AP$9),Fuel_Properties!$B$3:$EI$3,0))/1000</f>
        <v>0</v>
      </c>
      <c r="AQ44" s="53">
        <f>SUMPRODUCT(--(AQ$9=Quarterly_kt!$B$9:FC$9),Quarterly_kt!$B44:FC44)*INDEX(Fuel_Properties!$B$3:$IV$14,MATCH("GCV_Kerosene",Fuel_Properties!$B$3:$B$14,0),MATCH(YEAR(AQ$9),Fuel_Properties!$B$3:$EI$3,0))/1000</f>
        <v>0</v>
      </c>
      <c r="AR44" s="53">
        <f>SUMPRODUCT(--(AR$9=Quarterly_kt!$B$9:FC$9),Quarterly_kt!$B44:FC44)*INDEX(Fuel_Properties!$B$3:$IV$14,MATCH("GCV_Kerosene",Fuel_Properties!$B$3:$B$14,0),MATCH(YEAR(AR$9),Fuel_Properties!$B$3:$EI$3,0))/1000</f>
        <v>0</v>
      </c>
      <c r="AS44" s="53">
        <f>SUMPRODUCT(--(AS$9=Quarterly_kt!$B$9:FC$9),Quarterly_kt!$B44:FC44)*INDEX(Fuel_Properties!$B$3:$IV$14,MATCH("GCV_Kerosene",Fuel_Properties!$B$3:$B$14,0),MATCH(YEAR(AS$9),Fuel_Properties!$B$3:$EI$3,0))/1000</f>
        <v>0</v>
      </c>
      <c r="AT44" s="53">
        <f>SUMPRODUCT(--(AT$9=Quarterly_kt!$B$9:FC$9),Quarterly_kt!$B44:FC44)*INDEX(Fuel_Properties!$B$3:$IV$14,MATCH("GCV_Kerosene",Fuel_Properties!$B$3:$B$14,0),MATCH(YEAR(AT$9),Fuel_Properties!$B$3:$EI$3,0))/1000</f>
        <v>0</v>
      </c>
      <c r="AU44" s="53">
        <f>SUMPRODUCT(--(AU$9=Quarterly_kt!$B$9:FC$9),Quarterly_kt!$B44:FC44)*INDEX(Fuel_Properties!$B$3:$IV$14,MATCH("GCV_Kerosene",Fuel_Properties!$B$3:$B$14,0),MATCH(YEAR(AU$9),Fuel_Properties!$B$3:$EI$3,0))/1000</f>
        <v>0</v>
      </c>
      <c r="AV44" s="53">
        <f>SUMPRODUCT(--(AV$9=Quarterly_kt!$B$9:FC$9),Quarterly_kt!$B44:FC44)*INDEX(Fuel_Properties!$B$3:$IV$14,MATCH("GCV_Kerosene",Fuel_Properties!$B$3:$B$14,0),MATCH(YEAR(AV$9),Fuel_Properties!$B$3:$EI$3,0))/1000</f>
        <v>0</v>
      </c>
      <c r="AW44" s="53">
        <f>SUMPRODUCT(--(AW$9=Quarterly_kt!$B$9:FC$9),Quarterly_kt!$B44:FC44)*INDEX(Fuel_Properties!$B$3:$IV$14,MATCH("GCV_Kerosene",Fuel_Properties!$B$3:$B$14,0),MATCH(YEAR(AW$9),Fuel_Properties!$B$3:$EI$3,0))/1000</f>
        <v>0</v>
      </c>
      <c r="AX44" s="53">
        <f>SUMPRODUCT(--(AX$9=Quarterly_kt!$B$9:FC$9),Quarterly_kt!$B44:FC44)*INDEX(Fuel_Properties!$B$3:$IV$14,MATCH("GCV_Kerosene",Fuel_Properties!$B$3:$B$14,0),MATCH(YEAR(AX$9),Fuel_Properties!$B$3:$EI$3,0))/1000</f>
        <v>0</v>
      </c>
      <c r="AY44" s="53">
        <f>SUMPRODUCT(--(AY$9=Quarterly_kt!$B$9:FC$9),Quarterly_kt!$B44:FC44)*INDEX(Fuel_Properties!$B$3:$IV$14,MATCH("GCV_Kerosene",Fuel_Properties!$B$3:$B$14,0),MATCH(YEAR(AY$9),Fuel_Properties!$B$3:$EI$3,0))/1000</f>
        <v>0</v>
      </c>
      <c r="AZ44" s="53">
        <f>SUMPRODUCT(--(AZ$9=Quarterly_kt!$B$9:FC$9),Quarterly_kt!$B44:FC44)*INDEX(Fuel_Properties!$B$3:$IV$14,MATCH("GCV_Kerosene",Fuel_Properties!$B$3:$B$14,0),MATCH(YEAR(AZ$9),Fuel_Properties!$B$3:$EI$3,0))/1000</f>
        <v>0</v>
      </c>
      <c r="BA44" s="53">
        <f>SUMPRODUCT(--(BA$9=Quarterly_kt!$B$9:FC$9),Quarterly_kt!$B44:FC44)*INDEX(Fuel_Properties!$B$3:$IV$14,MATCH("GCV_Kerosene",Fuel_Properties!$B$3:$B$14,0),MATCH(YEAR(BA$9),Fuel_Properties!$B$3:$EI$3,0))/1000</f>
        <v>0</v>
      </c>
      <c r="BB44" s="53">
        <f>SUMPRODUCT(--(BB$9=Quarterly_kt!$B$9:FC$9),Quarterly_kt!$B44:FC44)*INDEX(Fuel_Properties!$B$3:$IV$14,MATCH("GCV_Kerosene",Fuel_Properties!$B$3:$B$14,0),MATCH(YEAR(BB$9),Fuel_Properties!$B$3:$EI$3,0))/1000</f>
        <v>0</v>
      </c>
      <c r="BC44" s="53">
        <f>SUMPRODUCT(--(BC$9=Quarterly_kt!$B$9:FC$9),Quarterly_kt!$B44:FC44)*INDEX(Fuel_Properties!$B$3:$IV$14,MATCH("GCV_Kerosene",Fuel_Properties!$B$3:$B$14,0),MATCH(YEAR(BC$9),Fuel_Properties!$B$3:$EI$3,0))/1000</f>
        <v>0</v>
      </c>
      <c r="BD44" s="53">
        <f>SUMPRODUCT(--(BD$9=Quarterly_kt!$B$9:FC$9),Quarterly_kt!$B44:FC44)*INDEX(Fuel_Properties!$B$3:$IV$14,MATCH("GCV_Kerosene",Fuel_Properties!$B$3:$B$14,0),MATCH(YEAR(BD$9),Fuel_Properties!$B$3:$EI$3,0))/1000</f>
        <v>0</v>
      </c>
      <c r="BE44" s="53">
        <f>SUMPRODUCT(--(BE$9=Quarterly_kt!$B$9:FC$9),Quarterly_kt!$B44:FC44)*INDEX(Fuel_Properties!$B$3:$IV$14,MATCH("GCV_Kerosene",Fuel_Properties!$B$3:$B$14,0),MATCH(YEAR(BE$9),Fuel_Properties!$B$3:$EI$3,0))/1000</f>
        <v>0</v>
      </c>
      <c r="BF44" s="53">
        <f>SUMPRODUCT(--(BF$9=Quarterly_kt!$B$9:FC$9),Quarterly_kt!$B44:FC44)*INDEX(Fuel_Properties!$B$3:$IV$14,MATCH("GCV_Kerosene",Fuel_Properties!$B$3:$B$14,0),MATCH(YEAR(BF$9),Fuel_Properties!$B$3:$EI$3,0))/1000</f>
        <v>0</v>
      </c>
      <c r="BG44" s="53">
        <f>SUMPRODUCT(--(BG$9=Quarterly_kt!$B$9:FC$9),Quarterly_kt!$B44:FC44)*INDEX(Fuel_Properties!$B$3:$IV$14,MATCH("GCV_Kerosene",Fuel_Properties!$B$3:$B$14,0),MATCH(YEAR(BG$9),Fuel_Properties!$B$3:$EI$3,0))/1000</f>
        <v>0</v>
      </c>
      <c r="BH44" s="53">
        <f>SUMPRODUCT(--(BH$9=Quarterly_kt!$B$9:FC$9),Quarterly_kt!$B44:FC44)*INDEX(Fuel_Properties!$B$3:$IV$14,MATCH("GCV_Kerosene",Fuel_Properties!$B$3:$B$14,0),MATCH(YEAR(BH$9),Fuel_Properties!$B$3:$EI$3,0))/1000</f>
        <v>0</v>
      </c>
      <c r="BI44" s="53">
        <f>SUMPRODUCT(--(BI$9=Quarterly_kt!$B$9:FC$9),Quarterly_kt!$B44:FC44)*INDEX(Fuel_Properties!$B$3:$IV$14,MATCH("GCV_Kerosene",Fuel_Properties!$B$3:$B$14,0),MATCH(YEAR(BI$9),Fuel_Properties!$B$3:$EI$3,0))/1000</f>
        <v>0</v>
      </c>
      <c r="BJ44" s="53">
        <f>SUMPRODUCT(--(BJ$9=Quarterly_kt!$B$9:FC$9),Quarterly_kt!$B44:FC44)*INDEX(Fuel_Properties!$B$3:$IV$14,MATCH("GCV_Kerosene",Fuel_Properties!$B$3:$B$14,0),MATCH(YEAR(BJ$9),Fuel_Properties!$B$3:$EI$3,0))/1000</f>
        <v>0</v>
      </c>
      <c r="BK44" s="53">
        <f>SUMPRODUCT(--(BK$9=Quarterly_kt!$B$9:FC$9),Quarterly_kt!$B44:FC44)*INDEX(Fuel_Properties!$B$3:$IV$14,MATCH("GCV_Kerosene",Fuel_Properties!$B$3:$B$14,0),MATCH(YEAR(BK$9),Fuel_Properties!$B$3:$EI$3,0))/1000</f>
        <v>0</v>
      </c>
      <c r="BL44" s="53">
        <f>SUMPRODUCT(--(BL$9=Quarterly_kt!$B$9:FC$9),Quarterly_kt!$B44:FC44)*INDEX(Fuel_Properties!$B$3:$IV$14,MATCH("GCV_Kerosene",Fuel_Properties!$B$3:$B$14,0),MATCH(YEAR(BL$9),Fuel_Properties!$B$3:$EI$3,0))/1000</f>
        <v>0</v>
      </c>
      <c r="BM44" s="53">
        <f>SUMPRODUCT(--(BM$9=Quarterly_kt!$B$9:FC$9),Quarterly_kt!$B44:FC44)*INDEX(Fuel_Properties!$B$3:$IV$14,MATCH("GCV_Kerosene",Fuel_Properties!$B$3:$B$14,0),MATCH(YEAR(BM$9),Fuel_Properties!$B$3:$EI$3,0))/1000</f>
        <v>0</v>
      </c>
      <c r="BN44" s="53">
        <f>SUMPRODUCT(--(BN$9=Quarterly_kt!$B$9:FC$9),Quarterly_kt!$B44:FC44)*INDEX(Fuel_Properties!$B$3:$IV$14,MATCH("GCV_Kerosene",Fuel_Properties!$B$3:$B$14,0),MATCH(YEAR(BN$9),Fuel_Properties!$B$3:$EI$3,0))/1000</f>
        <v>0</v>
      </c>
      <c r="BO44" s="53">
        <f>SUMPRODUCT(--(BO$9=Quarterly_kt!$B$9:FC$9),Quarterly_kt!$B44:FC44)*INDEX(Fuel_Properties!$B$3:$IV$14,MATCH("GCV_Kerosene",Fuel_Properties!$B$3:$B$14,0),MATCH(YEAR(BO$9),Fuel_Properties!$B$3:$EI$3,0))/1000</f>
        <v>0</v>
      </c>
      <c r="BP44" s="53">
        <f>SUMPRODUCT(--(BP$9=Quarterly_kt!$B$9:FC$9),Quarterly_kt!$B44:FC44)*INDEX(Fuel_Properties!$B$3:$IV$14,MATCH("GCV_Kerosene",Fuel_Properties!$B$3:$B$14,0),MATCH(YEAR(BP$9),Fuel_Properties!$B$3:$EI$3,0))/1000</f>
        <v>0</v>
      </c>
      <c r="BQ44" s="53">
        <f>SUMPRODUCT(--(BQ$9=Quarterly_kt!$B$9:FC$9),Quarterly_kt!$B44:FC44)*INDEX(Fuel_Properties!$B$3:$IV$14,MATCH("GCV_Kerosene",Fuel_Properties!$B$3:$B$14,0),MATCH(YEAR(BQ$9),Fuel_Properties!$B$3:$EI$3,0))/1000</f>
        <v>0</v>
      </c>
      <c r="BR44" s="53">
        <f>SUMPRODUCT(--(BR$9=Quarterly_kt!$B$9:FC$9),Quarterly_kt!$B44:FC44)*INDEX(Fuel_Properties!$B$3:$IV$14,MATCH("GCV_Kerosene",Fuel_Properties!$B$3:$B$14,0),MATCH(YEAR(BR$9),Fuel_Properties!$B$3:$EI$3,0))/1000</f>
        <v>0</v>
      </c>
      <c r="BS44" s="53">
        <f>SUMPRODUCT(--(BS$9=Quarterly_kt!$B$9:FC$9),Quarterly_kt!$B44:FC44)*INDEX(Fuel_Properties!$B$3:$IV$14,MATCH("GCV_Kerosene",Fuel_Properties!$B$3:$B$14,0),MATCH(YEAR(BS$9),Fuel_Properties!$B$3:$EI$3,0))/1000</f>
        <v>0</v>
      </c>
      <c r="BT44" s="53">
        <f>SUMPRODUCT(--(BT$9=Quarterly_kt!$B$9:FC$9),Quarterly_kt!$B44:FC44)*INDEX(Fuel_Properties!$B$3:$IV$14,MATCH("GCV_Kerosene",Fuel_Properties!$B$3:$B$14,0),MATCH(YEAR(BT$9),Fuel_Properties!$B$3:$EI$3,0))/1000</f>
        <v>0</v>
      </c>
      <c r="BU44" s="53">
        <f>SUMPRODUCT(--(BU$9=Quarterly_kt!$B$9:FC$9),Quarterly_kt!$B44:FC44)*INDEX(Fuel_Properties!$B$3:$IV$14,MATCH("GCV_Kerosene",Fuel_Properties!$B$3:$B$14,0),MATCH(YEAR(BU$9),Fuel_Properties!$B$3:$EI$3,0))/1000</f>
        <v>0</v>
      </c>
      <c r="BV44" s="53">
        <f>SUMPRODUCT(--(BV$9=Quarterly_kt!$B$9:FC$9),Quarterly_kt!$B44:FC44)*INDEX(Fuel_Properties!$B$3:$IV$14,MATCH("GCV_Kerosene",Fuel_Properties!$B$3:$B$14,0),MATCH(YEAR(BV$9),Fuel_Properties!$B$3:$EI$3,0))/1000</f>
        <v>0</v>
      </c>
      <c r="BW44" s="53">
        <f>SUMPRODUCT(--(BW$9=Quarterly_kt!$B$9:FC$9),Quarterly_kt!$B44:FC44)*INDEX(Fuel_Properties!$B$3:$IV$14,MATCH("GCV_Kerosene",Fuel_Properties!$B$3:$B$14,0),MATCH(YEAR(BW$9),Fuel_Properties!$B$3:$EI$3,0))/1000</f>
        <v>0</v>
      </c>
      <c r="BX44" s="53">
        <f>SUMPRODUCT(--(BX$9=Quarterly_kt!$B$9:FC$9),Quarterly_kt!$B44:FC44)*INDEX(Fuel_Properties!$B$3:$IV$14,MATCH("GCV_Kerosene",Fuel_Properties!$B$3:$B$14,0),MATCH(YEAR(BX$9),Fuel_Properties!$B$3:$EI$3,0))/1000</f>
        <v>0</v>
      </c>
      <c r="BY44" s="53">
        <f>SUMPRODUCT(--(BY$9=Quarterly_kt!$B$9:FC$9),Quarterly_kt!$B44:FC44)*INDEX(Fuel_Properties!$B$3:$IV$14,MATCH("GCV_Kerosene",Fuel_Properties!$B$3:$B$14,0),MATCH(YEAR(BY$9),Fuel_Properties!$B$3:$EI$3,0))/1000</f>
        <v>0</v>
      </c>
      <c r="BZ44" s="53">
        <f>SUMPRODUCT(--(BZ$9=Quarterly_kt!$B$9:FC$9),Quarterly_kt!$B44:FC44)*INDEX(Fuel_Properties!$B$3:$IV$14,MATCH("GCV_Kerosene",Fuel_Properties!$B$3:$B$14,0),MATCH(YEAR(BZ$9),Fuel_Properties!$B$3:$EI$3,0))/1000</f>
        <v>0</v>
      </c>
      <c r="CA44" s="53">
        <f>SUMPRODUCT(--(CA$9=Quarterly_kt!$B$9:FC$9),Quarterly_kt!$B44:FC44)*INDEX(Fuel_Properties!$B$3:$IV$14,MATCH("GCV_Kerosene",Fuel_Properties!$B$3:$B$14,0),MATCH(YEAR(CA$9),Fuel_Properties!$B$3:$EI$3,0))/1000</f>
        <v>0</v>
      </c>
      <c r="CB44" s="53">
        <f>SUMPRODUCT(--(CB$9=Quarterly_kt!$B$9:FC$9),Quarterly_kt!$B44:FC44)*INDEX(Fuel_Properties!$B$3:$IV$14,MATCH("GCV_Kerosene",Fuel_Properties!$B$3:$B$14,0),MATCH(YEAR(CB$9),Fuel_Properties!$B$3:$EI$3,0))/1000</f>
        <v>0</v>
      </c>
      <c r="CC44" s="53">
        <f>SUMPRODUCT(--(CC$9=Quarterly_kt!$B$9:FC$9),Quarterly_kt!$B44:FC44)*INDEX(Fuel_Properties!$B$3:$IV$14,MATCH("GCV_Kerosene",Fuel_Properties!$B$3:$B$14,0),MATCH(YEAR(CC$9),Fuel_Properties!$B$3:$EI$3,0))/1000</f>
        <v>0</v>
      </c>
      <c r="CD44" s="53">
        <f>SUMPRODUCT(--(CD$9=Quarterly_kt!$B$9:FC$9),Quarterly_kt!$B44:FC44)*INDEX(Fuel_Properties!$B$3:$IV$14,MATCH("GCV_Kerosene",Fuel_Properties!$B$3:$B$14,0),MATCH(YEAR(CD$9),Fuel_Properties!$B$3:$EI$3,0))/1000</f>
        <v>0</v>
      </c>
      <c r="CE44" s="53">
        <f>SUMPRODUCT(--(CE$9=Quarterly_kt!$B$9:FC$9),Quarterly_kt!$B44:FC44)*INDEX(Fuel_Properties!$B$3:$IV$14,MATCH("GCV_Kerosene",Fuel_Properties!$B$3:$B$14,0),MATCH(YEAR(CE$9),Fuel_Properties!$B$3:$EI$3,0))/1000</f>
        <v>0</v>
      </c>
      <c r="CF44" s="53">
        <f>SUMPRODUCT(--(CF$9=Quarterly_kt!$B$9:FC$9),Quarterly_kt!$B44:FC44)*INDEX(Fuel_Properties!$B$3:$IV$14,MATCH("GCV_Kerosene",Fuel_Properties!$B$3:$B$14,0),MATCH(YEAR(CF$9),Fuel_Properties!$B$3:$EI$3,0))/1000</f>
        <v>0</v>
      </c>
      <c r="CG44" s="53">
        <f>SUMPRODUCT(--(CG$9=Quarterly_kt!$B$9:FC$9),Quarterly_kt!$B44:FC44)*INDEX(Fuel_Properties!$B$3:$IV$14,MATCH("GCV_Kerosene",Fuel_Properties!$B$3:$B$14,0),MATCH(YEAR(CG$9),Fuel_Properties!$B$3:$EI$3,0))/1000</f>
        <v>0</v>
      </c>
      <c r="CH44" s="53">
        <f>SUMPRODUCT(--(CH$9=Quarterly_kt!$B$9:FC$9),Quarterly_kt!$B44:FC44)*INDEX(Fuel_Properties!$B$3:$IV$14,MATCH("GCV_Kerosene",Fuel_Properties!$B$3:$B$14,0),MATCH(YEAR(CH$9),Fuel_Properties!$B$3:$EI$3,0))/1000</f>
        <v>0</v>
      </c>
      <c r="CI44" s="53">
        <f>SUMPRODUCT(--(CI$9=Quarterly_kt!$B$9:FC$9),Quarterly_kt!$B44:FC44)*INDEX(Fuel_Properties!$B$3:$IV$14,MATCH("GCV_Kerosene",Fuel_Properties!$B$3:$B$14,0),MATCH(YEAR(CI$9),Fuel_Properties!$B$3:$EI$3,0))/1000</f>
        <v>0</v>
      </c>
      <c r="CJ44" s="53">
        <f>SUMPRODUCT(--(CJ$9=Quarterly_kt!$B$9:FC$9),Quarterly_kt!$B44:FC44)*INDEX(Fuel_Properties!$B$3:$IV$14,MATCH("GCV_Kerosene",Fuel_Properties!$B$3:$B$14,0),MATCH(YEAR(CJ$9),Fuel_Properties!$B$3:$EI$3,0))/1000</f>
        <v>7.8879999999999987E-4</v>
      </c>
      <c r="CK44" s="53">
        <f>SUMPRODUCT(--(CK$9=Quarterly_kt!$B$9:FC$9),Quarterly_kt!$B44:FC44)*INDEX(Fuel_Properties!$B$3:$IV$14,MATCH("GCV_Kerosene",Fuel_Properties!$B$3:$B$14,0),MATCH(YEAR(CK$9),Fuel_Properties!$B$3:$EI$3,0))/1000</f>
        <v>1.2527999999999999E-3</v>
      </c>
      <c r="CL44" s="53">
        <f>SUMPRODUCT(--(CL$9=Quarterly_kt!$B$9:FC$9),Quarterly_kt!$B44:FC44)*INDEX(Fuel_Properties!$B$3:$IV$14,MATCH("GCV_Kerosene",Fuel_Properties!$B$3:$B$14,0),MATCH(YEAR(CL$9),Fuel_Properties!$B$3:$EI$3,0))/1000</f>
        <v>1.392E-4</v>
      </c>
      <c r="CM44" s="53">
        <f>SUMPRODUCT(--(CM$9=Quarterly_kt!$B$9:FC$9),Quarterly_kt!$B44:FC44)*INDEX(Fuel_Properties!$B$3:$IV$14,MATCH("GCV_Kerosene",Fuel_Properties!$B$3:$B$14,0),MATCH(YEAR(CM$9),Fuel_Properties!$B$3:$EI$3,0))/1000</f>
        <v>1.8559999999999998E-4</v>
      </c>
      <c r="CN44" s="53">
        <f>SUMPRODUCT(--(CN$9=Quarterly_kt!$B$9:FC$9),Quarterly_kt!$B44:FC44)*INDEX(Fuel_Properties!$B$3:$IV$14,MATCH("GCV_Kerosene",Fuel_Properties!$B$3:$B$14,0),MATCH(YEAR(CN$9),Fuel_Properties!$B$3:$EI$3,0))/1000</f>
        <v>0</v>
      </c>
      <c r="CO44" s="53">
        <f>SUMPRODUCT(--(CO$9=Quarterly_kt!$B$9:FC$9),Quarterly_kt!$B44:FC44)*INDEX(Fuel_Properties!$B$3:$IV$14,MATCH("GCV_Kerosene",Fuel_Properties!$B$3:$B$14,0),MATCH(YEAR(CO$9),Fuel_Properties!$B$3:$EI$3,0))/1000</f>
        <v>0</v>
      </c>
      <c r="CP44" s="53">
        <f>SUMPRODUCT(--(CP$9=Quarterly_kt!$B$9:FC$9),Quarterly_kt!$B44:FC44)*INDEX(Fuel_Properties!$B$3:$IV$14,MATCH("GCV_Kerosene",Fuel_Properties!$B$3:$B$14,0),MATCH(YEAR(CP$9),Fuel_Properties!$B$3:$EI$3,0))/1000</f>
        <v>0</v>
      </c>
      <c r="CQ44" s="53">
        <f>SUMPRODUCT(--(CQ$9=Quarterly_kt!$B$9:FC$9),Quarterly_kt!$B44:FC44)*INDEX(Fuel_Properties!$B$3:$IV$14,MATCH("GCV_Kerosene",Fuel_Properties!$B$3:$B$14,0),MATCH(YEAR(CQ$9),Fuel_Properties!$B$3:$EI$3,0))/1000</f>
        <v>0</v>
      </c>
      <c r="CR44" s="53">
        <f>SUMPRODUCT(--(CR$9=Quarterly_kt!$B$9:FC$9),Quarterly_kt!$B44:FC44)*INDEX(Fuel_Properties!$B$3:$IV$14,MATCH("GCV_Kerosene",Fuel_Properties!$B$3:$B$14,0),MATCH(YEAR(CR$9),Fuel_Properties!$B$3:$EI$3,0))/1000</f>
        <v>0</v>
      </c>
      <c r="CS44" s="53">
        <f>SUMPRODUCT(--(CS$9=Quarterly_kt!$B$9:FC$9),Quarterly_kt!$B44:FC44)*INDEX(Fuel_Properties!$B$3:$IV$14,MATCH("GCV_Kerosene",Fuel_Properties!$B$3:$B$14,0),MATCH(YEAR(CS$9),Fuel_Properties!$B$3:$EI$3,0))/1000</f>
        <v>0</v>
      </c>
      <c r="CT44" s="53">
        <f>SUMPRODUCT(--(CT$9=Quarterly_kt!$B$9:FC$9),Quarterly_kt!$B44:FC44)*INDEX(Fuel_Properties!$B$3:$IV$14,MATCH("GCV_Kerosene",Fuel_Properties!$B$3:$B$14,0),MATCH(YEAR(CT$9),Fuel_Properties!$B$3:$EI$3,0))/1000</f>
        <v>0</v>
      </c>
      <c r="CU44" s="53">
        <f>SUMPRODUCT(--(CU$9=Quarterly_kt!$B$9:FC$9),Quarterly_kt!$B44:FC44)*INDEX(Fuel_Properties!$B$3:$IV$14,MATCH("GCV_Kerosene",Fuel_Properties!$B$3:$B$14,0),MATCH(YEAR(CU$9),Fuel_Properties!$B$3:$EI$3,0))/1000</f>
        <v>0</v>
      </c>
      <c r="CV44" s="53">
        <f>SUMPRODUCT(--(CV$9=Quarterly_kt!$B$9:FC$9),Quarterly_kt!$B44:FC44)*INDEX(Fuel_Properties!$B$3:$IV$14,MATCH("GCV_Kerosene",Fuel_Properties!$B$3:$B$14,0),MATCH(YEAR(CV$9),Fuel_Properties!$B$3:$EI$3,0))/1000</f>
        <v>0</v>
      </c>
      <c r="CW44" s="53">
        <f>SUMPRODUCT(--(CW$9=Quarterly_kt!$B$9:FC$9),Quarterly_kt!$B44:FC44)*INDEX(Fuel_Properties!$B$3:$IV$14,MATCH("GCV_Kerosene",Fuel_Properties!$B$3:$B$14,0),MATCH(YEAR(CW$9),Fuel_Properties!$B$3:$EI$3,0))/1000</f>
        <v>0</v>
      </c>
      <c r="CX44" s="53">
        <f>SUMPRODUCT(--(CX$9=Quarterly_kt!$B$9:FC$9),Quarterly_kt!$B44:FC44)*INDEX(Fuel_Properties!$B$3:$IV$14,MATCH("GCV_Kerosene",Fuel_Properties!$B$3:$B$14,0),MATCH(YEAR(CX$9),Fuel_Properties!$B$3:$EI$3,0))/1000</f>
        <v>0</v>
      </c>
      <c r="CY44" s="53">
        <f>SUMPRODUCT(--(CY$9=Quarterly_kt!$B$9:FC$9),Quarterly_kt!$B44:FC44)*INDEX(Fuel_Properties!$B$3:$IV$14,MATCH("GCV_Kerosene",Fuel_Properties!$B$3:$B$14,0),MATCH(YEAR(CY$9),Fuel_Properties!$B$3:$EI$3,0))/1000</f>
        <v>0</v>
      </c>
      <c r="CZ44" s="53">
        <f>SUMPRODUCT(--(CZ$9=Quarterly_kt!$B$9:FC$9),Quarterly_kt!$B44:FC44)*INDEX(Fuel_Properties!$B$3:$IV$14,MATCH("GCV_Kerosene",Fuel_Properties!$B$3:$B$14,0),MATCH(YEAR(CZ$9),Fuel_Properties!$B$3:$EI$3,0))/1000</f>
        <v>0</v>
      </c>
      <c r="DA44" s="53">
        <f>SUMPRODUCT(--(DA$9=Quarterly_kt!$B$9:FC$9),Quarterly_kt!$B44:FC44)*INDEX(Fuel_Properties!$B$3:$IV$14,MATCH("GCV_Kerosene",Fuel_Properties!$B$3:$B$14,0),MATCH(YEAR(DA$9),Fuel_Properties!$B$3:$EI$3,0))/1000</f>
        <v>0</v>
      </c>
      <c r="DB44" s="53">
        <f>SUMPRODUCT(--(DB$9=Quarterly_kt!$B$9:FC$9),Quarterly_kt!$B44:FC44)*INDEX(Fuel_Properties!$B$3:$IV$14,MATCH("GCV_Kerosene",Fuel_Properties!$B$3:$B$14,0),MATCH(YEAR(DB$9),Fuel_Properties!$B$3:$EI$3,0))/1000</f>
        <v>0</v>
      </c>
      <c r="DC44" s="53">
        <f>SUMPRODUCT(--(DC$9=Quarterly_kt!$B$9:FC$9),Quarterly_kt!$B44:FC44)*INDEX(Fuel_Properties!$B$3:$IV$14,MATCH("GCV_Kerosene",Fuel_Properties!$B$3:$B$14,0),MATCH(YEAR(DC$9),Fuel_Properties!$B$3:$EI$3,0))/1000</f>
        <v>0</v>
      </c>
      <c r="DD44" s="53">
        <f>SUMPRODUCT(--(DD$9=Quarterly_kt!$B$9:FC$9),Quarterly_kt!$B44:FC44)*INDEX(Fuel_Properties!$B$3:$IV$14,MATCH("GCV_Kerosene",Fuel_Properties!$B$3:$B$14,0),MATCH(YEAR(DD$9),Fuel_Properties!$B$3:$EI$3,0))/1000</f>
        <v>0</v>
      </c>
      <c r="DE44" s="53">
        <f>SUMPRODUCT(--(DE$9=Quarterly_kt!$B$9:FC$9),Quarterly_kt!$B44:FC44)*INDEX(Fuel_Properties!$B$3:$IV$14,MATCH("GCV_Kerosene",Fuel_Properties!$B$3:$B$14,0),MATCH(YEAR(DE$9),Fuel_Properties!$B$3:$EI$3,0))/1000</f>
        <v>0</v>
      </c>
      <c r="DF44" s="53">
        <f>SUMPRODUCT(--(DF$9=Quarterly_kt!$B$9:FC$9),Quarterly_kt!$B44:FC44)*INDEX(Fuel_Properties!$B$3:$IV$14,MATCH("GCV_Kerosene",Fuel_Properties!$B$3:$B$14,0),MATCH(YEAR(DF$9),Fuel_Properties!$B$3:$EI$3,0))/1000</f>
        <v>0</v>
      </c>
      <c r="DG44" s="53">
        <f>SUMPRODUCT(--(DG$9=Quarterly_kt!$B$9:FC$9),Quarterly_kt!$B44:FC44)*INDEX(Fuel_Properties!$B$3:$IV$14,MATCH("GCV_Kerosene",Fuel_Properties!$B$3:$B$14,0),MATCH(YEAR(DG$9),Fuel_Properties!$B$3:$EI$3,0))/1000</f>
        <v>0</v>
      </c>
      <c r="DH44" s="53">
        <f>SUMPRODUCT(--(DH$9=Quarterly_kt!$B$9:FC$9),Quarterly_kt!$B44:FC44)*INDEX(Fuel_Properties!$B$3:$IV$14,MATCH("GCV_Kerosene",Fuel_Properties!$B$3:$B$14,0),MATCH(YEAR(DH$9),Fuel_Properties!$B$3:$EI$3,0))/1000</f>
        <v>0</v>
      </c>
      <c r="DI44" s="53">
        <f>SUMPRODUCT(--(DI$9=Quarterly_kt!$B$9:FC$9),Quarterly_kt!$B44:FC44)*INDEX(Fuel_Properties!$B$3:$IV$14,MATCH("GCV_Kerosene",Fuel_Properties!$B$3:$B$14,0),MATCH(YEAR(DI$9),Fuel_Properties!$B$3:$EI$3,0))/1000</f>
        <v>0</v>
      </c>
      <c r="DJ44" s="53">
        <f>SUMPRODUCT(--(DJ$9=Quarterly_kt!$B$9:FC$9),Quarterly_kt!$B44:FC44)*INDEX(Fuel_Properties!$B$3:$IV$14,MATCH("GCV_Kerosene",Fuel_Properties!$B$3:$B$14,0),MATCH(YEAR(DJ$9),Fuel_Properties!$B$3:$EI$3,0))/1000</f>
        <v>0</v>
      </c>
      <c r="DK44" s="53">
        <f>SUMPRODUCT(--(DK$9=Quarterly_kt!$B$9:FC$9),Quarterly_kt!$B44:FC44)*INDEX(Fuel_Properties!$B$3:$IV$14,MATCH("GCV_Kerosene",Fuel_Properties!$B$3:$B$14,0),MATCH(YEAR(DK$9),Fuel_Properties!$B$3:$EI$3,0))/1000</f>
        <v>0</v>
      </c>
      <c r="DL44" s="53">
        <f>SUMPRODUCT(--(DL$9=Quarterly_kt!$B$9:FC$9),Quarterly_kt!$B44:FC44)*INDEX(Fuel_Properties!$B$3:$IV$14,MATCH("GCV_Kerosene",Fuel_Properties!$B$3:$B$14,0),MATCH(YEAR(DL$9),Fuel_Properties!$B$3:$EI$3,0))/1000</f>
        <v>0</v>
      </c>
      <c r="DM44" s="53">
        <f>SUMPRODUCT(--(DM$9=Quarterly_kt!$B$9:FC$9),Quarterly_kt!$B44:FC44)*INDEX(Fuel_Properties!$B$3:$IV$14,MATCH("GCV_Kerosene",Fuel_Properties!$B$3:$B$14,0),MATCH(YEAR(DM$9),Fuel_Properties!$B$3:$EI$3,0))/1000</f>
        <v>0</v>
      </c>
      <c r="DN44" s="53">
        <f>SUMPRODUCT(--(DN$9=Quarterly_kt!$B$9:FC$9),Quarterly_kt!$B44:FC44)*INDEX(Fuel_Properties!$B$3:$IV$14,MATCH("GCV_Kerosene",Fuel_Properties!$B$3:$B$14,0),MATCH(YEAR(DN$9),Fuel_Properties!$B$3:$EI$3,0))/1000</f>
        <v>0</v>
      </c>
      <c r="DO44" s="53">
        <f>SUMPRODUCT(--(DO$9=Quarterly_kt!$B$9:FC$9),Quarterly_kt!$B44:FC44)*INDEX(Fuel_Properties!$B$3:$IV$14,MATCH("GCV_Kerosene",Fuel_Properties!$B$3:$B$14,0),MATCH(YEAR(DO$9),Fuel_Properties!$B$3:$EI$3,0))/1000</f>
        <v>0</v>
      </c>
      <c r="DP44" s="53">
        <f>SUMPRODUCT(--(DP$9=Quarterly_kt!$B$9:FC$9),Quarterly_kt!$B44:FC44)*INDEX(Fuel_Properties!$B$3:$IV$14,MATCH("GCV_Kerosene",Fuel_Properties!$B$3:$B$14,0),MATCH(YEAR(DP$9),Fuel_Properties!$B$3:$EI$3,0))/1000</f>
        <v>0</v>
      </c>
      <c r="DQ44" s="53">
        <f>SUMPRODUCT(--(DQ$9=Quarterly_kt!$B$9:FC$9),Quarterly_kt!$B44:FC44)*INDEX(Fuel_Properties!$B$3:$IV$14,MATCH("GCV_Kerosene",Fuel_Properties!$B$3:$B$14,0),MATCH(YEAR(DQ$9),Fuel_Properties!$B$3:$EI$3,0))/1000</f>
        <v>0</v>
      </c>
      <c r="DR44" s="53">
        <f>SUMPRODUCT(--(DR$9=Quarterly_kt!$B$9:FC$9),Quarterly_kt!$B44:FC44)*INDEX(Fuel_Properties!$B$3:$IV$14,MATCH("GCV_Kerosene",Fuel_Properties!$B$3:$B$14,0),MATCH(YEAR(DR$9),Fuel_Properties!$B$3:$EI$3,0))/1000</f>
        <v>0</v>
      </c>
      <c r="DS44" s="53">
        <f>SUMPRODUCT(--(DS$9=Quarterly_kt!$B$9:FC$9),Quarterly_kt!$B44:FC44)*INDEX(Fuel_Properties!$B$3:$IV$14,MATCH("GCV_Kerosene",Fuel_Properties!$B$3:$B$14,0),MATCH(YEAR(DS$9),Fuel_Properties!$B$3:$EI$3,0))/1000</f>
        <v>0</v>
      </c>
      <c r="DT44" s="53">
        <f>SUMPRODUCT(--(DT$9=Quarterly_kt!$B$9:FC$9),Quarterly_kt!$B44:FC44)*INDEX(Fuel_Properties!$B$3:$IV$14,MATCH("GCV_Kerosene",Fuel_Properties!$B$3:$B$14,0),MATCH(YEAR(DT$9),Fuel_Properties!$B$3:$EI$3,0))/1000</f>
        <v>0</v>
      </c>
      <c r="DU44" s="53">
        <f>SUMPRODUCT(--(DU$9=Quarterly_kt!$B$9:FC$9),Quarterly_kt!$B44:FC44)*INDEX(Fuel_Properties!$B$3:$IV$14,MATCH("GCV_Kerosene",Fuel_Properties!$B$3:$B$14,0),MATCH(YEAR(DU$9),Fuel_Properties!$B$3:$EI$3,0))/1000</f>
        <v>0</v>
      </c>
      <c r="DV44" s="53">
        <f>SUMPRODUCT(--(DV$9=Quarterly_kt!$B$9:FC$9),Quarterly_kt!$B44:FC44)*INDEX(Fuel_Properties!$B$3:$IV$14,MATCH("GCV_Kerosene",Fuel_Properties!$B$3:$B$14,0),MATCH(YEAR(DV$9),Fuel_Properties!$B$3:$EI$3,0))/1000</f>
        <v>0</v>
      </c>
      <c r="DW44" s="53">
        <f>SUMPRODUCT(--(DW$9=Quarterly_kt!$B$9:FC$9),Quarterly_kt!$B44:FC44)*INDEX(Fuel_Properties!$B$3:$IV$14,MATCH("GCV_Kerosene",Fuel_Properties!$B$3:$B$14,0),MATCH(YEAR(DW$9),Fuel_Properties!$B$3:$EI$3,0))/1000</f>
        <v>0</v>
      </c>
      <c r="DX44" s="53">
        <f>SUMPRODUCT(--(DX$9=Quarterly_kt!$B$9:FC$9),Quarterly_kt!$B44:FC44)*INDEX(Fuel_Properties!$B$3:$IV$14,MATCH("GCV_Kerosene",Fuel_Properties!$B$3:$B$14,0),MATCH(YEAR(DX$9),Fuel_Properties!$B$3:$EI$3,0))/1000</f>
        <v>0</v>
      </c>
      <c r="DY44" s="53">
        <f>SUMPRODUCT(--(DY$9=Quarterly_kt!$B$9:FC$9),Quarterly_kt!$B44:FC44)*INDEX(Fuel_Properties!$B$3:$IV$14,MATCH("GCV_Kerosene",Fuel_Properties!$B$3:$B$14,0),MATCH(YEAR(DY$9),Fuel_Properties!$B$3:$EI$3,0))/1000</f>
        <v>0</v>
      </c>
      <c r="DZ44" s="53">
        <f>SUMPRODUCT(--(DZ$9=Quarterly_kt!$B$9:FC$9),Quarterly_kt!$B44:FC44)*INDEX(Fuel_Properties!$B$3:$IV$14,MATCH("GCV_Kerosene",Fuel_Properties!$B$3:$B$14,0),MATCH(YEAR(DZ$9),Fuel_Properties!$B$3:$EI$3,0))/1000</f>
        <v>0</v>
      </c>
      <c r="EA44" s="53">
        <f>SUMPRODUCT(--(EA$9=Quarterly_kt!$B$9:FC$9),Quarterly_kt!$B44:FC44)*INDEX(Fuel_Properties!$B$3:$IV$14,MATCH("GCV_Kerosene",Fuel_Properties!$B$3:$B$14,0),MATCH(YEAR(EA$9),Fuel_Properties!$B$3:$EI$3,0))/1000</f>
        <v>0</v>
      </c>
      <c r="EB44" s="53">
        <f>SUMPRODUCT(--(EB$9=Quarterly_kt!$B$9:FC$9),Quarterly_kt!$B44:FC44)*INDEX(Fuel_Properties!$B$3:$IV$14,MATCH("GCV_Kerosene",Fuel_Properties!$B$3:$B$14,0),MATCH(YEAR(EB$9),Fuel_Properties!$B$3:$EI$3,0))/1000</f>
        <v>0</v>
      </c>
      <c r="EC44" s="53">
        <f>SUMPRODUCT(--(EC$9=Quarterly_kt!$B$9:FC$9),Quarterly_kt!$B44:FC44)*INDEX(Fuel_Properties!$B$3:$IV$14,MATCH("GCV_Kerosene",Fuel_Properties!$B$3:$B$14,0),MATCH(YEAR(EC$9),Fuel_Properties!$B$3:$EI$3,0))/1000</f>
        <v>0</v>
      </c>
      <c r="ED44" s="53">
        <f>SUMPRODUCT(--(ED$9=Quarterly_kt!$B$9:FC$9),Quarterly_kt!$B44:FC44)*INDEX(Fuel_Properties!$B$3:$IV$14,MATCH("GCV_Kerosene",Fuel_Properties!$B$3:$B$14,0),MATCH(YEAR(ED$9),Fuel_Properties!$B$3:$EI$3,0))/1000</f>
        <v>0</v>
      </c>
      <c r="EE44" s="53">
        <f>SUMPRODUCT(--(EE$9=Quarterly_kt!$B$9:FC$9),Quarterly_kt!$B44:FC44)*INDEX(Fuel_Properties!$B$3:$IV$14,MATCH("GCV_Kerosene",Fuel_Properties!$B$3:$B$14,0),MATCH(YEAR(EE$9),Fuel_Properties!$B$3:$EI$3,0))/1000</f>
        <v>0</v>
      </c>
      <c r="EF44" s="53">
        <f>SUMPRODUCT(--(EF$9=Quarterly_kt!$B$9:FC$9),Quarterly_kt!$B44:FC44)*INDEX(Fuel_Properties!$B$3:$IV$14,MATCH("GCV_Kerosene",Fuel_Properties!$B$3:$B$14,0),MATCH(YEAR(EF$9),Fuel_Properties!$B$3:$EI$3,0))/1000</f>
        <v>0</v>
      </c>
      <c r="EG44" s="53">
        <f>SUMPRODUCT(--(EG$9=Quarterly_kt!$B$9:FC$9),Quarterly_kt!$B44:FC44)*INDEX(Fuel_Properties!$B$3:$IV$14,MATCH("GCV_Kerosene",Fuel_Properties!$B$3:$B$14,0),MATCH(YEAR(EG$9),Fuel_Properties!$B$3:$EI$3,0))/1000</f>
        <v>0</v>
      </c>
      <c r="EH44" s="53">
        <f>SUMPRODUCT(--(EH$9=Quarterly_kt!$B$9:FC$9),Quarterly_kt!$B44:FC44)*INDEX(Fuel_Properties!$B$3:$IV$14,MATCH("GCV_Kerosene",Fuel_Properties!$B$3:$B$14,0),MATCH(YEAR(EH$9),Fuel_Properties!$B$3:$EI$3,0))/1000</f>
        <v>0</v>
      </c>
      <c r="EI44" s="53">
        <f>SUMPRODUCT(--(EI$9=Quarterly_kt!$B$9:FC$9),Quarterly_kt!$B44:FC44)*INDEX(Fuel_Properties!$B$3:$IV$14,MATCH("GCV_Kerosene",Fuel_Properties!$B$3:$B$14,0),MATCH(YEAR(EI$9),Fuel_Properties!$B$3:$EI$3,0))/1000</f>
        <v>0</v>
      </c>
      <c r="EJ44" s="53">
        <f>SUMPRODUCT(--(EJ$9=Quarterly_kt!$B$9:FC$9),Quarterly_kt!$B44:FC44)*INDEX(Fuel_Properties!$B$3:$IV$14,MATCH("GCV_Kerosene",Fuel_Properties!$B$3:$B$14,0),MATCH(YEAR(EJ$9),Fuel_Properties!$B$3:$EI$3,0))/1000</f>
        <v>0</v>
      </c>
      <c r="EK44" s="53">
        <f>SUMPRODUCT(--(EK$9=Quarterly_kt!$B$9:FC$9),Quarterly_kt!$B44:FC44)*INDEX(Fuel_Properties!$B$3:$IV$14,MATCH("GCV_Kerosene",Fuel_Properties!$B$3:$B$14,0),MATCH(YEAR(EK$9),Fuel_Properties!$B$3:$EI$3,0))/1000</f>
        <v>0</v>
      </c>
      <c r="EL44" s="53">
        <f>SUMPRODUCT(--(EL$9=Quarterly_kt!$B$9:FC$9),Quarterly_kt!$B44:FC44)*INDEX(Fuel_Properties!$B$3:$IV$14,MATCH("GCV_Kerosene",Fuel_Properties!$B$3:$B$14,0),MATCH(YEAR(EL$9),Fuel_Properties!$B$3:$EI$3,0))/1000</f>
        <v>0</v>
      </c>
      <c r="EM44" s="53">
        <f>SUMPRODUCT(--(EM$9=Quarterly_kt!$B$9:FC$9),Quarterly_kt!$B44:FC44)*INDEX(Fuel_Properties!$B$3:$IV$14,MATCH("GCV_Kerosene",Fuel_Properties!$B$3:$B$14,0),MATCH(YEAR(EM$9),Fuel_Properties!$B$3:$EI$3,0))/1000</f>
        <v>0</v>
      </c>
      <c r="EN44" s="53">
        <f>SUMPRODUCT(--(EN$9=Quarterly_kt!$B$9:FC$9),Quarterly_kt!$B44:FC44)*INDEX(Fuel_Properties!$B$3:$IV$14,MATCH("GCV_Kerosene",Fuel_Properties!$B$3:$B$14,0),MATCH(YEAR(EN$9),Fuel_Properties!$B$3:$EI$3,0))/1000</f>
        <v>0</v>
      </c>
      <c r="EO44" s="53">
        <f>SUMPRODUCT(--(EO$9=Quarterly_kt!$B$9:FC$9),Quarterly_kt!$B44:FC44)*INDEX(Fuel_Properties!$B$3:$IV$14,MATCH("GCV_Kerosene",Fuel_Properties!$B$3:$B$14,0),MATCH(YEAR(EO$9),Fuel_Properties!$B$3:$EI$3,0))/1000</f>
        <v>0</v>
      </c>
      <c r="EP44" s="53">
        <f>SUMPRODUCT(--(EP$9=Quarterly_kt!$B$9:FC$9),Quarterly_kt!$B44:FC44)*INDEX(Fuel_Properties!$B$3:$IV$14,MATCH("GCV_Kerosene",Fuel_Properties!$B$3:$B$14,0),MATCH(YEAR(EP$9),Fuel_Properties!$B$3:$EI$3,0))/1000</f>
        <v>0</v>
      </c>
      <c r="EQ44" s="53">
        <f>SUMPRODUCT(--(EQ$9=Quarterly_kt!$B$9:FC$9),Quarterly_kt!$B44:FC44)*INDEX(Fuel_Properties!$B$3:$IV$14,MATCH("GCV_Kerosene",Fuel_Properties!$B$3:$B$14,0),MATCH(YEAR(EQ$9),Fuel_Properties!$B$3:$EI$3,0))/1000</f>
        <v>0</v>
      </c>
      <c r="ER44" s="53">
        <f>SUMPRODUCT(--(ER$9=Quarterly_kt!$B$9:FC$9),Quarterly_kt!$B44:FC44)*INDEX(Fuel_Properties!$B$3:$IV$14,MATCH("GCV_Kerosene",Fuel_Properties!$B$3:$B$14,0),MATCH(YEAR(ER$9),Fuel_Properties!$B$3:$EI$3,0))/1000</f>
        <v>0</v>
      </c>
      <c r="ES44" s="53">
        <f>SUMPRODUCT(--(ES$9=Quarterly_kt!$B$9:FC$9),Quarterly_kt!$B44:FC44)*INDEX(Fuel_Properties!$B$3:$IV$14,MATCH("GCV_Kerosene",Fuel_Properties!$B$3:$B$14,0),MATCH(YEAR(ES$9),Fuel_Properties!$B$3:$EI$3,0))/1000</f>
        <v>0</v>
      </c>
      <c r="ET44" s="53">
        <f>SUMPRODUCT(--(ET$9=Quarterly_kt!$B$9:FC$9),Quarterly_kt!$B44:FC44)*INDEX(Fuel_Properties!$B$3:$IV$14,MATCH("GCV_Kerosene",Fuel_Properties!$B$3:$B$14,0),MATCH(YEAR(ET$9),Fuel_Properties!$B$3:$EI$3,0))/1000</f>
        <v>0</v>
      </c>
      <c r="EU44" s="53">
        <f>SUMPRODUCT(--(EU$9=Quarterly_kt!$B$9:FC$9),Quarterly_kt!$B44:FC44)*INDEX(Fuel_Properties!$B$3:$IV$14,MATCH("GCV_Kerosene",Fuel_Properties!$B$3:$B$14,0),MATCH(YEAR(EU$9),Fuel_Properties!$B$3:$EI$3,0))/1000</f>
        <v>0</v>
      </c>
      <c r="EV44" s="53">
        <f>SUMPRODUCT(--(EV$9=Quarterly_kt!$B$9:FC$9),Quarterly_kt!$B44:FC44)*INDEX(Fuel_Properties!$B$3:$IV$14,MATCH("GCV_Kerosene",Fuel_Properties!$B$3:$B$14,0),MATCH(YEAR(EV$9),Fuel_Properties!$B$3:$EI$3,0))/1000</f>
        <v>0</v>
      </c>
      <c r="EW44" s="53">
        <f>SUMPRODUCT(--(EW$9=Quarterly_kt!$B$9:FC$9),Quarterly_kt!$B44:FC44)*INDEX(Fuel_Properties!$B$3:$IV$14,MATCH("GCV_Kerosene",Fuel_Properties!$B$3:$B$14,0),MATCH(YEAR(EW$9),Fuel_Properties!$B$3:$EI$3,0))/1000</f>
        <v>0</v>
      </c>
      <c r="EX44" s="53">
        <f>SUMPRODUCT(--(EX$9=Quarterly_kt!$B$9:FC$9),Quarterly_kt!$B44:FC44)*INDEX(Fuel_Properties!$B$3:$IV$14,MATCH("GCV_Kerosene",Fuel_Properties!$B$3:$B$14,0),MATCH(YEAR(EX$9),Fuel_Properties!$B$3:$EI$3,0))/1000</f>
        <v>0</v>
      </c>
      <c r="EY44" s="53">
        <f>SUMPRODUCT(--(EY$9=Quarterly_kt!$B$9:FC$9),Quarterly_kt!$B44:FC44)*INDEX(Fuel_Properties!$B$3:$IV$14,MATCH("GCV_Kerosene",Fuel_Properties!$B$3:$B$14,0),MATCH(YEAR(EY$9),Fuel_Properties!$B$3:$EI$3,0))/1000</f>
        <v>0</v>
      </c>
      <c r="EZ44" s="53">
        <f>SUMPRODUCT(--(EZ$9=Quarterly_kt!$B$9:FC$9),Quarterly_kt!$B44:FC44)*INDEX(Fuel_Properties!$B$3:$IV$14,MATCH("GCV_Kerosene",Fuel_Properties!$B$3:$B$14,0),MATCH(YEAR(EZ$9),Fuel_Properties!$B$3:$EI$3,0))/1000</f>
        <v>0</v>
      </c>
      <c r="FA44" s="53">
        <f>SUMPRODUCT(--(FA$9=Quarterly_kt!$B$9:FC$9),Quarterly_kt!$B44:FC44)*INDEX(Fuel_Properties!$B$3:$IV$14,MATCH("GCV_Kerosene",Fuel_Properties!$B$3:$B$14,0),MATCH(YEAR(FA$9),Fuel_Properties!$B$3:$EI$3,0))/1000</f>
        <v>0</v>
      </c>
      <c r="FB44" s="53">
        <f>SUMPRODUCT(--(FB$9=Quarterly_kt!$B$9:FC$9),Quarterly_kt!$B44:FC44)*INDEX(Fuel_Properties!$B$3:$IV$14,MATCH("GCV_Kerosene",Fuel_Properties!$B$3:$B$14,0),MATCH(YEAR(FB$9),Fuel_Properties!$B$3:$EI$3,0))/1000</f>
        <v>0</v>
      </c>
      <c r="FC44" s="53">
        <f>SUMPRODUCT(--(FC$9=Quarterly_kt!$B$9:FC$9),Quarterly_kt!$B44:FC44)*INDEX(Fuel_Properties!$B$3:$IV$14,MATCH("GCV_Kerosene",Fuel_Properties!$B$3:$B$14,0),MATCH(YEAR(FC$9),Fuel_Properties!$B$3:$EI$3,0))/1000</f>
        <v>0</v>
      </c>
      <c r="FD44" s="53">
        <f>SUMPRODUCT(--(FD$9=Quarterly_kt!$B$9:FD$9),Quarterly_kt!$B44:FD44)*INDEX(Fuel_Properties!$B$3:$IV$14,MATCH("GCV_Kerosene",Fuel_Properties!$B$3:$B$14,0),MATCH(YEAR(FD$9),Fuel_Properties!$B$3:$EI$3,0))/1000</f>
        <v>0</v>
      </c>
      <c r="FE44" s="53">
        <f>SUMPRODUCT(--(FE$9=Quarterly_kt!$B$9:FE$9),Quarterly_kt!$B44:FE44)*INDEX(Fuel_Properties!$B$3:$IV$14,MATCH("GCV_Kerosene",Fuel_Properties!$B$3:$B$14,0),MATCH(YEAR(FE$9),Fuel_Properties!$B$3:$EI$3,0))/1000</f>
        <v>0</v>
      </c>
      <c r="FF44" s="53">
        <f>SUMPRODUCT(--(FF$9=Quarterly_kt!$B$9:FF$9),Quarterly_kt!$B44:FF44)*INDEX(Fuel_Properties!$B$3:$IV$14,MATCH("GCV_Kerosene",Fuel_Properties!$B$3:$B$14,0),MATCH(YEAR(FF$9),Fuel_Properties!$B$3:$EI$3,0))/1000</f>
        <v>0</v>
      </c>
      <c r="FG44" s="53">
        <f>SUMPRODUCT(--(FG$9=Quarterly_kt!$B$9:FG$9),Quarterly_kt!$B44:FG44)*INDEX(Fuel_Properties!$B$3:$IV$14,MATCH("GCV_Kerosene",Fuel_Properties!$B$3:$B$14,0),MATCH(YEAR(FG$9),Fuel_Properties!$B$3:$EI$3,0))/1000</f>
        <v>0</v>
      </c>
      <c r="FH44" s="53">
        <f>SUMPRODUCT(--(FH$9=Quarterly_kt!$B$9:FH$9),Quarterly_kt!$B44:FH44)*INDEX(Fuel_Properties!$B$3:$IV$14,MATCH("GCV_Kerosene",Fuel_Properties!$B$3:$B$14,0),MATCH(YEAR(FH$9),Fuel_Properties!$B$3:$EI$3,0))/1000</f>
        <v>0</v>
      </c>
      <c r="FI44" s="53">
        <f>SUMPRODUCT(--(FI$9=Quarterly_kt!$B$9:FI$9),Quarterly_kt!$B44:FI44)*INDEX(Fuel_Properties!$B$3:$IV$14,MATCH("GCV_Kerosene",Fuel_Properties!$B$3:$B$14,0),MATCH(YEAR(FI$9),Fuel_Properties!$B$3:$EI$3,0))/1000</f>
        <v>0</v>
      </c>
      <c r="FJ44" s="53">
        <f>SUMPRODUCT(--(FJ$9=Quarterly_kt!$B$9:FJ$9),Quarterly_kt!$B44:FJ44)*INDEX(Fuel_Properties!$B$3:$IV$14,MATCH("GCV_Kerosene",Fuel_Properties!$B$3:$B$14,0),MATCH(YEAR(FJ$9),Fuel_Properties!$B$3:$EI$3,0))/1000</f>
        <v>0</v>
      </c>
      <c r="FK44" s="53">
        <f>SUMPRODUCT(--(FK$9=Quarterly_kt!$B$9:FK$9),Quarterly_kt!$B44:FK44)*INDEX(Fuel_Properties!$B$3:$IV$14,MATCH("GCV_Kerosene",Fuel_Properties!$B$3:$B$14,0),MATCH(YEAR(FK$9),Fuel_Properties!$B$3:$EI$3,0))/1000</f>
        <v>0</v>
      </c>
      <c r="FL44" s="53">
        <f>SUMPRODUCT(--(FL$9=Quarterly_kt!$B$9:FL$9),Quarterly_kt!$B44:FL44)*INDEX(Fuel_Properties!$B$3:$IV$14,MATCH("GCV_Kerosene",Fuel_Properties!$B$3:$B$14,0),MATCH(YEAR(FL$9),Fuel_Properties!$B$3:$EI$3,0))/1000</f>
        <v>0</v>
      </c>
      <c r="FM44" s="53">
        <f>SUMPRODUCT(--(FM$9=Quarterly_kt!$B$9:FN$9),Quarterly_kt!$B44:FN44)*INDEX(Fuel_Properties!$B$3:$IV$14,MATCH("GCV_Kerosene",Fuel_Properties!$B$3:$B$14,0),MATCH(YEAR(FM$9),Fuel_Properties!$B$3:$EI$3,0))/1000</f>
        <v>0</v>
      </c>
      <c r="FN44" s="53">
        <f>SUMPRODUCT(--(FN$9=Quarterly_kt!$B$9:FN$9),Quarterly_kt!$B44:FN44)*INDEX(Fuel_Properties!$B$3:$IV$14,MATCH("GCV_Kerosene",Fuel_Properties!$B$3:$B$14,0),MATCH(YEAR(FN$9),Fuel_Properties!$B$3:$EI$3,0))/1000</f>
        <v>0</v>
      </c>
      <c r="FO44" s="53">
        <f>SUMPRODUCT(--(FO$9=Quarterly_kt!$B$9:FO$9),Quarterly_kt!$B44:FO44)*INDEX(Fuel_Properties!$B$3:$IV$14,MATCH("GCV_Kerosene",Fuel_Properties!$B$3:$B$14,0),MATCH(YEAR(FO$9),Fuel_Properties!$B$3:$EI$3,0))/1000</f>
        <v>0</v>
      </c>
      <c r="FP44" s="53">
        <f>SUMPRODUCT(--(FP$9=Quarterly_kt!$B$9:FP$9),Quarterly_kt!$B44:FP44)*INDEX(Fuel_Properties!$B$3:$IV$14,MATCH("GCV_Kerosene",Fuel_Properties!$B$3:$B$14,0),MATCH(YEAR(FP$9),Fuel_Properties!$B$3:$EI$3,0))/1000</f>
        <v>0</v>
      </c>
      <c r="FQ44" s="53">
        <f>SUMPRODUCT(--(FQ$9=Quarterly_kt!$B$9:FQ$9),Quarterly_kt!$B44:FQ44)*INDEX(Fuel_Properties!$B$3:$IV$14,MATCH("GCV_Kerosene",Fuel_Properties!$B$3:$B$14,0),MATCH(YEAR(FQ$9),Fuel_Properties!$B$3:$EI$3,0))/1000</f>
        <v>0</v>
      </c>
      <c r="FR44" s="53">
        <f>SUMPRODUCT(--(FR$9=Quarterly_kt!$B$9:FR$9),Quarterly_kt!$B44:FR44)*INDEX(Fuel_Properties!$B$3:$IV$14,MATCH("GCV_Kerosene",Fuel_Properties!$B$3:$B$14,0),MATCH(YEAR(FR$9),Fuel_Properties!$B$3:$EI$3,0))/1000</f>
        <v>0</v>
      </c>
      <c r="FS44" s="53">
        <f>SUMPRODUCT(--(FS$9=Quarterly_kt!$B$9:FS$9),Quarterly_kt!$B44:FS44)*INDEX(Fuel_Properties!$B$3:$IV$14,MATCH("GCV_Kerosene",Fuel_Properties!$B$3:$B$14,0),MATCH(YEAR(FS$9),Fuel_Properties!$B$3:$EI$3,0))/1000</f>
        <v>0</v>
      </c>
      <c r="FT44" s="53">
        <f>SUMPRODUCT(--(FT$9=Quarterly_kt!$B$9:FT$9),Quarterly_kt!$B44:FT44)*INDEX(Fuel_Properties!$B$3:$IV$14,MATCH("GCV_Kerosene",Fuel_Properties!$B$3:$B$14,0),MATCH(YEAR(FT$9),Fuel_Properties!$B$3:$EI$3,0))/1000</f>
        <v>0</v>
      </c>
      <c r="FU44" s="53">
        <f>SUMPRODUCT(--(FU$9=Quarterly_kt!$B$9:FU$9),Quarterly_kt!$B44:FU44)*INDEX(Fuel_Properties!$B$3:$IV$14,MATCH("GCV_Kerosene",Fuel_Properties!$B$3:$B$14,0),MATCH(YEAR(FU$9),Fuel_Properties!$B$3:$EI$3,0))/1000</f>
        <v>0</v>
      </c>
      <c r="FV44" s="53">
        <f>SUMPRODUCT(--(FV$9=Quarterly_kt!$B$9:FV$9),Quarterly_kt!$B44:FV44)*INDEX(Fuel_Properties!$B$3:$IV$14,MATCH("GCV_Kerosene",Fuel_Properties!$B$3:$B$14,0),MATCH(YEAR(FV$9),Fuel_Properties!$B$3:$EI$3,0))/1000</f>
        <v>0</v>
      </c>
      <c r="FW44" s="18"/>
      <c r="FX44" s="117"/>
      <c r="FY44" s="18"/>
    </row>
    <row r="45" spans="1:181" ht="17.25" x14ac:dyDescent="0.25">
      <c r="A45" s="49" t="s">
        <v>105</v>
      </c>
      <c r="B45" s="53">
        <v>0</v>
      </c>
      <c r="C45" s="53">
        <v>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53">
        <v>0</v>
      </c>
      <c r="W45" s="53">
        <v>0</v>
      </c>
      <c r="X45" s="53">
        <v>0.85037099999999999</v>
      </c>
      <c r="Y45" s="53">
        <v>0</v>
      </c>
      <c r="Z45" s="53">
        <v>0</v>
      </c>
      <c r="AA45" s="53">
        <v>0</v>
      </c>
      <c r="AB45" s="53">
        <v>0</v>
      </c>
      <c r="AC45" s="53">
        <v>0</v>
      </c>
      <c r="AD45" s="53">
        <v>0</v>
      </c>
      <c r="AE45" s="53">
        <v>0</v>
      </c>
      <c r="AF45" s="53">
        <v>0</v>
      </c>
      <c r="AG45" s="53">
        <v>0</v>
      </c>
      <c r="AH45" s="53">
        <v>0</v>
      </c>
      <c r="AI45" s="53">
        <v>0</v>
      </c>
      <c r="AJ45" s="53">
        <v>0</v>
      </c>
      <c r="AK45" s="53">
        <v>0</v>
      </c>
      <c r="AL45" s="53">
        <v>0</v>
      </c>
      <c r="AM45" s="53">
        <v>0</v>
      </c>
      <c r="AN45" s="53">
        <v>0</v>
      </c>
      <c r="AO45" s="53">
        <v>0</v>
      </c>
      <c r="AP45" s="53">
        <v>0</v>
      </c>
      <c r="AQ45" s="53">
        <v>0</v>
      </c>
      <c r="AR45" s="53">
        <v>0</v>
      </c>
      <c r="AS45" s="53">
        <v>0</v>
      </c>
      <c r="AT45" s="53">
        <v>0</v>
      </c>
      <c r="AU45" s="53">
        <v>0</v>
      </c>
      <c r="AV45" s="53">
        <v>0</v>
      </c>
      <c r="AW45" s="53">
        <v>0</v>
      </c>
      <c r="AX45" s="53">
        <v>0</v>
      </c>
      <c r="AY45" s="53">
        <v>0</v>
      </c>
      <c r="AZ45" s="53">
        <v>0</v>
      </c>
      <c r="BA45" s="53">
        <v>0</v>
      </c>
      <c r="BB45" s="53">
        <v>0</v>
      </c>
      <c r="BC45" s="53">
        <v>0</v>
      </c>
      <c r="BD45" s="53">
        <v>0</v>
      </c>
      <c r="BE45" s="53">
        <v>0</v>
      </c>
      <c r="BF45" s="53">
        <v>0</v>
      </c>
      <c r="BG45" s="53">
        <v>0</v>
      </c>
      <c r="BH45" s="53">
        <v>0</v>
      </c>
      <c r="BI45" s="53">
        <v>0</v>
      </c>
      <c r="BJ45" s="53">
        <v>0</v>
      </c>
      <c r="BK45" s="53">
        <v>0</v>
      </c>
      <c r="BL45" s="53">
        <v>0</v>
      </c>
      <c r="BM45" s="53">
        <v>0</v>
      </c>
      <c r="BN45" s="53">
        <v>0</v>
      </c>
      <c r="BO45" s="53">
        <v>0</v>
      </c>
      <c r="BP45" s="53">
        <v>0</v>
      </c>
      <c r="BQ45" s="53">
        <v>0</v>
      </c>
      <c r="BR45" s="53">
        <v>0</v>
      </c>
      <c r="BS45" s="53">
        <v>0</v>
      </c>
      <c r="BT45" s="53">
        <v>0</v>
      </c>
      <c r="BU45" s="53">
        <v>0</v>
      </c>
      <c r="BV45" s="53">
        <v>0</v>
      </c>
      <c r="BW45" s="53">
        <v>0</v>
      </c>
      <c r="BX45" s="53">
        <v>0</v>
      </c>
      <c r="BY45" s="53">
        <v>1.1547300861880001E-2</v>
      </c>
      <c r="BZ45" s="53">
        <v>2.8008302735360001E-2</v>
      </c>
      <c r="CA45" s="53">
        <v>5.3986827276760005E-2</v>
      </c>
      <c r="CB45" s="53">
        <v>2.3137211690040002E-2</v>
      </c>
      <c r="CC45" s="53">
        <v>4.3760435369560001E-2</v>
      </c>
      <c r="CD45" s="53">
        <v>8.8149999999999999E-3</v>
      </c>
      <c r="CE45" s="53">
        <v>4.6018763582400006E-3</v>
      </c>
      <c r="CF45" s="53">
        <v>0</v>
      </c>
      <c r="CG45" s="53">
        <v>0</v>
      </c>
      <c r="CH45" s="53">
        <v>0</v>
      </c>
      <c r="CI45" s="53">
        <v>4.9981490446439999E-2</v>
      </c>
      <c r="CJ45" s="53">
        <v>1.397606893984E-2</v>
      </c>
      <c r="CK45" s="53">
        <v>3.3363603597239999E-2</v>
      </c>
      <c r="CL45" s="53">
        <v>1.1078591232800002E-2</v>
      </c>
      <c r="CM45" s="53">
        <v>4.4314364931200001E-2</v>
      </c>
      <c r="CN45" s="53">
        <v>5.2026768827880002E-2</v>
      </c>
      <c r="CO45" s="53">
        <v>2.6631228925E-2</v>
      </c>
      <c r="CP45" s="53">
        <v>4.64448632452E-3</v>
      </c>
      <c r="CQ45" s="53">
        <v>0.25144141101827999</v>
      </c>
      <c r="CR45" s="53">
        <v>1.0055952042079999E-2</v>
      </c>
      <c r="CS45" s="53">
        <v>6.0207882353640003E-2</v>
      </c>
      <c r="CT45" s="53">
        <v>2.8932167104119999E-2</v>
      </c>
      <c r="CU45" s="53">
        <v>3.77098201578E-2</v>
      </c>
      <c r="CV45" s="53">
        <v>1.495609816428E-2</v>
      </c>
      <c r="CW45" s="53">
        <v>0</v>
      </c>
      <c r="CX45" s="53">
        <v>0</v>
      </c>
      <c r="CY45" s="53">
        <v>0</v>
      </c>
      <c r="CZ45" s="53">
        <v>0</v>
      </c>
      <c r="DA45" s="53">
        <v>0</v>
      </c>
      <c r="DB45" s="53">
        <v>4.7723162233600002E-3</v>
      </c>
      <c r="DC45" s="53">
        <v>0</v>
      </c>
      <c r="DD45" s="53">
        <v>0</v>
      </c>
      <c r="DE45" s="53">
        <v>0</v>
      </c>
      <c r="DF45" s="53">
        <v>0</v>
      </c>
      <c r="DG45" s="53">
        <v>0</v>
      </c>
      <c r="DH45" s="53">
        <v>0</v>
      </c>
      <c r="DI45" s="53">
        <v>0</v>
      </c>
      <c r="DJ45" s="53">
        <v>0</v>
      </c>
      <c r="DK45" s="53">
        <v>0</v>
      </c>
      <c r="DL45" s="53">
        <v>0</v>
      </c>
      <c r="DM45" s="53">
        <v>0</v>
      </c>
      <c r="DN45" s="53">
        <v>0</v>
      </c>
      <c r="DO45" s="53">
        <v>0</v>
      </c>
      <c r="DP45" s="53">
        <v>0</v>
      </c>
      <c r="DQ45" s="53">
        <v>0</v>
      </c>
      <c r="DR45" s="53">
        <v>0</v>
      </c>
      <c r="DS45" s="53">
        <v>0</v>
      </c>
      <c r="DT45" s="53">
        <v>0</v>
      </c>
      <c r="DU45" s="53">
        <v>0</v>
      </c>
      <c r="DV45" s="53">
        <v>0</v>
      </c>
      <c r="DW45" s="53">
        <v>0</v>
      </c>
      <c r="DX45" s="53">
        <v>0</v>
      </c>
      <c r="DY45" s="53">
        <v>0</v>
      </c>
      <c r="DZ45" s="53">
        <v>0</v>
      </c>
      <c r="EA45" s="53">
        <v>0</v>
      </c>
      <c r="EB45" s="53">
        <v>0</v>
      </c>
      <c r="EC45" s="53">
        <v>0</v>
      </c>
      <c r="ED45" s="53">
        <v>0</v>
      </c>
      <c r="EE45" s="53">
        <v>0</v>
      </c>
      <c r="EF45" s="53">
        <v>0</v>
      </c>
      <c r="EG45" s="53">
        <v>0</v>
      </c>
      <c r="EH45" s="53">
        <v>0</v>
      </c>
      <c r="EI45" s="53">
        <v>0</v>
      </c>
      <c r="EJ45" s="53">
        <v>0</v>
      </c>
      <c r="EK45" s="53">
        <v>0</v>
      </c>
      <c r="EL45" s="53">
        <v>0</v>
      </c>
      <c r="EM45" s="53">
        <v>0</v>
      </c>
      <c r="EN45" s="53">
        <v>0</v>
      </c>
      <c r="EO45" s="53">
        <v>0</v>
      </c>
      <c r="EP45" s="53">
        <v>0</v>
      </c>
      <c r="EQ45" s="53">
        <v>0</v>
      </c>
      <c r="ER45" s="53">
        <v>0</v>
      </c>
      <c r="ES45" s="53">
        <v>0</v>
      </c>
      <c r="ET45" s="53">
        <v>0</v>
      </c>
      <c r="EU45" s="53">
        <v>0</v>
      </c>
      <c r="EV45" s="53">
        <v>0</v>
      </c>
      <c r="EW45" s="53">
        <v>0</v>
      </c>
      <c r="EX45" s="53">
        <v>0</v>
      </c>
      <c r="EY45" s="53">
        <v>0</v>
      </c>
      <c r="EZ45" s="53">
        <v>0</v>
      </c>
      <c r="FA45" s="53">
        <v>0</v>
      </c>
      <c r="FB45" s="53">
        <v>0</v>
      </c>
      <c r="FC45" s="53">
        <v>0</v>
      </c>
      <c r="FD45" s="53">
        <v>0</v>
      </c>
      <c r="FE45" s="53">
        <v>0</v>
      </c>
      <c r="FF45" s="53">
        <v>0</v>
      </c>
      <c r="FG45" s="53">
        <v>0</v>
      </c>
      <c r="FH45" s="53">
        <v>0</v>
      </c>
      <c r="FI45" s="53">
        <v>0</v>
      </c>
      <c r="FJ45" s="53">
        <v>0</v>
      </c>
      <c r="FK45" s="53">
        <v>0</v>
      </c>
      <c r="FL45" s="53">
        <v>0</v>
      </c>
      <c r="FM45" s="53">
        <v>0</v>
      </c>
      <c r="FN45" s="53">
        <v>0</v>
      </c>
      <c r="FO45" s="53">
        <v>0</v>
      </c>
      <c r="FP45" s="53">
        <v>0</v>
      </c>
      <c r="FQ45" s="53">
        <v>0</v>
      </c>
      <c r="FR45" s="53">
        <v>0.41400399999999848</v>
      </c>
      <c r="FS45" s="53">
        <v>0</v>
      </c>
      <c r="FT45" s="53">
        <v>0</v>
      </c>
      <c r="FU45" s="53">
        <v>0</v>
      </c>
      <c r="FV45" s="53">
        <v>0</v>
      </c>
      <c r="FW45" s="18"/>
      <c r="FX45" s="117"/>
      <c r="FY45" s="18"/>
    </row>
    <row r="46" spans="1:181" ht="15" x14ac:dyDescent="0.2">
      <c r="A46" s="27" t="s">
        <v>30</v>
      </c>
      <c r="B46" s="17">
        <f>SUM(B47:B50,B54:B56,B60)</f>
        <v>4.0225353352154549</v>
      </c>
      <c r="C46" s="17">
        <f t="shared" ref="C46:BN46" si="61">SUM(C47:C50,C54:C56,C60)</f>
        <v>5.9456454866264821</v>
      </c>
      <c r="D46" s="17">
        <f t="shared" si="61"/>
        <v>-7.9042037399020231</v>
      </c>
      <c r="E46" s="17">
        <f t="shared" si="61"/>
        <v>0.22806312344575319</v>
      </c>
      <c r="F46" s="17">
        <f t="shared" si="61"/>
        <v>-3.0457956377764095</v>
      </c>
      <c r="G46" s="17">
        <f t="shared" si="61"/>
        <v>2.6060937502743822</v>
      </c>
      <c r="H46" s="17">
        <f t="shared" si="61"/>
        <v>-3.4491837617718133</v>
      </c>
      <c r="I46" s="17">
        <f t="shared" si="61"/>
        <v>6.8552656609238465</v>
      </c>
      <c r="J46" s="17">
        <f t="shared" si="61"/>
        <v>-2.5811653165713331</v>
      </c>
      <c r="K46" s="17">
        <f t="shared" si="61"/>
        <v>-5.620344560697764</v>
      </c>
      <c r="L46" s="17">
        <f t="shared" si="61"/>
        <v>0.11896219565165211</v>
      </c>
      <c r="M46" s="17">
        <f t="shared" si="61"/>
        <v>3.4980032476763738</v>
      </c>
      <c r="N46" s="17">
        <f t="shared" si="61"/>
        <v>-2.0723073674526571</v>
      </c>
      <c r="O46" s="17">
        <f t="shared" si="61"/>
        <v>11.374978681218652</v>
      </c>
      <c r="P46" s="17">
        <f t="shared" si="61"/>
        <v>-5.3281068324041172</v>
      </c>
      <c r="Q46" s="17">
        <f t="shared" si="61"/>
        <v>3.0725224584888715</v>
      </c>
      <c r="R46" s="17">
        <f t="shared" si="61"/>
        <v>-1.1278781830177278</v>
      </c>
      <c r="S46" s="17">
        <f t="shared" si="61"/>
        <v>0.9996540504130329</v>
      </c>
      <c r="T46" s="17">
        <f t="shared" si="61"/>
        <v>-0.57900304273090586</v>
      </c>
      <c r="U46" s="17">
        <f t="shared" si="61"/>
        <v>-4.6735083211833528</v>
      </c>
      <c r="V46" s="17">
        <f t="shared" si="61"/>
        <v>-0.98262724500918841</v>
      </c>
      <c r="W46" s="17">
        <f t="shared" si="61"/>
        <v>-0.61801735513617428</v>
      </c>
      <c r="X46" s="17">
        <f t="shared" si="61"/>
        <v>5.2358496960631786</v>
      </c>
      <c r="Y46" s="17">
        <f t="shared" si="61"/>
        <v>-0.69958941575806244</v>
      </c>
      <c r="Z46" s="17">
        <f t="shared" si="61"/>
        <v>9.8461175495271966</v>
      </c>
      <c r="AA46" s="17">
        <f t="shared" si="61"/>
        <v>-10.477867800707292</v>
      </c>
      <c r="AB46" s="17">
        <f t="shared" si="61"/>
        <v>7.5449361783113602</v>
      </c>
      <c r="AC46" s="17">
        <f t="shared" si="61"/>
        <v>-0.83940710059960788</v>
      </c>
      <c r="AD46" s="17">
        <f t="shared" si="61"/>
        <v>-0.20013613199124389</v>
      </c>
      <c r="AE46" s="17">
        <f t="shared" si="61"/>
        <v>-0.29728730341274801</v>
      </c>
      <c r="AF46" s="17">
        <f t="shared" si="61"/>
        <v>-2.9744531068188498</v>
      </c>
      <c r="AG46" s="17">
        <f t="shared" si="61"/>
        <v>-5.0481903679169573</v>
      </c>
      <c r="AH46" s="17">
        <f t="shared" si="61"/>
        <v>2.556685593731248</v>
      </c>
      <c r="AI46" s="17">
        <f t="shared" si="61"/>
        <v>0.44123396870055598</v>
      </c>
      <c r="AJ46" s="17">
        <f t="shared" si="61"/>
        <v>-2.2084267189570554</v>
      </c>
      <c r="AK46" s="17">
        <f t="shared" si="61"/>
        <v>-7.1761465365988304</v>
      </c>
      <c r="AL46" s="17">
        <f t="shared" si="61"/>
        <v>7.9741055083145831</v>
      </c>
      <c r="AM46" s="17">
        <f t="shared" si="61"/>
        <v>-4.2496683286288919</v>
      </c>
      <c r="AN46" s="17">
        <f t="shared" si="61"/>
        <v>-2.6581389176921579</v>
      </c>
      <c r="AO46" s="17">
        <f t="shared" si="61"/>
        <v>-0.69445340227516006</v>
      </c>
      <c r="AP46" s="17">
        <f t="shared" si="61"/>
        <v>-1.4418347714182973</v>
      </c>
      <c r="AQ46" s="17">
        <f t="shared" si="61"/>
        <v>1.4753545909543024</v>
      </c>
      <c r="AR46" s="17">
        <f t="shared" si="61"/>
        <v>7.3499850695214395</v>
      </c>
      <c r="AS46" s="17">
        <f t="shared" si="61"/>
        <v>-2.2725540369058801</v>
      </c>
      <c r="AT46" s="17">
        <f t="shared" si="61"/>
        <v>-4.4307514427013146</v>
      </c>
      <c r="AU46" s="17">
        <f t="shared" si="61"/>
        <v>4.4031266114140655</v>
      </c>
      <c r="AV46" s="17">
        <f t="shared" si="61"/>
        <v>-3.0756584335287633</v>
      </c>
      <c r="AW46" s="17">
        <f t="shared" si="61"/>
        <v>3.2496658107437897</v>
      </c>
      <c r="AX46" s="17">
        <f t="shared" si="61"/>
        <v>1.1851230758038831</v>
      </c>
      <c r="AY46" s="17">
        <f t="shared" si="61"/>
        <v>0.58423086323897278</v>
      </c>
      <c r="AZ46" s="17">
        <f t="shared" si="61"/>
        <v>-1.149030233677381</v>
      </c>
      <c r="BA46" s="17">
        <f t="shared" si="61"/>
        <v>0.2184498917762201</v>
      </c>
      <c r="BB46" s="17">
        <f t="shared" si="61"/>
        <v>12.569261427892629</v>
      </c>
      <c r="BC46" s="17">
        <f t="shared" si="61"/>
        <v>1.8623896974116807</v>
      </c>
      <c r="BD46" s="17">
        <f t="shared" si="61"/>
        <v>-0.23156126297103996</v>
      </c>
      <c r="BE46" s="17">
        <f t="shared" si="61"/>
        <v>6.0577072291865193</v>
      </c>
      <c r="BF46" s="17">
        <f t="shared" si="61"/>
        <v>-3.888248756594157</v>
      </c>
      <c r="BG46" s="17">
        <f t="shared" si="61"/>
        <v>0.41244480601549804</v>
      </c>
      <c r="BH46" s="17">
        <f t="shared" si="61"/>
        <v>12.758793786810221</v>
      </c>
      <c r="BI46" s="17">
        <f t="shared" si="61"/>
        <v>-4.1372429538357274</v>
      </c>
      <c r="BJ46" s="17">
        <f t="shared" si="61"/>
        <v>1.7545118941393349</v>
      </c>
      <c r="BK46" s="17">
        <f t="shared" si="61"/>
        <v>3.9951617649757178</v>
      </c>
      <c r="BL46" s="17">
        <f t="shared" si="61"/>
        <v>10.663711463610046</v>
      </c>
      <c r="BM46" s="17">
        <f t="shared" si="61"/>
        <v>-6.3720552998626001</v>
      </c>
      <c r="BN46" s="17">
        <f t="shared" si="61"/>
        <v>0.89989594784522231</v>
      </c>
      <c r="BO46" s="17">
        <f t="shared" ref="BO46:DZ46" si="62">SUM(BO47:BO50,BO54:BO56,BO60)</f>
        <v>7.6319743287026904</v>
      </c>
      <c r="BP46" s="17">
        <f t="shared" si="62"/>
        <v>3.606718542662251</v>
      </c>
      <c r="BQ46" s="17">
        <f t="shared" si="62"/>
        <v>-6.7074913490730985</v>
      </c>
      <c r="BR46" s="17">
        <f t="shared" si="62"/>
        <v>-1.1804898693068</v>
      </c>
      <c r="BS46" s="17">
        <f t="shared" si="62"/>
        <v>6.3299169789774847</v>
      </c>
      <c r="BT46" s="17">
        <f t="shared" si="62"/>
        <v>5.9459719264540478</v>
      </c>
      <c r="BU46" s="17">
        <f t="shared" si="62"/>
        <v>-2.9406485601371921</v>
      </c>
      <c r="BV46" s="17">
        <f t="shared" si="62"/>
        <v>-4.8427659111782919</v>
      </c>
      <c r="BW46" s="17">
        <f t="shared" si="62"/>
        <v>3.2578285904812496</v>
      </c>
      <c r="BX46" s="17">
        <f t="shared" si="62"/>
        <v>3.4857913899802186</v>
      </c>
      <c r="BY46" s="17">
        <f t="shared" si="62"/>
        <v>-1.7068435232932169</v>
      </c>
      <c r="BZ46" s="17">
        <f t="shared" si="62"/>
        <v>0.14733760383151195</v>
      </c>
      <c r="CA46" s="17">
        <f t="shared" si="62"/>
        <v>1.6312387121245699</v>
      </c>
      <c r="CB46" s="17">
        <f t="shared" si="62"/>
        <v>5.5206018475618075</v>
      </c>
      <c r="CC46" s="17">
        <f t="shared" si="62"/>
        <v>-1.6979711459309808</v>
      </c>
      <c r="CD46" s="17">
        <f t="shared" si="62"/>
        <v>-2.8433309147027153</v>
      </c>
      <c r="CE46" s="17">
        <f t="shared" si="62"/>
        <v>8.7677419952677926</v>
      </c>
      <c r="CF46" s="17">
        <f t="shared" si="62"/>
        <v>-1.9494348592322988</v>
      </c>
      <c r="CG46" s="17">
        <f t="shared" si="62"/>
        <v>-3.6538424499754165</v>
      </c>
      <c r="CH46" s="17">
        <f t="shared" si="62"/>
        <v>-1.6331422876301747</v>
      </c>
      <c r="CI46" s="17">
        <f t="shared" si="62"/>
        <v>3.8599093176884764</v>
      </c>
      <c r="CJ46" s="17">
        <f t="shared" si="62"/>
        <v>1.3456428540556125</v>
      </c>
      <c r="CK46" s="17">
        <f t="shared" si="62"/>
        <v>-7.507925927701729</v>
      </c>
      <c r="CL46" s="17">
        <f t="shared" si="62"/>
        <v>13.713645725570077</v>
      </c>
      <c r="CM46" s="17">
        <f t="shared" si="62"/>
        <v>5.7420984069116541</v>
      </c>
      <c r="CN46" s="17">
        <f t="shared" si="62"/>
        <v>10.849681060297822</v>
      </c>
      <c r="CO46" s="17">
        <f t="shared" si="62"/>
        <v>-12.069606957456347</v>
      </c>
      <c r="CP46" s="17">
        <f t="shared" si="62"/>
        <v>4.2618421387152514</v>
      </c>
      <c r="CQ46" s="17">
        <f t="shared" si="62"/>
        <v>9.7738422478215679</v>
      </c>
      <c r="CR46" s="17">
        <f t="shared" si="62"/>
        <v>-8.6760388513054352</v>
      </c>
      <c r="CS46" s="17">
        <f t="shared" si="62"/>
        <v>-0.43640550531807265</v>
      </c>
      <c r="CT46" s="17">
        <f t="shared" si="62"/>
        <v>7.9298563214722035</v>
      </c>
      <c r="CU46" s="17">
        <f t="shared" si="62"/>
        <v>-5.9343044127522289</v>
      </c>
      <c r="CV46" s="17">
        <f t="shared" si="62"/>
        <v>4.5978869029376499</v>
      </c>
      <c r="CW46" s="17">
        <f t="shared" si="62"/>
        <v>-4.4128559805577492</v>
      </c>
      <c r="CX46" s="17">
        <f t="shared" si="62"/>
        <v>1.8302377690757843</v>
      </c>
      <c r="CY46" s="17">
        <f t="shared" si="62"/>
        <v>2.2823991274183468</v>
      </c>
      <c r="CZ46" s="17">
        <f t="shared" si="62"/>
        <v>9.7424426142452116</v>
      </c>
      <c r="DA46" s="17">
        <f t="shared" si="62"/>
        <v>0.37925737085649053</v>
      </c>
      <c r="DB46" s="17">
        <f t="shared" si="62"/>
        <v>-6.0818050084618456</v>
      </c>
      <c r="DC46" s="17">
        <f t="shared" si="62"/>
        <v>0.42309445560517306</v>
      </c>
      <c r="DD46" s="17">
        <f t="shared" si="62"/>
        <v>7.2849234136139041</v>
      </c>
      <c r="DE46" s="17">
        <f t="shared" si="62"/>
        <v>-5.4471329215136324</v>
      </c>
      <c r="DF46" s="17">
        <f t="shared" si="62"/>
        <v>1.4927258386690727</v>
      </c>
      <c r="DG46" s="17">
        <f t="shared" si="62"/>
        <v>4.0025342068972218</v>
      </c>
      <c r="DH46" s="17">
        <f t="shared" si="62"/>
        <v>2.8386548377497722</v>
      </c>
      <c r="DI46" s="17">
        <f t="shared" si="62"/>
        <v>-11.817602261625513</v>
      </c>
      <c r="DJ46" s="17">
        <f t="shared" si="62"/>
        <v>-3.9513005099454945</v>
      </c>
      <c r="DK46" s="17">
        <f t="shared" si="62"/>
        <v>13.095145645469431</v>
      </c>
      <c r="DL46" s="17">
        <f t="shared" si="62"/>
        <v>-4.3904897210301286</v>
      </c>
      <c r="DM46" s="17">
        <f t="shared" si="62"/>
        <v>-4.2456039361398803</v>
      </c>
      <c r="DN46" s="17">
        <f t="shared" si="62"/>
        <v>2.9274481651621631</v>
      </c>
      <c r="DO46" s="17">
        <f t="shared" si="62"/>
        <v>0.76194227101053247</v>
      </c>
      <c r="DP46" s="17">
        <f t="shared" si="62"/>
        <v>1.068708792096158</v>
      </c>
      <c r="DQ46" s="17">
        <f t="shared" si="62"/>
        <v>-5.9209665300957157</v>
      </c>
      <c r="DR46" s="17">
        <f t="shared" si="62"/>
        <v>-3.4504281267266315</v>
      </c>
      <c r="DS46" s="17">
        <f t="shared" si="62"/>
        <v>7.3707088205085638</v>
      </c>
      <c r="DT46" s="17">
        <f t="shared" si="62"/>
        <v>-4.831052092697</v>
      </c>
      <c r="DU46" s="17">
        <f t="shared" si="62"/>
        <v>7.1590765120500732</v>
      </c>
      <c r="DV46" s="17">
        <f t="shared" si="62"/>
        <v>0.27703169443340925</v>
      </c>
      <c r="DW46" s="17">
        <f t="shared" si="62"/>
        <v>7.2078817718688066</v>
      </c>
      <c r="DX46" s="17">
        <f t="shared" si="62"/>
        <v>-7.3547782202132144</v>
      </c>
      <c r="DY46" s="17">
        <f t="shared" si="62"/>
        <v>-6.363700145438524</v>
      </c>
      <c r="DZ46" s="17">
        <f t="shared" si="62"/>
        <v>1.7647546072796954</v>
      </c>
      <c r="EA46" s="17">
        <f t="shared" ref="EA46:FB46" si="63">SUM(EA47:EA50,EA54:EA56,EA60)</f>
        <v>-2.2798079830142446</v>
      </c>
      <c r="EB46" s="17">
        <f t="shared" si="63"/>
        <v>1.1942781908395099</v>
      </c>
      <c r="EC46" s="17">
        <f t="shared" si="63"/>
        <v>-0.15795351205591673</v>
      </c>
      <c r="ED46" s="17">
        <f t="shared" si="63"/>
        <v>-0.5847668467601197</v>
      </c>
      <c r="EE46" s="17">
        <f t="shared" si="63"/>
        <v>3.8023585793877293</v>
      </c>
      <c r="EF46" s="17">
        <f t="shared" si="63"/>
        <v>4.339422145182116</v>
      </c>
      <c r="EG46" s="17">
        <f t="shared" si="63"/>
        <v>-0.81605447438466971</v>
      </c>
      <c r="EH46" s="17">
        <f t="shared" si="63"/>
        <v>-0.27077760000930245</v>
      </c>
      <c r="EI46" s="17">
        <f t="shared" si="63"/>
        <v>0.98471047010644219</v>
      </c>
      <c r="EJ46" s="17">
        <f t="shared" si="63"/>
        <v>-5.3897595417822401</v>
      </c>
      <c r="EK46" s="17">
        <f t="shared" si="63"/>
        <v>3.0142550407018702</v>
      </c>
      <c r="EL46" s="17">
        <f t="shared" si="63"/>
        <v>9.8421681796393941</v>
      </c>
      <c r="EM46" s="17">
        <f t="shared" si="63"/>
        <v>-16.295682321235219</v>
      </c>
      <c r="EN46" s="17">
        <f t="shared" si="63"/>
        <v>2.7427785474785704</v>
      </c>
      <c r="EO46" s="17">
        <f t="shared" si="63"/>
        <v>5.464146581265231</v>
      </c>
      <c r="EP46" s="17">
        <f t="shared" si="63"/>
        <v>-4.5449469754137191</v>
      </c>
      <c r="EQ46" s="17">
        <f t="shared" si="63"/>
        <v>9.3045704288053503</v>
      </c>
      <c r="ER46" s="17">
        <f t="shared" si="63"/>
        <v>-9.5065345180978298</v>
      </c>
      <c r="ES46" s="17">
        <f t="shared" si="63"/>
        <v>5.1114206168523273</v>
      </c>
      <c r="ET46" s="17">
        <f t="shared" si="63"/>
        <v>-6.202761794572039</v>
      </c>
      <c r="EU46" s="17">
        <f t="shared" si="63"/>
        <v>6.6065161612665424</v>
      </c>
      <c r="EV46" s="17">
        <f t="shared" si="63"/>
        <v>-0.94869894180138714</v>
      </c>
      <c r="EW46" s="17">
        <f t="shared" si="63"/>
        <v>-2.7113117720891156</v>
      </c>
      <c r="EX46" s="17">
        <f t="shared" si="63"/>
        <v>4.5752835840081518</v>
      </c>
      <c r="EY46" s="17">
        <f t="shared" si="63"/>
        <v>-6.5208350217495745</v>
      </c>
      <c r="EZ46" s="17">
        <f t="shared" si="63"/>
        <v>5.2041388135877771</v>
      </c>
      <c r="FA46" s="17">
        <f t="shared" si="63"/>
        <v>-5.713529092992248</v>
      </c>
      <c r="FB46" s="17">
        <f t="shared" si="63"/>
        <v>7.0057118245947541</v>
      </c>
      <c r="FC46" s="17">
        <f t="shared" ref="FC46:FH46" si="64">SUM(FC47:FC50,FC54:FC56,FC60)</f>
        <v>-1.0194525265003773</v>
      </c>
      <c r="FD46" s="17">
        <f t="shared" si="64"/>
        <v>-3.3306861826543193</v>
      </c>
      <c r="FE46" s="17">
        <f t="shared" si="64"/>
        <v>5.303890016000782</v>
      </c>
      <c r="FF46" s="17">
        <f t="shared" si="64"/>
        <v>-6.5964270504914158</v>
      </c>
      <c r="FG46" s="17">
        <f t="shared" si="64"/>
        <v>13.536078783601699</v>
      </c>
      <c r="FH46" s="17">
        <f t="shared" si="64"/>
        <v>-3.3542855439870727</v>
      </c>
      <c r="FI46" s="17">
        <f t="shared" ref="FI46:FP46" si="65">SUM(FI47:FI50,FI54:FI56,FI60)</f>
        <v>-4.3660650966951229</v>
      </c>
      <c r="FJ46" s="17">
        <f t="shared" si="65"/>
        <v>1.0277991688330199</v>
      </c>
      <c r="FK46" s="17">
        <f t="shared" si="65"/>
        <v>2.1514770879479244</v>
      </c>
      <c r="FL46" s="17">
        <f t="shared" si="65"/>
        <v>-4.0502609288081892</v>
      </c>
      <c r="FM46" s="17">
        <f t="shared" si="65"/>
        <v>-8.4201151496881383</v>
      </c>
      <c r="FN46" s="17">
        <f t="shared" si="65"/>
        <v>6.3702392758069468</v>
      </c>
      <c r="FO46" s="17">
        <f t="shared" si="65"/>
        <v>7.4432385385462325</v>
      </c>
      <c r="FP46" s="17">
        <f t="shared" si="65"/>
        <v>-5.0822706185583524</v>
      </c>
      <c r="FQ46" s="17">
        <f t="shared" ref="FQ46:FS46" si="66">SUM(FQ47:FQ50,FQ54:FQ56,FQ60)</f>
        <v>4.3723745685441813</v>
      </c>
      <c r="FR46" s="17">
        <f t="shared" si="66"/>
        <v>-9.8513199415710648</v>
      </c>
      <c r="FS46" s="17">
        <f t="shared" si="66"/>
        <v>11.255943546477061</v>
      </c>
      <c r="FT46" s="17">
        <f t="shared" ref="FT46:FU46" si="67">SUM(FT47:FT50,FT54:FT56,FT60)</f>
        <v>-7.5307911165552062</v>
      </c>
      <c r="FU46" s="17">
        <f t="shared" si="67"/>
        <v>-5.1922348374615064</v>
      </c>
      <c r="FV46" s="17">
        <f t="shared" ref="FV46" si="68">SUM(FV47:FV50,FV54:FV56,FV60)</f>
        <v>2.0497879953765752</v>
      </c>
      <c r="FW46" s="18"/>
      <c r="FX46" s="117"/>
      <c r="FY46" s="18"/>
    </row>
    <row r="47" spans="1:181" ht="15" x14ac:dyDescent="0.25">
      <c r="A47" s="49" t="s">
        <v>22</v>
      </c>
      <c r="B47" s="53">
        <v>2.1355679488116865</v>
      </c>
      <c r="C47" s="53">
        <v>2.33437703037416</v>
      </c>
      <c r="D47" s="53">
        <v>-3.1473721126248573</v>
      </c>
      <c r="E47" s="53">
        <v>0.20321399523060002</v>
      </c>
      <c r="F47" s="53">
        <v>-4.9946065692968586</v>
      </c>
      <c r="G47" s="53">
        <v>2.1584441327306889</v>
      </c>
      <c r="H47" s="53">
        <v>0.56264665309276485</v>
      </c>
      <c r="I47" s="53">
        <v>6.2198079964148594</v>
      </c>
      <c r="J47" s="53">
        <v>-6.4953465619346922</v>
      </c>
      <c r="K47" s="53">
        <v>-1.8229453401240536</v>
      </c>
      <c r="L47" s="53">
        <v>2.6955699212543158</v>
      </c>
      <c r="M47" s="53">
        <v>-2.0032845966665009</v>
      </c>
      <c r="N47" s="53">
        <v>-0.45226608176409988</v>
      </c>
      <c r="O47" s="53">
        <v>7.5653480185355235</v>
      </c>
      <c r="P47" s="53">
        <v>-4.9077549109102474</v>
      </c>
      <c r="Q47" s="53">
        <v>2.1358928315150649</v>
      </c>
      <c r="R47" s="53">
        <v>-1.7188924772040097</v>
      </c>
      <c r="S47" s="53">
        <v>3.3887410661420727</v>
      </c>
      <c r="T47" s="53">
        <v>0.11789233618290373</v>
      </c>
      <c r="U47" s="53">
        <v>-5.2510231391448592</v>
      </c>
      <c r="V47" s="53">
        <v>3.2284423730219252</v>
      </c>
      <c r="W47" s="53">
        <v>-2.992697459875524</v>
      </c>
      <c r="X47" s="53">
        <v>4.34424607151937</v>
      </c>
      <c r="Y47" s="53">
        <v>-3.955274275127461</v>
      </c>
      <c r="Z47" s="53">
        <v>3.3483709662040892</v>
      </c>
      <c r="AA47" s="53">
        <v>-0.90225781145851625</v>
      </c>
      <c r="AB47" s="53">
        <v>-1.3393156114634195</v>
      </c>
      <c r="AC47" s="53">
        <v>-0.11095822985954817</v>
      </c>
      <c r="AD47" s="53">
        <v>4.6153174338688405</v>
      </c>
      <c r="AE47" s="53">
        <v>-3.4615877750525827</v>
      </c>
      <c r="AF47" s="53">
        <v>3.299813263311413</v>
      </c>
      <c r="AG47" s="53">
        <v>-5.712179523589592</v>
      </c>
      <c r="AH47" s="53">
        <v>3.4157414019142274</v>
      </c>
      <c r="AI47" s="53">
        <v>1.5115156829830316</v>
      </c>
      <c r="AJ47" s="53">
        <v>-2.9836989713840101</v>
      </c>
      <c r="AK47" s="53">
        <v>3.1381602017296633</v>
      </c>
      <c r="AL47" s="53">
        <v>-1.028104032765309</v>
      </c>
      <c r="AM47" s="53">
        <v>-4.3052311820517124</v>
      </c>
      <c r="AN47" s="53">
        <v>5.7309603511737333</v>
      </c>
      <c r="AO47" s="53">
        <v>-3.0061438704110541</v>
      </c>
      <c r="AP47" s="53">
        <v>-2.9189699323650178</v>
      </c>
      <c r="AQ47" s="53">
        <v>8.9298801537381856</v>
      </c>
      <c r="AR47" s="53">
        <v>-5.0202198150195159</v>
      </c>
      <c r="AS47" s="53">
        <v>1.964359118333872</v>
      </c>
      <c r="AT47" s="53">
        <v>-4.5860622037726007E-2</v>
      </c>
      <c r="AU47" s="53">
        <v>-4.3778137080888397</v>
      </c>
      <c r="AV47" s="53">
        <v>-1.435439161553375</v>
      </c>
      <c r="AW47" s="53">
        <v>7.8145632405021379</v>
      </c>
      <c r="AX47" s="53">
        <v>0.78669915222208031</v>
      </c>
      <c r="AY47" s="53">
        <v>1.2187545864581719</v>
      </c>
      <c r="AZ47" s="53">
        <v>-5.1909755907629176</v>
      </c>
      <c r="BA47" s="53">
        <v>1.334974281241982</v>
      </c>
      <c r="BB47" s="53">
        <v>7.1526606446237038</v>
      </c>
      <c r="BC47" s="53">
        <v>-2.6083653145842201</v>
      </c>
      <c r="BD47" s="53">
        <v>-5.2502226400158412</v>
      </c>
      <c r="BE47" s="53">
        <v>6.2075020475053488</v>
      </c>
      <c r="BF47" s="53">
        <v>-4.7777996042837696</v>
      </c>
      <c r="BG47" s="53">
        <v>-1.3489189100458479</v>
      </c>
      <c r="BH47" s="53">
        <v>5.6369906852582226</v>
      </c>
      <c r="BI47" s="53">
        <v>-1.0228811990970867</v>
      </c>
      <c r="BJ47" s="53">
        <v>-4.335296308857858</v>
      </c>
      <c r="BK47" s="53">
        <v>5.6069056731928271</v>
      </c>
      <c r="BL47" s="53">
        <v>4.0392470593780594</v>
      </c>
      <c r="BM47" s="53">
        <v>-4.8196586385180282</v>
      </c>
      <c r="BN47" s="53">
        <v>-1.4244105321648424</v>
      </c>
      <c r="BO47" s="53">
        <v>-0.3900735416336768</v>
      </c>
      <c r="BP47" s="53">
        <v>2.5970988516189584</v>
      </c>
      <c r="BQ47" s="53">
        <v>-4.2417893851993247</v>
      </c>
      <c r="BR47" s="53">
        <v>-1.2702178492282465</v>
      </c>
      <c r="BS47" s="53">
        <v>5.0847535492716105</v>
      </c>
      <c r="BT47" s="53">
        <v>0.5903489108593456</v>
      </c>
      <c r="BU47" s="53">
        <v>-2.2262180847258426</v>
      </c>
      <c r="BV47" s="53">
        <v>6.2058955570765129E-2</v>
      </c>
      <c r="BW47" s="53">
        <v>2.4062382364794095</v>
      </c>
      <c r="BX47" s="53">
        <v>-1.2806890927284751</v>
      </c>
      <c r="BY47" s="53">
        <v>-0.73794598007028389</v>
      </c>
      <c r="BZ47" s="53">
        <v>0.36318949461931471</v>
      </c>
      <c r="CA47" s="53">
        <v>-0.95154192871059307</v>
      </c>
      <c r="CB47" s="53">
        <v>-2.3507080489499188</v>
      </c>
      <c r="CC47" s="53">
        <v>3.2712851776167042</v>
      </c>
      <c r="CD47" s="53">
        <v>-1.83879836933707</v>
      </c>
      <c r="CE47" s="53">
        <v>6.5035689563153198</v>
      </c>
      <c r="CF47" s="53">
        <v>-0.72643358940821878</v>
      </c>
      <c r="CG47" s="53">
        <v>-4.2519975594600172</v>
      </c>
      <c r="CH47" s="53">
        <v>-0.5361942388038452</v>
      </c>
      <c r="CI47" s="53">
        <v>0.5860780951685407</v>
      </c>
      <c r="CJ47" s="53">
        <v>2.3497629337594486</v>
      </c>
      <c r="CK47" s="53">
        <v>-5.8183263568330723</v>
      </c>
      <c r="CL47" s="53">
        <v>6.4522523416191255</v>
      </c>
      <c r="CM47" s="53">
        <v>0.74111349483331235</v>
      </c>
      <c r="CN47" s="53">
        <v>6.2375541092880891</v>
      </c>
      <c r="CO47" s="53">
        <v>-9.3640115942671152</v>
      </c>
      <c r="CP47" s="53">
        <v>-0.46073677766952281</v>
      </c>
      <c r="CQ47" s="53">
        <v>2.4217203895614614</v>
      </c>
      <c r="CR47" s="53">
        <v>1.3918796068921226</v>
      </c>
      <c r="CS47" s="53">
        <v>-4.1693058515634798</v>
      </c>
      <c r="CT47" s="53">
        <v>7.6368341418696559</v>
      </c>
      <c r="CU47" s="53">
        <v>-5.0982612364112541</v>
      </c>
      <c r="CV47" s="53">
        <v>3.8483051787084137</v>
      </c>
      <c r="CW47" s="53">
        <v>0.10354032026769833</v>
      </c>
      <c r="CX47" s="53">
        <v>-9.3866589521112793</v>
      </c>
      <c r="CY47" s="53">
        <v>7.393510335971996</v>
      </c>
      <c r="CZ47" s="53">
        <v>3.0088742340548587</v>
      </c>
      <c r="DA47" s="53">
        <v>1.3830428290363033</v>
      </c>
      <c r="DB47" s="53">
        <v>-8.3850368774687052</v>
      </c>
      <c r="DC47" s="53">
        <v>1.2521281808524458</v>
      </c>
      <c r="DD47" s="53">
        <v>2.9529796420566115</v>
      </c>
      <c r="DE47" s="53">
        <v>3.6756285385629432</v>
      </c>
      <c r="DF47" s="53">
        <v>-3.1476388958022006</v>
      </c>
      <c r="DG47" s="53">
        <v>1.957834108587349</v>
      </c>
      <c r="DH47" s="53">
        <v>1.6697240010589685</v>
      </c>
      <c r="DI47" s="53">
        <v>-5.2090108065913645</v>
      </c>
      <c r="DJ47" s="53">
        <v>-1.6098545462655103</v>
      </c>
      <c r="DK47" s="53">
        <v>4.2646414434898983</v>
      </c>
      <c r="DL47" s="53">
        <v>-1.2864036462793766</v>
      </c>
      <c r="DM47" s="53">
        <v>-4.639441128034159</v>
      </c>
      <c r="DN47" s="53">
        <v>4.6834247778883809</v>
      </c>
      <c r="DO47" s="53">
        <v>0.37703996749933522</v>
      </c>
      <c r="DP47" s="53">
        <v>4.9823952560626195</v>
      </c>
      <c r="DQ47" s="53">
        <v>-4.191672648103582</v>
      </c>
      <c r="DR47" s="53">
        <v>-5.6799232130212687</v>
      </c>
      <c r="DS47" s="53">
        <v>4.8339603435149829</v>
      </c>
      <c r="DT47" s="53">
        <v>-3.6016246083269947</v>
      </c>
      <c r="DU47" s="53">
        <v>2.486438256983428</v>
      </c>
      <c r="DV47" s="53">
        <v>-1.1907801106827645</v>
      </c>
      <c r="DW47" s="53">
        <v>4.11835557742116</v>
      </c>
      <c r="DX47" s="53">
        <v>0.68267911694315675</v>
      </c>
      <c r="DY47" s="53">
        <v>-4.9396687486047295</v>
      </c>
      <c r="DZ47" s="53">
        <v>1.400992976533499</v>
      </c>
      <c r="EA47" s="53">
        <v>-5.7634043774369523</v>
      </c>
      <c r="EB47" s="53">
        <v>3.6208197803762747</v>
      </c>
      <c r="EC47" s="53">
        <v>0.68374822598048246</v>
      </c>
      <c r="ED47" s="53">
        <v>-0.88639548259134626</v>
      </c>
      <c r="EE47" s="53">
        <v>0.47484191268496978</v>
      </c>
      <c r="EF47" s="53">
        <v>6.9454291834189865</v>
      </c>
      <c r="EG47" s="53">
        <v>-1.8613504004554295</v>
      </c>
      <c r="EH47" s="53">
        <v>4.7010211170024361</v>
      </c>
      <c r="EI47" s="53">
        <v>-8.6728463717951421</v>
      </c>
      <c r="EJ47" s="53">
        <v>-3.5805690415783618</v>
      </c>
      <c r="EK47" s="53">
        <v>5.381181412992091</v>
      </c>
      <c r="EL47" s="53">
        <v>8.6114332299854048</v>
      </c>
      <c r="EM47" s="53">
        <v>-15.991455095803945</v>
      </c>
      <c r="EN47" s="53">
        <v>6.1169244320618539</v>
      </c>
      <c r="EO47" s="53">
        <v>3.8864405327578089</v>
      </c>
      <c r="EP47" s="53">
        <v>-4.5923975181734926</v>
      </c>
      <c r="EQ47" s="53">
        <v>0.28912291312964467</v>
      </c>
      <c r="ER47" s="53">
        <v>-4.4131882137824778</v>
      </c>
      <c r="ES47" s="53">
        <v>10.645829627376667</v>
      </c>
      <c r="ET47" s="53">
        <v>-4.2102515431959038</v>
      </c>
      <c r="EU47" s="53">
        <v>-1.0346601516354372</v>
      </c>
      <c r="EV47" s="53">
        <v>1.5676166774164535</v>
      </c>
      <c r="EW47" s="53">
        <v>-3.36645596513354</v>
      </c>
      <c r="EX47" s="53">
        <v>4.7187944254476575</v>
      </c>
      <c r="EY47" s="53">
        <v>-5.4392913790903954</v>
      </c>
      <c r="EZ47" s="53">
        <v>-0.2968766347915951</v>
      </c>
      <c r="FA47" s="53">
        <v>-1.4753545809891913</v>
      </c>
      <c r="FB47" s="53">
        <v>3.6772712541631494</v>
      </c>
      <c r="FC47" s="53">
        <v>-4.7907025545307178</v>
      </c>
      <c r="FD47" s="53">
        <v>-1.6559411560229425</v>
      </c>
      <c r="FE47" s="53">
        <v>6.1407010971373266</v>
      </c>
      <c r="FF47" s="53">
        <v>-5.5758634377424849</v>
      </c>
      <c r="FG47" s="53">
        <v>3.422819221256872</v>
      </c>
      <c r="FH47" s="53">
        <v>4.3878999639865466</v>
      </c>
      <c r="FI47" s="53">
        <v>-1.0202019414079375</v>
      </c>
      <c r="FJ47" s="53">
        <v>1.8861132052886189</v>
      </c>
      <c r="FK47" s="53">
        <v>-1.7574477456534914</v>
      </c>
      <c r="FL47" s="53">
        <v>-0.96892339355577806</v>
      </c>
      <c r="FM47" s="53">
        <v>-5.6884568214691296</v>
      </c>
      <c r="FN47" s="53">
        <v>7.695365083409218</v>
      </c>
      <c r="FO47" s="53">
        <v>0.38805979990866035</v>
      </c>
      <c r="FP47" s="53">
        <v>-3.0380728293100834</v>
      </c>
      <c r="FQ47" s="53">
        <v>-3.0434054861052431</v>
      </c>
      <c r="FR47" s="53">
        <v>1.2178093776502472</v>
      </c>
      <c r="FS47" s="53">
        <v>2.2572494734525876</v>
      </c>
      <c r="FT47" s="53">
        <v>0.13954846910819901</v>
      </c>
      <c r="FU47" s="53">
        <v>-5.0988772739595483</v>
      </c>
      <c r="FV47" s="53">
        <v>0.33622159233438764</v>
      </c>
      <c r="FW47" s="18"/>
      <c r="FX47" s="117"/>
      <c r="FY47" s="18"/>
    </row>
    <row r="48" spans="1:181" ht="15" x14ac:dyDescent="0.25">
      <c r="A48" s="49" t="s">
        <v>23</v>
      </c>
      <c r="B48" s="53">
        <v>-1.1704019988316401</v>
      </c>
      <c r="C48" s="53">
        <v>0.87823676571480047</v>
      </c>
      <c r="D48" s="53">
        <v>-1.3430839107218602</v>
      </c>
      <c r="E48" s="53">
        <v>0.21039928026591026</v>
      </c>
      <c r="F48" s="53">
        <v>1.4237012372307898</v>
      </c>
      <c r="G48" s="53">
        <v>0.65608115168548986</v>
      </c>
      <c r="H48" s="53">
        <v>-1.8698706806222698</v>
      </c>
      <c r="I48" s="53">
        <v>-0.17600112733625028</v>
      </c>
      <c r="J48" s="53">
        <v>2.5935684551402303</v>
      </c>
      <c r="K48" s="53">
        <v>-2.3388125451905695</v>
      </c>
      <c r="L48" s="53">
        <v>0.27892883799008028</v>
      </c>
      <c r="M48" s="53">
        <v>2.45093262531491</v>
      </c>
      <c r="N48" s="53">
        <v>-0.61836106105504962</v>
      </c>
      <c r="O48" s="53">
        <v>2.1915436674249005</v>
      </c>
      <c r="P48" s="53">
        <v>-2.42356054051755</v>
      </c>
      <c r="Q48" s="53">
        <v>0.36723525168591031</v>
      </c>
      <c r="R48" s="53">
        <v>0.55186948037124006</v>
      </c>
      <c r="S48" s="53">
        <v>7.4354377198109806E-2</v>
      </c>
      <c r="T48" s="53">
        <v>-2.4026398066552401</v>
      </c>
      <c r="U48" s="53">
        <v>1.8527329090165496</v>
      </c>
      <c r="V48" s="53">
        <v>-0.37124343987774022</v>
      </c>
      <c r="W48" s="53">
        <v>0.14655561771412984</v>
      </c>
      <c r="X48" s="53">
        <v>-0.57683828633820933</v>
      </c>
      <c r="Y48" s="53">
        <v>-1.1316175138635196</v>
      </c>
      <c r="Z48" s="53">
        <v>0.3322795462245598</v>
      </c>
      <c r="AA48" s="53">
        <v>0.26153999897635982</v>
      </c>
      <c r="AB48" s="53">
        <v>0.35345240185299009</v>
      </c>
      <c r="AC48" s="53">
        <v>-0.13454386172557986</v>
      </c>
      <c r="AD48" s="53">
        <v>-0.50134040569221994</v>
      </c>
      <c r="AE48" s="53">
        <v>2.02947980206693</v>
      </c>
      <c r="AF48" s="53">
        <v>-1.3833605924950115E-2</v>
      </c>
      <c r="AG48" s="53">
        <v>-1.7336487391526596</v>
      </c>
      <c r="AH48" s="53">
        <v>-0.82589514310220979</v>
      </c>
      <c r="AI48" s="53">
        <v>0.4256506459123004</v>
      </c>
      <c r="AJ48" s="53">
        <v>3.9247891464010032E-2</v>
      </c>
      <c r="AK48" s="53">
        <v>-0.1704013695374802</v>
      </c>
      <c r="AL48" s="53">
        <v>0.66802627046484009</v>
      </c>
      <c r="AM48" s="53">
        <v>-0.88467403058659033</v>
      </c>
      <c r="AN48" s="53">
        <v>0.30716062175175002</v>
      </c>
      <c r="AO48" s="53">
        <v>-0.86284326522752008</v>
      </c>
      <c r="AP48" s="53">
        <v>-1.1904176033977798</v>
      </c>
      <c r="AQ48" s="53">
        <v>0.76783400935398005</v>
      </c>
      <c r="AR48" s="53">
        <v>0.91539860622311942</v>
      </c>
      <c r="AS48" s="53">
        <v>-7.4450122079479986E-2</v>
      </c>
      <c r="AT48" s="53">
        <v>-1.1753134749228198</v>
      </c>
      <c r="AU48" s="53">
        <v>0.2955120955754903</v>
      </c>
      <c r="AV48" s="53">
        <v>-0.93577275620911005</v>
      </c>
      <c r="AW48" s="53">
        <v>1.5293708818764902</v>
      </c>
      <c r="AX48" s="53">
        <v>5.4542083493400006E-2</v>
      </c>
      <c r="AY48" s="53">
        <v>-0.19779214704851011</v>
      </c>
      <c r="AZ48" s="53">
        <v>1.8978515648564898</v>
      </c>
      <c r="BA48" s="53">
        <v>1.9976462627514198</v>
      </c>
      <c r="BB48" s="53">
        <v>-2.4317449915843299</v>
      </c>
      <c r="BC48" s="53">
        <v>0.15103605768625994</v>
      </c>
      <c r="BD48" s="53">
        <v>1.4331662699499095</v>
      </c>
      <c r="BE48" s="53">
        <v>-1.3525766296367197</v>
      </c>
      <c r="BF48" s="53">
        <v>3.21022593210055</v>
      </c>
      <c r="BG48" s="53">
        <v>-3.5713133182972205</v>
      </c>
      <c r="BH48" s="53">
        <v>2.7496530434849196</v>
      </c>
      <c r="BI48" s="53">
        <v>-2.0949353724750699</v>
      </c>
      <c r="BJ48" s="53">
        <v>0.58015915193223999</v>
      </c>
      <c r="BK48" s="53">
        <v>-1.3036685845071403</v>
      </c>
      <c r="BL48" s="53">
        <v>2.9746679915535701</v>
      </c>
      <c r="BM48" s="53">
        <v>-2.5027294307553802</v>
      </c>
      <c r="BN48" s="53">
        <v>1.5335041378582002</v>
      </c>
      <c r="BO48" s="53">
        <v>2.7862792704406099</v>
      </c>
      <c r="BP48" s="53">
        <v>-1.9932177817757102</v>
      </c>
      <c r="BQ48" s="53">
        <v>-0.90421294175799005</v>
      </c>
      <c r="BR48" s="53">
        <v>1.7323765455185396</v>
      </c>
      <c r="BS48" s="53">
        <v>2.3946902037447497</v>
      </c>
      <c r="BT48" s="53">
        <v>-0.40049564890975997</v>
      </c>
      <c r="BU48" s="53">
        <v>-2.6080815041934597</v>
      </c>
      <c r="BV48" s="53">
        <v>-1.8975343986431699</v>
      </c>
      <c r="BW48" s="53">
        <v>3.9326878626104995</v>
      </c>
      <c r="BX48" s="53">
        <v>-2.4137495941603602</v>
      </c>
      <c r="BY48" s="53">
        <v>-0.60957712379278006</v>
      </c>
      <c r="BZ48" s="53">
        <v>-1.2964828454194497</v>
      </c>
      <c r="CA48" s="53">
        <v>0.41166627834689984</v>
      </c>
      <c r="CB48" s="53">
        <v>2.21599636872853</v>
      </c>
      <c r="CC48" s="53">
        <v>1.4939639345503395</v>
      </c>
      <c r="CD48" s="53">
        <v>-0.1939009284144399</v>
      </c>
      <c r="CE48" s="53">
        <v>-1.54630590634049</v>
      </c>
      <c r="CF48" s="53">
        <v>-0.89613795902778004</v>
      </c>
      <c r="CG48" s="53">
        <v>-1.4869050238172798</v>
      </c>
      <c r="CH48" s="53">
        <v>3.9378659403477494</v>
      </c>
      <c r="CI48" s="53">
        <v>-1.05669597509697</v>
      </c>
      <c r="CJ48" s="53">
        <v>-2.0296079040730901</v>
      </c>
      <c r="CK48" s="53">
        <v>-0.61555082765376001</v>
      </c>
      <c r="CL48" s="53">
        <v>5.3210072167792299</v>
      </c>
      <c r="CM48" s="53">
        <v>-4.5553884881028592</v>
      </c>
      <c r="CN48" s="53">
        <v>2.9382182446599847E-2</v>
      </c>
      <c r="CO48" s="53">
        <v>1.75288182971135</v>
      </c>
      <c r="CP48" s="53">
        <v>3.1350789777950197</v>
      </c>
      <c r="CQ48" s="53">
        <v>-1.76956960652249</v>
      </c>
      <c r="CR48" s="53">
        <v>-3.67030151069185</v>
      </c>
      <c r="CS48" s="53">
        <v>2.12237281384717</v>
      </c>
      <c r="CT48" s="53">
        <v>1.2016321491162596</v>
      </c>
      <c r="CU48" s="53">
        <v>-1.4080345649887298</v>
      </c>
      <c r="CV48" s="53">
        <v>-0.64285154030830005</v>
      </c>
      <c r="CW48" s="53">
        <v>-0.89362726787970992</v>
      </c>
      <c r="CX48" s="53">
        <v>6.9170603016190197</v>
      </c>
      <c r="CY48" s="53">
        <v>-4.2675150856484301</v>
      </c>
      <c r="CZ48" s="53">
        <v>-1.1903425936696801</v>
      </c>
      <c r="DA48" s="53">
        <v>-0.75483475567508007</v>
      </c>
      <c r="DB48" s="53">
        <v>0.40092033390964987</v>
      </c>
      <c r="DC48" s="53">
        <v>0.24924754281965011</v>
      </c>
      <c r="DD48" s="53">
        <v>0.99104424781880018</v>
      </c>
      <c r="DE48" s="53">
        <v>-1.35316808421751</v>
      </c>
      <c r="DF48" s="53">
        <v>0.12422642279800988</v>
      </c>
      <c r="DG48" s="53">
        <v>3.16255766842988</v>
      </c>
      <c r="DH48" s="53">
        <v>-2.5502515223773901</v>
      </c>
      <c r="DI48" s="53">
        <v>0.41315965707272939</v>
      </c>
      <c r="DJ48" s="53">
        <v>-2.36915093432853</v>
      </c>
      <c r="DK48" s="53">
        <v>1.9138855207558201</v>
      </c>
      <c r="DL48" s="53">
        <v>-0.7397899880820803</v>
      </c>
      <c r="DM48" s="53">
        <v>1.1015390674446801</v>
      </c>
      <c r="DN48" s="53">
        <v>-2.43078132983677</v>
      </c>
      <c r="DO48" s="53">
        <v>-0.10570542349399983</v>
      </c>
      <c r="DP48" s="53">
        <v>0.59239971852183992</v>
      </c>
      <c r="DQ48" s="53">
        <v>-0.18446835800485006</v>
      </c>
      <c r="DR48" s="53">
        <v>-1.1047024239057999</v>
      </c>
      <c r="DS48" s="53">
        <v>3.2631089468113599</v>
      </c>
      <c r="DT48" s="53">
        <v>-2.6444356758670899</v>
      </c>
      <c r="DU48" s="53">
        <v>2.6524910579779299</v>
      </c>
      <c r="DV48" s="53">
        <v>-1.0135137144521598</v>
      </c>
      <c r="DW48" s="53">
        <v>0.76766516555789999</v>
      </c>
      <c r="DX48" s="53">
        <v>-0.4236754762434799</v>
      </c>
      <c r="DY48" s="53">
        <v>-1.6163355560757995</v>
      </c>
      <c r="DZ48" s="53">
        <v>0.6559392534345001</v>
      </c>
      <c r="EA48" s="53">
        <v>0.95137673445417015</v>
      </c>
      <c r="EB48" s="53">
        <v>0.24461280631008997</v>
      </c>
      <c r="EC48" s="53">
        <v>-1.0419240903415496</v>
      </c>
      <c r="ED48" s="53">
        <v>1.0414913984816498</v>
      </c>
      <c r="EE48" s="53">
        <v>0.37843822486367995</v>
      </c>
      <c r="EF48" s="53">
        <v>-2.5110158103649298</v>
      </c>
      <c r="EG48" s="53">
        <v>0.8192547504032599</v>
      </c>
      <c r="EH48" s="53">
        <v>-1.6477044267232301</v>
      </c>
      <c r="EI48" s="53">
        <v>2.2694866002301506</v>
      </c>
      <c r="EJ48" s="53">
        <v>0.98997844852183958</v>
      </c>
      <c r="EK48" s="53">
        <v>-1.0381125628874097</v>
      </c>
      <c r="EL48" s="53">
        <v>0.35035960711263009</v>
      </c>
      <c r="EM48" s="53">
        <v>0.39503798373046006</v>
      </c>
      <c r="EN48" s="53">
        <v>-0.72238371119218991</v>
      </c>
      <c r="EO48" s="53">
        <v>0.10501416756600984</v>
      </c>
      <c r="EP48" s="53">
        <v>1.5057200349813999</v>
      </c>
      <c r="EQ48" s="53">
        <v>4.205063856648489</v>
      </c>
      <c r="ER48" s="53">
        <v>-3.1619101029918495</v>
      </c>
      <c r="ES48" s="53">
        <v>-3.7419833075048698</v>
      </c>
      <c r="ET48" s="53">
        <v>2.5069008979157998</v>
      </c>
      <c r="EU48" s="53">
        <v>1.12059884135594</v>
      </c>
      <c r="EV48" s="53">
        <v>0.43368162461482979</v>
      </c>
      <c r="EW48" s="53">
        <v>-2.7097872294929997</v>
      </c>
      <c r="EX48" s="53">
        <v>2.3705829736490198</v>
      </c>
      <c r="EY48" s="53">
        <v>-1.9856501720001896</v>
      </c>
      <c r="EZ48" s="53">
        <v>1.7442582566690301</v>
      </c>
      <c r="FA48" s="53">
        <v>-3.4939827028538497</v>
      </c>
      <c r="FB48" s="53">
        <v>3.178678346005877</v>
      </c>
      <c r="FC48" s="53">
        <v>1.3301283595321398</v>
      </c>
      <c r="FD48" s="53">
        <v>-0.22504398052513994</v>
      </c>
      <c r="FE48" s="53">
        <v>-1.1446530098224894</v>
      </c>
      <c r="FF48" s="53">
        <v>2.0513256129589101</v>
      </c>
      <c r="FG48" s="53">
        <v>3.9652477638692298</v>
      </c>
      <c r="FH48" s="53">
        <v>-5.1699950030177089</v>
      </c>
      <c r="FI48" s="53">
        <v>-1.3153272976625898</v>
      </c>
      <c r="FJ48" s="53">
        <v>1.1859108114702597</v>
      </c>
      <c r="FK48" s="53">
        <v>-0.16234760577875995</v>
      </c>
      <c r="FL48" s="53">
        <v>-6.3113854550109871E-2</v>
      </c>
      <c r="FM48" s="53">
        <v>-1.1725691122801103</v>
      </c>
      <c r="FN48" s="53">
        <v>0.17970112742093036</v>
      </c>
      <c r="FO48" s="53">
        <v>-0.59445551908434013</v>
      </c>
      <c r="FP48" s="53">
        <v>-0.18093707732733821</v>
      </c>
      <c r="FQ48" s="53">
        <v>0.95169523440613402</v>
      </c>
      <c r="FR48" s="53">
        <v>-2.42437006904039</v>
      </c>
      <c r="FS48" s="53">
        <v>1.8818761864387348</v>
      </c>
      <c r="FT48" s="53">
        <v>-2.3968778687431218</v>
      </c>
      <c r="FU48" s="53">
        <v>0.59723838219463365</v>
      </c>
      <c r="FV48" s="53">
        <v>1.78457303937603</v>
      </c>
      <c r="FW48" s="18"/>
      <c r="FX48" s="117"/>
      <c r="FY48" s="18"/>
    </row>
    <row r="49" spans="1:181" ht="15" x14ac:dyDescent="0.25">
      <c r="A49" s="49" t="s">
        <v>24</v>
      </c>
      <c r="B49" s="53">
        <f>SUMPRODUCT(--(B$9=Quarterly_kt!$B$9:FC$9),Quarterly_kt!$B49:FC49)/Fuel_Properties!$D$49</f>
        <v>0</v>
      </c>
      <c r="C49" s="53">
        <f>SUMPRODUCT(--(C$9=Quarterly_kt!$B$9:FC$9),Quarterly_kt!$B49:FC49)/Fuel_Properties!$D$49</f>
        <v>0</v>
      </c>
      <c r="D49" s="53">
        <f>SUMPRODUCT(--(D$9=Quarterly_kt!$B$9:FC$9),Quarterly_kt!$B49:FC49)/Fuel_Properties!$D$49</f>
        <v>0</v>
      </c>
      <c r="E49" s="53">
        <f>SUMPRODUCT(--(E$9=Quarterly_kt!$B$9:FC$9),Quarterly_kt!$B49:FC49)/Fuel_Properties!$D$49</f>
        <v>0</v>
      </c>
      <c r="F49" s="53">
        <f>SUMPRODUCT(--(F$9=Quarterly_kt!$B$9:FC$9),Quarterly_kt!$B49:FC49)/Fuel_Properties!$D$49</f>
        <v>0</v>
      </c>
      <c r="G49" s="53">
        <f>SUMPRODUCT(--(G$9=Quarterly_kt!$B$9:FC$9),Quarterly_kt!$B49:FC49)/Fuel_Properties!$D$49</f>
        <v>0</v>
      </c>
      <c r="H49" s="53">
        <f>SUMPRODUCT(--(H$9=Quarterly_kt!$B$9:FC$9),Quarterly_kt!$B49:FC49)/Fuel_Properties!$D$49</f>
        <v>0</v>
      </c>
      <c r="I49" s="53">
        <f>SUMPRODUCT(--(I$9=Quarterly_kt!$B$9:FC$9),Quarterly_kt!$B49:FC49)/Fuel_Properties!$D$49</f>
        <v>0</v>
      </c>
      <c r="J49" s="53">
        <f>SUMPRODUCT(--(J$9=Quarterly_kt!$B$9:FC$9),Quarterly_kt!$B49:FC49)/Fuel_Properties!$D$49</f>
        <v>0</v>
      </c>
      <c r="K49" s="53">
        <f>SUMPRODUCT(--(K$9=Quarterly_kt!$B$9:FC$9),Quarterly_kt!$B49:FC49)/Fuel_Properties!$D$49</f>
        <v>0</v>
      </c>
      <c r="L49" s="53">
        <f>SUMPRODUCT(--(L$9=Quarterly_kt!$B$9:FC$9),Quarterly_kt!$B49:FC49)/Fuel_Properties!$D$49</f>
        <v>0</v>
      </c>
      <c r="M49" s="53">
        <f>SUMPRODUCT(--(M$9=Quarterly_kt!$B$9:FC$9),Quarterly_kt!$B49:FC49)/Fuel_Properties!$D$49</f>
        <v>0</v>
      </c>
      <c r="N49" s="53">
        <f>SUMPRODUCT(--(N$9=Quarterly_kt!$B$9:FC$9),Quarterly_kt!$B49:FC49)/Fuel_Properties!$D$49</f>
        <v>0</v>
      </c>
      <c r="O49" s="53">
        <f>SUMPRODUCT(--(O$9=Quarterly_kt!$B$9:FC$9),Quarterly_kt!$B49:FC49)/Fuel_Properties!$D$49</f>
        <v>0</v>
      </c>
      <c r="P49" s="53">
        <f>SUMPRODUCT(--(P$9=Quarterly_kt!$B$9:FC$9),Quarterly_kt!$B49:FC49)/Fuel_Properties!$D$49</f>
        <v>0</v>
      </c>
      <c r="Q49" s="53">
        <f>SUMPRODUCT(--(Q$9=Quarterly_kt!$B$9:FC$9),Quarterly_kt!$B49:FC49)/Fuel_Properties!$D$49</f>
        <v>0</v>
      </c>
      <c r="R49" s="53">
        <f>SUMPRODUCT(--(R$9=Quarterly_kt!$B$9:FC$9),Quarterly_kt!$B49:FC49)/Fuel_Properties!$D$49</f>
        <v>0</v>
      </c>
      <c r="S49" s="53">
        <f>SUMPRODUCT(--(S$9=Quarterly_kt!$B$9:FC$9),Quarterly_kt!$B49:FC49)/Fuel_Properties!$D$49</f>
        <v>0</v>
      </c>
      <c r="T49" s="53">
        <f>SUMPRODUCT(--(T$9=Quarterly_kt!$B$9:FC$9),Quarterly_kt!$B49:FC49)/Fuel_Properties!$D$49</f>
        <v>0</v>
      </c>
      <c r="U49" s="53">
        <f>SUMPRODUCT(--(U$9=Quarterly_kt!$B$9:FC$9),Quarterly_kt!$B49:FC49)/Fuel_Properties!$D$49</f>
        <v>0</v>
      </c>
      <c r="V49" s="53">
        <f>SUMPRODUCT(--(V$9=Quarterly_kt!$B$9:FC$9),Quarterly_kt!$B49:FC49)/Fuel_Properties!$D$49</f>
        <v>0</v>
      </c>
      <c r="W49" s="53">
        <f>SUMPRODUCT(--(W$9=Quarterly_kt!$B$9:FC$9),Quarterly_kt!$B49:FC49)/Fuel_Properties!$D$49</f>
        <v>0</v>
      </c>
      <c r="X49" s="53">
        <f>SUMPRODUCT(--(X$9=Quarterly_kt!$B$9:FC$9),Quarterly_kt!$B49:FC49)/Fuel_Properties!$D$49</f>
        <v>0</v>
      </c>
      <c r="Y49" s="53">
        <f>SUMPRODUCT(--(Y$9=Quarterly_kt!$B$9:FC$9),Quarterly_kt!$B49:FC49)/Fuel_Properties!$D$49</f>
        <v>0</v>
      </c>
      <c r="Z49" s="53">
        <f>SUMPRODUCT(--(Z$9=Quarterly_kt!$B$9:FC$9),Quarterly_kt!$B49:FC49)/Fuel_Properties!$D$49</f>
        <v>0</v>
      </c>
      <c r="AA49" s="53">
        <f>SUMPRODUCT(--(AA$9=Quarterly_kt!$B$9:FC$9),Quarterly_kt!$B49:FC49)/Fuel_Properties!$D$49</f>
        <v>0</v>
      </c>
      <c r="AB49" s="53">
        <f>SUMPRODUCT(--(AB$9=Quarterly_kt!$B$9:FC$9),Quarterly_kt!$B49:FC49)/Fuel_Properties!$D$49</f>
        <v>0</v>
      </c>
      <c r="AC49" s="53">
        <f>SUMPRODUCT(--(AC$9=Quarterly_kt!$B$9:FC$9),Quarterly_kt!$B49:FC49)/Fuel_Properties!$D$49</f>
        <v>0</v>
      </c>
      <c r="AD49" s="53">
        <f>SUMPRODUCT(--(AD$9=Quarterly_kt!$B$9:FC$9),Quarterly_kt!$B49:FC49)/Fuel_Properties!$D$49</f>
        <v>0</v>
      </c>
      <c r="AE49" s="53">
        <f>SUMPRODUCT(--(AE$9=Quarterly_kt!$B$9:FC$9),Quarterly_kt!$B49:FC49)/Fuel_Properties!$D$49</f>
        <v>0</v>
      </c>
      <c r="AF49" s="53">
        <f>SUMPRODUCT(--(AF$9=Quarterly_kt!$B$9:FC$9),Quarterly_kt!$B49:FC49)/Fuel_Properties!$D$49</f>
        <v>0</v>
      </c>
      <c r="AG49" s="53">
        <f>SUMPRODUCT(--(AG$9=Quarterly_kt!$B$9:FC$9),Quarterly_kt!$B49:FC49)/Fuel_Properties!$D$49</f>
        <v>0</v>
      </c>
      <c r="AH49" s="53">
        <f>SUMPRODUCT(--(AH$9=Quarterly_kt!$B$9:FC$9),Quarterly_kt!$B49:FC49)/Fuel_Properties!$D$49</f>
        <v>0</v>
      </c>
      <c r="AI49" s="53">
        <f>SUMPRODUCT(--(AI$9=Quarterly_kt!$B$9:FC$9),Quarterly_kt!$B49:FC49)/Fuel_Properties!$D$49</f>
        <v>0</v>
      </c>
      <c r="AJ49" s="53">
        <f>SUMPRODUCT(--(AJ$9=Quarterly_kt!$B$9:FC$9),Quarterly_kt!$B49:FC49)/Fuel_Properties!$D$49</f>
        <v>0</v>
      </c>
      <c r="AK49" s="53">
        <f>SUMPRODUCT(--(AK$9=Quarterly_kt!$B$9:FC$9),Quarterly_kt!$B49:FC49)/Fuel_Properties!$D$49</f>
        <v>0</v>
      </c>
      <c r="AL49" s="53">
        <f>SUMPRODUCT(--(AL$9=Quarterly_kt!$B$9:FC$9),Quarterly_kt!$B49:FC49)/Fuel_Properties!$D$49</f>
        <v>-4.1397630307467058E-3</v>
      </c>
      <c r="AM49" s="53">
        <f>SUMPRODUCT(--(AM$9=Quarterly_kt!$B$9:FC$9),Quarterly_kt!$B49:FC49)/Fuel_Properties!$D$49</f>
        <v>3.19446281112738E-3</v>
      </c>
      <c r="AN49" s="53">
        <f>SUMPRODUCT(--(AN$9=Quarterly_kt!$B$9:FC$9),Quarterly_kt!$B49:FC49)/Fuel_Properties!$D$49</f>
        <v>-3.7160077598828709E-3</v>
      </c>
      <c r="AO49" s="53">
        <f>SUMPRODUCT(--(AO$9=Quarterly_kt!$B$9:FC$9),Quarterly_kt!$B49:FC49)/Fuel_Properties!$D$49</f>
        <v>4.2049561493411412E-3</v>
      </c>
      <c r="AP49" s="53">
        <f>SUMPRODUCT(--(AP$9=Quarterly_kt!$B$9:FC$9),Quarterly_kt!$B49:FC49)/Fuel_Properties!$D$49</f>
        <v>-3.4226387262079063E-3</v>
      </c>
      <c r="AQ49" s="53">
        <f>SUMPRODUCT(--(AQ$9=Quarterly_kt!$B$9:FC$9),Quarterly_kt!$B49:FC49)/Fuel_Properties!$D$49</f>
        <v>-3.5856215226940053E-4</v>
      </c>
      <c r="AR49" s="53">
        <f>SUMPRODUCT(--(AR$9=Quarterly_kt!$B$9:FC$9),Quarterly_kt!$B49:FC49)/Fuel_Properties!$D$49</f>
        <v>1.9231969985358712E-3</v>
      </c>
      <c r="AS49" s="53">
        <f>SUMPRODUCT(--(AS$9=Quarterly_kt!$B$9:FC$9),Quarterly_kt!$B49:FC49)/Fuel_Properties!$D$49</f>
        <v>6.8452774524158176E-4</v>
      </c>
      <c r="AT49" s="53">
        <f>SUMPRODUCT(--(AT$9=Quarterly_kt!$B$9:FC$9),Quarterly_kt!$B49:FC49)/Fuel_Properties!$D$49</f>
        <v>-1.9557935578330986E-4</v>
      </c>
      <c r="AU49" s="53">
        <f>SUMPRODUCT(--(AU$9=Quarterly_kt!$B$9:FC$9),Quarterly_kt!$B49:FC49)/Fuel_Properties!$D$49</f>
        <v>-5.8999772327964859E-3</v>
      </c>
      <c r="AV49" s="53">
        <f>SUMPRODUCT(--(AV$9=Quarterly_kt!$B$9:FC$9),Quarterly_kt!$B49:FC49)/Fuel_Properties!$D$49</f>
        <v>-3.4878318448023425E-3</v>
      </c>
      <c r="AW49" s="53">
        <f>SUMPRODUCT(--(AW$9=Quarterly_kt!$B$9:FC$9),Quarterly_kt!$B49:FC49)/Fuel_Properties!$D$49</f>
        <v>-8.4751054172767172E-4</v>
      </c>
      <c r="AX49" s="53">
        <f>SUMPRODUCT(--(AX$9=Quarterly_kt!$B$9:FC$9),Quarterly_kt!$B49:FC49)/Fuel_Properties!$D$49</f>
        <v>2.7381109809663257E-3</v>
      </c>
      <c r="AY49" s="53">
        <f>SUMPRODUCT(--(AY$9=Quarterly_kt!$B$9:FC$9),Quarterly_kt!$B49:FC49)/Fuel_Properties!$D$49</f>
        <v>-6.4541187408491954E-3</v>
      </c>
      <c r="AZ49" s="53">
        <f>SUMPRODUCT(--(AZ$9=Quarterly_kt!$B$9:FC$9),Quarterly_kt!$B49:FC49)/Fuel_Properties!$D$49</f>
        <v>-1.8906004392386534E-3</v>
      </c>
      <c r="BA49" s="53">
        <f>SUMPRODUCT(--(BA$9=Quarterly_kt!$B$9:FC$9),Quarterly_kt!$B49:FC49)/Fuel_Properties!$D$49</f>
        <v>2.5751281844802344E-3</v>
      </c>
      <c r="BB49" s="53">
        <f>SUMPRODUCT(--(BB$9=Quarterly_kt!$B$9:FC$9),Quarterly_kt!$B49:FC49)/Fuel_Properties!$D$49</f>
        <v>-3.4226387262079063E-3</v>
      </c>
      <c r="BC49" s="53">
        <f>SUMPRODUCT(--(BC$9=Quarterly_kt!$B$9:FC$9),Quarterly_kt!$B49:FC49)/Fuel_Properties!$D$49</f>
        <v>2.2165660322108348E-3</v>
      </c>
      <c r="BD49" s="53">
        <f>SUMPRODUCT(--(BD$9=Quarterly_kt!$B$9:FC$9),Quarterly_kt!$B49:FC49)/Fuel_Properties!$D$49</f>
        <v>1.3305717950219613E-3</v>
      </c>
      <c r="BE49" s="53">
        <f>SUMPRODUCT(--(BE$9=Quarterly_kt!$B$9:FC$9),Quarterly_kt!$B49:FC49)/Fuel_Properties!$D$49</f>
        <v>-9.1458043191800873E-3</v>
      </c>
      <c r="BF49" s="53">
        <f>SUMPRODUCT(--(BF$9=Quarterly_kt!$B$9:FC$9),Quarterly_kt!$B49:FC49)/Fuel_Properties!$D$49</f>
        <v>1.8970407291361644E-3</v>
      </c>
      <c r="BG49" s="53">
        <f>SUMPRODUCT(--(BG$9=Quarterly_kt!$B$9:FC$9),Quarterly_kt!$B49:FC49)/Fuel_Properties!$D$49</f>
        <v>3.5429746578525541E-3</v>
      </c>
      <c r="BH49" s="53">
        <f>SUMPRODUCT(--(BH$9=Quarterly_kt!$B$9:FC$9),Quarterly_kt!$B49:FC49)/Fuel_Properties!$D$49</f>
        <v>-3.3802039326500744E-3</v>
      </c>
      <c r="BI49" s="53">
        <f>SUMPRODUCT(--(BI$9=Quarterly_kt!$B$9:FC$9),Quarterly_kt!$B49:FC49)/Fuel_Properties!$D$49</f>
        <v>1.1488607935578328E-3</v>
      </c>
      <c r="BJ49" s="53">
        <f>SUMPRODUCT(--(BJ$9=Quarterly_kt!$B$9:FC$9),Quarterly_kt!$B49:FC49)/Fuel_Properties!$D$49</f>
        <v>1.2034254582723284E-3</v>
      </c>
      <c r="BK49" s="53">
        <f>SUMPRODUCT(--(BK$9=Quarterly_kt!$B$9:FC$9),Quarterly_kt!$B49:FC49)/Fuel_Properties!$D$49</f>
        <v>-9.7517052122986854E-4</v>
      </c>
      <c r="BL49" s="53">
        <f>SUMPRODUCT(--(BL$9=Quarterly_kt!$B$9:FC$9),Quarterly_kt!$B49:FC49)/Fuel_Properties!$D$49</f>
        <v>6.8508880117130301E-3</v>
      </c>
      <c r="BM49" s="53">
        <f>SUMPRODUCT(--(BM$9=Quarterly_kt!$B$9:FC$9),Quarterly_kt!$B49:FC49)/Fuel_Properties!$D$49</f>
        <v>-9.6814941991215219E-3</v>
      </c>
      <c r="BN49" s="53">
        <f>SUMPRODUCT(--(BN$9=Quarterly_kt!$B$9:FC$9),Quarterly_kt!$B49:FC49)/Fuel_Properties!$D$49</f>
        <v>-3.1728107935578335E-3</v>
      </c>
      <c r="BO49" s="53">
        <f>SUMPRODUCT(--(BO$9=Quarterly_kt!$B$9:FC$9),Quarterly_kt!$B49:FC49)/Fuel_Properties!$D$49</f>
        <v>4.8606803894582704E-3</v>
      </c>
      <c r="BP49" s="53">
        <f>SUMPRODUCT(--(BP$9=Quarterly_kt!$B$9:FC$9),Quarterly_kt!$B49:FC49)/Fuel_Properties!$D$49</f>
        <v>-1.6544433060029303E-3</v>
      </c>
      <c r="BQ49" s="53">
        <f>SUMPRODUCT(--(BQ$9=Quarterly_kt!$B$9:FC$9),Quarterly_kt!$B49:FC49)/Fuel_Properties!$D$49</f>
        <v>-1.6781973077598825E-2</v>
      </c>
      <c r="BR49" s="53">
        <f>SUMPRODUCT(--(BR$9=Quarterly_kt!$B$9:FC$9),Quarterly_kt!$B49:FC49)/Fuel_Properties!$D$49</f>
        <v>3.5966055754026358E-3</v>
      </c>
      <c r="BS49" s="53">
        <f>SUMPRODUCT(--(BS$9=Quarterly_kt!$B$9:FC$9),Quarterly_kt!$B49:FC49)/Fuel_Properties!$D$49</f>
        <v>6.0983263083455336E-2</v>
      </c>
      <c r="BT49" s="53">
        <f>SUMPRODUCT(--(BT$9=Quarterly_kt!$B$9:FC$9),Quarterly_kt!$B49:FC49)/Fuel_Properties!$D$49</f>
        <v>-1.5958880322108338E-2</v>
      </c>
      <c r="BU49" s="53">
        <f>SUMPRODUCT(--(BU$9=Quarterly_kt!$B$9:FC$9),Quarterly_kt!$B49:FC49)/Fuel_Properties!$D$49</f>
        <v>-7.4710523689604643E-3</v>
      </c>
      <c r="BV49" s="53">
        <f>SUMPRODUCT(--(BV$9=Quarterly_kt!$B$9:FC$9),Quarterly_kt!$B49:FC49)/Fuel_Properties!$D$49</f>
        <v>7.0537768989751091E-3</v>
      </c>
      <c r="BW49" s="53">
        <f>SUMPRODUCT(--(BW$9=Quarterly_kt!$B$9:FC$9),Quarterly_kt!$B49:FC49)/Fuel_Properties!$D$49</f>
        <v>-4.9020878975109799E-3</v>
      </c>
      <c r="BX49" s="53">
        <f>SUMPRODUCT(--(BX$9=Quarterly_kt!$B$9:FC$9),Quarterly_kt!$B49:FC49)/Fuel_Properties!$D$49</f>
        <v>5.21928205270864E-3</v>
      </c>
      <c r="BY49" s="53">
        <f>SUMPRODUCT(--(BY$9=Quarterly_kt!$B$9:FC$9),Quarterly_kt!$B49:FC49)/Fuel_Properties!$D$49</f>
        <v>-3.4696528424597362E-2</v>
      </c>
      <c r="BZ49" s="53">
        <f>SUMPRODUCT(--(BZ$9=Quarterly_kt!$B$9:FC$9),Quarterly_kt!$B49:FC49)/Fuel_Properties!$D$49</f>
        <v>2.3184964609077593E-2</v>
      </c>
      <c r="CA49" s="53">
        <f>SUMPRODUCT(--(CA$9=Quarterly_kt!$B$9:FC$9),Quarterly_kt!$B49:FC49)/Fuel_Properties!$D$49</f>
        <v>-1.6383149235724738E-2</v>
      </c>
      <c r="CB49" s="53">
        <f>SUMPRODUCT(--(CB$9=Quarterly_kt!$B$9:FC$9),Quarterly_kt!$B49:FC49)/Fuel_Properties!$D$49</f>
        <v>2.0576133557833097E-3</v>
      </c>
      <c r="CC49" s="53">
        <f>SUMPRODUCT(--(CC$9=Quarterly_kt!$B$9:FC$9),Quarterly_kt!$B49:FC49)/Fuel_Properties!$D$49</f>
        <v>-8.8195621493411432E-3</v>
      </c>
      <c r="CD49" s="53">
        <f>SUMPRODUCT(--(CD$9=Quarterly_kt!$B$9:FC$9),Quarterly_kt!$B49:FC49)/Fuel_Properties!$D$49</f>
        <v>-1.058487326793558E-2</v>
      </c>
      <c r="CE49" s="53">
        <f>SUMPRODUCT(--(CE$9=Quarterly_kt!$B$9:FC$9),Quarterly_kt!$B49:FC49)/Fuel_Properties!$D$49</f>
        <v>-1.4347187897510978E-2</v>
      </c>
      <c r="CF49" s="53">
        <f>SUMPRODUCT(--(CF$9=Quarterly_kt!$B$9:FC$9),Quarterly_kt!$B49:FC49)/Fuel_Properties!$D$49</f>
        <v>7.3827058155197627E-3</v>
      </c>
      <c r="CG49" s="53">
        <f>SUMPRODUCT(--(CG$9=Quarterly_kt!$B$9:FC$9),Quarterly_kt!$B49:FC49)/Fuel_Properties!$D$49</f>
        <v>-1.8680785235409378E-3</v>
      </c>
      <c r="CH49" s="53">
        <f>SUMPRODUCT(--(CH$9=Quarterly_kt!$B$9:FC$9),Quarterly_kt!$B49:FC49)/Fuel_Properties!$D$49</f>
        <v>-3.4577731299038532E-3</v>
      </c>
      <c r="CI49" s="53">
        <f>SUMPRODUCT(--(CI$9=Quarterly_kt!$B$9:FC$9),Quarterly_kt!$B49:FC49)/Fuel_Properties!$D$49</f>
        <v>8.3614320465015494E-3</v>
      </c>
      <c r="CJ49" s="53">
        <f>SUMPRODUCT(--(CJ$9=Quarterly_kt!$B$9:FC$9),Quarterly_kt!$B49:FC49)/Fuel_Properties!$D$49</f>
        <v>-1.5233657758623525E-3</v>
      </c>
      <c r="CK49" s="53">
        <f>SUMPRODUCT(--(CK$9=Quarterly_kt!$B$9:FC$9),Quarterly_kt!$B49:FC49)/Fuel_Properties!$D$49</f>
        <v>7.6783270546912519E-3</v>
      </c>
      <c r="CL49" s="53">
        <f>SUMPRODUCT(--(CL$9=Quarterly_kt!$B$9:FC$9),Quarterly_kt!$B49:FC49)/Fuel_Properties!$D$49</f>
        <v>1.0597836848764731E-3</v>
      </c>
      <c r="CM49" s="53">
        <f>SUMPRODUCT(--(CM$9=Quarterly_kt!$B$9:FC$9),Quarterly_kt!$B49:FC49)/Fuel_Properties!$D$49</f>
        <v>-3.3993275956065955E-3</v>
      </c>
      <c r="CN49" s="53">
        <f>SUMPRODUCT(--(CN$9=Quarterly_kt!$B$9:FC$9),Quarterly_kt!$B49:FC49)/Fuel_Properties!$D$49</f>
        <v>1.8801340898051584E-2</v>
      </c>
      <c r="CO49" s="53">
        <f>SUMPRODUCT(--(CO$9=Quarterly_kt!$B$9:FC$9),Quarterly_kt!$B49:FC49)/Fuel_Properties!$D$49</f>
        <v>-2.4894060524524874E-2</v>
      </c>
      <c r="CP49" s="53">
        <f>SUMPRODUCT(--(CP$9=Quarterly_kt!$B$9:FC$9),Quarterly_kt!$B49:FC49)/Fuel_Properties!$D$49</f>
        <v>3.2491312021145899E-2</v>
      </c>
      <c r="CQ49" s="53">
        <f>SUMPRODUCT(--(CQ$9=Quarterly_kt!$B$9:FC$9),Quarterly_kt!$B49:FC49)/Fuel_Properties!$D$49</f>
        <v>-1.5184437172933678E-2</v>
      </c>
      <c r="CR49" s="53">
        <f>SUMPRODUCT(--(CR$9=Quarterly_kt!$B$9:FC$9),Quarterly_kt!$B49:FC49)/Fuel_Properties!$D$49</f>
        <v>8.9096466264624894E-5</v>
      </c>
      <c r="CS49" s="53">
        <f>SUMPRODUCT(--(CS$9=Quarterly_kt!$B$9:FC$9),Quarterly_kt!$B49:FC49)/Fuel_Properties!$D$49</f>
        <v>4.943562958151509E-3</v>
      </c>
      <c r="CT49" s="53">
        <f>SUMPRODUCT(--(CT$9=Quarterly_kt!$B$9:FC$9),Quarterly_kt!$B49:FC49)/Fuel_Properties!$D$49</f>
        <v>-2.1534860547604623E-3</v>
      </c>
      <c r="CU49" s="53">
        <f>SUMPRODUCT(--(CU$9=Quarterly_kt!$B$9:FC$9),Quarterly_kt!$B49:FC49)/Fuel_Properties!$D$49</f>
        <v>-1.7123790780473444E-3</v>
      </c>
      <c r="CV49" s="53">
        <f>SUMPRODUCT(--(CV$9=Quarterly_kt!$B$9:FC$9),Quarterly_kt!$B49:FC49)/Fuel_Properties!$D$49</f>
        <v>1.1442150731112837E-2</v>
      </c>
      <c r="CW49" s="53">
        <f>SUMPRODUCT(--(CW$9=Quarterly_kt!$B$9:FC$9),Quarterly_kt!$B49:FC49)/Fuel_Properties!$D$49</f>
        <v>1.4784574761532785E-2</v>
      </c>
      <c r="CX49" s="53">
        <f>SUMPRODUCT(--(CX$9=Quarterly_kt!$B$9:FC$9),Quarterly_kt!$B49:FC49)/Fuel_Properties!$D$49</f>
        <v>-1.8526012503715095E-2</v>
      </c>
      <c r="CY49" s="53">
        <f>SUMPRODUCT(--(CY$9=Quarterly_kt!$B$9:FC$9),Quarterly_kt!$B49:FC49)/Fuel_Properties!$D$49</f>
        <v>5.4024690678119254E-3</v>
      </c>
      <c r="CZ49" s="53">
        <f>SUMPRODUCT(--(CZ$9=Quarterly_kt!$B$9:FC$9),Quarterly_kt!$B49:FC49)/Fuel_Properties!$D$49</f>
        <v>5.5389222825630241E-3</v>
      </c>
      <c r="DA49" s="53">
        <f>SUMPRODUCT(--(DA$9=Quarterly_kt!$B$9:FC$9),Quarterly_kt!$B49:FC49)/Fuel_Properties!$D$49</f>
        <v>6.3427307225343973E-3</v>
      </c>
      <c r="DB49" s="53">
        <f>SUMPRODUCT(--(DB$9=Quarterly_kt!$B$9:FC$9),Quarterly_kt!$B49:FC49)/Fuel_Properties!$D$49</f>
        <v>-2.3232907674041469E-2</v>
      </c>
      <c r="DC49" s="53">
        <f>SUMPRODUCT(--(DC$9=Quarterly_kt!$B$9:FC$9),Quarterly_kt!$B49:FC49)/Fuel_Properties!$D$49</f>
        <v>2.5017910886607032E-2</v>
      </c>
      <c r="DD49" s="53">
        <f>SUMPRODUCT(--(DD$9=Quarterly_kt!$B$9:FC$9),Quarterly_kt!$B49:FC49)/Fuel_Properties!$D$49</f>
        <v>2.9873484622862451E-2</v>
      </c>
      <c r="DE49" s="53">
        <f>SUMPRODUCT(--(DE$9=Quarterly_kt!$B$9:FC$9),Quarterly_kt!$B49:FC49)/Fuel_Properties!$D$49</f>
        <v>-1.618285445291472E-2</v>
      </c>
      <c r="DF49" s="53">
        <f>SUMPRODUCT(--(DF$9=Quarterly_kt!$B$9:FC$9),Quarterly_kt!$B49:FC49)/Fuel_Properties!$D$49</f>
        <v>5.4312124715470832E-2</v>
      </c>
      <c r="DG49" s="53">
        <f>SUMPRODUCT(--(DG$9=Quarterly_kt!$B$9:FC$9),Quarterly_kt!$B49:FC49)/Fuel_Properties!$D$49</f>
        <v>-4.8976353111713597E-2</v>
      </c>
      <c r="DH49" s="53">
        <f>SUMPRODUCT(--(DH$9=Quarterly_kt!$B$9:FC$9),Quarterly_kt!$B49:FC49)/Fuel_Properties!$D$49</f>
        <v>4.4945927277526852E-2</v>
      </c>
      <c r="DI49" s="53">
        <f>SUMPRODUCT(--(DI$9=Quarterly_kt!$B$9:FC$9),Quarterly_kt!$B49:FC49)/Fuel_Properties!$D$49</f>
        <v>-4.9378676375804134E-2</v>
      </c>
      <c r="DJ49" s="53">
        <f>SUMPRODUCT(--(DJ$9=Quarterly_kt!$B$9:FC$9),Quarterly_kt!$B49:FC49)/Fuel_Properties!$D$49</f>
        <v>-8.6184543771791102E-3</v>
      </c>
      <c r="DK49" s="53">
        <f>SUMPRODUCT(--(DK$9=Quarterly_kt!$B$9:FC$9),Quarterly_kt!$B49:FC49)/Fuel_Properties!$D$49</f>
        <v>4.4721548769854217E-3</v>
      </c>
      <c r="DL49" s="53">
        <f>SUMPRODUCT(--(DL$9=Quarterly_kt!$B$9:FC$9),Quarterly_kt!$B49:FC49)/Fuel_Properties!$D$49</f>
        <v>-1.9265144166551038E-2</v>
      </c>
      <c r="DM49" s="53">
        <f>SUMPRODUCT(--(DM$9=Quarterly_kt!$B$9:FC$9),Quarterly_kt!$B49:FC49)/Fuel_Properties!$D$49</f>
        <v>5.3594575084988834E-3</v>
      </c>
      <c r="DN49" s="53">
        <f>SUMPRODUCT(--(DN$9=Quarterly_kt!$B$9:FC$9),Quarterly_kt!$B49:FC49)/Fuel_Properties!$D$49</f>
        <v>1.2239370495862839E-3</v>
      </c>
      <c r="DO49" s="53">
        <f>SUMPRODUCT(--(DO$9=Quarterly_kt!$B$9:FC$9),Quarterly_kt!$B49:FC49)/Fuel_Properties!$D$49</f>
        <v>-2.5567067751247938E-2</v>
      </c>
      <c r="DP49" s="53">
        <f>SUMPRODUCT(--(DP$9=Quarterly_kt!$B$9:FC$9),Quarterly_kt!$B49:FC49)/Fuel_Properties!$D$49</f>
        <v>9.5106802362158373E-3</v>
      </c>
      <c r="DQ49" s="53">
        <f>SUMPRODUCT(--(DQ$9=Quarterly_kt!$B$9:FC$9),Quarterly_kt!$B49:FC49)/Fuel_Properties!$D$49</f>
        <v>-3.9047160455223155E-2</v>
      </c>
      <c r="DR49" s="53">
        <f>SUMPRODUCT(--(DR$9=Quarterly_kt!$B$9:FC$9),Quarterly_kt!$B49:FC49)/Fuel_Properties!$D$49</f>
        <v>6.3839075897322115E-2</v>
      </c>
      <c r="DS49" s="53">
        <f>SUMPRODUCT(--(DS$9=Quarterly_kt!$B$9:FC$9),Quarterly_kt!$B49:FC49)/Fuel_Properties!$D$49</f>
        <v>-3.6958670065817156E-2</v>
      </c>
      <c r="DT49" s="53">
        <f>SUMPRODUCT(--(DT$9=Quarterly_kt!$B$9:FC$9),Quarterly_kt!$B49:FC49)/Fuel_Properties!$D$49</f>
        <v>4.3034118114090976E-2</v>
      </c>
      <c r="DU49" s="53">
        <f>SUMPRODUCT(--(DU$9=Quarterly_kt!$B$9:FC$9),Quarterly_kt!$B49:FC49)/Fuel_Properties!$D$49</f>
        <v>-3.7031801628926747E-2</v>
      </c>
      <c r="DV49" s="53">
        <f>SUMPRODUCT(--(DV$9=Quarterly_kt!$B$9:FC$9),Quarterly_kt!$B49:FC49)/Fuel_Properties!$D$49</f>
        <v>3.6442695440689225E-2</v>
      </c>
      <c r="DW49" s="53">
        <f>SUMPRODUCT(--(DW$9=Quarterly_kt!$B$9:FC$9),Quarterly_kt!$B49:FC49)/Fuel_Properties!$D$49</f>
        <v>-5.1043414466216235E-2</v>
      </c>
      <c r="DX49" s="53">
        <f>SUMPRODUCT(--(DX$9=Quarterly_kt!$B$9:FC$9),Quarterly_kt!$B49:FC49)/Fuel_Properties!$D$49</f>
        <v>2.4395431089469528E-2</v>
      </c>
      <c r="DY49" s="53">
        <f>SUMPRODUCT(--(DY$9=Quarterly_kt!$B$9:FC$9),Quarterly_kt!$B49:FC49)/Fuel_Properties!$D$49</f>
        <v>1.9416313800581387E-2</v>
      </c>
      <c r="DZ49" s="53">
        <f>SUMPRODUCT(--(DZ$9=Quarterly_kt!$B$9:FC$9),Quarterly_kt!$B49:FC49)/Fuel_Properties!$D$49</f>
        <v>-3.5043455421210505E-2</v>
      </c>
      <c r="EA49" s="53">
        <f>SUMPRODUCT(--(EA$9=Quarterly_kt!$B$9:FC$9),Quarterly_kt!$B49:FC49)/Fuel_Properties!$D$49</f>
        <v>-4.158345255163455E-2</v>
      </c>
      <c r="EB49" s="53">
        <f>SUMPRODUCT(--(EB$9=Quarterly_kt!$B$9:FC$9),Quarterly_kt!$B49:FC49)/Fuel_Properties!$D$49</f>
        <v>6.656339955280674E-2</v>
      </c>
      <c r="EC49" s="53">
        <f>SUMPRODUCT(--(EC$9=Quarterly_kt!$B$9:FC$9),Quarterly_kt!$B49:FC49)/Fuel_Properties!$D$49</f>
        <v>-3.596731586228126E-2</v>
      </c>
      <c r="ED49" s="53">
        <f>SUMPRODUCT(--(ED$9=Quarterly_kt!$B$9:FC$9),Quarterly_kt!$B49:FC49)/Fuel_Properties!$D$49</f>
        <v>8.0197011636405233E-2</v>
      </c>
      <c r="EE49" s="53">
        <f>SUMPRODUCT(--(EE$9=Quarterly_kt!$B$9:FC$9),Quarterly_kt!$B49:FC49)/Fuel_Properties!$D$49</f>
        <v>-0.10729559453253493</v>
      </c>
      <c r="EF49" s="53">
        <f>SUMPRODUCT(--(EF$9=Quarterly_kt!$B$9:FC$9),Quarterly_kt!$B49:FC49)/Fuel_Properties!$D$49</f>
        <v>-2.6025932760247446E-2</v>
      </c>
      <c r="EG49" s="53">
        <f>SUMPRODUCT(--(EG$9=Quarterly_kt!$B$9:FC$9),Quarterly_kt!$B49:FC49)/Fuel_Properties!$D$49</f>
        <v>-8.3617352670418581E-5</v>
      </c>
      <c r="EH49" s="53">
        <f>SUMPRODUCT(--(EH$9=Quarterly_kt!$B$9:FC$9),Quarterly_kt!$B49:FC49)/Fuel_Properties!$D$49</f>
        <v>-2.3619482805795223E-2</v>
      </c>
      <c r="EI49" s="53">
        <f>SUMPRODUCT(--(EI$9=Quarterly_kt!$B$9:FC$9),Quarterly_kt!$B49:FC49)/Fuel_Properties!$D$49</f>
        <v>0.49161329911002238</v>
      </c>
      <c r="EJ49" s="53">
        <f>SUMPRODUCT(--(EJ$9=Quarterly_kt!$B$9:FC$9),Quarterly_kt!$B49:FC49)/Fuel_Properties!$D$49</f>
        <v>-0.1332854376510044</v>
      </c>
      <c r="EK49" s="53">
        <f>SUMPRODUCT(--(EK$9=Quarterly_kt!$B$9:FC$9),Quarterly_kt!$B49:FC49)/Fuel_Properties!$D$49</f>
        <v>-0.13202304156205472</v>
      </c>
      <c r="EL49" s="53">
        <f>SUMPRODUCT(--(EL$9=Quarterly_kt!$B$9:FC$9),Quarterly_kt!$B49:FC49)/Fuel_Properties!$D$49</f>
        <v>-8.4267911758124647E-3</v>
      </c>
      <c r="EM49" s="53">
        <f>SUMPRODUCT(--(EM$9=Quarterly_kt!$B$9:FC$9),Quarterly_kt!$B49:FC49)/Fuel_Properties!$D$49</f>
        <v>0.15066100527236001</v>
      </c>
      <c r="EN49" s="53">
        <f>SUMPRODUCT(--(EN$9=Quarterly_kt!$B$9:FC$9),Quarterly_kt!$B49:FC49)/Fuel_Properties!$D$49</f>
        <v>-9.0174854315776931E-2</v>
      </c>
      <c r="EO49" s="53">
        <f>SUMPRODUCT(--(EO$9=Quarterly_kt!$B$9:FC$9),Quarterly_kt!$B49:FC49)/Fuel_Properties!$D$49</f>
        <v>-0.16043901859179296</v>
      </c>
      <c r="EP49" s="53">
        <f>SUMPRODUCT(--(EP$9=Quarterly_kt!$B$9:FC$9),Quarterly_kt!$B49:FC49)/Fuel_Properties!$D$49</f>
        <v>4.5704629856158412E-2</v>
      </c>
      <c r="EQ49" s="53">
        <f>SUMPRODUCT(--(EQ$9=Quarterly_kt!$B$9:FC$9),Quarterly_kt!$B49:FC49)/Fuel_Properties!$D$49</f>
        <v>-2.8777597859996076E-2</v>
      </c>
      <c r="ER49" s="53">
        <f>SUMPRODUCT(--(ER$9=Quarterly_kt!$B$9:FC$9),Quarterly_kt!$B49:FC49)/Fuel_Properties!$D$49</f>
        <v>-3.0594531664515808E-2</v>
      </c>
      <c r="ES49" s="53">
        <f>SUMPRODUCT(--(ES$9=Quarterly_kt!$B$9:FC$9),Quarterly_kt!$B49:FC49)/Fuel_Properties!$D$49</f>
        <v>2.9745036222937348E-2</v>
      </c>
      <c r="ET49" s="53">
        <f>SUMPRODUCT(--(ET$9=Quarterly_kt!$B$9:FC$9),Quarterly_kt!$B49:FC49)/Fuel_Properties!$D$49</f>
        <v>-4.298954276023137E-2</v>
      </c>
      <c r="EU49" s="53">
        <f>SUMPRODUCT(--(EU$9=Quarterly_kt!$B$9:FC$9),Quarterly_kt!$B49:FC49)/Fuel_Properties!$D$49</f>
        <v>6.6633016061643138E-2</v>
      </c>
      <c r="EV49" s="53">
        <f>SUMPRODUCT(--(EV$9=Quarterly_kt!$B$9:FC$9),Quarterly_kt!$B49:FC49)/Fuel_Properties!$D$49</f>
        <v>1.0895892011135843E-2</v>
      </c>
      <c r="EW49" s="53">
        <f>SUMPRODUCT(--(EW$9=Quarterly_kt!$B$9:FC$9),Quarterly_kt!$B49:FC49)/Fuel_Properties!$D$49</f>
        <v>-2.1410843597404108E-2</v>
      </c>
      <c r="EX49" s="53">
        <f>SUMPRODUCT(--(EX$9=Quarterly_kt!$B$9:FC$9),Quarterly_kt!$B49:FC49)/Fuel_Properties!$D$49</f>
        <v>8.8551994819217276E-3</v>
      </c>
      <c r="EY49" s="53">
        <f>SUMPRODUCT(--(EY$9=Quarterly_kt!$B$9:FC$9),Quarterly_kt!$B49:FC49)/Fuel_Properties!$D$49</f>
        <v>-5.0251487131867069E-3</v>
      </c>
      <c r="EZ49" s="53">
        <f>SUMPRODUCT(--(EZ$9=Quarterly_kt!$B$9:FC$9),Quarterly_kt!$B49:FC49)/Fuel_Properties!$D$49</f>
        <v>-7.7493750955262104E-3</v>
      </c>
      <c r="FA49" s="53">
        <f>SUMPRODUCT(--(FA$9=Quarterly_kt!$B$9:FC$9),Quarterly_kt!$B49:FC49)/Fuel_Properties!$D$49</f>
        <v>0.25766092229800752</v>
      </c>
      <c r="FB49" s="53">
        <f>SUMPRODUCT(--(FB$9=Quarterly_kt!$B$9:FC$9),Quarterly_kt!$B49:FC49)/Fuel_Properties!$D$49</f>
        <v>-8.0841117832325352E-2</v>
      </c>
      <c r="FC49" s="53">
        <f>SUMPRODUCT(--(FC$9=Quarterly_kt!$B$9:FC$9),Quarterly_kt!$B49:FC49)/Fuel_Properties!$D$49</f>
        <v>-3.4195166855274517E-2</v>
      </c>
      <c r="FD49" s="53">
        <f>SUMPRODUCT(--(FD$9=Quarterly_kt!$B$9:FD$9),Quarterly_kt!$B49:FD49)/Fuel_Properties!$D$49</f>
        <v>-1.9368808311105105E-2</v>
      </c>
      <c r="FE49" s="53">
        <f>SUMPRODUCT(--(FE$9=Quarterly_kt!$B$9:FE$9),Quarterly_kt!$B49:FE49)/Fuel_Properties!$D$49</f>
        <v>-2.0155768144679384E-2</v>
      </c>
      <c r="FF49" s="53">
        <f>SUMPRODUCT(--(FF$9=Quarterly_kt!$B$9:FF$9),Quarterly_kt!$B49:FF49)/Fuel_Properties!$D$49</f>
        <v>-3.6470501933570335E-2</v>
      </c>
      <c r="FG49" s="53">
        <f>SUMPRODUCT(--(FG$9=Quarterly_kt!$B$9:FG$9),Quarterly_kt!$B49:FG49)/Fuel_Properties!$D$49</f>
        <v>1.8531984980308731E-2</v>
      </c>
      <c r="FH49" s="53">
        <f>SUMPRODUCT(--(FH$9=Quarterly_kt!$B$9:FH$9),Quarterly_kt!$B49:FH49)/Fuel_Properties!$D$49</f>
        <v>7.6022902481660257E-2</v>
      </c>
      <c r="FI49" s="53">
        <f>SUMPRODUCT(--(FI$9=Quarterly_kt!$B$9:FI$9),Quarterly_kt!$B49:FI49)/Fuel_Properties!$D$49</f>
        <v>-7.7146119976922264E-2</v>
      </c>
      <c r="FJ49" s="53">
        <f>SUMPRODUCT(--(FJ$9=Quarterly_kt!$B$9:FJ$9),Quarterly_kt!$B49:FJ49)/Fuel_Properties!$D$49</f>
        <v>-3.7044703333713201E-2</v>
      </c>
      <c r="FK49" s="53">
        <f>SUMPRODUCT(--(FK$9=Quarterly_kt!$B$9:FK$9),Quarterly_kt!$B49:FK49)/Fuel_Properties!$D$49</f>
        <v>-0.16568997742285382</v>
      </c>
      <c r="FL49" s="53">
        <f>SUMPRODUCT(--(FL$9=Quarterly_kt!$B$9:FL$9),Quarterly_kt!$B49:FL49)/Fuel_Properties!$D$49</f>
        <v>7.4892325212032998E-2</v>
      </c>
      <c r="FM49" s="53">
        <f>SUMPRODUCT(--(FM$9=Quarterly_kt!$B$9:FN$9),Quarterly_kt!$B49:FN49)/Fuel_Properties!$D$49</f>
        <v>5.4821023022967518E-3</v>
      </c>
      <c r="FN49" s="53">
        <f>SUMPRODUCT(--(FN$9=Quarterly_kt!$B$9:FN$9),Quarterly_kt!$B49:FN49)/Fuel_Properties!$D$49</f>
        <v>2.474183554758418E-2</v>
      </c>
      <c r="FO49" s="53">
        <f>SUMPRODUCT(--(FO$9=Quarterly_kt!$B$9:FO$9),Quarterly_kt!$B49:FO49)/Fuel_Properties!$D$49</f>
        <v>-2.4278618684480228E-2</v>
      </c>
      <c r="FP49" s="53">
        <f>SUMPRODUCT(--(FP$9=Quarterly_kt!$B$9:FP$9),Quarterly_kt!$B49:FP49)/Fuel_Properties!$D$49</f>
        <v>6.0512746566618054E-3</v>
      </c>
      <c r="FQ49" s="53">
        <f>SUMPRODUCT(--(FQ$9=Quarterly_kt!$B$9:FQ$9),Quarterly_kt!$B49:FQ49)/Fuel_Properties!$D$49</f>
        <v>-4.5933095315207678E-3</v>
      </c>
      <c r="FR49" s="53">
        <f>SUMPRODUCT(--(FR$9=Quarterly_kt!$B$9:FR$9),Quarterly_kt!$B49:FR49)/Fuel_Properties!$D$49</f>
        <v>-1.8426163277668262E-2</v>
      </c>
      <c r="FS49" s="53">
        <f>SUMPRODUCT(--(FS$9=Quarterly_kt!$B$9:FS$9),Quarterly_kt!$B49:FS49)/Fuel_Properties!$D$49</f>
        <v>5.0258273999267862E-2</v>
      </c>
      <c r="FT49" s="53">
        <f>SUMPRODUCT(--(FT$9=Quarterly_kt!$B$9:FT$9),Quarterly_kt!$B49:FT49)/Fuel_Properties!$D$49</f>
        <v>5.2664058124766537E-2</v>
      </c>
      <c r="FU49" s="53">
        <f>SUMPRODUCT(--(FU$9=Quarterly_kt!$B$9:FU$9),Quarterly_kt!$B49:FU49)/Fuel_Properties!$D$49</f>
        <v>-4.7279797965592979E-2</v>
      </c>
      <c r="FV49" s="53">
        <f>SUMPRODUCT(--(FV$9=Quarterly_kt!$B$9:FV$9),Quarterly_kt!$B49:FV49)/Fuel_Properties!$D$49</f>
        <v>-3.8048422739385059E-2</v>
      </c>
      <c r="FW49" s="18"/>
      <c r="FX49" s="117"/>
      <c r="FY49" s="18"/>
    </row>
    <row r="50" spans="1:181" ht="15" x14ac:dyDescent="0.25">
      <c r="A50" s="49" t="s">
        <v>25</v>
      </c>
      <c r="B50" s="53">
        <f t="shared" ref="B50:AG50" si="69">SUM(B51:B53)</f>
        <v>3.4662986047363287</v>
      </c>
      <c r="C50" s="53">
        <f t="shared" si="69"/>
        <v>0.46364818054199225</v>
      </c>
      <c r="D50" s="53">
        <f t="shared" si="69"/>
        <v>-1.300243527584076</v>
      </c>
      <c r="E50" s="53">
        <f t="shared" si="69"/>
        <v>-3.4277186972427369</v>
      </c>
      <c r="F50" s="53">
        <f t="shared" si="69"/>
        <v>-1.3183243795967101</v>
      </c>
      <c r="G50" s="53">
        <f t="shared" si="69"/>
        <v>-0.75418175029754631</v>
      </c>
      <c r="H50" s="53">
        <f t="shared" si="69"/>
        <v>-0.59308850456237794</v>
      </c>
      <c r="I50" s="53">
        <f t="shared" si="69"/>
        <v>-0.31809074127197284</v>
      </c>
      <c r="J50" s="53">
        <f t="shared" si="69"/>
        <v>1.207547918357849</v>
      </c>
      <c r="K50" s="53">
        <f t="shared" si="69"/>
        <v>0.49310814233779915</v>
      </c>
      <c r="L50" s="53">
        <f t="shared" si="69"/>
        <v>-2.2038364445686338</v>
      </c>
      <c r="M50" s="53">
        <f t="shared" si="69"/>
        <v>1.6663442223358156</v>
      </c>
      <c r="N50" s="53">
        <f t="shared" si="69"/>
        <v>-2.1377097536849976</v>
      </c>
      <c r="O50" s="53">
        <f t="shared" si="69"/>
        <v>3.4669418150329592</v>
      </c>
      <c r="P50" s="53">
        <f t="shared" si="69"/>
        <v>0.64114166656494143</v>
      </c>
      <c r="Q50" s="53">
        <f t="shared" si="69"/>
        <v>-1.5734525167083739</v>
      </c>
      <c r="R50" s="53">
        <f t="shared" si="69"/>
        <v>6.6889085216521982E-2</v>
      </c>
      <c r="S50" s="53">
        <f t="shared" si="69"/>
        <v>-1.662171538257599</v>
      </c>
      <c r="T50" s="53">
        <f t="shared" si="69"/>
        <v>1.7587414623832704</v>
      </c>
      <c r="U50" s="53">
        <f t="shared" si="69"/>
        <v>-0.86894131233215344</v>
      </c>
      <c r="V50" s="53">
        <f t="shared" si="69"/>
        <v>-0.73607224107742319</v>
      </c>
      <c r="W50" s="53">
        <f t="shared" si="69"/>
        <v>0.70790067817687996</v>
      </c>
      <c r="X50" s="53">
        <f t="shared" si="69"/>
        <v>1.3366661654663086</v>
      </c>
      <c r="Y50" s="53">
        <f t="shared" si="69"/>
        <v>-0.1242830399894716</v>
      </c>
      <c r="Z50" s="53">
        <f t="shared" si="69"/>
        <v>2.9940855519485474</v>
      </c>
      <c r="AA50" s="53">
        <f t="shared" si="69"/>
        <v>-5.0008779210853582</v>
      </c>
      <c r="AB50" s="53">
        <f t="shared" si="69"/>
        <v>3.2537426004409791</v>
      </c>
      <c r="AC50" s="53">
        <f t="shared" si="69"/>
        <v>-1.2483379700088499</v>
      </c>
      <c r="AD50" s="53">
        <f t="shared" si="69"/>
        <v>-1.137436121673584</v>
      </c>
      <c r="AE50" s="53">
        <f t="shared" si="69"/>
        <v>3.3427911548614547E-2</v>
      </c>
      <c r="AF50" s="53">
        <f t="shared" si="69"/>
        <v>-0.64479829582214354</v>
      </c>
      <c r="AG50" s="53">
        <f t="shared" si="69"/>
        <v>0.93431614685058584</v>
      </c>
      <c r="AH50" s="53">
        <f t="shared" ref="AH50:BM50" si="70">SUM(AH51:AH53)</f>
        <v>-0.95273452167510964</v>
      </c>
      <c r="AI50" s="53">
        <f t="shared" si="70"/>
        <v>1.3423852693557743</v>
      </c>
      <c r="AJ50" s="53">
        <f t="shared" si="70"/>
        <v>2.2141492924690245</v>
      </c>
      <c r="AK50" s="53">
        <f t="shared" si="70"/>
        <v>-8.6024617773628229</v>
      </c>
      <c r="AL50" s="53">
        <f t="shared" si="70"/>
        <v>6.3476505519104007</v>
      </c>
      <c r="AM50" s="53">
        <f t="shared" si="70"/>
        <v>0.78238376697540302</v>
      </c>
      <c r="AN50" s="53">
        <f t="shared" si="70"/>
        <v>-4.8032326603889475</v>
      </c>
      <c r="AO50" s="53">
        <f t="shared" si="70"/>
        <v>2.6848762532997132</v>
      </c>
      <c r="AP50" s="53">
        <f t="shared" si="70"/>
        <v>1.5025128796195983</v>
      </c>
      <c r="AQ50" s="53">
        <f t="shared" si="70"/>
        <v>-5.4507538109016425</v>
      </c>
      <c r="AR50" s="53">
        <f t="shared" si="70"/>
        <v>6.4254672317123411</v>
      </c>
      <c r="AS50" s="53">
        <f t="shared" si="70"/>
        <v>-1.0067634799766543</v>
      </c>
      <c r="AT50" s="53">
        <f t="shared" si="70"/>
        <v>-2.8525241113853452</v>
      </c>
      <c r="AU50" s="53">
        <f t="shared" si="70"/>
        <v>3.6795884626197815</v>
      </c>
      <c r="AV50" s="53">
        <f t="shared" si="70"/>
        <v>-0.89311032150268588</v>
      </c>
      <c r="AW50" s="53">
        <f t="shared" si="70"/>
        <v>-2.6209969223213196</v>
      </c>
      <c r="AX50" s="53">
        <f t="shared" si="70"/>
        <v>-0.12100668216705342</v>
      </c>
      <c r="AY50" s="53">
        <f t="shared" si="70"/>
        <v>-0.46112973564147969</v>
      </c>
      <c r="AZ50" s="53">
        <f t="shared" si="70"/>
        <v>0.78506034814834591</v>
      </c>
      <c r="BA50" s="53">
        <f t="shared" si="70"/>
        <v>0.32213993532180796</v>
      </c>
      <c r="BB50" s="53">
        <f t="shared" si="70"/>
        <v>5.8618065854644783</v>
      </c>
      <c r="BC50" s="53">
        <f t="shared" si="70"/>
        <v>3.7775247060394284</v>
      </c>
      <c r="BD50" s="53">
        <f t="shared" si="70"/>
        <v>1.1582264104843141</v>
      </c>
      <c r="BE50" s="53">
        <f t="shared" si="70"/>
        <v>2.6467830939865111</v>
      </c>
      <c r="BF50" s="53">
        <f t="shared" si="70"/>
        <v>0.36527142976760829</v>
      </c>
      <c r="BG50" s="53">
        <f t="shared" si="70"/>
        <v>3.4177012072944639</v>
      </c>
      <c r="BH50" s="53">
        <f t="shared" si="70"/>
        <v>2.7243396896362304</v>
      </c>
      <c r="BI50" s="53">
        <f t="shared" si="70"/>
        <v>1.4120636544799816</v>
      </c>
      <c r="BJ50" s="53">
        <f t="shared" si="70"/>
        <v>4.1685434958267207</v>
      </c>
      <c r="BK50" s="53">
        <f t="shared" si="70"/>
        <v>0.68653205951690666</v>
      </c>
      <c r="BL50" s="53">
        <f t="shared" si="70"/>
        <v>1.580242757396698</v>
      </c>
      <c r="BM50" s="53">
        <f t="shared" si="70"/>
        <v>3.5253424878692625</v>
      </c>
      <c r="BN50" s="53">
        <f t="shared" ref="BN50:CS50" si="71">SUM(BN51:BN53)</f>
        <v>0.28054037213559868</v>
      </c>
      <c r="BO50" s="53">
        <f t="shared" si="71"/>
        <v>4.4254154122030531</v>
      </c>
      <c r="BP50" s="53">
        <f t="shared" si="71"/>
        <v>-0.19415067901968963</v>
      </c>
      <c r="BQ50" s="53">
        <f t="shared" si="71"/>
        <v>1.9008116856235526</v>
      </c>
      <c r="BR50" s="53">
        <f t="shared" si="71"/>
        <v>-1.0721098857316074</v>
      </c>
      <c r="BS50" s="53">
        <f t="shared" si="71"/>
        <v>0.22819263562220643</v>
      </c>
      <c r="BT50" s="53">
        <f t="shared" si="71"/>
        <v>3.0204218443893103</v>
      </c>
      <c r="BU50" s="53">
        <f t="shared" si="71"/>
        <v>0.27951779482755623</v>
      </c>
      <c r="BV50" s="53">
        <f t="shared" si="71"/>
        <v>-1.4598333460698387E-2</v>
      </c>
      <c r="BW50" s="53">
        <f t="shared" si="71"/>
        <v>-1.4849511655247993</v>
      </c>
      <c r="BX50" s="53">
        <f t="shared" si="71"/>
        <v>3.5105906647001737</v>
      </c>
      <c r="BY50" s="53">
        <f t="shared" si="71"/>
        <v>-0.97883615559564618</v>
      </c>
      <c r="BZ50" s="53">
        <f t="shared" si="71"/>
        <v>5.846702491644451E-2</v>
      </c>
      <c r="CA50" s="53">
        <f t="shared" si="71"/>
        <v>2.2206516640799907</v>
      </c>
      <c r="CB50" s="53">
        <f t="shared" si="71"/>
        <v>2.9305721962487503</v>
      </c>
      <c r="CC50" s="53">
        <f t="shared" si="71"/>
        <v>-2.3518916248300985</v>
      </c>
      <c r="CD50" s="53">
        <f t="shared" si="71"/>
        <v>-2.8769037299120226E-2</v>
      </c>
      <c r="CE50" s="53">
        <f t="shared" si="71"/>
        <v>3.7765161461212391</v>
      </c>
      <c r="CF50" s="53">
        <f t="shared" si="71"/>
        <v>-1.3374141143445211</v>
      </c>
      <c r="CG50" s="53">
        <f t="shared" si="71"/>
        <v>-0.83897790615015411</v>
      </c>
      <c r="CH50" s="53">
        <f t="shared" si="71"/>
        <v>0.98557338342635359</v>
      </c>
      <c r="CI50" s="53">
        <f t="shared" si="71"/>
        <v>0.62609434439105816</v>
      </c>
      <c r="CJ50" s="53">
        <f t="shared" si="71"/>
        <v>0.56875598702097951</v>
      </c>
      <c r="CK50" s="53">
        <f t="shared" si="71"/>
        <v>-0.41622093706239138</v>
      </c>
      <c r="CL50" s="53">
        <f t="shared" si="71"/>
        <v>6.7487291498931512</v>
      </c>
      <c r="CM50" s="53">
        <f t="shared" si="71"/>
        <v>4.6884700021981844</v>
      </c>
      <c r="CN50" s="53">
        <f t="shared" si="71"/>
        <v>3.7403795774608977</v>
      </c>
      <c r="CO50" s="53">
        <f t="shared" si="71"/>
        <v>-1.8461266962630525</v>
      </c>
      <c r="CP50" s="53">
        <f t="shared" si="71"/>
        <v>0.21700258868678879</v>
      </c>
      <c r="CQ50" s="53">
        <f t="shared" si="71"/>
        <v>3.3631153540382877</v>
      </c>
      <c r="CR50" s="53">
        <f t="shared" si="71"/>
        <v>-2.8702443815022494</v>
      </c>
      <c r="CS50" s="53">
        <f t="shared" si="71"/>
        <v>-0.30193305939895909</v>
      </c>
      <c r="CT50" s="53">
        <f t="shared" ref="CT50:DY50" si="72">SUM(CT51:CT53)</f>
        <v>0.48682169869324476</v>
      </c>
      <c r="CU50" s="53">
        <f t="shared" si="72"/>
        <v>0.49601757065362706</v>
      </c>
      <c r="CV50" s="53">
        <f t="shared" si="72"/>
        <v>-1.3057229182513246</v>
      </c>
      <c r="CW50" s="53">
        <f t="shared" si="72"/>
        <v>1.5059242289522934E-2</v>
      </c>
      <c r="CX50" s="53">
        <f t="shared" si="72"/>
        <v>2.5598141008675475</v>
      </c>
      <c r="CY50" s="53">
        <f t="shared" si="72"/>
        <v>2.1028145343095419</v>
      </c>
      <c r="CZ50" s="53">
        <f t="shared" si="72"/>
        <v>1.4983281412527805</v>
      </c>
      <c r="DA50" s="53">
        <f t="shared" si="72"/>
        <v>-1.0005584554528046</v>
      </c>
      <c r="DB50" s="53">
        <f t="shared" si="72"/>
        <v>1.5130846417157204</v>
      </c>
      <c r="DC50" s="53">
        <f t="shared" si="72"/>
        <v>-0.85470163909144259</v>
      </c>
      <c r="DD50" s="53">
        <f t="shared" si="72"/>
        <v>1.6321237107017392</v>
      </c>
      <c r="DE50" s="53">
        <f t="shared" si="72"/>
        <v>-4.1345807494782933</v>
      </c>
      <c r="DF50" s="53">
        <f t="shared" si="72"/>
        <v>2.0051688570939827</v>
      </c>
      <c r="DG50" s="53">
        <f t="shared" si="72"/>
        <v>1.6210532882808326</v>
      </c>
      <c r="DH50" s="53">
        <f t="shared" si="72"/>
        <v>-0.67945614036473323</v>
      </c>
      <c r="DI50" s="53">
        <f t="shared" si="72"/>
        <v>-2.3516527228041255</v>
      </c>
      <c r="DJ50" s="53">
        <f t="shared" si="72"/>
        <v>-0.62123295419017199</v>
      </c>
      <c r="DK50" s="53">
        <f t="shared" si="72"/>
        <v>2.2308893681246826</v>
      </c>
      <c r="DL50" s="53">
        <f t="shared" si="72"/>
        <v>-1.2523881590379851</v>
      </c>
      <c r="DM50" s="53">
        <f t="shared" si="72"/>
        <v>0.95008049130522976</v>
      </c>
      <c r="DN50" s="53">
        <f t="shared" si="72"/>
        <v>0.9781367896513179</v>
      </c>
      <c r="DO50" s="53">
        <f t="shared" si="72"/>
        <v>0.33618516094036011</v>
      </c>
      <c r="DP50" s="53">
        <f t="shared" si="72"/>
        <v>-1.6019465191822801</v>
      </c>
      <c r="DQ50" s="53">
        <f t="shared" si="72"/>
        <v>-3.2861482987646964</v>
      </c>
      <c r="DR50" s="53">
        <f t="shared" si="72"/>
        <v>2.0800018025013669</v>
      </c>
      <c r="DS50" s="53">
        <f t="shared" si="72"/>
        <v>2.1323044438124539</v>
      </c>
      <c r="DT50" s="53">
        <f t="shared" si="72"/>
        <v>0.26323124411670384</v>
      </c>
      <c r="DU50" s="53">
        <f t="shared" si="72"/>
        <v>-0.61138063119710051</v>
      </c>
      <c r="DV50" s="53">
        <f t="shared" si="72"/>
        <v>2.7985758576573971</v>
      </c>
      <c r="DW50" s="53">
        <f t="shared" si="72"/>
        <v>-0.72003636946689198</v>
      </c>
      <c r="DX50" s="53">
        <f t="shared" si="72"/>
        <v>-3.3361441685591897</v>
      </c>
      <c r="DY50" s="53">
        <f t="shared" si="72"/>
        <v>0.58956673501927737</v>
      </c>
      <c r="DZ50" s="53">
        <f t="shared" ref="DZ50:FB50" si="73">SUM(DZ51:DZ53)</f>
        <v>-0.96888991976299921</v>
      </c>
      <c r="EA50" s="53">
        <f t="shared" si="73"/>
        <v>0.1013428681100188</v>
      </c>
      <c r="EB50" s="53">
        <f t="shared" si="73"/>
        <v>0.77007641333564103</v>
      </c>
      <c r="EC50" s="53">
        <f t="shared" si="73"/>
        <v>-0.97084646105050587</v>
      </c>
      <c r="ED50" s="53">
        <f t="shared" si="73"/>
        <v>0.36815108434618682</v>
      </c>
      <c r="EE50" s="53">
        <f t="shared" si="73"/>
        <v>2.2367846951552908</v>
      </c>
      <c r="EF50" s="53">
        <f t="shared" si="73"/>
        <v>-1.5761371967670268</v>
      </c>
      <c r="EG50" s="53">
        <f t="shared" si="73"/>
        <v>0.44264826264795387</v>
      </c>
      <c r="EH50" s="53">
        <f t="shared" si="73"/>
        <v>-0.66767501283924724</v>
      </c>
      <c r="EI50" s="53">
        <f t="shared" si="73"/>
        <v>2.2806005986780695</v>
      </c>
      <c r="EJ50" s="53">
        <f t="shared" si="73"/>
        <v>0.24757719175728365</v>
      </c>
      <c r="EK50" s="53">
        <f t="shared" si="73"/>
        <v>-1.6580184488644523</v>
      </c>
      <c r="EL50" s="53">
        <f t="shared" si="73"/>
        <v>0.58731226559305405</v>
      </c>
      <c r="EM50" s="53">
        <f t="shared" si="73"/>
        <v>-0.94458552577742005</v>
      </c>
      <c r="EN50" s="53">
        <f t="shared" si="73"/>
        <v>-0.74710499675351161</v>
      </c>
      <c r="EO50" s="53">
        <f t="shared" si="73"/>
        <v>1.2367603626612356</v>
      </c>
      <c r="EP50" s="53">
        <f t="shared" si="73"/>
        <v>0.17851999251178649</v>
      </c>
      <c r="EQ50" s="53">
        <f t="shared" si="73"/>
        <v>1.5469523583891513</v>
      </c>
      <c r="ER50" s="53">
        <f t="shared" si="73"/>
        <v>-2.3791471774510784</v>
      </c>
      <c r="ES50" s="53">
        <f t="shared" si="73"/>
        <v>1.3984398657689323</v>
      </c>
      <c r="ET50" s="53">
        <f t="shared" si="73"/>
        <v>-2.820618627350457</v>
      </c>
      <c r="EU50" s="53">
        <f t="shared" si="73"/>
        <v>0.60665806612629924</v>
      </c>
      <c r="EV50" s="53">
        <f t="shared" si="73"/>
        <v>-0.56342010988676261</v>
      </c>
      <c r="EW50" s="53">
        <f t="shared" si="73"/>
        <v>1.2224236619169375</v>
      </c>
      <c r="EX50" s="53">
        <f t="shared" si="73"/>
        <v>3.3066167524880424E-3</v>
      </c>
      <c r="EY50" s="53">
        <f t="shared" si="73"/>
        <v>-2.5376268291635029E-2</v>
      </c>
      <c r="EZ50" s="53">
        <f t="shared" si="73"/>
        <v>2.3976667984073394</v>
      </c>
      <c r="FA50" s="53">
        <f t="shared" si="73"/>
        <v>-2.0610161602034793</v>
      </c>
      <c r="FB50" s="53">
        <f t="shared" si="73"/>
        <v>0.4053422736387739</v>
      </c>
      <c r="FC50" s="53">
        <f t="shared" ref="FC50:FH50" si="74">SUM(FC51:FC53)</f>
        <v>2.404672326424353</v>
      </c>
      <c r="FD50" s="53">
        <f t="shared" si="74"/>
        <v>-3.163945277413128</v>
      </c>
      <c r="FE50" s="53">
        <f t="shared" si="74"/>
        <v>1.5161059882500802</v>
      </c>
      <c r="FF50" s="53">
        <f t="shared" si="74"/>
        <v>-1.0066656743804498</v>
      </c>
      <c r="FG50" s="53">
        <f t="shared" si="74"/>
        <v>2.6266240506625045</v>
      </c>
      <c r="FH50" s="53">
        <f t="shared" si="74"/>
        <v>-0.83270753745331061</v>
      </c>
      <c r="FI50" s="53">
        <f t="shared" ref="FI50:FP50" si="75">SUM(FI51:FI53)</f>
        <v>-1.7641318954343339</v>
      </c>
      <c r="FJ50" s="53">
        <f t="shared" si="75"/>
        <v>-0.38256846894025232</v>
      </c>
      <c r="FK50" s="53">
        <f t="shared" si="75"/>
        <v>2.9079935162305208</v>
      </c>
      <c r="FL50" s="53">
        <f t="shared" si="75"/>
        <v>-1.8422115299262951</v>
      </c>
      <c r="FM50" s="53">
        <f t="shared" si="75"/>
        <v>-1.6151473648028616</v>
      </c>
      <c r="FN50" s="53">
        <f t="shared" si="75"/>
        <v>1.3150380437269155E-3</v>
      </c>
      <c r="FO50" s="53">
        <f t="shared" si="75"/>
        <v>2.1013444450385217</v>
      </c>
      <c r="FP50" s="53">
        <f t="shared" si="75"/>
        <v>0.12591189064790448</v>
      </c>
      <c r="FQ50" s="53">
        <f t="shared" ref="FQ50:FS50" si="76">SUM(FQ51:FQ53)</f>
        <v>1.4580101620736552</v>
      </c>
      <c r="FR50" s="53">
        <f t="shared" si="76"/>
        <v>-3.6246597711367561</v>
      </c>
      <c r="FS50" s="53">
        <f t="shared" si="76"/>
        <v>3.5163096951044124</v>
      </c>
      <c r="FT50" s="53">
        <f t="shared" ref="FT50:FU50" si="77">SUM(FT51:FT53)</f>
        <v>-1.4021084386791394</v>
      </c>
      <c r="FU50" s="53">
        <f t="shared" si="77"/>
        <v>-1.3040589062667989</v>
      </c>
      <c r="FV50" s="53">
        <f t="shared" ref="FV50" si="78">SUM(FV51:FV53)</f>
        <v>1.4052071028033584</v>
      </c>
      <c r="FW50" s="18"/>
      <c r="FX50" s="117"/>
      <c r="FY50" s="18"/>
    </row>
    <row r="51" spans="1:181" ht="17.25" x14ac:dyDescent="0.25">
      <c r="A51" s="50" t="s">
        <v>103</v>
      </c>
      <c r="B51" s="53">
        <f>SUMPRODUCT(--(B$9=Quarterly_kt!$B$9:FC$9),Quarterly_kt!$B51:FC51)*INDEX(Fuel_Properties!$B$3:$IV$14,MATCH("GCV_Petrol_Regular",Fuel_Properties!$B$3:$B$14,0),MATCH(YEAR(B$9),Fuel_Properties!$B$3:$EI$3,0))/1000</f>
        <v>0.64631980659484878</v>
      </c>
      <c r="C51" s="53">
        <f>SUMPRODUCT(--(C$9=Quarterly_kt!$B$9:FC$9),Quarterly_kt!$B51:FC51)*INDEX(Fuel_Properties!$B$3:$IV$14,MATCH("GCV_Petrol_Regular",Fuel_Properties!$B$3:$B$14,0),MATCH(YEAR(C$9),Fuel_Properties!$B$3:$EI$3,0))/1000</f>
        <v>7.3210782623291289E-3</v>
      </c>
      <c r="D51" s="53">
        <f>SUMPRODUCT(--(D$9=Quarterly_kt!$B$9:FC$9),Quarterly_kt!$B51:FC51)*INDEX(Fuel_Properties!$B$3:$IV$14,MATCH("GCV_Petrol_Regular",Fuel_Properties!$B$3:$B$14,0),MATCH(YEAR(D$9),Fuel_Properties!$B$3:$EI$3,0))/1000</f>
        <v>0.25027763059616087</v>
      </c>
      <c r="E51" s="53">
        <f>SUMPRODUCT(--(E$9=Quarterly_kt!$B$9:FC$9),Quarterly_kt!$B51:FC51)*INDEX(Fuel_Properties!$B$3:$IV$14,MATCH("GCV_Petrol_Regular",Fuel_Properties!$B$3:$B$14,0),MATCH(YEAR(E$9),Fuel_Properties!$B$3:$EI$3,0))/1000</f>
        <v>-0.21653496860504154</v>
      </c>
      <c r="F51" s="53">
        <f>SUMPRODUCT(--(F$9=Quarterly_kt!$B$9:FC$9),Quarterly_kt!$B51:FC51)*INDEX(Fuel_Properties!$B$3:$IV$14,MATCH("GCV_Petrol_Regular",Fuel_Properties!$B$3:$B$14,0),MATCH(YEAR(F$9),Fuel_Properties!$B$3:$EI$3,0))/1000</f>
        <v>-0.10620256479263306</v>
      </c>
      <c r="G51" s="53">
        <f>SUMPRODUCT(--(G$9=Quarterly_kt!$B$9:FC$9),Quarterly_kt!$B51:FC51)*INDEX(Fuel_Properties!$B$3:$IV$14,MATCH("GCV_Petrol_Regular",Fuel_Properties!$B$3:$B$14,0),MATCH(YEAR(G$9),Fuel_Properties!$B$3:$EI$3,0))/1000</f>
        <v>-0.39336716663360599</v>
      </c>
      <c r="H51" s="53">
        <f>SUMPRODUCT(--(H$9=Quarterly_kt!$B$9:FC$9),Quarterly_kt!$B51:FC51)*INDEX(Fuel_Properties!$B$3:$IV$14,MATCH("GCV_Petrol_Regular",Fuel_Properties!$B$3:$B$14,0),MATCH(YEAR(H$9),Fuel_Properties!$B$3:$EI$3,0))/1000</f>
        <v>-0.16096986179351808</v>
      </c>
      <c r="I51" s="53">
        <f>SUMPRODUCT(--(I$9=Quarterly_kt!$B$9:FC$9),Quarterly_kt!$B51:FC51)*INDEX(Fuel_Properties!$B$3:$IV$14,MATCH("GCV_Petrol_Regular",Fuel_Properties!$B$3:$B$14,0),MATCH(YEAR(I$9),Fuel_Properties!$B$3:$EI$3,0))/1000</f>
        <v>-0.60783721572875982</v>
      </c>
      <c r="J51" s="53">
        <f>SUMPRODUCT(--(J$9=Quarterly_kt!$B$9:FC$9),Quarterly_kt!$B51:FC51)*INDEX(Fuel_Properties!$B$3:$IV$14,MATCH("GCV_Petrol_Regular",Fuel_Properties!$B$3:$B$14,0),MATCH(YEAR(J$9),Fuel_Properties!$B$3:$EI$3,0))/1000</f>
        <v>0.11009775386810303</v>
      </c>
      <c r="K51" s="53">
        <f>SUMPRODUCT(--(K$9=Quarterly_kt!$B$9:FC$9),Quarterly_kt!$B51:FC51)*INDEX(Fuel_Properties!$B$3:$IV$14,MATCH("GCV_Petrol_Regular",Fuel_Properties!$B$3:$B$14,0),MATCH(YEAR(K$9),Fuel_Properties!$B$3:$EI$3,0))/1000</f>
        <v>0.13267107851028442</v>
      </c>
      <c r="L51" s="53">
        <f>SUMPRODUCT(--(L$9=Quarterly_kt!$B$9:FC$9),Quarterly_kt!$B51:FC51)*INDEX(Fuel_Properties!$B$3:$IV$14,MATCH("GCV_Petrol_Regular",Fuel_Properties!$B$3:$B$14,0),MATCH(YEAR(L$9),Fuel_Properties!$B$3:$EI$3,0))/1000</f>
        <v>-0.25243641008377071</v>
      </c>
      <c r="M51" s="53">
        <f>SUMPRODUCT(--(M$9=Quarterly_kt!$B$9:FC$9),Quarterly_kt!$B51:FC51)*INDEX(Fuel_Properties!$B$3:$IV$14,MATCH("GCV_Petrol_Regular",Fuel_Properties!$B$3:$B$14,0),MATCH(YEAR(M$9),Fuel_Properties!$B$3:$EI$3,0))/1000</f>
        <v>2.2150954742431662E-2</v>
      </c>
      <c r="N51" s="53">
        <f>SUMPRODUCT(--(N$9=Quarterly_kt!$B$9:FC$9),Quarterly_kt!$B51:FC51)*INDEX(Fuel_Properties!$B$3:$IV$14,MATCH("GCV_Petrol_Regular",Fuel_Properties!$B$3:$B$14,0),MATCH(YEAR(N$9),Fuel_Properties!$B$3:$EI$3,0))/1000</f>
        <v>-0.20377001163482664</v>
      </c>
      <c r="O51" s="53">
        <f>SUMPRODUCT(--(O$9=Quarterly_kt!$B$9:FC$9),Quarterly_kt!$B51:FC51)*INDEX(Fuel_Properties!$B$3:$IV$14,MATCH("GCV_Petrol_Regular",Fuel_Properties!$B$3:$B$14,0),MATCH(YEAR(O$9),Fuel_Properties!$B$3:$EI$3,0))/1000</f>
        <v>0.49614384223937985</v>
      </c>
      <c r="P51" s="53">
        <f>SUMPRODUCT(--(P$9=Quarterly_kt!$B$9:FC$9),Quarterly_kt!$B51:FC51)*INDEX(Fuel_Properties!$B$3:$IV$14,MATCH("GCV_Petrol_Regular",Fuel_Properties!$B$3:$B$14,0),MATCH(YEAR(P$9),Fuel_Properties!$B$3:$EI$3,0))/1000</f>
        <v>7.3304642601013187E-2</v>
      </c>
      <c r="Q51" s="53">
        <f>SUMPRODUCT(--(Q$9=Quarterly_kt!$B$9:FC$9),Quarterly_kt!$B51:FC51)*INDEX(Fuel_Properties!$B$3:$IV$14,MATCH("GCV_Petrol_Regular",Fuel_Properties!$B$3:$B$14,0),MATCH(YEAR(Q$9),Fuel_Properties!$B$3:$EI$3,0))/1000</f>
        <v>-9.4235417633056637E-2</v>
      </c>
      <c r="R51" s="53">
        <f>SUMPRODUCT(--(R$9=Quarterly_kt!$B$9:FC$9),Quarterly_kt!$B51:FC51)*INDEX(Fuel_Properties!$B$3:$IV$14,MATCH("GCV_Petrol_Regular",Fuel_Properties!$B$3:$B$14,0),MATCH(YEAR(R$9),Fuel_Properties!$B$3:$EI$3,0))/1000</f>
        <v>-0.23375827451705933</v>
      </c>
      <c r="S51" s="53">
        <f>SUMPRODUCT(--(S$9=Quarterly_kt!$B$9:FC$9),Quarterly_kt!$B51:FC51)*INDEX(Fuel_Properties!$B$3:$IV$14,MATCH("GCV_Petrol_Regular",Fuel_Properties!$B$3:$B$14,0),MATCH(YEAR(S$9),Fuel_Properties!$B$3:$EI$3,0))/1000</f>
        <v>-0.29833393918991086</v>
      </c>
      <c r="T51" s="53">
        <f>SUMPRODUCT(--(T$9=Quarterly_kt!$B$9:FC$9),Quarterly_kt!$B51:FC51)*INDEX(Fuel_Properties!$B$3:$IV$14,MATCH("GCV_Petrol_Regular",Fuel_Properties!$B$3:$B$14,0),MATCH(YEAR(T$9),Fuel_Properties!$B$3:$EI$3,0))/1000</f>
        <v>0.22671877618789671</v>
      </c>
      <c r="U51" s="53">
        <f>SUMPRODUCT(--(U$9=Quarterly_kt!$B$9:FC$9),Quarterly_kt!$B51:FC51)*INDEX(Fuel_Properties!$B$3:$IV$14,MATCH("GCV_Petrol_Regular",Fuel_Properties!$B$3:$B$14,0),MATCH(YEAR(U$9),Fuel_Properties!$B$3:$EI$3,0))/1000</f>
        <v>0.10803283435821534</v>
      </c>
      <c r="V51" s="53">
        <f>SUMPRODUCT(--(V$9=Quarterly_kt!$B$9:FC$9),Quarterly_kt!$B51:FC51)*INDEX(Fuel_Properties!$B$3:$IV$14,MATCH("GCV_Petrol_Regular",Fuel_Properties!$B$3:$B$14,0),MATCH(YEAR(V$9),Fuel_Properties!$B$3:$EI$3,0))/1000</f>
        <v>-0.40833783308029181</v>
      </c>
      <c r="W51" s="53">
        <f>SUMPRODUCT(--(W$9=Quarterly_kt!$B$9:FC$9),Quarterly_kt!$B51:FC51)*INDEX(Fuel_Properties!$B$3:$IV$14,MATCH("GCV_Petrol_Regular",Fuel_Properties!$B$3:$B$14,0),MATCH(YEAR(W$9),Fuel_Properties!$B$3:$EI$3,0))/1000</f>
        <v>0.12708640983581546</v>
      </c>
      <c r="X51" s="53">
        <f>SUMPRODUCT(--(X$9=Quarterly_kt!$B$9:FC$9),Quarterly_kt!$B51:FC51)*INDEX(Fuel_Properties!$B$3:$IV$14,MATCH("GCV_Petrol_Regular",Fuel_Properties!$B$3:$B$14,0),MATCH(YEAR(X$9),Fuel_Properties!$B$3:$EI$3,0))/1000</f>
        <v>-7.8466941375732388E-2</v>
      </c>
      <c r="Y51" s="53">
        <f>SUMPRODUCT(--(Y$9=Quarterly_kt!$B$9:FC$9),Quarterly_kt!$B51:FC51)*INDEX(Fuel_Properties!$B$3:$IV$14,MATCH("GCV_Petrol_Regular",Fuel_Properties!$B$3:$B$14,0),MATCH(YEAR(Y$9),Fuel_Properties!$B$3:$EI$3,0))/1000</f>
        <v>0.13351581830978393</v>
      </c>
      <c r="Z51" s="53">
        <f>SUMPRODUCT(--(Z$9=Quarterly_kt!$B$9:FC$9),Quarterly_kt!$B51:FC51)*INDEX(Fuel_Properties!$B$3:$IV$14,MATCH("GCV_Petrol_Regular",Fuel_Properties!$B$3:$B$14,0),MATCH(YEAR(Z$9),Fuel_Properties!$B$3:$EI$3,0))/1000</f>
        <v>0.20029719245910646</v>
      </c>
      <c r="AA51" s="53">
        <f>SUMPRODUCT(--(AA$9=Quarterly_kt!$B$9:FC$9),Quarterly_kt!$B51:FC51)*INDEX(Fuel_Properties!$B$3:$IV$14,MATCH("GCV_Petrol_Regular",Fuel_Properties!$B$3:$B$14,0),MATCH(YEAR(AA$9),Fuel_Properties!$B$3:$EI$3,0))/1000</f>
        <v>-0.24445831197738643</v>
      </c>
      <c r="AB51" s="53">
        <f>SUMPRODUCT(--(AB$9=Quarterly_kt!$B$9:FC$9),Quarterly_kt!$B51:FC51)*INDEX(Fuel_Properties!$B$3:$IV$14,MATCH("GCV_Petrol_Regular",Fuel_Properties!$B$3:$B$14,0),MATCH(YEAR(AB$9),Fuel_Properties!$B$3:$EI$3,0))/1000</f>
        <v>5.228000759124754E-2</v>
      </c>
      <c r="AC51" s="53">
        <f>SUMPRODUCT(--(AC$9=Quarterly_kt!$B$9:FC$9),Quarterly_kt!$B51:FC51)*INDEX(Fuel_Properties!$B$3:$IV$14,MATCH("GCV_Petrol_Regular",Fuel_Properties!$B$3:$B$14,0),MATCH(YEAR(AC$9),Fuel_Properties!$B$3:$EI$3,0))/1000</f>
        <v>4.6460688972473137E-2</v>
      </c>
      <c r="AD51" s="53">
        <f>SUMPRODUCT(--(AD$9=Quarterly_kt!$B$9:FC$9),Quarterly_kt!$B51:FC51)*INDEX(Fuel_Properties!$B$3:$IV$14,MATCH("GCV_Petrol_Regular",Fuel_Properties!$B$3:$B$14,0),MATCH(YEAR(AD$9),Fuel_Properties!$B$3:$EI$3,0))/1000</f>
        <v>-0.2782009739685059</v>
      </c>
      <c r="AE51" s="53">
        <f>SUMPRODUCT(--(AE$9=Quarterly_kt!$B$9:FC$9),Quarterly_kt!$B51:FC51)*INDEX(Fuel_Properties!$B$3:$IV$14,MATCH("GCV_Petrol_Regular",Fuel_Properties!$B$3:$B$14,0),MATCH(YEAR(AE$9),Fuel_Properties!$B$3:$EI$3,0))/1000</f>
        <v>-7.1286653079986578E-2</v>
      </c>
      <c r="AF51" s="53">
        <f>SUMPRODUCT(--(AF$9=Quarterly_kt!$B$9:FC$9),Quarterly_kt!$B51:FC51)*INDEX(Fuel_Properties!$B$3:$IV$14,MATCH("GCV_Petrol_Regular",Fuel_Properties!$B$3:$B$14,0),MATCH(YEAR(AF$9),Fuel_Properties!$B$3:$EI$3,0))/1000</f>
        <v>-2.6562373695373523E-2</v>
      </c>
      <c r="AG51" s="53">
        <f>SUMPRODUCT(--(AG$9=Quarterly_kt!$B$9:FC$9),Quarterly_kt!$B51:FC51)*INDEX(Fuel_Properties!$B$3:$IV$14,MATCH("GCV_Petrol_Regular",Fuel_Properties!$B$3:$B$14,0),MATCH(YEAR(AG$9),Fuel_Properties!$B$3:$EI$3,0))/1000</f>
        <v>0.26374653739929199</v>
      </c>
      <c r="AH51" s="53">
        <f>SUMPRODUCT(--(AH$9=Quarterly_kt!$B$9:FC$9),Quarterly_kt!$B51:FC51)*INDEX(Fuel_Properties!$B$3:$IV$14,MATCH("GCV_Petrol_Regular",Fuel_Properties!$B$3:$B$14,0),MATCH(YEAR(AH$9),Fuel_Properties!$B$3:$EI$3,0))/1000</f>
        <v>-0.17598745822906495</v>
      </c>
      <c r="AI51" s="53">
        <f>SUMPRODUCT(--(AI$9=Quarterly_kt!$B$9:FC$9),Quarterly_kt!$B51:FC51)*INDEX(Fuel_Properties!$B$3:$IV$14,MATCH("GCV_Petrol_Regular",Fuel_Properties!$B$3:$B$14,0),MATCH(YEAR(AI$9),Fuel_Properties!$B$3:$EI$3,0))/1000</f>
        <v>5.0684387969970749E-3</v>
      </c>
      <c r="AJ51" s="53">
        <f>SUMPRODUCT(--(AJ$9=Quarterly_kt!$B$9:FC$9),Quarterly_kt!$B51:FC51)*INDEX(Fuel_Properties!$B$3:$IV$14,MATCH("GCV_Petrol_Regular",Fuel_Properties!$B$3:$B$14,0),MATCH(YEAR(AJ$9),Fuel_Properties!$B$3:$EI$3,0))/1000</f>
        <v>9.339067783355727E-3</v>
      </c>
      <c r="AK51" s="53">
        <f>SUMPRODUCT(--(AK$9=Quarterly_kt!$B$9:FC$9),Quarterly_kt!$B51:FC51)*INDEX(Fuel_Properties!$B$3:$IV$14,MATCH("GCV_Petrol_Regular",Fuel_Properties!$B$3:$B$14,0),MATCH(YEAR(AK$9),Fuel_Properties!$B$3:$EI$3,0))/1000</f>
        <v>-0.38121229951858515</v>
      </c>
      <c r="AL51" s="53">
        <f>SUMPRODUCT(--(AL$9=Quarterly_kt!$B$9:FC$9),Quarterly_kt!$B51:FC51)*INDEX(Fuel_Properties!$B$3:$IV$14,MATCH("GCV_Petrol_Regular",Fuel_Properties!$B$3:$B$14,0),MATCH(YEAR(AL$9),Fuel_Properties!$B$3:$EI$3,0))/1000</f>
        <v>0.21569022880554201</v>
      </c>
      <c r="AM51" s="53">
        <f>SUMPRODUCT(--(AM$9=Quarterly_kt!$B$9:FC$9),Quarterly_kt!$B51:FC51)*INDEX(Fuel_Properties!$B$3:$IV$14,MATCH("GCV_Petrol_Regular",Fuel_Properties!$B$3:$B$14,0),MATCH(YEAR(AM$9),Fuel_Properties!$B$3:$EI$3,0))/1000</f>
        <v>0.18359011642456052</v>
      </c>
      <c r="AN51" s="53">
        <f>SUMPRODUCT(--(AN$9=Quarterly_kt!$B$9:FC$9),Quarterly_kt!$B51:FC51)*INDEX(Fuel_Properties!$B$3:$IV$14,MATCH("GCV_Petrol_Regular",Fuel_Properties!$B$3:$B$14,0),MATCH(YEAR(AN$9),Fuel_Properties!$B$3:$EI$3,0))/1000</f>
        <v>0.29824007921218876</v>
      </c>
      <c r="AO51" s="53">
        <f>SUMPRODUCT(--(AO$9=Quarterly_kt!$B$9:FC$9),Quarterly_kt!$B51:FC51)*INDEX(Fuel_Properties!$B$3:$IV$14,MATCH("GCV_Petrol_Regular",Fuel_Properties!$B$3:$B$14,0),MATCH(YEAR(AO$9),Fuel_Properties!$B$3:$EI$3,0))/1000</f>
        <v>0.13586231775283814</v>
      </c>
      <c r="AP51" s="53">
        <f>SUMPRODUCT(--(AP$9=Quarterly_kt!$B$9:FC$9),Quarterly_kt!$B51:FC51)*INDEX(Fuel_Properties!$B$3:$IV$14,MATCH("GCV_Petrol_Regular",Fuel_Properties!$B$3:$B$14,0),MATCH(YEAR(AP$9),Fuel_Properties!$B$3:$EI$3,0))/1000</f>
        <v>0.25844344865798952</v>
      </c>
      <c r="AQ51" s="53">
        <f>SUMPRODUCT(--(AQ$9=Quarterly_kt!$B$9:FC$9),Quarterly_kt!$B51:FC51)*INDEX(Fuel_Properties!$B$3:$IV$14,MATCH("GCV_Petrol_Regular",Fuel_Properties!$B$3:$B$14,0),MATCH(YEAR(AQ$9),Fuel_Properties!$B$3:$EI$3,0))/1000</f>
        <v>-1.0852559924125671</v>
      </c>
      <c r="AR51" s="53">
        <f>SUMPRODUCT(--(AR$9=Quarterly_kt!$B$9:FC$9),Quarterly_kt!$B51:FC51)*INDEX(Fuel_Properties!$B$3:$IV$14,MATCH("GCV_Petrol_Regular",Fuel_Properties!$B$3:$B$14,0),MATCH(YEAR(AR$9),Fuel_Properties!$B$3:$EI$3,0))/1000</f>
        <v>0.94817349494934078</v>
      </c>
      <c r="AS51" s="53">
        <f>SUMPRODUCT(--(AS$9=Quarterly_kt!$B$9:FC$9),Quarterly_kt!$B51:FC51)*INDEX(Fuel_Properties!$B$3:$IV$14,MATCH("GCV_Petrol_Regular",Fuel_Properties!$B$3:$B$14,0),MATCH(YEAR(AS$9),Fuel_Properties!$B$3:$EI$3,0))/1000</f>
        <v>0.12150174116134638</v>
      </c>
      <c r="AT51" s="53">
        <f>SUMPRODUCT(--(AT$9=Quarterly_kt!$B$9:FC$9),Quarterly_kt!$B51:FC51)*INDEX(Fuel_Properties!$B$3:$IV$14,MATCH("GCV_Petrol_Regular",Fuel_Properties!$B$3:$B$14,0),MATCH(YEAR(AT$9),Fuel_Properties!$B$3:$EI$3,0))/1000</f>
        <v>-0.44578796419143679</v>
      </c>
      <c r="AU51" s="53">
        <f>SUMPRODUCT(--(AU$9=Quarterly_kt!$B$9:FC$9),Quarterly_kt!$B51:FC51)*INDEX(Fuel_Properties!$B$3:$IV$14,MATCH("GCV_Petrol_Regular",Fuel_Properties!$B$3:$B$14,0),MATCH(YEAR(AU$9),Fuel_Properties!$B$3:$EI$3,0))/1000</f>
        <v>0.596808668346405</v>
      </c>
      <c r="AV51" s="53">
        <f>SUMPRODUCT(--(AV$9=Quarterly_kt!$B$9:FC$9),Quarterly_kt!$B51:FC51)*INDEX(Fuel_Properties!$B$3:$IV$14,MATCH("GCV_Petrol_Regular",Fuel_Properties!$B$3:$B$14,0),MATCH(YEAR(AV$9),Fuel_Properties!$B$3:$EI$3,0))/1000</f>
        <v>0.41608128124237048</v>
      </c>
      <c r="AW51" s="53">
        <f>SUMPRODUCT(--(AW$9=Quarterly_kt!$B$9:FC$9),Quarterly_kt!$B51:FC51)*INDEX(Fuel_Properties!$B$3:$IV$14,MATCH("GCV_Petrol_Regular",Fuel_Properties!$B$3:$B$14,0),MATCH(YEAR(AW$9),Fuel_Properties!$B$3:$EI$3,0))/1000</f>
        <v>-1.010355730190277</v>
      </c>
      <c r="AX51" s="53">
        <f>SUMPRODUCT(--(AX$9=Quarterly_kt!$B$9:FC$9),Quarterly_kt!$B51:FC51)*INDEX(Fuel_Properties!$B$3:$IV$14,MATCH("GCV_Petrol_Regular",Fuel_Properties!$B$3:$B$14,0),MATCH(YEAR(AX$9),Fuel_Properties!$B$3:$EI$3,0))/1000</f>
        <v>-2.3464994430542004E-2</v>
      </c>
      <c r="AY51" s="53">
        <f>SUMPRODUCT(--(AY$9=Quarterly_kt!$B$9:FC$9),Quarterly_kt!$B51:FC51)*INDEX(Fuel_Properties!$B$3:$IV$14,MATCH("GCV_Petrol_Regular",Fuel_Properties!$B$3:$B$14,0),MATCH(YEAR(AY$9),Fuel_Properties!$B$3:$EI$3,0))/1000</f>
        <v>-0.23192800495147711</v>
      </c>
      <c r="AZ51" s="53">
        <f>SUMPRODUCT(--(AZ$9=Quarterly_kt!$B$9:FC$9),Quarterly_kt!$B51:FC51)*INDEX(Fuel_Properties!$B$3:$IV$14,MATCH("GCV_Petrol_Regular",Fuel_Properties!$B$3:$B$14,0),MATCH(YEAR(AZ$9),Fuel_Properties!$B$3:$EI$3,0))/1000</f>
        <v>-7.8373081398010382E-3</v>
      </c>
      <c r="BA51" s="53">
        <f>SUMPRODUCT(--(BA$9=Quarterly_kt!$B$9:FC$9),Quarterly_kt!$B51:FC51)*INDEX(Fuel_Properties!$B$3:$IV$14,MATCH("GCV_Petrol_Regular",Fuel_Properties!$B$3:$B$14,0),MATCH(YEAR(BA$9),Fuel_Properties!$B$3:$EI$3,0))/1000</f>
        <v>-0.2496206107521057</v>
      </c>
      <c r="BB51" s="53">
        <f>SUMPRODUCT(--(BB$9=Quarterly_kt!$B$9:FC$9),Quarterly_kt!$B51:FC51)*INDEX(Fuel_Properties!$B$3:$IV$14,MATCH("GCV_Petrol_Regular",Fuel_Properties!$B$3:$B$14,0),MATCH(YEAR(BB$9),Fuel_Properties!$B$3:$EI$3,0))/1000</f>
        <v>0.40744616329193117</v>
      </c>
      <c r="BC51" s="53">
        <f>SUMPRODUCT(--(BC$9=Quarterly_kt!$B$9:FC$9),Quarterly_kt!$B51:FC51)*INDEX(Fuel_Properties!$B$3:$IV$14,MATCH("GCV_Petrol_Regular",Fuel_Properties!$B$3:$B$14,0),MATCH(YEAR(BC$9),Fuel_Properties!$B$3:$EI$3,0))/1000</f>
        <v>9.3062167911529547E-2</v>
      </c>
      <c r="BD51" s="53">
        <f>SUMPRODUCT(--(BD$9=Quarterly_kt!$B$9:FC$9),Quarterly_kt!$B51:FC51)*INDEX(Fuel_Properties!$B$3:$IV$14,MATCH("GCV_Petrol_Regular",Fuel_Properties!$B$3:$B$14,0),MATCH(YEAR(BD$9),Fuel_Properties!$B$3:$EI$3,0))/1000</f>
        <v>-0.14942508453369141</v>
      </c>
      <c r="BE51" s="53">
        <f>SUMPRODUCT(--(BE$9=Quarterly_kt!$B$9:FC$9),Quarterly_kt!$B51:FC51)*INDEX(Fuel_Properties!$B$3:$IV$14,MATCH("GCV_Petrol_Regular",Fuel_Properties!$B$3:$B$14,0),MATCH(YEAR(BE$9),Fuel_Properties!$B$3:$EI$3,0))/1000</f>
        <v>-0.25004298065185548</v>
      </c>
      <c r="BF51" s="53">
        <f>SUMPRODUCT(--(BF$9=Quarterly_kt!$B$9:FC$9),Quarterly_kt!$B51:FC51)*INDEX(Fuel_Properties!$B$3:$IV$14,MATCH("GCV_Petrol_Regular",Fuel_Properties!$B$3:$B$14,0),MATCH(YEAR(BF$9),Fuel_Properties!$B$3:$EI$3,0))/1000</f>
        <v>5.4438787078857362E-3</v>
      </c>
      <c r="BG51" s="53">
        <f>SUMPRODUCT(--(BG$9=Quarterly_kt!$B$9:FC$9),Quarterly_kt!$B51:FC51)*INDEX(Fuel_Properties!$B$3:$IV$14,MATCH("GCV_Petrol_Regular",Fuel_Properties!$B$3:$B$14,0),MATCH(YEAR(BG$9),Fuel_Properties!$B$3:$EI$3,0))/1000</f>
        <v>0.21165424976348879</v>
      </c>
      <c r="BH51" s="53">
        <f>SUMPRODUCT(--(BH$9=Quarterly_kt!$B$9:FC$9),Quarterly_kt!$B51:FC51)*INDEX(Fuel_Properties!$B$3:$IV$14,MATCH("GCV_Petrol_Regular",Fuel_Properties!$B$3:$B$14,0),MATCH(YEAR(BH$9),Fuel_Properties!$B$3:$EI$3,0))/1000</f>
        <v>-4.3691819629669212E-2</v>
      </c>
      <c r="BI51" s="53">
        <f>SUMPRODUCT(--(BI$9=Quarterly_kt!$B$9:FC$9),Quarterly_kt!$B51:FC51)*INDEX(Fuel_Properties!$B$3:$IV$14,MATCH("GCV_Petrol_Regular",Fuel_Properties!$B$3:$B$14,0),MATCH(YEAR(BI$9),Fuel_Properties!$B$3:$EI$3,0))/1000</f>
        <v>-0.20348843170166012</v>
      </c>
      <c r="BJ51" s="53">
        <f>SUMPRODUCT(--(BJ$9=Quarterly_kt!$B$9:FC$9),Quarterly_kt!$B51:FC51)*INDEX(Fuel_Properties!$B$3:$IV$14,MATCH("GCV_Petrol_Regular",Fuel_Properties!$B$3:$B$14,0),MATCH(YEAR(BJ$9),Fuel_Properties!$B$3:$EI$3,0))/1000</f>
        <v>0.47694947679519645</v>
      </c>
      <c r="BK51" s="53">
        <f>SUMPRODUCT(--(BK$9=Quarterly_kt!$B$9:FC$9),Quarterly_kt!$B51:FC51)*INDEX(Fuel_Properties!$B$3:$IV$14,MATCH("GCV_Petrol_Regular",Fuel_Properties!$B$3:$B$14,0),MATCH(YEAR(BK$9),Fuel_Properties!$B$3:$EI$3,0))/1000</f>
        <v>-0.2306608952522278</v>
      </c>
      <c r="BL51" s="53">
        <f>SUMPRODUCT(--(BL$9=Quarterly_kt!$B$9:FC$9),Quarterly_kt!$B51:FC51)*INDEX(Fuel_Properties!$B$3:$IV$14,MATCH("GCV_Petrol_Regular",Fuel_Properties!$B$3:$B$14,0),MATCH(YEAR(BL$9),Fuel_Properties!$B$3:$EI$3,0))/1000</f>
        <v>0.52106366632461554</v>
      </c>
      <c r="BM51" s="53">
        <f>SUMPRODUCT(--(BM$9=Quarterly_kt!$B$9:FC$9),Quarterly_kt!$B51:FC51)*INDEX(Fuel_Properties!$B$3:$IV$14,MATCH("GCV_Petrol_Regular",Fuel_Properties!$B$3:$B$14,0),MATCH(YEAR(BM$9),Fuel_Properties!$B$3:$EI$3,0))/1000</f>
        <v>-0.3607508243751526</v>
      </c>
      <c r="BN51" s="53">
        <f>SUMPRODUCT(--(BN$9=Quarterly_kt!$B$9:FC$9),Quarterly_kt!$B51:FC51)*INDEX(Fuel_Properties!$B$3:$IV$14,MATCH("GCV_Petrol_Regular",Fuel_Properties!$B$3:$B$14,0),MATCH(YEAR(BN$9),Fuel_Properties!$B$3:$EI$3,0))/1000</f>
        <v>3.758646997882209E-2</v>
      </c>
      <c r="BO51" s="53">
        <f>SUMPRODUCT(--(BO$9=Quarterly_kt!$B$9:FC$9),Quarterly_kt!$B51:FC51)*INDEX(Fuel_Properties!$B$3:$IV$14,MATCH("GCV_Petrol_Regular",Fuel_Properties!$B$3:$B$14,0),MATCH(YEAR(BO$9),Fuel_Properties!$B$3:$EI$3,0))/1000</f>
        <v>0.72679767074626811</v>
      </c>
      <c r="BP51" s="53">
        <f>SUMPRODUCT(--(BP$9=Quarterly_kt!$B$9:FC$9),Quarterly_kt!$B51:FC51)*INDEX(Fuel_Properties!$B$3:$IV$14,MATCH("GCV_Petrol_Regular",Fuel_Properties!$B$3:$B$14,0),MATCH(YEAR(BP$9),Fuel_Properties!$B$3:$EI$3,0))/1000</f>
        <v>0.64340859287868035</v>
      </c>
      <c r="BQ51" s="53">
        <f>SUMPRODUCT(--(BQ$9=Quarterly_kt!$B$9:FC$9),Quarterly_kt!$B51:FC51)*INDEX(Fuel_Properties!$B$3:$IV$14,MATCH("GCV_Petrol_Regular",Fuel_Properties!$B$3:$B$14,0),MATCH(YEAR(BQ$9),Fuel_Properties!$B$3:$EI$3,0))/1000</f>
        <v>-0.29266449865419503</v>
      </c>
      <c r="BR51" s="53">
        <f>SUMPRODUCT(--(BR$9=Quarterly_kt!$B$9:FC$9),Quarterly_kt!$B51:FC51)*INDEX(Fuel_Properties!$B$3:$IV$14,MATCH("GCV_Petrol_Regular",Fuel_Properties!$B$3:$B$14,0),MATCH(YEAR(BR$9),Fuel_Properties!$B$3:$EI$3,0))/1000</f>
        <v>-0.49754516075764743</v>
      </c>
      <c r="BS51" s="53">
        <f>SUMPRODUCT(--(BS$9=Quarterly_kt!$B$9:FC$9),Quarterly_kt!$B51:FC51)*INDEX(Fuel_Properties!$B$3:$IV$14,MATCH("GCV_Petrol_Regular",Fuel_Properties!$B$3:$B$14,0),MATCH(YEAR(BS$9),Fuel_Properties!$B$3:$EI$3,0))/1000</f>
        <v>0.64996465581860852</v>
      </c>
      <c r="BT51" s="53">
        <f>SUMPRODUCT(--(BT$9=Quarterly_kt!$B$9:FC$9),Quarterly_kt!$B51:FC51)*INDEX(Fuel_Properties!$B$3:$IV$14,MATCH("GCV_Petrol_Regular",Fuel_Properties!$B$3:$B$14,0),MATCH(YEAR(BT$9),Fuel_Properties!$B$3:$EI$3,0))/1000</f>
        <v>-0.20006532917163022</v>
      </c>
      <c r="BU51" s="53">
        <f>SUMPRODUCT(--(BU$9=Quarterly_kt!$B$9:FC$9),Quarterly_kt!$B51:FC51)*INDEX(Fuel_Properties!$B$3:$IV$14,MATCH("GCV_Petrol_Regular",Fuel_Properties!$B$3:$B$14,0),MATCH(YEAR(BU$9),Fuel_Properties!$B$3:$EI$3,0))/1000</f>
        <v>0.62104693669995514</v>
      </c>
      <c r="BV51" s="53">
        <f>SUMPRODUCT(--(BV$9=Quarterly_kt!$B$9:FC$9),Quarterly_kt!$B51:FC51)*INDEX(Fuel_Properties!$B$3:$IV$14,MATCH("GCV_Petrol_Regular",Fuel_Properties!$B$3:$B$14,0),MATCH(YEAR(BV$9),Fuel_Properties!$B$3:$EI$3,0))/1000</f>
        <v>0.39259336413995544</v>
      </c>
      <c r="BW51" s="53">
        <f>SUMPRODUCT(--(BW$9=Quarterly_kt!$B$9:FC$9),Quarterly_kt!$B51:FC51)*INDEX(Fuel_Properties!$B$3:$IV$14,MATCH("GCV_Petrol_Regular",Fuel_Properties!$B$3:$B$14,0),MATCH(YEAR(BW$9),Fuel_Properties!$B$3:$EI$3,0))/1000</f>
        <v>-0.7064700854519933</v>
      </c>
      <c r="BX51" s="53">
        <f>SUMPRODUCT(--(BX$9=Quarterly_kt!$B$9:FC$9),Quarterly_kt!$B51:FC51)*INDEX(Fuel_Properties!$B$3:$IV$14,MATCH("GCV_Petrol_Regular",Fuel_Properties!$B$3:$B$14,0),MATCH(YEAR(BX$9),Fuel_Properties!$B$3:$EI$3,0))/1000</f>
        <v>1.7423716779245355</v>
      </c>
      <c r="BY51" s="53">
        <f>SUMPRODUCT(--(BY$9=Quarterly_kt!$B$9:FC$9),Quarterly_kt!$B51:FC51)*INDEX(Fuel_Properties!$B$3:$IV$14,MATCH("GCV_Petrol_Regular",Fuel_Properties!$B$3:$B$14,0),MATCH(YEAR(BY$9),Fuel_Properties!$B$3:$EI$3,0))/1000</f>
        <v>-0.39608140699580324</v>
      </c>
      <c r="BZ51" s="53">
        <f>SUMPRODUCT(--(BZ$9=Quarterly_kt!$B$9:FC$9),Quarterly_kt!$B51:FC51)*INDEX(Fuel_Properties!$B$3:$IV$14,MATCH("GCV_Petrol_Regular",Fuel_Properties!$B$3:$B$14,0),MATCH(YEAR(BZ$9),Fuel_Properties!$B$3:$EI$3,0))/1000</f>
        <v>-1.656620283513381</v>
      </c>
      <c r="CA51" s="53">
        <f>SUMPRODUCT(--(CA$9=Quarterly_kt!$B$9:FC$9),Quarterly_kt!$B51:FC51)*INDEX(Fuel_Properties!$B$3:$IV$14,MATCH("GCV_Petrol_Regular",Fuel_Properties!$B$3:$B$14,0),MATCH(YEAR(CA$9),Fuel_Properties!$B$3:$EI$3,0))/1000</f>
        <v>1.0197378384146647</v>
      </c>
      <c r="CB51" s="53">
        <f>SUMPRODUCT(--(CB$9=Quarterly_kt!$B$9:FC$9),Quarterly_kt!$B51:FC51)*INDEX(Fuel_Properties!$B$3:$IV$14,MATCH("GCV_Petrol_Regular",Fuel_Properties!$B$3:$B$14,0),MATCH(YEAR(CB$9),Fuel_Properties!$B$3:$EI$3,0))/1000</f>
        <v>-0.29258599191234802</v>
      </c>
      <c r="CC51" s="53">
        <f>SUMPRODUCT(--(CC$9=Quarterly_kt!$B$9:FC$9),Quarterly_kt!$B51:FC51)*INDEX(Fuel_Properties!$B$3:$IV$14,MATCH("GCV_Petrol_Regular",Fuel_Properties!$B$3:$B$14,0),MATCH(YEAR(CC$9),Fuel_Properties!$B$3:$EI$3,0))/1000</f>
        <v>-0.60817536131031291</v>
      </c>
      <c r="CD51" s="53">
        <f>SUMPRODUCT(--(CD$9=Quarterly_kt!$B$9:FC$9),Quarterly_kt!$B51:FC51)*INDEX(Fuel_Properties!$B$3:$IV$14,MATCH("GCV_Petrol_Regular",Fuel_Properties!$B$3:$B$14,0),MATCH(YEAR(CD$9),Fuel_Properties!$B$3:$EI$3,0))/1000</f>
        <v>0.28140490949775904</v>
      </c>
      <c r="CE51" s="53">
        <f>SUMPRODUCT(--(CE$9=Quarterly_kt!$B$9:FC$9),Quarterly_kt!$B51:FC51)*INDEX(Fuel_Properties!$B$3:$IV$14,MATCH("GCV_Petrol_Regular",Fuel_Properties!$B$3:$B$14,0),MATCH(YEAR(CE$9),Fuel_Properties!$B$3:$EI$3,0))/1000</f>
        <v>1.4894248801041603</v>
      </c>
      <c r="CF51" s="53">
        <f>SUMPRODUCT(--(CF$9=Quarterly_kt!$B$9:FC$9),Quarterly_kt!$B51:FC51)*INDEX(Fuel_Properties!$B$3:$IV$14,MATCH("GCV_Petrol_Regular",Fuel_Properties!$B$3:$B$14,0),MATCH(YEAR(CF$9),Fuel_Properties!$B$3:$EI$3,0))/1000</f>
        <v>-1.6738715937629125</v>
      </c>
      <c r="CG51" s="53">
        <f>SUMPRODUCT(--(CG$9=Quarterly_kt!$B$9:FC$9),Quarterly_kt!$B51:FC51)*INDEX(Fuel_Properties!$B$3:$IV$14,MATCH("GCV_Petrol_Regular",Fuel_Properties!$B$3:$B$14,0),MATCH(YEAR(CG$9),Fuel_Properties!$B$3:$EI$3,0))/1000</f>
        <v>0.10953732037205596</v>
      </c>
      <c r="CH51" s="53">
        <f>SUMPRODUCT(--(CH$9=Quarterly_kt!$B$9:FC$9),Quarterly_kt!$B51:FC51)*INDEX(Fuel_Properties!$B$3:$IV$14,MATCH("GCV_Petrol_Regular",Fuel_Properties!$B$3:$B$14,0),MATCH(YEAR(CH$9),Fuel_Properties!$B$3:$EI$3,0))/1000</f>
        <v>0.37312512074062526</v>
      </c>
      <c r="CI51" s="53">
        <f>SUMPRODUCT(--(CI$9=Quarterly_kt!$B$9:FC$9),Quarterly_kt!$B51:FC51)*INDEX(Fuel_Properties!$B$3:$IV$14,MATCH("GCV_Petrol_Regular",Fuel_Properties!$B$3:$B$14,0),MATCH(YEAR(CI$9),Fuel_Properties!$B$3:$EI$3,0))/1000</f>
        <v>1.5070182365234044</v>
      </c>
      <c r="CJ51" s="53">
        <f>SUMPRODUCT(--(CJ$9=Quarterly_kt!$B$9:FC$9),Quarterly_kt!$B51:FC51)*INDEX(Fuel_Properties!$B$3:$IV$14,MATCH("GCV_Petrol_Regular",Fuel_Properties!$B$3:$B$14,0),MATCH(YEAR(CJ$9),Fuel_Properties!$B$3:$EI$3,0))/1000</f>
        <v>-1.3546760952609356</v>
      </c>
      <c r="CK51" s="53">
        <f>SUMPRODUCT(--(CK$9=Quarterly_kt!$B$9:FC$9),Quarterly_kt!$B51:FC51)*INDEX(Fuel_Properties!$B$3:$IV$14,MATCH("GCV_Petrol_Regular",Fuel_Properties!$B$3:$B$14,0),MATCH(YEAR(CK$9),Fuel_Properties!$B$3:$EI$3,0))/1000</f>
        <v>0.16478593002895725</v>
      </c>
      <c r="CL51" s="53">
        <f>SUMPRODUCT(--(CL$9=Quarterly_kt!$B$9:FC$9),Quarterly_kt!$B51:FC51)*INDEX(Fuel_Properties!$B$3:$IV$14,MATCH("GCV_Petrol_Regular",Fuel_Properties!$B$3:$B$14,0),MATCH(YEAR(CL$9),Fuel_Properties!$B$3:$EI$3,0))/1000</f>
        <v>-1.6271732723237819</v>
      </c>
      <c r="CM51" s="53">
        <f>SUMPRODUCT(--(CM$9=Quarterly_kt!$B$9:FC$9),Quarterly_kt!$B51:FC51)*INDEX(Fuel_Properties!$B$3:$IV$14,MATCH("GCV_Petrol_Regular",Fuel_Properties!$B$3:$B$14,0),MATCH(YEAR(CM$9),Fuel_Properties!$B$3:$EI$3,0))/1000</f>
        <v>2.6582034283358928</v>
      </c>
      <c r="CN51" s="53">
        <f>SUMPRODUCT(--(CN$9=Quarterly_kt!$B$9:FC$9),Quarterly_kt!$B51:FC51)*INDEX(Fuel_Properties!$B$3:$IV$14,MATCH("GCV_Petrol_Regular",Fuel_Properties!$B$3:$B$14,0),MATCH(YEAR(CN$9),Fuel_Properties!$B$3:$EI$3,0))/1000</f>
        <v>0.60585336237478471</v>
      </c>
      <c r="CO51" s="53">
        <f>SUMPRODUCT(--(CO$9=Quarterly_kt!$B$9:FC$9),Quarterly_kt!$B51:FC51)*INDEX(Fuel_Properties!$B$3:$IV$14,MATCH("GCV_Petrol_Regular",Fuel_Properties!$B$3:$B$14,0),MATCH(YEAR(CO$9),Fuel_Properties!$B$3:$EI$3,0))/1000</f>
        <v>-0.94184673100525729</v>
      </c>
      <c r="CP51" s="53">
        <f>SUMPRODUCT(--(CP$9=Quarterly_kt!$B$9:FC$9),Quarterly_kt!$B51:FC51)*INDEX(Fuel_Properties!$B$3:$IV$14,MATCH("GCV_Petrol_Regular",Fuel_Properties!$B$3:$B$14,0),MATCH(YEAR(CP$9),Fuel_Properties!$B$3:$EI$3,0))/1000</f>
        <v>1.7839793083956252</v>
      </c>
      <c r="CQ51" s="53">
        <f>SUMPRODUCT(--(CQ$9=Quarterly_kt!$B$9:FC$9),Quarterly_kt!$B51:FC51)*INDEX(Fuel_Properties!$B$3:$IV$14,MATCH("GCV_Petrol_Regular",Fuel_Properties!$B$3:$B$14,0),MATCH(YEAR(CQ$9),Fuel_Properties!$B$3:$EI$3,0))/1000</f>
        <v>0.82649201360162217</v>
      </c>
      <c r="CR51" s="53">
        <f>SUMPRODUCT(--(CR$9=Quarterly_kt!$B$9:FC$9),Quarterly_kt!$B51:FC51)*INDEX(Fuel_Properties!$B$3:$IV$14,MATCH("GCV_Petrol_Regular",Fuel_Properties!$B$3:$B$14,0),MATCH(YEAR(CR$9),Fuel_Properties!$B$3:$EI$3,0))/1000</f>
        <v>-1.0073947515824577</v>
      </c>
      <c r="CS51" s="53">
        <f>SUMPRODUCT(--(CS$9=Quarterly_kt!$B$9:FC$9),Quarterly_kt!$B51:FC51)*INDEX(Fuel_Properties!$B$3:$IV$14,MATCH("GCV_Petrol_Regular",Fuel_Properties!$B$3:$B$14,0),MATCH(YEAR(CS$9),Fuel_Properties!$B$3:$EI$3,0))/1000</f>
        <v>1.1561736917627852</v>
      </c>
      <c r="CT51" s="53">
        <f>SUMPRODUCT(--(CT$9=Quarterly_kt!$B$9:FC$9),Quarterly_kt!$B51:FC51)*INDEX(Fuel_Properties!$B$3:$IV$14,MATCH("GCV_Petrol_Regular",Fuel_Properties!$B$3:$B$14,0),MATCH(YEAR(CT$9),Fuel_Properties!$B$3:$EI$3,0))/1000</f>
        <v>-1.0885749832458274</v>
      </c>
      <c r="CU51" s="53">
        <f>SUMPRODUCT(--(CU$9=Quarterly_kt!$B$9:FC$9),Quarterly_kt!$B51:FC51)*INDEX(Fuel_Properties!$B$3:$IV$14,MATCH("GCV_Petrol_Regular",Fuel_Properties!$B$3:$B$14,0),MATCH(YEAR(CU$9),Fuel_Properties!$B$3:$EI$3,0))/1000</f>
        <v>1.0213842319967017</v>
      </c>
      <c r="CV51" s="53">
        <f>SUMPRODUCT(--(CV$9=Quarterly_kt!$B$9:FC$9),Quarterly_kt!$B51:FC51)*INDEX(Fuel_Properties!$B$3:$IV$14,MATCH("GCV_Petrol_Regular",Fuel_Properties!$B$3:$B$14,0),MATCH(YEAR(CV$9),Fuel_Properties!$B$3:$EI$3,0))/1000</f>
        <v>-0.50006693057992346</v>
      </c>
      <c r="CW51" s="53">
        <f>SUMPRODUCT(--(CW$9=Quarterly_kt!$B$9:FC$9),Quarterly_kt!$B51:FC51)*INDEX(Fuel_Properties!$B$3:$IV$14,MATCH("GCV_Petrol_Regular",Fuel_Properties!$B$3:$B$14,0),MATCH(YEAR(CW$9),Fuel_Properties!$B$3:$EI$3,0))/1000</f>
        <v>0.71737670951468269</v>
      </c>
      <c r="CX51" s="53">
        <f>SUMPRODUCT(--(CX$9=Quarterly_kt!$B$9:FC$9),Quarterly_kt!$B51:FC51)*INDEX(Fuel_Properties!$B$3:$IV$14,MATCH("GCV_Petrol_Regular",Fuel_Properties!$B$3:$B$14,0),MATCH(YEAR(CX$9),Fuel_Properties!$B$3:$EI$3,0))/1000</f>
        <v>0.42537122226106722</v>
      </c>
      <c r="CY51" s="53">
        <f>SUMPRODUCT(--(CY$9=Quarterly_kt!$B$9:FC$9),Quarterly_kt!$B51:FC51)*INDEX(Fuel_Properties!$B$3:$IV$14,MATCH("GCV_Petrol_Regular",Fuel_Properties!$B$3:$B$14,0),MATCH(YEAR(CY$9),Fuel_Properties!$B$3:$EI$3,0))/1000</f>
        <v>0.12399198823054133</v>
      </c>
      <c r="CZ51" s="53">
        <f>SUMPRODUCT(--(CZ$9=Quarterly_kt!$B$9:FC$9),Quarterly_kt!$B51:FC51)*INDEX(Fuel_Properties!$B$3:$IV$14,MATCH("GCV_Petrol_Regular",Fuel_Properties!$B$3:$B$14,0),MATCH(YEAR(CZ$9),Fuel_Properties!$B$3:$EI$3,0))/1000</f>
        <v>2.7348928396027312</v>
      </c>
      <c r="DA51" s="53">
        <f>SUMPRODUCT(--(DA$9=Quarterly_kt!$B$9:FC$9),Quarterly_kt!$B51:FC51)*INDEX(Fuel_Properties!$B$3:$IV$14,MATCH("GCV_Petrol_Regular",Fuel_Properties!$B$3:$B$14,0),MATCH(YEAR(DA$9),Fuel_Properties!$B$3:$EI$3,0))/1000</f>
        <v>0.30760004073764502</v>
      </c>
      <c r="DB51" s="53">
        <f>SUMPRODUCT(--(DB$9=Quarterly_kt!$B$9:FC$9),Quarterly_kt!$B51:FC51)*INDEX(Fuel_Properties!$B$3:$IV$14,MATCH("GCV_Petrol_Regular",Fuel_Properties!$B$3:$B$14,0),MATCH(YEAR(DB$9),Fuel_Properties!$B$3:$EI$3,0))/1000</f>
        <v>1.0216125911473897</v>
      </c>
      <c r="DC51" s="53">
        <f>SUMPRODUCT(--(DC$9=Quarterly_kt!$B$9:FC$9),Quarterly_kt!$B51:FC51)*INDEX(Fuel_Properties!$B$3:$IV$14,MATCH("GCV_Petrol_Regular",Fuel_Properties!$B$3:$B$14,0),MATCH(YEAR(DC$9),Fuel_Properties!$B$3:$EI$3,0))/1000</f>
        <v>-0.40300894319352726</v>
      </c>
      <c r="DD51" s="53">
        <f>SUMPRODUCT(--(DD$9=Quarterly_kt!$B$9:FC$9),Quarterly_kt!$B51:FC51)*INDEX(Fuel_Properties!$B$3:$IV$14,MATCH("GCV_Petrol_Regular",Fuel_Properties!$B$3:$B$14,0),MATCH(YEAR(DD$9),Fuel_Properties!$B$3:$EI$3,0))/1000</f>
        <v>0.66803727534043988</v>
      </c>
      <c r="DE51" s="53">
        <f>SUMPRODUCT(--(DE$9=Quarterly_kt!$B$9:FC$9),Quarterly_kt!$B51:FC51)*INDEX(Fuel_Properties!$B$3:$IV$14,MATCH("GCV_Petrol_Regular",Fuel_Properties!$B$3:$B$14,0),MATCH(YEAR(DE$9),Fuel_Properties!$B$3:$EI$3,0))/1000</f>
        <v>-2.7392073013342091</v>
      </c>
      <c r="DF51" s="53">
        <f>SUMPRODUCT(--(DF$9=Quarterly_kt!$B$9:FC$9),Quarterly_kt!$B51:FC51)*INDEX(Fuel_Properties!$B$3:$IV$14,MATCH("GCV_Petrol_Regular",Fuel_Properties!$B$3:$B$14,0),MATCH(YEAR(DF$9),Fuel_Properties!$B$3:$EI$3,0))/1000</f>
        <v>1.9863078563247063</v>
      </c>
      <c r="DG51" s="53">
        <f>SUMPRODUCT(--(DG$9=Quarterly_kt!$B$9:FC$9),Quarterly_kt!$B51:FC51)*INDEX(Fuel_Properties!$B$3:$IV$14,MATCH("GCV_Petrol_Regular",Fuel_Properties!$B$3:$B$14,0),MATCH(YEAR(DG$9),Fuel_Properties!$B$3:$EI$3,0))/1000</f>
        <v>-1.042429678562584</v>
      </c>
      <c r="DH51" s="53">
        <f>SUMPRODUCT(--(DH$9=Quarterly_kt!$B$9:FC$9),Quarterly_kt!$B51:FC51)*INDEX(Fuel_Properties!$B$3:$IV$14,MATCH("GCV_Petrol_Regular",Fuel_Properties!$B$3:$B$14,0),MATCH(YEAR(DH$9),Fuel_Properties!$B$3:$EI$3,0))/1000</f>
        <v>0.93958717940191105</v>
      </c>
      <c r="DI51" s="53">
        <f>SUMPRODUCT(--(DI$9=Quarterly_kt!$B$9:FC$9),Quarterly_kt!$B51:FC51)*INDEX(Fuel_Properties!$B$3:$IV$14,MATCH("GCV_Petrol_Regular",Fuel_Properties!$B$3:$B$14,0),MATCH(YEAR(DI$9),Fuel_Properties!$B$3:$EI$3,0))/1000</f>
        <v>-1.5445707943635956</v>
      </c>
      <c r="DJ51" s="53">
        <f>SUMPRODUCT(--(DJ$9=Quarterly_kt!$B$9:FC$9),Quarterly_kt!$B51:FC51)*INDEX(Fuel_Properties!$B$3:$IV$14,MATCH("GCV_Petrol_Regular",Fuel_Properties!$B$3:$B$14,0),MATCH(YEAR(DJ$9),Fuel_Properties!$B$3:$EI$3,0))/1000</f>
        <v>-0.35505635233878124</v>
      </c>
      <c r="DK51" s="53">
        <f>SUMPRODUCT(--(DK$9=Quarterly_kt!$B$9:FC$9),Quarterly_kt!$B51:FC51)*INDEX(Fuel_Properties!$B$3:$IV$14,MATCH("GCV_Petrol_Regular",Fuel_Properties!$B$3:$B$14,0),MATCH(YEAR(DK$9),Fuel_Properties!$B$3:$EI$3,0))/1000</f>
        <v>1.4346578275027957</v>
      </c>
      <c r="DL51" s="53">
        <f>SUMPRODUCT(--(DL$9=Quarterly_kt!$B$9:FC$9),Quarterly_kt!$B51:FC51)*INDEX(Fuel_Properties!$B$3:$IV$14,MATCH("GCV_Petrol_Regular",Fuel_Properties!$B$3:$B$14,0),MATCH(YEAR(DL$9),Fuel_Properties!$B$3:$EI$3,0))/1000</f>
        <v>-0.85014489252212155</v>
      </c>
      <c r="DM51" s="53">
        <f>SUMPRODUCT(--(DM$9=Quarterly_kt!$B$9:FC$9),Quarterly_kt!$B51:FC51)*INDEX(Fuel_Properties!$B$3:$IV$14,MATCH("GCV_Petrol_Regular",Fuel_Properties!$B$3:$B$14,0),MATCH(YEAR(DM$9),Fuel_Properties!$B$3:$EI$3,0))/1000</f>
        <v>0.26341521357758935</v>
      </c>
      <c r="DN51" s="53">
        <f>SUMPRODUCT(--(DN$9=Quarterly_kt!$B$9:FC$9),Quarterly_kt!$B51:FC51)*INDEX(Fuel_Properties!$B$3:$IV$14,MATCH("GCV_Petrol_Regular",Fuel_Properties!$B$3:$B$14,0),MATCH(YEAR(DN$9),Fuel_Properties!$B$3:$EI$3,0))/1000</f>
        <v>0.71515384909372803</v>
      </c>
      <c r="DO51" s="53">
        <f>SUMPRODUCT(--(DO$9=Quarterly_kt!$B$9:FC$9),Quarterly_kt!$B51:FC51)*INDEX(Fuel_Properties!$B$3:$IV$14,MATCH("GCV_Petrol_Regular",Fuel_Properties!$B$3:$B$14,0),MATCH(YEAR(DO$9),Fuel_Properties!$B$3:$EI$3,0))/1000</f>
        <v>0.64528736963351729</v>
      </c>
      <c r="DP51" s="53">
        <f>SUMPRODUCT(--(DP$9=Quarterly_kt!$B$9:FC$9),Quarterly_kt!$B51:FC51)*INDEX(Fuel_Properties!$B$3:$IV$14,MATCH("GCV_Petrol_Regular",Fuel_Properties!$B$3:$B$14,0),MATCH(YEAR(DP$9),Fuel_Properties!$B$3:$EI$3,0))/1000</f>
        <v>-0.93007689649594072</v>
      </c>
      <c r="DQ51" s="53">
        <f>SUMPRODUCT(--(DQ$9=Quarterly_kt!$B$9:FC$9),Quarterly_kt!$B51:FC51)*INDEX(Fuel_Properties!$B$3:$IV$14,MATCH("GCV_Petrol_Regular",Fuel_Properties!$B$3:$B$14,0),MATCH(YEAR(DQ$9),Fuel_Properties!$B$3:$EI$3,0))/1000</f>
        <v>-2.242699857197485</v>
      </c>
      <c r="DR51" s="53">
        <f>SUMPRODUCT(--(DR$9=Quarterly_kt!$B$9:FC$9),Quarterly_kt!$B51:FC51)*INDEX(Fuel_Properties!$B$3:$IV$14,MATCH("GCV_Petrol_Regular",Fuel_Properties!$B$3:$B$14,0),MATCH(YEAR(DR$9),Fuel_Properties!$B$3:$EI$3,0))/1000</f>
        <v>1.7802755847435723</v>
      </c>
      <c r="DS51" s="53">
        <f>SUMPRODUCT(--(DS$9=Quarterly_kt!$B$9:FC$9),Quarterly_kt!$B51:FC51)*INDEX(Fuel_Properties!$B$3:$IV$14,MATCH("GCV_Petrol_Regular",Fuel_Properties!$B$3:$B$14,0),MATCH(YEAR(DS$9),Fuel_Properties!$B$3:$EI$3,0))/1000</f>
        <v>0.7553183828284521</v>
      </c>
      <c r="DT51" s="53">
        <f>SUMPRODUCT(--(DT$9=Quarterly_kt!$B$9:FC$9),Quarterly_kt!$B51:FC51)*INDEX(Fuel_Properties!$B$3:$IV$14,MATCH("GCV_Petrol_Regular",Fuel_Properties!$B$3:$B$14,0),MATCH(YEAR(DT$9),Fuel_Properties!$B$3:$EI$3,0))/1000</f>
        <v>-0.15391784467689598</v>
      </c>
      <c r="DU51" s="53">
        <f>SUMPRODUCT(--(DU$9=Quarterly_kt!$B$9:FC$9),Quarterly_kt!$B51:FC51)*INDEX(Fuel_Properties!$B$3:$IV$14,MATCH("GCV_Petrol_Regular",Fuel_Properties!$B$3:$B$14,0),MATCH(YEAR(DU$9),Fuel_Properties!$B$3:$EI$3,0))/1000</f>
        <v>-0.20345362889615254</v>
      </c>
      <c r="DV51" s="53">
        <f>SUMPRODUCT(--(DV$9=Quarterly_kt!$B$9:FC$9),Quarterly_kt!$B51:FC51)*INDEX(Fuel_Properties!$B$3:$IV$14,MATCH("GCV_Petrol_Regular",Fuel_Properties!$B$3:$B$14,0),MATCH(YEAR(DV$9),Fuel_Properties!$B$3:$EI$3,0))/1000</f>
        <v>1.3241811359372275</v>
      </c>
      <c r="DW51" s="53">
        <f>SUMPRODUCT(--(DW$9=Quarterly_kt!$B$9:FC$9),Quarterly_kt!$B51:FC51)*INDEX(Fuel_Properties!$B$3:$IV$14,MATCH("GCV_Petrol_Regular",Fuel_Properties!$B$3:$B$14,0),MATCH(YEAR(DW$9),Fuel_Properties!$B$3:$EI$3,0))/1000</f>
        <v>-6.5938239029418545E-3</v>
      </c>
      <c r="DX51" s="53">
        <f>SUMPRODUCT(--(DX$9=Quarterly_kt!$B$9:FC$9),Quarterly_kt!$B51:FC51)*INDEX(Fuel_Properties!$B$3:$IV$14,MATCH("GCV_Petrol_Regular",Fuel_Properties!$B$3:$B$14,0),MATCH(YEAR(DX$9),Fuel_Properties!$B$3:$EI$3,0))/1000</f>
        <v>-2.5527047265396332</v>
      </c>
      <c r="DY51" s="53">
        <f>SUMPRODUCT(--(DY$9=Quarterly_kt!$B$9:FC$9),Quarterly_kt!$B51:FC51)*INDEX(Fuel_Properties!$B$3:$IV$14,MATCH("GCV_Petrol_Regular",Fuel_Properties!$B$3:$B$14,0),MATCH(YEAR(DY$9),Fuel_Properties!$B$3:$EI$3,0))/1000</f>
        <v>1.3244637283902108</v>
      </c>
      <c r="DZ51" s="53">
        <f>SUMPRODUCT(--(DZ$9=Quarterly_kt!$B$9:FC$9),Quarterly_kt!$B51:FC51)*INDEX(Fuel_Properties!$B$3:$IV$14,MATCH("GCV_Petrol_Regular",Fuel_Properties!$B$3:$B$14,0),MATCH(YEAR(DZ$9),Fuel_Properties!$B$3:$EI$3,0))/1000</f>
        <v>-0.64139945310518964</v>
      </c>
      <c r="EA51" s="53">
        <f>SUMPRODUCT(--(EA$9=Quarterly_kt!$B$9:FC$9),Quarterly_kt!$B51:FC51)*INDEX(Fuel_Properties!$B$3:$IV$14,MATCH("GCV_Petrol_Regular",Fuel_Properties!$B$3:$B$14,0),MATCH(YEAR(EA$9),Fuel_Properties!$B$3:$EI$3,0))/1000</f>
        <v>-0.59421626156188168</v>
      </c>
      <c r="EB51" s="53">
        <f>SUMPRODUCT(--(EB$9=Quarterly_kt!$B$9:FC$9),Quarterly_kt!$B51:FC51)*INDEX(Fuel_Properties!$B$3:$IV$14,MATCH("GCV_Petrol_Regular",Fuel_Properties!$B$3:$B$14,0),MATCH(YEAR(EB$9),Fuel_Properties!$B$3:$EI$3,0))/1000</f>
        <v>1.049990823385913</v>
      </c>
      <c r="EC51" s="53">
        <f>SUMPRODUCT(--(EC$9=Quarterly_kt!$B$9:FC$9),Quarterly_kt!$B51:FC51)*INDEX(Fuel_Properties!$B$3:$IV$14,MATCH("GCV_Petrol_Regular",Fuel_Properties!$B$3:$B$14,0),MATCH(YEAR(EC$9),Fuel_Properties!$B$3:$EI$3,0))/1000</f>
        <v>-1.226197911963816</v>
      </c>
      <c r="ED51" s="53">
        <f>SUMPRODUCT(--(ED$9=Quarterly_kt!$B$9:FC$9),Quarterly_kt!$B51:FC51)*INDEX(Fuel_Properties!$B$3:$IV$14,MATCH("GCV_Petrol_Regular",Fuel_Properties!$B$3:$B$14,0),MATCH(YEAR(ED$9),Fuel_Properties!$B$3:$EI$3,0))/1000</f>
        <v>1.4044147570013588</v>
      </c>
      <c r="EE51" s="53">
        <f>SUMPRODUCT(--(EE$9=Quarterly_kt!$B$9:FC$9),Quarterly_kt!$B51:FC51)*INDEX(Fuel_Properties!$B$3:$IV$14,MATCH("GCV_Petrol_Regular",Fuel_Properties!$B$3:$B$14,0),MATCH(YEAR(EE$9),Fuel_Properties!$B$3:$EI$3,0))/1000</f>
        <v>1.5186235358654869</v>
      </c>
      <c r="EF51" s="53">
        <f>SUMPRODUCT(--(EF$9=Quarterly_kt!$B$9:FC$9),Quarterly_kt!$B51:FC51)*INDEX(Fuel_Properties!$B$3:$IV$14,MATCH("GCV_Petrol_Regular",Fuel_Properties!$B$3:$B$14,0),MATCH(YEAR(EF$9),Fuel_Properties!$B$3:$EI$3,0))/1000</f>
        <v>-1.5453742931417032</v>
      </c>
      <c r="EG51" s="53">
        <f>SUMPRODUCT(--(EG$9=Quarterly_kt!$B$9:FC$9),Quarterly_kt!$B51:FC51)*INDEX(Fuel_Properties!$B$3:$IV$14,MATCH("GCV_Petrol_Regular",Fuel_Properties!$B$3:$B$14,0),MATCH(YEAR(EG$9),Fuel_Properties!$B$3:$EI$3,0))/1000</f>
        <v>0.55771561208618681</v>
      </c>
      <c r="EH51" s="53">
        <f>SUMPRODUCT(--(EH$9=Quarterly_kt!$B$9:FC$9),Quarterly_kt!$B51:FC51)*INDEX(Fuel_Properties!$B$3:$IV$14,MATCH("GCV_Petrol_Regular",Fuel_Properties!$B$3:$B$14,0),MATCH(YEAR(EH$9),Fuel_Properties!$B$3:$EI$3,0))/1000</f>
        <v>-8.2634471032301315E-2</v>
      </c>
      <c r="EI51" s="53">
        <f>SUMPRODUCT(--(EI$9=Quarterly_kt!$B$9:FC$9),Quarterly_kt!$B51:FC51)*INDEX(Fuel_Properties!$B$3:$IV$14,MATCH("GCV_Petrol_Regular",Fuel_Properties!$B$3:$B$14,0),MATCH(YEAR(EI$9),Fuel_Properties!$B$3:$EI$3,0))/1000</f>
        <v>1.073071664549865</v>
      </c>
      <c r="EJ51" s="53">
        <f>SUMPRODUCT(--(EJ$9=Quarterly_kt!$B$9:FC$9),Quarterly_kt!$B51:FC51)*INDEX(Fuel_Properties!$B$3:$IV$14,MATCH("GCV_Petrol_Regular",Fuel_Properties!$B$3:$B$14,0),MATCH(YEAR(EJ$9),Fuel_Properties!$B$3:$EI$3,0))/1000</f>
        <v>-0.47491291666172153</v>
      </c>
      <c r="EK51" s="53">
        <f>SUMPRODUCT(--(EK$9=Quarterly_kt!$B$9:FC$9),Quarterly_kt!$B51:FC51)*INDEX(Fuel_Properties!$B$3:$IV$14,MATCH("GCV_Petrol_Regular",Fuel_Properties!$B$3:$B$14,0),MATCH(YEAR(EK$9),Fuel_Properties!$B$3:$EI$3,0))/1000</f>
        <v>2.0752734467679054E-2</v>
      </c>
      <c r="EL51" s="53">
        <f>SUMPRODUCT(--(EL$9=Quarterly_kt!$B$9:FC$9),Quarterly_kt!$B51:FC51)*INDEX(Fuel_Properties!$B$3:$IV$14,MATCH("GCV_Petrol_Regular",Fuel_Properties!$B$3:$B$14,0),MATCH(YEAR(EL$9),Fuel_Properties!$B$3:$EI$3,0))/1000</f>
        <v>-0.22697555618631932</v>
      </c>
      <c r="EM51" s="53">
        <f>SUMPRODUCT(--(EM$9=Quarterly_kt!$B$9:FC$9),Quarterly_kt!$B51:FC51)*INDEX(Fuel_Properties!$B$3:$IV$14,MATCH("GCV_Petrol_Regular",Fuel_Properties!$B$3:$B$14,0),MATCH(YEAR(EM$9),Fuel_Properties!$B$3:$EI$3,0))/1000</f>
        <v>-0.25669966549211137</v>
      </c>
      <c r="EN51" s="53">
        <f>SUMPRODUCT(--(EN$9=Quarterly_kt!$B$9:FC$9),Quarterly_kt!$B51:FC51)*INDEX(Fuel_Properties!$B$3:$IV$14,MATCH("GCV_Petrol_Regular",Fuel_Properties!$B$3:$B$14,0),MATCH(YEAR(EN$9),Fuel_Properties!$B$3:$EI$3,0))/1000</f>
        <v>-0.60139586343855489</v>
      </c>
      <c r="EO51" s="53">
        <f>SUMPRODUCT(--(EO$9=Quarterly_kt!$B$9:FC$9),Quarterly_kt!$B51:FC51)*INDEX(Fuel_Properties!$B$3:$IV$14,MATCH("GCV_Petrol_Regular",Fuel_Properties!$B$3:$B$14,0),MATCH(YEAR(EO$9),Fuel_Properties!$B$3:$EI$3,0))/1000</f>
        <v>0.90037713378178519</v>
      </c>
      <c r="EP51" s="53">
        <f>SUMPRODUCT(--(EP$9=Quarterly_kt!$B$9:FC$9),Quarterly_kt!$B51:FC51)*INDEX(Fuel_Properties!$B$3:$IV$14,MATCH("GCV_Petrol_Regular",Fuel_Properties!$B$3:$B$14,0),MATCH(YEAR(EP$9),Fuel_Properties!$B$3:$EI$3,0))/1000</f>
        <v>0.18594015296916355</v>
      </c>
      <c r="EQ51" s="53">
        <f>SUMPRODUCT(--(EQ$9=Quarterly_kt!$B$9:FC$9),Quarterly_kt!$B51:FC51)*INDEX(Fuel_Properties!$B$3:$IV$14,MATCH("GCV_Petrol_Regular",Fuel_Properties!$B$3:$B$14,0),MATCH(YEAR(EQ$9),Fuel_Properties!$B$3:$EI$3,0))/1000</f>
        <v>1.2774568172502101</v>
      </c>
      <c r="ER51" s="53">
        <f>SUMPRODUCT(--(ER$9=Quarterly_kt!$B$9:FC$9),Quarterly_kt!$B51:FC51)*INDEX(Fuel_Properties!$B$3:$IV$14,MATCH("GCV_Petrol_Regular",Fuel_Properties!$B$3:$B$14,0),MATCH(YEAR(ER$9),Fuel_Properties!$B$3:$EI$3,0))/1000</f>
        <v>-2.0920665629961954</v>
      </c>
      <c r="ES51" s="53">
        <f>SUMPRODUCT(--(ES$9=Quarterly_kt!$B$9:FC$9),Quarterly_kt!$B51:FC51)*INDEX(Fuel_Properties!$B$3:$IV$14,MATCH("GCV_Petrol_Regular",Fuel_Properties!$B$3:$B$14,0),MATCH(YEAR(ES$9),Fuel_Properties!$B$3:$EI$3,0))/1000</f>
        <v>0.88779778921395136</v>
      </c>
      <c r="ET51" s="53">
        <f>SUMPRODUCT(--(ET$9=Quarterly_kt!$B$9:FC$9),Quarterly_kt!$B51:FC51)*INDEX(Fuel_Properties!$B$3:$IV$14,MATCH("GCV_Petrol_Regular",Fuel_Properties!$B$3:$B$14,0),MATCH(YEAR(ET$9),Fuel_Properties!$B$3:$EI$3,0))/1000</f>
        <v>-1.4948435574210699</v>
      </c>
      <c r="EU51" s="53">
        <f>SUMPRODUCT(--(EU$9=Quarterly_kt!$B$9:FC$9),Quarterly_kt!$B51:FC51)*INDEX(Fuel_Properties!$B$3:$IV$14,MATCH("GCV_Petrol_Regular",Fuel_Properties!$B$3:$B$14,0),MATCH(YEAR(EU$9),Fuel_Properties!$B$3:$EI$3,0))/1000</f>
        <v>-0.60943175162681884</v>
      </c>
      <c r="EV51" s="53">
        <f>SUMPRODUCT(--(EV$9=Quarterly_kt!$B$9:FC$9),Quarterly_kt!$B51:FC51)*INDEX(Fuel_Properties!$B$3:$IV$14,MATCH("GCV_Petrol_Regular",Fuel_Properties!$B$3:$B$14,0),MATCH(YEAR(EV$9),Fuel_Properties!$B$3:$EI$3,0))/1000</f>
        <v>-9.9539426166727566E-3</v>
      </c>
      <c r="EW51" s="53">
        <f>SUMPRODUCT(--(EW$9=Quarterly_kt!$B$9:FC$9),Quarterly_kt!$B51:FC51)*INDEX(Fuel_Properties!$B$3:$IV$14,MATCH("GCV_Petrol_Regular",Fuel_Properties!$B$3:$B$14,0),MATCH(YEAR(EW$9),Fuel_Properties!$B$3:$EI$3,0))/1000</f>
        <v>0.71723518665158215</v>
      </c>
      <c r="EX51" s="53">
        <f>SUMPRODUCT(--(EX$9=Quarterly_kt!$B$9:FC$9),Quarterly_kt!$B51:FC51)*INDEX(Fuel_Properties!$B$3:$IV$14,MATCH("GCV_Petrol_Regular",Fuel_Properties!$B$3:$B$14,0),MATCH(YEAR(EX$9),Fuel_Properties!$B$3:$EI$3,0))/1000</f>
        <v>9.9075556270870363E-2</v>
      </c>
      <c r="EY51" s="53">
        <f>SUMPRODUCT(--(EY$9=Quarterly_kt!$B$9:FC$9),Quarterly_kt!$B51:FC51)*INDEX(Fuel_Properties!$B$3:$IV$14,MATCH("GCV_Petrol_Regular",Fuel_Properties!$B$3:$B$14,0),MATCH(YEAR(EY$9),Fuel_Properties!$B$3:$EI$3,0))/1000</f>
        <v>-0.25188428882757935</v>
      </c>
      <c r="EZ51" s="53">
        <f>SUMPRODUCT(--(EZ$9=Quarterly_kt!$B$9:FC$9),Quarterly_kt!$B51:FC51)*INDEX(Fuel_Properties!$B$3:$IV$14,MATCH("GCV_Petrol_Regular",Fuel_Properties!$B$3:$B$14,0),MATCH(YEAR(EZ$9),Fuel_Properties!$B$3:$EI$3,0))/1000</f>
        <v>0.61890123475337999</v>
      </c>
      <c r="FA51" s="53">
        <f>SUMPRODUCT(--(FA$9=Quarterly_kt!$B$9:FC$9),Quarterly_kt!$B51:FC51)*INDEX(Fuel_Properties!$B$3:$IV$14,MATCH("GCV_Petrol_Regular",Fuel_Properties!$B$3:$B$14,0),MATCH(YEAR(FA$9),Fuel_Properties!$B$3:$EI$3,0))/1000</f>
        <v>0.19452659829318161</v>
      </c>
      <c r="FB51" s="53">
        <f>SUMPRODUCT(--(FB$9=Quarterly_kt!$B$9:FC$9),Quarterly_kt!$B51:FC51)*INDEX(Fuel_Properties!$B$3:$IV$14,MATCH("GCV_Petrol_Regular",Fuel_Properties!$B$3:$B$14,0),MATCH(YEAR(FB$9),Fuel_Properties!$B$3:$EI$3,0))/1000</f>
        <v>0.24031779764668026</v>
      </c>
      <c r="FC51" s="53">
        <f>SUMPRODUCT(--(FC$9=Quarterly_kt!$B$9:FC$9),Quarterly_kt!$B51:FC51)*INDEX(Fuel_Properties!$B$3:$IV$14,MATCH("GCV_Petrol_Regular",Fuel_Properties!$B$3:$B$14,0),MATCH(YEAR(FC$9),Fuel_Properties!$B$3:$EI$3,0))/1000</f>
        <v>1.2506121397102741</v>
      </c>
      <c r="FD51" s="53">
        <f>SUMPRODUCT(--(FD$9=Quarterly_kt!$B$9:FD$9),Quarterly_kt!$B51:FD51)*INDEX(Fuel_Properties!$B$3:$IV$14,MATCH("GCV_Petrol_Regular",Fuel_Properties!$B$3:$B$14,0),MATCH(YEAR(FD$9),Fuel_Properties!$B$3:$EI$3,0))/1000</f>
        <v>-2.5162313820785083</v>
      </c>
      <c r="FE51" s="53">
        <f>SUMPRODUCT(--(FE$9=Quarterly_kt!$B$9:FE$9),Quarterly_kt!$B51:FE51)*INDEX(Fuel_Properties!$B$3:$IV$14,MATCH("GCV_Petrol_Regular",Fuel_Properties!$B$3:$B$14,0),MATCH(YEAR(FE$9),Fuel_Properties!$B$3:$EI$3,0))/1000</f>
        <v>0.28689348973630585</v>
      </c>
      <c r="FF51" s="53">
        <f>SUMPRODUCT(--(FF$9=Quarterly_kt!$B$9:FF$9),Quarterly_kt!$B51:FF51)*INDEX(Fuel_Properties!$B$3:$IV$14,MATCH("GCV_Petrol_Regular",Fuel_Properties!$B$3:$B$14,0),MATCH(YEAR(FF$9),Fuel_Properties!$B$3:$EI$3,0))/1000</f>
        <v>0.18940689349841569</v>
      </c>
      <c r="FG51" s="53">
        <f>SUMPRODUCT(--(FG$9=Quarterly_kt!$B$9:FG$9),Quarterly_kt!$B51:FG51)*INDEX(Fuel_Properties!$B$3:$IV$14,MATCH("GCV_Petrol_Regular",Fuel_Properties!$B$3:$B$14,0),MATCH(YEAR(FG$9),Fuel_Properties!$B$3:$EI$3,0))/1000</f>
        <v>1.2505349080310453</v>
      </c>
      <c r="FH51" s="53">
        <f>SUMPRODUCT(--(FH$9=Quarterly_kt!$B$9:FH$9),Quarterly_kt!$B51:FH51)*INDEX(Fuel_Properties!$B$3:$IV$14,MATCH("GCV_Petrol_Regular",Fuel_Properties!$B$3:$B$14,0),MATCH(YEAR(FH$9),Fuel_Properties!$B$3:$EI$3,0))/1000</f>
        <v>0.26870842773874504</v>
      </c>
      <c r="FI51" s="53">
        <f>SUMPRODUCT(--(FI$9=Quarterly_kt!$B$9:FI$9),Quarterly_kt!$B51:FI51)*INDEX(Fuel_Properties!$B$3:$IV$14,MATCH("GCV_Petrol_Regular",Fuel_Properties!$B$3:$B$14,0),MATCH(YEAR(FI$9),Fuel_Properties!$B$3:$EI$3,0))/1000</f>
        <v>-1.0645369648621781</v>
      </c>
      <c r="FJ51" s="53">
        <f>SUMPRODUCT(--(FJ$9=Quarterly_kt!$B$9:FJ$9),Quarterly_kt!$B51:FJ51)*INDEX(Fuel_Properties!$B$3:$IV$14,MATCH("GCV_Petrol_Regular",Fuel_Properties!$B$3:$B$14,0),MATCH(YEAR(FJ$9),Fuel_Properties!$B$3:$EI$3,0))/1000</f>
        <v>-0.12694225812860968</v>
      </c>
      <c r="FK51" s="53">
        <f>SUMPRODUCT(--(FK$9=Quarterly_kt!$B$9:FK$9),Quarterly_kt!$B51:FK51)*INDEX(Fuel_Properties!$B$3:$IV$14,MATCH("GCV_Petrol_Regular",Fuel_Properties!$B$3:$B$14,0),MATCH(YEAR(FK$9),Fuel_Properties!$B$3:$EI$3,0))/1000</f>
        <v>1.6264810388435489</v>
      </c>
      <c r="FL51" s="53">
        <f>SUMPRODUCT(--(FL$9=Quarterly_kt!$B$9:FL$9),Quarterly_kt!$B51:FL51)*INDEX(Fuel_Properties!$B$3:$IV$14,MATCH("GCV_Petrol_Regular",Fuel_Properties!$B$3:$B$14,0),MATCH(YEAR(FL$9),Fuel_Properties!$B$3:$EI$3,0))/1000</f>
        <v>-0.82750274602103158</v>
      </c>
      <c r="FM51" s="53">
        <f>SUMPRODUCT(--(FM$9=Quarterly_kt!$B$9:FN$9),Quarterly_kt!$B51:FN51)*INDEX(Fuel_Properties!$B$3:$IV$14,MATCH("GCV_Petrol_Regular",Fuel_Properties!$B$3:$B$14,0),MATCH(YEAR(FM$9),Fuel_Properties!$B$3:$EI$3,0))/1000</f>
        <v>-0.92233129611034848</v>
      </c>
      <c r="FN51" s="53">
        <f>SUMPRODUCT(--(FN$9=Quarterly_kt!$B$9:FN$9),Quarterly_kt!$B51:FN51)*INDEX(Fuel_Properties!$B$3:$IV$14,MATCH("GCV_Petrol_Regular",Fuel_Properties!$B$3:$B$14,0),MATCH(YEAR(FN$9),Fuel_Properties!$B$3:$EI$3,0))/1000</f>
        <v>8.1539778345439087E-2</v>
      </c>
      <c r="FO51" s="53">
        <f>SUMPRODUCT(--(FO$9=Quarterly_kt!$B$9:FO$9),Quarterly_kt!$B51:FO51)*INDEX(Fuel_Properties!$B$3:$IV$14,MATCH("GCV_Petrol_Regular",Fuel_Properties!$B$3:$B$14,0),MATCH(YEAR(FO$9),Fuel_Properties!$B$3:$EI$3,0))/1000</f>
        <v>1.240734716328225</v>
      </c>
      <c r="FP51" s="53">
        <f>SUMPRODUCT(--(FP$9=Quarterly_kt!$B$9:FP$9),Quarterly_kt!$B51:FP51)*INDEX(Fuel_Properties!$B$3:$IV$14,MATCH("GCV_Petrol_Regular",Fuel_Properties!$B$3:$B$14,0),MATCH(YEAR(FP$9),Fuel_Properties!$B$3:$EI$3,0))/1000</f>
        <v>0.41100568672790805</v>
      </c>
      <c r="FQ51" s="53">
        <f>SUMPRODUCT(--(FQ$9=Quarterly_kt!$B$9:FQ$9),Quarterly_kt!$B51:FQ51)*INDEX(Fuel_Properties!$B$3:$IV$14,MATCH("GCV_Petrol_Regular",Fuel_Properties!$B$3:$B$14,0),MATCH(YEAR(FQ$9),Fuel_Properties!$B$3:$EI$3,0))/1000</f>
        <v>0.6527677094157468</v>
      </c>
      <c r="FR51" s="53">
        <f>SUMPRODUCT(--(FR$9=Quarterly_kt!$B$9:FR$9),Quarterly_kt!$B51:FR51)*INDEX(Fuel_Properties!$B$3:$IV$14,MATCH("GCV_Petrol_Regular",Fuel_Properties!$B$3:$B$14,0),MATCH(YEAR(FR$9),Fuel_Properties!$B$3:$EI$3,0))/1000</f>
        <v>-3.6261828100270117</v>
      </c>
      <c r="FS51" s="53">
        <f>SUMPRODUCT(--(FS$9=Quarterly_kt!$B$9:FS$9),Quarterly_kt!$B51:FS51)*INDEX(Fuel_Properties!$B$3:$IV$14,MATCH("GCV_Petrol_Regular",Fuel_Properties!$B$3:$B$14,0),MATCH(YEAR(FS$9),Fuel_Properties!$B$3:$EI$3,0))/1000</f>
        <v>3.0326563650267522</v>
      </c>
      <c r="FT51" s="53">
        <f>SUMPRODUCT(--(FT$9=Quarterly_kt!$B$9:FT$9),Quarterly_kt!$B51:FT51)*INDEX(Fuel_Properties!$B$3:$IV$14,MATCH("GCV_Petrol_Regular",Fuel_Properties!$B$3:$B$14,0),MATCH(YEAR(FT$9),Fuel_Properties!$B$3:$EI$3,0))/1000</f>
        <v>-1.1355846309503628</v>
      </c>
      <c r="FU51" s="53">
        <f>SUMPRODUCT(--(FU$9=Quarterly_kt!$B$9:FU$9),Quarterly_kt!$B51:FU51)*INDEX(Fuel_Properties!$B$3:$IV$14,MATCH("GCV_Petrol_Regular",Fuel_Properties!$B$3:$B$14,0),MATCH(YEAR(FU$9),Fuel_Properties!$B$3:$EI$3,0))/1000</f>
        <v>-1.0083565460430255</v>
      </c>
      <c r="FV51" s="53">
        <f>SUMPRODUCT(--(FV$9=Quarterly_kt!$B$9:FV$9),Quarterly_kt!$B51:FV51)*INDEX(Fuel_Properties!$B$3:$IV$14,MATCH("GCV_Petrol_Regular",Fuel_Properties!$B$3:$B$14,0),MATCH(YEAR(FV$9),Fuel_Properties!$B$3:$EI$3,0))/1000</f>
        <v>1.4209265027791507</v>
      </c>
      <c r="FW51" s="18"/>
      <c r="FX51" s="117"/>
      <c r="FY51" s="18"/>
    </row>
    <row r="52" spans="1:181" ht="17.25" x14ac:dyDescent="0.25">
      <c r="A52" s="50" t="s">
        <v>102</v>
      </c>
      <c r="B52" s="53">
        <f>SUMPRODUCT(--(B$9=Quarterly_kt!$B$9:FC$9),Quarterly_kt!$B52:FC52)*INDEX(Fuel_Properties!$B$3:$IV$14,MATCH("GCV_Petrol_Premium",Fuel_Properties!$B$3:$B$14,0),MATCH(YEAR(B$9),Fuel_Properties!$B$3:$EI$3,0))/1000</f>
        <v>2.8199787981414799</v>
      </c>
      <c r="C52" s="53">
        <f>SUMPRODUCT(--(C$9=Quarterly_kt!$B$9:FC$9),Quarterly_kt!$B52:FC52)*INDEX(Fuel_Properties!$B$3:$IV$14,MATCH("GCV_Petrol_Premium",Fuel_Properties!$B$3:$B$14,0),MATCH(YEAR(C$9),Fuel_Properties!$B$3:$EI$3,0))/1000</f>
        <v>0.45632710227966311</v>
      </c>
      <c r="D52" s="53">
        <f>SUMPRODUCT(--(D$9=Quarterly_kt!$B$9:FC$9),Quarterly_kt!$B52:FC52)*INDEX(Fuel_Properties!$B$3:$IV$14,MATCH("GCV_Petrol_Premium",Fuel_Properties!$B$3:$B$14,0),MATCH(YEAR(D$9),Fuel_Properties!$B$3:$EI$3,0))/1000</f>
        <v>-1.5505211581802369</v>
      </c>
      <c r="E52" s="53">
        <f>SUMPRODUCT(--(E$9=Quarterly_kt!$B$9:FC$9),Quarterly_kt!$B52:FC52)*INDEX(Fuel_Properties!$B$3:$IV$14,MATCH("GCV_Petrol_Premium",Fuel_Properties!$B$3:$B$14,0),MATCH(YEAR(E$9),Fuel_Properties!$B$3:$EI$3,0))/1000</f>
        <v>-3.2111837286376952</v>
      </c>
      <c r="F52" s="53">
        <f>SUMPRODUCT(--(F$9=Quarterly_kt!$B$9:FC$9),Quarterly_kt!$B52:FC52)*INDEX(Fuel_Properties!$B$3:$IV$14,MATCH("GCV_Petrol_Premium",Fuel_Properties!$B$3:$B$14,0),MATCH(YEAR(F$9),Fuel_Properties!$B$3:$EI$3,0))/1000</f>
        <v>-1.2121218148040771</v>
      </c>
      <c r="G52" s="53">
        <f>SUMPRODUCT(--(G$9=Quarterly_kt!$B$9:FC$9),Quarterly_kt!$B52:FC52)*INDEX(Fuel_Properties!$B$3:$IV$14,MATCH("GCV_Petrol_Premium",Fuel_Properties!$B$3:$B$14,0),MATCH(YEAR(G$9),Fuel_Properties!$B$3:$EI$3,0))/1000</f>
        <v>-0.36081458366394031</v>
      </c>
      <c r="H52" s="53">
        <f>SUMPRODUCT(--(H$9=Quarterly_kt!$B$9:FC$9),Quarterly_kt!$B52:FC52)*INDEX(Fuel_Properties!$B$3:$IV$14,MATCH("GCV_Petrol_Premium",Fuel_Properties!$B$3:$B$14,0),MATCH(YEAR(H$9),Fuel_Properties!$B$3:$EI$3,0))/1000</f>
        <v>-0.43211864276885986</v>
      </c>
      <c r="I52" s="53">
        <f>SUMPRODUCT(--(I$9=Quarterly_kt!$B$9:FC$9),Quarterly_kt!$B52:FC52)*INDEX(Fuel_Properties!$B$3:$IV$14,MATCH("GCV_Petrol_Premium",Fuel_Properties!$B$3:$B$14,0),MATCH(YEAR(I$9),Fuel_Properties!$B$3:$EI$3,0))/1000</f>
        <v>0.28974647445678697</v>
      </c>
      <c r="J52" s="53">
        <f>SUMPRODUCT(--(J$9=Quarterly_kt!$B$9:FC$9),Quarterly_kt!$B52:FC52)*INDEX(Fuel_Properties!$B$3:$IV$14,MATCH("GCV_Petrol_Premium",Fuel_Properties!$B$3:$B$14,0),MATCH(YEAR(J$9),Fuel_Properties!$B$3:$EI$3,0))/1000</f>
        <v>1.0974501644897461</v>
      </c>
      <c r="K52" s="53">
        <f>SUMPRODUCT(--(K$9=Quarterly_kt!$B$9:FC$9),Quarterly_kt!$B52:FC52)*INDEX(Fuel_Properties!$B$3:$IV$14,MATCH("GCV_Petrol_Premium",Fuel_Properties!$B$3:$B$14,0),MATCH(YEAR(K$9),Fuel_Properties!$B$3:$EI$3,0))/1000</f>
        <v>0.36043706382751473</v>
      </c>
      <c r="L52" s="53">
        <f>SUMPRODUCT(--(L$9=Quarterly_kt!$B$9:FC$9),Quarterly_kt!$B52:FC52)*INDEX(Fuel_Properties!$B$3:$IV$14,MATCH("GCV_Petrol_Premium",Fuel_Properties!$B$3:$B$14,0),MATCH(YEAR(L$9),Fuel_Properties!$B$3:$EI$3,0))/1000</f>
        <v>-1.9514000344848632</v>
      </c>
      <c r="M52" s="53">
        <f>SUMPRODUCT(--(M$9=Quarterly_kt!$B$9:FC$9),Quarterly_kt!$B52:FC52)*INDEX(Fuel_Properties!$B$3:$IV$14,MATCH("GCV_Petrol_Premium",Fuel_Properties!$B$3:$B$14,0),MATCH(YEAR(M$9),Fuel_Properties!$B$3:$EI$3,0))/1000</f>
        <v>1.6441932675933839</v>
      </c>
      <c r="N52" s="53">
        <f>SUMPRODUCT(--(N$9=Quarterly_kt!$B$9:FC$9),Quarterly_kt!$B52:FC52)*INDEX(Fuel_Properties!$B$3:$IV$14,MATCH("GCV_Petrol_Premium",Fuel_Properties!$B$3:$B$14,0),MATCH(YEAR(N$9),Fuel_Properties!$B$3:$EI$3,0))/1000</f>
        <v>-1.9339397420501709</v>
      </c>
      <c r="O52" s="53">
        <f>SUMPRODUCT(--(O$9=Quarterly_kt!$B$9:FC$9),Quarterly_kt!$B52:FC52)*INDEX(Fuel_Properties!$B$3:$IV$14,MATCH("GCV_Petrol_Premium",Fuel_Properties!$B$3:$B$14,0),MATCH(YEAR(O$9),Fuel_Properties!$B$3:$EI$3,0))/1000</f>
        <v>2.9707979727935792</v>
      </c>
      <c r="P52" s="53">
        <f>SUMPRODUCT(--(P$9=Quarterly_kt!$B$9:FC$9),Quarterly_kt!$B52:FC52)*INDEX(Fuel_Properties!$B$3:$IV$14,MATCH("GCV_Petrol_Premium",Fuel_Properties!$B$3:$B$14,0),MATCH(YEAR(P$9),Fuel_Properties!$B$3:$EI$3,0))/1000</f>
        <v>0.56783702396392821</v>
      </c>
      <c r="Q52" s="53">
        <f>SUMPRODUCT(--(Q$9=Quarterly_kt!$B$9:FC$9),Quarterly_kt!$B52:FC52)*INDEX(Fuel_Properties!$B$3:$IV$14,MATCH("GCV_Petrol_Premium",Fuel_Properties!$B$3:$B$14,0),MATCH(YEAR(Q$9),Fuel_Properties!$B$3:$EI$3,0))/1000</f>
        <v>-1.4792170990753173</v>
      </c>
      <c r="R52" s="53">
        <f>SUMPRODUCT(--(R$9=Quarterly_kt!$B$9:FC$9),Quarterly_kt!$B52:FC52)*INDEX(Fuel_Properties!$B$3:$IV$14,MATCH("GCV_Petrol_Premium",Fuel_Properties!$B$3:$B$14,0),MATCH(YEAR(R$9),Fuel_Properties!$B$3:$EI$3,0))/1000</f>
        <v>0.30064735973358131</v>
      </c>
      <c r="S52" s="53">
        <f>SUMPRODUCT(--(S$9=Quarterly_kt!$B$9:FC$9),Quarterly_kt!$B52:FC52)*INDEX(Fuel_Properties!$B$3:$IV$14,MATCH("GCV_Petrol_Premium",Fuel_Properties!$B$3:$B$14,0),MATCH(YEAR(S$9),Fuel_Properties!$B$3:$EI$3,0))/1000</f>
        <v>-1.3638375990676881</v>
      </c>
      <c r="T52" s="53">
        <f>SUMPRODUCT(--(T$9=Quarterly_kt!$B$9:FC$9),Quarterly_kt!$B52:FC52)*INDEX(Fuel_Properties!$B$3:$IV$14,MATCH("GCV_Petrol_Premium",Fuel_Properties!$B$3:$B$14,0),MATCH(YEAR(T$9),Fuel_Properties!$B$3:$EI$3,0))/1000</f>
        <v>1.5320226861953739</v>
      </c>
      <c r="U52" s="53">
        <f>SUMPRODUCT(--(U$9=Quarterly_kt!$B$9:FC$9),Quarterly_kt!$B52:FC52)*INDEX(Fuel_Properties!$B$3:$IV$14,MATCH("GCV_Petrol_Premium",Fuel_Properties!$B$3:$B$14,0),MATCH(YEAR(U$9),Fuel_Properties!$B$3:$EI$3,0))/1000</f>
        <v>-0.97697414669036875</v>
      </c>
      <c r="V52" s="53">
        <f>SUMPRODUCT(--(V$9=Quarterly_kt!$B$9:FC$9),Quarterly_kt!$B52:FC52)*INDEX(Fuel_Properties!$B$3:$IV$14,MATCH("GCV_Petrol_Premium",Fuel_Properties!$B$3:$B$14,0),MATCH(YEAR(V$9),Fuel_Properties!$B$3:$EI$3,0))/1000</f>
        <v>-0.32773440799713144</v>
      </c>
      <c r="W52" s="53">
        <f>SUMPRODUCT(--(W$9=Quarterly_kt!$B$9:FC$9),Quarterly_kt!$B52:FC52)*INDEX(Fuel_Properties!$B$3:$IV$14,MATCH("GCV_Petrol_Premium",Fuel_Properties!$B$3:$B$14,0),MATCH(YEAR(W$9),Fuel_Properties!$B$3:$EI$3,0))/1000</f>
        <v>0.58081426834106453</v>
      </c>
      <c r="X52" s="53">
        <f>SUMPRODUCT(--(X$9=Quarterly_kt!$B$9:FC$9),Quarterly_kt!$B52:FC52)*INDEX(Fuel_Properties!$B$3:$IV$14,MATCH("GCV_Petrol_Premium",Fuel_Properties!$B$3:$B$14,0),MATCH(YEAR(X$9),Fuel_Properties!$B$3:$EI$3,0))/1000</f>
        <v>1.415133106842041</v>
      </c>
      <c r="Y52" s="53">
        <f>SUMPRODUCT(--(Y$9=Quarterly_kt!$B$9:FC$9),Quarterly_kt!$B52:FC52)*INDEX(Fuel_Properties!$B$3:$IV$14,MATCH("GCV_Petrol_Premium",Fuel_Properties!$B$3:$B$14,0),MATCH(YEAR(Y$9),Fuel_Properties!$B$3:$EI$3,0))/1000</f>
        <v>-0.25779885829925553</v>
      </c>
      <c r="Z52" s="53">
        <f>SUMPRODUCT(--(Z$9=Quarterly_kt!$B$9:FC$9),Quarterly_kt!$B52:FC52)*INDEX(Fuel_Properties!$B$3:$IV$14,MATCH("GCV_Petrol_Premium",Fuel_Properties!$B$3:$B$14,0),MATCH(YEAR(Z$9),Fuel_Properties!$B$3:$EI$3,0))/1000</f>
        <v>2.793788359489441</v>
      </c>
      <c r="AA52" s="53">
        <f>SUMPRODUCT(--(AA$9=Quarterly_kt!$B$9:FC$9),Quarterly_kt!$B52:FC52)*INDEX(Fuel_Properties!$B$3:$IV$14,MATCH("GCV_Petrol_Premium",Fuel_Properties!$B$3:$B$14,0),MATCH(YEAR(AA$9),Fuel_Properties!$B$3:$EI$3,0))/1000</f>
        <v>-4.7564196091079713</v>
      </c>
      <c r="AB52" s="53">
        <f>SUMPRODUCT(--(AB$9=Quarterly_kt!$B$9:FC$9),Quarterly_kt!$B52:FC52)*INDEX(Fuel_Properties!$B$3:$IV$14,MATCH("GCV_Petrol_Premium",Fuel_Properties!$B$3:$B$14,0),MATCH(YEAR(AB$9),Fuel_Properties!$B$3:$EI$3,0))/1000</f>
        <v>3.2014625928497313</v>
      </c>
      <c r="AC52" s="53">
        <f>SUMPRODUCT(--(AC$9=Quarterly_kt!$B$9:FC$9),Quarterly_kt!$B52:FC52)*INDEX(Fuel_Properties!$B$3:$IV$14,MATCH("GCV_Petrol_Premium",Fuel_Properties!$B$3:$B$14,0),MATCH(YEAR(AC$9),Fuel_Properties!$B$3:$EI$3,0))/1000</f>
        <v>-1.2947986589813232</v>
      </c>
      <c r="AD52" s="53">
        <f>SUMPRODUCT(--(AD$9=Quarterly_kt!$B$9:FC$9),Quarterly_kt!$B52:FC52)*INDEX(Fuel_Properties!$B$3:$IV$14,MATCH("GCV_Petrol_Premium",Fuel_Properties!$B$3:$B$14,0),MATCH(YEAR(AD$9),Fuel_Properties!$B$3:$EI$3,0))/1000</f>
        <v>-0.85923514770507803</v>
      </c>
      <c r="AE52" s="53">
        <f>SUMPRODUCT(--(AE$9=Quarterly_kt!$B$9:FC$9),Quarterly_kt!$B52:FC52)*INDEX(Fuel_Properties!$B$3:$IV$14,MATCH("GCV_Petrol_Premium",Fuel_Properties!$B$3:$B$14,0),MATCH(YEAR(AE$9),Fuel_Properties!$B$3:$EI$3,0))/1000</f>
        <v>0.10471456462860113</v>
      </c>
      <c r="AF52" s="53">
        <f>SUMPRODUCT(--(AF$9=Quarterly_kt!$B$9:FC$9),Quarterly_kt!$B52:FC52)*INDEX(Fuel_Properties!$B$3:$IV$14,MATCH("GCV_Petrol_Premium",Fuel_Properties!$B$3:$B$14,0),MATCH(YEAR(AF$9),Fuel_Properties!$B$3:$EI$3,0))/1000</f>
        <v>-0.61823592212677003</v>
      </c>
      <c r="AG52" s="53">
        <f>SUMPRODUCT(--(AG$9=Quarterly_kt!$B$9:FC$9),Quarterly_kt!$B52:FC52)*INDEX(Fuel_Properties!$B$3:$IV$14,MATCH("GCV_Petrol_Premium",Fuel_Properties!$B$3:$B$14,0),MATCH(YEAR(AG$9),Fuel_Properties!$B$3:$EI$3,0))/1000</f>
        <v>0.67056960945129385</v>
      </c>
      <c r="AH52" s="53">
        <f>SUMPRODUCT(--(AH$9=Quarterly_kt!$B$9:FC$9),Quarterly_kt!$B52:FC52)*INDEX(Fuel_Properties!$B$3:$IV$14,MATCH("GCV_Petrol_Premium",Fuel_Properties!$B$3:$B$14,0),MATCH(YEAR(AH$9),Fuel_Properties!$B$3:$EI$3,0))/1000</f>
        <v>-0.77674706344604472</v>
      </c>
      <c r="AI52" s="53">
        <f>SUMPRODUCT(--(AI$9=Quarterly_kt!$B$9:FC$9),Quarterly_kt!$B52:FC52)*INDEX(Fuel_Properties!$B$3:$IV$14,MATCH("GCV_Petrol_Premium",Fuel_Properties!$B$3:$B$14,0),MATCH(YEAR(AI$9),Fuel_Properties!$B$3:$EI$3,0))/1000</f>
        <v>1.3373168305587773</v>
      </c>
      <c r="AJ52" s="53">
        <f>SUMPRODUCT(--(AJ$9=Quarterly_kt!$B$9:FC$9),Quarterly_kt!$B52:FC52)*INDEX(Fuel_Properties!$B$3:$IV$14,MATCH("GCV_Petrol_Premium",Fuel_Properties!$B$3:$B$14,0),MATCH(YEAR(AJ$9),Fuel_Properties!$B$3:$EI$3,0))/1000</f>
        <v>2.2048102246856689</v>
      </c>
      <c r="AK52" s="53">
        <f>SUMPRODUCT(--(AK$9=Quarterly_kt!$B$9:FC$9),Quarterly_kt!$B52:FC52)*INDEX(Fuel_Properties!$B$3:$IV$14,MATCH("GCV_Petrol_Premium",Fuel_Properties!$B$3:$B$14,0),MATCH(YEAR(AK$9),Fuel_Properties!$B$3:$EI$3,0))/1000</f>
        <v>-8.2212494778442373</v>
      </c>
      <c r="AL52" s="53">
        <f>SUMPRODUCT(--(AL$9=Quarterly_kt!$B$9:FC$9),Quarterly_kt!$B52:FC52)*INDEX(Fuel_Properties!$B$3:$IV$14,MATCH("GCV_Petrol_Premium",Fuel_Properties!$B$3:$B$14,0),MATCH(YEAR(AL$9),Fuel_Properties!$B$3:$EI$3,0))/1000</f>
        <v>6.1319603231048587</v>
      </c>
      <c r="AM52" s="53">
        <f>SUMPRODUCT(--(AM$9=Quarterly_kt!$B$9:FC$9),Quarterly_kt!$B52:FC52)*INDEX(Fuel_Properties!$B$3:$IV$14,MATCH("GCV_Petrol_Premium",Fuel_Properties!$B$3:$B$14,0),MATCH(YEAR(AM$9),Fuel_Properties!$B$3:$EI$3,0))/1000</f>
        <v>0.59879365055084255</v>
      </c>
      <c r="AN52" s="53">
        <f>SUMPRODUCT(--(AN$9=Quarterly_kt!$B$9:FC$9),Quarterly_kt!$B52:FC52)*INDEX(Fuel_Properties!$B$3:$IV$14,MATCH("GCV_Petrol_Premium",Fuel_Properties!$B$3:$B$14,0),MATCH(YEAR(AN$9),Fuel_Properties!$B$3:$EI$3,0))/1000</f>
        <v>-5.1014727396011361</v>
      </c>
      <c r="AO52" s="53">
        <f>SUMPRODUCT(--(AO$9=Quarterly_kt!$B$9:FC$9),Quarterly_kt!$B52:FC52)*INDEX(Fuel_Properties!$B$3:$IV$14,MATCH("GCV_Petrol_Premium",Fuel_Properties!$B$3:$B$14,0),MATCH(YEAR(AO$9),Fuel_Properties!$B$3:$EI$3,0))/1000</f>
        <v>2.5490139355468751</v>
      </c>
      <c r="AP52" s="53">
        <f>SUMPRODUCT(--(AP$9=Quarterly_kt!$B$9:FC$9),Quarterly_kt!$B52:FC52)*INDEX(Fuel_Properties!$B$3:$IV$14,MATCH("GCV_Petrol_Premium",Fuel_Properties!$B$3:$B$14,0),MATCH(YEAR(AP$9),Fuel_Properties!$B$3:$EI$3,0))/1000</f>
        <v>1.2440694309616089</v>
      </c>
      <c r="AQ52" s="53">
        <f>SUMPRODUCT(--(AQ$9=Quarterly_kt!$B$9:FC$9),Quarterly_kt!$B52:FC52)*INDEX(Fuel_Properties!$B$3:$IV$14,MATCH("GCV_Petrol_Premium",Fuel_Properties!$B$3:$B$14,0),MATCH(YEAR(AQ$9),Fuel_Properties!$B$3:$EI$3,0))/1000</f>
        <v>-4.3654978184890751</v>
      </c>
      <c r="AR52" s="53">
        <f>SUMPRODUCT(--(AR$9=Quarterly_kt!$B$9:FC$9),Quarterly_kt!$B52:FC52)*INDEX(Fuel_Properties!$B$3:$IV$14,MATCH("GCV_Petrol_Premium",Fuel_Properties!$B$3:$B$14,0),MATCH(YEAR(AR$9),Fuel_Properties!$B$3:$EI$3,0))/1000</f>
        <v>5.4772937367630004</v>
      </c>
      <c r="AS52" s="53">
        <f>SUMPRODUCT(--(AS$9=Quarterly_kt!$B$9:FC$9),Quarterly_kt!$B52:FC52)*INDEX(Fuel_Properties!$B$3:$IV$14,MATCH("GCV_Petrol_Premium",Fuel_Properties!$B$3:$B$14,0),MATCH(YEAR(AS$9),Fuel_Properties!$B$3:$EI$3,0))/1000</f>
        <v>-1.1282652211380007</v>
      </c>
      <c r="AT52" s="53">
        <f>SUMPRODUCT(--(AT$9=Quarterly_kt!$B$9:FC$9),Quarterly_kt!$B52:FC52)*INDEX(Fuel_Properties!$B$3:$IV$14,MATCH("GCV_Petrol_Premium",Fuel_Properties!$B$3:$B$14,0),MATCH(YEAR(AT$9),Fuel_Properties!$B$3:$EI$3,0))/1000</f>
        <v>-2.4067361471939086</v>
      </c>
      <c r="AU52" s="53">
        <f>SUMPRODUCT(--(AU$9=Quarterly_kt!$B$9:FC$9),Quarterly_kt!$B52:FC52)*INDEX(Fuel_Properties!$B$3:$IV$14,MATCH("GCV_Petrol_Premium",Fuel_Properties!$B$3:$B$14,0),MATCH(YEAR(AU$9),Fuel_Properties!$B$3:$EI$3,0))/1000</f>
        <v>3.0827797942733763</v>
      </c>
      <c r="AV52" s="53">
        <f>SUMPRODUCT(--(AV$9=Quarterly_kt!$B$9:FC$9),Quarterly_kt!$B52:FC52)*INDEX(Fuel_Properties!$B$3:$IV$14,MATCH("GCV_Petrol_Premium",Fuel_Properties!$B$3:$B$14,0),MATCH(YEAR(AV$9),Fuel_Properties!$B$3:$EI$3,0))/1000</f>
        <v>-1.3091916027450563</v>
      </c>
      <c r="AW52" s="53">
        <f>SUMPRODUCT(--(AW$9=Quarterly_kt!$B$9:FC$9),Quarterly_kt!$B52:FC52)*INDEX(Fuel_Properties!$B$3:$IV$14,MATCH("GCV_Petrol_Premium",Fuel_Properties!$B$3:$B$14,0),MATCH(YEAR(AW$9),Fuel_Properties!$B$3:$EI$3,0))/1000</f>
        <v>-1.6106411921310426</v>
      </c>
      <c r="AX52" s="53">
        <f>SUMPRODUCT(--(AX$9=Quarterly_kt!$B$9:FC$9),Quarterly_kt!$B52:FC52)*INDEX(Fuel_Properties!$B$3:$IV$14,MATCH("GCV_Petrol_Premium",Fuel_Properties!$B$3:$B$14,0),MATCH(YEAR(AX$9),Fuel_Properties!$B$3:$EI$3,0))/1000</f>
        <v>-9.7541687736511409E-2</v>
      </c>
      <c r="AY52" s="53">
        <f>SUMPRODUCT(--(AY$9=Quarterly_kt!$B$9:FC$9),Quarterly_kt!$B52:FC52)*INDEX(Fuel_Properties!$B$3:$IV$14,MATCH("GCV_Petrol_Premium",Fuel_Properties!$B$3:$B$14,0),MATCH(YEAR(AY$9),Fuel_Properties!$B$3:$EI$3,0))/1000</f>
        <v>-0.22920173069000258</v>
      </c>
      <c r="AZ52" s="53">
        <f>SUMPRODUCT(--(AZ$9=Quarterly_kt!$B$9:FC$9),Quarterly_kt!$B52:FC52)*INDEX(Fuel_Properties!$B$3:$IV$14,MATCH("GCV_Petrol_Premium",Fuel_Properties!$B$3:$B$14,0),MATCH(YEAR(AZ$9),Fuel_Properties!$B$3:$EI$3,0))/1000</f>
        <v>-0.12495906585693357</v>
      </c>
      <c r="BA52" s="53">
        <f>SUMPRODUCT(--(BA$9=Quarterly_kt!$B$9:FC$9),Quarterly_kt!$B52:FC52)*INDEX(Fuel_Properties!$B$3:$IV$14,MATCH("GCV_Petrol_Premium",Fuel_Properties!$B$3:$B$14,0),MATCH(YEAR(BA$9),Fuel_Properties!$B$3:$EI$3,0))/1000</f>
        <v>-2.0505933715057374</v>
      </c>
      <c r="BB52" s="53">
        <f>SUMPRODUCT(--(BB$9=Quarterly_kt!$B$9:FC$9),Quarterly_kt!$B52:FC52)*INDEX(Fuel_Properties!$B$3:$IV$14,MATCH("GCV_Petrol_Premium",Fuel_Properties!$B$3:$B$14,0),MATCH(YEAR(BB$9),Fuel_Properties!$B$3:$EI$3,0))/1000</f>
        <v>3.5890810848999033</v>
      </c>
      <c r="BC52" s="53">
        <f>SUMPRODUCT(--(BC$9=Quarterly_kt!$B$9:FC$9),Quarterly_kt!$B52:FC52)*INDEX(Fuel_Properties!$B$3:$IV$14,MATCH("GCV_Petrol_Premium",Fuel_Properties!$B$3:$B$14,0),MATCH(YEAR(BC$9),Fuel_Properties!$B$3:$EI$3,0))/1000</f>
        <v>-2.1570539653778078</v>
      </c>
      <c r="BD52" s="53">
        <f>SUMPRODUCT(--(BD$9=Quarterly_kt!$B$9:FC$9),Quarterly_kt!$B52:FC52)*INDEX(Fuel_Properties!$B$3:$IV$14,MATCH("GCV_Petrol_Premium",Fuel_Properties!$B$3:$B$14,0),MATCH(YEAR(BD$9),Fuel_Properties!$B$3:$EI$3,0))/1000</f>
        <v>-0.69100287059783927</v>
      </c>
      <c r="BE52" s="53">
        <f>SUMPRODUCT(--(BE$9=Quarterly_kt!$B$9:FC$9),Quarterly_kt!$B52:FC52)*INDEX(Fuel_Properties!$B$3:$IV$14,MATCH("GCV_Petrol_Premium",Fuel_Properties!$B$3:$B$14,0),MATCH(YEAR(BE$9),Fuel_Properties!$B$3:$EI$3,0))/1000</f>
        <v>0.80534419105529764</v>
      </c>
      <c r="BF52" s="53">
        <f>SUMPRODUCT(--(BF$9=Quarterly_kt!$B$9:FC$9),Quarterly_kt!$B52:FC52)*INDEX(Fuel_Properties!$B$3:$IV$14,MATCH("GCV_Petrol_Premium",Fuel_Properties!$B$3:$B$14,0),MATCH(YEAR(BF$9),Fuel_Properties!$B$3:$EI$3,0))/1000</f>
        <v>-1.2578960949707032</v>
      </c>
      <c r="BG52" s="53">
        <f>SUMPRODUCT(--(BG$9=Quarterly_kt!$B$9:FC$9),Quarterly_kt!$B52:FC52)*INDEX(Fuel_Properties!$B$3:$IV$14,MATCH("GCV_Petrol_Premium",Fuel_Properties!$B$3:$B$14,0),MATCH(YEAR(BG$9),Fuel_Properties!$B$3:$EI$3,0))/1000</f>
        <v>2.3043810815429686</v>
      </c>
      <c r="BH52" s="53">
        <f>SUMPRODUCT(--(BH$9=Quarterly_kt!$B$9:FC$9),Quarterly_kt!$B52:FC52)*INDEX(Fuel_Properties!$B$3:$IV$14,MATCH("GCV_Petrol_Premium",Fuel_Properties!$B$3:$B$14,0),MATCH(YEAR(BH$9),Fuel_Properties!$B$3:$EI$3,0))/1000</f>
        <v>0.58048393848419189</v>
      </c>
      <c r="BI52" s="53">
        <f>SUMPRODUCT(--(BI$9=Quarterly_kt!$B$9:FC$9),Quarterly_kt!$B52:FC52)*INDEX(Fuel_Properties!$B$3:$IV$14,MATCH("GCV_Petrol_Premium",Fuel_Properties!$B$3:$B$14,0),MATCH(YEAR(BI$9),Fuel_Properties!$B$3:$EI$3,0))/1000</f>
        <v>-3.1114241118621826</v>
      </c>
      <c r="BJ52" s="53">
        <f>SUMPRODUCT(--(BJ$9=Quarterly_kt!$B$9:FC$9),Quarterly_kt!$B52:FC52)*INDEX(Fuel_Properties!$B$3:$IV$14,MATCH("GCV_Petrol_Premium",Fuel_Properties!$B$3:$B$14,0),MATCH(YEAR(BJ$9),Fuel_Properties!$B$3:$EI$3,0))/1000</f>
        <v>0.78986587776184047</v>
      </c>
      <c r="BK52" s="53">
        <f>SUMPRODUCT(--(BK$9=Quarterly_kt!$B$9:FC$9),Quarterly_kt!$B52:FC52)*INDEX(Fuel_Properties!$B$3:$IV$14,MATCH("GCV_Petrol_Premium",Fuel_Properties!$B$3:$B$14,0),MATCH(YEAR(BK$9),Fuel_Properties!$B$3:$EI$3,0))/1000</f>
        <v>-2.0540854299926758</v>
      </c>
      <c r="BL52" s="53">
        <f>SUMPRODUCT(--(BL$9=Quarterly_kt!$B$9:FC$9),Quarterly_kt!$B52:FC52)*INDEX(Fuel_Properties!$B$3:$IV$14,MATCH("GCV_Petrol_Premium",Fuel_Properties!$B$3:$B$14,0),MATCH(YEAR(BL$9),Fuel_Properties!$B$3:$EI$3,0))/1000</f>
        <v>1.0591790910720824</v>
      </c>
      <c r="BM52" s="53">
        <f>SUMPRODUCT(--(BM$9=Quarterly_kt!$B$9:FC$9),Quarterly_kt!$B52:FC52)*INDEX(Fuel_Properties!$B$3:$IV$14,MATCH("GCV_Petrol_Premium",Fuel_Properties!$B$3:$B$14,0),MATCH(YEAR(BM$9),Fuel_Properties!$B$3:$EI$3,0))/1000</f>
        <v>0.28266797752380352</v>
      </c>
      <c r="BN52" s="53">
        <f>SUMPRODUCT(--(BN$9=Quarterly_kt!$B$9:FC$9),Quarterly_kt!$B52:FC52)*INDEX(Fuel_Properties!$B$3:$IV$14,MATCH("GCV_Petrol_Premium",Fuel_Properties!$B$3:$B$14,0),MATCH(YEAR(BN$9),Fuel_Properties!$B$3:$EI$3,0))/1000</f>
        <v>0.24295390215677659</v>
      </c>
      <c r="BO52" s="53">
        <f>SUMPRODUCT(--(BO$9=Quarterly_kt!$B$9:FC$9),Quarterly_kt!$B52:FC52)*INDEX(Fuel_Properties!$B$3:$IV$14,MATCH("GCV_Petrol_Premium",Fuel_Properties!$B$3:$B$14,0),MATCH(YEAR(BO$9),Fuel_Properties!$B$3:$EI$3,0))/1000</f>
        <v>2.1404319087543349</v>
      </c>
      <c r="BP52" s="53">
        <f>SUMPRODUCT(--(BP$9=Quarterly_kt!$B$9:FC$9),Quarterly_kt!$B52:FC52)*INDEX(Fuel_Properties!$B$3:$IV$14,MATCH("GCV_Petrol_Premium",Fuel_Properties!$B$3:$B$14,0),MATCH(YEAR(BP$9),Fuel_Properties!$B$3:$EI$3,0))/1000</f>
        <v>-2.0297019949578186</v>
      </c>
      <c r="BQ52" s="53">
        <f>SUMPRODUCT(--(BQ$9=Quarterly_kt!$B$9:FC$9),Quarterly_kt!$B52:FC52)*INDEX(Fuel_Properties!$B$3:$IV$14,MATCH("GCV_Petrol_Premium",Fuel_Properties!$B$3:$B$14,0),MATCH(YEAR(BQ$9),Fuel_Properties!$B$3:$EI$3,0))/1000</f>
        <v>1.2024871824617438</v>
      </c>
      <c r="BR52" s="53">
        <f>SUMPRODUCT(--(BR$9=Quarterly_kt!$B$9:FC$9),Quarterly_kt!$B52:FC52)*INDEX(Fuel_Properties!$B$3:$IV$14,MATCH("GCV_Petrol_Premium",Fuel_Properties!$B$3:$B$14,0),MATCH(YEAR(BR$9),Fuel_Properties!$B$3:$EI$3,0))/1000</f>
        <v>-0.57456472497395994</v>
      </c>
      <c r="BS52" s="53">
        <f>SUMPRODUCT(--(BS$9=Quarterly_kt!$B$9:FC$9),Quarterly_kt!$B52:FC52)*INDEX(Fuel_Properties!$B$3:$IV$14,MATCH("GCV_Petrol_Premium",Fuel_Properties!$B$3:$B$14,0),MATCH(YEAR(BS$9),Fuel_Properties!$B$3:$EI$3,0))/1000</f>
        <v>-0.42177202019640209</v>
      </c>
      <c r="BT52" s="53">
        <f>SUMPRODUCT(--(BT$9=Quarterly_kt!$B$9:FC$9),Quarterly_kt!$B52:FC52)*INDEX(Fuel_Properties!$B$3:$IV$14,MATCH("GCV_Petrol_Premium",Fuel_Properties!$B$3:$B$14,0),MATCH(YEAR(BT$9),Fuel_Properties!$B$3:$EI$3,0))/1000</f>
        <v>3.2204871735609406</v>
      </c>
      <c r="BU52" s="53">
        <f>SUMPRODUCT(--(BU$9=Quarterly_kt!$B$9:FC$9),Quarterly_kt!$B52:FC52)*INDEX(Fuel_Properties!$B$3:$IV$14,MATCH("GCV_Petrol_Premium",Fuel_Properties!$B$3:$B$14,0),MATCH(YEAR(BU$9),Fuel_Properties!$B$3:$EI$3,0))/1000</f>
        <v>-2.1356070795583841</v>
      </c>
      <c r="BV52" s="53">
        <f>SUMPRODUCT(--(BV$9=Quarterly_kt!$B$9:FC$9),Quarterly_kt!$B52:FC52)*INDEX(Fuel_Properties!$B$3:$IV$14,MATCH("GCV_Petrol_Premium",Fuel_Properties!$B$3:$B$14,0),MATCH(YEAR(BV$9),Fuel_Properties!$B$3:$EI$3,0))/1000</f>
        <v>-0.40719169760065382</v>
      </c>
      <c r="BW52" s="53">
        <f>SUMPRODUCT(--(BW$9=Quarterly_kt!$B$9:FC$9),Quarterly_kt!$B52:FC52)*INDEX(Fuel_Properties!$B$3:$IV$14,MATCH("GCV_Petrol_Premium",Fuel_Properties!$B$3:$B$14,0),MATCH(YEAR(BW$9),Fuel_Properties!$B$3:$EI$3,0))/1000</f>
        <v>-0.77848108007280592</v>
      </c>
      <c r="BX52" s="53">
        <f>SUMPRODUCT(--(BX$9=Quarterly_kt!$B$9:FC$9),Quarterly_kt!$B52:FC52)*INDEX(Fuel_Properties!$B$3:$IV$14,MATCH("GCV_Petrol_Premium",Fuel_Properties!$B$3:$B$14,0),MATCH(YEAR(BX$9),Fuel_Properties!$B$3:$EI$3,0))/1000</f>
        <v>0.23027490163234726</v>
      </c>
      <c r="BY52" s="53">
        <f>SUMPRODUCT(--(BY$9=Quarterly_kt!$B$9:FC$9),Quarterly_kt!$B52:FC52)*INDEX(Fuel_Properties!$B$3:$IV$14,MATCH("GCV_Petrol_Premium",Fuel_Properties!$B$3:$B$14,0),MATCH(YEAR(BY$9),Fuel_Properties!$B$3:$EI$3,0))/1000</f>
        <v>-1.7610061981623917</v>
      </c>
      <c r="BZ52" s="53">
        <f>SUMPRODUCT(--(BZ$9=Quarterly_kt!$B$9:FC$9),Quarterly_kt!$B52:FC52)*INDEX(Fuel_Properties!$B$3:$IV$14,MATCH("GCV_Petrol_Premium",Fuel_Properties!$B$3:$B$14,0),MATCH(YEAR(BZ$9),Fuel_Properties!$B$3:$EI$3,0))/1000</f>
        <v>0.36604292264933797</v>
      </c>
      <c r="CA52" s="53">
        <f>SUMPRODUCT(--(CA$9=Quarterly_kt!$B$9:FC$9),Quarterly_kt!$B52:FC52)*INDEX(Fuel_Properties!$B$3:$IV$14,MATCH("GCV_Petrol_Premium",Fuel_Properties!$B$3:$B$14,0),MATCH(YEAR(CA$9),Fuel_Properties!$B$3:$EI$3,0))/1000</f>
        <v>0.73858364865931503</v>
      </c>
      <c r="CB52" s="53">
        <f>SUMPRODUCT(--(CB$9=Quarterly_kt!$B$9:FC$9),Quarterly_kt!$B52:FC52)*INDEX(Fuel_Properties!$B$3:$IV$14,MATCH("GCV_Petrol_Premium",Fuel_Properties!$B$3:$B$14,0),MATCH(YEAR(CB$9),Fuel_Properties!$B$3:$EI$3,0))/1000</f>
        <v>1.0575410397098188</v>
      </c>
      <c r="CC52" s="53">
        <f>SUMPRODUCT(--(CC$9=Quarterly_kt!$B$9:FC$9),Quarterly_kt!$B52:FC52)*INDEX(Fuel_Properties!$B$3:$IV$14,MATCH("GCV_Petrol_Premium",Fuel_Properties!$B$3:$B$14,0),MATCH(YEAR(CC$9),Fuel_Properties!$B$3:$EI$3,0))/1000</f>
        <v>-2.2104302809072767</v>
      </c>
      <c r="CD52" s="53">
        <f>SUMPRODUCT(--(CD$9=Quarterly_kt!$B$9:FC$9),Quarterly_kt!$B52:FC52)*INDEX(Fuel_Properties!$B$3:$IV$14,MATCH("GCV_Petrol_Premium",Fuel_Properties!$B$3:$B$14,0),MATCH(YEAR(CD$9),Fuel_Properties!$B$3:$EI$3,0))/1000</f>
        <v>-0.31017394679687926</v>
      </c>
      <c r="CE52" s="53">
        <f>SUMPRODUCT(--(CE$9=Quarterly_kt!$B$9:FC$9),Quarterly_kt!$B52:FC52)*INDEX(Fuel_Properties!$B$3:$IV$14,MATCH("GCV_Petrol_Premium",Fuel_Properties!$B$3:$B$14,0),MATCH(YEAR(CE$9),Fuel_Properties!$B$3:$EI$3,0))/1000</f>
        <v>2.2870912660170788</v>
      </c>
      <c r="CF52" s="53">
        <f>SUMPRODUCT(--(CF$9=Quarterly_kt!$B$9:FC$9),Quarterly_kt!$B52:FC52)*INDEX(Fuel_Properties!$B$3:$IV$14,MATCH("GCV_Petrol_Premium",Fuel_Properties!$B$3:$B$14,0),MATCH(YEAR(CF$9),Fuel_Properties!$B$3:$EI$3,0))/1000</f>
        <v>0.33645747941839149</v>
      </c>
      <c r="CG52" s="53">
        <f>SUMPRODUCT(--(CG$9=Quarterly_kt!$B$9:FC$9),Quarterly_kt!$B52:FC52)*INDEX(Fuel_Properties!$B$3:$IV$14,MATCH("GCV_Petrol_Premium",Fuel_Properties!$B$3:$B$14,0),MATCH(YEAR(CG$9),Fuel_Properties!$B$3:$EI$3,0))/1000</f>
        <v>-0.9485152265222101</v>
      </c>
      <c r="CH52" s="53">
        <f>SUMPRODUCT(--(CH$9=Quarterly_kt!$B$9:FC$9),Quarterly_kt!$B52:FC52)*INDEX(Fuel_Properties!$B$3:$IV$14,MATCH("GCV_Petrol_Premium",Fuel_Properties!$B$3:$B$14,0),MATCH(YEAR(CH$9),Fuel_Properties!$B$3:$EI$3,0))/1000</f>
        <v>0.61244826268572827</v>
      </c>
      <c r="CI52" s="53">
        <f>SUMPRODUCT(--(CI$9=Quarterly_kt!$B$9:FC$9),Quarterly_kt!$B52:FC52)*INDEX(Fuel_Properties!$B$3:$IV$14,MATCH("GCV_Petrol_Premium",Fuel_Properties!$B$3:$B$14,0),MATCH(YEAR(CI$9),Fuel_Properties!$B$3:$EI$3,0))/1000</f>
        <v>-0.88092389213234623</v>
      </c>
      <c r="CJ52" s="53">
        <f>SUMPRODUCT(--(CJ$9=Quarterly_kt!$B$9:FC$9),Quarterly_kt!$B52:FC52)*INDEX(Fuel_Properties!$B$3:$IV$14,MATCH("GCV_Petrol_Premium",Fuel_Properties!$B$3:$B$14,0),MATCH(YEAR(CJ$9),Fuel_Properties!$B$3:$EI$3,0))/1000</f>
        <v>1.9234320822819151</v>
      </c>
      <c r="CK52" s="53">
        <f>SUMPRODUCT(--(CK$9=Quarterly_kt!$B$9:FC$9),Quarterly_kt!$B52:FC52)*INDEX(Fuel_Properties!$B$3:$IV$14,MATCH("GCV_Petrol_Premium",Fuel_Properties!$B$3:$B$14,0),MATCH(YEAR(CK$9),Fuel_Properties!$B$3:$EI$3,0))/1000</f>
        <v>-0.58100686709134863</v>
      </c>
      <c r="CL52" s="53">
        <f>SUMPRODUCT(--(CL$9=Quarterly_kt!$B$9:FC$9),Quarterly_kt!$B52:FC52)*INDEX(Fuel_Properties!$B$3:$IV$14,MATCH("GCV_Petrol_Premium",Fuel_Properties!$B$3:$B$14,0),MATCH(YEAR(CL$9),Fuel_Properties!$B$3:$EI$3,0))/1000</f>
        <v>8.3759024222169334</v>
      </c>
      <c r="CM52" s="53">
        <f>SUMPRODUCT(--(CM$9=Quarterly_kt!$B$9:FC$9),Quarterly_kt!$B52:FC52)*INDEX(Fuel_Properties!$B$3:$IV$14,MATCH("GCV_Petrol_Premium",Fuel_Properties!$B$3:$B$14,0),MATCH(YEAR(CM$9),Fuel_Properties!$B$3:$EI$3,0))/1000</f>
        <v>2.0302665738622916</v>
      </c>
      <c r="CN52" s="53">
        <f>SUMPRODUCT(--(CN$9=Quarterly_kt!$B$9:FC$9),Quarterly_kt!$B52:FC52)*INDEX(Fuel_Properties!$B$3:$IV$14,MATCH("GCV_Petrol_Premium",Fuel_Properties!$B$3:$B$14,0),MATCH(YEAR(CN$9),Fuel_Properties!$B$3:$EI$3,0))/1000</f>
        <v>3.1345262150861131</v>
      </c>
      <c r="CO52" s="53">
        <f>SUMPRODUCT(--(CO$9=Quarterly_kt!$B$9:FC$9),Quarterly_kt!$B52:FC52)*INDEX(Fuel_Properties!$B$3:$IV$14,MATCH("GCV_Petrol_Premium",Fuel_Properties!$B$3:$B$14,0),MATCH(YEAR(CO$9),Fuel_Properties!$B$3:$EI$3,0))/1000</f>
        <v>-0.90427996525779508</v>
      </c>
      <c r="CP52" s="53">
        <f>SUMPRODUCT(--(CP$9=Quarterly_kt!$B$9:FC$9),Quarterly_kt!$B52:FC52)*INDEX(Fuel_Properties!$B$3:$IV$14,MATCH("GCV_Petrol_Premium",Fuel_Properties!$B$3:$B$14,0),MATCH(YEAR(CP$9),Fuel_Properties!$B$3:$EI$3,0))/1000</f>
        <v>-1.5669767197088365</v>
      </c>
      <c r="CQ52" s="53">
        <f>SUMPRODUCT(--(CQ$9=Quarterly_kt!$B$9:FC$9),Quarterly_kt!$B52:FC52)*INDEX(Fuel_Properties!$B$3:$IV$14,MATCH("GCV_Petrol_Premium",Fuel_Properties!$B$3:$B$14,0),MATCH(YEAR(CQ$9),Fuel_Properties!$B$3:$EI$3,0))/1000</f>
        <v>2.5366233404366656</v>
      </c>
      <c r="CR52" s="53">
        <f>SUMPRODUCT(--(CR$9=Quarterly_kt!$B$9:FC$9),Quarterly_kt!$B52:FC52)*INDEX(Fuel_Properties!$B$3:$IV$14,MATCH("GCV_Petrol_Premium",Fuel_Properties!$B$3:$B$14,0),MATCH(YEAR(CR$9),Fuel_Properties!$B$3:$EI$3,0))/1000</f>
        <v>-1.8628496299197916</v>
      </c>
      <c r="CS52" s="53">
        <f>SUMPRODUCT(--(CS$9=Quarterly_kt!$B$9:FC$9),Quarterly_kt!$B52:FC52)*INDEX(Fuel_Properties!$B$3:$IV$14,MATCH("GCV_Petrol_Premium",Fuel_Properties!$B$3:$B$14,0),MATCH(YEAR(CS$9),Fuel_Properties!$B$3:$EI$3,0))/1000</f>
        <v>-1.4581067511617443</v>
      </c>
      <c r="CT52" s="53">
        <f>SUMPRODUCT(--(CT$9=Quarterly_kt!$B$9:FC$9),Quarterly_kt!$B52:FC52)*INDEX(Fuel_Properties!$B$3:$IV$14,MATCH("GCV_Petrol_Premium",Fuel_Properties!$B$3:$B$14,0),MATCH(YEAR(CT$9),Fuel_Properties!$B$3:$EI$3,0))/1000</f>
        <v>1.5753966819390721</v>
      </c>
      <c r="CU52" s="53">
        <f>SUMPRODUCT(--(CU$9=Quarterly_kt!$B$9:FC$9),Quarterly_kt!$B52:FC52)*INDEX(Fuel_Properties!$B$3:$IV$14,MATCH("GCV_Petrol_Premium",Fuel_Properties!$B$3:$B$14,0),MATCH(YEAR(CU$9),Fuel_Properties!$B$3:$EI$3,0))/1000</f>
        <v>-0.52536666134307464</v>
      </c>
      <c r="CV52" s="53">
        <f>SUMPRODUCT(--(CV$9=Quarterly_kt!$B$9:FC$9),Quarterly_kt!$B52:FC52)*INDEX(Fuel_Properties!$B$3:$IV$14,MATCH("GCV_Petrol_Premium",Fuel_Properties!$B$3:$B$14,0),MATCH(YEAR(CV$9),Fuel_Properties!$B$3:$EI$3,0))/1000</f>
        <v>-0.80565598767140101</v>
      </c>
      <c r="CW52" s="53">
        <f>SUMPRODUCT(--(CW$9=Quarterly_kt!$B$9:FC$9),Quarterly_kt!$B52:FC52)*INDEX(Fuel_Properties!$B$3:$IV$14,MATCH("GCV_Petrol_Premium",Fuel_Properties!$B$3:$B$14,0),MATCH(YEAR(CW$9),Fuel_Properties!$B$3:$EI$3,0))/1000</f>
        <v>-0.70231746722515975</v>
      </c>
      <c r="CX52" s="53">
        <f>SUMPRODUCT(--(CX$9=Quarterly_kt!$B$9:FC$9),Quarterly_kt!$B52:FC52)*INDEX(Fuel_Properties!$B$3:$IV$14,MATCH("GCV_Petrol_Premium",Fuel_Properties!$B$3:$B$14,0),MATCH(YEAR(CX$9),Fuel_Properties!$B$3:$EI$3,0))/1000</f>
        <v>2.1344428786064804</v>
      </c>
      <c r="CY52" s="53">
        <f>SUMPRODUCT(--(CY$9=Quarterly_kt!$B$9:FC$9),Quarterly_kt!$B52:FC52)*INDEX(Fuel_Properties!$B$3:$IV$14,MATCH("GCV_Petrol_Premium",Fuel_Properties!$B$3:$B$14,0),MATCH(YEAR(CY$9),Fuel_Properties!$B$3:$EI$3,0))/1000</f>
        <v>1.9788225460790005</v>
      </c>
      <c r="CZ52" s="53">
        <f>SUMPRODUCT(--(CZ$9=Quarterly_kt!$B$9:FC$9),Quarterly_kt!$B52:FC52)*INDEX(Fuel_Properties!$B$3:$IV$14,MATCH("GCV_Petrol_Premium",Fuel_Properties!$B$3:$B$14,0),MATCH(YEAR(CZ$9),Fuel_Properties!$B$3:$EI$3,0))/1000</f>
        <v>-1.2365646983499508</v>
      </c>
      <c r="DA52" s="53">
        <f>SUMPRODUCT(--(DA$9=Quarterly_kt!$B$9:FC$9),Quarterly_kt!$B52:FC52)*INDEX(Fuel_Properties!$B$3:$IV$14,MATCH("GCV_Petrol_Premium",Fuel_Properties!$B$3:$B$14,0),MATCH(YEAR(DA$9),Fuel_Properties!$B$3:$EI$3,0))/1000</f>
        <v>-1.3081584961904495</v>
      </c>
      <c r="DB52" s="53">
        <f>SUMPRODUCT(--(DB$9=Quarterly_kt!$B$9:FC$9),Quarterly_kt!$B52:FC52)*INDEX(Fuel_Properties!$B$3:$IV$14,MATCH("GCV_Petrol_Premium",Fuel_Properties!$B$3:$B$14,0),MATCH(YEAR(DB$9),Fuel_Properties!$B$3:$EI$3,0))/1000</f>
        <v>0.49147205056833082</v>
      </c>
      <c r="DC52" s="53">
        <f>SUMPRODUCT(--(DC$9=Quarterly_kt!$B$9:FC$9),Quarterly_kt!$B52:FC52)*INDEX(Fuel_Properties!$B$3:$IV$14,MATCH("GCV_Petrol_Premium",Fuel_Properties!$B$3:$B$14,0),MATCH(YEAR(DC$9),Fuel_Properties!$B$3:$EI$3,0))/1000</f>
        <v>-0.45169269589791528</v>
      </c>
      <c r="DD52" s="53">
        <f>SUMPRODUCT(--(DD$9=Quarterly_kt!$B$9:FC$9),Quarterly_kt!$B52:FC52)*INDEX(Fuel_Properties!$B$3:$IV$14,MATCH("GCV_Petrol_Premium",Fuel_Properties!$B$3:$B$14,0),MATCH(YEAR(DD$9),Fuel_Properties!$B$3:$EI$3,0))/1000</f>
        <v>0.96408643536129945</v>
      </c>
      <c r="DE52" s="53">
        <f>SUMPRODUCT(--(DE$9=Quarterly_kt!$B$9:FC$9),Quarterly_kt!$B52:FC52)*INDEX(Fuel_Properties!$B$3:$IV$14,MATCH("GCV_Petrol_Premium",Fuel_Properties!$B$3:$B$14,0),MATCH(YEAR(DE$9),Fuel_Properties!$B$3:$EI$3,0))/1000</f>
        <v>-1.395373448144084</v>
      </c>
      <c r="DF52" s="53">
        <f>SUMPRODUCT(--(DF$9=Quarterly_kt!$B$9:FC$9),Quarterly_kt!$B52:FC52)*INDEX(Fuel_Properties!$B$3:$IV$14,MATCH("GCV_Petrol_Premium",Fuel_Properties!$B$3:$B$14,0),MATCH(YEAR(DF$9),Fuel_Properties!$B$3:$EI$3,0))/1000</f>
        <v>1.8861000769276475E-2</v>
      </c>
      <c r="DG52" s="53">
        <f>SUMPRODUCT(--(DG$9=Quarterly_kt!$B$9:FC$9),Quarterly_kt!$B52:FC52)*INDEX(Fuel_Properties!$B$3:$IV$14,MATCH("GCV_Petrol_Premium",Fuel_Properties!$B$3:$B$14,0),MATCH(YEAR(DG$9),Fuel_Properties!$B$3:$EI$3,0))/1000</f>
        <v>2.6634829668434166</v>
      </c>
      <c r="DH52" s="53">
        <f>SUMPRODUCT(--(DH$9=Quarterly_kt!$B$9:FC$9),Quarterly_kt!$B52:FC52)*INDEX(Fuel_Properties!$B$3:$IV$14,MATCH("GCV_Petrol_Premium",Fuel_Properties!$B$3:$B$14,0),MATCH(YEAR(DH$9),Fuel_Properties!$B$3:$EI$3,0))/1000</f>
        <v>-1.6190433197666443</v>
      </c>
      <c r="DI52" s="53">
        <f>SUMPRODUCT(--(DI$9=Quarterly_kt!$B$9:FC$9),Quarterly_kt!$B52:FC52)*INDEX(Fuel_Properties!$B$3:$IV$14,MATCH("GCV_Petrol_Premium",Fuel_Properties!$B$3:$B$14,0),MATCH(YEAR(DI$9),Fuel_Properties!$B$3:$EI$3,0))/1000</f>
        <v>-0.80708192844052995</v>
      </c>
      <c r="DJ52" s="53">
        <f>SUMPRODUCT(--(DJ$9=Quarterly_kt!$B$9:FC$9),Quarterly_kt!$B52:FC52)*INDEX(Fuel_Properties!$B$3:$IV$14,MATCH("GCV_Petrol_Premium",Fuel_Properties!$B$3:$B$14,0),MATCH(YEAR(DJ$9),Fuel_Properties!$B$3:$EI$3,0))/1000</f>
        <v>-0.26617660185139069</v>
      </c>
      <c r="DK52" s="53">
        <f>SUMPRODUCT(--(DK$9=Quarterly_kt!$B$9:FC$9),Quarterly_kt!$B52:FC52)*INDEX(Fuel_Properties!$B$3:$IV$14,MATCH("GCV_Petrol_Premium",Fuel_Properties!$B$3:$B$14,0),MATCH(YEAR(DK$9),Fuel_Properties!$B$3:$EI$3,0))/1000</f>
        <v>0.79623154062188695</v>
      </c>
      <c r="DL52" s="53">
        <f>SUMPRODUCT(--(DL$9=Quarterly_kt!$B$9:FC$9),Quarterly_kt!$B52:FC52)*INDEX(Fuel_Properties!$B$3:$IV$14,MATCH("GCV_Petrol_Premium",Fuel_Properties!$B$3:$B$14,0),MATCH(YEAR(DL$9),Fuel_Properties!$B$3:$EI$3,0))/1000</f>
        <v>-0.40224326651586345</v>
      </c>
      <c r="DM52" s="53">
        <f>SUMPRODUCT(--(DM$9=Quarterly_kt!$B$9:FC$9),Quarterly_kt!$B52:FC52)*INDEX(Fuel_Properties!$B$3:$IV$14,MATCH("GCV_Petrol_Premium",Fuel_Properties!$B$3:$B$14,0),MATCH(YEAR(DM$9),Fuel_Properties!$B$3:$EI$3,0))/1000</f>
        <v>0.68666527772764041</v>
      </c>
      <c r="DN52" s="53">
        <f>SUMPRODUCT(--(DN$9=Quarterly_kt!$B$9:FC$9),Quarterly_kt!$B52:FC52)*INDEX(Fuel_Properties!$B$3:$IV$14,MATCH("GCV_Petrol_Premium",Fuel_Properties!$B$3:$B$14,0),MATCH(YEAR(DN$9),Fuel_Properties!$B$3:$EI$3,0))/1000</f>
        <v>0.26298294055758986</v>
      </c>
      <c r="DO52" s="53">
        <f>SUMPRODUCT(--(DO$9=Quarterly_kt!$B$9:FC$9),Quarterly_kt!$B52:FC52)*INDEX(Fuel_Properties!$B$3:$IV$14,MATCH("GCV_Petrol_Premium",Fuel_Properties!$B$3:$B$14,0),MATCH(YEAR(DO$9),Fuel_Properties!$B$3:$EI$3,0))/1000</f>
        <v>-0.30910220869315719</v>
      </c>
      <c r="DP52" s="53">
        <f>SUMPRODUCT(--(DP$9=Quarterly_kt!$B$9:FC$9),Quarterly_kt!$B52:FC52)*INDEX(Fuel_Properties!$B$3:$IV$14,MATCH("GCV_Petrol_Premium",Fuel_Properties!$B$3:$B$14,0),MATCH(YEAR(DP$9),Fuel_Properties!$B$3:$EI$3,0))/1000</f>
        <v>-0.67186962268633954</v>
      </c>
      <c r="DQ52" s="53">
        <f>SUMPRODUCT(--(DQ$9=Quarterly_kt!$B$9:FC$9),Quarterly_kt!$B52:FC52)*INDEX(Fuel_Properties!$B$3:$IV$14,MATCH("GCV_Petrol_Premium",Fuel_Properties!$B$3:$B$14,0),MATCH(YEAR(DQ$9),Fuel_Properties!$B$3:$EI$3,0))/1000</f>
        <v>-1.0434484415672114</v>
      </c>
      <c r="DR52" s="53">
        <f>SUMPRODUCT(--(DR$9=Quarterly_kt!$B$9:FC$9),Quarterly_kt!$B52:FC52)*INDEX(Fuel_Properties!$B$3:$IV$14,MATCH("GCV_Petrol_Premium",Fuel_Properties!$B$3:$B$14,0),MATCH(YEAR(DR$9),Fuel_Properties!$B$3:$EI$3,0))/1000</f>
        <v>0.29972621775779451</v>
      </c>
      <c r="DS52" s="53">
        <f>SUMPRODUCT(--(DS$9=Quarterly_kt!$B$9:FC$9),Quarterly_kt!$B52:FC52)*INDEX(Fuel_Properties!$B$3:$IV$14,MATCH("GCV_Petrol_Premium",Fuel_Properties!$B$3:$B$14,0),MATCH(YEAR(DS$9),Fuel_Properties!$B$3:$EI$3,0))/1000</f>
        <v>1.3769860609840019</v>
      </c>
      <c r="DT52" s="53">
        <f>SUMPRODUCT(--(DT$9=Quarterly_kt!$B$9:FC$9),Quarterly_kt!$B52:FC52)*INDEX(Fuel_Properties!$B$3:$IV$14,MATCH("GCV_Petrol_Premium",Fuel_Properties!$B$3:$B$14,0),MATCH(YEAR(DT$9),Fuel_Properties!$B$3:$EI$3,0))/1000</f>
        <v>0.41714908879359985</v>
      </c>
      <c r="DU52" s="53">
        <f>SUMPRODUCT(--(DU$9=Quarterly_kt!$B$9:FC$9),Quarterly_kt!$B52:FC52)*INDEX(Fuel_Properties!$B$3:$IV$14,MATCH("GCV_Petrol_Premium",Fuel_Properties!$B$3:$B$14,0),MATCH(YEAR(DU$9),Fuel_Properties!$B$3:$EI$3,0))/1000</f>
        <v>-0.40792700230094797</v>
      </c>
      <c r="DV52" s="53">
        <f>SUMPRODUCT(--(DV$9=Quarterly_kt!$B$9:FC$9),Quarterly_kt!$B52:FC52)*INDEX(Fuel_Properties!$B$3:$IV$14,MATCH("GCV_Petrol_Premium",Fuel_Properties!$B$3:$B$14,0),MATCH(YEAR(DV$9),Fuel_Properties!$B$3:$EI$3,0))/1000</f>
        <v>1.4743947217201696</v>
      </c>
      <c r="DW52" s="53">
        <f>SUMPRODUCT(--(DW$9=Quarterly_kt!$B$9:FC$9),Quarterly_kt!$B52:FC52)*INDEX(Fuel_Properties!$B$3:$IV$14,MATCH("GCV_Petrol_Premium",Fuel_Properties!$B$3:$B$14,0),MATCH(YEAR(DW$9),Fuel_Properties!$B$3:$EI$3,0))/1000</f>
        <v>-0.71344254556395015</v>
      </c>
      <c r="DX52" s="53">
        <f>SUMPRODUCT(--(DX$9=Quarterly_kt!$B$9:FC$9),Quarterly_kt!$B52:FC52)*INDEX(Fuel_Properties!$B$3:$IV$14,MATCH("GCV_Petrol_Premium",Fuel_Properties!$B$3:$B$14,0),MATCH(YEAR(DX$9),Fuel_Properties!$B$3:$EI$3,0))/1000</f>
        <v>-0.78343944201955662</v>
      </c>
      <c r="DY52" s="53">
        <f>SUMPRODUCT(--(DY$9=Quarterly_kt!$B$9:FC$9),Quarterly_kt!$B52:FC52)*INDEX(Fuel_Properties!$B$3:$IV$14,MATCH("GCV_Petrol_Premium",Fuel_Properties!$B$3:$B$14,0),MATCH(YEAR(DY$9),Fuel_Properties!$B$3:$EI$3,0))/1000</f>
        <v>-0.73489699337093339</v>
      </c>
      <c r="DZ52" s="53">
        <f>SUMPRODUCT(--(DZ$9=Quarterly_kt!$B$9:FC$9),Quarterly_kt!$B52:FC52)*INDEX(Fuel_Properties!$B$3:$IV$14,MATCH("GCV_Petrol_Premium",Fuel_Properties!$B$3:$B$14,0),MATCH(YEAR(DZ$9),Fuel_Properties!$B$3:$EI$3,0))/1000</f>
        <v>-0.32749046665780956</v>
      </c>
      <c r="EA52" s="53">
        <f>SUMPRODUCT(--(EA$9=Quarterly_kt!$B$9:FC$9),Quarterly_kt!$B52:FC52)*INDEX(Fuel_Properties!$B$3:$IV$14,MATCH("GCV_Petrol_Premium",Fuel_Properties!$B$3:$B$14,0),MATCH(YEAR(EA$9),Fuel_Properties!$B$3:$EI$3,0))/1000</f>
        <v>0.69555912967190048</v>
      </c>
      <c r="EB52" s="53">
        <f>SUMPRODUCT(--(EB$9=Quarterly_kt!$B$9:FC$9),Quarterly_kt!$B52:FC52)*INDEX(Fuel_Properties!$B$3:$IV$14,MATCH("GCV_Petrol_Premium",Fuel_Properties!$B$3:$B$14,0),MATCH(YEAR(EB$9),Fuel_Properties!$B$3:$EI$3,0))/1000</f>
        <v>-0.2799144100502719</v>
      </c>
      <c r="EC52" s="53">
        <f>SUMPRODUCT(--(EC$9=Quarterly_kt!$B$9:FC$9),Quarterly_kt!$B52:FC52)*INDEX(Fuel_Properties!$B$3:$IV$14,MATCH("GCV_Petrol_Premium",Fuel_Properties!$B$3:$B$14,0),MATCH(YEAR(EC$9),Fuel_Properties!$B$3:$EI$3,0))/1000</f>
        <v>0.25535145091331013</v>
      </c>
      <c r="ED52" s="53">
        <f>SUMPRODUCT(--(ED$9=Quarterly_kt!$B$9:FC$9),Quarterly_kt!$B52:FC52)*INDEX(Fuel_Properties!$B$3:$IV$14,MATCH("GCV_Petrol_Premium",Fuel_Properties!$B$3:$B$14,0),MATCH(YEAR(ED$9),Fuel_Properties!$B$3:$EI$3,0))/1000</f>
        <v>-1.0362636726551719</v>
      </c>
      <c r="EE52" s="53">
        <f>SUMPRODUCT(--(EE$9=Quarterly_kt!$B$9:FC$9),Quarterly_kt!$B52:FC52)*INDEX(Fuel_Properties!$B$3:$IV$14,MATCH("GCV_Petrol_Premium",Fuel_Properties!$B$3:$B$14,0),MATCH(YEAR(EE$9),Fuel_Properties!$B$3:$EI$3,0))/1000</f>
        <v>0.71816115928980373</v>
      </c>
      <c r="EF52" s="53">
        <f>SUMPRODUCT(--(EF$9=Quarterly_kt!$B$9:FC$9),Quarterly_kt!$B52:FC52)*INDEX(Fuel_Properties!$B$3:$IV$14,MATCH("GCV_Petrol_Premium",Fuel_Properties!$B$3:$B$14,0),MATCH(YEAR(EF$9),Fuel_Properties!$B$3:$EI$3,0))/1000</f>
        <v>-3.0762903625323548E-2</v>
      </c>
      <c r="EG52" s="53">
        <f>SUMPRODUCT(--(EG$9=Quarterly_kt!$B$9:FC$9),Quarterly_kt!$B52:FC52)*INDEX(Fuel_Properties!$B$3:$IV$14,MATCH("GCV_Petrol_Premium",Fuel_Properties!$B$3:$B$14,0),MATCH(YEAR(EG$9),Fuel_Properties!$B$3:$EI$3,0))/1000</f>
        <v>-0.11506734943823296</v>
      </c>
      <c r="EH52" s="53">
        <f>SUMPRODUCT(--(EH$9=Quarterly_kt!$B$9:FC$9),Quarterly_kt!$B52:FC52)*INDEX(Fuel_Properties!$B$3:$IV$14,MATCH("GCV_Petrol_Premium",Fuel_Properties!$B$3:$B$14,0),MATCH(YEAR(EH$9),Fuel_Properties!$B$3:$EI$3,0))/1000</f>
        <v>-0.58504054180694587</v>
      </c>
      <c r="EI52" s="53">
        <f>SUMPRODUCT(--(EI$9=Quarterly_kt!$B$9:FC$9),Quarterly_kt!$B52:FC52)*INDEX(Fuel_Properties!$B$3:$IV$14,MATCH("GCV_Petrol_Premium",Fuel_Properties!$B$3:$B$14,0),MATCH(YEAR(EI$9),Fuel_Properties!$B$3:$EI$3,0))/1000</f>
        <v>1.2075289341282047</v>
      </c>
      <c r="EJ52" s="53">
        <f>SUMPRODUCT(--(EJ$9=Quarterly_kt!$B$9:FC$9),Quarterly_kt!$B52:FC52)*INDEX(Fuel_Properties!$B$3:$IV$14,MATCH("GCV_Petrol_Premium",Fuel_Properties!$B$3:$B$14,0),MATCH(YEAR(EJ$9),Fuel_Properties!$B$3:$EI$3,0))/1000</f>
        <v>0.72249010841900518</v>
      </c>
      <c r="EK52" s="53">
        <f>SUMPRODUCT(--(EK$9=Quarterly_kt!$B$9:FC$9),Quarterly_kt!$B52:FC52)*INDEX(Fuel_Properties!$B$3:$IV$14,MATCH("GCV_Petrol_Premium",Fuel_Properties!$B$3:$B$14,0),MATCH(YEAR(EK$9),Fuel_Properties!$B$3:$EI$3,0))/1000</f>
        <v>-1.6787711833321313</v>
      </c>
      <c r="EL52" s="53">
        <f>SUMPRODUCT(--(EL$9=Quarterly_kt!$B$9:FC$9),Quarterly_kt!$B52:FC52)*INDEX(Fuel_Properties!$B$3:$IV$14,MATCH("GCV_Petrol_Premium",Fuel_Properties!$B$3:$B$14,0),MATCH(YEAR(EL$9),Fuel_Properties!$B$3:$EI$3,0))/1000</f>
        <v>0.81428782177937342</v>
      </c>
      <c r="EM52" s="53">
        <f>SUMPRODUCT(--(EM$9=Quarterly_kt!$B$9:FC$9),Quarterly_kt!$B52:FC52)*INDEX(Fuel_Properties!$B$3:$IV$14,MATCH("GCV_Petrol_Premium",Fuel_Properties!$B$3:$B$14,0),MATCH(YEAR(EM$9),Fuel_Properties!$B$3:$EI$3,0))/1000</f>
        <v>-0.68788586028530863</v>
      </c>
      <c r="EN52" s="53">
        <f>SUMPRODUCT(--(EN$9=Quarterly_kt!$B$9:FC$9),Quarterly_kt!$B52:FC52)*INDEX(Fuel_Properties!$B$3:$IV$14,MATCH("GCV_Petrol_Premium",Fuel_Properties!$B$3:$B$14,0),MATCH(YEAR(EN$9),Fuel_Properties!$B$3:$EI$3,0))/1000</f>
        <v>-0.14570913331495672</v>
      </c>
      <c r="EO52" s="53">
        <f>SUMPRODUCT(--(EO$9=Quarterly_kt!$B$9:FC$9),Quarterly_kt!$B52:FC52)*INDEX(Fuel_Properties!$B$3:$IV$14,MATCH("GCV_Petrol_Premium",Fuel_Properties!$B$3:$B$14,0),MATCH(YEAR(EO$9),Fuel_Properties!$B$3:$EI$3,0))/1000</f>
        <v>0.33638322887945049</v>
      </c>
      <c r="EP52" s="53">
        <f>SUMPRODUCT(--(EP$9=Quarterly_kt!$B$9:FC$9),Quarterly_kt!$B52:FC52)*INDEX(Fuel_Properties!$B$3:$IV$14,MATCH("GCV_Petrol_Premium",Fuel_Properties!$B$3:$B$14,0),MATCH(YEAR(EP$9),Fuel_Properties!$B$3:$EI$3,0))/1000</f>
        <v>-7.420160457377061E-3</v>
      </c>
      <c r="EQ52" s="53">
        <f>SUMPRODUCT(--(EQ$9=Quarterly_kt!$B$9:FC$9),Quarterly_kt!$B52:FC52)*INDEX(Fuel_Properties!$B$3:$IV$14,MATCH("GCV_Petrol_Premium",Fuel_Properties!$B$3:$B$14,0),MATCH(YEAR(EQ$9),Fuel_Properties!$B$3:$EI$3,0))/1000</f>
        <v>0.2694955411389412</v>
      </c>
      <c r="ER52" s="53">
        <f>SUMPRODUCT(--(ER$9=Quarterly_kt!$B$9:FC$9),Quarterly_kt!$B52:FC52)*INDEX(Fuel_Properties!$B$3:$IV$14,MATCH("GCV_Petrol_Premium",Fuel_Properties!$B$3:$B$14,0),MATCH(YEAR(ER$9),Fuel_Properties!$B$3:$EI$3,0))/1000</f>
        <v>-0.28708061445488281</v>
      </c>
      <c r="ES52" s="53">
        <f>SUMPRODUCT(--(ES$9=Quarterly_kt!$B$9:FC$9),Quarterly_kt!$B52:FC52)*INDEX(Fuel_Properties!$B$3:$IV$14,MATCH("GCV_Petrol_Premium",Fuel_Properties!$B$3:$B$14,0),MATCH(YEAR(ES$9),Fuel_Properties!$B$3:$EI$3,0))/1000</f>
        <v>0.51064207655498084</v>
      </c>
      <c r="ET52" s="53">
        <f>SUMPRODUCT(--(ET$9=Quarterly_kt!$B$9:FC$9),Quarterly_kt!$B52:FC52)*INDEX(Fuel_Properties!$B$3:$IV$14,MATCH("GCV_Petrol_Premium",Fuel_Properties!$B$3:$B$14,0),MATCH(YEAR(ET$9),Fuel_Properties!$B$3:$EI$3,0))/1000</f>
        <v>-1.3257750699293871</v>
      </c>
      <c r="EU52" s="53">
        <f>SUMPRODUCT(--(EU$9=Quarterly_kt!$B$9:FC$9),Quarterly_kt!$B52:FC52)*INDEX(Fuel_Properties!$B$3:$IV$14,MATCH("GCV_Petrol_Premium",Fuel_Properties!$B$3:$B$14,0),MATCH(YEAR(EU$9),Fuel_Properties!$B$3:$EI$3,0))/1000</f>
        <v>1.2160898177531181</v>
      </c>
      <c r="EV52" s="53">
        <f>SUMPRODUCT(--(EV$9=Quarterly_kt!$B$9:FC$9),Quarterly_kt!$B52:FC52)*INDEX(Fuel_Properties!$B$3:$IV$14,MATCH("GCV_Petrol_Premium",Fuel_Properties!$B$3:$B$14,0),MATCH(YEAR(EV$9),Fuel_Properties!$B$3:$EI$3,0))/1000</f>
        <v>-0.5534661672700899</v>
      </c>
      <c r="EW52" s="53">
        <f>SUMPRODUCT(--(EW$9=Quarterly_kt!$B$9:FC$9),Quarterly_kt!$B52:FC52)*INDEX(Fuel_Properties!$B$3:$IV$14,MATCH("GCV_Petrol_Premium",Fuel_Properties!$B$3:$B$14,0),MATCH(YEAR(EW$9),Fuel_Properties!$B$3:$EI$3,0))/1000</f>
        <v>0.50518847526535537</v>
      </c>
      <c r="EX52" s="53">
        <f>SUMPRODUCT(--(EX$9=Quarterly_kt!$B$9:FC$9),Quarterly_kt!$B52:FC52)*INDEX(Fuel_Properties!$B$3:$IV$14,MATCH("GCV_Petrol_Premium",Fuel_Properties!$B$3:$B$14,0),MATCH(YEAR(EX$9),Fuel_Properties!$B$3:$EI$3,0))/1000</f>
        <v>-9.5768939518382321E-2</v>
      </c>
      <c r="EY52" s="53">
        <f>SUMPRODUCT(--(EY$9=Quarterly_kt!$B$9:FC$9),Quarterly_kt!$B52:FC52)*INDEX(Fuel_Properties!$B$3:$IV$14,MATCH("GCV_Petrol_Premium",Fuel_Properties!$B$3:$B$14,0),MATCH(YEAR(EY$9),Fuel_Properties!$B$3:$EI$3,0))/1000</f>
        <v>0.22650802053594432</v>
      </c>
      <c r="EZ52" s="53">
        <f>SUMPRODUCT(--(EZ$9=Quarterly_kt!$B$9:FC$9),Quarterly_kt!$B52:FC52)*INDEX(Fuel_Properties!$B$3:$IV$14,MATCH("GCV_Petrol_Premium",Fuel_Properties!$B$3:$B$14,0),MATCH(YEAR(EZ$9),Fuel_Properties!$B$3:$EI$3,0))/1000</f>
        <v>1.7787655636539597</v>
      </c>
      <c r="FA52" s="53">
        <f>SUMPRODUCT(--(FA$9=Quarterly_kt!$B$9:FC$9),Quarterly_kt!$B52:FC52)*INDEX(Fuel_Properties!$B$3:$IV$14,MATCH("GCV_Petrol_Premium",Fuel_Properties!$B$3:$B$14,0),MATCH(YEAR(FA$9),Fuel_Properties!$B$3:$EI$3,0))/1000</f>
        <v>-2.2555427584966607</v>
      </c>
      <c r="FB52" s="53">
        <f>SUMPRODUCT(--(FB$9=Quarterly_kt!$B$9:FC$9),Quarterly_kt!$B52:FC52)*INDEX(Fuel_Properties!$B$3:$IV$14,MATCH("GCV_Petrol_Premium",Fuel_Properties!$B$3:$B$14,0),MATCH(YEAR(FB$9),Fuel_Properties!$B$3:$EI$3,0))/1000</f>
        <v>0.16502447599209363</v>
      </c>
      <c r="FC52" s="53">
        <f>SUMPRODUCT(--(FC$9=Quarterly_kt!$B$9:FC$9),Quarterly_kt!$B52:FC52)*INDEX(Fuel_Properties!$B$3:$IV$14,MATCH("GCV_Petrol_Premium",Fuel_Properties!$B$3:$B$14,0),MATCH(YEAR(FC$9),Fuel_Properties!$B$3:$EI$3,0))/1000</f>
        <v>1.154060186714079</v>
      </c>
      <c r="FD52" s="53">
        <f>SUMPRODUCT(--(FD$9=Quarterly_kt!$B$9:FD$9),Quarterly_kt!$B52:FD52)*INDEX(Fuel_Properties!$B$3:$IV$14,MATCH("GCV_Petrol_Premium",Fuel_Properties!$B$3:$B$14,0),MATCH(YEAR(FD$9),Fuel_Properties!$B$3:$EI$3,0))/1000</f>
        <v>-0.64771389533461976</v>
      </c>
      <c r="FE52" s="53">
        <f>SUMPRODUCT(--(FE$9=Quarterly_kt!$B$9:FE$9),Quarterly_kt!$B52:FE52)*INDEX(Fuel_Properties!$B$3:$IV$14,MATCH("GCV_Petrol_Premium",Fuel_Properties!$B$3:$B$14,0),MATCH(YEAR(FE$9),Fuel_Properties!$B$3:$EI$3,0))/1000</f>
        <v>1.2292124985137745</v>
      </c>
      <c r="FF52" s="53">
        <f>SUMPRODUCT(--(FF$9=Quarterly_kt!$B$9:FF$9),Quarterly_kt!$B52:FF52)*INDEX(Fuel_Properties!$B$3:$IV$14,MATCH("GCV_Petrol_Premium",Fuel_Properties!$B$3:$B$14,0),MATCH(YEAR(FF$9),Fuel_Properties!$B$3:$EI$3,0))/1000</f>
        <v>-1.1960725678788655</v>
      </c>
      <c r="FG52" s="53">
        <f>SUMPRODUCT(--(FG$9=Quarterly_kt!$B$9:FG$9),Quarterly_kt!$B52:FG52)*INDEX(Fuel_Properties!$B$3:$IV$14,MATCH("GCV_Petrol_Premium",Fuel_Properties!$B$3:$B$14,0),MATCH(YEAR(FG$9),Fuel_Properties!$B$3:$EI$3,0))/1000</f>
        <v>1.3760891426314592</v>
      </c>
      <c r="FH52" s="53">
        <f>SUMPRODUCT(--(FH$9=Quarterly_kt!$B$9:FH$9),Quarterly_kt!$B52:FH52)*INDEX(Fuel_Properties!$B$3:$IV$14,MATCH("GCV_Petrol_Premium",Fuel_Properties!$B$3:$B$14,0),MATCH(YEAR(FH$9),Fuel_Properties!$B$3:$EI$3,0))/1000</f>
        <v>-1.1014159651920556</v>
      </c>
      <c r="FI52" s="53">
        <f>SUMPRODUCT(--(FI$9=Quarterly_kt!$B$9:FI$9),Quarterly_kt!$B52:FI52)*INDEX(Fuel_Properties!$B$3:$IV$14,MATCH("GCV_Petrol_Premium",Fuel_Properties!$B$3:$B$14,0),MATCH(YEAR(FI$9),Fuel_Properties!$B$3:$EI$3,0))/1000</f>
        <v>-0.69959493057215583</v>
      </c>
      <c r="FJ52" s="53">
        <f>SUMPRODUCT(--(FJ$9=Quarterly_kt!$B$9:FJ$9),Quarterly_kt!$B52:FJ52)*INDEX(Fuel_Properties!$B$3:$IV$14,MATCH("GCV_Petrol_Premium",Fuel_Properties!$B$3:$B$14,0),MATCH(YEAR(FJ$9),Fuel_Properties!$B$3:$EI$3,0))/1000</f>
        <v>-0.25562621081164266</v>
      </c>
      <c r="FK52" s="53">
        <f>SUMPRODUCT(--(FK$9=Quarterly_kt!$B$9:FK$9),Quarterly_kt!$B52:FK52)*INDEX(Fuel_Properties!$B$3:$IV$14,MATCH("GCV_Petrol_Premium",Fuel_Properties!$B$3:$B$14,0),MATCH(YEAR(FK$9),Fuel_Properties!$B$3:$EI$3,0))/1000</f>
        <v>1.2815124773869719</v>
      </c>
      <c r="FL52" s="53">
        <f>SUMPRODUCT(--(FL$9=Quarterly_kt!$B$9:FL$9),Quarterly_kt!$B52:FL52)*INDEX(Fuel_Properties!$B$3:$IV$14,MATCH("GCV_Petrol_Premium",Fuel_Properties!$B$3:$B$14,0),MATCH(YEAR(FL$9),Fuel_Properties!$B$3:$EI$3,0))/1000</f>
        <v>-1.0147087839052635</v>
      </c>
      <c r="FM52" s="53">
        <f>SUMPRODUCT(--(FM$9=Quarterly_kt!$B$9:FN$9),Quarterly_kt!$B52:FN52)*INDEX(Fuel_Properties!$B$3:$IV$14,MATCH("GCV_Petrol_Premium",Fuel_Properties!$B$3:$B$14,0),MATCH(YEAR(FM$9),Fuel_Properties!$B$3:$EI$3,0))/1000</f>
        <v>-0.69281606869251322</v>
      </c>
      <c r="FN52" s="53">
        <f>SUMPRODUCT(--(FN$9=Quarterly_kt!$B$9:FN$9),Quarterly_kt!$B52:FN52)*INDEX(Fuel_Properties!$B$3:$IV$14,MATCH("GCV_Petrol_Premium",Fuel_Properties!$B$3:$B$14,0),MATCH(YEAR(FN$9),Fuel_Properties!$B$3:$EI$3,0))/1000</f>
        <v>-8.0224740301712172E-2</v>
      </c>
      <c r="FO52" s="53">
        <f>SUMPRODUCT(--(FO$9=Quarterly_kt!$B$9:FO$9),Quarterly_kt!$B52:FO52)*INDEX(Fuel_Properties!$B$3:$IV$14,MATCH("GCV_Petrol_Premium",Fuel_Properties!$B$3:$B$14,0),MATCH(YEAR(FO$9),Fuel_Properties!$B$3:$EI$3,0))/1000</f>
        <v>0.86060972871029673</v>
      </c>
      <c r="FP52" s="53">
        <f>SUMPRODUCT(--(FP$9=Quarterly_kt!$B$9:FP$9),Quarterly_kt!$B52:FP52)*INDEX(Fuel_Properties!$B$3:$IV$14,MATCH("GCV_Petrol_Premium",Fuel_Properties!$B$3:$B$14,0),MATCH(YEAR(FP$9),Fuel_Properties!$B$3:$EI$3,0))/1000</f>
        <v>-0.28509379608000357</v>
      </c>
      <c r="FQ52" s="53">
        <f>SUMPRODUCT(--(FQ$9=Quarterly_kt!$B$9:FQ$9),Quarterly_kt!$B52:FQ52)*INDEX(Fuel_Properties!$B$3:$IV$14,MATCH("GCV_Petrol_Premium",Fuel_Properties!$B$3:$B$14,0),MATCH(YEAR(FQ$9),Fuel_Properties!$B$3:$EI$3,0))/1000</f>
        <v>0.80524245265790828</v>
      </c>
      <c r="FR52" s="53">
        <f>SUMPRODUCT(--(FR$9=Quarterly_kt!$B$9:FR$9),Quarterly_kt!$B52:FR52)*INDEX(Fuel_Properties!$B$3:$IV$14,MATCH("GCV_Petrol_Premium",Fuel_Properties!$B$3:$B$14,0),MATCH(YEAR(FR$9),Fuel_Properties!$B$3:$EI$3,0))/1000</f>
        <v>1.5230388902556968E-3</v>
      </c>
      <c r="FS52" s="53">
        <f>SUMPRODUCT(--(FS$9=Quarterly_kt!$B$9:FS$9),Quarterly_kt!$B52:FS52)*INDEX(Fuel_Properties!$B$3:$IV$14,MATCH("GCV_Petrol_Premium",Fuel_Properties!$B$3:$B$14,0),MATCH(YEAR(FS$9),Fuel_Properties!$B$3:$EI$3,0))/1000</f>
        <v>0.48365333007766009</v>
      </c>
      <c r="FT52" s="53">
        <f>SUMPRODUCT(--(FT$9=Quarterly_kt!$B$9:FT$9),Quarterly_kt!$B52:FT52)*INDEX(Fuel_Properties!$B$3:$IV$14,MATCH("GCV_Petrol_Premium",Fuel_Properties!$B$3:$B$14,0),MATCH(YEAR(FT$9),Fuel_Properties!$B$3:$EI$3,0))/1000</f>
        <v>-0.26652380772877654</v>
      </c>
      <c r="FU52" s="53">
        <f>SUMPRODUCT(--(FU$9=Quarterly_kt!$B$9:FU$9),Quarterly_kt!$B52:FU52)*INDEX(Fuel_Properties!$B$3:$IV$14,MATCH("GCV_Petrol_Premium",Fuel_Properties!$B$3:$B$14,0),MATCH(YEAR(FU$9),Fuel_Properties!$B$3:$EI$3,0))/1000</f>
        <v>-0.29570236022377333</v>
      </c>
      <c r="FV52" s="53">
        <f>SUMPRODUCT(--(FV$9=Quarterly_kt!$B$9:FV$9),Quarterly_kt!$B52:FV52)*INDEX(Fuel_Properties!$B$3:$IV$14,MATCH("GCV_Petrol_Premium",Fuel_Properties!$B$3:$B$14,0),MATCH(YEAR(FV$9),Fuel_Properties!$B$3:$EI$3,0))/1000</f>
        <v>-1.5719399975792404E-2</v>
      </c>
      <c r="FW52" s="18"/>
      <c r="FX52" s="117"/>
      <c r="FY52" s="18"/>
    </row>
    <row r="53" spans="1:181" ht="17.25" x14ac:dyDescent="0.25">
      <c r="A53" s="50" t="s">
        <v>107</v>
      </c>
      <c r="B53" s="53">
        <f>SUMPRODUCT(--(B$9=Quarterly_kt!$B$9:FC$9),Quarterly_kt!$B53:FC53)*INDEX(Fuel_Properties!$B$3:$IV$14,MATCH("GCV_Petrol_Regular",Fuel_Properties!$B$3:$B$14,0),MATCH(YEAR(B$9),Fuel_Properties!$B$3:$EI$3,0))/1000</f>
        <v>0</v>
      </c>
      <c r="C53" s="53">
        <f>SUMPRODUCT(--(C$9=Quarterly_kt!$B$9:FC$9),Quarterly_kt!$B53:FC53)*INDEX(Fuel_Properties!$B$3:$IV$14,MATCH("GCV_Petrol_Regular",Fuel_Properties!$B$3:$B$14,0),MATCH(YEAR(C$9),Fuel_Properties!$B$3:$EI$3,0))/1000</f>
        <v>0</v>
      </c>
      <c r="D53" s="53">
        <f>SUMPRODUCT(--(D$9=Quarterly_kt!$B$9:FC$9),Quarterly_kt!$B53:FC53)*INDEX(Fuel_Properties!$B$3:$IV$14,MATCH("GCV_Petrol_Regular",Fuel_Properties!$B$3:$B$14,0),MATCH(YEAR(D$9),Fuel_Properties!$B$3:$EI$3,0))/1000</f>
        <v>0</v>
      </c>
      <c r="E53" s="53">
        <f>SUMPRODUCT(--(E$9=Quarterly_kt!$B$9:FC$9),Quarterly_kt!$B53:FC53)*INDEX(Fuel_Properties!$B$3:$IV$14,MATCH("GCV_Petrol_Regular",Fuel_Properties!$B$3:$B$14,0),MATCH(YEAR(E$9),Fuel_Properties!$B$3:$EI$3,0))/1000</f>
        <v>0</v>
      </c>
      <c r="F53" s="53">
        <f>SUMPRODUCT(--(F$9=Quarterly_kt!$B$9:FC$9),Quarterly_kt!$B53:FC53)*INDEX(Fuel_Properties!$B$3:$IV$14,MATCH("GCV_Petrol_Regular",Fuel_Properties!$B$3:$B$14,0),MATCH(YEAR(F$9),Fuel_Properties!$B$3:$EI$3,0))/1000</f>
        <v>0</v>
      </c>
      <c r="G53" s="53">
        <f>SUMPRODUCT(--(G$9=Quarterly_kt!$B$9:FC$9),Quarterly_kt!$B53:FC53)*INDEX(Fuel_Properties!$B$3:$IV$14,MATCH("GCV_Petrol_Regular",Fuel_Properties!$B$3:$B$14,0),MATCH(YEAR(G$9),Fuel_Properties!$B$3:$EI$3,0))/1000</f>
        <v>0</v>
      </c>
      <c r="H53" s="53">
        <f>SUMPRODUCT(--(H$9=Quarterly_kt!$B$9:FC$9),Quarterly_kt!$B53:FC53)*INDEX(Fuel_Properties!$B$3:$IV$14,MATCH("GCV_Petrol_Regular",Fuel_Properties!$B$3:$B$14,0),MATCH(YEAR(H$9),Fuel_Properties!$B$3:$EI$3,0))/1000</f>
        <v>0</v>
      </c>
      <c r="I53" s="53">
        <f>SUMPRODUCT(--(I$9=Quarterly_kt!$B$9:FC$9),Quarterly_kt!$B53:FC53)*INDEX(Fuel_Properties!$B$3:$IV$14,MATCH("GCV_Petrol_Regular",Fuel_Properties!$B$3:$B$14,0),MATCH(YEAR(I$9),Fuel_Properties!$B$3:$EI$3,0))/1000</f>
        <v>0</v>
      </c>
      <c r="J53" s="53">
        <f>SUMPRODUCT(--(J$9=Quarterly_kt!$B$9:FC$9),Quarterly_kt!$B53:FC53)*INDEX(Fuel_Properties!$B$3:$IV$14,MATCH("GCV_Petrol_Regular",Fuel_Properties!$B$3:$B$14,0),MATCH(YEAR(J$9),Fuel_Properties!$B$3:$EI$3,0))/1000</f>
        <v>0</v>
      </c>
      <c r="K53" s="53">
        <f>SUMPRODUCT(--(K$9=Quarterly_kt!$B$9:FC$9),Quarterly_kt!$B53:FC53)*INDEX(Fuel_Properties!$B$3:$IV$14,MATCH("GCV_Petrol_Regular",Fuel_Properties!$B$3:$B$14,0),MATCH(YEAR(K$9),Fuel_Properties!$B$3:$EI$3,0))/1000</f>
        <v>0</v>
      </c>
      <c r="L53" s="53">
        <f>SUMPRODUCT(--(L$9=Quarterly_kt!$B$9:FC$9),Quarterly_kt!$B53:FC53)*INDEX(Fuel_Properties!$B$3:$IV$14,MATCH("GCV_Petrol_Regular",Fuel_Properties!$B$3:$B$14,0),MATCH(YEAR(L$9),Fuel_Properties!$B$3:$EI$3,0))/1000</f>
        <v>0</v>
      </c>
      <c r="M53" s="53">
        <f>SUMPRODUCT(--(M$9=Quarterly_kt!$B$9:FC$9),Quarterly_kt!$B53:FC53)*INDEX(Fuel_Properties!$B$3:$IV$14,MATCH("GCV_Petrol_Regular",Fuel_Properties!$B$3:$B$14,0),MATCH(YEAR(M$9),Fuel_Properties!$B$3:$EI$3,0))/1000</f>
        <v>0</v>
      </c>
      <c r="N53" s="53">
        <f>SUMPRODUCT(--(N$9=Quarterly_kt!$B$9:FC$9),Quarterly_kt!$B53:FC53)*INDEX(Fuel_Properties!$B$3:$IV$14,MATCH("GCV_Petrol_Regular",Fuel_Properties!$B$3:$B$14,0),MATCH(YEAR(N$9),Fuel_Properties!$B$3:$EI$3,0))/1000</f>
        <v>0</v>
      </c>
      <c r="O53" s="53">
        <f>SUMPRODUCT(--(O$9=Quarterly_kt!$B$9:FC$9),Quarterly_kt!$B53:FC53)*INDEX(Fuel_Properties!$B$3:$IV$14,MATCH("GCV_Petrol_Regular",Fuel_Properties!$B$3:$B$14,0),MATCH(YEAR(O$9),Fuel_Properties!$B$3:$EI$3,0))/1000</f>
        <v>0</v>
      </c>
      <c r="P53" s="53">
        <f>SUMPRODUCT(--(P$9=Quarterly_kt!$B$9:FC$9),Quarterly_kt!$B53:FC53)*INDEX(Fuel_Properties!$B$3:$IV$14,MATCH("GCV_Petrol_Regular",Fuel_Properties!$B$3:$B$14,0),MATCH(YEAR(P$9),Fuel_Properties!$B$3:$EI$3,0))/1000</f>
        <v>0</v>
      </c>
      <c r="Q53" s="53">
        <f>SUMPRODUCT(--(Q$9=Quarterly_kt!$B$9:FC$9),Quarterly_kt!$B53:FC53)*INDEX(Fuel_Properties!$B$3:$IV$14,MATCH("GCV_Petrol_Regular",Fuel_Properties!$B$3:$B$14,0),MATCH(YEAR(Q$9),Fuel_Properties!$B$3:$EI$3,0))/1000</f>
        <v>0</v>
      </c>
      <c r="R53" s="53">
        <f>SUMPRODUCT(--(R$9=Quarterly_kt!$B$9:FC$9),Quarterly_kt!$B53:FC53)*INDEX(Fuel_Properties!$B$3:$IV$14,MATCH("GCV_Petrol_Regular",Fuel_Properties!$B$3:$B$14,0),MATCH(YEAR(R$9),Fuel_Properties!$B$3:$EI$3,0))/1000</f>
        <v>0</v>
      </c>
      <c r="S53" s="53">
        <f>SUMPRODUCT(--(S$9=Quarterly_kt!$B$9:FC$9),Quarterly_kt!$B53:FC53)*INDEX(Fuel_Properties!$B$3:$IV$14,MATCH("GCV_Petrol_Regular",Fuel_Properties!$B$3:$B$14,0),MATCH(YEAR(S$9),Fuel_Properties!$B$3:$EI$3,0))/1000</f>
        <v>0</v>
      </c>
      <c r="T53" s="53">
        <f>SUMPRODUCT(--(T$9=Quarterly_kt!$B$9:FC$9),Quarterly_kt!$B53:FC53)*INDEX(Fuel_Properties!$B$3:$IV$14,MATCH("GCV_Petrol_Regular",Fuel_Properties!$B$3:$B$14,0),MATCH(YEAR(T$9),Fuel_Properties!$B$3:$EI$3,0))/1000</f>
        <v>0</v>
      </c>
      <c r="U53" s="53">
        <f>SUMPRODUCT(--(U$9=Quarterly_kt!$B$9:FC$9),Quarterly_kt!$B53:FC53)*INDEX(Fuel_Properties!$B$3:$IV$14,MATCH("GCV_Petrol_Regular",Fuel_Properties!$B$3:$B$14,0),MATCH(YEAR(U$9),Fuel_Properties!$B$3:$EI$3,0))/1000</f>
        <v>0</v>
      </c>
      <c r="V53" s="53">
        <f>SUMPRODUCT(--(V$9=Quarterly_kt!$B$9:FC$9),Quarterly_kt!$B53:FC53)*INDEX(Fuel_Properties!$B$3:$IV$14,MATCH("GCV_Petrol_Regular",Fuel_Properties!$B$3:$B$14,0),MATCH(YEAR(V$9),Fuel_Properties!$B$3:$EI$3,0))/1000</f>
        <v>0</v>
      </c>
      <c r="W53" s="53">
        <f>SUMPRODUCT(--(W$9=Quarterly_kt!$B$9:FC$9),Quarterly_kt!$B53:FC53)*INDEX(Fuel_Properties!$B$3:$IV$14,MATCH("GCV_Petrol_Regular",Fuel_Properties!$B$3:$B$14,0),MATCH(YEAR(W$9),Fuel_Properties!$B$3:$EI$3,0))/1000</f>
        <v>0</v>
      </c>
      <c r="X53" s="53">
        <f>SUMPRODUCT(--(X$9=Quarterly_kt!$B$9:FC$9),Quarterly_kt!$B53:FC53)*INDEX(Fuel_Properties!$B$3:$IV$14,MATCH("GCV_Petrol_Regular",Fuel_Properties!$B$3:$B$14,0),MATCH(YEAR(X$9),Fuel_Properties!$B$3:$EI$3,0))/1000</f>
        <v>0</v>
      </c>
      <c r="Y53" s="53">
        <f>SUMPRODUCT(--(Y$9=Quarterly_kt!$B$9:FC$9),Quarterly_kt!$B53:FC53)*INDEX(Fuel_Properties!$B$3:$IV$14,MATCH("GCV_Petrol_Regular",Fuel_Properties!$B$3:$B$14,0),MATCH(YEAR(Y$9),Fuel_Properties!$B$3:$EI$3,0))/1000</f>
        <v>0</v>
      </c>
      <c r="Z53" s="53">
        <f>SUMPRODUCT(--(Z$9=Quarterly_kt!$B$9:FC$9),Quarterly_kt!$B53:FC53)*INDEX(Fuel_Properties!$B$3:$IV$14,MATCH("GCV_Petrol_Regular",Fuel_Properties!$B$3:$B$14,0),MATCH(YEAR(Z$9),Fuel_Properties!$B$3:$EI$3,0))/1000</f>
        <v>0</v>
      </c>
      <c r="AA53" s="53">
        <f>SUMPRODUCT(--(AA$9=Quarterly_kt!$B$9:FC$9),Quarterly_kt!$B53:FC53)*INDEX(Fuel_Properties!$B$3:$IV$14,MATCH("GCV_Petrol_Regular",Fuel_Properties!$B$3:$B$14,0),MATCH(YEAR(AA$9),Fuel_Properties!$B$3:$EI$3,0))/1000</f>
        <v>0</v>
      </c>
      <c r="AB53" s="53">
        <f>SUMPRODUCT(--(AB$9=Quarterly_kt!$B$9:FC$9),Quarterly_kt!$B53:FC53)*INDEX(Fuel_Properties!$B$3:$IV$14,MATCH("GCV_Petrol_Regular",Fuel_Properties!$B$3:$B$14,0),MATCH(YEAR(AB$9),Fuel_Properties!$B$3:$EI$3,0))/1000</f>
        <v>0</v>
      </c>
      <c r="AC53" s="53">
        <f>SUMPRODUCT(--(AC$9=Quarterly_kt!$B$9:FC$9),Quarterly_kt!$B53:FC53)*INDEX(Fuel_Properties!$B$3:$IV$14,MATCH("GCV_Petrol_Regular",Fuel_Properties!$B$3:$B$14,0),MATCH(YEAR(AC$9),Fuel_Properties!$B$3:$EI$3,0))/1000</f>
        <v>0</v>
      </c>
      <c r="AD53" s="53">
        <f>SUMPRODUCT(--(AD$9=Quarterly_kt!$B$9:FC$9),Quarterly_kt!$B53:FC53)*INDEX(Fuel_Properties!$B$3:$IV$14,MATCH("GCV_Petrol_Regular",Fuel_Properties!$B$3:$B$14,0),MATCH(YEAR(AD$9),Fuel_Properties!$B$3:$EI$3,0))/1000</f>
        <v>0</v>
      </c>
      <c r="AE53" s="53">
        <f>SUMPRODUCT(--(AE$9=Quarterly_kt!$B$9:FC$9),Quarterly_kt!$B53:FC53)*INDEX(Fuel_Properties!$B$3:$IV$14,MATCH("GCV_Petrol_Regular",Fuel_Properties!$B$3:$B$14,0),MATCH(YEAR(AE$9),Fuel_Properties!$B$3:$EI$3,0))/1000</f>
        <v>0</v>
      </c>
      <c r="AF53" s="53">
        <f>SUMPRODUCT(--(AF$9=Quarterly_kt!$B$9:FC$9),Quarterly_kt!$B53:FC53)*INDEX(Fuel_Properties!$B$3:$IV$14,MATCH("GCV_Petrol_Regular",Fuel_Properties!$B$3:$B$14,0),MATCH(YEAR(AF$9),Fuel_Properties!$B$3:$EI$3,0))/1000</f>
        <v>0</v>
      </c>
      <c r="AG53" s="53">
        <f>SUMPRODUCT(--(AG$9=Quarterly_kt!$B$9:FC$9),Quarterly_kt!$B53:FC53)*INDEX(Fuel_Properties!$B$3:$IV$14,MATCH("GCV_Petrol_Regular",Fuel_Properties!$B$3:$B$14,0),MATCH(YEAR(AG$9),Fuel_Properties!$B$3:$EI$3,0))/1000</f>
        <v>0</v>
      </c>
      <c r="AH53" s="53">
        <f>SUMPRODUCT(--(AH$9=Quarterly_kt!$B$9:FC$9),Quarterly_kt!$B53:FC53)*INDEX(Fuel_Properties!$B$3:$IV$14,MATCH("GCV_Petrol_Regular",Fuel_Properties!$B$3:$B$14,0),MATCH(YEAR(AH$9),Fuel_Properties!$B$3:$EI$3,0))/1000</f>
        <v>0</v>
      </c>
      <c r="AI53" s="53">
        <f>SUMPRODUCT(--(AI$9=Quarterly_kt!$B$9:FC$9),Quarterly_kt!$B53:FC53)*INDEX(Fuel_Properties!$B$3:$IV$14,MATCH("GCV_Petrol_Regular",Fuel_Properties!$B$3:$B$14,0),MATCH(YEAR(AI$9),Fuel_Properties!$B$3:$EI$3,0))/1000</f>
        <v>0</v>
      </c>
      <c r="AJ53" s="53">
        <f>SUMPRODUCT(--(AJ$9=Quarterly_kt!$B$9:FC$9),Quarterly_kt!$B53:FC53)*INDEX(Fuel_Properties!$B$3:$IV$14,MATCH("GCV_Petrol_Regular",Fuel_Properties!$B$3:$B$14,0),MATCH(YEAR(AJ$9),Fuel_Properties!$B$3:$EI$3,0))/1000</f>
        <v>0</v>
      </c>
      <c r="AK53" s="53">
        <f>SUMPRODUCT(--(AK$9=Quarterly_kt!$B$9:FC$9),Quarterly_kt!$B53:FC53)*INDEX(Fuel_Properties!$B$3:$IV$14,MATCH("GCV_Petrol_Regular",Fuel_Properties!$B$3:$B$14,0),MATCH(YEAR(AK$9),Fuel_Properties!$B$3:$EI$3,0))/1000</f>
        <v>0</v>
      </c>
      <c r="AL53" s="53">
        <f>SUMPRODUCT(--(AL$9=Quarterly_kt!$B$9:FC$9),Quarterly_kt!$B53:FC53)*INDEX(Fuel_Properties!$B$3:$IV$14,MATCH("GCV_Petrol_Regular",Fuel_Properties!$B$3:$B$14,0),MATCH(YEAR(AL$9),Fuel_Properties!$B$3:$EI$3,0))/1000</f>
        <v>0</v>
      </c>
      <c r="AM53" s="53">
        <f>SUMPRODUCT(--(AM$9=Quarterly_kt!$B$9:FC$9),Quarterly_kt!$B53:FC53)*INDEX(Fuel_Properties!$B$3:$IV$14,MATCH("GCV_Petrol_Regular",Fuel_Properties!$B$3:$B$14,0),MATCH(YEAR(AM$9),Fuel_Properties!$B$3:$EI$3,0))/1000</f>
        <v>0</v>
      </c>
      <c r="AN53" s="53">
        <f>SUMPRODUCT(--(AN$9=Quarterly_kt!$B$9:FC$9),Quarterly_kt!$B53:FC53)*INDEX(Fuel_Properties!$B$3:$IV$14,MATCH("GCV_Petrol_Regular",Fuel_Properties!$B$3:$B$14,0),MATCH(YEAR(AN$9),Fuel_Properties!$B$3:$EI$3,0))/1000</f>
        <v>0</v>
      </c>
      <c r="AO53" s="53">
        <f>SUMPRODUCT(--(AO$9=Quarterly_kt!$B$9:FC$9),Quarterly_kt!$B53:FC53)*INDEX(Fuel_Properties!$B$3:$IV$14,MATCH("GCV_Petrol_Regular",Fuel_Properties!$B$3:$B$14,0),MATCH(YEAR(AO$9),Fuel_Properties!$B$3:$EI$3,0))/1000</f>
        <v>0</v>
      </c>
      <c r="AP53" s="53">
        <f>SUMPRODUCT(--(AP$9=Quarterly_kt!$B$9:FC$9),Quarterly_kt!$B53:FC53)*INDEX(Fuel_Properties!$B$3:$IV$14,MATCH("GCV_Petrol_Regular",Fuel_Properties!$B$3:$B$14,0),MATCH(YEAR(AP$9),Fuel_Properties!$B$3:$EI$3,0))/1000</f>
        <v>0</v>
      </c>
      <c r="AQ53" s="53">
        <f>SUMPRODUCT(--(AQ$9=Quarterly_kt!$B$9:FC$9),Quarterly_kt!$B53:FC53)*INDEX(Fuel_Properties!$B$3:$IV$14,MATCH("GCV_Petrol_Regular",Fuel_Properties!$B$3:$B$14,0),MATCH(YEAR(AQ$9),Fuel_Properties!$B$3:$EI$3,0))/1000</f>
        <v>0</v>
      </c>
      <c r="AR53" s="53">
        <f>SUMPRODUCT(--(AR$9=Quarterly_kt!$B$9:FC$9),Quarterly_kt!$B53:FC53)*INDEX(Fuel_Properties!$B$3:$IV$14,MATCH("GCV_Petrol_Regular",Fuel_Properties!$B$3:$B$14,0),MATCH(YEAR(AR$9),Fuel_Properties!$B$3:$EI$3,0))/1000</f>
        <v>0</v>
      </c>
      <c r="AS53" s="53">
        <f>SUMPRODUCT(--(AS$9=Quarterly_kt!$B$9:FC$9),Quarterly_kt!$B53:FC53)*INDEX(Fuel_Properties!$B$3:$IV$14,MATCH("GCV_Petrol_Regular",Fuel_Properties!$B$3:$B$14,0),MATCH(YEAR(AS$9),Fuel_Properties!$B$3:$EI$3,0))/1000</f>
        <v>0</v>
      </c>
      <c r="AT53" s="53">
        <f>SUMPRODUCT(--(AT$9=Quarterly_kt!$B$9:FC$9),Quarterly_kt!$B53:FC53)*INDEX(Fuel_Properties!$B$3:$IV$14,MATCH("GCV_Petrol_Regular",Fuel_Properties!$B$3:$B$14,0),MATCH(YEAR(AT$9),Fuel_Properties!$B$3:$EI$3,0))/1000</f>
        <v>0</v>
      </c>
      <c r="AU53" s="53">
        <f>SUMPRODUCT(--(AU$9=Quarterly_kt!$B$9:FC$9),Quarterly_kt!$B53:FC53)*INDEX(Fuel_Properties!$B$3:$IV$14,MATCH("GCV_Petrol_Regular",Fuel_Properties!$B$3:$B$14,0),MATCH(YEAR(AU$9),Fuel_Properties!$B$3:$EI$3,0))/1000</f>
        <v>0</v>
      </c>
      <c r="AV53" s="53">
        <f>SUMPRODUCT(--(AV$9=Quarterly_kt!$B$9:FC$9),Quarterly_kt!$B53:FC53)*INDEX(Fuel_Properties!$B$3:$IV$14,MATCH("GCV_Petrol_Regular",Fuel_Properties!$B$3:$B$14,0),MATCH(YEAR(AV$9),Fuel_Properties!$B$3:$EI$3,0))/1000</f>
        <v>0</v>
      </c>
      <c r="AW53" s="53">
        <f>SUMPRODUCT(--(AW$9=Quarterly_kt!$B$9:FC$9),Quarterly_kt!$B53:FC53)*INDEX(Fuel_Properties!$B$3:$IV$14,MATCH("GCV_Petrol_Regular",Fuel_Properties!$B$3:$B$14,0),MATCH(YEAR(AW$9),Fuel_Properties!$B$3:$EI$3,0))/1000</f>
        <v>0</v>
      </c>
      <c r="AX53" s="53">
        <f>SUMPRODUCT(--(AX$9=Quarterly_kt!$B$9:FC$9),Quarterly_kt!$B53:FC53)*INDEX(Fuel_Properties!$B$3:$IV$14,MATCH("GCV_Petrol_Regular",Fuel_Properties!$B$3:$B$14,0),MATCH(YEAR(AX$9),Fuel_Properties!$B$3:$EI$3,0))/1000</f>
        <v>0</v>
      </c>
      <c r="AY53" s="53">
        <f>SUMPRODUCT(--(AY$9=Quarterly_kt!$B$9:FC$9),Quarterly_kt!$B53:FC53)*INDEX(Fuel_Properties!$B$3:$IV$14,MATCH("GCV_Petrol_Regular",Fuel_Properties!$B$3:$B$14,0),MATCH(YEAR(AY$9),Fuel_Properties!$B$3:$EI$3,0))/1000</f>
        <v>0</v>
      </c>
      <c r="AZ53" s="53">
        <f>SUMPRODUCT(--(AZ$9=Quarterly_kt!$B$9:FC$9),Quarterly_kt!$B53:FC53)*INDEX(Fuel_Properties!$B$3:$IV$14,MATCH("GCV_Petrol_Regular",Fuel_Properties!$B$3:$B$14,0),MATCH(YEAR(AZ$9),Fuel_Properties!$B$3:$EI$3,0))/1000</f>
        <v>0.91785672214508052</v>
      </c>
      <c r="BA53" s="53">
        <f>SUMPRODUCT(--(BA$9=Quarterly_kt!$B$9:FC$9),Quarterly_kt!$B53:FC53)*INDEX(Fuel_Properties!$B$3:$IV$14,MATCH("GCV_Petrol_Regular",Fuel_Properties!$B$3:$B$14,0),MATCH(YEAR(BA$9),Fuel_Properties!$B$3:$EI$3,0))/1000</f>
        <v>2.6223539175796509</v>
      </c>
      <c r="BB53" s="53">
        <f>SUMPRODUCT(--(BB$9=Quarterly_kt!$B$9:FC$9),Quarterly_kt!$B53:FC53)*INDEX(Fuel_Properties!$B$3:$IV$14,MATCH("GCV_Petrol_Regular",Fuel_Properties!$B$3:$B$14,0),MATCH(YEAR(BB$9),Fuel_Properties!$B$3:$EI$3,0))/1000</f>
        <v>1.8652793372726437</v>
      </c>
      <c r="BC53" s="53">
        <f>SUMPRODUCT(--(BC$9=Quarterly_kt!$B$9:FC$9),Quarterly_kt!$B53:FC53)*INDEX(Fuel_Properties!$B$3:$IV$14,MATCH("GCV_Petrol_Regular",Fuel_Properties!$B$3:$B$14,0),MATCH(YEAR(BC$9),Fuel_Properties!$B$3:$EI$3,0))/1000</f>
        <v>5.8415165035057068</v>
      </c>
      <c r="BD53" s="53">
        <f>SUMPRODUCT(--(BD$9=Quarterly_kt!$B$9:FC$9),Quarterly_kt!$B53:FC53)*INDEX(Fuel_Properties!$B$3:$IV$14,MATCH("GCV_Petrol_Regular",Fuel_Properties!$B$3:$B$14,0),MATCH(YEAR(BD$9),Fuel_Properties!$B$3:$EI$3,0))/1000</f>
        <v>1.9986543656158449</v>
      </c>
      <c r="BE53" s="53">
        <f>SUMPRODUCT(--(BE$9=Quarterly_kt!$B$9:FC$9),Quarterly_kt!$B53:FC53)*INDEX(Fuel_Properties!$B$3:$IV$14,MATCH("GCV_Petrol_Regular",Fuel_Properties!$B$3:$B$14,0),MATCH(YEAR(BE$9),Fuel_Properties!$B$3:$EI$3,0))/1000</f>
        <v>2.0914818835830689</v>
      </c>
      <c r="BF53" s="53">
        <f>SUMPRODUCT(--(BF$9=Quarterly_kt!$B$9:FC$9),Quarterly_kt!$B53:FC53)*INDEX(Fuel_Properties!$B$3:$IV$14,MATCH("GCV_Petrol_Regular",Fuel_Properties!$B$3:$B$14,0),MATCH(YEAR(BF$9),Fuel_Properties!$B$3:$EI$3,0))/1000</f>
        <v>1.6177236460304258</v>
      </c>
      <c r="BG53" s="53">
        <f>SUMPRODUCT(--(BG$9=Quarterly_kt!$B$9:FC$9),Quarterly_kt!$B53:FC53)*INDEX(Fuel_Properties!$B$3:$IV$14,MATCH("GCV_Petrol_Regular",Fuel_Properties!$B$3:$B$14,0),MATCH(YEAR(BG$9),Fuel_Properties!$B$3:$EI$3,0))/1000</f>
        <v>0.90166587598800663</v>
      </c>
      <c r="BH53" s="53">
        <f>SUMPRODUCT(--(BH$9=Quarterly_kt!$B$9:FC$9),Quarterly_kt!$B53:FC53)*INDEX(Fuel_Properties!$B$3:$IV$14,MATCH("GCV_Petrol_Regular",Fuel_Properties!$B$3:$B$14,0),MATCH(YEAR(BH$9),Fuel_Properties!$B$3:$EI$3,0))/1000</f>
        <v>2.1875475707817076</v>
      </c>
      <c r="BI53" s="53">
        <f>SUMPRODUCT(--(BI$9=Quarterly_kt!$B$9:FC$9),Quarterly_kt!$B53:FC53)*INDEX(Fuel_Properties!$B$3:$IV$14,MATCH("GCV_Petrol_Regular",Fuel_Properties!$B$3:$B$14,0),MATCH(YEAR(BI$9),Fuel_Properties!$B$3:$EI$3,0))/1000</f>
        <v>4.7269761980438245</v>
      </c>
      <c r="BJ53" s="53">
        <f>SUMPRODUCT(--(BJ$9=Quarterly_kt!$B$9:FC$9),Quarterly_kt!$B53:FC53)*INDEX(Fuel_Properties!$B$3:$IV$14,MATCH("GCV_Petrol_Regular",Fuel_Properties!$B$3:$B$14,0),MATCH(YEAR(BJ$9),Fuel_Properties!$B$3:$EI$3,0))/1000</f>
        <v>2.9017281412696838</v>
      </c>
      <c r="BK53" s="53">
        <f>SUMPRODUCT(--(BK$9=Quarterly_kt!$B$9:FC$9),Quarterly_kt!$B53:FC53)*INDEX(Fuel_Properties!$B$3:$IV$14,MATCH("GCV_Petrol_Regular",Fuel_Properties!$B$3:$B$14,0),MATCH(YEAR(BK$9),Fuel_Properties!$B$3:$EI$3,0))/1000</f>
        <v>2.9712783847618103</v>
      </c>
      <c r="BL53" s="53">
        <f>SUMPRODUCT(--(BL$9=Quarterly_kt!$B$9:FC$9),Quarterly_kt!$B53:FC53)*INDEX(Fuel_Properties!$B$3:$IV$14,MATCH("GCV_Petrol_Regular",Fuel_Properties!$B$3:$B$14,0),MATCH(YEAR(BL$9),Fuel_Properties!$B$3:$EI$3,0))/1000</f>
        <v>0</v>
      </c>
      <c r="BM53" s="53">
        <f>SUMPRODUCT(--(BM$9=Quarterly_kt!$B$9:FC$9),Quarterly_kt!$B53:FC53)*INDEX(Fuel_Properties!$B$3:$IV$14,MATCH("GCV_Petrol_Regular",Fuel_Properties!$B$3:$B$14,0),MATCH(YEAR(BM$9),Fuel_Properties!$B$3:$EI$3,0))/1000</f>
        <v>3.6034253347206118</v>
      </c>
      <c r="BN53" s="53">
        <f>SUMPRODUCT(--(BN$9=Quarterly_kt!$B$9:FC$9),Quarterly_kt!$B53:FC53)*INDEX(Fuel_Properties!$B$3:$IV$14,MATCH("GCV_Petrol_Regular",Fuel_Properties!$B$3:$B$14,0),MATCH(YEAR(BN$9),Fuel_Properties!$B$3:$EI$3,0))/1000</f>
        <v>0</v>
      </c>
      <c r="BO53" s="53">
        <f>SUMPRODUCT(--(BO$9=Quarterly_kt!$B$9:FC$9),Quarterly_kt!$B53:FC53)*INDEX(Fuel_Properties!$B$3:$IV$14,MATCH("GCV_Petrol_Regular",Fuel_Properties!$B$3:$B$14,0),MATCH(YEAR(BO$9),Fuel_Properties!$B$3:$EI$3,0))/1000</f>
        <v>1.5581858327024496</v>
      </c>
      <c r="BP53" s="53">
        <f>SUMPRODUCT(--(BP$9=Quarterly_kt!$B$9:FC$9),Quarterly_kt!$B53:FC53)*INDEX(Fuel_Properties!$B$3:$IV$14,MATCH("GCV_Petrol_Regular",Fuel_Properties!$B$3:$B$14,0),MATCH(YEAR(BP$9),Fuel_Properties!$B$3:$EI$3,0))/1000</f>
        <v>1.1921427230594486</v>
      </c>
      <c r="BQ53" s="53">
        <f>SUMPRODUCT(--(BQ$9=Quarterly_kt!$B$9:FC$9),Quarterly_kt!$B53:FC53)*INDEX(Fuel_Properties!$B$3:$IV$14,MATCH("GCV_Petrol_Regular",Fuel_Properties!$B$3:$B$14,0),MATCH(YEAR(BQ$9),Fuel_Properties!$B$3:$EI$3,0))/1000</f>
        <v>0.9909890018160038</v>
      </c>
      <c r="BR53" s="53">
        <f>SUMPRODUCT(--(BR$9=Quarterly_kt!$B$9:FC$9),Quarterly_kt!$B53:FC53)*INDEX(Fuel_Properties!$B$3:$IV$14,MATCH("GCV_Petrol_Regular",Fuel_Properties!$B$3:$B$14,0),MATCH(YEAR(BR$9),Fuel_Properties!$B$3:$EI$3,0))/1000</f>
        <v>0</v>
      </c>
      <c r="BS53" s="53">
        <f>SUMPRODUCT(--(BS$9=Quarterly_kt!$B$9:FC$9),Quarterly_kt!$B53:FC53)*INDEX(Fuel_Properties!$B$3:$IV$14,MATCH("GCV_Petrol_Regular",Fuel_Properties!$B$3:$B$14,0),MATCH(YEAR(BS$9),Fuel_Properties!$B$3:$EI$3,0))/1000</f>
        <v>0</v>
      </c>
      <c r="BT53" s="53">
        <f>SUMPRODUCT(--(BT$9=Quarterly_kt!$B$9:FC$9),Quarterly_kt!$B53:FC53)*INDEX(Fuel_Properties!$B$3:$IV$14,MATCH("GCV_Petrol_Regular",Fuel_Properties!$B$3:$B$14,0),MATCH(YEAR(BT$9),Fuel_Properties!$B$3:$EI$3,0))/1000</f>
        <v>0</v>
      </c>
      <c r="BU53" s="53">
        <f>SUMPRODUCT(--(BU$9=Quarterly_kt!$B$9:FC$9),Quarterly_kt!$B53:FC53)*INDEX(Fuel_Properties!$B$3:$IV$14,MATCH("GCV_Petrol_Regular",Fuel_Properties!$B$3:$B$14,0),MATCH(YEAR(BU$9),Fuel_Properties!$B$3:$EI$3,0))/1000</f>
        <v>1.7940779376859852</v>
      </c>
      <c r="BV53" s="53">
        <f>SUMPRODUCT(--(BV$9=Quarterly_kt!$B$9:FC$9),Quarterly_kt!$B53:FC53)*INDEX(Fuel_Properties!$B$3:$IV$14,MATCH("GCV_Petrol_Regular",Fuel_Properties!$B$3:$B$14,0),MATCH(YEAR(BV$9),Fuel_Properties!$B$3:$EI$3,0))/1000</f>
        <v>0</v>
      </c>
      <c r="BW53" s="53">
        <f>SUMPRODUCT(--(BW$9=Quarterly_kt!$B$9:FC$9),Quarterly_kt!$B53:FC53)*INDEX(Fuel_Properties!$B$3:$IV$14,MATCH("GCV_Petrol_Regular",Fuel_Properties!$B$3:$B$14,0),MATCH(YEAR(BW$9),Fuel_Properties!$B$3:$EI$3,0))/1000</f>
        <v>0</v>
      </c>
      <c r="BX53" s="53">
        <f>SUMPRODUCT(--(BX$9=Quarterly_kt!$B$9:FC$9),Quarterly_kt!$B53:FC53)*INDEX(Fuel_Properties!$B$3:$IV$14,MATCH("GCV_Petrol_Regular",Fuel_Properties!$B$3:$B$14,0),MATCH(YEAR(BX$9),Fuel_Properties!$B$3:$EI$3,0))/1000</f>
        <v>1.5379440851432908</v>
      </c>
      <c r="BY53" s="53">
        <f>SUMPRODUCT(--(BY$9=Quarterly_kt!$B$9:FC$9),Quarterly_kt!$B53:FC53)*INDEX(Fuel_Properties!$B$3:$IV$14,MATCH("GCV_Petrol_Regular",Fuel_Properties!$B$3:$B$14,0),MATCH(YEAR(BY$9),Fuel_Properties!$B$3:$EI$3,0))/1000</f>
        <v>1.1782514495625487</v>
      </c>
      <c r="BZ53" s="53">
        <f>SUMPRODUCT(--(BZ$9=Quarterly_kt!$B$9:FC$9),Quarterly_kt!$B53:FC53)*INDEX(Fuel_Properties!$B$3:$IV$14,MATCH("GCV_Petrol_Regular",Fuel_Properties!$B$3:$B$14,0),MATCH(YEAR(BZ$9),Fuel_Properties!$B$3:$EI$3,0))/1000</f>
        <v>1.3490443857804875</v>
      </c>
      <c r="CA53" s="53">
        <f>SUMPRODUCT(--(CA$9=Quarterly_kt!$B$9:FC$9),Quarterly_kt!$B53:FC53)*INDEX(Fuel_Properties!$B$3:$IV$14,MATCH("GCV_Petrol_Regular",Fuel_Properties!$B$3:$B$14,0),MATCH(YEAR(CA$9),Fuel_Properties!$B$3:$EI$3,0))/1000</f>
        <v>0.46233017700601081</v>
      </c>
      <c r="CB53" s="53">
        <f>SUMPRODUCT(--(CB$9=Quarterly_kt!$B$9:FC$9),Quarterly_kt!$B53:FC53)*INDEX(Fuel_Properties!$B$3:$IV$14,MATCH("GCV_Petrol_Regular",Fuel_Properties!$B$3:$B$14,0),MATCH(YEAR(CB$9),Fuel_Properties!$B$3:$EI$3,0))/1000</f>
        <v>2.1656171484512794</v>
      </c>
      <c r="CC53" s="53">
        <f>SUMPRODUCT(--(CC$9=Quarterly_kt!$B$9:FC$9),Quarterly_kt!$B53:FC53)*INDEX(Fuel_Properties!$B$3:$IV$14,MATCH("GCV_Petrol_Regular",Fuel_Properties!$B$3:$B$14,0),MATCH(YEAR(CC$9),Fuel_Properties!$B$3:$EI$3,0))/1000</f>
        <v>0.46671401738749108</v>
      </c>
      <c r="CD53" s="53">
        <f>SUMPRODUCT(--(CD$9=Quarterly_kt!$B$9:FC$9),Quarterly_kt!$B53:FC53)*INDEX(Fuel_Properties!$B$3:$IV$14,MATCH("GCV_Petrol_Regular",Fuel_Properties!$B$3:$B$14,0),MATCH(YEAR(CD$9),Fuel_Properties!$B$3:$EI$3,0))/1000</f>
        <v>0</v>
      </c>
      <c r="CE53" s="53">
        <f>SUMPRODUCT(--(CE$9=Quarterly_kt!$B$9:FC$9),Quarterly_kt!$B53:FC53)*INDEX(Fuel_Properties!$B$3:$IV$14,MATCH("GCV_Petrol_Regular",Fuel_Properties!$B$3:$B$14,0),MATCH(YEAR(CE$9),Fuel_Properties!$B$3:$EI$3,0))/1000</f>
        <v>0</v>
      </c>
      <c r="CF53" s="53">
        <f>SUMPRODUCT(--(CF$9=Quarterly_kt!$B$9:FC$9),Quarterly_kt!$B53:FC53)*INDEX(Fuel_Properties!$B$3:$IV$14,MATCH("GCV_Petrol_Regular",Fuel_Properties!$B$3:$B$14,0),MATCH(YEAR(CF$9),Fuel_Properties!$B$3:$EI$3,0))/1000</f>
        <v>0</v>
      </c>
      <c r="CG53" s="53">
        <f>SUMPRODUCT(--(CG$9=Quarterly_kt!$B$9:FC$9),Quarterly_kt!$B53:FC53)*INDEX(Fuel_Properties!$B$3:$IV$14,MATCH("GCV_Petrol_Regular",Fuel_Properties!$B$3:$B$14,0),MATCH(YEAR(CG$9),Fuel_Properties!$B$3:$EI$3,0))/1000</f>
        <v>0</v>
      </c>
      <c r="CH53" s="53">
        <f>SUMPRODUCT(--(CH$9=Quarterly_kt!$B$9:FC$9),Quarterly_kt!$B53:FC53)*INDEX(Fuel_Properties!$B$3:$IV$14,MATCH("GCV_Petrol_Regular",Fuel_Properties!$B$3:$B$14,0),MATCH(YEAR(CH$9),Fuel_Properties!$B$3:$EI$3,0))/1000</f>
        <v>0</v>
      </c>
      <c r="CI53" s="53">
        <f>SUMPRODUCT(--(CI$9=Quarterly_kt!$B$9:FC$9),Quarterly_kt!$B53:FC53)*INDEX(Fuel_Properties!$B$3:$IV$14,MATCH("GCV_Petrol_Regular",Fuel_Properties!$B$3:$B$14,0),MATCH(YEAR(CI$9),Fuel_Properties!$B$3:$EI$3,0))/1000</f>
        <v>0</v>
      </c>
      <c r="CJ53" s="53">
        <f>SUMPRODUCT(--(CJ$9=Quarterly_kt!$B$9:FC$9),Quarterly_kt!$B53:FC53)*INDEX(Fuel_Properties!$B$3:$IV$14,MATCH("GCV_Petrol_Regular",Fuel_Properties!$B$3:$B$14,0),MATCH(YEAR(CJ$9),Fuel_Properties!$B$3:$EI$3,0))/1000</f>
        <v>0</v>
      </c>
      <c r="CK53" s="53">
        <f>SUMPRODUCT(--(CK$9=Quarterly_kt!$B$9:FC$9),Quarterly_kt!$B53:FC53)*INDEX(Fuel_Properties!$B$3:$IV$14,MATCH("GCV_Petrol_Regular",Fuel_Properties!$B$3:$B$14,0),MATCH(YEAR(CK$9),Fuel_Properties!$B$3:$EI$3,0))/1000</f>
        <v>0</v>
      </c>
      <c r="CL53" s="53">
        <f>SUMPRODUCT(--(CL$9=Quarterly_kt!$B$9:FC$9),Quarterly_kt!$B53:FC53)*INDEX(Fuel_Properties!$B$3:$IV$14,MATCH("GCV_Petrol_Regular",Fuel_Properties!$B$3:$B$14,0),MATCH(YEAR(CL$9),Fuel_Properties!$B$3:$EI$3,0))/1000</f>
        <v>0</v>
      </c>
      <c r="CM53" s="53">
        <f>SUMPRODUCT(--(CM$9=Quarterly_kt!$B$9:FC$9),Quarterly_kt!$B53:FC53)*INDEX(Fuel_Properties!$B$3:$IV$14,MATCH("GCV_Petrol_Regular",Fuel_Properties!$B$3:$B$14,0),MATCH(YEAR(CM$9),Fuel_Properties!$B$3:$EI$3,0))/1000</f>
        <v>0</v>
      </c>
      <c r="CN53" s="53">
        <f>SUMPRODUCT(--(CN$9=Quarterly_kt!$B$9:FC$9),Quarterly_kt!$B53:FC53)*INDEX(Fuel_Properties!$B$3:$IV$14,MATCH("GCV_Petrol_Regular",Fuel_Properties!$B$3:$B$14,0),MATCH(YEAR(CN$9),Fuel_Properties!$B$3:$EI$3,0))/1000</f>
        <v>0</v>
      </c>
      <c r="CO53" s="53">
        <f>SUMPRODUCT(--(CO$9=Quarterly_kt!$B$9:FC$9),Quarterly_kt!$B53:FC53)*INDEX(Fuel_Properties!$B$3:$IV$14,MATCH("GCV_Petrol_Regular",Fuel_Properties!$B$3:$B$14,0),MATCH(YEAR(CO$9),Fuel_Properties!$B$3:$EI$3,0))/1000</f>
        <v>0</v>
      </c>
      <c r="CP53" s="53">
        <f>SUMPRODUCT(--(CP$9=Quarterly_kt!$B$9:FC$9),Quarterly_kt!$B53:FC53)*INDEX(Fuel_Properties!$B$3:$IV$14,MATCH("GCV_Petrol_Regular",Fuel_Properties!$B$3:$B$14,0),MATCH(YEAR(CP$9),Fuel_Properties!$B$3:$EI$3,0))/1000</f>
        <v>0</v>
      </c>
      <c r="CQ53" s="53">
        <f>SUMPRODUCT(--(CQ$9=Quarterly_kt!$B$9:FC$9),Quarterly_kt!$B53:FC53)*INDEX(Fuel_Properties!$B$3:$IV$14,MATCH("GCV_Petrol_Regular",Fuel_Properties!$B$3:$B$14,0),MATCH(YEAR(CQ$9),Fuel_Properties!$B$3:$EI$3,0))/1000</f>
        <v>0</v>
      </c>
      <c r="CR53" s="53">
        <f>SUMPRODUCT(--(CR$9=Quarterly_kt!$B$9:FC$9),Quarterly_kt!$B53:FC53)*INDEX(Fuel_Properties!$B$3:$IV$14,MATCH("GCV_Petrol_Regular",Fuel_Properties!$B$3:$B$14,0),MATCH(YEAR(CR$9),Fuel_Properties!$B$3:$EI$3,0))/1000</f>
        <v>0</v>
      </c>
      <c r="CS53" s="53">
        <f>SUMPRODUCT(--(CS$9=Quarterly_kt!$B$9:FC$9),Quarterly_kt!$B53:FC53)*INDEX(Fuel_Properties!$B$3:$IV$14,MATCH("GCV_Petrol_Regular",Fuel_Properties!$B$3:$B$14,0),MATCH(YEAR(CS$9),Fuel_Properties!$B$3:$EI$3,0))/1000</f>
        <v>0</v>
      </c>
      <c r="CT53" s="53">
        <f>SUMPRODUCT(--(CT$9=Quarterly_kt!$B$9:FC$9),Quarterly_kt!$B53:FC53)*INDEX(Fuel_Properties!$B$3:$IV$14,MATCH("GCV_Petrol_Regular",Fuel_Properties!$B$3:$B$14,0),MATCH(YEAR(CT$9),Fuel_Properties!$B$3:$EI$3,0))/1000</f>
        <v>0</v>
      </c>
      <c r="CU53" s="53">
        <f>SUMPRODUCT(--(CU$9=Quarterly_kt!$B$9:FC$9),Quarterly_kt!$B53:FC53)*INDEX(Fuel_Properties!$B$3:$IV$14,MATCH("GCV_Petrol_Regular",Fuel_Properties!$B$3:$B$14,0),MATCH(YEAR(CU$9),Fuel_Properties!$B$3:$EI$3,0))/1000</f>
        <v>0</v>
      </c>
      <c r="CV53" s="53">
        <f>SUMPRODUCT(--(CV$9=Quarterly_kt!$B$9:FC$9),Quarterly_kt!$B53:FC53)*INDEX(Fuel_Properties!$B$3:$IV$14,MATCH("GCV_Petrol_Regular",Fuel_Properties!$B$3:$B$14,0),MATCH(YEAR(CV$9),Fuel_Properties!$B$3:$EI$3,0))/1000</f>
        <v>0</v>
      </c>
      <c r="CW53" s="53">
        <f>SUMPRODUCT(--(CW$9=Quarterly_kt!$B$9:FC$9),Quarterly_kt!$B53:FC53)*INDEX(Fuel_Properties!$B$3:$IV$14,MATCH("GCV_Petrol_Regular",Fuel_Properties!$B$3:$B$14,0),MATCH(YEAR(CW$9),Fuel_Properties!$B$3:$EI$3,0))/1000</f>
        <v>0</v>
      </c>
      <c r="CX53" s="53">
        <f>SUMPRODUCT(--(CX$9=Quarterly_kt!$B$9:FC$9),Quarterly_kt!$B53:FC53)*INDEX(Fuel_Properties!$B$3:$IV$14,MATCH("GCV_Petrol_Regular",Fuel_Properties!$B$3:$B$14,0),MATCH(YEAR(CX$9),Fuel_Properties!$B$3:$EI$3,0))/1000</f>
        <v>0</v>
      </c>
      <c r="CY53" s="53">
        <f>SUMPRODUCT(--(CY$9=Quarterly_kt!$B$9:FC$9),Quarterly_kt!$B53:FC53)*INDEX(Fuel_Properties!$B$3:$IV$14,MATCH("GCV_Petrol_Regular",Fuel_Properties!$B$3:$B$14,0),MATCH(YEAR(CY$9),Fuel_Properties!$B$3:$EI$3,0))/1000</f>
        <v>0</v>
      </c>
      <c r="CZ53" s="53">
        <f>SUMPRODUCT(--(CZ$9=Quarterly_kt!$B$9:FC$9),Quarterly_kt!$B53:FC53)*INDEX(Fuel_Properties!$B$3:$IV$14,MATCH("GCV_Petrol_Regular",Fuel_Properties!$B$3:$B$14,0),MATCH(YEAR(CZ$9),Fuel_Properties!$B$3:$EI$3,0))/1000</f>
        <v>0</v>
      </c>
      <c r="DA53" s="53">
        <f>SUMPRODUCT(--(DA$9=Quarterly_kt!$B$9:FC$9),Quarterly_kt!$B53:FC53)*INDEX(Fuel_Properties!$B$3:$IV$14,MATCH("GCV_Petrol_Regular",Fuel_Properties!$B$3:$B$14,0),MATCH(YEAR(DA$9),Fuel_Properties!$B$3:$EI$3,0))/1000</f>
        <v>0</v>
      </c>
      <c r="DB53" s="53">
        <f>SUMPRODUCT(--(DB$9=Quarterly_kt!$B$9:FC$9),Quarterly_kt!$B53:FC53)*INDEX(Fuel_Properties!$B$3:$IV$14,MATCH("GCV_Petrol_Regular",Fuel_Properties!$B$3:$B$14,0),MATCH(YEAR(DB$9),Fuel_Properties!$B$3:$EI$3,0))/1000</f>
        <v>0</v>
      </c>
      <c r="DC53" s="53">
        <f>SUMPRODUCT(--(DC$9=Quarterly_kt!$B$9:FC$9),Quarterly_kt!$B53:FC53)*INDEX(Fuel_Properties!$B$3:$IV$14,MATCH("GCV_Petrol_Regular",Fuel_Properties!$B$3:$B$14,0),MATCH(YEAR(DC$9),Fuel_Properties!$B$3:$EI$3,0))/1000</f>
        <v>0</v>
      </c>
      <c r="DD53" s="53">
        <f>SUMPRODUCT(--(DD$9=Quarterly_kt!$B$9:FC$9),Quarterly_kt!$B53:FC53)*INDEX(Fuel_Properties!$B$3:$IV$14,MATCH("GCV_Petrol_Regular",Fuel_Properties!$B$3:$B$14,0),MATCH(YEAR(DD$9),Fuel_Properties!$B$3:$EI$3,0))/1000</f>
        <v>0</v>
      </c>
      <c r="DE53" s="53">
        <f>SUMPRODUCT(--(DE$9=Quarterly_kt!$B$9:FC$9),Quarterly_kt!$B53:FC53)*INDEX(Fuel_Properties!$B$3:$IV$14,MATCH("GCV_Petrol_Regular",Fuel_Properties!$B$3:$B$14,0),MATCH(YEAR(DE$9),Fuel_Properties!$B$3:$EI$3,0))/1000</f>
        <v>0</v>
      </c>
      <c r="DF53" s="53">
        <f>SUMPRODUCT(--(DF$9=Quarterly_kt!$B$9:FC$9),Quarterly_kt!$B53:FC53)*INDEX(Fuel_Properties!$B$3:$IV$14,MATCH("GCV_Petrol_Regular",Fuel_Properties!$B$3:$B$14,0),MATCH(YEAR(DF$9),Fuel_Properties!$B$3:$EI$3,0))/1000</f>
        <v>0</v>
      </c>
      <c r="DG53" s="53">
        <f>SUMPRODUCT(--(DG$9=Quarterly_kt!$B$9:FC$9),Quarterly_kt!$B53:FC53)*INDEX(Fuel_Properties!$B$3:$IV$14,MATCH("GCV_Petrol_Regular",Fuel_Properties!$B$3:$B$14,0),MATCH(YEAR(DG$9),Fuel_Properties!$B$3:$EI$3,0))/1000</f>
        <v>0</v>
      </c>
      <c r="DH53" s="53">
        <f>SUMPRODUCT(--(DH$9=Quarterly_kt!$B$9:FC$9),Quarterly_kt!$B53:FC53)*INDEX(Fuel_Properties!$B$3:$IV$14,MATCH("GCV_Petrol_Regular",Fuel_Properties!$B$3:$B$14,0),MATCH(YEAR(DH$9),Fuel_Properties!$B$3:$EI$3,0))/1000</f>
        <v>0</v>
      </c>
      <c r="DI53" s="53">
        <f>SUMPRODUCT(--(DI$9=Quarterly_kt!$B$9:FC$9),Quarterly_kt!$B53:FC53)*INDEX(Fuel_Properties!$B$3:$IV$14,MATCH("GCV_Petrol_Regular",Fuel_Properties!$B$3:$B$14,0),MATCH(YEAR(DI$9),Fuel_Properties!$B$3:$EI$3,0))/1000</f>
        <v>0</v>
      </c>
      <c r="DJ53" s="53">
        <f>SUMPRODUCT(--(DJ$9=Quarterly_kt!$B$9:FC$9),Quarterly_kt!$B53:FC53)*INDEX(Fuel_Properties!$B$3:$IV$14,MATCH("GCV_Petrol_Regular",Fuel_Properties!$B$3:$B$14,0),MATCH(YEAR(DJ$9),Fuel_Properties!$B$3:$EI$3,0))/1000</f>
        <v>0</v>
      </c>
      <c r="DK53" s="53">
        <f>SUMPRODUCT(--(DK$9=Quarterly_kt!$B$9:FC$9),Quarterly_kt!$B53:FC53)*INDEX(Fuel_Properties!$B$3:$IV$14,MATCH("GCV_Petrol_Regular",Fuel_Properties!$B$3:$B$14,0),MATCH(YEAR(DK$9),Fuel_Properties!$B$3:$EI$3,0))/1000</f>
        <v>0</v>
      </c>
      <c r="DL53" s="53">
        <f>SUMPRODUCT(--(DL$9=Quarterly_kt!$B$9:FC$9),Quarterly_kt!$B53:FC53)*INDEX(Fuel_Properties!$B$3:$IV$14,MATCH("GCV_Petrol_Regular",Fuel_Properties!$B$3:$B$14,0),MATCH(YEAR(DL$9),Fuel_Properties!$B$3:$EI$3,0))/1000</f>
        <v>0</v>
      </c>
      <c r="DM53" s="53">
        <f>SUMPRODUCT(--(DM$9=Quarterly_kt!$B$9:FC$9),Quarterly_kt!$B53:FC53)*INDEX(Fuel_Properties!$B$3:$IV$14,MATCH("GCV_Petrol_Regular",Fuel_Properties!$B$3:$B$14,0),MATCH(YEAR(DM$9),Fuel_Properties!$B$3:$EI$3,0))/1000</f>
        <v>0</v>
      </c>
      <c r="DN53" s="53">
        <f>SUMPRODUCT(--(DN$9=Quarterly_kt!$B$9:FC$9),Quarterly_kt!$B53:FC53)*INDEX(Fuel_Properties!$B$3:$IV$14,MATCH("GCV_Petrol_Regular",Fuel_Properties!$B$3:$B$14,0),MATCH(YEAR(DN$9),Fuel_Properties!$B$3:$EI$3,0))/1000</f>
        <v>0</v>
      </c>
      <c r="DO53" s="53">
        <f>SUMPRODUCT(--(DO$9=Quarterly_kt!$B$9:FC$9),Quarterly_kt!$B53:FC53)*INDEX(Fuel_Properties!$B$3:$IV$14,MATCH("GCV_Petrol_Regular",Fuel_Properties!$B$3:$B$14,0),MATCH(YEAR(DO$9),Fuel_Properties!$B$3:$EI$3,0))/1000</f>
        <v>0</v>
      </c>
      <c r="DP53" s="53">
        <f>SUMPRODUCT(--(DP$9=Quarterly_kt!$B$9:FC$9),Quarterly_kt!$B53:FC53)*INDEX(Fuel_Properties!$B$3:$IV$14,MATCH("GCV_Petrol_Regular",Fuel_Properties!$B$3:$B$14,0),MATCH(YEAR(DP$9),Fuel_Properties!$B$3:$EI$3,0))/1000</f>
        <v>0</v>
      </c>
      <c r="DQ53" s="53">
        <f>SUMPRODUCT(--(DQ$9=Quarterly_kt!$B$9:FC$9),Quarterly_kt!$B53:FC53)*INDEX(Fuel_Properties!$B$3:$IV$14,MATCH("GCV_Petrol_Regular",Fuel_Properties!$B$3:$B$14,0),MATCH(YEAR(DQ$9),Fuel_Properties!$B$3:$EI$3,0))/1000</f>
        <v>0</v>
      </c>
      <c r="DR53" s="53">
        <f>SUMPRODUCT(--(DR$9=Quarterly_kt!$B$9:FC$9),Quarterly_kt!$B53:FC53)*INDEX(Fuel_Properties!$B$3:$IV$14,MATCH("GCV_Petrol_Regular",Fuel_Properties!$B$3:$B$14,0),MATCH(YEAR(DR$9),Fuel_Properties!$B$3:$EI$3,0))/1000</f>
        <v>0</v>
      </c>
      <c r="DS53" s="53">
        <f>SUMPRODUCT(--(DS$9=Quarterly_kt!$B$9:FC$9),Quarterly_kt!$B53:FC53)*INDEX(Fuel_Properties!$B$3:$IV$14,MATCH("GCV_Petrol_Regular",Fuel_Properties!$B$3:$B$14,0),MATCH(YEAR(DS$9),Fuel_Properties!$B$3:$EI$3,0))/1000</f>
        <v>0</v>
      </c>
      <c r="DT53" s="53">
        <f>SUMPRODUCT(--(DT$9=Quarterly_kt!$B$9:FC$9),Quarterly_kt!$B53:FC53)*INDEX(Fuel_Properties!$B$3:$IV$14,MATCH("GCV_Petrol_Regular",Fuel_Properties!$B$3:$B$14,0),MATCH(YEAR(DT$9),Fuel_Properties!$B$3:$EI$3,0))/1000</f>
        <v>0</v>
      </c>
      <c r="DU53" s="53">
        <f>SUMPRODUCT(--(DU$9=Quarterly_kt!$B$9:FC$9),Quarterly_kt!$B53:FC53)*INDEX(Fuel_Properties!$B$3:$IV$14,MATCH("GCV_Petrol_Regular",Fuel_Properties!$B$3:$B$14,0),MATCH(YEAR(DU$9),Fuel_Properties!$B$3:$EI$3,0))/1000</f>
        <v>0</v>
      </c>
      <c r="DV53" s="53">
        <f>SUMPRODUCT(--(DV$9=Quarterly_kt!$B$9:FC$9),Quarterly_kt!$B53:FC53)*INDEX(Fuel_Properties!$B$3:$IV$14,MATCH("GCV_Petrol_Regular",Fuel_Properties!$B$3:$B$14,0),MATCH(YEAR(DV$9),Fuel_Properties!$B$3:$EI$3,0))/1000</f>
        <v>0</v>
      </c>
      <c r="DW53" s="53">
        <f>SUMPRODUCT(--(DW$9=Quarterly_kt!$B$9:FC$9),Quarterly_kt!$B53:FC53)*INDEX(Fuel_Properties!$B$3:$IV$14,MATCH("GCV_Petrol_Regular",Fuel_Properties!$B$3:$B$14,0),MATCH(YEAR(DW$9),Fuel_Properties!$B$3:$EI$3,0))/1000</f>
        <v>0</v>
      </c>
      <c r="DX53" s="53">
        <f>SUMPRODUCT(--(DX$9=Quarterly_kt!$B$9:FC$9),Quarterly_kt!$B53:FC53)*INDEX(Fuel_Properties!$B$3:$IV$14,MATCH("GCV_Petrol_Regular",Fuel_Properties!$B$3:$B$14,0),MATCH(YEAR(DX$9),Fuel_Properties!$B$3:$EI$3,0))/1000</f>
        <v>0</v>
      </c>
      <c r="DY53" s="53">
        <f>SUMPRODUCT(--(DY$9=Quarterly_kt!$B$9:FC$9),Quarterly_kt!$B53:FC53)*INDEX(Fuel_Properties!$B$3:$IV$14,MATCH("GCV_Petrol_Regular",Fuel_Properties!$B$3:$B$14,0),MATCH(YEAR(DY$9),Fuel_Properties!$B$3:$EI$3,0))/1000</f>
        <v>0</v>
      </c>
      <c r="DZ53" s="53">
        <f>SUMPRODUCT(--(DZ$9=Quarterly_kt!$B$9:FC$9),Quarterly_kt!$B53:FC53)*INDEX(Fuel_Properties!$B$3:$IV$14,MATCH("GCV_Petrol_Regular",Fuel_Properties!$B$3:$B$14,0),MATCH(YEAR(DZ$9),Fuel_Properties!$B$3:$EI$3,0))/1000</f>
        <v>0</v>
      </c>
      <c r="EA53" s="53">
        <f>SUMPRODUCT(--(EA$9=Quarterly_kt!$B$9:FC$9),Quarterly_kt!$B53:FC53)*INDEX(Fuel_Properties!$B$3:$IV$14,MATCH("GCV_Petrol_Regular",Fuel_Properties!$B$3:$B$14,0),MATCH(YEAR(EA$9),Fuel_Properties!$B$3:$EI$3,0))/1000</f>
        <v>0</v>
      </c>
      <c r="EB53" s="53">
        <f>SUMPRODUCT(--(EB$9=Quarterly_kt!$B$9:FC$9),Quarterly_kt!$B53:FC53)*INDEX(Fuel_Properties!$B$3:$IV$14,MATCH("GCV_Petrol_Regular",Fuel_Properties!$B$3:$B$14,0),MATCH(YEAR(EB$9),Fuel_Properties!$B$3:$EI$3,0))/1000</f>
        <v>0</v>
      </c>
      <c r="EC53" s="53">
        <f>SUMPRODUCT(--(EC$9=Quarterly_kt!$B$9:FC$9),Quarterly_kt!$B53:FC53)*INDEX(Fuel_Properties!$B$3:$IV$14,MATCH("GCV_Petrol_Regular",Fuel_Properties!$B$3:$B$14,0),MATCH(YEAR(EC$9),Fuel_Properties!$B$3:$EI$3,0))/1000</f>
        <v>0</v>
      </c>
      <c r="ED53" s="53">
        <f>SUMPRODUCT(--(ED$9=Quarterly_kt!$B$9:FC$9),Quarterly_kt!$B53:FC53)*INDEX(Fuel_Properties!$B$3:$IV$14,MATCH("GCV_Petrol_Regular",Fuel_Properties!$B$3:$B$14,0),MATCH(YEAR(ED$9),Fuel_Properties!$B$3:$EI$3,0))/1000</f>
        <v>0</v>
      </c>
      <c r="EE53" s="53">
        <f>SUMPRODUCT(--(EE$9=Quarterly_kt!$B$9:FC$9),Quarterly_kt!$B53:FC53)*INDEX(Fuel_Properties!$B$3:$IV$14,MATCH("GCV_Petrol_Regular",Fuel_Properties!$B$3:$B$14,0),MATCH(YEAR(EE$9),Fuel_Properties!$B$3:$EI$3,0))/1000</f>
        <v>0</v>
      </c>
      <c r="EF53" s="53">
        <f>SUMPRODUCT(--(EF$9=Quarterly_kt!$B$9:FC$9),Quarterly_kt!$B53:FC53)*INDEX(Fuel_Properties!$B$3:$IV$14,MATCH("GCV_Petrol_Regular",Fuel_Properties!$B$3:$B$14,0),MATCH(YEAR(EF$9),Fuel_Properties!$B$3:$EI$3,0))/1000</f>
        <v>0</v>
      </c>
      <c r="EG53" s="53">
        <f>SUMPRODUCT(--(EG$9=Quarterly_kt!$B$9:FC$9),Quarterly_kt!$B53:FC53)*INDEX(Fuel_Properties!$B$3:$IV$14,MATCH("GCV_Petrol_Regular",Fuel_Properties!$B$3:$B$14,0),MATCH(YEAR(EG$9),Fuel_Properties!$B$3:$EI$3,0))/1000</f>
        <v>0</v>
      </c>
      <c r="EH53" s="53">
        <f>SUMPRODUCT(--(EH$9=Quarterly_kt!$B$9:FC$9),Quarterly_kt!$B53:FC53)*INDEX(Fuel_Properties!$B$3:$IV$14,MATCH("GCV_Petrol_Regular",Fuel_Properties!$B$3:$B$14,0),MATCH(YEAR(EH$9),Fuel_Properties!$B$3:$EI$3,0))/1000</f>
        <v>0</v>
      </c>
      <c r="EI53" s="53">
        <f>SUMPRODUCT(--(EI$9=Quarterly_kt!$B$9:FC$9),Quarterly_kt!$B53:FC53)*INDEX(Fuel_Properties!$B$3:$IV$14,MATCH("GCV_Petrol_Regular",Fuel_Properties!$B$3:$B$14,0),MATCH(YEAR(EI$9),Fuel_Properties!$B$3:$EI$3,0))/1000</f>
        <v>0</v>
      </c>
      <c r="EJ53" s="53">
        <f>SUMPRODUCT(--(EJ$9=Quarterly_kt!$B$9:FC$9),Quarterly_kt!$B53:FC53)*INDEX(Fuel_Properties!$B$3:$IV$14,MATCH("GCV_Petrol_Regular",Fuel_Properties!$B$3:$B$14,0),MATCH(YEAR(EJ$9),Fuel_Properties!$B$3:$EI$3,0))/1000</f>
        <v>0</v>
      </c>
      <c r="EK53" s="53">
        <f>SUMPRODUCT(--(EK$9=Quarterly_kt!$B$9:FC$9),Quarterly_kt!$B53:FC53)*INDEX(Fuel_Properties!$B$3:$IV$14,MATCH("GCV_Petrol_Regular",Fuel_Properties!$B$3:$B$14,0),MATCH(YEAR(EK$9),Fuel_Properties!$B$3:$EI$3,0))/1000</f>
        <v>0</v>
      </c>
      <c r="EL53" s="53">
        <f>SUMPRODUCT(--(EL$9=Quarterly_kt!$B$9:FC$9),Quarterly_kt!$B53:FC53)*INDEX(Fuel_Properties!$B$3:$IV$14,MATCH("GCV_Petrol_Regular",Fuel_Properties!$B$3:$B$14,0),MATCH(YEAR(EL$9),Fuel_Properties!$B$3:$EI$3,0))/1000</f>
        <v>0</v>
      </c>
      <c r="EM53" s="53">
        <f>SUMPRODUCT(--(EM$9=Quarterly_kt!$B$9:FC$9),Quarterly_kt!$B53:FC53)*INDEX(Fuel_Properties!$B$3:$IV$14,MATCH("GCV_Petrol_Regular",Fuel_Properties!$B$3:$B$14,0),MATCH(YEAR(EM$9),Fuel_Properties!$B$3:$EI$3,0))/1000</f>
        <v>0</v>
      </c>
      <c r="EN53" s="53">
        <f>SUMPRODUCT(--(EN$9=Quarterly_kt!$B$9:FC$9),Quarterly_kt!$B53:FC53)*INDEX(Fuel_Properties!$B$3:$IV$14,MATCH("GCV_Petrol_Regular",Fuel_Properties!$B$3:$B$14,0),MATCH(YEAR(EN$9),Fuel_Properties!$B$3:$EI$3,0))/1000</f>
        <v>0</v>
      </c>
      <c r="EO53" s="53">
        <f>SUMPRODUCT(--(EO$9=Quarterly_kt!$B$9:FC$9),Quarterly_kt!$B53:FC53)*INDEX(Fuel_Properties!$B$3:$IV$14,MATCH("GCV_Petrol_Regular",Fuel_Properties!$B$3:$B$14,0),MATCH(YEAR(EO$9),Fuel_Properties!$B$3:$EI$3,0))/1000</f>
        <v>0</v>
      </c>
      <c r="EP53" s="53">
        <f>SUMPRODUCT(--(EP$9=Quarterly_kt!$B$9:FC$9),Quarterly_kt!$B53:FC53)*INDEX(Fuel_Properties!$B$3:$IV$14,MATCH("GCV_Petrol_Regular",Fuel_Properties!$B$3:$B$14,0),MATCH(YEAR(EP$9),Fuel_Properties!$B$3:$EI$3,0))/1000</f>
        <v>0</v>
      </c>
      <c r="EQ53" s="53">
        <f>SUMPRODUCT(--(EQ$9=Quarterly_kt!$B$9:FC$9),Quarterly_kt!$B53:FC53)*INDEX(Fuel_Properties!$B$3:$IV$14,MATCH("GCV_Petrol_Regular",Fuel_Properties!$B$3:$B$14,0),MATCH(YEAR(EQ$9),Fuel_Properties!$B$3:$EI$3,0))/1000</f>
        <v>0</v>
      </c>
      <c r="ER53" s="53">
        <f>SUMPRODUCT(--(ER$9=Quarterly_kt!$B$9:FC$9),Quarterly_kt!$B53:FC53)*INDEX(Fuel_Properties!$B$3:$IV$14,MATCH("GCV_Petrol_Regular",Fuel_Properties!$B$3:$B$14,0),MATCH(YEAR(ER$9),Fuel_Properties!$B$3:$EI$3,0))/1000</f>
        <v>0</v>
      </c>
      <c r="ES53" s="53">
        <f>SUMPRODUCT(--(ES$9=Quarterly_kt!$B$9:FC$9),Quarterly_kt!$B53:FC53)*INDEX(Fuel_Properties!$B$3:$IV$14,MATCH("GCV_Petrol_Regular",Fuel_Properties!$B$3:$B$14,0),MATCH(YEAR(ES$9),Fuel_Properties!$B$3:$EI$3,0))/1000</f>
        <v>0</v>
      </c>
      <c r="ET53" s="53">
        <f>SUMPRODUCT(--(ET$9=Quarterly_kt!$B$9:FC$9),Quarterly_kt!$B53:FC53)*INDEX(Fuel_Properties!$B$3:$IV$14,MATCH("GCV_Petrol_Regular",Fuel_Properties!$B$3:$B$14,0),MATCH(YEAR(ET$9),Fuel_Properties!$B$3:$EI$3,0))/1000</f>
        <v>0</v>
      </c>
      <c r="EU53" s="53">
        <f>SUMPRODUCT(--(EU$9=Quarterly_kt!$B$9:FC$9),Quarterly_kt!$B53:FC53)*INDEX(Fuel_Properties!$B$3:$IV$14,MATCH("GCV_Petrol_Regular",Fuel_Properties!$B$3:$B$14,0),MATCH(YEAR(EU$9),Fuel_Properties!$B$3:$EI$3,0))/1000</f>
        <v>0</v>
      </c>
      <c r="EV53" s="53">
        <f>SUMPRODUCT(--(EV$9=Quarterly_kt!$B$9:FC$9),Quarterly_kt!$B53:FC53)*INDEX(Fuel_Properties!$B$3:$IV$14,MATCH("GCV_Petrol_Regular",Fuel_Properties!$B$3:$B$14,0),MATCH(YEAR(EV$9),Fuel_Properties!$B$3:$EI$3,0))/1000</f>
        <v>0</v>
      </c>
      <c r="EW53" s="53">
        <f>SUMPRODUCT(--(EW$9=Quarterly_kt!$B$9:FC$9),Quarterly_kt!$B53:FC53)*INDEX(Fuel_Properties!$B$3:$IV$14,MATCH("GCV_Petrol_Regular",Fuel_Properties!$B$3:$B$14,0),MATCH(YEAR(EW$9),Fuel_Properties!$B$3:$EI$3,0))/1000</f>
        <v>0</v>
      </c>
      <c r="EX53" s="53">
        <f>SUMPRODUCT(--(EX$9=Quarterly_kt!$B$9:FC$9),Quarterly_kt!$B53:FC53)*INDEX(Fuel_Properties!$B$3:$IV$14,MATCH("GCV_Petrol_Regular",Fuel_Properties!$B$3:$B$14,0),MATCH(YEAR(EX$9),Fuel_Properties!$B$3:$EI$3,0))/1000</f>
        <v>0</v>
      </c>
      <c r="EY53" s="53">
        <f>SUMPRODUCT(--(EY$9=Quarterly_kt!$B$9:FC$9),Quarterly_kt!$B53:FC53)*INDEX(Fuel_Properties!$B$3:$IV$14,MATCH("GCV_Petrol_Regular",Fuel_Properties!$B$3:$B$14,0),MATCH(YEAR(EY$9),Fuel_Properties!$B$3:$EI$3,0))/1000</f>
        <v>0</v>
      </c>
      <c r="EZ53" s="53">
        <f>SUMPRODUCT(--(EZ$9=Quarterly_kt!$B$9:FC$9),Quarterly_kt!$B53:FC53)*INDEX(Fuel_Properties!$B$3:$IV$14,MATCH("GCV_Petrol_Regular",Fuel_Properties!$B$3:$B$14,0),MATCH(YEAR(EZ$9),Fuel_Properties!$B$3:$EI$3,0))/1000</f>
        <v>0</v>
      </c>
      <c r="FA53" s="53">
        <f>SUMPRODUCT(--(FA$9=Quarterly_kt!$B$9:FC$9),Quarterly_kt!$B53:FC53)*INDEX(Fuel_Properties!$B$3:$IV$14,MATCH("GCV_Petrol_Regular",Fuel_Properties!$B$3:$B$14,0),MATCH(YEAR(FA$9),Fuel_Properties!$B$3:$EI$3,0))/1000</f>
        <v>0</v>
      </c>
      <c r="FB53" s="53">
        <f>SUMPRODUCT(--(FB$9=Quarterly_kt!$B$9:FC$9),Quarterly_kt!$B53:FC53)*INDEX(Fuel_Properties!$B$3:$IV$14,MATCH("GCV_Petrol_Regular",Fuel_Properties!$B$3:$B$14,0),MATCH(YEAR(FB$9),Fuel_Properties!$B$3:$EI$3,0))/1000</f>
        <v>0</v>
      </c>
      <c r="FC53" s="53">
        <f>SUMPRODUCT(--(FC$9=Quarterly_kt!$B$9:FC$9),Quarterly_kt!$B53:FC53)*INDEX(Fuel_Properties!$B$3:$IV$14,MATCH("GCV_Petrol_Regular",Fuel_Properties!$B$3:$B$14,0),MATCH(YEAR(FC$9),Fuel_Properties!$B$3:$EI$3,0))/1000</f>
        <v>0</v>
      </c>
      <c r="FD53" s="53">
        <f>SUMPRODUCT(--(FD$9=Quarterly_kt!$B$9:FD$9),Quarterly_kt!$B53:FD53)*INDEX(Fuel_Properties!$B$3:$IV$14,MATCH("GCV_Petrol_Regular",Fuel_Properties!$B$3:$B$14,0),MATCH(YEAR(FD$9),Fuel_Properties!$B$3:$EI$3,0))/1000</f>
        <v>0</v>
      </c>
      <c r="FE53" s="53">
        <f>SUMPRODUCT(--(FE$9=Quarterly_kt!$B$9:FE$9),Quarterly_kt!$B53:FE53)*INDEX(Fuel_Properties!$B$3:$IV$14,MATCH("GCV_Petrol_Regular",Fuel_Properties!$B$3:$B$14,0),MATCH(YEAR(FE$9),Fuel_Properties!$B$3:$EI$3,0))/1000</f>
        <v>0</v>
      </c>
      <c r="FF53" s="53">
        <f>SUMPRODUCT(--(FF$9=Quarterly_kt!$B$9:FF$9),Quarterly_kt!$B53:FF53)*INDEX(Fuel_Properties!$B$3:$IV$14,MATCH("GCV_Petrol_Regular",Fuel_Properties!$B$3:$B$14,0),MATCH(YEAR(FF$9),Fuel_Properties!$B$3:$EI$3,0))/1000</f>
        <v>0</v>
      </c>
      <c r="FG53" s="53">
        <f>SUMPRODUCT(--(FG$9=Quarterly_kt!$B$9:FG$9),Quarterly_kt!$B53:FG53)*INDEX(Fuel_Properties!$B$3:$IV$14,MATCH("GCV_Petrol_Regular",Fuel_Properties!$B$3:$B$14,0),MATCH(YEAR(FG$9),Fuel_Properties!$B$3:$EI$3,0))/1000</f>
        <v>0</v>
      </c>
      <c r="FH53" s="53">
        <f>SUMPRODUCT(--(FH$9=Quarterly_kt!$B$9:FH$9),Quarterly_kt!$B53:FH53)*INDEX(Fuel_Properties!$B$3:$IV$14,MATCH("GCV_Petrol_Regular",Fuel_Properties!$B$3:$B$14,0),MATCH(YEAR(FH$9),Fuel_Properties!$B$3:$EI$3,0))/1000</f>
        <v>0</v>
      </c>
      <c r="FI53" s="53">
        <f>SUMPRODUCT(--(FI$9=Quarterly_kt!$B$9:FI$9),Quarterly_kt!$B53:FI53)*INDEX(Fuel_Properties!$B$3:$IV$14,MATCH("GCV_Petrol_Regular",Fuel_Properties!$B$3:$B$14,0),MATCH(YEAR(FI$9),Fuel_Properties!$B$3:$EI$3,0))/1000</f>
        <v>0</v>
      </c>
      <c r="FJ53" s="53">
        <f>SUMPRODUCT(--(FJ$9=Quarterly_kt!$B$9:FJ$9),Quarterly_kt!$B53:FJ53)*INDEX(Fuel_Properties!$B$3:$IV$14,MATCH("GCV_Petrol_Regular",Fuel_Properties!$B$3:$B$14,0),MATCH(YEAR(FJ$9),Fuel_Properties!$B$3:$EI$3,0))/1000</f>
        <v>0</v>
      </c>
      <c r="FK53" s="53">
        <f>SUMPRODUCT(--(FK$9=Quarterly_kt!$B$9:FK$9),Quarterly_kt!$B53:FK53)*INDEX(Fuel_Properties!$B$3:$IV$14,MATCH("GCV_Petrol_Regular",Fuel_Properties!$B$3:$B$14,0),MATCH(YEAR(FK$9),Fuel_Properties!$B$3:$EI$3,0))/1000</f>
        <v>0</v>
      </c>
      <c r="FL53" s="53">
        <f>SUMPRODUCT(--(FL$9=Quarterly_kt!$B$9:FL$9),Quarterly_kt!$B53:FL53)*INDEX(Fuel_Properties!$B$3:$IV$14,MATCH("GCV_Petrol_Regular",Fuel_Properties!$B$3:$B$14,0),MATCH(YEAR(FL$9),Fuel_Properties!$B$3:$EI$3,0))/1000</f>
        <v>0</v>
      </c>
      <c r="FM53" s="53">
        <f>SUMPRODUCT(--(FM$9=Quarterly_kt!$B$9:FN$9),Quarterly_kt!$B53:FN53)*INDEX(Fuel_Properties!$B$3:$IV$14,MATCH("GCV_Petrol_Regular",Fuel_Properties!$B$3:$B$14,0),MATCH(YEAR(FM$9),Fuel_Properties!$B$3:$EI$3,0))/1000</f>
        <v>0</v>
      </c>
      <c r="FN53" s="53">
        <f>SUMPRODUCT(--(FN$9=Quarterly_kt!$B$9:FN$9),Quarterly_kt!$B53:FN53)*INDEX(Fuel_Properties!$B$3:$IV$14,MATCH("GCV_Petrol_Regular",Fuel_Properties!$B$3:$B$14,0),MATCH(YEAR(FN$9),Fuel_Properties!$B$3:$EI$3,0))/1000</f>
        <v>0</v>
      </c>
      <c r="FO53" s="53">
        <f>SUMPRODUCT(--(FO$9=Quarterly_kt!$B$9:FO$9),Quarterly_kt!$B53:FO53)*INDEX(Fuel_Properties!$B$3:$IV$14,MATCH("GCV_Petrol_Regular",Fuel_Properties!$B$3:$B$14,0),MATCH(YEAR(FO$9),Fuel_Properties!$B$3:$EI$3,0))/1000</f>
        <v>0</v>
      </c>
      <c r="FP53" s="53">
        <f>SUMPRODUCT(--(FP$9=Quarterly_kt!$B$9:FP$9),Quarterly_kt!$B53:FP53)*INDEX(Fuel_Properties!$B$3:$IV$14,MATCH("GCV_Petrol_Regular",Fuel_Properties!$B$3:$B$14,0),MATCH(YEAR(FP$9),Fuel_Properties!$B$3:$EI$3,0))/1000</f>
        <v>0</v>
      </c>
      <c r="FQ53" s="53">
        <f>SUMPRODUCT(--(FQ$9=Quarterly_kt!$B$9:FQ$9),Quarterly_kt!$B53:FQ53)*INDEX(Fuel_Properties!$B$3:$IV$14,MATCH("GCV_Petrol_Regular",Fuel_Properties!$B$3:$B$14,0),MATCH(YEAR(FQ$9),Fuel_Properties!$B$3:$EI$3,0))/1000</f>
        <v>0</v>
      </c>
      <c r="FR53" s="53">
        <f>SUMPRODUCT(--(FR$9=Quarterly_kt!$B$9:FR$9),Quarterly_kt!$B53:FR53)*INDEX(Fuel_Properties!$B$3:$IV$14,MATCH("GCV_Petrol_Regular",Fuel_Properties!$B$3:$B$14,0),MATCH(YEAR(FR$9),Fuel_Properties!$B$3:$EI$3,0))/1000</f>
        <v>0</v>
      </c>
      <c r="FS53" s="53">
        <f>SUMPRODUCT(--(FS$9=Quarterly_kt!$B$9:FS$9),Quarterly_kt!$B53:FS53)*INDEX(Fuel_Properties!$B$3:$IV$14,MATCH("GCV_Petrol_Regular",Fuel_Properties!$B$3:$B$14,0),MATCH(YEAR(FS$9),Fuel_Properties!$B$3:$EI$3,0))/1000</f>
        <v>0</v>
      </c>
      <c r="FT53" s="53">
        <f>SUMPRODUCT(--(FT$9=Quarterly_kt!$B$9:FT$9),Quarterly_kt!$B53:FT53)*INDEX(Fuel_Properties!$B$3:$IV$14,MATCH("GCV_Petrol_Regular",Fuel_Properties!$B$3:$B$14,0),MATCH(YEAR(FT$9),Fuel_Properties!$B$3:$EI$3,0))/1000</f>
        <v>0</v>
      </c>
      <c r="FU53" s="53">
        <f>SUMPRODUCT(--(FU$9=Quarterly_kt!$B$9:FU$9),Quarterly_kt!$B53:FU53)*INDEX(Fuel_Properties!$B$3:$IV$14,MATCH("GCV_Petrol_Regular",Fuel_Properties!$B$3:$B$14,0),MATCH(YEAR(FU$9),Fuel_Properties!$B$3:$EI$3,0))/1000</f>
        <v>0</v>
      </c>
      <c r="FV53" s="53">
        <f>SUMPRODUCT(--(FV$9=Quarterly_kt!$B$9:FV$9),Quarterly_kt!$B53:FV53)*INDEX(Fuel_Properties!$B$3:$IV$14,MATCH("GCV_Petrol_Regular",Fuel_Properties!$B$3:$B$14,0),MATCH(YEAR(FV$9),Fuel_Properties!$B$3:$EI$3,0))/1000</f>
        <v>0</v>
      </c>
      <c r="FW53" s="18"/>
      <c r="FX53" s="117"/>
      <c r="FY53" s="18"/>
    </row>
    <row r="54" spans="1:181" ht="15" customHeight="1" x14ac:dyDescent="0.25">
      <c r="A54" s="49" t="s">
        <v>26</v>
      </c>
      <c r="B54" s="53">
        <f>SUMPRODUCT(--(B$9=Quarterly_kt!$B$9:FC$9),Quarterly_kt!$B54:FC54)*INDEX(Fuel_Properties!$B$3:$IV$14,MATCH("GCV_Auto_Diesel",Fuel_Properties!$B$3:$B$14,0),MATCH(YEAR(B$9),Fuel_Properties!$B$3:$EI$3,0))/1000</f>
        <v>1.0345040199999997</v>
      </c>
      <c r="C54" s="53">
        <f>SUMPRODUCT(--(C$9=Quarterly_kt!$B$9:FC$9),Quarterly_kt!$B54:FC54)*INDEX(Fuel_Properties!$B$3:$IV$14,MATCH("GCV_Auto_Diesel",Fuel_Properties!$B$3:$B$14,0),MATCH(YEAR(C$9),Fuel_Properties!$B$3:$EI$3,0))/1000</f>
        <v>0.84814708000000016</v>
      </c>
      <c r="D54" s="53">
        <f>SUMPRODUCT(--(D$9=Quarterly_kt!$B$9:FC$9),Quarterly_kt!$B54:FC54)*INDEX(Fuel_Properties!$B$3:$IV$14,MATCH("GCV_Auto_Diesel",Fuel_Properties!$B$3:$B$14,0),MATCH(YEAR(D$9),Fuel_Properties!$B$3:$EI$3,0))/1000</f>
        <v>-2.2152244399999996</v>
      </c>
      <c r="E54" s="53">
        <f>SUMPRODUCT(--(E$9=Quarterly_kt!$B$9:FC$9),Quarterly_kt!$B54:FC54)*INDEX(Fuel_Properties!$B$3:$IV$14,MATCH("GCV_Auto_Diesel",Fuel_Properties!$B$3:$B$14,0),MATCH(YEAR(E$9),Fuel_Properties!$B$3:$EI$3,0))/1000</f>
        <v>1.1709726599999999</v>
      </c>
      <c r="F54" s="53">
        <f>SUMPRODUCT(--(F$9=Quarterly_kt!$B$9:FC$9),Quarterly_kt!$B54:FC54)*INDEX(Fuel_Properties!$B$3:$IV$14,MATCH("GCV_Auto_Diesel",Fuel_Properties!$B$3:$B$14,0),MATCH(YEAR(F$9),Fuel_Properties!$B$3:$EI$3,0))/1000</f>
        <v>3.4770995599999996</v>
      </c>
      <c r="G54" s="53">
        <f>SUMPRODUCT(--(G$9=Quarterly_kt!$B$9:FC$9),Quarterly_kt!$B54:FC54)*INDEX(Fuel_Properties!$B$3:$IV$14,MATCH("GCV_Auto_Diesel",Fuel_Properties!$B$3:$B$14,0),MATCH(YEAR(G$9),Fuel_Properties!$B$3:$EI$3,0))/1000</f>
        <v>-0.78451076000000008</v>
      </c>
      <c r="H54" s="53">
        <f>SUMPRODUCT(--(H$9=Quarterly_kt!$B$9:FC$9),Quarterly_kt!$B54:FC54)*INDEX(Fuel_Properties!$B$3:$IV$14,MATCH("GCV_Auto_Diesel",Fuel_Properties!$B$3:$B$14,0),MATCH(YEAR(H$9),Fuel_Properties!$B$3:$EI$3,0))/1000</f>
        <v>-1.6552340200000002</v>
      </c>
      <c r="I54" s="53">
        <f>SUMPRODUCT(--(I$9=Quarterly_kt!$B$9:FC$9),Quarterly_kt!$B54:FC54)*INDEX(Fuel_Properties!$B$3:$IV$14,MATCH("GCV_Auto_Diesel",Fuel_Properties!$B$3:$B$14,0),MATCH(YEAR(I$9),Fuel_Properties!$B$3:$EI$3,0))/1000</f>
        <v>-8.671828000000012E-2</v>
      </c>
      <c r="J54" s="53">
        <f>SUMPRODUCT(--(J$9=Quarterly_kt!$B$9:FC$9),Quarterly_kt!$B54:FC54)*INDEX(Fuel_Properties!$B$3:$IV$14,MATCH("GCV_Auto_Diesel",Fuel_Properties!$B$3:$B$14,0),MATCH(YEAR(J$9),Fuel_Properties!$B$3:$EI$3,0))/1000</f>
        <v>0.70082716000000012</v>
      </c>
      <c r="K54" s="53">
        <f>SUMPRODUCT(--(K$9=Quarterly_kt!$B$9:FC$9),Quarterly_kt!$B54:FC54)*INDEX(Fuel_Properties!$B$3:$IV$14,MATCH("GCV_Auto_Diesel",Fuel_Properties!$B$3:$B$14,0),MATCH(YEAR(K$9),Fuel_Properties!$B$3:$EI$3,0))/1000</f>
        <v>-0.6259257399999999</v>
      </c>
      <c r="L54" s="53">
        <f>SUMPRODUCT(--(L$9=Quarterly_kt!$B$9:FC$9),Quarterly_kt!$B54:FC54)*INDEX(Fuel_Properties!$B$3:$IV$14,MATCH("GCV_Auto_Diesel",Fuel_Properties!$B$3:$B$14,0),MATCH(YEAR(L$9),Fuel_Properties!$B$3:$EI$3,0))/1000</f>
        <v>-1.4443237599999998</v>
      </c>
      <c r="M54" s="53">
        <f>SUMPRODUCT(--(M$9=Quarterly_kt!$B$9:FC$9),Quarterly_kt!$B54:FC54)*INDEX(Fuel_Properties!$B$3:$IV$14,MATCH("GCV_Auto_Diesel",Fuel_Properties!$B$3:$B$14,0),MATCH(YEAR(M$9),Fuel_Properties!$B$3:$EI$3,0))/1000</f>
        <v>0.91435827999999975</v>
      </c>
      <c r="N54" s="53">
        <f>SUMPRODUCT(--(N$9=Quarterly_kt!$B$9:FC$9),Quarterly_kt!$B54:FC54)*INDEX(Fuel_Properties!$B$3:$IV$14,MATCH("GCV_Auto_Diesel",Fuel_Properties!$B$3:$B$14,0),MATCH(YEAR(N$9),Fuel_Properties!$B$3:$EI$3,0))/1000</f>
        <v>0.76809590000000016</v>
      </c>
      <c r="O54" s="53">
        <f>SUMPRODUCT(--(O$9=Quarterly_kt!$B$9:FC$9),Quarterly_kt!$B54:FC54)*INDEX(Fuel_Properties!$B$3:$IV$14,MATCH("GCV_Auto_Diesel",Fuel_Properties!$B$3:$B$14,0),MATCH(YEAR(O$9),Fuel_Properties!$B$3:$EI$3,0))/1000</f>
        <v>-0.50895261999999986</v>
      </c>
      <c r="P54" s="53">
        <f>SUMPRODUCT(--(P$9=Quarterly_kt!$B$9:FC$9),Quarterly_kt!$B54:FC54)*INDEX(Fuel_Properties!$B$3:$IV$14,MATCH("GCV_Auto_Diesel",Fuel_Properties!$B$3:$B$14,0),MATCH(YEAR(P$9),Fuel_Properties!$B$3:$EI$3,0))/1000</f>
        <v>-0.5350692600000001</v>
      </c>
      <c r="Q54" s="53">
        <f>SUMPRODUCT(--(Q$9=Quarterly_kt!$B$9:FC$9),Quarterly_kt!$B54:FC54)*INDEX(Fuel_Properties!$B$3:$IV$14,MATCH("GCV_Auto_Diesel",Fuel_Properties!$B$3:$B$14,0),MATCH(YEAR(Q$9),Fuel_Properties!$B$3:$EI$3,0))/1000</f>
        <v>1.4876369199999999</v>
      </c>
      <c r="R54" s="53">
        <f>SUMPRODUCT(--(R$9=Quarterly_kt!$B$9:FC$9),Quarterly_kt!$B54:FC54)*INDEX(Fuel_Properties!$B$3:$IV$14,MATCH("GCV_Auto_Diesel",Fuel_Properties!$B$3:$B$14,0),MATCH(YEAR(R$9),Fuel_Properties!$B$3:$EI$3,0))/1000</f>
        <v>-0.21868088000000016</v>
      </c>
      <c r="S54" s="53">
        <f>SUMPRODUCT(--(S$9=Quarterly_kt!$B$9:FC$9),Quarterly_kt!$B54:FC54)*INDEX(Fuel_Properties!$B$3:$IV$14,MATCH("GCV_Auto_Diesel",Fuel_Properties!$B$3:$B$14,0),MATCH(YEAR(S$9),Fuel_Properties!$B$3:$EI$3,0))/1000</f>
        <v>-0.51686118000000036</v>
      </c>
      <c r="T54" s="53">
        <f>SUMPRODUCT(--(T$9=Quarterly_kt!$B$9:FC$9),Quarterly_kt!$B54:FC54)*INDEX(Fuel_Properties!$B$3:$IV$14,MATCH("GCV_Auto_Diesel",Fuel_Properties!$B$3:$B$14,0),MATCH(YEAR(T$9),Fuel_Properties!$B$3:$EI$3,0))/1000</f>
        <v>-0.95900485999999985</v>
      </c>
      <c r="U54" s="53">
        <f>SUMPRODUCT(--(U$9=Quarterly_kt!$B$9:FC$9),Quarterly_kt!$B54:FC54)*INDEX(Fuel_Properties!$B$3:$IV$14,MATCH("GCV_Auto_Diesel",Fuel_Properties!$B$3:$B$14,0),MATCH(YEAR(U$9),Fuel_Properties!$B$3:$EI$3,0))/1000</f>
        <v>7.9039619999999797E-2</v>
      </c>
      <c r="V54" s="53">
        <f>SUMPRODUCT(--(V$9=Quarterly_kt!$B$9:FC$9),Quarterly_kt!$B54:FC54)*INDEX(Fuel_Properties!$B$3:$IV$14,MATCH("GCV_Auto_Diesel",Fuel_Properties!$B$3:$B$14,0),MATCH(YEAR(V$9),Fuel_Properties!$B$3:$EI$3,0))/1000</f>
        <v>-1.7207095399999996</v>
      </c>
      <c r="W54" s="53">
        <f>SUMPRODUCT(--(W$9=Quarterly_kt!$B$9:FC$9),Quarterly_kt!$B54:FC54)*INDEX(Fuel_Properties!$B$3:$IV$14,MATCH("GCV_Auto_Diesel",Fuel_Properties!$B$3:$B$14,0),MATCH(YEAR(W$9),Fuel_Properties!$B$3:$EI$3,0))/1000</f>
        <v>0.40687701999999987</v>
      </c>
      <c r="X54" s="53">
        <f>SUMPRODUCT(--(X$9=Quarterly_kt!$B$9:FC$9),Quarterly_kt!$B54:FC54)*INDEX(Fuel_Properties!$B$3:$IV$14,MATCH("GCV_Auto_Diesel",Fuel_Properties!$B$3:$B$14,0),MATCH(YEAR(X$9),Fuel_Properties!$B$3:$EI$3,0))/1000</f>
        <v>1.2922678999999999</v>
      </c>
      <c r="Y54" s="53">
        <f>SUMPRODUCT(--(Y$9=Quarterly_kt!$B$9:FC$9),Quarterly_kt!$B54:FC54)*INDEX(Fuel_Properties!$B$3:$IV$14,MATCH("GCV_Auto_Diesel",Fuel_Properties!$B$3:$B$14,0),MATCH(YEAR(Y$9),Fuel_Properties!$B$3:$EI$3,0))/1000</f>
        <v>2.5955250199999997</v>
      </c>
      <c r="Z54" s="53">
        <f>SUMPRODUCT(--(Z$9=Quarterly_kt!$B$9:FC$9),Quarterly_kt!$B54:FC54)*INDEX(Fuel_Properties!$B$3:$IV$14,MATCH("GCV_Auto_Diesel",Fuel_Properties!$B$3:$B$14,0),MATCH(YEAR(Z$9),Fuel_Properties!$B$3:$EI$3,0))/1000</f>
        <v>0.7448760000000002</v>
      </c>
      <c r="AA54" s="53">
        <f>SUMPRODUCT(--(AA$9=Quarterly_kt!$B$9:FC$9),Quarterly_kt!$B54:FC54)*INDEX(Fuel_Properties!$B$3:$IV$14,MATCH("GCV_Auto_Diesel",Fuel_Properties!$B$3:$B$14,0),MATCH(YEAR(AA$9),Fuel_Properties!$B$3:$EI$3,0))/1000</f>
        <v>-3.547724839999999</v>
      </c>
      <c r="AB54" s="53">
        <f>SUMPRODUCT(--(AB$9=Quarterly_kt!$B$9:FC$9),Quarterly_kt!$B54:FC54)*INDEX(Fuel_Properties!$B$3:$IV$14,MATCH("GCV_Auto_Diesel",Fuel_Properties!$B$3:$B$14,0),MATCH(YEAR(AB$9),Fuel_Properties!$B$3:$EI$3,0))/1000</f>
        <v>3.6698936999999998</v>
      </c>
      <c r="AC54" s="53">
        <f>SUMPRODUCT(--(AC$9=Quarterly_kt!$B$9:FC$9),Quarterly_kt!$B54:FC54)*INDEX(Fuel_Properties!$B$3:$IV$14,MATCH("GCV_Auto_Diesel",Fuel_Properties!$B$3:$B$14,0),MATCH(YEAR(AC$9),Fuel_Properties!$B$3:$EI$3,0))/1000</f>
        <v>-4.4554620000000072E-2</v>
      </c>
      <c r="AD54" s="53">
        <f>SUMPRODUCT(--(AD$9=Quarterly_kt!$B$9:FC$9),Quarterly_kt!$B54:FC54)*INDEX(Fuel_Properties!$B$3:$IV$14,MATCH("GCV_Auto_Diesel",Fuel_Properties!$B$3:$B$14,0),MATCH(YEAR(AD$9),Fuel_Properties!$B$3:$EI$3,0))/1000</f>
        <v>-1.01464066</v>
      </c>
      <c r="AE54" s="53">
        <f>SUMPRODUCT(--(AE$9=Quarterly_kt!$B$9:FC$9),Quarterly_kt!$B54:FC54)*INDEX(Fuel_Properties!$B$3:$IV$14,MATCH("GCV_Auto_Diesel",Fuel_Properties!$B$3:$B$14,0),MATCH(YEAR(AE$9),Fuel_Properties!$B$3:$EI$3,0))/1000</f>
        <v>-9.3523319999999785E-2</v>
      </c>
      <c r="AF54" s="53">
        <f>SUMPRODUCT(--(AF$9=Quarterly_kt!$B$9:FC$9),Quarterly_kt!$B54:FC54)*INDEX(Fuel_Properties!$B$3:$IV$14,MATCH("GCV_Auto_Diesel",Fuel_Properties!$B$3:$B$14,0),MATCH(YEAR(AF$9),Fuel_Properties!$B$3:$EI$3,0))/1000</f>
        <v>-2.9758715799999993</v>
      </c>
      <c r="AG54" s="53">
        <f>SUMPRODUCT(--(AG$9=Quarterly_kt!$B$9:FC$9),Quarterly_kt!$B54:FC54)*INDEX(Fuel_Properties!$B$3:$IV$14,MATCH("GCV_Auto_Diesel",Fuel_Properties!$B$3:$B$14,0),MATCH(YEAR(AG$9),Fuel_Properties!$B$3:$EI$3,0))/1000</f>
        <v>0.66638813999999991</v>
      </c>
      <c r="AH54" s="53">
        <f>SUMPRODUCT(--(AH$9=Quarterly_kt!$B$9:FC$9),Quarterly_kt!$B54:FC54)*INDEX(Fuel_Properties!$B$3:$IV$14,MATCH("GCV_Auto_Diesel",Fuel_Properties!$B$3:$B$14,0),MATCH(YEAR(AH$9),Fuel_Properties!$B$3:$EI$3,0))/1000</f>
        <v>0.15040057999999984</v>
      </c>
      <c r="AI54" s="53">
        <f>SUMPRODUCT(--(AI$9=Quarterly_kt!$B$9:FC$9),Quarterly_kt!$B54:FC54)*INDEX(Fuel_Properties!$B$3:$IV$14,MATCH("GCV_Auto_Diesel",Fuel_Properties!$B$3:$B$14,0),MATCH(YEAR(AI$9),Fuel_Properties!$B$3:$EI$3,0))/1000</f>
        <v>-1.2867962800000001</v>
      </c>
      <c r="AJ54" s="53">
        <f>SUMPRODUCT(--(AJ$9=Quarterly_kt!$B$9:FC$9),Quarterly_kt!$B54:FC54)*INDEX(Fuel_Properties!$B$3:$IV$14,MATCH("GCV_Auto_Diesel",Fuel_Properties!$B$3:$B$14,0),MATCH(YEAR(AJ$9),Fuel_Properties!$B$3:$EI$3,0))/1000</f>
        <v>-0.57355451999999996</v>
      </c>
      <c r="AK54" s="53">
        <f>SUMPRODUCT(--(AK$9=Quarterly_kt!$B$9:FC$9),Quarterly_kt!$B54:FC54)*INDEX(Fuel_Properties!$B$3:$IV$14,MATCH("GCV_Auto_Diesel",Fuel_Properties!$B$3:$B$14,0),MATCH(YEAR(AK$9),Fuel_Properties!$B$3:$EI$3,0))/1000</f>
        <v>-0.29477778000000004</v>
      </c>
      <c r="AL54" s="53">
        <f>SUMPRODUCT(--(AL$9=Quarterly_kt!$B$9:FC$9),Quarterly_kt!$B54:FC54)*INDEX(Fuel_Properties!$B$3:$IV$14,MATCH("GCV_Auto_Diesel",Fuel_Properties!$B$3:$B$14,0),MATCH(YEAR(AL$9),Fuel_Properties!$B$3:$EI$3,0))/1000</f>
        <v>1.7495389999999997</v>
      </c>
      <c r="AM54" s="53">
        <f>SUMPRODUCT(--(AM$9=Quarterly_kt!$B$9:FC$9),Quarterly_kt!$B54:FC54)*INDEX(Fuel_Properties!$B$3:$IV$14,MATCH("GCV_Auto_Diesel",Fuel_Properties!$B$3:$B$14,0),MATCH(YEAR(AM$9),Fuel_Properties!$B$3:$EI$3,0))/1000</f>
        <v>-0.37174830000000003</v>
      </c>
      <c r="AN54" s="53">
        <f>SUMPRODUCT(--(AN$9=Quarterly_kt!$B$9:FC$9),Quarterly_kt!$B54:FC54)*INDEX(Fuel_Properties!$B$3:$IV$14,MATCH("GCV_Auto_Diesel",Fuel_Properties!$B$3:$B$14,0),MATCH(YEAR(AN$9),Fuel_Properties!$B$3:$EI$3,0))/1000</f>
        <v>-1.6522913000000001</v>
      </c>
      <c r="AO54" s="53">
        <f>SUMPRODUCT(--(AO$9=Quarterly_kt!$B$9:FC$9),Quarterly_kt!$B54:FC54)*INDEX(Fuel_Properties!$B$3:$IV$14,MATCH("GCV_Auto_Diesel",Fuel_Properties!$B$3:$B$14,0),MATCH(YEAR(AO$9),Fuel_Properties!$B$3:$EI$3,0))/1000</f>
        <v>1.0540915</v>
      </c>
      <c r="AP54" s="53">
        <f>SUMPRODUCT(--(AP$9=Quarterly_kt!$B$9:FC$9),Quarterly_kt!$B54:FC54)*INDEX(Fuel_Properties!$B$3:$IV$14,MATCH("GCV_Auto_Diesel",Fuel_Properties!$B$3:$B$14,0),MATCH(YEAR(AP$9),Fuel_Properties!$B$3:$EI$3,0))/1000</f>
        <v>1.0692648999999996</v>
      </c>
      <c r="AQ54" s="53">
        <f>SUMPRODUCT(--(AQ$9=Quarterly_kt!$B$9:FC$9),Quarterly_kt!$B54:FC54)*INDEX(Fuel_Properties!$B$3:$IV$14,MATCH("GCV_Auto_Diesel",Fuel_Properties!$B$3:$B$14,0),MATCH(YEAR(AQ$9),Fuel_Properties!$B$3:$EI$3,0))/1000</f>
        <v>-3.07564818</v>
      </c>
      <c r="AR54" s="53">
        <f>SUMPRODUCT(--(AR$9=Quarterly_kt!$B$9:FC$9),Quarterly_kt!$B54:FC54)*INDEX(Fuel_Properties!$B$3:$IV$14,MATCH("GCV_Auto_Diesel",Fuel_Properties!$B$3:$B$14,0),MATCH(YEAR(AR$9),Fuel_Properties!$B$3:$EI$3,0))/1000</f>
        <v>3.8985522399999994</v>
      </c>
      <c r="AS54" s="53">
        <f>SUMPRODUCT(--(AS$9=Quarterly_kt!$B$9:FC$9),Quarterly_kt!$B54:FC54)*INDEX(Fuel_Properties!$B$3:$IV$14,MATCH("GCV_Auto_Diesel",Fuel_Properties!$B$3:$B$14,0),MATCH(YEAR(AS$9),Fuel_Properties!$B$3:$EI$3,0))/1000</f>
        <v>-1.0108702999999997</v>
      </c>
      <c r="AT54" s="53">
        <f>SUMPRODUCT(--(AT$9=Quarterly_kt!$B$9:FC$9),Quarterly_kt!$B54:FC54)*INDEX(Fuel_Properties!$B$3:$IV$14,MATCH("GCV_Auto_Diesel",Fuel_Properties!$B$3:$B$14,0),MATCH(YEAR(AT$9),Fuel_Properties!$B$3:$EI$3,0))/1000</f>
        <v>-1.51081084</v>
      </c>
      <c r="AU54" s="53">
        <f>SUMPRODUCT(--(AU$9=Quarterly_kt!$B$9:FC$9),Quarterly_kt!$B54:FC54)*INDEX(Fuel_Properties!$B$3:$IV$14,MATCH("GCV_Auto_Diesel",Fuel_Properties!$B$3:$B$14,0),MATCH(YEAR(AU$9),Fuel_Properties!$B$3:$EI$3,0))/1000</f>
        <v>2.1995452599999998</v>
      </c>
      <c r="AV54" s="53">
        <f>SUMPRODUCT(--(AV$9=Quarterly_kt!$B$9:FC$9),Quarterly_kt!$B54:FC54)*INDEX(Fuel_Properties!$B$3:$IV$14,MATCH("GCV_Auto_Diesel",Fuel_Properties!$B$3:$B$14,0),MATCH(YEAR(AV$9),Fuel_Properties!$B$3:$EI$3,0))/1000</f>
        <v>0.72643801999999991</v>
      </c>
      <c r="AW54" s="53">
        <f>SUMPRODUCT(--(AW$9=Quarterly_kt!$B$9:FC$9),Quarterly_kt!$B54:FC54)*INDEX(Fuel_Properties!$B$3:$IV$14,MATCH("GCV_Auto_Diesel",Fuel_Properties!$B$3:$B$14,0),MATCH(YEAR(AW$9),Fuel_Properties!$B$3:$EI$3,0))/1000</f>
        <v>-2.3043796599999995</v>
      </c>
      <c r="AX54" s="53">
        <f>SUMPRODUCT(--(AX$9=Quarterly_kt!$B$9:FC$9),Quarterly_kt!$B54:FC54)*INDEX(Fuel_Properties!$B$3:$IV$14,MATCH("GCV_Auto_Diesel",Fuel_Properties!$B$3:$B$14,0),MATCH(YEAR(AX$9),Fuel_Properties!$B$3:$EI$3,0))/1000</f>
        <v>0.16842474000000021</v>
      </c>
      <c r="AY54" s="53">
        <f>SUMPRODUCT(--(AY$9=Quarterly_kt!$B$9:FC$9),Quarterly_kt!$B54:FC54)*INDEX(Fuel_Properties!$B$3:$IV$14,MATCH("GCV_Auto_Diesel",Fuel_Properties!$B$3:$B$14,0),MATCH(YEAR(AY$9),Fuel_Properties!$B$3:$EI$3,0))/1000</f>
        <v>1.0485738999999998</v>
      </c>
      <c r="AZ54" s="53">
        <f>SUMPRODUCT(--(AZ$9=Quarterly_kt!$B$9:FC$9),Quarterly_kt!$B54:FC54)*INDEX(Fuel_Properties!$B$3:$IV$14,MATCH("GCV_Auto_Diesel",Fuel_Properties!$B$3:$B$14,0),MATCH(YEAR(AZ$9),Fuel_Properties!$B$3:$EI$3,0))/1000</f>
        <v>-0.76473935999999965</v>
      </c>
      <c r="BA54" s="53">
        <f>SUMPRODUCT(--(BA$9=Quarterly_kt!$B$9:FC$9),Quarterly_kt!$B54:FC54)*INDEX(Fuel_Properties!$B$3:$IV$14,MATCH("GCV_Auto_Diesel",Fuel_Properties!$B$3:$B$14,0),MATCH(YEAR(BA$9),Fuel_Properties!$B$3:$EI$3,0))/1000</f>
        <v>-0.3248946800000001</v>
      </c>
      <c r="BB54" s="53">
        <f>SUMPRODUCT(--(BB$9=Quarterly_kt!$B$9:FC$9),Quarterly_kt!$B54:FC54)*INDEX(Fuel_Properties!$B$3:$IV$14,MATCH("GCV_Auto_Diesel",Fuel_Properties!$B$3:$B$14,0),MATCH(YEAR(BB$9),Fuel_Properties!$B$3:$EI$3,0))/1000</f>
        <v>0.95330333999999994</v>
      </c>
      <c r="BC54" s="53">
        <f>SUMPRODUCT(--(BC$9=Quarterly_kt!$B$9:FC$9),Quarterly_kt!$B54:FC54)*INDEX(Fuel_Properties!$B$3:$IV$14,MATCH("GCV_Auto_Diesel",Fuel_Properties!$B$3:$B$14,0),MATCH(YEAR(BC$9),Fuel_Properties!$B$3:$EI$3,0))/1000</f>
        <v>0.56812887999999995</v>
      </c>
      <c r="BD54" s="53">
        <f>SUMPRODUCT(--(BD$9=Quarterly_kt!$B$9:FC$9),Quarterly_kt!$B54:FC54)*INDEX(Fuel_Properties!$B$3:$IV$14,MATCH("GCV_Auto_Diesel",Fuel_Properties!$B$3:$B$14,0),MATCH(YEAR(BD$9),Fuel_Properties!$B$3:$EI$3,0))/1000</f>
        <v>1.9697372199999998</v>
      </c>
      <c r="BE54" s="53">
        <f>SUMPRODUCT(--(BE$9=Quarterly_kt!$B$9:FC$9),Quarterly_kt!$B54:FC54)*INDEX(Fuel_Properties!$B$3:$IV$14,MATCH("GCV_Auto_Diesel",Fuel_Properties!$B$3:$B$14,0),MATCH(YEAR(BE$9),Fuel_Properties!$B$3:$EI$3,0))/1000</f>
        <v>-2.16271528</v>
      </c>
      <c r="BF54" s="53">
        <f>SUMPRODUCT(--(BF$9=Quarterly_kt!$B$9:FC$9),Quarterly_kt!$B54:FC54)*INDEX(Fuel_Properties!$B$3:$IV$14,MATCH("GCV_Auto_Diesel",Fuel_Properties!$B$3:$B$14,0),MATCH(YEAR(BF$9),Fuel_Properties!$B$3:$EI$3,0))/1000</f>
        <v>-2.2269953199999994</v>
      </c>
      <c r="BG54" s="53">
        <f>SUMPRODUCT(--(BG$9=Quarterly_kt!$B$9:FC$9),Quarterly_kt!$B54:FC54)*INDEX(Fuel_Properties!$B$3:$IV$14,MATCH("GCV_Auto_Diesel",Fuel_Properties!$B$3:$B$14,0),MATCH(YEAR(BG$9),Fuel_Properties!$B$3:$EI$3,0))/1000</f>
        <v>1.60603542</v>
      </c>
      <c r="BH54" s="53">
        <f>SUMPRODUCT(--(BH$9=Quarterly_kt!$B$9:FC$9),Quarterly_kt!$B54:FC54)*INDEX(Fuel_Properties!$B$3:$IV$14,MATCH("GCV_Auto_Diesel",Fuel_Properties!$B$3:$B$14,0),MATCH(YEAR(BH$9),Fuel_Properties!$B$3:$EI$3,0))/1000</f>
        <v>1.1729957799999997</v>
      </c>
      <c r="BI54" s="53">
        <f>SUMPRODUCT(--(BI$9=Quarterly_kt!$B$9:FC$9),Quarterly_kt!$B54:FC54)*INDEX(Fuel_Properties!$B$3:$IV$14,MATCH("GCV_Auto_Diesel",Fuel_Properties!$B$3:$B$14,0),MATCH(YEAR(BI$9),Fuel_Properties!$B$3:$EI$3,0))/1000</f>
        <v>-1.5261681600000001</v>
      </c>
      <c r="BJ54" s="53">
        <f>SUMPRODUCT(--(BJ$9=Quarterly_kt!$B$9:FC$9),Quarterly_kt!$B54:FC54)*INDEX(Fuel_Properties!$B$3:$IV$14,MATCH("GCV_Auto_Diesel",Fuel_Properties!$B$3:$B$14,0),MATCH(YEAR(BJ$9),Fuel_Properties!$B$3:$EI$3,0))/1000</f>
        <v>1.3056940599999998</v>
      </c>
      <c r="BK54" s="53">
        <f>SUMPRODUCT(--(BK$9=Quarterly_kt!$B$9:FC$9),Quarterly_kt!$B54:FC54)*INDEX(Fuel_Properties!$B$3:$IV$14,MATCH("GCV_Auto_Diesel",Fuel_Properties!$B$3:$B$14,0),MATCH(YEAR(BK$9),Fuel_Properties!$B$3:$EI$3,0))/1000</f>
        <v>0.10336303999999988</v>
      </c>
      <c r="BL54" s="53">
        <f>SUMPRODUCT(--(BL$9=Quarterly_kt!$B$9:FC$9),Quarterly_kt!$B54:FC54)*INDEX(Fuel_Properties!$B$3:$IV$14,MATCH("GCV_Auto_Diesel",Fuel_Properties!$B$3:$B$14,0),MATCH(YEAR(BL$9),Fuel_Properties!$B$3:$EI$3,0))/1000</f>
        <v>0.98121319999999979</v>
      </c>
      <c r="BM54" s="53">
        <f>SUMPRODUCT(--(BM$9=Quarterly_kt!$B$9:FC$9),Quarterly_kt!$B54:FC54)*INDEX(Fuel_Properties!$B$3:$IV$14,MATCH("GCV_Auto_Diesel",Fuel_Properties!$B$3:$B$14,0),MATCH(YEAR(BM$9),Fuel_Properties!$B$3:$EI$3,0))/1000</f>
        <v>-3.4434881799999992</v>
      </c>
      <c r="BN54" s="53">
        <f>SUMPRODUCT(--(BN$9=Quarterly_kt!$B$9:FC$9),Quarterly_kt!$B54:FC54)*INDEX(Fuel_Properties!$B$3:$IV$14,MATCH("GCV_Auto_Diesel",Fuel_Properties!$B$3:$B$14,0),MATCH(YEAR(BN$9),Fuel_Properties!$B$3:$EI$3,0))/1000</f>
        <v>1.2767163152470802</v>
      </c>
      <c r="BO54" s="53">
        <f>SUMPRODUCT(--(BO$9=Quarterly_kt!$B$9:FC$9),Quarterly_kt!$B54:FC54)*INDEX(Fuel_Properties!$B$3:$IV$14,MATCH("GCV_Auto_Diesel",Fuel_Properties!$B$3:$B$14,0),MATCH(YEAR(BO$9),Fuel_Properties!$B$3:$EI$3,0))/1000</f>
        <v>1.0813789935572451</v>
      </c>
      <c r="BP54" s="53">
        <f>SUMPRODUCT(--(BP$9=Quarterly_kt!$B$9:FC$9),Quarterly_kt!$B54:FC54)*INDEX(Fuel_Properties!$B$3:$IV$14,MATCH("GCV_Auto_Diesel",Fuel_Properties!$B$3:$B$14,0),MATCH(YEAR(BP$9),Fuel_Properties!$B$3:$EI$3,0))/1000</f>
        <v>1.6823993075408448</v>
      </c>
      <c r="BQ54" s="53">
        <f>SUMPRODUCT(--(BQ$9=Quarterly_kt!$B$9:FC$9),Quarterly_kt!$B54:FC54)*INDEX(Fuel_Properties!$B$3:$IV$14,MATCH("GCV_Auto_Diesel",Fuel_Properties!$B$3:$B$14,0),MATCH(YEAR(BQ$9),Fuel_Properties!$B$3:$EI$3,0))/1000</f>
        <v>-2.6598637877325202</v>
      </c>
      <c r="BR54" s="53">
        <f>SUMPRODUCT(--(BR$9=Quarterly_kt!$B$9:FC$9),Quarterly_kt!$B54:FC54)*INDEX(Fuel_Properties!$B$3:$IV$14,MATCH("GCV_Auto_Diesel",Fuel_Properties!$B$3:$B$14,0),MATCH(YEAR(BR$9),Fuel_Properties!$B$3:$EI$3,0))/1000</f>
        <v>-0.4355686786099276</v>
      </c>
      <c r="BS54" s="53">
        <f>SUMPRODUCT(--(BS$9=Quarterly_kt!$B$9:FC$9),Quarterly_kt!$B54:FC54)*INDEX(Fuel_Properties!$B$3:$IV$14,MATCH("GCV_Auto_Diesel",Fuel_Properties!$B$3:$B$14,0),MATCH(YEAR(BS$9),Fuel_Properties!$B$3:$EI$3,0))/1000</f>
        <v>-7.3631412490751799E-3</v>
      </c>
      <c r="BT54" s="53">
        <f>SUMPRODUCT(--(BT$9=Quarterly_kt!$B$9:FC$9),Quarterly_kt!$B54:FC54)*INDEX(Fuel_Properties!$B$3:$IV$14,MATCH("GCV_Auto_Diesel",Fuel_Properties!$B$3:$B$14,0),MATCH(YEAR(BT$9),Fuel_Properties!$B$3:$EI$3,0))/1000</f>
        <v>0.46863421353590201</v>
      </c>
      <c r="BU54" s="53">
        <f>SUMPRODUCT(--(BU$9=Quarterly_kt!$B$9:FC$9),Quarterly_kt!$B54:FC54)*INDEX(Fuel_Properties!$B$3:$IV$14,MATCH("GCV_Auto_Diesel",Fuel_Properties!$B$3:$B$14,0),MATCH(YEAR(BU$9),Fuel_Properties!$B$3:$EI$3,0))/1000</f>
        <v>0.5241550425817284</v>
      </c>
      <c r="BV54" s="53">
        <f>SUMPRODUCT(--(BV$9=Quarterly_kt!$B$9:FC$9),Quarterly_kt!$B54:FC54)*INDEX(Fuel_Properties!$B$3:$IV$14,MATCH("GCV_Auto_Diesel",Fuel_Properties!$B$3:$B$14,0),MATCH(YEAR(BV$9),Fuel_Properties!$B$3:$EI$3,0))/1000</f>
        <v>-0.35450465731060998</v>
      </c>
      <c r="BW54" s="53">
        <f>SUMPRODUCT(--(BW$9=Quarterly_kt!$B$9:FC$9),Quarterly_kt!$B54:FC54)*INDEX(Fuel_Properties!$B$3:$IV$14,MATCH("GCV_Auto_Diesel",Fuel_Properties!$B$3:$B$14,0),MATCH(YEAR(BW$9),Fuel_Properties!$B$3:$EI$3,0))/1000</f>
        <v>-0.54511725441386294</v>
      </c>
      <c r="BX54" s="53">
        <f>SUMPRODUCT(--(BX$9=Quarterly_kt!$B$9:FC$9),Quarterly_kt!$B54:FC54)*INDEX(Fuel_Properties!$B$3:$IV$14,MATCH("GCV_Auto_Diesel",Fuel_Properties!$B$3:$B$14,0),MATCH(YEAR(BX$9),Fuel_Properties!$B$3:$EI$3,0))/1000</f>
        <v>2.7061406758693898</v>
      </c>
      <c r="BY54" s="53">
        <f>SUMPRODUCT(--(BY$9=Quarterly_kt!$B$9:FC$9),Quarterly_kt!$B54:FC54)*INDEX(Fuel_Properties!$B$3:$IV$14,MATCH("GCV_Auto_Diesel",Fuel_Properties!$B$3:$B$14,0),MATCH(YEAR(BY$9),Fuel_Properties!$B$3:$EI$3,0))/1000</f>
        <v>-0.38058463339050791</v>
      </c>
      <c r="BZ54" s="53">
        <f>SUMPRODUCT(--(BZ$9=Quarterly_kt!$B$9:FC$9),Quarterly_kt!$B54:FC54)*INDEX(Fuel_Properties!$B$3:$IV$14,MATCH("GCV_Auto_Diesel",Fuel_Properties!$B$3:$B$14,0),MATCH(YEAR(BZ$9),Fuel_Properties!$B$3:$EI$3,0))/1000</f>
        <v>0.18597947343302479</v>
      </c>
      <c r="CA54" s="53">
        <f>SUMPRODUCT(--(CA$9=Quarterly_kt!$B$9:FC$9),Quarterly_kt!$B54:FC54)*INDEX(Fuel_Properties!$B$3:$IV$14,MATCH("GCV_Auto_Diesel",Fuel_Properties!$B$3:$B$14,0),MATCH(YEAR(CA$9),Fuel_Properties!$B$3:$EI$3,0))/1000</f>
        <v>1.8674333403467991</v>
      </c>
      <c r="CB54" s="53">
        <f>SUMPRODUCT(--(CB$9=Quarterly_kt!$B$9:FC$9),Quarterly_kt!$B54:FC54)*INDEX(Fuel_Properties!$B$3:$IV$14,MATCH("GCV_Auto_Diesel",Fuel_Properties!$B$3:$B$14,0),MATCH(YEAR(CB$9),Fuel_Properties!$B$3:$EI$3,0))/1000</f>
        <v>0.79720517522483569</v>
      </c>
      <c r="CC54" s="53">
        <f>SUMPRODUCT(--(CC$9=Quarterly_kt!$B$9:FC$9),Quarterly_kt!$B54:FC54)*INDEX(Fuel_Properties!$B$3:$IV$14,MATCH("GCV_Auto_Diesel",Fuel_Properties!$B$3:$B$14,0),MATCH(YEAR(CC$9),Fuel_Properties!$B$3:$EI$3,0))/1000</f>
        <v>-1.3159900221695875</v>
      </c>
      <c r="CD54" s="53">
        <f>SUMPRODUCT(--(CD$9=Quarterly_kt!$B$9:FC$9),Quarterly_kt!$B54:FC54)*INDEX(Fuel_Properties!$B$3:$IV$14,MATCH("GCV_Auto_Diesel",Fuel_Properties!$B$3:$B$14,0),MATCH(YEAR(CD$9),Fuel_Properties!$B$3:$EI$3,0))/1000</f>
        <v>-0.63447298984031797</v>
      </c>
      <c r="CE54" s="53">
        <f>SUMPRODUCT(--(CE$9=Quarterly_kt!$B$9:FC$9),Quarterly_kt!$B54:FC54)*INDEX(Fuel_Properties!$B$3:$IV$14,MATCH("GCV_Auto_Diesel",Fuel_Properties!$B$3:$B$14,0),MATCH(YEAR(CE$9),Fuel_Properties!$B$3:$EI$3,0))/1000</f>
        <v>-0.49695580709751047</v>
      </c>
      <c r="CF54" s="53">
        <f>SUMPRODUCT(--(CF$9=Quarterly_kt!$B$9:FC$9),Quarterly_kt!$B54:FC54)*INDEX(Fuel_Properties!$B$3:$IV$14,MATCH("GCV_Auto_Diesel",Fuel_Properties!$B$3:$B$14,0),MATCH(YEAR(CF$9),Fuel_Properties!$B$3:$EI$3,0))/1000</f>
        <v>-0.22969852779495539</v>
      </c>
      <c r="CG54" s="53">
        <f>SUMPRODUCT(--(CG$9=Quarterly_kt!$B$9:FC$9),Quarterly_kt!$B54:FC54)*INDEX(Fuel_Properties!$B$3:$IV$14,MATCH("GCV_Auto_Diesel",Fuel_Properties!$B$3:$B$14,0),MATCH(YEAR(CG$9),Fuel_Properties!$B$3:$EI$3,0))/1000</f>
        <v>1.1647787723934193</v>
      </c>
      <c r="CH54" s="53">
        <f>SUMPRODUCT(--(CH$9=Quarterly_kt!$B$9:FC$9),Quarterly_kt!$B54:FC54)*INDEX(Fuel_Properties!$B$3:$IV$14,MATCH("GCV_Auto_Diesel",Fuel_Properties!$B$3:$B$14,0),MATCH(YEAR(CH$9),Fuel_Properties!$B$3:$EI$3,0))/1000</f>
        <v>-2.2964541952823478</v>
      </c>
      <c r="CI54" s="53">
        <f>SUMPRODUCT(--(CI$9=Quarterly_kt!$B$9:FC$9),Quarterly_kt!$B54:FC54)*INDEX(Fuel_Properties!$B$3:$IV$14,MATCH("GCV_Auto_Diesel",Fuel_Properties!$B$3:$B$14,0),MATCH(YEAR(CI$9),Fuel_Properties!$B$3:$EI$3,0))/1000</f>
        <v>2.0690152390695462</v>
      </c>
      <c r="CJ54" s="53">
        <f>SUMPRODUCT(--(CJ$9=Quarterly_kt!$B$9:FC$9),Quarterly_kt!$B54:FC54)*INDEX(Fuel_Properties!$B$3:$IV$14,MATCH("GCV_Auto_Diesel",Fuel_Properties!$B$3:$B$14,0),MATCH(YEAR(CJ$9),Fuel_Properties!$B$3:$EI$3,0))/1000</f>
        <v>0.6804933452372175</v>
      </c>
      <c r="CK54" s="53">
        <f>SUMPRODUCT(--(CK$9=Quarterly_kt!$B$9:FC$9),Quarterly_kt!$B54:FC54)*INDEX(Fuel_Properties!$B$3:$IV$14,MATCH("GCV_Auto_Diesel",Fuel_Properties!$B$3:$B$14,0),MATCH(YEAR(CK$9),Fuel_Properties!$B$3:$EI$3,0))/1000</f>
        <v>-1.5220038067990715</v>
      </c>
      <c r="CL54" s="53">
        <f>SUMPRODUCT(--(CL$9=Quarterly_kt!$B$9:FC$9),Quarterly_kt!$B54:FC54)*INDEX(Fuel_Properties!$B$3:$IV$14,MATCH("GCV_Auto_Diesel",Fuel_Properties!$B$3:$B$14,0),MATCH(YEAR(CL$9),Fuel_Properties!$B$3:$EI$3,0))/1000</f>
        <v>-2.1671583892149155</v>
      </c>
      <c r="CM54" s="53">
        <f>SUMPRODUCT(--(CM$9=Quarterly_kt!$B$9:FC$9),Quarterly_kt!$B54:FC54)*INDEX(Fuel_Properties!$B$3:$IV$14,MATCH("GCV_Auto_Diesel",Fuel_Properties!$B$3:$B$14,0),MATCH(YEAR(CM$9),Fuel_Properties!$B$3:$EI$3,0))/1000</f>
        <v>2.8971188644962731</v>
      </c>
      <c r="CN54" s="53">
        <f>SUMPRODUCT(--(CN$9=Quarterly_kt!$B$9:FC$9),Quarterly_kt!$B54:FC54)*INDEX(Fuel_Properties!$B$3:$IV$14,MATCH("GCV_Auto_Diesel",Fuel_Properties!$B$3:$B$14,0),MATCH(YEAR(CN$9),Fuel_Properties!$B$3:$EI$3,0))/1000</f>
        <v>-0.29967996804907149</v>
      </c>
      <c r="CO54" s="53">
        <f>SUMPRODUCT(--(CO$9=Quarterly_kt!$B$9:FC$9),Quarterly_kt!$B54:FC54)*INDEX(Fuel_Properties!$B$3:$IV$14,MATCH("GCV_Auto_Diesel",Fuel_Properties!$B$3:$B$14,0),MATCH(YEAR(CO$9),Fuel_Properties!$B$3:$EI$3,0))/1000</f>
        <v>-0.48624566157544208</v>
      </c>
      <c r="CP54" s="53">
        <f>SUMPRODUCT(--(CP$9=Quarterly_kt!$B$9:FC$9),Quarterly_kt!$B54:FC54)*INDEX(Fuel_Properties!$B$3:$IV$14,MATCH("GCV_Auto_Diesel",Fuel_Properties!$B$3:$B$14,0),MATCH(YEAR(CP$9),Fuel_Properties!$B$3:$EI$3,0))/1000</f>
        <v>1.3786493164911713</v>
      </c>
      <c r="CQ54" s="53">
        <f>SUMPRODUCT(--(CQ$9=Quarterly_kt!$B$9:FC$9),Quarterly_kt!$B54:FC54)*INDEX(Fuel_Properties!$B$3:$IV$14,MATCH("GCV_Auto_Diesel",Fuel_Properties!$B$3:$B$14,0),MATCH(YEAR(CQ$9),Fuel_Properties!$B$3:$EI$3,0))/1000</f>
        <v>2.166911264915103</v>
      </c>
      <c r="CR54" s="53">
        <f>SUMPRODUCT(--(CR$9=Quarterly_kt!$B$9:FC$9),Quarterly_kt!$B54:FC54)*INDEX(Fuel_Properties!$B$3:$IV$14,MATCH("GCV_Auto_Diesel",Fuel_Properties!$B$3:$B$14,0),MATCH(YEAR(CR$9),Fuel_Properties!$B$3:$EI$3,0))/1000</f>
        <v>-2.5884602442145028</v>
      </c>
      <c r="CS54" s="53">
        <f>SUMPRODUCT(--(CS$9=Quarterly_kt!$B$9:FC$9),Quarterly_kt!$B54:FC54)*INDEX(Fuel_Properties!$B$3:$IV$14,MATCH("GCV_Auto_Diesel",Fuel_Properties!$B$3:$B$14,0),MATCH(YEAR(CS$9),Fuel_Properties!$B$3:$EI$3,0))/1000</f>
        <v>1.1474081863023884</v>
      </c>
      <c r="CT54" s="53">
        <f>SUMPRODUCT(--(CT$9=Quarterly_kt!$B$9:FC$9),Quarterly_kt!$B54:FC54)*INDEX(Fuel_Properties!$B$3:$IV$14,MATCH("GCV_Auto_Diesel",Fuel_Properties!$B$3:$B$14,0),MATCH(YEAR(CT$9),Fuel_Properties!$B$3:$EI$3,0))/1000</f>
        <v>1.0855020351705491</v>
      </c>
      <c r="CU54" s="53">
        <f>SUMPRODUCT(--(CU$9=Quarterly_kt!$B$9:FC$9),Quarterly_kt!$B54:FC54)*INDEX(Fuel_Properties!$B$3:$IV$14,MATCH("GCV_Auto_Diesel",Fuel_Properties!$B$3:$B$14,0),MATCH(YEAR(CU$9),Fuel_Properties!$B$3:$EI$3,0))/1000</f>
        <v>-2.1784433922269373</v>
      </c>
      <c r="CV54" s="53">
        <f>SUMPRODUCT(--(CV$9=Quarterly_kt!$B$9:FC$9),Quarterly_kt!$B54:FC54)*INDEX(Fuel_Properties!$B$3:$IV$14,MATCH("GCV_Auto_Diesel",Fuel_Properties!$B$3:$B$14,0),MATCH(YEAR(CV$9),Fuel_Properties!$B$3:$EI$3,0))/1000</f>
        <v>2.5366262030248885</v>
      </c>
      <c r="CW54" s="53">
        <f>SUMPRODUCT(--(CW$9=Quarterly_kt!$B$9:FC$9),Quarterly_kt!$B54:FC54)*INDEX(Fuel_Properties!$B$3:$IV$14,MATCH("GCV_Auto_Diesel",Fuel_Properties!$B$3:$B$14,0),MATCH(YEAR(CW$9),Fuel_Properties!$B$3:$EI$3,0))/1000</f>
        <v>-3.9487281609872489</v>
      </c>
      <c r="CX54" s="53">
        <f>SUMPRODUCT(--(CX$9=Quarterly_kt!$B$9:FC$9),Quarterly_kt!$B54:FC54)*INDEX(Fuel_Properties!$B$3:$IV$14,MATCH("GCV_Auto_Diesel",Fuel_Properties!$B$3:$B$14,0),MATCH(YEAR(CX$9),Fuel_Properties!$B$3:$EI$3,0))/1000</f>
        <v>2.7665028329357462</v>
      </c>
      <c r="CY54" s="53">
        <f>SUMPRODUCT(--(CY$9=Quarterly_kt!$B$9:FC$9),Quarterly_kt!$B54:FC54)*INDEX(Fuel_Properties!$B$3:$IV$14,MATCH("GCV_Auto_Diesel",Fuel_Properties!$B$3:$B$14,0),MATCH(YEAR(CY$9),Fuel_Properties!$B$3:$EI$3,0))/1000</f>
        <v>-0.98889583182437457</v>
      </c>
      <c r="CZ54" s="53">
        <f>SUMPRODUCT(--(CZ$9=Quarterly_kt!$B$9:FC$9),Quarterly_kt!$B54:FC54)*INDEX(Fuel_Properties!$B$3:$IV$14,MATCH("GCV_Auto_Diesel",Fuel_Properties!$B$3:$B$14,0),MATCH(YEAR(CZ$9),Fuel_Properties!$B$3:$EI$3,0))/1000</f>
        <v>3.7548064024449204</v>
      </c>
      <c r="DA54" s="53">
        <f>SUMPRODUCT(--(DA$9=Quarterly_kt!$B$9:FC$9),Quarterly_kt!$B54:FC54)*INDEX(Fuel_Properties!$B$3:$IV$14,MATCH("GCV_Auto_Diesel",Fuel_Properties!$B$3:$B$14,0),MATCH(YEAR(DA$9),Fuel_Properties!$B$3:$EI$3,0))/1000</f>
        <v>0.67098764448122072</v>
      </c>
      <c r="DB54" s="53">
        <f>SUMPRODUCT(--(DB$9=Quarterly_kt!$B$9:FC$9),Quarterly_kt!$B54:FC54)*INDEX(Fuel_Properties!$B$3:$IV$14,MATCH("GCV_Auto_Diesel",Fuel_Properties!$B$3:$B$14,0),MATCH(YEAR(DB$9),Fuel_Properties!$B$3:$EI$3,0))/1000</f>
        <v>1.4186135407818772</v>
      </c>
      <c r="DC54" s="53">
        <f>SUMPRODUCT(--(DC$9=Quarterly_kt!$B$9:FC$9),Quarterly_kt!$B54:FC54)*INDEX(Fuel_Properties!$B$3:$IV$14,MATCH("GCV_Auto_Diesel",Fuel_Properties!$B$3:$B$14,0),MATCH(YEAR(DC$9),Fuel_Properties!$B$3:$EI$3,0))/1000</f>
        <v>-0.50660211079782091</v>
      </c>
      <c r="DD54" s="53">
        <f>SUMPRODUCT(--(DD$9=Quarterly_kt!$B$9:FC$9),Quarterly_kt!$B54:FC54)*INDEX(Fuel_Properties!$B$3:$IV$14,MATCH("GCV_Auto_Diesel",Fuel_Properties!$B$3:$B$14,0),MATCH(YEAR(DD$9),Fuel_Properties!$B$3:$EI$3,0))/1000</f>
        <v>1.3306852096923509</v>
      </c>
      <c r="DE54" s="53">
        <f>SUMPRODUCT(--(DE$9=Quarterly_kt!$B$9:FC$9),Quarterly_kt!$B54:FC54)*INDEX(Fuel_Properties!$B$3:$IV$14,MATCH("GCV_Auto_Diesel",Fuel_Properties!$B$3:$B$14,0),MATCH(YEAR(DE$9),Fuel_Properties!$B$3:$EI$3,0))/1000</f>
        <v>-2.2317568784211006</v>
      </c>
      <c r="DF54" s="53">
        <f>SUMPRODUCT(--(DF$9=Quarterly_kt!$B$9:FC$9),Quarterly_kt!$B54:FC54)*INDEX(Fuel_Properties!$B$3:$IV$14,MATCH("GCV_Auto_Diesel",Fuel_Properties!$B$3:$B$14,0),MATCH(YEAR(DF$9),Fuel_Properties!$B$3:$EI$3,0))/1000</f>
        <v>1.6225095638806117</v>
      </c>
      <c r="DG54" s="53">
        <f>SUMPRODUCT(--(DG$9=Quarterly_kt!$B$9:FC$9),Quarterly_kt!$B54:FC54)*INDEX(Fuel_Properties!$B$3:$IV$14,MATCH("GCV_Auto_Diesel",Fuel_Properties!$B$3:$B$14,0),MATCH(YEAR(DG$9),Fuel_Properties!$B$3:$EI$3,0))/1000</f>
        <v>-1.7031467467398409</v>
      </c>
      <c r="DH54" s="53">
        <f>SUMPRODUCT(--(DH$9=Quarterly_kt!$B$9:FC$9),Quarterly_kt!$B54:FC54)*INDEX(Fuel_Properties!$B$3:$IV$14,MATCH("GCV_Auto_Diesel",Fuel_Properties!$B$3:$B$14,0),MATCH(YEAR(DH$9),Fuel_Properties!$B$3:$EI$3,0))/1000</f>
        <v>2.3684149140979875</v>
      </c>
      <c r="DI54" s="53">
        <f>SUMPRODUCT(--(DI$9=Quarterly_kt!$B$9:FC$9),Quarterly_kt!$B54:FC54)*INDEX(Fuel_Properties!$B$3:$IV$14,MATCH("GCV_Auto_Diesel",Fuel_Properties!$B$3:$B$14,0),MATCH(YEAR(DI$9),Fuel_Properties!$B$3:$EI$3,0))/1000</f>
        <v>-3.0404827080809365</v>
      </c>
      <c r="DJ54" s="53">
        <f>SUMPRODUCT(--(DJ$9=Quarterly_kt!$B$9:FC$9),Quarterly_kt!$B54:FC54)*INDEX(Fuel_Properties!$B$3:$IV$14,MATCH("GCV_Auto_Diesel",Fuel_Properties!$B$3:$B$14,0),MATCH(YEAR(DJ$9),Fuel_Properties!$B$3:$EI$3,0))/1000</f>
        <v>-0.13867850358041739</v>
      </c>
      <c r="DK54" s="53">
        <f>SUMPRODUCT(--(DK$9=Quarterly_kt!$B$9:FC$9),Quarterly_kt!$B54:FC54)*INDEX(Fuel_Properties!$B$3:$IV$14,MATCH("GCV_Auto_Diesel",Fuel_Properties!$B$3:$B$14,0),MATCH(YEAR(DK$9),Fuel_Properties!$B$3:$EI$3,0))/1000</f>
        <v>4.5514832290238738</v>
      </c>
      <c r="DL54" s="53">
        <f>SUMPRODUCT(--(DL$9=Quarterly_kt!$B$9:FC$9),Quarterly_kt!$B54:FC54)*INDEX(Fuel_Properties!$B$3:$IV$14,MATCH("GCV_Auto_Diesel",Fuel_Properties!$B$3:$B$14,0),MATCH(YEAR(DL$9),Fuel_Properties!$B$3:$EI$3,0))/1000</f>
        <v>-0.79420814057074618</v>
      </c>
      <c r="DM54" s="53">
        <f>SUMPRODUCT(--(DM$9=Quarterly_kt!$B$9:FC$9),Quarterly_kt!$B54:FC54)*INDEX(Fuel_Properties!$B$3:$IV$14,MATCH("GCV_Auto_Diesel",Fuel_Properties!$B$3:$B$14,0),MATCH(YEAR(DM$9),Fuel_Properties!$B$3:$EI$3,0))/1000</f>
        <v>-1.807063013924697</v>
      </c>
      <c r="DN54" s="53">
        <f>SUMPRODUCT(--(DN$9=Quarterly_kt!$B$9:FC$9),Quarterly_kt!$B54:FC54)*INDEX(Fuel_Properties!$B$3:$IV$14,MATCH("GCV_Auto_Diesel",Fuel_Properties!$B$3:$B$14,0),MATCH(YEAR(DN$9),Fuel_Properties!$B$3:$EI$3,0))/1000</f>
        <v>0.3601656271019546</v>
      </c>
      <c r="DO54" s="53">
        <f>SUMPRODUCT(--(DO$9=Quarterly_kt!$B$9:FC$9),Quarterly_kt!$B54:FC54)*INDEX(Fuel_Properties!$B$3:$IV$14,MATCH("GCV_Auto_Diesel",Fuel_Properties!$B$3:$B$14,0),MATCH(YEAR(DO$9),Fuel_Properties!$B$3:$EI$3,0))/1000</f>
        <v>0.12612182863942561</v>
      </c>
      <c r="DP54" s="53">
        <f>SUMPRODUCT(--(DP$9=Quarterly_kt!$B$9:FC$9),Quarterly_kt!$B54:FC54)*INDEX(Fuel_Properties!$B$3:$IV$14,MATCH("GCV_Auto_Diesel",Fuel_Properties!$B$3:$B$14,0),MATCH(YEAR(DP$9),Fuel_Properties!$B$3:$EI$3,0))/1000</f>
        <v>-2.2825998368080054</v>
      </c>
      <c r="DQ54" s="53">
        <f>SUMPRODUCT(--(DQ$9=Quarterly_kt!$B$9:FC$9),Quarterly_kt!$B54:FC54)*INDEX(Fuel_Properties!$B$3:$IV$14,MATCH("GCV_Auto_Diesel",Fuel_Properties!$B$3:$B$14,0),MATCH(YEAR(DQ$9),Fuel_Properties!$B$3:$EI$3,0))/1000</f>
        <v>0.14286204965594257</v>
      </c>
      <c r="DR54" s="53">
        <f>SUMPRODUCT(--(DR$9=Quarterly_kt!$B$9:FC$9),Quarterly_kt!$B54:FC54)*INDEX(Fuel_Properties!$B$3:$IV$14,MATCH("GCV_Auto_Diesel",Fuel_Properties!$B$3:$B$14,0),MATCH(YEAR(DR$9),Fuel_Properties!$B$3:$EI$3,0))/1000</f>
        <v>1.711600167108543</v>
      </c>
      <c r="DS54" s="53">
        <f>SUMPRODUCT(--(DS$9=Quarterly_kt!$B$9:FC$9),Quarterly_kt!$B54:FC54)*INDEX(Fuel_Properties!$B$3:$IV$14,MATCH("GCV_Auto_Diesel",Fuel_Properties!$B$3:$B$14,0),MATCH(YEAR(DS$9),Fuel_Properties!$B$3:$EI$3,0))/1000</f>
        <v>-1.8023730596745515</v>
      </c>
      <c r="DT54" s="53">
        <f>SUMPRODUCT(--(DT$9=Quarterly_kt!$B$9:FC$9),Quarterly_kt!$B54:FC54)*INDEX(Fuel_Properties!$B$3:$IV$14,MATCH("GCV_Auto_Diesel",Fuel_Properties!$B$3:$B$14,0),MATCH(YEAR(DT$9),Fuel_Properties!$B$3:$EI$3,0))/1000</f>
        <v>0.12159281992644204</v>
      </c>
      <c r="DU54" s="53">
        <f>SUMPRODUCT(--(DU$9=Quarterly_kt!$B$9:FC$9),Quarterly_kt!$B54:FC54)*INDEX(Fuel_Properties!$B$3:$IV$14,MATCH("GCV_Auto_Diesel",Fuel_Properties!$B$3:$B$14,0),MATCH(YEAR(DU$9),Fuel_Properties!$B$3:$EI$3,0))/1000</f>
        <v>1.502380275604065</v>
      </c>
      <c r="DV54" s="53">
        <f>SUMPRODUCT(--(DV$9=Quarterly_kt!$B$9:FC$9),Quarterly_kt!$B54:FC54)*INDEX(Fuel_Properties!$B$3:$IV$14,MATCH("GCV_Auto_Diesel",Fuel_Properties!$B$3:$B$14,0),MATCH(YEAR(DV$9),Fuel_Properties!$B$3:$EI$3,0))/1000</f>
        <v>4.1127046411300536E-2</v>
      </c>
      <c r="DW54" s="53">
        <f>SUMPRODUCT(--(DW$9=Quarterly_kt!$B$9:FC$9),Quarterly_kt!$B54:FC54)*INDEX(Fuel_Properties!$B$3:$IV$14,MATCH("GCV_Auto_Diesel",Fuel_Properties!$B$3:$B$14,0),MATCH(YEAR(DW$9),Fuel_Properties!$B$3:$EI$3,0))/1000</f>
        <v>2.2767045480199046</v>
      </c>
      <c r="DX54" s="53">
        <f>SUMPRODUCT(--(DX$9=Quarterly_kt!$B$9:FC$9),Quarterly_kt!$B54:FC54)*INDEX(Fuel_Properties!$B$3:$IV$14,MATCH("GCV_Auto_Diesel",Fuel_Properties!$B$3:$B$14,0),MATCH(YEAR(DX$9),Fuel_Properties!$B$3:$EI$3,0))/1000</f>
        <v>-3.5971755132001877</v>
      </c>
      <c r="DY54" s="53">
        <f>SUMPRODUCT(--(DY$9=Quarterly_kt!$B$9:FC$9),Quarterly_kt!$B54:FC54)*INDEX(Fuel_Properties!$B$3:$IV$14,MATCH("GCV_Auto_Diesel",Fuel_Properties!$B$3:$B$14,0),MATCH(YEAR(DY$9),Fuel_Properties!$B$3:$EI$3,0))/1000</f>
        <v>0.33633597910554103</v>
      </c>
      <c r="DZ54" s="53">
        <f>SUMPRODUCT(--(DZ$9=Quarterly_kt!$B$9:FC$9),Quarterly_kt!$B54:FC54)*INDEX(Fuel_Properties!$B$3:$IV$14,MATCH("GCV_Auto_Diesel",Fuel_Properties!$B$3:$B$14,0),MATCH(YEAR(DZ$9),Fuel_Properties!$B$3:$EI$3,0))/1000</f>
        <v>1.276168752468879</v>
      </c>
      <c r="EA54" s="53">
        <f>SUMPRODUCT(--(EA$9=Quarterly_kt!$B$9:FC$9),Quarterly_kt!$B54:FC54)*INDEX(Fuel_Properties!$B$3:$IV$14,MATCH("GCV_Auto_Diesel",Fuel_Properties!$B$3:$B$14,0),MATCH(YEAR(EA$9),Fuel_Properties!$B$3:$EI$3,0))/1000</f>
        <v>2.2942282423469966</v>
      </c>
      <c r="EB54" s="53">
        <f>SUMPRODUCT(--(EB$9=Quarterly_kt!$B$9:FC$9),Quarterly_kt!$B54:FC54)*INDEX(Fuel_Properties!$B$3:$IV$14,MATCH("GCV_Auto_Diesel",Fuel_Properties!$B$3:$B$14,0),MATCH(YEAR(EB$9),Fuel_Properties!$B$3:$EI$3,0))/1000</f>
        <v>-3.4635268477719094</v>
      </c>
      <c r="EC54" s="53">
        <f>SUMPRODUCT(--(EC$9=Quarterly_kt!$B$9:FC$9),Quarterly_kt!$B54:FC54)*INDEX(Fuel_Properties!$B$3:$IV$14,MATCH("GCV_Auto_Diesel",Fuel_Properties!$B$3:$B$14,0),MATCH(YEAR(EC$9),Fuel_Properties!$B$3:$EI$3,0))/1000</f>
        <v>0.72382317243830607</v>
      </c>
      <c r="ED54" s="53">
        <f>SUMPRODUCT(--(ED$9=Quarterly_kt!$B$9:FC$9),Quarterly_kt!$B54:FC54)*INDEX(Fuel_Properties!$B$3:$IV$14,MATCH("GCV_Auto_Diesel",Fuel_Properties!$B$3:$B$14,0),MATCH(YEAR(ED$9),Fuel_Properties!$B$3:$EI$3,0))/1000</f>
        <v>1.2344889715173157</v>
      </c>
      <c r="EE54" s="53">
        <f>SUMPRODUCT(--(EE$9=Quarterly_kt!$B$9:FC$9),Quarterly_kt!$B54:FC54)*INDEX(Fuel_Properties!$B$3:$IV$14,MATCH("GCV_Auto_Diesel",Fuel_Properties!$B$3:$B$14,0),MATCH(YEAR(EE$9),Fuel_Properties!$B$3:$EI$3,0))/1000</f>
        <v>-0.57090480965065049</v>
      </c>
      <c r="EF54" s="53">
        <f>SUMPRODUCT(--(EF$9=Quarterly_kt!$B$9:FC$9),Quarterly_kt!$B54:FC54)*INDEX(Fuel_Properties!$B$3:$IV$14,MATCH("GCV_Auto_Diesel",Fuel_Properties!$B$3:$B$14,0),MATCH(YEAR(EF$9),Fuel_Properties!$B$3:$EI$3,0))/1000</f>
        <v>0.38861253316848438</v>
      </c>
      <c r="EG54" s="53">
        <f>SUMPRODUCT(--(EG$9=Quarterly_kt!$B$9:FC$9),Quarterly_kt!$B54:FC54)*INDEX(Fuel_Properties!$B$3:$IV$14,MATCH("GCV_Auto_Diesel",Fuel_Properties!$B$3:$B$14,0),MATCH(YEAR(EG$9),Fuel_Properties!$B$3:$EI$3,0))/1000</f>
        <v>0.1048992964341264</v>
      </c>
      <c r="EH54" s="53">
        <f>SUMPRODUCT(--(EH$9=Quarterly_kt!$B$9:FC$9),Quarterly_kt!$B54:FC54)*INDEX(Fuel_Properties!$B$3:$IV$14,MATCH("GCV_Auto_Diesel",Fuel_Properties!$B$3:$B$14,0),MATCH(YEAR(EH$9),Fuel_Properties!$B$3:$EI$3,0))/1000</f>
        <v>-1.8024756068643197</v>
      </c>
      <c r="EI54" s="53">
        <f>SUMPRODUCT(--(EI$9=Quarterly_kt!$B$9:FC$9),Quarterly_kt!$B54:FC54)*INDEX(Fuel_Properties!$B$3:$IV$14,MATCH("GCV_Auto_Diesel",Fuel_Properties!$B$3:$B$14,0),MATCH(YEAR(EI$9),Fuel_Properties!$B$3:$EI$3,0))/1000</f>
        <v>3.5646389419565172</v>
      </c>
      <c r="EJ54" s="53">
        <f>SUMPRODUCT(--(EJ$9=Quarterly_kt!$B$9:FC$9),Quarterly_kt!$B54:FC54)*INDEX(Fuel_Properties!$B$3:$IV$14,MATCH("GCV_Auto_Diesel",Fuel_Properties!$B$3:$B$14,0),MATCH(YEAR(EJ$9),Fuel_Properties!$B$3:$EI$3,0))/1000</f>
        <v>-3.0775513902944862</v>
      </c>
      <c r="EK54" s="53">
        <f>SUMPRODUCT(--(EK$9=Quarterly_kt!$B$9:FC$9),Quarterly_kt!$B54:FC54)*INDEX(Fuel_Properties!$B$3:$IV$14,MATCH("GCV_Auto_Diesel",Fuel_Properties!$B$3:$B$14,0),MATCH(YEAR(EK$9),Fuel_Properties!$B$3:$EI$3,0))/1000</f>
        <v>1.4601644773214684</v>
      </c>
      <c r="EL54" s="53">
        <f>SUMPRODUCT(--(EL$9=Quarterly_kt!$B$9:FC$9),Quarterly_kt!$B54:FC54)*INDEX(Fuel_Properties!$B$3:$IV$14,MATCH("GCV_Auto_Diesel",Fuel_Properties!$B$3:$B$14,0),MATCH(YEAR(EL$9),Fuel_Properties!$B$3:$EI$3,0))/1000</f>
        <v>0.50747624501825284</v>
      </c>
      <c r="EM54" s="53">
        <f>SUMPRODUCT(--(EM$9=Quarterly_kt!$B$9:FC$9),Quarterly_kt!$B54:FC54)*INDEX(Fuel_Properties!$B$3:$IV$14,MATCH("GCV_Auto_Diesel",Fuel_Properties!$B$3:$B$14,0),MATCH(YEAR(EM$9),Fuel_Properties!$B$3:$EI$3,0))/1000</f>
        <v>-0.92712709664190496</v>
      </c>
      <c r="EN54" s="53">
        <f>SUMPRODUCT(--(EN$9=Quarterly_kt!$B$9:FC$9),Quarterly_kt!$B54:FC54)*INDEX(Fuel_Properties!$B$3:$IV$14,MATCH("GCV_Auto_Diesel",Fuel_Properties!$B$3:$B$14,0),MATCH(YEAR(EN$9),Fuel_Properties!$B$3:$EI$3,0))/1000</f>
        <v>-1.2829548097029011</v>
      </c>
      <c r="EO54" s="53">
        <f>SUMPRODUCT(--(EO$9=Quarterly_kt!$B$9:FC$9),Quarterly_kt!$B54:FC54)*INDEX(Fuel_Properties!$B$3:$IV$14,MATCH("GCV_Auto_Diesel",Fuel_Properties!$B$3:$B$14,0),MATCH(YEAR(EO$9),Fuel_Properties!$B$3:$EI$3,0))/1000</f>
        <v>0.14003601247665809</v>
      </c>
      <c r="EP54" s="53">
        <f>SUMPRODUCT(--(EP$9=Quarterly_kt!$B$9:FC$9),Quarterly_kt!$B54:FC54)*INDEX(Fuel_Properties!$B$3:$IV$14,MATCH("GCV_Auto_Diesel",Fuel_Properties!$B$3:$B$14,0),MATCH(YEAR(EP$9),Fuel_Properties!$B$3:$EI$3,0))/1000</f>
        <v>-1.0980298938729565</v>
      </c>
      <c r="EQ54" s="53">
        <f>SUMPRODUCT(--(EQ$9=Quarterly_kt!$B$9:FC$9),Quarterly_kt!$B54:FC54)*INDEX(Fuel_Properties!$B$3:$IV$14,MATCH("GCV_Auto_Diesel",Fuel_Properties!$B$3:$B$14,0),MATCH(YEAR(EQ$9),Fuel_Properties!$B$3:$EI$3,0))/1000</f>
        <v>2.2341080309276862</v>
      </c>
      <c r="ER54" s="53">
        <f>SUMPRODUCT(--(ER$9=Quarterly_kt!$B$9:FC$9),Quarterly_kt!$B54:FC54)*INDEX(Fuel_Properties!$B$3:$IV$14,MATCH("GCV_Auto_Diesel",Fuel_Properties!$B$3:$B$14,0),MATCH(YEAR(ER$9),Fuel_Properties!$B$3:$EI$3,0))/1000</f>
        <v>0.54707542414658583</v>
      </c>
      <c r="ES54" s="53">
        <f>SUMPRODUCT(--(ES$9=Quarterly_kt!$B$9:FC$9),Quarterly_kt!$B54:FC54)*INDEX(Fuel_Properties!$B$3:$IV$14,MATCH("GCV_Auto_Diesel",Fuel_Properties!$B$3:$B$14,0),MATCH(YEAR(ES$9),Fuel_Properties!$B$3:$EI$3,0))/1000</f>
        <v>-2.6487781244369391</v>
      </c>
      <c r="ET54" s="53">
        <f>SUMPRODUCT(--(ET$9=Quarterly_kt!$B$9:FC$9),Quarterly_kt!$B54:FC54)*INDEX(Fuel_Properties!$B$3:$IV$14,MATCH("GCV_Auto_Diesel",Fuel_Properties!$B$3:$B$14,0),MATCH(YEAR(ET$9),Fuel_Properties!$B$3:$EI$3,0))/1000</f>
        <v>-1.4349700234545983</v>
      </c>
      <c r="EU54" s="53">
        <f>SUMPRODUCT(--(EU$9=Quarterly_kt!$B$9:FC$9),Quarterly_kt!$B54:FC54)*INDEX(Fuel_Properties!$B$3:$IV$14,MATCH("GCV_Auto_Diesel",Fuel_Properties!$B$3:$B$14,0),MATCH(YEAR(EU$9),Fuel_Properties!$B$3:$EI$3,0))/1000</f>
        <v>4.4901522393566298</v>
      </c>
      <c r="EV54" s="53">
        <f>SUMPRODUCT(--(EV$9=Quarterly_kt!$B$9:FC$9),Quarterly_kt!$B54:FC54)*INDEX(Fuel_Properties!$B$3:$IV$14,MATCH("GCV_Auto_Diesel",Fuel_Properties!$B$3:$B$14,0),MATCH(YEAR(EV$9),Fuel_Properties!$B$3:$EI$3,0))/1000</f>
        <v>-2.0751263269728537</v>
      </c>
      <c r="EW54" s="53">
        <f>SUMPRODUCT(--(EW$9=Quarterly_kt!$B$9:FC$9),Quarterly_kt!$B54:FC54)*INDEX(Fuel_Properties!$B$3:$IV$14,MATCH("GCV_Auto_Diesel",Fuel_Properties!$B$3:$B$14,0),MATCH(YEAR(EW$9),Fuel_Properties!$B$3:$EI$3,0))/1000</f>
        <v>1.4317731999159129</v>
      </c>
      <c r="EX54" s="53">
        <f>SUMPRODUCT(--(EX$9=Quarterly_kt!$B$9:FC$9),Quarterly_kt!$B54:FC54)*INDEX(Fuel_Properties!$B$3:$IV$14,MATCH("GCV_Auto_Diesel",Fuel_Properties!$B$3:$B$14,0),MATCH(YEAR(EX$9),Fuel_Properties!$B$3:$EI$3,0))/1000</f>
        <v>-2.0191983531915922</v>
      </c>
      <c r="EY54" s="53">
        <f>SUMPRODUCT(--(EY$9=Quarterly_kt!$B$9:FC$9),Quarterly_kt!$B54:FC54)*INDEX(Fuel_Properties!$B$3:$IV$14,MATCH("GCV_Auto_Diesel",Fuel_Properties!$B$3:$B$14,0),MATCH(YEAR(EY$9),Fuel_Properties!$B$3:$EI$3,0))/1000</f>
        <v>0.88408780719780578</v>
      </c>
      <c r="EZ54" s="53">
        <f>SUMPRODUCT(--(EZ$9=Quarterly_kt!$B$9:FC$9),Quarterly_kt!$B54:FC54)*INDEX(Fuel_Properties!$B$3:$IV$14,MATCH("GCV_Auto_Diesel",Fuel_Properties!$B$3:$B$14,0),MATCH(YEAR(EZ$9),Fuel_Properties!$B$3:$EI$3,0))/1000</f>
        <v>0.28976400344610964</v>
      </c>
      <c r="FA54" s="53">
        <f>SUMPRODUCT(--(FA$9=Quarterly_kt!$B$9:FC$9),Quarterly_kt!$B54:FC54)*INDEX(Fuel_Properties!$B$3:$IV$14,MATCH("GCV_Auto_Diesel",Fuel_Properties!$B$3:$B$14,0),MATCH(YEAR(FA$9),Fuel_Properties!$B$3:$EI$3,0))/1000</f>
        <v>0.80435732057621001</v>
      </c>
      <c r="FB54" s="53">
        <f>SUMPRODUCT(--(FB$9=Quarterly_kt!$B$9:FC$9),Quarterly_kt!$B54:FC54)*INDEX(Fuel_Properties!$B$3:$IV$14,MATCH("GCV_Auto_Diesel",Fuel_Properties!$B$3:$B$14,0),MATCH(YEAR(FB$9),Fuel_Properties!$B$3:$EI$3,0))/1000</f>
        <v>0.4584083050669685</v>
      </c>
      <c r="FC54" s="53">
        <f>SUMPRODUCT(--(FC$9=Quarterly_kt!$B$9:FC$9),Quarterly_kt!$B54:FC54)*INDEX(Fuel_Properties!$B$3:$IV$14,MATCH("GCV_Auto_Diesel",Fuel_Properties!$B$3:$B$14,0),MATCH(YEAR(FC$9),Fuel_Properties!$B$3:$EI$3,0))/1000</f>
        <v>-0.64632370305344078</v>
      </c>
      <c r="FD54" s="53">
        <f>SUMPRODUCT(--(FD$9=Quarterly_kt!$B$9:FD$9),Quarterly_kt!$B54:FD54)*INDEX(Fuel_Properties!$B$3:$IV$14,MATCH("GCV_Auto_Diesel",Fuel_Properties!$B$3:$B$14,0),MATCH(YEAR(FD$9),Fuel_Properties!$B$3:$EI$3,0))/1000</f>
        <v>1.3852247317848281</v>
      </c>
      <c r="FE54" s="53">
        <f>SUMPRODUCT(--(FE$9=Quarterly_kt!$B$9:FE$9),Quarterly_kt!$B54:FE54)*INDEX(Fuel_Properties!$B$3:$IV$14,MATCH("GCV_Auto_Diesel",Fuel_Properties!$B$3:$B$14,0),MATCH(YEAR(FE$9),Fuel_Properties!$B$3:$EI$3,0))/1000</f>
        <v>-0.7922238906078628</v>
      </c>
      <c r="FF54" s="53">
        <f>SUMPRODUCT(--(FF$9=Quarterly_kt!$B$9:FF$9),Quarterly_kt!$B54:FF54)*INDEX(Fuel_Properties!$B$3:$IV$14,MATCH("GCV_Auto_Diesel",Fuel_Properties!$B$3:$B$14,0),MATCH(YEAR(FF$9),Fuel_Properties!$B$3:$EI$3,0))/1000</f>
        <v>-0.85205741696138371</v>
      </c>
      <c r="FG54" s="53">
        <f>SUMPRODUCT(--(FG$9=Quarterly_kt!$B$9:FG$9),Quarterly_kt!$B54:FG54)*INDEX(Fuel_Properties!$B$3:$IV$14,MATCH("GCV_Auto_Diesel",Fuel_Properties!$B$3:$B$14,0),MATCH(YEAR(FG$9),Fuel_Properties!$B$3:$EI$3,0))/1000</f>
        <v>2.084345381859567</v>
      </c>
      <c r="FH54" s="53">
        <f>SUMPRODUCT(--(FH$9=Quarterly_kt!$B$9:FH$9),Quarterly_kt!$B54:FH54)*INDEX(Fuel_Properties!$B$3:$IV$14,MATCH("GCV_Auto_Diesel",Fuel_Properties!$B$3:$B$14,0),MATCH(YEAR(FH$9),Fuel_Properties!$B$3:$EI$3,0))/1000</f>
        <v>-1.3871857571182054</v>
      </c>
      <c r="FI54" s="53">
        <f>SUMPRODUCT(--(FI$9=Quarterly_kt!$B$9:FI$9),Quarterly_kt!$B54:FI54)*INDEX(Fuel_Properties!$B$3:$IV$14,MATCH("GCV_Auto_Diesel",Fuel_Properties!$B$3:$B$14,0),MATCH(YEAR(FI$9),Fuel_Properties!$B$3:$EI$3,0))/1000</f>
        <v>-0.63010252865845007</v>
      </c>
      <c r="FJ54" s="53">
        <f>SUMPRODUCT(--(FJ$9=Quarterly_kt!$B$9:FJ$9),Quarterly_kt!$B54:FJ54)*INDEX(Fuel_Properties!$B$3:$IV$14,MATCH("GCV_Auto_Diesel",Fuel_Properties!$B$3:$B$14,0),MATCH(YEAR(FJ$9),Fuel_Properties!$B$3:$EI$3,0))/1000</f>
        <v>0.61829121209738613</v>
      </c>
      <c r="FK54" s="53">
        <f>SUMPRODUCT(--(FK$9=Quarterly_kt!$B$9:FK$9),Quarterly_kt!$B54:FK54)*INDEX(Fuel_Properties!$B$3:$IV$14,MATCH("GCV_Auto_Diesel",Fuel_Properties!$B$3:$B$14,0),MATCH(YEAR(FK$9),Fuel_Properties!$B$3:$EI$3,0))/1000</f>
        <v>1.0956776159418027</v>
      </c>
      <c r="FL54" s="53">
        <f>SUMPRODUCT(--(FL$9=Quarterly_kt!$B$9:FL$9),Quarterly_kt!$B54:FL54)*INDEX(Fuel_Properties!$B$3:$IV$14,MATCH("GCV_Auto_Diesel",Fuel_Properties!$B$3:$B$14,0),MATCH(YEAR(FL$9),Fuel_Properties!$B$3:$EI$3,0))/1000</f>
        <v>-0.81323801706408061</v>
      </c>
      <c r="FM54" s="53">
        <f>SUMPRODUCT(--(FM$9=Quarterly_kt!$B$9:FN$9),Quarterly_kt!$B54:FN54)*INDEX(Fuel_Properties!$B$3:$IV$14,MATCH("GCV_Auto_Diesel",Fuel_Properties!$B$3:$B$14,0),MATCH(YEAR(FM$9),Fuel_Properties!$B$3:$EI$3,0))/1000</f>
        <v>-0.83564512158759463</v>
      </c>
      <c r="FN54" s="53">
        <f>SUMPRODUCT(--(FN$9=Quarterly_kt!$B$9:FN$9),Quarterly_kt!$B54:FN54)*INDEX(Fuel_Properties!$B$3:$IV$14,MATCH("GCV_Auto_Diesel",Fuel_Properties!$B$3:$B$14,0),MATCH(YEAR(FN$9),Fuel_Properties!$B$3:$EI$3,0))/1000</f>
        <v>-1.1019188875893511</v>
      </c>
      <c r="FO54" s="53">
        <f>SUMPRODUCT(--(FO$9=Quarterly_kt!$B$9:FO$9),Quarterly_kt!$B54:FO54)*INDEX(Fuel_Properties!$B$3:$IV$14,MATCH("GCV_Auto_Diesel",Fuel_Properties!$B$3:$B$14,0),MATCH(YEAR(FO$9),Fuel_Properties!$B$3:$EI$3,0))/1000</f>
        <v>3.2010693309989047</v>
      </c>
      <c r="FP54" s="53">
        <f>SUMPRODUCT(--(FP$9=Quarterly_kt!$B$9:FP$9),Quarterly_kt!$B54:FP54)*INDEX(Fuel_Properties!$B$3:$IV$14,MATCH("GCV_Auto_Diesel",Fuel_Properties!$B$3:$B$14,0),MATCH(YEAR(FP$9),Fuel_Properties!$B$3:$EI$3,0))/1000</f>
        <v>-1.4412318967905935</v>
      </c>
      <c r="FQ54" s="53">
        <f>SUMPRODUCT(--(FQ$9=Quarterly_kt!$B$9:FQ$9),Quarterly_kt!$B54:FQ54)*INDEX(Fuel_Properties!$B$3:$IV$14,MATCH("GCV_Auto_Diesel",Fuel_Properties!$B$3:$B$14,0),MATCH(YEAR(FQ$9),Fuel_Properties!$B$3:$EI$3,0))/1000</f>
        <v>2.3448831931526337</v>
      </c>
      <c r="FR54" s="53">
        <f>SUMPRODUCT(--(FR$9=Quarterly_kt!$B$9:FR$9),Quarterly_kt!$B54:FR54)*INDEX(Fuel_Properties!$B$3:$IV$14,MATCH("GCV_Auto_Diesel",Fuel_Properties!$B$3:$B$14,0),MATCH(YEAR(FR$9),Fuel_Properties!$B$3:$EI$3,0))/1000</f>
        <v>-3.2364581872740237</v>
      </c>
      <c r="FS54" s="53">
        <f>SUMPRODUCT(--(FS$9=Quarterly_kt!$B$9:FS$9),Quarterly_kt!$B54:FS54)*INDEX(Fuel_Properties!$B$3:$IV$14,MATCH("GCV_Auto_Diesel",Fuel_Properties!$B$3:$B$14,0),MATCH(YEAR(FS$9),Fuel_Properties!$B$3:$EI$3,0))/1000</f>
        <v>3.3481614757519429</v>
      </c>
      <c r="FT54" s="53">
        <f>SUMPRODUCT(--(FT$9=Quarterly_kt!$B$9:FT$9),Quarterly_kt!$B54:FT54)*INDEX(Fuel_Properties!$B$3:$IV$14,MATCH("GCV_Auto_Diesel",Fuel_Properties!$B$3:$B$14,0),MATCH(YEAR(FT$9),Fuel_Properties!$B$3:$EI$3,0))/1000</f>
        <v>-2.6265483681107678</v>
      </c>
      <c r="FU54" s="53">
        <f>SUMPRODUCT(--(FU$9=Quarterly_kt!$B$9:FU$9),Quarterly_kt!$B54:FU54)*INDEX(Fuel_Properties!$B$3:$IV$14,MATCH("GCV_Auto_Diesel",Fuel_Properties!$B$3:$B$14,0),MATCH(YEAR(FU$9),Fuel_Properties!$B$3:$EI$3,0))/1000</f>
        <v>0.60695748242264869</v>
      </c>
      <c r="FV54" s="53">
        <f>SUMPRODUCT(--(FV$9=Quarterly_kt!$B$9:FV$9),Quarterly_kt!$B54:FV54)*INDEX(Fuel_Properties!$B$3:$IV$14,MATCH("GCV_Auto_Diesel",Fuel_Properties!$B$3:$B$14,0),MATCH(YEAR(FV$9),Fuel_Properties!$B$3:$EI$3,0))/1000</f>
        <v>-1.3926879830572527</v>
      </c>
      <c r="FW54" s="18"/>
      <c r="FX54" s="117"/>
      <c r="FY54" s="18"/>
    </row>
    <row r="55" spans="1:181" ht="15" x14ac:dyDescent="0.25">
      <c r="A55" s="49" t="s">
        <v>27</v>
      </c>
      <c r="B55" s="53">
        <v>-0.75089437260212</v>
      </c>
      <c r="C55" s="53">
        <v>0.61030361162436997</v>
      </c>
      <c r="D55" s="53">
        <v>0.27407075978629003</v>
      </c>
      <c r="E55" s="53">
        <v>1.8011178655630999</v>
      </c>
      <c r="F55" s="53">
        <v>-2.4918866639731707</v>
      </c>
      <c r="G55" s="53">
        <v>-0.73744266186949003</v>
      </c>
      <c r="H55" s="53">
        <v>-1.6866949147722099</v>
      </c>
      <c r="I55" s="53">
        <v>-0.77224272518541004</v>
      </c>
      <c r="J55" s="53">
        <v>0.37937473560657997</v>
      </c>
      <c r="K55" s="53">
        <v>-1.9118870255812004</v>
      </c>
      <c r="L55" s="53">
        <v>0.13105381041306985</v>
      </c>
      <c r="M55" s="53">
        <v>0.94844726282948977</v>
      </c>
      <c r="N55" s="53">
        <v>0.45973023296418969</v>
      </c>
      <c r="O55" s="53">
        <v>-0.70783217788975006</v>
      </c>
      <c r="P55" s="53">
        <v>1.4053272092718401</v>
      </c>
      <c r="Q55" s="53">
        <v>0.29292735095118999</v>
      </c>
      <c r="R55" s="53">
        <v>8.4687241888580123E-2</v>
      </c>
      <c r="S55" s="53">
        <v>-0.67334517123181004</v>
      </c>
      <c r="T55" s="53">
        <v>1.1121344570176399</v>
      </c>
      <c r="U55" s="53">
        <v>-0.50744281716937001</v>
      </c>
      <c r="V55" s="53">
        <v>-0.58464832512735032</v>
      </c>
      <c r="W55" s="53">
        <v>0.14347586282446009</v>
      </c>
      <c r="X55" s="53">
        <v>-1.3087967273338097</v>
      </c>
      <c r="Y55" s="53">
        <v>1.19852395787799</v>
      </c>
      <c r="Z55" s="53">
        <v>2.4459505431565201</v>
      </c>
      <c r="AA55" s="53">
        <v>-1.2584786091497802</v>
      </c>
      <c r="AB55" s="53">
        <v>-0.69247421700217016</v>
      </c>
      <c r="AC55" s="53">
        <v>1.0238431175738101</v>
      </c>
      <c r="AD55" s="53">
        <v>-1.5664097328931601</v>
      </c>
      <c r="AE55" s="53">
        <v>0.69625753621413</v>
      </c>
      <c r="AF55" s="53">
        <v>-1.3035514186355699</v>
      </c>
      <c r="AG55" s="53">
        <v>0.43782484145921013</v>
      </c>
      <c r="AH55" s="53">
        <v>1.28128916404134</v>
      </c>
      <c r="AI55" s="53">
        <v>-0.74633791134895011</v>
      </c>
      <c r="AJ55" s="53">
        <v>-6.1875484748520004E-2</v>
      </c>
      <c r="AK55" s="53">
        <v>-1.44353416103951</v>
      </c>
      <c r="AL55" s="53">
        <v>-0.58326461908892002</v>
      </c>
      <c r="AM55" s="53">
        <v>0.99738080609190005</v>
      </c>
      <c r="AN55" s="53">
        <v>-1.3503205312027702</v>
      </c>
      <c r="AO55" s="53">
        <v>-0.58520560321360005</v>
      </c>
      <c r="AP55" s="53">
        <v>0.88447388519321002</v>
      </c>
      <c r="AQ55" s="53">
        <v>-0.66997939026159004</v>
      </c>
      <c r="AR55" s="53">
        <v>0.68507375943180016</v>
      </c>
      <c r="AS55" s="53">
        <v>-0.56918573596312005</v>
      </c>
      <c r="AT55" s="53">
        <v>0.32492584513326012</v>
      </c>
      <c r="AU55" s="53">
        <v>1.55374526825047</v>
      </c>
      <c r="AV55" s="53">
        <v>-0.33332828441795004</v>
      </c>
      <c r="AW55" s="53">
        <v>-1.3243390239266501</v>
      </c>
      <c r="AX55" s="53">
        <v>0.30142983388817002</v>
      </c>
      <c r="AY55" s="53">
        <v>-0.14694446474810008</v>
      </c>
      <c r="AZ55" s="53">
        <v>0.74168832355792003</v>
      </c>
      <c r="BA55" s="53">
        <v>-0.9872858616209701</v>
      </c>
      <c r="BB55" s="53">
        <v>6.6341205621090027E-2</v>
      </c>
      <c r="BC55" s="53">
        <v>-0.20235693400199004</v>
      </c>
      <c r="BD55" s="53">
        <v>1.1514647816103198</v>
      </c>
      <c r="BE55" s="53">
        <v>-0.25374091788906017</v>
      </c>
      <c r="BF55" s="53">
        <v>-8.1745707499450093E-2</v>
      </c>
      <c r="BG55" s="53">
        <v>-5.6505508654670078E-2</v>
      </c>
      <c r="BH55" s="53">
        <v>-0.24044132708851984</v>
      </c>
      <c r="BI55" s="53">
        <v>-0.30786268250147009</v>
      </c>
      <c r="BJ55" s="53">
        <v>0.24648211967028005</v>
      </c>
      <c r="BK55" s="53">
        <v>-0.67920833212859</v>
      </c>
      <c r="BL55" s="53">
        <v>3.1730590914829992E-2</v>
      </c>
      <c r="BM55" s="53">
        <v>1.3296358443426901</v>
      </c>
      <c r="BN55" s="53">
        <v>-0.31328556770460003</v>
      </c>
      <c r="BO55" s="53">
        <v>-0.97204657646352022</v>
      </c>
      <c r="BP55" s="53">
        <v>0.95454303312069</v>
      </c>
      <c r="BQ55" s="53">
        <v>-0.54281409378318979</v>
      </c>
      <c r="BR55" s="53">
        <v>0.3144305107818699</v>
      </c>
      <c r="BS55" s="53">
        <v>-0.33608280014812997</v>
      </c>
      <c r="BT55" s="53">
        <v>1.0025817007901701</v>
      </c>
      <c r="BU55" s="53">
        <v>0.30929417402452009</v>
      </c>
      <c r="BV55" s="53">
        <v>-1.2180458410579798</v>
      </c>
      <c r="BW55" s="53">
        <v>-0.11915892558350999</v>
      </c>
      <c r="BX55" s="53">
        <v>-0.84936282653741013</v>
      </c>
      <c r="BY55" s="53">
        <v>0.14700139627528996</v>
      </c>
      <c r="BZ55" s="53">
        <v>1.6684822499973999</v>
      </c>
      <c r="CA55" s="53">
        <v>-1.3602845978304801</v>
      </c>
      <c r="CB55" s="53">
        <v>1.2858363895759202</v>
      </c>
      <c r="CC55" s="53">
        <v>-1.1453104170517601</v>
      </c>
      <c r="CD55" s="53">
        <v>1.0134999443320081E-2</v>
      </c>
      <c r="CE55" s="53">
        <v>0.70007575545336032</v>
      </c>
      <c r="CF55" s="53">
        <v>-0.42625868685877999</v>
      </c>
      <c r="CG55" s="53">
        <v>0.94973144106362994</v>
      </c>
      <c r="CH55" s="53">
        <v>-0.66061573987213007</v>
      </c>
      <c r="CI55" s="53">
        <v>1.0899950273819958E-2</v>
      </c>
      <c r="CJ55" s="53">
        <v>8.8272843132499834E-2</v>
      </c>
      <c r="CK55" s="53">
        <v>0.35045679020629011</v>
      </c>
      <c r="CL55" s="53">
        <v>-0.71993468082296019</v>
      </c>
      <c r="CM55" s="53">
        <v>1.0553202611947501</v>
      </c>
      <c r="CN55" s="53">
        <v>-0.63971982821985995</v>
      </c>
      <c r="CO55" s="53">
        <v>-0.54978623690637995</v>
      </c>
      <c r="CP55" s="53">
        <v>0.40540457717565004</v>
      </c>
      <c r="CQ55" s="53">
        <v>0.90327458729553989</v>
      </c>
      <c r="CR55" s="53">
        <v>0.29988417648342991</v>
      </c>
      <c r="CS55" s="53">
        <v>-0.5923847872744501</v>
      </c>
      <c r="CT55" s="53">
        <v>-1.0305644959133802</v>
      </c>
      <c r="CU55" s="53">
        <v>1.19333034258156</v>
      </c>
      <c r="CV55" s="53">
        <v>-1.2556425253954999</v>
      </c>
      <c r="CW55" s="53">
        <v>1.52381051097332</v>
      </c>
      <c r="CX55" s="53">
        <v>-0.89792385436925004</v>
      </c>
      <c r="CY55" s="53">
        <v>0.19134306139351032</v>
      </c>
      <c r="CZ55" s="53">
        <v>0.94192232613977001</v>
      </c>
      <c r="DA55" s="53">
        <v>-0.20759598676942009</v>
      </c>
      <c r="DB55" s="53">
        <v>3.9307701282280005E-2</v>
      </c>
      <c r="DC55" s="53">
        <v>0.26094278958211997</v>
      </c>
      <c r="DD55" s="53">
        <v>-0.53838158495476995</v>
      </c>
      <c r="DE55" s="53">
        <v>-0.30247140512759008</v>
      </c>
      <c r="DF55" s="53">
        <v>0.34071484486213999</v>
      </c>
      <c r="DG55" s="53">
        <v>-0.17176616362212987</v>
      </c>
      <c r="DH55" s="53">
        <v>0.9274804926984801</v>
      </c>
      <c r="DI55" s="53">
        <v>-0.42432282373056007</v>
      </c>
      <c r="DJ55" s="53">
        <v>0.22775090202873996</v>
      </c>
      <c r="DK55" s="53">
        <v>-0.20046044623696013</v>
      </c>
      <c r="DL55" s="53">
        <v>-0.59138859120303999</v>
      </c>
      <c r="DM55" s="53">
        <v>-0.10709167051272001</v>
      </c>
      <c r="DN55" s="53">
        <v>-0.14340282831642998</v>
      </c>
      <c r="DO55" s="53">
        <v>0.49658656641912002</v>
      </c>
      <c r="DP55" s="53">
        <v>2.5665991795939924E-2</v>
      </c>
      <c r="DQ55" s="53">
        <v>0.55107398681009001</v>
      </c>
      <c r="DR55" s="53">
        <v>0.17518207868339999</v>
      </c>
      <c r="DS55" s="53">
        <v>-0.75771006449941991</v>
      </c>
      <c r="DT55" s="53">
        <v>-0.28585525872641993</v>
      </c>
      <c r="DU55" s="53">
        <v>0.40715734108431006</v>
      </c>
      <c r="DV55" s="53">
        <v>0.26127933526285979</v>
      </c>
      <c r="DW55" s="53">
        <v>-0.24188565559673994</v>
      </c>
      <c r="DX55" s="53">
        <v>0.24314961500862009</v>
      </c>
      <c r="DY55" s="53">
        <v>-0.75893432536588001</v>
      </c>
      <c r="DZ55" s="53">
        <v>0.23208953041351002</v>
      </c>
      <c r="EA55" s="53">
        <v>0.36980852082776006</v>
      </c>
      <c r="EB55" s="53">
        <v>-0.10271740389510997</v>
      </c>
      <c r="EC55" s="53">
        <v>0.31731335896528012</v>
      </c>
      <c r="ED55" s="53">
        <v>-1.42953792426268</v>
      </c>
      <c r="EE55" s="53">
        <v>0.99051747976636006</v>
      </c>
      <c r="EF55" s="53">
        <v>0.4017834941299</v>
      </c>
      <c r="EG55" s="53">
        <v>-0.31025840109672997</v>
      </c>
      <c r="EH55" s="53">
        <v>0.18301471195936994</v>
      </c>
      <c r="EI55" s="53">
        <v>-0.20491250509590975</v>
      </c>
      <c r="EJ55" s="53">
        <v>-0.15690268244669991</v>
      </c>
      <c r="EK55" s="53">
        <v>-0.21575265545672997</v>
      </c>
      <c r="EL55" s="53">
        <v>-7.8669040947490221E-2</v>
      </c>
      <c r="EM55" s="53">
        <v>0.48947432557708981</v>
      </c>
      <c r="EN55" s="53">
        <v>-0.27793394849707009</v>
      </c>
      <c r="EO55" s="53">
        <v>0.24162505535729994</v>
      </c>
      <c r="EP55" s="53">
        <v>-0.55561745992457001</v>
      </c>
      <c r="EQ55" s="53">
        <v>0.63999377122645984</v>
      </c>
      <c r="ER55" s="53">
        <v>-0.28497792627456997</v>
      </c>
      <c r="ES55" s="53">
        <v>-0.49838136017300005</v>
      </c>
      <c r="ET55" s="53">
        <v>0.29545378205649997</v>
      </c>
      <c r="EU55" s="53">
        <v>0.69945985470642014</v>
      </c>
      <c r="EV55" s="53">
        <v>-0.54982064114979012</v>
      </c>
      <c r="EW55" s="53">
        <v>0.47512986794213002</v>
      </c>
      <c r="EX55" s="53">
        <v>-0.4209325456343701</v>
      </c>
      <c r="EY55" s="53">
        <v>0.36818192702989994</v>
      </c>
      <c r="EZ55" s="53">
        <v>-2.3311328957699509E-3</v>
      </c>
      <c r="FA55" s="53">
        <v>0.37300412174644998</v>
      </c>
      <c r="FB55" s="53">
        <v>0.48346174325116986</v>
      </c>
      <c r="FC55" s="53">
        <v>0.10273048142866006</v>
      </c>
      <c r="FD55" s="53">
        <v>-0.43583224707660018</v>
      </c>
      <c r="FE55" s="53">
        <v>-0.21273883711339009</v>
      </c>
      <c r="FF55" s="53">
        <v>0.19412842359301008</v>
      </c>
      <c r="FG55" s="53">
        <v>0.50340998663004022</v>
      </c>
      <c r="FH55" s="53">
        <v>6.085753272989991E-2</v>
      </c>
      <c r="FI55" s="53">
        <v>0.18944369871393985</v>
      </c>
      <c r="FJ55" s="53">
        <v>-1.60076800674956</v>
      </c>
      <c r="FK55" s="53">
        <v>3.9443399748940067E-2</v>
      </c>
      <c r="FL55" s="53">
        <v>-0.2077211602550002</v>
      </c>
      <c r="FM55" s="53">
        <v>1.4001710899098101</v>
      </c>
      <c r="FN55" s="53">
        <v>-0.48403155601542003</v>
      </c>
      <c r="FO55" s="53">
        <v>0.71178234301073995</v>
      </c>
      <c r="FP55" s="53">
        <v>0.51796906983470914</v>
      </c>
      <c r="FQ55" s="53">
        <v>0.29187578391583702</v>
      </c>
      <c r="FR55" s="53">
        <v>0.7494995890701146</v>
      </c>
      <c r="FS55" s="53">
        <v>-0.73996029674248853</v>
      </c>
      <c r="FT55" s="53">
        <v>-0.9176546307299247</v>
      </c>
      <c r="FU55" s="53">
        <v>0.5719195448339478</v>
      </c>
      <c r="FV55" s="53">
        <v>0.55153147850353945</v>
      </c>
      <c r="FW55" s="18"/>
      <c r="FX55" s="117"/>
      <c r="FY55" s="18"/>
    </row>
    <row r="56" spans="1:181" ht="15" x14ac:dyDescent="0.25">
      <c r="A56" s="49" t="s">
        <v>28</v>
      </c>
      <c r="B56" s="53">
        <f t="shared" ref="B56:AG56" si="79">SUM(B57:B59)</f>
        <v>-0.53717503</v>
      </c>
      <c r="C56" s="53">
        <f t="shared" si="79"/>
        <v>0.66190634000000004</v>
      </c>
      <c r="D56" s="53">
        <f t="shared" si="79"/>
        <v>-0.24531243999999999</v>
      </c>
      <c r="E56" s="53">
        <f t="shared" si="79"/>
        <v>0.16846642999999997</v>
      </c>
      <c r="F56" s="53">
        <f t="shared" si="79"/>
        <v>1.1364077800000001</v>
      </c>
      <c r="G56" s="53">
        <f t="shared" si="79"/>
        <v>1.92419731</v>
      </c>
      <c r="H56" s="53">
        <f t="shared" si="79"/>
        <v>1.8266004499999999</v>
      </c>
      <c r="I56" s="53">
        <f t="shared" si="79"/>
        <v>2.2003228400000001</v>
      </c>
      <c r="J56" s="53">
        <f t="shared" si="79"/>
        <v>-0.68738229000000017</v>
      </c>
      <c r="K56" s="53">
        <f t="shared" si="79"/>
        <v>0.12525631999999992</v>
      </c>
      <c r="L56" s="53">
        <f t="shared" si="79"/>
        <v>0.42687370000000002</v>
      </c>
      <c r="M56" s="53">
        <f t="shared" si="79"/>
        <v>-0.63610518999999999</v>
      </c>
      <c r="N56" s="53">
        <f t="shared" si="79"/>
        <v>4.0843029999999947E-2</v>
      </c>
      <c r="O56" s="53">
        <f t="shared" si="79"/>
        <v>-0.31107010999999996</v>
      </c>
      <c r="P56" s="53">
        <f t="shared" si="79"/>
        <v>1.9728250000000169E-2</v>
      </c>
      <c r="Q56" s="53">
        <f t="shared" si="79"/>
        <v>0.51660897000000006</v>
      </c>
      <c r="R56" s="53">
        <f t="shared" si="79"/>
        <v>0.31682792999999998</v>
      </c>
      <c r="S56" s="53">
        <f t="shared" si="79"/>
        <v>0.20833368999999996</v>
      </c>
      <c r="T56" s="53">
        <f t="shared" si="79"/>
        <v>-0.13894398999999991</v>
      </c>
      <c r="U56" s="53">
        <f t="shared" si="79"/>
        <v>-0.24464370000000013</v>
      </c>
      <c r="V56" s="53">
        <f t="shared" si="79"/>
        <v>-0.65269341000000003</v>
      </c>
      <c r="W56" s="53">
        <f t="shared" si="79"/>
        <v>1.07666668</v>
      </c>
      <c r="X56" s="53">
        <f t="shared" si="79"/>
        <v>-0.63990525999999992</v>
      </c>
      <c r="Y56" s="53">
        <f t="shared" si="79"/>
        <v>0.81206156999999979</v>
      </c>
      <c r="Z56" s="53">
        <f t="shared" si="79"/>
        <v>-0.45194543999999998</v>
      </c>
      <c r="AA56" s="53">
        <f t="shared" si="79"/>
        <v>-2.4889060000000018E-2</v>
      </c>
      <c r="AB56" s="53">
        <f t="shared" si="79"/>
        <v>1.7263569900000002</v>
      </c>
      <c r="AC56" s="53">
        <f t="shared" si="79"/>
        <v>-8.6229080000000125E-2</v>
      </c>
      <c r="AD56" s="53">
        <f t="shared" si="79"/>
        <v>-0.48188472999999998</v>
      </c>
      <c r="AE56" s="53">
        <f t="shared" si="79"/>
        <v>0.45920566000000007</v>
      </c>
      <c r="AF56" s="53">
        <f t="shared" si="79"/>
        <v>-1.1679687299999999</v>
      </c>
      <c r="AG56" s="53">
        <f t="shared" si="79"/>
        <v>0.5039582199999999</v>
      </c>
      <c r="AH56" s="53">
        <f t="shared" ref="AH56:BM56" si="80">SUM(AH57:AH59)</f>
        <v>-0.17802166999999997</v>
      </c>
      <c r="AI56" s="53">
        <f t="shared" si="80"/>
        <v>-0.8079877299999999</v>
      </c>
      <c r="AJ56" s="53">
        <f t="shared" si="80"/>
        <v>-0.81219874000000003</v>
      </c>
      <c r="AK56" s="53">
        <f t="shared" si="80"/>
        <v>1.30893934</v>
      </c>
      <c r="AL56" s="53">
        <f t="shared" si="80"/>
        <v>0.29397006999999986</v>
      </c>
      <c r="AM56" s="53">
        <f t="shared" si="80"/>
        <v>-0.51311412999999995</v>
      </c>
      <c r="AN56" s="53">
        <f t="shared" si="80"/>
        <v>-0.73758078000000005</v>
      </c>
      <c r="AO56" s="53">
        <f t="shared" si="80"/>
        <v>-7.8695600000000254E-3</v>
      </c>
      <c r="AP56" s="53">
        <f t="shared" si="80"/>
        <v>-0.53067346999999998</v>
      </c>
      <c r="AQ56" s="53">
        <f t="shared" si="80"/>
        <v>1.4417902799999998</v>
      </c>
      <c r="AR56" s="53">
        <f t="shared" si="80"/>
        <v>0.59510537000000008</v>
      </c>
      <c r="AS56" s="53">
        <f t="shared" si="80"/>
        <v>-1.7950341499999996</v>
      </c>
      <c r="AT56" s="53">
        <f t="shared" si="80"/>
        <v>0.42298758000000009</v>
      </c>
      <c r="AU56" s="53">
        <f t="shared" si="80"/>
        <v>-0.69293382000000014</v>
      </c>
      <c r="AV56" s="53">
        <f t="shared" si="80"/>
        <v>0.80924912999999998</v>
      </c>
      <c r="AW56" s="53">
        <f t="shared" si="80"/>
        <v>-2.85613000000004E-3</v>
      </c>
      <c r="AX56" s="53">
        <f t="shared" si="80"/>
        <v>0.55825566999999987</v>
      </c>
      <c r="AY56" s="53">
        <f t="shared" si="80"/>
        <v>-0.56860009</v>
      </c>
      <c r="AZ56" s="53">
        <f t="shared" si="80"/>
        <v>1.2525010399999994</v>
      </c>
      <c r="BA56" s="53">
        <f t="shared" si="80"/>
        <v>-2.0676609199999993</v>
      </c>
      <c r="BB56" s="53">
        <f t="shared" si="80"/>
        <v>1.1907933199999998</v>
      </c>
      <c r="BC56" s="53">
        <f t="shared" si="80"/>
        <v>-9.2227880000000081E-2</v>
      </c>
      <c r="BD56" s="53">
        <f t="shared" si="80"/>
        <v>-0.40435174999999979</v>
      </c>
      <c r="BE56" s="53">
        <f t="shared" si="80"/>
        <v>0.68608717000000008</v>
      </c>
      <c r="BF56" s="53">
        <f t="shared" si="80"/>
        <v>-0.15185949000000001</v>
      </c>
      <c r="BG56" s="53">
        <f t="shared" si="80"/>
        <v>0.31170471</v>
      </c>
      <c r="BH56" s="53">
        <f t="shared" si="80"/>
        <v>-0.13555750999999994</v>
      </c>
      <c r="BI56" s="53">
        <f t="shared" si="80"/>
        <v>-0.32338503000000002</v>
      </c>
      <c r="BJ56" s="53">
        <f t="shared" si="80"/>
        <v>0.43292514999999998</v>
      </c>
      <c r="BK56" s="53">
        <f t="shared" si="80"/>
        <v>-0.51658796000000007</v>
      </c>
      <c r="BL56" s="53">
        <f t="shared" si="80"/>
        <v>0.78256746999999982</v>
      </c>
      <c r="BM56" s="53">
        <f t="shared" si="80"/>
        <v>-0.43887224000000014</v>
      </c>
      <c r="BN56" s="53">
        <f t="shared" ref="BN56:CS56" si="81">SUM(BN57:BN59)</f>
        <v>-0.25227109429370442</v>
      </c>
      <c r="BO56" s="53">
        <f t="shared" si="81"/>
        <v>1.0633490744533682</v>
      </c>
      <c r="BP56" s="53">
        <f t="shared" si="81"/>
        <v>-0.3459865111508193</v>
      </c>
      <c r="BQ56" s="53">
        <f t="shared" si="81"/>
        <v>-0.45722913772405033</v>
      </c>
      <c r="BR56" s="53">
        <f t="shared" si="81"/>
        <v>7.5879578034942011E-4</v>
      </c>
      <c r="BS56" s="53">
        <f t="shared" si="81"/>
        <v>-0.51665072911163989</v>
      </c>
      <c r="BT56" s="53">
        <f t="shared" si="81"/>
        <v>0.99254448918172389</v>
      </c>
      <c r="BU56" s="53">
        <f t="shared" si="81"/>
        <v>0.97030763380287766</v>
      </c>
      <c r="BV56" s="53">
        <f t="shared" si="81"/>
        <v>-0.99354756526326959</v>
      </c>
      <c r="BW56" s="53">
        <f t="shared" si="81"/>
        <v>-1.2126270702413637</v>
      </c>
      <c r="BX56" s="53">
        <f t="shared" si="81"/>
        <v>0.9905651890761441</v>
      </c>
      <c r="BY56" s="53">
        <f t="shared" si="81"/>
        <v>0.7506740177744724</v>
      </c>
      <c r="BZ56" s="53">
        <f t="shared" si="81"/>
        <v>4.873161413750008E-2</v>
      </c>
      <c r="CA56" s="53">
        <f t="shared" si="81"/>
        <v>-1.0434187297692494</v>
      </c>
      <c r="CB56" s="53">
        <f t="shared" si="81"/>
        <v>0.37012952737552363</v>
      </c>
      <c r="CC56" s="53">
        <f t="shared" si="81"/>
        <v>-1.5236497483272209</v>
      </c>
      <c r="CD56" s="53">
        <f t="shared" si="81"/>
        <v>0.24679286680213186</v>
      </c>
      <c r="CE56" s="53">
        <f t="shared" si="81"/>
        <v>-4.6408857597159237E-2</v>
      </c>
      <c r="CF56" s="53">
        <f t="shared" si="81"/>
        <v>0.91817833773526092</v>
      </c>
      <c r="CG56" s="53">
        <f t="shared" si="81"/>
        <v>1.2147743058709897</v>
      </c>
      <c r="CH56" s="53">
        <f t="shared" si="81"/>
        <v>-2.6613931250035909</v>
      </c>
      <c r="CI56" s="53">
        <f t="shared" si="81"/>
        <v>1.6213471920996598</v>
      </c>
      <c r="CJ56" s="53">
        <f t="shared" si="81"/>
        <v>-0.50167378455734823</v>
      </c>
      <c r="CK56" s="53">
        <f t="shared" si="81"/>
        <v>0.60064015322641917</v>
      </c>
      <c r="CL56" s="53">
        <f t="shared" si="81"/>
        <v>-1.594254405915178</v>
      </c>
      <c r="CM56" s="53">
        <f t="shared" si="81"/>
        <v>0.34802009275733597</v>
      </c>
      <c r="CN56" s="53">
        <f t="shared" si="81"/>
        <v>1.1536958694181874</v>
      </c>
      <c r="CO56" s="53">
        <f t="shared" si="81"/>
        <v>-1.0274568570738503</v>
      </c>
      <c r="CP56" s="53">
        <f t="shared" si="81"/>
        <v>-0.46651063322694558</v>
      </c>
      <c r="CQ56" s="53">
        <f t="shared" si="81"/>
        <v>2.6734218801791427</v>
      </c>
      <c r="CR56" s="53">
        <f t="shared" si="81"/>
        <v>-0.37601205430238188</v>
      </c>
      <c r="CS56" s="53">
        <f t="shared" si="81"/>
        <v>0.65588429135438231</v>
      </c>
      <c r="CT56" s="53">
        <f t="shared" ref="CT56:DY56" si="82">SUM(CT57:CT59)</f>
        <v>-1.4463634725262526</v>
      </c>
      <c r="CU56" s="53">
        <f t="shared" si="82"/>
        <v>0.48393051799686104</v>
      </c>
      <c r="CV56" s="53">
        <f t="shared" si="82"/>
        <v>1.2546972558763116</v>
      </c>
      <c r="CW56" s="53">
        <f t="shared" si="82"/>
        <v>-1.6623390149539248</v>
      </c>
      <c r="CX56" s="53">
        <f t="shared" si="82"/>
        <v>1.2148741285924594</v>
      </c>
      <c r="CY56" s="53">
        <f t="shared" si="82"/>
        <v>-2.2572485269165887</v>
      </c>
      <c r="CZ56" s="53">
        <f t="shared" si="82"/>
        <v>1.2751328736110912</v>
      </c>
      <c r="DA56" s="53">
        <f t="shared" si="82"/>
        <v>0.35242835803084482</v>
      </c>
      <c r="DB56" s="53">
        <f t="shared" si="82"/>
        <v>-3.7353587224431412E-2</v>
      </c>
      <c r="DC56" s="53">
        <f t="shared" si="82"/>
        <v>-0.12982862907628645</v>
      </c>
      <c r="DD56" s="53">
        <f t="shared" si="82"/>
        <v>1.1300457754707747</v>
      </c>
      <c r="DE56" s="53">
        <f t="shared" si="82"/>
        <v>-1.5774125183900629</v>
      </c>
      <c r="DF56" s="53">
        <f t="shared" si="82"/>
        <v>0.32200985839331053</v>
      </c>
      <c r="DG56" s="53">
        <f t="shared" si="82"/>
        <v>-0.51538891229223527</v>
      </c>
      <c r="DH56" s="53">
        <f t="shared" si="82"/>
        <v>0.89087981954301643</v>
      </c>
      <c r="DI56" s="53">
        <f t="shared" si="82"/>
        <v>-0.91001104514163966</v>
      </c>
      <c r="DJ56" s="53">
        <f t="shared" si="82"/>
        <v>0.66448618426184947</v>
      </c>
      <c r="DK56" s="53">
        <f t="shared" si="82"/>
        <v>0.47362437473317531</v>
      </c>
      <c r="DL56" s="53">
        <f t="shared" si="82"/>
        <v>0.17123311253162557</v>
      </c>
      <c r="DM56" s="53">
        <f t="shared" si="82"/>
        <v>0.30545096340984684</v>
      </c>
      <c r="DN56" s="53">
        <f t="shared" si="82"/>
        <v>-0.48695170075618044</v>
      </c>
      <c r="DO56" s="53">
        <f t="shared" si="82"/>
        <v>-0.68868092191363262</v>
      </c>
      <c r="DP56" s="53">
        <f t="shared" si="82"/>
        <v>-0.41724372599310305</v>
      </c>
      <c r="DQ56" s="53">
        <f t="shared" si="82"/>
        <v>0.44328814052068333</v>
      </c>
      <c r="DR56" s="53">
        <f t="shared" si="82"/>
        <v>-1.1595961492787084E-2</v>
      </c>
      <c r="DS56" s="53">
        <f t="shared" si="82"/>
        <v>6.5688542239180678E-2</v>
      </c>
      <c r="DT56" s="53">
        <f t="shared" si="82"/>
        <v>0.77635296403933907</v>
      </c>
      <c r="DU56" s="53">
        <f t="shared" si="82"/>
        <v>0.82781537634925906</v>
      </c>
      <c r="DV56" s="53">
        <f t="shared" si="82"/>
        <v>-0.17455981024836903</v>
      </c>
      <c r="DW56" s="53">
        <f t="shared" si="82"/>
        <v>0.47819150913497077</v>
      </c>
      <c r="DX56" s="53">
        <f t="shared" si="82"/>
        <v>-1.1521791824234873</v>
      </c>
      <c r="DY56" s="53">
        <f t="shared" si="82"/>
        <v>0.31911914725685792</v>
      </c>
      <c r="DZ56" s="53">
        <f t="shared" ref="DZ56:FB56" si="83">SUM(DZ57:DZ59)</f>
        <v>-0.58366740988873533</v>
      </c>
      <c r="EA56" s="53">
        <f t="shared" si="83"/>
        <v>-0.16412574945746247</v>
      </c>
      <c r="EB56" s="53">
        <f t="shared" si="83"/>
        <v>-0.27862789325619514</v>
      </c>
      <c r="EC56" s="53">
        <f t="shared" si="83"/>
        <v>0.40392153887581134</v>
      </c>
      <c r="ED56" s="53">
        <f t="shared" si="83"/>
        <v>-0.459388205815071</v>
      </c>
      <c r="EE56" s="53">
        <f t="shared" si="83"/>
        <v>4.0311383940726281E-2</v>
      </c>
      <c r="EF56" s="53">
        <f t="shared" si="83"/>
        <v>0.50179673140508163</v>
      </c>
      <c r="EG56" s="53">
        <f t="shared" si="83"/>
        <v>-8.2032765798572077E-2</v>
      </c>
      <c r="EH56" s="53">
        <f t="shared" si="83"/>
        <v>-0.55999419529186811</v>
      </c>
      <c r="EI56" s="53">
        <f t="shared" si="83"/>
        <v>0.53579525426911445</v>
      </c>
      <c r="EJ56" s="53">
        <f t="shared" si="83"/>
        <v>0.55954661019542373</v>
      </c>
      <c r="EK56" s="53">
        <f t="shared" si="83"/>
        <v>-0.53736724976337846</v>
      </c>
      <c r="EL56" s="53">
        <f t="shared" si="83"/>
        <v>0.19559496896357997</v>
      </c>
      <c r="EM56" s="53">
        <f t="shared" si="83"/>
        <v>0.2925583894754582</v>
      </c>
      <c r="EN56" s="53">
        <f t="shared" si="83"/>
        <v>-0.36871020908380742</v>
      </c>
      <c r="EO56" s="53">
        <f t="shared" si="83"/>
        <v>-0.22085640990358782</v>
      </c>
      <c r="EP56" s="53">
        <f t="shared" si="83"/>
        <v>0.64635284726972286</v>
      </c>
      <c r="EQ56" s="53">
        <f t="shared" si="83"/>
        <v>-0.1997597370920306</v>
      </c>
      <c r="ER56" s="53">
        <f t="shared" si="83"/>
        <v>0.12239717545329327</v>
      </c>
      <c r="ES56" s="53">
        <f t="shared" si="83"/>
        <v>-0.43868024841412007</v>
      </c>
      <c r="ET56" s="53">
        <f t="shared" si="83"/>
        <v>-0.55424189921323763</v>
      </c>
      <c r="EU56" s="53">
        <f t="shared" si="83"/>
        <v>0.86857502478515403</v>
      </c>
      <c r="EV56" s="53">
        <f t="shared" si="83"/>
        <v>-0.37165080082561591</v>
      </c>
      <c r="EW56" s="53">
        <f t="shared" si="83"/>
        <v>0.22931083765941937</v>
      </c>
      <c r="EX56" s="53">
        <f t="shared" si="83"/>
        <v>0.77274239896240193</v>
      </c>
      <c r="EY56" s="53">
        <f t="shared" si="83"/>
        <v>-0.34307660200444523</v>
      </c>
      <c r="EZ56" s="53">
        <f t="shared" si="83"/>
        <v>0.67993688095655314</v>
      </c>
      <c r="FA56" s="53">
        <f t="shared" si="83"/>
        <v>-0.42052351718012693</v>
      </c>
      <c r="FB56" s="53">
        <f t="shared" si="83"/>
        <v>-0.86358095738828</v>
      </c>
      <c r="FC56" s="53">
        <f t="shared" ref="FC56:FH56" si="84">SUM(FC57:FC59)</f>
        <v>0.33229213986826683</v>
      </c>
      <c r="FD56" s="53">
        <f t="shared" si="84"/>
        <v>0.527307193476928</v>
      </c>
      <c r="FE56" s="53">
        <f t="shared" si="84"/>
        <v>-0.80149016071979506</v>
      </c>
      <c r="FF56" s="53">
        <f t="shared" si="84"/>
        <v>-0.13939740279518487</v>
      </c>
      <c r="FG56" s="53">
        <f t="shared" si="84"/>
        <v>1.0977800415492602</v>
      </c>
      <c r="FH56" s="53">
        <f t="shared" si="84"/>
        <v>-1.0991078414644866</v>
      </c>
      <c r="FI56" s="53">
        <f t="shared" ref="FI56:FP56" si="85">SUM(FI57:FI59)</f>
        <v>0.12948165829774233</v>
      </c>
      <c r="FJ56" s="53">
        <f t="shared" si="85"/>
        <v>0.275404686548405</v>
      </c>
      <c r="FK56" s="53">
        <f t="shared" si="85"/>
        <v>0.43199136050218989</v>
      </c>
      <c r="FL56" s="53">
        <f t="shared" si="85"/>
        <v>-8.6276880837578812E-2</v>
      </c>
      <c r="FM56" s="53">
        <f t="shared" si="85"/>
        <v>-0.38676751270674881</v>
      </c>
      <c r="FN56" s="53">
        <f t="shared" si="85"/>
        <v>-0.96335674626260281</v>
      </c>
      <c r="FO56" s="53">
        <f t="shared" si="85"/>
        <v>1.2821763401959603</v>
      </c>
      <c r="FP56" s="53">
        <f t="shared" si="85"/>
        <v>-0.79797839535812398</v>
      </c>
      <c r="FQ56" s="53">
        <f t="shared" ref="FQ56:FS56" si="86">SUM(FQ57:FQ59)</f>
        <v>0.59944056510250576</v>
      </c>
      <c r="FR56" s="53">
        <f t="shared" si="86"/>
        <v>-0.35269400385594823</v>
      </c>
      <c r="FS56" s="53">
        <f t="shared" si="86"/>
        <v>0.90567904364925544</v>
      </c>
      <c r="FT56" s="53">
        <f t="shared" ref="FT56:FU56" si="87">SUM(FT57:FT59)</f>
        <v>2.071423226137032E-2</v>
      </c>
      <c r="FU56" s="53">
        <f t="shared" si="87"/>
        <v>-1.0758265357470489</v>
      </c>
      <c r="FV56" s="53">
        <f t="shared" ref="FV56" si="88">SUM(FV57:FV59)</f>
        <v>0.57682445021350193</v>
      </c>
      <c r="FW56" s="18"/>
      <c r="FX56" s="117"/>
      <c r="FY56" s="18"/>
    </row>
    <row r="57" spans="1:181" ht="15" x14ac:dyDescent="0.25">
      <c r="A57" s="50" t="s">
        <v>43</v>
      </c>
      <c r="B57" s="53">
        <f>SUMPRODUCT(--(B$9=Quarterly_kt!$B$9:FC$9),Quarterly_kt!$B57:FC57)*INDEX(Fuel_Properties!$B$3:$IV$14,MATCH("GCV_Jet/Kero",Fuel_Properties!$B$3:$B$14,0),MATCH(YEAR(B$9),Fuel_Properties!$B$3:$EI$3,0))/1000</f>
        <v>-0.36256703000000001</v>
      </c>
      <c r="C57" s="53">
        <f>SUMPRODUCT(--(C$9=Quarterly_kt!$B$9:FC$9),Quarterly_kt!$B57:FC57)*INDEX(Fuel_Properties!$B$3:$IV$14,MATCH("GCV_Jet/Kero",Fuel_Properties!$B$3:$B$14,0),MATCH(YEAR(C$9),Fuel_Properties!$B$3:$EI$3,0))/1000</f>
        <v>0.27784903999999999</v>
      </c>
      <c r="D57" s="53">
        <f>SUMPRODUCT(--(D$9=Quarterly_kt!$B$9:FC$9),Quarterly_kt!$B57:FC57)*INDEX(Fuel_Properties!$B$3:$IV$14,MATCH("GCV_Jet/Kero",Fuel_Properties!$B$3:$B$14,0),MATCH(YEAR(D$9),Fuel_Properties!$B$3:$EI$3,0))/1000</f>
        <v>-0.11369924000000002</v>
      </c>
      <c r="E57" s="53">
        <f>SUMPRODUCT(--(E$9=Quarterly_kt!$B$9:FC$9),Quarterly_kt!$B57:FC57)*INDEX(Fuel_Properties!$B$3:$IV$14,MATCH("GCV_Jet/Kero",Fuel_Properties!$B$3:$B$14,0),MATCH(YEAR(E$9),Fuel_Properties!$B$3:$EI$3,0))/1000</f>
        <v>1.3400929999999985E-2</v>
      </c>
      <c r="F57" s="53">
        <f>SUMPRODUCT(--(F$9=Quarterly_kt!$B$9:FC$9),Quarterly_kt!$B57:FC57)*INDEX(Fuel_Properties!$B$3:$IV$14,MATCH("GCV_Jet/Kero",Fuel_Properties!$B$3:$B$14,0),MATCH(YEAR(F$9),Fuel_Properties!$B$3:$EI$3,0))/1000</f>
        <v>1.0694776799999999</v>
      </c>
      <c r="G57" s="53">
        <f>SUMPRODUCT(--(G$9=Quarterly_kt!$B$9:FC$9),Quarterly_kt!$B57:FC57)*INDEX(Fuel_Properties!$B$3:$IV$14,MATCH("GCV_Jet/Kero",Fuel_Properties!$B$3:$B$14,0),MATCH(YEAR(G$9),Fuel_Properties!$B$3:$EI$3,0))/1000</f>
        <v>1.81135131</v>
      </c>
      <c r="H57" s="53">
        <f>SUMPRODUCT(--(H$9=Quarterly_kt!$B$9:FC$9),Quarterly_kt!$B57:FC57)*INDEX(Fuel_Properties!$B$3:$IV$14,MATCH("GCV_Jet/Kero",Fuel_Properties!$B$3:$B$14,0),MATCH(YEAR(H$9),Fuel_Properties!$B$3:$EI$3,0))/1000</f>
        <v>1.6978375499999998</v>
      </c>
      <c r="I57" s="53">
        <f>SUMPRODUCT(--(I$9=Quarterly_kt!$B$9:FC$9),Quarterly_kt!$B57:FC57)*INDEX(Fuel_Properties!$B$3:$IV$14,MATCH("GCV_Jet/Kero",Fuel_Properties!$B$3:$B$14,0),MATCH(YEAR(I$9),Fuel_Properties!$B$3:$EI$3,0))/1000</f>
        <v>1.87854144</v>
      </c>
      <c r="J57" s="53">
        <f>SUMPRODUCT(--(J$9=Quarterly_kt!$B$9:FC$9),Quarterly_kt!$B57:FC57)*INDEX(Fuel_Properties!$B$3:$IV$14,MATCH("GCV_Jet/Kero",Fuel_Properties!$B$3:$B$14,0),MATCH(YEAR(J$9),Fuel_Properties!$B$3:$EI$3,0))/1000</f>
        <v>-0.8015981900000001</v>
      </c>
      <c r="K57" s="53">
        <f>SUMPRODUCT(--(K$9=Quarterly_kt!$B$9:FC$9),Quarterly_kt!$B57:FC57)*INDEX(Fuel_Properties!$B$3:$IV$14,MATCH("GCV_Jet/Kero",Fuel_Properties!$B$3:$B$14,0),MATCH(YEAR(K$9),Fuel_Properties!$B$3:$EI$3,0))/1000</f>
        <v>0.37262931999999993</v>
      </c>
      <c r="L57" s="53">
        <f>SUMPRODUCT(--(L$9=Quarterly_kt!$B$9:FC$9),Quarterly_kt!$B57:FC57)*INDEX(Fuel_Properties!$B$3:$IV$14,MATCH("GCV_Jet/Kero",Fuel_Properties!$B$3:$B$14,0),MATCH(YEAR(L$9),Fuel_Properties!$B$3:$EI$3,0))/1000</f>
        <v>0.58750789999999997</v>
      </c>
      <c r="M57" s="53">
        <f>SUMPRODUCT(--(M$9=Quarterly_kt!$B$9:FC$9),Quarterly_kt!$B57:FC57)*INDEX(Fuel_Properties!$B$3:$IV$14,MATCH("GCV_Jet/Kero",Fuel_Properties!$B$3:$B$14,0),MATCH(YEAR(M$9),Fuel_Properties!$B$3:$EI$3,0))/1000</f>
        <v>-0.36525648999999999</v>
      </c>
      <c r="N57" s="53">
        <f>SUMPRODUCT(--(N$9=Quarterly_kt!$B$9:FC$9),Quarterly_kt!$B57:FC57)*INDEX(Fuel_Properties!$B$3:$IV$14,MATCH("GCV_Jet/Kero",Fuel_Properties!$B$3:$B$14,0),MATCH(YEAR(N$9),Fuel_Properties!$B$3:$EI$3,0))/1000</f>
        <v>-0.11828986999999998</v>
      </c>
      <c r="O57" s="53">
        <f>SUMPRODUCT(--(O$9=Quarterly_kt!$B$9:FC$9),Quarterly_kt!$B57:FC57)*INDEX(Fuel_Properties!$B$3:$IV$14,MATCH("GCV_Jet/Kero",Fuel_Properties!$B$3:$B$14,0),MATCH(YEAR(O$9),Fuel_Properties!$B$3:$EI$3,0))/1000</f>
        <v>-0.13693060999999998</v>
      </c>
      <c r="P57" s="53">
        <f>SUMPRODUCT(--(P$9=Quarterly_kt!$B$9:FC$9),Quarterly_kt!$B57:FC57)*INDEX(Fuel_Properties!$B$3:$IV$14,MATCH("GCV_Jet/Kero",Fuel_Properties!$B$3:$B$14,0),MATCH(YEAR(P$9),Fuel_Properties!$B$3:$EI$3,0))/1000</f>
        <v>-8.7871149999999912E-2</v>
      </c>
      <c r="Q57" s="53">
        <f>SUMPRODUCT(--(Q$9=Quarterly_kt!$B$9:FC$9),Quarterly_kt!$B57:FC57)*INDEX(Fuel_Properties!$B$3:$IV$14,MATCH("GCV_Jet/Kero",Fuel_Properties!$B$3:$B$14,0),MATCH(YEAR(Q$9),Fuel_Properties!$B$3:$EI$3,0))/1000</f>
        <v>0.10623367000000002</v>
      </c>
      <c r="R57" s="53">
        <f>SUMPRODUCT(--(R$9=Quarterly_kt!$B$9:FC$9),Quarterly_kt!$B57:FC57)*INDEX(Fuel_Properties!$B$3:$IV$14,MATCH("GCV_Jet/Kero",Fuel_Properties!$B$3:$B$14,0),MATCH(YEAR(R$9),Fuel_Properties!$B$3:$EI$3,0))/1000</f>
        <v>0.17986922999999996</v>
      </c>
      <c r="S57" s="53">
        <f>SUMPRODUCT(--(S$9=Quarterly_kt!$B$9:FC$9),Quarterly_kt!$B57:FC57)*INDEX(Fuel_Properties!$B$3:$IV$14,MATCH("GCV_Jet/Kero",Fuel_Properties!$B$3:$B$14,0),MATCH(YEAR(S$9),Fuel_Properties!$B$3:$EI$3,0))/1000</f>
        <v>0.16586548999999992</v>
      </c>
      <c r="T57" s="53">
        <f>SUMPRODUCT(--(T$9=Quarterly_kt!$B$9:FC$9),Quarterly_kt!$B57:FC57)*INDEX(Fuel_Properties!$B$3:$IV$14,MATCH("GCV_Jet/Kero",Fuel_Properties!$B$3:$B$14,0),MATCH(YEAR(T$9),Fuel_Properties!$B$3:$EI$3,0))/1000</f>
        <v>0.19025611000000006</v>
      </c>
      <c r="U57" s="53">
        <f>SUMPRODUCT(--(U$9=Quarterly_kt!$B$9:FC$9),Quarterly_kt!$B57:FC57)*INDEX(Fuel_Properties!$B$3:$IV$14,MATCH("GCV_Jet/Kero",Fuel_Properties!$B$3:$B$14,0),MATCH(YEAR(U$9),Fuel_Properties!$B$3:$EI$3,0))/1000</f>
        <v>-0.51841660000000012</v>
      </c>
      <c r="V57" s="53">
        <f>SUMPRODUCT(--(V$9=Quarterly_kt!$B$9:FC$9),Quarterly_kt!$B57:FC57)*INDEX(Fuel_Properties!$B$3:$IV$14,MATCH("GCV_Jet/Kero",Fuel_Properties!$B$3:$B$14,0),MATCH(YEAR(V$9),Fuel_Properties!$B$3:$EI$3,0))/1000</f>
        <v>-0.43740820999999996</v>
      </c>
      <c r="W57" s="53">
        <f>SUMPRODUCT(--(W$9=Quarterly_kt!$B$9:FC$9),Quarterly_kt!$B57:FC57)*INDEX(Fuel_Properties!$B$3:$IV$14,MATCH("GCV_Jet/Kero",Fuel_Properties!$B$3:$B$14,0),MATCH(YEAR(W$9),Fuel_Properties!$B$3:$EI$3,0))/1000</f>
        <v>0.32802137999999997</v>
      </c>
      <c r="X57" s="53">
        <f>SUMPRODUCT(--(X$9=Quarterly_kt!$B$9:FC$9),Quarterly_kt!$B57:FC57)*INDEX(Fuel_Properties!$B$3:$IV$14,MATCH("GCV_Jet/Kero",Fuel_Properties!$B$3:$B$14,0),MATCH(YEAR(X$9),Fuel_Properties!$B$3:$EI$3,0))/1000</f>
        <v>-0.91803326000000007</v>
      </c>
      <c r="Y57" s="53">
        <f>SUMPRODUCT(--(Y$9=Quarterly_kt!$B$9:FC$9),Quarterly_kt!$B57:FC57)*INDEX(Fuel_Properties!$B$3:$IV$14,MATCH("GCV_Jet/Kero",Fuel_Properties!$B$3:$B$14,0),MATCH(YEAR(Y$9),Fuel_Properties!$B$3:$EI$3,0))/1000</f>
        <v>0.96871566999999981</v>
      </c>
      <c r="Z57" s="53">
        <f>SUMPRODUCT(--(Z$9=Quarterly_kt!$B$9:FC$9),Quarterly_kt!$B57:FC57)*INDEX(Fuel_Properties!$B$3:$IV$14,MATCH("GCV_Jet/Kero",Fuel_Properties!$B$3:$B$14,0),MATCH(YEAR(Z$9),Fuel_Properties!$B$3:$EI$3,0))/1000</f>
        <v>-0.21200363999999999</v>
      </c>
      <c r="AA57" s="53">
        <f>SUMPRODUCT(--(AA$9=Quarterly_kt!$B$9:FC$9),Quarterly_kt!$B57:FC57)*INDEX(Fuel_Properties!$B$3:$IV$14,MATCH("GCV_Jet/Kero",Fuel_Properties!$B$3:$B$14,0),MATCH(YEAR(AA$9),Fuel_Properties!$B$3:$EI$3,0))/1000</f>
        <v>-0.40564475999999999</v>
      </c>
      <c r="AB57" s="53">
        <f>SUMPRODUCT(--(AB$9=Quarterly_kt!$B$9:FC$9),Quarterly_kt!$B57:FC57)*INDEX(Fuel_Properties!$B$3:$IV$14,MATCH("GCV_Jet/Kero",Fuel_Properties!$B$3:$B$14,0),MATCH(YEAR(AB$9),Fuel_Properties!$B$3:$EI$3,0))/1000</f>
        <v>1.2045534900000001</v>
      </c>
      <c r="AC57" s="53">
        <f>SUMPRODUCT(--(AC$9=Quarterly_kt!$B$9:FC$9),Quarterly_kt!$B57:FC57)*INDEX(Fuel_Properties!$B$3:$IV$14,MATCH("GCV_Jet/Kero",Fuel_Properties!$B$3:$B$14,0),MATCH(YEAR(AC$9),Fuel_Properties!$B$3:$EI$3,0))/1000</f>
        <v>-0.2218340800000001</v>
      </c>
      <c r="AD57" s="53">
        <f>SUMPRODUCT(--(AD$9=Quarterly_kt!$B$9:FC$9),Quarterly_kt!$B57:FC57)*INDEX(Fuel_Properties!$B$3:$IV$14,MATCH("GCV_Jet/Kero",Fuel_Properties!$B$3:$B$14,0),MATCH(YEAR(AD$9),Fuel_Properties!$B$3:$EI$3,0))/1000</f>
        <v>-0.27075442999999999</v>
      </c>
      <c r="AE57" s="53">
        <f>SUMPRODUCT(--(AE$9=Quarterly_kt!$B$9:FC$9),Quarterly_kt!$B57:FC57)*INDEX(Fuel_Properties!$B$3:$IV$14,MATCH("GCV_Jet/Kero",Fuel_Properties!$B$3:$B$14,0),MATCH(YEAR(AE$9),Fuel_Properties!$B$3:$EI$3,0))/1000</f>
        <v>0.76223006000000004</v>
      </c>
      <c r="AF57" s="53">
        <f>SUMPRODUCT(--(AF$9=Quarterly_kt!$B$9:FC$9),Quarterly_kt!$B57:FC57)*INDEX(Fuel_Properties!$B$3:$IV$14,MATCH("GCV_Jet/Kero",Fuel_Properties!$B$3:$B$14,0),MATCH(YEAR(AF$9),Fuel_Properties!$B$3:$EI$3,0))/1000</f>
        <v>-0.80771903</v>
      </c>
      <c r="AG57" s="53">
        <f>SUMPRODUCT(--(AG$9=Quarterly_kt!$B$9:FC$9),Quarterly_kt!$B57:FC57)*INDEX(Fuel_Properties!$B$3:$IV$14,MATCH("GCV_Jet/Kero",Fuel_Properties!$B$3:$B$14,0),MATCH(YEAR(AG$9),Fuel_Properties!$B$3:$EI$3,0))/1000</f>
        <v>0.68469941999999995</v>
      </c>
      <c r="AH57" s="53">
        <f>SUMPRODUCT(--(AH$9=Quarterly_kt!$B$9:FC$9),Quarterly_kt!$B57:FC57)*INDEX(Fuel_Properties!$B$3:$IV$14,MATCH("GCV_Jet/Kero",Fuel_Properties!$B$3:$B$14,0),MATCH(YEAR(AH$9),Fuel_Properties!$B$3:$EI$3,0))/1000</f>
        <v>4.7251029999999999E-2</v>
      </c>
      <c r="AI57" s="53">
        <f>SUMPRODUCT(--(AI$9=Quarterly_kt!$B$9:FC$9),Quarterly_kt!$B57:FC57)*INDEX(Fuel_Properties!$B$3:$IV$14,MATCH("GCV_Jet/Kero",Fuel_Properties!$B$3:$B$14,0),MATCH(YEAR(AI$9),Fuel_Properties!$B$3:$EI$3,0))/1000</f>
        <v>-0.70709612999999993</v>
      </c>
      <c r="AJ57" s="53">
        <f>SUMPRODUCT(--(AJ$9=Quarterly_kt!$B$9:FC$9),Quarterly_kt!$B57:FC57)*INDEX(Fuel_Properties!$B$3:$IV$14,MATCH("GCV_Jet/Kero",Fuel_Properties!$B$3:$B$14,0),MATCH(YEAR(AJ$9),Fuel_Properties!$B$3:$EI$3,0))/1000</f>
        <v>-0.53473884000000005</v>
      </c>
      <c r="AK57" s="53">
        <f>SUMPRODUCT(--(AK$9=Quarterly_kt!$B$9:FC$9),Quarterly_kt!$B57:FC57)*INDEX(Fuel_Properties!$B$3:$IV$14,MATCH("GCV_Jet/Kero",Fuel_Properties!$B$3:$B$14,0),MATCH(YEAR(AK$9),Fuel_Properties!$B$3:$EI$3,0))/1000</f>
        <v>0.99426554</v>
      </c>
      <c r="AL57" s="53">
        <f>SUMPRODUCT(--(AL$9=Quarterly_kt!$B$9:FC$9),Quarterly_kt!$B57:FC57)*INDEX(Fuel_Properties!$B$3:$IV$14,MATCH("GCV_Jet/Kero",Fuel_Properties!$B$3:$B$14,0),MATCH(YEAR(AL$9),Fuel_Properties!$B$3:$EI$3,0))/1000</f>
        <v>2.6013569999999913E-2</v>
      </c>
      <c r="AM57" s="53">
        <f>SUMPRODUCT(--(AM$9=Quarterly_kt!$B$9:FC$9),Quarterly_kt!$B57:FC57)*INDEX(Fuel_Properties!$B$3:$IV$14,MATCH("GCV_Jet/Kero",Fuel_Properties!$B$3:$B$14,0),MATCH(YEAR(AM$9),Fuel_Properties!$B$3:$EI$3,0))/1000</f>
        <v>-0.34819232999999999</v>
      </c>
      <c r="AN57" s="53">
        <f>SUMPRODUCT(--(AN$9=Quarterly_kt!$B$9:FC$9),Quarterly_kt!$B57:FC57)*INDEX(Fuel_Properties!$B$3:$IV$14,MATCH("GCV_Jet/Kero",Fuel_Properties!$B$3:$B$14,0),MATCH(YEAR(AN$9),Fuel_Properties!$B$3:$EI$3,0))/1000</f>
        <v>-0.51303768000000005</v>
      </c>
      <c r="AO57" s="53">
        <f>SUMPRODUCT(--(AO$9=Quarterly_kt!$B$9:FC$9),Quarterly_kt!$B57:FC57)*INDEX(Fuel_Properties!$B$3:$IV$14,MATCH("GCV_Jet/Kero",Fuel_Properties!$B$3:$B$14,0),MATCH(YEAR(AO$9),Fuel_Properties!$B$3:$EI$3,0))/1000</f>
        <v>-1.2890860000000021E-2</v>
      </c>
      <c r="AP57" s="53">
        <f>SUMPRODUCT(--(AP$9=Quarterly_kt!$B$9:FC$9),Quarterly_kt!$B57:FC57)*INDEX(Fuel_Properties!$B$3:$IV$14,MATCH("GCV_Jet/Kero",Fuel_Properties!$B$3:$B$14,0),MATCH(YEAR(AP$9),Fuel_Properties!$B$3:$EI$3,0))/1000</f>
        <v>-0.52078146999999997</v>
      </c>
      <c r="AQ57" s="53">
        <f>SUMPRODUCT(--(AQ$9=Quarterly_kt!$B$9:FC$9),Quarterly_kt!$B57:FC57)*INDEX(Fuel_Properties!$B$3:$IV$14,MATCH("GCV_Jet/Kero",Fuel_Properties!$B$3:$B$14,0),MATCH(YEAR(AQ$9),Fuel_Properties!$B$3:$EI$3,0))/1000</f>
        <v>1.3439880799999999</v>
      </c>
      <c r="AR57" s="53">
        <f>SUMPRODUCT(--(AR$9=Quarterly_kt!$B$9:FC$9),Quarterly_kt!$B57:FC57)*INDEX(Fuel_Properties!$B$3:$IV$14,MATCH("GCV_Jet/Kero",Fuel_Properties!$B$3:$B$14,0),MATCH(YEAR(AR$9),Fuel_Properties!$B$3:$EI$3,0))/1000</f>
        <v>0.64319827000000007</v>
      </c>
      <c r="AS57" s="53">
        <f>SUMPRODUCT(--(AS$9=Quarterly_kt!$B$9:FC$9),Quarterly_kt!$B57:FC57)*INDEX(Fuel_Properties!$B$3:$IV$14,MATCH("GCV_Jet/Kero",Fuel_Properties!$B$3:$B$14,0),MATCH(YEAR(AS$9),Fuel_Properties!$B$3:$EI$3,0))/1000</f>
        <v>-1.6829991499999997</v>
      </c>
      <c r="AT57" s="53">
        <f>SUMPRODUCT(--(AT$9=Quarterly_kt!$B$9:FC$9),Quarterly_kt!$B57:FC57)*INDEX(Fuel_Properties!$B$3:$IV$14,MATCH("GCV_Jet/Kero",Fuel_Properties!$B$3:$B$14,0),MATCH(YEAR(AT$9),Fuel_Properties!$B$3:$EI$3,0))/1000</f>
        <v>0.29417128000000003</v>
      </c>
      <c r="AU57" s="53">
        <f>SUMPRODUCT(--(AU$9=Quarterly_kt!$B$9:FC$9),Quarterly_kt!$B57:FC57)*INDEX(Fuel_Properties!$B$3:$IV$14,MATCH("GCV_Jet/Kero",Fuel_Properties!$B$3:$B$14,0),MATCH(YEAR(AU$9),Fuel_Properties!$B$3:$EI$3,0))/1000</f>
        <v>-0.54605312000000006</v>
      </c>
      <c r="AV57" s="53">
        <f>SUMPRODUCT(--(AV$9=Quarterly_kt!$B$9:FC$9),Quarterly_kt!$B57:FC57)*INDEX(Fuel_Properties!$B$3:$IV$14,MATCH("GCV_Jet/Kero",Fuel_Properties!$B$3:$B$14,0),MATCH(YEAR(AV$9),Fuel_Properties!$B$3:$EI$3,0))/1000</f>
        <v>0.61806572999999998</v>
      </c>
      <c r="AW57" s="53">
        <f>SUMPRODUCT(--(AW$9=Quarterly_kt!$B$9:FC$9),Quarterly_kt!$B57:FC57)*INDEX(Fuel_Properties!$B$3:$IV$14,MATCH("GCV_Jet/Kero",Fuel_Properties!$B$3:$B$14,0),MATCH(YEAR(AW$9),Fuel_Properties!$B$3:$EI$3,0))/1000</f>
        <v>0.12988236999999994</v>
      </c>
      <c r="AX57" s="53">
        <f>SUMPRODUCT(--(AX$9=Quarterly_kt!$B$9:FC$9),Quarterly_kt!$B57:FC57)*INDEX(Fuel_Properties!$B$3:$IV$14,MATCH("GCV_Jet/Kero",Fuel_Properties!$B$3:$B$14,0),MATCH(YEAR(AX$9),Fuel_Properties!$B$3:$EI$3,0))/1000</f>
        <v>0.59080016999999985</v>
      </c>
      <c r="AY57" s="53">
        <f>SUMPRODUCT(--(AY$9=Quarterly_kt!$B$9:FC$9),Quarterly_kt!$B57:FC57)*INDEX(Fuel_Properties!$B$3:$IV$14,MATCH("GCV_Jet/Kero",Fuel_Properties!$B$3:$B$14,0),MATCH(YEAR(AY$9),Fuel_Properties!$B$3:$EI$3,0))/1000</f>
        <v>-0.45846019000000005</v>
      </c>
      <c r="AZ57" s="53">
        <f>SUMPRODUCT(--(AZ$9=Quarterly_kt!$B$9:FC$9),Quarterly_kt!$B57:FC57)*INDEX(Fuel_Properties!$B$3:$IV$14,MATCH("GCV_Jet/Kero",Fuel_Properties!$B$3:$B$14,0),MATCH(YEAR(AZ$9),Fuel_Properties!$B$3:$EI$3,0))/1000</f>
        <v>1.2595019399999996</v>
      </c>
      <c r="BA57" s="53">
        <f>SUMPRODUCT(--(BA$9=Quarterly_kt!$B$9:FC$9),Quarterly_kt!$B57:FC57)*INDEX(Fuel_Properties!$B$3:$IV$14,MATCH("GCV_Jet/Kero",Fuel_Properties!$B$3:$B$14,0),MATCH(YEAR(BA$9),Fuel_Properties!$B$3:$EI$3,0))/1000</f>
        <v>-2.0155184199999994</v>
      </c>
      <c r="BB57" s="53">
        <f>SUMPRODUCT(--(BB$9=Quarterly_kt!$B$9:FC$9),Quarterly_kt!$B57:FC57)*INDEX(Fuel_Properties!$B$3:$IV$14,MATCH("GCV_Jet/Kero",Fuel_Properties!$B$3:$B$14,0),MATCH(YEAR(BB$9),Fuel_Properties!$B$3:$EI$3,0))/1000</f>
        <v>1.1432987199999998</v>
      </c>
      <c r="BC57" s="53">
        <f>SUMPRODUCT(--(BC$9=Quarterly_kt!$B$9:FC$9),Quarterly_kt!$B57:FC57)*INDEX(Fuel_Properties!$B$3:$IV$14,MATCH("GCV_Jet/Kero",Fuel_Properties!$B$3:$B$14,0),MATCH(YEAR(BC$9),Fuel_Properties!$B$3:$EI$3,0))/1000</f>
        <v>-6.8813080000000082E-2</v>
      </c>
      <c r="BD57" s="53">
        <f>SUMPRODUCT(--(BD$9=Quarterly_kt!$B$9:FC$9),Quarterly_kt!$B57:FC57)*INDEX(Fuel_Properties!$B$3:$IV$14,MATCH("GCV_Jet/Kero",Fuel_Properties!$B$3:$B$14,0),MATCH(YEAR(BD$9),Fuel_Properties!$B$3:$EI$3,0))/1000</f>
        <v>-0.45419414999999985</v>
      </c>
      <c r="BE57" s="53">
        <f>SUMPRODUCT(--(BE$9=Quarterly_kt!$B$9:FC$9),Quarterly_kt!$B57:FC57)*INDEX(Fuel_Properties!$B$3:$IV$14,MATCH("GCV_Jet/Kero",Fuel_Properties!$B$3:$B$14,0),MATCH(YEAR(BE$9),Fuel_Properties!$B$3:$EI$3,0))/1000</f>
        <v>0.61073927000000006</v>
      </c>
      <c r="BF57" s="53">
        <f>SUMPRODUCT(--(BF$9=Quarterly_kt!$B$9:FC$9),Quarterly_kt!$B57:FC57)*INDEX(Fuel_Properties!$B$3:$IV$14,MATCH("GCV_Jet/Kero",Fuel_Properties!$B$3:$B$14,0),MATCH(YEAR(BF$9),Fuel_Properties!$B$3:$EI$3,0))/1000</f>
        <v>8.9494099999999823E-3</v>
      </c>
      <c r="BG57" s="53">
        <f>SUMPRODUCT(--(BG$9=Quarterly_kt!$B$9:FC$9),Quarterly_kt!$B57:FC57)*INDEX(Fuel_Properties!$B$3:$IV$14,MATCH("GCV_Jet/Kero",Fuel_Properties!$B$3:$B$14,0),MATCH(YEAR(BG$9),Fuel_Properties!$B$3:$EI$3,0))/1000</f>
        <v>9.9834609999999963E-2</v>
      </c>
      <c r="BH57" s="53">
        <f>SUMPRODUCT(--(BH$9=Quarterly_kt!$B$9:FC$9),Quarterly_kt!$B57:FC57)*INDEX(Fuel_Properties!$B$3:$IV$14,MATCH("GCV_Jet/Kero",Fuel_Properties!$B$3:$B$14,0),MATCH(YEAR(BH$9),Fuel_Properties!$B$3:$EI$3,0))/1000</f>
        <v>-2.7033709999999926E-2</v>
      </c>
      <c r="BI57" s="53">
        <f>SUMPRODUCT(--(BI$9=Quarterly_kt!$B$9:FC$9),Quarterly_kt!$B57:FC57)*INDEX(Fuel_Properties!$B$3:$IV$14,MATCH("GCV_Jet/Kero",Fuel_Properties!$B$3:$B$14,0),MATCH(YEAR(BI$9),Fuel_Properties!$B$3:$EI$3,0))/1000</f>
        <v>-0.40290893</v>
      </c>
      <c r="BJ57" s="53">
        <f>SUMPRODUCT(--(BJ$9=Quarterly_kt!$B$9:FC$9),Quarterly_kt!$B57:FC57)*INDEX(Fuel_Properties!$B$3:$IV$14,MATCH("GCV_Jet/Kero",Fuel_Properties!$B$3:$B$14,0),MATCH(YEAR(BJ$9),Fuel_Properties!$B$3:$EI$3,0))/1000</f>
        <v>0.61788025000000002</v>
      </c>
      <c r="BK57" s="53">
        <f>SUMPRODUCT(--(BK$9=Quarterly_kt!$B$9:FC$9),Quarterly_kt!$B57:FC57)*INDEX(Fuel_Properties!$B$3:$IV$14,MATCH("GCV_Jet/Kero",Fuel_Properties!$B$3:$B$14,0),MATCH(YEAR(BK$9),Fuel_Properties!$B$3:$EI$3,0))/1000</f>
        <v>-0.56283906000000006</v>
      </c>
      <c r="BL57" s="53">
        <f>SUMPRODUCT(--(BL$9=Quarterly_kt!$B$9:FC$9),Quarterly_kt!$B57:FC57)*INDEX(Fuel_Properties!$B$3:$IV$14,MATCH("GCV_Jet/Kero",Fuel_Properties!$B$3:$B$14,0),MATCH(YEAR(BL$9),Fuel_Properties!$B$3:$EI$3,0))/1000</f>
        <v>0.90008806999999991</v>
      </c>
      <c r="BM57" s="53">
        <f>SUMPRODUCT(--(BM$9=Quarterly_kt!$B$9:FC$9),Quarterly_kt!$B57:FC57)*INDEX(Fuel_Properties!$B$3:$IV$14,MATCH("GCV_Jet/Kero",Fuel_Properties!$B$3:$B$14,0),MATCH(YEAR(BM$9),Fuel_Properties!$B$3:$EI$3,0))/1000</f>
        <v>-0.5435491400000001</v>
      </c>
      <c r="BN57" s="53">
        <f>SUMPRODUCT(--(BN$9=Quarterly_kt!$B$9:FC$9),Quarterly_kt!$B57:FC57)*INDEX(Fuel_Properties!$B$3:$IV$14,MATCH("GCV_Jet/Kero",Fuel_Properties!$B$3:$B$14,0),MATCH(YEAR(BN$9),Fuel_Properties!$B$3:$EI$3,0))/1000</f>
        <v>-0.22647109429370441</v>
      </c>
      <c r="BO57" s="53">
        <f>SUMPRODUCT(--(BO$9=Quarterly_kt!$B$9:FC$9),Quarterly_kt!$B57:FC57)*INDEX(Fuel_Properties!$B$3:$IV$14,MATCH("GCV_Jet/Kero",Fuel_Properties!$B$3:$B$14,0),MATCH(YEAR(BO$9),Fuel_Properties!$B$3:$EI$3,0))/1000</f>
        <v>1.0212065744533683</v>
      </c>
      <c r="BP57" s="53">
        <f>SUMPRODUCT(--(BP$9=Quarterly_kt!$B$9:FC$9),Quarterly_kt!$B57:FC57)*INDEX(Fuel_Properties!$B$3:$IV$14,MATCH("GCV_Jet/Kero",Fuel_Properties!$B$3:$B$14,0),MATCH(YEAR(BP$9),Fuel_Properties!$B$3:$EI$3,0))/1000</f>
        <v>-0.33511601115081929</v>
      </c>
      <c r="BQ57" s="53">
        <f>SUMPRODUCT(--(BQ$9=Quarterly_kt!$B$9:FC$9),Quarterly_kt!$B57:FC57)*INDEX(Fuel_Properties!$B$3:$IV$14,MATCH("GCV_Jet/Kero",Fuel_Properties!$B$3:$B$14,0),MATCH(YEAR(BQ$9),Fuel_Properties!$B$3:$EI$3,0))/1000</f>
        <v>-0.43926303772405034</v>
      </c>
      <c r="BR57" s="53">
        <f>SUMPRODUCT(--(BR$9=Quarterly_kt!$B$9:FC$9),Quarterly_kt!$B57:FC57)*INDEX(Fuel_Properties!$B$3:$IV$14,MATCH("GCV_Jet/Kero",Fuel_Properties!$B$3:$B$14,0),MATCH(YEAR(BR$9),Fuel_Properties!$B$3:$EI$3,0))/1000</f>
        <v>-3.1773004219650562E-2</v>
      </c>
      <c r="BS57" s="53">
        <f>SUMPRODUCT(--(BS$9=Quarterly_kt!$B$9:FC$9),Quarterly_kt!$B57:FC57)*INDEX(Fuel_Properties!$B$3:$IV$14,MATCH("GCV_Jet/Kero",Fuel_Properties!$B$3:$B$14,0),MATCH(YEAR(BS$9),Fuel_Properties!$B$3:$EI$3,0))/1000</f>
        <v>-0.51050172911163993</v>
      </c>
      <c r="BT57" s="53">
        <f>SUMPRODUCT(--(BT$9=Quarterly_kt!$B$9:FC$9),Quarterly_kt!$B57:FC57)*INDEX(Fuel_Properties!$B$3:$IV$14,MATCH("GCV_Jet/Kero",Fuel_Properties!$B$3:$B$14,0),MATCH(YEAR(BT$9),Fuel_Properties!$B$3:$EI$3,0))/1000</f>
        <v>0.97930428918172396</v>
      </c>
      <c r="BU57" s="53">
        <f>SUMPRODUCT(--(BU$9=Quarterly_kt!$B$9:FC$9),Quarterly_kt!$B57:FC57)*INDEX(Fuel_Properties!$B$3:$IV$14,MATCH("GCV_Jet/Kero",Fuel_Properties!$B$3:$B$14,0),MATCH(YEAR(BU$9),Fuel_Properties!$B$3:$EI$3,0))/1000</f>
        <v>0.99651273380287775</v>
      </c>
      <c r="BV57" s="53">
        <f>SUMPRODUCT(--(BV$9=Quarterly_kt!$B$9:FC$9),Quarterly_kt!$B57:FC57)*INDEX(Fuel_Properties!$B$3:$IV$14,MATCH("GCV_Jet/Kero",Fuel_Properties!$B$3:$B$14,0),MATCH(YEAR(BV$9),Fuel_Properties!$B$3:$EI$3,0))/1000</f>
        <v>-0.92337416526326965</v>
      </c>
      <c r="BW57" s="53">
        <f>SUMPRODUCT(--(BW$9=Quarterly_kt!$B$9:FC$9),Quarterly_kt!$B57:FC57)*INDEX(Fuel_Properties!$B$3:$IV$14,MATCH("GCV_Jet/Kero",Fuel_Properties!$B$3:$B$14,0),MATCH(YEAR(BW$9),Fuel_Properties!$B$3:$EI$3,0))/1000</f>
        <v>-1.1012459702413637</v>
      </c>
      <c r="BX57" s="53">
        <f>SUMPRODUCT(--(BX$9=Quarterly_kt!$B$9:FC$9),Quarterly_kt!$B57:FC57)*INDEX(Fuel_Properties!$B$3:$IV$14,MATCH("GCV_Jet/Kero",Fuel_Properties!$B$3:$B$14,0),MATCH(YEAR(BX$9),Fuel_Properties!$B$3:$EI$3,0))/1000</f>
        <v>0.98745998907614407</v>
      </c>
      <c r="BY57" s="53">
        <f>SUMPRODUCT(--(BY$9=Quarterly_kt!$B$9:FC$9),Quarterly_kt!$B57:FC57)*INDEX(Fuel_Properties!$B$3:$IV$14,MATCH("GCV_Jet/Kero",Fuel_Properties!$B$3:$B$14,0),MATCH(YEAR(BY$9),Fuel_Properties!$B$3:$EI$3,0))/1000</f>
        <v>0.71060551777447234</v>
      </c>
      <c r="BZ57" s="53">
        <f>SUMPRODUCT(--(BZ$9=Quarterly_kt!$B$9:FC$9),Quarterly_kt!$B57:FC57)*INDEX(Fuel_Properties!$B$3:$IV$14,MATCH("GCV_Jet/Kero",Fuel_Properties!$B$3:$B$14,0),MATCH(YEAR(BZ$9),Fuel_Properties!$B$3:$EI$3,0))/1000</f>
        <v>0.1051983141375001</v>
      </c>
      <c r="CA57" s="53">
        <f>SUMPRODUCT(--(CA$9=Quarterly_kt!$B$9:FC$9),Quarterly_kt!$B57:FC57)*INDEX(Fuel_Properties!$B$3:$IV$14,MATCH("GCV_Jet/Kero",Fuel_Properties!$B$3:$B$14,0),MATCH(YEAR(CA$9),Fuel_Properties!$B$3:$EI$3,0))/1000</f>
        <v>-1.0892592297692494</v>
      </c>
      <c r="CB57" s="53">
        <f>SUMPRODUCT(--(CB$9=Quarterly_kt!$B$9:FC$9),Quarterly_kt!$B57:FC57)*INDEX(Fuel_Properties!$B$3:$IV$14,MATCH("GCV_Jet/Kero",Fuel_Properties!$B$3:$B$14,0),MATCH(YEAR(CB$9),Fuel_Properties!$B$3:$EI$3,0))/1000</f>
        <v>0.41981962737552364</v>
      </c>
      <c r="CC57" s="53">
        <f>SUMPRODUCT(--(CC$9=Quarterly_kt!$B$9:FC$9),Quarterly_kt!$B57:FC57)*INDEX(Fuel_Properties!$B$3:$IV$14,MATCH("GCV_Jet/Kero",Fuel_Properties!$B$3:$B$14,0),MATCH(YEAR(CC$9),Fuel_Properties!$B$3:$EI$3,0))/1000</f>
        <v>-1.4487138483272211</v>
      </c>
      <c r="CD57" s="53">
        <f>SUMPRODUCT(--(CD$9=Quarterly_kt!$B$9:FC$9),Quarterly_kt!$B57:FC57)*INDEX(Fuel_Properties!$B$3:$IV$14,MATCH("GCV_Jet/Kero",Fuel_Properties!$B$3:$B$14,0),MATCH(YEAR(CD$9),Fuel_Properties!$B$3:$EI$3,0))/1000</f>
        <v>0.16724776680213185</v>
      </c>
      <c r="CE57" s="53">
        <f>SUMPRODUCT(--(CE$9=Quarterly_kt!$B$9:FC$9),Quarterly_kt!$B57:FC57)*INDEX(Fuel_Properties!$B$3:$IV$14,MATCH("GCV_Jet/Kero",Fuel_Properties!$B$3:$B$14,0),MATCH(YEAR(CE$9),Fuel_Properties!$B$3:$EI$3,0))/1000</f>
        <v>-1.1909857597159242E-2</v>
      </c>
      <c r="CF57" s="53">
        <f>SUMPRODUCT(--(CF$9=Quarterly_kt!$B$9:FC$9),Quarterly_kt!$B57:FC57)*INDEX(Fuel_Properties!$B$3:$IV$14,MATCH("GCV_Jet/Kero",Fuel_Properties!$B$3:$B$14,0),MATCH(YEAR(CF$9),Fuel_Properties!$B$3:$EI$3,0))/1000</f>
        <v>0.90765163773526092</v>
      </c>
      <c r="CG57" s="53">
        <f>SUMPRODUCT(--(CG$9=Quarterly_kt!$B$9:FC$9),Quarterly_kt!$B57:FC57)*INDEX(Fuel_Properties!$B$3:$IV$14,MATCH("GCV_Jet/Kero",Fuel_Properties!$B$3:$B$14,0),MATCH(YEAR(CG$9),Fuel_Properties!$B$3:$EI$3,0))/1000</f>
        <v>1.1477488058709897</v>
      </c>
      <c r="CH57" s="53">
        <f>SUMPRODUCT(--(CH$9=Quarterly_kt!$B$9:FC$9),Quarterly_kt!$B57:FC57)*INDEX(Fuel_Properties!$B$3:$IV$14,MATCH("GCV_Jet/Kero",Fuel_Properties!$B$3:$B$14,0),MATCH(YEAR(CH$9),Fuel_Properties!$B$3:$EI$3,0))/1000</f>
        <v>-2.4965825250035909</v>
      </c>
      <c r="CI57" s="53">
        <f>SUMPRODUCT(--(CI$9=Quarterly_kt!$B$9:FC$9),Quarterly_kt!$B57:FC57)*INDEX(Fuel_Properties!$B$3:$IV$14,MATCH("GCV_Jet/Kero",Fuel_Properties!$B$3:$B$14,0),MATCH(YEAR(CI$9),Fuel_Properties!$B$3:$EI$3,0))/1000</f>
        <v>1.7043731920996599</v>
      </c>
      <c r="CJ57" s="53">
        <f>SUMPRODUCT(--(CJ$9=Quarterly_kt!$B$9:FC$9),Quarterly_kt!$B57:FC57)*INDEX(Fuel_Properties!$B$3:$IV$14,MATCH("GCV_Jet/Kero",Fuel_Properties!$B$3:$B$14,0),MATCH(YEAR(CJ$9),Fuel_Properties!$B$3:$EI$3,0))/1000</f>
        <v>-0.50116908455734821</v>
      </c>
      <c r="CK57" s="53">
        <f>SUMPRODUCT(--(CK$9=Quarterly_kt!$B$9:FC$9),Quarterly_kt!$B57:FC57)*INDEX(Fuel_Properties!$B$3:$IV$14,MATCH("GCV_Jet/Kero",Fuel_Properties!$B$3:$B$14,0),MATCH(YEAR(CK$9),Fuel_Properties!$B$3:$EI$3,0))/1000</f>
        <v>0.58194155322641916</v>
      </c>
      <c r="CL57" s="53">
        <f>SUMPRODUCT(--(CL$9=Quarterly_kt!$B$9:FC$9),Quarterly_kt!$B57:FC57)*INDEX(Fuel_Properties!$B$3:$IV$14,MATCH("GCV_Jet/Kero",Fuel_Properties!$B$3:$B$14,0),MATCH(YEAR(CL$9),Fuel_Properties!$B$3:$EI$3,0))/1000</f>
        <v>-1.575676005915178</v>
      </c>
      <c r="CM57" s="53">
        <f>SUMPRODUCT(--(CM$9=Quarterly_kt!$B$9:FC$9),Quarterly_kt!$B57:FC57)*INDEX(Fuel_Properties!$B$3:$IV$14,MATCH("GCV_Jet/Kero",Fuel_Properties!$B$3:$B$14,0),MATCH(YEAR(CM$9),Fuel_Properties!$B$3:$EI$3,0))/1000</f>
        <v>0.32324999275733596</v>
      </c>
      <c r="CN57" s="53">
        <f>SUMPRODUCT(--(CN$9=Quarterly_kt!$B$9:FC$9),Quarterly_kt!$B57:FC57)*INDEX(Fuel_Properties!$B$3:$IV$14,MATCH("GCV_Jet/Kero",Fuel_Properties!$B$3:$B$14,0),MATCH(YEAR(CN$9),Fuel_Properties!$B$3:$EI$3,0))/1000</f>
        <v>1.1406972694181874</v>
      </c>
      <c r="CO57" s="53">
        <f>SUMPRODUCT(--(CO$9=Quarterly_kt!$B$9:FC$9),Quarterly_kt!$B57:FC57)*INDEX(Fuel_Properties!$B$3:$IV$14,MATCH("GCV_Jet/Kero",Fuel_Properties!$B$3:$B$14,0),MATCH(YEAR(CO$9),Fuel_Properties!$B$3:$EI$3,0))/1000</f>
        <v>-1.0247584570738502</v>
      </c>
      <c r="CP57" s="53">
        <f>SUMPRODUCT(--(CP$9=Quarterly_kt!$B$9:FC$9),Quarterly_kt!$B57:FC57)*INDEX(Fuel_Properties!$B$3:$IV$14,MATCH("GCV_Jet/Kero",Fuel_Properties!$B$3:$B$14,0),MATCH(YEAR(CP$9),Fuel_Properties!$B$3:$EI$3,0))/1000</f>
        <v>-0.42598303322694558</v>
      </c>
      <c r="CQ57" s="53">
        <f>SUMPRODUCT(--(CQ$9=Quarterly_kt!$B$9:FC$9),Quarterly_kt!$B57:FC57)*INDEX(Fuel_Properties!$B$3:$IV$14,MATCH("GCV_Jet/Kero",Fuel_Properties!$B$3:$B$14,0),MATCH(YEAR(CQ$9),Fuel_Properties!$B$3:$EI$3,0))/1000</f>
        <v>2.5508495801791424</v>
      </c>
      <c r="CR57" s="53">
        <f>SUMPRODUCT(--(CR$9=Quarterly_kt!$B$9:FC$9),Quarterly_kt!$B57:FC57)*INDEX(Fuel_Properties!$B$3:$IV$14,MATCH("GCV_Jet/Kero",Fuel_Properties!$B$3:$B$14,0),MATCH(YEAR(CR$9),Fuel_Properties!$B$3:$EI$3,0))/1000</f>
        <v>-0.3400175543023819</v>
      </c>
      <c r="CS57" s="53">
        <f>SUMPRODUCT(--(CS$9=Quarterly_kt!$B$9:FC$9),Quarterly_kt!$B57:FC57)*INDEX(Fuel_Properties!$B$3:$IV$14,MATCH("GCV_Jet/Kero",Fuel_Properties!$B$3:$B$14,0),MATCH(YEAR(CS$9),Fuel_Properties!$B$3:$EI$3,0))/1000</f>
        <v>0.54293499135438239</v>
      </c>
      <c r="CT57" s="53">
        <f>SUMPRODUCT(--(CT$9=Quarterly_kt!$B$9:FC$9),Quarterly_kt!$B57:FC57)*INDEX(Fuel_Properties!$B$3:$IV$14,MATCH("GCV_Jet/Kero",Fuel_Properties!$B$3:$B$14,0),MATCH(YEAR(CT$9),Fuel_Properties!$B$3:$EI$3,0))/1000</f>
        <v>-1.2493970725262526</v>
      </c>
      <c r="CU57" s="53">
        <f>SUMPRODUCT(--(CU$9=Quarterly_kt!$B$9:FC$9),Quarterly_kt!$B57:FC57)*INDEX(Fuel_Properties!$B$3:$IV$14,MATCH("GCV_Jet/Kero",Fuel_Properties!$B$3:$B$14,0),MATCH(YEAR(CU$9),Fuel_Properties!$B$3:$EI$3,0))/1000</f>
        <v>0.32298031799686105</v>
      </c>
      <c r="CV57" s="53">
        <f>SUMPRODUCT(--(CV$9=Quarterly_kt!$B$9:FC$9),Quarterly_kt!$B57:FC57)*INDEX(Fuel_Properties!$B$3:$IV$14,MATCH("GCV_Jet/Kero",Fuel_Properties!$B$3:$B$14,0),MATCH(YEAR(CV$9),Fuel_Properties!$B$3:$EI$3,0))/1000</f>
        <v>1.2580962558763118</v>
      </c>
      <c r="CW57" s="53">
        <f>SUMPRODUCT(--(CW$9=Quarterly_kt!$B$9:FC$9),Quarterly_kt!$B57:FC57)*INDEX(Fuel_Properties!$B$3:$IV$14,MATCH("GCV_Jet/Kero",Fuel_Properties!$B$3:$B$14,0),MATCH(YEAR(CW$9),Fuel_Properties!$B$3:$EI$3,0))/1000</f>
        <v>-1.6452099149539248</v>
      </c>
      <c r="CX57" s="53">
        <f>SUMPRODUCT(--(CX$9=Quarterly_kt!$B$9:FC$9),Quarterly_kt!$B57:FC57)*INDEX(Fuel_Properties!$B$3:$IV$14,MATCH("GCV_Jet/Kero",Fuel_Properties!$B$3:$B$14,0),MATCH(YEAR(CX$9),Fuel_Properties!$B$3:$EI$3,0))/1000</f>
        <v>1.2249680285924593</v>
      </c>
      <c r="CY57" s="53">
        <f>SUMPRODUCT(--(CY$9=Quarterly_kt!$B$9:FC$9),Quarterly_kt!$B57:FC57)*INDEX(Fuel_Properties!$B$3:$IV$14,MATCH("GCV_Jet/Kero",Fuel_Properties!$B$3:$B$14,0),MATCH(YEAR(CY$9),Fuel_Properties!$B$3:$EI$3,0))/1000</f>
        <v>-2.1871949269165887</v>
      </c>
      <c r="CZ57" s="53">
        <f>SUMPRODUCT(--(CZ$9=Quarterly_kt!$B$9:FC$9),Quarterly_kt!$B57:FC57)*INDEX(Fuel_Properties!$B$3:$IV$14,MATCH("GCV_Jet/Kero",Fuel_Properties!$B$3:$B$14,0),MATCH(YEAR(CZ$9),Fuel_Properties!$B$3:$EI$3,0))/1000</f>
        <v>1.2552878736110913</v>
      </c>
      <c r="DA57" s="53">
        <f>SUMPRODUCT(--(DA$9=Quarterly_kt!$B$9:FC$9),Quarterly_kt!$B57:FC57)*INDEX(Fuel_Properties!$B$3:$IV$14,MATCH("GCV_Jet/Kero",Fuel_Properties!$B$3:$B$14,0),MATCH(YEAR(DA$9),Fuel_Properties!$B$3:$EI$3,0))/1000</f>
        <v>0.24894675803084482</v>
      </c>
      <c r="DB57" s="53">
        <f>SUMPRODUCT(--(DB$9=Quarterly_kt!$B$9:FC$9),Quarterly_kt!$B57:FC57)*INDEX(Fuel_Properties!$B$3:$IV$14,MATCH("GCV_Jet/Kero",Fuel_Properties!$B$3:$B$14,0),MATCH(YEAR(DB$9),Fuel_Properties!$B$3:$EI$3,0))/1000</f>
        <v>0.14360401277556856</v>
      </c>
      <c r="DC57" s="53">
        <f>SUMPRODUCT(--(DC$9=Quarterly_kt!$B$9:FC$9),Quarterly_kt!$B57:FC57)*INDEX(Fuel_Properties!$B$3:$IV$14,MATCH("GCV_Jet/Kero",Fuel_Properties!$B$3:$B$14,0),MATCH(YEAR(DC$9),Fuel_Properties!$B$3:$EI$3,0))/1000</f>
        <v>-0.24362302907628647</v>
      </c>
      <c r="DD57" s="53">
        <f>SUMPRODUCT(--(DD$9=Quarterly_kt!$B$9:FC$9),Quarterly_kt!$B57:FC57)*INDEX(Fuel_Properties!$B$3:$IV$14,MATCH("GCV_Jet/Kero",Fuel_Properties!$B$3:$B$14,0),MATCH(YEAR(DD$9),Fuel_Properties!$B$3:$EI$3,0))/1000</f>
        <v>1.1174952754707745</v>
      </c>
      <c r="DE57" s="53">
        <f>SUMPRODUCT(--(DE$9=Quarterly_kt!$B$9:FC$9),Quarterly_kt!$B57:FC57)*INDEX(Fuel_Properties!$B$3:$IV$14,MATCH("GCV_Jet/Kero",Fuel_Properties!$B$3:$B$14,0),MATCH(YEAR(DE$9),Fuel_Properties!$B$3:$EI$3,0))/1000</f>
        <v>-1.4613684183900628</v>
      </c>
      <c r="DF57" s="53">
        <f>SUMPRODUCT(--(DF$9=Quarterly_kt!$B$9:FC$9),Quarterly_kt!$B57:FC57)*INDEX(Fuel_Properties!$B$3:$IV$14,MATCH("GCV_Jet/Kero",Fuel_Properties!$B$3:$B$14,0),MATCH(YEAR(DF$9),Fuel_Properties!$B$3:$EI$3,0))/1000</f>
        <v>0.31202005839331054</v>
      </c>
      <c r="DG57" s="53">
        <f>SUMPRODUCT(--(DG$9=Quarterly_kt!$B$9:FC$9),Quarterly_kt!$B57:FC57)*INDEX(Fuel_Properties!$B$3:$IV$14,MATCH("GCV_Jet/Kero",Fuel_Properties!$B$3:$B$14,0),MATCH(YEAR(DG$9),Fuel_Properties!$B$3:$EI$3,0))/1000</f>
        <v>-0.51289511229223528</v>
      </c>
      <c r="DH57" s="53">
        <f>SUMPRODUCT(--(DH$9=Quarterly_kt!$B$9:FC$9),Quarterly_kt!$B57:FC57)*INDEX(Fuel_Properties!$B$3:$IV$14,MATCH("GCV_Jet/Kero",Fuel_Properties!$B$3:$B$14,0),MATCH(YEAR(DH$9),Fuel_Properties!$B$3:$EI$3,0))/1000</f>
        <v>0.91552401954301643</v>
      </c>
      <c r="DI57" s="53">
        <f>SUMPRODUCT(--(DI$9=Quarterly_kt!$B$9:FC$9),Quarterly_kt!$B57:FC57)*INDEX(Fuel_Properties!$B$3:$IV$14,MATCH("GCV_Jet/Kero",Fuel_Properties!$B$3:$B$14,0),MATCH(YEAR(DI$9),Fuel_Properties!$B$3:$EI$3,0))/1000</f>
        <v>-1.0350407451416397</v>
      </c>
      <c r="DJ57" s="53">
        <f>SUMPRODUCT(--(DJ$9=Quarterly_kt!$B$9:FC$9),Quarterly_kt!$B57:FC57)*INDEX(Fuel_Properties!$B$3:$IV$14,MATCH("GCV_Jet/Kero",Fuel_Properties!$B$3:$B$14,0),MATCH(YEAR(DJ$9),Fuel_Properties!$B$3:$EI$3,0))/1000</f>
        <v>0.69137448426184944</v>
      </c>
      <c r="DK57" s="53">
        <f>SUMPRODUCT(--(DK$9=Quarterly_kt!$B$9:FC$9),Quarterly_kt!$B57:FC57)*INDEX(Fuel_Properties!$B$3:$IV$14,MATCH("GCV_Jet/Kero",Fuel_Properties!$B$3:$B$14,0),MATCH(YEAR(DK$9),Fuel_Properties!$B$3:$EI$3,0))/1000</f>
        <v>0.34554837473317535</v>
      </c>
      <c r="DL57" s="53">
        <f>SUMPRODUCT(--(DL$9=Quarterly_kt!$B$9:FC$9),Quarterly_kt!$B57:FC57)*INDEX(Fuel_Properties!$B$3:$IV$14,MATCH("GCV_Jet/Kero",Fuel_Properties!$B$3:$B$14,0),MATCH(YEAR(DL$9),Fuel_Properties!$B$3:$EI$3,0))/1000</f>
        <v>0.31684911253162557</v>
      </c>
      <c r="DM57" s="53">
        <f>SUMPRODUCT(--(DM$9=Quarterly_kt!$B$9:FC$9),Quarterly_kt!$B57:FC57)*INDEX(Fuel_Properties!$B$3:$IV$14,MATCH("GCV_Jet/Kero",Fuel_Properties!$B$3:$B$14,0),MATCH(YEAR(DM$9),Fuel_Properties!$B$3:$EI$3,0))/1000</f>
        <v>0.24209216340984679</v>
      </c>
      <c r="DN57" s="53">
        <f>SUMPRODUCT(--(DN$9=Quarterly_kt!$B$9:FC$9),Quarterly_kt!$B57:FC57)*INDEX(Fuel_Properties!$B$3:$IV$14,MATCH("GCV_Jet/Kero",Fuel_Properties!$B$3:$B$14,0),MATCH(YEAR(DN$9),Fuel_Properties!$B$3:$EI$3,0))/1000</f>
        <v>-0.48668650075618042</v>
      </c>
      <c r="DO57" s="53">
        <f>SUMPRODUCT(--(DO$9=Quarterly_kt!$B$9:FC$9),Quarterly_kt!$B57:FC57)*INDEX(Fuel_Properties!$B$3:$IV$14,MATCH("GCV_Jet/Kero",Fuel_Properties!$B$3:$B$14,0),MATCH(YEAR(DO$9),Fuel_Properties!$B$3:$EI$3,0))/1000</f>
        <v>-0.62880432191363256</v>
      </c>
      <c r="DP57" s="53">
        <f>SUMPRODUCT(--(DP$9=Quarterly_kt!$B$9:FC$9),Quarterly_kt!$B57:FC57)*INDEX(Fuel_Properties!$B$3:$IV$14,MATCH("GCV_Jet/Kero",Fuel_Properties!$B$3:$B$14,0),MATCH(YEAR(DP$9),Fuel_Properties!$B$3:$EI$3,0))/1000</f>
        <v>-0.356404125993103</v>
      </c>
      <c r="DQ57" s="53">
        <f>SUMPRODUCT(--(DQ$9=Quarterly_kt!$B$9:FC$9),Quarterly_kt!$B57:FC57)*INDEX(Fuel_Properties!$B$3:$IV$14,MATCH("GCV_Jet/Kero",Fuel_Properties!$B$3:$B$14,0),MATCH(YEAR(DQ$9),Fuel_Properties!$B$3:$EI$3,0))/1000</f>
        <v>0.45617324052068331</v>
      </c>
      <c r="DR57" s="53">
        <f>SUMPRODUCT(--(DR$9=Quarterly_kt!$B$9:FC$9),Quarterly_kt!$B57:FC57)*INDEX(Fuel_Properties!$B$3:$IV$14,MATCH("GCV_Jet/Kero",Fuel_Properties!$B$3:$B$14,0),MATCH(YEAR(DR$9),Fuel_Properties!$B$3:$EI$3,0))/1000</f>
        <v>9.0640385072129192E-3</v>
      </c>
      <c r="DS57" s="53">
        <f>SUMPRODUCT(--(DS$9=Quarterly_kt!$B$9:FC$9),Quarterly_kt!$B57:FC57)*INDEX(Fuel_Properties!$B$3:$IV$14,MATCH("GCV_Jet/Kero",Fuel_Properties!$B$3:$B$14,0),MATCH(YEAR(DS$9),Fuel_Properties!$B$3:$EI$3,0))/1000</f>
        <v>-1.3596057760819338E-2</v>
      </c>
      <c r="DT57" s="53">
        <f>SUMPRODUCT(--(DT$9=Quarterly_kt!$B$9:FC$9),Quarterly_kt!$B57:FC57)*INDEX(Fuel_Properties!$B$3:$IV$14,MATCH("GCV_Jet/Kero",Fuel_Properties!$B$3:$B$14,0),MATCH(YEAR(DT$9),Fuel_Properties!$B$3:$EI$3,0))/1000</f>
        <v>0.76110176403933905</v>
      </c>
      <c r="DU57" s="53">
        <f>SUMPRODUCT(--(DU$9=Quarterly_kt!$B$9:FC$9),Quarterly_kt!$B57:FC57)*INDEX(Fuel_Properties!$B$3:$IV$14,MATCH("GCV_Jet/Kero",Fuel_Properties!$B$3:$B$14,0),MATCH(YEAR(DU$9),Fuel_Properties!$B$3:$EI$3,0))/1000</f>
        <v>0.81840267634925901</v>
      </c>
      <c r="DV57" s="53">
        <f>SUMPRODUCT(--(DV$9=Quarterly_kt!$B$9:FC$9),Quarterly_kt!$B57:FC57)*INDEX(Fuel_Properties!$B$3:$IV$14,MATCH("GCV_Jet/Kero",Fuel_Properties!$B$3:$B$14,0),MATCH(YEAR(DV$9),Fuel_Properties!$B$3:$EI$3,0))/1000</f>
        <v>-0.31123911024836903</v>
      </c>
      <c r="DW57" s="53">
        <f>SUMPRODUCT(--(DW$9=Quarterly_kt!$B$9:FC$9),Quarterly_kt!$B57:FC57)*INDEX(Fuel_Properties!$B$3:$IV$14,MATCH("GCV_Jet/Kero",Fuel_Properties!$B$3:$B$14,0),MATCH(YEAR(DW$9),Fuel_Properties!$B$3:$EI$3,0))/1000</f>
        <v>0.42903790913497075</v>
      </c>
      <c r="DX57" s="53">
        <f>SUMPRODUCT(--(DX$9=Quarterly_kt!$B$9:FC$9),Quarterly_kt!$B57:FC57)*INDEX(Fuel_Properties!$B$3:$IV$14,MATCH("GCV_Jet/Kero",Fuel_Properties!$B$3:$B$14,0),MATCH(YEAR(DX$9),Fuel_Properties!$B$3:$EI$3,0))/1000</f>
        <v>-1.0300741824234871</v>
      </c>
      <c r="DY57" s="53">
        <f>SUMPRODUCT(--(DY$9=Quarterly_kt!$B$9:FC$9),Quarterly_kt!$B57:FC57)*INDEX(Fuel_Properties!$B$3:$IV$14,MATCH("GCV_Jet/Kero",Fuel_Properties!$B$3:$B$14,0),MATCH(YEAR(DY$9),Fuel_Properties!$B$3:$EI$3,0))/1000</f>
        <v>0.25199954725685791</v>
      </c>
      <c r="DZ57" s="53">
        <f>SUMPRODUCT(--(DZ$9=Quarterly_kt!$B$9:FC$9),Quarterly_kt!$B57:FC57)*INDEX(Fuel_Properties!$B$3:$IV$14,MATCH("GCV_Jet/Kero",Fuel_Properties!$B$3:$B$14,0),MATCH(YEAR(DZ$9),Fuel_Properties!$B$3:$EI$3,0))/1000</f>
        <v>-0.55135550988873527</v>
      </c>
      <c r="EA57" s="53">
        <f>SUMPRODUCT(--(EA$9=Quarterly_kt!$B$9:FC$9),Quarterly_kt!$B57:FC57)*INDEX(Fuel_Properties!$B$3:$IV$14,MATCH("GCV_Jet/Kero",Fuel_Properties!$B$3:$B$14,0),MATCH(YEAR(EA$9),Fuel_Properties!$B$3:$EI$3,0))/1000</f>
        <v>-0.2205514494574625</v>
      </c>
      <c r="EB57" s="53">
        <f>SUMPRODUCT(--(EB$9=Quarterly_kt!$B$9:FC$9),Quarterly_kt!$B57:FC57)*INDEX(Fuel_Properties!$B$3:$IV$14,MATCH("GCV_Jet/Kero",Fuel_Properties!$B$3:$B$14,0),MATCH(YEAR(EB$9),Fuel_Properties!$B$3:$EI$3,0))/1000</f>
        <v>-0.30884599325619511</v>
      </c>
      <c r="EC57" s="53">
        <f>SUMPRODUCT(--(EC$9=Quarterly_kt!$B$9:FC$9),Quarterly_kt!$B57:FC57)*INDEX(Fuel_Properties!$B$3:$IV$14,MATCH("GCV_Jet/Kero",Fuel_Properties!$B$3:$B$14,0),MATCH(YEAR(EC$9),Fuel_Properties!$B$3:$EI$3,0))/1000</f>
        <v>0.39395083887581134</v>
      </c>
      <c r="ED57" s="53">
        <f>SUMPRODUCT(--(ED$9=Quarterly_kt!$B$9:FC$9),Quarterly_kt!$B57:FC57)*INDEX(Fuel_Properties!$B$3:$IV$14,MATCH("GCV_Jet/Kero",Fuel_Properties!$B$3:$B$14,0),MATCH(YEAR(ED$9),Fuel_Properties!$B$3:$EI$3,0))/1000</f>
        <v>-0.430043505815071</v>
      </c>
      <c r="EE57" s="53">
        <f>SUMPRODUCT(--(EE$9=Quarterly_kt!$B$9:FC$9),Quarterly_kt!$B57:FC57)*INDEX(Fuel_Properties!$B$3:$IV$14,MATCH("GCV_Jet/Kero",Fuel_Properties!$B$3:$B$14,0),MATCH(YEAR(EE$9),Fuel_Properties!$B$3:$EI$3,0))/1000</f>
        <v>2.3852783940726284E-2</v>
      </c>
      <c r="EF57" s="53">
        <f>SUMPRODUCT(--(EF$9=Quarterly_kt!$B$9:FC$9),Quarterly_kt!$B57:FC57)*INDEX(Fuel_Properties!$B$3:$IV$14,MATCH("GCV_Jet/Kero",Fuel_Properties!$B$3:$B$14,0),MATCH(YEAR(EF$9),Fuel_Properties!$B$3:$EI$3,0))/1000</f>
        <v>0.42657653140508167</v>
      </c>
      <c r="EG57" s="53">
        <f>SUMPRODUCT(--(EG$9=Quarterly_kt!$B$9:FC$9),Quarterly_kt!$B57:FC57)*INDEX(Fuel_Properties!$B$3:$IV$14,MATCH("GCV_Jet/Kero",Fuel_Properties!$B$3:$B$14,0),MATCH(YEAR(EG$9),Fuel_Properties!$B$3:$EI$3,0))/1000</f>
        <v>1.2527334201427905E-2</v>
      </c>
      <c r="EH57" s="53">
        <f>SUMPRODUCT(--(EH$9=Quarterly_kt!$B$9:FC$9),Quarterly_kt!$B57:FC57)*INDEX(Fuel_Properties!$B$3:$IV$14,MATCH("GCV_Jet/Kero",Fuel_Properties!$B$3:$B$14,0),MATCH(YEAR(EH$9),Fuel_Properties!$B$3:$EI$3,0))/1000</f>
        <v>-0.59233819529186804</v>
      </c>
      <c r="EI57" s="53">
        <f>SUMPRODUCT(--(EI$9=Quarterly_kt!$B$9:FC$9),Quarterly_kt!$B57:FC57)*INDEX(Fuel_Properties!$B$3:$IV$14,MATCH("GCV_Jet/Kero",Fuel_Properties!$B$3:$B$14,0),MATCH(YEAR(EI$9),Fuel_Properties!$B$3:$EI$3,0))/1000</f>
        <v>0.53903930426911439</v>
      </c>
      <c r="EJ57" s="53">
        <f>SUMPRODUCT(--(EJ$9=Quarterly_kt!$B$9:FC$9),Quarterly_kt!$B57:FC57)*INDEX(Fuel_Properties!$B$3:$IV$14,MATCH("GCV_Jet/Kero",Fuel_Properties!$B$3:$B$14,0),MATCH(YEAR(EJ$9),Fuel_Properties!$B$3:$EI$3,0))/1000</f>
        <v>0.51054241019542379</v>
      </c>
      <c r="EK57" s="53">
        <f>SUMPRODUCT(--(EK$9=Quarterly_kt!$B$9:FC$9),Quarterly_kt!$B57:FC57)*INDEX(Fuel_Properties!$B$3:$IV$14,MATCH("GCV_Jet/Kero",Fuel_Properties!$B$3:$B$14,0),MATCH(YEAR(EK$9),Fuel_Properties!$B$3:$EI$3,0))/1000</f>
        <v>-0.40990264976337848</v>
      </c>
      <c r="EL57" s="53">
        <f>SUMPRODUCT(--(EL$9=Quarterly_kt!$B$9:FC$9),Quarterly_kt!$B57:FC57)*INDEX(Fuel_Properties!$B$3:$IV$14,MATCH("GCV_Jet/Kero",Fuel_Properties!$B$3:$B$14,0),MATCH(YEAR(EL$9),Fuel_Properties!$B$3:$EI$3,0))/1000</f>
        <v>0.14801846896357998</v>
      </c>
      <c r="EM57" s="53">
        <f>SUMPRODUCT(--(EM$9=Quarterly_kt!$B$9:FC$9),Quarterly_kt!$B57:FC57)*INDEX(Fuel_Properties!$B$3:$IV$14,MATCH("GCV_Jet/Kero",Fuel_Properties!$B$3:$B$14,0),MATCH(YEAR(EM$9),Fuel_Properties!$B$3:$EI$3,0))/1000</f>
        <v>0.37295483227941328</v>
      </c>
      <c r="EN57" s="53">
        <f>SUMPRODUCT(--(EN$9=Quarterly_kt!$B$9:FC$9),Quarterly_kt!$B57:FC57)*INDEX(Fuel_Properties!$B$3:$IV$14,MATCH("GCV_Jet/Kero",Fuel_Properties!$B$3:$B$14,0),MATCH(YEAR(EN$9),Fuel_Properties!$B$3:$EI$3,0))/1000</f>
        <v>-0.42568006358209842</v>
      </c>
      <c r="EO57" s="53">
        <f>SUMPRODUCT(--(EO$9=Quarterly_kt!$B$9:FC$9),Quarterly_kt!$B57:FC57)*INDEX(Fuel_Properties!$B$3:$IV$14,MATCH("GCV_Jet/Kero",Fuel_Properties!$B$3:$B$14,0),MATCH(YEAR(EO$9),Fuel_Properties!$B$3:$EI$3,0))/1000</f>
        <v>-0.18393810990358783</v>
      </c>
      <c r="EP57" s="53">
        <f>SUMPRODUCT(--(EP$9=Quarterly_kt!$B$9:FC$9),Quarterly_kt!$B57:FC57)*INDEX(Fuel_Properties!$B$3:$IV$14,MATCH("GCV_Jet/Kero",Fuel_Properties!$B$3:$B$14,0),MATCH(YEAR(EP$9),Fuel_Properties!$B$3:$EI$3,0))/1000</f>
        <v>0.61701204726972281</v>
      </c>
      <c r="EQ57" s="53">
        <f>SUMPRODUCT(--(EQ$9=Quarterly_kt!$B$9:FC$9),Quarterly_kt!$B57:FC57)*INDEX(Fuel_Properties!$B$3:$IV$14,MATCH("GCV_Jet/Kero",Fuel_Properties!$B$3:$B$14,0),MATCH(YEAR(EQ$9),Fuel_Properties!$B$3:$EI$3,0))/1000</f>
        <v>-0.2275272370920306</v>
      </c>
      <c r="ER57" s="53">
        <f>SUMPRODUCT(--(ER$9=Quarterly_kt!$B$9:FC$9),Quarterly_kt!$B57:FC57)*INDEX(Fuel_Properties!$B$3:$IV$14,MATCH("GCV_Jet/Kero",Fuel_Properties!$B$3:$B$14,0),MATCH(YEAR(ER$9),Fuel_Properties!$B$3:$EI$3,0))/1000</f>
        <v>0.1695840198594212</v>
      </c>
      <c r="ES57" s="53">
        <f>SUMPRODUCT(--(ES$9=Quarterly_kt!$B$9:FC$9),Quarterly_kt!$B57:FC57)*INDEX(Fuel_Properties!$B$3:$IV$14,MATCH("GCV_Jet/Kero",Fuel_Properties!$B$3:$B$14,0),MATCH(YEAR(ES$9),Fuel_Properties!$B$3:$EI$3,0))/1000</f>
        <v>-0.45681040730694233</v>
      </c>
      <c r="ET57" s="53">
        <f>SUMPRODUCT(--(ET$9=Quarterly_kt!$B$9:FC$9),Quarterly_kt!$B57:FC57)*INDEX(Fuel_Properties!$B$3:$IV$14,MATCH("GCV_Jet/Kero",Fuel_Properties!$B$3:$B$14,0),MATCH(YEAR(ET$9),Fuel_Properties!$B$3:$EI$3,0))/1000</f>
        <v>-0.47070799115659701</v>
      </c>
      <c r="EU57" s="53">
        <f>SUMPRODUCT(--(EU$9=Quarterly_kt!$B$9:FC$9),Quarterly_kt!$B57:FC57)*INDEX(Fuel_Properties!$B$3:$IV$14,MATCH("GCV_Jet/Kero",Fuel_Properties!$B$3:$B$14,0),MATCH(YEAR(EU$9),Fuel_Properties!$B$3:$EI$3,0))/1000</f>
        <v>0.83011030601073998</v>
      </c>
      <c r="EV57" s="53">
        <f>SUMPRODUCT(--(EV$9=Quarterly_kt!$B$9:FC$9),Quarterly_kt!$B57:FC57)*INDEX(Fuel_Properties!$B$3:$IV$14,MATCH("GCV_Jet/Kero",Fuel_Properties!$B$3:$B$14,0),MATCH(YEAR(EV$9),Fuel_Properties!$B$3:$EI$3,0))/1000</f>
        <v>-0.40552220082561591</v>
      </c>
      <c r="EW57" s="53">
        <f>SUMPRODUCT(--(EW$9=Quarterly_kt!$B$9:FC$9),Quarterly_kt!$B57:FC57)*INDEX(Fuel_Properties!$B$3:$IV$14,MATCH("GCV_Jet/Kero",Fuel_Properties!$B$3:$B$14,0),MATCH(YEAR(EW$9),Fuel_Properties!$B$3:$EI$3,0))/1000</f>
        <v>0.21827623765941936</v>
      </c>
      <c r="EX57" s="53">
        <f>SUMPRODUCT(--(EX$9=Quarterly_kt!$B$9:FC$9),Quarterly_kt!$B57:FC57)*INDEX(Fuel_Properties!$B$3:$IV$14,MATCH("GCV_Jet/Kero",Fuel_Properties!$B$3:$B$14,0),MATCH(YEAR(EX$9),Fuel_Properties!$B$3:$EI$3,0))/1000</f>
        <v>0.78372779896240186</v>
      </c>
      <c r="EY57" s="53">
        <f>SUMPRODUCT(--(EY$9=Quarterly_kt!$B$9:FC$9),Quarterly_kt!$B57:FC57)*INDEX(Fuel_Properties!$B$3:$IV$14,MATCH("GCV_Jet/Kero",Fuel_Properties!$B$3:$B$14,0),MATCH(YEAR(EY$9),Fuel_Properties!$B$3:$EI$3,0))/1000</f>
        <v>-0.35939840200444517</v>
      </c>
      <c r="EZ57" s="53">
        <f>SUMPRODUCT(--(EZ$9=Quarterly_kt!$B$9:FC$9),Quarterly_kt!$B57:FC57)*INDEX(Fuel_Properties!$B$3:$IV$14,MATCH("GCV_Jet/Kero",Fuel_Properties!$B$3:$B$14,0),MATCH(YEAR(EZ$9),Fuel_Properties!$B$3:$EI$3,0))/1000</f>
        <v>0.67132828095655317</v>
      </c>
      <c r="FA57" s="53">
        <f>SUMPRODUCT(--(FA$9=Quarterly_kt!$B$9:FC$9),Quarterly_kt!$B57:FC57)*INDEX(Fuel_Properties!$B$3:$IV$14,MATCH("GCV_Jet/Kero",Fuel_Properties!$B$3:$B$14,0),MATCH(YEAR(FA$9),Fuel_Properties!$B$3:$EI$3,0))/1000</f>
        <v>-0.38485931718012695</v>
      </c>
      <c r="FB57" s="53">
        <f>SUMPRODUCT(--(FB$9=Quarterly_kt!$B$9:FC$9),Quarterly_kt!$B57:FC57)*INDEX(Fuel_Properties!$B$3:$IV$14,MATCH("GCV_Jet/Kero",Fuel_Properties!$B$3:$B$14,0),MATCH(YEAR(FB$9),Fuel_Properties!$B$3:$EI$3,0))/1000</f>
        <v>-0.80536755738828003</v>
      </c>
      <c r="FC57" s="53">
        <f>SUMPRODUCT(--(FC$9=Quarterly_kt!$B$9:FC$9),Quarterly_kt!$B57:FC57)*INDEX(Fuel_Properties!$B$3:$IV$14,MATCH("GCV_Jet/Kero",Fuel_Properties!$B$3:$B$14,0),MATCH(YEAR(FC$9),Fuel_Properties!$B$3:$EI$3,0))/1000</f>
        <v>0.2486313398682668</v>
      </c>
      <c r="FD57" s="53">
        <f>SUMPRODUCT(--(FD$9=Quarterly_kt!$B$9:FD$9),Quarterly_kt!$B57:FD57)*INDEX(Fuel_Properties!$B$3:$IV$14,MATCH("GCV_Jet/Kero",Fuel_Properties!$B$3:$B$14,0),MATCH(YEAR(FD$9),Fuel_Properties!$B$3:$EI$3,0))/1000</f>
        <v>0.59466239347692795</v>
      </c>
      <c r="FE57" s="53">
        <f>SUMPRODUCT(--(FE$9=Quarterly_kt!$B$9:FE$9),Quarterly_kt!$B57:FE57)*INDEX(Fuel_Properties!$B$3:$IV$14,MATCH("GCV_Jet/Kero",Fuel_Properties!$B$3:$B$14,0),MATCH(YEAR(FE$9),Fuel_Properties!$B$3:$EI$3,0))/1000</f>
        <v>-0.8496888607197951</v>
      </c>
      <c r="FF57" s="53">
        <f>SUMPRODUCT(--(FF$9=Quarterly_kt!$B$9:FF$9),Quarterly_kt!$B57:FF57)*INDEX(Fuel_Properties!$B$3:$IV$14,MATCH("GCV_Jet/Kero",Fuel_Properties!$B$3:$B$14,0),MATCH(YEAR(FF$9),Fuel_Properties!$B$3:$EI$3,0))/1000</f>
        <v>-0.13840410279518486</v>
      </c>
      <c r="FG57" s="53">
        <f>SUMPRODUCT(--(FG$9=Quarterly_kt!$B$9:FG$9),Quarterly_kt!$B57:FG57)*INDEX(Fuel_Properties!$B$3:$IV$14,MATCH("GCV_Jet/Kero",Fuel_Properties!$B$3:$B$14,0),MATCH(YEAR(FG$9),Fuel_Properties!$B$3:$EI$3,0))/1000</f>
        <v>1.0756436415492603</v>
      </c>
      <c r="FH57" s="53">
        <f>SUMPRODUCT(--(FH$9=Quarterly_kt!$B$9:FH$9),Quarterly_kt!$B57:FH57)*INDEX(Fuel_Properties!$B$3:$IV$14,MATCH("GCV_Jet/Kero",Fuel_Properties!$B$3:$B$14,0),MATCH(YEAR(FH$9),Fuel_Properties!$B$3:$EI$3,0))/1000</f>
        <v>-1.1185008414644866</v>
      </c>
      <c r="FI57" s="53">
        <f>SUMPRODUCT(--(FI$9=Quarterly_kt!$B$9:FI$9),Quarterly_kt!$B57:FI57)*INDEX(Fuel_Properties!$B$3:$IV$14,MATCH("GCV_Jet/Kero",Fuel_Properties!$B$3:$B$14,0),MATCH(YEAR(FI$9),Fuel_Properties!$B$3:$EI$3,0))/1000</f>
        <v>0.13260345829774234</v>
      </c>
      <c r="FJ57" s="53">
        <f>SUMPRODUCT(--(FJ$9=Quarterly_kt!$B$9:FJ$9),Quarterly_kt!$B57:FJ57)*INDEX(Fuel_Properties!$B$3:$IV$14,MATCH("GCV_Jet/Kero",Fuel_Properties!$B$3:$B$14,0),MATCH(YEAR(FJ$9),Fuel_Properties!$B$3:$EI$3,0))/1000</f>
        <v>0.29362238654840495</v>
      </c>
      <c r="FK57" s="53">
        <f>SUMPRODUCT(--(FK$9=Quarterly_kt!$B$9:FK$9),Quarterly_kt!$B57:FK57)*INDEX(Fuel_Properties!$B$3:$IV$14,MATCH("GCV_Jet/Kero",Fuel_Properties!$B$3:$B$14,0),MATCH(YEAR(FK$9),Fuel_Properties!$B$3:$EI$3,0))/1000</f>
        <v>0.47380456050218989</v>
      </c>
      <c r="FL57" s="53">
        <f>SUMPRODUCT(--(FL$9=Quarterly_kt!$B$9:FL$9),Quarterly_kt!$B57:FL57)*INDEX(Fuel_Properties!$B$3:$IV$14,MATCH("GCV_Jet/Kero",Fuel_Properties!$B$3:$B$14,0),MATCH(YEAR(FL$9),Fuel_Properties!$B$3:$EI$3,0))/1000</f>
        <v>-0.1261980808375788</v>
      </c>
      <c r="FM57" s="53">
        <f>SUMPRODUCT(--(FM$9=Quarterly_kt!$B$9:FN$9),Quarterly_kt!$B57:FN57)*INDEX(Fuel_Properties!$B$3:$IV$14,MATCH("GCV_Jet/Kero",Fuel_Properties!$B$3:$B$14,0),MATCH(YEAR(FM$9),Fuel_Properties!$B$3:$EI$3,0))/1000</f>
        <v>-0.35682661270674881</v>
      </c>
      <c r="FN57" s="53">
        <f>SUMPRODUCT(--(FN$9=Quarterly_kt!$B$9:FN$9),Quarterly_kt!$B57:FN57)*INDEX(Fuel_Properties!$B$3:$IV$14,MATCH("GCV_Jet/Kero",Fuel_Properties!$B$3:$B$14,0),MATCH(YEAR(FN$9),Fuel_Properties!$B$3:$EI$3,0))/1000</f>
        <v>-0.95503194626260279</v>
      </c>
      <c r="FO57" s="53">
        <f>SUMPRODUCT(--(FO$9=Quarterly_kt!$B$9:FO$9),Quarterly_kt!$B57:FO57)*INDEX(Fuel_Properties!$B$3:$IV$14,MATCH("GCV_Jet/Kero",Fuel_Properties!$B$3:$B$14,0),MATCH(YEAR(FO$9),Fuel_Properties!$B$3:$EI$3,0))/1000</f>
        <v>1.2616364401959603</v>
      </c>
      <c r="FP57" s="53">
        <f>SUMPRODUCT(--(FP$9=Quarterly_kt!$B$9:FP$9),Quarterly_kt!$B57:FP57)*INDEX(Fuel_Properties!$B$3:$IV$14,MATCH("GCV_Jet/Kero",Fuel_Properties!$B$3:$B$14,0),MATCH(YEAR(FP$9),Fuel_Properties!$B$3:$EI$3,0))/1000</f>
        <v>-0.82483309535812399</v>
      </c>
      <c r="FQ57" s="53">
        <f>SUMPRODUCT(--(FQ$9=Quarterly_kt!$B$9:FQ$9),Quarterly_kt!$B57:FQ57)*INDEX(Fuel_Properties!$B$3:$IV$14,MATCH("GCV_Jet/Kero",Fuel_Properties!$B$3:$B$14,0),MATCH(YEAR(FQ$9),Fuel_Properties!$B$3:$EI$3,0))/1000</f>
        <v>0.61741456510250581</v>
      </c>
      <c r="FR57" s="53">
        <f>SUMPRODUCT(--(FR$9=Quarterly_kt!$B$9:FR$9),Quarterly_kt!$B57:FR57)*INDEX(Fuel_Properties!$B$3:$IV$14,MATCH("GCV_Jet/Kero",Fuel_Properties!$B$3:$B$14,0),MATCH(YEAR(FR$9),Fuel_Properties!$B$3:$EI$3,0))/1000</f>
        <v>-0.31371880385594825</v>
      </c>
      <c r="FS57" s="53">
        <f>SUMPRODUCT(--(FS$9=Quarterly_kt!$B$9:FS$9),Quarterly_kt!$B57:FS57)*INDEX(Fuel_Properties!$B$3:$IV$14,MATCH("GCV_Jet/Kero",Fuel_Properties!$B$3:$B$14,0),MATCH(YEAR(FS$9),Fuel_Properties!$B$3:$EI$3,0))/1000</f>
        <v>0.88079924364925544</v>
      </c>
      <c r="FT57" s="53">
        <f>SUMPRODUCT(--(FT$9=Quarterly_kt!$B$9:FT$9),Quarterly_kt!$B57:FT57)*INDEX(Fuel_Properties!$B$3:$IV$14,MATCH("GCV_Jet/Kero",Fuel_Properties!$B$3:$B$14,0),MATCH(YEAR(FT$9),Fuel_Properties!$B$3:$EI$3,0))/1000</f>
        <v>-3.5033677386296781E-3</v>
      </c>
      <c r="FU57" s="53">
        <f>SUMPRODUCT(--(FU$9=Quarterly_kt!$B$9:FU$9),Quarterly_kt!$B57:FU57)*INDEX(Fuel_Properties!$B$3:$IV$14,MATCH("GCV_Jet/Kero",Fuel_Properties!$B$3:$B$14,0),MATCH(YEAR(FU$9),Fuel_Properties!$B$3:$EI$3,0))/1000</f>
        <v>-1.058372835747049</v>
      </c>
      <c r="FV57" s="53">
        <f>SUMPRODUCT(--(FV$9=Quarterly_kt!$B$9:FV$9),Quarterly_kt!$B57:FV57)*INDEX(Fuel_Properties!$B$3:$IV$14,MATCH("GCV_Jet/Kero",Fuel_Properties!$B$3:$B$14,0),MATCH(YEAR(FV$9),Fuel_Properties!$B$3:$EI$3,0))/1000</f>
        <v>0.57682445021350193</v>
      </c>
      <c r="FW57" s="18"/>
      <c r="FX57" s="117"/>
      <c r="FY57" s="18"/>
    </row>
    <row r="58" spans="1:181" ht="15" x14ac:dyDescent="0.25">
      <c r="A58" s="50" t="s">
        <v>44</v>
      </c>
      <c r="B58" s="53">
        <f>SUMPRODUCT(--(B$9=Quarterly_kt!$B$9:FC$9),Quarterly_kt!$B58:FC58)*INDEX(Fuel_Properties!$B$3:$IV$14,MATCH("GCV_AvGas",Fuel_Properties!$B$3:$B$14,0),MATCH(YEAR(B$9),Fuel_Properties!$B$3:$EI$3,0))/1000</f>
        <v>-5.1462399999999991E-2</v>
      </c>
      <c r="C58" s="53">
        <f>SUMPRODUCT(--(C$9=Quarterly_kt!$B$9:FC$9),Quarterly_kt!$B58:FC58)*INDEX(Fuel_Properties!$B$3:$IV$14,MATCH("GCV_AvGas",Fuel_Properties!$B$3:$B$14,0),MATCH(YEAR(C$9),Fuel_Properties!$B$3:$EI$3,0))/1000</f>
        <v>-2.1710699999999996E-2</v>
      </c>
      <c r="D58" s="53">
        <f>SUMPRODUCT(--(D$9=Quarterly_kt!$B$9:FC$9),Quarterly_kt!$B58:FC58)*INDEX(Fuel_Properties!$B$3:$IV$14,MATCH("GCV_AvGas",Fuel_Properties!$B$3:$B$14,0),MATCH(YEAR(D$9),Fuel_Properties!$B$3:$EI$3,0))/1000</f>
        <v>3.5380399999999985E-2</v>
      </c>
      <c r="E58" s="53">
        <f>SUMPRODUCT(--(E$9=Quarterly_kt!$B$9:FC$9),Quarterly_kt!$B58:FC58)*INDEX(Fuel_Properties!$B$3:$IV$14,MATCH("GCV_AvGas",Fuel_Properties!$B$3:$B$14,0),MATCH(YEAR(E$9),Fuel_Properties!$B$3:$EI$3,0))/1000</f>
        <v>0.11687829999999999</v>
      </c>
      <c r="F58" s="53">
        <f>SUMPRODUCT(--(F$9=Quarterly_kt!$B$9:FC$9),Quarterly_kt!$B58:FC58)*INDEX(Fuel_Properties!$B$3:$IV$14,MATCH("GCV_AvGas",Fuel_Properties!$B$3:$B$14,0),MATCH(YEAR(F$9),Fuel_Properties!$B$3:$EI$3,0))/1000</f>
        <v>-2.8143499999999985E-2</v>
      </c>
      <c r="G58" s="53">
        <f>SUMPRODUCT(--(G$9=Quarterly_kt!$B$9:FC$9),Quarterly_kt!$B58:FC58)*INDEX(Fuel_Properties!$B$3:$IV$14,MATCH("GCV_AvGas",Fuel_Properties!$B$3:$B$14,0),MATCH(YEAR(G$9),Fuel_Properties!$B$3:$EI$3,0))/1000</f>
        <v>7.3787999999999953E-3</v>
      </c>
      <c r="H58" s="53">
        <f>SUMPRODUCT(--(H$9=Quarterly_kt!$B$9:FC$9),Quarterly_kt!$B58:FC58)*INDEX(Fuel_Properties!$B$3:$IV$14,MATCH("GCV_AvGas",Fuel_Properties!$B$3:$B$14,0),MATCH(YEAR(H$9),Fuel_Properties!$B$3:$EI$3,0))/1000</f>
        <v>3.4292500000000004E-2</v>
      </c>
      <c r="I58" s="53">
        <f>SUMPRODUCT(--(I$9=Quarterly_kt!$B$9:FC$9),Quarterly_kt!$B58:FC58)*INDEX(Fuel_Properties!$B$3:$IV$14,MATCH("GCV_AvGas",Fuel_Properties!$B$3:$B$14,0),MATCH(YEAR(I$9),Fuel_Properties!$B$3:$EI$3,0))/1000</f>
        <v>0.10472219999999997</v>
      </c>
      <c r="J58" s="53">
        <f>SUMPRODUCT(--(J$9=Quarterly_kt!$B$9:FC$9),Quarterly_kt!$B58:FC58)*INDEX(Fuel_Properties!$B$3:$IV$14,MATCH("GCV_AvGas",Fuel_Properties!$B$3:$B$14,0),MATCH(YEAR(J$9),Fuel_Properties!$B$3:$EI$3,0))/1000</f>
        <v>-0.14497449999999998</v>
      </c>
      <c r="K58" s="53">
        <f>SUMPRODUCT(--(K$9=Quarterly_kt!$B$9:FC$9),Quarterly_kt!$B58:FC58)*INDEX(Fuel_Properties!$B$3:$IV$14,MATCH("GCV_AvGas",Fuel_Properties!$B$3:$B$14,0),MATCH(YEAR(K$9),Fuel_Properties!$B$3:$EI$3,0))/1000</f>
        <v>8.9869999999999967E-3</v>
      </c>
      <c r="L58" s="53">
        <f>SUMPRODUCT(--(L$9=Quarterly_kt!$B$9:FC$9),Quarterly_kt!$B58:FC58)*INDEX(Fuel_Properties!$B$3:$IV$14,MATCH("GCV_AvGas",Fuel_Properties!$B$3:$B$14,0),MATCH(YEAR(L$9),Fuel_Properties!$B$3:$EI$3,0))/1000</f>
        <v>7.0855399999999985E-2</v>
      </c>
      <c r="M58" s="53">
        <f>SUMPRODUCT(--(M$9=Quarterly_kt!$B$9:FC$9),Quarterly_kt!$B58:FC58)*INDEX(Fuel_Properties!$B$3:$IV$14,MATCH("GCV_AvGas",Fuel_Properties!$B$3:$B$14,0),MATCH(YEAR(M$9),Fuel_Properties!$B$3:$EI$3,0))/1000</f>
        <v>-0.14450150000000003</v>
      </c>
      <c r="N58" s="53">
        <f>SUMPRODUCT(--(N$9=Quarterly_kt!$B$9:FC$9),Quarterly_kt!$B58:FC58)*INDEX(Fuel_Properties!$B$3:$IV$14,MATCH("GCV_AvGas",Fuel_Properties!$B$3:$B$14,0),MATCH(YEAR(N$9),Fuel_Properties!$B$3:$EI$3,0))/1000</f>
        <v>-0.21072149999999998</v>
      </c>
      <c r="O58" s="53">
        <f>SUMPRODUCT(--(O$9=Quarterly_kt!$B$9:FC$9),Quarterly_kt!$B58:FC58)*INDEX(Fuel_Properties!$B$3:$IV$14,MATCH("GCV_AvGas",Fuel_Properties!$B$3:$B$14,0),MATCH(YEAR(O$9),Fuel_Properties!$B$3:$EI$3,0))/1000</f>
        <v>0.21214050000000001</v>
      </c>
      <c r="P58" s="53">
        <f>SUMPRODUCT(--(P$9=Quarterly_kt!$B$9:FC$9),Quarterly_kt!$B58:FC58)*INDEX(Fuel_Properties!$B$3:$IV$14,MATCH("GCV_AvGas",Fuel_Properties!$B$3:$B$14,0),MATCH(YEAR(P$9),Fuel_Properties!$B$3:$EI$3,0))/1000</f>
        <v>-0.13423740000000001</v>
      </c>
      <c r="Q58" s="53">
        <f>SUMPRODUCT(--(Q$9=Quarterly_kt!$B$9:FC$9),Quarterly_kt!$B58:FC58)*INDEX(Fuel_Properties!$B$3:$IV$14,MATCH("GCV_AvGas",Fuel_Properties!$B$3:$B$14,0),MATCH(YEAR(Q$9),Fuel_Properties!$B$3:$EI$3,0))/1000</f>
        <v>0.18849050000000001</v>
      </c>
      <c r="R58" s="53">
        <f>SUMPRODUCT(--(R$9=Quarterly_kt!$B$9:FC$9),Quarterly_kt!$B58:FC58)*INDEX(Fuel_Properties!$B$3:$IV$14,MATCH("GCV_AvGas",Fuel_Properties!$B$3:$B$14,0),MATCH(YEAR(R$9),Fuel_Properties!$B$3:$EI$3,0))/1000</f>
        <v>5.0469100000000003E-2</v>
      </c>
      <c r="S58" s="53">
        <f>SUMPRODUCT(--(S$9=Quarterly_kt!$B$9:FC$9),Quarterly_kt!$B58:FC58)*INDEX(Fuel_Properties!$B$3:$IV$14,MATCH("GCV_AvGas",Fuel_Properties!$B$3:$B$14,0),MATCH(YEAR(S$9),Fuel_Properties!$B$3:$EI$3,0))/1000</f>
        <v>-1.7974000000000015E-3</v>
      </c>
      <c r="T58" s="53">
        <f>SUMPRODUCT(--(T$9=Quarterly_kt!$B$9:FC$9),Quarterly_kt!$B58:FC58)*INDEX(Fuel_Properties!$B$3:$IV$14,MATCH("GCV_AvGas",Fuel_Properties!$B$3:$B$14,0),MATCH(YEAR(T$9),Fuel_Properties!$B$3:$EI$3,0))/1000</f>
        <v>-3.3724899999999981E-2</v>
      </c>
      <c r="U58" s="53">
        <f>SUMPRODUCT(--(U$9=Quarterly_kt!$B$9:FC$9),Quarterly_kt!$B58:FC58)*INDEX(Fuel_Properties!$B$3:$IV$14,MATCH("GCV_AvGas",Fuel_Properties!$B$3:$B$14,0),MATCH(YEAR(U$9),Fuel_Properties!$B$3:$EI$3,0))/1000</f>
        <v>0.18357130000000002</v>
      </c>
      <c r="V58" s="53">
        <f>SUMPRODUCT(--(V$9=Quarterly_kt!$B$9:FC$9),Quarterly_kt!$B58:FC58)*INDEX(Fuel_Properties!$B$3:$IV$14,MATCH("GCV_AvGas",Fuel_Properties!$B$3:$B$14,0),MATCH(YEAR(V$9),Fuel_Properties!$B$3:$EI$3,0))/1000</f>
        <v>-0.284746</v>
      </c>
      <c r="W58" s="53">
        <f>SUMPRODUCT(--(W$9=Quarterly_kt!$B$9:FC$9),Quarterly_kt!$B58:FC58)*INDEX(Fuel_Properties!$B$3:$IV$14,MATCH("GCV_AvGas",Fuel_Properties!$B$3:$B$14,0),MATCH(YEAR(W$9),Fuel_Properties!$B$3:$EI$3,0))/1000</f>
        <v>0.5379429</v>
      </c>
      <c r="X58" s="53">
        <f>SUMPRODUCT(--(X$9=Quarterly_kt!$B$9:FC$9),Quarterly_kt!$B58:FC58)*INDEX(Fuel_Properties!$B$3:$IV$14,MATCH("GCV_AvGas",Fuel_Properties!$B$3:$B$14,0),MATCH(YEAR(X$9),Fuel_Properties!$B$3:$EI$3,0))/1000</f>
        <v>0.50024480000000004</v>
      </c>
      <c r="Y58" s="53">
        <f>SUMPRODUCT(--(Y$9=Quarterly_kt!$B$9:FC$9),Quarterly_kt!$B58:FC58)*INDEX(Fuel_Properties!$B$3:$IV$14,MATCH("GCV_AvGas",Fuel_Properties!$B$3:$B$14,0),MATCH(YEAR(Y$9),Fuel_Properties!$B$3:$EI$3,0))/1000</f>
        <v>-0.1954909</v>
      </c>
      <c r="Z58" s="53">
        <f>SUMPRODUCT(--(Z$9=Quarterly_kt!$B$9:FC$9),Quarterly_kt!$B58:FC58)*INDEX(Fuel_Properties!$B$3:$IV$14,MATCH("GCV_AvGas",Fuel_Properties!$B$3:$B$14,0),MATCH(YEAR(Z$9),Fuel_Properties!$B$3:$EI$3,0))/1000</f>
        <v>-0.18815939999999998</v>
      </c>
      <c r="AA58" s="53">
        <f>SUMPRODUCT(--(AA$9=Quarterly_kt!$B$9:FC$9),Quarterly_kt!$B58:FC58)*INDEX(Fuel_Properties!$B$3:$IV$14,MATCH("GCV_AvGas",Fuel_Properties!$B$3:$B$14,0),MATCH(YEAR(AA$9),Fuel_Properties!$B$3:$EI$3,0))/1000</f>
        <v>0.17543569999999997</v>
      </c>
      <c r="AB58" s="53">
        <f>SUMPRODUCT(--(AB$9=Quarterly_kt!$B$9:FC$9),Quarterly_kt!$B58:FC58)*INDEX(Fuel_Properties!$B$3:$IV$14,MATCH("GCV_AvGas",Fuel_Properties!$B$3:$B$14,0),MATCH(YEAR(AB$9),Fuel_Properties!$B$3:$EI$3,0))/1000</f>
        <v>0.46519550000000004</v>
      </c>
      <c r="AC58" s="53">
        <f>SUMPRODUCT(--(AC$9=Quarterly_kt!$B$9:FC$9),Quarterly_kt!$B58:FC58)*INDEX(Fuel_Properties!$B$3:$IV$14,MATCH("GCV_AvGas",Fuel_Properties!$B$3:$B$14,0),MATCH(YEAR(AC$9),Fuel_Properties!$B$3:$EI$3,0))/1000</f>
        <v>5.0043399999999988E-2</v>
      </c>
      <c r="AD58" s="53">
        <f>SUMPRODUCT(--(AD$9=Quarterly_kt!$B$9:FC$9),Quarterly_kt!$B58:FC58)*INDEX(Fuel_Properties!$B$3:$IV$14,MATCH("GCV_AvGas",Fuel_Properties!$B$3:$B$14,0),MATCH(YEAR(AD$9),Fuel_Properties!$B$3:$EI$3,0))/1000</f>
        <v>-0.17855749999999998</v>
      </c>
      <c r="AE58" s="53">
        <f>SUMPRODUCT(--(AE$9=Quarterly_kt!$B$9:FC$9),Quarterly_kt!$B58:FC58)*INDEX(Fuel_Properties!$B$3:$IV$14,MATCH("GCV_AvGas",Fuel_Properties!$B$3:$B$14,0),MATCH(YEAR(AE$9),Fuel_Properties!$B$3:$EI$3,0))/1000</f>
        <v>-0.1772804</v>
      </c>
      <c r="AF58" s="53">
        <f>SUMPRODUCT(--(AF$9=Quarterly_kt!$B$9:FC$9),Quarterly_kt!$B58:FC58)*INDEX(Fuel_Properties!$B$3:$IV$14,MATCH("GCV_AvGas",Fuel_Properties!$B$3:$B$14,0),MATCH(YEAR(AF$9),Fuel_Properties!$B$3:$EI$3,0))/1000</f>
        <v>-0.12681129999999999</v>
      </c>
      <c r="AG58" s="53">
        <f>SUMPRODUCT(--(AG$9=Quarterly_kt!$B$9:FC$9),Quarterly_kt!$B58:FC58)*INDEX(Fuel_Properties!$B$3:$IV$14,MATCH("GCV_AvGas",Fuel_Properties!$B$3:$B$14,0),MATCH(YEAR(AG$9),Fuel_Properties!$B$3:$EI$3,0))/1000</f>
        <v>-0.19090280000000001</v>
      </c>
      <c r="AH58" s="53">
        <f>SUMPRODUCT(--(AH$9=Quarterly_kt!$B$9:FC$9),Quarterly_kt!$B58:FC58)*INDEX(Fuel_Properties!$B$3:$IV$14,MATCH("GCV_AvGas",Fuel_Properties!$B$3:$B$14,0),MATCH(YEAR(AH$9),Fuel_Properties!$B$3:$EI$3,0))/1000</f>
        <v>-0.14147429999999997</v>
      </c>
      <c r="AI58" s="53">
        <f>SUMPRODUCT(--(AI$9=Quarterly_kt!$B$9:FC$9),Quarterly_kt!$B58:FC58)*INDEX(Fuel_Properties!$B$3:$IV$14,MATCH("GCV_AvGas",Fuel_Properties!$B$3:$B$14,0),MATCH(YEAR(AI$9),Fuel_Properties!$B$3:$EI$3,0))/1000</f>
        <v>2.1001199999999998E-2</v>
      </c>
      <c r="AJ58" s="53">
        <f>SUMPRODUCT(--(AJ$9=Quarterly_kt!$B$9:FC$9),Quarterly_kt!$B58:FC58)*INDEX(Fuel_Properties!$B$3:$IV$14,MATCH("GCV_AvGas",Fuel_Properties!$B$3:$B$14,0),MATCH(YEAR(AJ$9),Fuel_Properties!$B$3:$EI$3,0))/1000</f>
        <v>-0.15055589999999999</v>
      </c>
      <c r="AK58" s="53">
        <f>SUMPRODUCT(--(AK$9=Quarterly_kt!$B$9:FC$9),Quarterly_kt!$B58:FC58)*INDEX(Fuel_Properties!$B$3:$IV$14,MATCH("GCV_AvGas",Fuel_Properties!$B$3:$B$14,0),MATCH(YEAR(AK$9),Fuel_Properties!$B$3:$EI$3,0))/1000</f>
        <v>0.18475379999999997</v>
      </c>
      <c r="AL58" s="53">
        <f>SUMPRODUCT(--(AL$9=Quarterly_kt!$B$9:FC$9),Quarterly_kt!$B58:FC58)*INDEX(Fuel_Properties!$B$3:$IV$14,MATCH("GCV_AvGas",Fuel_Properties!$B$3:$B$14,0),MATCH(YEAR(AL$9),Fuel_Properties!$B$3:$EI$3,0))/1000</f>
        <v>1.6886099999999987E-2</v>
      </c>
      <c r="AM58" s="53">
        <f>SUMPRODUCT(--(AM$9=Quarterly_kt!$B$9:FC$9),Quarterly_kt!$B58:FC58)*INDEX(Fuel_Properties!$B$3:$IV$14,MATCH("GCV_AvGas",Fuel_Properties!$B$3:$B$14,0),MATCH(YEAR(AM$9),Fuel_Properties!$B$3:$EI$3,0))/1000</f>
        <v>-4.4745799999999995E-2</v>
      </c>
      <c r="AN58" s="53">
        <f>SUMPRODUCT(--(AN$9=Quarterly_kt!$B$9:FC$9),Quarterly_kt!$B58:FC58)*INDEX(Fuel_Properties!$B$3:$IV$14,MATCH("GCV_AvGas",Fuel_Properties!$B$3:$B$14,0),MATCH(YEAR(AN$9),Fuel_Properties!$B$3:$EI$3,0))/1000</f>
        <v>-2.2656699999999995E-2</v>
      </c>
      <c r="AO58" s="53">
        <f>SUMPRODUCT(--(AO$9=Quarterly_kt!$B$9:FC$9),Quarterly_kt!$B58:FC58)*INDEX(Fuel_Properties!$B$3:$IV$14,MATCH("GCV_AvGas",Fuel_Properties!$B$3:$B$14,0),MATCH(YEAR(AO$9),Fuel_Properties!$B$3:$EI$3,0))/1000</f>
        <v>-5.3117900000000003E-2</v>
      </c>
      <c r="AP58" s="53">
        <f>SUMPRODUCT(--(AP$9=Quarterly_kt!$B$9:FC$9),Quarterly_kt!$B58:FC58)*INDEX(Fuel_Properties!$B$3:$IV$14,MATCH("GCV_AvGas",Fuel_Properties!$B$3:$B$14,0),MATCH(YEAR(AP$9),Fuel_Properties!$B$3:$EI$3,0))/1000</f>
        <v>1.1730400000000011E-2</v>
      </c>
      <c r="AQ58" s="53">
        <f>SUMPRODUCT(--(AQ$9=Quarterly_kt!$B$9:FC$9),Quarterly_kt!$B58:FC58)*INDEX(Fuel_Properties!$B$3:$IV$14,MATCH("GCV_AvGas",Fuel_Properties!$B$3:$B$14,0),MATCH(YEAR(AQ$9),Fuel_Properties!$B$3:$EI$3,0))/1000</f>
        <v>-4.4367399999999994E-2</v>
      </c>
      <c r="AR58" s="53">
        <f>SUMPRODUCT(--(AR$9=Quarterly_kt!$B$9:FC$9),Quarterly_kt!$B58:FC58)*INDEX(Fuel_Properties!$B$3:$IV$14,MATCH("GCV_AvGas",Fuel_Properties!$B$3:$B$14,0),MATCH(YEAR(AR$9),Fuel_Properties!$B$3:$EI$3,0))/1000</f>
        <v>2.0764700000000007E-2</v>
      </c>
      <c r="AS58" s="53">
        <f>SUMPRODUCT(--(AS$9=Quarterly_kt!$B$9:FC$9),Quarterly_kt!$B58:FC58)*INDEX(Fuel_Properties!$B$3:$IV$14,MATCH("GCV_AvGas",Fuel_Properties!$B$3:$B$14,0),MATCH(YEAR(AS$9),Fuel_Properties!$B$3:$EI$3,0))/1000</f>
        <v>-5.7422199999999986E-2</v>
      </c>
      <c r="AT58" s="53">
        <f>SUMPRODUCT(--(AT$9=Quarterly_kt!$B$9:FC$9),Quarterly_kt!$B58:FC58)*INDEX(Fuel_Properties!$B$3:$IV$14,MATCH("GCV_AvGas",Fuel_Properties!$B$3:$B$14,0),MATCH(YEAR(AT$9),Fuel_Properties!$B$3:$EI$3,0))/1000</f>
        <v>4.4414700000000001E-2</v>
      </c>
      <c r="AU58" s="53">
        <f>SUMPRODUCT(--(AU$9=Quarterly_kt!$B$9:FC$9),Quarterly_kt!$B58:FC58)*INDEX(Fuel_Properties!$B$3:$IV$14,MATCH("GCV_AvGas",Fuel_Properties!$B$3:$B$14,0),MATCH(YEAR(AU$9),Fuel_Properties!$B$3:$EI$3,0))/1000</f>
        <v>-4.7631099999999989E-2</v>
      </c>
      <c r="AV58" s="53">
        <f>SUMPRODUCT(--(AV$9=Quarterly_kt!$B$9:FC$9),Quarterly_kt!$B58:FC58)*INDEX(Fuel_Properties!$B$3:$IV$14,MATCH("GCV_AvGas",Fuel_Properties!$B$3:$B$14,0),MATCH(YEAR(AV$9),Fuel_Properties!$B$3:$EI$3,0))/1000</f>
        <v>0.1056682</v>
      </c>
      <c r="AW58" s="53">
        <f>SUMPRODUCT(--(AW$9=Quarterly_kt!$B$9:FC$9),Quarterly_kt!$B58:FC58)*INDEX(Fuel_Properties!$B$3:$IV$14,MATCH("GCV_AvGas",Fuel_Properties!$B$3:$B$14,0),MATCH(YEAR(AW$9),Fuel_Properties!$B$3:$EI$3,0))/1000</f>
        <v>-7.4970499999999982E-2</v>
      </c>
      <c r="AX58" s="53">
        <f>SUMPRODUCT(--(AX$9=Quarterly_kt!$B$9:FC$9),Quarterly_kt!$B58:FC58)*INDEX(Fuel_Properties!$B$3:$IV$14,MATCH("GCV_AvGas",Fuel_Properties!$B$3:$B$14,0),MATCH(YEAR(AX$9),Fuel_Properties!$B$3:$EI$3,0))/1000</f>
        <v>6.9767499999999996E-2</v>
      </c>
      <c r="AY58" s="53">
        <f>SUMPRODUCT(--(AY$9=Quarterly_kt!$B$9:FC$9),Quarterly_kt!$B58:FC58)*INDEX(Fuel_Properties!$B$3:$IV$14,MATCH("GCV_AvGas",Fuel_Properties!$B$3:$B$14,0),MATCH(YEAR(AY$9),Fuel_Properties!$B$3:$EI$3,0))/1000</f>
        <v>-0.1187703</v>
      </c>
      <c r="AZ58" s="53">
        <f>SUMPRODUCT(--(AZ$9=Quarterly_kt!$B$9:FC$9),Quarterly_kt!$B58:FC58)*INDEX(Fuel_Properties!$B$3:$IV$14,MATCH("GCV_AvGas",Fuel_Properties!$B$3:$B$14,0),MATCH(YEAR(AZ$9),Fuel_Properties!$B$3:$EI$3,0))/1000</f>
        <v>8.3200699999999989E-2</v>
      </c>
      <c r="BA58" s="53">
        <f>SUMPRODUCT(--(BA$9=Quarterly_kt!$B$9:FC$9),Quarterly_kt!$B58:FC58)*INDEX(Fuel_Properties!$B$3:$IV$14,MATCH("GCV_AvGas",Fuel_Properties!$B$3:$B$14,0),MATCH(YEAR(BA$9),Fuel_Properties!$B$3:$EI$3,0))/1000</f>
        <v>-0.10183689999999999</v>
      </c>
      <c r="BB58" s="53">
        <f>SUMPRODUCT(--(BB$9=Quarterly_kt!$B$9:FC$9),Quarterly_kt!$B58:FC58)*INDEX(Fuel_Properties!$B$3:$IV$14,MATCH("GCV_AvGas",Fuel_Properties!$B$3:$B$14,0),MATCH(YEAR(BB$9),Fuel_Properties!$B$3:$EI$3,0))/1000</f>
        <v>3.8785999999999925E-3</v>
      </c>
      <c r="BC58" s="53">
        <f>SUMPRODUCT(--(BC$9=Quarterly_kt!$B$9:FC$9),Quarterly_kt!$B58:FC58)*INDEX(Fuel_Properties!$B$3:$IV$14,MATCH("GCV_AvGas",Fuel_Properties!$B$3:$B$14,0),MATCH(YEAR(BC$9),Fuel_Properties!$B$3:$EI$3,0))/1000</f>
        <v>-3.9732000000000049E-3</v>
      </c>
      <c r="BD58" s="53">
        <f>SUMPRODUCT(--(BD$9=Quarterly_kt!$B$9:FC$9),Quarterly_kt!$B58:FC58)*INDEX(Fuel_Properties!$B$3:$IV$14,MATCH("GCV_AvGas",Fuel_Properties!$B$3:$B$14,0),MATCH(YEAR(BD$9),Fuel_Properties!$B$3:$EI$3,0))/1000</f>
        <v>-1.17304E-2</v>
      </c>
      <c r="BE58" s="53">
        <f>SUMPRODUCT(--(BE$9=Quarterly_kt!$B$9:FC$9),Quarterly_kt!$B58:FC58)*INDEX(Fuel_Properties!$B$3:$IV$14,MATCH("GCV_AvGas",Fuel_Properties!$B$3:$B$14,0),MATCH(YEAR(BE$9),Fuel_Properties!$B$3:$EI$3,0))/1000</f>
        <v>5.8226300000000009E-2</v>
      </c>
      <c r="BF58" s="53">
        <f>SUMPRODUCT(--(BF$9=Quarterly_kt!$B$9:FC$9),Quarterly_kt!$B58:FC58)*INDEX(Fuel_Properties!$B$3:$IV$14,MATCH("GCV_AvGas",Fuel_Properties!$B$3:$B$14,0),MATCH(YEAR(BF$9),Fuel_Properties!$B$3:$EI$3,0))/1000</f>
        <v>-4.3184899999999998E-2</v>
      </c>
      <c r="BG58" s="53">
        <f>SUMPRODUCT(--(BG$9=Quarterly_kt!$B$9:FC$9),Quarterly_kt!$B58:FC58)*INDEX(Fuel_Properties!$B$3:$IV$14,MATCH("GCV_AvGas",Fuel_Properties!$B$3:$B$14,0),MATCH(YEAR(BG$9),Fuel_Properties!$B$3:$EI$3,0))/1000</f>
        <v>-2.3981099999999998E-2</v>
      </c>
      <c r="BH58" s="53">
        <f>SUMPRODUCT(--(BH$9=Quarterly_kt!$B$9:FC$9),Quarterly_kt!$B58:FC58)*INDEX(Fuel_Properties!$B$3:$IV$14,MATCH("GCV_AvGas",Fuel_Properties!$B$3:$B$14,0),MATCH(YEAR(BH$9),Fuel_Properties!$B$3:$EI$3,0))/1000</f>
        <v>-1.9203799999999993E-2</v>
      </c>
      <c r="BI58" s="53">
        <f>SUMPRODUCT(--(BI$9=Quarterly_kt!$B$9:FC$9),Quarterly_kt!$B58:FC58)*INDEX(Fuel_Properties!$B$3:$IV$14,MATCH("GCV_AvGas",Fuel_Properties!$B$3:$B$14,0),MATCH(YEAR(BI$9),Fuel_Properties!$B$3:$EI$3,0))/1000</f>
        <v>8.0173499999999995E-2</v>
      </c>
      <c r="BJ58" s="53">
        <f>SUMPRODUCT(--(BJ$9=Quarterly_kt!$B$9:FC$9),Quarterly_kt!$B58:FC58)*INDEX(Fuel_Properties!$B$3:$IV$14,MATCH("GCV_AvGas",Fuel_Properties!$B$3:$B$14,0),MATCH(YEAR(BJ$9),Fuel_Properties!$B$3:$EI$3,0))/1000</f>
        <v>-3.438709999999999E-2</v>
      </c>
      <c r="BK58" s="53">
        <f>SUMPRODUCT(--(BK$9=Quarterly_kt!$B$9:FC$9),Quarterly_kt!$B58:FC58)*INDEX(Fuel_Properties!$B$3:$IV$14,MATCH("GCV_AvGas",Fuel_Properties!$B$3:$B$14,0),MATCH(YEAR(BK$9),Fuel_Properties!$B$3:$EI$3,0))/1000</f>
        <v>9.9471899999999974E-2</v>
      </c>
      <c r="BL58" s="53">
        <f>SUMPRODUCT(--(BL$9=Quarterly_kt!$B$9:FC$9),Quarterly_kt!$B58:FC58)*INDEX(Fuel_Properties!$B$3:$IV$14,MATCH("GCV_AvGas",Fuel_Properties!$B$3:$B$14,0),MATCH(YEAR(BL$9),Fuel_Properties!$B$3:$EI$3,0))/1000</f>
        <v>-7.7477399999999988E-2</v>
      </c>
      <c r="BM58" s="53">
        <f>SUMPRODUCT(--(BM$9=Quarterly_kt!$B$9:FC$9),Quarterly_kt!$B58:FC58)*INDEX(Fuel_Properties!$B$3:$IV$14,MATCH("GCV_AvGas",Fuel_Properties!$B$3:$B$14,0),MATCH(YEAR(BM$9),Fuel_Properties!$B$3:$EI$3,0))/1000</f>
        <v>9.5025699999999991E-2</v>
      </c>
      <c r="BN58" s="53">
        <f>SUMPRODUCT(--(BN$9=Quarterly_kt!$B$9:FC$9),Quarterly_kt!$B58:FC58)*INDEX(Fuel_Properties!$B$3:$IV$14,MATCH("GCV_AvGas",Fuel_Properties!$B$3:$B$14,0),MATCH(YEAR(BN$9),Fuel_Properties!$B$3:$EI$3,0))/1000</f>
        <v>-9.7627199999999997E-2</v>
      </c>
      <c r="BO58" s="53">
        <f>SUMPRODUCT(--(BO$9=Quarterly_kt!$B$9:FC$9),Quarterly_kt!$B58:FC58)*INDEX(Fuel_Properties!$B$3:$IV$14,MATCH("GCV_AvGas",Fuel_Properties!$B$3:$B$14,0),MATCH(YEAR(BO$9),Fuel_Properties!$B$3:$EI$3,0))/1000</f>
        <v>8.5944100000000009E-2</v>
      </c>
      <c r="BP58" s="53">
        <f>SUMPRODUCT(--(BP$9=Quarterly_kt!$B$9:FC$9),Quarterly_kt!$B58:FC58)*INDEX(Fuel_Properties!$B$3:$IV$14,MATCH("GCV_AvGas",Fuel_Properties!$B$3:$B$14,0),MATCH(YEAR(BP$9),Fuel_Properties!$B$3:$EI$3,0))/1000</f>
        <v>3.5900700000000001E-2</v>
      </c>
      <c r="BQ58" s="53">
        <f>SUMPRODUCT(--(BQ$9=Quarterly_kt!$B$9:FC$9),Quarterly_kt!$B58:FC58)*INDEX(Fuel_Properties!$B$3:$IV$14,MATCH("GCV_AvGas",Fuel_Properties!$B$3:$B$14,0),MATCH(YEAR(BQ$9),Fuel_Properties!$B$3:$EI$3,0))/1000</f>
        <v>-7.8044999999999911E-3</v>
      </c>
      <c r="BR58" s="53">
        <f>SUMPRODUCT(--(BR$9=Quarterly_kt!$B$9:FC$9),Quarterly_kt!$B58:FC58)*INDEX(Fuel_Properties!$B$3:$IV$14,MATCH("GCV_AvGas",Fuel_Properties!$B$3:$B$14,0),MATCH(YEAR(BR$9),Fuel_Properties!$B$3:$EI$3,0))/1000</f>
        <v>4.4178199999999987E-2</v>
      </c>
      <c r="BS58" s="53">
        <f>SUMPRODUCT(--(BS$9=Quarterly_kt!$B$9:FC$9),Quarterly_kt!$B58:FC58)*INDEX(Fuel_Properties!$B$3:$IV$14,MATCH("GCV_AvGas",Fuel_Properties!$B$3:$B$14,0),MATCH(YEAR(BS$9),Fuel_Properties!$B$3:$EI$3,0))/1000</f>
        <v>-2.8096200000000002E-2</v>
      </c>
      <c r="BT58" s="53">
        <f>SUMPRODUCT(--(BT$9=Quarterly_kt!$B$9:FC$9),Quarterly_kt!$B58:FC58)*INDEX(Fuel_Properties!$B$3:$IV$14,MATCH("GCV_AvGas",Fuel_Properties!$B$3:$B$14,0),MATCH(YEAR(BT$9),Fuel_Properties!$B$3:$EI$3,0))/1000</f>
        <v>-4.3043000000000005E-2</v>
      </c>
      <c r="BU58" s="53">
        <f>SUMPRODUCT(--(BU$9=Quarterly_kt!$B$9:FC$9),Quarterly_kt!$B58:FC58)*INDEX(Fuel_Properties!$B$3:$IV$14,MATCH("GCV_AvGas",Fuel_Properties!$B$3:$B$14,0),MATCH(YEAR(BU$9),Fuel_Properties!$B$3:$EI$3,0))/1000</f>
        <v>1.7642899999999996E-2</v>
      </c>
      <c r="BV58" s="53">
        <f>SUMPRODUCT(--(BV$9=Quarterly_kt!$B$9:FC$9),Quarterly_kt!$B58:FC58)*INDEX(Fuel_Properties!$B$3:$IV$14,MATCH("GCV_AvGas",Fuel_Properties!$B$3:$B$14,0),MATCH(YEAR(BV$9),Fuel_Properties!$B$3:$EI$3,0))/1000</f>
        <v>-3.3110000000000027E-3</v>
      </c>
      <c r="BW58" s="53">
        <f>SUMPRODUCT(--(BW$9=Quarterly_kt!$B$9:FC$9),Quarterly_kt!$B58:FC58)*INDEX(Fuel_Properties!$B$3:$IV$14,MATCH("GCV_AvGas",Fuel_Properties!$B$3:$B$14,0),MATCH(YEAR(BW$9),Fuel_Properties!$B$3:$EI$3,0))/1000</f>
        <v>-4.7441899999999988E-2</v>
      </c>
      <c r="BX58" s="53">
        <f>SUMPRODUCT(--(BX$9=Quarterly_kt!$B$9:FC$9),Quarterly_kt!$B58:FC58)*INDEX(Fuel_Properties!$B$3:$IV$14,MATCH("GCV_AvGas",Fuel_Properties!$B$3:$B$14,0),MATCH(YEAR(BX$9),Fuel_Properties!$B$3:$EI$3,0))/1000</f>
        <v>-1.891999999999949E-4</v>
      </c>
      <c r="BY58" s="53">
        <f>SUMPRODUCT(--(BY$9=Quarterly_kt!$B$9:FC$9),Quarterly_kt!$B58:FC58)*INDEX(Fuel_Properties!$B$3:$IV$14,MATCH("GCV_AvGas",Fuel_Properties!$B$3:$B$14,0),MATCH(YEAR(BY$9),Fuel_Properties!$B$3:$EI$3,0))/1000</f>
        <v>-2.5494699999999985E-2</v>
      </c>
      <c r="BZ58" s="53">
        <f>SUMPRODUCT(--(BZ$9=Quarterly_kt!$B$9:FC$9),Quarterly_kt!$B58:FC58)*INDEX(Fuel_Properties!$B$3:$IV$14,MATCH("GCV_AvGas",Fuel_Properties!$B$3:$B$14,0),MATCH(YEAR(BZ$9),Fuel_Properties!$B$3:$EI$3,0))/1000</f>
        <v>-1.4521100000000016E-2</v>
      </c>
      <c r="CA58" s="53">
        <f>SUMPRODUCT(--(CA$9=Quarterly_kt!$B$9:FC$9),Quarterly_kt!$B58:FC58)*INDEX(Fuel_Properties!$B$3:$IV$14,MATCH("GCV_AvGas",Fuel_Properties!$B$3:$B$14,0),MATCH(YEAR(CA$9),Fuel_Properties!$B$3:$EI$3,0))/1000</f>
        <v>2.1805300000000014E-2</v>
      </c>
      <c r="CB58" s="53">
        <f>SUMPRODUCT(--(CB$9=Quarterly_kt!$B$9:FC$9),Quarterly_kt!$B58:FC58)*INDEX(Fuel_Properties!$B$3:$IV$14,MATCH("GCV_AvGas",Fuel_Properties!$B$3:$B$14,0),MATCH(YEAR(CB$9),Fuel_Properties!$B$3:$EI$3,0))/1000</f>
        <v>9.7769100000000012E-2</v>
      </c>
      <c r="CC58" s="53">
        <f>SUMPRODUCT(--(CC$9=Quarterly_kt!$B$9:FC$9),Quarterly_kt!$B58:FC58)*INDEX(Fuel_Properties!$B$3:$IV$14,MATCH("GCV_AvGas",Fuel_Properties!$B$3:$B$14,0),MATCH(YEAR(CC$9),Fuel_Properties!$B$3:$EI$3,0))/1000</f>
        <v>-9.2660699999999985E-2</v>
      </c>
      <c r="CD58" s="53">
        <f>SUMPRODUCT(--(CD$9=Quarterly_kt!$B$9:FC$9),Quarterly_kt!$B58:FC58)*INDEX(Fuel_Properties!$B$3:$IV$14,MATCH("GCV_AvGas",Fuel_Properties!$B$3:$B$14,0),MATCH(YEAR(CD$9),Fuel_Properties!$B$3:$EI$3,0))/1000</f>
        <v>5.6901899999999998E-2</v>
      </c>
      <c r="CE58" s="53">
        <f>SUMPRODUCT(--(CE$9=Quarterly_kt!$B$9:FC$9),Quarterly_kt!$B58:FC58)*INDEX(Fuel_Properties!$B$3:$IV$14,MATCH("GCV_AvGas",Fuel_Properties!$B$3:$B$14,0),MATCH(YEAR(CE$9),Fuel_Properties!$B$3:$EI$3,0))/1000</f>
        <v>1.8257800000000005E-2</v>
      </c>
      <c r="CF58" s="53">
        <f>SUMPRODUCT(--(CF$9=Quarterly_kt!$B$9:FC$9),Quarterly_kt!$B58:FC58)*INDEX(Fuel_Properties!$B$3:$IV$14,MATCH("GCV_AvGas",Fuel_Properties!$B$3:$B$14,0),MATCH(YEAR(CF$9),Fuel_Properties!$B$3:$EI$3,0))/1000</f>
        <v>-5.3969299999999998E-2</v>
      </c>
      <c r="CG58" s="53">
        <f>SUMPRODUCT(--(CG$9=Quarterly_kt!$B$9:FC$9),Quarterly_kt!$B58:FC58)*INDEX(Fuel_Properties!$B$3:$IV$14,MATCH("GCV_AvGas",Fuel_Properties!$B$3:$B$14,0),MATCH(YEAR(CG$9),Fuel_Properties!$B$3:$EI$3,0))/1000</f>
        <v>2.0764700000000007E-2</v>
      </c>
      <c r="CH58" s="53">
        <f>SUMPRODUCT(--(CH$9=Quarterly_kt!$B$9:FC$9),Quarterly_kt!$B58:FC58)*INDEX(Fuel_Properties!$B$3:$IV$14,MATCH("GCV_AvGas",Fuel_Properties!$B$3:$B$14,0),MATCH(YEAR(CH$9),Fuel_Properties!$B$3:$EI$3,0))/1000</f>
        <v>-8.5234599999999994E-2</v>
      </c>
      <c r="CI58" s="53">
        <f>SUMPRODUCT(--(CI$9=Quarterly_kt!$B$9:FC$9),Quarterly_kt!$B58:FC58)*INDEX(Fuel_Properties!$B$3:$IV$14,MATCH("GCV_AvGas",Fuel_Properties!$B$3:$B$14,0),MATCH(YEAR(CI$9),Fuel_Properties!$B$3:$EI$3,0))/1000</f>
        <v>-5.6949200000000005E-2</v>
      </c>
      <c r="CJ58" s="53">
        <f>SUMPRODUCT(--(CJ$9=Quarterly_kt!$B$9:FC$9),Quarterly_kt!$B58:FC58)*INDEX(Fuel_Properties!$B$3:$IV$14,MATCH("GCV_AvGas",Fuel_Properties!$B$3:$B$14,0),MATCH(YEAR(CJ$9),Fuel_Properties!$B$3:$EI$3,0))/1000</f>
        <v>5.1509699999999999E-2</v>
      </c>
      <c r="CK58" s="53">
        <f>SUMPRODUCT(--(CK$9=Quarterly_kt!$B$9:FC$9),Quarterly_kt!$B58:FC58)*INDEX(Fuel_Properties!$B$3:$IV$14,MATCH("GCV_AvGas",Fuel_Properties!$B$3:$B$14,0),MATCH(YEAR(CK$9),Fuel_Properties!$B$3:$EI$3,0))/1000</f>
        <v>-1.4662999999999992E-2</v>
      </c>
      <c r="CL58" s="53">
        <f>SUMPRODUCT(--(CL$9=Quarterly_kt!$B$9:FC$9),Quarterly_kt!$B58:FC58)*INDEX(Fuel_Properties!$B$3:$IV$14,MATCH("GCV_AvGas",Fuel_Properties!$B$3:$B$14,0),MATCH(YEAR(CL$9),Fuel_Properties!$B$3:$EI$3,0))/1000</f>
        <v>-3.4056000000000056E-3</v>
      </c>
      <c r="CM58" s="53">
        <f>SUMPRODUCT(--(CM$9=Quarterly_kt!$B$9:FC$9),Quarterly_kt!$B58:FC58)*INDEX(Fuel_Properties!$B$3:$IV$14,MATCH("GCV_AvGas",Fuel_Properties!$B$3:$B$14,0),MATCH(YEAR(CM$9),Fuel_Properties!$B$3:$EI$3,0))/1000</f>
        <v>1.4237300000000007E-2</v>
      </c>
      <c r="CN58" s="53">
        <f>SUMPRODUCT(--(CN$9=Quarterly_kt!$B$9:FC$9),Quarterly_kt!$B58:FC58)*INDEX(Fuel_Properties!$B$3:$IV$14,MATCH("GCV_AvGas",Fuel_Properties!$B$3:$B$14,0),MATCH(YEAR(CN$9),Fuel_Properties!$B$3:$EI$3,0))/1000</f>
        <v>-1.4284600000000007E-2</v>
      </c>
      <c r="CO58" s="53">
        <f>SUMPRODUCT(--(CO$9=Quarterly_kt!$B$9:FC$9),Quarterly_kt!$B58:FC58)*INDEX(Fuel_Properties!$B$3:$IV$14,MATCH("GCV_AvGas",Fuel_Properties!$B$3:$B$14,0),MATCH(YEAR(CO$9),Fuel_Properties!$B$3:$EI$3,0))/1000</f>
        <v>-3.7840000000000557E-4</v>
      </c>
      <c r="CP58" s="53">
        <f>SUMPRODUCT(--(CP$9=Quarterly_kt!$B$9:FC$9),Quarterly_kt!$B58:FC58)*INDEX(Fuel_Properties!$B$3:$IV$14,MATCH("GCV_AvGas",Fuel_Properties!$B$3:$B$14,0),MATCH(YEAR(CP$9),Fuel_Properties!$B$3:$EI$3,0))/1000</f>
        <v>-1.5703600000000005E-2</v>
      </c>
      <c r="CQ58" s="53">
        <f>SUMPRODUCT(--(CQ$9=Quarterly_kt!$B$9:FC$9),Quarterly_kt!$B58:FC58)*INDEX(Fuel_Properties!$B$3:$IV$14,MATCH("GCV_AvGas",Fuel_Properties!$B$3:$B$14,0),MATCH(YEAR(CQ$9),Fuel_Properties!$B$3:$EI$3,0))/1000</f>
        <v>3.57115E-2</v>
      </c>
      <c r="CR58" s="53">
        <f>SUMPRODUCT(--(CR$9=Quarterly_kt!$B$9:FC$9),Quarterly_kt!$B58:FC58)*INDEX(Fuel_Properties!$B$3:$IV$14,MATCH("GCV_AvGas",Fuel_Properties!$B$3:$B$14,0),MATCH(YEAR(CR$9),Fuel_Properties!$B$3:$EI$3,0))/1000</f>
        <v>-5.3023300000000002E-2</v>
      </c>
      <c r="CS58" s="53">
        <f>SUMPRODUCT(--(CS$9=Quarterly_kt!$B$9:FC$9),Quarterly_kt!$B58:FC58)*INDEX(Fuel_Properties!$B$3:$IV$14,MATCH("GCV_AvGas",Fuel_Properties!$B$3:$B$14,0),MATCH(YEAR(CS$9),Fuel_Properties!$B$3:$EI$3,0))/1000</f>
        <v>0.15424529999999997</v>
      </c>
      <c r="CT58" s="53">
        <f>SUMPRODUCT(--(CT$9=Quarterly_kt!$B$9:FC$9),Quarterly_kt!$B58:FC58)*INDEX(Fuel_Properties!$B$3:$IV$14,MATCH("GCV_AvGas",Fuel_Properties!$B$3:$B$14,0),MATCH(YEAR(CT$9),Fuel_Properties!$B$3:$EI$3,0))/1000</f>
        <v>-0.2096336</v>
      </c>
      <c r="CU58" s="53">
        <f>SUMPRODUCT(--(CU$9=Quarterly_kt!$B$9:FC$9),Quarterly_kt!$B58:FC58)*INDEX(Fuel_Properties!$B$3:$IV$14,MATCH("GCV_AvGas",Fuel_Properties!$B$3:$B$14,0),MATCH(YEAR(CU$9),Fuel_Properties!$B$3:$EI$3,0))/1000</f>
        <v>0.16034700000000002</v>
      </c>
      <c r="CV58" s="53">
        <f>SUMPRODUCT(--(CV$9=Quarterly_kt!$B$9:FC$9),Quarterly_kt!$B58:FC58)*INDEX(Fuel_Properties!$B$3:$IV$14,MATCH("GCV_AvGas",Fuel_Properties!$B$3:$B$14,0),MATCH(YEAR(CV$9),Fuel_Properties!$B$3:$EI$3,0))/1000</f>
        <v>4.2569999999999978E-3</v>
      </c>
      <c r="CW58" s="53">
        <f>SUMPRODUCT(--(CW$9=Quarterly_kt!$B$9:FC$9),Quarterly_kt!$B58:FC58)*INDEX(Fuel_Properties!$B$3:$IV$14,MATCH("GCV_AvGas",Fuel_Properties!$B$3:$B$14,0),MATCH(YEAR(CW$9),Fuel_Properties!$B$3:$EI$3,0))/1000</f>
        <v>-7.70989999999999E-3</v>
      </c>
      <c r="CX58" s="53">
        <f>SUMPRODUCT(--(CX$9=Quarterly_kt!$B$9:FC$9),Quarterly_kt!$B58:FC58)*INDEX(Fuel_Properties!$B$3:$IV$14,MATCH("GCV_AvGas",Fuel_Properties!$B$3:$B$14,0),MATCH(YEAR(CX$9),Fuel_Properties!$B$3:$EI$3,0))/1000</f>
        <v>-6.1962999999999949E-3</v>
      </c>
      <c r="CY58" s="53">
        <f>SUMPRODUCT(--(CY$9=Quarterly_kt!$B$9:FC$9),Quarterly_kt!$B58:FC58)*INDEX(Fuel_Properties!$B$3:$IV$14,MATCH("GCV_AvGas",Fuel_Properties!$B$3:$B$14,0),MATCH(YEAR(CY$9),Fuel_Properties!$B$3:$EI$3,0))/1000</f>
        <v>-4.5786399999999991E-2</v>
      </c>
      <c r="CZ58" s="53">
        <f>SUMPRODUCT(--(CZ$9=Quarterly_kt!$B$9:FC$9),Quarterly_kt!$B58:FC58)*INDEX(Fuel_Properties!$B$3:$IV$14,MATCH("GCV_AvGas",Fuel_Properties!$B$3:$B$14,0),MATCH(YEAR(CZ$9),Fuel_Properties!$B$3:$EI$3,0))/1000</f>
        <v>1.1446599999999998E-2</v>
      </c>
      <c r="DA58" s="53">
        <f>SUMPRODUCT(--(DA$9=Quarterly_kt!$B$9:FC$9),Quarterly_kt!$B58:FC58)*INDEX(Fuel_Properties!$B$3:$IV$14,MATCH("GCV_AvGas",Fuel_Properties!$B$3:$B$14,0),MATCH(YEAR(DA$9),Fuel_Properties!$B$3:$EI$3,0))/1000</f>
        <v>0.124872</v>
      </c>
      <c r="DB58" s="53">
        <f>SUMPRODUCT(--(DB$9=Quarterly_kt!$B$9:FC$9),Quarterly_kt!$B58:FC58)*INDEX(Fuel_Properties!$B$3:$IV$14,MATCH("GCV_AvGas",Fuel_Properties!$B$3:$B$14,0),MATCH(YEAR(DB$9),Fuel_Properties!$B$3:$EI$3,0))/1000</f>
        <v>-0.20471439999999996</v>
      </c>
      <c r="DC58" s="53">
        <f>SUMPRODUCT(--(DC$9=Quarterly_kt!$B$9:FC$9),Quarterly_kt!$B58:FC58)*INDEX(Fuel_Properties!$B$3:$IV$14,MATCH("GCV_AvGas",Fuel_Properties!$B$3:$B$14,0),MATCH(YEAR(DC$9),Fuel_Properties!$B$3:$EI$3,0))/1000</f>
        <v>0.1328184</v>
      </c>
      <c r="DD58" s="53">
        <f>SUMPRODUCT(--(DD$9=Quarterly_kt!$B$9:FC$9),Quarterly_kt!$B58:FC58)*INDEX(Fuel_Properties!$B$3:$IV$14,MATCH("GCV_AvGas",Fuel_Properties!$B$3:$B$14,0),MATCH(YEAR(DD$9),Fuel_Properties!$B$3:$EI$3,0))/1000</f>
        <v>1.182500000000001E-3</v>
      </c>
      <c r="DE58" s="53">
        <f>SUMPRODUCT(--(DE$9=Quarterly_kt!$B$9:FC$9),Quarterly_kt!$B58:FC58)*INDEX(Fuel_Properties!$B$3:$IV$14,MATCH("GCV_AvGas",Fuel_Properties!$B$3:$B$14,0),MATCH(YEAR(DE$9),Fuel_Properties!$B$3:$EI$3,0))/1000</f>
        <v>-9.0106500000000006E-2</v>
      </c>
      <c r="DF58" s="53">
        <f>SUMPRODUCT(--(DF$9=Quarterly_kt!$B$9:FC$9),Quarterly_kt!$B58:FC58)*INDEX(Fuel_Properties!$B$3:$IV$14,MATCH("GCV_AvGas",Fuel_Properties!$B$3:$B$14,0),MATCH(YEAR(DF$9),Fuel_Properties!$B$3:$EI$3,0))/1000</f>
        <v>-1.3906200000000011E-2</v>
      </c>
      <c r="DG58" s="53">
        <f>SUMPRODUCT(--(DG$9=Quarterly_kt!$B$9:FC$9),Quarterly_kt!$B58:FC58)*INDEX(Fuel_Properties!$B$3:$IV$14,MATCH("GCV_AvGas",Fuel_Properties!$B$3:$B$14,0),MATCH(YEAR(DG$9),Fuel_Properties!$B$3:$EI$3,0))/1000</f>
        <v>1.7690199999999996E-2</v>
      </c>
      <c r="DH58" s="53">
        <f>SUMPRODUCT(--(DH$9=Quarterly_kt!$B$9:FC$9),Quarterly_kt!$B58:FC58)*INDEX(Fuel_Properties!$B$3:$IV$14,MATCH("GCV_AvGas",Fuel_Properties!$B$3:$B$14,0),MATCH(YEAR(DH$9),Fuel_Properties!$B$3:$EI$3,0))/1000</f>
        <v>-4.66378E-2</v>
      </c>
      <c r="DI58" s="53">
        <f>SUMPRODUCT(--(DI$9=Quarterly_kt!$B$9:FC$9),Quarterly_kt!$B58:FC58)*INDEX(Fuel_Properties!$B$3:$IV$14,MATCH("GCV_AvGas",Fuel_Properties!$B$3:$B$14,0),MATCH(YEAR(DI$9),Fuel_Properties!$B$3:$EI$3,0))/1000</f>
        <v>0.14535289999999998</v>
      </c>
      <c r="DJ58" s="53">
        <f>SUMPRODUCT(--(DJ$9=Quarterly_kt!$B$9:FC$9),Quarterly_kt!$B58:FC58)*INDEX(Fuel_Properties!$B$3:$IV$14,MATCH("GCV_AvGas",Fuel_Properties!$B$3:$B$14,0),MATCH(YEAR(DJ$9),Fuel_Properties!$B$3:$EI$3,0))/1000</f>
        <v>-3.5333099999999992E-2</v>
      </c>
      <c r="DK58" s="53">
        <f>SUMPRODUCT(--(DK$9=Quarterly_kt!$B$9:FC$9),Quarterly_kt!$B58:FC58)*INDEX(Fuel_Properties!$B$3:$IV$14,MATCH("GCV_AvGas",Fuel_Properties!$B$3:$B$14,0),MATCH(YEAR(DK$9),Fuel_Properties!$B$3:$EI$3,0))/1000</f>
        <v>0.11768239999999999</v>
      </c>
      <c r="DL58" s="53">
        <f>SUMPRODUCT(--(DL$9=Quarterly_kt!$B$9:FC$9),Quarterly_kt!$B58:FC58)*INDEX(Fuel_Properties!$B$3:$IV$14,MATCH("GCV_AvGas",Fuel_Properties!$B$3:$B$14,0),MATCH(YEAR(DL$9),Fuel_Properties!$B$3:$EI$3,0))/1000</f>
        <v>-0.14454880000000001</v>
      </c>
      <c r="DM58" s="53">
        <f>SUMPRODUCT(--(DM$9=Quarterly_kt!$B$9:FC$9),Quarterly_kt!$B58:FC58)*INDEX(Fuel_Properties!$B$3:$IV$14,MATCH("GCV_AvGas",Fuel_Properties!$B$3:$B$14,0),MATCH(YEAR(DM$9),Fuel_Properties!$B$3:$EI$3,0))/1000</f>
        <v>7.4355600000000008E-2</v>
      </c>
      <c r="DN58" s="53">
        <f>SUMPRODUCT(--(DN$9=Quarterly_kt!$B$9:FC$9),Quarterly_kt!$B58:FC58)*INDEX(Fuel_Properties!$B$3:$IV$14,MATCH("GCV_AvGas",Fuel_Properties!$B$3:$B$14,0),MATCH(YEAR(DN$9),Fuel_Properties!$B$3:$EI$3,0))/1000</f>
        <v>-6.6220000000000003E-3</v>
      </c>
      <c r="DO58" s="53">
        <f>SUMPRODUCT(--(DO$9=Quarterly_kt!$B$9:FC$9),Quarterly_kt!$B58:FC58)*INDEX(Fuel_Properties!$B$3:$IV$14,MATCH("GCV_AvGas",Fuel_Properties!$B$3:$B$14,0),MATCH(YEAR(DO$9),Fuel_Properties!$B$3:$EI$3,0))/1000</f>
        <v>-7.1801399999999987E-2</v>
      </c>
      <c r="DP58" s="53">
        <f>SUMPRODUCT(--(DP$9=Quarterly_kt!$B$9:FC$9),Quarterly_kt!$B58:FC58)*INDEX(Fuel_Properties!$B$3:$IV$14,MATCH("GCV_AvGas",Fuel_Properties!$B$3:$B$14,0),MATCH(YEAR(DP$9),Fuel_Properties!$B$3:$EI$3,0))/1000</f>
        <v>-5.6570800000000004E-2</v>
      </c>
      <c r="DQ58" s="53">
        <f>SUMPRODUCT(--(DQ$9=Quarterly_kt!$B$9:FC$9),Quarterly_kt!$B58:FC58)*INDEX(Fuel_Properties!$B$3:$IV$14,MATCH("GCV_AvGas",Fuel_Properties!$B$3:$B$14,0),MATCH(YEAR(DQ$9),Fuel_Properties!$B$3:$EI$3,0))/1000</f>
        <v>-6.574699999999995E-3</v>
      </c>
      <c r="DR58" s="53">
        <f>SUMPRODUCT(--(DR$9=Quarterly_kt!$B$9:FC$9),Quarterly_kt!$B58:FC58)*INDEX(Fuel_Properties!$B$3:$IV$14,MATCH("GCV_AvGas",Fuel_Properties!$B$3:$B$14,0),MATCH(YEAR(DR$9),Fuel_Properties!$B$3:$EI$3,0))/1000</f>
        <v>-7.946400000000001E-3</v>
      </c>
      <c r="DS58" s="53">
        <f>SUMPRODUCT(--(DS$9=Quarterly_kt!$B$9:FC$9),Quarterly_kt!$B58:FC58)*INDEX(Fuel_Properties!$B$3:$IV$14,MATCH("GCV_AvGas",Fuel_Properties!$B$3:$B$14,0),MATCH(YEAR(DS$9),Fuel_Properties!$B$3:$EI$3,0))/1000</f>
        <v>8.4667000000000006E-2</v>
      </c>
      <c r="DT58" s="53">
        <f>SUMPRODUCT(--(DT$9=Quarterly_kt!$B$9:FC$9),Quarterly_kt!$B58:FC58)*INDEX(Fuel_Properties!$B$3:$IV$14,MATCH("GCV_AvGas",Fuel_Properties!$B$3:$B$14,0),MATCH(YEAR(DT$9),Fuel_Properties!$B$3:$EI$3,0))/1000</f>
        <v>-7.5680000000002165E-4</v>
      </c>
      <c r="DU58" s="53">
        <f>SUMPRODUCT(--(DU$9=Quarterly_kt!$B$9:FC$9),Quarterly_kt!$B58:FC58)*INDEX(Fuel_Properties!$B$3:$IV$14,MATCH("GCV_AvGas",Fuel_Properties!$B$3:$B$14,0),MATCH(YEAR(DU$9),Fuel_Properties!$B$3:$EI$3,0))/1000</f>
        <v>-1.2534500000000006E-2</v>
      </c>
      <c r="DV58" s="53">
        <f>SUMPRODUCT(--(DV$9=Quarterly_kt!$B$9:FC$9),Quarterly_kt!$B58:FC58)*INDEX(Fuel_Properties!$B$3:$IV$14,MATCH("GCV_AvGas",Fuel_Properties!$B$3:$B$14,0),MATCH(YEAR(DV$9),Fuel_Properties!$B$3:$EI$3,0))/1000</f>
        <v>0.12113529999999999</v>
      </c>
      <c r="DW58" s="53">
        <f>SUMPRODUCT(--(DW$9=Quarterly_kt!$B$9:FC$9),Quarterly_kt!$B58:FC58)*INDEX(Fuel_Properties!$B$3:$IV$14,MATCH("GCV_AvGas",Fuel_Properties!$B$3:$B$14,0),MATCH(YEAR(DW$9),Fuel_Properties!$B$3:$EI$3,0))/1000</f>
        <v>9.8383999999999999E-2</v>
      </c>
      <c r="DX58" s="53">
        <f>SUMPRODUCT(--(DX$9=Quarterly_kt!$B$9:FC$9),Quarterly_kt!$B58:FC58)*INDEX(Fuel_Properties!$B$3:$IV$14,MATCH("GCV_AvGas",Fuel_Properties!$B$3:$B$14,0),MATCH(YEAR(DX$9),Fuel_Properties!$B$3:$EI$3,0))/1000</f>
        <v>-0.1306426</v>
      </c>
      <c r="DY58" s="53">
        <f>SUMPRODUCT(--(DY$9=Quarterly_kt!$B$9:FC$9),Quarterly_kt!$B58:FC58)*INDEX(Fuel_Properties!$B$3:$IV$14,MATCH("GCV_AvGas",Fuel_Properties!$B$3:$B$14,0),MATCH(YEAR(DY$9),Fuel_Properties!$B$3:$EI$3,0))/1000</f>
        <v>8.911319999999999E-2</v>
      </c>
      <c r="DZ58" s="53">
        <f>SUMPRODUCT(--(DZ$9=Quarterly_kt!$B$9:FC$9),Quarterly_kt!$B58:FC58)*INDEX(Fuel_Properties!$B$3:$IV$14,MATCH("GCV_AvGas",Fuel_Properties!$B$3:$B$14,0),MATCH(YEAR(DZ$9),Fuel_Properties!$B$3:$EI$3,0))/1000</f>
        <v>-4.7252699999999995E-2</v>
      </c>
      <c r="EA58" s="53">
        <f>SUMPRODUCT(--(EA$9=Quarterly_kt!$B$9:FC$9),Quarterly_kt!$B58:FC58)*INDEX(Fuel_Properties!$B$3:$IV$14,MATCH("GCV_AvGas",Fuel_Properties!$B$3:$B$14,0),MATCH(YEAR(EA$9),Fuel_Properties!$B$3:$EI$3,0))/1000</f>
        <v>5.8699300000000003E-2</v>
      </c>
      <c r="EB58" s="53">
        <f>SUMPRODUCT(--(EB$9=Quarterly_kt!$B$9:FC$9),Quarterly_kt!$B58:FC58)*INDEX(Fuel_Properties!$B$3:$IV$14,MATCH("GCV_AvGas",Fuel_Properties!$B$3:$B$14,0),MATCH(YEAR(EB$9),Fuel_Properties!$B$3:$EI$3,0))/1000</f>
        <v>6.1490000000000058E-4</v>
      </c>
      <c r="EC58" s="53">
        <f>SUMPRODUCT(--(EC$9=Quarterly_kt!$B$9:FC$9),Quarterly_kt!$B58:FC58)*INDEX(Fuel_Properties!$B$3:$IV$14,MATCH("GCV_AvGas",Fuel_Properties!$B$3:$B$14,0),MATCH(YEAR(EC$9),Fuel_Properties!$B$3:$EI$3,0))/1000</f>
        <v>3.8738700000000001E-2</v>
      </c>
      <c r="ED58" s="53">
        <f>SUMPRODUCT(--(ED$9=Quarterly_kt!$B$9:FC$9),Quarterly_kt!$B58:FC58)*INDEX(Fuel_Properties!$B$3:$IV$14,MATCH("GCV_AvGas",Fuel_Properties!$B$3:$B$14,0),MATCH(YEAR(ED$9),Fuel_Properties!$B$3:$EI$3,0))/1000</f>
        <v>-4.0063099999999997E-2</v>
      </c>
      <c r="EE58" s="53">
        <f>SUMPRODUCT(--(EE$9=Quarterly_kt!$B$9:FC$9),Quarterly_kt!$B58:FC58)*INDEX(Fuel_Properties!$B$3:$IV$14,MATCH("GCV_AvGas",Fuel_Properties!$B$3:$B$14,0),MATCH(YEAR(EE$9),Fuel_Properties!$B$3:$EI$3,0))/1000</f>
        <v>3.8313E-2</v>
      </c>
      <c r="EF58" s="53">
        <f>SUMPRODUCT(--(EF$9=Quarterly_kt!$B$9:FC$9),Quarterly_kt!$B58:FC58)*INDEX(Fuel_Properties!$B$3:$IV$14,MATCH("GCV_AvGas",Fuel_Properties!$B$3:$B$14,0),MATCH(YEAR(EF$9),Fuel_Properties!$B$3:$EI$3,0))/1000</f>
        <v>4.66378E-2</v>
      </c>
      <c r="EG58" s="53">
        <f>SUMPRODUCT(--(EG$9=Quarterly_kt!$B$9:FC$9),Quarterly_kt!$B58:FC58)*INDEX(Fuel_Properties!$B$3:$IV$14,MATCH("GCV_AvGas",Fuel_Properties!$B$3:$B$14,0),MATCH(YEAR(EG$9),Fuel_Properties!$B$3:$EI$3,0))/1000</f>
        <v>-0.10713449999999998</v>
      </c>
      <c r="EH58" s="53">
        <f>SUMPRODUCT(--(EH$9=Quarterly_kt!$B$9:FC$9),Quarterly_kt!$B58:FC58)*INDEX(Fuel_Properties!$B$3:$IV$14,MATCH("GCV_AvGas",Fuel_Properties!$B$3:$B$14,0),MATCH(YEAR(EH$9),Fuel_Properties!$B$3:$EI$3,0))/1000</f>
        <v>3.0650399999999998E-2</v>
      </c>
      <c r="EI58" s="53">
        <f>SUMPRODUCT(--(EI$9=Quarterly_kt!$B$9:FC$9),Quarterly_kt!$B58:FC58)*INDEX(Fuel_Properties!$B$3:$IV$14,MATCH("GCV_AvGas",Fuel_Properties!$B$3:$B$14,0),MATCH(YEAR(EI$9),Fuel_Properties!$B$3:$EI$3,0))/1000</f>
        <v>1.6058349999999992E-2</v>
      </c>
      <c r="EJ58" s="53">
        <f>SUMPRODUCT(--(EJ$9=Quarterly_kt!$B$9:FC$9),Quarterly_kt!$B58:FC58)*INDEX(Fuel_Properties!$B$3:$IV$14,MATCH("GCV_AvGas",Fuel_Properties!$B$3:$B$14,0),MATCH(YEAR(EJ$9),Fuel_Properties!$B$3:$EI$3,0))/1000</f>
        <v>4.66378E-2</v>
      </c>
      <c r="EK58" s="53">
        <f>SUMPRODUCT(--(EK$9=Quarterly_kt!$B$9:FC$9),Quarterly_kt!$B58:FC58)*INDEX(Fuel_Properties!$B$3:$IV$14,MATCH("GCV_AvGas",Fuel_Properties!$B$3:$B$14,0),MATCH(YEAR(EK$9),Fuel_Properties!$B$3:$EI$3,0))/1000</f>
        <v>-0.1440758</v>
      </c>
      <c r="EL58" s="53">
        <f>SUMPRODUCT(--(EL$9=Quarterly_kt!$B$9:FC$9),Quarterly_kt!$B58:FC58)*INDEX(Fuel_Properties!$B$3:$IV$14,MATCH("GCV_AvGas",Fuel_Properties!$B$3:$B$14,0),MATCH(YEAR(EL$9),Fuel_Properties!$B$3:$EI$3,0))/1000</f>
        <v>3.01301E-2</v>
      </c>
      <c r="EM58" s="53">
        <f>SUMPRODUCT(--(EM$9=Quarterly_kt!$B$9:FC$9),Quarterly_kt!$B58:FC58)*INDEX(Fuel_Properties!$B$3:$IV$14,MATCH("GCV_AvGas",Fuel_Properties!$B$3:$B$14,0),MATCH(YEAR(EM$9),Fuel_Properties!$B$3:$EI$3,0))/1000</f>
        <v>-0.11496444280395507</v>
      </c>
      <c r="EN58" s="53">
        <f>SUMPRODUCT(--(EN$9=Quarterly_kt!$B$9:FC$9),Quarterly_kt!$B58:FC58)*INDEX(Fuel_Properties!$B$3:$IV$14,MATCH("GCV_AvGas",Fuel_Properties!$B$3:$B$14,0),MATCH(YEAR(EN$9),Fuel_Properties!$B$3:$EI$3,0))/1000</f>
        <v>5.8176254498291009E-2</v>
      </c>
      <c r="EO58" s="53">
        <f>SUMPRODUCT(--(EO$9=Quarterly_kt!$B$9:FC$9),Quarterly_kt!$B58:FC58)*INDEX(Fuel_Properties!$B$3:$IV$14,MATCH("GCV_AvGas",Fuel_Properties!$B$3:$B$14,0),MATCH(YEAR(EO$9),Fuel_Properties!$B$3:$EI$3,0))/1000</f>
        <v>-1.6223899999999996E-2</v>
      </c>
      <c r="EP58" s="53">
        <f>SUMPRODUCT(--(EP$9=Quarterly_kt!$B$9:FC$9),Quarterly_kt!$B58:FC58)*INDEX(Fuel_Properties!$B$3:$IV$14,MATCH("GCV_AvGas",Fuel_Properties!$B$3:$B$14,0),MATCH(YEAR(EP$9),Fuel_Properties!$B$3:$EI$3,0))/1000</f>
        <v>1.0595200000000004E-2</v>
      </c>
      <c r="EQ58" s="53">
        <f>SUMPRODUCT(--(EQ$9=Quarterly_kt!$B$9:FC$9),Quarterly_kt!$B58:FC58)*INDEX(Fuel_Properties!$B$3:$IV$14,MATCH("GCV_AvGas",Fuel_Properties!$B$3:$B$14,0),MATCH(YEAR(EQ$9),Fuel_Properties!$B$3:$EI$3,0))/1000</f>
        <v>2.05755E-2</v>
      </c>
      <c r="ER58" s="53">
        <f>SUMPRODUCT(--(ER$9=Quarterly_kt!$B$9:FC$9),Quarterly_kt!$B58:FC58)*INDEX(Fuel_Properties!$B$3:$IV$14,MATCH("GCV_AvGas",Fuel_Properties!$B$3:$B$14,0),MATCH(YEAR(ER$9),Fuel_Properties!$B$3:$EI$3,0))/1000</f>
        <v>-5.5028444406127933E-2</v>
      </c>
      <c r="ES58" s="53">
        <f>SUMPRODUCT(--(ES$9=Quarterly_kt!$B$9:FC$9),Quarterly_kt!$B58:FC58)*INDEX(Fuel_Properties!$B$3:$IV$14,MATCH("GCV_AvGas",Fuel_Properties!$B$3:$B$14,0),MATCH(YEAR(ES$9),Fuel_Properties!$B$3:$EI$3,0))/1000</f>
        <v>4.5552558892822261E-2</v>
      </c>
      <c r="ET58" s="53">
        <f>SUMPRODUCT(--(ET$9=Quarterly_kt!$B$9:FC$9),Quarterly_kt!$B58:FC58)*INDEX(Fuel_Properties!$B$3:$IV$14,MATCH("GCV_AvGas",Fuel_Properties!$B$3:$B$14,0),MATCH(YEAR(ET$9),Fuel_Properties!$B$3:$EI$3,0))/1000</f>
        <v>-0.11239470805664063</v>
      </c>
      <c r="EU58" s="53">
        <f>SUMPRODUCT(--(EU$9=Quarterly_kt!$B$9:FC$9),Quarterly_kt!$B58:FC58)*INDEX(Fuel_Properties!$B$3:$IV$14,MATCH("GCV_AvGas",Fuel_Properties!$B$3:$B$14,0),MATCH(YEAR(EU$9),Fuel_Properties!$B$3:$EI$3,0))/1000</f>
        <v>5.948391877441405E-2</v>
      </c>
      <c r="EV58" s="53">
        <f>SUMPRODUCT(--(EV$9=Quarterly_kt!$B$9:FC$9),Quarterly_kt!$B58:FC58)*INDEX(Fuel_Properties!$B$3:$IV$14,MATCH("GCV_AvGas",Fuel_Properties!$B$3:$B$14,0),MATCH(YEAR(EV$9),Fuel_Properties!$B$3:$EI$3,0))/1000</f>
        <v>5.1178600000000005E-2</v>
      </c>
      <c r="EW58" s="53">
        <f>SUMPRODUCT(--(EW$9=Quarterly_kt!$B$9:FC$9),Quarterly_kt!$B58:FC58)*INDEX(Fuel_Properties!$B$3:$IV$14,MATCH("GCV_AvGas",Fuel_Properties!$B$3:$B$14,0),MATCH(YEAR(EW$9),Fuel_Properties!$B$3:$EI$3,0))/1000</f>
        <v>1.9866000000000016E-3</v>
      </c>
      <c r="EX58" s="53">
        <f>SUMPRODUCT(--(EX$9=Quarterly_kt!$B$9:FC$9),Quarterly_kt!$B58:FC58)*INDEX(Fuel_Properties!$B$3:$IV$14,MATCH("GCV_AvGas",Fuel_Properties!$B$3:$B$14,0),MATCH(YEAR(EX$9),Fuel_Properties!$B$3:$EI$3,0))/1000</f>
        <v>-6.7165999999999849E-3</v>
      </c>
      <c r="EY58" s="53">
        <f>SUMPRODUCT(--(EY$9=Quarterly_kt!$B$9:FC$9),Quarterly_kt!$B58:FC58)*INDEX(Fuel_Properties!$B$3:$IV$14,MATCH("GCV_AvGas",Fuel_Properties!$B$3:$B$14,0),MATCH(YEAR(EY$9),Fuel_Properties!$B$3:$EI$3,0))/1000</f>
        <v>3.1123399999999989E-2</v>
      </c>
      <c r="EZ58" s="53">
        <f>SUMPRODUCT(--(EZ$9=Quarterly_kt!$B$9:FC$9),Quarterly_kt!$B58:FC58)*INDEX(Fuel_Properties!$B$3:$IV$14,MATCH("GCV_AvGas",Fuel_Properties!$B$3:$B$14,0),MATCH(YEAR(EZ$9),Fuel_Properties!$B$3:$EI$3,0))/1000</f>
        <v>8.6085999999999923E-3</v>
      </c>
      <c r="FA58" s="53">
        <f>SUMPRODUCT(--(FA$9=Quarterly_kt!$B$9:FC$9),Quarterly_kt!$B58:FC58)*INDEX(Fuel_Properties!$B$3:$IV$14,MATCH("GCV_AvGas",Fuel_Properties!$B$3:$B$14,0),MATCH(YEAR(FA$9),Fuel_Properties!$B$3:$EI$3,0))/1000</f>
        <v>-3.5664200000000007E-2</v>
      </c>
      <c r="FB58" s="53">
        <f>SUMPRODUCT(--(FB$9=Quarterly_kt!$B$9:FC$9),Quarterly_kt!$B58:FC58)*INDEX(Fuel_Properties!$B$3:$IV$14,MATCH("GCV_AvGas",Fuel_Properties!$B$3:$B$14,0),MATCH(YEAR(FB$9),Fuel_Properties!$B$3:$EI$3,0))/1000</f>
        <v>-7.2179800000000002E-2</v>
      </c>
      <c r="FC58" s="53">
        <f>SUMPRODUCT(--(FC$9=Quarterly_kt!$B$9:FC$9),Quarterly_kt!$B58:FC58)*INDEX(Fuel_Properties!$B$3:$IV$14,MATCH("GCV_AvGas",Fuel_Properties!$B$3:$B$14,0),MATCH(YEAR(FC$9),Fuel_Properties!$B$3:$EI$3,0))/1000</f>
        <v>9.7627199999999997E-2</v>
      </c>
      <c r="FD58" s="53">
        <f>SUMPRODUCT(--(FD$9=Quarterly_kt!$B$9:FD$9),Quarterly_kt!$B58:FD58)*INDEX(Fuel_Properties!$B$3:$IV$14,MATCH("GCV_AvGas",Fuel_Properties!$B$3:$B$14,0),MATCH(YEAR(FD$9),Fuel_Properties!$B$3:$EI$3,0))/1000</f>
        <v>-6.735519999999999E-2</v>
      </c>
      <c r="FE58" s="53">
        <f>SUMPRODUCT(--(FE$9=Quarterly_kt!$B$9:FE$9),Quarterly_kt!$B58:FE58)*INDEX(Fuel_Properties!$B$3:$IV$14,MATCH("GCV_AvGas",Fuel_Properties!$B$3:$B$14,0),MATCH(YEAR(FE$9),Fuel_Properties!$B$3:$EI$3,0))/1000</f>
        <v>4.8198699999999997E-2</v>
      </c>
      <c r="FF58" s="53">
        <f>SUMPRODUCT(--(FF$9=Quarterly_kt!$B$9:FF$9),Quarterly_kt!$B58:FF58)*INDEX(Fuel_Properties!$B$3:$IV$14,MATCH("GCV_AvGas",Fuel_Properties!$B$3:$B$14,0),MATCH(YEAR(FF$9),Fuel_Properties!$B$3:$EI$3,0))/1000</f>
        <v>-9.9329999999999558E-4</v>
      </c>
      <c r="FG58" s="53">
        <f>SUMPRODUCT(--(FG$9=Quarterly_kt!$B$9:FG$9),Quarterly_kt!$B58:FG58)*INDEX(Fuel_Properties!$B$3:$IV$14,MATCH("GCV_AvGas",Fuel_Properties!$B$3:$B$14,0),MATCH(YEAR(FG$9),Fuel_Properties!$B$3:$EI$3,0))/1000</f>
        <v>2.2136400000000001E-2</v>
      </c>
      <c r="FH58" s="53">
        <f>SUMPRODUCT(--(FH$9=Quarterly_kt!$B$9:FH$9),Quarterly_kt!$B58:FH58)*INDEX(Fuel_Properties!$B$3:$IV$14,MATCH("GCV_AvGas",Fuel_Properties!$B$3:$B$14,0),MATCH(YEAR(FH$9),Fuel_Properties!$B$3:$EI$3,0))/1000</f>
        <v>1.9393000000000004E-2</v>
      </c>
      <c r="FI58" s="53">
        <f>SUMPRODUCT(--(FI$9=Quarterly_kt!$B$9:FI$9),Quarterly_kt!$B58:FI58)*INDEX(Fuel_Properties!$B$3:$IV$14,MATCH("GCV_AvGas",Fuel_Properties!$B$3:$B$14,0),MATCH(YEAR(FI$9),Fuel_Properties!$B$3:$EI$3,0))/1000</f>
        <v>-3.1218000000000027E-3</v>
      </c>
      <c r="FJ58" s="53">
        <f>SUMPRODUCT(--(FJ$9=Quarterly_kt!$B$9:FJ$9),Quarterly_kt!$B58:FJ58)*INDEX(Fuel_Properties!$B$3:$IV$14,MATCH("GCV_AvGas",Fuel_Properties!$B$3:$B$14,0),MATCH(YEAR(FJ$9),Fuel_Properties!$B$3:$EI$3,0))/1000</f>
        <v>-1.8588899999999978E-2</v>
      </c>
      <c r="FK58" s="53">
        <f>SUMPRODUCT(--(FK$9=Quarterly_kt!$B$9:FK$9),Quarterly_kt!$B58:FK58)*INDEX(Fuel_Properties!$B$3:$IV$14,MATCH("GCV_AvGas",Fuel_Properties!$B$3:$B$14,0),MATCH(YEAR(FK$9),Fuel_Properties!$B$3:$EI$3,0))/1000</f>
        <v>-4.1813199999999995E-2</v>
      </c>
      <c r="FL58" s="53">
        <f>SUMPRODUCT(--(FL$9=Quarterly_kt!$B$9:FL$9),Quarterly_kt!$B58:FL58)*INDEX(Fuel_Properties!$B$3:$IV$14,MATCH("GCV_AvGas",Fuel_Properties!$B$3:$B$14,0),MATCH(YEAR(FL$9),Fuel_Properties!$B$3:$EI$3,0))/1000</f>
        <v>3.9921199999999997E-2</v>
      </c>
      <c r="FM58" s="53">
        <f>SUMPRODUCT(--(FM$9=Quarterly_kt!$B$9:FN$9),Quarterly_kt!$B58:FN58)*INDEX(Fuel_Properties!$B$3:$IV$14,MATCH("GCV_AvGas",Fuel_Properties!$B$3:$B$14,0),MATCH(YEAR(FM$9),Fuel_Properties!$B$3:$EI$3,0))/1000</f>
        <v>-2.9940899999999999E-2</v>
      </c>
      <c r="FN58" s="53">
        <f>SUMPRODUCT(--(FN$9=Quarterly_kt!$B$9:FN$9),Quarterly_kt!$B58:FN58)*INDEX(Fuel_Properties!$B$3:$IV$14,MATCH("GCV_AvGas",Fuel_Properties!$B$3:$B$14,0),MATCH(YEAR(FN$9),Fuel_Properties!$B$3:$EI$3,0))/1000</f>
        <v>-8.324800000000002E-3</v>
      </c>
      <c r="FO58" s="53">
        <f>SUMPRODUCT(--(FO$9=Quarterly_kt!$B$9:FO$9),Quarterly_kt!$B58:FO58)*INDEX(Fuel_Properties!$B$3:$IV$14,MATCH("GCV_AvGas",Fuel_Properties!$B$3:$B$14,0),MATCH(YEAR(FO$9),Fuel_Properties!$B$3:$EI$3,0))/1000</f>
        <v>2.1143100000000001E-2</v>
      </c>
      <c r="FP58" s="53">
        <f>SUMPRODUCT(--(FP$9=Quarterly_kt!$B$9:FP$9),Quarterly_kt!$B58:FP58)*INDEX(Fuel_Properties!$B$3:$IV$14,MATCH("GCV_AvGas",Fuel_Properties!$B$3:$B$14,0),MATCH(YEAR(FP$9),Fuel_Properties!$B$3:$EI$3,0))/1000</f>
        <v>2.6251500000000001E-2</v>
      </c>
      <c r="FQ58" s="53">
        <f>SUMPRODUCT(--(FQ$9=Quarterly_kt!$B$9:FQ$9),Quarterly_kt!$B58:FQ58)*INDEX(Fuel_Properties!$B$3:$IV$14,MATCH("GCV_AvGas",Fuel_Properties!$B$3:$B$14,0),MATCH(YEAR(FQ$9),Fuel_Properties!$B$3:$EI$3,0))/1000</f>
        <v>-1.7974E-2</v>
      </c>
      <c r="FR58" s="53">
        <f>SUMPRODUCT(--(FR$9=Quarterly_kt!$B$9:FR$9),Quarterly_kt!$B58:FR58)*INDEX(Fuel_Properties!$B$3:$IV$14,MATCH("GCV_AvGas",Fuel_Properties!$B$3:$B$14,0),MATCH(YEAR(FR$9),Fuel_Properties!$B$3:$EI$3,0))/1000</f>
        <v>-3.8975200000000002E-2</v>
      </c>
      <c r="FS58" s="53">
        <f>SUMPRODUCT(--(FS$9=Quarterly_kt!$B$9:FS$9),Quarterly_kt!$B58:FS58)*INDEX(Fuel_Properties!$B$3:$IV$14,MATCH("GCV_AvGas",Fuel_Properties!$B$3:$B$14,0),MATCH(YEAR(FS$9),Fuel_Properties!$B$3:$EI$3,0))/1000</f>
        <v>2.4879800000000001E-2</v>
      </c>
      <c r="FT58" s="53">
        <f>SUMPRODUCT(--(FT$9=Quarterly_kt!$B$9:FT$9),Quarterly_kt!$B58:FT58)*INDEX(Fuel_Properties!$B$3:$IV$14,MATCH("GCV_AvGas",Fuel_Properties!$B$3:$B$14,0),MATCH(YEAR(FT$9),Fuel_Properties!$B$3:$EI$3,0))/1000</f>
        <v>2.4217599999999999E-2</v>
      </c>
      <c r="FU58" s="53">
        <f>SUMPRODUCT(--(FU$9=Quarterly_kt!$B$9:FU$9),Quarterly_kt!$B58:FU58)*INDEX(Fuel_Properties!$B$3:$IV$14,MATCH("GCV_AvGas",Fuel_Properties!$B$3:$B$14,0),MATCH(YEAR(FU$9),Fuel_Properties!$B$3:$EI$3,0))/1000</f>
        <v>-1.7453699999999999E-2</v>
      </c>
      <c r="FV58" s="53">
        <f>SUMPRODUCT(--(FV$9=Quarterly_kt!$B$9:FV$9),Quarterly_kt!$B58:FV58)*INDEX(Fuel_Properties!$B$3:$IV$14,MATCH("GCV_AvGas",Fuel_Properties!$B$3:$B$14,0),MATCH(YEAR(FV$9),Fuel_Properties!$B$3:$EI$3,0))/1000</f>
        <v>0</v>
      </c>
      <c r="FW58" s="18"/>
      <c r="FX58" s="117"/>
      <c r="FY58" s="18"/>
    </row>
    <row r="59" spans="1:181" ht="15" x14ac:dyDescent="0.25">
      <c r="A59" s="50" t="s">
        <v>45</v>
      </c>
      <c r="B59" s="53">
        <f>SUMPRODUCT(--(B$9=Quarterly_kt!$B$9:FC$9),Quarterly_kt!$B59:FC59)*INDEX(Fuel_Properties!$B$3:$IV$14,MATCH("GCV_Kerosene",Fuel_Properties!$B$3:$B$14,0),MATCH(YEAR(B$9),Fuel_Properties!$B$3:$EI$3,0))/1000</f>
        <v>-0.12314559999999999</v>
      </c>
      <c r="C59" s="53">
        <f>SUMPRODUCT(--(C$9=Quarterly_kt!$B$9:FC$9),Quarterly_kt!$B59:FC59)*INDEX(Fuel_Properties!$B$3:$IV$14,MATCH("GCV_Kerosene",Fuel_Properties!$B$3:$B$14,0),MATCH(YEAR(C$9),Fuel_Properties!$B$3:$EI$3,0))/1000</f>
        <v>0.40576799999999996</v>
      </c>
      <c r="D59" s="53">
        <f>SUMPRODUCT(--(D$9=Quarterly_kt!$B$9:FC$9),Quarterly_kt!$B59:FC59)*INDEX(Fuel_Properties!$B$3:$IV$14,MATCH("GCV_Kerosene",Fuel_Properties!$B$3:$B$14,0),MATCH(YEAR(D$9),Fuel_Properties!$B$3:$EI$3,0))/1000</f>
        <v>-0.16699359999999996</v>
      </c>
      <c r="E59" s="53">
        <f>SUMPRODUCT(--(E$9=Quarterly_kt!$B$9:FC$9),Quarterly_kt!$B59:FC59)*INDEX(Fuel_Properties!$B$3:$IV$14,MATCH("GCV_Kerosene",Fuel_Properties!$B$3:$B$14,0),MATCH(YEAR(E$9),Fuel_Properties!$B$3:$EI$3,0))/1000</f>
        <v>3.8187200000000004E-2</v>
      </c>
      <c r="F59" s="53">
        <f>SUMPRODUCT(--(F$9=Quarterly_kt!$B$9:FC$9),Quarterly_kt!$B59:FC59)*INDEX(Fuel_Properties!$B$3:$IV$14,MATCH("GCV_Kerosene",Fuel_Properties!$B$3:$B$14,0),MATCH(YEAR(F$9),Fuel_Properties!$B$3:$EI$3,0))/1000</f>
        <v>9.5073599999999994E-2</v>
      </c>
      <c r="G59" s="53">
        <f>SUMPRODUCT(--(G$9=Quarterly_kt!$B$9:FC$9),Quarterly_kt!$B59:FC59)*INDEX(Fuel_Properties!$B$3:$IV$14,MATCH("GCV_Kerosene",Fuel_Properties!$B$3:$B$14,0),MATCH(YEAR(G$9),Fuel_Properties!$B$3:$EI$3,0))/1000</f>
        <v>0.10546720000000002</v>
      </c>
      <c r="H59" s="53">
        <f>SUMPRODUCT(--(H$9=Quarterly_kt!$B$9:FC$9),Quarterly_kt!$B59:FC59)*INDEX(Fuel_Properties!$B$3:$IV$14,MATCH("GCV_Kerosene",Fuel_Properties!$B$3:$B$14,0),MATCH(YEAR(H$9),Fuel_Properties!$B$3:$EI$3,0))/1000</f>
        <v>9.447040000000001E-2</v>
      </c>
      <c r="I59" s="53">
        <f>SUMPRODUCT(--(I$9=Quarterly_kt!$B$9:FC$9),Quarterly_kt!$B59:FC59)*INDEX(Fuel_Properties!$B$3:$IV$14,MATCH("GCV_Kerosene",Fuel_Properties!$B$3:$B$14,0),MATCH(YEAR(I$9),Fuel_Properties!$B$3:$EI$3,0))/1000</f>
        <v>0.21705920000000001</v>
      </c>
      <c r="J59" s="53">
        <f>SUMPRODUCT(--(J$9=Quarterly_kt!$B$9:FC$9),Quarterly_kt!$B59:FC59)*INDEX(Fuel_Properties!$B$3:$IV$14,MATCH("GCV_Kerosene",Fuel_Properties!$B$3:$B$14,0),MATCH(YEAR(J$9),Fuel_Properties!$B$3:$EI$3,0))/1000</f>
        <v>0.25919039999999993</v>
      </c>
      <c r="K59" s="53">
        <f>SUMPRODUCT(--(K$9=Quarterly_kt!$B$9:FC$9),Quarterly_kt!$B59:FC59)*INDEX(Fuel_Properties!$B$3:$IV$14,MATCH("GCV_Kerosene",Fuel_Properties!$B$3:$B$14,0),MATCH(YEAR(K$9),Fuel_Properties!$B$3:$EI$3,0))/1000</f>
        <v>-0.25636000000000003</v>
      </c>
      <c r="L59" s="53">
        <f>SUMPRODUCT(--(L$9=Quarterly_kt!$B$9:FC$9),Quarterly_kt!$B59:FC59)*INDEX(Fuel_Properties!$B$3:$IV$14,MATCH("GCV_Kerosene",Fuel_Properties!$B$3:$B$14,0),MATCH(YEAR(L$9),Fuel_Properties!$B$3:$EI$3,0))/1000</f>
        <v>-0.23148959999999999</v>
      </c>
      <c r="M59" s="53">
        <f>SUMPRODUCT(--(M$9=Quarterly_kt!$B$9:FC$9),Quarterly_kt!$B59:FC59)*INDEX(Fuel_Properties!$B$3:$IV$14,MATCH("GCV_Kerosene",Fuel_Properties!$B$3:$B$14,0),MATCH(YEAR(M$9),Fuel_Properties!$B$3:$EI$3,0))/1000</f>
        <v>-0.12634719999999999</v>
      </c>
      <c r="N59" s="53">
        <f>SUMPRODUCT(--(N$9=Quarterly_kt!$B$9:FC$9),Quarterly_kt!$B59:FC59)*INDEX(Fuel_Properties!$B$3:$IV$14,MATCH("GCV_Kerosene",Fuel_Properties!$B$3:$B$14,0),MATCH(YEAR(N$9),Fuel_Properties!$B$3:$EI$3,0))/1000</f>
        <v>0.36985439999999992</v>
      </c>
      <c r="O59" s="53">
        <f>SUMPRODUCT(--(O$9=Quarterly_kt!$B$9:FC$9),Quarterly_kt!$B59:FC59)*INDEX(Fuel_Properties!$B$3:$IV$14,MATCH("GCV_Kerosene",Fuel_Properties!$B$3:$B$14,0),MATCH(YEAR(O$9),Fuel_Properties!$B$3:$EI$3,0))/1000</f>
        <v>-0.38627999999999996</v>
      </c>
      <c r="P59" s="53">
        <f>SUMPRODUCT(--(P$9=Quarterly_kt!$B$9:FC$9),Quarterly_kt!$B59:FC59)*INDEX(Fuel_Properties!$B$3:$IV$14,MATCH("GCV_Kerosene",Fuel_Properties!$B$3:$B$14,0),MATCH(YEAR(P$9),Fuel_Properties!$B$3:$EI$3,0))/1000</f>
        <v>0.24183680000000007</v>
      </c>
      <c r="Q59" s="53">
        <f>SUMPRODUCT(--(Q$9=Quarterly_kt!$B$9:FC$9),Quarterly_kt!$B59:FC59)*INDEX(Fuel_Properties!$B$3:$IV$14,MATCH("GCV_Kerosene",Fuel_Properties!$B$3:$B$14,0),MATCH(YEAR(Q$9),Fuel_Properties!$B$3:$EI$3,0))/1000</f>
        <v>0.22188479999999999</v>
      </c>
      <c r="R59" s="53">
        <f>SUMPRODUCT(--(R$9=Quarterly_kt!$B$9:FC$9),Quarterly_kt!$B59:FC59)*INDEX(Fuel_Properties!$B$3:$IV$14,MATCH("GCV_Kerosene",Fuel_Properties!$B$3:$B$14,0),MATCH(YEAR(R$9),Fuel_Properties!$B$3:$EI$3,0))/1000</f>
        <v>8.64896E-2</v>
      </c>
      <c r="S59" s="53">
        <f>SUMPRODUCT(--(S$9=Quarterly_kt!$B$9:FC$9),Quarterly_kt!$B59:FC59)*INDEX(Fuel_Properties!$B$3:$IV$14,MATCH("GCV_Kerosene",Fuel_Properties!$B$3:$B$14,0),MATCH(YEAR(S$9),Fuel_Properties!$B$3:$EI$3,0))/1000</f>
        <v>4.426560000000003E-2</v>
      </c>
      <c r="T59" s="53">
        <f>SUMPRODUCT(--(T$9=Quarterly_kt!$B$9:FC$9),Quarterly_kt!$B59:FC59)*INDEX(Fuel_Properties!$B$3:$IV$14,MATCH("GCV_Kerosene",Fuel_Properties!$B$3:$B$14,0),MATCH(YEAR(T$9),Fuel_Properties!$B$3:$EI$3,0))/1000</f>
        <v>-0.29547519999999999</v>
      </c>
      <c r="U59" s="53">
        <f>SUMPRODUCT(--(U$9=Quarterly_kt!$B$9:FC$9),Quarterly_kt!$B59:FC59)*INDEX(Fuel_Properties!$B$3:$IV$14,MATCH("GCV_Kerosene",Fuel_Properties!$B$3:$B$14,0),MATCH(YEAR(U$9),Fuel_Properties!$B$3:$EI$3,0))/1000</f>
        <v>9.0201599999999993E-2</v>
      </c>
      <c r="V59" s="53">
        <f>SUMPRODUCT(--(V$9=Quarterly_kt!$B$9:FC$9),Quarterly_kt!$B59:FC59)*INDEX(Fuel_Properties!$B$3:$IV$14,MATCH("GCV_Kerosene",Fuel_Properties!$B$3:$B$14,0),MATCH(YEAR(V$9),Fuel_Properties!$B$3:$EI$3,0))/1000</f>
        <v>6.9460800000000017E-2</v>
      </c>
      <c r="W59" s="53">
        <f>SUMPRODUCT(--(W$9=Quarterly_kt!$B$9:FC$9),Quarterly_kt!$B59:FC59)*INDEX(Fuel_Properties!$B$3:$IV$14,MATCH("GCV_Kerosene",Fuel_Properties!$B$3:$B$14,0),MATCH(YEAR(W$9),Fuel_Properties!$B$3:$EI$3,0))/1000</f>
        <v>0.21070240000000001</v>
      </c>
      <c r="X59" s="53">
        <f>SUMPRODUCT(--(X$9=Quarterly_kt!$B$9:FC$9),Quarterly_kt!$B59:FC59)*INDEX(Fuel_Properties!$B$3:$IV$14,MATCH("GCV_Kerosene",Fuel_Properties!$B$3:$B$14,0),MATCH(YEAR(X$9),Fuel_Properties!$B$3:$EI$3,0))/1000</f>
        <v>-0.22211679999999995</v>
      </c>
      <c r="Y59" s="53">
        <f>SUMPRODUCT(--(Y$9=Quarterly_kt!$B$9:FC$9),Quarterly_kt!$B59:FC59)*INDEX(Fuel_Properties!$B$3:$IV$14,MATCH("GCV_Kerosene",Fuel_Properties!$B$3:$B$14,0),MATCH(YEAR(Y$9),Fuel_Properties!$B$3:$EI$3,0))/1000</f>
        <v>3.8836799999999998E-2</v>
      </c>
      <c r="Z59" s="53">
        <f>SUMPRODUCT(--(Z$9=Quarterly_kt!$B$9:FC$9),Quarterly_kt!$B59:FC59)*INDEX(Fuel_Properties!$B$3:$IV$14,MATCH("GCV_Kerosene",Fuel_Properties!$B$3:$B$14,0),MATCH(YEAR(Z$9),Fuel_Properties!$B$3:$EI$3,0))/1000</f>
        <v>-5.1782399999999992E-2</v>
      </c>
      <c r="AA59" s="53">
        <f>SUMPRODUCT(--(AA$9=Quarterly_kt!$B$9:FC$9),Quarterly_kt!$B59:FC59)*INDEX(Fuel_Properties!$B$3:$IV$14,MATCH("GCV_Kerosene",Fuel_Properties!$B$3:$B$14,0),MATCH(YEAR(AA$9),Fuel_Properties!$B$3:$EI$3,0))/1000</f>
        <v>0.20532</v>
      </c>
      <c r="AB59" s="53">
        <f>SUMPRODUCT(--(AB$9=Quarterly_kt!$B$9:FC$9),Quarterly_kt!$B59:FC59)*INDEX(Fuel_Properties!$B$3:$IV$14,MATCH("GCV_Kerosene",Fuel_Properties!$B$3:$B$14,0),MATCH(YEAR(AB$9),Fuel_Properties!$B$3:$EI$3,0))/1000</f>
        <v>5.6607999999999992E-2</v>
      </c>
      <c r="AC59" s="53">
        <f>SUMPRODUCT(--(AC$9=Quarterly_kt!$B$9:FC$9),Quarterly_kt!$B59:FC59)*INDEX(Fuel_Properties!$B$3:$IV$14,MATCH("GCV_Kerosene",Fuel_Properties!$B$3:$B$14,0),MATCH(YEAR(AC$9),Fuel_Properties!$B$3:$EI$3,0))/1000</f>
        <v>8.5561599999999988E-2</v>
      </c>
      <c r="AD59" s="53">
        <f>SUMPRODUCT(--(AD$9=Quarterly_kt!$B$9:FC$9),Quarterly_kt!$B59:FC59)*INDEX(Fuel_Properties!$B$3:$IV$14,MATCH("GCV_Kerosene",Fuel_Properties!$B$3:$B$14,0),MATCH(YEAR(AD$9),Fuel_Properties!$B$3:$EI$3,0))/1000</f>
        <v>-3.2572799999999992E-2</v>
      </c>
      <c r="AE59" s="53">
        <f>SUMPRODUCT(--(AE$9=Quarterly_kt!$B$9:FC$9),Quarterly_kt!$B59:FC59)*INDEX(Fuel_Properties!$B$3:$IV$14,MATCH("GCV_Kerosene",Fuel_Properties!$B$3:$B$14,0),MATCH(YEAR(AE$9),Fuel_Properties!$B$3:$EI$3,0))/1000</f>
        <v>-0.12574399999999999</v>
      </c>
      <c r="AF59" s="53">
        <f>SUMPRODUCT(--(AF$9=Quarterly_kt!$B$9:FC$9),Quarterly_kt!$B59:FC59)*INDEX(Fuel_Properties!$B$3:$IV$14,MATCH("GCV_Kerosene",Fuel_Properties!$B$3:$B$14,0),MATCH(YEAR(AF$9),Fuel_Properties!$B$3:$EI$3,0))/1000</f>
        <v>-0.23343839999999996</v>
      </c>
      <c r="AG59" s="53">
        <f>SUMPRODUCT(--(AG$9=Quarterly_kt!$B$9:FC$9),Quarterly_kt!$B59:FC59)*INDEX(Fuel_Properties!$B$3:$IV$14,MATCH("GCV_Kerosene",Fuel_Properties!$B$3:$B$14,0),MATCH(YEAR(AG$9),Fuel_Properties!$B$3:$EI$3,0))/1000</f>
        <v>1.01616E-2</v>
      </c>
      <c r="AH59" s="53">
        <f>SUMPRODUCT(--(AH$9=Quarterly_kt!$B$9:FC$9),Quarterly_kt!$B59:FC59)*INDEX(Fuel_Properties!$B$3:$IV$14,MATCH("GCV_Kerosene",Fuel_Properties!$B$3:$B$14,0),MATCH(YEAR(AH$9),Fuel_Properties!$B$3:$EI$3,0))/1000</f>
        <v>-8.3798400000000009E-2</v>
      </c>
      <c r="AI59" s="53">
        <f>SUMPRODUCT(--(AI$9=Quarterly_kt!$B$9:FC$9),Quarterly_kt!$B59:FC59)*INDEX(Fuel_Properties!$B$3:$IV$14,MATCH("GCV_Kerosene",Fuel_Properties!$B$3:$B$14,0),MATCH(YEAR(AI$9),Fuel_Properties!$B$3:$EI$3,0))/1000</f>
        <v>-0.12189280000000001</v>
      </c>
      <c r="AJ59" s="53">
        <f>SUMPRODUCT(--(AJ$9=Quarterly_kt!$B$9:FC$9),Quarterly_kt!$B59:FC59)*INDEX(Fuel_Properties!$B$3:$IV$14,MATCH("GCV_Kerosene",Fuel_Properties!$B$3:$B$14,0),MATCH(YEAR(AJ$9),Fuel_Properties!$B$3:$EI$3,0))/1000</f>
        <v>-0.12690400000000002</v>
      </c>
      <c r="AK59" s="53">
        <f>SUMPRODUCT(--(AK$9=Quarterly_kt!$B$9:FC$9),Quarterly_kt!$B59:FC59)*INDEX(Fuel_Properties!$B$3:$IV$14,MATCH("GCV_Kerosene",Fuel_Properties!$B$3:$B$14,0),MATCH(YEAR(AK$9),Fuel_Properties!$B$3:$EI$3,0))/1000</f>
        <v>0.12991999999999995</v>
      </c>
      <c r="AL59" s="53">
        <f>SUMPRODUCT(--(AL$9=Quarterly_kt!$B$9:FC$9),Quarterly_kt!$B59:FC59)*INDEX(Fuel_Properties!$B$3:$IV$14,MATCH("GCV_Kerosene",Fuel_Properties!$B$3:$B$14,0),MATCH(YEAR(AL$9),Fuel_Properties!$B$3:$EI$3,0))/1000</f>
        <v>0.25107039999999997</v>
      </c>
      <c r="AM59" s="53">
        <f>SUMPRODUCT(--(AM$9=Quarterly_kt!$B$9:FC$9),Quarterly_kt!$B59:FC59)*INDEX(Fuel_Properties!$B$3:$IV$14,MATCH("GCV_Kerosene",Fuel_Properties!$B$3:$B$14,0),MATCH(YEAR(AM$9),Fuel_Properties!$B$3:$EI$3,0))/1000</f>
        <v>-0.12017599999999999</v>
      </c>
      <c r="AN59" s="53">
        <f>SUMPRODUCT(--(AN$9=Quarterly_kt!$B$9:FC$9),Quarterly_kt!$B59:FC59)*INDEX(Fuel_Properties!$B$3:$IV$14,MATCH("GCV_Kerosene",Fuel_Properties!$B$3:$B$14,0),MATCH(YEAR(AN$9),Fuel_Properties!$B$3:$EI$3,0))/1000</f>
        <v>-0.20188639999999999</v>
      </c>
      <c r="AO59" s="53">
        <f>SUMPRODUCT(--(AO$9=Quarterly_kt!$B$9:FC$9),Quarterly_kt!$B59:FC59)*INDEX(Fuel_Properties!$B$3:$IV$14,MATCH("GCV_Kerosene",Fuel_Properties!$B$3:$B$14,0),MATCH(YEAR(AO$9),Fuel_Properties!$B$3:$EI$3,0))/1000</f>
        <v>5.8139200000000002E-2</v>
      </c>
      <c r="AP59" s="53">
        <f>SUMPRODUCT(--(AP$9=Quarterly_kt!$B$9:FC$9),Quarterly_kt!$B59:FC59)*INDEX(Fuel_Properties!$B$3:$IV$14,MATCH("GCV_Kerosene",Fuel_Properties!$B$3:$B$14,0),MATCH(YEAR(AP$9),Fuel_Properties!$B$3:$EI$3,0))/1000</f>
        <v>-2.162240000000001E-2</v>
      </c>
      <c r="AQ59" s="53">
        <f>SUMPRODUCT(--(AQ$9=Quarterly_kt!$B$9:FC$9),Quarterly_kt!$B59:FC59)*INDEX(Fuel_Properties!$B$3:$IV$14,MATCH("GCV_Kerosene",Fuel_Properties!$B$3:$B$14,0),MATCH(YEAR(AQ$9),Fuel_Properties!$B$3:$EI$3,0))/1000</f>
        <v>0.14216960000000001</v>
      </c>
      <c r="AR59" s="53">
        <f>SUMPRODUCT(--(AR$9=Quarterly_kt!$B$9:FC$9),Quarterly_kt!$B59:FC59)*INDEX(Fuel_Properties!$B$3:$IV$14,MATCH("GCV_Kerosene",Fuel_Properties!$B$3:$B$14,0),MATCH(YEAR(AR$9),Fuel_Properties!$B$3:$EI$3,0))/1000</f>
        <v>-6.8857599999999991E-2</v>
      </c>
      <c r="AS59" s="53">
        <f>SUMPRODUCT(--(AS$9=Quarterly_kt!$B$9:FC$9),Quarterly_kt!$B59:FC59)*INDEX(Fuel_Properties!$B$3:$IV$14,MATCH("GCV_Kerosene",Fuel_Properties!$B$3:$B$14,0),MATCH(YEAR(AS$9),Fuel_Properties!$B$3:$EI$3,0))/1000</f>
        <v>-5.4612800000000003E-2</v>
      </c>
      <c r="AT59" s="53">
        <f>SUMPRODUCT(--(AT$9=Quarterly_kt!$B$9:FC$9),Quarterly_kt!$B59:FC59)*INDEX(Fuel_Properties!$B$3:$IV$14,MATCH("GCV_Kerosene",Fuel_Properties!$B$3:$B$14,0),MATCH(YEAR(AT$9),Fuel_Properties!$B$3:$EI$3,0))/1000</f>
        <v>8.4401600000000021E-2</v>
      </c>
      <c r="AU59" s="53">
        <f>SUMPRODUCT(--(AU$9=Quarterly_kt!$B$9:FC$9),Quarterly_kt!$B59:FC59)*INDEX(Fuel_Properties!$B$3:$IV$14,MATCH("GCV_Kerosene",Fuel_Properties!$B$3:$B$14,0),MATCH(YEAR(AU$9),Fuel_Properties!$B$3:$EI$3,0))/1000</f>
        <v>-9.9249600000000007E-2</v>
      </c>
      <c r="AV59" s="53">
        <f>SUMPRODUCT(--(AV$9=Quarterly_kt!$B$9:FC$9),Quarterly_kt!$B59:FC59)*INDEX(Fuel_Properties!$B$3:$IV$14,MATCH("GCV_Kerosene",Fuel_Properties!$B$3:$B$14,0),MATCH(YEAR(AV$9),Fuel_Properties!$B$3:$EI$3,0))/1000</f>
        <v>8.55152E-2</v>
      </c>
      <c r="AW59" s="53">
        <f>SUMPRODUCT(--(AW$9=Quarterly_kt!$B$9:FC$9),Quarterly_kt!$B59:FC59)*INDEX(Fuel_Properties!$B$3:$IV$14,MATCH("GCV_Kerosene",Fuel_Properties!$B$3:$B$14,0),MATCH(YEAR(AW$9),Fuel_Properties!$B$3:$EI$3,0))/1000</f>
        <v>-5.7768E-2</v>
      </c>
      <c r="AX59" s="53">
        <f>SUMPRODUCT(--(AX$9=Quarterly_kt!$B$9:FC$9),Quarterly_kt!$B59:FC59)*INDEX(Fuel_Properties!$B$3:$IV$14,MATCH("GCV_Kerosene",Fuel_Properties!$B$3:$B$14,0),MATCH(YEAR(AX$9),Fuel_Properties!$B$3:$EI$3,0))/1000</f>
        <v>-0.102312</v>
      </c>
      <c r="AY59" s="53">
        <f>SUMPRODUCT(--(AY$9=Quarterly_kt!$B$9:FC$9),Quarterly_kt!$B59:FC59)*INDEX(Fuel_Properties!$B$3:$IV$14,MATCH("GCV_Kerosene",Fuel_Properties!$B$3:$B$14,0),MATCH(YEAR(AY$9),Fuel_Properties!$B$3:$EI$3,0))/1000</f>
        <v>8.6304000000000068E-3</v>
      </c>
      <c r="AZ59" s="53">
        <f>SUMPRODUCT(--(AZ$9=Quarterly_kt!$B$9:FC$9),Quarterly_kt!$B59:FC59)*INDEX(Fuel_Properties!$B$3:$IV$14,MATCH("GCV_Kerosene",Fuel_Properties!$B$3:$B$14,0),MATCH(YEAR(AZ$9),Fuel_Properties!$B$3:$EI$3,0))/1000</f>
        <v>-9.0201599999999993E-2</v>
      </c>
      <c r="BA59" s="53">
        <f>SUMPRODUCT(--(BA$9=Quarterly_kt!$B$9:FC$9),Quarterly_kt!$B59:FC59)*INDEX(Fuel_Properties!$B$3:$IV$14,MATCH("GCV_Kerosene",Fuel_Properties!$B$3:$B$14,0),MATCH(YEAR(BA$9),Fuel_Properties!$B$3:$EI$3,0))/1000</f>
        <v>4.9694400000000007E-2</v>
      </c>
      <c r="BB59" s="53">
        <f>SUMPRODUCT(--(BB$9=Quarterly_kt!$B$9:FC$9),Quarterly_kt!$B59:FC59)*INDEX(Fuel_Properties!$B$3:$IV$14,MATCH("GCV_Kerosene",Fuel_Properties!$B$3:$B$14,0),MATCH(YEAR(BB$9),Fuel_Properties!$B$3:$EI$3,0))/1000</f>
        <v>4.3616000000000009E-2</v>
      </c>
      <c r="BC59" s="53">
        <f>SUMPRODUCT(--(BC$9=Quarterly_kt!$B$9:FC$9),Quarterly_kt!$B59:FC59)*INDEX(Fuel_Properties!$B$3:$IV$14,MATCH("GCV_Kerosene",Fuel_Properties!$B$3:$B$14,0),MATCH(YEAR(BC$9),Fuel_Properties!$B$3:$EI$3,0))/1000</f>
        <v>-1.9441599999999989E-2</v>
      </c>
      <c r="BD59" s="53">
        <f>SUMPRODUCT(--(BD$9=Quarterly_kt!$B$9:FC$9),Quarterly_kt!$B59:FC59)*INDEX(Fuel_Properties!$B$3:$IV$14,MATCH("GCV_Kerosene",Fuel_Properties!$B$3:$B$14,0),MATCH(YEAR(BD$9),Fuel_Properties!$B$3:$EI$3,0))/1000</f>
        <v>6.1572800000000032E-2</v>
      </c>
      <c r="BE59" s="53">
        <f>SUMPRODUCT(--(BE$9=Quarterly_kt!$B$9:FC$9),Quarterly_kt!$B59:FC59)*INDEX(Fuel_Properties!$B$3:$IV$14,MATCH("GCV_Kerosene",Fuel_Properties!$B$3:$B$14,0),MATCH(YEAR(BE$9),Fuel_Properties!$B$3:$EI$3,0))/1000</f>
        <v>1.7121600000000001E-2</v>
      </c>
      <c r="BF59" s="53">
        <f>SUMPRODUCT(--(BF$9=Quarterly_kt!$B$9:FC$9),Quarterly_kt!$B59:FC59)*INDEX(Fuel_Properties!$B$3:$IV$14,MATCH("GCV_Kerosene",Fuel_Properties!$B$3:$B$14,0),MATCH(YEAR(BF$9),Fuel_Properties!$B$3:$EI$3,0))/1000</f>
        <v>-0.11762400000000001</v>
      </c>
      <c r="BG59" s="53">
        <f>SUMPRODUCT(--(BG$9=Quarterly_kt!$B$9:FC$9),Quarterly_kt!$B59:FC59)*INDEX(Fuel_Properties!$B$3:$IV$14,MATCH("GCV_Kerosene",Fuel_Properties!$B$3:$B$14,0),MATCH(YEAR(BG$9),Fuel_Properties!$B$3:$EI$3,0))/1000</f>
        <v>0.23585120000000001</v>
      </c>
      <c r="BH59" s="53">
        <f>SUMPRODUCT(--(BH$9=Quarterly_kt!$B$9:FC$9),Quarterly_kt!$B59:FC59)*INDEX(Fuel_Properties!$B$3:$IV$14,MATCH("GCV_Kerosene",Fuel_Properties!$B$3:$B$14,0),MATCH(YEAR(BH$9),Fuel_Properties!$B$3:$EI$3,0))/1000</f>
        <v>-8.932000000000001E-2</v>
      </c>
      <c r="BI59" s="53">
        <f>SUMPRODUCT(--(BI$9=Quarterly_kt!$B$9:FC$9),Quarterly_kt!$B59:FC59)*INDEX(Fuel_Properties!$B$3:$IV$14,MATCH("GCV_Kerosene",Fuel_Properties!$B$3:$B$14,0),MATCH(YEAR(BI$9),Fuel_Properties!$B$3:$EI$3,0))/1000</f>
        <v>-6.496000000000198E-4</v>
      </c>
      <c r="BJ59" s="53">
        <f>SUMPRODUCT(--(BJ$9=Quarterly_kt!$B$9:FC$9),Quarterly_kt!$B59:FC59)*INDEX(Fuel_Properties!$B$3:$IV$14,MATCH("GCV_Kerosene",Fuel_Properties!$B$3:$B$14,0),MATCH(YEAR(BJ$9),Fuel_Properties!$B$3:$EI$3,0))/1000</f>
        <v>-0.15056800000000001</v>
      </c>
      <c r="BK59" s="53">
        <f>SUMPRODUCT(--(BK$9=Quarterly_kt!$B$9:FC$9),Quarterly_kt!$B59:FC59)*INDEX(Fuel_Properties!$B$3:$IV$14,MATCH("GCV_Kerosene",Fuel_Properties!$B$3:$B$14,0),MATCH(YEAR(BK$9),Fuel_Properties!$B$3:$EI$3,0))/1000</f>
        <v>-5.3220799999999999E-2</v>
      </c>
      <c r="BL59" s="53">
        <f>SUMPRODUCT(--(BL$9=Quarterly_kt!$B$9:FC$9),Quarterly_kt!$B59:FC59)*INDEX(Fuel_Properties!$B$3:$IV$14,MATCH("GCV_Kerosene",Fuel_Properties!$B$3:$B$14,0),MATCH(YEAR(BL$9),Fuel_Properties!$B$3:$EI$3,0))/1000</f>
        <v>-4.0043200000000001E-2</v>
      </c>
      <c r="BM59" s="53">
        <f>SUMPRODUCT(--(BM$9=Quarterly_kt!$B$9:FC$9),Quarterly_kt!$B59:FC59)*INDEX(Fuel_Properties!$B$3:$IV$14,MATCH("GCV_Kerosene",Fuel_Properties!$B$3:$B$14,0),MATCH(YEAR(BM$9),Fuel_Properties!$B$3:$EI$3,0))/1000</f>
        <v>9.6511999999999987E-3</v>
      </c>
      <c r="BN59" s="53">
        <f>SUMPRODUCT(--(BN$9=Quarterly_kt!$B$9:FC$9),Quarterly_kt!$B59:FC59)*INDEX(Fuel_Properties!$B$3:$IV$14,MATCH("GCV_Kerosene",Fuel_Properties!$B$3:$B$14,0),MATCH(YEAR(BN$9),Fuel_Properties!$B$3:$EI$3,0))/1000</f>
        <v>7.1827200000000008E-2</v>
      </c>
      <c r="BO59" s="53">
        <f>SUMPRODUCT(--(BO$9=Quarterly_kt!$B$9:FC$9),Quarterly_kt!$B59:FC59)*INDEX(Fuel_Properties!$B$3:$IV$14,MATCH("GCV_Kerosene",Fuel_Properties!$B$3:$B$14,0),MATCH(YEAR(BO$9),Fuel_Properties!$B$3:$EI$3,0))/1000</f>
        <v>-4.3801600000000003E-2</v>
      </c>
      <c r="BP59" s="53">
        <f>SUMPRODUCT(--(BP$9=Quarterly_kt!$B$9:FC$9),Quarterly_kt!$B59:FC59)*INDEX(Fuel_Properties!$B$3:$IV$14,MATCH("GCV_Kerosene",Fuel_Properties!$B$3:$B$14,0),MATCH(YEAR(BP$9),Fuel_Properties!$B$3:$EI$3,0))/1000</f>
        <v>-4.6771199999999999E-2</v>
      </c>
      <c r="BQ59" s="53">
        <f>SUMPRODUCT(--(BQ$9=Quarterly_kt!$B$9:FC$9),Quarterly_kt!$B59:FC59)*INDEX(Fuel_Properties!$B$3:$IV$14,MATCH("GCV_Kerosene",Fuel_Properties!$B$3:$B$14,0),MATCH(YEAR(BQ$9),Fuel_Properties!$B$3:$EI$3,0))/1000</f>
        <v>-1.0161600000000008E-2</v>
      </c>
      <c r="BR59" s="53">
        <f>SUMPRODUCT(--(BR$9=Quarterly_kt!$B$9:FC$9),Quarterly_kt!$B59:FC59)*INDEX(Fuel_Properties!$B$3:$IV$14,MATCH("GCV_Kerosene",Fuel_Properties!$B$3:$B$14,0),MATCH(YEAR(BR$9),Fuel_Properties!$B$3:$EI$3,0))/1000</f>
        <v>-1.1646400000000005E-2</v>
      </c>
      <c r="BS59" s="53">
        <f>SUMPRODUCT(--(BS$9=Quarterly_kt!$B$9:FC$9),Quarterly_kt!$B59:FC59)*INDEX(Fuel_Properties!$B$3:$IV$14,MATCH("GCV_Kerosene",Fuel_Properties!$B$3:$B$14,0),MATCH(YEAR(BS$9),Fuel_Properties!$B$3:$EI$3,0))/1000</f>
        <v>2.1947200000000004E-2</v>
      </c>
      <c r="BT59" s="53">
        <f>SUMPRODUCT(--(BT$9=Quarterly_kt!$B$9:FC$9),Quarterly_kt!$B59:FC59)*INDEX(Fuel_Properties!$B$3:$IV$14,MATCH("GCV_Kerosene",Fuel_Properties!$B$3:$B$14,0),MATCH(YEAR(BT$9),Fuel_Properties!$B$3:$EI$3,0))/1000</f>
        <v>5.6283199999999992E-2</v>
      </c>
      <c r="BU59" s="53">
        <f>SUMPRODUCT(--(BU$9=Quarterly_kt!$B$9:FC$9),Quarterly_kt!$B59:FC59)*INDEX(Fuel_Properties!$B$3:$IV$14,MATCH("GCV_Kerosene",Fuel_Properties!$B$3:$B$14,0),MATCH(YEAR(BU$9),Fuel_Properties!$B$3:$EI$3,0))/1000</f>
        <v>-4.3847999999999998E-2</v>
      </c>
      <c r="BV59" s="53">
        <f>SUMPRODUCT(--(BV$9=Quarterly_kt!$B$9:FC$9),Quarterly_kt!$B59:FC59)*INDEX(Fuel_Properties!$B$3:$IV$14,MATCH("GCV_Kerosene",Fuel_Properties!$B$3:$B$14,0),MATCH(YEAR(BV$9),Fuel_Properties!$B$3:$EI$3,0))/1000</f>
        <v>-6.6862399999999989E-2</v>
      </c>
      <c r="BW59" s="53">
        <f>SUMPRODUCT(--(BW$9=Quarterly_kt!$B$9:FC$9),Quarterly_kt!$B59:FC59)*INDEX(Fuel_Properties!$B$3:$IV$14,MATCH("GCV_Kerosene",Fuel_Properties!$B$3:$B$14,0),MATCH(YEAR(BW$9),Fuel_Properties!$B$3:$EI$3,0))/1000</f>
        <v>-6.3939200000000002E-2</v>
      </c>
      <c r="BX59" s="53">
        <f>SUMPRODUCT(--(BX$9=Quarterly_kt!$B$9:FC$9),Quarterly_kt!$B59:FC59)*INDEX(Fuel_Properties!$B$3:$IV$14,MATCH("GCV_Kerosene",Fuel_Properties!$B$3:$B$14,0),MATCH(YEAR(BX$9),Fuel_Properties!$B$3:$EI$3,0))/1000</f>
        <v>3.2944000000000003E-3</v>
      </c>
      <c r="BY59" s="53">
        <f>SUMPRODUCT(--(BY$9=Quarterly_kt!$B$9:FC$9),Quarterly_kt!$B59:FC59)*INDEX(Fuel_Properties!$B$3:$IV$14,MATCH("GCV_Kerosene",Fuel_Properties!$B$3:$B$14,0),MATCH(YEAR(BY$9),Fuel_Properties!$B$3:$EI$3,0))/1000</f>
        <v>6.5563199999999988E-2</v>
      </c>
      <c r="BZ59" s="53">
        <f>SUMPRODUCT(--(BZ$9=Quarterly_kt!$B$9:FC$9),Quarterly_kt!$B59:FC59)*INDEX(Fuel_Properties!$B$3:$IV$14,MATCH("GCV_Kerosene",Fuel_Properties!$B$3:$B$14,0),MATCH(YEAR(BZ$9),Fuel_Properties!$B$3:$EI$3,0))/1000</f>
        <v>-4.1945599999999993E-2</v>
      </c>
      <c r="CA59" s="53">
        <f>SUMPRODUCT(--(CA$9=Quarterly_kt!$B$9:FC$9),Quarterly_kt!$B59:FC59)*INDEX(Fuel_Properties!$B$3:$IV$14,MATCH("GCV_Kerosene",Fuel_Properties!$B$3:$B$14,0),MATCH(YEAR(CA$9),Fuel_Properties!$B$3:$EI$3,0))/1000</f>
        <v>2.4035199999999996E-2</v>
      </c>
      <c r="CB59" s="53">
        <f>SUMPRODUCT(--(CB$9=Quarterly_kt!$B$9:FC$9),Quarterly_kt!$B59:FC59)*INDEX(Fuel_Properties!$B$3:$IV$14,MATCH("GCV_Kerosene",Fuel_Properties!$B$3:$B$14,0),MATCH(YEAR(CB$9),Fuel_Properties!$B$3:$EI$3,0))/1000</f>
        <v>-0.14745919999999998</v>
      </c>
      <c r="CC59" s="53">
        <f>SUMPRODUCT(--(CC$9=Quarterly_kt!$B$9:FC$9),Quarterly_kt!$B59:FC59)*INDEX(Fuel_Properties!$B$3:$IV$14,MATCH("GCV_Kerosene",Fuel_Properties!$B$3:$B$14,0),MATCH(YEAR(CC$9),Fuel_Properties!$B$3:$EI$3,0))/1000</f>
        <v>1.7724799999999999E-2</v>
      </c>
      <c r="CD59" s="53">
        <f>SUMPRODUCT(--(CD$9=Quarterly_kt!$B$9:FC$9),Quarterly_kt!$B59:FC59)*INDEX(Fuel_Properties!$B$3:$IV$14,MATCH("GCV_Kerosene",Fuel_Properties!$B$3:$B$14,0),MATCH(YEAR(CD$9),Fuel_Properties!$B$3:$EI$3,0))/1000</f>
        <v>2.2643199999999995E-2</v>
      </c>
      <c r="CE59" s="53">
        <f>SUMPRODUCT(--(CE$9=Quarterly_kt!$B$9:FC$9),Quarterly_kt!$B59:FC59)*INDEX(Fuel_Properties!$B$3:$IV$14,MATCH("GCV_Kerosene",Fuel_Properties!$B$3:$B$14,0),MATCH(YEAR(CE$9),Fuel_Properties!$B$3:$EI$3,0))/1000</f>
        <v>-5.27568E-2</v>
      </c>
      <c r="CF59" s="53">
        <f>SUMPRODUCT(--(CF$9=Quarterly_kt!$B$9:FC$9),Quarterly_kt!$B59:FC59)*INDEX(Fuel_Properties!$B$3:$IV$14,MATCH("GCV_Kerosene",Fuel_Properties!$B$3:$B$14,0),MATCH(YEAR(CF$9),Fuel_Properties!$B$3:$EI$3,0))/1000</f>
        <v>6.4496000000000012E-2</v>
      </c>
      <c r="CG59" s="53">
        <f>SUMPRODUCT(--(CG$9=Quarterly_kt!$B$9:FC$9),Quarterly_kt!$B59:FC59)*INDEX(Fuel_Properties!$B$3:$IV$14,MATCH("GCV_Kerosene",Fuel_Properties!$B$3:$B$14,0),MATCH(YEAR(CG$9),Fuel_Properties!$B$3:$EI$3,0))/1000</f>
        <v>4.6260799999999998E-2</v>
      </c>
      <c r="CH59" s="53">
        <f>SUMPRODUCT(--(CH$9=Quarterly_kt!$B$9:FC$9),Quarterly_kt!$B59:FC59)*INDEX(Fuel_Properties!$B$3:$IV$14,MATCH("GCV_Kerosene",Fuel_Properties!$B$3:$B$14,0),MATCH(YEAR(CH$9),Fuel_Properties!$B$3:$EI$3,0))/1000</f>
        <v>-7.9575999999999994E-2</v>
      </c>
      <c r="CI59" s="53">
        <f>SUMPRODUCT(--(CI$9=Quarterly_kt!$B$9:FC$9),Quarterly_kt!$B59:FC59)*INDEX(Fuel_Properties!$B$3:$IV$14,MATCH("GCV_Kerosene",Fuel_Properties!$B$3:$B$14,0),MATCH(YEAR(CI$9),Fuel_Properties!$B$3:$EI$3,0))/1000</f>
        <v>-2.6076800000000001E-2</v>
      </c>
      <c r="CJ59" s="53">
        <f>SUMPRODUCT(--(CJ$9=Quarterly_kt!$B$9:FC$9),Quarterly_kt!$B59:FC59)*INDEX(Fuel_Properties!$B$3:$IV$14,MATCH("GCV_Kerosene",Fuel_Properties!$B$3:$B$14,0),MATCH(YEAR(CJ$9),Fuel_Properties!$B$3:$EI$3,0))/1000</f>
        <v>-5.2014399999999995E-2</v>
      </c>
      <c r="CK59" s="53">
        <f>SUMPRODUCT(--(CK$9=Quarterly_kt!$B$9:FC$9),Quarterly_kt!$B59:FC59)*INDEX(Fuel_Properties!$B$3:$IV$14,MATCH("GCV_Kerosene",Fuel_Properties!$B$3:$B$14,0),MATCH(YEAR(CK$9),Fuel_Properties!$B$3:$EI$3,0))/1000</f>
        <v>3.3361599999999998E-2</v>
      </c>
      <c r="CL59" s="53">
        <f>SUMPRODUCT(--(CL$9=Quarterly_kt!$B$9:FC$9),Quarterly_kt!$B59:FC59)*INDEX(Fuel_Properties!$B$3:$IV$14,MATCH("GCV_Kerosene",Fuel_Properties!$B$3:$B$14,0),MATCH(YEAR(CL$9),Fuel_Properties!$B$3:$EI$3,0))/1000</f>
        <v>-1.5172799999999997E-2</v>
      </c>
      <c r="CM59" s="53">
        <f>SUMPRODUCT(--(CM$9=Quarterly_kt!$B$9:FC$9),Quarterly_kt!$B59:FC59)*INDEX(Fuel_Properties!$B$3:$IV$14,MATCH("GCV_Kerosene",Fuel_Properties!$B$3:$B$14,0),MATCH(YEAR(CM$9),Fuel_Properties!$B$3:$EI$3,0))/1000</f>
        <v>1.0532800000000002E-2</v>
      </c>
      <c r="CN59" s="53">
        <f>SUMPRODUCT(--(CN$9=Quarterly_kt!$B$9:FC$9),Quarterly_kt!$B59:FC59)*INDEX(Fuel_Properties!$B$3:$IV$14,MATCH("GCV_Kerosene",Fuel_Properties!$B$3:$B$14,0),MATCH(YEAR(CN$9),Fuel_Properties!$B$3:$EI$3,0))/1000</f>
        <v>2.7283200000000004E-2</v>
      </c>
      <c r="CO59" s="53">
        <f>SUMPRODUCT(--(CO$9=Quarterly_kt!$B$9:FC$9),Quarterly_kt!$B59:FC59)*INDEX(Fuel_Properties!$B$3:$IV$14,MATCH("GCV_Kerosene",Fuel_Properties!$B$3:$B$14,0),MATCH(YEAR(CO$9),Fuel_Properties!$B$3:$EI$3,0))/1000</f>
        <v>-2.3199999999999996E-3</v>
      </c>
      <c r="CP59" s="53">
        <f>SUMPRODUCT(--(CP$9=Quarterly_kt!$B$9:FC$9),Quarterly_kt!$B59:FC59)*INDEX(Fuel_Properties!$B$3:$IV$14,MATCH("GCV_Kerosene",Fuel_Properties!$B$3:$B$14,0),MATCH(YEAR(CP$9),Fuel_Properties!$B$3:$EI$3,0))/1000</f>
        <v>-2.4824000000000002E-2</v>
      </c>
      <c r="CQ59" s="53">
        <f>SUMPRODUCT(--(CQ$9=Quarterly_kt!$B$9:FC$9),Quarterly_kt!$B59:FC59)*INDEX(Fuel_Properties!$B$3:$IV$14,MATCH("GCV_Kerosene",Fuel_Properties!$B$3:$B$14,0),MATCH(YEAR(CQ$9),Fuel_Properties!$B$3:$EI$3,0))/1000</f>
        <v>8.6860800000000002E-2</v>
      </c>
      <c r="CR59" s="53">
        <f>SUMPRODUCT(--(CR$9=Quarterly_kt!$B$9:FC$9),Quarterly_kt!$B59:FC59)*INDEX(Fuel_Properties!$B$3:$IV$14,MATCH("GCV_Kerosene",Fuel_Properties!$B$3:$B$14,0),MATCH(YEAR(CR$9),Fuel_Properties!$B$3:$EI$3,0))/1000</f>
        <v>1.70288E-2</v>
      </c>
      <c r="CS59" s="53">
        <f>SUMPRODUCT(--(CS$9=Quarterly_kt!$B$9:FC$9),Quarterly_kt!$B59:FC59)*INDEX(Fuel_Properties!$B$3:$IV$14,MATCH("GCV_Kerosene",Fuel_Properties!$B$3:$B$14,0),MATCH(YEAR(CS$9),Fuel_Properties!$B$3:$EI$3,0))/1000</f>
        <v>-4.1295999999999992E-2</v>
      </c>
      <c r="CT59" s="53">
        <f>SUMPRODUCT(--(CT$9=Quarterly_kt!$B$9:FC$9),Quarterly_kt!$B59:FC59)*INDEX(Fuel_Properties!$B$3:$IV$14,MATCH("GCV_Kerosene",Fuel_Properties!$B$3:$B$14,0),MATCH(YEAR(CT$9),Fuel_Properties!$B$3:$EI$3,0))/1000</f>
        <v>1.2667199999999997E-2</v>
      </c>
      <c r="CU59" s="53">
        <f>SUMPRODUCT(--(CU$9=Quarterly_kt!$B$9:FC$9),Quarterly_kt!$B59:FC59)*INDEX(Fuel_Properties!$B$3:$IV$14,MATCH("GCV_Kerosene",Fuel_Properties!$B$3:$B$14,0),MATCH(YEAR(CU$9),Fuel_Properties!$B$3:$EI$3,0))/1000</f>
        <v>6.0319999999999797E-4</v>
      </c>
      <c r="CV59" s="53">
        <f>SUMPRODUCT(--(CV$9=Quarterly_kt!$B$9:FC$9),Quarterly_kt!$B59:FC59)*INDEX(Fuel_Properties!$B$3:$IV$14,MATCH("GCV_Kerosene",Fuel_Properties!$B$3:$B$14,0),MATCH(YEAR(CV$9),Fuel_Properties!$B$3:$EI$3,0))/1000</f>
        <v>-7.6559999999999987E-3</v>
      </c>
      <c r="CW59" s="53">
        <f>SUMPRODUCT(--(CW$9=Quarterly_kt!$B$9:FC$9),Quarterly_kt!$B59:FC59)*INDEX(Fuel_Properties!$B$3:$IV$14,MATCH("GCV_Kerosene",Fuel_Properties!$B$3:$B$14,0),MATCH(YEAR(CW$9),Fuel_Properties!$B$3:$EI$3,0))/1000</f>
        <v>-9.4192000000000008E-3</v>
      </c>
      <c r="CX59" s="53">
        <f>SUMPRODUCT(--(CX$9=Quarterly_kt!$B$9:FC$9),Quarterly_kt!$B59:FC59)*INDEX(Fuel_Properties!$B$3:$IV$14,MATCH("GCV_Kerosene",Fuel_Properties!$B$3:$B$14,0),MATCH(YEAR(CX$9),Fuel_Properties!$B$3:$EI$3,0))/1000</f>
        <v>-3.8975999999999985E-3</v>
      </c>
      <c r="CY59" s="53">
        <f>SUMPRODUCT(--(CY$9=Quarterly_kt!$B$9:FC$9),Quarterly_kt!$B59:FC59)*INDEX(Fuel_Properties!$B$3:$IV$14,MATCH("GCV_Kerosene",Fuel_Properties!$B$3:$B$14,0),MATCH(YEAR(CY$9),Fuel_Properties!$B$3:$EI$3,0))/1000</f>
        <v>-2.4267199999999999E-2</v>
      </c>
      <c r="CZ59" s="53">
        <f>SUMPRODUCT(--(CZ$9=Quarterly_kt!$B$9:FC$9),Quarterly_kt!$B59:FC59)*INDEX(Fuel_Properties!$B$3:$IV$14,MATCH("GCV_Kerosene",Fuel_Properties!$B$3:$B$14,0),MATCH(YEAR(CZ$9),Fuel_Properties!$B$3:$EI$3,0))/1000</f>
        <v>8.3984000000000038E-3</v>
      </c>
      <c r="DA59" s="53">
        <f>SUMPRODUCT(--(DA$9=Quarterly_kt!$B$9:FC$9),Quarterly_kt!$B59:FC59)*INDEX(Fuel_Properties!$B$3:$IV$14,MATCH("GCV_Kerosene",Fuel_Properties!$B$3:$B$14,0),MATCH(YEAR(DA$9),Fuel_Properties!$B$3:$EI$3,0))/1000</f>
        <v>-2.13904E-2</v>
      </c>
      <c r="DB59" s="53">
        <f>SUMPRODUCT(--(DB$9=Quarterly_kt!$B$9:FC$9),Quarterly_kt!$B59:FC59)*INDEX(Fuel_Properties!$B$3:$IV$14,MATCH("GCV_Kerosene",Fuel_Properties!$B$3:$B$14,0),MATCH(YEAR(DB$9),Fuel_Properties!$B$3:$EI$3,0))/1000</f>
        <v>2.3756799999999998E-2</v>
      </c>
      <c r="DC59" s="53">
        <f>SUMPRODUCT(--(DC$9=Quarterly_kt!$B$9:FC$9),Quarterly_kt!$B59:FC59)*INDEX(Fuel_Properties!$B$3:$IV$14,MATCH("GCV_Kerosene",Fuel_Properties!$B$3:$B$14,0),MATCH(YEAR(DC$9),Fuel_Properties!$B$3:$EI$3,0))/1000</f>
        <v>-1.9023999999999996E-2</v>
      </c>
      <c r="DD59" s="53">
        <f>SUMPRODUCT(--(DD$9=Quarterly_kt!$B$9:FC$9),Quarterly_kt!$B59:FC59)*INDEX(Fuel_Properties!$B$3:$IV$14,MATCH("GCV_Kerosene",Fuel_Properties!$B$3:$B$14,0),MATCH(YEAR(DD$9),Fuel_Properties!$B$3:$EI$3,0))/1000</f>
        <v>1.1367999999999994E-2</v>
      </c>
      <c r="DE59" s="53">
        <f>SUMPRODUCT(--(DE$9=Quarterly_kt!$B$9:FC$9),Quarterly_kt!$B59:FC59)*INDEX(Fuel_Properties!$B$3:$IV$14,MATCH("GCV_Kerosene",Fuel_Properties!$B$3:$B$14,0),MATCH(YEAR(DE$9),Fuel_Properties!$B$3:$EI$3,0))/1000</f>
        <v>-2.5937599999999995E-2</v>
      </c>
      <c r="DF59" s="53">
        <f>SUMPRODUCT(--(DF$9=Quarterly_kt!$B$9:FC$9),Quarterly_kt!$B59:FC59)*INDEX(Fuel_Properties!$B$3:$IV$14,MATCH("GCV_Kerosene",Fuel_Properties!$B$3:$B$14,0),MATCH(YEAR(DF$9),Fuel_Properties!$B$3:$EI$3,0))/1000</f>
        <v>2.3896000000000001E-2</v>
      </c>
      <c r="DG59" s="53">
        <f>SUMPRODUCT(--(DG$9=Quarterly_kt!$B$9:FC$9),Quarterly_kt!$B59:FC59)*INDEX(Fuel_Properties!$B$3:$IV$14,MATCH("GCV_Kerosene",Fuel_Properties!$B$3:$B$14,0),MATCH(YEAR(DG$9),Fuel_Properties!$B$3:$EI$3,0))/1000</f>
        <v>-2.0184000000000001E-2</v>
      </c>
      <c r="DH59" s="53">
        <f>SUMPRODUCT(--(DH$9=Quarterly_kt!$B$9:FC$9),Quarterly_kt!$B59:FC59)*INDEX(Fuel_Properties!$B$3:$IV$14,MATCH("GCV_Kerosene",Fuel_Properties!$B$3:$B$14,0),MATCH(YEAR(DH$9),Fuel_Properties!$B$3:$EI$3,0))/1000</f>
        <v>2.1993599999999999E-2</v>
      </c>
      <c r="DI59" s="53">
        <f>SUMPRODUCT(--(DI$9=Quarterly_kt!$B$9:FC$9),Quarterly_kt!$B59:FC59)*INDEX(Fuel_Properties!$B$3:$IV$14,MATCH("GCV_Kerosene",Fuel_Properties!$B$3:$B$14,0),MATCH(YEAR(DI$9),Fuel_Properties!$B$3:$EI$3,0))/1000</f>
        <v>-2.0323199999999996E-2</v>
      </c>
      <c r="DJ59" s="53">
        <f>SUMPRODUCT(--(DJ$9=Quarterly_kt!$B$9:FC$9),Quarterly_kt!$B59:FC59)*INDEX(Fuel_Properties!$B$3:$IV$14,MATCH("GCV_Kerosene",Fuel_Properties!$B$3:$B$14,0),MATCH(YEAR(DJ$9),Fuel_Properties!$B$3:$EI$3,0))/1000</f>
        <v>8.4448000000000006E-3</v>
      </c>
      <c r="DK59" s="53">
        <f>SUMPRODUCT(--(DK$9=Quarterly_kt!$B$9:FC$9),Quarterly_kt!$B59:FC59)*INDEX(Fuel_Properties!$B$3:$IV$14,MATCH("GCV_Kerosene",Fuel_Properties!$B$3:$B$14,0),MATCH(YEAR(DK$9),Fuel_Properties!$B$3:$EI$3,0))/1000</f>
        <v>1.0393599999999996E-2</v>
      </c>
      <c r="DL59" s="53">
        <f>SUMPRODUCT(--(DL$9=Quarterly_kt!$B$9:FC$9),Quarterly_kt!$B59:FC59)*INDEX(Fuel_Properties!$B$3:$IV$14,MATCH("GCV_Kerosene",Fuel_Properties!$B$3:$B$14,0),MATCH(YEAR(DL$9),Fuel_Properties!$B$3:$EI$3,0))/1000</f>
        <v>-1.0671999999999984E-3</v>
      </c>
      <c r="DM59" s="53">
        <f>SUMPRODUCT(--(DM$9=Quarterly_kt!$B$9:FC$9),Quarterly_kt!$B59:FC59)*INDEX(Fuel_Properties!$B$3:$IV$14,MATCH("GCV_Kerosene",Fuel_Properties!$B$3:$B$14,0),MATCH(YEAR(DM$9),Fuel_Properties!$B$3:$EI$3,0))/1000</f>
        <v>-1.0996799999999999E-2</v>
      </c>
      <c r="DN59" s="53">
        <f>SUMPRODUCT(--(DN$9=Quarterly_kt!$B$9:FC$9),Quarterly_kt!$B59:FC59)*INDEX(Fuel_Properties!$B$3:$IV$14,MATCH("GCV_Kerosene",Fuel_Properties!$B$3:$B$14,0),MATCH(YEAR(DN$9),Fuel_Properties!$B$3:$EI$3,0))/1000</f>
        <v>6.356800000000001E-3</v>
      </c>
      <c r="DO59" s="53">
        <f>SUMPRODUCT(--(DO$9=Quarterly_kt!$B$9:FC$9),Quarterly_kt!$B59:FC59)*INDEX(Fuel_Properties!$B$3:$IV$14,MATCH("GCV_Kerosene",Fuel_Properties!$B$3:$B$14,0),MATCH(YEAR(DO$9),Fuel_Properties!$B$3:$EI$3,0))/1000</f>
        <v>1.1924799999999999E-2</v>
      </c>
      <c r="DP59" s="53">
        <f>SUMPRODUCT(--(DP$9=Quarterly_kt!$B$9:FC$9),Quarterly_kt!$B59:FC59)*INDEX(Fuel_Properties!$B$3:$IV$14,MATCH("GCV_Kerosene",Fuel_Properties!$B$3:$B$14,0),MATCH(YEAR(DP$9),Fuel_Properties!$B$3:$EI$3,0))/1000</f>
        <v>-4.2688000000000014E-3</v>
      </c>
      <c r="DQ59" s="53">
        <f>SUMPRODUCT(--(DQ$9=Quarterly_kt!$B$9:FC$9),Quarterly_kt!$B59:FC59)*INDEX(Fuel_Properties!$B$3:$IV$14,MATCH("GCV_Kerosene",Fuel_Properties!$B$3:$B$14,0),MATCH(YEAR(DQ$9),Fuel_Properties!$B$3:$EI$3,0))/1000</f>
        <v>-6.3103999999999981E-3</v>
      </c>
      <c r="DR59" s="53">
        <f>SUMPRODUCT(--(DR$9=Quarterly_kt!$B$9:FC$9),Quarterly_kt!$B59:FC59)*INDEX(Fuel_Properties!$B$3:$IV$14,MATCH("GCV_Kerosene",Fuel_Properties!$B$3:$B$14,0),MATCH(YEAR(DR$9),Fuel_Properties!$B$3:$EI$3,0))/1000</f>
        <v>-1.2713600000000002E-2</v>
      </c>
      <c r="DS59" s="53">
        <f>SUMPRODUCT(--(DS$9=Quarterly_kt!$B$9:FC$9),Quarterly_kt!$B59:FC59)*INDEX(Fuel_Properties!$B$3:$IV$14,MATCH("GCV_Kerosene",Fuel_Properties!$B$3:$B$14,0),MATCH(YEAR(DS$9),Fuel_Properties!$B$3:$EI$3,0))/1000</f>
        <v>-5.3823999999999999E-3</v>
      </c>
      <c r="DT59" s="53">
        <f>SUMPRODUCT(--(DT$9=Quarterly_kt!$B$9:FC$9),Quarterly_kt!$B59:FC59)*INDEX(Fuel_Properties!$B$3:$IV$14,MATCH("GCV_Kerosene",Fuel_Properties!$B$3:$B$14,0),MATCH(YEAR(DT$9),Fuel_Properties!$B$3:$EI$3,0))/1000</f>
        <v>1.6007999999999998E-2</v>
      </c>
      <c r="DU59" s="53">
        <f>SUMPRODUCT(--(DU$9=Quarterly_kt!$B$9:FC$9),Quarterly_kt!$B59:FC59)*INDEX(Fuel_Properties!$B$3:$IV$14,MATCH("GCV_Kerosene",Fuel_Properties!$B$3:$B$14,0),MATCH(YEAR(DU$9),Fuel_Properties!$B$3:$EI$3,0))/1000</f>
        <v>2.19472E-2</v>
      </c>
      <c r="DV59" s="53">
        <f>SUMPRODUCT(--(DV$9=Quarterly_kt!$B$9:FC$9),Quarterly_kt!$B59:FC59)*INDEX(Fuel_Properties!$B$3:$IV$14,MATCH("GCV_Kerosene",Fuel_Properties!$B$3:$B$14,0),MATCH(YEAR(DV$9),Fuel_Properties!$B$3:$EI$3,0))/1000</f>
        <v>1.5543999999999999E-2</v>
      </c>
      <c r="DW59" s="53">
        <f>SUMPRODUCT(--(DW$9=Quarterly_kt!$B$9:FC$9),Quarterly_kt!$B59:FC59)*INDEX(Fuel_Properties!$B$3:$IV$14,MATCH("GCV_Kerosene",Fuel_Properties!$B$3:$B$14,0),MATCH(YEAR(DW$9),Fuel_Properties!$B$3:$EI$3,0))/1000</f>
        <v>-4.9230399999999994E-2</v>
      </c>
      <c r="DX59" s="53">
        <f>SUMPRODUCT(--(DX$9=Quarterly_kt!$B$9:FC$9),Quarterly_kt!$B59:FC59)*INDEX(Fuel_Properties!$B$3:$IV$14,MATCH("GCV_Kerosene",Fuel_Properties!$B$3:$B$14,0),MATCH(YEAR(DX$9),Fuel_Properties!$B$3:$EI$3,0))/1000</f>
        <v>8.5375999999999994E-3</v>
      </c>
      <c r="DY59" s="53">
        <f>SUMPRODUCT(--(DY$9=Quarterly_kt!$B$9:FC$9),Quarterly_kt!$B59:FC59)*INDEX(Fuel_Properties!$B$3:$IV$14,MATCH("GCV_Kerosene",Fuel_Properties!$B$3:$B$14,0),MATCH(YEAR(DY$9),Fuel_Properties!$B$3:$EI$3,0))/1000</f>
        <v>-2.1993599999999999E-2</v>
      </c>
      <c r="DZ59" s="53">
        <f>SUMPRODUCT(--(DZ$9=Quarterly_kt!$B$9:FC$9),Quarterly_kt!$B59:FC59)*INDEX(Fuel_Properties!$B$3:$IV$14,MATCH("GCV_Kerosene",Fuel_Properties!$B$3:$B$14,0),MATCH(YEAR(DZ$9),Fuel_Properties!$B$3:$EI$3,0))/1000</f>
        <v>1.4940800000000002E-2</v>
      </c>
      <c r="EA59" s="53">
        <f>SUMPRODUCT(--(EA$9=Quarterly_kt!$B$9:FC$9),Quarterly_kt!$B59:FC59)*INDEX(Fuel_Properties!$B$3:$IV$14,MATCH("GCV_Kerosene",Fuel_Properties!$B$3:$B$14,0),MATCH(YEAR(EA$9),Fuel_Properties!$B$3:$EI$3,0))/1000</f>
        <v>-2.2735999999999993E-3</v>
      </c>
      <c r="EB59" s="53">
        <f>SUMPRODUCT(--(EB$9=Quarterly_kt!$B$9:FC$9),Quarterly_kt!$B59:FC59)*INDEX(Fuel_Properties!$B$3:$IV$14,MATCH("GCV_Kerosene",Fuel_Properties!$B$3:$B$14,0),MATCH(YEAR(EB$9),Fuel_Properties!$B$3:$EI$3,0))/1000</f>
        <v>2.9603199999999993E-2</v>
      </c>
      <c r="EC59" s="53">
        <f>SUMPRODUCT(--(EC$9=Quarterly_kt!$B$9:FC$9),Quarterly_kt!$B59:FC59)*INDEX(Fuel_Properties!$B$3:$IV$14,MATCH("GCV_Kerosene",Fuel_Properties!$B$3:$B$14,0),MATCH(YEAR(EC$9),Fuel_Properties!$B$3:$EI$3,0))/1000</f>
        <v>-2.8768000000000002E-2</v>
      </c>
      <c r="ED59" s="53">
        <f>SUMPRODUCT(--(ED$9=Quarterly_kt!$B$9:FC$9),Quarterly_kt!$B59:FC59)*INDEX(Fuel_Properties!$B$3:$IV$14,MATCH("GCV_Kerosene",Fuel_Properties!$B$3:$B$14,0),MATCH(YEAR(ED$9),Fuel_Properties!$B$3:$EI$3,0))/1000</f>
        <v>1.0718399999999998E-2</v>
      </c>
      <c r="EE59" s="53">
        <f>SUMPRODUCT(--(EE$9=Quarterly_kt!$B$9:FC$9),Quarterly_kt!$B59:FC59)*INDEX(Fuel_Properties!$B$3:$IV$14,MATCH("GCV_Kerosene",Fuel_Properties!$B$3:$B$14,0),MATCH(YEAR(EE$9),Fuel_Properties!$B$3:$EI$3,0))/1000</f>
        <v>-2.18544E-2</v>
      </c>
      <c r="EF59" s="53">
        <f>SUMPRODUCT(--(EF$9=Quarterly_kt!$B$9:FC$9),Quarterly_kt!$B59:FC59)*INDEX(Fuel_Properties!$B$3:$IV$14,MATCH("GCV_Kerosene",Fuel_Properties!$B$3:$B$14,0),MATCH(YEAR(EF$9),Fuel_Properties!$B$3:$EI$3,0))/1000</f>
        <v>2.8582400000000001E-2</v>
      </c>
      <c r="EG59" s="53">
        <f>SUMPRODUCT(--(EG$9=Quarterly_kt!$B$9:FC$9),Quarterly_kt!$B59:FC59)*INDEX(Fuel_Properties!$B$3:$IV$14,MATCH("GCV_Kerosene",Fuel_Properties!$B$3:$B$14,0),MATCH(YEAR(EG$9),Fuel_Properties!$B$3:$EI$3,0))/1000</f>
        <v>1.2574400000000003E-2</v>
      </c>
      <c r="EH59" s="53">
        <f>SUMPRODUCT(--(EH$9=Quarterly_kt!$B$9:FC$9),Quarterly_kt!$B59:FC59)*INDEX(Fuel_Properties!$B$3:$IV$14,MATCH("GCV_Kerosene",Fuel_Properties!$B$3:$B$14,0),MATCH(YEAR(EH$9),Fuel_Properties!$B$3:$EI$3,0))/1000</f>
        <v>1.6935999999999687E-3</v>
      </c>
      <c r="EI59" s="53">
        <f>SUMPRODUCT(--(EI$9=Quarterly_kt!$B$9:FC$9),Quarterly_kt!$B59:FC59)*INDEX(Fuel_Properties!$B$3:$IV$14,MATCH("GCV_Kerosene",Fuel_Properties!$B$3:$B$14,0),MATCH(YEAR(EI$9),Fuel_Properties!$B$3:$EI$3,0))/1000</f>
        <v>-1.9302399999999994E-2</v>
      </c>
      <c r="EJ59" s="53">
        <f>SUMPRODUCT(--(EJ$9=Quarterly_kt!$B$9:FC$9),Quarterly_kt!$B59:FC59)*INDEX(Fuel_Properties!$B$3:$IV$14,MATCH("GCV_Kerosene",Fuel_Properties!$B$3:$B$14,0),MATCH(YEAR(EJ$9),Fuel_Properties!$B$3:$EI$3,0))/1000</f>
        <v>2.366400000000002E-3</v>
      </c>
      <c r="EK59" s="53">
        <f>SUMPRODUCT(--(EK$9=Quarterly_kt!$B$9:FC$9),Quarterly_kt!$B59:FC59)*INDEX(Fuel_Properties!$B$3:$IV$14,MATCH("GCV_Kerosene",Fuel_Properties!$B$3:$B$14,0),MATCH(YEAR(EK$9),Fuel_Properties!$B$3:$EI$3,0))/1000</f>
        <v>1.6611200000000003E-2</v>
      </c>
      <c r="EL59" s="53">
        <f>SUMPRODUCT(--(EL$9=Quarterly_kt!$B$9:FC$9),Quarterly_kt!$B59:FC59)*INDEX(Fuel_Properties!$B$3:$IV$14,MATCH("GCV_Kerosene",Fuel_Properties!$B$3:$B$14,0),MATCH(YEAR(EL$9),Fuel_Properties!$B$3:$EI$3,0))/1000</f>
        <v>1.7446399999999994E-2</v>
      </c>
      <c r="EM59" s="53">
        <f>SUMPRODUCT(--(EM$9=Quarterly_kt!$B$9:FC$9),Quarterly_kt!$B59:FC59)*INDEX(Fuel_Properties!$B$3:$IV$14,MATCH("GCV_Kerosene",Fuel_Properties!$B$3:$B$14,0),MATCH(YEAR(EM$9),Fuel_Properties!$B$3:$EI$3,0))/1000</f>
        <v>3.4567999999999988E-2</v>
      </c>
      <c r="EN59" s="53">
        <f>SUMPRODUCT(--(EN$9=Quarterly_kt!$B$9:FC$9),Quarterly_kt!$B59:FC59)*INDEX(Fuel_Properties!$B$3:$IV$14,MATCH("GCV_Kerosene",Fuel_Properties!$B$3:$B$14,0),MATCH(YEAR(EN$9),Fuel_Properties!$B$3:$EI$3,0))/1000</f>
        <v>-1.2064000000000024E-3</v>
      </c>
      <c r="EO59" s="53">
        <f>SUMPRODUCT(--(EO$9=Quarterly_kt!$B$9:FC$9),Quarterly_kt!$B59:FC59)*INDEX(Fuel_Properties!$B$3:$IV$14,MATCH("GCV_Kerosene",Fuel_Properties!$B$3:$B$14,0),MATCH(YEAR(EO$9),Fuel_Properties!$B$3:$EI$3,0))/1000</f>
        <v>-2.0694400000000002E-2</v>
      </c>
      <c r="EP59" s="53">
        <f>SUMPRODUCT(--(EP$9=Quarterly_kt!$B$9:FC$9),Quarterly_kt!$B59:FC59)*INDEX(Fuel_Properties!$B$3:$IV$14,MATCH("GCV_Kerosene",Fuel_Properties!$B$3:$B$14,0),MATCH(YEAR(EP$9),Fuel_Properties!$B$3:$EI$3,0))/1000</f>
        <v>1.8745600000000001E-2</v>
      </c>
      <c r="EQ59" s="53">
        <f>SUMPRODUCT(--(EQ$9=Quarterly_kt!$B$9:FC$9),Quarterly_kt!$B59:FC59)*INDEX(Fuel_Properties!$B$3:$IV$14,MATCH("GCV_Kerosene",Fuel_Properties!$B$3:$B$14,0),MATCH(YEAR(EQ$9),Fuel_Properties!$B$3:$EI$3,0))/1000</f>
        <v>7.1920000000000005E-3</v>
      </c>
      <c r="ER59" s="53">
        <f>SUMPRODUCT(--(ER$9=Quarterly_kt!$B$9:FC$9),Quarterly_kt!$B59:FC59)*INDEX(Fuel_Properties!$B$3:$IV$14,MATCH("GCV_Kerosene",Fuel_Properties!$B$3:$B$14,0),MATCH(YEAR(ER$9),Fuel_Properties!$B$3:$EI$3,0))/1000</f>
        <v>7.8416000000000007E-3</v>
      </c>
      <c r="ES59" s="53">
        <f>SUMPRODUCT(--(ES$9=Quarterly_kt!$B$9:FC$9),Quarterly_kt!$B59:FC59)*INDEX(Fuel_Properties!$B$3:$IV$14,MATCH("GCV_Kerosene",Fuel_Properties!$B$3:$B$14,0),MATCH(YEAR(ES$9),Fuel_Properties!$B$3:$EI$3,0))/1000</f>
        <v>-2.7422399999999996E-2</v>
      </c>
      <c r="ET59" s="53">
        <f>SUMPRODUCT(--(ET$9=Quarterly_kt!$B$9:FC$9),Quarterly_kt!$B59:FC59)*INDEX(Fuel_Properties!$B$3:$IV$14,MATCH("GCV_Kerosene",Fuel_Properties!$B$3:$B$14,0),MATCH(YEAR(ET$9),Fuel_Properties!$B$3:$EI$3,0))/1000</f>
        <v>2.8860799999999999E-2</v>
      </c>
      <c r="EU59" s="53">
        <f>SUMPRODUCT(--(EU$9=Quarterly_kt!$B$9:FC$9),Quarterly_kt!$B59:FC59)*INDEX(Fuel_Properties!$B$3:$IV$14,MATCH("GCV_Kerosene",Fuel_Properties!$B$3:$B$14,0),MATCH(YEAR(EU$9),Fuel_Properties!$B$3:$EI$3,0))/1000</f>
        <v>-2.1019199999999998E-2</v>
      </c>
      <c r="EV59" s="53">
        <f>SUMPRODUCT(--(EV$9=Quarterly_kt!$B$9:FC$9),Quarterly_kt!$B59:FC59)*INDEX(Fuel_Properties!$B$3:$IV$14,MATCH("GCV_Kerosene",Fuel_Properties!$B$3:$B$14,0),MATCH(YEAR(EV$9),Fuel_Properties!$B$3:$EI$3,0))/1000</f>
        <v>-1.7307199999999998E-2</v>
      </c>
      <c r="EW59" s="53">
        <f>SUMPRODUCT(--(EW$9=Quarterly_kt!$B$9:FC$9),Quarterly_kt!$B59:FC59)*INDEX(Fuel_Properties!$B$3:$IV$14,MATCH("GCV_Kerosene",Fuel_Properties!$B$3:$B$14,0),MATCH(YEAR(EW$9),Fuel_Properties!$B$3:$EI$3,0))/1000</f>
        <v>9.0480000000000005E-3</v>
      </c>
      <c r="EX59" s="53">
        <f>SUMPRODUCT(--(EX$9=Quarterly_kt!$B$9:FC$9),Quarterly_kt!$B59:FC59)*INDEX(Fuel_Properties!$B$3:$IV$14,MATCH("GCV_Kerosene",Fuel_Properties!$B$3:$B$14,0),MATCH(YEAR(EX$9),Fuel_Properties!$B$3:$EI$3,0))/1000</f>
        <v>-4.2687999999999997E-3</v>
      </c>
      <c r="EY59" s="53">
        <f>SUMPRODUCT(--(EY$9=Quarterly_kt!$B$9:FC$9),Quarterly_kt!$B59:FC59)*INDEX(Fuel_Properties!$B$3:$IV$14,MATCH("GCV_Kerosene",Fuel_Properties!$B$3:$B$14,0),MATCH(YEAR(EY$9),Fuel_Properties!$B$3:$EI$3,0))/1000</f>
        <v>-1.48016E-2</v>
      </c>
      <c r="EZ59" s="53">
        <f>SUMPRODUCT(--(EZ$9=Quarterly_kt!$B$9:FC$9),Quarterly_kt!$B59:FC59)*INDEX(Fuel_Properties!$B$3:$IV$14,MATCH("GCV_Kerosene",Fuel_Properties!$B$3:$B$14,0),MATCH(YEAR(EZ$9),Fuel_Properties!$B$3:$EI$3,0))/1000</f>
        <v>0</v>
      </c>
      <c r="FA59" s="53">
        <f>SUMPRODUCT(--(FA$9=Quarterly_kt!$B$9:FC$9),Quarterly_kt!$B59:FC59)*INDEX(Fuel_Properties!$B$3:$IV$14,MATCH("GCV_Kerosene",Fuel_Properties!$B$3:$B$14,0),MATCH(YEAR(FA$9),Fuel_Properties!$B$3:$EI$3,0))/1000</f>
        <v>0</v>
      </c>
      <c r="FB59" s="53">
        <f>SUMPRODUCT(--(FB$9=Quarterly_kt!$B$9:FC$9),Quarterly_kt!$B59:FC59)*INDEX(Fuel_Properties!$B$3:$IV$14,MATCH("GCV_Kerosene",Fuel_Properties!$B$3:$B$14,0),MATCH(YEAR(FB$9),Fuel_Properties!$B$3:$EI$3,0))/1000</f>
        <v>1.3966399999999999E-2</v>
      </c>
      <c r="FC59" s="53">
        <f>SUMPRODUCT(--(FC$9=Quarterly_kt!$B$9:FC$9),Quarterly_kt!$B59:FC59)*INDEX(Fuel_Properties!$B$3:$IV$14,MATCH("GCV_Kerosene",Fuel_Properties!$B$3:$B$14,0),MATCH(YEAR(FC$9),Fuel_Properties!$B$3:$EI$3,0))/1000</f>
        <v>-1.3966399999999999E-2</v>
      </c>
      <c r="FD59" s="53">
        <f>SUMPRODUCT(--(FD$9=Quarterly_kt!$B$9:FD$9),Quarterly_kt!$B59:FD59)*INDEX(Fuel_Properties!$B$3:$IV$14,MATCH("GCV_Kerosene",Fuel_Properties!$B$3:$B$14,0),MATCH(YEAR(FD$9),Fuel_Properties!$B$3:$EI$3,0))/1000</f>
        <v>0</v>
      </c>
      <c r="FE59" s="53">
        <f>SUMPRODUCT(--(FE$9=Quarterly_kt!$B$9:FE$9),Quarterly_kt!$B59:FE59)*INDEX(Fuel_Properties!$B$3:$IV$14,MATCH("GCV_Kerosene",Fuel_Properties!$B$3:$B$14,0),MATCH(YEAR(FE$9),Fuel_Properties!$B$3:$EI$3,0))/1000</f>
        <v>0</v>
      </c>
      <c r="FF59" s="53">
        <f>SUMPRODUCT(--(FF$9=Quarterly_kt!$B$9:FF$9),Quarterly_kt!$B59:FF59)*INDEX(Fuel_Properties!$B$3:$IV$14,MATCH("GCV_Kerosene",Fuel_Properties!$B$3:$B$14,0),MATCH(YEAR(FF$9),Fuel_Properties!$B$3:$EI$3,0))/1000</f>
        <v>0</v>
      </c>
      <c r="FG59" s="53">
        <f>SUMPRODUCT(--(FG$9=Quarterly_kt!$B$9:FG$9),Quarterly_kt!$B59:FG59)*INDEX(Fuel_Properties!$B$3:$IV$14,MATCH("GCV_Kerosene",Fuel_Properties!$B$3:$B$14,0),MATCH(YEAR(FG$9),Fuel_Properties!$B$3:$EI$3,0))/1000</f>
        <v>0</v>
      </c>
      <c r="FH59" s="53">
        <f>SUMPRODUCT(--(FH$9=Quarterly_kt!$B$9:FH$9),Quarterly_kt!$B59:FH59)*INDEX(Fuel_Properties!$B$3:$IV$14,MATCH("GCV_Kerosene",Fuel_Properties!$B$3:$B$14,0),MATCH(YEAR(FH$9),Fuel_Properties!$B$3:$EI$3,0))/1000</f>
        <v>0</v>
      </c>
      <c r="FI59" s="53">
        <f>SUMPRODUCT(--(FI$9=Quarterly_kt!$B$9:FI$9),Quarterly_kt!$B59:FI59)*INDEX(Fuel_Properties!$B$3:$IV$14,MATCH("GCV_Kerosene",Fuel_Properties!$B$3:$B$14,0),MATCH(YEAR(FI$9),Fuel_Properties!$B$3:$EI$3,0))/1000</f>
        <v>0</v>
      </c>
      <c r="FJ59" s="53">
        <f>SUMPRODUCT(--(FJ$9=Quarterly_kt!$B$9:FJ$9),Quarterly_kt!$B59:FJ59)*INDEX(Fuel_Properties!$B$3:$IV$14,MATCH("GCV_Kerosene",Fuel_Properties!$B$3:$B$14,0),MATCH(YEAR(FJ$9),Fuel_Properties!$B$3:$EI$3,0))/1000</f>
        <v>3.7119999999999997E-4</v>
      </c>
      <c r="FK59" s="53">
        <f>SUMPRODUCT(--(FK$9=Quarterly_kt!$B$9:FK$9),Quarterly_kt!$B59:FK59)*INDEX(Fuel_Properties!$B$3:$IV$14,MATCH("GCV_Kerosene",Fuel_Properties!$B$3:$B$14,0),MATCH(YEAR(FK$9),Fuel_Properties!$B$3:$EI$3,0))/1000</f>
        <v>0</v>
      </c>
      <c r="FL59" s="53">
        <f>SUMPRODUCT(--(FL$9=Quarterly_kt!$B$9:FL$9),Quarterly_kt!$B59:FL59)*INDEX(Fuel_Properties!$B$3:$IV$14,MATCH("GCV_Kerosene",Fuel_Properties!$B$3:$B$14,0),MATCH(YEAR(FL$9),Fuel_Properties!$B$3:$EI$3,0))/1000</f>
        <v>0</v>
      </c>
      <c r="FM59" s="53">
        <f>SUMPRODUCT(--(FM$9=Quarterly_kt!$B$9:FN$9),Quarterly_kt!$B59:FN59)*INDEX(Fuel_Properties!$B$3:$IV$14,MATCH("GCV_Kerosene",Fuel_Properties!$B$3:$B$14,0),MATCH(YEAR(FM$9),Fuel_Properties!$B$3:$EI$3,0))/1000</f>
        <v>0</v>
      </c>
      <c r="FN59" s="53">
        <f>SUMPRODUCT(--(FN$9=Quarterly_kt!$B$9:FN$9),Quarterly_kt!$B59:FN59)*INDEX(Fuel_Properties!$B$3:$IV$14,MATCH("GCV_Kerosene",Fuel_Properties!$B$3:$B$14,0),MATCH(YEAR(FN$9),Fuel_Properties!$B$3:$EI$3,0))/1000</f>
        <v>0</v>
      </c>
      <c r="FO59" s="53">
        <f>SUMPRODUCT(--(FO$9=Quarterly_kt!$B$9:FO$9),Quarterly_kt!$B59:FO59)*INDEX(Fuel_Properties!$B$3:$IV$14,MATCH("GCV_Kerosene",Fuel_Properties!$B$3:$B$14,0),MATCH(YEAR(FO$9),Fuel_Properties!$B$3:$EI$3,0))/1000</f>
        <v>-6.0319999999999992E-4</v>
      </c>
      <c r="FP59" s="53">
        <f>SUMPRODUCT(--(FP$9=Quarterly_kt!$B$9:FP$9),Quarterly_kt!$B59:FP59)*INDEX(Fuel_Properties!$B$3:$IV$14,MATCH("GCV_Kerosene",Fuel_Properties!$B$3:$B$14,0),MATCH(YEAR(FP$9),Fuel_Properties!$B$3:$EI$3,0))/1000</f>
        <v>6.0319999999999992E-4</v>
      </c>
      <c r="FQ59" s="53">
        <f>SUMPRODUCT(--(FQ$9=Quarterly_kt!$B$9:FQ$9),Quarterly_kt!$B59:FQ59)*INDEX(Fuel_Properties!$B$3:$IV$14,MATCH("GCV_Kerosene",Fuel_Properties!$B$3:$B$14,0),MATCH(YEAR(FQ$9),Fuel_Properties!$B$3:$EI$3,0))/1000</f>
        <v>0</v>
      </c>
      <c r="FR59" s="53">
        <f>SUMPRODUCT(--(FR$9=Quarterly_kt!$B$9:FR$9),Quarterly_kt!$B59:FR59)*INDEX(Fuel_Properties!$B$3:$IV$14,MATCH("GCV_Kerosene",Fuel_Properties!$B$3:$B$14,0),MATCH(YEAR(FR$9),Fuel_Properties!$B$3:$EI$3,0))/1000</f>
        <v>0</v>
      </c>
      <c r="FS59" s="53">
        <f>SUMPRODUCT(--(FS$9=Quarterly_kt!$B$9:FS$9),Quarterly_kt!$B59:FS59)*INDEX(Fuel_Properties!$B$3:$IV$14,MATCH("GCV_Kerosene",Fuel_Properties!$B$3:$B$14,0),MATCH(YEAR(FS$9),Fuel_Properties!$B$3:$EI$3,0))/1000</f>
        <v>0</v>
      </c>
      <c r="FT59" s="53">
        <f>SUMPRODUCT(--(FT$9=Quarterly_kt!$B$9:FT$9),Quarterly_kt!$B59:FT59)*INDEX(Fuel_Properties!$B$3:$IV$14,MATCH("GCV_Kerosene",Fuel_Properties!$B$3:$B$14,0),MATCH(YEAR(FT$9),Fuel_Properties!$B$3:$EI$3,0))/1000</f>
        <v>0</v>
      </c>
      <c r="FU59" s="53">
        <f>SUMPRODUCT(--(FU$9=Quarterly_kt!$B$9:FU$9),Quarterly_kt!$B59:FU59)*INDEX(Fuel_Properties!$B$3:$IV$14,MATCH("GCV_Kerosene",Fuel_Properties!$B$3:$B$14,0),MATCH(YEAR(FU$9),Fuel_Properties!$B$3:$EI$3,0))/1000</f>
        <v>0</v>
      </c>
      <c r="FV59" s="53">
        <f>SUMPRODUCT(--(FV$9=Quarterly_kt!$B$9:FV$9),Quarterly_kt!$B59:FV59)*INDEX(Fuel_Properties!$B$3:$IV$14,MATCH("GCV_Kerosene",Fuel_Properties!$B$3:$B$14,0),MATCH(YEAR(FV$9),Fuel_Properties!$B$3:$EI$3,0))/1000</f>
        <v>0</v>
      </c>
      <c r="FW59" s="18"/>
      <c r="FX59" s="117"/>
      <c r="FY59" s="18"/>
    </row>
    <row r="60" spans="1:181" ht="17.25" x14ac:dyDescent="0.25">
      <c r="A60" s="49" t="s">
        <v>105</v>
      </c>
      <c r="B60" s="53">
        <v>-0.15536383689880001</v>
      </c>
      <c r="C60" s="53">
        <v>0.14902647837116001</v>
      </c>
      <c r="D60" s="53">
        <v>7.2961931242480016E-2</v>
      </c>
      <c r="E60" s="53">
        <v>0.10161158962888003</v>
      </c>
      <c r="F60" s="53">
        <v>-0.27818660214045998</v>
      </c>
      <c r="G60" s="53">
        <v>0.14350632802523997</v>
      </c>
      <c r="H60" s="53">
        <v>-3.3542744907720023E-2</v>
      </c>
      <c r="I60" s="53">
        <v>-0.21181230169738</v>
      </c>
      <c r="J60" s="53">
        <v>-0.27975473374130005</v>
      </c>
      <c r="K60" s="53">
        <v>0.46086162786025997</v>
      </c>
      <c r="L60" s="53">
        <v>0.23469613056282002</v>
      </c>
      <c r="M60" s="53">
        <v>0.15731064386266003</v>
      </c>
      <c r="N60" s="53">
        <v>-0.13263963391270003</v>
      </c>
      <c r="O60" s="53">
        <v>-0.32099991188498</v>
      </c>
      <c r="P60" s="53">
        <v>0.47208075318689996</v>
      </c>
      <c r="Q60" s="53">
        <v>-0.15432634895492001</v>
      </c>
      <c r="R60" s="53">
        <v>-0.21057856329006003</v>
      </c>
      <c r="S60" s="53">
        <v>0.18060280656226002</v>
      </c>
      <c r="T60" s="53">
        <v>-6.7182641659479958E-2</v>
      </c>
      <c r="U60" s="53">
        <v>0.26677011844647996</v>
      </c>
      <c r="V60" s="53">
        <v>-0.14570266194859999</v>
      </c>
      <c r="W60" s="53">
        <v>-0.10679575397612001</v>
      </c>
      <c r="X60" s="53">
        <v>0.78820983274951995</v>
      </c>
      <c r="Y60" s="53">
        <v>-9.4525134655599974E-2</v>
      </c>
      <c r="Z60" s="53">
        <v>0.43250038199348001</v>
      </c>
      <c r="AA60" s="53">
        <v>-5.1795579899999999E-3</v>
      </c>
      <c r="AB60" s="53">
        <v>0.57328031448298011</v>
      </c>
      <c r="AC60" s="53">
        <v>-0.23862645657943996</v>
      </c>
      <c r="AD60" s="53">
        <v>-0.11374191560111999</v>
      </c>
      <c r="AE60" s="53">
        <v>3.9452881810160018E-2</v>
      </c>
      <c r="AF60" s="53">
        <v>-0.16824273974760001</v>
      </c>
      <c r="AG60" s="53">
        <v>-0.14484945348449996</v>
      </c>
      <c r="AH60" s="53">
        <v>-0.33409421744700002</v>
      </c>
      <c r="AI60" s="53">
        <v>2.8042917984000271E-3</v>
      </c>
      <c r="AJ60" s="53">
        <v>-3.0496186757560023E-2</v>
      </c>
      <c r="AK60" s="53">
        <v>-1.1120709903886801</v>
      </c>
      <c r="AL60" s="53">
        <v>0.53042803082432</v>
      </c>
      <c r="AM60" s="53">
        <v>4.2140278130980063E-2</v>
      </c>
      <c r="AN60" s="53">
        <v>-0.14911861126604001</v>
      </c>
      <c r="AO60" s="53">
        <v>2.4436187127960057E-2</v>
      </c>
      <c r="AP60" s="53">
        <v>-0.25460279174209999</v>
      </c>
      <c r="AQ60" s="53">
        <v>-0.46740990882235994</v>
      </c>
      <c r="AR60" s="53">
        <v>-0.15131551982484001</v>
      </c>
      <c r="AS60" s="53">
        <v>0.21870610503425997</v>
      </c>
      <c r="AT60" s="53">
        <v>0.40603975986709984</v>
      </c>
      <c r="AU60" s="53">
        <v>1.7513830302899602</v>
      </c>
      <c r="AV60" s="53">
        <v>-1.0102072280008398</v>
      </c>
      <c r="AW60" s="53">
        <v>0.15915093515486006</v>
      </c>
      <c r="AX60" s="53">
        <v>-0.5659598326136801</v>
      </c>
      <c r="AY60" s="53">
        <v>-0.30217706704026004</v>
      </c>
      <c r="AZ60" s="53">
        <v>0.13147404096202009</v>
      </c>
      <c r="BA60" s="53">
        <v>-5.9044254102500027E-2</v>
      </c>
      <c r="BB60" s="53">
        <v>-0.22047603750610401</v>
      </c>
      <c r="BC60" s="53">
        <v>0.26643361623999201</v>
      </c>
      <c r="BD60" s="53">
        <v>-0.29091212679476408</v>
      </c>
      <c r="BE60" s="53">
        <v>0.29551354953961995</v>
      </c>
      <c r="BF60" s="53">
        <v>-0.22724303740823204</v>
      </c>
      <c r="BG60" s="53">
        <v>5.0198231060920029E-2</v>
      </c>
      <c r="BH60" s="53">
        <v>0.85419362945202004</v>
      </c>
      <c r="BI60" s="53">
        <v>-0.27522302503563989</v>
      </c>
      <c r="BJ60" s="53">
        <v>-0.64519919989032004</v>
      </c>
      <c r="BK60" s="53">
        <v>9.8801039422943993E-2</v>
      </c>
      <c r="BL60" s="53">
        <v>0.26719150635517597</v>
      </c>
      <c r="BM60" s="53">
        <v>-1.2603648602024009E-2</v>
      </c>
      <c r="BN60" s="53">
        <v>-0.19772487243895209</v>
      </c>
      <c r="BO60" s="53">
        <v>-0.36718898424384805</v>
      </c>
      <c r="BP60" s="53">
        <v>0.90768676563398021</v>
      </c>
      <c r="BQ60" s="53">
        <v>0.21438828457802403</v>
      </c>
      <c r="BR60" s="53">
        <v>-0.45375591339318017</v>
      </c>
      <c r="BS60" s="53">
        <v>-0.57860600223569203</v>
      </c>
      <c r="BT60" s="53">
        <v>0.28789529692946397</v>
      </c>
      <c r="BU60" s="53">
        <v>-0.18215256408561198</v>
      </c>
      <c r="BV60" s="53">
        <v>-0.43364784791230404</v>
      </c>
      <c r="BW60" s="53">
        <v>0.28565899505238801</v>
      </c>
      <c r="BX60" s="53">
        <v>0.81707709170804788</v>
      </c>
      <c r="BY60" s="53">
        <v>0.13712148393083615</v>
      </c>
      <c r="BZ60" s="53">
        <v>-0.90421437246179992</v>
      </c>
      <c r="CA60" s="53">
        <v>0.50311583489692802</v>
      </c>
      <c r="CB60" s="53">
        <v>0.26951262600238407</v>
      </c>
      <c r="CC60" s="53">
        <v>-0.11755888357001609</v>
      </c>
      <c r="CD60" s="53">
        <v>-0.39373258278928408</v>
      </c>
      <c r="CE60" s="53">
        <v>-0.10840110368945594</v>
      </c>
      <c r="CF60" s="53">
        <v>0.74094697465117598</v>
      </c>
      <c r="CG60" s="53">
        <v>-0.40337840135246406</v>
      </c>
      <c r="CH60" s="53">
        <v>-0.39846653931246001</v>
      </c>
      <c r="CI60" s="53">
        <v>-5.190960263679989E-3</v>
      </c>
      <c r="CJ60" s="53">
        <v>0.19116279931176799</v>
      </c>
      <c r="CK60" s="53">
        <v>-9.4599269840835998E-2</v>
      </c>
      <c r="CL60" s="53">
        <v>-0.32805529045325199</v>
      </c>
      <c r="CM60" s="53">
        <v>0.57084350713026399</v>
      </c>
      <c r="CN60" s="53">
        <v>0.60926777705492807</v>
      </c>
      <c r="CO60" s="53">
        <v>-0.52396768055733201</v>
      </c>
      <c r="CP60" s="53">
        <v>2.0462777441943976E-2</v>
      </c>
      <c r="CQ60" s="53">
        <v>3.0152815527456051E-2</v>
      </c>
      <c r="CR60" s="53">
        <v>-0.86287354043626796</v>
      </c>
      <c r="CS60" s="53">
        <v>0.69660933845672401</v>
      </c>
      <c r="CT60" s="53">
        <v>-1.8522488831120287E-3</v>
      </c>
      <c r="CU60" s="53">
        <v>0.57886872872069206</v>
      </c>
      <c r="CV60" s="53">
        <v>0.15103309855204794</v>
      </c>
      <c r="CW60" s="53">
        <v>0.43464381497106003</v>
      </c>
      <c r="CX60" s="53">
        <v>-1.3249047759547441</v>
      </c>
      <c r="CY60" s="53">
        <v>0.10298817106488006</v>
      </c>
      <c r="CZ60" s="53">
        <v>0.44818230812890797</v>
      </c>
      <c r="DA60" s="53">
        <v>-7.0554993517107922E-2</v>
      </c>
      <c r="DB60" s="53">
        <v>-1.0081078537841961</v>
      </c>
      <c r="DC60" s="53">
        <v>0.12689041042990001</v>
      </c>
      <c r="DD60" s="53">
        <v>-0.24344707179446401</v>
      </c>
      <c r="DE60" s="53">
        <v>0.49281103001089599</v>
      </c>
      <c r="DF60" s="53">
        <v>0.17142306272774799</v>
      </c>
      <c r="DG60" s="53">
        <v>-0.29963268263492004</v>
      </c>
      <c r="DH60" s="53">
        <v>0.166917345815916</v>
      </c>
      <c r="DI60" s="53">
        <v>-0.24590313597381197</v>
      </c>
      <c r="DJ60" s="53">
        <v>-9.6002203494276017E-2</v>
      </c>
      <c r="DK60" s="53">
        <v>-0.14338999929804402</v>
      </c>
      <c r="DL60" s="53">
        <v>0.12172083577802398</v>
      </c>
      <c r="DM60" s="53">
        <v>-5.4438103336560018E-2</v>
      </c>
      <c r="DN60" s="53">
        <v>-3.436710761969608E-2</v>
      </c>
      <c r="DO60" s="53">
        <v>0.24596216067117196</v>
      </c>
      <c r="DP60" s="53">
        <v>-0.23947277253706806</v>
      </c>
      <c r="DQ60" s="53">
        <v>0.64314575824592013</v>
      </c>
      <c r="DR60" s="53">
        <v>-0.68482965249740801</v>
      </c>
      <c r="DS60" s="53">
        <v>-0.327311661629624</v>
      </c>
      <c r="DT60" s="53">
        <v>0.496652304026928</v>
      </c>
      <c r="DU60" s="53">
        <v>-6.8793363122891998E-2</v>
      </c>
      <c r="DV60" s="53">
        <v>-0.48153960495554404</v>
      </c>
      <c r="DW60" s="53">
        <v>0.57993041126472011</v>
      </c>
      <c r="DX60" s="53">
        <v>0.20417195717188402</v>
      </c>
      <c r="DY60" s="53">
        <v>-0.31319969057437202</v>
      </c>
      <c r="DZ60" s="53">
        <v>-0.212835120497748</v>
      </c>
      <c r="EA60" s="53">
        <v>-2.7450769307140008E-2</v>
      </c>
      <c r="EB60" s="53">
        <v>0.33707793618791199</v>
      </c>
      <c r="EC60" s="53">
        <v>-0.23802194106146002</v>
      </c>
      <c r="ED60" s="53">
        <v>-0.53377370007258007</v>
      </c>
      <c r="EE60" s="53">
        <v>0.35966528715988799</v>
      </c>
      <c r="EF60" s="53">
        <v>0.21497914295186799</v>
      </c>
      <c r="EG60" s="53">
        <v>7.0868400833392076E-2</v>
      </c>
      <c r="EH60" s="53">
        <v>-0.45334470444664804</v>
      </c>
      <c r="EI60" s="53">
        <v>0.72033465275362007</v>
      </c>
      <c r="EJ60" s="53">
        <v>-0.23855324028623603</v>
      </c>
      <c r="EK60" s="53">
        <v>-0.24581689107766402</v>
      </c>
      <c r="EL60" s="53">
        <v>-0.32291230491022405</v>
      </c>
      <c r="EM60" s="53">
        <v>0.23975369293268256</v>
      </c>
      <c r="EN60" s="53">
        <v>0.11511664496197391</v>
      </c>
      <c r="EO60" s="53">
        <v>0.23556587894159997</v>
      </c>
      <c r="EP60" s="53">
        <v>-0.67519960806176793</v>
      </c>
      <c r="EQ60" s="53">
        <v>0.61786683343594795</v>
      </c>
      <c r="ER60" s="53">
        <v>9.3810834466782025E-2</v>
      </c>
      <c r="ES60" s="53">
        <v>0.36522912801271878</v>
      </c>
      <c r="ET60" s="53">
        <v>5.7955161430089941E-2</v>
      </c>
      <c r="EU60" s="53">
        <v>-0.2109007294901071</v>
      </c>
      <c r="EV60" s="53">
        <v>0.5991247429912161</v>
      </c>
      <c r="EW60" s="53">
        <v>2.7704698700428132E-2</v>
      </c>
      <c r="EX60" s="53">
        <v>-0.8588671314593761</v>
      </c>
      <c r="EY60" s="53">
        <v>2.5314814122571944E-2</v>
      </c>
      <c r="EZ60" s="53">
        <v>0.39947001689163603</v>
      </c>
      <c r="FA60" s="53">
        <v>0.30232550361373195</v>
      </c>
      <c r="FB60" s="53">
        <v>-0.25302802231057997</v>
      </c>
      <c r="FC60" s="53">
        <v>0.28194559068563596</v>
      </c>
      <c r="FD60" s="53">
        <v>0.25691336143284005</v>
      </c>
      <c r="FE60" s="53">
        <v>0.61834459702159195</v>
      </c>
      <c r="FF60" s="53">
        <v>-1.231426653230262</v>
      </c>
      <c r="FG60" s="53">
        <v>-0.18267964720608201</v>
      </c>
      <c r="FH60" s="53">
        <v>0.60993019586853192</v>
      </c>
      <c r="FI60" s="53">
        <v>0.12191932943342799</v>
      </c>
      <c r="FJ60" s="53">
        <v>-0.91753956754812394</v>
      </c>
      <c r="FK60" s="53">
        <v>-0.23814347562042404</v>
      </c>
      <c r="FL60" s="53">
        <v>-0.14366841783138001</v>
      </c>
      <c r="FM60" s="53">
        <v>-0.12718240905380007</v>
      </c>
      <c r="FN60" s="53">
        <v>1.0184233812528602</v>
      </c>
      <c r="FO60" s="53">
        <v>0.377540417162266</v>
      </c>
      <c r="FP60" s="53">
        <v>-0.27398265491148865</v>
      </c>
      <c r="FQ60" s="53">
        <v>1.7744684255301797</v>
      </c>
      <c r="FR60" s="53">
        <v>-2.1620207137066396</v>
      </c>
      <c r="FS60" s="53">
        <v>3.6369694823350146E-2</v>
      </c>
      <c r="FT60" s="53">
        <v>-0.4005285697865878</v>
      </c>
      <c r="FU60" s="53">
        <v>0.55769226702625141</v>
      </c>
      <c r="FV60" s="53">
        <v>-1.1738332620576035</v>
      </c>
      <c r="FW60" s="18"/>
      <c r="FX60" s="117"/>
      <c r="FY60" s="18"/>
    </row>
    <row r="61" spans="1:181" ht="17.25" x14ac:dyDescent="0.2">
      <c r="A61" s="27" t="s">
        <v>112</v>
      </c>
      <c r="B61" s="17">
        <f>SUM(B62:B64,B68:B70,B74)</f>
        <v>-0.63067050466961594</v>
      </c>
      <c r="C61" s="17">
        <f t="shared" ref="C61:BN61" si="89">SUM(C62:C64,C68:C70,C74)</f>
        <v>0.23900267045864051</v>
      </c>
      <c r="D61" s="17">
        <f t="shared" si="89"/>
        <v>0.66235798734874307</v>
      </c>
      <c r="E61" s="17">
        <f t="shared" si="89"/>
        <v>0.60954606687758583</v>
      </c>
      <c r="F61" s="17">
        <f t="shared" si="89"/>
        <v>-0.75665596339645658</v>
      </c>
      <c r="G61" s="17">
        <f t="shared" si="89"/>
        <v>-0.1843075029671343</v>
      </c>
      <c r="H61" s="17">
        <f t="shared" si="89"/>
        <v>0.12889802951193755</v>
      </c>
      <c r="I61" s="17">
        <f t="shared" si="89"/>
        <v>0.66559968432529504</v>
      </c>
      <c r="J61" s="17">
        <f t="shared" si="89"/>
        <v>-0.16780097965039878</v>
      </c>
      <c r="K61" s="17">
        <f t="shared" si="89"/>
        <v>-0.30813574891099127</v>
      </c>
      <c r="L61" s="17">
        <f t="shared" si="89"/>
        <v>0.64868586012502882</v>
      </c>
      <c r="M61" s="17">
        <f t="shared" si="89"/>
        <v>0.59298922646011754</v>
      </c>
      <c r="N61" s="17">
        <f t="shared" si="89"/>
        <v>2.5712212826381604</v>
      </c>
      <c r="O61" s="17">
        <f t="shared" si="89"/>
        <v>1.3153206708418546</v>
      </c>
      <c r="P61" s="17">
        <f t="shared" si="89"/>
        <v>-3.681858821906971</v>
      </c>
      <c r="Q61" s="17">
        <f t="shared" si="89"/>
        <v>-0.43090328813332002</v>
      </c>
      <c r="R61" s="17">
        <f t="shared" si="89"/>
        <v>-0.55735767722112972</v>
      </c>
      <c r="S61" s="17">
        <f t="shared" si="89"/>
        <v>0.35434017435221521</v>
      </c>
      <c r="T61" s="17">
        <f t="shared" si="89"/>
        <v>0.47564938876032403</v>
      </c>
      <c r="U61" s="17">
        <f t="shared" si="89"/>
        <v>-1.0534231668879874</v>
      </c>
      <c r="V61" s="17">
        <f t="shared" si="89"/>
        <v>0.35543612722387591</v>
      </c>
      <c r="W61" s="17">
        <f t="shared" si="89"/>
        <v>-3.0966090847847426E-2</v>
      </c>
      <c r="X61" s="17">
        <f t="shared" si="89"/>
        <v>-1.1592430618652581</v>
      </c>
      <c r="Y61" s="17">
        <f t="shared" si="89"/>
        <v>0.44830452912710217</v>
      </c>
      <c r="Z61" s="17">
        <f t="shared" si="89"/>
        <v>-2.8491172600458595E-2</v>
      </c>
      <c r="AA61" s="17">
        <f t="shared" si="89"/>
        <v>0.59729604158763705</v>
      </c>
      <c r="AB61" s="17">
        <f t="shared" si="89"/>
        <v>2.4725209974372442E-2</v>
      </c>
      <c r="AC61" s="17">
        <f t="shared" si="89"/>
        <v>-0.58911608804919258</v>
      </c>
      <c r="AD61" s="17">
        <f t="shared" si="89"/>
        <v>0.81320364119464439</v>
      </c>
      <c r="AE61" s="17">
        <f t="shared" si="89"/>
        <v>-0.66113529766268064</v>
      </c>
      <c r="AF61" s="17">
        <f t="shared" si="89"/>
        <v>1.1669823434647013</v>
      </c>
      <c r="AG61" s="17">
        <f t="shared" si="89"/>
        <v>-1.2840706733847822</v>
      </c>
      <c r="AH61" s="17">
        <f t="shared" si="89"/>
        <v>2.1293268278146189</v>
      </c>
      <c r="AI61" s="17">
        <f t="shared" si="89"/>
        <v>-0.40120931896902379</v>
      </c>
      <c r="AJ61" s="17">
        <f t="shared" si="89"/>
        <v>-0.41445522869118218</v>
      </c>
      <c r="AK61" s="17">
        <f t="shared" si="89"/>
        <v>0.68781316093539402</v>
      </c>
      <c r="AL61" s="17">
        <f t="shared" si="89"/>
        <v>0.88560854144780854</v>
      </c>
      <c r="AM61" s="17">
        <f t="shared" si="89"/>
        <v>-1.5305243993763182</v>
      </c>
      <c r="AN61" s="17">
        <f t="shared" si="89"/>
        <v>-1.1349767511807312</v>
      </c>
      <c r="AO61" s="17">
        <f t="shared" si="89"/>
        <v>3.5352253051802209E-3</v>
      </c>
      <c r="AP61" s="17">
        <f t="shared" si="89"/>
        <v>2.1493275828931808</v>
      </c>
      <c r="AQ61" s="17">
        <f t="shared" si="89"/>
        <v>-1.811160585348021</v>
      </c>
      <c r="AR61" s="17">
        <f t="shared" si="89"/>
        <v>0.17240643955231566</v>
      </c>
      <c r="AS61" s="17">
        <f t="shared" si="89"/>
        <v>7.6719274493803072E-2</v>
      </c>
      <c r="AT61" s="17">
        <f t="shared" si="89"/>
        <v>2.1879077634806623</v>
      </c>
      <c r="AU61" s="17">
        <f t="shared" si="89"/>
        <v>-1.0925785848396976</v>
      </c>
      <c r="AV61" s="17">
        <f t="shared" si="89"/>
        <v>-2.2554502856111869</v>
      </c>
      <c r="AW61" s="17">
        <f t="shared" si="89"/>
        <v>1.852715910756797</v>
      </c>
      <c r="AX61" s="17">
        <f t="shared" si="89"/>
        <v>0.15231046341218893</v>
      </c>
      <c r="AY61" s="17">
        <f t="shared" si="89"/>
        <v>-1.1761904752089576</v>
      </c>
      <c r="AZ61" s="17">
        <f t="shared" si="89"/>
        <v>0.49959213931161917</v>
      </c>
      <c r="BA61" s="17">
        <f t="shared" si="89"/>
        <v>0.2563221713533847</v>
      </c>
      <c r="BB61" s="17">
        <f t="shared" si="89"/>
        <v>-1.1835873016238532</v>
      </c>
      <c r="BC61" s="17">
        <f t="shared" si="89"/>
        <v>1.1529719284955684</v>
      </c>
      <c r="BD61" s="17">
        <f t="shared" si="89"/>
        <v>-0.77140445920042322</v>
      </c>
      <c r="BE61" s="17">
        <f t="shared" si="89"/>
        <v>-0.37880659435224839</v>
      </c>
      <c r="BF61" s="17">
        <f t="shared" si="89"/>
        <v>1.0478444877960735</v>
      </c>
      <c r="BG61" s="17">
        <f t="shared" si="89"/>
        <v>2.3508342038823571E-2</v>
      </c>
      <c r="BH61" s="17">
        <f t="shared" si="89"/>
        <v>-0.71934541696885246</v>
      </c>
      <c r="BI61" s="17">
        <f t="shared" si="89"/>
        <v>0.80883299880342452</v>
      </c>
      <c r="BJ61" s="17">
        <f t="shared" si="89"/>
        <v>0.10740084080727917</v>
      </c>
      <c r="BK61" s="17">
        <f t="shared" si="89"/>
        <v>7.1217727834416711E-2</v>
      </c>
      <c r="BL61" s="17">
        <f t="shared" si="89"/>
        <v>-0.97757378264022854</v>
      </c>
      <c r="BM61" s="17">
        <f t="shared" si="89"/>
        <v>2.2669621352160725</v>
      </c>
      <c r="BN61" s="17">
        <f t="shared" si="89"/>
        <v>-1.275288268939718</v>
      </c>
      <c r="BO61" s="17">
        <f t="shared" ref="BO61:DZ61" si="90">SUM(BO62:BO64,BO68:BO70,BO74)</f>
        <v>7.7182504627027554E-2</v>
      </c>
      <c r="BP61" s="17">
        <f t="shared" si="90"/>
        <v>1.0902753874524445</v>
      </c>
      <c r="BQ61" s="17">
        <f t="shared" si="90"/>
        <v>-1.1270594086963388</v>
      </c>
      <c r="BR61" s="17">
        <f t="shared" si="90"/>
        <v>-3.5397907175734753</v>
      </c>
      <c r="BS61" s="17">
        <f t="shared" si="90"/>
        <v>-4.21620934557202</v>
      </c>
      <c r="BT61" s="17">
        <f t="shared" si="90"/>
        <v>-1.7475029312794774</v>
      </c>
      <c r="BU61" s="17">
        <f t="shared" si="90"/>
        <v>-4.5004550285363445</v>
      </c>
      <c r="BV61" s="17">
        <f t="shared" si="90"/>
        <v>-1.8272426657095866</v>
      </c>
      <c r="BW61" s="17">
        <f t="shared" si="90"/>
        <v>-2.8764005797208823</v>
      </c>
      <c r="BX61" s="17">
        <f t="shared" si="90"/>
        <v>-5.0824249595460564</v>
      </c>
      <c r="BY61" s="17">
        <f t="shared" si="90"/>
        <v>-0.30701675538089379</v>
      </c>
      <c r="BZ61" s="17">
        <f t="shared" si="90"/>
        <v>0.22973982631389656</v>
      </c>
      <c r="CA61" s="17">
        <f t="shared" si="90"/>
        <v>-2.7574190633769944</v>
      </c>
      <c r="CB61" s="17">
        <f t="shared" si="90"/>
        <v>-3.671182025015717</v>
      </c>
      <c r="CC61" s="17">
        <f t="shared" si="90"/>
        <v>1.0977613760841236</v>
      </c>
      <c r="CD61" s="17">
        <f t="shared" si="90"/>
        <v>-3.0715260573116661</v>
      </c>
      <c r="CE61" s="17">
        <f t="shared" si="90"/>
        <v>-6.6561027119460574</v>
      </c>
      <c r="CF61" s="17">
        <f t="shared" si="90"/>
        <v>0.53848597602263815</v>
      </c>
      <c r="CG61" s="17">
        <f t="shared" si="90"/>
        <v>-0.96467239536794425</v>
      </c>
      <c r="CH61" s="17">
        <f t="shared" si="90"/>
        <v>-1.2732654920331417</v>
      </c>
      <c r="CI61" s="17">
        <f t="shared" si="90"/>
        <v>-1.2747807925241532</v>
      </c>
      <c r="CJ61" s="17">
        <f t="shared" si="90"/>
        <v>2.4891601103556122</v>
      </c>
      <c r="CK61" s="17">
        <f t="shared" si="90"/>
        <v>-0.26205800498916509</v>
      </c>
      <c r="CL61" s="17">
        <f t="shared" si="90"/>
        <v>-1.8750564862462547</v>
      </c>
      <c r="CM61" s="17">
        <f t="shared" si="90"/>
        <v>-0.54790786898795674</v>
      </c>
      <c r="CN61" s="17">
        <f t="shared" si="90"/>
        <v>-2.2379011937208562</v>
      </c>
      <c r="CO61" s="17">
        <f t="shared" si="90"/>
        <v>-1.0570345409236519</v>
      </c>
      <c r="CP61" s="17">
        <f t="shared" si="90"/>
        <v>2.2383920839943459</v>
      </c>
      <c r="CQ61" s="17">
        <f t="shared" si="90"/>
        <v>-3.0491914722000666</v>
      </c>
      <c r="CR61" s="17">
        <f t="shared" si="90"/>
        <v>4.5133126121007958</v>
      </c>
      <c r="CS61" s="17">
        <f t="shared" si="90"/>
        <v>2.3517636729498081E-2</v>
      </c>
      <c r="CT61" s="17">
        <f t="shared" si="90"/>
        <v>-0.67242919595306616</v>
      </c>
      <c r="CU61" s="17">
        <f t="shared" si="90"/>
        <v>2.1464944983199574</v>
      </c>
      <c r="CV61" s="17">
        <f t="shared" si="90"/>
        <v>0.59446296266833309</v>
      </c>
      <c r="CW61" s="17">
        <f t="shared" si="90"/>
        <v>3.2208346960222882</v>
      </c>
      <c r="CX61" s="17">
        <f t="shared" si="90"/>
        <v>-4.3204115424292358</v>
      </c>
      <c r="CY61" s="17">
        <f t="shared" si="90"/>
        <v>6.0607660456400776</v>
      </c>
      <c r="CZ61" s="17">
        <f t="shared" si="90"/>
        <v>-5.7308860693750052</v>
      </c>
      <c r="DA61" s="17">
        <f t="shared" si="90"/>
        <v>-3.3598373436597431</v>
      </c>
      <c r="DB61" s="17">
        <f t="shared" si="90"/>
        <v>5.9159915743086966</v>
      </c>
      <c r="DC61" s="17">
        <f t="shared" si="90"/>
        <v>0.18865718059550396</v>
      </c>
      <c r="DD61" s="17">
        <f t="shared" si="90"/>
        <v>1.6047708447400015</v>
      </c>
      <c r="DE61" s="17">
        <f t="shared" si="90"/>
        <v>0.15240981185422531</v>
      </c>
      <c r="DF61" s="17">
        <f t="shared" si="90"/>
        <v>-1.3740070153130444</v>
      </c>
      <c r="DG61" s="17">
        <f t="shared" si="90"/>
        <v>0.74478395418759569</v>
      </c>
      <c r="DH61" s="17">
        <f t="shared" si="90"/>
        <v>1.3791474740548295</v>
      </c>
      <c r="DI61" s="17">
        <f t="shared" si="90"/>
        <v>0.22294144125276716</v>
      </c>
      <c r="DJ61" s="17">
        <f t="shared" si="90"/>
        <v>0.38816569926390321</v>
      </c>
      <c r="DK61" s="17">
        <f t="shared" si="90"/>
        <v>-0.83743482222407817</v>
      </c>
      <c r="DL61" s="17">
        <f t="shared" si="90"/>
        <v>1.3371178373018398</v>
      </c>
      <c r="DM61" s="17">
        <f t="shared" si="90"/>
        <v>0.79064300651683905</v>
      </c>
      <c r="DN61" s="17">
        <f t="shared" si="90"/>
        <v>0.42406891339400277</v>
      </c>
      <c r="DO61" s="17">
        <f t="shared" si="90"/>
        <v>1.1267967589466341</v>
      </c>
      <c r="DP61" s="17">
        <f t="shared" si="90"/>
        <v>-8.5658990314869926E-2</v>
      </c>
      <c r="DQ61" s="17">
        <f t="shared" si="90"/>
        <v>-1.0294232314209704</v>
      </c>
      <c r="DR61" s="17">
        <f t="shared" si="90"/>
        <v>-0.36622687512982149</v>
      </c>
      <c r="DS61" s="17">
        <f t="shared" si="90"/>
        <v>0.23992286642015564</v>
      </c>
      <c r="DT61" s="17">
        <f t="shared" si="90"/>
        <v>0.62445260986063722</v>
      </c>
      <c r="DU61" s="17">
        <f t="shared" si="90"/>
        <v>-0.95857795751023644</v>
      </c>
      <c r="DV61" s="17">
        <f t="shared" si="90"/>
        <v>-1.1860522779510223</v>
      </c>
      <c r="DW61" s="17">
        <f t="shared" si="90"/>
        <v>-0.79121960989099538</v>
      </c>
      <c r="DX61" s="17">
        <f t="shared" si="90"/>
        <v>-1.104973256117612</v>
      </c>
      <c r="DY61" s="17">
        <f t="shared" si="90"/>
        <v>-6.7970348718633389E-3</v>
      </c>
      <c r="DZ61" s="17">
        <f t="shared" si="90"/>
        <v>0.60408974600141385</v>
      </c>
      <c r="EA61" s="17">
        <f t="shared" ref="EA61:FC61" si="91">SUM(EA62:EA64,EA68:EA70,EA74)</f>
        <v>-2.5349034994183826</v>
      </c>
      <c r="EB61" s="17">
        <f t="shared" si="91"/>
        <v>-4.0688826753538985</v>
      </c>
      <c r="EC61" s="17">
        <f t="shared" si="91"/>
        <v>-1.2474969787556853</v>
      </c>
      <c r="ED61" s="17">
        <f t="shared" si="91"/>
        <v>0.98824216786364394</v>
      </c>
      <c r="EE61" s="17">
        <f t="shared" si="91"/>
        <v>0.74474363540037491</v>
      </c>
      <c r="EF61" s="17">
        <f t="shared" si="91"/>
        <v>-0.25640461483431126</v>
      </c>
      <c r="EG61" s="17">
        <f t="shared" si="91"/>
        <v>-2.4234877192712894</v>
      </c>
      <c r="EH61" s="17">
        <f t="shared" si="91"/>
        <v>1.4599027723119309</v>
      </c>
      <c r="EI61" s="17">
        <f t="shared" si="91"/>
        <v>-0.94848542617386555</v>
      </c>
      <c r="EJ61" s="17">
        <f t="shared" si="91"/>
        <v>4.185132393377658E-3</v>
      </c>
      <c r="EK61" s="17">
        <f t="shared" si="91"/>
        <v>0.8217306029127851</v>
      </c>
      <c r="EL61" s="17">
        <f t="shared" si="91"/>
        <v>-0.52966098856202071</v>
      </c>
      <c r="EM61" s="17">
        <f t="shared" si="91"/>
        <v>1.3152657409091901</v>
      </c>
      <c r="EN61" s="17">
        <f t="shared" si="91"/>
        <v>-0.57948293691870223</v>
      </c>
      <c r="EO61" s="17">
        <f t="shared" si="91"/>
        <v>0.17820391182117967</v>
      </c>
      <c r="EP61" s="17">
        <f t="shared" si="91"/>
        <v>-0.41901653796378135</v>
      </c>
      <c r="EQ61" s="17">
        <f t="shared" si="91"/>
        <v>0.86660059002001688</v>
      </c>
      <c r="ER61" s="17">
        <f t="shared" si="91"/>
        <v>-0.77839105385668117</v>
      </c>
      <c r="ES61" s="17">
        <f t="shared" si="91"/>
        <v>0.50898647742679315</v>
      </c>
      <c r="ET61" s="17">
        <f t="shared" si="91"/>
        <v>-1.0517708783091673</v>
      </c>
      <c r="EU61" s="17">
        <f t="shared" si="91"/>
        <v>1.6594981148046588</v>
      </c>
      <c r="EV61" s="17">
        <f t="shared" si="91"/>
        <v>2.8901292290792475</v>
      </c>
      <c r="EW61" s="17">
        <f t="shared" si="91"/>
        <v>-1.4240133963347954</v>
      </c>
      <c r="EX61" s="17">
        <f t="shared" si="91"/>
        <v>1.4554897231279571</v>
      </c>
      <c r="EY61" s="17">
        <f t="shared" si="91"/>
        <v>2.1697820547708893</v>
      </c>
      <c r="EZ61" s="17">
        <f t="shared" si="91"/>
        <v>0.43166645077979571</v>
      </c>
      <c r="FA61" s="17">
        <f t="shared" si="91"/>
        <v>1.8260433391516331</v>
      </c>
      <c r="FB61" s="17">
        <f t="shared" si="91"/>
        <v>-1.0380700837602339</v>
      </c>
      <c r="FC61" s="17">
        <f t="shared" si="91"/>
        <v>0.84005749068588598</v>
      </c>
      <c r="FD61" s="17">
        <f t="shared" ref="FD61:FP61" si="92">SUM(FD62:FD64,FD68:FD70,FD74)</f>
        <v>1.6858339977201551</v>
      </c>
      <c r="FE61" s="17">
        <f t="shared" si="92"/>
        <v>2.7334989403292065</v>
      </c>
      <c r="FF61" s="17">
        <f t="shared" si="92"/>
        <v>3.826736575638424</v>
      </c>
      <c r="FG61" s="17">
        <f t="shared" si="92"/>
        <v>2.615780439499062</v>
      </c>
      <c r="FH61" s="17">
        <f t="shared" si="92"/>
        <v>0.72864029016150011</v>
      </c>
      <c r="FI61" s="17">
        <f t="shared" si="92"/>
        <v>3.5912251330518448</v>
      </c>
      <c r="FJ61" s="17">
        <f t="shared" si="92"/>
        <v>1.9637022065073055</v>
      </c>
      <c r="FK61" s="17">
        <f t="shared" si="92"/>
        <v>2.2645658902680355</v>
      </c>
      <c r="FL61" s="17">
        <f t="shared" si="92"/>
        <v>1.3762863936570615</v>
      </c>
      <c r="FM61" s="17">
        <f t="shared" si="92"/>
        <v>-2.1061880630513543</v>
      </c>
      <c r="FN61" s="17">
        <f t="shared" si="92"/>
        <v>-3.6654831148578113</v>
      </c>
      <c r="FO61" s="17">
        <f t="shared" si="92"/>
        <v>1.1688901725976619</v>
      </c>
      <c r="FP61" s="17">
        <f t="shared" si="92"/>
        <v>0.20758119959079582</v>
      </c>
      <c r="FQ61" s="17">
        <f t="shared" ref="FQ61:FS61" si="93">SUM(FQ62:FQ64,FQ68:FQ70,FQ74)</f>
        <v>-2.1004952342398089</v>
      </c>
      <c r="FR61" s="17">
        <f t="shared" si="93"/>
        <v>0.5760357639139877</v>
      </c>
      <c r="FS61" s="17">
        <f t="shared" si="93"/>
        <v>0.54945126305480252</v>
      </c>
      <c r="FT61" s="17">
        <f t="shared" ref="FT61:FU61" si="94">SUM(FT62:FT64,FT68:FT70,FT74)</f>
        <v>-3.9006063938807261</v>
      </c>
      <c r="FU61" s="17">
        <f t="shared" si="94"/>
        <v>-3.9837937191643067</v>
      </c>
      <c r="FV61" s="17">
        <f t="shared" ref="FV61" si="95">SUM(FV62:FV64,FV68:FV70,FV74)</f>
        <v>0.79154257460648503</v>
      </c>
      <c r="FW61" s="18"/>
      <c r="FX61" s="117"/>
      <c r="FY61" s="18"/>
    </row>
    <row r="62" spans="1:181" ht="15" x14ac:dyDescent="0.25">
      <c r="A62" s="49" t="s">
        <v>22</v>
      </c>
      <c r="B62" s="53">
        <v>5.1518500000000078E-2</v>
      </c>
      <c r="C62" s="53">
        <v>-3.9223250000000195E-2</v>
      </c>
      <c r="D62" s="53">
        <v>-1.7484500000000014E-2</v>
      </c>
      <c r="E62" s="53">
        <v>-4.3337249999999883E-2</v>
      </c>
      <c r="F62" s="53">
        <v>-0.52397400000000005</v>
      </c>
      <c r="G62" s="53">
        <v>-6.6525249999999869E-2</v>
      </c>
      <c r="H62" s="53">
        <v>-4.2822999999999833E-2</v>
      </c>
      <c r="I62" s="53">
        <v>4.5020249999999984E-2</v>
      </c>
      <c r="J62" s="53">
        <v>-1.8559749999999965E-2</v>
      </c>
      <c r="K62" s="53">
        <v>-0.16124075000000015</v>
      </c>
      <c r="L62" s="53">
        <v>0.78282874999999996</v>
      </c>
      <c r="M62" s="53">
        <v>-9.3359750000000075E-2</v>
      </c>
      <c r="N62" s="53">
        <v>-0.16456000000000004</v>
      </c>
      <c r="O62" s="53">
        <v>-0.95318575000000028</v>
      </c>
      <c r="P62" s="53">
        <v>-0.11785674999999962</v>
      </c>
      <c r="Q62" s="53">
        <v>0.78105224999999945</v>
      </c>
      <c r="R62" s="53">
        <v>-0.90353725000000051</v>
      </c>
      <c r="S62" s="53">
        <v>0.60176600000000047</v>
      </c>
      <c r="T62" s="53">
        <v>0.25329150000000045</v>
      </c>
      <c r="U62" s="53">
        <v>-1.02144075</v>
      </c>
      <c r="V62" s="53">
        <v>-1.8980499999999734E-2</v>
      </c>
      <c r="W62" s="53">
        <v>2.7292270430835375E-3</v>
      </c>
      <c r="X62" s="53">
        <v>9.339640457239784E-3</v>
      </c>
      <c r="Y62" s="53">
        <v>1.3609297713799151E-3</v>
      </c>
      <c r="Z62" s="53">
        <v>1.5898699836699448E-3</v>
      </c>
      <c r="AA62" s="53">
        <v>1.0501644139203199</v>
      </c>
      <c r="AB62" s="53">
        <v>-1.0552997521730099</v>
      </c>
      <c r="AC62" s="53">
        <v>-4.941070636869993E-3</v>
      </c>
      <c r="AD62" s="53">
        <v>1.05859913337226</v>
      </c>
      <c r="AE62" s="53">
        <v>-1.0527671983535569</v>
      </c>
      <c r="AF62" s="53">
        <v>0.96361264263025026</v>
      </c>
      <c r="AG62" s="53">
        <v>-0.97234773088294069</v>
      </c>
      <c r="AH62" s="53">
        <v>0.9682895231865899</v>
      </c>
      <c r="AI62" s="53">
        <v>-0.2126868412936499</v>
      </c>
      <c r="AJ62" s="53">
        <v>-3.1001617177370377E-2</v>
      </c>
      <c r="AK62" s="53">
        <v>1.1885478017126401</v>
      </c>
      <c r="AL62" s="53">
        <v>-0.71388630638660011</v>
      </c>
      <c r="AM62" s="53">
        <v>8.4825778240253946E-3</v>
      </c>
      <c r="AN62" s="53">
        <v>-0.5506146233667083</v>
      </c>
      <c r="AO62" s="53">
        <v>-0.52974285650680453</v>
      </c>
      <c r="AP62" s="53">
        <v>1.3146957610015899</v>
      </c>
      <c r="AQ62" s="53">
        <v>-0.76803738094327834</v>
      </c>
      <c r="AR62" s="53">
        <v>-0.52558365590161449</v>
      </c>
      <c r="AS62" s="53">
        <v>0.44362536263979829</v>
      </c>
      <c r="AT62" s="53">
        <v>1.3937142615798486</v>
      </c>
      <c r="AU62" s="53">
        <v>-1.0422429762944052</v>
      </c>
      <c r="AV62" s="53">
        <v>0</v>
      </c>
      <c r="AW62" s="53">
        <v>0.25567009620704556</v>
      </c>
      <c r="AX62" s="53">
        <v>-0.26580711281078623</v>
      </c>
      <c r="AY62" s="53">
        <v>0.46920761624883328</v>
      </c>
      <c r="AZ62" s="53">
        <v>3.5904543268726545E-2</v>
      </c>
      <c r="BA62" s="53">
        <v>3.0321259818947299E-2</v>
      </c>
      <c r="BB62" s="53">
        <v>0.46091889890647286</v>
      </c>
      <c r="BC62" s="53">
        <v>-0.13162568786041373</v>
      </c>
      <c r="BD62" s="53">
        <v>-0.63954594613278426</v>
      </c>
      <c r="BE62" s="53">
        <v>-0.3936899945468485</v>
      </c>
      <c r="BF62" s="53">
        <v>1.077870588851602</v>
      </c>
      <c r="BG62" s="53">
        <v>-0.75948780019327722</v>
      </c>
      <c r="BH62" s="53">
        <v>0.3344392275961996</v>
      </c>
      <c r="BI62" s="53">
        <v>0.55899226625260212</v>
      </c>
      <c r="BJ62" s="53">
        <v>0.44800170344246559</v>
      </c>
      <c r="BK62" s="53">
        <v>-0.79335599936741075</v>
      </c>
      <c r="BL62" s="53">
        <v>0.35748023424186387</v>
      </c>
      <c r="BM62" s="53">
        <v>0.84283678868419543</v>
      </c>
      <c r="BN62" s="53">
        <v>-0.91213432417471507</v>
      </c>
      <c r="BO62" s="53">
        <v>1.1792789024639649E-2</v>
      </c>
      <c r="BP62" s="53">
        <v>0.49884823557714864</v>
      </c>
      <c r="BQ62" s="53">
        <v>1.8357668295884366E-2</v>
      </c>
      <c r="BR62" s="53">
        <v>0.41879226592282565</v>
      </c>
      <c r="BS62" s="53">
        <v>-0.63711573428653667</v>
      </c>
      <c r="BT62" s="53">
        <v>0.7932168018923994</v>
      </c>
      <c r="BU62" s="53">
        <v>-0.77960855387663275</v>
      </c>
      <c r="BV62" s="53">
        <v>1.5835123264820025E-3</v>
      </c>
      <c r="BW62" s="53">
        <v>0.32942450687557101</v>
      </c>
      <c r="BX62" s="53">
        <v>-0.31339504419574077</v>
      </c>
      <c r="BY62" s="53">
        <v>2.5161274562041425E-2</v>
      </c>
      <c r="BZ62" s="53">
        <v>0.30635167957660353</v>
      </c>
      <c r="CA62" s="53">
        <v>-0.66190511095137117</v>
      </c>
      <c r="CB62" s="53">
        <v>1.2438041247057496E-2</v>
      </c>
      <c r="CC62" s="53">
        <v>0.25763813192569696</v>
      </c>
      <c r="CD62" s="53">
        <v>-0.23501487697260129</v>
      </c>
      <c r="CE62" s="53">
        <v>-3.9261361076701973E-2</v>
      </c>
      <c r="CF62" s="53">
        <v>1.9077800037356876</v>
      </c>
      <c r="CG62" s="53">
        <v>2.4972891138222635</v>
      </c>
      <c r="CH62" s="53">
        <v>0.46720307582953285</v>
      </c>
      <c r="CI62" s="53">
        <v>-0.38876845267552707</v>
      </c>
      <c r="CJ62" s="53">
        <v>1.2995432285163768</v>
      </c>
      <c r="CK62" s="53">
        <v>-1.3071892515115868E-2</v>
      </c>
      <c r="CL62" s="53">
        <v>-1.3248374717329481E-2</v>
      </c>
      <c r="CM62" s="53">
        <v>1.9990616916809745</v>
      </c>
      <c r="CN62" s="53">
        <v>-7.9697133832185019E-2</v>
      </c>
      <c r="CO62" s="53">
        <v>-0.13531406247505895</v>
      </c>
      <c r="CP62" s="53">
        <v>0.66457275345118971</v>
      </c>
      <c r="CQ62" s="53">
        <v>-0.96594114557627708</v>
      </c>
      <c r="CR62" s="53">
        <v>1.0474925850321286</v>
      </c>
      <c r="CS62" s="53">
        <v>-1.035050489025402</v>
      </c>
      <c r="CT62" s="53">
        <v>5.646829959556543E-2</v>
      </c>
      <c r="CU62" s="53">
        <v>1.1588039461559978</v>
      </c>
      <c r="CV62" s="53">
        <v>5.6093134912774123E-3</v>
      </c>
      <c r="CW62" s="53">
        <v>7.7104516409260415E-3</v>
      </c>
      <c r="CX62" s="53">
        <v>0.95863019265976146</v>
      </c>
      <c r="CY62" s="53">
        <v>-0.32610125324088013</v>
      </c>
      <c r="CZ62" s="53">
        <v>0.10895962223906047</v>
      </c>
      <c r="DA62" s="53">
        <v>3.78490008165E-3</v>
      </c>
      <c r="DB62" s="53">
        <v>2.8552226026271899</v>
      </c>
      <c r="DC62" s="53">
        <v>-1.7571279895510499</v>
      </c>
      <c r="DD62" s="53">
        <v>1.3352172521967898</v>
      </c>
      <c r="DE62" s="53">
        <v>-0.9476506701448294</v>
      </c>
      <c r="DF62" s="53">
        <v>-0.23104088413808987</v>
      </c>
      <c r="DG62" s="53">
        <v>-0.50207650479048638</v>
      </c>
      <c r="DH62" s="53">
        <v>-0.98276598358893996</v>
      </c>
      <c r="DI62" s="53">
        <v>-1.1894496452102055E-2</v>
      </c>
      <c r="DJ62" s="53">
        <v>3.9764544169601165E-3</v>
      </c>
      <c r="DK62" s="53">
        <v>5.3232299271700478E-3</v>
      </c>
      <c r="DL62" s="53">
        <v>7.3892021696246625E-3</v>
      </c>
      <c r="DM62" s="53">
        <v>2.782920196953631E-2</v>
      </c>
      <c r="DN62" s="53">
        <v>-0.36799742157124993</v>
      </c>
      <c r="DO62" s="53">
        <v>6.616626447189633E-3</v>
      </c>
      <c r="DP62" s="53">
        <v>-0.73141777016324983</v>
      </c>
      <c r="DQ62" s="53">
        <v>0.73167667815027004</v>
      </c>
      <c r="DR62" s="53">
        <v>-1.2900229953105999</v>
      </c>
      <c r="DS62" s="53">
        <v>3.9346164924500826E-3</v>
      </c>
      <c r="DT62" s="53">
        <v>1.7061234579001661E-3</v>
      </c>
      <c r="DU62" s="53">
        <v>-0.22003463082055985</v>
      </c>
      <c r="DV62" s="53">
        <v>1.4976276411899914E-3</v>
      </c>
      <c r="DW62" s="53">
        <v>0.71899217239023983</v>
      </c>
      <c r="DX62" s="53">
        <v>-1.15100939998355</v>
      </c>
      <c r="DY62" s="53">
        <v>6.2112688611402067E-3</v>
      </c>
      <c r="DZ62" s="53">
        <v>-0.65566229478686977</v>
      </c>
      <c r="EA62" s="53">
        <v>0.29202324813988023</v>
      </c>
      <c r="EB62" s="53">
        <v>-1.3580463054284597</v>
      </c>
      <c r="EC62" s="53">
        <v>-1.2116991858741646</v>
      </c>
      <c r="ED62" s="53">
        <v>-0.2561606813435669</v>
      </c>
      <c r="EE62" s="53">
        <v>0.61927501452241018</v>
      </c>
      <c r="EF62" s="53">
        <v>9.8009107667023643E-3</v>
      </c>
      <c r="EG62" s="53">
        <v>0.34425601295606351</v>
      </c>
      <c r="EH62" s="53">
        <v>3.0783726582935475E-2</v>
      </c>
      <c r="EI62" s="53">
        <v>0.29580900108481012</v>
      </c>
      <c r="EJ62" s="53">
        <v>1.7369204424490005E-2</v>
      </c>
      <c r="EK62" s="53">
        <v>1.4622741760249108E-2</v>
      </c>
      <c r="EL62" s="53">
        <v>-1.9513901635440289</v>
      </c>
      <c r="EM62" s="53">
        <v>0.78066657373582704</v>
      </c>
      <c r="EN62" s="53">
        <v>-0.82111417473954118</v>
      </c>
      <c r="EO62" s="53">
        <v>0.23991985212309003</v>
      </c>
      <c r="EP62" s="53">
        <v>0.95782208272258829</v>
      </c>
      <c r="EQ62" s="53">
        <v>0.60127996244815696</v>
      </c>
      <c r="ER62" s="53">
        <v>7.3329735489047199E-3</v>
      </c>
      <c r="ES62" s="53">
        <v>-0.46756674841133694</v>
      </c>
      <c r="ET62" s="53">
        <v>-0.95312221960655008</v>
      </c>
      <c r="EU62" s="53">
        <v>1.7853821551629276</v>
      </c>
      <c r="EV62" s="53">
        <v>-1.0117802568867822</v>
      </c>
      <c r="EW62" s="53">
        <v>-1.8280295749692388</v>
      </c>
      <c r="EX62" s="53">
        <v>-1.8714747404707601</v>
      </c>
      <c r="EY62" s="53">
        <v>1.6042815285098322E-3</v>
      </c>
      <c r="EZ62" s="53">
        <v>-0.16030103945205687</v>
      </c>
      <c r="FA62" s="53">
        <v>3.0307809338631087E-3</v>
      </c>
      <c r="FB62" s="53">
        <v>7.7368271969628089E-3</v>
      </c>
      <c r="FC62" s="53">
        <v>0.18134508689166315</v>
      </c>
      <c r="FD62" s="53">
        <v>0.76251111753888123</v>
      </c>
      <c r="FE62" s="53">
        <v>1.9997155435166791E-2</v>
      </c>
      <c r="FF62" s="53">
        <v>-0.19986668371137384</v>
      </c>
      <c r="FG62" s="53">
        <v>-0.1178497417411454</v>
      </c>
      <c r="FH62" s="53">
        <v>-0.56062317305543619</v>
      </c>
      <c r="FI62" s="53">
        <v>-0.23912386812952818</v>
      </c>
      <c r="FJ62" s="53">
        <v>-0.11474334864264907</v>
      </c>
      <c r="FK62" s="53">
        <v>-0.45397127718497576</v>
      </c>
      <c r="FL62" s="53">
        <v>-0.63017968969415783</v>
      </c>
      <c r="FM62" s="53">
        <v>-3.9275961515899454</v>
      </c>
      <c r="FN62" s="53">
        <v>-2.5223652838483663</v>
      </c>
      <c r="FO62" s="53">
        <v>-1.0938207263889266</v>
      </c>
      <c r="FP62" s="53">
        <v>4.3634651051856793E-2</v>
      </c>
      <c r="FQ62" s="53">
        <v>-0.34625909417326917</v>
      </c>
      <c r="FR62" s="53">
        <v>-1.1195138358586332</v>
      </c>
      <c r="FS62" s="53">
        <v>-0.20502237074966279</v>
      </c>
      <c r="FT62" s="53">
        <v>-0.15452186626240316</v>
      </c>
      <c r="FU62" s="53">
        <v>-0.49428387487939984</v>
      </c>
      <c r="FV62" s="53">
        <v>0.83828868111700294</v>
      </c>
      <c r="FW62" s="18"/>
      <c r="FX62" s="117"/>
      <c r="FY62" s="18"/>
    </row>
    <row r="63" spans="1:181" ht="15" x14ac:dyDescent="0.25">
      <c r="A63" s="49" t="s">
        <v>23</v>
      </c>
      <c r="B63" s="53">
        <v>0</v>
      </c>
      <c r="C63" s="53">
        <v>0</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-6.8443973999800008E-3</v>
      </c>
      <c r="W63" s="53">
        <v>-7.7119970704000017E-3</v>
      </c>
      <c r="X63" s="53">
        <v>1.4556394470380001E-2</v>
      </c>
      <c r="Y63" s="53">
        <v>1.740019339009E-2</v>
      </c>
      <c r="Z63" s="53">
        <v>1.5375794159110001E-2</v>
      </c>
      <c r="AA63" s="53">
        <v>1.6677193664739999E-2</v>
      </c>
      <c r="AB63" s="53">
        <v>-7.3938771912460011E-2</v>
      </c>
      <c r="AC63" s="53">
        <v>2.7473989563300003E-3</v>
      </c>
      <c r="AD63" s="53">
        <v>7.2299972535000011E-4</v>
      </c>
      <c r="AE63" s="53">
        <v>3.6149986267500003E-3</v>
      </c>
      <c r="AF63" s="53">
        <v>3.1811987915400003E-3</v>
      </c>
      <c r="AG63" s="53">
        <v>-7.9096169953289996E-2</v>
      </c>
      <c r="AH63" s="53">
        <v>-4.1307384308330003E-2</v>
      </c>
      <c r="AI63" s="53">
        <v>1.4459994507000002E-3</v>
      </c>
      <c r="AJ63" s="53">
        <v>0</v>
      </c>
      <c r="AK63" s="53">
        <v>0</v>
      </c>
      <c r="AL63" s="53">
        <v>0</v>
      </c>
      <c r="AM63" s="53">
        <v>0</v>
      </c>
      <c r="AN63" s="53">
        <v>0</v>
      </c>
      <c r="AO63" s="53">
        <v>0</v>
      </c>
      <c r="AP63" s="53">
        <v>0</v>
      </c>
      <c r="AQ63" s="53">
        <v>0</v>
      </c>
      <c r="AR63" s="53">
        <v>0</v>
      </c>
      <c r="AS63" s="53">
        <v>0</v>
      </c>
      <c r="AT63" s="53">
        <v>0</v>
      </c>
      <c r="AU63" s="53">
        <v>0</v>
      </c>
      <c r="AV63" s="53">
        <v>0</v>
      </c>
      <c r="AW63" s="53">
        <v>0</v>
      </c>
      <c r="AX63" s="53">
        <v>0</v>
      </c>
      <c r="AY63" s="53">
        <v>0</v>
      </c>
      <c r="AZ63" s="53">
        <v>-0.11416223840423999</v>
      </c>
      <c r="BA63" s="53">
        <v>-0.32263051549027</v>
      </c>
      <c r="BB63" s="53">
        <v>0</v>
      </c>
      <c r="BC63" s="53">
        <v>0</v>
      </c>
      <c r="BD63" s="53">
        <v>0</v>
      </c>
      <c r="BE63" s="53">
        <v>0</v>
      </c>
      <c r="BF63" s="53">
        <v>0</v>
      </c>
      <c r="BG63" s="53">
        <v>0</v>
      </c>
      <c r="BH63" s="53">
        <v>0</v>
      </c>
      <c r="BI63" s="53">
        <v>0</v>
      </c>
      <c r="BJ63" s="53">
        <v>0</v>
      </c>
      <c r="BK63" s="53">
        <v>0</v>
      </c>
      <c r="BL63" s="53">
        <v>0</v>
      </c>
      <c r="BM63" s="53">
        <v>0</v>
      </c>
      <c r="BN63" s="53">
        <v>0</v>
      </c>
      <c r="BO63" s="53">
        <v>0.77238057225957002</v>
      </c>
      <c r="BP63" s="53">
        <v>0</v>
      </c>
      <c r="BQ63" s="53">
        <v>0</v>
      </c>
      <c r="BR63" s="53">
        <v>-2.58421939733979</v>
      </c>
      <c r="BS63" s="53">
        <v>0</v>
      </c>
      <c r="BT63" s="53">
        <v>-0.96476145701247007</v>
      </c>
      <c r="BU63" s="53">
        <v>-0.45379676413518999</v>
      </c>
      <c r="BV63" s="53">
        <v>0</v>
      </c>
      <c r="BW63" s="53">
        <v>-1.4206891212941399</v>
      </c>
      <c r="BX63" s="53">
        <v>0.53719723117718998</v>
      </c>
      <c r="BY63" s="53">
        <v>-5.8345076233620001E-2</v>
      </c>
      <c r="BZ63" s="53">
        <v>3.2192473356118696</v>
      </c>
      <c r="CA63" s="53">
        <v>0</v>
      </c>
      <c r="CB63" s="53">
        <v>-1.2585994873199999E-3</v>
      </c>
      <c r="CC63" s="53">
        <v>0</v>
      </c>
      <c r="CD63" s="53">
        <v>0.40009297790409998</v>
      </c>
      <c r="CE63" s="53">
        <v>0</v>
      </c>
      <c r="CF63" s="53">
        <v>-1.1825220425039999E-2</v>
      </c>
      <c r="CG63" s="53">
        <v>0</v>
      </c>
      <c r="CH63" s="53">
        <v>0</v>
      </c>
      <c r="CI63" s="53">
        <v>0</v>
      </c>
      <c r="CJ63" s="53">
        <v>0</v>
      </c>
      <c r="CK63" s="53">
        <v>0</v>
      </c>
      <c r="CL63" s="53">
        <v>0</v>
      </c>
      <c r="CM63" s="53">
        <v>0</v>
      </c>
      <c r="CN63" s="53">
        <v>0</v>
      </c>
      <c r="CO63" s="53">
        <v>-0.42284447775783002</v>
      </c>
      <c r="CP63" s="53">
        <v>-0.67168757639367005</v>
      </c>
      <c r="CQ63" s="53">
        <v>0</v>
      </c>
      <c r="CR63" s="53">
        <v>-0.23661082143306</v>
      </c>
      <c r="CS63" s="53">
        <v>-6.4921857027540011E-2</v>
      </c>
      <c r="CT63" s="53">
        <v>0</v>
      </c>
      <c r="CU63" s="53">
        <v>0</v>
      </c>
      <c r="CV63" s="53">
        <v>-5.0011797710200001E-3</v>
      </c>
      <c r="CW63" s="53">
        <v>-1.562731910588E-2</v>
      </c>
      <c r="CX63" s="53">
        <v>-1.000235954204E-2</v>
      </c>
      <c r="CY63" s="53">
        <v>0</v>
      </c>
      <c r="CZ63" s="53">
        <v>0</v>
      </c>
      <c r="DA63" s="53">
        <v>0</v>
      </c>
      <c r="DB63" s="53">
        <v>-4.1287595731440002E-2</v>
      </c>
      <c r="DC63" s="53">
        <v>0</v>
      </c>
      <c r="DD63" s="53">
        <v>0</v>
      </c>
      <c r="DE63" s="53">
        <v>0</v>
      </c>
      <c r="DF63" s="53">
        <v>-9.0862555839840001E-2</v>
      </c>
      <c r="DG63" s="53">
        <v>-0.38649304230434001</v>
      </c>
      <c r="DH63" s="53">
        <v>-1.00490995399E-2</v>
      </c>
      <c r="DI63" s="53">
        <v>-0.32736694501144004</v>
      </c>
      <c r="DJ63" s="53">
        <v>0</v>
      </c>
      <c r="DK63" s="53">
        <v>5.5235197992640005E-2</v>
      </c>
      <c r="DL63" s="53">
        <v>0</v>
      </c>
      <c r="DM63" s="53">
        <v>0</v>
      </c>
      <c r="DN63" s="53">
        <v>0</v>
      </c>
      <c r="DO63" s="53">
        <v>0</v>
      </c>
      <c r="DP63" s="53">
        <v>-0.28347808702090005</v>
      </c>
      <c r="DQ63" s="53">
        <v>0</v>
      </c>
      <c r="DR63" s="53">
        <v>0</v>
      </c>
      <c r="DS63" s="53">
        <v>0</v>
      </c>
      <c r="DT63" s="53">
        <v>0</v>
      </c>
      <c r="DU63" s="53">
        <v>0</v>
      </c>
      <c r="DV63" s="53">
        <v>0</v>
      </c>
      <c r="DW63" s="53">
        <v>0</v>
      </c>
      <c r="DX63" s="53">
        <v>2.0742267655880001E-2</v>
      </c>
      <c r="DY63" s="53">
        <v>-1.3381202916741799</v>
      </c>
      <c r="DZ63" s="53">
        <v>-0.31986823657866004</v>
      </c>
      <c r="EA63" s="53">
        <v>-3.9275592555237004</v>
      </c>
      <c r="EB63" s="53">
        <v>-1.0618359958583301</v>
      </c>
      <c r="EC63" s="53">
        <v>-0.31793221684146999</v>
      </c>
      <c r="ED63" s="53">
        <v>-0.14128224365024</v>
      </c>
      <c r="EE63" s="53">
        <v>0</v>
      </c>
      <c r="EF63" s="53">
        <v>0</v>
      </c>
      <c r="EG63" s="53">
        <v>-0.32874559537358</v>
      </c>
      <c r="EH63" s="53">
        <v>0</v>
      </c>
      <c r="EI63" s="53">
        <v>-0.18778606487756</v>
      </c>
      <c r="EJ63" s="53">
        <v>0</v>
      </c>
      <c r="EK63" s="53">
        <v>-0.40278661040660002</v>
      </c>
      <c r="EL63" s="53">
        <v>0</v>
      </c>
      <c r="EM63" s="53">
        <v>0</v>
      </c>
      <c r="EN63" s="53">
        <v>-5.227761135786E-2</v>
      </c>
      <c r="EO63" s="53">
        <v>0</v>
      </c>
      <c r="EP63" s="53">
        <v>0</v>
      </c>
      <c r="EQ63" s="53">
        <v>0</v>
      </c>
      <c r="ER63" s="53">
        <v>0</v>
      </c>
      <c r="ES63" s="53">
        <v>0</v>
      </c>
      <c r="ET63" s="53">
        <v>0</v>
      </c>
      <c r="EU63" s="53">
        <v>0</v>
      </c>
      <c r="EV63" s="53">
        <v>0</v>
      </c>
      <c r="EW63" s="53">
        <v>0</v>
      </c>
      <c r="EX63" s="53">
        <v>0</v>
      </c>
      <c r="EY63" s="53">
        <v>0</v>
      </c>
      <c r="EZ63" s="53">
        <v>0</v>
      </c>
      <c r="FA63" s="53">
        <v>0</v>
      </c>
      <c r="FB63" s="53">
        <v>0</v>
      </c>
      <c r="FC63" s="53">
        <v>0</v>
      </c>
      <c r="FD63" s="53">
        <v>0</v>
      </c>
      <c r="FE63" s="53">
        <v>0</v>
      </c>
      <c r="FF63" s="53">
        <v>0</v>
      </c>
      <c r="FG63" s="53">
        <v>0</v>
      </c>
      <c r="FH63" s="53">
        <v>0</v>
      </c>
      <c r="FI63" s="53">
        <v>0</v>
      </c>
      <c r="FJ63" s="53">
        <v>-0.79869314870784003</v>
      </c>
      <c r="FK63" s="53">
        <v>-0.79556156859527993</v>
      </c>
      <c r="FL63" s="53">
        <v>-0.45903355649927996</v>
      </c>
      <c r="FM63" s="53">
        <v>-0.69385532493959989</v>
      </c>
      <c r="FN63" s="53">
        <v>0</v>
      </c>
      <c r="FO63" s="53">
        <v>0</v>
      </c>
      <c r="FP63" s="53">
        <v>0</v>
      </c>
      <c r="FQ63" s="53">
        <v>0</v>
      </c>
      <c r="FR63" s="53">
        <v>0</v>
      </c>
      <c r="FS63" s="53">
        <v>0</v>
      </c>
      <c r="FT63" s="53">
        <v>0</v>
      </c>
      <c r="FU63" s="53">
        <v>0</v>
      </c>
      <c r="FV63" s="53">
        <v>0</v>
      </c>
      <c r="FW63" s="18"/>
      <c r="FX63" s="117"/>
      <c r="FY63" s="18"/>
    </row>
    <row r="64" spans="1:181" ht="15" x14ac:dyDescent="0.25">
      <c r="A64" s="49" t="s">
        <v>25</v>
      </c>
      <c r="B64" s="53">
        <f t="shared" ref="B64:AG64" si="96">SUM(B65:B67)</f>
        <v>-2.1235490798956667E-3</v>
      </c>
      <c r="C64" s="53">
        <f t="shared" si="96"/>
        <v>-7.6085984821319536E-2</v>
      </c>
      <c r="D64" s="53">
        <f t="shared" si="96"/>
        <v>9.4366202964782195E-2</v>
      </c>
      <c r="E64" s="53">
        <f t="shared" si="96"/>
        <v>-7.4059033966064391E-2</v>
      </c>
      <c r="F64" s="53">
        <f t="shared" si="96"/>
        <v>-5.1049053287506724E-2</v>
      </c>
      <c r="G64" s="53">
        <f t="shared" si="96"/>
        <v>-6.8810411605834787E-2</v>
      </c>
      <c r="H64" s="53">
        <f t="shared" si="96"/>
        <v>-3.3024554347992084E-2</v>
      </c>
      <c r="I64" s="53">
        <f t="shared" si="96"/>
        <v>0.31554813875198445</v>
      </c>
      <c r="J64" s="53">
        <f t="shared" si="96"/>
        <v>6.9483346939142043E-4</v>
      </c>
      <c r="K64" s="53">
        <f t="shared" si="96"/>
        <v>-1.8050113029480529E-2</v>
      </c>
      <c r="L64" s="53">
        <f t="shared" si="96"/>
        <v>-2.6858523120880565E-2</v>
      </c>
      <c r="M64" s="53">
        <f t="shared" si="96"/>
        <v>0.25496373138427714</v>
      </c>
      <c r="N64" s="53">
        <f t="shared" si="96"/>
        <v>2.8673103342819215</v>
      </c>
      <c r="O64" s="53">
        <f t="shared" si="96"/>
        <v>2.2960212937355049</v>
      </c>
      <c r="P64" s="53">
        <f t="shared" si="96"/>
        <v>-3.467124768371582</v>
      </c>
      <c r="Q64" s="53">
        <f t="shared" si="96"/>
        <v>-1.6734612895011896</v>
      </c>
      <c r="R64" s="53">
        <f t="shared" si="96"/>
        <v>-9.5758101520538902E-2</v>
      </c>
      <c r="S64" s="53">
        <f t="shared" si="96"/>
        <v>-0.1740651185798652</v>
      </c>
      <c r="T64" s="53">
        <f t="shared" si="96"/>
        <v>-1.3853713054656443E-2</v>
      </c>
      <c r="U64" s="53">
        <f t="shared" si="96"/>
        <v>0.49796663030624339</v>
      </c>
      <c r="V64" s="53">
        <f t="shared" si="96"/>
        <v>0.35976067968368552</v>
      </c>
      <c r="W64" s="53">
        <f t="shared" si="96"/>
        <v>-7.9205854949950652E-2</v>
      </c>
      <c r="X64" s="53">
        <f t="shared" si="96"/>
        <v>3.9171059570311931E-2</v>
      </c>
      <c r="Y64" s="53">
        <f t="shared" si="96"/>
        <v>-0.10358514169692982</v>
      </c>
      <c r="Z64" s="53">
        <f t="shared" si="96"/>
        <v>-2.3191214218138835E-2</v>
      </c>
      <c r="AA64" s="53">
        <f t="shared" si="96"/>
        <v>-0.47641861066818264</v>
      </c>
      <c r="AB64" s="53">
        <f t="shared" si="96"/>
        <v>0.70433579225540222</v>
      </c>
      <c r="AC64" s="53">
        <f t="shared" si="96"/>
        <v>-0.21644117687225273</v>
      </c>
      <c r="AD64" s="53">
        <f t="shared" si="96"/>
        <v>-0.99924861036300539</v>
      </c>
      <c r="AE64" s="53">
        <f t="shared" si="96"/>
        <v>1.0417996724319456</v>
      </c>
      <c r="AF64" s="53">
        <f t="shared" si="96"/>
        <v>-1.1010219707488547E-2</v>
      </c>
      <c r="AG64" s="53">
        <f t="shared" si="96"/>
        <v>-8.7170163536072098E-2</v>
      </c>
      <c r="AH64" s="53">
        <f t="shared" ref="AH64:BM64" si="97">SUM(AH65:AH67)</f>
        <v>0.82178086341857859</v>
      </c>
      <c r="AI64" s="53">
        <f t="shared" si="97"/>
        <v>-0.76083234075546347</v>
      </c>
      <c r="AJ64" s="53">
        <f t="shared" si="97"/>
        <v>-1.8425802917481107E-2</v>
      </c>
      <c r="AK64" s="53">
        <f t="shared" si="97"/>
        <v>-5.8486975669860761E-3</v>
      </c>
      <c r="AL64" s="53">
        <f t="shared" si="97"/>
        <v>1.0882646328926093</v>
      </c>
      <c r="AM64" s="53">
        <f t="shared" si="97"/>
        <v>-0.76048536815643319</v>
      </c>
      <c r="AN64" s="53">
        <f t="shared" si="97"/>
        <v>-0.1330058015060426</v>
      </c>
      <c r="AO64" s="53">
        <f t="shared" si="97"/>
        <v>-0.12436666538238542</v>
      </c>
      <c r="AP64" s="53">
        <f t="shared" si="97"/>
        <v>0.67661045015335086</v>
      </c>
      <c r="AQ64" s="53">
        <f t="shared" si="97"/>
        <v>-0.71269272684097262</v>
      </c>
      <c r="AR64" s="53">
        <f t="shared" si="97"/>
        <v>0.46668251039504982</v>
      </c>
      <c r="AS64" s="53">
        <f t="shared" si="97"/>
        <v>-0.43343189247131464</v>
      </c>
      <c r="AT64" s="53">
        <f t="shared" si="97"/>
        <v>0.45691119640350319</v>
      </c>
      <c r="AU64" s="53">
        <f t="shared" si="97"/>
        <v>8.3794054222107117E-2</v>
      </c>
      <c r="AV64" s="53">
        <f t="shared" si="97"/>
        <v>-2.1088194581985471</v>
      </c>
      <c r="AW64" s="53">
        <f t="shared" si="97"/>
        <v>1.7394236046981812</v>
      </c>
      <c r="AX64" s="53">
        <f t="shared" si="97"/>
        <v>0.6638388517379753</v>
      </c>
      <c r="AY64" s="53">
        <f t="shared" si="97"/>
        <v>-1.1140124323844904</v>
      </c>
      <c r="AZ64" s="53">
        <f t="shared" si="97"/>
        <v>0.60336158390045314</v>
      </c>
      <c r="BA64" s="53">
        <f t="shared" si="97"/>
        <v>-0.1722354672813422</v>
      </c>
      <c r="BB64" s="53">
        <f t="shared" si="97"/>
        <v>-1.2133832147216796</v>
      </c>
      <c r="BC64" s="53">
        <f t="shared" si="97"/>
        <v>1.3023923558425905</v>
      </c>
      <c r="BD64" s="53">
        <f t="shared" si="97"/>
        <v>-0.15948574480056649</v>
      </c>
      <c r="BE64" s="53">
        <f t="shared" si="97"/>
        <v>-0.29908022077560348</v>
      </c>
      <c r="BF64" s="53">
        <f t="shared" si="97"/>
        <v>0.11119675788879342</v>
      </c>
      <c r="BG64" s="53">
        <f t="shared" si="97"/>
        <v>0.19568553394317717</v>
      </c>
      <c r="BH64" s="53">
        <f t="shared" si="97"/>
        <v>-0.39110562072753957</v>
      </c>
      <c r="BI64" s="53">
        <f t="shared" si="97"/>
        <v>-8.0611601257323945E-3</v>
      </c>
      <c r="BJ64" s="53">
        <f t="shared" si="97"/>
        <v>-0.44928098920822207</v>
      </c>
      <c r="BK64" s="53">
        <f t="shared" si="97"/>
        <v>0.12219345474243168</v>
      </c>
      <c r="BL64" s="53">
        <f t="shared" si="97"/>
        <v>-0.78986108295440682</v>
      </c>
      <c r="BM64" s="53">
        <f t="shared" si="97"/>
        <v>1.1660685813140867</v>
      </c>
      <c r="BN64" s="53">
        <f t="shared" ref="BN64:CS64" si="98">SUM(BN65:BN67)</f>
        <v>-0.62128041705843129</v>
      </c>
      <c r="BO64" s="53">
        <f t="shared" si="98"/>
        <v>-0.27715238582688295</v>
      </c>
      <c r="BP64" s="53">
        <f t="shared" si="98"/>
        <v>0.50259870944560037</v>
      </c>
      <c r="BQ64" s="53">
        <f t="shared" si="98"/>
        <v>0.55484608662591794</v>
      </c>
      <c r="BR64" s="53">
        <f t="shared" si="98"/>
        <v>-1.1208898430126308</v>
      </c>
      <c r="BS64" s="53">
        <f t="shared" si="98"/>
        <v>-1.9139360004570776</v>
      </c>
      <c r="BT64" s="53">
        <f t="shared" si="98"/>
        <v>-1.7592697437320635</v>
      </c>
      <c r="BU64" s="53">
        <f t="shared" si="98"/>
        <v>-2.7468006453423772</v>
      </c>
      <c r="BV64" s="53">
        <f t="shared" si="98"/>
        <v>-2.6859270390086118</v>
      </c>
      <c r="BW64" s="53">
        <f t="shared" si="98"/>
        <v>-1.463513326232851</v>
      </c>
      <c r="BX64" s="53">
        <f t="shared" si="98"/>
        <v>-4.9986968358931403</v>
      </c>
      <c r="BY64" s="53">
        <f t="shared" si="98"/>
        <v>-1.9333292755972837</v>
      </c>
      <c r="BZ64" s="53">
        <f t="shared" si="98"/>
        <v>-2.5507820938938783</v>
      </c>
      <c r="CA64" s="53">
        <f t="shared" si="98"/>
        <v>-2.8377563810867912</v>
      </c>
      <c r="CB64" s="53">
        <f t="shared" si="98"/>
        <v>-2.7569850950111934</v>
      </c>
      <c r="CC64" s="53">
        <f t="shared" si="98"/>
        <v>-1.2900907166057245</v>
      </c>
      <c r="CD64" s="53">
        <f t="shared" si="98"/>
        <v>-4.0862749836489431</v>
      </c>
      <c r="CE64" s="53">
        <f t="shared" si="98"/>
        <v>-5.8250954778343038</v>
      </c>
      <c r="CF64" s="53">
        <f t="shared" si="98"/>
        <v>-1.694413106674326</v>
      </c>
      <c r="CG64" s="53">
        <f t="shared" si="98"/>
        <v>-3.300378093352605</v>
      </c>
      <c r="CH64" s="53">
        <f t="shared" si="98"/>
        <v>-1.7923004189518064</v>
      </c>
      <c r="CI64" s="53">
        <f t="shared" si="98"/>
        <v>-0.57367671442930712</v>
      </c>
      <c r="CJ64" s="53">
        <f t="shared" si="98"/>
        <v>0.8638199129376859</v>
      </c>
      <c r="CK64" s="53">
        <f t="shared" si="98"/>
        <v>-1.6354405476981693</v>
      </c>
      <c r="CL64" s="53">
        <f t="shared" si="98"/>
        <v>-2.1254626526401763</v>
      </c>
      <c r="CM64" s="53">
        <f t="shared" si="98"/>
        <v>-1.8911220413003971</v>
      </c>
      <c r="CN64" s="53">
        <f t="shared" si="98"/>
        <v>-2.3411075726024602</v>
      </c>
      <c r="CO64" s="53">
        <f t="shared" si="98"/>
        <v>-0.73828206471835989</v>
      </c>
      <c r="CP64" s="53">
        <f t="shared" si="98"/>
        <v>0.93667943781158081</v>
      </c>
      <c r="CQ64" s="53">
        <f t="shared" si="98"/>
        <v>-0.66412706673755939</v>
      </c>
      <c r="CR64" s="53">
        <f t="shared" si="98"/>
        <v>0.10248231148960774</v>
      </c>
      <c r="CS64" s="53">
        <f t="shared" si="98"/>
        <v>-0.10594992346083218</v>
      </c>
      <c r="CT64" s="53">
        <f t="shared" ref="CT64:DY64" si="99">SUM(CT65:CT67)</f>
        <v>-0.14425405376177119</v>
      </c>
      <c r="CU64" s="53">
        <f t="shared" si="99"/>
        <v>0.35145493952909723</v>
      </c>
      <c r="CV64" s="53">
        <f t="shared" si="99"/>
        <v>-0.33395376723152248</v>
      </c>
      <c r="CW64" s="53">
        <f t="shared" si="99"/>
        <v>1.9386500575841534</v>
      </c>
      <c r="CX64" s="53">
        <f t="shared" si="99"/>
        <v>-1.250121764656015</v>
      </c>
      <c r="CY64" s="53">
        <f t="shared" si="99"/>
        <v>-0.78067743382518329</v>
      </c>
      <c r="CZ64" s="53">
        <f t="shared" si="99"/>
        <v>-2.6188124968445385</v>
      </c>
      <c r="DA64" s="53">
        <f t="shared" si="99"/>
        <v>-0.43083291638575899</v>
      </c>
      <c r="DB64" s="53">
        <f t="shared" si="99"/>
        <v>1.5378131609363179</v>
      </c>
      <c r="DC64" s="53">
        <f t="shared" si="99"/>
        <v>1.1121245193084486</v>
      </c>
      <c r="DD64" s="53">
        <f t="shared" si="99"/>
        <v>0.19517286355462404</v>
      </c>
      <c r="DE64" s="53">
        <f t="shared" si="99"/>
        <v>-0.18795400846581881</v>
      </c>
      <c r="DF64" s="53">
        <f t="shared" si="99"/>
        <v>2.8415280815932347</v>
      </c>
      <c r="DG64" s="53">
        <f t="shared" si="99"/>
        <v>0.36071416177619392</v>
      </c>
      <c r="DH64" s="53">
        <f t="shared" si="99"/>
        <v>0.71888763059366267</v>
      </c>
      <c r="DI64" s="53">
        <f t="shared" si="99"/>
        <v>-0.12329089049024539</v>
      </c>
      <c r="DJ64" s="53">
        <f t="shared" si="99"/>
        <v>-0.83675227385513984</v>
      </c>
      <c r="DK64" s="53">
        <f t="shared" si="99"/>
        <v>-4.0451714030507194E-2</v>
      </c>
      <c r="DL64" s="53">
        <f t="shared" si="99"/>
        <v>0.88257524614414506</v>
      </c>
      <c r="DM64" s="53">
        <f t="shared" si="99"/>
        <v>0.14605358279431541</v>
      </c>
      <c r="DN64" s="53">
        <f t="shared" si="99"/>
        <v>2.1800448757067444E-2</v>
      </c>
      <c r="DO64" s="53">
        <f t="shared" si="99"/>
        <v>1.2561580992760879</v>
      </c>
      <c r="DP64" s="53">
        <f t="shared" si="99"/>
        <v>-5.5519553530488097E-3</v>
      </c>
      <c r="DQ64" s="53">
        <f t="shared" si="99"/>
        <v>-1.040755121515317</v>
      </c>
      <c r="DR64" s="53">
        <f t="shared" si="99"/>
        <v>0.67803784470610939</v>
      </c>
      <c r="DS64" s="53">
        <f t="shared" si="99"/>
        <v>0.44449836854253766</v>
      </c>
      <c r="DT64" s="53">
        <f t="shared" si="99"/>
        <v>-0.27997981022618845</v>
      </c>
      <c r="DU64" s="53">
        <f t="shared" si="99"/>
        <v>0.28959708561714037</v>
      </c>
      <c r="DV64" s="53">
        <f t="shared" si="99"/>
        <v>0.65577402536132889</v>
      </c>
      <c r="DW64" s="53">
        <f t="shared" si="99"/>
        <v>0.31706073028093285</v>
      </c>
      <c r="DX64" s="53">
        <f t="shared" si="99"/>
        <v>0.31724535277734112</v>
      </c>
      <c r="DY64" s="53">
        <f t="shared" si="99"/>
        <v>0.87280819147831812</v>
      </c>
      <c r="DZ64" s="53">
        <f t="shared" ref="DZ64:FE64" si="100">SUM(DZ65:DZ67)</f>
        <v>0.49316558521696519</v>
      </c>
      <c r="EA64" s="53">
        <f t="shared" si="100"/>
        <v>0.19152225311095097</v>
      </c>
      <c r="EB64" s="53">
        <f t="shared" si="100"/>
        <v>-1.2041942578841017E-2</v>
      </c>
      <c r="EC64" s="53">
        <f t="shared" si="100"/>
        <v>-8.8472443078387489E-2</v>
      </c>
      <c r="ED64" s="53">
        <f t="shared" si="100"/>
        <v>0.3430307860535789</v>
      </c>
      <c r="EE64" s="53">
        <f t="shared" si="100"/>
        <v>5.3298450801952418E-2</v>
      </c>
      <c r="EF64" s="53">
        <f t="shared" si="100"/>
        <v>-0.20125977574278486</v>
      </c>
      <c r="EG64" s="53">
        <f t="shared" si="100"/>
        <v>0.3570453279052595</v>
      </c>
      <c r="EH64" s="53">
        <f t="shared" si="100"/>
        <v>0.68229798548268461</v>
      </c>
      <c r="EI64" s="53">
        <f t="shared" si="100"/>
        <v>-4.3997928609300949E-2</v>
      </c>
      <c r="EJ64" s="53">
        <f t="shared" si="100"/>
        <v>-1.4309566357797077</v>
      </c>
      <c r="EK64" s="53">
        <f t="shared" si="100"/>
        <v>0.48105465652075141</v>
      </c>
      <c r="EL64" s="53">
        <f t="shared" si="100"/>
        <v>-0.12028051170281291</v>
      </c>
      <c r="EM64" s="53">
        <f t="shared" si="100"/>
        <v>0.8259079000989018</v>
      </c>
      <c r="EN64" s="53">
        <f t="shared" si="100"/>
        <v>0.2503440805663758</v>
      </c>
      <c r="EO64" s="53">
        <f t="shared" si="100"/>
        <v>0.4315278540362858</v>
      </c>
      <c r="EP64" s="53">
        <f t="shared" si="100"/>
        <v>-0.12305678129322856</v>
      </c>
      <c r="EQ64" s="53">
        <f t="shared" si="100"/>
        <v>-0.29778467675665904</v>
      </c>
      <c r="ER64" s="53">
        <f t="shared" si="100"/>
        <v>-0.48268523718378831</v>
      </c>
      <c r="ES64" s="53">
        <f t="shared" si="100"/>
        <v>1.613550120047518</v>
      </c>
      <c r="ET64" s="53">
        <f t="shared" si="100"/>
        <v>0.27978663828544253</v>
      </c>
      <c r="EU64" s="53">
        <f t="shared" si="100"/>
        <v>8.2066755888907147E-2</v>
      </c>
      <c r="EV64" s="53">
        <f t="shared" si="100"/>
        <v>-8.624103264510305E-2</v>
      </c>
      <c r="EW64" s="53">
        <f t="shared" si="100"/>
        <v>-0.83755572446468041</v>
      </c>
      <c r="EX64" s="53">
        <f t="shared" si="100"/>
        <v>1.81831447623677</v>
      </c>
      <c r="EY64" s="53">
        <f t="shared" si="100"/>
        <v>1.7468635216308548</v>
      </c>
      <c r="EZ64" s="53">
        <f t="shared" si="100"/>
        <v>3.0799558299216712E-2</v>
      </c>
      <c r="FA64" s="53">
        <f t="shared" si="100"/>
        <v>0.96944226065589933</v>
      </c>
      <c r="FB64" s="53">
        <f t="shared" si="100"/>
        <v>1.3611313572934569</v>
      </c>
      <c r="FC64" s="53">
        <f t="shared" si="100"/>
        <v>1.2077311461022453</v>
      </c>
      <c r="FD64" s="53">
        <f t="shared" si="100"/>
        <v>0.74279297787813836</v>
      </c>
      <c r="FE64" s="53">
        <f t="shared" si="100"/>
        <v>1.8470650740872339</v>
      </c>
      <c r="FF64" s="53">
        <f t="shared" ref="FF64:FP64" si="101">SUM(FF65:FF67)</f>
        <v>4.1129585472562518</v>
      </c>
      <c r="FG64" s="53">
        <f t="shared" si="101"/>
        <v>-0.78832046392490296</v>
      </c>
      <c r="FH64" s="53">
        <f t="shared" si="101"/>
        <v>1.0852247598398934</v>
      </c>
      <c r="FI64" s="53">
        <f t="shared" si="101"/>
        <v>1.9423269131275864</v>
      </c>
      <c r="FJ64" s="53">
        <f t="shared" si="101"/>
        <v>1.4301072236352503</v>
      </c>
      <c r="FK64" s="53">
        <f t="shared" si="101"/>
        <v>3.6219854487403582</v>
      </c>
      <c r="FL64" s="53">
        <f t="shared" si="101"/>
        <v>0.6255670372403076</v>
      </c>
      <c r="FM64" s="53">
        <f t="shared" si="101"/>
        <v>3.0910628455872189</v>
      </c>
      <c r="FN64" s="53">
        <f t="shared" si="101"/>
        <v>-0.80974803446040167</v>
      </c>
      <c r="FO64" s="53">
        <f t="shared" si="101"/>
        <v>0.71396360260429015</v>
      </c>
      <c r="FP64" s="53">
        <f t="shared" si="101"/>
        <v>-2.7076710021743805E-2</v>
      </c>
      <c r="FQ64" s="53">
        <f t="shared" ref="FQ64:FS64" si="102">SUM(FQ65:FQ67)</f>
        <v>-1.544352092912086</v>
      </c>
      <c r="FR64" s="53">
        <f t="shared" si="102"/>
        <v>1.1566528449069859</v>
      </c>
      <c r="FS64" s="53">
        <f t="shared" si="102"/>
        <v>-2.0731096783569782</v>
      </c>
      <c r="FT64" s="53">
        <f t="shared" ref="FT64:FU64" si="103">SUM(FT65:FT67)</f>
        <v>-1.9603877851501679</v>
      </c>
      <c r="FU64" s="53">
        <f t="shared" si="103"/>
        <v>-0.81389756293497983</v>
      </c>
      <c r="FV64" s="53">
        <f t="shared" ref="FV64" si="104">SUM(FV65:FV67)</f>
        <v>-5.3708338606654693E-2</v>
      </c>
      <c r="FW64" s="18"/>
      <c r="FX64" s="117"/>
      <c r="FY64" s="18"/>
    </row>
    <row r="65" spans="1:181" ht="17.25" x14ac:dyDescent="0.25">
      <c r="A65" s="50" t="s">
        <v>103</v>
      </c>
      <c r="B65" s="53">
        <f>SUMPRODUCT(--(B$9=Quarterly_kt!$B$9:FC$9),Quarterly_kt!$B65:FC65)*INDEX(Fuel_Properties!$B$3:$IV$14,MATCH("GCV_Petrol_Regular",Fuel_Properties!$B$3:$B$14,0),MATCH(YEAR(B$9),Fuel_Properties!$B$3:$EI$3,0))/1000</f>
        <v>1.0420550835795513E-16</v>
      </c>
      <c r="C65" s="53">
        <f>SUMPRODUCT(--(C$9=Quarterly_kt!$B$9:FC$9),Quarterly_kt!$B65:FC65)*INDEX(Fuel_Properties!$B$3:$IV$14,MATCH("GCV_Petrol_Regular",Fuel_Properties!$B$3:$B$14,0),MATCH(YEAR(C$9),Fuel_Properties!$B$3:$EI$3,0))/1000</f>
        <v>-3.9749700565338109E-2</v>
      </c>
      <c r="D65" s="53">
        <f>SUMPRODUCT(--(D$9=Quarterly_kt!$B$9:FC$9),Quarterly_kt!$B65:FC65)*INDEX(Fuel_Properties!$B$3:$IV$14,MATCH("GCV_Petrol_Regular",Fuel_Properties!$B$3:$B$14,0),MATCH(YEAR(D$9),Fuel_Properties!$B$3:$EI$3,0))/1000</f>
        <v>0.12173639110565193</v>
      </c>
      <c r="E65" s="53">
        <f>SUMPRODUCT(--(E$9=Quarterly_kt!$B$9:FC$9),Quarterly_kt!$B65:FC65)*INDEX(Fuel_Properties!$B$3:$IV$14,MATCH("GCV_Petrol_Regular",Fuel_Properties!$B$3:$B$14,0),MATCH(YEAR(E$9),Fuel_Properties!$B$3:$EI$3,0))/1000</f>
        <v>-8.1939760551452648E-2</v>
      </c>
      <c r="F65" s="53">
        <f>SUMPRODUCT(--(F$9=Quarterly_kt!$B$9:FC$9),Quarterly_kt!$B65:FC65)*INDEX(Fuel_Properties!$B$3:$IV$14,MATCH("GCV_Petrol_Regular",Fuel_Properties!$B$3:$B$14,0),MATCH(YEAR(F$9),Fuel_Properties!$B$3:$EI$3,0))/1000</f>
        <v>-0.12966755922317502</v>
      </c>
      <c r="G65" s="53">
        <f>SUMPRODUCT(--(G$9=Quarterly_kt!$B$9:FC$9),Quarterly_kt!$B65:FC65)*INDEX(Fuel_Properties!$B$3:$IV$14,MATCH("GCV_Petrol_Regular",Fuel_Properties!$B$3:$B$14,0),MATCH(YEAR(G$9),Fuel_Properties!$B$3:$EI$3,0))/1000</f>
        <v>-5.8287046165466351E-2</v>
      </c>
      <c r="H65" s="53">
        <f>SUMPRODUCT(--(H$9=Quarterly_kt!$B$9:FC$9),Quarterly_kt!$B65:FC65)*INDEX(Fuel_Properties!$B$3:$IV$14,MATCH("GCV_Petrol_Regular",Fuel_Properties!$B$3:$B$14,0),MATCH(YEAR(H$9),Fuel_Properties!$B$3:$EI$3,0))/1000</f>
        <v>-9.5220947399139402E-2</v>
      </c>
      <c r="I65" s="53">
        <f>SUMPRODUCT(--(I$9=Quarterly_kt!$B$9:FC$9),Quarterly_kt!$B65:FC65)*INDEX(Fuel_Properties!$B$3:$IV$14,MATCH("GCV_Petrol_Regular",Fuel_Properties!$B$3:$B$14,0),MATCH(YEAR(I$9),Fuel_Properties!$B$3:$EI$3,0))/1000</f>
        <v>0.28312862279891959</v>
      </c>
      <c r="J65" s="53">
        <f>SUMPRODUCT(--(J$9=Quarterly_kt!$B$9:FC$9),Quarterly_kt!$B65:FC65)*INDEX(Fuel_Properties!$B$3:$IV$14,MATCH("GCV_Petrol_Regular",Fuel_Properties!$B$3:$B$14,0),MATCH(YEAR(J$9),Fuel_Properties!$B$3:$EI$3,0))/1000</f>
        <v>-8.2831430339813245E-2</v>
      </c>
      <c r="K65" s="53">
        <f>SUMPRODUCT(--(K$9=Quarterly_kt!$B$9:FC$9),Quarterly_kt!$B65:FC65)*INDEX(Fuel_Properties!$B$3:$IV$14,MATCH("GCV_Petrol_Regular",Fuel_Properties!$B$3:$B$14,0),MATCH(YEAR(K$9),Fuel_Properties!$B$3:$EI$3,0))/1000</f>
        <v>-5.5377386856079167E-2</v>
      </c>
      <c r="L65" s="53">
        <f>SUMPRODUCT(--(L$9=Quarterly_kt!$B$9:FC$9),Quarterly_kt!$B65:FC65)*INDEX(Fuel_Properties!$B$3:$IV$14,MATCH("GCV_Petrol_Regular",Fuel_Properties!$B$3:$B$14,0),MATCH(YEAR(L$9),Fuel_Properties!$B$3:$EI$3,0))/1000</f>
        <v>-7.5322632122039782E-2</v>
      </c>
      <c r="M65" s="53">
        <f>SUMPRODUCT(--(M$9=Quarterly_kt!$B$9:FC$9),Quarterly_kt!$B65:FC65)*INDEX(Fuel_Properties!$B$3:$IV$14,MATCH("GCV_Petrol_Regular",Fuel_Properties!$B$3:$B$14,0),MATCH(YEAR(M$9),Fuel_Properties!$B$3:$EI$3,0))/1000</f>
        <v>0.21362530929565438</v>
      </c>
      <c r="N65" s="53">
        <f>SUMPRODUCT(--(N$9=Quarterly_kt!$B$9:FC$9),Quarterly_kt!$B65:FC65)*INDEX(Fuel_Properties!$B$3:$IV$14,MATCH("GCV_Petrol_Regular",Fuel_Properties!$B$3:$B$14,0),MATCH(YEAR(N$9),Fuel_Properties!$B$3:$EI$3,0))/1000</f>
        <v>-6.8142343826293944E-2</v>
      </c>
      <c r="O65" s="53">
        <f>SUMPRODUCT(--(O$9=Quarterly_kt!$B$9:FC$9),Quarterly_kt!$B65:FC65)*INDEX(Fuel_Properties!$B$3:$IV$14,MATCH("GCV_Petrol_Regular",Fuel_Properties!$B$3:$B$14,0),MATCH(YEAR(O$9),Fuel_Properties!$B$3:$EI$3,0))/1000</f>
        <v>-5.8333976154327387E-2</v>
      </c>
      <c r="P65" s="53">
        <f>SUMPRODUCT(--(P$9=Quarterly_kt!$B$9:FC$9),Quarterly_kt!$B65:FC65)*INDEX(Fuel_Properties!$B$3:$IV$14,MATCH("GCV_Petrol_Regular",Fuel_Properties!$B$3:$B$14,0),MATCH(YEAR(P$9),Fuel_Properties!$B$3:$EI$3,0))/1000</f>
        <v>-5.4251067123413023E-2</v>
      </c>
      <c r="Q65" s="53">
        <f>SUMPRODUCT(--(Q$9=Quarterly_kt!$B$9:FC$9),Quarterly_kt!$B65:FC65)*INDEX(Fuel_Properties!$B$3:$IV$14,MATCH("GCV_Petrol_Regular",Fuel_Properties!$B$3:$B$14,0),MATCH(YEAR(Q$9),Fuel_Properties!$B$3:$EI$3,0))/1000</f>
        <v>0.18072738710403438</v>
      </c>
      <c r="R65" s="53">
        <f>SUMPRODUCT(--(R$9=Quarterly_kt!$B$9:FC$9),Quarterly_kt!$B65:FC65)*INDEX(Fuel_Properties!$B$3:$IV$14,MATCH("GCV_Petrol_Regular",Fuel_Properties!$B$3:$B$14,0),MATCH(YEAR(R$9),Fuel_Properties!$B$3:$EI$3,0))/1000</f>
        <v>-6.6405934238433828E-2</v>
      </c>
      <c r="S65" s="53">
        <f>SUMPRODUCT(--(S$9=Quarterly_kt!$B$9:FC$9),Quarterly_kt!$B65:FC65)*INDEX(Fuel_Properties!$B$3:$IV$14,MATCH("GCV_Petrol_Regular",Fuel_Properties!$B$3:$B$14,0),MATCH(YEAR(S$9),Fuel_Properties!$B$3:$EI$3,0))/1000</f>
        <v>-2.0414545154571546E-2</v>
      </c>
      <c r="T65" s="53">
        <f>SUMPRODUCT(--(T$9=Quarterly_kt!$B$9:FC$9),Quarterly_kt!$B65:FC65)*INDEX(Fuel_Properties!$B$3:$IV$14,MATCH("GCV_Petrol_Regular",Fuel_Properties!$B$3:$B$14,0),MATCH(YEAR(T$9),Fuel_Properties!$B$3:$EI$3,0))/1000</f>
        <v>-4.6226039028167763E-2</v>
      </c>
      <c r="U65" s="53">
        <f>SUMPRODUCT(--(U$9=Quarterly_kt!$B$9:FC$9),Quarterly_kt!$B65:FC65)*INDEX(Fuel_Properties!$B$3:$IV$14,MATCH("GCV_Petrol_Regular",Fuel_Properties!$B$3:$B$14,0),MATCH(YEAR(U$9),Fuel_Properties!$B$3:$EI$3,0))/1000</f>
        <v>0.1330465184211731</v>
      </c>
      <c r="V65" s="53">
        <f>SUMPRODUCT(--(V$9=Quarterly_kt!$B$9:FC$9),Quarterly_kt!$B65:FC65)*INDEX(Fuel_Properties!$B$3:$IV$14,MATCH("GCV_Petrol_Regular",Fuel_Properties!$B$3:$B$14,0),MATCH(YEAR(V$9),Fuel_Properties!$B$3:$EI$3,0))/1000</f>
        <v>2.8392643260955794E-2</v>
      </c>
      <c r="W65" s="53">
        <f>SUMPRODUCT(--(W$9=Quarterly_kt!$B$9:FC$9),Quarterly_kt!$B65:FC65)*INDEX(Fuel_Properties!$B$3:$IV$14,MATCH("GCV_Petrol_Regular",Fuel_Properties!$B$3:$B$14,0),MATCH(YEAR(W$9),Fuel_Properties!$B$3:$EI$3,0))/1000</f>
        <v>-4.7305428771972635E-2</v>
      </c>
      <c r="X65" s="53">
        <f>SUMPRODUCT(--(X$9=Quarterly_kt!$B$9:FC$9),Quarterly_kt!$B65:FC65)*INDEX(Fuel_Properties!$B$3:$IV$14,MATCH("GCV_Petrol_Regular",Fuel_Properties!$B$3:$B$14,0),MATCH(YEAR(X$9),Fuel_Properties!$B$3:$EI$3,0))/1000</f>
        <v>-1.7645675811767552E-2</v>
      </c>
      <c r="Y65" s="53">
        <f>SUMPRODUCT(--(Y$9=Quarterly_kt!$B$9:FC$9),Quarterly_kt!$B65:FC65)*INDEX(Fuel_Properties!$B$3:$IV$14,MATCH("GCV_Petrol_Regular",Fuel_Properties!$B$3:$B$14,0),MATCH(YEAR(Y$9),Fuel_Properties!$B$3:$EI$3,0))/1000</f>
        <v>-8.4614769916534438E-2</v>
      </c>
      <c r="Z65" s="53">
        <f>SUMPRODUCT(--(Z$9=Quarterly_kt!$B$9:FC$9),Quarterly_kt!$B65:FC65)*INDEX(Fuel_Properties!$B$3:$IV$14,MATCH("GCV_Petrol_Regular",Fuel_Properties!$B$3:$B$14,0),MATCH(YEAR(Z$9),Fuel_Properties!$B$3:$EI$3,0))/1000</f>
        <v>-2.1775514831542941E-2</v>
      </c>
      <c r="AA65" s="53">
        <f>SUMPRODUCT(--(AA$9=Quarterly_kt!$B$9:FC$9),Quarterly_kt!$B65:FC65)*INDEX(Fuel_Properties!$B$3:$IV$14,MATCH("GCV_Petrol_Regular",Fuel_Properties!$B$3:$B$14,0),MATCH(YEAR(AA$9),Fuel_Properties!$B$3:$EI$3,0))/1000</f>
        <v>-8.7242849292755123E-2</v>
      </c>
      <c r="AB65" s="53">
        <f>SUMPRODUCT(--(AB$9=Quarterly_kt!$B$9:FC$9),Quarterly_kt!$B65:FC65)*INDEX(Fuel_Properties!$B$3:$IV$14,MATCH("GCV_Petrol_Regular",Fuel_Properties!$B$3:$B$14,0),MATCH(YEAR(AB$9),Fuel_Properties!$B$3:$EI$3,0))/1000</f>
        <v>-1.3093466892242453E-2</v>
      </c>
      <c r="AC65" s="53">
        <f>SUMPRODUCT(--(AC$9=Quarterly_kt!$B$9:FC$9),Quarterly_kt!$B65:FC65)*INDEX(Fuel_Properties!$B$3:$IV$14,MATCH("GCV_Petrol_Regular",Fuel_Properties!$B$3:$B$14,0),MATCH(YEAR(AC$9),Fuel_Properties!$B$3:$EI$3,0))/1000</f>
        <v>9.8740696563720656E-2</v>
      </c>
      <c r="AD65" s="53">
        <f>SUMPRODUCT(--(AD$9=Quarterly_kt!$B$9:FC$9),Quarterly_kt!$B65:FC65)*INDEX(Fuel_Properties!$B$3:$IV$14,MATCH("GCV_Petrol_Regular",Fuel_Properties!$B$3:$B$14,0),MATCH(YEAR(AD$9),Fuel_Properties!$B$3:$EI$3,0))/1000</f>
        <v>-6.8001553859710684E-2</v>
      </c>
      <c r="AE65" s="53">
        <f>SUMPRODUCT(--(AE$9=Quarterly_kt!$B$9:FC$9),Quarterly_kt!$B65:FC65)*INDEX(Fuel_Properties!$B$3:$IV$14,MATCH("GCV_Petrol_Regular",Fuel_Properties!$B$3:$B$14,0),MATCH(YEAR(AE$9),Fuel_Properties!$B$3:$EI$3,0))/1000</f>
        <v>7.0582703247070305E-2</v>
      </c>
      <c r="AF65" s="53">
        <f>SUMPRODUCT(--(AF$9=Quarterly_kt!$B$9:FC$9),Quarterly_kt!$B65:FC65)*INDEX(Fuel_Properties!$B$3:$IV$14,MATCH("GCV_Petrol_Regular",Fuel_Properties!$B$3:$B$14,0),MATCH(YEAR(AF$9),Fuel_Properties!$B$3:$EI$3,0))/1000</f>
        <v>-2.285490457534791E-2</v>
      </c>
      <c r="AG65" s="53">
        <f>SUMPRODUCT(--(AG$9=Quarterly_kt!$B$9:FC$9),Quarterly_kt!$B65:FC65)*INDEX(Fuel_Properties!$B$3:$IV$14,MATCH("GCV_Petrol_Regular",Fuel_Properties!$B$3:$B$14,0),MATCH(YEAR(AG$9),Fuel_Properties!$B$3:$EI$3,0))/1000</f>
        <v>-6.6640584182738952E-3</v>
      </c>
      <c r="AH65" s="53">
        <f>SUMPRODUCT(--(AH$9=Quarterly_kt!$B$9:FC$9),Quarterly_kt!$B65:FC65)*INDEX(Fuel_Properties!$B$3:$IV$14,MATCH("GCV_Petrol_Regular",Fuel_Properties!$B$3:$B$14,0),MATCH(YEAR(AH$9),Fuel_Properties!$B$3:$EI$3,0))/1000</f>
        <v>-2.6280793762207119E-3</v>
      </c>
      <c r="AI65" s="53">
        <f>SUMPRODUCT(--(AI$9=Quarterly_kt!$B$9:FC$9),Quarterly_kt!$B65:FC65)*INDEX(Fuel_Properties!$B$3:$IV$14,MATCH("GCV_Petrol_Regular",Fuel_Properties!$B$3:$B$14,0),MATCH(YEAR(AI$9),Fuel_Properties!$B$3:$EI$3,0))/1000</f>
        <v>-2.1118494987488021E-3</v>
      </c>
      <c r="AJ65" s="53">
        <f>SUMPRODUCT(--(AJ$9=Quarterly_kt!$B$9:FC$9),Quarterly_kt!$B65:FC65)*INDEX(Fuel_Properties!$B$3:$IV$14,MATCH("GCV_Petrol_Regular",Fuel_Properties!$B$3:$B$14,0),MATCH(YEAR(AJ$9),Fuel_Properties!$B$3:$EI$3,0))/1000</f>
        <v>-4.5991389083862343E-3</v>
      </c>
      <c r="AK65" s="53">
        <f>SUMPRODUCT(--(AK$9=Quarterly_kt!$B$9:FC$9),Quarterly_kt!$B65:FC65)*INDEX(Fuel_Properties!$B$3:$IV$14,MATCH("GCV_Petrol_Regular",Fuel_Properties!$B$3:$B$14,0),MATCH(YEAR(AK$9),Fuel_Properties!$B$3:$EI$3,0))/1000</f>
        <v>-5.1622987747192389E-4</v>
      </c>
      <c r="AL65" s="53">
        <f>SUMPRODUCT(--(AL$9=Quarterly_kt!$B$9:FC$9),Quarterly_kt!$B65:FC65)*INDEX(Fuel_Properties!$B$3:$IV$14,MATCH("GCV_Petrol_Regular",Fuel_Properties!$B$3:$B$14,0),MATCH(YEAR(AL$9),Fuel_Properties!$B$3:$EI$3,0))/1000</f>
        <v>2.2573324642181394E-2</v>
      </c>
      <c r="AM65" s="53">
        <f>SUMPRODUCT(--(AM$9=Quarterly_kt!$B$9:FC$9),Quarterly_kt!$B65:FC65)*INDEX(Fuel_Properties!$B$3:$IV$14,MATCH("GCV_Petrol_Regular",Fuel_Properties!$B$3:$B$14,0),MATCH(YEAR(AM$9),Fuel_Properties!$B$3:$EI$3,0))/1000</f>
        <v>1.19202171707153E-2</v>
      </c>
      <c r="AN65" s="53">
        <f>SUMPRODUCT(--(AN$9=Quarterly_kt!$B$9:FC$9),Quarterly_kt!$B65:FC65)*INDEX(Fuel_Properties!$B$3:$IV$14,MATCH("GCV_Petrol_Regular",Fuel_Properties!$B$3:$B$14,0),MATCH(YEAR(AN$9),Fuel_Properties!$B$3:$EI$3,0))/1000</f>
        <v>4.4114189529418776E-3</v>
      </c>
      <c r="AO65" s="53">
        <f>SUMPRODUCT(--(AO$9=Quarterly_kt!$B$9:FC$9),Quarterly_kt!$B65:FC65)*INDEX(Fuel_Properties!$B$3:$IV$14,MATCH("GCV_Petrol_Regular",Fuel_Properties!$B$3:$B$14,0),MATCH(YEAR(AO$9),Fuel_Properties!$B$3:$EI$3,0))/1000</f>
        <v>-4.7305428771972698E-2</v>
      </c>
      <c r="AP65" s="53">
        <f>SUMPRODUCT(--(AP$9=Quarterly_kt!$B$9:FC$9),Quarterly_kt!$B65:FC65)*INDEX(Fuel_Properties!$B$3:$IV$14,MATCH("GCV_Petrol_Regular",Fuel_Properties!$B$3:$B$14,0),MATCH(YEAR(AP$9),Fuel_Properties!$B$3:$EI$3,0))/1000</f>
        <v>1.6941725978851265E-2</v>
      </c>
      <c r="AQ65" s="53">
        <f>SUMPRODUCT(--(AQ$9=Quarterly_kt!$B$9:FC$9),Quarterly_kt!$B65:FC65)*INDEX(Fuel_Properties!$B$3:$IV$14,MATCH("GCV_Petrol_Regular",Fuel_Properties!$B$3:$B$14,0),MATCH(YEAR(AQ$9),Fuel_Properties!$B$3:$EI$3,0))/1000</f>
        <v>-7.982791105270387E-2</v>
      </c>
      <c r="AR65" s="53">
        <f>SUMPRODUCT(--(AR$9=Quarterly_kt!$B$9:FC$9),Quarterly_kt!$B65:FC65)*INDEX(Fuel_Properties!$B$3:$IV$14,MATCH("GCV_Petrol_Regular",Fuel_Properties!$B$3:$B$14,0),MATCH(YEAR(AR$9),Fuel_Properties!$B$3:$EI$3,0))/1000</f>
        <v>1.3281186847686734E-2</v>
      </c>
      <c r="AS65" s="53">
        <f>SUMPRODUCT(--(AS$9=Quarterly_kt!$B$9:FC$9),Quarterly_kt!$B65:FC65)*INDEX(Fuel_Properties!$B$3:$IV$14,MATCH("GCV_Petrol_Regular",Fuel_Properties!$B$3:$B$14,0),MATCH(YEAR(AS$9),Fuel_Properties!$B$3:$EI$3,0))/1000</f>
        <v>4.9651928215026925E-2</v>
      </c>
      <c r="AT65" s="53">
        <f>SUMPRODUCT(--(AT$9=Quarterly_kt!$B$9:FC$9),Quarterly_kt!$B65:FC65)*INDEX(Fuel_Properties!$B$3:$IV$14,MATCH("GCV_Petrol_Regular",Fuel_Properties!$B$3:$B$14,0),MATCH(YEAR(AT$9),Fuel_Properties!$B$3:$EI$3,0))/1000</f>
        <v>2.2338674697875975E-2</v>
      </c>
      <c r="AU65" s="53">
        <f>SUMPRODUCT(--(AU$9=Quarterly_kt!$B$9:FC$9),Quarterly_kt!$B65:FC65)*INDEX(Fuel_Properties!$B$3:$IV$14,MATCH("GCV_Petrol_Regular",Fuel_Properties!$B$3:$B$14,0),MATCH(YEAR(AU$9),Fuel_Properties!$B$3:$EI$3,0))/1000</f>
        <v>-4.8337888526916513E-2</v>
      </c>
      <c r="AV65" s="53">
        <f>SUMPRODUCT(--(AV$9=Quarterly_kt!$B$9:FC$9),Quarterly_kt!$B65:FC65)*INDEX(Fuel_Properties!$B$3:$IV$14,MATCH("GCV_Petrol_Regular",Fuel_Properties!$B$3:$B$14,0),MATCH(YEAR(AV$9),Fuel_Properties!$B$3:$EI$3,0))/1000</f>
        <v>-0.11188109344482422</v>
      </c>
      <c r="AW65" s="53">
        <f>SUMPRODUCT(--(AW$9=Quarterly_kt!$B$9:FC$9),Quarterly_kt!$B65:FC65)*INDEX(Fuel_Properties!$B$3:$IV$14,MATCH("GCV_Petrol_Regular",Fuel_Properties!$B$3:$B$14,0),MATCH(YEAR(AW$9),Fuel_Properties!$B$3:$EI$3,0))/1000</f>
        <v>0.24685174140930177</v>
      </c>
      <c r="AX65" s="53">
        <f>SUMPRODUCT(--(AX$9=Quarterly_kt!$B$9:FC$9),Quarterly_kt!$B65:FC65)*INDEX(Fuel_Properties!$B$3:$IV$14,MATCH("GCV_Petrol_Regular",Fuel_Properties!$B$3:$B$14,0),MATCH(YEAR(AX$9),Fuel_Properties!$B$3:$EI$3,0))/1000</f>
        <v>-5.425106712341303E-2</v>
      </c>
      <c r="AY65" s="53">
        <f>SUMPRODUCT(--(AY$9=Quarterly_kt!$B$9:FC$9),Quarterly_kt!$B65:FC65)*INDEX(Fuel_Properties!$B$3:$IV$14,MATCH("GCV_Petrol_Regular",Fuel_Properties!$B$3:$B$14,0),MATCH(YEAR(AY$9),Fuel_Properties!$B$3:$EI$3,0))/1000</f>
        <v>-7.6918251743316651E-2</v>
      </c>
      <c r="AZ65" s="53">
        <f>SUMPRODUCT(--(AZ$9=Quarterly_kt!$B$9:FC$9),Quarterly_kt!$B65:FC65)*INDEX(Fuel_Properties!$B$3:$IV$14,MATCH("GCV_Petrol_Regular",Fuel_Properties!$B$3:$B$14,0),MATCH(YEAR(AZ$9),Fuel_Properties!$B$3:$EI$3,0))/1000</f>
        <v>-2.3840434341430655E-2</v>
      </c>
      <c r="BA65" s="53">
        <f>SUMPRODUCT(--(BA$9=Quarterly_kt!$B$9:FC$9),Quarterly_kt!$B65:FC65)*INDEX(Fuel_Properties!$B$3:$IV$14,MATCH("GCV_Petrol_Regular",Fuel_Properties!$B$3:$B$14,0),MATCH(YEAR(BA$9),Fuel_Properties!$B$3:$EI$3,0))/1000</f>
        <v>0.14337111597061164</v>
      </c>
      <c r="BB65" s="53">
        <f>SUMPRODUCT(--(BB$9=Quarterly_kt!$B$9:FC$9),Quarterly_kt!$B65:FC65)*INDEX(Fuel_Properties!$B$3:$IV$14,MATCH("GCV_Petrol_Regular",Fuel_Properties!$B$3:$B$14,0),MATCH(YEAR(BB$9),Fuel_Properties!$B$3:$EI$3,0))/1000</f>
        <v>-5.3406327323913608E-2</v>
      </c>
      <c r="BC65" s="53">
        <f>SUMPRODUCT(--(BC$9=Quarterly_kt!$B$9:FC$9),Quarterly_kt!$B65:FC65)*INDEX(Fuel_Properties!$B$3:$IV$14,MATCH("GCV_Petrol_Regular",Fuel_Properties!$B$3:$B$14,0),MATCH(YEAR(BC$9),Fuel_Properties!$B$3:$EI$3,0))/1000</f>
        <v>5.1810707702636759E-2</v>
      </c>
      <c r="BD65" s="53">
        <f>SUMPRODUCT(--(BD$9=Quarterly_kt!$B$9:FC$9),Quarterly_kt!$B65:FC65)*INDEX(Fuel_Properties!$B$3:$IV$14,MATCH("GCV_Petrol_Regular",Fuel_Properties!$B$3:$B$14,0),MATCH(YEAR(BD$9),Fuel_Properties!$B$3:$EI$3,0))/1000</f>
        <v>3.111458261489872E-2</v>
      </c>
      <c r="BE65" s="53">
        <f>SUMPRODUCT(--(BE$9=Quarterly_kt!$B$9:FC$9),Quarterly_kt!$B65:FC65)*INDEX(Fuel_Properties!$B$3:$IV$14,MATCH("GCV_Petrol_Regular",Fuel_Properties!$B$3:$B$14,0),MATCH(YEAR(BE$9),Fuel_Properties!$B$3:$EI$3,0))/1000</f>
        <v>-5.289009744644161E-2</v>
      </c>
      <c r="BF65" s="53">
        <f>SUMPRODUCT(--(BF$9=Quarterly_kt!$B$9:FC$9),Quarterly_kt!$B65:FC65)*INDEX(Fuel_Properties!$B$3:$IV$14,MATCH("GCV_Petrol_Regular",Fuel_Properties!$B$3:$B$14,0),MATCH(YEAR(BF$9),Fuel_Properties!$B$3:$EI$3,0))/1000</f>
        <v>3.0973792648315446E-2</v>
      </c>
      <c r="BG65" s="53">
        <f>SUMPRODUCT(--(BG$9=Quarterly_kt!$B$9:FC$9),Quarterly_kt!$B65:FC65)*INDEX(Fuel_Properties!$B$3:$IV$14,MATCH("GCV_Petrol_Regular",Fuel_Properties!$B$3:$B$14,0),MATCH(YEAR(BG$9),Fuel_Properties!$B$3:$EI$3,0))/1000</f>
        <v>-6.4763384628295645E-3</v>
      </c>
      <c r="BH65" s="53">
        <f>SUMPRODUCT(--(BH$9=Quarterly_kt!$B$9:FC$9),Quarterly_kt!$B65:FC65)*INDEX(Fuel_Properties!$B$3:$IV$14,MATCH("GCV_Petrol_Regular",Fuel_Properties!$B$3:$B$14,0),MATCH(YEAR(BH$9),Fuel_Properties!$B$3:$EI$3,0))/1000</f>
        <v>-5.1998427658081069E-2</v>
      </c>
      <c r="BI65" s="53">
        <f>SUMPRODUCT(--(BI$9=Quarterly_kt!$B$9:FC$9),Quarterly_kt!$B65:FC65)*INDEX(Fuel_Properties!$B$3:$IV$14,MATCH("GCV_Petrol_Regular",Fuel_Properties!$B$3:$B$14,0),MATCH(YEAR(BI$9),Fuel_Properties!$B$3:$EI$3,0))/1000</f>
        <v>3.2569412269592347E-2</v>
      </c>
      <c r="BJ65" s="53">
        <f>SUMPRODUCT(--(BJ$9=Quarterly_kt!$B$9:FC$9),Quarterly_kt!$B65:FC65)*INDEX(Fuel_Properties!$B$3:$IV$14,MATCH("GCV_Petrol_Regular",Fuel_Properties!$B$3:$B$14,0),MATCH(YEAR(BJ$9),Fuel_Properties!$B$3:$EI$3,0))/1000</f>
        <v>-7.081735319137579E-2</v>
      </c>
      <c r="BK65" s="53">
        <f>SUMPRODUCT(--(BK$9=Quarterly_kt!$B$9:FC$9),Quarterly_kt!$B65:FC65)*INDEX(Fuel_Properties!$B$3:$IV$14,MATCH("GCV_Petrol_Regular",Fuel_Properties!$B$3:$B$14,0),MATCH(YEAR(BK$9),Fuel_Properties!$B$3:$EI$3,0))/1000</f>
        <v>3.9233470687866222E-2</v>
      </c>
      <c r="BL65" s="53">
        <f>SUMPRODUCT(--(BL$9=Quarterly_kt!$B$9:FC$9),Quarterly_kt!$B65:FC65)*INDEX(Fuel_Properties!$B$3:$IV$14,MATCH("GCV_Petrol_Regular",Fuel_Properties!$B$3:$B$14,0),MATCH(YEAR(BL$9),Fuel_Properties!$B$3:$EI$3,0))/1000</f>
        <v>-7.7528341598510755E-2</v>
      </c>
      <c r="BM65" s="53">
        <f>SUMPRODUCT(--(BM$9=Quarterly_kt!$B$9:FC$9),Quarterly_kt!$B65:FC65)*INDEX(Fuel_Properties!$B$3:$IV$14,MATCH("GCV_Petrol_Regular",Fuel_Properties!$B$3:$B$14,0),MATCH(YEAR(BM$9),Fuel_Properties!$B$3:$EI$3,0))/1000</f>
        <v>0.13553380783081057</v>
      </c>
      <c r="BN65" s="53">
        <f>SUMPRODUCT(--(BN$9=Quarterly_kt!$B$9:FC$9),Quarterly_kt!$B65:FC65)*INDEX(Fuel_Properties!$B$3:$IV$14,MATCH("GCV_Petrol_Regular",Fuel_Properties!$B$3:$B$14,0),MATCH(YEAR(BN$9),Fuel_Properties!$B$3:$EI$3,0))/1000</f>
        <v>-0.146379468510488</v>
      </c>
      <c r="BO65" s="53">
        <f>SUMPRODUCT(--(BO$9=Quarterly_kt!$B$9:FC$9),Quarterly_kt!$B65:FC65)*INDEX(Fuel_Properties!$B$3:$IV$14,MATCH("GCV_Petrol_Regular",Fuel_Properties!$B$3:$B$14,0),MATCH(YEAR(BO$9),Fuel_Properties!$B$3:$EI$3,0))/1000</f>
        <v>0.10152124428953201</v>
      </c>
      <c r="BP65" s="53">
        <f>SUMPRODUCT(--(BP$9=Quarterly_kt!$B$9:FC$9),Quarterly_kt!$B65:FC65)*INDEX(Fuel_Properties!$B$3:$IV$14,MATCH("GCV_Petrol_Regular",Fuel_Properties!$B$3:$B$14,0),MATCH(YEAR(BP$9),Fuel_Properties!$B$3:$EI$3,0))/1000</f>
        <v>-3.5131072442517272E-2</v>
      </c>
      <c r="BQ65" s="53">
        <f>SUMPRODUCT(--(BQ$9=Quarterly_kt!$B$9:FC$9),Quarterly_kt!$B65:FC65)*INDEX(Fuel_Properties!$B$3:$IV$14,MATCH("GCV_Petrol_Regular",Fuel_Properties!$B$3:$B$14,0),MATCH(YEAR(BQ$9),Fuel_Properties!$B$3:$EI$3,0))/1000</f>
        <v>7.290641915490137E-2</v>
      </c>
      <c r="BR65" s="53">
        <f>SUMPRODUCT(--(BR$9=Quarterly_kt!$B$9:FC$9),Quarterly_kt!$B65:FC65)*INDEX(Fuel_Properties!$B$3:$IV$14,MATCH("GCV_Petrol_Regular",Fuel_Properties!$B$3:$B$14,0),MATCH(YEAR(BR$9),Fuel_Properties!$B$3:$EI$3,0))/1000</f>
        <v>-0.61736735743200244</v>
      </c>
      <c r="BS65" s="53">
        <f>SUMPRODUCT(--(BS$9=Quarterly_kt!$B$9:FC$9),Quarterly_kt!$B65:FC65)*INDEX(Fuel_Properties!$B$3:$IV$14,MATCH("GCV_Petrol_Regular",Fuel_Properties!$B$3:$B$14,0),MATCH(YEAR(BS$9),Fuel_Properties!$B$3:$EI$3,0))/1000</f>
        <v>-1.5008909485792459</v>
      </c>
      <c r="BT65" s="53">
        <f>SUMPRODUCT(--(BT$9=Quarterly_kt!$B$9:FC$9),Quarterly_kt!$B65:FC65)*INDEX(Fuel_Properties!$B$3:$IV$14,MATCH("GCV_Petrol_Regular",Fuel_Properties!$B$3:$B$14,0),MATCH(YEAR(BT$9),Fuel_Properties!$B$3:$EI$3,0))/1000</f>
        <v>-1.9889069425147592</v>
      </c>
      <c r="BU65" s="53">
        <f>SUMPRODUCT(--(BU$9=Quarterly_kt!$B$9:FC$9),Quarterly_kt!$B65:FC65)*INDEX(Fuel_Properties!$B$3:$IV$14,MATCH("GCV_Petrol_Regular",Fuel_Properties!$B$3:$B$14,0),MATCH(YEAR(BU$9),Fuel_Properties!$B$3:$EI$3,0))/1000</f>
        <v>-2.5540054047045628</v>
      </c>
      <c r="BV65" s="53">
        <f>SUMPRODUCT(--(BV$9=Quarterly_kt!$B$9:FC$9),Quarterly_kt!$B65:FC65)*INDEX(Fuel_Properties!$B$3:$IV$14,MATCH("GCV_Petrol_Regular",Fuel_Properties!$B$3:$B$14,0),MATCH(YEAR(BV$9),Fuel_Properties!$B$3:$EI$3,0))/1000</f>
        <v>-2.3772426134031113</v>
      </c>
      <c r="BW65" s="53">
        <f>SUMPRODUCT(--(BW$9=Quarterly_kt!$B$9:FC$9),Quarterly_kt!$B65:FC65)*INDEX(Fuel_Properties!$B$3:$IV$14,MATCH("GCV_Petrol_Regular",Fuel_Properties!$B$3:$B$14,0),MATCH(YEAR(BW$9),Fuel_Properties!$B$3:$EI$3,0))/1000</f>
        <v>-1.837161599317914</v>
      </c>
      <c r="BX65" s="53">
        <f>SUMPRODUCT(--(BX$9=Quarterly_kt!$B$9:FC$9),Quarterly_kt!$B65:FC65)*INDEX(Fuel_Properties!$B$3:$IV$14,MATCH("GCV_Petrol_Regular",Fuel_Properties!$B$3:$B$14,0),MATCH(YEAR(BX$9),Fuel_Properties!$B$3:$EI$3,0))/1000</f>
        <v>-4.0462239842120367</v>
      </c>
      <c r="BY65" s="53">
        <f>SUMPRODUCT(--(BY$9=Quarterly_kt!$B$9:FC$9),Quarterly_kt!$B65:FC65)*INDEX(Fuel_Properties!$B$3:$IV$14,MATCH("GCV_Petrol_Regular",Fuel_Properties!$B$3:$B$14,0),MATCH(YEAR(BY$9),Fuel_Properties!$B$3:$EI$3,0))/1000</f>
        <v>-2.2381451205976113</v>
      </c>
      <c r="BZ65" s="53">
        <f>SUMPRODUCT(--(BZ$9=Quarterly_kt!$B$9:FC$9),Quarterly_kt!$B65:FC65)*INDEX(Fuel_Properties!$B$3:$IV$14,MATCH("GCV_Petrol_Regular",Fuel_Properties!$B$3:$B$14,0),MATCH(YEAR(BZ$9),Fuel_Properties!$B$3:$EI$3,0))/1000</f>
        <v>-2.3816037788592666</v>
      </c>
      <c r="CA65" s="53">
        <f>SUMPRODUCT(--(CA$9=Quarterly_kt!$B$9:FC$9),Quarterly_kt!$B65:FC65)*INDEX(Fuel_Properties!$B$3:$IV$14,MATCH("GCV_Petrol_Regular",Fuel_Properties!$B$3:$B$14,0),MATCH(YEAR(CA$9),Fuel_Properties!$B$3:$EI$3,0))/1000</f>
        <v>-3.2579947506063869</v>
      </c>
      <c r="CB65" s="53">
        <f>SUMPRODUCT(--(CB$9=Quarterly_kt!$B$9:FC$9),Quarterly_kt!$B65:FC65)*INDEX(Fuel_Properties!$B$3:$IV$14,MATCH("GCV_Petrol_Regular",Fuel_Properties!$B$3:$B$14,0),MATCH(YEAR(CB$9),Fuel_Properties!$B$3:$EI$3,0))/1000</f>
        <v>-2.3532266615511896</v>
      </c>
      <c r="CC65" s="53">
        <f>SUMPRODUCT(--(CC$9=Quarterly_kt!$B$9:FC$9),Quarterly_kt!$B65:FC65)*INDEX(Fuel_Properties!$B$3:$IV$14,MATCH("GCV_Petrol_Regular",Fuel_Properties!$B$3:$B$14,0),MATCH(YEAR(CC$9),Fuel_Properties!$B$3:$EI$3,0))/1000</f>
        <v>-2.994351532825533</v>
      </c>
      <c r="CD65" s="53">
        <f>SUMPRODUCT(--(CD$9=Quarterly_kt!$B$9:FC$9),Quarterly_kt!$B65:FC65)*INDEX(Fuel_Properties!$B$3:$IV$14,MATCH("GCV_Petrol_Regular",Fuel_Properties!$B$3:$B$14,0),MATCH(YEAR(CD$9),Fuel_Properties!$B$3:$EI$3,0))/1000</f>
        <v>-3.1301761572126408</v>
      </c>
      <c r="CE65" s="53">
        <f>SUMPRODUCT(--(CE$9=Quarterly_kt!$B$9:FC$9),Quarterly_kt!$B65:FC65)*INDEX(Fuel_Properties!$B$3:$IV$14,MATCH("GCV_Petrol_Regular",Fuel_Properties!$B$3:$B$14,0),MATCH(YEAR(CE$9),Fuel_Properties!$B$3:$EI$3,0))/1000</f>
        <v>-5.6867536582834406</v>
      </c>
      <c r="CF65" s="53">
        <f>SUMPRODUCT(--(CF$9=Quarterly_kt!$B$9:FC$9),Quarterly_kt!$B65:FC65)*INDEX(Fuel_Properties!$B$3:$IV$14,MATCH("GCV_Petrol_Regular",Fuel_Properties!$B$3:$B$14,0),MATCH(YEAR(CF$9),Fuel_Properties!$B$3:$EI$3,0))/1000</f>
        <v>-1.6959675091411897</v>
      </c>
      <c r="CG65" s="53">
        <f>SUMPRODUCT(--(CG$9=Quarterly_kt!$B$9:FC$9),Quarterly_kt!$B65:FC65)*INDEX(Fuel_Properties!$B$3:$IV$14,MATCH("GCV_Petrol_Regular",Fuel_Properties!$B$3:$B$14,0),MATCH(YEAR(CG$9),Fuel_Properties!$B$3:$EI$3,0))/1000</f>
        <v>-2.5345758113444563</v>
      </c>
      <c r="CH65" s="53">
        <f>SUMPRODUCT(--(CH$9=Quarterly_kt!$B$9:FC$9),Quarterly_kt!$B65:FC65)*INDEX(Fuel_Properties!$B$3:$IV$14,MATCH("GCV_Petrol_Regular",Fuel_Properties!$B$3:$B$14,0),MATCH(YEAR(CH$9),Fuel_Properties!$B$3:$EI$3,0))/1000</f>
        <v>-1.8702920244905588</v>
      </c>
      <c r="CI65" s="53">
        <f>SUMPRODUCT(--(CI$9=Quarterly_kt!$B$9:FC$9),Quarterly_kt!$B65:FC65)*INDEX(Fuel_Properties!$B$3:$IV$14,MATCH("GCV_Petrol_Regular",Fuel_Properties!$B$3:$B$14,0),MATCH(YEAR(CI$9),Fuel_Properties!$B$3:$EI$3,0))/1000</f>
        <v>-0.92753361873850693</v>
      </c>
      <c r="CJ65" s="53">
        <f>SUMPRODUCT(--(CJ$9=Quarterly_kt!$B$9:FC$9),Quarterly_kt!$B65:FC65)*INDEX(Fuel_Properties!$B$3:$IV$14,MATCH("GCV_Petrol_Regular",Fuel_Properties!$B$3:$B$14,0),MATCH(YEAR(CJ$9),Fuel_Properties!$B$3:$EI$3,0))/1000</f>
        <v>1.5295961714444202</v>
      </c>
      <c r="CK65" s="53">
        <f>SUMPRODUCT(--(CK$9=Quarterly_kt!$B$9:FC$9),Quarterly_kt!$B65:FC65)*INDEX(Fuel_Properties!$B$3:$IV$14,MATCH("GCV_Petrol_Regular",Fuel_Properties!$B$3:$B$14,0),MATCH(YEAR(CK$9),Fuel_Properties!$B$3:$EI$3,0))/1000</f>
        <v>-1.9154007587690818</v>
      </c>
      <c r="CL65" s="53">
        <f>SUMPRODUCT(--(CL$9=Quarterly_kt!$B$9:FC$9),Quarterly_kt!$B65:FC65)*INDEX(Fuel_Properties!$B$3:$IV$14,MATCH("GCV_Petrol_Regular",Fuel_Properties!$B$3:$B$14,0),MATCH(YEAR(CL$9),Fuel_Properties!$B$3:$EI$3,0))/1000</f>
        <v>-2.2254846960087691</v>
      </c>
      <c r="CM65" s="53">
        <f>SUMPRODUCT(--(CM$9=Quarterly_kt!$B$9:FC$9),Quarterly_kt!$B65:FC65)*INDEX(Fuel_Properties!$B$3:$IV$14,MATCH("GCV_Petrol_Regular",Fuel_Properties!$B$3:$B$14,0),MATCH(YEAR(CM$9),Fuel_Properties!$B$3:$EI$3,0))/1000</f>
        <v>-1.7280467022998214</v>
      </c>
      <c r="CN65" s="53">
        <f>SUMPRODUCT(--(CN$9=Quarterly_kt!$B$9:FC$9),Quarterly_kt!$B65:FC65)*INDEX(Fuel_Properties!$B$3:$IV$14,MATCH("GCV_Petrol_Regular",Fuel_Properties!$B$3:$B$14,0),MATCH(YEAR(CN$9),Fuel_Properties!$B$3:$EI$3,0))/1000</f>
        <v>-2.5091558649787724</v>
      </c>
      <c r="CO65" s="53">
        <f>SUMPRODUCT(--(CO$9=Quarterly_kt!$B$9:FC$9),Quarterly_kt!$B65:FC65)*INDEX(Fuel_Properties!$B$3:$IV$14,MATCH("GCV_Petrol_Regular",Fuel_Properties!$B$3:$B$14,0),MATCH(YEAR(CO$9),Fuel_Properties!$B$3:$EI$3,0))/1000</f>
        <v>-0.77243593318568393</v>
      </c>
      <c r="CP65" s="53">
        <f>SUMPRODUCT(--(CP$9=Quarterly_kt!$B$9:FC$9),Quarterly_kt!$B65:FC65)*INDEX(Fuel_Properties!$B$3:$IV$14,MATCH("GCV_Petrol_Regular",Fuel_Properties!$B$3:$B$14,0),MATCH(YEAR(CP$9),Fuel_Properties!$B$3:$EI$3,0))/1000</f>
        <v>0.51067875916050209</v>
      </c>
      <c r="CQ65" s="53">
        <f>SUMPRODUCT(--(CQ$9=Quarterly_kt!$B$9:FC$9),Quarterly_kt!$B65:FC65)*INDEX(Fuel_Properties!$B$3:$IV$14,MATCH("GCV_Petrol_Regular",Fuel_Properties!$B$3:$B$14,0),MATCH(YEAR(CQ$9),Fuel_Properties!$B$3:$EI$3,0))/1000</f>
        <v>-0.29326527301873651</v>
      </c>
      <c r="CR65" s="53">
        <f>SUMPRODUCT(--(CR$9=Quarterly_kt!$B$9:FC$9),Quarterly_kt!$B65:FC65)*INDEX(Fuel_Properties!$B$3:$IV$14,MATCH("GCV_Petrol_Regular",Fuel_Properties!$B$3:$B$14,0),MATCH(YEAR(CR$9),Fuel_Properties!$B$3:$EI$3,0))/1000</f>
        <v>-0.32661553005979327</v>
      </c>
      <c r="CS65" s="53">
        <f>SUMPRODUCT(--(CS$9=Quarterly_kt!$B$9:FC$9),Quarterly_kt!$B65:FC65)*INDEX(Fuel_Properties!$B$3:$IV$14,MATCH("GCV_Petrol_Regular",Fuel_Properties!$B$3:$B$14,0),MATCH(YEAR(CS$9),Fuel_Properties!$B$3:$EI$3,0))/1000</f>
        <v>-7.9342478561607463E-2</v>
      </c>
      <c r="CT65" s="53">
        <f>SUMPRODUCT(--(CT$9=Quarterly_kt!$B$9:FC$9),Quarterly_kt!$B65:FC65)*INDEX(Fuel_Properties!$B$3:$IV$14,MATCH("GCV_Petrol_Regular",Fuel_Properties!$B$3:$B$14,0),MATCH(YEAR(CT$9),Fuel_Properties!$B$3:$EI$3,0))/1000</f>
        <v>-0.63590910158359004</v>
      </c>
      <c r="CU65" s="53">
        <f>SUMPRODUCT(--(CU$9=Quarterly_kt!$B$9:FC$9),Quarterly_kt!$B65:FC65)*INDEX(Fuel_Properties!$B$3:$IV$14,MATCH("GCV_Petrol_Regular",Fuel_Properties!$B$3:$B$14,0),MATCH(YEAR(CU$9),Fuel_Properties!$B$3:$EI$3,0))/1000</f>
        <v>-5.8992160283243243E-2</v>
      </c>
      <c r="CV65" s="53">
        <f>SUMPRODUCT(--(CV$9=Quarterly_kt!$B$9:FC$9),Quarterly_kt!$B65:FC65)*INDEX(Fuel_Properties!$B$3:$IV$14,MATCH("GCV_Petrol_Regular",Fuel_Properties!$B$3:$B$14,0),MATCH(YEAR(CV$9),Fuel_Properties!$B$3:$EI$3,0))/1000</f>
        <v>0.80577071326177996</v>
      </c>
      <c r="CW65" s="53">
        <f>SUMPRODUCT(--(CW$9=Quarterly_kt!$B$9:FC$9),Quarterly_kt!$B65:FC65)*INDEX(Fuel_Properties!$B$3:$IV$14,MATCH("GCV_Petrol_Regular",Fuel_Properties!$B$3:$B$14,0),MATCH(YEAR(CW$9),Fuel_Properties!$B$3:$EI$3,0))/1000</f>
        <v>0.87263163613871453</v>
      </c>
      <c r="CX65" s="53">
        <f>SUMPRODUCT(--(CX$9=Quarterly_kt!$B$9:FC$9),Quarterly_kt!$B65:FC65)*INDEX(Fuel_Properties!$B$3:$IV$14,MATCH("GCV_Petrol_Regular",Fuel_Properties!$B$3:$B$14,0),MATCH(YEAR(CX$9),Fuel_Properties!$B$3:$EI$3,0))/1000</f>
        <v>-0.79475518415805912</v>
      </c>
      <c r="CY65" s="53">
        <f>SUMPRODUCT(--(CY$9=Quarterly_kt!$B$9:FC$9),Quarterly_kt!$B65:FC65)*INDEX(Fuel_Properties!$B$3:$IV$14,MATCH("GCV_Petrol_Regular",Fuel_Properties!$B$3:$B$14,0),MATCH(YEAR(CY$9),Fuel_Properties!$B$3:$EI$3,0))/1000</f>
        <v>-0.8987180598846165</v>
      </c>
      <c r="CZ65" s="53">
        <f>SUMPRODUCT(--(CZ$9=Quarterly_kt!$B$9:FC$9),Quarterly_kt!$B65:FC65)*INDEX(Fuel_Properties!$B$3:$IV$14,MATCH("GCV_Petrol_Regular",Fuel_Properties!$B$3:$B$14,0),MATCH(YEAR(CZ$9),Fuel_Properties!$B$3:$EI$3,0))/1000</f>
        <v>-1.770102272116739</v>
      </c>
      <c r="DA65" s="53">
        <f>SUMPRODUCT(--(DA$9=Quarterly_kt!$B$9:FC$9),Quarterly_kt!$B65:FC65)*INDEX(Fuel_Properties!$B$3:$IV$14,MATCH("GCV_Petrol_Regular",Fuel_Properties!$B$3:$B$14,0),MATCH(YEAR(DA$9),Fuel_Properties!$B$3:$EI$3,0))/1000</f>
        <v>-0.35647107524736427</v>
      </c>
      <c r="DB65" s="53">
        <f>SUMPRODUCT(--(DB$9=Quarterly_kt!$B$9:FC$9),Quarterly_kt!$B65:FC65)*INDEX(Fuel_Properties!$B$3:$IV$14,MATCH("GCV_Petrol_Regular",Fuel_Properties!$B$3:$B$14,0),MATCH(YEAR(DB$9),Fuel_Properties!$B$3:$EI$3,0))/1000</f>
        <v>1.0128945539057153</v>
      </c>
      <c r="DC65" s="53">
        <f>SUMPRODUCT(--(DC$9=Quarterly_kt!$B$9:FC$9),Quarterly_kt!$B65:FC65)*INDEX(Fuel_Properties!$B$3:$IV$14,MATCH("GCV_Petrol_Regular",Fuel_Properties!$B$3:$B$14,0),MATCH(YEAR(DC$9),Fuel_Properties!$B$3:$EI$3,0))/1000</f>
        <v>0.90328290728876637</v>
      </c>
      <c r="DD65" s="53">
        <f>SUMPRODUCT(--(DD$9=Quarterly_kt!$B$9:FC$9),Quarterly_kt!$B65:FC65)*INDEX(Fuel_Properties!$B$3:$IV$14,MATCH("GCV_Petrol_Regular",Fuel_Properties!$B$3:$B$14,0),MATCH(YEAR(DD$9),Fuel_Properties!$B$3:$EI$3,0))/1000</f>
        <v>0.47949204829211128</v>
      </c>
      <c r="DE65" s="53">
        <f>SUMPRODUCT(--(DE$9=Quarterly_kt!$B$9:FC$9),Quarterly_kt!$B65:FC65)*INDEX(Fuel_Properties!$B$3:$IV$14,MATCH("GCV_Petrol_Regular",Fuel_Properties!$B$3:$B$14,0),MATCH(YEAR(DE$9),Fuel_Properties!$B$3:$EI$3,0))/1000</f>
        <v>-0.35720390428051157</v>
      </c>
      <c r="DF65" s="53">
        <f>SUMPRODUCT(--(DF$9=Quarterly_kt!$B$9:FC$9),Quarterly_kt!$B65:FC65)*INDEX(Fuel_Properties!$B$3:$IV$14,MATCH("GCV_Petrol_Regular",Fuel_Properties!$B$3:$B$14,0),MATCH(YEAR(DF$9),Fuel_Properties!$B$3:$EI$3,0))/1000</f>
        <v>2.6803650526318799</v>
      </c>
      <c r="DG65" s="53">
        <f>SUMPRODUCT(--(DG$9=Quarterly_kt!$B$9:FC$9),Quarterly_kt!$B65:FC65)*INDEX(Fuel_Properties!$B$3:$IV$14,MATCH("GCV_Petrol_Regular",Fuel_Properties!$B$3:$B$14,0),MATCH(YEAR(DG$9),Fuel_Properties!$B$3:$EI$3,0))/1000</f>
        <v>0.47073666626363964</v>
      </c>
      <c r="DH65" s="53">
        <f>SUMPRODUCT(--(DH$9=Quarterly_kt!$B$9:FC$9),Quarterly_kt!$B65:FC65)*INDEX(Fuel_Properties!$B$3:$IV$14,MATCH("GCV_Petrol_Regular",Fuel_Properties!$B$3:$B$14,0),MATCH(YEAR(DH$9),Fuel_Properties!$B$3:$EI$3,0))/1000</f>
        <v>0.32111756959384774</v>
      </c>
      <c r="DI65" s="53">
        <f>SUMPRODUCT(--(DI$9=Quarterly_kt!$B$9:FC$9),Quarterly_kt!$B65:FC65)*INDEX(Fuel_Properties!$B$3:$IV$14,MATCH("GCV_Petrol_Regular",Fuel_Properties!$B$3:$B$14,0),MATCH(YEAR(DI$9),Fuel_Properties!$B$3:$EI$3,0))/1000</f>
        <v>-0.31696803271803914</v>
      </c>
      <c r="DJ65" s="53">
        <f>SUMPRODUCT(--(DJ$9=Quarterly_kt!$B$9:FC$9),Quarterly_kt!$B65:FC65)*INDEX(Fuel_Properties!$B$3:$IV$14,MATCH("GCV_Petrol_Regular",Fuel_Properties!$B$3:$B$14,0),MATCH(YEAR(DJ$9),Fuel_Properties!$B$3:$EI$3,0))/1000</f>
        <v>-0.75251382858199467</v>
      </c>
      <c r="DK65" s="53">
        <f>SUMPRODUCT(--(DK$9=Quarterly_kt!$B$9:FC$9),Quarterly_kt!$B65:FC65)*INDEX(Fuel_Properties!$B$3:$IV$14,MATCH("GCV_Petrol_Regular",Fuel_Properties!$B$3:$B$14,0),MATCH(YEAR(DK$9),Fuel_Properties!$B$3:$EI$3,0))/1000</f>
        <v>-0.11380857839977165</v>
      </c>
      <c r="DL65" s="53">
        <f>SUMPRODUCT(--(DL$9=Quarterly_kt!$B$9:FC$9),Quarterly_kt!$B65:FC65)*INDEX(Fuel_Properties!$B$3:$IV$14,MATCH("GCV_Petrol_Regular",Fuel_Properties!$B$3:$B$14,0),MATCH(YEAR(DL$9),Fuel_Properties!$B$3:$EI$3,0))/1000</f>
        <v>0.85377657944163332</v>
      </c>
      <c r="DM65" s="53">
        <f>SUMPRODUCT(--(DM$9=Quarterly_kt!$B$9:FC$9),Quarterly_kt!$B65:FC65)*INDEX(Fuel_Properties!$B$3:$IV$14,MATCH("GCV_Petrol_Regular",Fuel_Properties!$B$3:$B$14,0),MATCH(YEAR(DM$9),Fuel_Properties!$B$3:$EI$3,0))/1000</f>
        <v>-0.11064853913214463</v>
      </c>
      <c r="DN65" s="53">
        <f>SUMPRODUCT(--(DN$9=Quarterly_kt!$B$9:FC$9),Quarterly_kt!$B65:FC65)*INDEX(Fuel_Properties!$B$3:$IV$14,MATCH("GCV_Petrol_Regular",Fuel_Properties!$B$3:$B$14,0),MATCH(YEAR(DN$9),Fuel_Properties!$B$3:$EI$3,0))/1000</f>
        <v>5.5874338934463343E-2</v>
      </c>
      <c r="DO65" s="53">
        <f>SUMPRODUCT(--(DO$9=Quarterly_kt!$B$9:FC$9),Quarterly_kt!$B65:FC65)*INDEX(Fuel_Properties!$B$3:$IV$14,MATCH("GCV_Petrol_Regular",Fuel_Properties!$B$3:$B$14,0),MATCH(YEAR(DO$9),Fuel_Properties!$B$3:$EI$3,0))/1000</f>
        <v>0.95980430616512002</v>
      </c>
      <c r="DP65" s="53">
        <f>SUMPRODUCT(--(DP$9=Quarterly_kt!$B$9:FC$9),Quarterly_kt!$B65:FC65)*INDEX(Fuel_Properties!$B$3:$IV$14,MATCH("GCV_Petrol_Regular",Fuel_Properties!$B$3:$B$14,0),MATCH(YEAR(DP$9),Fuel_Properties!$B$3:$EI$3,0))/1000</f>
        <v>0.15980249381593667</v>
      </c>
      <c r="DQ65" s="53">
        <f>SUMPRODUCT(--(DQ$9=Quarterly_kt!$B$9:FC$9),Quarterly_kt!$B65:FC65)*INDEX(Fuel_Properties!$B$3:$IV$14,MATCH("GCV_Petrol_Regular",Fuel_Properties!$B$3:$B$14,0),MATCH(YEAR(DQ$9),Fuel_Properties!$B$3:$EI$3,0))/1000</f>
        <v>-1.198141810945434</v>
      </c>
      <c r="DR65" s="53">
        <f>SUMPRODUCT(--(DR$9=Quarterly_kt!$B$9:FC$9),Quarterly_kt!$B65:FC65)*INDEX(Fuel_Properties!$B$3:$IV$14,MATCH("GCV_Petrol_Regular",Fuel_Properties!$B$3:$B$14,0),MATCH(YEAR(DR$9),Fuel_Properties!$B$3:$EI$3,0))/1000</f>
        <v>0.57295305400686691</v>
      </c>
      <c r="DS65" s="53">
        <f>SUMPRODUCT(--(DS$9=Quarterly_kt!$B$9:FC$9),Quarterly_kt!$B65:FC65)*INDEX(Fuel_Properties!$B$3:$IV$14,MATCH("GCV_Petrol_Regular",Fuel_Properties!$B$3:$B$14,0),MATCH(YEAR(DS$9),Fuel_Properties!$B$3:$EI$3,0))/1000</f>
        <v>0.34494929449620176</v>
      </c>
      <c r="DT65" s="53">
        <f>SUMPRODUCT(--(DT$9=Quarterly_kt!$B$9:FC$9),Quarterly_kt!$B65:FC65)*INDEX(Fuel_Properties!$B$3:$IV$14,MATCH("GCV_Petrol_Regular",Fuel_Properties!$B$3:$B$14,0),MATCH(YEAR(DT$9),Fuel_Properties!$B$3:$EI$3,0))/1000</f>
        <v>-0.4294910727076553</v>
      </c>
      <c r="DU65" s="53">
        <f>SUMPRODUCT(--(DU$9=Quarterly_kt!$B$9:FC$9),Quarterly_kt!$B65:FC65)*INDEX(Fuel_Properties!$B$3:$IV$14,MATCH("GCV_Petrol_Regular",Fuel_Properties!$B$3:$B$14,0),MATCH(YEAR(DU$9),Fuel_Properties!$B$3:$EI$3,0))/1000</f>
        <v>0.12005403490863055</v>
      </c>
      <c r="DV65" s="53">
        <f>SUMPRODUCT(--(DV$9=Quarterly_kt!$B$9:FC$9),Quarterly_kt!$B65:FC65)*INDEX(Fuel_Properties!$B$3:$IV$14,MATCH("GCV_Petrol_Regular",Fuel_Properties!$B$3:$B$14,0),MATCH(YEAR(DV$9),Fuel_Properties!$B$3:$EI$3,0))/1000</f>
        <v>0.76290542557037888</v>
      </c>
      <c r="DW65" s="53">
        <f>SUMPRODUCT(--(DW$9=Quarterly_kt!$B$9:FC$9),Quarterly_kt!$B65:FC65)*INDEX(Fuel_Properties!$B$3:$IV$14,MATCH("GCV_Petrol_Regular",Fuel_Properties!$B$3:$B$14,0),MATCH(YEAR(DW$9),Fuel_Properties!$B$3:$EI$3,0))/1000</f>
        <v>-9.1465757282236923E-2</v>
      </c>
      <c r="DX65" s="53">
        <f>SUMPRODUCT(--(DX$9=Quarterly_kt!$B$9:FC$9),Quarterly_kt!$B65:FC65)*INDEX(Fuel_Properties!$B$3:$IV$14,MATCH("GCV_Petrol_Regular",Fuel_Properties!$B$3:$B$14,0),MATCH(YEAR(DX$9),Fuel_Properties!$B$3:$EI$3,0))/1000</f>
        <v>0.60366457831433262</v>
      </c>
      <c r="DY65" s="53">
        <f>SUMPRODUCT(--(DY$9=Quarterly_kt!$B$9:FC$9),Quarterly_kt!$B65:FC65)*INDEX(Fuel_Properties!$B$3:$IV$14,MATCH("GCV_Petrol_Regular",Fuel_Properties!$B$3:$B$14,0),MATCH(YEAR(DY$9),Fuel_Properties!$B$3:$EI$3,0))/1000</f>
        <v>2.0830831684236779</v>
      </c>
      <c r="DZ65" s="53">
        <f>SUMPRODUCT(--(DZ$9=Quarterly_kt!$B$9:FC$9),Quarterly_kt!$B65:FC65)*INDEX(Fuel_Properties!$B$3:$IV$14,MATCH("GCV_Petrol_Regular",Fuel_Properties!$B$3:$B$14,0),MATCH(YEAR(DZ$9),Fuel_Properties!$B$3:$EI$3,0))/1000</f>
        <v>0.49405792981276303</v>
      </c>
      <c r="EA65" s="53">
        <f>SUMPRODUCT(--(EA$9=Quarterly_kt!$B$9:FC$9),Quarterly_kt!$B65:FC65)*INDEX(Fuel_Properties!$B$3:$IV$14,MATCH("GCV_Petrol_Regular",Fuel_Properties!$B$3:$B$14,0),MATCH(YEAR(EA$9),Fuel_Properties!$B$3:$EI$3,0))/1000</f>
        <v>-0.1444220044544173</v>
      </c>
      <c r="EB65" s="53">
        <f>SUMPRODUCT(--(EB$9=Quarterly_kt!$B$9:FC$9),Quarterly_kt!$B65:FC65)*INDEX(Fuel_Properties!$B$3:$IV$14,MATCH("GCV_Petrol_Regular",Fuel_Properties!$B$3:$B$14,0),MATCH(YEAR(EB$9),Fuel_Properties!$B$3:$EI$3,0))/1000</f>
        <v>-7.1575300544737697E-3</v>
      </c>
      <c r="EC65" s="53">
        <f>SUMPRODUCT(--(EC$9=Quarterly_kt!$B$9:FC$9),Quarterly_kt!$B65:FC65)*INDEX(Fuel_Properties!$B$3:$IV$14,MATCH("GCV_Petrol_Regular",Fuel_Properties!$B$3:$B$14,0),MATCH(YEAR(EC$9),Fuel_Properties!$B$3:$EI$3,0))/1000</f>
        <v>-0.10340747368174101</v>
      </c>
      <c r="ED65" s="53">
        <f>SUMPRODUCT(--(ED$9=Quarterly_kt!$B$9:FC$9),Quarterly_kt!$B65:FC65)*INDEX(Fuel_Properties!$B$3:$IV$14,MATCH("GCV_Petrol_Regular",Fuel_Properties!$B$3:$B$14,0),MATCH(YEAR(ED$9),Fuel_Properties!$B$3:$EI$3,0))/1000</f>
        <v>0.30202923664150649</v>
      </c>
      <c r="EE65" s="53">
        <f>SUMPRODUCT(--(EE$9=Quarterly_kt!$B$9:FC$9),Quarterly_kt!$B65:FC65)*INDEX(Fuel_Properties!$B$3:$IV$14,MATCH("GCV_Petrol_Regular",Fuel_Properties!$B$3:$B$14,0),MATCH(YEAR(EE$9),Fuel_Properties!$B$3:$EI$3,0))/1000</f>
        <v>8.1994838763895586E-2</v>
      </c>
      <c r="EF65" s="53">
        <f>SUMPRODUCT(--(EF$9=Quarterly_kt!$B$9:FC$9),Quarterly_kt!$B65:FC65)*INDEX(Fuel_Properties!$B$3:$IV$14,MATCH("GCV_Petrol_Regular",Fuel_Properties!$B$3:$B$14,0),MATCH(YEAR(EF$9),Fuel_Properties!$B$3:$EI$3,0))/1000</f>
        <v>-0.27532557576894534</v>
      </c>
      <c r="EG65" s="53">
        <f>SUMPRODUCT(--(EG$9=Quarterly_kt!$B$9:FC$9),Quarterly_kt!$B65:FC65)*INDEX(Fuel_Properties!$B$3:$IV$14,MATCH("GCV_Petrol_Regular",Fuel_Properties!$B$3:$B$14,0),MATCH(YEAR(EG$9),Fuel_Properties!$B$3:$EI$3,0))/1000</f>
        <v>-3.1177819219815373E-2</v>
      </c>
      <c r="EH65" s="53">
        <f>SUMPRODUCT(--(EH$9=Quarterly_kt!$B$9:FC$9),Quarterly_kt!$B65:FC65)*INDEX(Fuel_Properties!$B$3:$IV$14,MATCH("GCV_Petrol_Regular",Fuel_Properties!$B$3:$B$14,0),MATCH(YEAR(EH$9),Fuel_Properties!$B$3:$EI$3,0))/1000</f>
        <v>0.66507572841657814</v>
      </c>
      <c r="EI65" s="53">
        <f>SUMPRODUCT(--(EI$9=Quarterly_kt!$B$9:FC$9),Quarterly_kt!$B65:FC65)*INDEX(Fuel_Properties!$B$3:$IV$14,MATCH("GCV_Petrol_Regular",Fuel_Properties!$B$3:$B$14,0),MATCH(YEAR(EI$9),Fuel_Properties!$B$3:$EI$3,0))/1000</f>
        <v>-0.11072830884909206</v>
      </c>
      <c r="EJ65" s="53">
        <f>SUMPRODUCT(--(EJ$9=Quarterly_kt!$B$9:FC$9),Quarterly_kt!$B65:FC65)*INDEX(Fuel_Properties!$B$3:$IV$14,MATCH("GCV_Petrol_Regular",Fuel_Properties!$B$3:$B$14,0),MATCH(YEAR(EJ$9),Fuel_Properties!$B$3:$EI$3,0))/1000</f>
        <v>-0.96196688886235659</v>
      </c>
      <c r="EK65" s="53">
        <f>SUMPRODUCT(--(EK$9=Quarterly_kt!$B$9:FC$9),Quarterly_kt!$B65:FC65)*INDEX(Fuel_Properties!$B$3:$IV$14,MATCH("GCV_Petrol_Regular",Fuel_Properties!$B$3:$B$14,0),MATCH(YEAR(EK$9),Fuel_Properties!$B$3:$EI$3,0))/1000</f>
        <v>-0.20028035803728542</v>
      </c>
      <c r="EL65" s="53">
        <f>SUMPRODUCT(--(EL$9=Quarterly_kt!$B$9:FC$9),Quarterly_kt!$B65:FC65)*INDEX(Fuel_Properties!$B$3:$IV$14,MATCH("GCV_Petrol_Regular",Fuel_Properties!$B$3:$B$14,0),MATCH(YEAR(EL$9),Fuel_Properties!$B$3:$EI$3,0))/1000</f>
        <v>-7.5297941453439085E-2</v>
      </c>
      <c r="EM65" s="53">
        <f>SUMPRODUCT(--(EM$9=Quarterly_kt!$B$9:FC$9),Quarterly_kt!$B65:FC65)*INDEX(Fuel_Properties!$B$3:$IV$14,MATCH("GCV_Petrol_Regular",Fuel_Properties!$B$3:$B$14,0),MATCH(YEAR(EM$9),Fuel_Properties!$B$3:$EI$3,0))/1000</f>
        <v>0.16439733330849921</v>
      </c>
      <c r="EN65" s="53">
        <f>SUMPRODUCT(--(EN$9=Quarterly_kt!$B$9:FC$9),Quarterly_kt!$B65:FC65)*INDEX(Fuel_Properties!$B$3:$IV$14,MATCH("GCV_Petrol_Regular",Fuel_Properties!$B$3:$B$14,0),MATCH(YEAR(EN$9),Fuel_Properties!$B$3:$EI$3,0))/1000</f>
        <v>0.70303860454977629</v>
      </c>
      <c r="EO65" s="53">
        <f>SUMPRODUCT(--(EO$9=Quarterly_kt!$B$9:FC$9),Quarterly_kt!$B65:FC65)*INDEX(Fuel_Properties!$B$3:$IV$14,MATCH("GCV_Petrol_Regular",Fuel_Properties!$B$3:$B$14,0),MATCH(YEAR(EO$9),Fuel_Properties!$B$3:$EI$3,0))/1000</f>
        <v>-0.30603604312150434</v>
      </c>
      <c r="EP65" s="53">
        <f>SUMPRODUCT(--(EP$9=Quarterly_kt!$B$9:FC$9),Quarterly_kt!$B65:FC65)*INDEX(Fuel_Properties!$B$3:$IV$14,MATCH("GCV_Petrol_Regular",Fuel_Properties!$B$3:$B$14,0),MATCH(YEAR(EP$9),Fuel_Properties!$B$3:$EI$3,0))/1000</f>
        <v>-0.25638485432166891</v>
      </c>
      <c r="EQ65" s="53">
        <f>SUMPRODUCT(--(EQ$9=Quarterly_kt!$B$9:FC$9),Quarterly_kt!$B65:FC65)*INDEX(Fuel_Properties!$B$3:$IV$14,MATCH("GCV_Petrol_Regular",Fuel_Properties!$B$3:$B$14,0),MATCH(YEAR(EQ$9),Fuel_Properties!$B$3:$EI$3,0))/1000</f>
        <v>-0.34573394148439313</v>
      </c>
      <c r="ER65" s="53">
        <f>SUMPRODUCT(--(ER$9=Quarterly_kt!$B$9:FC$9),Quarterly_kt!$B65:FC65)*INDEX(Fuel_Properties!$B$3:$IV$14,MATCH("GCV_Petrol_Regular",Fuel_Properties!$B$3:$B$14,0),MATCH(YEAR(ER$9),Fuel_Properties!$B$3:$EI$3,0))/1000</f>
        <v>-0.28125004030435202</v>
      </c>
      <c r="ES65" s="53">
        <f>SUMPRODUCT(--(ES$9=Quarterly_kt!$B$9:FC$9),Quarterly_kt!$B65:FC65)*INDEX(Fuel_Properties!$B$3:$IV$14,MATCH("GCV_Petrol_Regular",Fuel_Properties!$B$3:$B$14,0),MATCH(YEAR(ES$9),Fuel_Properties!$B$3:$EI$3,0))/1000</f>
        <v>0.83805335886592303</v>
      </c>
      <c r="ET65" s="53">
        <f>SUMPRODUCT(--(ET$9=Quarterly_kt!$B$9:FC$9),Quarterly_kt!$B65:FC65)*INDEX(Fuel_Properties!$B$3:$IV$14,MATCH("GCV_Petrol_Regular",Fuel_Properties!$B$3:$B$14,0),MATCH(YEAR(ET$9),Fuel_Properties!$B$3:$EI$3,0))/1000</f>
        <v>0.32556979040221157</v>
      </c>
      <c r="EU65" s="53">
        <f>SUMPRODUCT(--(EU$9=Quarterly_kt!$B$9:FC$9),Quarterly_kt!$B65:FC65)*INDEX(Fuel_Properties!$B$3:$IV$14,MATCH("GCV_Petrol_Regular",Fuel_Properties!$B$3:$B$14,0),MATCH(YEAR(EU$9),Fuel_Properties!$B$3:$EI$3,0))/1000</f>
        <v>0.19248802224887449</v>
      </c>
      <c r="EV65" s="53">
        <f>SUMPRODUCT(--(EV$9=Quarterly_kt!$B$9:FC$9),Quarterly_kt!$B65:FC65)*INDEX(Fuel_Properties!$B$3:$IV$14,MATCH("GCV_Petrol_Regular",Fuel_Properties!$B$3:$B$14,0),MATCH(YEAR(EV$9),Fuel_Properties!$B$3:$EI$3,0))/1000</f>
        <v>-4.0264514675613594E-2</v>
      </c>
      <c r="EW65" s="53">
        <f>SUMPRODUCT(--(EW$9=Quarterly_kt!$B$9:FC$9),Quarterly_kt!$B65:FC65)*INDEX(Fuel_Properties!$B$3:$IV$14,MATCH("GCV_Petrol_Regular",Fuel_Properties!$B$3:$B$14,0),MATCH(YEAR(EW$9),Fuel_Properties!$B$3:$EI$3,0))/1000</f>
        <v>-0.80656031909199088</v>
      </c>
      <c r="EX65" s="53">
        <f>SUMPRODUCT(--(EX$9=Quarterly_kt!$B$9:FC$9),Quarterly_kt!$B65:FC65)*INDEX(Fuel_Properties!$B$3:$IV$14,MATCH("GCV_Petrol_Regular",Fuel_Properties!$B$3:$B$14,0),MATCH(YEAR(EX$9),Fuel_Properties!$B$3:$EI$3,0))/1000</f>
        <v>0.51876895047722316</v>
      </c>
      <c r="EY65" s="53">
        <f>SUMPRODUCT(--(EY$9=Quarterly_kt!$B$9:FC$9),Quarterly_kt!$B65:FC65)*INDEX(Fuel_Properties!$B$3:$IV$14,MATCH("GCV_Petrol_Regular",Fuel_Properties!$B$3:$B$14,0),MATCH(YEAR(EY$9),Fuel_Properties!$B$3:$EI$3,0))/1000</f>
        <v>0.60131106363112441</v>
      </c>
      <c r="EZ65" s="53">
        <f>SUMPRODUCT(--(EZ$9=Quarterly_kt!$B$9:FC$9),Quarterly_kt!$B65:FC65)*INDEX(Fuel_Properties!$B$3:$IV$14,MATCH("GCV_Petrol_Regular",Fuel_Properties!$B$3:$B$14,0),MATCH(YEAR(EZ$9),Fuel_Properties!$B$3:$EI$3,0))/1000</f>
        <v>-0.25726801079876777</v>
      </c>
      <c r="FA65" s="53">
        <f>SUMPRODUCT(--(FA$9=Quarterly_kt!$B$9:FC$9),Quarterly_kt!$B65:FC65)*INDEX(Fuel_Properties!$B$3:$IV$14,MATCH("GCV_Petrol_Regular",Fuel_Properties!$B$3:$B$14,0),MATCH(YEAR(FA$9),Fuel_Properties!$B$3:$EI$3,0))/1000</f>
        <v>-0.87908526322482194</v>
      </c>
      <c r="FB65" s="53">
        <f>SUMPRODUCT(--(FB$9=Quarterly_kt!$B$9:FC$9),Quarterly_kt!$B65:FC65)*INDEX(Fuel_Properties!$B$3:$IV$14,MATCH("GCV_Petrol_Regular",Fuel_Properties!$B$3:$B$14,0),MATCH(YEAR(FB$9),Fuel_Properties!$B$3:$EI$3,0))/1000</f>
        <v>-0.6890552984207674</v>
      </c>
      <c r="FC65" s="53">
        <f>SUMPRODUCT(--(FC$9=Quarterly_kt!$B$9:FC$9),Quarterly_kt!$B65:FC65)*INDEX(Fuel_Properties!$B$3:$IV$14,MATCH("GCV_Petrol_Regular",Fuel_Properties!$B$3:$B$14,0),MATCH(YEAR(FC$9),Fuel_Properties!$B$3:$EI$3,0))/1000</f>
        <v>-0.53798629915618379</v>
      </c>
      <c r="FD65" s="53">
        <f>SUMPRODUCT(--(FD$9=Quarterly_kt!$B$9:FD$9),Quarterly_kt!$B65:FD65)*INDEX(Fuel_Properties!$B$3:$IV$14,MATCH("GCV_Petrol_Regular",Fuel_Properties!$B$3:$B$14,0),MATCH(YEAR(FD$9),Fuel_Properties!$B$3:$EI$3,0))/1000</f>
        <v>-0.69117242858797567</v>
      </c>
      <c r="FE65" s="53">
        <f>SUMPRODUCT(--(FE$9=Quarterly_kt!$B$9:FE$9),Quarterly_kt!$B65:FE65)*INDEX(Fuel_Properties!$B$3:$IV$14,MATCH("GCV_Petrol_Regular",Fuel_Properties!$B$3:$B$14,0),MATCH(YEAR(FE$9),Fuel_Properties!$B$3:$EI$3,0))/1000</f>
        <v>0.43151817541412502</v>
      </c>
      <c r="FF65" s="53">
        <f>SUMPRODUCT(--(FF$9=Quarterly_kt!$B$9:FF$9),Quarterly_kt!$B65:FF65)*INDEX(Fuel_Properties!$B$3:$IV$14,MATCH("GCV_Petrol_Regular",Fuel_Properties!$B$3:$B$14,0),MATCH(YEAR(FF$9),Fuel_Properties!$B$3:$EI$3,0))/1000</f>
        <v>1.2899286680179385</v>
      </c>
      <c r="FG65" s="53">
        <f>SUMPRODUCT(--(FG$9=Quarterly_kt!$B$9:FG$9),Quarterly_kt!$B65:FG65)*INDEX(Fuel_Properties!$B$3:$IV$14,MATCH("GCV_Petrol_Regular",Fuel_Properties!$B$3:$B$14,0),MATCH(YEAR(FG$9),Fuel_Properties!$B$3:$EI$3,0))/1000</f>
        <v>-0.94082276825365219</v>
      </c>
      <c r="FH65" s="53">
        <f>SUMPRODUCT(--(FH$9=Quarterly_kt!$B$9:FH$9),Quarterly_kt!$B65:FH65)*INDEX(Fuel_Properties!$B$3:$IV$14,MATCH("GCV_Petrol_Regular",Fuel_Properties!$B$3:$B$14,0),MATCH(YEAR(FH$9),Fuel_Properties!$B$3:$EI$3,0))/1000</f>
        <v>5.4070274037564632E-3</v>
      </c>
      <c r="FI65" s="53">
        <f>SUMPRODUCT(--(FI$9=Quarterly_kt!$B$9:FI$9),Quarterly_kt!$B65:FI65)*INDEX(Fuel_Properties!$B$3:$IV$14,MATCH("GCV_Petrol_Regular",Fuel_Properties!$B$3:$B$14,0),MATCH(YEAR(FI$9),Fuel_Properties!$B$3:$EI$3,0))/1000</f>
        <v>5.9618354330116467E-2</v>
      </c>
      <c r="FJ65" s="53">
        <f>SUMPRODUCT(--(FJ$9=Quarterly_kt!$B$9:FJ$9),Quarterly_kt!$B65:FJ65)*INDEX(Fuel_Properties!$B$3:$IV$14,MATCH("GCV_Petrol_Regular",Fuel_Properties!$B$3:$B$14,0),MATCH(YEAR(FJ$9),Fuel_Properties!$B$3:$EI$3,0))/1000</f>
        <v>-3.5692825169117613E-2</v>
      </c>
      <c r="FK65" s="53">
        <f>SUMPRODUCT(--(FK$9=Quarterly_kt!$B$9:FK$9),Quarterly_kt!$B65:FK65)*INDEX(Fuel_Properties!$B$3:$IV$14,MATCH("GCV_Petrol_Regular",Fuel_Properties!$B$3:$B$14,0),MATCH(YEAR(FK$9),Fuel_Properties!$B$3:$EI$3,0))/1000</f>
        <v>1.7567547692262677</v>
      </c>
      <c r="FL65" s="53">
        <f>SUMPRODUCT(--(FL$9=Quarterly_kt!$B$9:FL$9),Quarterly_kt!$B65:FL65)*INDEX(Fuel_Properties!$B$3:$IV$14,MATCH("GCV_Petrol_Regular",Fuel_Properties!$B$3:$B$14,0),MATCH(YEAR(FL$9),Fuel_Properties!$B$3:$EI$3,0))/1000</f>
        <v>-0.17554850639831041</v>
      </c>
      <c r="FM65" s="53">
        <f>SUMPRODUCT(--(FM$9=Quarterly_kt!$B$9:FN$9),Quarterly_kt!$B65:FN65)*INDEX(Fuel_Properties!$B$3:$IV$14,MATCH("GCV_Petrol_Regular",Fuel_Properties!$B$3:$B$14,0),MATCH(YEAR(FM$9),Fuel_Properties!$B$3:$EI$3,0))/1000</f>
        <v>1.7983728855301799</v>
      </c>
      <c r="FN65" s="53">
        <f>SUMPRODUCT(--(FN$9=Quarterly_kt!$B$9:FN$9),Quarterly_kt!$B65:FN65)*INDEX(Fuel_Properties!$B$3:$IV$14,MATCH("GCV_Petrol_Regular",Fuel_Properties!$B$3:$B$14,0),MATCH(YEAR(FN$9),Fuel_Properties!$B$3:$EI$3,0))/1000</f>
        <v>-0.728584993102529</v>
      </c>
      <c r="FO65" s="53">
        <f>SUMPRODUCT(--(FO$9=Quarterly_kt!$B$9:FO$9),Quarterly_kt!$B65:FO65)*INDEX(Fuel_Properties!$B$3:$IV$14,MATCH("GCV_Petrol_Regular",Fuel_Properties!$B$3:$B$14,0),MATCH(YEAR(FO$9),Fuel_Properties!$B$3:$EI$3,0))/1000</f>
        <v>0.41647525274864283</v>
      </c>
      <c r="FP65" s="53">
        <f>SUMPRODUCT(--(FP$9=Quarterly_kt!$B$9:FP$9),Quarterly_kt!$B65:FP65)*INDEX(Fuel_Properties!$B$3:$IV$14,MATCH("GCV_Petrol_Regular",Fuel_Properties!$B$3:$B$14,0),MATCH(YEAR(FP$9),Fuel_Properties!$B$3:$EI$3,0))/1000</f>
        <v>0.10454392878596541</v>
      </c>
      <c r="FQ65" s="53">
        <f>SUMPRODUCT(--(FQ$9=Quarterly_kt!$B$9:FQ$9),Quarterly_kt!$B65:FQ65)*INDEX(Fuel_Properties!$B$3:$IV$14,MATCH("GCV_Petrol_Regular",Fuel_Properties!$B$3:$B$14,0),MATCH(YEAR(FQ$9),Fuel_Properties!$B$3:$EI$3,0))/1000</f>
        <v>-1.5744416851210539</v>
      </c>
      <c r="FR65" s="53">
        <f>SUMPRODUCT(--(FR$9=Quarterly_kt!$B$9:FR$9),Quarterly_kt!$B65:FR65)*INDEX(Fuel_Properties!$B$3:$IV$14,MATCH("GCV_Petrol_Regular",Fuel_Properties!$B$3:$B$14,0),MATCH(YEAR(FR$9),Fuel_Properties!$B$3:$EI$3,0))/1000</f>
        <v>-0.4044000622690862</v>
      </c>
      <c r="FS65" s="53">
        <f>SUMPRODUCT(--(FS$9=Quarterly_kt!$B$9:FS$9),Quarterly_kt!$B65:FS65)*INDEX(Fuel_Properties!$B$3:$IV$14,MATCH("GCV_Petrol_Regular",Fuel_Properties!$B$3:$B$14,0),MATCH(YEAR(FS$9),Fuel_Properties!$B$3:$EI$3,0))/1000</f>
        <v>-1.594839630428009</v>
      </c>
      <c r="FT65" s="53">
        <f>SUMPRODUCT(--(FT$9=Quarterly_kt!$B$9:FT$9),Quarterly_kt!$B65:FT65)*INDEX(Fuel_Properties!$B$3:$IV$14,MATCH("GCV_Petrol_Regular",Fuel_Properties!$B$3:$B$14,0),MATCH(YEAR(FT$9),Fuel_Properties!$B$3:$EI$3,0))/1000</f>
        <v>-2.360915469252554</v>
      </c>
      <c r="FU65" s="53">
        <f>SUMPRODUCT(--(FU$9=Quarterly_kt!$B$9:FU$9),Quarterly_kt!$B65:FU65)*INDEX(Fuel_Properties!$B$3:$IV$14,MATCH("GCV_Petrol_Regular",Fuel_Properties!$B$3:$B$14,0),MATCH(YEAR(FU$9),Fuel_Properties!$B$3:$EI$3,0))/1000</f>
        <v>-0.84976414335528438</v>
      </c>
      <c r="FV65" s="53">
        <f>SUMPRODUCT(--(FV$9=Quarterly_kt!$B$9:FV$9),Quarterly_kt!$B65:FV65)*INDEX(Fuel_Properties!$B$3:$IV$14,MATCH("GCV_Petrol_Regular",Fuel_Properties!$B$3:$B$14,0),MATCH(YEAR(FV$9),Fuel_Properties!$B$3:$EI$3,0))/1000</f>
        <v>0.10489511587460748</v>
      </c>
      <c r="FW65" s="18"/>
      <c r="FX65" s="117"/>
      <c r="FY65" s="18"/>
    </row>
    <row r="66" spans="1:181" ht="17.25" x14ac:dyDescent="0.25">
      <c r="A66" s="50" t="s">
        <v>102</v>
      </c>
      <c r="B66" s="53">
        <f>SUMPRODUCT(--(B$9=Quarterly_kt!$B$9:FC$9),Quarterly_kt!$B66:FC66)*INDEX(Fuel_Properties!$B$3:$IV$14,MATCH("GCV_Petrol_Premium",Fuel_Properties!$B$3:$B$14,0),MATCH(YEAR(B$9),Fuel_Properties!$B$3:$EI$3,0))/1000</f>
        <v>-2.1235490798957707E-3</v>
      </c>
      <c r="C66" s="53">
        <f>SUMPRODUCT(--(C$9=Quarterly_kt!$B$9:FC$9),Quarterly_kt!$B66:FC66)*INDEX(Fuel_Properties!$B$3:$IV$14,MATCH("GCV_Petrol_Premium",Fuel_Properties!$B$3:$B$14,0),MATCH(YEAR(C$9),Fuel_Properties!$B$3:$EI$3,0))/1000</f>
        <v>-3.6336284255981427E-2</v>
      </c>
      <c r="D66" s="53">
        <f>SUMPRODUCT(--(D$9=Quarterly_kt!$B$9:FC$9),Quarterly_kt!$B66:FC66)*INDEX(Fuel_Properties!$B$3:$IV$14,MATCH("GCV_Petrol_Premium",Fuel_Properties!$B$3:$B$14,0),MATCH(YEAR(D$9),Fuel_Properties!$B$3:$EI$3,0))/1000</f>
        <v>-2.7370188140869733E-2</v>
      </c>
      <c r="E66" s="53">
        <f>SUMPRODUCT(--(E$9=Quarterly_kt!$B$9:FC$9),Quarterly_kt!$B66:FC66)*INDEX(Fuel_Properties!$B$3:$IV$14,MATCH("GCV_Petrol_Premium",Fuel_Properties!$B$3:$B$14,0),MATCH(YEAR(E$9),Fuel_Properties!$B$3:$EI$3,0))/1000</f>
        <v>7.8807265853882581E-3</v>
      </c>
      <c r="F66" s="53">
        <f>SUMPRODUCT(--(F$9=Quarterly_kt!$B$9:FC$9),Quarterly_kt!$B66:FC66)*INDEX(Fuel_Properties!$B$3:$IV$14,MATCH("GCV_Petrol_Premium",Fuel_Properties!$B$3:$B$14,0),MATCH(YEAR(F$9),Fuel_Properties!$B$3:$EI$3,0))/1000</f>
        <v>7.8618505935668298E-2</v>
      </c>
      <c r="G66" s="53">
        <f>SUMPRODUCT(--(G$9=Quarterly_kt!$B$9:FC$9),Quarterly_kt!$B66:FC66)*INDEX(Fuel_Properties!$B$3:$IV$14,MATCH("GCV_Petrol_Premium",Fuel_Properties!$B$3:$B$14,0),MATCH(YEAR(G$9),Fuel_Properties!$B$3:$EI$3,0))/1000</f>
        <v>-1.0523365440368438E-2</v>
      </c>
      <c r="H66" s="53">
        <f>SUMPRODUCT(--(H$9=Quarterly_kt!$B$9:FC$9),Quarterly_kt!$B66:FC66)*INDEX(Fuel_Properties!$B$3:$IV$14,MATCH("GCV_Petrol_Premium",Fuel_Properties!$B$3:$B$14,0),MATCH(YEAR(H$9),Fuel_Properties!$B$3:$EI$3,0))/1000</f>
        <v>6.2196393051147318E-2</v>
      </c>
      <c r="I66" s="53">
        <f>SUMPRODUCT(--(I$9=Quarterly_kt!$B$9:FC$9),Quarterly_kt!$B66:FC66)*INDEX(Fuel_Properties!$B$3:$IV$14,MATCH("GCV_Petrol_Premium",Fuel_Properties!$B$3:$B$14,0),MATCH(YEAR(I$9),Fuel_Properties!$B$3:$EI$3,0))/1000</f>
        <v>3.2419515953064859E-2</v>
      </c>
      <c r="J66" s="53">
        <f>SUMPRODUCT(--(J$9=Quarterly_kt!$B$9:FC$9),Quarterly_kt!$B66:FC66)*INDEX(Fuel_Properties!$B$3:$IV$14,MATCH("GCV_Petrol_Premium",Fuel_Properties!$B$3:$B$14,0),MATCH(YEAR(J$9),Fuel_Properties!$B$3:$EI$3,0))/1000</f>
        <v>8.3526263809204665E-2</v>
      </c>
      <c r="K66" s="53">
        <f>SUMPRODUCT(--(K$9=Quarterly_kt!$B$9:FC$9),Quarterly_kt!$B66:FC66)*INDEX(Fuel_Properties!$B$3:$IV$14,MATCH("GCV_Petrol_Premium",Fuel_Properties!$B$3:$B$14,0),MATCH(YEAR(K$9),Fuel_Properties!$B$3:$EI$3,0))/1000</f>
        <v>3.7327273826598638E-2</v>
      </c>
      <c r="L66" s="53">
        <f>SUMPRODUCT(--(L$9=Quarterly_kt!$B$9:FC$9),Quarterly_kt!$B66:FC66)*INDEX(Fuel_Properties!$B$3:$IV$14,MATCH("GCV_Petrol_Premium",Fuel_Properties!$B$3:$B$14,0),MATCH(YEAR(L$9),Fuel_Properties!$B$3:$EI$3,0))/1000</f>
        <v>4.8464109001159217E-2</v>
      </c>
      <c r="M66" s="53">
        <f>SUMPRODUCT(--(M$9=Quarterly_kt!$B$9:FC$9),Quarterly_kt!$B66:FC66)*INDEX(Fuel_Properties!$B$3:$IV$14,MATCH("GCV_Petrol_Premium",Fuel_Properties!$B$3:$B$14,0),MATCH(YEAR(M$9),Fuel_Properties!$B$3:$EI$3,0))/1000</f>
        <v>4.1338422088622769E-2</v>
      </c>
      <c r="N66" s="53">
        <f>SUMPRODUCT(--(N$9=Quarterly_kt!$B$9:FC$9),Quarterly_kt!$B66:FC66)*INDEX(Fuel_Properties!$B$3:$IV$14,MATCH("GCV_Petrol_Premium",Fuel_Properties!$B$3:$B$14,0),MATCH(YEAR(N$9),Fuel_Properties!$B$3:$EI$3,0))/1000</f>
        <v>2.9354526781082155</v>
      </c>
      <c r="O66" s="53">
        <f>SUMPRODUCT(--(O$9=Quarterly_kt!$B$9:FC$9),Quarterly_kt!$B66:FC66)*INDEX(Fuel_Properties!$B$3:$IV$14,MATCH("GCV_Petrol_Premium",Fuel_Properties!$B$3:$B$14,0),MATCH(YEAR(O$9),Fuel_Properties!$B$3:$EI$3,0))/1000</f>
        <v>2.3543552698898322</v>
      </c>
      <c r="P66" s="53">
        <f>SUMPRODUCT(--(P$9=Quarterly_kt!$B$9:FC$9),Quarterly_kt!$B66:FC66)*INDEX(Fuel_Properties!$B$3:$IV$14,MATCH("GCV_Petrol_Premium",Fuel_Properties!$B$3:$B$14,0),MATCH(YEAR(P$9),Fuel_Properties!$B$3:$EI$3,0))/1000</f>
        <v>-3.4128737012481691</v>
      </c>
      <c r="Q66" s="53">
        <f>SUMPRODUCT(--(Q$9=Quarterly_kt!$B$9:FC$9),Quarterly_kt!$B66:FC66)*INDEX(Fuel_Properties!$B$3:$IV$14,MATCH("GCV_Petrol_Premium",Fuel_Properties!$B$3:$B$14,0),MATCH(YEAR(Q$9),Fuel_Properties!$B$3:$EI$3,0))/1000</f>
        <v>-1.854188676605224</v>
      </c>
      <c r="R66" s="53">
        <f>SUMPRODUCT(--(R$9=Quarterly_kt!$B$9:FC$9),Quarterly_kt!$B66:FC66)*INDEX(Fuel_Properties!$B$3:$IV$14,MATCH("GCV_Petrol_Premium",Fuel_Properties!$B$3:$B$14,0),MATCH(YEAR(R$9),Fuel_Properties!$B$3:$EI$3,0))/1000</f>
        <v>-2.9352167282105074E-2</v>
      </c>
      <c r="S66" s="53">
        <f>SUMPRODUCT(--(S$9=Quarterly_kt!$B$9:FC$9),Quarterly_kt!$B66:FC66)*INDEX(Fuel_Properties!$B$3:$IV$14,MATCH("GCV_Petrol_Premium",Fuel_Properties!$B$3:$B$14,0),MATCH(YEAR(S$9),Fuel_Properties!$B$3:$EI$3,0))/1000</f>
        <v>-0.15365057342529365</v>
      </c>
      <c r="T66" s="53">
        <f>SUMPRODUCT(--(T$9=Quarterly_kt!$B$9:FC$9),Quarterly_kt!$B66:FC66)*INDEX(Fuel_Properties!$B$3:$IV$14,MATCH("GCV_Petrol_Premium",Fuel_Properties!$B$3:$B$14,0),MATCH(YEAR(T$9),Fuel_Properties!$B$3:$EI$3,0))/1000</f>
        <v>3.2372325973511321E-2</v>
      </c>
      <c r="U66" s="53">
        <f>SUMPRODUCT(--(U$9=Quarterly_kt!$B$9:FC$9),Quarterly_kt!$B66:FC66)*INDEX(Fuel_Properties!$B$3:$IV$14,MATCH("GCV_Petrol_Premium",Fuel_Properties!$B$3:$B$14,0),MATCH(YEAR(U$9),Fuel_Properties!$B$3:$EI$3,0))/1000</f>
        <v>0.36492011188507029</v>
      </c>
      <c r="V66" s="53">
        <f>SUMPRODUCT(--(V$9=Quarterly_kt!$B$9:FC$9),Quarterly_kt!$B66:FC66)*INDEX(Fuel_Properties!$B$3:$IV$14,MATCH("GCV_Petrol_Premium",Fuel_Properties!$B$3:$B$14,0),MATCH(YEAR(V$9),Fuel_Properties!$B$3:$EI$3,0))/1000</f>
        <v>0.33136803642272972</v>
      </c>
      <c r="W66" s="53">
        <f>SUMPRODUCT(--(W$9=Quarterly_kt!$B$9:FC$9),Quarterly_kt!$B66:FC66)*INDEX(Fuel_Properties!$B$3:$IV$14,MATCH("GCV_Petrol_Premium",Fuel_Properties!$B$3:$B$14,0),MATCH(YEAR(W$9),Fuel_Properties!$B$3:$EI$3,0))/1000</f>
        <v>-3.1900426177978017E-2</v>
      </c>
      <c r="X66" s="53">
        <f>SUMPRODUCT(--(X$9=Quarterly_kt!$B$9:FC$9),Quarterly_kt!$B66:FC66)*INDEX(Fuel_Properties!$B$3:$IV$14,MATCH("GCV_Petrol_Premium",Fuel_Properties!$B$3:$B$14,0),MATCH(YEAR(X$9),Fuel_Properties!$B$3:$EI$3,0))/1000</f>
        <v>5.6816735382079479E-2</v>
      </c>
      <c r="Y66" s="53">
        <f>SUMPRODUCT(--(Y$9=Quarterly_kt!$B$9:FC$9),Quarterly_kt!$B66:FC66)*INDEX(Fuel_Properties!$B$3:$IV$14,MATCH("GCV_Petrol_Premium",Fuel_Properties!$B$3:$B$14,0),MATCH(YEAR(Y$9),Fuel_Properties!$B$3:$EI$3,0))/1000</f>
        <v>-1.897037178039539E-2</v>
      </c>
      <c r="Z66" s="53">
        <f>SUMPRODUCT(--(Z$9=Quarterly_kt!$B$9:FC$9),Quarterly_kt!$B66:FC66)*INDEX(Fuel_Properties!$B$3:$IV$14,MATCH("GCV_Petrol_Premium",Fuel_Properties!$B$3:$B$14,0),MATCH(YEAR(Z$9),Fuel_Properties!$B$3:$EI$3,0))/1000</f>
        <v>-1.4156993865958951E-3</v>
      </c>
      <c r="AA66" s="53">
        <f>SUMPRODUCT(--(AA$9=Quarterly_kt!$B$9:FC$9),Quarterly_kt!$B66:FC66)*INDEX(Fuel_Properties!$B$3:$IV$14,MATCH("GCV_Petrol_Premium",Fuel_Properties!$B$3:$B$14,0),MATCH(YEAR(AA$9),Fuel_Properties!$B$3:$EI$3,0))/1000</f>
        <v>-0.38917576137542753</v>
      </c>
      <c r="AB66" s="53">
        <f>SUMPRODUCT(--(AB$9=Quarterly_kt!$B$9:FC$9),Quarterly_kt!$B66:FC66)*INDEX(Fuel_Properties!$B$3:$IV$14,MATCH("GCV_Petrol_Premium",Fuel_Properties!$B$3:$B$14,0),MATCH(YEAR(AB$9),Fuel_Properties!$B$3:$EI$3,0))/1000</f>
        <v>0.71742925914764466</v>
      </c>
      <c r="AC66" s="53">
        <f>SUMPRODUCT(--(AC$9=Quarterly_kt!$B$9:FC$9),Quarterly_kt!$B66:FC66)*INDEX(Fuel_Properties!$B$3:$IV$14,MATCH("GCV_Petrol_Premium",Fuel_Properties!$B$3:$B$14,0),MATCH(YEAR(AC$9),Fuel_Properties!$B$3:$EI$3,0))/1000</f>
        <v>-0.31518187343597337</v>
      </c>
      <c r="AD66" s="53">
        <f>SUMPRODUCT(--(AD$9=Quarterly_kt!$B$9:FC$9),Quarterly_kt!$B66:FC66)*INDEX(Fuel_Properties!$B$3:$IV$14,MATCH("GCV_Petrol_Premium",Fuel_Properties!$B$3:$B$14,0),MATCH(YEAR(AD$9),Fuel_Properties!$B$3:$EI$3,0))/1000</f>
        <v>-0.93124705650329465</v>
      </c>
      <c r="AE66" s="53">
        <f>SUMPRODUCT(--(AE$9=Quarterly_kt!$B$9:FC$9),Quarterly_kt!$B66:FC66)*INDEX(Fuel_Properties!$B$3:$IV$14,MATCH("GCV_Petrol_Premium",Fuel_Properties!$B$3:$B$14,0),MATCH(YEAR(AE$9),Fuel_Properties!$B$3:$EI$3,0))/1000</f>
        <v>0.97121696918487532</v>
      </c>
      <c r="AF66" s="53">
        <f>SUMPRODUCT(--(AF$9=Quarterly_kt!$B$9:FC$9),Quarterly_kt!$B66:FC66)*INDEX(Fuel_Properties!$B$3:$IV$14,MATCH("GCV_Petrol_Premium",Fuel_Properties!$B$3:$B$14,0),MATCH(YEAR(AF$9),Fuel_Properties!$B$3:$EI$3,0))/1000</f>
        <v>1.1844684867859364E-2</v>
      </c>
      <c r="AG66" s="53">
        <f>SUMPRODUCT(--(AG$9=Quarterly_kt!$B$9:FC$9),Quarterly_kt!$B66:FC66)*INDEX(Fuel_Properties!$B$3:$IV$14,MATCH("GCV_Petrol_Premium",Fuel_Properties!$B$3:$B$14,0),MATCH(YEAR(AG$9),Fuel_Properties!$B$3:$EI$3,0))/1000</f>
        <v>-8.0506105117798196E-2</v>
      </c>
      <c r="AH66" s="53">
        <f>SUMPRODUCT(--(AH$9=Quarterly_kt!$B$9:FC$9),Quarterly_kt!$B66:FC66)*INDEX(Fuel_Properties!$B$3:$IV$14,MATCH("GCV_Petrol_Premium",Fuel_Properties!$B$3:$B$14,0),MATCH(YEAR(AH$9),Fuel_Properties!$B$3:$EI$3,0))/1000</f>
        <v>0.82440894279479926</v>
      </c>
      <c r="AI66" s="53">
        <f>SUMPRODUCT(--(AI$9=Quarterly_kt!$B$9:FC$9),Quarterly_kt!$B66:FC66)*INDEX(Fuel_Properties!$B$3:$IV$14,MATCH("GCV_Petrol_Premium",Fuel_Properties!$B$3:$B$14,0),MATCH(YEAR(AI$9),Fuel_Properties!$B$3:$EI$3,0))/1000</f>
        <v>-0.7587204912567147</v>
      </c>
      <c r="AJ66" s="53">
        <f>SUMPRODUCT(--(AJ$9=Quarterly_kt!$B$9:FC$9),Quarterly_kt!$B66:FC66)*INDEX(Fuel_Properties!$B$3:$IV$14,MATCH("GCV_Petrol_Premium",Fuel_Properties!$B$3:$B$14,0),MATCH(YEAR(AJ$9),Fuel_Properties!$B$3:$EI$3,0))/1000</f>
        <v>-1.3826664009094873E-2</v>
      </c>
      <c r="AK66" s="53">
        <f>SUMPRODUCT(--(AK$9=Quarterly_kt!$B$9:FC$9),Quarterly_kt!$B66:FC66)*INDEX(Fuel_Properties!$B$3:$IV$14,MATCH("GCV_Petrol_Premium",Fuel_Properties!$B$3:$B$14,0),MATCH(YEAR(AK$9),Fuel_Properties!$B$3:$EI$3,0))/1000</f>
        <v>-5.332467689514152E-3</v>
      </c>
      <c r="AL66" s="53">
        <f>SUMPRODUCT(--(AL$9=Quarterly_kt!$B$9:FC$9),Quarterly_kt!$B66:FC66)*INDEX(Fuel_Properties!$B$3:$IV$14,MATCH("GCV_Petrol_Premium",Fuel_Properties!$B$3:$B$14,0),MATCH(YEAR(AL$9),Fuel_Properties!$B$3:$EI$3,0))/1000</f>
        <v>1.065691308250428</v>
      </c>
      <c r="AM66" s="53">
        <f>SUMPRODUCT(--(AM$9=Quarterly_kt!$B$9:FC$9),Quarterly_kt!$B66:FC66)*INDEX(Fuel_Properties!$B$3:$IV$14,MATCH("GCV_Petrol_Premium",Fuel_Properties!$B$3:$B$14,0),MATCH(YEAR(AM$9),Fuel_Properties!$B$3:$EI$3,0))/1000</f>
        <v>-0.77240558532714854</v>
      </c>
      <c r="AN66" s="53">
        <f>SUMPRODUCT(--(AN$9=Quarterly_kt!$B$9:FC$9),Quarterly_kt!$B66:FC66)*INDEX(Fuel_Properties!$B$3:$IV$14,MATCH("GCV_Petrol_Premium",Fuel_Properties!$B$3:$B$14,0),MATCH(YEAR(AN$9),Fuel_Properties!$B$3:$EI$3,0))/1000</f>
        <v>-0.13741722045898447</v>
      </c>
      <c r="AO66" s="53">
        <f>SUMPRODUCT(--(AO$9=Quarterly_kt!$B$9:FC$9),Quarterly_kt!$B66:FC66)*INDEX(Fuel_Properties!$B$3:$IV$14,MATCH("GCV_Petrol_Premium",Fuel_Properties!$B$3:$B$14,0),MATCH(YEAR(AO$9),Fuel_Properties!$B$3:$EI$3,0))/1000</f>
        <v>-7.7061236610412726E-2</v>
      </c>
      <c r="AP66" s="53">
        <f>SUMPRODUCT(--(AP$9=Quarterly_kt!$B$9:FC$9),Quarterly_kt!$B66:FC66)*INDEX(Fuel_Properties!$B$3:$IV$14,MATCH("GCV_Petrol_Premium",Fuel_Properties!$B$3:$B$14,0),MATCH(YEAR(AP$9),Fuel_Properties!$B$3:$EI$3,0))/1000</f>
        <v>0.65966872417449962</v>
      </c>
      <c r="AQ66" s="53">
        <f>SUMPRODUCT(--(AQ$9=Quarterly_kt!$B$9:FC$9),Quarterly_kt!$B66:FC66)*INDEX(Fuel_Properties!$B$3:$IV$14,MATCH("GCV_Petrol_Premium",Fuel_Properties!$B$3:$B$14,0),MATCH(YEAR(AQ$9),Fuel_Properties!$B$3:$EI$3,0))/1000</f>
        <v>-0.63286481578826881</v>
      </c>
      <c r="AR66" s="53">
        <f>SUMPRODUCT(--(AR$9=Quarterly_kt!$B$9:FC$9),Quarterly_kt!$B66:FC66)*INDEX(Fuel_Properties!$B$3:$IV$14,MATCH("GCV_Petrol_Premium",Fuel_Properties!$B$3:$B$14,0),MATCH(YEAR(AR$9),Fuel_Properties!$B$3:$EI$3,0))/1000</f>
        <v>0.45340132354736307</v>
      </c>
      <c r="AS66" s="53">
        <f>SUMPRODUCT(--(AS$9=Quarterly_kt!$B$9:FC$9),Quarterly_kt!$B66:FC66)*INDEX(Fuel_Properties!$B$3:$IV$14,MATCH("GCV_Petrol_Premium",Fuel_Properties!$B$3:$B$14,0),MATCH(YEAR(AS$9),Fuel_Properties!$B$3:$EI$3,0))/1000</f>
        <v>-0.48308382068634159</v>
      </c>
      <c r="AT66" s="53">
        <f>SUMPRODUCT(--(AT$9=Quarterly_kt!$B$9:FC$9),Quarterly_kt!$B66:FC66)*INDEX(Fuel_Properties!$B$3:$IV$14,MATCH("GCV_Petrol_Premium",Fuel_Properties!$B$3:$B$14,0),MATCH(YEAR(AT$9),Fuel_Properties!$B$3:$EI$3,0))/1000</f>
        <v>0.43457252170562721</v>
      </c>
      <c r="AU66" s="53">
        <f>SUMPRODUCT(--(AU$9=Quarterly_kt!$B$9:FC$9),Quarterly_kt!$B66:FC66)*INDEX(Fuel_Properties!$B$3:$IV$14,MATCH("GCV_Petrol_Premium",Fuel_Properties!$B$3:$B$14,0),MATCH(YEAR(AU$9),Fuel_Properties!$B$3:$EI$3,0))/1000</f>
        <v>0.13213194274902362</v>
      </c>
      <c r="AV66" s="53">
        <f>SUMPRODUCT(--(AV$9=Quarterly_kt!$B$9:FC$9),Quarterly_kt!$B66:FC66)*INDEX(Fuel_Properties!$B$3:$IV$14,MATCH("GCV_Petrol_Premium",Fuel_Properties!$B$3:$B$14,0),MATCH(YEAR(AV$9),Fuel_Properties!$B$3:$EI$3,0))/1000</f>
        <v>-1.9969383647537231</v>
      </c>
      <c r="AW66" s="53">
        <f>SUMPRODUCT(--(AW$9=Quarterly_kt!$B$9:FC$9),Quarterly_kt!$B66:FC66)*INDEX(Fuel_Properties!$B$3:$IV$14,MATCH("GCV_Petrol_Premium",Fuel_Properties!$B$3:$B$14,0),MATCH(YEAR(AW$9),Fuel_Properties!$B$3:$EI$3,0))/1000</f>
        <v>1.4925718632888794</v>
      </c>
      <c r="AX66" s="53">
        <f>SUMPRODUCT(--(AX$9=Quarterly_kt!$B$9:FC$9),Quarterly_kt!$B66:FC66)*INDEX(Fuel_Properties!$B$3:$IV$14,MATCH("GCV_Petrol_Premium",Fuel_Properties!$B$3:$B$14,0),MATCH(YEAR(AX$9),Fuel_Properties!$B$3:$EI$3,0))/1000</f>
        <v>0.71808991886138829</v>
      </c>
      <c r="AY66" s="53">
        <f>SUMPRODUCT(--(AY$9=Quarterly_kt!$B$9:FC$9),Quarterly_kt!$B66:FC66)*INDEX(Fuel_Properties!$B$3:$IV$14,MATCH("GCV_Petrol_Premium",Fuel_Properties!$B$3:$B$14,0),MATCH(YEAR(AY$9),Fuel_Properties!$B$3:$EI$3,0))/1000</f>
        <v>-1.0370941806411738</v>
      </c>
      <c r="AZ66" s="53">
        <f>SUMPRODUCT(--(AZ$9=Quarterly_kt!$B$9:FC$9),Quarterly_kt!$B66:FC66)*INDEX(Fuel_Properties!$B$3:$IV$14,MATCH("GCV_Petrol_Premium",Fuel_Properties!$B$3:$B$14,0),MATCH(YEAR(AZ$9),Fuel_Properties!$B$3:$EI$3,0))/1000</f>
        <v>0.62720201824188382</v>
      </c>
      <c r="BA66" s="53">
        <f>SUMPRODUCT(--(BA$9=Quarterly_kt!$B$9:FC$9),Quarterly_kt!$B66:FC66)*INDEX(Fuel_Properties!$B$3:$IV$14,MATCH("GCV_Petrol_Premium",Fuel_Properties!$B$3:$B$14,0),MATCH(YEAR(BA$9),Fuel_Properties!$B$3:$EI$3,0))/1000</f>
        <v>-0.31560658325195384</v>
      </c>
      <c r="BB66" s="53">
        <f>SUMPRODUCT(--(BB$9=Quarterly_kt!$B$9:FC$9),Quarterly_kt!$B66:FC66)*INDEX(Fuel_Properties!$B$3:$IV$14,MATCH("GCV_Petrol_Premium",Fuel_Properties!$B$3:$B$14,0),MATCH(YEAR(BB$9),Fuel_Properties!$B$3:$EI$3,0))/1000</f>
        <v>-1.1599768873977661</v>
      </c>
      <c r="BC66" s="53">
        <f>SUMPRODUCT(--(BC$9=Quarterly_kt!$B$9:FC$9),Quarterly_kt!$B66:FC66)*INDEX(Fuel_Properties!$B$3:$IV$14,MATCH("GCV_Petrol_Premium",Fuel_Properties!$B$3:$B$14,0),MATCH(YEAR(BC$9),Fuel_Properties!$B$3:$EI$3,0))/1000</f>
        <v>1.2505816481399536</v>
      </c>
      <c r="BD66" s="53">
        <f>SUMPRODUCT(--(BD$9=Quarterly_kt!$B$9:FC$9),Quarterly_kt!$B66:FC66)*INDEX(Fuel_Properties!$B$3:$IV$14,MATCH("GCV_Petrol_Premium",Fuel_Properties!$B$3:$B$14,0),MATCH(YEAR(BD$9),Fuel_Properties!$B$3:$EI$3,0))/1000</f>
        <v>-0.1906003274154652</v>
      </c>
      <c r="BE66" s="53">
        <f>SUMPRODUCT(--(BE$9=Quarterly_kt!$B$9:FC$9),Quarterly_kt!$B66:FC66)*INDEX(Fuel_Properties!$B$3:$IV$14,MATCH("GCV_Petrol_Premium",Fuel_Properties!$B$3:$B$14,0),MATCH(YEAR(BE$9),Fuel_Properties!$B$3:$EI$3,0))/1000</f>
        <v>-0.24619012332916188</v>
      </c>
      <c r="BF66" s="53">
        <f>SUMPRODUCT(--(BF$9=Quarterly_kt!$B$9:FC$9),Quarterly_kt!$B66:FC66)*INDEX(Fuel_Properties!$B$3:$IV$14,MATCH("GCV_Petrol_Premium",Fuel_Properties!$B$3:$B$14,0),MATCH(YEAR(BF$9),Fuel_Properties!$B$3:$EI$3,0))/1000</f>
        <v>8.0222965240477978E-2</v>
      </c>
      <c r="BG66" s="53">
        <f>SUMPRODUCT(--(BG$9=Quarterly_kt!$B$9:FC$9),Quarterly_kt!$B66:FC66)*INDEX(Fuel_Properties!$B$3:$IV$14,MATCH("GCV_Petrol_Premium",Fuel_Properties!$B$3:$B$14,0),MATCH(YEAR(BG$9),Fuel_Properties!$B$3:$EI$3,0))/1000</f>
        <v>0.20216187240600672</v>
      </c>
      <c r="BH66" s="53">
        <f>SUMPRODUCT(--(BH$9=Quarterly_kt!$B$9:FC$9),Quarterly_kt!$B66:FC66)*INDEX(Fuel_Properties!$B$3:$IV$14,MATCH("GCV_Petrol_Premium",Fuel_Properties!$B$3:$B$14,0),MATCH(YEAR(BH$9),Fuel_Properties!$B$3:$EI$3,0))/1000</f>
        <v>-0.33910719306945852</v>
      </c>
      <c r="BI66" s="53">
        <f>SUMPRODUCT(--(BI$9=Quarterly_kt!$B$9:FC$9),Quarterly_kt!$B66:FC66)*INDEX(Fuel_Properties!$B$3:$IV$14,MATCH("GCV_Petrol_Premium",Fuel_Properties!$B$3:$B$14,0),MATCH(YEAR(BI$9),Fuel_Properties!$B$3:$EI$3,0))/1000</f>
        <v>-4.0630572395324742E-2</v>
      </c>
      <c r="BJ66" s="53">
        <f>SUMPRODUCT(--(BJ$9=Quarterly_kt!$B$9:FC$9),Quarterly_kt!$B66:FC66)*INDEX(Fuel_Properties!$B$3:$IV$14,MATCH("GCV_Petrol_Premium",Fuel_Properties!$B$3:$B$14,0),MATCH(YEAR(BJ$9),Fuel_Properties!$B$3:$EI$3,0))/1000</f>
        <v>-0.37846363601684629</v>
      </c>
      <c r="BK66" s="53">
        <f>SUMPRODUCT(--(BK$9=Quarterly_kt!$B$9:FC$9),Quarterly_kt!$B66:FC66)*INDEX(Fuel_Properties!$B$3:$IV$14,MATCH("GCV_Petrol_Premium",Fuel_Properties!$B$3:$B$14,0),MATCH(YEAR(BK$9),Fuel_Properties!$B$3:$EI$3,0))/1000</f>
        <v>8.2959984054565464E-2</v>
      </c>
      <c r="BL66" s="53">
        <f>SUMPRODUCT(--(BL$9=Quarterly_kt!$B$9:FC$9),Quarterly_kt!$B66:FC66)*INDEX(Fuel_Properties!$B$3:$IV$14,MATCH("GCV_Petrol_Premium",Fuel_Properties!$B$3:$B$14,0),MATCH(YEAR(BL$9),Fuel_Properties!$B$3:$EI$3,0))/1000</f>
        <v>-0.71233274135589608</v>
      </c>
      <c r="BM66" s="53">
        <f>SUMPRODUCT(--(BM$9=Quarterly_kt!$B$9:FC$9),Quarterly_kt!$B66:FC66)*INDEX(Fuel_Properties!$B$3:$IV$14,MATCH("GCV_Petrol_Premium",Fuel_Properties!$B$3:$B$14,0),MATCH(YEAR(BM$9),Fuel_Properties!$B$3:$EI$3,0))/1000</f>
        <v>1.0305347734832762</v>
      </c>
      <c r="BN66" s="53">
        <f>SUMPRODUCT(--(BN$9=Quarterly_kt!$B$9:FC$9),Quarterly_kt!$B66:FC66)*INDEX(Fuel_Properties!$B$3:$IV$14,MATCH("GCV_Petrol_Premium",Fuel_Properties!$B$3:$B$14,0),MATCH(YEAR(BN$9),Fuel_Properties!$B$3:$EI$3,0))/1000</f>
        <v>-0.47490094854794329</v>
      </c>
      <c r="BO66" s="53">
        <f>SUMPRODUCT(--(BO$9=Quarterly_kt!$B$9:FC$9),Quarterly_kt!$B66:FC66)*INDEX(Fuel_Properties!$B$3:$IV$14,MATCH("GCV_Petrol_Premium",Fuel_Properties!$B$3:$B$14,0),MATCH(YEAR(BO$9),Fuel_Properties!$B$3:$EI$3,0))/1000</f>
        <v>-0.37867363011641497</v>
      </c>
      <c r="BP66" s="53">
        <f>SUMPRODUCT(--(BP$9=Quarterly_kt!$B$9:FC$9),Quarterly_kt!$B66:FC66)*INDEX(Fuel_Properties!$B$3:$IV$14,MATCH("GCV_Petrol_Premium",Fuel_Properties!$B$3:$B$14,0),MATCH(YEAR(BP$9),Fuel_Properties!$B$3:$EI$3,0))/1000</f>
        <v>0.5377297818881176</v>
      </c>
      <c r="BQ66" s="53">
        <f>SUMPRODUCT(--(BQ$9=Quarterly_kt!$B$9:FC$9),Quarterly_kt!$B66:FC66)*INDEX(Fuel_Properties!$B$3:$IV$14,MATCH("GCV_Petrol_Premium",Fuel_Properties!$B$3:$B$14,0),MATCH(YEAR(BQ$9),Fuel_Properties!$B$3:$EI$3,0))/1000</f>
        <v>0.48193966747101663</v>
      </c>
      <c r="BR66" s="53">
        <f>SUMPRODUCT(--(BR$9=Quarterly_kt!$B$9:FC$9),Quarterly_kt!$B66:FC66)*INDEX(Fuel_Properties!$B$3:$IV$14,MATCH("GCV_Petrol_Premium",Fuel_Properties!$B$3:$B$14,0),MATCH(YEAR(BR$9),Fuel_Properties!$B$3:$EI$3,0))/1000</f>
        <v>-0.50352248558062851</v>
      </c>
      <c r="BS66" s="53">
        <f>SUMPRODUCT(--(BS$9=Quarterly_kt!$B$9:FC$9),Quarterly_kt!$B66:FC66)*INDEX(Fuel_Properties!$B$3:$IV$14,MATCH("GCV_Petrol_Premium",Fuel_Properties!$B$3:$B$14,0),MATCH(YEAR(BS$9),Fuel_Properties!$B$3:$EI$3,0))/1000</f>
        <v>-0.4130450518778318</v>
      </c>
      <c r="BT66" s="53">
        <f>SUMPRODUCT(--(BT$9=Quarterly_kt!$B$9:FC$9),Quarterly_kt!$B66:FC66)*INDEX(Fuel_Properties!$B$3:$IV$14,MATCH("GCV_Petrol_Premium",Fuel_Properties!$B$3:$B$14,0),MATCH(YEAR(BT$9),Fuel_Properties!$B$3:$EI$3,0))/1000</f>
        <v>0.22963719878269576</v>
      </c>
      <c r="BU66" s="53">
        <f>SUMPRODUCT(--(BU$9=Quarterly_kt!$B$9:FC$9),Quarterly_kt!$B66:FC66)*INDEX(Fuel_Properties!$B$3:$IV$14,MATCH("GCV_Petrol_Premium",Fuel_Properties!$B$3:$B$14,0),MATCH(YEAR(BU$9),Fuel_Properties!$B$3:$EI$3,0))/1000</f>
        <v>-0.19279524063781431</v>
      </c>
      <c r="BV66" s="53">
        <f>SUMPRODUCT(--(BV$9=Quarterly_kt!$B$9:FC$9),Quarterly_kt!$B66:FC66)*INDEX(Fuel_Properties!$B$3:$IV$14,MATCH("GCV_Petrol_Premium",Fuel_Properties!$B$3:$B$14,0),MATCH(YEAR(BV$9),Fuel_Properties!$B$3:$EI$3,0))/1000</f>
        <v>-0.30868442560550047</v>
      </c>
      <c r="BW66" s="53">
        <f>SUMPRODUCT(--(BW$9=Quarterly_kt!$B$9:FC$9),Quarterly_kt!$B66:FC66)*INDEX(Fuel_Properties!$B$3:$IV$14,MATCH("GCV_Petrol_Premium",Fuel_Properties!$B$3:$B$14,0),MATCH(YEAR(BW$9),Fuel_Properties!$B$3:$EI$3,0))/1000</f>
        <v>0.37364827308506299</v>
      </c>
      <c r="BX66" s="53">
        <f>SUMPRODUCT(--(BX$9=Quarterly_kt!$B$9:FC$9),Quarterly_kt!$B66:FC66)*INDEX(Fuel_Properties!$B$3:$IV$14,MATCH("GCV_Petrol_Premium",Fuel_Properties!$B$3:$B$14,0),MATCH(YEAR(BX$9),Fuel_Properties!$B$3:$EI$3,0))/1000</f>
        <v>-0.95247285168110329</v>
      </c>
      <c r="BY66" s="53">
        <f>SUMPRODUCT(--(BY$9=Quarterly_kt!$B$9:FC$9),Quarterly_kt!$B66:FC66)*INDEX(Fuel_Properties!$B$3:$IV$14,MATCH("GCV_Petrol_Premium",Fuel_Properties!$B$3:$B$14,0),MATCH(YEAR(BY$9),Fuel_Properties!$B$3:$EI$3,0))/1000</f>
        <v>0.30481584500032755</v>
      </c>
      <c r="BZ66" s="53">
        <f>SUMPRODUCT(--(BZ$9=Quarterly_kt!$B$9:FC$9),Quarterly_kt!$B66:FC66)*INDEX(Fuel_Properties!$B$3:$IV$14,MATCH("GCV_Petrol_Premium",Fuel_Properties!$B$3:$B$14,0),MATCH(YEAR(BZ$9),Fuel_Properties!$B$3:$EI$3,0))/1000</f>
        <v>-0.1691783150346117</v>
      </c>
      <c r="CA66" s="53">
        <f>SUMPRODUCT(--(CA$9=Quarterly_kt!$B$9:FC$9),Quarterly_kt!$B66:FC66)*INDEX(Fuel_Properties!$B$3:$IV$14,MATCH("GCV_Petrol_Premium",Fuel_Properties!$B$3:$B$14,0),MATCH(YEAR(CA$9),Fuel_Properties!$B$3:$EI$3,0))/1000</f>
        <v>0.42023836951959576</v>
      </c>
      <c r="CB66" s="53">
        <f>SUMPRODUCT(--(CB$9=Quarterly_kt!$B$9:FC$9),Quarterly_kt!$B66:FC66)*INDEX(Fuel_Properties!$B$3:$IV$14,MATCH("GCV_Petrol_Premium",Fuel_Properties!$B$3:$B$14,0),MATCH(YEAR(CB$9),Fuel_Properties!$B$3:$EI$3,0))/1000</f>
        <v>-0.40375843346000384</v>
      </c>
      <c r="CC66" s="53">
        <f>SUMPRODUCT(--(CC$9=Quarterly_kt!$B$9:FC$9),Quarterly_kt!$B66:FC66)*INDEX(Fuel_Properties!$B$3:$IV$14,MATCH("GCV_Petrol_Premium",Fuel_Properties!$B$3:$B$14,0),MATCH(YEAR(CC$9),Fuel_Properties!$B$3:$EI$3,0))/1000</f>
        <v>1.7042608162198085</v>
      </c>
      <c r="CD66" s="53">
        <f>SUMPRODUCT(--(CD$9=Quarterly_kt!$B$9:FC$9),Quarterly_kt!$B66:FC66)*INDEX(Fuel_Properties!$B$3:$IV$14,MATCH("GCV_Petrol_Premium",Fuel_Properties!$B$3:$B$14,0),MATCH(YEAR(CD$9),Fuel_Properties!$B$3:$EI$3,0))/1000</f>
        <v>-0.9560988264363024</v>
      </c>
      <c r="CE66" s="53">
        <f>SUMPRODUCT(--(CE$9=Quarterly_kt!$B$9:FC$9),Quarterly_kt!$B66:FC66)*INDEX(Fuel_Properties!$B$3:$IV$14,MATCH("GCV_Petrol_Premium",Fuel_Properties!$B$3:$B$14,0),MATCH(YEAR(CE$9),Fuel_Properties!$B$3:$EI$3,0))/1000</f>
        <v>-0.13834181955086303</v>
      </c>
      <c r="CF66" s="53">
        <f>SUMPRODUCT(--(CF$9=Quarterly_kt!$B$9:FC$9),Quarterly_kt!$B66:FC66)*INDEX(Fuel_Properties!$B$3:$IV$14,MATCH("GCV_Petrol_Premium",Fuel_Properties!$B$3:$B$14,0),MATCH(YEAR(CF$9),Fuel_Properties!$B$3:$EI$3,0))/1000</f>
        <v>1.5544024668635642E-3</v>
      </c>
      <c r="CG66" s="53">
        <f>SUMPRODUCT(--(CG$9=Quarterly_kt!$B$9:FC$9),Quarterly_kt!$B66:FC66)*INDEX(Fuel_Properties!$B$3:$IV$14,MATCH("GCV_Petrol_Premium",Fuel_Properties!$B$3:$B$14,0),MATCH(YEAR(CG$9),Fuel_Properties!$B$3:$EI$3,0))/1000</f>
        <v>-0.76580228200814882</v>
      </c>
      <c r="CH66" s="53">
        <f>SUMPRODUCT(--(CH$9=Quarterly_kt!$B$9:FC$9),Quarterly_kt!$B66:FC66)*INDEX(Fuel_Properties!$B$3:$IV$14,MATCH("GCV_Petrol_Premium",Fuel_Properties!$B$3:$B$14,0),MATCH(YEAR(CH$9),Fuel_Properties!$B$3:$EI$3,0))/1000</f>
        <v>7.7991605538752409E-2</v>
      </c>
      <c r="CI66" s="53">
        <f>SUMPRODUCT(--(CI$9=Quarterly_kt!$B$9:FC$9),Quarterly_kt!$B66:FC66)*INDEX(Fuel_Properties!$B$3:$IV$14,MATCH("GCV_Petrol_Premium",Fuel_Properties!$B$3:$B$14,0),MATCH(YEAR(CI$9),Fuel_Properties!$B$3:$EI$3,0))/1000</f>
        <v>0.3538569043091998</v>
      </c>
      <c r="CJ66" s="53">
        <f>SUMPRODUCT(--(CJ$9=Quarterly_kt!$B$9:FC$9),Quarterly_kt!$B66:FC66)*INDEX(Fuel_Properties!$B$3:$IV$14,MATCH("GCV_Petrol_Premium",Fuel_Properties!$B$3:$B$14,0),MATCH(YEAR(CJ$9),Fuel_Properties!$B$3:$EI$3,0))/1000</f>
        <v>-0.66577625850673428</v>
      </c>
      <c r="CK66" s="53">
        <f>SUMPRODUCT(--(CK$9=Quarterly_kt!$B$9:FC$9),Quarterly_kt!$B66:FC66)*INDEX(Fuel_Properties!$B$3:$IV$14,MATCH("GCV_Petrol_Premium",Fuel_Properties!$B$3:$B$14,0),MATCH(YEAR(CK$9),Fuel_Properties!$B$3:$EI$3,0))/1000</f>
        <v>0.27996021107091251</v>
      </c>
      <c r="CL66" s="53">
        <f>SUMPRODUCT(--(CL$9=Quarterly_kt!$B$9:FC$9),Quarterly_kt!$B66:FC66)*INDEX(Fuel_Properties!$B$3:$IV$14,MATCH("GCV_Petrol_Premium",Fuel_Properties!$B$3:$B$14,0),MATCH(YEAR(CL$9),Fuel_Properties!$B$3:$EI$3,0))/1000</f>
        <v>0.10002204336859269</v>
      </c>
      <c r="CM66" s="53">
        <f>SUMPRODUCT(--(CM$9=Quarterly_kt!$B$9:FC$9),Quarterly_kt!$B66:FC66)*INDEX(Fuel_Properties!$B$3:$IV$14,MATCH("GCV_Petrol_Premium",Fuel_Properties!$B$3:$B$14,0),MATCH(YEAR(CM$9),Fuel_Properties!$B$3:$EI$3,0))/1000</f>
        <v>-0.16307533900057578</v>
      </c>
      <c r="CN66" s="53">
        <f>SUMPRODUCT(--(CN$9=Quarterly_kt!$B$9:FC$9),Quarterly_kt!$B66:FC66)*INDEX(Fuel_Properties!$B$3:$IV$14,MATCH("GCV_Petrol_Premium",Fuel_Properties!$B$3:$B$14,0),MATCH(YEAR(CN$9),Fuel_Properties!$B$3:$EI$3,0))/1000</f>
        <v>0.1680482923763123</v>
      </c>
      <c r="CO66" s="53">
        <f>SUMPRODUCT(--(CO$9=Quarterly_kt!$B$9:FC$9),Quarterly_kt!$B66:FC66)*INDEX(Fuel_Properties!$B$3:$IV$14,MATCH("GCV_Petrol_Premium",Fuel_Properties!$B$3:$B$14,0),MATCH(YEAR(CO$9),Fuel_Properties!$B$3:$EI$3,0))/1000</f>
        <v>3.4153868467324017E-2</v>
      </c>
      <c r="CP66" s="53">
        <f>SUMPRODUCT(--(CP$9=Quarterly_kt!$B$9:FC$9),Quarterly_kt!$B66:FC66)*INDEX(Fuel_Properties!$B$3:$IV$14,MATCH("GCV_Petrol_Premium",Fuel_Properties!$B$3:$B$14,0),MATCH(YEAR(CP$9),Fuel_Properties!$B$3:$EI$3,0))/1000</f>
        <v>0.42600067865107877</v>
      </c>
      <c r="CQ66" s="53">
        <f>SUMPRODUCT(--(CQ$9=Quarterly_kt!$B$9:FC$9),Quarterly_kt!$B66:FC66)*INDEX(Fuel_Properties!$B$3:$IV$14,MATCH("GCV_Petrol_Premium",Fuel_Properties!$B$3:$B$14,0),MATCH(YEAR(CQ$9),Fuel_Properties!$B$3:$EI$3,0))/1000</f>
        <v>-0.37086179371882283</v>
      </c>
      <c r="CR66" s="53">
        <f>SUMPRODUCT(--(CR$9=Quarterly_kt!$B$9:FC$9),Quarterly_kt!$B66:FC66)*INDEX(Fuel_Properties!$B$3:$IV$14,MATCH("GCV_Petrol_Premium",Fuel_Properties!$B$3:$B$14,0),MATCH(YEAR(CR$9),Fuel_Properties!$B$3:$EI$3,0))/1000</f>
        <v>0.429097841549401</v>
      </c>
      <c r="CS66" s="53">
        <f>SUMPRODUCT(--(CS$9=Quarterly_kt!$B$9:FC$9),Quarterly_kt!$B66:FC66)*INDEX(Fuel_Properties!$B$3:$IV$14,MATCH("GCV_Petrol_Premium",Fuel_Properties!$B$3:$B$14,0),MATCH(YEAR(CS$9),Fuel_Properties!$B$3:$EI$3,0))/1000</f>
        <v>-2.660744489922472E-2</v>
      </c>
      <c r="CT66" s="53">
        <f>SUMPRODUCT(--(CT$9=Quarterly_kt!$B$9:FC$9),Quarterly_kt!$B66:FC66)*INDEX(Fuel_Properties!$B$3:$IV$14,MATCH("GCV_Petrol_Premium",Fuel_Properties!$B$3:$B$14,0),MATCH(YEAR(CT$9),Fuel_Properties!$B$3:$EI$3,0))/1000</f>
        <v>0.49165504782181885</v>
      </c>
      <c r="CU66" s="53">
        <f>SUMPRODUCT(--(CU$9=Quarterly_kt!$B$9:FC$9),Quarterly_kt!$B66:FC66)*INDEX(Fuel_Properties!$B$3:$IV$14,MATCH("GCV_Petrol_Premium",Fuel_Properties!$B$3:$B$14,0),MATCH(YEAR(CU$9),Fuel_Properties!$B$3:$EI$3,0))/1000</f>
        <v>0.41044709981234045</v>
      </c>
      <c r="CV66" s="53">
        <f>SUMPRODUCT(--(CV$9=Quarterly_kt!$B$9:FC$9),Quarterly_kt!$B66:FC66)*INDEX(Fuel_Properties!$B$3:$IV$14,MATCH("GCV_Petrol_Premium",Fuel_Properties!$B$3:$B$14,0),MATCH(YEAR(CV$9),Fuel_Properties!$B$3:$EI$3,0))/1000</f>
        <v>-1.1397244804933024</v>
      </c>
      <c r="CW66" s="53">
        <f>SUMPRODUCT(--(CW$9=Quarterly_kt!$B$9:FC$9),Quarterly_kt!$B66:FC66)*INDEX(Fuel_Properties!$B$3:$IV$14,MATCH("GCV_Petrol_Premium",Fuel_Properties!$B$3:$B$14,0),MATCH(YEAR(CW$9),Fuel_Properties!$B$3:$EI$3,0))/1000</f>
        <v>1.0660184214454389</v>
      </c>
      <c r="CX66" s="53">
        <f>SUMPRODUCT(--(CX$9=Quarterly_kt!$B$9:FC$9),Quarterly_kt!$B66:FC66)*INDEX(Fuel_Properties!$B$3:$IV$14,MATCH("GCV_Petrol_Premium",Fuel_Properties!$B$3:$B$14,0),MATCH(YEAR(CX$9),Fuel_Properties!$B$3:$EI$3,0))/1000</f>
        <v>-0.45536658049795592</v>
      </c>
      <c r="CY66" s="53">
        <f>SUMPRODUCT(--(CY$9=Quarterly_kt!$B$9:FC$9),Quarterly_kt!$B66:FC66)*INDEX(Fuel_Properties!$B$3:$IV$14,MATCH("GCV_Petrol_Premium",Fuel_Properties!$B$3:$B$14,0),MATCH(YEAR(CY$9),Fuel_Properties!$B$3:$EI$3,0))/1000</f>
        <v>0.11804062605943323</v>
      </c>
      <c r="CZ66" s="53">
        <f>SUMPRODUCT(--(CZ$9=Quarterly_kt!$B$9:FC$9),Quarterly_kt!$B66:FC66)*INDEX(Fuel_Properties!$B$3:$IV$14,MATCH("GCV_Petrol_Premium",Fuel_Properties!$B$3:$B$14,0),MATCH(YEAR(CZ$9),Fuel_Properties!$B$3:$EI$3,0))/1000</f>
        <v>-0.84871022472779967</v>
      </c>
      <c r="DA66" s="53">
        <f>SUMPRODUCT(--(DA$9=Quarterly_kt!$B$9:FC$9),Quarterly_kt!$B66:FC66)*INDEX(Fuel_Properties!$B$3:$IV$14,MATCH("GCV_Petrol_Premium",Fuel_Properties!$B$3:$B$14,0),MATCH(YEAR(DA$9),Fuel_Properties!$B$3:$EI$3,0))/1000</f>
        <v>-7.4361841138394724E-2</v>
      </c>
      <c r="DB66" s="53">
        <f>SUMPRODUCT(--(DB$9=Quarterly_kt!$B$9:FC$9),Quarterly_kt!$B66:FC66)*INDEX(Fuel_Properties!$B$3:$IV$14,MATCH("GCV_Petrol_Premium",Fuel_Properties!$B$3:$B$14,0),MATCH(YEAR(DB$9),Fuel_Properties!$B$3:$EI$3,0))/1000</f>
        <v>0.52491860703060256</v>
      </c>
      <c r="DC66" s="53">
        <f>SUMPRODUCT(--(DC$9=Quarterly_kt!$B$9:FC$9),Quarterly_kt!$B66:FC66)*INDEX(Fuel_Properties!$B$3:$IV$14,MATCH("GCV_Petrol_Premium",Fuel_Properties!$B$3:$B$14,0),MATCH(YEAR(DC$9),Fuel_Properties!$B$3:$EI$3,0))/1000</f>
        <v>0.20884161201968221</v>
      </c>
      <c r="DD66" s="53">
        <f>SUMPRODUCT(--(DD$9=Quarterly_kt!$B$9:FC$9),Quarterly_kt!$B66:FC66)*INDEX(Fuel_Properties!$B$3:$IV$14,MATCH("GCV_Petrol_Premium",Fuel_Properties!$B$3:$B$14,0),MATCH(YEAR(DD$9),Fuel_Properties!$B$3:$EI$3,0))/1000</f>
        <v>-0.28431918473748724</v>
      </c>
      <c r="DE66" s="53">
        <f>SUMPRODUCT(--(DE$9=Quarterly_kt!$B$9:FC$9),Quarterly_kt!$B66:FC66)*INDEX(Fuel_Properties!$B$3:$IV$14,MATCH("GCV_Petrol_Premium",Fuel_Properties!$B$3:$B$14,0),MATCH(YEAR(DE$9),Fuel_Properties!$B$3:$EI$3,0))/1000</f>
        <v>0.16924989581469277</v>
      </c>
      <c r="DF66" s="53">
        <f>SUMPRODUCT(--(DF$9=Quarterly_kt!$B$9:FC$9),Quarterly_kt!$B66:FC66)*INDEX(Fuel_Properties!$B$3:$IV$14,MATCH("GCV_Petrol_Premium",Fuel_Properties!$B$3:$B$14,0),MATCH(YEAR(DF$9),Fuel_Properties!$B$3:$EI$3,0))/1000</f>
        <v>0.16116302896135459</v>
      </c>
      <c r="DG66" s="53">
        <f>SUMPRODUCT(--(DG$9=Quarterly_kt!$B$9:FC$9),Quarterly_kt!$B66:FC66)*INDEX(Fuel_Properties!$B$3:$IV$14,MATCH("GCV_Petrol_Premium",Fuel_Properties!$B$3:$B$14,0),MATCH(YEAR(DG$9),Fuel_Properties!$B$3:$EI$3,0))/1000</f>
        <v>-0.11002250448744573</v>
      </c>
      <c r="DH66" s="53">
        <f>SUMPRODUCT(--(DH$9=Quarterly_kt!$B$9:FC$9),Quarterly_kt!$B66:FC66)*INDEX(Fuel_Properties!$B$3:$IV$14,MATCH("GCV_Petrol_Premium",Fuel_Properties!$B$3:$B$14,0),MATCH(YEAR(DH$9),Fuel_Properties!$B$3:$EI$3,0))/1000</f>
        <v>0.39777006099981499</v>
      </c>
      <c r="DI66" s="53">
        <f>SUMPRODUCT(--(DI$9=Quarterly_kt!$B$9:FC$9),Quarterly_kt!$B66:FC66)*INDEX(Fuel_Properties!$B$3:$IV$14,MATCH("GCV_Petrol_Premium",Fuel_Properties!$B$3:$B$14,0),MATCH(YEAR(DI$9),Fuel_Properties!$B$3:$EI$3,0))/1000</f>
        <v>0.19367714222779375</v>
      </c>
      <c r="DJ66" s="53">
        <f>SUMPRODUCT(--(DJ$9=Quarterly_kt!$B$9:FC$9),Quarterly_kt!$B66:FC66)*INDEX(Fuel_Properties!$B$3:$IV$14,MATCH("GCV_Petrol_Premium",Fuel_Properties!$B$3:$B$14,0),MATCH(YEAR(DJ$9),Fuel_Properties!$B$3:$EI$3,0))/1000</f>
        <v>-8.4238445273145127E-2</v>
      </c>
      <c r="DK66" s="53">
        <f>SUMPRODUCT(--(DK$9=Quarterly_kt!$B$9:FC$9),Quarterly_kt!$B66:FC66)*INDEX(Fuel_Properties!$B$3:$IV$14,MATCH("GCV_Petrol_Premium",Fuel_Properties!$B$3:$B$14,0),MATCH(YEAR(DK$9),Fuel_Properties!$B$3:$EI$3,0))/1000</f>
        <v>7.335686436926446E-2</v>
      </c>
      <c r="DL66" s="53">
        <f>SUMPRODUCT(--(DL$9=Quarterly_kt!$B$9:FC$9),Quarterly_kt!$B66:FC66)*INDEX(Fuel_Properties!$B$3:$IV$14,MATCH("GCV_Petrol_Premium",Fuel_Properties!$B$3:$B$14,0),MATCH(YEAR(DL$9),Fuel_Properties!$B$3:$EI$3,0))/1000</f>
        <v>2.8798666702511726E-2</v>
      </c>
      <c r="DM66" s="53">
        <f>SUMPRODUCT(--(DM$9=Quarterly_kt!$B$9:FC$9),Quarterly_kt!$B66:FC66)*INDEX(Fuel_Properties!$B$3:$IV$14,MATCH("GCV_Petrol_Premium",Fuel_Properties!$B$3:$B$14,0),MATCH(YEAR(DM$9),Fuel_Properties!$B$3:$EI$3,0))/1000</f>
        <v>0.25670212192646003</v>
      </c>
      <c r="DN66" s="53">
        <f>SUMPRODUCT(--(DN$9=Quarterly_kt!$B$9:FC$9),Quarterly_kt!$B66:FC66)*INDEX(Fuel_Properties!$B$3:$IV$14,MATCH("GCV_Petrol_Premium",Fuel_Properties!$B$3:$B$14,0),MATCH(YEAR(DN$9),Fuel_Properties!$B$3:$EI$3,0))/1000</f>
        <v>-3.4073890177395899E-2</v>
      </c>
      <c r="DO66" s="53">
        <f>SUMPRODUCT(--(DO$9=Quarterly_kt!$B$9:FC$9),Quarterly_kt!$B66:FC66)*INDEX(Fuel_Properties!$B$3:$IV$14,MATCH("GCV_Petrol_Premium",Fuel_Properties!$B$3:$B$14,0),MATCH(YEAR(DO$9),Fuel_Properties!$B$3:$EI$3,0))/1000</f>
        <v>0.29635379311096777</v>
      </c>
      <c r="DP66" s="53">
        <f>SUMPRODUCT(--(DP$9=Quarterly_kt!$B$9:FC$9),Quarterly_kt!$B66:FC66)*INDEX(Fuel_Properties!$B$3:$IV$14,MATCH("GCV_Petrol_Premium",Fuel_Properties!$B$3:$B$14,0),MATCH(YEAR(DP$9),Fuel_Properties!$B$3:$EI$3,0))/1000</f>
        <v>-0.16535444916898548</v>
      </c>
      <c r="DQ66" s="53">
        <f>SUMPRODUCT(--(DQ$9=Quarterly_kt!$B$9:FC$9),Quarterly_kt!$B66:FC66)*INDEX(Fuel_Properties!$B$3:$IV$14,MATCH("GCV_Petrol_Premium",Fuel_Properties!$B$3:$B$14,0),MATCH(YEAR(DQ$9),Fuel_Properties!$B$3:$EI$3,0))/1000</f>
        <v>0.15738668943011694</v>
      </c>
      <c r="DR66" s="53">
        <f>SUMPRODUCT(--(DR$9=Quarterly_kt!$B$9:FC$9),Quarterly_kt!$B66:FC66)*INDEX(Fuel_Properties!$B$3:$IV$14,MATCH("GCV_Petrol_Premium",Fuel_Properties!$B$3:$B$14,0),MATCH(YEAR(DR$9),Fuel_Properties!$B$3:$EI$3,0))/1000</f>
        <v>0.10508479069924245</v>
      </c>
      <c r="DS66" s="53">
        <f>SUMPRODUCT(--(DS$9=Quarterly_kt!$B$9:FC$9),Quarterly_kt!$B66:FC66)*INDEX(Fuel_Properties!$B$3:$IV$14,MATCH("GCV_Petrol_Premium",Fuel_Properties!$B$3:$B$14,0),MATCH(YEAR(DS$9),Fuel_Properties!$B$3:$EI$3,0))/1000</f>
        <v>9.9549074046335909E-2</v>
      </c>
      <c r="DT66" s="53">
        <f>SUMPRODUCT(--(DT$9=Quarterly_kt!$B$9:FC$9),Quarterly_kt!$B66:FC66)*INDEX(Fuel_Properties!$B$3:$IV$14,MATCH("GCV_Petrol_Premium",Fuel_Properties!$B$3:$B$14,0),MATCH(YEAR(DT$9),Fuel_Properties!$B$3:$EI$3,0))/1000</f>
        <v>0.14951126248146687</v>
      </c>
      <c r="DU66" s="53">
        <f>SUMPRODUCT(--(DU$9=Quarterly_kt!$B$9:FC$9),Quarterly_kt!$B66:FC66)*INDEX(Fuel_Properties!$B$3:$IV$14,MATCH("GCV_Petrol_Premium",Fuel_Properties!$B$3:$B$14,0),MATCH(YEAR(DU$9),Fuel_Properties!$B$3:$EI$3,0))/1000</f>
        <v>0.16954305070850983</v>
      </c>
      <c r="DV66" s="53">
        <f>SUMPRODUCT(--(DV$9=Quarterly_kt!$B$9:FC$9),Quarterly_kt!$B66:FC66)*INDEX(Fuel_Properties!$B$3:$IV$14,MATCH("GCV_Petrol_Premium",Fuel_Properties!$B$3:$B$14,0),MATCH(YEAR(DV$9),Fuel_Properties!$B$3:$EI$3,0))/1000</f>
        <v>-0.10713140020905</v>
      </c>
      <c r="DW66" s="53">
        <f>SUMPRODUCT(--(DW$9=Quarterly_kt!$B$9:FC$9),Quarterly_kt!$B66:FC66)*INDEX(Fuel_Properties!$B$3:$IV$14,MATCH("GCV_Petrol_Premium",Fuel_Properties!$B$3:$B$14,0),MATCH(YEAR(DW$9),Fuel_Properties!$B$3:$EI$3,0))/1000</f>
        <v>0.40852648756316978</v>
      </c>
      <c r="DX66" s="53">
        <f>SUMPRODUCT(--(DX$9=Quarterly_kt!$B$9:FC$9),Quarterly_kt!$B66:FC66)*INDEX(Fuel_Properties!$B$3:$IV$14,MATCH("GCV_Petrol_Premium",Fuel_Properties!$B$3:$B$14,0),MATCH(YEAR(DX$9),Fuel_Properties!$B$3:$EI$3,0))/1000</f>
        <v>-0.28641922553699151</v>
      </c>
      <c r="DY66" s="53">
        <f>SUMPRODUCT(--(DY$9=Quarterly_kt!$B$9:FC$9),Quarterly_kt!$B66:FC66)*INDEX(Fuel_Properties!$B$3:$IV$14,MATCH("GCV_Petrol_Premium",Fuel_Properties!$B$3:$B$14,0),MATCH(YEAR(DY$9),Fuel_Properties!$B$3:$EI$3,0))/1000</f>
        <v>-1.2102749769453598</v>
      </c>
      <c r="DZ66" s="53">
        <f>SUMPRODUCT(--(DZ$9=Quarterly_kt!$B$9:FC$9),Quarterly_kt!$B66:FC66)*INDEX(Fuel_Properties!$B$3:$IV$14,MATCH("GCV_Petrol_Premium",Fuel_Properties!$B$3:$B$14,0),MATCH(YEAR(DZ$9),Fuel_Properties!$B$3:$EI$3,0))/1000</f>
        <v>-8.9234459579785245E-4</v>
      </c>
      <c r="EA66" s="53">
        <f>SUMPRODUCT(--(EA$9=Quarterly_kt!$B$9:FC$9),Quarterly_kt!$B66:FC66)*INDEX(Fuel_Properties!$B$3:$IV$14,MATCH("GCV_Petrol_Premium",Fuel_Properties!$B$3:$B$14,0),MATCH(YEAR(EA$9),Fuel_Properties!$B$3:$EI$3,0))/1000</f>
        <v>0.33594425756536828</v>
      </c>
      <c r="EB66" s="53">
        <f>SUMPRODUCT(--(EB$9=Quarterly_kt!$B$9:FC$9),Quarterly_kt!$B66:FC66)*INDEX(Fuel_Properties!$B$3:$IV$14,MATCH("GCV_Petrol_Premium",Fuel_Properties!$B$3:$B$14,0),MATCH(YEAR(EB$9),Fuel_Properties!$B$3:$EI$3,0))/1000</f>
        <v>-4.8844125243672478E-3</v>
      </c>
      <c r="EC66" s="53">
        <f>SUMPRODUCT(--(EC$9=Quarterly_kt!$B$9:FC$9),Quarterly_kt!$B66:FC66)*INDEX(Fuel_Properties!$B$3:$IV$14,MATCH("GCV_Petrol_Premium",Fuel_Properties!$B$3:$B$14,0),MATCH(YEAR(EC$9),Fuel_Properties!$B$3:$EI$3,0))/1000</f>
        <v>1.4935030603353517E-2</v>
      </c>
      <c r="ED66" s="53">
        <f>SUMPRODUCT(--(ED$9=Quarterly_kt!$B$9:FC$9),Quarterly_kt!$B66:FC66)*INDEX(Fuel_Properties!$B$3:$IV$14,MATCH("GCV_Petrol_Premium",Fuel_Properties!$B$3:$B$14,0),MATCH(YEAR(ED$9),Fuel_Properties!$B$3:$EI$3,0))/1000</f>
        <v>4.1001549412072395E-2</v>
      </c>
      <c r="EE66" s="53">
        <f>SUMPRODUCT(--(EE$9=Quarterly_kt!$B$9:FC$9),Quarterly_kt!$B66:FC66)*INDEX(Fuel_Properties!$B$3:$IV$14,MATCH("GCV_Petrol_Premium",Fuel_Properties!$B$3:$B$14,0),MATCH(YEAR(EE$9),Fuel_Properties!$B$3:$EI$3,0))/1000</f>
        <v>-2.8696387961943164E-2</v>
      </c>
      <c r="EF66" s="53">
        <f>SUMPRODUCT(--(EF$9=Quarterly_kt!$B$9:FC$9),Quarterly_kt!$B66:FC66)*INDEX(Fuel_Properties!$B$3:$IV$14,MATCH("GCV_Petrol_Premium",Fuel_Properties!$B$3:$B$14,0),MATCH(YEAR(EF$9),Fuel_Properties!$B$3:$EI$3,0))/1000</f>
        <v>7.4065800026160464E-2</v>
      </c>
      <c r="EG66" s="53">
        <f>SUMPRODUCT(--(EG$9=Quarterly_kt!$B$9:FC$9),Quarterly_kt!$B66:FC66)*INDEX(Fuel_Properties!$B$3:$IV$14,MATCH("GCV_Petrol_Premium",Fuel_Properties!$B$3:$B$14,0),MATCH(YEAR(EG$9),Fuel_Properties!$B$3:$EI$3,0))/1000</f>
        <v>0.38822314712507489</v>
      </c>
      <c r="EH66" s="53">
        <f>SUMPRODUCT(--(EH$9=Quarterly_kt!$B$9:FC$9),Quarterly_kt!$B66:FC66)*INDEX(Fuel_Properties!$B$3:$IV$14,MATCH("GCV_Petrol_Premium",Fuel_Properties!$B$3:$B$14,0),MATCH(YEAR(EH$9),Fuel_Properties!$B$3:$EI$3,0))/1000</f>
        <v>1.722225706610642E-2</v>
      </c>
      <c r="EI66" s="53">
        <f>SUMPRODUCT(--(EI$9=Quarterly_kt!$B$9:FC$9),Quarterly_kt!$B66:FC66)*INDEX(Fuel_Properties!$B$3:$IV$14,MATCH("GCV_Petrol_Premium",Fuel_Properties!$B$3:$B$14,0),MATCH(YEAR(EI$9),Fuel_Properties!$B$3:$EI$3,0))/1000</f>
        <v>6.6730380239791109E-2</v>
      </c>
      <c r="EJ66" s="53">
        <f>SUMPRODUCT(--(EJ$9=Quarterly_kt!$B$9:FC$9),Quarterly_kt!$B66:FC66)*INDEX(Fuel_Properties!$B$3:$IV$14,MATCH("GCV_Petrol_Premium",Fuel_Properties!$B$3:$B$14,0),MATCH(YEAR(EJ$9),Fuel_Properties!$B$3:$EI$3,0))/1000</f>
        <v>-0.46898974691735118</v>
      </c>
      <c r="EK66" s="53">
        <f>SUMPRODUCT(--(EK$9=Quarterly_kt!$B$9:FC$9),Quarterly_kt!$B66:FC66)*INDEX(Fuel_Properties!$B$3:$IV$14,MATCH("GCV_Petrol_Premium",Fuel_Properties!$B$3:$B$14,0),MATCH(YEAR(EK$9),Fuel_Properties!$B$3:$EI$3,0))/1000</f>
        <v>0.6813350145580368</v>
      </c>
      <c r="EL66" s="53">
        <f>SUMPRODUCT(--(EL$9=Quarterly_kt!$B$9:FC$9),Quarterly_kt!$B66:FC66)*INDEX(Fuel_Properties!$B$3:$IV$14,MATCH("GCV_Petrol_Premium",Fuel_Properties!$B$3:$B$14,0),MATCH(YEAR(EL$9),Fuel_Properties!$B$3:$EI$3,0))/1000</f>
        <v>-4.4982570249373827E-2</v>
      </c>
      <c r="EM66" s="53">
        <f>SUMPRODUCT(--(EM$9=Quarterly_kt!$B$9:FC$9),Quarterly_kt!$B66:FC66)*INDEX(Fuel_Properties!$B$3:$IV$14,MATCH("GCV_Petrol_Premium",Fuel_Properties!$B$3:$B$14,0),MATCH(YEAR(EM$9),Fuel_Properties!$B$3:$EI$3,0))/1000</f>
        <v>0.66151056679040254</v>
      </c>
      <c r="EN66" s="53">
        <f>SUMPRODUCT(--(EN$9=Quarterly_kt!$B$9:FC$9),Quarterly_kt!$B66:FC66)*INDEX(Fuel_Properties!$B$3:$IV$14,MATCH("GCV_Petrol_Premium",Fuel_Properties!$B$3:$B$14,0),MATCH(YEAR(EN$9),Fuel_Properties!$B$3:$EI$3,0))/1000</f>
        <v>-0.45269452398340049</v>
      </c>
      <c r="EO66" s="53">
        <f>SUMPRODUCT(--(EO$9=Quarterly_kt!$B$9:FC$9),Quarterly_kt!$B66:FC66)*INDEX(Fuel_Properties!$B$3:$IV$14,MATCH("GCV_Petrol_Premium",Fuel_Properties!$B$3:$B$14,0),MATCH(YEAR(EO$9),Fuel_Properties!$B$3:$EI$3,0))/1000</f>
        <v>0.73756389715779014</v>
      </c>
      <c r="EP66" s="53">
        <f>SUMPRODUCT(--(EP$9=Quarterly_kt!$B$9:FC$9),Quarterly_kt!$B66:FC66)*INDEX(Fuel_Properties!$B$3:$IV$14,MATCH("GCV_Petrol_Premium",Fuel_Properties!$B$3:$B$14,0),MATCH(YEAR(EP$9),Fuel_Properties!$B$3:$EI$3,0))/1000</f>
        <v>0.13332807302844035</v>
      </c>
      <c r="EQ66" s="53">
        <f>SUMPRODUCT(--(EQ$9=Quarterly_kt!$B$9:FC$9),Quarterly_kt!$B66:FC66)*INDEX(Fuel_Properties!$B$3:$IV$14,MATCH("GCV_Petrol_Premium",Fuel_Properties!$B$3:$B$14,0),MATCH(YEAR(EQ$9),Fuel_Properties!$B$3:$EI$3,0))/1000</f>
        <v>4.7949264727734073E-2</v>
      </c>
      <c r="ER66" s="53">
        <f>SUMPRODUCT(--(ER$9=Quarterly_kt!$B$9:FC$9),Quarterly_kt!$B66:FC66)*INDEX(Fuel_Properties!$B$3:$IV$14,MATCH("GCV_Petrol_Premium",Fuel_Properties!$B$3:$B$14,0),MATCH(YEAR(ER$9),Fuel_Properties!$B$3:$EI$3,0))/1000</f>
        <v>-0.20143519687943626</v>
      </c>
      <c r="ES66" s="53">
        <f>SUMPRODUCT(--(ES$9=Quarterly_kt!$B$9:FC$9),Quarterly_kt!$B66:FC66)*INDEX(Fuel_Properties!$B$3:$IV$14,MATCH("GCV_Petrol_Premium",Fuel_Properties!$B$3:$B$14,0),MATCH(YEAR(ES$9),Fuel_Properties!$B$3:$EI$3,0))/1000</f>
        <v>0.77549676118159494</v>
      </c>
      <c r="ET66" s="53">
        <f>SUMPRODUCT(--(ET$9=Quarterly_kt!$B$9:FC$9),Quarterly_kt!$B66:FC66)*INDEX(Fuel_Properties!$B$3:$IV$14,MATCH("GCV_Petrol_Premium",Fuel_Properties!$B$3:$B$14,0),MATCH(YEAR(ET$9),Fuel_Properties!$B$3:$EI$3,0))/1000</f>
        <v>-4.5783152116769026E-2</v>
      </c>
      <c r="EU66" s="53">
        <f>SUMPRODUCT(--(EU$9=Quarterly_kt!$B$9:FC$9),Quarterly_kt!$B66:FC66)*INDEX(Fuel_Properties!$B$3:$IV$14,MATCH("GCV_Petrol_Premium",Fuel_Properties!$B$3:$B$14,0),MATCH(YEAR(EU$9),Fuel_Properties!$B$3:$EI$3,0))/1000</f>
        <v>-0.11042126635996734</v>
      </c>
      <c r="EV66" s="53">
        <f>SUMPRODUCT(--(EV$9=Quarterly_kt!$B$9:FC$9),Quarterly_kt!$B66:FC66)*INDEX(Fuel_Properties!$B$3:$IV$14,MATCH("GCV_Petrol_Premium",Fuel_Properties!$B$3:$B$14,0),MATCH(YEAR(EV$9),Fuel_Properties!$B$3:$EI$3,0))/1000</f>
        <v>-4.5976517969489449E-2</v>
      </c>
      <c r="EW66" s="53">
        <f>SUMPRODUCT(--(EW$9=Quarterly_kt!$B$9:FC$9),Quarterly_kt!$B66:FC66)*INDEX(Fuel_Properties!$B$3:$IV$14,MATCH("GCV_Petrol_Premium",Fuel_Properties!$B$3:$B$14,0),MATCH(YEAR(EW$9),Fuel_Properties!$B$3:$EI$3,0))/1000</f>
        <v>-3.0995405372689536E-2</v>
      </c>
      <c r="EX66" s="53">
        <f>SUMPRODUCT(--(EX$9=Quarterly_kt!$B$9:FC$9),Quarterly_kt!$B66:FC66)*INDEX(Fuel_Properties!$B$3:$IV$14,MATCH("GCV_Petrol_Premium",Fuel_Properties!$B$3:$B$14,0),MATCH(YEAR(EX$9),Fuel_Properties!$B$3:$EI$3,0))/1000</f>
        <v>1.299545525759547</v>
      </c>
      <c r="EY66" s="53">
        <f>SUMPRODUCT(--(EY$9=Quarterly_kt!$B$9:FC$9),Quarterly_kt!$B66:FC66)*INDEX(Fuel_Properties!$B$3:$IV$14,MATCH("GCV_Petrol_Premium",Fuel_Properties!$B$3:$B$14,0),MATCH(YEAR(EY$9),Fuel_Properties!$B$3:$EI$3,0))/1000</f>
        <v>1.1455524579997305</v>
      </c>
      <c r="EZ66" s="53">
        <f>SUMPRODUCT(--(EZ$9=Quarterly_kt!$B$9:FC$9),Quarterly_kt!$B66:FC66)*INDEX(Fuel_Properties!$B$3:$IV$14,MATCH("GCV_Petrol_Premium",Fuel_Properties!$B$3:$B$14,0),MATCH(YEAR(EZ$9),Fuel_Properties!$B$3:$EI$3,0))/1000</f>
        <v>0.28806756909798448</v>
      </c>
      <c r="FA66" s="53">
        <f>SUMPRODUCT(--(FA$9=Quarterly_kt!$B$9:FC$9),Quarterly_kt!$B66:FC66)*INDEX(Fuel_Properties!$B$3:$IV$14,MATCH("GCV_Petrol_Premium",Fuel_Properties!$B$3:$B$14,0),MATCH(YEAR(FA$9),Fuel_Properties!$B$3:$EI$3,0))/1000</f>
        <v>1.8485275238807213</v>
      </c>
      <c r="FB66" s="53">
        <f>SUMPRODUCT(--(FB$9=Quarterly_kt!$B$9:FC$9),Quarterly_kt!$B66:FC66)*INDEX(Fuel_Properties!$B$3:$IV$14,MATCH("GCV_Petrol_Premium",Fuel_Properties!$B$3:$B$14,0),MATCH(YEAR(FB$9),Fuel_Properties!$B$3:$EI$3,0))/1000</f>
        <v>2.0501866557142243</v>
      </c>
      <c r="FC66" s="53">
        <f>SUMPRODUCT(--(FC$9=Quarterly_kt!$B$9:FC$9),Quarterly_kt!$B66:FC66)*INDEX(Fuel_Properties!$B$3:$IV$14,MATCH("GCV_Petrol_Premium",Fuel_Properties!$B$3:$B$14,0),MATCH(YEAR(FC$9),Fuel_Properties!$B$3:$EI$3,0))/1000</f>
        <v>1.745717445258429</v>
      </c>
      <c r="FD66" s="53">
        <f>SUMPRODUCT(--(FD$9=Quarterly_kt!$B$9:FD$9),Quarterly_kt!$B66:FD66)*INDEX(Fuel_Properties!$B$3:$IV$14,MATCH("GCV_Petrol_Premium",Fuel_Properties!$B$3:$B$14,0),MATCH(YEAR(FD$9),Fuel_Properties!$B$3:$EI$3,0))/1000</f>
        <v>1.433965406466114</v>
      </c>
      <c r="FE66" s="53">
        <f>SUMPRODUCT(--(FE$9=Quarterly_kt!$B$9:FE$9),Quarterly_kt!$B66:FE66)*INDEX(Fuel_Properties!$B$3:$IV$14,MATCH("GCV_Petrol_Premium",Fuel_Properties!$B$3:$B$14,0),MATCH(YEAR(FE$9),Fuel_Properties!$B$3:$EI$3,0))/1000</f>
        <v>1.4155468986731088</v>
      </c>
      <c r="FF66" s="53">
        <f>SUMPRODUCT(--(FF$9=Quarterly_kt!$B$9:FF$9),Quarterly_kt!$B66:FF66)*INDEX(Fuel_Properties!$B$3:$IV$14,MATCH("GCV_Petrol_Premium",Fuel_Properties!$B$3:$B$14,0),MATCH(YEAR(FF$9),Fuel_Properties!$B$3:$EI$3,0))/1000</f>
        <v>2.8230298792383133</v>
      </c>
      <c r="FG66" s="53">
        <f>SUMPRODUCT(--(FG$9=Quarterly_kt!$B$9:FG$9),Quarterly_kt!$B66:FG66)*INDEX(Fuel_Properties!$B$3:$IV$14,MATCH("GCV_Petrol_Premium",Fuel_Properties!$B$3:$B$14,0),MATCH(YEAR(FG$9),Fuel_Properties!$B$3:$EI$3,0))/1000</f>
        <v>0.1525023043287492</v>
      </c>
      <c r="FH66" s="53">
        <f>SUMPRODUCT(--(FH$9=Quarterly_kt!$B$9:FH$9),Quarterly_kt!$B66:FH66)*INDEX(Fuel_Properties!$B$3:$IV$14,MATCH("GCV_Petrol_Premium",Fuel_Properties!$B$3:$B$14,0),MATCH(YEAR(FH$9),Fuel_Properties!$B$3:$EI$3,0))/1000</f>
        <v>1.0798177324361369</v>
      </c>
      <c r="FI66" s="53">
        <f>SUMPRODUCT(--(FI$9=Quarterly_kt!$B$9:FI$9),Quarterly_kt!$B66:FI66)*INDEX(Fuel_Properties!$B$3:$IV$14,MATCH("GCV_Petrol_Premium",Fuel_Properties!$B$3:$B$14,0),MATCH(YEAR(FI$9),Fuel_Properties!$B$3:$EI$3,0))/1000</f>
        <v>1.8827085587974699</v>
      </c>
      <c r="FJ66" s="53">
        <f>SUMPRODUCT(--(FJ$9=Quarterly_kt!$B$9:FJ$9),Quarterly_kt!$B66:FJ66)*INDEX(Fuel_Properties!$B$3:$IV$14,MATCH("GCV_Petrol_Premium",Fuel_Properties!$B$3:$B$14,0),MATCH(YEAR(FJ$9),Fuel_Properties!$B$3:$EI$3,0))/1000</f>
        <v>1.4658000488043679</v>
      </c>
      <c r="FK66" s="53">
        <f>SUMPRODUCT(--(FK$9=Quarterly_kt!$B$9:FK$9),Quarterly_kt!$B66:FK66)*INDEX(Fuel_Properties!$B$3:$IV$14,MATCH("GCV_Petrol_Premium",Fuel_Properties!$B$3:$B$14,0),MATCH(YEAR(FK$9),Fuel_Properties!$B$3:$EI$3,0))/1000</f>
        <v>1.8652306795140905</v>
      </c>
      <c r="FL66" s="53">
        <f>SUMPRODUCT(--(FL$9=Quarterly_kt!$B$9:FL$9),Quarterly_kt!$B66:FL66)*INDEX(Fuel_Properties!$B$3:$IV$14,MATCH("GCV_Petrol_Premium",Fuel_Properties!$B$3:$B$14,0),MATCH(YEAR(FL$9),Fuel_Properties!$B$3:$EI$3,0))/1000</f>
        <v>0.80111554363861803</v>
      </c>
      <c r="FM66" s="53">
        <f>SUMPRODUCT(--(FM$9=Quarterly_kt!$B$9:FN$9),Quarterly_kt!$B66:FN66)*INDEX(Fuel_Properties!$B$3:$IV$14,MATCH("GCV_Petrol_Premium",Fuel_Properties!$B$3:$B$14,0),MATCH(YEAR(FM$9),Fuel_Properties!$B$3:$EI$3,0))/1000</f>
        <v>1.2926899600570387</v>
      </c>
      <c r="FN66" s="53">
        <f>SUMPRODUCT(--(FN$9=Quarterly_kt!$B$9:FN$9),Quarterly_kt!$B66:FN66)*INDEX(Fuel_Properties!$B$3:$IV$14,MATCH("GCV_Petrol_Premium",Fuel_Properties!$B$3:$B$14,0),MATCH(YEAR(FN$9),Fuel_Properties!$B$3:$EI$3,0))/1000</f>
        <v>-8.1163041357872653E-2</v>
      </c>
      <c r="FO66" s="53">
        <f>SUMPRODUCT(--(FO$9=Quarterly_kt!$B$9:FO$9),Quarterly_kt!$B66:FO66)*INDEX(Fuel_Properties!$B$3:$IV$14,MATCH("GCV_Petrol_Premium",Fuel_Properties!$B$3:$B$14,0),MATCH(YEAR(FO$9),Fuel_Properties!$B$3:$EI$3,0))/1000</f>
        <v>0.29748834985564726</v>
      </c>
      <c r="FP66" s="53">
        <f>SUMPRODUCT(--(FP$9=Quarterly_kt!$B$9:FP$9),Quarterly_kt!$B66:FP66)*INDEX(Fuel_Properties!$B$3:$IV$14,MATCH("GCV_Petrol_Premium",Fuel_Properties!$B$3:$B$14,0),MATCH(YEAR(FP$9),Fuel_Properties!$B$3:$EI$3,0))/1000</f>
        <v>-0.13162063880770922</v>
      </c>
      <c r="FQ66" s="53">
        <f>SUMPRODUCT(--(FQ$9=Quarterly_kt!$B$9:FQ$9),Quarterly_kt!$B66:FQ66)*INDEX(Fuel_Properties!$B$3:$IV$14,MATCH("GCV_Petrol_Premium",Fuel_Properties!$B$3:$B$14,0),MATCH(YEAR(FQ$9),Fuel_Properties!$B$3:$EI$3,0))/1000</f>
        <v>3.008959220896789E-2</v>
      </c>
      <c r="FR66" s="53">
        <f>SUMPRODUCT(--(FR$9=Quarterly_kt!$B$9:FR$9),Quarterly_kt!$B66:FR66)*INDEX(Fuel_Properties!$B$3:$IV$14,MATCH("GCV_Petrol_Premium",Fuel_Properties!$B$3:$B$14,0),MATCH(YEAR(FR$9),Fuel_Properties!$B$3:$EI$3,0))/1000</f>
        <v>1.5610529071760721</v>
      </c>
      <c r="FS66" s="53">
        <f>SUMPRODUCT(--(FS$9=Quarterly_kt!$B$9:FS$9),Quarterly_kt!$B66:FS66)*INDEX(Fuel_Properties!$B$3:$IV$14,MATCH("GCV_Petrol_Premium",Fuel_Properties!$B$3:$B$14,0),MATCH(YEAR(FS$9),Fuel_Properties!$B$3:$EI$3,0))/1000</f>
        <v>-0.47827004792896904</v>
      </c>
      <c r="FT66" s="53">
        <f>SUMPRODUCT(--(FT$9=Quarterly_kt!$B$9:FT$9),Quarterly_kt!$B66:FT66)*INDEX(Fuel_Properties!$B$3:$IV$14,MATCH("GCV_Petrol_Premium",Fuel_Properties!$B$3:$B$14,0),MATCH(YEAR(FT$9),Fuel_Properties!$B$3:$EI$3,0))/1000</f>
        <v>0.40052768410238626</v>
      </c>
      <c r="FU66" s="53">
        <f>SUMPRODUCT(--(FU$9=Quarterly_kt!$B$9:FU$9),Quarterly_kt!$B66:FU66)*INDEX(Fuel_Properties!$B$3:$IV$14,MATCH("GCV_Petrol_Premium",Fuel_Properties!$B$3:$B$14,0),MATCH(YEAR(FU$9),Fuel_Properties!$B$3:$EI$3,0))/1000</f>
        <v>3.5866580420304578E-2</v>
      </c>
      <c r="FV66" s="53">
        <f>SUMPRODUCT(--(FV$9=Quarterly_kt!$B$9:FV$9),Quarterly_kt!$B66:FV66)*INDEX(Fuel_Properties!$B$3:$IV$14,MATCH("GCV_Petrol_Premium",Fuel_Properties!$B$3:$B$14,0),MATCH(YEAR(FV$9),Fuel_Properties!$B$3:$EI$3,0))/1000</f>
        <v>-0.15860345448126217</v>
      </c>
      <c r="FW66" s="18"/>
      <c r="FX66" s="117"/>
      <c r="FY66" s="18"/>
    </row>
    <row r="67" spans="1:181" ht="17.25" x14ac:dyDescent="0.25">
      <c r="A67" s="50" t="s">
        <v>107</v>
      </c>
      <c r="B67" s="53">
        <f>SUMPRODUCT(--(B$9=Quarterly_kt!$B$9:FC$9),Quarterly_kt!$B67:FC67)*INDEX(Fuel_Properties!$B$3:$IV$14,MATCH("GCV_Petrol_Regular",Fuel_Properties!$B$3:$B$14,0),MATCH(YEAR(B$9),Fuel_Properties!$B$3:$EI$3,0))/1000</f>
        <v>0</v>
      </c>
      <c r="C67" s="53">
        <f>SUMPRODUCT(--(C$9=Quarterly_kt!$B$9:FC$9),Quarterly_kt!$B67:FC67)*INDEX(Fuel_Properties!$B$3:$IV$14,MATCH("GCV_Petrol_Regular",Fuel_Properties!$B$3:$B$14,0),MATCH(YEAR(C$9),Fuel_Properties!$B$3:$EI$3,0))/1000</f>
        <v>0</v>
      </c>
      <c r="D67" s="53">
        <f>SUMPRODUCT(--(D$9=Quarterly_kt!$B$9:FC$9),Quarterly_kt!$B67:FC67)*INDEX(Fuel_Properties!$B$3:$IV$14,MATCH("GCV_Petrol_Regular",Fuel_Properties!$B$3:$B$14,0),MATCH(YEAR(D$9),Fuel_Properties!$B$3:$EI$3,0))/1000</f>
        <v>0</v>
      </c>
      <c r="E67" s="53">
        <f>SUMPRODUCT(--(E$9=Quarterly_kt!$B$9:FC$9),Quarterly_kt!$B67:FC67)*INDEX(Fuel_Properties!$B$3:$IV$14,MATCH("GCV_Petrol_Regular",Fuel_Properties!$B$3:$B$14,0),MATCH(YEAR(E$9),Fuel_Properties!$B$3:$EI$3,0))/1000</f>
        <v>0</v>
      </c>
      <c r="F67" s="53">
        <f>SUMPRODUCT(--(F$9=Quarterly_kt!$B$9:FC$9),Quarterly_kt!$B67:FC67)*INDEX(Fuel_Properties!$B$3:$IV$14,MATCH("GCV_Petrol_Regular",Fuel_Properties!$B$3:$B$14,0),MATCH(YEAR(F$9),Fuel_Properties!$B$3:$EI$3,0))/1000</f>
        <v>0</v>
      </c>
      <c r="G67" s="53">
        <f>SUMPRODUCT(--(G$9=Quarterly_kt!$B$9:FC$9),Quarterly_kt!$B67:FC67)*INDEX(Fuel_Properties!$B$3:$IV$14,MATCH("GCV_Petrol_Regular",Fuel_Properties!$B$3:$B$14,0),MATCH(YEAR(G$9),Fuel_Properties!$B$3:$EI$3,0))/1000</f>
        <v>0</v>
      </c>
      <c r="H67" s="53">
        <f>SUMPRODUCT(--(H$9=Quarterly_kt!$B$9:FC$9),Quarterly_kt!$B67:FC67)*INDEX(Fuel_Properties!$B$3:$IV$14,MATCH("GCV_Petrol_Regular",Fuel_Properties!$B$3:$B$14,0),MATCH(YEAR(H$9),Fuel_Properties!$B$3:$EI$3,0))/1000</f>
        <v>0</v>
      </c>
      <c r="I67" s="53">
        <f>SUMPRODUCT(--(I$9=Quarterly_kt!$B$9:FC$9),Quarterly_kt!$B67:FC67)*INDEX(Fuel_Properties!$B$3:$IV$14,MATCH("GCV_Petrol_Regular",Fuel_Properties!$B$3:$B$14,0),MATCH(YEAR(I$9),Fuel_Properties!$B$3:$EI$3,0))/1000</f>
        <v>0</v>
      </c>
      <c r="J67" s="53">
        <f>SUMPRODUCT(--(J$9=Quarterly_kt!$B$9:FC$9),Quarterly_kt!$B67:FC67)*INDEX(Fuel_Properties!$B$3:$IV$14,MATCH("GCV_Petrol_Regular",Fuel_Properties!$B$3:$B$14,0),MATCH(YEAR(J$9),Fuel_Properties!$B$3:$EI$3,0))/1000</f>
        <v>0</v>
      </c>
      <c r="K67" s="53">
        <f>SUMPRODUCT(--(K$9=Quarterly_kt!$B$9:FC$9),Quarterly_kt!$B67:FC67)*INDEX(Fuel_Properties!$B$3:$IV$14,MATCH("GCV_Petrol_Regular",Fuel_Properties!$B$3:$B$14,0),MATCH(YEAR(K$9),Fuel_Properties!$B$3:$EI$3,0))/1000</f>
        <v>0</v>
      </c>
      <c r="L67" s="53">
        <f>SUMPRODUCT(--(L$9=Quarterly_kt!$B$9:FC$9),Quarterly_kt!$B67:FC67)*INDEX(Fuel_Properties!$B$3:$IV$14,MATCH("GCV_Petrol_Regular",Fuel_Properties!$B$3:$B$14,0),MATCH(YEAR(L$9),Fuel_Properties!$B$3:$EI$3,0))/1000</f>
        <v>0</v>
      </c>
      <c r="M67" s="53">
        <f>SUMPRODUCT(--(M$9=Quarterly_kt!$B$9:FC$9),Quarterly_kt!$B67:FC67)*INDEX(Fuel_Properties!$B$3:$IV$14,MATCH("GCV_Petrol_Regular",Fuel_Properties!$B$3:$B$14,0),MATCH(YEAR(M$9),Fuel_Properties!$B$3:$EI$3,0))/1000</f>
        <v>0</v>
      </c>
      <c r="N67" s="53">
        <f>SUMPRODUCT(--(N$9=Quarterly_kt!$B$9:FC$9),Quarterly_kt!$B67:FC67)*INDEX(Fuel_Properties!$B$3:$IV$14,MATCH("GCV_Petrol_Regular",Fuel_Properties!$B$3:$B$14,0),MATCH(YEAR(N$9),Fuel_Properties!$B$3:$EI$3,0))/1000</f>
        <v>0</v>
      </c>
      <c r="O67" s="53">
        <f>SUMPRODUCT(--(O$9=Quarterly_kt!$B$9:FC$9),Quarterly_kt!$B67:FC67)*INDEX(Fuel_Properties!$B$3:$IV$14,MATCH("GCV_Petrol_Regular",Fuel_Properties!$B$3:$B$14,0),MATCH(YEAR(O$9),Fuel_Properties!$B$3:$EI$3,0))/1000</f>
        <v>0</v>
      </c>
      <c r="P67" s="53">
        <f>SUMPRODUCT(--(P$9=Quarterly_kt!$B$9:FC$9),Quarterly_kt!$B67:FC67)*INDEX(Fuel_Properties!$B$3:$IV$14,MATCH("GCV_Petrol_Regular",Fuel_Properties!$B$3:$B$14,0),MATCH(YEAR(P$9),Fuel_Properties!$B$3:$EI$3,0))/1000</f>
        <v>0</v>
      </c>
      <c r="Q67" s="53">
        <f>SUMPRODUCT(--(Q$9=Quarterly_kt!$B$9:FC$9),Quarterly_kt!$B67:FC67)*INDEX(Fuel_Properties!$B$3:$IV$14,MATCH("GCV_Petrol_Regular",Fuel_Properties!$B$3:$B$14,0),MATCH(YEAR(Q$9),Fuel_Properties!$B$3:$EI$3,0))/1000</f>
        <v>0</v>
      </c>
      <c r="R67" s="53">
        <f>SUMPRODUCT(--(R$9=Quarterly_kt!$B$9:FC$9),Quarterly_kt!$B67:FC67)*INDEX(Fuel_Properties!$B$3:$IV$14,MATCH("GCV_Petrol_Regular",Fuel_Properties!$B$3:$B$14,0),MATCH(YEAR(R$9),Fuel_Properties!$B$3:$EI$3,0))/1000</f>
        <v>0</v>
      </c>
      <c r="S67" s="53">
        <f>SUMPRODUCT(--(S$9=Quarterly_kt!$B$9:FC$9),Quarterly_kt!$B67:FC67)*INDEX(Fuel_Properties!$B$3:$IV$14,MATCH("GCV_Petrol_Regular",Fuel_Properties!$B$3:$B$14,0),MATCH(YEAR(S$9),Fuel_Properties!$B$3:$EI$3,0))/1000</f>
        <v>0</v>
      </c>
      <c r="T67" s="53">
        <f>SUMPRODUCT(--(T$9=Quarterly_kt!$B$9:FC$9),Quarterly_kt!$B67:FC67)*INDEX(Fuel_Properties!$B$3:$IV$14,MATCH("GCV_Petrol_Regular",Fuel_Properties!$B$3:$B$14,0),MATCH(YEAR(T$9),Fuel_Properties!$B$3:$EI$3,0))/1000</f>
        <v>0</v>
      </c>
      <c r="U67" s="53">
        <f>SUMPRODUCT(--(U$9=Quarterly_kt!$B$9:FC$9),Quarterly_kt!$B67:FC67)*INDEX(Fuel_Properties!$B$3:$IV$14,MATCH("GCV_Petrol_Regular",Fuel_Properties!$B$3:$B$14,0),MATCH(YEAR(U$9),Fuel_Properties!$B$3:$EI$3,0))/1000</f>
        <v>0</v>
      </c>
      <c r="V67" s="53">
        <f>SUMPRODUCT(--(V$9=Quarterly_kt!$B$9:FC$9),Quarterly_kt!$B67:FC67)*INDEX(Fuel_Properties!$B$3:$IV$14,MATCH("GCV_Petrol_Regular",Fuel_Properties!$B$3:$B$14,0),MATCH(YEAR(V$9),Fuel_Properties!$B$3:$EI$3,0))/1000</f>
        <v>0</v>
      </c>
      <c r="W67" s="53">
        <f>SUMPRODUCT(--(W$9=Quarterly_kt!$B$9:FC$9),Quarterly_kt!$B67:FC67)*INDEX(Fuel_Properties!$B$3:$IV$14,MATCH("GCV_Petrol_Regular",Fuel_Properties!$B$3:$B$14,0),MATCH(YEAR(W$9),Fuel_Properties!$B$3:$EI$3,0))/1000</f>
        <v>0</v>
      </c>
      <c r="X67" s="53">
        <f>SUMPRODUCT(--(X$9=Quarterly_kt!$B$9:FC$9),Quarterly_kt!$B67:FC67)*INDEX(Fuel_Properties!$B$3:$IV$14,MATCH("GCV_Petrol_Regular",Fuel_Properties!$B$3:$B$14,0),MATCH(YEAR(X$9),Fuel_Properties!$B$3:$EI$3,0))/1000</f>
        <v>0</v>
      </c>
      <c r="Y67" s="53">
        <f>SUMPRODUCT(--(Y$9=Quarterly_kt!$B$9:FC$9),Quarterly_kt!$B67:FC67)*INDEX(Fuel_Properties!$B$3:$IV$14,MATCH("GCV_Petrol_Regular",Fuel_Properties!$B$3:$B$14,0),MATCH(YEAR(Y$9),Fuel_Properties!$B$3:$EI$3,0))/1000</f>
        <v>0</v>
      </c>
      <c r="Z67" s="53">
        <f>SUMPRODUCT(--(Z$9=Quarterly_kt!$B$9:FC$9),Quarterly_kt!$B67:FC67)*INDEX(Fuel_Properties!$B$3:$IV$14,MATCH("GCV_Petrol_Regular",Fuel_Properties!$B$3:$B$14,0),MATCH(YEAR(Z$9),Fuel_Properties!$B$3:$EI$3,0))/1000</f>
        <v>0</v>
      </c>
      <c r="AA67" s="53">
        <f>SUMPRODUCT(--(AA$9=Quarterly_kt!$B$9:FC$9),Quarterly_kt!$B67:FC67)*INDEX(Fuel_Properties!$B$3:$IV$14,MATCH("GCV_Petrol_Regular",Fuel_Properties!$B$3:$B$14,0),MATCH(YEAR(AA$9),Fuel_Properties!$B$3:$EI$3,0))/1000</f>
        <v>0</v>
      </c>
      <c r="AB67" s="53">
        <f>SUMPRODUCT(--(AB$9=Quarterly_kt!$B$9:FC$9),Quarterly_kt!$B67:FC67)*INDEX(Fuel_Properties!$B$3:$IV$14,MATCH("GCV_Petrol_Regular",Fuel_Properties!$B$3:$B$14,0),MATCH(YEAR(AB$9),Fuel_Properties!$B$3:$EI$3,0))/1000</f>
        <v>0</v>
      </c>
      <c r="AC67" s="53">
        <f>SUMPRODUCT(--(AC$9=Quarterly_kt!$B$9:FC$9),Quarterly_kt!$B67:FC67)*INDEX(Fuel_Properties!$B$3:$IV$14,MATCH("GCV_Petrol_Regular",Fuel_Properties!$B$3:$B$14,0),MATCH(YEAR(AC$9),Fuel_Properties!$B$3:$EI$3,0))/1000</f>
        <v>0</v>
      </c>
      <c r="AD67" s="53">
        <f>SUMPRODUCT(--(AD$9=Quarterly_kt!$B$9:FC$9),Quarterly_kt!$B67:FC67)*INDEX(Fuel_Properties!$B$3:$IV$14,MATCH("GCV_Petrol_Regular",Fuel_Properties!$B$3:$B$14,0),MATCH(YEAR(AD$9),Fuel_Properties!$B$3:$EI$3,0))/1000</f>
        <v>0</v>
      </c>
      <c r="AE67" s="53">
        <f>SUMPRODUCT(--(AE$9=Quarterly_kt!$B$9:FC$9),Quarterly_kt!$B67:FC67)*INDEX(Fuel_Properties!$B$3:$IV$14,MATCH("GCV_Petrol_Regular",Fuel_Properties!$B$3:$B$14,0),MATCH(YEAR(AE$9),Fuel_Properties!$B$3:$EI$3,0))/1000</f>
        <v>0</v>
      </c>
      <c r="AF67" s="53">
        <f>SUMPRODUCT(--(AF$9=Quarterly_kt!$B$9:FC$9),Quarterly_kt!$B67:FC67)*INDEX(Fuel_Properties!$B$3:$IV$14,MATCH("GCV_Petrol_Regular",Fuel_Properties!$B$3:$B$14,0),MATCH(YEAR(AF$9),Fuel_Properties!$B$3:$EI$3,0))/1000</f>
        <v>0</v>
      </c>
      <c r="AG67" s="53">
        <f>SUMPRODUCT(--(AG$9=Quarterly_kt!$B$9:FC$9),Quarterly_kt!$B67:FC67)*INDEX(Fuel_Properties!$B$3:$IV$14,MATCH("GCV_Petrol_Regular",Fuel_Properties!$B$3:$B$14,0),MATCH(YEAR(AG$9),Fuel_Properties!$B$3:$EI$3,0))/1000</f>
        <v>0</v>
      </c>
      <c r="AH67" s="53">
        <f>SUMPRODUCT(--(AH$9=Quarterly_kt!$B$9:FC$9),Quarterly_kt!$B67:FC67)*INDEX(Fuel_Properties!$B$3:$IV$14,MATCH("GCV_Petrol_Regular",Fuel_Properties!$B$3:$B$14,0),MATCH(YEAR(AH$9),Fuel_Properties!$B$3:$EI$3,0))/1000</f>
        <v>0</v>
      </c>
      <c r="AI67" s="53">
        <f>SUMPRODUCT(--(AI$9=Quarterly_kt!$B$9:FC$9),Quarterly_kt!$B67:FC67)*INDEX(Fuel_Properties!$B$3:$IV$14,MATCH("GCV_Petrol_Regular",Fuel_Properties!$B$3:$B$14,0),MATCH(YEAR(AI$9),Fuel_Properties!$B$3:$EI$3,0))/1000</f>
        <v>0</v>
      </c>
      <c r="AJ67" s="53">
        <f>SUMPRODUCT(--(AJ$9=Quarterly_kt!$B$9:FC$9),Quarterly_kt!$B67:FC67)*INDEX(Fuel_Properties!$B$3:$IV$14,MATCH("GCV_Petrol_Regular",Fuel_Properties!$B$3:$B$14,0),MATCH(YEAR(AJ$9),Fuel_Properties!$B$3:$EI$3,0))/1000</f>
        <v>0</v>
      </c>
      <c r="AK67" s="53">
        <f>SUMPRODUCT(--(AK$9=Quarterly_kt!$B$9:FC$9),Quarterly_kt!$B67:FC67)*INDEX(Fuel_Properties!$B$3:$IV$14,MATCH("GCV_Petrol_Regular",Fuel_Properties!$B$3:$B$14,0),MATCH(YEAR(AK$9),Fuel_Properties!$B$3:$EI$3,0))/1000</f>
        <v>0</v>
      </c>
      <c r="AL67" s="53">
        <f>SUMPRODUCT(--(AL$9=Quarterly_kt!$B$9:FC$9),Quarterly_kt!$B67:FC67)*INDEX(Fuel_Properties!$B$3:$IV$14,MATCH("GCV_Petrol_Regular",Fuel_Properties!$B$3:$B$14,0),MATCH(YEAR(AL$9),Fuel_Properties!$B$3:$EI$3,0))/1000</f>
        <v>0</v>
      </c>
      <c r="AM67" s="53">
        <f>SUMPRODUCT(--(AM$9=Quarterly_kt!$B$9:FC$9),Quarterly_kt!$B67:FC67)*INDEX(Fuel_Properties!$B$3:$IV$14,MATCH("GCV_Petrol_Regular",Fuel_Properties!$B$3:$B$14,0),MATCH(YEAR(AM$9),Fuel_Properties!$B$3:$EI$3,0))/1000</f>
        <v>0</v>
      </c>
      <c r="AN67" s="53">
        <f>SUMPRODUCT(--(AN$9=Quarterly_kt!$B$9:FC$9),Quarterly_kt!$B67:FC67)*INDEX(Fuel_Properties!$B$3:$IV$14,MATCH("GCV_Petrol_Regular",Fuel_Properties!$B$3:$B$14,0),MATCH(YEAR(AN$9),Fuel_Properties!$B$3:$EI$3,0))/1000</f>
        <v>0</v>
      </c>
      <c r="AO67" s="53">
        <f>SUMPRODUCT(--(AO$9=Quarterly_kt!$B$9:FC$9),Quarterly_kt!$B67:FC67)*INDEX(Fuel_Properties!$B$3:$IV$14,MATCH("GCV_Petrol_Regular",Fuel_Properties!$B$3:$B$14,0),MATCH(YEAR(AO$9),Fuel_Properties!$B$3:$EI$3,0))/1000</f>
        <v>0</v>
      </c>
      <c r="AP67" s="53">
        <f>SUMPRODUCT(--(AP$9=Quarterly_kt!$B$9:FC$9),Quarterly_kt!$B67:FC67)*INDEX(Fuel_Properties!$B$3:$IV$14,MATCH("GCV_Petrol_Regular",Fuel_Properties!$B$3:$B$14,0),MATCH(YEAR(AP$9),Fuel_Properties!$B$3:$EI$3,0))/1000</f>
        <v>0</v>
      </c>
      <c r="AQ67" s="53">
        <f>SUMPRODUCT(--(AQ$9=Quarterly_kt!$B$9:FC$9),Quarterly_kt!$B67:FC67)*INDEX(Fuel_Properties!$B$3:$IV$14,MATCH("GCV_Petrol_Regular",Fuel_Properties!$B$3:$B$14,0),MATCH(YEAR(AQ$9),Fuel_Properties!$B$3:$EI$3,0))/1000</f>
        <v>0</v>
      </c>
      <c r="AR67" s="53">
        <f>SUMPRODUCT(--(AR$9=Quarterly_kt!$B$9:FC$9),Quarterly_kt!$B67:FC67)*INDEX(Fuel_Properties!$B$3:$IV$14,MATCH("GCV_Petrol_Regular",Fuel_Properties!$B$3:$B$14,0),MATCH(YEAR(AR$9),Fuel_Properties!$B$3:$EI$3,0))/1000</f>
        <v>0</v>
      </c>
      <c r="AS67" s="53">
        <f>SUMPRODUCT(--(AS$9=Quarterly_kt!$B$9:FC$9),Quarterly_kt!$B67:FC67)*INDEX(Fuel_Properties!$B$3:$IV$14,MATCH("GCV_Petrol_Regular",Fuel_Properties!$B$3:$B$14,0),MATCH(YEAR(AS$9),Fuel_Properties!$B$3:$EI$3,0))/1000</f>
        <v>0</v>
      </c>
      <c r="AT67" s="53">
        <f>SUMPRODUCT(--(AT$9=Quarterly_kt!$B$9:FC$9),Quarterly_kt!$B67:FC67)*INDEX(Fuel_Properties!$B$3:$IV$14,MATCH("GCV_Petrol_Regular",Fuel_Properties!$B$3:$B$14,0),MATCH(YEAR(AT$9),Fuel_Properties!$B$3:$EI$3,0))/1000</f>
        <v>0</v>
      </c>
      <c r="AU67" s="53">
        <f>SUMPRODUCT(--(AU$9=Quarterly_kt!$B$9:FC$9),Quarterly_kt!$B67:FC67)*INDEX(Fuel_Properties!$B$3:$IV$14,MATCH("GCV_Petrol_Regular",Fuel_Properties!$B$3:$B$14,0),MATCH(YEAR(AU$9),Fuel_Properties!$B$3:$EI$3,0))/1000</f>
        <v>0</v>
      </c>
      <c r="AV67" s="53">
        <f>SUMPRODUCT(--(AV$9=Quarterly_kt!$B$9:FC$9),Quarterly_kt!$B67:FC67)*INDEX(Fuel_Properties!$B$3:$IV$14,MATCH("GCV_Petrol_Regular",Fuel_Properties!$B$3:$B$14,0),MATCH(YEAR(AV$9),Fuel_Properties!$B$3:$EI$3,0))/1000</f>
        <v>0</v>
      </c>
      <c r="AW67" s="53">
        <f>SUMPRODUCT(--(AW$9=Quarterly_kt!$B$9:FC$9),Quarterly_kt!$B67:FC67)*INDEX(Fuel_Properties!$B$3:$IV$14,MATCH("GCV_Petrol_Regular",Fuel_Properties!$B$3:$B$14,0),MATCH(YEAR(AW$9),Fuel_Properties!$B$3:$EI$3,0))/1000</f>
        <v>0</v>
      </c>
      <c r="AX67" s="53">
        <f>SUMPRODUCT(--(AX$9=Quarterly_kt!$B$9:FC$9),Quarterly_kt!$B67:FC67)*INDEX(Fuel_Properties!$B$3:$IV$14,MATCH("GCV_Petrol_Regular",Fuel_Properties!$B$3:$B$14,0),MATCH(YEAR(AX$9),Fuel_Properties!$B$3:$EI$3,0))/1000</f>
        <v>0</v>
      </c>
      <c r="AY67" s="53">
        <f>SUMPRODUCT(--(AY$9=Quarterly_kt!$B$9:FC$9),Quarterly_kt!$B67:FC67)*INDEX(Fuel_Properties!$B$3:$IV$14,MATCH("GCV_Petrol_Regular",Fuel_Properties!$B$3:$B$14,0),MATCH(YEAR(AY$9),Fuel_Properties!$B$3:$EI$3,0))/1000</f>
        <v>0</v>
      </c>
      <c r="AZ67" s="53">
        <f>SUMPRODUCT(--(AZ$9=Quarterly_kt!$B$9:FC$9),Quarterly_kt!$B67:FC67)*INDEX(Fuel_Properties!$B$3:$IV$14,MATCH("GCV_Petrol_Regular",Fuel_Properties!$B$3:$B$14,0),MATCH(YEAR(AZ$9),Fuel_Properties!$B$3:$EI$3,0))/1000</f>
        <v>0</v>
      </c>
      <c r="BA67" s="53">
        <f>SUMPRODUCT(--(BA$9=Quarterly_kt!$B$9:FC$9),Quarterly_kt!$B67:FC67)*INDEX(Fuel_Properties!$B$3:$IV$14,MATCH("GCV_Petrol_Regular",Fuel_Properties!$B$3:$B$14,0),MATCH(YEAR(BA$9),Fuel_Properties!$B$3:$EI$3,0))/1000</f>
        <v>0</v>
      </c>
      <c r="BB67" s="53">
        <f>SUMPRODUCT(--(BB$9=Quarterly_kt!$B$9:FC$9),Quarterly_kt!$B67:FC67)*INDEX(Fuel_Properties!$B$3:$IV$14,MATCH("GCV_Petrol_Regular",Fuel_Properties!$B$3:$B$14,0),MATCH(YEAR(BB$9),Fuel_Properties!$B$3:$EI$3,0))/1000</f>
        <v>0</v>
      </c>
      <c r="BC67" s="53">
        <f>SUMPRODUCT(--(BC$9=Quarterly_kt!$B$9:FC$9),Quarterly_kt!$B67:FC67)*INDEX(Fuel_Properties!$B$3:$IV$14,MATCH("GCV_Petrol_Regular",Fuel_Properties!$B$3:$B$14,0),MATCH(YEAR(BC$9),Fuel_Properties!$B$3:$EI$3,0))/1000</f>
        <v>0</v>
      </c>
      <c r="BD67" s="53">
        <f>SUMPRODUCT(--(BD$9=Quarterly_kt!$B$9:FC$9),Quarterly_kt!$B67:FC67)*INDEX(Fuel_Properties!$B$3:$IV$14,MATCH("GCV_Petrol_Regular",Fuel_Properties!$B$3:$B$14,0),MATCH(YEAR(BD$9),Fuel_Properties!$B$3:$EI$3,0))/1000</f>
        <v>0</v>
      </c>
      <c r="BE67" s="53">
        <f>SUMPRODUCT(--(BE$9=Quarterly_kt!$B$9:FC$9),Quarterly_kt!$B67:FC67)*INDEX(Fuel_Properties!$B$3:$IV$14,MATCH("GCV_Petrol_Regular",Fuel_Properties!$B$3:$B$14,0),MATCH(YEAR(BE$9),Fuel_Properties!$B$3:$EI$3,0))/1000</f>
        <v>0</v>
      </c>
      <c r="BF67" s="53">
        <f>SUMPRODUCT(--(BF$9=Quarterly_kt!$B$9:FC$9),Quarterly_kt!$B67:FC67)*INDEX(Fuel_Properties!$B$3:$IV$14,MATCH("GCV_Petrol_Regular",Fuel_Properties!$B$3:$B$14,0),MATCH(YEAR(BF$9),Fuel_Properties!$B$3:$EI$3,0))/1000</f>
        <v>0</v>
      </c>
      <c r="BG67" s="53">
        <f>SUMPRODUCT(--(BG$9=Quarterly_kt!$B$9:FC$9),Quarterly_kt!$B67:FC67)*INDEX(Fuel_Properties!$B$3:$IV$14,MATCH("GCV_Petrol_Regular",Fuel_Properties!$B$3:$B$14,0),MATCH(YEAR(BG$9),Fuel_Properties!$B$3:$EI$3,0))/1000</f>
        <v>0</v>
      </c>
      <c r="BH67" s="53">
        <f>SUMPRODUCT(--(BH$9=Quarterly_kt!$B$9:FC$9),Quarterly_kt!$B67:FC67)*INDEX(Fuel_Properties!$B$3:$IV$14,MATCH("GCV_Petrol_Regular",Fuel_Properties!$B$3:$B$14,0),MATCH(YEAR(BH$9),Fuel_Properties!$B$3:$EI$3,0))/1000</f>
        <v>0</v>
      </c>
      <c r="BI67" s="53">
        <f>SUMPRODUCT(--(BI$9=Quarterly_kt!$B$9:FC$9),Quarterly_kt!$B67:FC67)*INDEX(Fuel_Properties!$B$3:$IV$14,MATCH("GCV_Petrol_Regular",Fuel_Properties!$B$3:$B$14,0),MATCH(YEAR(BI$9),Fuel_Properties!$B$3:$EI$3,0))/1000</f>
        <v>0</v>
      </c>
      <c r="BJ67" s="53">
        <f>SUMPRODUCT(--(BJ$9=Quarterly_kt!$B$9:FC$9),Quarterly_kt!$B67:FC67)*INDEX(Fuel_Properties!$B$3:$IV$14,MATCH("GCV_Petrol_Regular",Fuel_Properties!$B$3:$B$14,0),MATCH(YEAR(BJ$9),Fuel_Properties!$B$3:$EI$3,0))/1000</f>
        <v>0</v>
      </c>
      <c r="BK67" s="53">
        <f>SUMPRODUCT(--(BK$9=Quarterly_kt!$B$9:FC$9),Quarterly_kt!$B67:FC67)*INDEX(Fuel_Properties!$B$3:$IV$14,MATCH("GCV_Petrol_Regular",Fuel_Properties!$B$3:$B$14,0),MATCH(YEAR(BK$9),Fuel_Properties!$B$3:$EI$3,0))/1000</f>
        <v>0</v>
      </c>
      <c r="BL67" s="53">
        <f>SUMPRODUCT(--(BL$9=Quarterly_kt!$B$9:FC$9),Quarterly_kt!$B67:FC67)*INDEX(Fuel_Properties!$B$3:$IV$14,MATCH("GCV_Petrol_Regular",Fuel_Properties!$B$3:$B$14,0),MATCH(YEAR(BL$9),Fuel_Properties!$B$3:$EI$3,0))/1000</f>
        <v>0</v>
      </c>
      <c r="BM67" s="53">
        <f>SUMPRODUCT(--(BM$9=Quarterly_kt!$B$9:FC$9),Quarterly_kt!$B67:FC67)*INDEX(Fuel_Properties!$B$3:$IV$14,MATCH("GCV_Petrol_Regular",Fuel_Properties!$B$3:$B$14,0),MATCH(YEAR(BM$9),Fuel_Properties!$B$3:$EI$3,0))/1000</f>
        <v>0</v>
      </c>
      <c r="BN67" s="53">
        <f>SUMPRODUCT(--(BN$9=Quarterly_kt!$B$9:FC$9),Quarterly_kt!$B67:FC67)*INDEX(Fuel_Properties!$B$3:$IV$14,MATCH("GCV_Petrol_Regular",Fuel_Properties!$B$3:$B$14,0),MATCH(YEAR(BN$9),Fuel_Properties!$B$3:$EI$3,0))/1000</f>
        <v>0</v>
      </c>
      <c r="BO67" s="53">
        <f>SUMPRODUCT(--(BO$9=Quarterly_kt!$B$9:FC$9),Quarterly_kt!$B67:FC67)*INDEX(Fuel_Properties!$B$3:$IV$14,MATCH("GCV_Petrol_Regular",Fuel_Properties!$B$3:$B$14,0),MATCH(YEAR(BO$9),Fuel_Properties!$B$3:$EI$3,0))/1000</f>
        <v>0</v>
      </c>
      <c r="BP67" s="53">
        <f>SUMPRODUCT(--(BP$9=Quarterly_kt!$B$9:FC$9),Quarterly_kt!$B67:FC67)*INDEX(Fuel_Properties!$B$3:$IV$14,MATCH("GCV_Petrol_Regular",Fuel_Properties!$B$3:$B$14,0),MATCH(YEAR(BP$9),Fuel_Properties!$B$3:$EI$3,0))/1000</f>
        <v>0</v>
      </c>
      <c r="BQ67" s="53">
        <f>SUMPRODUCT(--(BQ$9=Quarterly_kt!$B$9:FC$9),Quarterly_kt!$B67:FC67)*INDEX(Fuel_Properties!$B$3:$IV$14,MATCH("GCV_Petrol_Regular",Fuel_Properties!$B$3:$B$14,0),MATCH(YEAR(BQ$9),Fuel_Properties!$B$3:$EI$3,0))/1000</f>
        <v>0</v>
      </c>
      <c r="BR67" s="53">
        <f>SUMPRODUCT(--(BR$9=Quarterly_kt!$B$9:FC$9),Quarterly_kt!$B67:FC67)*INDEX(Fuel_Properties!$B$3:$IV$14,MATCH("GCV_Petrol_Regular",Fuel_Properties!$B$3:$B$14,0),MATCH(YEAR(BR$9),Fuel_Properties!$B$3:$EI$3,0))/1000</f>
        <v>0</v>
      </c>
      <c r="BS67" s="53">
        <f>SUMPRODUCT(--(BS$9=Quarterly_kt!$B$9:FC$9),Quarterly_kt!$B67:FC67)*INDEX(Fuel_Properties!$B$3:$IV$14,MATCH("GCV_Petrol_Regular",Fuel_Properties!$B$3:$B$14,0),MATCH(YEAR(BS$9),Fuel_Properties!$B$3:$EI$3,0))/1000</f>
        <v>0</v>
      </c>
      <c r="BT67" s="53">
        <f>SUMPRODUCT(--(BT$9=Quarterly_kt!$B$9:FC$9),Quarterly_kt!$B67:FC67)*INDEX(Fuel_Properties!$B$3:$IV$14,MATCH("GCV_Petrol_Regular",Fuel_Properties!$B$3:$B$14,0),MATCH(YEAR(BT$9),Fuel_Properties!$B$3:$EI$3,0))/1000</f>
        <v>0</v>
      </c>
      <c r="BU67" s="53">
        <f>SUMPRODUCT(--(BU$9=Quarterly_kt!$B$9:FC$9),Quarterly_kt!$B67:FC67)*INDEX(Fuel_Properties!$B$3:$IV$14,MATCH("GCV_Petrol_Regular",Fuel_Properties!$B$3:$B$14,0),MATCH(YEAR(BU$9),Fuel_Properties!$B$3:$EI$3,0))/1000</f>
        <v>0</v>
      </c>
      <c r="BV67" s="53">
        <f>SUMPRODUCT(--(BV$9=Quarterly_kt!$B$9:FC$9),Quarterly_kt!$B67:FC67)*INDEX(Fuel_Properties!$B$3:$IV$14,MATCH("GCV_Petrol_Regular",Fuel_Properties!$B$3:$B$14,0),MATCH(YEAR(BV$9),Fuel_Properties!$B$3:$EI$3,0))/1000</f>
        <v>0</v>
      </c>
      <c r="BW67" s="53">
        <f>SUMPRODUCT(--(BW$9=Quarterly_kt!$B$9:FC$9),Quarterly_kt!$B67:FC67)*INDEX(Fuel_Properties!$B$3:$IV$14,MATCH("GCV_Petrol_Regular",Fuel_Properties!$B$3:$B$14,0),MATCH(YEAR(BW$9),Fuel_Properties!$B$3:$EI$3,0))/1000</f>
        <v>0</v>
      </c>
      <c r="BX67" s="53">
        <f>SUMPRODUCT(--(BX$9=Quarterly_kt!$B$9:FC$9),Quarterly_kt!$B67:FC67)*INDEX(Fuel_Properties!$B$3:$IV$14,MATCH("GCV_Petrol_Regular",Fuel_Properties!$B$3:$B$14,0),MATCH(YEAR(BX$9),Fuel_Properties!$B$3:$EI$3,0))/1000</f>
        <v>0</v>
      </c>
      <c r="BY67" s="53">
        <f>SUMPRODUCT(--(BY$9=Quarterly_kt!$B$9:FC$9),Quarterly_kt!$B67:FC67)*INDEX(Fuel_Properties!$B$3:$IV$14,MATCH("GCV_Petrol_Regular",Fuel_Properties!$B$3:$B$14,0),MATCH(YEAR(BY$9),Fuel_Properties!$B$3:$EI$3,0))/1000</f>
        <v>0</v>
      </c>
      <c r="BZ67" s="53">
        <f>SUMPRODUCT(--(BZ$9=Quarterly_kt!$B$9:FC$9),Quarterly_kt!$B67:FC67)*INDEX(Fuel_Properties!$B$3:$IV$14,MATCH("GCV_Petrol_Regular",Fuel_Properties!$B$3:$B$14,0),MATCH(YEAR(BZ$9),Fuel_Properties!$B$3:$EI$3,0))/1000</f>
        <v>0</v>
      </c>
      <c r="CA67" s="53">
        <f>SUMPRODUCT(--(CA$9=Quarterly_kt!$B$9:FC$9),Quarterly_kt!$B67:FC67)*INDEX(Fuel_Properties!$B$3:$IV$14,MATCH("GCV_Petrol_Regular",Fuel_Properties!$B$3:$B$14,0),MATCH(YEAR(CA$9),Fuel_Properties!$B$3:$EI$3,0))/1000</f>
        <v>0</v>
      </c>
      <c r="CB67" s="53">
        <f>SUMPRODUCT(--(CB$9=Quarterly_kt!$B$9:FC$9),Quarterly_kt!$B67:FC67)*INDEX(Fuel_Properties!$B$3:$IV$14,MATCH("GCV_Petrol_Regular",Fuel_Properties!$B$3:$B$14,0),MATCH(YEAR(CB$9),Fuel_Properties!$B$3:$EI$3,0))/1000</f>
        <v>0</v>
      </c>
      <c r="CC67" s="53">
        <f>SUMPRODUCT(--(CC$9=Quarterly_kt!$B$9:FC$9),Quarterly_kt!$B67:FC67)*INDEX(Fuel_Properties!$B$3:$IV$14,MATCH("GCV_Petrol_Regular",Fuel_Properties!$B$3:$B$14,0),MATCH(YEAR(CC$9),Fuel_Properties!$B$3:$EI$3,0))/1000</f>
        <v>0</v>
      </c>
      <c r="CD67" s="53">
        <f>SUMPRODUCT(--(CD$9=Quarterly_kt!$B$9:FC$9),Quarterly_kt!$B67:FC67)*INDEX(Fuel_Properties!$B$3:$IV$14,MATCH("GCV_Petrol_Regular",Fuel_Properties!$B$3:$B$14,0),MATCH(YEAR(CD$9),Fuel_Properties!$B$3:$EI$3,0))/1000</f>
        <v>0</v>
      </c>
      <c r="CE67" s="53">
        <f>SUMPRODUCT(--(CE$9=Quarterly_kt!$B$9:FC$9),Quarterly_kt!$B67:FC67)*INDEX(Fuel_Properties!$B$3:$IV$14,MATCH("GCV_Petrol_Regular",Fuel_Properties!$B$3:$B$14,0),MATCH(YEAR(CE$9),Fuel_Properties!$B$3:$EI$3,0))/1000</f>
        <v>0</v>
      </c>
      <c r="CF67" s="53">
        <f>SUMPRODUCT(--(CF$9=Quarterly_kt!$B$9:FC$9),Quarterly_kt!$B67:FC67)*INDEX(Fuel_Properties!$B$3:$IV$14,MATCH("GCV_Petrol_Regular",Fuel_Properties!$B$3:$B$14,0),MATCH(YEAR(CF$9),Fuel_Properties!$B$3:$EI$3,0))/1000</f>
        <v>0</v>
      </c>
      <c r="CG67" s="53">
        <f>SUMPRODUCT(--(CG$9=Quarterly_kt!$B$9:FC$9),Quarterly_kt!$B67:FC67)*INDEX(Fuel_Properties!$B$3:$IV$14,MATCH("GCV_Petrol_Regular",Fuel_Properties!$B$3:$B$14,0),MATCH(YEAR(CG$9),Fuel_Properties!$B$3:$EI$3,0))/1000</f>
        <v>0</v>
      </c>
      <c r="CH67" s="53">
        <f>SUMPRODUCT(--(CH$9=Quarterly_kt!$B$9:FC$9),Quarterly_kt!$B67:FC67)*INDEX(Fuel_Properties!$B$3:$IV$14,MATCH("GCV_Petrol_Regular",Fuel_Properties!$B$3:$B$14,0),MATCH(YEAR(CH$9),Fuel_Properties!$B$3:$EI$3,0))/1000</f>
        <v>0</v>
      </c>
      <c r="CI67" s="53">
        <f>SUMPRODUCT(--(CI$9=Quarterly_kt!$B$9:FC$9),Quarterly_kt!$B67:FC67)*INDEX(Fuel_Properties!$B$3:$IV$14,MATCH("GCV_Petrol_Regular",Fuel_Properties!$B$3:$B$14,0),MATCH(YEAR(CI$9),Fuel_Properties!$B$3:$EI$3,0))/1000</f>
        <v>0</v>
      </c>
      <c r="CJ67" s="53">
        <f>SUMPRODUCT(--(CJ$9=Quarterly_kt!$B$9:FC$9),Quarterly_kt!$B67:FC67)*INDEX(Fuel_Properties!$B$3:$IV$14,MATCH("GCV_Petrol_Regular",Fuel_Properties!$B$3:$B$14,0),MATCH(YEAR(CJ$9),Fuel_Properties!$B$3:$EI$3,0))/1000</f>
        <v>0</v>
      </c>
      <c r="CK67" s="53">
        <f>SUMPRODUCT(--(CK$9=Quarterly_kt!$B$9:FC$9),Quarterly_kt!$B67:FC67)*INDEX(Fuel_Properties!$B$3:$IV$14,MATCH("GCV_Petrol_Regular",Fuel_Properties!$B$3:$B$14,0),MATCH(YEAR(CK$9),Fuel_Properties!$B$3:$EI$3,0))/1000</f>
        <v>0</v>
      </c>
      <c r="CL67" s="53">
        <f>SUMPRODUCT(--(CL$9=Quarterly_kt!$B$9:FC$9),Quarterly_kt!$B67:FC67)*INDEX(Fuel_Properties!$B$3:$IV$14,MATCH("GCV_Petrol_Regular",Fuel_Properties!$B$3:$B$14,0),MATCH(YEAR(CL$9),Fuel_Properties!$B$3:$EI$3,0))/1000</f>
        <v>0</v>
      </c>
      <c r="CM67" s="53">
        <f>SUMPRODUCT(--(CM$9=Quarterly_kt!$B$9:FC$9),Quarterly_kt!$B67:FC67)*INDEX(Fuel_Properties!$B$3:$IV$14,MATCH("GCV_Petrol_Regular",Fuel_Properties!$B$3:$B$14,0),MATCH(YEAR(CM$9),Fuel_Properties!$B$3:$EI$3,0))/1000</f>
        <v>0</v>
      </c>
      <c r="CN67" s="53">
        <f>SUMPRODUCT(--(CN$9=Quarterly_kt!$B$9:FC$9),Quarterly_kt!$B67:FC67)*INDEX(Fuel_Properties!$B$3:$IV$14,MATCH("GCV_Petrol_Regular",Fuel_Properties!$B$3:$B$14,0),MATCH(YEAR(CN$9),Fuel_Properties!$B$3:$EI$3,0))/1000</f>
        <v>0</v>
      </c>
      <c r="CO67" s="53">
        <f>SUMPRODUCT(--(CO$9=Quarterly_kt!$B$9:FC$9),Quarterly_kt!$B67:FC67)*INDEX(Fuel_Properties!$B$3:$IV$14,MATCH("GCV_Petrol_Regular",Fuel_Properties!$B$3:$B$14,0),MATCH(YEAR(CO$9),Fuel_Properties!$B$3:$EI$3,0))/1000</f>
        <v>0</v>
      </c>
      <c r="CP67" s="53">
        <f>SUMPRODUCT(--(CP$9=Quarterly_kt!$B$9:FC$9),Quarterly_kt!$B67:FC67)*INDEX(Fuel_Properties!$B$3:$IV$14,MATCH("GCV_Petrol_Regular",Fuel_Properties!$B$3:$B$14,0),MATCH(YEAR(CP$9),Fuel_Properties!$B$3:$EI$3,0))/1000</f>
        <v>0</v>
      </c>
      <c r="CQ67" s="53">
        <f>SUMPRODUCT(--(CQ$9=Quarterly_kt!$B$9:FC$9),Quarterly_kt!$B67:FC67)*INDEX(Fuel_Properties!$B$3:$IV$14,MATCH("GCV_Petrol_Regular",Fuel_Properties!$B$3:$B$14,0),MATCH(YEAR(CQ$9),Fuel_Properties!$B$3:$EI$3,0))/1000</f>
        <v>0</v>
      </c>
      <c r="CR67" s="53">
        <f>SUMPRODUCT(--(CR$9=Quarterly_kt!$B$9:FC$9),Quarterly_kt!$B67:FC67)*INDEX(Fuel_Properties!$B$3:$IV$14,MATCH("GCV_Petrol_Regular",Fuel_Properties!$B$3:$B$14,0),MATCH(YEAR(CR$9),Fuel_Properties!$B$3:$EI$3,0))/1000</f>
        <v>0</v>
      </c>
      <c r="CS67" s="53">
        <f>SUMPRODUCT(--(CS$9=Quarterly_kt!$B$9:FC$9),Quarterly_kt!$B67:FC67)*INDEX(Fuel_Properties!$B$3:$IV$14,MATCH("GCV_Petrol_Regular",Fuel_Properties!$B$3:$B$14,0),MATCH(YEAR(CS$9),Fuel_Properties!$B$3:$EI$3,0))/1000</f>
        <v>0</v>
      </c>
      <c r="CT67" s="53">
        <f>SUMPRODUCT(--(CT$9=Quarterly_kt!$B$9:FC$9),Quarterly_kt!$B67:FC67)*INDEX(Fuel_Properties!$B$3:$IV$14,MATCH("GCV_Petrol_Regular",Fuel_Properties!$B$3:$B$14,0),MATCH(YEAR(CT$9),Fuel_Properties!$B$3:$EI$3,0))/1000</f>
        <v>0</v>
      </c>
      <c r="CU67" s="53">
        <f>SUMPRODUCT(--(CU$9=Quarterly_kt!$B$9:FC$9),Quarterly_kt!$B67:FC67)*INDEX(Fuel_Properties!$B$3:$IV$14,MATCH("GCV_Petrol_Regular",Fuel_Properties!$B$3:$B$14,0),MATCH(YEAR(CU$9),Fuel_Properties!$B$3:$EI$3,0))/1000</f>
        <v>0</v>
      </c>
      <c r="CV67" s="53">
        <f>SUMPRODUCT(--(CV$9=Quarterly_kt!$B$9:FC$9),Quarterly_kt!$B67:FC67)*INDEX(Fuel_Properties!$B$3:$IV$14,MATCH("GCV_Petrol_Regular",Fuel_Properties!$B$3:$B$14,0),MATCH(YEAR(CV$9),Fuel_Properties!$B$3:$EI$3,0))/1000</f>
        <v>0</v>
      </c>
      <c r="CW67" s="53">
        <f>SUMPRODUCT(--(CW$9=Quarterly_kt!$B$9:FC$9),Quarterly_kt!$B67:FC67)*INDEX(Fuel_Properties!$B$3:$IV$14,MATCH("GCV_Petrol_Regular",Fuel_Properties!$B$3:$B$14,0),MATCH(YEAR(CW$9),Fuel_Properties!$B$3:$EI$3,0))/1000</f>
        <v>0</v>
      </c>
      <c r="CX67" s="53">
        <f>SUMPRODUCT(--(CX$9=Quarterly_kt!$B$9:FC$9),Quarterly_kt!$B67:FC67)*INDEX(Fuel_Properties!$B$3:$IV$14,MATCH("GCV_Petrol_Regular",Fuel_Properties!$B$3:$B$14,0),MATCH(YEAR(CX$9),Fuel_Properties!$B$3:$EI$3,0))/1000</f>
        <v>0</v>
      </c>
      <c r="CY67" s="53">
        <f>SUMPRODUCT(--(CY$9=Quarterly_kt!$B$9:FC$9),Quarterly_kt!$B67:FC67)*INDEX(Fuel_Properties!$B$3:$IV$14,MATCH("GCV_Petrol_Regular",Fuel_Properties!$B$3:$B$14,0),MATCH(YEAR(CY$9),Fuel_Properties!$B$3:$EI$3,0))/1000</f>
        <v>0</v>
      </c>
      <c r="CZ67" s="53">
        <f>SUMPRODUCT(--(CZ$9=Quarterly_kt!$B$9:FC$9),Quarterly_kt!$B67:FC67)*INDEX(Fuel_Properties!$B$3:$IV$14,MATCH("GCV_Petrol_Regular",Fuel_Properties!$B$3:$B$14,0),MATCH(YEAR(CZ$9),Fuel_Properties!$B$3:$EI$3,0))/1000</f>
        <v>0</v>
      </c>
      <c r="DA67" s="53">
        <f>SUMPRODUCT(--(DA$9=Quarterly_kt!$B$9:FC$9),Quarterly_kt!$B67:FC67)*INDEX(Fuel_Properties!$B$3:$IV$14,MATCH("GCV_Petrol_Regular",Fuel_Properties!$B$3:$B$14,0),MATCH(YEAR(DA$9),Fuel_Properties!$B$3:$EI$3,0))/1000</f>
        <v>0</v>
      </c>
      <c r="DB67" s="53">
        <f>SUMPRODUCT(--(DB$9=Quarterly_kt!$B$9:FC$9),Quarterly_kt!$B67:FC67)*INDEX(Fuel_Properties!$B$3:$IV$14,MATCH("GCV_Petrol_Regular",Fuel_Properties!$B$3:$B$14,0),MATCH(YEAR(DB$9),Fuel_Properties!$B$3:$EI$3,0))/1000</f>
        <v>0</v>
      </c>
      <c r="DC67" s="53">
        <f>SUMPRODUCT(--(DC$9=Quarterly_kt!$B$9:FC$9),Quarterly_kt!$B67:FC67)*INDEX(Fuel_Properties!$B$3:$IV$14,MATCH("GCV_Petrol_Regular",Fuel_Properties!$B$3:$B$14,0),MATCH(YEAR(DC$9),Fuel_Properties!$B$3:$EI$3,0))/1000</f>
        <v>0</v>
      </c>
      <c r="DD67" s="53">
        <f>SUMPRODUCT(--(DD$9=Quarterly_kt!$B$9:FC$9),Quarterly_kt!$B67:FC67)*INDEX(Fuel_Properties!$B$3:$IV$14,MATCH("GCV_Petrol_Regular",Fuel_Properties!$B$3:$B$14,0),MATCH(YEAR(DD$9),Fuel_Properties!$B$3:$EI$3,0))/1000</f>
        <v>0</v>
      </c>
      <c r="DE67" s="53">
        <f>SUMPRODUCT(--(DE$9=Quarterly_kt!$B$9:FC$9),Quarterly_kt!$B67:FC67)*INDEX(Fuel_Properties!$B$3:$IV$14,MATCH("GCV_Petrol_Regular",Fuel_Properties!$B$3:$B$14,0),MATCH(YEAR(DE$9),Fuel_Properties!$B$3:$EI$3,0))/1000</f>
        <v>0</v>
      </c>
      <c r="DF67" s="53">
        <f>SUMPRODUCT(--(DF$9=Quarterly_kt!$B$9:FC$9),Quarterly_kt!$B67:FC67)*INDEX(Fuel_Properties!$B$3:$IV$14,MATCH("GCV_Petrol_Regular",Fuel_Properties!$B$3:$B$14,0),MATCH(YEAR(DF$9),Fuel_Properties!$B$3:$EI$3,0))/1000</f>
        <v>0</v>
      </c>
      <c r="DG67" s="53">
        <f>SUMPRODUCT(--(DG$9=Quarterly_kt!$B$9:FC$9),Quarterly_kt!$B67:FC67)*INDEX(Fuel_Properties!$B$3:$IV$14,MATCH("GCV_Petrol_Regular",Fuel_Properties!$B$3:$B$14,0),MATCH(YEAR(DG$9),Fuel_Properties!$B$3:$EI$3,0))/1000</f>
        <v>0</v>
      </c>
      <c r="DH67" s="53">
        <f>SUMPRODUCT(--(DH$9=Quarterly_kt!$B$9:FC$9),Quarterly_kt!$B67:FC67)*INDEX(Fuel_Properties!$B$3:$IV$14,MATCH("GCV_Petrol_Regular",Fuel_Properties!$B$3:$B$14,0),MATCH(YEAR(DH$9),Fuel_Properties!$B$3:$EI$3,0))/1000</f>
        <v>0</v>
      </c>
      <c r="DI67" s="53">
        <f>SUMPRODUCT(--(DI$9=Quarterly_kt!$B$9:FC$9),Quarterly_kt!$B67:FC67)*INDEX(Fuel_Properties!$B$3:$IV$14,MATCH("GCV_Petrol_Regular",Fuel_Properties!$B$3:$B$14,0),MATCH(YEAR(DI$9),Fuel_Properties!$B$3:$EI$3,0))/1000</f>
        <v>0</v>
      </c>
      <c r="DJ67" s="53">
        <f>SUMPRODUCT(--(DJ$9=Quarterly_kt!$B$9:FC$9),Quarterly_kt!$B67:FC67)*INDEX(Fuel_Properties!$B$3:$IV$14,MATCH("GCV_Petrol_Regular",Fuel_Properties!$B$3:$B$14,0),MATCH(YEAR(DJ$9),Fuel_Properties!$B$3:$EI$3,0))/1000</f>
        <v>0</v>
      </c>
      <c r="DK67" s="53">
        <f>SUMPRODUCT(--(DK$9=Quarterly_kt!$B$9:FC$9),Quarterly_kt!$B67:FC67)*INDEX(Fuel_Properties!$B$3:$IV$14,MATCH("GCV_Petrol_Regular",Fuel_Properties!$B$3:$B$14,0),MATCH(YEAR(DK$9),Fuel_Properties!$B$3:$EI$3,0))/1000</f>
        <v>0</v>
      </c>
      <c r="DL67" s="53">
        <f>SUMPRODUCT(--(DL$9=Quarterly_kt!$B$9:FC$9),Quarterly_kt!$B67:FC67)*INDEX(Fuel_Properties!$B$3:$IV$14,MATCH("GCV_Petrol_Regular",Fuel_Properties!$B$3:$B$14,0),MATCH(YEAR(DL$9),Fuel_Properties!$B$3:$EI$3,0))/1000</f>
        <v>0</v>
      </c>
      <c r="DM67" s="53">
        <f>SUMPRODUCT(--(DM$9=Quarterly_kt!$B$9:FC$9),Quarterly_kt!$B67:FC67)*INDEX(Fuel_Properties!$B$3:$IV$14,MATCH("GCV_Petrol_Regular",Fuel_Properties!$B$3:$B$14,0),MATCH(YEAR(DM$9),Fuel_Properties!$B$3:$EI$3,0))/1000</f>
        <v>0</v>
      </c>
      <c r="DN67" s="53">
        <f>SUMPRODUCT(--(DN$9=Quarterly_kt!$B$9:FC$9),Quarterly_kt!$B67:FC67)*INDEX(Fuel_Properties!$B$3:$IV$14,MATCH("GCV_Petrol_Regular",Fuel_Properties!$B$3:$B$14,0),MATCH(YEAR(DN$9),Fuel_Properties!$B$3:$EI$3,0))/1000</f>
        <v>0</v>
      </c>
      <c r="DO67" s="53">
        <f>SUMPRODUCT(--(DO$9=Quarterly_kt!$B$9:FC$9),Quarterly_kt!$B67:FC67)*INDEX(Fuel_Properties!$B$3:$IV$14,MATCH("GCV_Petrol_Regular",Fuel_Properties!$B$3:$B$14,0),MATCH(YEAR(DO$9),Fuel_Properties!$B$3:$EI$3,0))/1000</f>
        <v>0</v>
      </c>
      <c r="DP67" s="53">
        <f>SUMPRODUCT(--(DP$9=Quarterly_kt!$B$9:FC$9),Quarterly_kt!$B67:FC67)*INDEX(Fuel_Properties!$B$3:$IV$14,MATCH("GCV_Petrol_Regular",Fuel_Properties!$B$3:$B$14,0),MATCH(YEAR(DP$9),Fuel_Properties!$B$3:$EI$3,0))/1000</f>
        <v>0</v>
      </c>
      <c r="DQ67" s="53">
        <f>SUMPRODUCT(--(DQ$9=Quarterly_kt!$B$9:FC$9),Quarterly_kt!$B67:FC67)*INDEX(Fuel_Properties!$B$3:$IV$14,MATCH("GCV_Petrol_Regular",Fuel_Properties!$B$3:$B$14,0),MATCH(YEAR(DQ$9),Fuel_Properties!$B$3:$EI$3,0))/1000</f>
        <v>0</v>
      </c>
      <c r="DR67" s="53">
        <f>SUMPRODUCT(--(DR$9=Quarterly_kt!$B$9:FC$9),Quarterly_kt!$B67:FC67)*INDEX(Fuel_Properties!$B$3:$IV$14,MATCH("GCV_Petrol_Regular",Fuel_Properties!$B$3:$B$14,0),MATCH(YEAR(DR$9),Fuel_Properties!$B$3:$EI$3,0))/1000</f>
        <v>0</v>
      </c>
      <c r="DS67" s="53">
        <f>SUMPRODUCT(--(DS$9=Quarterly_kt!$B$9:FC$9),Quarterly_kt!$B67:FC67)*INDEX(Fuel_Properties!$B$3:$IV$14,MATCH("GCV_Petrol_Regular",Fuel_Properties!$B$3:$B$14,0),MATCH(YEAR(DS$9),Fuel_Properties!$B$3:$EI$3,0))/1000</f>
        <v>0</v>
      </c>
      <c r="DT67" s="53">
        <f>SUMPRODUCT(--(DT$9=Quarterly_kt!$B$9:FC$9),Quarterly_kt!$B67:FC67)*INDEX(Fuel_Properties!$B$3:$IV$14,MATCH("GCV_Petrol_Regular",Fuel_Properties!$B$3:$B$14,0),MATCH(YEAR(DT$9),Fuel_Properties!$B$3:$EI$3,0))/1000</f>
        <v>0</v>
      </c>
      <c r="DU67" s="53">
        <f>SUMPRODUCT(--(DU$9=Quarterly_kt!$B$9:FC$9),Quarterly_kt!$B67:FC67)*INDEX(Fuel_Properties!$B$3:$IV$14,MATCH("GCV_Petrol_Regular",Fuel_Properties!$B$3:$B$14,0),MATCH(YEAR(DU$9),Fuel_Properties!$B$3:$EI$3,0))/1000</f>
        <v>0</v>
      </c>
      <c r="DV67" s="53">
        <f>SUMPRODUCT(--(DV$9=Quarterly_kt!$B$9:FC$9),Quarterly_kt!$B67:FC67)*INDEX(Fuel_Properties!$B$3:$IV$14,MATCH("GCV_Petrol_Regular",Fuel_Properties!$B$3:$B$14,0),MATCH(YEAR(DV$9),Fuel_Properties!$B$3:$EI$3,0))/1000</f>
        <v>0</v>
      </c>
      <c r="DW67" s="53">
        <f>SUMPRODUCT(--(DW$9=Quarterly_kt!$B$9:FC$9),Quarterly_kt!$B67:FC67)*INDEX(Fuel_Properties!$B$3:$IV$14,MATCH("GCV_Petrol_Regular",Fuel_Properties!$B$3:$B$14,0),MATCH(YEAR(DW$9),Fuel_Properties!$B$3:$EI$3,0))/1000</f>
        <v>0</v>
      </c>
      <c r="DX67" s="53">
        <f>SUMPRODUCT(--(DX$9=Quarterly_kt!$B$9:FC$9),Quarterly_kt!$B67:FC67)*INDEX(Fuel_Properties!$B$3:$IV$14,MATCH("GCV_Petrol_Regular",Fuel_Properties!$B$3:$B$14,0),MATCH(YEAR(DX$9),Fuel_Properties!$B$3:$EI$3,0))/1000</f>
        <v>0</v>
      </c>
      <c r="DY67" s="53">
        <f>SUMPRODUCT(--(DY$9=Quarterly_kt!$B$9:FC$9),Quarterly_kt!$B67:FC67)*INDEX(Fuel_Properties!$B$3:$IV$14,MATCH("GCV_Petrol_Regular",Fuel_Properties!$B$3:$B$14,0),MATCH(YEAR(DY$9),Fuel_Properties!$B$3:$EI$3,0))/1000</f>
        <v>0</v>
      </c>
      <c r="DZ67" s="53">
        <f>SUMPRODUCT(--(DZ$9=Quarterly_kt!$B$9:FC$9),Quarterly_kt!$B67:FC67)*INDEX(Fuel_Properties!$B$3:$IV$14,MATCH("GCV_Petrol_Regular",Fuel_Properties!$B$3:$B$14,0),MATCH(YEAR(DZ$9),Fuel_Properties!$B$3:$EI$3,0))/1000</f>
        <v>0</v>
      </c>
      <c r="EA67" s="53">
        <f>SUMPRODUCT(--(EA$9=Quarterly_kt!$B$9:FC$9),Quarterly_kt!$B67:FC67)*INDEX(Fuel_Properties!$B$3:$IV$14,MATCH("GCV_Petrol_Regular",Fuel_Properties!$B$3:$B$14,0),MATCH(YEAR(EA$9),Fuel_Properties!$B$3:$EI$3,0))/1000</f>
        <v>0</v>
      </c>
      <c r="EB67" s="53">
        <f>SUMPRODUCT(--(EB$9=Quarterly_kt!$B$9:FC$9),Quarterly_kt!$B67:FC67)*INDEX(Fuel_Properties!$B$3:$IV$14,MATCH("GCV_Petrol_Regular",Fuel_Properties!$B$3:$B$14,0),MATCH(YEAR(EB$9),Fuel_Properties!$B$3:$EI$3,0))/1000</f>
        <v>0</v>
      </c>
      <c r="EC67" s="53">
        <f>SUMPRODUCT(--(EC$9=Quarterly_kt!$B$9:FC$9),Quarterly_kt!$B67:FC67)*INDEX(Fuel_Properties!$B$3:$IV$14,MATCH("GCV_Petrol_Regular",Fuel_Properties!$B$3:$B$14,0),MATCH(YEAR(EC$9),Fuel_Properties!$B$3:$EI$3,0))/1000</f>
        <v>0</v>
      </c>
      <c r="ED67" s="53">
        <f>SUMPRODUCT(--(ED$9=Quarterly_kt!$B$9:FC$9),Quarterly_kt!$B67:FC67)*INDEX(Fuel_Properties!$B$3:$IV$14,MATCH("GCV_Petrol_Regular",Fuel_Properties!$B$3:$B$14,0),MATCH(YEAR(ED$9),Fuel_Properties!$B$3:$EI$3,0))/1000</f>
        <v>0</v>
      </c>
      <c r="EE67" s="53">
        <f>SUMPRODUCT(--(EE$9=Quarterly_kt!$B$9:FC$9),Quarterly_kt!$B67:FC67)*INDEX(Fuel_Properties!$B$3:$IV$14,MATCH("GCV_Petrol_Regular",Fuel_Properties!$B$3:$B$14,0),MATCH(YEAR(EE$9),Fuel_Properties!$B$3:$EI$3,0))/1000</f>
        <v>0</v>
      </c>
      <c r="EF67" s="53">
        <f>SUMPRODUCT(--(EF$9=Quarterly_kt!$B$9:FC$9),Quarterly_kt!$B67:FC67)*INDEX(Fuel_Properties!$B$3:$IV$14,MATCH("GCV_Petrol_Regular",Fuel_Properties!$B$3:$B$14,0),MATCH(YEAR(EF$9),Fuel_Properties!$B$3:$EI$3,0))/1000</f>
        <v>0</v>
      </c>
      <c r="EG67" s="53">
        <f>SUMPRODUCT(--(EG$9=Quarterly_kt!$B$9:FC$9),Quarterly_kt!$B67:FC67)*INDEX(Fuel_Properties!$B$3:$IV$14,MATCH("GCV_Petrol_Regular",Fuel_Properties!$B$3:$B$14,0),MATCH(YEAR(EG$9),Fuel_Properties!$B$3:$EI$3,0))/1000</f>
        <v>0</v>
      </c>
      <c r="EH67" s="53">
        <f>SUMPRODUCT(--(EH$9=Quarterly_kt!$B$9:FC$9),Quarterly_kt!$B67:FC67)*INDEX(Fuel_Properties!$B$3:$IV$14,MATCH("GCV_Petrol_Regular",Fuel_Properties!$B$3:$B$14,0),MATCH(YEAR(EH$9),Fuel_Properties!$B$3:$EI$3,0))/1000</f>
        <v>0</v>
      </c>
      <c r="EI67" s="53">
        <f>SUMPRODUCT(--(EI$9=Quarterly_kt!$B$9:FC$9),Quarterly_kt!$B67:FC67)*INDEX(Fuel_Properties!$B$3:$IV$14,MATCH("GCV_Petrol_Regular",Fuel_Properties!$B$3:$B$14,0),MATCH(YEAR(EI$9),Fuel_Properties!$B$3:$EI$3,0))/1000</f>
        <v>0</v>
      </c>
      <c r="EJ67" s="53">
        <f>SUMPRODUCT(--(EJ$9=Quarterly_kt!$B$9:FC$9),Quarterly_kt!$B67:FC67)*INDEX(Fuel_Properties!$B$3:$IV$14,MATCH("GCV_Petrol_Regular",Fuel_Properties!$B$3:$B$14,0),MATCH(YEAR(EJ$9),Fuel_Properties!$B$3:$EI$3,0))/1000</f>
        <v>0</v>
      </c>
      <c r="EK67" s="53">
        <f>SUMPRODUCT(--(EK$9=Quarterly_kt!$B$9:FC$9),Quarterly_kt!$B67:FC67)*INDEX(Fuel_Properties!$B$3:$IV$14,MATCH("GCV_Petrol_Regular",Fuel_Properties!$B$3:$B$14,0),MATCH(YEAR(EK$9),Fuel_Properties!$B$3:$EI$3,0))/1000</f>
        <v>0</v>
      </c>
      <c r="EL67" s="53">
        <f>SUMPRODUCT(--(EL$9=Quarterly_kt!$B$9:FC$9),Quarterly_kt!$B67:FC67)*INDEX(Fuel_Properties!$B$3:$IV$14,MATCH("GCV_Petrol_Regular",Fuel_Properties!$B$3:$B$14,0),MATCH(YEAR(EL$9),Fuel_Properties!$B$3:$EI$3,0))/1000</f>
        <v>0</v>
      </c>
      <c r="EM67" s="53">
        <f>SUMPRODUCT(--(EM$9=Quarterly_kt!$B$9:FC$9),Quarterly_kt!$B67:FC67)*INDEX(Fuel_Properties!$B$3:$IV$14,MATCH("GCV_Petrol_Regular",Fuel_Properties!$B$3:$B$14,0),MATCH(YEAR(EM$9),Fuel_Properties!$B$3:$EI$3,0))/1000</f>
        <v>0</v>
      </c>
      <c r="EN67" s="53">
        <f>SUMPRODUCT(--(EN$9=Quarterly_kt!$B$9:FC$9),Quarterly_kt!$B67:FC67)*INDEX(Fuel_Properties!$B$3:$IV$14,MATCH("GCV_Petrol_Regular",Fuel_Properties!$B$3:$B$14,0),MATCH(YEAR(EN$9),Fuel_Properties!$B$3:$EI$3,0))/1000</f>
        <v>0</v>
      </c>
      <c r="EO67" s="53">
        <f>SUMPRODUCT(--(EO$9=Quarterly_kt!$B$9:FC$9),Quarterly_kt!$B67:FC67)*INDEX(Fuel_Properties!$B$3:$IV$14,MATCH("GCV_Petrol_Regular",Fuel_Properties!$B$3:$B$14,0),MATCH(YEAR(EO$9),Fuel_Properties!$B$3:$EI$3,0))/1000</f>
        <v>0</v>
      </c>
      <c r="EP67" s="53">
        <f>SUMPRODUCT(--(EP$9=Quarterly_kt!$B$9:FC$9),Quarterly_kt!$B67:FC67)*INDEX(Fuel_Properties!$B$3:$IV$14,MATCH("GCV_Petrol_Regular",Fuel_Properties!$B$3:$B$14,0),MATCH(YEAR(EP$9),Fuel_Properties!$B$3:$EI$3,0))/1000</f>
        <v>0</v>
      </c>
      <c r="EQ67" s="53">
        <f>SUMPRODUCT(--(EQ$9=Quarterly_kt!$B$9:FC$9),Quarterly_kt!$B67:FC67)*INDEX(Fuel_Properties!$B$3:$IV$14,MATCH("GCV_Petrol_Regular",Fuel_Properties!$B$3:$B$14,0),MATCH(YEAR(EQ$9),Fuel_Properties!$B$3:$EI$3,0))/1000</f>
        <v>0</v>
      </c>
      <c r="ER67" s="53">
        <f>SUMPRODUCT(--(ER$9=Quarterly_kt!$B$9:FC$9),Quarterly_kt!$B67:FC67)*INDEX(Fuel_Properties!$B$3:$IV$14,MATCH("GCV_Petrol_Regular",Fuel_Properties!$B$3:$B$14,0),MATCH(YEAR(ER$9),Fuel_Properties!$B$3:$EI$3,0))/1000</f>
        <v>0</v>
      </c>
      <c r="ES67" s="53">
        <f>SUMPRODUCT(--(ES$9=Quarterly_kt!$B$9:FC$9),Quarterly_kt!$B67:FC67)*INDEX(Fuel_Properties!$B$3:$IV$14,MATCH("GCV_Petrol_Regular",Fuel_Properties!$B$3:$B$14,0),MATCH(YEAR(ES$9),Fuel_Properties!$B$3:$EI$3,0))/1000</f>
        <v>0</v>
      </c>
      <c r="ET67" s="53">
        <f>SUMPRODUCT(--(ET$9=Quarterly_kt!$B$9:FC$9),Quarterly_kt!$B67:FC67)*INDEX(Fuel_Properties!$B$3:$IV$14,MATCH("GCV_Petrol_Regular",Fuel_Properties!$B$3:$B$14,0),MATCH(YEAR(ET$9),Fuel_Properties!$B$3:$EI$3,0))/1000</f>
        <v>0</v>
      </c>
      <c r="EU67" s="53">
        <f>SUMPRODUCT(--(EU$9=Quarterly_kt!$B$9:FC$9),Quarterly_kt!$B67:FC67)*INDEX(Fuel_Properties!$B$3:$IV$14,MATCH("GCV_Petrol_Regular",Fuel_Properties!$B$3:$B$14,0),MATCH(YEAR(EU$9),Fuel_Properties!$B$3:$EI$3,0))/1000</f>
        <v>0</v>
      </c>
      <c r="EV67" s="53">
        <f>SUMPRODUCT(--(EV$9=Quarterly_kt!$B$9:FC$9),Quarterly_kt!$B67:FC67)*INDEX(Fuel_Properties!$B$3:$IV$14,MATCH("GCV_Petrol_Regular",Fuel_Properties!$B$3:$B$14,0),MATCH(YEAR(EV$9),Fuel_Properties!$B$3:$EI$3,0))/1000</f>
        <v>0</v>
      </c>
      <c r="EW67" s="53">
        <f>SUMPRODUCT(--(EW$9=Quarterly_kt!$B$9:FC$9),Quarterly_kt!$B67:FC67)*INDEX(Fuel_Properties!$B$3:$IV$14,MATCH("GCV_Petrol_Regular",Fuel_Properties!$B$3:$B$14,0),MATCH(YEAR(EW$9),Fuel_Properties!$B$3:$EI$3,0))/1000</f>
        <v>0</v>
      </c>
      <c r="EX67" s="53">
        <f>SUMPRODUCT(--(EX$9=Quarterly_kt!$B$9:FC$9),Quarterly_kt!$B67:FC67)*INDEX(Fuel_Properties!$B$3:$IV$14,MATCH("GCV_Petrol_Regular",Fuel_Properties!$B$3:$B$14,0),MATCH(YEAR(EX$9),Fuel_Properties!$B$3:$EI$3,0))/1000</f>
        <v>0</v>
      </c>
      <c r="EY67" s="53">
        <f>SUMPRODUCT(--(EY$9=Quarterly_kt!$B$9:FC$9),Quarterly_kt!$B67:FC67)*INDEX(Fuel_Properties!$B$3:$IV$14,MATCH("GCV_Petrol_Regular",Fuel_Properties!$B$3:$B$14,0),MATCH(YEAR(EY$9),Fuel_Properties!$B$3:$EI$3,0))/1000</f>
        <v>0</v>
      </c>
      <c r="EZ67" s="53">
        <f>SUMPRODUCT(--(EZ$9=Quarterly_kt!$B$9:FC$9),Quarterly_kt!$B67:FC67)*INDEX(Fuel_Properties!$B$3:$IV$14,MATCH("GCV_Petrol_Regular",Fuel_Properties!$B$3:$B$14,0),MATCH(YEAR(EZ$9),Fuel_Properties!$B$3:$EI$3,0))/1000</f>
        <v>0</v>
      </c>
      <c r="FA67" s="53">
        <f>SUMPRODUCT(--(FA$9=Quarterly_kt!$B$9:FC$9),Quarterly_kt!$B67:FC67)*INDEX(Fuel_Properties!$B$3:$IV$14,MATCH("GCV_Petrol_Regular",Fuel_Properties!$B$3:$B$14,0),MATCH(YEAR(FA$9),Fuel_Properties!$B$3:$EI$3,0))/1000</f>
        <v>0</v>
      </c>
      <c r="FB67" s="53">
        <f>SUMPRODUCT(--(FB$9=Quarterly_kt!$B$9:FC$9),Quarterly_kt!$B67:FC67)*INDEX(Fuel_Properties!$B$3:$IV$14,MATCH("GCV_Petrol_Regular",Fuel_Properties!$B$3:$B$14,0),MATCH(YEAR(FB$9),Fuel_Properties!$B$3:$EI$3,0))/1000</f>
        <v>0</v>
      </c>
      <c r="FC67" s="53">
        <f>SUMPRODUCT(--(FC$9=Quarterly_kt!$B$9:FC$9),Quarterly_kt!$B67:FC67)*INDEX(Fuel_Properties!$B$3:$IV$14,MATCH("GCV_Petrol_Regular",Fuel_Properties!$B$3:$B$14,0),MATCH(YEAR(FC$9),Fuel_Properties!$B$3:$EI$3,0))/1000</f>
        <v>0</v>
      </c>
      <c r="FD67" s="53">
        <f>SUMPRODUCT(--(FD$9=Quarterly_kt!$B$9:FD$9),Quarterly_kt!$B67:FD67)*INDEX(Fuel_Properties!$B$3:$IV$14,MATCH("GCV_Petrol_Regular",Fuel_Properties!$B$3:$B$14,0),MATCH(YEAR(FD$9),Fuel_Properties!$B$3:$EI$3,0))/1000</f>
        <v>0</v>
      </c>
      <c r="FE67" s="53">
        <f>SUMPRODUCT(--(FE$9=Quarterly_kt!$B$9:FE$9),Quarterly_kt!$B67:FE67)*INDEX(Fuel_Properties!$B$3:$IV$14,MATCH("GCV_Petrol_Regular",Fuel_Properties!$B$3:$B$14,0),MATCH(YEAR(FE$9),Fuel_Properties!$B$3:$EI$3,0))/1000</f>
        <v>0</v>
      </c>
      <c r="FF67" s="53">
        <f>SUMPRODUCT(--(FF$9=Quarterly_kt!$B$9:FF$9),Quarterly_kt!$B67:FF67)*INDEX(Fuel_Properties!$B$3:$IV$14,MATCH("GCV_Petrol_Regular",Fuel_Properties!$B$3:$B$14,0),MATCH(YEAR(FF$9),Fuel_Properties!$B$3:$EI$3,0))/1000</f>
        <v>0</v>
      </c>
      <c r="FG67" s="53">
        <f>SUMPRODUCT(--(FG$9=Quarterly_kt!$B$9:FG$9),Quarterly_kt!$B67:FG67)*INDEX(Fuel_Properties!$B$3:$IV$14,MATCH("GCV_Petrol_Regular",Fuel_Properties!$B$3:$B$14,0),MATCH(YEAR(FG$9),Fuel_Properties!$B$3:$EI$3,0))/1000</f>
        <v>0</v>
      </c>
      <c r="FH67" s="53">
        <f>SUMPRODUCT(--(FH$9=Quarterly_kt!$B$9:FH$9),Quarterly_kt!$B67:FH67)*INDEX(Fuel_Properties!$B$3:$IV$14,MATCH("GCV_Petrol_Regular",Fuel_Properties!$B$3:$B$14,0),MATCH(YEAR(FH$9),Fuel_Properties!$B$3:$EI$3,0))/1000</f>
        <v>0</v>
      </c>
      <c r="FI67" s="53">
        <f>SUMPRODUCT(--(FI$9=Quarterly_kt!$B$9:FI$9),Quarterly_kt!$B67:FI67)*INDEX(Fuel_Properties!$B$3:$IV$14,MATCH("GCV_Petrol_Regular",Fuel_Properties!$B$3:$B$14,0),MATCH(YEAR(FI$9),Fuel_Properties!$B$3:$EI$3,0))/1000</f>
        <v>0</v>
      </c>
      <c r="FJ67" s="53">
        <f>SUMPRODUCT(--(FJ$9=Quarterly_kt!$B$9:FJ$9),Quarterly_kt!$B67:FJ67)*INDEX(Fuel_Properties!$B$3:$IV$14,MATCH("GCV_Petrol_Regular",Fuel_Properties!$B$3:$B$14,0),MATCH(YEAR(FJ$9),Fuel_Properties!$B$3:$EI$3,0))/1000</f>
        <v>0</v>
      </c>
      <c r="FK67" s="53">
        <f>SUMPRODUCT(--(FK$9=Quarterly_kt!$B$9:FK$9),Quarterly_kt!$B67:FK67)*INDEX(Fuel_Properties!$B$3:$IV$14,MATCH("GCV_Petrol_Regular",Fuel_Properties!$B$3:$B$14,0),MATCH(YEAR(FK$9),Fuel_Properties!$B$3:$EI$3,0))/1000</f>
        <v>0</v>
      </c>
      <c r="FL67" s="53">
        <f>SUMPRODUCT(--(FL$9=Quarterly_kt!$B$9:FL$9),Quarterly_kt!$B67:FL67)*INDEX(Fuel_Properties!$B$3:$IV$14,MATCH("GCV_Petrol_Regular",Fuel_Properties!$B$3:$B$14,0),MATCH(YEAR(FL$9),Fuel_Properties!$B$3:$EI$3,0))/1000</f>
        <v>0</v>
      </c>
      <c r="FM67" s="53">
        <f>SUMPRODUCT(--(FM$9=Quarterly_kt!$B$9:FN$9),Quarterly_kt!$B67:FN67)*INDEX(Fuel_Properties!$B$3:$IV$14,MATCH("GCV_Petrol_Regular",Fuel_Properties!$B$3:$B$14,0),MATCH(YEAR(FM$9),Fuel_Properties!$B$3:$EI$3,0))/1000</f>
        <v>0</v>
      </c>
      <c r="FN67" s="53">
        <f>SUMPRODUCT(--(FN$9=Quarterly_kt!$B$9:FN$9),Quarterly_kt!$B67:FN67)*INDEX(Fuel_Properties!$B$3:$IV$14,MATCH("GCV_Petrol_Regular",Fuel_Properties!$B$3:$B$14,0),MATCH(YEAR(FN$9),Fuel_Properties!$B$3:$EI$3,0))/1000</f>
        <v>0</v>
      </c>
      <c r="FO67" s="53">
        <f>SUMPRODUCT(--(FO$9=Quarterly_kt!$B$9:FO$9),Quarterly_kt!$B67:FO67)*INDEX(Fuel_Properties!$B$3:$IV$14,MATCH("GCV_Petrol_Regular",Fuel_Properties!$B$3:$B$14,0),MATCH(YEAR(FO$9),Fuel_Properties!$B$3:$EI$3,0))/1000</f>
        <v>0</v>
      </c>
      <c r="FP67" s="53">
        <f>SUMPRODUCT(--(FP$9=Quarterly_kt!$B$9:FP$9),Quarterly_kt!$B67:FP67)*INDEX(Fuel_Properties!$B$3:$IV$14,MATCH("GCV_Petrol_Regular",Fuel_Properties!$B$3:$B$14,0),MATCH(YEAR(FP$9),Fuel_Properties!$B$3:$EI$3,0))/1000</f>
        <v>0</v>
      </c>
      <c r="FQ67" s="53">
        <f>SUMPRODUCT(--(FQ$9=Quarterly_kt!$B$9:FQ$9),Quarterly_kt!$B67:FQ67)*INDEX(Fuel_Properties!$B$3:$IV$14,MATCH("GCV_Petrol_Regular",Fuel_Properties!$B$3:$B$14,0),MATCH(YEAR(FQ$9),Fuel_Properties!$B$3:$EI$3,0))/1000</f>
        <v>0</v>
      </c>
      <c r="FR67" s="53">
        <f>SUMPRODUCT(--(FR$9=Quarterly_kt!$B$9:FR$9),Quarterly_kt!$B67:FR67)*INDEX(Fuel_Properties!$B$3:$IV$14,MATCH("GCV_Petrol_Regular",Fuel_Properties!$B$3:$B$14,0),MATCH(YEAR(FR$9),Fuel_Properties!$B$3:$EI$3,0))/1000</f>
        <v>0</v>
      </c>
      <c r="FS67" s="53">
        <f>SUMPRODUCT(--(FS$9=Quarterly_kt!$B$9:FS$9),Quarterly_kt!$B67:FS67)*INDEX(Fuel_Properties!$B$3:$IV$14,MATCH("GCV_Petrol_Regular",Fuel_Properties!$B$3:$B$14,0),MATCH(YEAR(FS$9),Fuel_Properties!$B$3:$EI$3,0))/1000</f>
        <v>0</v>
      </c>
      <c r="FT67" s="53">
        <f>SUMPRODUCT(--(FT$9=Quarterly_kt!$B$9:FT$9),Quarterly_kt!$B67:FT67)*INDEX(Fuel_Properties!$B$3:$IV$14,MATCH("GCV_Petrol_Regular",Fuel_Properties!$B$3:$B$14,0),MATCH(YEAR(FT$9),Fuel_Properties!$B$3:$EI$3,0))/1000</f>
        <v>0</v>
      </c>
      <c r="FU67" s="53">
        <f>SUMPRODUCT(--(FU$9=Quarterly_kt!$B$9:FU$9),Quarterly_kt!$B67:FU67)*INDEX(Fuel_Properties!$B$3:$IV$14,MATCH("GCV_Petrol_Regular",Fuel_Properties!$B$3:$B$14,0),MATCH(YEAR(FU$9),Fuel_Properties!$B$3:$EI$3,0))/1000</f>
        <v>0</v>
      </c>
      <c r="FV67" s="53">
        <f>SUMPRODUCT(--(FV$9=Quarterly_kt!$B$9:FV$9),Quarterly_kt!$B67:FV67)*INDEX(Fuel_Properties!$B$3:$IV$14,MATCH("GCV_Petrol_Regular",Fuel_Properties!$B$3:$B$14,0),MATCH(YEAR(FV$9),Fuel_Properties!$B$3:$EI$3,0))/1000</f>
        <v>0</v>
      </c>
      <c r="FW67" s="18"/>
      <c r="FX67" s="117"/>
      <c r="FY67" s="18"/>
    </row>
    <row r="68" spans="1:181" ht="15" x14ac:dyDescent="0.25">
      <c r="A68" s="49" t="s">
        <v>26</v>
      </c>
      <c r="B68" s="53">
        <f>SUMPRODUCT(--(B$9=Quarterly_kt!$B$9:FC$9),Quarterly_kt!$B68:FC68)*INDEX(Fuel_Properties!$B$3:$IV$14,MATCH("GCV_Auto_Diesel",Fuel_Properties!$B$3:$B$14,0),MATCH(YEAR(B$9),Fuel_Properties!$B$3:$EI$3,0))/1000</f>
        <v>-7.5039360000000055E-2</v>
      </c>
      <c r="C68" s="53">
        <f>SUMPRODUCT(--(C$9=Quarterly_kt!$B$9:FC$9),Quarterly_kt!$B68:FC68)*INDEX(Fuel_Properties!$B$3:$IV$14,MATCH("GCV_Auto_Diesel",Fuel_Properties!$B$3:$B$14,0),MATCH(YEAR(C$9),Fuel_Properties!$B$3:$EI$3,0))/1000</f>
        <v>-0.2859036399999999</v>
      </c>
      <c r="D68" s="53">
        <f>SUMPRODUCT(--(D$9=Quarterly_kt!$B$9:FC$9),Quarterly_kt!$B68:FC68)*INDEX(Fuel_Properties!$B$3:$IV$14,MATCH("GCV_Auto_Diesel",Fuel_Properties!$B$3:$B$14,0),MATCH(YEAR(D$9),Fuel_Properties!$B$3:$EI$3,0))/1000</f>
        <v>-7.5637100000000443E-2</v>
      </c>
      <c r="E68" s="53">
        <f>SUMPRODUCT(--(E$9=Quarterly_kt!$B$9:FC$9),Quarterly_kt!$B68:FC68)*INDEX(Fuel_Properties!$B$3:$IV$14,MATCH("GCV_Auto_Diesel",Fuel_Properties!$B$3:$B$14,0),MATCH(YEAR(E$9),Fuel_Properties!$B$3:$EI$3,0))/1000</f>
        <v>9.4672819999999713E-2</v>
      </c>
      <c r="F68" s="53">
        <f>SUMPRODUCT(--(F$9=Quarterly_kt!$B$9:FC$9),Quarterly_kt!$B68:FC68)*INDEX(Fuel_Properties!$B$3:$IV$14,MATCH("GCV_Auto_Diesel",Fuel_Properties!$B$3:$B$14,0),MATCH(YEAR(F$9),Fuel_Properties!$B$3:$EI$3,0))/1000</f>
        <v>-0.20782959999999998</v>
      </c>
      <c r="G68" s="53">
        <f>SUMPRODUCT(--(G$9=Quarterly_kt!$B$9:FC$9),Quarterly_kt!$B68:FC68)*INDEX(Fuel_Properties!$B$3:$IV$14,MATCH("GCV_Auto_Diesel",Fuel_Properties!$B$3:$B$14,0),MATCH(YEAR(G$9),Fuel_Properties!$B$3:$EI$3,0))/1000</f>
        <v>1.7932200000000678E-3</v>
      </c>
      <c r="H68" s="53">
        <f>SUMPRODUCT(--(H$9=Quarterly_kt!$B$9:FC$9),Quarterly_kt!$B68:FC68)*INDEX(Fuel_Properties!$B$3:$IV$14,MATCH("GCV_Auto_Diesel",Fuel_Properties!$B$3:$B$14,0),MATCH(YEAR(H$9),Fuel_Properties!$B$3:$EI$3,0))/1000</f>
        <v>-2.6852320000000061E-2</v>
      </c>
      <c r="I68" s="53">
        <f>SUMPRODUCT(--(I$9=Quarterly_kt!$B$9:FC$9),Quarterly_kt!$B68:FC68)*INDEX(Fuel_Properties!$B$3:$IV$14,MATCH("GCV_Auto_Diesel",Fuel_Properties!$B$3:$B$14,0),MATCH(YEAR(I$9),Fuel_Properties!$B$3:$EI$3,0))/1000</f>
        <v>0.24967140000000007</v>
      </c>
      <c r="J68" s="53">
        <f>SUMPRODUCT(--(J$9=Quarterly_kt!$B$9:FC$9),Quarterly_kt!$B68:FC68)*INDEX(Fuel_Properties!$B$3:$IV$14,MATCH("GCV_Auto_Diesel",Fuel_Properties!$B$3:$B$14,0),MATCH(YEAR(J$9),Fuel_Properties!$B$3:$EI$3,0))/1000</f>
        <v>-0.1747240000000001</v>
      </c>
      <c r="K68" s="53">
        <f>SUMPRODUCT(--(K$9=Quarterly_kt!$B$9:FC$9),Quarterly_kt!$B68:FC68)*INDEX(Fuel_Properties!$B$3:$IV$14,MATCH("GCV_Auto_Diesel",Fuel_Properties!$B$3:$B$14,0),MATCH(YEAR(K$9),Fuel_Properties!$B$3:$EI$3,0))/1000</f>
        <v>-4.4508640000000523E-2</v>
      </c>
      <c r="L68" s="53">
        <f>SUMPRODUCT(--(L$9=Quarterly_kt!$B$9:FC$9),Quarterly_kt!$B68:FC68)*INDEX(Fuel_Properties!$B$3:$IV$14,MATCH("GCV_Auto_Diesel",Fuel_Properties!$B$3:$B$14,0),MATCH(YEAR(L$9),Fuel_Properties!$B$3:$EI$3,0))/1000</f>
        <v>5.2371219999999968E-2</v>
      </c>
      <c r="M68" s="53">
        <f>SUMPRODUCT(--(M$9=Quarterly_kt!$B$9:FC$9),Quarterly_kt!$B68:FC68)*INDEX(Fuel_Properties!$B$3:$IV$14,MATCH("GCV_Auto_Diesel",Fuel_Properties!$B$3:$B$14,0),MATCH(YEAR(M$9),Fuel_Properties!$B$3:$EI$3,0))/1000</f>
        <v>0.39496819999999971</v>
      </c>
      <c r="N68" s="53">
        <f>SUMPRODUCT(--(N$9=Quarterly_kt!$B$9:FC$9),Quarterly_kt!$B68:FC68)*INDEX(Fuel_Properties!$B$3:$IV$14,MATCH("GCV_Auto_Diesel",Fuel_Properties!$B$3:$B$14,0),MATCH(YEAR(N$9),Fuel_Properties!$B$3:$EI$3,0))/1000</f>
        <v>-6.4280040000000635E-2</v>
      </c>
      <c r="O68" s="53">
        <f>SUMPRODUCT(--(O$9=Quarterly_kt!$B$9:FC$9),Quarterly_kt!$B68:FC68)*INDEX(Fuel_Properties!$B$3:$IV$14,MATCH("GCV_Auto_Diesel",Fuel_Properties!$B$3:$B$14,0),MATCH(YEAR(O$9),Fuel_Properties!$B$3:$EI$3,0))/1000</f>
        <v>-0.13637668000000019</v>
      </c>
      <c r="P68" s="53">
        <f>SUMPRODUCT(--(P$9=Quarterly_kt!$B$9:FC$9),Quarterly_kt!$B68:FC68)*INDEX(Fuel_Properties!$B$3:$IV$14,MATCH("GCV_Auto_Diesel",Fuel_Properties!$B$3:$B$14,0),MATCH(YEAR(P$9),Fuel_Properties!$B$3:$EI$3,0))/1000</f>
        <v>-0.11899623999999946</v>
      </c>
      <c r="Q68" s="53">
        <f>SUMPRODUCT(--(Q$9=Quarterly_kt!$B$9:FC$9),Quarterly_kt!$B68:FC68)*INDEX(Fuel_Properties!$B$3:$IV$14,MATCH("GCV_Auto_Diesel",Fuel_Properties!$B$3:$B$14,0),MATCH(YEAR(Q$9),Fuel_Properties!$B$3:$EI$3,0))/1000</f>
        <v>0.49469882000000015</v>
      </c>
      <c r="R68" s="53">
        <f>SUMPRODUCT(--(R$9=Quarterly_kt!$B$9:FC$9),Quarterly_kt!$B68:FC68)*INDEX(Fuel_Properties!$B$3:$IV$14,MATCH("GCV_Auto_Diesel",Fuel_Properties!$B$3:$B$14,0),MATCH(YEAR(R$9),Fuel_Properties!$B$3:$EI$3,0))/1000</f>
        <v>-0.15449280000000029</v>
      </c>
      <c r="S68" s="53">
        <f>SUMPRODUCT(--(S$9=Quarterly_kt!$B$9:FC$9),Quarterly_kt!$B68:FC68)*INDEX(Fuel_Properties!$B$3:$IV$14,MATCH("GCV_Auto_Diesel",Fuel_Properties!$B$3:$B$14,0),MATCH(YEAR(S$9),Fuel_Properties!$B$3:$EI$3,0))/1000</f>
        <v>9.3845180000000056E-2</v>
      </c>
      <c r="T68" s="53">
        <f>SUMPRODUCT(--(T$9=Quarterly_kt!$B$9:FC$9),Quarterly_kt!$B68:FC68)*INDEX(Fuel_Properties!$B$3:$IV$14,MATCH("GCV_Auto_Diesel",Fuel_Properties!$B$3:$B$14,0),MATCH(YEAR(T$9),Fuel_Properties!$B$3:$EI$3,0))/1000</f>
        <v>0.35482765999999966</v>
      </c>
      <c r="U68" s="53">
        <f>SUMPRODUCT(--(U$9=Quarterly_kt!$B$9:FC$9),Quarterly_kt!$B68:FC68)*INDEX(Fuel_Properties!$B$3:$IV$14,MATCH("GCV_Auto_Diesel",Fuel_Properties!$B$3:$B$14,0),MATCH(YEAR(U$9),Fuel_Properties!$B$3:$EI$3,0))/1000</f>
        <v>-0.24654476000000036</v>
      </c>
      <c r="V68" s="53">
        <f>SUMPRODUCT(--(V$9=Quarterly_kt!$B$9:FC$9),Quarterly_kt!$B68:FC68)*INDEX(Fuel_Properties!$B$3:$IV$14,MATCH("GCV_Auto_Diesel",Fuel_Properties!$B$3:$B$14,0),MATCH(YEAR(V$9),Fuel_Properties!$B$3:$EI$3,0))/1000</f>
        <v>3.9312899999999942E-2</v>
      </c>
      <c r="W68" s="53">
        <f>SUMPRODUCT(--(W$9=Quarterly_kt!$B$9:FC$9),Quarterly_kt!$B68:FC68)*INDEX(Fuel_Properties!$B$3:$IV$14,MATCH("GCV_Auto_Diesel",Fuel_Properties!$B$3:$B$14,0),MATCH(YEAR(W$9),Fuel_Properties!$B$3:$EI$3,0))/1000</f>
        <v>5.9360179999999874E-2</v>
      </c>
      <c r="X68" s="53">
        <f>SUMPRODUCT(--(X$9=Quarterly_kt!$B$9:FC$9),Quarterly_kt!$B68:FC68)*INDEX(Fuel_Properties!$B$3:$IV$14,MATCH("GCV_Auto_Diesel",Fuel_Properties!$B$3:$B$14,0),MATCH(YEAR(X$9),Fuel_Properties!$B$3:$EI$3,0))/1000</f>
        <v>-0.32503261999999994</v>
      </c>
      <c r="Y68" s="53">
        <f>SUMPRODUCT(--(Y$9=Quarterly_kt!$B$9:FC$9),Quarterly_kt!$B68:FC68)*INDEX(Fuel_Properties!$B$3:$IV$14,MATCH("GCV_Auto_Diesel",Fuel_Properties!$B$3:$B$14,0),MATCH(YEAR(Y$9),Fuel_Properties!$B$3:$EI$3,0))/1000</f>
        <v>0.51722902000000071</v>
      </c>
      <c r="Z68" s="53">
        <f>SUMPRODUCT(--(Z$9=Quarterly_kt!$B$9:FC$9),Quarterly_kt!$B68:FC68)*INDEX(Fuel_Properties!$B$3:$IV$14,MATCH("GCV_Auto_Diesel",Fuel_Properties!$B$3:$B$14,0),MATCH(YEAR(Z$9),Fuel_Properties!$B$3:$EI$3,0))/1000</f>
        <v>-2.9978959999999881E-2</v>
      </c>
      <c r="AA68" s="53">
        <f>SUMPRODUCT(--(AA$9=Quarterly_kt!$B$9:FC$9),Quarterly_kt!$B68:FC68)*INDEX(Fuel_Properties!$B$3:$IV$14,MATCH("GCV_Auto_Diesel",Fuel_Properties!$B$3:$B$14,0),MATCH(YEAR(AA$9),Fuel_Properties!$B$3:$EI$3,0))/1000</f>
        <v>1.7334460000000093E-2</v>
      </c>
      <c r="AB68" s="53">
        <f>SUMPRODUCT(--(AB$9=Quarterly_kt!$B$9:FC$9),Quarterly_kt!$B68:FC68)*INDEX(Fuel_Properties!$B$3:$IV$14,MATCH("GCV_Auto_Diesel",Fuel_Properties!$B$3:$B$14,0),MATCH(YEAR(AB$9),Fuel_Properties!$B$3:$EI$3,0))/1000</f>
        <v>0.43708587999999998</v>
      </c>
      <c r="AC68" s="53">
        <f>SUMPRODUCT(--(AC$9=Quarterly_kt!$B$9:FC$9),Quarterly_kt!$B68:FC68)*INDEX(Fuel_Properties!$B$3:$IV$14,MATCH("GCV_Auto_Diesel",Fuel_Properties!$B$3:$B$14,0),MATCH(YEAR(AC$9),Fuel_Properties!$B$3:$EI$3,0))/1000</f>
        <v>-0.38347319999999979</v>
      </c>
      <c r="AD68" s="53">
        <f>SUMPRODUCT(--(AD$9=Quarterly_kt!$B$9:FC$9),Quarterly_kt!$B68:FC68)*INDEX(Fuel_Properties!$B$3:$IV$14,MATCH("GCV_Auto_Diesel",Fuel_Properties!$B$3:$B$14,0),MATCH(YEAR(AD$9),Fuel_Properties!$B$3:$EI$3,0))/1000</f>
        <v>0.3694493000000002</v>
      </c>
      <c r="AE68" s="53">
        <f>SUMPRODUCT(--(AE$9=Quarterly_kt!$B$9:FC$9),Quarterly_kt!$B68:FC68)*INDEX(Fuel_Properties!$B$3:$IV$14,MATCH("GCV_Auto_Diesel",Fuel_Properties!$B$3:$B$14,0),MATCH(YEAR(AE$9),Fuel_Properties!$B$3:$EI$3,0))/1000</f>
        <v>-0.72184001999999992</v>
      </c>
      <c r="AF68" s="53">
        <f>SUMPRODUCT(--(AF$9=Quarterly_kt!$B$9:FC$9),Quarterly_kt!$B68:FC68)*INDEX(Fuel_Properties!$B$3:$IV$14,MATCH("GCV_Auto_Diesel",Fuel_Properties!$B$3:$B$14,0),MATCH(YEAR(AF$9),Fuel_Properties!$B$3:$EI$3,0))/1000</f>
        <v>6.8648139999999844E-2</v>
      </c>
      <c r="AG68" s="53">
        <f>SUMPRODUCT(--(AG$9=Quarterly_kt!$B$9:FC$9),Quarterly_kt!$B68:FC68)*INDEX(Fuel_Properties!$B$3:$IV$14,MATCH("GCV_Auto_Diesel",Fuel_Properties!$B$3:$B$14,0),MATCH(YEAR(AG$9),Fuel_Properties!$B$3:$EI$3,0))/1000</f>
        <v>0.21201378000000015</v>
      </c>
      <c r="AH68" s="53">
        <f>SUMPRODUCT(--(AH$9=Quarterly_kt!$B$9:FC$9),Quarterly_kt!$B68:FC68)*INDEX(Fuel_Properties!$B$3:$IV$14,MATCH("GCV_Auto_Diesel",Fuel_Properties!$B$3:$B$14,0),MATCH(YEAR(AH$9),Fuel_Properties!$B$3:$EI$3,0))/1000</f>
        <v>6.4004159999999824E-2</v>
      </c>
      <c r="AI68" s="53">
        <f>SUMPRODUCT(--(AI$9=Quarterly_kt!$B$9:FC$9),Quarterly_kt!$B68:FC68)*INDEX(Fuel_Properties!$B$3:$IV$14,MATCH("GCV_Auto_Diesel",Fuel_Properties!$B$3:$B$14,0),MATCH(YEAR(AI$9),Fuel_Properties!$B$3:$EI$3,0))/1000</f>
        <v>0.5423340999999996</v>
      </c>
      <c r="AJ68" s="53">
        <f>SUMPRODUCT(--(AJ$9=Quarterly_kt!$B$9:FC$9),Quarterly_kt!$B68:FC68)*INDEX(Fuel_Properties!$B$3:$IV$14,MATCH("GCV_Auto_Diesel",Fuel_Properties!$B$3:$B$14,0),MATCH(YEAR(AJ$9),Fuel_Properties!$B$3:$EI$3,0))/1000</f>
        <v>-0.35905782000000053</v>
      </c>
      <c r="AK68" s="53">
        <f>SUMPRODUCT(--(AK$9=Quarterly_kt!$B$9:FC$9),Quarterly_kt!$B68:FC68)*INDEX(Fuel_Properties!$B$3:$IV$14,MATCH("GCV_Auto_Diesel",Fuel_Properties!$B$3:$B$14,0),MATCH(YEAR(AK$9),Fuel_Properties!$B$3:$EI$3,0))/1000</f>
        <v>-0.32691779999999998</v>
      </c>
      <c r="AL68" s="53">
        <f>SUMPRODUCT(--(AL$9=Quarterly_kt!$B$9:FC$9),Quarterly_kt!$B68:FC68)*INDEX(Fuel_Properties!$B$3:$IV$14,MATCH("GCV_Auto_Diesel",Fuel_Properties!$B$3:$B$14,0),MATCH(YEAR(AL$9),Fuel_Properties!$B$3:$EI$3,0))/1000</f>
        <v>0.52835617999999973</v>
      </c>
      <c r="AM68" s="53">
        <f>SUMPRODUCT(--(AM$9=Quarterly_kt!$B$9:FC$9),Quarterly_kt!$B68:FC68)*INDEX(Fuel_Properties!$B$3:$IV$14,MATCH("GCV_Auto_Diesel",Fuel_Properties!$B$3:$B$14,0),MATCH(YEAR(AM$9),Fuel_Properties!$B$3:$EI$3,0))/1000</f>
        <v>-0.71770181999999993</v>
      </c>
      <c r="AN68" s="53">
        <f>SUMPRODUCT(--(AN$9=Quarterly_kt!$B$9:FC$9),Quarterly_kt!$B68:FC68)*INDEX(Fuel_Properties!$B$3:$IV$14,MATCH("GCV_Auto_Diesel",Fuel_Properties!$B$3:$B$14,0),MATCH(YEAR(AN$9),Fuel_Properties!$B$3:$EI$3,0))/1000</f>
        <v>-0.38673778000000009</v>
      </c>
      <c r="AO68" s="53">
        <f>SUMPRODUCT(--(AO$9=Quarterly_kt!$B$9:FC$9),Quarterly_kt!$B68:FC68)*INDEX(Fuel_Properties!$B$3:$IV$14,MATCH("GCV_Auto_Diesel",Fuel_Properties!$B$3:$B$14,0),MATCH(YEAR(AO$9),Fuel_Properties!$B$3:$EI$3,0))/1000</f>
        <v>0.63365038000000018</v>
      </c>
      <c r="AP68" s="53">
        <f>SUMPRODUCT(--(AP$9=Quarterly_kt!$B$9:FC$9),Quarterly_kt!$B68:FC68)*INDEX(Fuel_Properties!$B$3:$IV$14,MATCH("GCV_Auto_Diesel",Fuel_Properties!$B$3:$B$14,0),MATCH(YEAR(AP$9),Fuel_Properties!$B$3:$EI$3,0))/1000</f>
        <v>-7.3751919999999777E-2</v>
      </c>
      <c r="AQ68" s="53">
        <f>SUMPRODUCT(--(AQ$9=Quarterly_kt!$B$9:FC$9),Quarterly_kt!$B68:FC68)*INDEX(Fuel_Properties!$B$3:$IV$14,MATCH("GCV_Auto_Diesel",Fuel_Properties!$B$3:$B$14,0),MATCH(YEAR(AQ$9),Fuel_Properties!$B$3:$EI$3,0))/1000</f>
        <v>-0.19513911999999992</v>
      </c>
      <c r="AR68" s="53">
        <f>SUMPRODUCT(--(AR$9=Quarterly_kt!$B$9:FC$9),Quarterly_kt!$B68:FC68)*INDEX(Fuel_Properties!$B$3:$IV$14,MATCH("GCV_Auto_Diesel",Fuel_Properties!$B$3:$B$14,0),MATCH(YEAR(AR$9),Fuel_Properties!$B$3:$EI$3,0))/1000</f>
        <v>0.1507224400000001</v>
      </c>
      <c r="AS68" s="53">
        <f>SUMPRODUCT(--(AS$9=Quarterly_kt!$B$9:FC$9),Quarterly_kt!$B68:FC68)*INDEX(Fuel_Properties!$B$3:$IV$14,MATCH("GCV_Auto_Diesel",Fuel_Properties!$B$3:$B$14,0),MATCH(YEAR(AS$9),Fuel_Properties!$B$3:$EI$3,0))/1000</f>
        <v>0.13049123999999948</v>
      </c>
      <c r="AT68" s="53">
        <f>SUMPRODUCT(--(AT$9=Quarterly_kt!$B$9:FC$9),Quarterly_kt!$B68:FC68)*INDEX(Fuel_Properties!$B$3:$IV$14,MATCH("GCV_Auto_Diesel",Fuel_Properties!$B$3:$B$14,0),MATCH(YEAR(AT$9),Fuel_Properties!$B$3:$EI$3,0))/1000</f>
        <v>0.1911388600000001</v>
      </c>
      <c r="AU68" s="53">
        <f>SUMPRODUCT(--(AU$9=Quarterly_kt!$B$9:FC$9),Quarterly_kt!$B68:FC68)*INDEX(Fuel_Properties!$B$3:$IV$14,MATCH("GCV_Auto_Diesel",Fuel_Properties!$B$3:$B$14,0),MATCH(YEAR(AU$9),Fuel_Properties!$B$3:$EI$3,0))/1000</f>
        <v>-0.27289129999999973</v>
      </c>
      <c r="AV68" s="53">
        <f>SUMPRODUCT(--(AV$9=Quarterly_kt!$B$9:FC$9),Quarterly_kt!$B68:FC68)*INDEX(Fuel_Properties!$B$3:$IV$14,MATCH("GCV_Auto_Diesel",Fuel_Properties!$B$3:$B$14,0),MATCH(YEAR(AV$9),Fuel_Properties!$B$3:$EI$3,0))/1000</f>
        <v>-0.4689500199999998</v>
      </c>
      <c r="AW68" s="53">
        <f>SUMPRODUCT(--(AW$9=Quarterly_kt!$B$9:FC$9),Quarterly_kt!$B68:FC68)*INDEX(Fuel_Properties!$B$3:$IV$14,MATCH("GCV_Auto_Diesel",Fuel_Properties!$B$3:$B$14,0),MATCH(YEAR(AW$9),Fuel_Properties!$B$3:$EI$3,0))/1000</f>
        <v>0.34333266000000007</v>
      </c>
      <c r="AX68" s="53">
        <f>SUMPRODUCT(--(AX$9=Quarterly_kt!$B$9:FC$9),Quarterly_kt!$B68:FC68)*INDEX(Fuel_Properties!$B$3:$IV$14,MATCH("GCV_Auto_Diesel",Fuel_Properties!$B$3:$B$14,0),MATCH(YEAR(AX$9),Fuel_Properties!$B$3:$EI$3,0))/1000</f>
        <v>-0.24015354000000011</v>
      </c>
      <c r="AY68" s="53">
        <f>SUMPRODUCT(--(AY$9=Quarterly_kt!$B$9:FC$9),Quarterly_kt!$B68:FC68)*INDEX(Fuel_Properties!$B$3:$IV$14,MATCH("GCV_Auto_Diesel",Fuel_Properties!$B$3:$B$14,0),MATCH(YEAR(AY$9),Fuel_Properties!$B$3:$EI$3,0))/1000</f>
        <v>-0.21155398000000006</v>
      </c>
      <c r="AZ68" s="53">
        <f>SUMPRODUCT(--(AZ$9=Quarterly_kt!$B$9:FC$9),Quarterly_kt!$B68:FC68)*INDEX(Fuel_Properties!$B$3:$IV$14,MATCH("GCV_Auto_Diesel",Fuel_Properties!$B$3:$B$14,0),MATCH(YEAR(AZ$9),Fuel_Properties!$B$3:$EI$3,0))/1000</f>
        <v>3.0484739999999601E-2</v>
      </c>
      <c r="BA68" s="53">
        <f>SUMPRODUCT(--(BA$9=Quarterly_kt!$B$9:FC$9),Quarterly_kt!$B68:FC68)*INDEX(Fuel_Properties!$B$3:$IV$14,MATCH("GCV_Auto_Diesel",Fuel_Properties!$B$3:$B$14,0),MATCH(YEAR(BA$9),Fuel_Properties!$B$3:$EI$3,0))/1000</f>
        <v>0.69484975999999954</v>
      </c>
      <c r="BB68" s="53">
        <f>SUMPRODUCT(--(BB$9=Quarterly_kt!$B$9:FC$9),Quarterly_kt!$B68:FC68)*INDEX(Fuel_Properties!$B$3:$IV$14,MATCH("GCV_Auto_Diesel",Fuel_Properties!$B$3:$B$14,0),MATCH(YEAR(BB$9),Fuel_Properties!$B$3:$EI$3,0))/1000</f>
        <v>-0.50715940000000015</v>
      </c>
      <c r="BC68" s="53">
        <f>SUMPRODUCT(--(BC$9=Quarterly_kt!$B$9:FC$9),Quarterly_kt!$B68:FC68)*INDEX(Fuel_Properties!$B$3:$IV$14,MATCH("GCV_Auto_Diesel",Fuel_Properties!$B$3:$B$14,0),MATCH(YEAR(BC$9),Fuel_Properties!$B$3:$EI$3,0))/1000</f>
        <v>-5.8854400000000209E-2</v>
      </c>
      <c r="BD68" s="53">
        <f>SUMPRODUCT(--(BD$9=Quarterly_kt!$B$9:FC$9),Quarterly_kt!$B68:FC68)*INDEX(Fuel_Properties!$B$3:$IV$14,MATCH("GCV_Auto_Diesel",Fuel_Properties!$B$3:$B$14,0),MATCH(YEAR(BD$9),Fuel_Properties!$B$3:$EI$3,0))/1000</f>
        <v>4.4048839999999513E-2</v>
      </c>
      <c r="BE68" s="53">
        <f>SUMPRODUCT(--(BE$9=Quarterly_kt!$B$9:FC$9),Quarterly_kt!$B68:FC68)*INDEX(Fuel_Properties!$B$3:$IV$14,MATCH("GCV_Auto_Diesel",Fuel_Properties!$B$3:$B$14,0),MATCH(YEAR(BE$9),Fuel_Properties!$B$3:$EI$3,0))/1000</f>
        <v>0.46039773999999972</v>
      </c>
      <c r="BF68" s="53">
        <f>SUMPRODUCT(--(BF$9=Quarterly_kt!$B$9:FC$9),Quarterly_kt!$B68:FC68)*INDEX(Fuel_Properties!$B$3:$IV$14,MATCH("GCV_Auto_Diesel",Fuel_Properties!$B$3:$B$14,0),MATCH(YEAR(BF$9),Fuel_Properties!$B$3:$EI$3,0))/1000</f>
        <v>-6.1613199999996883E-3</v>
      </c>
      <c r="BG68" s="53">
        <f>SUMPRODUCT(--(BG$9=Quarterly_kt!$B$9:FC$9),Quarterly_kt!$B68:FC68)*INDEX(Fuel_Properties!$B$3:$IV$14,MATCH("GCV_Auto_Diesel",Fuel_Properties!$B$3:$B$14,0),MATCH(YEAR(BG$9),Fuel_Properties!$B$3:$EI$3,0))/1000</f>
        <v>0.1869086999999999</v>
      </c>
      <c r="BH68" s="53">
        <f>SUMPRODUCT(--(BH$9=Quarterly_kt!$B$9:FC$9),Quarterly_kt!$B68:FC68)*INDEX(Fuel_Properties!$B$3:$IV$14,MATCH("GCV_Auto_Diesel",Fuel_Properties!$B$3:$B$14,0),MATCH(YEAR(BH$9),Fuel_Properties!$B$3:$EI$3,0))/1000</f>
        <v>-0.74322072000000006</v>
      </c>
      <c r="BI68" s="53">
        <f>SUMPRODUCT(--(BI$9=Quarterly_kt!$B$9:FC$9),Quarterly_kt!$B68:FC68)*INDEX(Fuel_Properties!$B$3:$IV$14,MATCH("GCV_Auto_Diesel",Fuel_Properties!$B$3:$B$14,0),MATCH(YEAR(BI$9),Fuel_Properties!$B$3:$EI$3,0))/1000</f>
        <v>0.48444528000000053</v>
      </c>
      <c r="BJ68" s="53">
        <f>SUMPRODUCT(--(BJ$9=Quarterly_kt!$B$9:FC$9),Quarterly_kt!$B68:FC68)*INDEX(Fuel_Properties!$B$3:$IV$14,MATCH("GCV_Auto_Diesel",Fuel_Properties!$B$3:$B$14,0),MATCH(YEAR(BJ$9),Fuel_Properties!$B$3:$EI$3,0))/1000</f>
        <v>-0.21992233999999999</v>
      </c>
      <c r="BK68" s="53">
        <f>SUMPRODUCT(--(BK$9=Quarterly_kt!$B$9:FC$9),Quarterly_kt!$B68:FC68)*INDEX(Fuel_Properties!$B$3:$IV$14,MATCH("GCV_Auto_Diesel",Fuel_Properties!$B$3:$B$14,0),MATCH(YEAR(BK$9),Fuel_Properties!$B$3:$EI$3,0))/1000</f>
        <v>0.81954751999999942</v>
      </c>
      <c r="BL68" s="53">
        <f>SUMPRODUCT(--(BL$9=Quarterly_kt!$B$9:FC$9),Quarterly_kt!$B68:FC68)*INDEX(Fuel_Properties!$B$3:$IV$14,MATCH("GCV_Auto_Diesel",Fuel_Properties!$B$3:$B$14,0),MATCH(YEAR(BL$9),Fuel_Properties!$B$3:$EI$3,0))/1000</f>
        <v>-0.85817071999999939</v>
      </c>
      <c r="BM68" s="53">
        <f>SUMPRODUCT(--(BM$9=Quarterly_kt!$B$9:FC$9),Quarterly_kt!$B68:FC68)*INDEX(Fuel_Properties!$B$3:$IV$14,MATCH("GCV_Auto_Diesel",Fuel_Properties!$B$3:$B$14,0),MATCH(YEAR(BM$9),Fuel_Properties!$B$3:$EI$3,0))/1000</f>
        <v>0.35151710000000014</v>
      </c>
      <c r="BN68" s="53">
        <f>SUMPRODUCT(--(BN$9=Quarterly_kt!$B$9:FC$9),Quarterly_kt!$B68:FC68)*INDEX(Fuel_Properties!$B$3:$IV$14,MATCH("GCV_Auto_Diesel",Fuel_Properties!$B$3:$B$14,0),MATCH(YEAR(BN$9),Fuel_Properties!$B$3:$EI$3,0))/1000</f>
        <v>7.8565045992374405E-2</v>
      </c>
      <c r="BO68" s="53">
        <f>SUMPRODUCT(--(BO$9=Quarterly_kt!$B$9:FC$9),Quarterly_kt!$B68:FC68)*INDEX(Fuel_Properties!$B$3:$IV$14,MATCH("GCV_Auto_Diesel",Fuel_Properties!$B$3:$B$14,0),MATCH(YEAR(BO$9),Fuel_Properties!$B$3:$EI$3,0))/1000</f>
        <v>-0.73243488130456635</v>
      </c>
      <c r="BP68" s="53">
        <f>SUMPRODUCT(--(BP$9=Quarterly_kt!$B$9:FC$9),Quarterly_kt!$B68:FC68)*INDEX(Fuel_Properties!$B$3:$IV$14,MATCH("GCV_Auto_Diesel",Fuel_Properties!$B$3:$B$14,0),MATCH(YEAR(BP$9),Fuel_Properties!$B$3:$EI$3,0))/1000</f>
        <v>0.34931016954326594</v>
      </c>
      <c r="BQ68" s="53">
        <f>SUMPRODUCT(--(BQ$9=Quarterly_kt!$B$9:FC$9),Quarterly_kt!$B68:FC68)*INDEX(Fuel_Properties!$B$3:$IV$14,MATCH("GCV_Auto_Diesel",Fuel_Properties!$B$3:$B$14,0),MATCH(YEAR(BQ$9),Fuel_Properties!$B$3:$EI$3,0))/1000</f>
        <v>-1.4726484800341204</v>
      </c>
      <c r="BR68" s="53">
        <f>SUMPRODUCT(--(BR$9=Quarterly_kt!$B$9:FC$9),Quarterly_kt!$B68:FC68)*INDEX(Fuel_Properties!$B$3:$IV$14,MATCH("GCV_Auto_Diesel",Fuel_Properties!$B$3:$B$14,0),MATCH(YEAR(BR$9),Fuel_Properties!$B$3:$EI$3,0))/1000</f>
        <v>-0.64640148083501958</v>
      </c>
      <c r="BS68" s="53">
        <f>SUMPRODUCT(--(BS$9=Quarterly_kt!$B$9:FC$9),Quarterly_kt!$B68:FC68)*INDEX(Fuel_Properties!$B$3:$IV$14,MATCH("GCV_Auto_Diesel",Fuel_Properties!$B$3:$B$14,0),MATCH(YEAR(BS$9),Fuel_Properties!$B$3:$EI$3,0))/1000</f>
        <v>-0.61219260099459172</v>
      </c>
      <c r="BT68" s="53">
        <f>SUMPRODUCT(--(BT$9=Quarterly_kt!$B$9:FC$9),Quarterly_kt!$B68:FC68)*INDEX(Fuel_Properties!$B$3:$IV$14,MATCH("GCV_Auto_Diesel",Fuel_Properties!$B$3:$B$14,0),MATCH(YEAR(BT$9),Fuel_Properties!$B$3:$EI$3,0))/1000</f>
        <v>0.72327999288282308</v>
      </c>
      <c r="BU68" s="53">
        <f>SUMPRODUCT(--(BU$9=Quarterly_kt!$B$9:FC$9),Quarterly_kt!$B68:FC68)*INDEX(Fuel_Properties!$B$3:$IV$14,MATCH("GCV_Auto_Diesel",Fuel_Properties!$B$3:$B$14,0),MATCH(YEAR(BU$9),Fuel_Properties!$B$3:$EI$3,0))/1000</f>
        <v>-1.0334008674789925</v>
      </c>
      <c r="BV68" s="53">
        <f>SUMPRODUCT(--(BV$9=Quarterly_kt!$B$9:FC$9),Quarterly_kt!$B68:FC68)*INDEX(Fuel_Properties!$B$3:$IV$14,MATCH("GCV_Auto_Diesel",Fuel_Properties!$B$3:$B$14,0),MATCH(YEAR(BV$9),Fuel_Properties!$B$3:$EI$3,0))/1000</f>
        <v>0.65694087114942401</v>
      </c>
      <c r="BW68" s="53">
        <f>SUMPRODUCT(--(BW$9=Quarterly_kt!$B$9:FC$9),Quarterly_kt!$B68:FC68)*INDEX(Fuel_Properties!$B$3:$IV$14,MATCH("GCV_Auto_Diesel",Fuel_Properties!$B$3:$B$14,0),MATCH(YEAR(BW$9),Fuel_Properties!$B$3:$EI$3,0))/1000</f>
        <v>-4.2231259511834832E-2</v>
      </c>
      <c r="BX68" s="53">
        <f>SUMPRODUCT(--(BX$9=Quarterly_kt!$B$9:FC$9),Quarterly_kt!$B68:FC68)*INDEX(Fuel_Properties!$B$3:$IV$14,MATCH("GCV_Auto_Diesel",Fuel_Properties!$B$3:$B$14,0),MATCH(YEAR(BX$9),Fuel_Properties!$B$3:$EI$3,0))/1000</f>
        <v>8.6109675407662692E-2</v>
      </c>
      <c r="BY68" s="53">
        <f>SUMPRODUCT(--(BY$9=Quarterly_kt!$B$9:FC$9),Quarterly_kt!$B68:FC68)*INDEX(Fuel_Properties!$B$3:$IV$14,MATCH("GCV_Auto_Diesel",Fuel_Properties!$B$3:$B$14,0),MATCH(YEAR(BY$9),Fuel_Properties!$B$3:$EI$3,0))/1000</f>
        <v>0.94688614907628632</v>
      </c>
      <c r="BZ68" s="53">
        <f>SUMPRODUCT(--(BZ$9=Quarterly_kt!$B$9:FC$9),Quarterly_kt!$B68:FC68)*INDEX(Fuel_Properties!$B$3:$IV$14,MATCH("GCV_Auto_Diesel",Fuel_Properties!$B$3:$B$14,0),MATCH(YEAR(BZ$9),Fuel_Properties!$B$3:$EI$3,0))/1000</f>
        <v>3.2658471232459373E-2</v>
      </c>
      <c r="CA68" s="53">
        <f>SUMPRODUCT(--(CA$9=Quarterly_kt!$B$9:FC$9),Quarterly_kt!$B68:FC68)*INDEX(Fuel_Properties!$B$3:$IV$14,MATCH("GCV_Auto_Diesel",Fuel_Properties!$B$3:$B$14,0),MATCH(YEAR(CA$9),Fuel_Properties!$B$3:$EI$3,0))/1000</f>
        <v>0.55373032596659977</v>
      </c>
      <c r="CB68" s="53">
        <f>SUMPRODUCT(--(CB$9=Quarterly_kt!$B$9:FC$9),Quarterly_kt!$B68:FC68)*INDEX(Fuel_Properties!$B$3:$IV$14,MATCH("GCV_Auto_Diesel",Fuel_Properties!$B$3:$B$14,0),MATCH(YEAR(CB$9),Fuel_Properties!$B$3:$EI$3,0))/1000</f>
        <v>-0.84042962244426667</v>
      </c>
      <c r="CC68" s="53">
        <f>SUMPRODUCT(--(CC$9=Quarterly_kt!$B$9:FC$9),Quarterly_kt!$B68:FC68)*INDEX(Fuel_Properties!$B$3:$IV$14,MATCH("GCV_Auto_Diesel",Fuel_Properties!$B$3:$B$14,0),MATCH(YEAR(CC$9),Fuel_Properties!$B$3:$EI$3,0))/1000</f>
        <v>0.45584639258079629</v>
      </c>
      <c r="CD68" s="53">
        <f>SUMPRODUCT(--(CD$9=Quarterly_kt!$B$9:FC$9),Quarterly_kt!$B68:FC68)*INDEX(Fuel_Properties!$B$3:$IV$14,MATCH("GCV_Auto_Diesel",Fuel_Properties!$B$3:$B$14,0),MATCH(YEAR(CD$9),Fuel_Properties!$B$3:$EI$3,0))/1000</f>
        <v>0.68772315641138482</v>
      </c>
      <c r="CE68" s="53">
        <f>SUMPRODUCT(--(CE$9=Quarterly_kt!$B$9:FC$9),Quarterly_kt!$B68:FC68)*INDEX(Fuel_Properties!$B$3:$IV$14,MATCH("GCV_Auto_Diesel",Fuel_Properties!$B$3:$B$14,0),MATCH(YEAR(CE$9),Fuel_Properties!$B$3:$EI$3,0))/1000</f>
        <v>-0.22645045062438363</v>
      </c>
      <c r="CF68" s="53">
        <f>SUMPRODUCT(--(CF$9=Quarterly_kt!$B$9:FC$9),Quarterly_kt!$B68:FC68)*INDEX(Fuel_Properties!$B$3:$IV$14,MATCH("GCV_Auto_Diesel",Fuel_Properties!$B$3:$B$14,0),MATCH(YEAR(CF$9),Fuel_Properties!$B$3:$EI$3,0))/1000</f>
        <v>0.12251198116608052</v>
      </c>
      <c r="CG68" s="53">
        <f>SUMPRODUCT(--(CG$9=Quarterly_kt!$B$9:FC$9),Quarterly_kt!$B68:FC68)*INDEX(Fuel_Properties!$B$3:$IV$14,MATCH("GCV_Auto_Diesel",Fuel_Properties!$B$3:$B$14,0),MATCH(YEAR(CG$9),Fuel_Properties!$B$3:$EI$3,0))/1000</f>
        <v>0.38505726119301709</v>
      </c>
      <c r="CH68" s="53">
        <f>SUMPRODUCT(--(CH$9=Quarterly_kt!$B$9:FC$9),Quarterly_kt!$B68:FC68)*INDEX(Fuel_Properties!$B$3:$IV$14,MATCH("GCV_Auto_Diesel",Fuel_Properties!$B$3:$B$14,0),MATCH(YEAR(CH$9),Fuel_Properties!$B$3:$EI$3,0))/1000</f>
        <v>-0.78388712208440836</v>
      </c>
      <c r="CI68" s="53">
        <f>SUMPRODUCT(--(CI$9=Quarterly_kt!$B$9:FC$9),Quarterly_kt!$B68:FC68)*INDEX(Fuel_Properties!$B$3:$IV$14,MATCH("GCV_Auto_Diesel",Fuel_Properties!$B$3:$B$14,0),MATCH(YEAR(CI$9),Fuel_Properties!$B$3:$EI$3,0))/1000</f>
        <v>0.36392968279149973</v>
      </c>
      <c r="CJ68" s="53">
        <f>SUMPRODUCT(--(CJ$9=Quarterly_kt!$B$9:FC$9),Quarterly_kt!$B68:FC68)*INDEX(Fuel_Properties!$B$3:$IV$14,MATCH("GCV_Auto_Diesel",Fuel_Properties!$B$3:$B$14,0),MATCH(YEAR(CJ$9),Fuel_Properties!$B$3:$EI$3,0))/1000</f>
        <v>3.8066050999736395E-2</v>
      </c>
      <c r="CK68" s="53">
        <f>SUMPRODUCT(--(CK$9=Quarterly_kt!$B$9:FC$9),Quarterly_kt!$B68:FC68)*INDEX(Fuel_Properties!$B$3:$IV$14,MATCH("GCV_Auto_Diesel",Fuel_Properties!$B$3:$B$14,0),MATCH(YEAR(CK$9),Fuel_Properties!$B$3:$EI$3,0))/1000</f>
        <v>1.2243591996406473</v>
      </c>
      <c r="CL68" s="53">
        <f>SUMPRODUCT(--(CL$9=Quarterly_kt!$B$9:FC$9),Quarterly_kt!$B68:FC68)*INDEX(Fuel_Properties!$B$3:$IV$14,MATCH("GCV_Auto_Diesel",Fuel_Properties!$B$3:$B$14,0),MATCH(YEAR(CL$9),Fuel_Properties!$B$3:$EI$3,0))/1000</f>
        <v>0.40651011620939964</v>
      </c>
      <c r="CM68" s="53">
        <f>SUMPRODUCT(--(CM$9=Quarterly_kt!$B$9:FC$9),Quarterly_kt!$B68:FC68)*INDEX(Fuel_Properties!$B$3:$IV$14,MATCH("GCV_Auto_Diesel",Fuel_Properties!$B$3:$B$14,0),MATCH(YEAR(CM$9),Fuel_Properties!$B$3:$EI$3,0))/1000</f>
        <v>-0.70491504412697614</v>
      </c>
      <c r="CN68" s="53">
        <f>SUMPRODUCT(--(CN$9=Quarterly_kt!$B$9:FC$9),Quarterly_kt!$B68:FC68)*INDEX(Fuel_Properties!$B$3:$IV$14,MATCH("GCV_Auto_Diesel",Fuel_Properties!$B$3:$B$14,0),MATCH(YEAR(CN$9),Fuel_Properties!$B$3:$EI$3,0))/1000</f>
        <v>0.63492444833736483</v>
      </c>
      <c r="CO68" s="53">
        <f>SUMPRODUCT(--(CO$9=Quarterly_kt!$B$9:FC$9),Quarterly_kt!$B68:FC68)*INDEX(Fuel_Properties!$B$3:$IV$14,MATCH("GCV_Auto_Diesel",Fuel_Properties!$B$3:$B$14,0),MATCH(YEAR(CO$9),Fuel_Properties!$B$3:$EI$3,0))/1000</f>
        <v>-0.30678376306740618</v>
      </c>
      <c r="CP68" s="53">
        <f>SUMPRODUCT(--(CP$9=Quarterly_kt!$B$9:FC$9),Quarterly_kt!$B68:FC68)*INDEX(Fuel_Properties!$B$3:$IV$14,MATCH("GCV_Auto_Diesel",Fuel_Properties!$B$3:$B$14,0),MATCH(YEAR(CP$9),Fuel_Properties!$B$3:$EI$3,0))/1000</f>
        <v>0.84200397335840316</v>
      </c>
      <c r="CQ68" s="53">
        <f>SUMPRODUCT(--(CQ$9=Quarterly_kt!$B$9:FC$9),Quarterly_kt!$B68:FC68)*INDEX(Fuel_Properties!$B$3:$IV$14,MATCH("GCV_Auto_Diesel",Fuel_Properties!$B$3:$B$14,0),MATCH(YEAR(CQ$9),Fuel_Properties!$B$3:$EI$3,0))/1000</f>
        <v>-0.27445354718443948</v>
      </c>
      <c r="CR68" s="53">
        <f>SUMPRODUCT(--(CR$9=Quarterly_kt!$B$9:FC$9),Quarterly_kt!$B68:FC68)*INDEX(Fuel_Properties!$B$3:$IV$14,MATCH("GCV_Auto_Diesel",Fuel_Properties!$B$3:$B$14,0),MATCH(YEAR(CR$9),Fuel_Properties!$B$3:$EI$3,0))/1000</f>
        <v>2.1762101394584725</v>
      </c>
      <c r="CS68" s="53">
        <f>SUMPRODUCT(--(CS$9=Quarterly_kt!$B$9:FC$9),Quarterly_kt!$B68:FC68)*INDEX(Fuel_Properties!$B$3:$IV$14,MATCH("GCV_Auto_Diesel",Fuel_Properties!$B$3:$B$14,0),MATCH(YEAR(CS$9),Fuel_Properties!$B$3:$EI$3,0))/1000</f>
        <v>0.72417264642404455</v>
      </c>
      <c r="CT68" s="53">
        <f>SUMPRODUCT(--(CT$9=Quarterly_kt!$B$9:FC$9),Quarterly_kt!$B68:FC68)*INDEX(Fuel_Properties!$B$3:$IV$14,MATCH("GCV_Auto_Diesel",Fuel_Properties!$B$3:$B$14,0),MATCH(YEAR(CT$9),Fuel_Properties!$B$3:$EI$3,0))/1000</f>
        <v>-1.3894645122238569</v>
      </c>
      <c r="CU68" s="53">
        <f>SUMPRODUCT(--(CU$9=Quarterly_kt!$B$9:FC$9),Quarterly_kt!$B68:FC68)*INDEX(Fuel_Properties!$B$3:$IV$14,MATCH("GCV_Auto_Diesel",Fuel_Properties!$B$3:$B$14,0),MATCH(YEAR(CU$9),Fuel_Properties!$B$3:$EI$3,0))/1000</f>
        <v>1.782059891745259</v>
      </c>
      <c r="CV68" s="53">
        <f>SUMPRODUCT(--(CV$9=Quarterly_kt!$B$9:FC$9),Quarterly_kt!$B68:FC68)*INDEX(Fuel_Properties!$B$3:$IV$14,MATCH("GCV_Auto_Diesel",Fuel_Properties!$B$3:$B$14,0),MATCH(YEAR(CV$9),Fuel_Properties!$B$3:$EI$3,0))/1000</f>
        <v>-0.58615466858793019</v>
      </c>
      <c r="CW68" s="53">
        <f>SUMPRODUCT(--(CW$9=Quarterly_kt!$B$9:FC$9),Quarterly_kt!$B68:FC68)*INDEX(Fuel_Properties!$B$3:$IV$14,MATCH("GCV_Auto_Diesel",Fuel_Properties!$B$3:$B$14,0),MATCH(YEAR(CW$9),Fuel_Properties!$B$3:$EI$3,0))/1000</f>
        <v>1.7277482779774762</v>
      </c>
      <c r="CX68" s="53">
        <f>SUMPRODUCT(--(CX$9=Quarterly_kt!$B$9:FC$9),Quarterly_kt!$B68:FC68)*INDEX(Fuel_Properties!$B$3:$IV$14,MATCH("GCV_Auto_Diesel",Fuel_Properties!$B$3:$B$14,0),MATCH(YEAR(CX$9),Fuel_Properties!$B$3:$EI$3,0))/1000</f>
        <v>-2.9064134152416816</v>
      </c>
      <c r="CY68" s="53">
        <f>SUMPRODUCT(--(CY$9=Quarterly_kt!$B$9:FC$9),Quarterly_kt!$B68:FC68)*INDEX(Fuel_Properties!$B$3:$IV$14,MATCH("GCV_Auto_Diesel",Fuel_Properties!$B$3:$B$14,0),MATCH(YEAR(CY$9),Fuel_Properties!$B$3:$EI$3,0))/1000</f>
        <v>4.9278502556566561</v>
      </c>
      <c r="CZ68" s="53">
        <f>SUMPRODUCT(--(CZ$9=Quarterly_kt!$B$9:FC$9),Quarterly_kt!$B68:FC68)*INDEX(Fuel_Properties!$B$3:$IV$14,MATCH("GCV_Auto_Diesel",Fuel_Properties!$B$3:$B$14,0),MATCH(YEAR(CZ$9),Fuel_Properties!$B$3:$EI$3,0))/1000</f>
        <v>-3.5338470002359372</v>
      </c>
      <c r="DA68" s="53">
        <f>SUMPRODUCT(--(DA$9=Quarterly_kt!$B$9:FC$9),Quarterly_kt!$B68:FC68)*INDEX(Fuel_Properties!$B$3:$IV$14,MATCH("GCV_Auto_Diesel",Fuel_Properties!$B$3:$B$14,0),MATCH(YEAR(DA$9),Fuel_Properties!$B$3:$EI$3,0))/1000</f>
        <v>-2.2204369783219553</v>
      </c>
      <c r="DB68" s="53">
        <f>SUMPRODUCT(--(DB$9=Quarterly_kt!$B$9:FC$9),Quarterly_kt!$B68:FC68)*INDEX(Fuel_Properties!$B$3:$IV$14,MATCH("GCV_Auto_Diesel",Fuel_Properties!$B$3:$B$14,0),MATCH(YEAR(DB$9),Fuel_Properties!$B$3:$EI$3,0))/1000</f>
        <v>2.3554217629446281</v>
      </c>
      <c r="DC68" s="53">
        <f>SUMPRODUCT(--(DC$9=Quarterly_kt!$B$9:FC$9),Quarterly_kt!$B68:FC68)*INDEX(Fuel_Properties!$B$3:$IV$14,MATCH("GCV_Auto_Diesel",Fuel_Properties!$B$3:$B$14,0),MATCH(YEAR(DC$9),Fuel_Properties!$B$3:$EI$3,0))/1000</f>
        <v>-0.14358436647589926</v>
      </c>
      <c r="DD68" s="53">
        <f>SUMPRODUCT(--(DD$9=Quarterly_kt!$B$9:FC$9),Quarterly_kt!$B68:FC68)*INDEX(Fuel_Properties!$B$3:$IV$14,MATCH("GCV_Auto_Diesel",Fuel_Properties!$B$3:$B$14,0),MATCH(YEAR(DD$9),Fuel_Properties!$B$3:$EI$3,0))/1000</f>
        <v>0.39018481810593414</v>
      </c>
      <c r="DE68" s="53">
        <f>SUMPRODUCT(--(DE$9=Quarterly_kt!$B$9:FC$9),Quarterly_kt!$B68:FC68)*INDEX(Fuel_Properties!$B$3:$IV$14,MATCH("GCV_Auto_Diesel",Fuel_Properties!$B$3:$B$14,0),MATCH(YEAR(DE$9),Fuel_Properties!$B$3:$EI$3,0))/1000</f>
        <v>-0.35075609524826634</v>
      </c>
      <c r="DF68" s="53">
        <f>SUMPRODUCT(--(DF$9=Quarterly_kt!$B$9:FC$9),Quarterly_kt!$B68:FC68)*INDEX(Fuel_Properties!$B$3:$IV$14,MATCH("GCV_Auto_Diesel",Fuel_Properties!$B$3:$B$14,0),MATCH(YEAR(DF$9),Fuel_Properties!$B$3:$EI$3,0))/1000</f>
        <v>-3.5753714575393563</v>
      </c>
      <c r="DG68" s="53">
        <f>SUMPRODUCT(--(DG$9=Quarterly_kt!$B$9:FC$9),Quarterly_kt!$B68:FC68)*INDEX(Fuel_Properties!$B$3:$IV$14,MATCH("GCV_Auto_Diesel",Fuel_Properties!$B$3:$B$14,0),MATCH(YEAR(DG$9),Fuel_Properties!$B$3:$EI$3,0))/1000</f>
        <v>1.9438717832890389</v>
      </c>
      <c r="DH68" s="53">
        <f>SUMPRODUCT(--(DH$9=Quarterly_kt!$B$9:FC$9),Quarterly_kt!$B68:FC68)*INDEX(Fuel_Properties!$B$3:$IV$14,MATCH("GCV_Auto_Diesel",Fuel_Properties!$B$3:$B$14,0),MATCH(YEAR(DH$9),Fuel_Properties!$B$3:$EI$3,0))/1000</f>
        <v>1.7783533553148327</v>
      </c>
      <c r="DI68" s="53">
        <f>SUMPRODUCT(--(DI$9=Quarterly_kt!$B$9:FC$9),Quarterly_kt!$B68:FC68)*INDEX(Fuel_Properties!$B$3:$IV$14,MATCH("GCV_Auto_Diesel",Fuel_Properties!$B$3:$B$14,0),MATCH(YEAR(DI$9),Fuel_Properties!$B$3:$EI$3,0))/1000</f>
        <v>-0.42016216331914119</v>
      </c>
      <c r="DJ68" s="53">
        <f>SUMPRODUCT(--(DJ$9=Quarterly_kt!$B$9:FC$9),Quarterly_kt!$B68:FC68)*INDEX(Fuel_Properties!$B$3:$IV$14,MATCH("GCV_Auto_Diesel",Fuel_Properties!$B$3:$B$14,0),MATCH(YEAR(DJ$9),Fuel_Properties!$B$3:$EI$3,0))/1000</f>
        <v>0.71287137350367868</v>
      </c>
      <c r="DK68" s="53">
        <f>SUMPRODUCT(--(DK$9=Quarterly_kt!$B$9:FC$9),Quarterly_kt!$B68:FC68)*INDEX(Fuel_Properties!$B$3:$IV$14,MATCH("GCV_Auto_Diesel",Fuel_Properties!$B$3:$B$14,0),MATCH(YEAR(DK$9),Fuel_Properties!$B$3:$EI$3,0))/1000</f>
        <v>-0.57305242170302706</v>
      </c>
      <c r="DL68" s="53">
        <f>SUMPRODUCT(--(DL$9=Quarterly_kt!$B$9:FC$9),Quarterly_kt!$B68:FC68)*INDEX(Fuel_Properties!$B$3:$IV$14,MATCH("GCV_Auto_Diesel",Fuel_Properties!$B$3:$B$14,0),MATCH(YEAR(DL$9),Fuel_Properties!$B$3:$EI$3,0))/1000</f>
        <v>0.46092355268965085</v>
      </c>
      <c r="DM68" s="53">
        <f>SUMPRODUCT(--(DM$9=Quarterly_kt!$B$9:FC$9),Quarterly_kt!$B68:FC68)*INDEX(Fuel_Properties!$B$3:$IV$14,MATCH("GCV_Auto_Diesel",Fuel_Properties!$B$3:$B$14,0),MATCH(YEAR(DM$9),Fuel_Properties!$B$3:$EI$3,0))/1000</f>
        <v>-0.62309528960688265</v>
      </c>
      <c r="DN68" s="53">
        <f>SUMPRODUCT(--(DN$9=Quarterly_kt!$B$9:FC$9),Quarterly_kt!$B68:FC68)*INDEX(Fuel_Properties!$B$3:$IV$14,MATCH("GCV_Auto_Diesel",Fuel_Properties!$B$3:$B$14,0),MATCH(YEAR(DN$9),Fuel_Properties!$B$3:$EI$3,0))/1000</f>
        <v>0.26656635318944139</v>
      </c>
      <c r="DO68" s="53">
        <f>SUMPRODUCT(--(DO$9=Quarterly_kt!$B$9:FC$9),Quarterly_kt!$B68:FC68)*INDEX(Fuel_Properties!$B$3:$IV$14,MATCH("GCV_Auto_Diesel",Fuel_Properties!$B$3:$B$14,0),MATCH(YEAR(DO$9),Fuel_Properties!$B$3:$EI$3,0))/1000</f>
        <v>-0.66764745236718626</v>
      </c>
      <c r="DP68" s="53">
        <f>SUMPRODUCT(--(DP$9=Quarterly_kt!$B$9:FC$9),Quarterly_kt!$B68:FC68)*INDEX(Fuel_Properties!$B$3:$IV$14,MATCH("GCV_Auto_Diesel",Fuel_Properties!$B$3:$B$14,0),MATCH(YEAR(DP$9),Fuel_Properties!$B$3:$EI$3,0))/1000</f>
        <v>0.2170298953585488</v>
      </c>
      <c r="DQ68" s="53">
        <f>SUMPRODUCT(--(DQ$9=Quarterly_kt!$B$9:FC$9),Quarterly_kt!$B68:FC68)*INDEX(Fuel_Properties!$B$3:$IV$14,MATCH("GCV_Auto_Diesel",Fuel_Properties!$B$3:$B$14,0),MATCH(YEAR(DQ$9),Fuel_Properties!$B$3:$EI$3,0))/1000</f>
        <v>-0.83290581951389209</v>
      </c>
      <c r="DR68" s="53">
        <f>SUMPRODUCT(--(DR$9=Quarterly_kt!$B$9:FC$9),Quarterly_kt!$B68:FC68)*INDEX(Fuel_Properties!$B$3:$IV$14,MATCH("GCV_Auto_Diesel",Fuel_Properties!$B$3:$B$14,0),MATCH(YEAR(DR$9),Fuel_Properties!$B$3:$EI$3,0))/1000</f>
        <v>-0.53757065607524368</v>
      </c>
      <c r="DS68" s="53">
        <f>SUMPRODUCT(--(DS$9=Quarterly_kt!$B$9:FC$9),Quarterly_kt!$B68:FC68)*INDEX(Fuel_Properties!$B$3:$IV$14,MATCH("GCV_Auto_Diesel",Fuel_Properties!$B$3:$B$14,0),MATCH(YEAR(DS$9),Fuel_Properties!$B$3:$EI$3,0))/1000</f>
        <v>0.1068211387655244</v>
      </c>
      <c r="DT68" s="53">
        <f>SUMPRODUCT(--(DT$9=Quarterly_kt!$B$9:FC$9),Quarterly_kt!$B68:FC68)*INDEX(Fuel_Properties!$B$3:$IV$14,MATCH("GCV_Auto_Diesel",Fuel_Properties!$B$3:$B$14,0),MATCH(YEAR(DT$9),Fuel_Properties!$B$3:$EI$3,0))/1000</f>
        <v>0.10476951638206478</v>
      </c>
      <c r="DU68" s="53">
        <f>SUMPRODUCT(--(DU$9=Quarterly_kt!$B$9:FC$9),Quarterly_kt!$B68:FC68)*INDEX(Fuel_Properties!$B$3:$IV$14,MATCH("GCV_Auto_Diesel",Fuel_Properties!$B$3:$B$14,0),MATCH(YEAR(DU$9),Fuel_Properties!$B$3:$EI$3,0))/1000</f>
        <v>-0.23174214611402427</v>
      </c>
      <c r="DV68" s="53">
        <f>SUMPRODUCT(--(DV$9=Quarterly_kt!$B$9:FC$9),Quarterly_kt!$B68:FC68)*INDEX(Fuel_Properties!$B$3:$IV$14,MATCH("GCV_Auto_Diesel",Fuel_Properties!$B$3:$B$14,0),MATCH(YEAR(DV$9),Fuel_Properties!$B$3:$EI$3,0))/1000</f>
        <v>-0.54695769398610528</v>
      </c>
      <c r="DW68" s="53">
        <f>SUMPRODUCT(--(DW$9=Quarterly_kt!$B$9:FC$9),Quarterly_kt!$B68:FC68)*INDEX(Fuel_Properties!$B$3:$IV$14,MATCH("GCV_Auto_Diesel",Fuel_Properties!$B$3:$B$14,0),MATCH(YEAR(DW$9),Fuel_Properties!$B$3:$EI$3,0))/1000</f>
        <v>-1.4576084012868249</v>
      </c>
      <c r="DX68" s="53">
        <f>SUMPRODUCT(--(DX$9=Quarterly_kt!$B$9:FC$9),Quarterly_kt!$B68:FC68)*INDEX(Fuel_Properties!$B$3:$IV$14,MATCH("GCV_Auto_Diesel",Fuel_Properties!$B$3:$B$14,0),MATCH(YEAR(DX$9),Fuel_Properties!$B$3:$EI$3,0))/1000</f>
        <v>-0.63104168876249001</v>
      </c>
      <c r="DY68" s="53">
        <f>SUMPRODUCT(--(DY$9=Quarterly_kt!$B$9:FC$9),Quarterly_kt!$B68:FC68)*INDEX(Fuel_Properties!$B$3:$IV$14,MATCH("GCV_Auto_Diesel",Fuel_Properties!$B$3:$B$14,0),MATCH(YEAR(DY$9),Fuel_Properties!$B$3:$EI$3,0))/1000</f>
        <v>0.44086912821546509</v>
      </c>
      <c r="DZ68" s="53">
        <f>SUMPRODUCT(--(DZ$9=Quarterly_kt!$B$9:FC$9),Quarterly_kt!$B68:FC68)*INDEX(Fuel_Properties!$B$3:$IV$14,MATCH("GCV_Auto_Diesel",Fuel_Properties!$B$3:$B$14,0),MATCH(YEAR(DZ$9),Fuel_Properties!$B$3:$EI$3,0))/1000</f>
        <v>0.42368015021328848</v>
      </c>
      <c r="EA68" s="53">
        <f>SUMPRODUCT(--(EA$9=Quarterly_kt!$B$9:FC$9),Quarterly_kt!$B68:FC68)*INDEX(Fuel_Properties!$B$3:$IV$14,MATCH("GCV_Auto_Diesel",Fuel_Properties!$B$3:$B$14,0),MATCH(YEAR(EA$9),Fuel_Properties!$B$3:$EI$3,0))/1000</f>
        <v>1.0378858710563692</v>
      </c>
      <c r="EB68" s="53">
        <f>SUMPRODUCT(--(EB$9=Quarterly_kt!$B$9:FC$9),Quarterly_kt!$B68:FC68)*INDEX(Fuel_Properties!$B$3:$IV$14,MATCH("GCV_Auto_Diesel",Fuel_Properties!$B$3:$B$14,0),MATCH(YEAR(EB$9),Fuel_Properties!$B$3:$EI$3,0))/1000</f>
        <v>-0.62620228405024492</v>
      </c>
      <c r="EC68" s="53">
        <f>SUMPRODUCT(--(EC$9=Quarterly_kt!$B$9:FC$9),Quarterly_kt!$B68:FC68)*INDEX(Fuel_Properties!$B$3:$IV$14,MATCH("GCV_Auto_Diesel",Fuel_Properties!$B$3:$B$14,0),MATCH(YEAR(EC$9),Fuel_Properties!$B$3:$EI$3,0))/1000</f>
        <v>0.17981108287988609</v>
      </c>
      <c r="ED68" s="53">
        <f>SUMPRODUCT(--(ED$9=Quarterly_kt!$B$9:FC$9),Quarterly_kt!$B68:FC68)*INDEX(Fuel_Properties!$B$3:$IV$14,MATCH("GCV_Auto_Diesel",Fuel_Properties!$B$3:$B$14,0),MATCH(YEAR(ED$9),Fuel_Properties!$B$3:$EI$3,0))/1000</f>
        <v>0.67864169612793324</v>
      </c>
      <c r="EE68" s="53">
        <f>SUMPRODUCT(--(EE$9=Quarterly_kt!$B$9:FC$9),Quarterly_kt!$B68:FC68)*INDEX(Fuel_Properties!$B$3:$IV$14,MATCH("GCV_Auto_Diesel",Fuel_Properties!$B$3:$B$14,0),MATCH(YEAR(EE$9),Fuel_Properties!$B$3:$EI$3,0))/1000</f>
        <v>-0.22719027377792561</v>
      </c>
      <c r="EF68" s="53">
        <f>SUMPRODUCT(--(EF$9=Quarterly_kt!$B$9:FC$9),Quarterly_kt!$B68:FC68)*INDEX(Fuel_Properties!$B$3:$IV$14,MATCH("GCV_Auto_Diesel",Fuel_Properties!$B$3:$B$14,0),MATCH(YEAR(EF$9),Fuel_Properties!$B$3:$EI$3,0))/1000</f>
        <v>0.72372276374905753</v>
      </c>
      <c r="EG68" s="53">
        <f>SUMPRODUCT(--(EG$9=Quarterly_kt!$B$9:FC$9),Quarterly_kt!$B68:FC68)*INDEX(Fuel_Properties!$B$3:$IV$14,MATCH("GCV_Auto_Diesel",Fuel_Properties!$B$3:$B$14,0),MATCH(YEAR(EG$9),Fuel_Properties!$B$3:$EI$3,0))/1000</f>
        <v>-1.6609055268736657</v>
      </c>
      <c r="EH68" s="53">
        <f>SUMPRODUCT(--(EH$9=Quarterly_kt!$B$9:FC$9),Quarterly_kt!$B68:FC68)*INDEX(Fuel_Properties!$B$3:$IV$14,MATCH("GCV_Auto_Diesel",Fuel_Properties!$B$3:$B$14,0),MATCH(YEAR(EH$9),Fuel_Properties!$B$3:$EI$3,0))/1000</f>
        <v>0.63900212860124583</v>
      </c>
      <c r="EI68" s="53">
        <f>SUMPRODUCT(--(EI$9=Quarterly_kt!$B$9:FC$9),Quarterly_kt!$B68:FC68)*INDEX(Fuel_Properties!$B$3:$IV$14,MATCH("GCV_Auto_Diesel",Fuel_Properties!$B$3:$B$14,0),MATCH(YEAR(EI$9),Fuel_Properties!$B$3:$EI$3,0))/1000</f>
        <v>-1.8509098176143677</v>
      </c>
      <c r="EJ68" s="53">
        <f>SUMPRODUCT(--(EJ$9=Quarterly_kt!$B$9:FC$9),Quarterly_kt!$B68:FC68)*INDEX(Fuel_Properties!$B$3:$IV$14,MATCH("GCV_Auto_Diesel",Fuel_Properties!$B$3:$B$14,0),MATCH(YEAR(EJ$9),Fuel_Properties!$B$3:$EI$3,0))/1000</f>
        <v>-0.11846591557097148</v>
      </c>
      <c r="EK68" s="53">
        <f>SUMPRODUCT(--(EK$9=Quarterly_kt!$B$9:FC$9),Quarterly_kt!$B68:FC68)*INDEX(Fuel_Properties!$B$3:$IV$14,MATCH("GCV_Auto_Diesel",Fuel_Properties!$B$3:$B$14,0),MATCH(YEAR(EK$9),Fuel_Properties!$B$3:$EI$3,0))/1000</f>
        <v>-0.29577585100454273</v>
      </c>
      <c r="EL68" s="53">
        <f>SUMPRODUCT(--(EL$9=Quarterly_kt!$B$9:FC$9),Quarterly_kt!$B68:FC68)*INDEX(Fuel_Properties!$B$3:$IV$14,MATCH("GCV_Auto_Diesel",Fuel_Properties!$B$3:$B$14,0),MATCH(YEAR(EL$9),Fuel_Properties!$B$3:$EI$3,0))/1000</f>
        <v>0.63816280775561096</v>
      </c>
      <c r="EM68" s="53">
        <f>SUMPRODUCT(--(EM$9=Quarterly_kt!$B$9:FC$9),Quarterly_kt!$B68:FC68)*INDEX(Fuel_Properties!$B$3:$IV$14,MATCH("GCV_Auto_Diesel",Fuel_Properties!$B$3:$B$14,0),MATCH(YEAR(EM$9),Fuel_Properties!$B$3:$EI$3,0))/1000</f>
        <v>0.36744880477546427</v>
      </c>
      <c r="EN68" s="53">
        <f>SUMPRODUCT(--(EN$9=Quarterly_kt!$B$9:FC$9),Quarterly_kt!$B68:FC68)*INDEX(Fuel_Properties!$B$3:$IV$14,MATCH("GCV_Auto_Diesel",Fuel_Properties!$B$3:$B$14,0),MATCH(YEAR(EN$9),Fuel_Properties!$B$3:$EI$3,0))/1000</f>
        <v>-0.11216089381818442</v>
      </c>
      <c r="EO68" s="53">
        <f>SUMPRODUCT(--(EO$9=Quarterly_kt!$B$9:FC$9),Quarterly_kt!$B68:FC68)*INDEX(Fuel_Properties!$B$3:$IV$14,MATCH("GCV_Auto_Diesel",Fuel_Properties!$B$3:$B$14,0),MATCH(YEAR(EO$9),Fuel_Properties!$B$3:$EI$3,0))/1000</f>
        <v>-0.23586215748190756</v>
      </c>
      <c r="EP68" s="53">
        <f>SUMPRODUCT(--(EP$9=Quarterly_kt!$B$9:FC$9),Quarterly_kt!$B68:FC68)*INDEX(Fuel_Properties!$B$3:$IV$14,MATCH("GCV_Auto_Diesel",Fuel_Properties!$B$3:$B$14,0),MATCH(YEAR(EP$9),Fuel_Properties!$B$3:$EI$3,0))/1000</f>
        <v>-0.57286529666191444</v>
      </c>
      <c r="EQ68" s="53">
        <f>SUMPRODUCT(--(EQ$9=Quarterly_kt!$B$9:FC$9),Quarterly_kt!$B68:FC68)*INDEX(Fuel_Properties!$B$3:$IV$14,MATCH("GCV_Auto_Diesel",Fuel_Properties!$B$3:$B$14,0),MATCH(YEAR(EQ$9),Fuel_Properties!$B$3:$EI$3,0))/1000</f>
        <v>0.1866449782153394</v>
      </c>
      <c r="ER68" s="53">
        <f>SUMPRODUCT(--(ER$9=Quarterly_kt!$B$9:FC$9),Quarterly_kt!$B68:FC68)*INDEX(Fuel_Properties!$B$3:$IV$14,MATCH("GCV_Auto_Diesel",Fuel_Properties!$B$3:$B$14,0),MATCH(YEAR(ER$9),Fuel_Properties!$B$3:$EI$3,0))/1000</f>
        <v>0.1917460531487577</v>
      </c>
      <c r="ES68" s="53">
        <f>SUMPRODUCT(--(ES$9=Quarterly_kt!$B$9:FC$9),Quarterly_kt!$B68:FC68)*INDEX(Fuel_Properties!$B$3:$IV$14,MATCH("GCV_Auto_Diesel",Fuel_Properties!$B$3:$B$14,0),MATCH(YEAR(ES$9),Fuel_Properties!$B$3:$EI$3,0))/1000</f>
        <v>-0.92348744171161212</v>
      </c>
      <c r="ET68" s="53">
        <f>SUMPRODUCT(--(ET$9=Quarterly_kt!$B$9:FC$9),Quarterly_kt!$B68:FC68)*INDEX(Fuel_Properties!$B$3:$IV$14,MATCH("GCV_Auto_Diesel",Fuel_Properties!$B$3:$B$14,0),MATCH(YEAR(ET$9),Fuel_Properties!$B$3:$EI$3,0))/1000</f>
        <v>0.93251917187682642</v>
      </c>
      <c r="EU68" s="53">
        <f>SUMPRODUCT(--(EU$9=Quarterly_kt!$B$9:FC$9),Quarterly_kt!$B68:FC68)*INDEX(Fuel_Properties!$B$3:$IV$14,MATCH("GCV_Auto_Diesel",Fuel_Properties!$B$3:$B$14,0),MATCH(YEAR(EU$9),Fuel_Properties!$B$3:$EI$3,0))/1000</f>
        <v>-0.50372418448446288</v>
      </c>
      <c r="EV68" s="53">
        <f>SUMPRODUCT(--(EV$9=Quarterly_kt!$B$9:FC$9),Quarterly_kt!$B68:FC68)*INDEX(Fuel_Properties!$B$3:$IV$14,MATCH("GCV_Auto_Diesel",Fuel_Properties!$B$3:$B$14,0),MATCH(YEAR(EV$9),Fuel_Properties!$B$3:$EI$3,0))/1000</f>
        <v>0.25791162543785162</v>
      </c>
      <c r="EW68" s="53">
        <f>SUMPRODUCT(--(EW$9=Quarterly_kt!$B$9:FC$9),Quarterly_kt!$B68:FC68)*INDEX(Fuel_Properties!$B$3:$IV$14,MATCH("GCV_Auto_Diesel",Fuel_Properties!$B$3:$B$14,0),MATCH(YEAR(EW$9),Fuel_Properties!$B$3:$EI$3,0))/1000</f>
        <v>0.29976229840526908</v>
      </c>
      <c r="EX68" s="53">
        <f>SUMPRODUCT(--(EX$9=Quarterly_kt!$B$9:FC$9),Quarterly_kt!$B68:FC68)*INDEX(Fuel_Properties!$B$3:$IV$14,MATCH("GCV_Auto_Diesel",Fuel_Properties!$B$3:$B$14,0),MATCH(YEAR(EX$9),Fuel_Properties!$B$3:$EI$3,0))/1000</f>
        <v>0.15423867155825891</v>
      </c>
      <c r="EY68" s="53">
        <f>SUMPRODUCT(--(EY$9=Quarterly_kt!$B$9:FC$9),Quarterly_kt!$B68:FC68)*INDEX(Fuel_Properties!$B$3:$IV$14,MATCH("GCV_Auto_Diesel",Fuel_Properties!$B$3:$B$14,0),MATCH(YEAR(EY$9),Fuel_Properties!$B$3:$EI$3,0))/1000</f>
        <v>0.11282526862654169</v>
      </c>
      <c r="EZ68" s="53">
        <f>SUMPRODUCT(--(EZ$9=Quarterly_kt!$B$9:FC$9),Quarterly_kt!$B68:FC68)*INDEX(Fuel_Properties!$B$3:$IV$14,MATCH("GCV_Auto_Diesel",Fuel_Properties!$B$3:$B$14,0),MATCH(YEAR(EZ$9),Fuel_Properties!$B$3:$EI$3,0))/1000</f>
        <v>0.17273087463140729</v>
      </c>
      <c r="FA68" s="53">
        <f>SUMPRODUCT(--(FA$9=Quarterly_kt!$B$9:FC$9),Quarterly_kt!$B68:FC68)*INDEX(Fuel_Properties!$B$3:$IV$14,MATCH("GCV_Auto_Diesel",Fuel_Properties!$B$3:$B$14,0),MATCH(YEAR(FA$9),Fuel_Properties!$B$3:$EI$3,0))/1000</f>
        <v>0.67042226598280652</v>
      </c>
      <c r="FB68" s="53">
        <f>SUMPRODUCT(--(FB$9=Quarterly_kt!$B$9:FC$9),Quarterly_kt!$B68:FC68)*INDEX(Fuel_Properties!$B$3:$IV$14,MATCH("GCV_Auto_Diesel",Fuel_Properties!$B$3:$B$14,0),MATCH(YEAR(FB$9),Fuel_Properties!$B$3:$EI$3,0))/1000</f>
        <v>-1.5150250427787957</v>
      </c>
      <c r="FC68" s="53">
        <f>SUMPRODUCT(--(FC$9=Quarterly_kt!$B$9:FC$9),Quarterly_kt!$B68:FC68)*INDEX(Fuel_Properties!$B$3:$IV$14,MATCH("GCV_Auto_Diesel",Fuel_Properties!$B$3:$B$14,0),MATCH(YEAR(FC$9),Fuel_Properties!$B$3:$EI$3,0))/1000</f>
        <v>-0.75696399675406889</v>
      </c>
      <c r="FD68" s="53">
        <f>SUMPRODUCT(--(FD$9=Quarterly_kt!$B$9:FD$9),Quarterly_kt!$B68:FD68)*INDEX(Fuel_Properties!$B$3:$IV$14,MATCH("GCV_Auto_Diesel",Fuel_Properties!$B$3:$B$14,0),MATCH(YEAR(FD$9),Fuel_Properties!$B$3:$EI$3,0))/1000</f>
        <v>0.5085737577225703</v>
      </c>
      <c r="FE68" s="53">
        <f>SUMPRODUCT(--(FE$9=Quarterly_kt!$B$9:FE$9),Quarterly_kt!$B68:FE68)*INDEX(Fuel_Properties!$B$3:$IV$14,MATCH("GCV_Auto_Diesel",Fuel_Properties!$B$3:$B$14,0),MATCH(YEAR(FE$9),Fuel_Properties!$B$3:$EI$3,0))/1000</f>
        <v>-0.16432883866732378</v>
      </c>
      <c r="FF68" s="53">
        <f>SUMPRODUCT(--(FF$9=Quarterly_kt!$B$9:FF$9),Quarterly_kt!$B68:FF68)*INDEX(Fuel_Properties!$B$3:$IV$14,MATCH("GCV_Auto_Diesel",Fuel_Properties!$B$3:$B$14,0),MATCH(YEAR(FF$9),Fuel_Properties!$B$3:$EI$3,0))/1000</f>
        <v>0.16459684147451864</v>
      </c>
      <c r="FG68" s="53">
        <f>SUMPRODUCT(--(FG$9=Quarterly_kt!$B$9:FG$9),Quarterly_kt!$B68:FG68)*INDEX(Fuel_Properties!$B$3:$IV$14,MATCH("GCV_Auto_Diesel",Fuel_Properties!$B$3:$B$14,0),MATCH(YEAR(FG$9),Fuel_Properties!$B$3:$EI$3,0))/1000</f>
        <v>0.25583130289721823</v>
      </c>
      <c r="FH68" s="53">
        <f>SUMPRODUCT(--(FH$9=Quarterly_kt!$B$9:FH$9),Quarterly_kt!$B68:FH68)*INDEX(Fuel_Properties!$B$3:$IV$14,MATCH("GCV_Auto_Diesel",Fuel_Properties!$B$3:$B$14,0),MATCH(YEAR(FH$9),Fuel_Properties!$B$3:$EI$3,0))/1000</f>
        <v>9.845642780786322E-2</v>
      </c>
      <c r="FI68" s="53">
        <f>SUMPRODUCT(--(FI$9=Quarterly_kt!$B$9:FI$9),Quarterly_kt!$B68:FI68)*INDEX(Fuel_Properties!$B$3:$IV$14,MATCH("GCV_Auto_Diesel",Fuel_Properties!$B$3:$B$14,0),MATCH(YEAR(FI$9),Fuel_Properties!$B$3:$EI$3,0))/1000</f>
        <v>8.657217932594867E-2</v>
      </c>
      <c r="FJ68" s="53">
        <f>SUMPRODUCT(--(FJ$9=Quarterly_kt!$B$9:FJ$9),Quarterly_kt!$B68:FJ68)*INDEX(Fuel_Properties!$B$3:$IV$14,MATCH("GCV_Auto_Diesel",Fuel_Properties!$B$3:$B$14,0),MATCH(YEAR(FJ$9),Fuel_Properties!$B$3:$EI$3,0))/1000</f>
        <v>8.9247324254879551E-2</v>
      </c>
      <c r="FK68" s="53">
        <f>SUMPRODUCT(--(FK$9=Quarterly_kt!$B$9:FK$9),Quarterly_kt!$B68:FK68)*INDEX(Fuel_Properties!$B$3:$IV$14,MATCH("GCV_Auto_Diesel",Fuel_Properties!$B$3:$B$14,0),MATCH(YEAR(FK$9),Fuel_Properties!$B$3:$EI$3,0))/1000</f>
        <v>0.84058738771074093</v>
      </c>
      <c r="FL68" s="53">
        <f>SUMPRODUCT(--(FL$9=Quarterly_kt!$B$9:FL$9),Quarterly_kt!$B68:FL68)*INDEX(Fuel_Properties!$B$3:$IV$14,MATCH("GCV_Auto_Diesel",Fuel_Properties!$B$3:$B$14,0),MATCH(YEAR(FL$9),Fuel_Properties!$B$3:$EI$3,0))/1000</f>
        <v>0.88918470245341796</v>
      </c>
      <c r="FM68" s="53">
        <f>SUMPRODUCT(--(FM$9=Quarterly_kt!$B$9:FN$9),Quarterly_kt!$B68:FN68)*INDEX(Fuel_Properties!$B$3:$IV$14,MATCH("GCV_Auto_Diesel",Fuel_Properties!$B$3:$B$14,0),MATCH(YEAR(FM$9),Fuel_Properties!$B$3:$EI$3,0))/1000</f>
        <v>-1.1081466638034108</v>
      </c>
      <c r="FN68" s="53">
        <f>SUMPRODUCT(--(FN$9=Quarterly_kt!$B$9:FN$9),Quarterly_kt!$B68:FN68)*INDEX(Fuel_Properties!$B$3:$IV$14,MATCH("GCV_Auto_Diesel",Fuel_Properties!$B$3:$B$14,0),MATCH(YEAR(FN$9),Fuel_Properties!$B$3:$EI$3,0))/1000</f>
        <v>0.12781379832357556</v>
      </c>
      <c r="FO68" s="53">
        <f>SUMPRODUCT(--(FO$9=Quarterly_kt!$B$9:FO$9),Quarterly_kt!$B68:FO68)*INDEX(Fuel_Properties!$B$3:$IV$14,MATCH("GCV_Auto_Diesel",Fuel_Properties!$B$3:$B$14,0),MATCH(YEAR(FO$9),Fuel_Properties!$B$3:$EI$3,0))/1000</f>
        <v>-0.30453663878601794</v>
      </c>
      <c r="FP68" s="53">
        <f>SUMPRODUCT(--(FP$9=Quarterly_kt!$B$9:FP$9),Quarterly_kt!$B68:FP68)*INDEX(Fuel_Properties!$B$3:$IV$14,MATCH("GCV_Auto_Diesel",Fuel_Properties!$B$3:$B$14,0),MATCH(YEAR(FP$9),Fuel_Properties!$B$3:$EI$3,0))/1000</f>
        <v>-0.16343800203269407</v>
      </c>
      <c r="FQ68" s="53">
        <f>SUMPRODUCT(--(FQ$9=Quarterly_kt!$B$9:FQ$9),Quarterly_kt!$B68:FQ68)*INDEX(Fuel_Properties!$B$3:$IV$14,MATCH("GCV_Auto_Diesel",Fuel_Properties!$B$3:$B$14,0),MATCH(YEAR(FQ$9),Fuel_Properties!$B$3:$EI$3,0))/1000</f>
        <v>-0.44237023634108152</v>
      </c>
      <c r="FR68" s="53">
        <f>SUMPRODUCT(--(FR$9=Quarterly_kt!$B$9:FR$9),Quarterly_kt!$B68:FR68)*INDEX(Fuel_Properties!$B$3:$IV$14,MATCH("GCV_Auto_Diesel",Fuel_Properties!$B$3:$B$14,0),MATCH(YEAR(FR$9),Fuel_Properties!$B$3:$EI$3,0))/1000</f>
        <v>0.34912037507390281</v>
      </c>
      <c r="FS68" s="53">
        <f>SUMPRODUCT(--(FS$9=Quarterly_kt!$B$9:FS$9),Quarterly_kt!$B68:FS68)*INDEX(Fuel_Properties!$B$3:$IV$14,MATCH("GCV_Auto_Diesel",Fuel_Properties!$B$3:$B$14,0),MATCH(YEAR(FS$9),Fuel_Properties!$B$3:$EI$3,0))/1000</f>
        <v>1.1680423699443274</v>
      </c>
      <c r="FT68" s="53">
        <f>SUMPRODUCT(--(FT$9=Quarterly_kt!$B$9:FT$9),Quarterly_kt!$B68:FT68)*INDEX(Fuel_Properties!$B$3:$IV$14,MATCH("GCV_Auto_Diesel",Fuel_Properties!$B$3:$B$14,0),MATCH(YEAR(FT$9),Fuel_Properties!$B$3:$EI$3,0))/1000</f>
        <v>-2.0451324434993143</v>
      </c>
      <c r="FU68" s="53">
        <f>SUMPRODUCT(--(FU$9=Quarterly_kt!$B$9:FU$9),Quarterly_kt!$B68:FU68)*INDEX(Fuel_Properties!$B$3:$IV$14,MATCH("GCV_Auto_Diesel",Fuel_Properties!$B$3:$B$14,0),MATCH(YEAR(FU$9),Fuel_Properties!$B$3:$EI$3,0))/1000</f>
        <v>-0.75774315317232266</v>
      </c>
      <c r="FV68" s="53">
        <f>SUMPRODUCT(--(FV$9=Quarterly_kt!$B$9:FV$9),Quarterly_kt!$B68:FV68)*INDEX(Fuel_Properties!$B$3:$IV$14,MATCH("GCV_Auto_Diesel",Fuel_Properties!$B$3:$B$14,0),MATCH(YEAR(FV$9),Fuel_Properties!$B$3:$EI$3,0))/1000</f>
        <v>-4.9025081936824803E-2</v>
      </c>
      <c r="FW68" s="18"/>
      <c r="FX68" s="117"/>
      <c r="FY68" s="18"/>
    </row>
    <row r="69" spans="1:181" ht="15" x14ac:dyDescent="0.25">
      <c r="A69" s="49" t="s">
        <v>27</v>
      </c>
      <c r="B69" s="53">
        <v>-0.67979863092680048</v>
      </c>
      <c r="C69" s="53">
        <v>0.60785722493206018</v>
      </c>
      <c r="D69" s="53">
        <v>0.58209036774084122</v>
      </c>
      <c r="E69" s="53">
        <v>0.68341108542237028</v>
      </c>
      <c r="F69" s="53">
        <v>6.3047903449023335E-4</v>
      </c>
      <c r="G69" s="53">
        <v>-5.8056873017019672E-2</v>
      </c>
      <c r="H69" s="53">
        <v>4.7201808630969525E-2</v>
      </c>
      <c r="I69" s="53">
        <v>3.0558935929090425E-2</v>
      </c>
      <c r="J69" s="53">
        <v>2.4011969901429897E-2</v>
      </c>
      <c r="K69" s="53">
        <v>-9.5894055268301859E-3</v>
      </c>
      <c r="L69" s="53">
        <v>-0.19774589941041054</v>
      </c>
      <c r="M69" s="53">
        <v>-1.7959681761393897E-3</v>
      </c>
      <c r="N69" s="53">
        <v>-6.7926810294519968E-2</v>
      </c>
      <c r="O69" s="53">
        <v>0.10840974578192997</v>
      </c>
      <c r="P69" s="53">
        <v>2.1349547471130215E-2</v>
      </c>
      <c r="Q69" s="53">
        <v>-3.4177908177029925E-2</v>
      </c>
      <c r="R69" s="53">
        <v>2.6015426460390012E-2</v>
      </c>
      <c r="S69" s="53">
        <v>-1.5824074920260167E-2</v>
      </c>
      <c r="T69" s="53">
        <v>-5.0383694250639745E-2</v>
      </c>
      <c r="U69" s="53">
        <v>6.5143297131169675E-2</v>
      </c>
      <c r="V69" s="53">
        <v>-1.8876599002049854E-2</v>
      </c>
      <c r="W69" s="53">
        <v>-1.6600594992880108E-2</v>
      </c>
      <c r="X69" s="53">
        <v>-2.3721624405469981E-2</v>
      </c>
      <c r="Y69" s="53">
        <v>3.0106683734013595E-3</v>
      </c>
      <c r="Z69" s="53">
        <v>-3.2623271841859827E-2</v>
      </c>
      <c r="AA69" s="53">
        <v>-2.0811220882480302E-2</v>
      </c>
      <c r="AB69" s="53">
        <v>-1.2282995070819869E-2</v>
      </c>
      <c r="AC69" s="53">
        <v>-3.174041777239997E-2</v>
      </c>
      <c r="AD69" s="53">
        <v>0.37073311689055982</v>
      </c>
      <c r="AE69" s="53">
        <v>2.2241768203120502E-2</v>
      </c>
      <c r="AF69" s="53">
        <v>0.10413630702465985</v>
      </c>
      <c r="AG69" s="53">
        <v>-0.34743778971329969</v>
      </c>
      <c r="AH69" s="53">
        <v>0.10953483405548017</v>
      </c>
      <c r="AI69" s="53">
        <v>-9.6958635288900696E-3</v>
      </c>
      <c r="AJ69" s="53">
        <v>-2.1750860304270231E-2</v>
      </c>
      <c r="AK69" s="53">
        <v>-6.4880169060000659E-3</v>
      </c>
      <c r="AL69" s="53">
        <v>-1.8475671049800246E-2</v>
      </c>
      <c r="AM69" s="53">
        <v>-7.6193755799150331E-2</v>
      </c>
      <c r="AN69" s="53">
        <v>-3.5278569373540125E-2</v>
      </c>
      <c r="AO69" s="53">
        <v>-5.9765933934100429E-3</v>
      </c>
      <c r="AP69" s="53">
        <v>0.21141359647884003</v>
      </c>
      <c r="AQ69" s="53">
        <v>-4.3119316267550029E-2</v>
      </c>
      <c r="AR69" s="53">
        <v>1.8290698611520224E-2</v>
      </c>
      <c r="AS69" s="53">
        <v>-3.6390517183699962E-2</v>
      </c>
      <c r="AT69" s="53">
        <v>2.1888483204300091E-3</v>
      </c>
      <c r="AU69" s="53">
        <v>2.3999187697600829E-3</v>
      </c>
      <c r="AV69" s="53">
        <v>0.28633054003250002</v>
      </c>
      <c r="AW69" s="53">
        <v>-0.12620943988895</v>
      </c>
      <c r="AX69" s="53">
        <v>7.7011392576199933E-2</v>
      </c>
      <c r="AY69" s="53">
        <v>-7.7653532074960049E-2</v>
      </c>
      <c r="AZ69" s="53">
        <v>-4.4713880822040031E-2</v>
      </c>
      <c r="BA69" s="53">
        <v>1.7744971502550111E-2</v>
      </c>
      <c r="BB69" s="53">
        <v>5.2103379413300137E-3</v>
      </c>
      <c r="BC69" s="53">
        <v>-2.8322602381619915E-2</v>
      </c>
      <c r="BD69" s="53">
        <v>-5.4043880295780014E-2</v>
      </c>
      <c r="BE69" s="53">
        <v>-6.0264352480001449E-3</v>
      </c>
      <c r="BF69" s="53">
        <v>4.4573475581209936E-2</v>
      </c>
      <c r="BG69" s="53">
        <v>0.33101062349725996</v>
      </c>
      <c r="BH69" s="53">
        <v>-6.8273509642900215E-2</v>
      </c>
      <c r="BI69" s="53">
        <v>-0.3182141324953302</v>
      </c>
      <c r="BJ69" s="53">
        <v>0.22198287066303993</v>
      </c>
      <c r="BK69" s="53">
        <v>-9.0034181141959713E-2</v>
      </c>
      <c r="BL69" s="53">
        <v>6.5834263345889987E-2</v>
      </c>
      <c r="BM69" s="53">
        <v>8.5570266901950132E-2</v>
      </c>
      <c r="BN69" s="53">
        <v>0.11300292109531992</v>
      </c>
      <c r="BO69" s="53">
        <v>2.5706781743901619E-3</v>
      </c>
      <c r="BP69" s="53">
        <v>-0.23628453565273996</v>
      </c>
      <c r="BQ69" s="53">
        <v>-3.998967477995985E-2</v>
      </c>
      <c r="BR69" s="53">
        <v>0.1169773616282801</v>
      </c>
      <c r="BS69" s="53">
        <v>-0.55527402269091986</v>
      </c>
      <c r="BT69" s="53">
        <v>-0.41871401528346996</v>
      </c>
      <c r="BU69" s="53">
        <v>3.2560808997320036E-2</v>
      </c>
      <c r="BV69" s="53">
        <v>0.13588069256774005</v>
      </c>
      <c r="BW69" s="53">
        <v>-0.41329785180418005</v>
      </c>
      <c r="BX69" s="53">
        <v>-0.44371828754669984</v>
      </c>
      <c r="BY69" s="53">
        <v>0.18324940538236989</v>
      </c>
      <c r="BZ69" s="53">
        <v>-0.14776479896419992</v>
      </c>
      <c r="CA69" s="53">
        <v>-0.22221041602981007</v>
      </c>
      <c r="CB69" s="53">
        <v>-0.11050424422327992</v>
      </c>
      <c r="CC69" s="53">
        <v>0.12703273397905984</v>
      </c>
      <c r="CD69" s="53">
        <v>1.4456402496660137E-2</v>
      </c>
      <c r="CE69" s="53">
        <v>-0.35857995299723977</v>
      </c>
      <c r="CF69" s="53">
        <v>-8.1934613219739966E-2</v>
      </c>
      <c r="CG69" s="53">
        <v>7.4454869981719768E-2</v>
      </c>
      <c r="CH69" s="53">
        <v>0.13069666574823002</v>
      </c>
      <c r="CI69" s="53">
        <v>-8.8162982552540126E-2</v>
      </c>
      <c r="CJ69" s="53">
        <v>-0.15992875924369987</v>
      </c>
      <c r="CK69" s="53">
        <v>-0.15552016294810977</v>
      </c>
      <c r="CL69" s="53">
        <v>-0.24992412052385984</v>
      </c>
      <c r="CM69" s="53">
        <v>-0.13222002952319006</v>
      </c>
      <c r="CN69" s="53">
        <v>-0.21206532028145003</v>
      </c>
      <c r="CO69" s="53">
        <v>2.5742249259119887E-2</v>
      </c>
      <c r="CP69" s="53">
        <v>4.1335369773720321E-2</v>
      </c>
      <c r="CQ69" s="53">
        <v>-0.37478947325313994</v>
      </c>
      <c r="CR69" s="53">
        <v>0.72089632245636981</v>
      </c>
      <c r="CS69" s="53">
        <v>0.30817887310781988</v>
      </c>
      <c r="CT69" s="53">
        <v>0.43834899636418001</v>
      </c>
      <c r="CU69" s="53">
        <v>-1.0143274460519094</v>
      </c>
      <c r="CV69" s="53">
        <v>1.82316789137338</v>
      </c>
      <c r="CW69" s="53">
        <v>-0.59711426160872016</v>
      </c>
      <c r="CX69" s="53">
        <v>-0.29107639459577977</v>
      </c>
      <c r="CY69" s="53">
        <v>-0.65235306054440012</v>
      </c>
      <c r="CZ69" s="53">
        <v>0.28777449409321043</v>
      </c>
      <c r="DA69" s="53">
        <v>-0.72809147135472019</v>
      </c>
      <c r="DB69" s="53">
        <v>-0.24550600156231983</v>
      </c>
      <c r="DC69" s="53">
        <v>0.61550346068034978</v>
      </c>
      <c r="DD69" s="53">
        <v>-0.81369416065919997</v>
      </c>
      <c r="DE69" s="53">
        <v>1.0011592877968902</v>
      </c>
      <c r="DF69" s="53">
        <v>0.4223278532658099</v>
      </c>
      <c r="DG69" s="53">
        <v>-1.4555686045372305</v>
      </c>
      <c r="DH69" s="53">
        <v>-0.11171763897318968</v>
      </c>
      <c r="DI69" s="53">
        <v>0.76529402143231007</v>
      </c>
      <c r="DJ69" s="53">
        <v>0.54633528843435009</v>
      </c>
      <c r="DK69" s="53">
        <v>-8.5851727780450124E-2</v>
      </c>
      <c r="DL69" s="53">
        <v>-5.5974332582569786E-2</v>
      </c>
      <c r="DM69" s="53">
        <v>0.30629971715051024</v>
      </c>
      <c r="DN69" s="53">
        <v>0.47715492568633017</v>
      </c>
      <c r="DO69" s="53">
        <v>0.64819346155468982</v>
      </c>
      <c r="DP69" s="53">
        <v>0.37733299213862026</v>
      </c>
      <c r="DQ69" s="53">
        <v>0.29862561600388993</v>
      </c>
      <c r="DR69" s="53">
        <v>0.20260028356825055</v>
      </c>
      <c r="DS69" s="53">
        <v>-1.8935830856920188E-2</v>
      </c>
      <c r="DT69" s="53">
        <v>0.67175087839029024</v>
      </c>
      <c r="DU69" s="53">
        <v>-0.9033636780206401</v>
      </c>
      <c r="DV69" s="53">
        <v>-1.2930687542722801</v>
      </c>
      <c r="DW69" s="53">
        <v>-0.13546916777906995</v>
      </c>
      <c r="DX69" s="53">
        <v>0.28853066302926023</v>
      </c>
      <c r="DY69" s="53">
        <v>-9.7224793408589472E-2</v>
      </c>
      <c r="DZ69" s="53">
        <v>-0.11313344762165987</v>
      </c>
      <c r="EA69" s="53">
        <v>0.13006740701022024</v>
      </c>
      <c r="EB69" s="53">
        <v>-0.95439847165073011</v>
      </c>
      <c r="EC69" s="53">
        <v>0.45255321564778966</v>
      </c>
      <c r="ED69" s="53">
        <v>0.32309004168877986</v>
      </c>
      <c r="EE69" s="53">
        <v>0.5418131203621801</v>
      </c>
      <c r="EF69" s="53">
        <v>-0.77841239054486988</v>
      </c>
      <c r="EG69" s="53">
        <v>-1.04789437270957</v>
      </c>
      <c r="EH69" s="53">
        <v>-0.24155476759857983</v>
      </c>
      <c r="EI69" s="53">
        <v>0.75435081449387031</v>
      </c>
      <c r="EJ69" s="53">
        <v>0.81923618260488973</v>
      </c>
      <c r="EK69" s="53">
        <v>0.81730317828936994</v>
      </c>
      <c r="EL69" s="53">
        <v>1.3168256944778898</v>
      </c>
      <c r="EM69" s="53">
        <v>-0.77532769078066188</v>
      </c>
      <c r="EN69" s="53">
        <v>-0.23251156050745148</v>
      </c>
      <c r="EO69" s="53">
        <v>-0.40643092351107973</v>
      </c>
      <c r="EP69" s="53">
        <v>-0.87218036240184005</v>
      </c>
      <c r="EQ69" s="53">
        <v>-9.8619635505470163E-2</v>
      </c>
      <c r="ER69" s="53">
        <v>0.10771194674397405</v>
      </c>
      <c r="ES69" s="53">
        <v>-0.1211023325926347</v>
      </c>
      <c r="ET69" s="53">
        <v>-0.64275485211409589</v>
      </c>
      <c r="EU69" s="53">
        <v>0.42967699303930729</v>
      </c>
      <c r="EV69" s="53">
        <v>3.302557778669172</v>
      </c>
      <c r="EW69" s="53">
        <v>1.12044284854021</v>
      </c>
      <c r="EX69" s="53">
        <v>1.0962219583785799</v>
      </c>
      <c r="EY69" s="53">
        <v>0.3624889334293101</v>
      </c>
      <c r="EZ69" s="53">
        <v>0.32706306298442012</v>
      </c>
      <c r="FA69" s="53">
        <v>4.1190514819450186E-2</v>
      </c>
      <c r="FB69" s="53">
        <v>-0.54450591280839977</v>
      </c>
      <c r="FC69" s="53">
        <v>-0.12350256278672048</v>
      </c>
      <c r="FD69" s="53">
        <v>-0.27437447931733006</v>
      </c>
      <c r="FE69" s="53">
        <v>0.65773251779437003</v>
      </c>
      <c r="FF69" s="53">
        <v>-0.14491797422123984</v>
      </c>
      <c r="FG69" s="53">
        <v>3.9469058211954495</v>
      </c>
      <c r="FH69" s="53">
        <v>0.1364846912939997</v>
      </c>
      <c r="FI69" s="53">
        <v>0.17875190626553006</v>
      </c>
      <c r="FJ69" s="53">
        <v>0.98585941459272985</v>
      </c>
      <c r="FK69" s="53">
        <v>-0.59886053067012002</v>
      </c>
      <c r="FL69" s="53">
        <v>1.0256946188526401</v>
      </c>
      <c r="FM69" s="53">
        <v>0.66266398665920001</v>
      </c>
      <c r="FN69" s="53">
        <v>5.2136532379160161E-2</v>
      </c>
      <c r="FO69" s="53">
        <v>2.2098719483030296</v>
      </c>
      <c r="FP69" s="53">
        <v>0.39429595992862698</v>
      </c>
      <c r="FQ69" s="53">
        <v>0.90338305320603685</v>
      </c>
      <c r="FR69" s="53">
        <v>8.0110110963208331E-2</v>
      </c>
      <c r="FS69" s="53">
        <v>0.22816402929203769</v>
      </c>
      <c r="FT69" s="53">
        <v>0.63097911395614048</v>
      </c>
      <c r="FU69" s="53">
        <v>-0.60189659358682035</v>
      </c>
      <c r="FV69" s="53">
        <v>-0.16256038120398192</v>
      </c>
      <c r="FW69" s="18"/>
      <c r="FX69" s="117"/>
      <c r="FY69" s="18"/>
    </row>
    <row r="70" spans="1:181" ht="15" x14ac:dyDescent="0.25">
      <c r="A70" s="49" t="s">
        <v>28</v>
      </c>
      <c r="B70" s="53">
        <f t="shared" ref="B70:AG70" si="105">SUM(B71:B73)</f>
        <v>4.9044799999999993E-2</v>
      </c>
      <c r="C70" s="53">
        <f t="shared" si="105"/>
        <v>3.1923199999999985E-2</v>
      </c>
      <c r="D70" s="53">
        <f t="shared" si="105"/>
        <v>7.8230400000000019E-2</v>
      </c>
      <c r="E70" s="53">
        <f t="shared" si="105"/>
        <v>-5.1828800000000008E-2</v>
      </c>
      <c r="F70" s="53">
        <f t="shared" si="105"/>
        <v>2.3385599999999999E-2</v>
      </c>
      <c r="G70" s="53">
        <f t="shared" si="105"/>
        <v>6.7279999999999979E-3</v>
      </c>
      <c r="H70" s="53">
        <f t="shared" si="105"/>
        <v>0.1840224</v>
      </c>
      <c r="I70" s="53">
        <f t="shared" si="105"/>
        <v>2.4499200000000002E-2</v>
      </c>
      <c r="J70" s="53">
        <f t="shared" si="105"/>
        <v>0</v>
      </c>
      <c r="K70" s="53">
        <f t="shared" si="105"/>
        <v>0</v>
      </c>
      <c r="L70" s="53">
        <f t="shared" si="105"/>
        <v>0</v>
      </c>
      <c r="M70" s="53">
        <f t="shared" si="105"/>
        <v>0</v>
      </c>
      <c r="N70" s="53">
        <f t="shared" si="105"/>
        <v>0</v>
      </c>
      <c r="O70" s="53">
        <f t="shared" si="105"/>
        <v>0</v>
      </c>
      <c r="P70" s="53">
        <f t="shared" si="105"/>
        <v>0</v>
      </c>
      <c r="Q70" s="53">
        <f t="shared" si="105"/>
        <v>0</v>
      </c>
      <c r="R70" s="53">
        <f t="shared" si="105"/>
        <v>0</v>
      </c>
      <c r="S70" s="53">
        <f t="shared" si="105"/>
        <v>0</v>
      </c>
      <c r="T70" s="53">
        <f t="shared" si="105"/>
        <v>0</v>
      </c>
      <c r="U70" s="53">
        <f t="shared" si="105"/>
        <v>0</v>
      </c>
      <c r="V70" s="53">
        <f t="shared" si="105"/>
        <v>2.7831000000000004E-4</v>
      </c>
      <c r="W70" s="53">
        <f t="shared" si="105"/>
        <v>1.392E-4</v>
      </c>
      <c r="X70" s="53">
        <f t="shared" si="105"/>
        <v>-1.4190000000000001E-4</v>
      </c>
      <c r="Y70" s="53">
        <f t="shared" si="105"/>
        <v>3.8957100000000001E-3</v>
      </c>
      <c r="Z70" s="53">
        <f t="shared" si="105"/>
        <v>1.2057999999999999E-3</v>
      </c>
      <c r="AA70" s="53">
        <f t="shared" si="105"/>
        <v>1.0207999999999999E-3</v>
      </c>
      <c r="AB70" s="53">
        <f t="shared" si="105"/>
        <v>9.4599999999999996E-5</v>
      </c>
      <c r="AC70" s="53">
        <f t="shared" si="105"/>
        <v>-1.4103E-4</v>
      </c>
      <c r="AD70" s="53">
        <f t="shared" si="105"/>
        <v>-7.4512999999999966E-4</v>
      </c>
      <c r="AE70" s="53">
        <f t="shared" si="105"/>
        <v>2.4497940000000003E-2</v>
      </c>
      <c r="AF70" s="53">
        <f t="shared" si="105"/>
        <v>5.6592400000000011E-3</v>
      </c>
      <c r="AG70" s="53">
        <f t="shared" si="105"/>
        <v>9.1813199999999998E-3</v>
      </c>
      <c r="AH70" s="53">
        <f t="shared" ref="AH70:BM70" si="106">SUM(AH71:AH73)</f>
        <v>-3.6133000000000085E-4</v>
      </c>
      <c r="AI70" s="53">
        <f t="shared" si="106"/>
        <v>1.085181E-2</v>
      </c>
      <c r="AJ70" s="53">
        <f t="shared" si="106"/>
        <v>1.3910999999999999E-4</v>
      </c>
      <c r="AK70" s="53">
        <f t="shared" si="106"/>
        <v>2.8758699999999996E-3</v>
      </c>
      <c r="AL70" s="53">
        <f t="shared" si="106"/>
        <v>-1.4354999999999999E-4</v>
      </c>
      <c r="AM70" s="53">
        <f t="shared" si="106"/>
        <v>-4.7209999999999998E-4</v>
      </c>
      <c r="AN70" s="53">
        <f t="shared" si="106"/>
        <v>-5.2629950000000002E-2</v>
      </c>
      <c r="AO70" s="53">
        <f t="shared" si="106"/>
        <v>1.200797E-2</v>
      </c>
      <c r="AP70" s="53">
        <f t="shared" si="106"/>
        <v>0</v>
      </c>
      <c r="AQ70" s="53">
        <f t="shared" si="106"/>
        <v>-0.11517178</v>
      </c>
      <c r="AR70" s="53">
        <f t="shared" si="106"/>
        <v>-4.6369999999999998E-5</v>
      </c>
      <c r="AS70" s="53">
        <f t="shared" si="106"/>
        <v>6.8608999999999996E-3</v>
      </c>
      <c r="AT70" s="53">
        <f t="shared" si="106"/>
        <v>-7.9014999999999988E-4</v>
      </c>
      <c r="AU70" s="53">
        <f t="shared" si="106"/>
        <v>-1.8361999999999998E-4</v>
      </c>
      <c r="AV70" s="53">
        <f t="shared" si="106"/>
        <v>-5.6190280000000002E-2</v>
      </c>
      <c r="AW70" s="53">
        <f t="shared" si="106"/>
        <v>-9.2739999999999996E-5</v>
      </c>
      <c r="AX70" s="53">
        <f t="shared" si="106"/>
        <v>-4.637E-4</v>
      </c>
      <c r="AY70" s="53">
        <f t="shared" si="106"/>
        <v>-4.0879999999999975E-5</v>
      </c>
      <c r="AZ70" s="53">
        <f t="shared" si="106"/>
        <v>-1.3951799999999998E-3</v>
      </c>
      <c r="BA70" s="53">
        <f t="shared" si="106"/>
        <v>4.4329999999979377E-5</v>
      </c>
      <c r="BB70" s="53">
        <f t="shared" si="106"/>
        <v>7.1994339999999962E-2</v>
      </c>
      <c r="BC70" s="53">
        <f t="shared" si="106"/>
        <v>7.2737819999999676E-2</v>
      </c>
      <c r="BD70" s="53">
        <f t="shared" si="106"/>
        <v>-1.7549999999994241E-4</v>
      </c>
      <c r="BE70" s="53">
        <f t="shared" si="106"/>
        <v>-0.11607367999999997</v>
      </c>
      <c r="BF70" s="53">
        <f t="shared" si="106"/>
        <v>-0.19448064000000012</v>
      </c>
      <c r="BG70" s="53">
        <f t="shared" si="106"/>
        <v>-7.0050950000000112E-2</v>
      </c>
      <c r="BH70" s="53">
        <f t="shared" si="106"/>
        <v>0.22912790999999977</v>
      </c>
      <c r="BI70" s="53">
        <f t="shared" si="106"/>
        <v>3.5233820000000464E-2</v>
      </c>
      <c r="BJ70" s="53">
        <f t="shared" si="106"/>
        <v>6.870362999999971E-2</v>
      </c>
      <c r="BK70" s="53">
        <f t="shared" si="106"/>
        <v>-3.5612409999999921E-2</v>
      </c>
      <c r="BL70" s="53">
        <f t="shared" si="106"/>
        <v>0.20132360999999996</v>
      </c>
      <c r="BM70" s="53">
        <f t="shared" si="106"/>
        <v>-0.22838623000000008</v>
      </c>
      <c r="BN70" s="53">
        <f t="shared" ref="BN70:CS70" si="107">SUM(BN71:BN73)</f>
        <v>-5.5369832895417748E-3</v>
      </c>
      <c r="BO70" s="53">
        <f t="shared" si="107"/>
        <v>0.2829667590582729</v>
      </c>
      <c r="BP70" s="53">
        <f t="shared" si="107"/>
        <v>-4.6268059994146599E-2</v>
      </c>
      <c r="BQ70" s="53">
        <f t="shared" si="107"/>
        <v>-0.25934268639210478</v>
      </c>
      <c r="BR70" s="53">
        <f t="shared" si="107"/>
        <v>0.17449285965206754</v>
      </c>
      <c r="BS70" s="53">
        <f t="shared" si="107"/>
        <v>-0.50462070462888586</v>
      </c>
      <c r="BT70" s="53">
        <f t="shared" si="107"/>
        <v>-8.4103516291976224E-2</v>
      </c>
      <c r="BU70" s="53">
        <f t="shared" si="107"/>
        <v>0.15527777408757487</v>
      </c>
      <c r="BV70" s="53">
        <f t="shared" si="107"/>
        <v>0.17944777162414707</v>
      </c>
      <c r="BW70" s="53">
        <f t="shared" si="107"/>
        <v>0.13773761120628081</v>
      </c>
      <c r="BX70" s="53">
        <f t="shared" si="107"/>
        <v>-0.1984294294093803</v>
      </c>
      <c r="BY70" s="53">
        <f t="shared" si="107"/>
        <v>0.44163968365639628</v>
      </c>
      <c r="BZ70" s="53">
        <f t="shared" si="107"/>
        <v>-0.57165028875216584</v>
      </c>
      <c r="CA70" s="53">
        <f t="shared" si="107"/>
        <v>0.42389567974717435</v>
      </c>
      <c r="CB70" s="53">
        <f t="shared" si="107"/>
        <v>-5.831916441865885E-2</v>
      </c>
      <c r="CC70" s="53">
        <f t="shared" si="107"/>
        <v>1.2341917008746153</v>
      </c>
      <c r="CD70" s="53">
        <f t="shared" si="107"/>
        <v>4.519628184257362E-2</v>
      </c>
      <c r="CE70" s="53">
        <f t="shared" si="107"/>
        <v>-0.3655824014598561</v>
      </c>
      <c r="CF70" s="53">
        <f t="shared" si="107"/>
        <v>0.25898107422371619</v>
      </c>
      <c r="CG70" s="53">
        <f t="shared" si="107"/>
        <v>-0.49641290733478349</v>
      </c>
      <c r="CH70" s="53">
        <f t="shared" si="107"/>
        <v>0.41937056514301008</v>
      </c>
      <c r="CI70" s="53">
        <f t="shared" si="107"/>
        <v>-0.33838873627120664</v>
      </c>
      <c r="CJ70" s="53">
        <f t="shared" si="107"/>
        <v>0.31714598231796082</v>
      </c>
      <c r="CK70" s="53">
        <f t="shared" si="107"/>
        <v>0.32495568436834266</v>
      </c>
      <c r="CL70" s="53">
        <f t="shared" si="107"/>
        <v>-4.6507767084216278E-2</v>
      </c>
      <c r="CM70" s="53">
        <f t="shared" si="107"/>
        <v>9.2356088641268042E-2</v>
      </c>
      <c r="CN70" s="53">
        <f t="shared" si="107"/>
        <v>-0.13102312263025356</v>
      </c>
      <c r="CO70" s="53">
        <f t="shared" si="107"/>
        <v>0.40810771780297134</v>
      </c>
      <c r="CP70" s="53">
        <f t="shared" si="107"/>
        <v>0.37701890820151762</v>
      </c>
      <c r="CQ70" s="53">
        <f t="shared" si="107"/>
        <v>-0.86567229506891064</v>
      </c>
      <c r="CR70" s="53">
        <f t="shared" si="107"/>
        <v>0.65366072290066168</v>
      </c>
      <c r="CS70" s="53">
        <f t="shared" si="107"/>
        <v>-0.13522853892528422</v>
      </c>
      <c r="CT70" s="53">
        <f t="shared" ref="CT70:DY70" si="108">SUM(CT71:CT73)</f>
        <v>0.48324972107643643</v>
      </c>
      <c r="CU70" s="53">
        <f t="shared" si="108"/>
        <v>-0.1349477714911787</v>
      </c>
      <c r="CV70" s="53">
        <f t="shared" si="108"/>
        <v>-0.43640505149215569</v>
      </c>
      <c r="CW70" s="53">
        <f t="shared" si="108"/>
        <v>0.2043685483228132</v>
      </c>
      <c r="CX70" s="53">
        <f t="shared" si="108"/>
        <v>-0.90331871795992058</v>
      </c>
      <c r="CY70" s="53">
        <f t="shared" si="108"/>
        <v>2.6641662191982056</v>
      </c>
      <c r="CZ70" s="53">
        <f t="shared" si="108"/>
        <v>-4.4051187919052402E-2</v>
      </c>
      <c r="DA70" s="53">
        <f t="shared" si="108"/>
        <v>-0.11276630763950227</v>
      </c>
      <c r="DB70" s="53">
        <f t="shared" si="108"/>
        <v>-0.44408350486004328</v>
      </c>
      <c r="DC70" s="53">
        <f t="shared" si="108"/>
        <v>0.30800240634921477</v>
      </c>
      <c r="DD70" s="53">
        <f t="shared" si="108"/>
        <v>0.36913829913477353</v>
      </c>
      <c r="DE70" s="53">
        <f t="shared" si="108"/>
        <v>0.62272276893566569</v>
      </c>
      <c r="DF70" s="53">
        <f t="shared" si="108"/>
        <v>-0.98530269989903496</v>
      </c>
      <c r="DG70" s="53">
        <f t="shared" si="108"/>
        <v>0.8179562810293558</v>
      </c>
      <c r="DH70" s="53">
        <f t="shared" si="108"/>
        <v>-0.14821347195220008</v>
      </c>
      <c r="DI70" s="53">
        <f t="shared" si="108"/>
        <v>0.13511697168708189</v>
      </c>
      <c r="DJ70" s="53">
        <f t="shared" si="108"/>
        <v>-0.17685739952827795</v>
      </c>
      <c r="DK70" s="53">
        <f t="shared" si="108"/>
        <v>-0.1607931718066479</v>
      </c>
      <c r="DL70" s="53">
        <f t="shared" si="108"/>
        <v>-9.5035176132531179E-2</v>
      </c>
      <c r="DM70" s="53">
        <f t="shared" si="108"/>
        <v>0.74313031334791979</v>
      </c>
      <c r="DN70" s="53">
        <f t="shared" si="108"/>
        <v>3.4701008769766713E-4</v>
      </c>
      <c r="DO70" s="53">
        <f t="shared" si="108"/>
        <v>0.13276347778486913</v>
      </c>
      <c r="DP70" s="53">
        <f t="shared" si="108"/>
        <v>0.20436488051597176</v>
      </c>
      <c r="DQ70" s="53">
        <f t="shared" si="108"/>
        <v>-0.25188160205937332</v>
      </c>
      <c r="DR70" s="53">
        <f t="shared" si="108"/>
        <v>0.59201376128270222</v>
      </c>
      <c r="DS70" s="53">
        <f t="shared" si="108"/>
        <v>-0.34694629961843626</v>
      </c>
      <c r="DT70" s="53">
        <f t="shared" si="108"/>
        <v>-5.2238368030695526E-3</v>
      </c>
      <c r="DU70" s="53">
        <f t="shared" si="108"/>
        <v>3.1419111974019164E-2</v>
      </c>
      <c r="DV70" s="53">
        <f t="shared" si="108"/>
        <v>-3.5497456886319792E-2</v>
      </c>
      <c r="DW70" s="53">
        <f t="shared" si="108"/>
        <v>-0.29855849856973721</v>
      </c>
      <c r="DX70" s="53">
        <f t="shared" si="108"/>
        <v>9.5187653850222903E-2</v>
      </c>
      <c r="DY70" s="53">
        <f t="shared" si="108"/>
        <v>0.18830236121816668</v>
      </c>
      <c r="DZ70" s="53">
        <f t="shared" ref="DZ70:FE70" si="109">SUM(DZ71:DZ73)</f>
        <v>0.9595437318353337</v>
      </c>
      <c r="EA70" s="53">
        <f t="shared" si="109"/>
        <v>-0.26604518410275785</v>
      </c>
      <c r="EB70" s="53">
        <f t="shared" si="109"/>
        <v>-1.8003027952553183E-2</v>
      </c>
      <c r="EC70" s="53">
        <f t="shared" si="109"/>
        <v>-3.9848113484034949E-2</v>
      </c>
      <c r="ED70" s="53">
        <f t="shared" si="109"/>
        <v>7.7290242505494891E-2</v>
      </c>
      <c r="EE70" s="53">
        <f t="shared" si="109"/>
        <v>-4.295620732437011E-2</v>
      </c>
      <c r="EF70" s="53">
        <f t="shared" si="109"/>
        <v>0.19556390002745555</v>
      </c>
      <c r="EG70" s="53">
        <f t="shared" si="109"/>
        <v>-3.8455845049400444E-2</v>
      </c>
      <c r="EH70" s="53">
        <f t="shared" si="109"/>
        <v>0.30449663138930505</v>
      </c>
      <c r="EI70" s="53">
        <f t="shared" si="109"/>
        <v>0.37010037806963486</v>
      </c>
      <c r="EJ70" s="53">
        <f t="shared" si="109"/>
        <v>0.70198426746519316</v>
      </c>
      <c r="EK70" s="53">
        <f t="shared" si="109"/>
        <v>0.13717155925020552</v>
      </c>
      <c r="EL70" s="53">
        <f t="shared" si="109"/>
        <v>-0.3050909486784476</v>
      </c>
      <c r="EM70" s="53">
        <f t="shared" si="109"/>
        <v>9.038088769817329E-2</v>
      </c>
      <c r="EN70" s="53">
        <f t="shared" si="109"/>
        <v>-4.3259792840109407E-4</v>
      </c>
      <c r="EO70" s="53">
        <f t="shared" si="109"/>
        <v>-3.4026703563992608E-2</v>
      </c>
      <c r="EP70" s="53">
        <f t="shared" si="109"/>
        <v>0.2454563355633545</v>
      </c>
      <c r="EQ70" s="53">
        <f t="shared" si="109"/>
        <v>0.59725045962102175</v>
      </c>
      <c r="ER70" s="53">
        <f t="shared" si="109"/>
        <v>-0.68263923792255077</v>
      </c>
      <c r="ES70" s="53">
        <f t="shared" si="109"/>
        <v>0.34984940618803423</v>
      </c>
      <c r="ET70" s="53">
        <f t="shared" si="109"/>
        <v>-0.73663389818503155</v>
      </c>
      <c r="EU70" s="53">
        <f t="shared" si="109"/>
        <v>-0.36913164655920244</v>
      </c>
      <c r="EV70" s="53">
        <f t="shared" si="109"/>
        <v>0.35522314258066123</v>
      </c>
      <c r="EW70" s="53">
        <f t="shared" si="109"/>
        <v>-3.6024259057467638E-2</v>
      </c>
      <c r="EX70" s="53">
        <f t="shared" si="109"/>
        <v>3.0061180955304429E-2</v>
      </c>
      <c r="EY70" s="53">
        <f t="shared" si="109"/>
        <v>-3.8024427016243041E-2</v>
      </c>
      <c r="EZ70" s="53">
        <f t="shared" si="109"/>
        <v>8.0994333941020444E-2</v>
      </c>
      <c r="FA70" s="53">
        <f t="shared" si="109"/>
        <v>4.4422205958529901E-2</v>
      </c>
      <c r="FB70" s="53">
        <f t="shared" si="109"/>
        <v>-0.30246402083741025</v>
      </c>
      <c r="FC70" s="53">
        <f t="shared" si="109"/>
        <v>0.21064350686713901</v>
      </c>
      <c r="FD70" s="53">
        <f t="shared" si="109"/>
        <v>-0.20624452283892877</v>
      </c>
      <c r="FE70" s="53">
        <f t="shared" si="109"/>
        <v>0.43204105293763762</v>
      </c>
      <c r="FF70" s="53">
        <f t="shared" ref="FF70:FP70" si="110">SUM(FF71:FF73)</f>
        <v>-0.23349532879448937</v>
      </c>
      <c r="FG70" s="53">
        <f t="shared" si="110"/>
        <v>-0.53990685027860152</v>
      </c>
      <c r="FH70" s="53">
        <f t="shared" si="110"/>
        <v>-9.8840621507264123E-2</v>
      </c>
      <c r="FI70" s="53">
        <f t="shared" si="110"/>
        <v>1.5721820652433198</v>
      </c>
      <c r="FJ70" s="53">
        <f t="shared" si="110"/>
        <v>0.290832941954911</v>
      </c>
      <c r="FK70" s="53">
        <f t="shared" si="110"/>
        <v>-0.40787858050220777</v>
      </c>
      <c r="FL70" s="53">
        <f t="shared" si="110"/>
        <v>-0.12833614068024646</v>
      </c>
      <c r="FM70" s="53">
        <f t="shared" si="110"/>
        <v>-0.15512055062814106</v>
      </c>
      <c r="FN70" s="53">
        <f t="shared" si="110"/>
        <v>0.28861517113284074</v>
      </c>
      <c r="FO70" s="53">
        <f t="shared" si="110"/>
        <v>-0.55326305861620928</v>
      </c>
      <c r="FP70" s="53">
        <f t="shared" si="110"/>
        <v>-0.29166237058184297</v>
      </c>
      <c r="FQ70" s="53">
        <f t="shared" ref="FQ70:FS70" si="111">SUM(FQ71:FQ73)</f>
        <v>-0.17540481317866846</v>
      </c>
      <c r="FR70" s="53">
        <f t="shared" si="111"/>
        <v>1.8780593848146059</v>
      </c>
      <c r="FS70" s="53">
        <f t="shared" si="111"/>
        <v>1.3694972683193134</v>
      </c>
      <c r="FT70" s="53">
        <f t="shared" ref="FT70:FU70" si="112">SUM(FT71:FT73)</f>
        <v>-0.21638485957159068</v>
      </c>
      <c r="FU70" s="53">
        <f t="shared" si="112"/>
        <v>-1.4117319816050693</v>
      </c>
      <c r="FV70" s="53">
        <f t="shared" ref="FV70" si="113">SUM(FV71:FV73)</f>
        <v>0.12522343600006541</v>
      </c>
      <c r="FW70" s="18"/>
      <c r="FX70" s="117"/>
      <c r="FY70" s="18"/>
    </row>
    <row r="71" spans="1:181" ht="15" x14ac:dyDescent="0.25">
      <c r="A71" s="50" t="s">
        <v>43</v>
      </c>
      <c r="B71" s="53">
        <f>SUMPRODUCT(--(B$9=Quarterly_kt!$B$9:FC$9),Quarterly_kt!$B71:FC71)*INDEX(Fuel_Properties!$B$3:$IV$14,MATCH("GCV_Jet/Kero",Fuel_Properties!$B$3:$B$14,0),MATCH(YEAR(B$9),Fuel_Properties!$B$3:$EI$3,0))/1000</f>
        <v>0</v>
      </c>
      <c r="C71" s="53">
        <f>SUMPRODUCT(--(C$9=Quarterly_kt!$B$9:FC$9),Quarterly_kt!$B71:FC71)*INDEX(Fuel_Properties!$B$3:$IV$14,MATCH("GCV_Jet/Kero",Fuel_Properties!$B$3:$B$14,0),MATCH(YEAR(C$9),Fuel_Properties!$B$3:$EI$3,0))/1000</f>
        <v>0</v>
      </c>
      <c r="D71" s="53">
        <f>SUMPRODUCT(--(D$9=Quarterly_kt!$B$9:FC$9),Quarterly_kt!$B71:FC71)*INDEX(Fuel_Properties!$B$3:$IV$14,MATCH("GCV_Jet/Kero",Fuel_Properties!$B$3:$B$14,0),MATCH(YEAR(D$9),Fuel_Properties!$B$3:$EI$3,0))/1000</f>
        <v>0</v>
      </c>
      <c r="E71" s="53">
        <f>SUMPRODUCT(--(E$9=Quarterly_kt!$B$9:FC$9),Quarterly_kt!$B71:FC71)*INDEX(Fuel_Properties!$B$3:$IV$14,MATCH("GCV_Jet/Kero",Fuel_Properties!$B$3:$B$14,0),MATCH(YEAR(E$9),Fuel_Properties!$B$3:$EI$3,0))/1000</f>
        <v>0</v>
      </c>
      <c r="F71" s="53">
        <f>SUMPRODUCT(--(F$9=Quarterly_kt!$B$9:FC$9),Quarterly_kt!$B71:FC71)*INDEX(Fuel_Properties!$B$3:$IV$14,MATCH("GCV_Jet/Kero",Fuel_Properties!$B$3:$B$14,0),MATCH(YEAR(F$9),Fuel_Properties!$B$3:$EI$3,0))/1000</f>
        <v>0</v>
      </c>
      <c r="G71" s="53">
        <f>SUMPRODUCT(--(G$9=Quarterly_kt!$B$9:FC$9),Quarterly_kt!$B71:FC71)*INDEX(Fuel_Properties!$B$3:$IV$14,MATCH("GCV_Jet/Kero",Fuel_Properties!$B$3:$B$14,0),MATCH(YEAR(G$9),Fuel_Properties!$B$3:$EI$3,0))/1000</f>
        <v>0</v>
      </c>
      <c r="H71" s="53">
        <f>SUMPRODUCT(--(H$9=Quarterly_kt!$B$9:FC$9),Quarterly_kt!$B71:FC71)*INDEX(Fuel_Properties!$B$3:$IV$14,MATCH("GCV_Jet/Kero",Fuel_Properties!$B$3:$B$14,0),MATCH(YEAR(H$9),Fuel_Properties!$B$3:$EI$3,0))/1000</f>
        <v>0</v>
      </c>
      <c r="I71" s="53">
        <f>SUMPRODUCT(--(I$9=Quarterly_kt!$B$9:FC$9),Quarterly_kt!$B71:FC71)*INDEX(Fuel_Properties!$B$3:$IV$14,MATCH("GCV_Jet/Kero",Fuel_Properties!$B$3:$B$14,0),MATCH(YEAR(I$9),Fuel_Properties!$B$3:$EI$3,0))/1000</f>
        <v>0</v>
      </c>
      <c r="J71" s="53">
        <f>SUMPRODUCT(--(J$9=Quarterly_kt!$B$9:FC$9),Quarterly_kt!$B71:FC71)*INDEX(Fuel_Properties!$B$3:$IV$14,MATCH("GCV_Jet/Kero",Fuel_Properties!$B$3:$B$14,0),MATCH(YEAR(J$9),Fuel_Properties!$B$3:$EI$3,0))/1000</f>
        <v>0</v>
      </c>
      <c r="K71" s="53">
        <f>SUMPRODUCT(--(K$9=Quarterly_kt!$B$9:FC$9),Quarterly_kt!$B71:FC71)*INDEX(Fuel_Properties!$B$3:$IV$14,MATCH("GCV_Jet/Kero",Fuel_Properties!$B$3:$B$14,0),MATCH(YEAR(K$9),Fuel_Properties!$B$3:$EI$3,0))/1000</f>
        <v>0</v>
      </c>
      <c r="L71" s="53">
        <f>SUMPRODUCT(--(L$9=Quarterly_kt!$B$9:FC$9),Quarterly_kt!$B71:FC71)*INDEX(Fuel_Properties!$B$3:$IV$14,MATCH("GCV_Jet/Kero",Fuel_Properties!$B$3:$B$14,0),MATCH(YEAR(L$9),Fuel_Properties!$B$3:$EI$3,0))/1000</f>
        <v>0</v>
      </c>
      <c r="M71" s="53">
        <f>SUMPRODUCT(--(M$9=Quarterly_kt!$B$9:FC$9),Quarterly_kt!$B71:FC71)*INDEX(Fuel_Properties!$B$3:$IV$14,MATCH("GCV_Jet/Kero",Fuel_Properties!$B$3:$B$14,0),MATCH(YEAR(M$9),Fuel_Properties!$B$3:$EI$3,0))/1000</f>
        <v>0</v>
      </c>
      <c r="N71" s="53">
        <f>SUMPRODUCT(--(N$9=Quarterly_kt!$B$9:FC$9),Quarterly_kt!$B71:FC71)*INDEX(Fuel_Properties!$B$3:$IV$14,MATCH("GCV_Jet/Kero",Fuel_Properties!$B$3:$B$14,0),MATCH(YEAR(N$9),Fuel_Properties!$B$3:$EI$3,0))/1000</f>
        <v>0</v>
      </c>
      <c r="O71" s="53">
        <f>SUMPRODUCT(--(O$9=Quarterly_kt!$B$9:FC$9),Quarterly_kt!$B71:FC71)*INDEX(Fuel_Properties!$B$3:$IV$14,MATCH("GCV_Jet/Kero",Fuel_Properties!$B$3:$B$14,0),MATCH(YEAR(O$9),Fuel_Properties!$B$3:$EI$3,0))/1000</f>
        <v>0</v>
      </c>
      <c r="P71" s="53">
        <f>SUMPRODUCT(--(P$9=Quarterly_kt!$B$9:FC$9),Quarterly_kt!$B71:FC71)*INDEX(Fuel_Properties!$B$3:$IV$14,MATCH("GCV_Jet/Kero",Fuel_Properties!$B$3:$B$14,0),MATCH(YEAR(P$9),Fuel_Properties!$B$3:$EI$3,0))/1000</f>
        <v>0</v>
      </c>
      <c r="Q71" s="53">
        <f>SUMPRODUCT(--(Q$9=Quarterly_kt!$B$9:FC$9),Quarterly_kt!$B71:FC71)*INDEX(Fuel_Properties!$B$3:$IV$14,MATCH("GCV_Jet/Kero",Fuel_Properties!$B$3:$B$14,0),MATCH(YEAR(Q$9),Fuel_Properties!$B$3:$EI$3,0))/1000</f>
        <v>0</v>
      </c>
      <c r="R71" s="53">
        <f>SUMPRODUCT(--(R$9=Quarterly_kt!$B$9:FC$9),Quarterly_kt!$B71:FC71)*INDEX(Fuel_Properties!$B$3:$IV$14,MATCH("GCV_Jet/Kero",Fuel_Properties!$B$3:$B$14,0),MATCH(YEAR(R$9),Fuel_Properties!$B$3:$EI$3,0))/1000</f>
        <v>0</v>
      </c>
      <c r="S71" s="53">
        <f>SUMPRODUCT(--(S$9=Quarterly_kt!$B$9:FC$9),Quarterly_kt!$B71:FC71)*INDEX(Fuel_Properties!$B$3:$IV$14,MATCH("GCV_Jet/Kero",Fuel_Properties!$B$3:$B$14,0),MATCH(YEAR(S$9),Fuel_Properties!$B$3:$EI$3,0))/1000</f>
        <v>0</v>
      </c>
      <c r="T71" s="53">
        <f>SUMPRODUCT(--(T$9=Quarterly_kt!$B$9:FC$9),Quarterly_kt!$B71:FC71)*INDEX(Fuel_Properties!$B$3:$IV$14,MATCH("GCV_Jet/Kero",Fuel_Properties!$B$3:$B$14,0),MATCH(YEAR(T$9),Fuel_Properties!$B$3:$EI$3,0))/1000</f>
        <v>0</v>
      </c>
      <c r="U71" s="53">
        <f>SUMPRODUCT(--(U$9=Quarterly_kt!$B$9:FC$9),Quarterly_kt!$B71:FC71)*INDEX(Fuel_Properties!$B$3:$IV$14,MATCH("GCV_Jet/Kero",Fuel_Properties!$B$3:$B$14,0),MATCH(YEAR(U$9),Fuel_Properties!$B$3:$EI$3,0))/1000</f>
        <v>0</v>
      </c>
      <c r="V71" s="53">
        <f>SUMPRODUCT(--(V$9=Quarterly_kt!$B$9:FC$9),Quarterly_kt!$B71:FC71)*INDEX(Fuel_Properties!$B$3:$IV$14,MATCH("GCV_Jet/Kero",Fuel_Properties!$B$3:$B$14,0),MATCH(YEAR(V$9),Fuel_Properties!$B$3:$EI$3,0))/1000</f>
        <v>1.3911000000000004E-4</v>
      </c>
      <c r="W71" s="53">
        <f>SUMPRODUCT(--(W$9=Quarterly_kt!$B$9:FC$9),Quarterly_kt!$B71:FC71)*INDEX(Fuel_Properties!$B$3:$IV$14,MATCH("GCV_Jet/Kero",Fuel_Properties!$B$3:$B$14,0),MATCH(YEAR(W$9),Fuel_Properties!$B$3:$EI$3,0))/1000</f>
        <v>0</v>
      </c>
      <c r="X71" s="53">
        <f>SUMPRODUCT(--(X$9=Quarterly_kt!$B$9:FC$9),Quarterly_kt!$B71:FC71)*INDEX(Fuel_Properties!$B$3:$IV$14,MATCH("GCV_Jet/Kero",Fuel_Properties!$B$3:$B$14,0),MATCH(YEAR(X$9),Fuel_Properties!$B$3:$EI$3,0))/1000</f>
        <v>0</v>
      </c>
      <c r="Y71" s="53">
        <f>SUMPRODUCT(--(Y$9=Quarterly_kt!$B$9:FC$9),Quarterly_kt!$B71:FC71)*INDEX(Fuel_Properties!$B$3:$IV$14,MATCH("GCV_Jet/Kero",Fuel_Properties!$B$3:$B$14,0),MATCH(YEAR(Y$9),Fuel_Properties!$B$3:$EI$3,0))/1000</f>
        <v>2.9213099999999999E-3</v>
      </c>
      <c r="Z71" s="53">
        <f>SUMPRODUCT(--(Z$9=Quarterly_kt!$B$9:FC$9),Quarterly_kt!$B71:FC71)*INDEX(Fuel_Properties!$B$3:$IV$14,MATCH("GCV_Jet/Kero",Fuel_Properties!$B$3:$B$14,0),MATCH(YEAR(Z$9),Fuel_Properties!$B$3:$EI$3,0))/1000</f>
        <v>9.2739999999999999E-4</v>
      </c>
      <c r="AA71" s="53">
        <f>SUMPRODUCT(--(AA$9=Quarterly_kt!$B$9:FC$9),Quarterly_kt!$B71:FC71)*INDEX(Fuel_Properties!$B$3:$IV$14,MATCH("GCV_Jet/Kero",Fuel_Properties!$B$3:$B$14,0),MATCH(YEAR(AA$9),Fuel_Properties!$B$3:$EI$3,0))/1000</f>
        <v>0</v>
      </c>
      <c r="AB71" s="53">
        <f>SUMPRODUCT(--(AB$9=Quarterly_kt!$B$9:FC$9),Quarterly_kt!$B71:FC71)*INDEX(Fuel_Properties!$B$3:$IV$14,MATCH("GCV_Jet/Kero",Fuel_Properties!$B$3:$B$14,0),MATCH(YEAR(AB$9),Fuel_Properties!$B$3:$EI$3,0))/1000</f>
        <v>0</v>
      </c>
      <c r="AC71" s="53">
        <f>SUMPRODUCT(--(AC$9=Quarterly_kt!$B$9:FC$9),Quarterly_kt!$B71:FC71)*INDEX(Fuel_Properties!$B$3:$IV$14,MATCH("GCV_Jet/Kero",Fuel_Properties!$B$3:$B$14,0),MATCH(YEAR(AC$9),Fuel_Properties!$B$3:$EI$3,0))/1000</f>
        <v>4.6369999999999998E-5</v>
      </c>
      <c r="AD71" s="53">
        <f>SUMPRODUCT(--(AD$9=Quarterly_kt!$B$9:FC$9),Quarterly_kt!$B71:FC71)*INDEX(Fuel_Properties!$B$3:$IV$14,MATCH("GCV_Jet/Kero",Fuel_Properties!$B$3:$B$14,0),MATCH(YEAR(AD$9),Fuel_Properties!$B$3:$EI$3,0))/1000</f>
        <v>-1.3447299999999997E-3</v>
      </c>
      <c r="AE71" s="53">
        <f>SUMPRODUCT(--(AE$9=Quarterly_kt!$B$9:FC$9),Quarterly_kt!$B71:FC71)*INDEX(Fuel_Properties!$B$3:$IV$14,MATCH("GCV_Jet/Kero",Fuel_Properties!$B$3:$B$14,0),MATCH(YEAR(AE$9),Fuel_Properties!$B$3:$EI$3,0))/1000</f>
        <v>5.5643999999999995E-4</v>
      </c>
      <c r="AF71" s="53">
        <f>SUMPRODUCT(--(AF$9=Quarterly_kt!$B$9:FC$9),Quarterly_kt!$B71:FC71)*INDEX(Fuel_Properties!$B$3:$IV$14,MATCH("GCV_Jet/Kero",Fuel_Properties!$B$3:$B$14,0),MATCH(YEAR(AF$9),Fuel_Properties!$B$3:$EI$3,0))/1000</f>
        <v>-3.7095999999999988E-4</v>
      </c>
      <c r="AG71" s="53">
        <f>SUMPRODUCT(--(AG$9=Quarterly_kt!$B$9:FC$9),Quarterly_kt!$B71:FC71)*INDEX(Fuel_Properties!$B$3:$IV$14,MATCH("GCV_Jet/Kero",Fuel_Properties!$B$3:$B$14,0),MATCH(YEAR(AG$9),Fuel_Properties!$B$3:$EI$3,0))/1000</f>
        <v>9.0885199999999992E-3</v>
      </c>
      <c r="AH71" s="53">
        <f>SUMPRODUCT(--(AH$9=Quarterly_kt!$B$9:FC$9),Quarterly_kt!$B71:FC71)*INDEX(Fuel_Properties!$B$3:$IV$14,MATCH("GCV_Jet/Kero",Fuel_Properties!$B$3:$B$14,0),MATCH(YEAR(AH$9),Fuel_Properties!$B$3:$EI$3,0))/1000</f>
        <v>4.6369999999999998E-5</v>
      </c>
      <c r="AI71" s="53">
        <f>SUMPRODUCT(--(AI$9=Quarterly_kt!$B$9:FC$9),Quarterly_kt!$B71:FC71)*INDEX(Fuel_Properties!$B$3:$IV$14,MATCH("GCV_Jet/Kero",Fuel_Properties!$B$3:$B$14,0),MATCH(YEAR(AI$9),Fuel_Properties!$B$3:$EI$3,0))/1000</f>
        <v>6.0281000000000006E-4</v>
      </c>
      <c r="AJ71" s="53">
        <f>SUMPRODUCT(--(AJ$9=Quarterly_kt!$B$9:FC$9),Quarterly_kt!$B71:FC71)*INDEX(Fuel_Properties!$B$3:$IV$14,MATCH("GCV_Jet/Kero",Fuel_Properties!$B$3:$B$14,0),MATCH(YEAR(AJ$9),Fuel_Properties!$B$3:$EI$3,0))/1000</f>
        <v>1.3910999999999999E-4</v>
      </c>
      <c r="AK71" s="53">
        <f>SUMPRODUCT(--(AK$9=Quarterly_kt!$B$9:FC$9),Quarterly_kt!$B71:FC71)*INDEX(Fuel_Properties!$B$3:$IV$14,MATCH("GCV_Jet/Kero",Fuel_Properties!$B$3:$B$14,0),MATCH(YEAR(AK$9),Fuel_Properties!$B$3:$EI$3,0))/1000</f>
        <v>4.6369999999999998E-5</v>
      </c>
      <c r="AL71" s="53">
        <f>SUMPRODUCT(--(AL$9=Quarterly_kt!$B$9:FC$9),Quarterly_kt!$B71:FC71)*INDEX(Fuel_Properties!$B$3:$IV$14,MATCH("GCV_Jet/Kero",Fuel_Properties!$B$3:$B$14,0),MATCH(YEAR(AL$9),Fuel_Properties!$B$3:$EI$3,0))/1000</f>
        <v>-2.3185E-4</v>
      </c>
      <c r="AM71" s="53">
        <f>SUMPRODUCT(--(AM$9=Quarterly_kt!$B$9:FC$9),Quarterly_kt!$B71:FC71)*INDEX(Fuel_Properties!$B$3:$IV$14,MATCH("GCV_Jet/Kero",Fuel_Properties!$B$3:$B$14,0),MATCH(YEAR(AM$9),Fuel_Properties!$B$3:$EI$3,0))/1000</f>
        <v>0</v>
      </c>
      <c r="AN71" s="53">
        <f>SUMPRODUCT(--(AN$9=Quarterly_kt!$B$9:FC$9),Quarterly_kt!$B71:FC71)*INDEX(Fuel_Properties!$B$3:$IV$14,MATCH("GCV_Jet/Kero",Fuel_Properties!$B$3:$B$14,0),MATCH(YEAR(AN$9),Fuel_Properties!$B$3:$EI$3,0))/1000</f>
        <v>-5.2629950000000002E-2</v>
      </c>
      <c r="AO71" s="53">
        <f>SUMPRODUCT(--(AO$9=Quarterly_kt!$B$9:FC$9),Quarterly_kt!$B71:FC71)*INDEX(Fuel_Properties!$B$3:$IV$14,MATCH("GCV_Jet/Kero",Fuel_Properties!$B$3:$B$14,0),MATCH(YEAR(AO$9),Fuel_Properties!$B$3:$EI$3,0))/1000</f>
        <v>1.210257E-2</v>
      </c>
      <c r="AP71" s="53">
        <f>SUMPRODUCT(--(AP$9=Quarterly_kt!$B$9:FC$9),Quarterly_kt!$B71:FC71)*INDEX(Fuel_Properties!$B$3:$IV$14,MATCH("GCV_Jet/Kero",Fuel_Properties!$B$3:$B$14,0),MATCH(YEAR(AP$9),Fuel_Properties!$B$3:$EI$3,0))/1000</f>
        <v>0</v>
      </c>
      <c r="AQ71" s="53">
        <f>SUMPRODUCT(--(AQ$9=Quarterly_kt!$B$9:FC$9),Quarterly_kt!$B71:FC71)*INDEX(Fuel_Properties!$B$3:$IV$14,MATCH("GCV_Jet/Kero",Fuel_Properties!$B$3:$B$14,0),MATCH(YEAR(AQ$9),Fuel_Properties!$B$3:$EI$3,0))/1000</f>
        <v>-1.8547999999999999E-4</v>
      </c>
      <c r="AR71" s="53">
        <f>SUMPRODUCT(--(AR$9=Quarterly_kt!$B$9:FC$9),Quarterly_kt!$B71:FC71)*INDEX(Fuel_Properties!$B$3:$IV$14,MATCH("GCV_Jet/Kero",Fuel_Properties!$B$3:$B$14,0),MATCH(YEAR(AR$9),Fuel_Properties!$B$3:$EI$3,0))/1000</f>
        <v>-4.6369999999999998E-5</v>
      </c>
      <c r="AS71" s="53">
        <f>SUMPRODUCT(--(AS$9=Quarterly_kt!$B$9:FC$9),Quarterly_kt!$B71:FC71)*INDEX(Fuel_Properties!$B$3:$IV$14,MATCH("GCV_Jet/Kero",Fuel_Properties!$B$3:$B$14,0),MATCH(YEAR(AS$9),Fuel_Properties!$B$3:$EI$3,0))/1000</f>
        <v>6.9554999999999999E-3</v>
      </c>
      <c r="AT71" s="53">
        <f>SUMPRODUCT(--(AT$9=Quarterly_kt!$B$9:FC$9),Quarterly_kt!$B71:FC71)*INDEX(Fuel_Properties!$B$3:$IV$14,MATCH("GCV_Jet/Kero",Fuel_Properties!$B$3:$B$14,0),MATCH(YEAR(AT$9),Fuel_Properties!$B$3:$EI$3,0))/1000</f>
        <v>-6.9554999999999986E-4</v>
      </c>
      <c r="AU71" s="53">
        <f>SUMPRODUCT(--(AU$9=Quarterly_kt!$B$9:FC$9),Quarterly_kt!$B71:FC71)*INDEX(Fuel_Properties!$B$3:$IV$14,MATCH("GCV_Jet/Kero",Fuel_Properties!$B$3:$B$14,0),MATCH(YEAR(AU$9),Fuel_Properties!$B$3:$EI$3,0))/1000</f>
        <v>-2.7821999999999998E-4</v>
      </c>
      <c r="AV71" s="53">
        <f>SUMPRODUCT(--(AV$9=Quarterly_kt!$B$9:FC$9),Quarterly_kt!$B71:FC71)*INDEX(Fuel_Properties!$B$3:$IV$14,MATCH("GCV_Jet/Kero",Fuel_Properties!$B$3:$B$14,0),MATCH(YEAR(AV$9),Fuel_Properties!$B$3:$EI$3,0))/1000</f>
        <v>-1.8547999999999999E-4</v>
      </c>
      <c r="AW71" s="53">
        <f>SUMPRODUCT(--(AW$9=Quarterly_kt!$B$9:FC$9),Quarterly_kt!$B71:FC71)*INDEX(Fuel_Properties!$B$3:$IV$14,MATCH("GCV_Jet/Kero",Fuel_Properties!$B$3:$B$14,0),MATCH(YEAR(AW$9),Fuel_Properties!$B$3:$EI$3,0))/1000</f>
        <v>-9.2739999999999996E-5</v>
      </c>
      <c r="AX71" s="53">
        <f>SUMPRODUCT(--(AX$9=Quarterly_kt!$B$9:FC$9),Quarterly_kt!$B71:FC71)*INDEX(Fuel_Properties!$B$3:$IV$14,MATCH("GCV_Jet/Kero",Fuel_Properties!$B$3:$B$14,0),MATCH(YEAR(AX$9),Fuel_Properties!$B$3:$EI$3,0))/1000</f>
        <v>-4.637E-4</v>
      </c>
      <c r="AY71" s="53">
        <f>SUMPRODUCT(--(AY$9=Quarterly_kt!$B$9:FC$9),Quarterly_kt!$B71:FC71)*INDEX(Fuel_Properties!$B$3:$IV$14,MATCH("GCV_Jet/Kero",Fuel_Properties!$B$3:$B$14,0),MATCH(YEAR(AY$9),Fuel_Properties!$B$3:$EI$3,0))/1000</f>
        <v>-1.8547999999999999E-4</v>
      </c>
      <c r="AZ71" s="53">
        <f>SUMPRODUCT(--(AZ$9=Quarterly_kt!$B$9:FC$9),Quarterly_kt!$B71:FC71)*INDEX(Fuel_Properties!$B$3:$IV$14,MATCH("GCV_Jet/Kero",Fuel_Properties!$B$3:$B$14,0),MATCH(YEAR(AZ$9),Fuel_Properties!$B$3:$EI$3,0))/1000</f>
        <v>-6.4917999999999996E-4</v>
      </c>
      <c r="BA71" s="53">
        <f>SUMPRODUCT(--(BA$9=Quarterly_kt!$B$9:FC$9),Quarterly_kt!$B71:FC71)*INDEX(Fuel_Properties!$B$3:$IV$14,MATCH("GCV_Jet/Kero",Fuel_Properties!$B$3:$B$14,0),MATCH(YEAR(BA$9),Fuel_Properties!$B$3:$EI$3,0))/1000</f>
        <v>1.8084299999999757E-3</v>
      </c>
      <c r="BB71" s="53">
        <f>SUMPRODUCT(--(BB$9=Quarterly_kt!$B$9:FC$9),Quarterly_kt!$B71:FC71)*INDEX(Fuel_Properties!$B$3:$IV$14,MATCH("GCV_Jet/Kero",Fuel_Properties!$B$3:$B$14,0),MATCH(YEAR(BB$9),Fuel_Properties!$B$3:$EI$3,0))/1000</f>
        <v>7.242993999999997E-2</v>
      </c>
      <c r="BC71" s="53">
        <f>SUMPRODUCT(--(BC$9=Quarterly_kt!$B$9:FC$9),Quarterly_kt!$B71:FC71)*INDEX(Fuel_Properties!$B$3:$IV$14,MATCH("GCV_Jet/Kero",Fuel_Properties!$B$3:$B$14,0),MATCH(YEAR(BC$9),Fuel_Properties!$B$3:$EI$3,0))/1000</f>
        <v>7.771611999999968E-2</v>
      </c>
      <c r="BD71" s="53">
        <f>SUMPRODUCT(--(BD$9=Quarterly_kt!$B$9:FC$9),Quarterly_kt!$B71:FC71)*INDEX(Fuel_Properties!$B$3:$IV$14,MATCH("GCV_Jet/Kero",Fuel_Properties!$B$3:$B$14,0),MATCH(YEAR(BD$9),Fuel_Properties!$B$3:$EI$3,0))/1000</f>
        <v>3.2459000000000541E-3</v>
      </c>
      <c r="BE71" s="53">
        <f>SUMPRODUCT(--(BE$9=Quarterly_kt!$B$9:FC$9),Quarterly_kt!$B71:FC71)*INDEX(Fuel_Properties!$B$3:$IV$14,MATCH("GCV_Jet/Kero",Fuel_Properties!$B$3:$B$14,0),MATCH(YEAR(BE$9),Fuel_Properties!$B$3:$EI$3,0))/1000</f>
        <v>-0.11657417999999997</v>
      </c>
      <c r="BF71" s="53">
        <f>SUMPRODUCT(--(BF$9=Quarterly_kt!$B$9:FC$9),Quarterly_kt!$B71:FC71)*INDEX(Fuel_Properties!$B$3:$IV$14,MATCH("GCV_Jet/Kero",Fuel_Properties!$B$3:$B$14,0),MATCH(YEAR(BF$9),Fuel_Properties!$B$3:$EI$3,0))/1000</f>
        <v>-0.19531044000000011</v>
      </c>
      <c r="BG71" s="53">
        <f>SUMPRODUCT(--(BG$9=Quarterly_kt!$B$9:FC$9),Quarterly_kt!$B71:FC71)*INDEX(Fuel_Properties!$B$3:$IV$14,MATCH("GCV_Jet/Kero",Fuel_Properties!$B$3:$B$14,0),MATCH(YEAR(BG$9),Fuel_Properties!$B$3:$EI$3,0))/1000</f>
        <v>-4.7992950000000104E-2</v>
      </c>
      <c r="BH71" s="53">
        <f>SUMPRODUCT(--(BH$9=Quarterly_kt!$B$9:FC$9),Quarterly_kt!$B71:FC71)*INDEX(Fuel_Properties!$B$3:$IV$14,MATCH("GCV_Jet/Kero",Fuel_Properties!$B$3:$B$14,0),MATCH(YEAR(BH$9),Fuel_Properties!$B$3:$EI$3,0))/1000</f>
        <v>0.20370340999999975</v>
      </c>
      <c r="BI71" s="53">
        <f>SUMPRODUCT(--(BI$9=Quarterly_kt!$B$9:FC$9),Quarterly_kt!$B71:FC71)*INDEX(Fuel_Properties!$B$3:$IV$14,MATCH("GCV_Jet/Kero",Fuel_Properties!$B$3:$B$14,0),MATCH(YEAR(BI$9),Fuel_Properties!$B$3:$EI$3,0))/1000</f>
        <v>3.691052000000046E-2</v>
      </c>
      <c r="BJ71" s="53">
        <f>SUMPRODUCT(--(BJ$9=Quarterly_kt!$B$9:FC$9),Quarterly_kt!$B71:FC71)*INDEX(Fuel_Properties!$B$3:$IV$14,MATCH("GCV_Jet/Kero",Fuel_Properties!$B$3:$B$14,0),MATCH(YEAR(BJ$9),Fuel_Properties!$B$3:$EI$3,0))/1000</f>
        <v>6.8117529999999718E-2</v>
      </c>
      <c r="BK71" s="53">
        <f>SUMPRODUCT(--(BK$9=Quarterly_kt!$B$9:FC$9),Quarterly_kt!$B71:FC71)*INDEX(Fuel_Properties!$B$3:$IV$14,MATCH("GCV_Jet/Kero",Fuel_Properties!$B$3:$B$14,0),MATCH(YEAR(BK$9),Fuel_Properties!$B$3:$EI$3,0))/1000</f>
        <v>-2.3324109999999922E-2</v>
      </c>
      <c r="BL71" s="53">
        <f>SUMPRODUCT(--(BL$9=Quarterly_kt!$B$9:FC$9),Quarterly_kt!$B71:FC71)*INDEX(Fuel_Properties!$B$3:$IV$14,MATCH("GCV_Jet/Kero",Fuel_Properties!$B$3:$B$14,0),MATCH(YEAR(BL$9),Fuel_Properties!$B$3:$EI$3,0))/1000</f>
        <v>0.25007340999999994</v>
      </c>
      <c r="BM71" s="53">
        <f>SUMPRODUCT(--(BM$9=Quarterly_kt!$B$9:FC$9),Quarterly_kt!$B71:FC71)*INDEX(Fuel_Properties!$B$3:$IV$14,MATCH("GCV_Jet/Kero",Fuel_Properties!$B$3:$B$14,0),MATCH(YEAR(BM$9),Fuel_Properties!$B$3:$EI$3,0))/1000</f>
        <v>-0.22763033000000008</v>
      </c>
      <c r="BN71" s="53">
        <f>SUMPRODUCT(--(BN$9=Quarterly_kt!$B$9:FC$9),Quarterly_kt!$B71:FC71)*INDEX(Fuel_Properties!$B$3:$IV$14,MATCH("GCV_Jet/Kero",Fuel_Properties!$B$3:$B$14,0),MATCH(YEAR(BN$9),Fuel_Properties!$B$3:$EI$3,0))/1000</f>
        <v>-5.2119883289541778E-2</v>
      </c>
      <c r="BO71" s="53">
        <f>SUMPRODUCT(--(BO$9=Quarterly_kt!$B$9:FC$9),Quarterly_kt!$B71:FC71)*INDEX(Fuel_Properties!$B$3:$IV$14,MATCH("GCV_Jet/Kero",Fuel_Properties!$B$3:$B$14,0),MATCH(YEAR(BO$9),Fuel_Properties!$B$3:$EI$3,0))/1000</f>
        <v>0.30196145905827287</v>
      </c>
      <c r="BP71" s="53">
        <f>SUMPRODUCT(--(BP$9=Quarterly_kt!$B$9:FC$9),Quarterly_kt!$B71:FC71)*INDEX(Fuel_Properties!$B$3:$IV$14,MATCH("GCV_Jet/Kero",Fuel_Properties!$B$3:$B$14,0),MATCH(YEAR(BP$9),Fuel_Properties!$B$3:$EI$3,0))/1000</f>
        <v>9.2740005853391132E-5</v>
      </c>
      <c r="BQ71" s="53">
        <f>SUMPRODUCT(--(BQ$9=Quarterly_kt!$B$9:FC$9),Quarterly_kt!$B71:FC71)*INDEX(Fuel_Properties!$B$3:$IV$14,MATCH("GCV_Jet/Kero",Fuel_Properties!$B$3:$B$14,0),MATCH(YEAR(BQ$9),Fuel_Properties!$B$3:$EI$3,0))/1000</f>
        <v>-0.25971838639210476</v>
      </c>
      <c r="BR71" s="53">
        <f>SUMPRODUCT(--(BR$9=Quarterly_kt!$B$9:FC$9),Quarterly_kt!$B71:FC71)*INDEX(Fuel_Properties!$B$3:$IV$14,MATCH("GCV_Jet/Kero",Fuel_Properties!$B$3:$B$14,0),MATCH(YEAR(BR$9),Fuel_Properties!$B$3:$EI$3,0))/1000</f>
        <v>0.17435725965206755</v>
      </c>
      <c r="BS71" s="53">
        <f>SUMPRODUCT(--(BS$9=Quarterly_kt!$B$9:FC$9),Quarterly_kt!$B71:FC71)*INDEX(Fuel_Properties!$B$3:$IV$14,MATCH("GCV_Jet/Kero",Fuel_Properties!$B$3:$B$14,0),MATCH(YEAR(BS$9),Fuel_Properties!$B$3:$EI$3,0))/1000</f>
        <v>-0.38661020462888585</v>
      </c>
      <c r="BT71" s="53">
        <f>SUMPRODUCT(--(BT$9=Quarterly_kt!$B$9:FC$9),Quarterly_kt!$B71:FC71)*INDEX(Fuel_Properties!$B$3:$IV$14,MATCH("GCV_Jet/Kero",Fuel_Properties!$B$3:$B$14,0),MATCH(YEAR(BT$9),Fuel_Properties!$B$3:$EI$3,0))/1000</f>
        <v>6.4195383708023759E-2</v>
      </c>
      <c r="BU71" s="53">
        <f>SUMPRODUCT(--(BU$9=Quarterly_kt!$B$9:FC$9),Quarterly_kt!$B71:FC71)*INDEX(Fuel_Properties!$B$3:$IV$14,MATCH("GCV_Jet/Kero",Fuel_Properties!$B$3:$B$14,0),MATCH(YEAR(BU$9),Fuel_Properties!$B$3:$EI$3,0))/1000</f>
        <v>0.20061057408757488</v>
      </c>
      <c r="BV71" s="53">
        <f>SUMPRODUCT(--(BV$9=Quarterly_kt!$B$9:FC$9),Quarterly_kt!$B71:FC71)*INDEX(Fuel_Properties!$B$3:$IV$14,MATCH("GCV_Jet/Kero",Fuel_Properties!$B$3:$B$14,0),MATCH(YEAR(BV$9),Fuel_Properties!$B$3:$EI$3,0))/1000</f>
        <v>0.17931037162414706</v>
      </c>
      <c r="BW71" s="53">
        <f>SUMPRODUCT(--(BW$9=Quarterly_kt!$B$9:FC$9),Quarterly_kt!$B71:FC71)*INDEX(Fuel_Properties!$B$3:$IV$14,MATCH("GCV_Jet/Kero",Fuel_Properties!$B$3:$B$14,0),MATCH(YEAR(BW$9),Fuel_Properties!$B$3:$EI$3,0))/1000</f>
        <v>0.19346401120628079</v>
      </c>
      <c r="BX71" s="53">
        <f>SUMPRODUCT(--(BX$9=Quarterly_kt!$B$9:FC$9),Quarterly_kt!$B71:FC71)*INDEX(Fuel_Properties!$B$3:$IV$14,MATCH("GCV_Jet/Kero",Fuel_Properties!$B$3:$B$14,0),MATCH(YEAR(BX$9),Fuel_Properties!$B$3:$EI$3,0))/1000</f>
        <v>-0.19880062940938029</v>
      </c>
      <c r="BY71" s="53">
        <f>SUMPRODUCT(--(BY$9=Quarterly_kt!$B$9:FC$9),Quarterly_kt!$B71:FC71)*INDEX(Fuel_Properties!$B$3:$IV$14,MATCH("GCV_Jet/Kero",Fuel_Properties!$B$3:$B$14,0),MATCH(YEAR(BY$9),Fuel_Properties!$B$3:$EI$3,0))/1000</f>
        <v>0.54025138365639624</v>
      </c>
      <c r="BZ71" s="53">
        <f>SUMPRODUCT(--(BZ$9=Quarterly_kt!$B$9:FC$9),Quarterly_kt!$B71:FC71)*INDEX(Fuel_Properties!$B$3:$IV$14,MATCH("GCV_Jet/Kero",Fuel_Properties!$B$3:$B$14,0),MATCH(YEAR(BZ$9),Fuel_Properties!$B$3:$EI$3,0))/1000</f>
        <v>-0.55186228875216581</v>
      </c>
      <c r="CA71" s="53">
        <f>SUMPRODUCT(--(CA$9=Quarterly_kt!$B$9:FC$9),Quarterly_kt!$B71:FC71)*INDEX(Fuel_Properties!$B$3:$IV$14,MATCH("GCV_Jet/Kero",Fuel_Properties!$B$3:$B$14,0),MATCH(YEAR(CA$9),Fuel_Properties!$B$3:$EI$3,0))/1000</f>
        <v>0.4681301797471743</v>
      </c>
      <c r="CB71" s="53">
        <f>SUMPRODUCT(--(CB$9=Quarterly_kt!$B$9:FC$9),Quarterly_kt!$B71:FC71)*INDEX(Fuel_Properties!$B$3:$IV$14,MATCH("GCV_Jet/Kero",Fuel_Properties!$B$3:$B$14,0),MATCH(YEAR(CB$9),Fuel_Properties!$B$3:$EI$3,0))/1000</f>
        <v>-0.14024896441865886</v>
      </c>
      <c r="CC71" s="53">
        <f>SUMPRODUCT(--(CC$9=Quarterly_kt!$B$9:FC$9),Quarterly_kt!$B71:FC71)*INDEX(Fuel_Properties!$B$3:$IV$14,MATCH("GCV_Jet/Kero",Fuel_Properties!$B$3:$B$14,0),MATCH(YEAR(CC$9),Fuel_Properties!$B$3:$EI$3,0))/1000</f>
        <v>1.2963177008746154</v>
      </c>
      <c r="CD71" s="53">
        <f>SUMPRODUCT(--(CD$9=Quarterly_kt!$B$9:FC$9),Quarterly_kt!$B71:FC71)*INDEX(Fuel_Properties!$B$3:$IV$14,MATCH("GCV_Jet/Kero",Fuel_Properties!$B$3:$B$14,0),MATCH(YEAR(CD$9),Fuel_Properties!$B$3:$EI$3,0))/1000</f>
        <v>9.231298184257361E-2</v>
      </c>
      <c r="CE71" s="53">
        <f>SUMPRODUCT(--(CE$9=Quarterly_kt!$B$9:FC$9),Quarterly_kt!$B71:FC71)*INDEX(Fuel_Properties!$B$3:$IV$14,MATCH("GCV_Jet/Kero",Fuel_Properties!$B$3:$B$14,0),MATCH(YEAR(CE$9),Fuel_Properties!$B$3:$EI$3,0))/1000</f>
        <v>-0.2743438014598561</v>
      </c>
      <c r="CF71" s="53">
        <f>SUMPRODUCT(--(CF$9=Quarterly_kt!$B$9:FC$9),Quarterly_kt!$B71:FC71)*INDEX(Fuel_Properties!$B$3:$IV$14,MATCH("GCV_Jet/Kero",Fuel_Properties!$B$3:$B$14,0),MATCH(YEAR(CF$9),Fuel_Properties!$B$3:$EI$3,0))/1000</f>
        <v>0.41281327422371622</v>
      </c>
      <c r="CG71" s="53">
        <f>SUMPRODUCT(--(CG$9=Quarterly_kt!$B$9:FC$9),Quarterly_kt!$B71:FC71)*INDEX(Fuel_Properties!$B$3:$IV$14,MATCH("GCV_Jet/Kero",Fuel_Properties!$B$3:$B$14,0),MATCH(YEAR(CG$9),Fuel_Properties!$B$3:$EI$3,0))/1000</f>
        <v>-0.40067170733478347</v>
      </c>
      <c r="CH71" s="53">
        <f>SUMPRODUCT(--(CH$9=Quarterly_kt!$B$9:FC$9),Quarterly_kt!$B71:FC71)*INDEX(Fuel_Properties!$B$3:$IV$14,MATCH("GCV_Jet/Kero",Fuel_Properties!$B$3:$B$14,0),MATCH(YEAR(CH$9),Fuel_Properties!$B$3:$EI$3,0))/1000</f>
        <v>0.43813506514301004</v>
      </c>
      <c r="CI71" s="53">
        <f>SUMPRODUCT(--(CI$9=Quarterly_kt!$B$9:FC$9),Quarterly_kt!$B71:FC71)*INDEX(Fuel_Properties!$B$3:$IV$14,MATCH("GCV_Jet/Kero",Fuel_Properties!$B$3:$B$14,0),MATCH(YEAR(CI$9),Fuel_Properties!$B$3:$EI$3,0))/1000</f>
        <v>-0.31433643627120667</v>
      </c>
      <c r="CJ71" s="53">
        <f>SUMPRODUCT(--(CJ$9=Quarterly_kt!$B$9:FC$9),Quarterly_kt!$B71:FC71)*INDEX(Fuel_Properties!$B$3:$IV$14,MATCH("GCV_Jet/Kero",Fuel_Properties!$B$3:$B$14,0),MATCH(YEAR(CJ$9),Fuel_Properties!$B$3:$EI$3,0))/1000</f>
        <v>0.31831948231796081</v>
      </c>
      <c r="CK71" s="53">
        <f>SUMPRODUCT(--(CK$9=Quarterly_kt!$B$9:FC$9),Quarterly_kt!$B71:FC71)*INDEX(Fuel_Properties!$B$3:$IV$14,MATCH("GCV_Jet/Kero",Fuel_Properties!$B$3:$B$14,0),MATCH(YEAR(CK$9),Fuel_Properties!$B$3:$EI$3,0))/1000</f>
        <v>0.32855498436834263</v>
      </c>
      <c r="CL71" s="53">
        <f>SUMPRODUCT(--(CL$9=Quarterly_kt!$B$9:FC$9),Quarterly_kt!$B71:FC71)*INDEX(Fuel_Properties!$B$3:$IV$14,MATCH("GCV_Jet/Kero",Fuel_Properties!$B$3:$B$14,0),MATCH(YEAR(CL$9),Fuel_Properties!$B$3:$EI$3,0))/1000</f>
        <v>-1.8413267084216284E-2</v>
      </c>
      <c r="CM71" s="53">
        <f>SUMPRODUCT(--(CM$9=Quarterly_kt!$B$9:FC$9),Quarterly_kt!$B71:FC71)*INDEX(Fuel_Properties!$B$3:$IV$14,MATCH("GCV_Jet/Kero",Fuel_Properties!$B$3:$B$14,0),MATCH(YEAR(CM$9),Fuel_Properties!$B$3:$EI$3,0))/1000</f>
        <v>0.11219138864126804</v>
      </c>
      <c r="CN71" s="53">
        <f>SUMPRODUCT(--(CN$9=Quarterly_kt!$B$9:FC$9),Quarterly_kt!$B71:FC71)*INDEX(Fuel_Properties!$B$3:$IV$14,MATCH("GCV_Jet/Kero",Fuel_Properties!$B$3:$B$14,0),MATCH(YEAR(CN$9),Fuel_Properties!$B$3:$EI$3,0))/1000</f>
        <v>-7.4624622630253559E-2</v>
      </c>
      <c r="CO71" s="53">
        <f>SUMPRODUCT(--(CO$9=Quarterly_kt!$B$9:FC$9),Quarterly_kt!$B71:FC71)*INDEX(Fuel_Properties!$B$3:$IV$14,MATCH("GCV_Jet/Kero",Fuel_Properties!$B$3:$B$14,0),MATCH(YEAR(CO$9),Fuel_Properties!$B$3:$EI$3,0))/1000</f>
        <v>0.44529571780297134</v>
      </c>
      <c r="CP71" s="53">
        <f>SUMPRODUCT(--(CP$9=Quarterly_kt!$B$9:FC$9),Quarterly_kt!$B71:FC71)*INDEX(Fuel_Properties!$B$3:$IV$14,MATCH("GCV_Jet/Kero",Fuel_Properties!$B$3:$B$14,0),MATCH(YEAR(CP$9),Fuel_Properties!$B$3:$EI$3,0))/1000</f>
        <v>0.39356070820151762</v>
      </c>
      <c r="CQ71" s="53">
        <f>SUMPRODUCT(--(CQ$9=Quarterly_kt!$B$9:FC$9),Quarterly_kt!$B71:FC71)*INDEX(Fuel_Properties!$B$3:$IV$14,MATCH("GCV_Jet/Kero",Fuel_Properties!$B$3:$B$14,0),MATCH(YEAR(CQ$9),Fuel_Properties!$B$3:$EI$3,0))/1000</f>
        <v>-0.90754719506891057</v>
      </c>
      <c r="CR71" s="53">
        <f>SUMPRODUCT(--(CR$9=Quarterly_kt!$B$9:FC$9),Quarterly_kt!$B71:FC71)*INDEX(Fuel_Properties!$B$3:$IV$14,MATCH("GCV_Jet/Kero",Fuel_Properties!$B$3:$B$14,0),MATCH(YEAR(CR$9),Fuel_Properties!$B$3:$EI$3,0))/1000</f>
        <v>0.60194362290066161</v>
      </c>
      <c r="CS71" s="53">
        <f>SUMPRODUCT(--(CS$9=Quarterly_kt!$B$9:FC$9),Quarterly_kt!$B71:FC71)*INDEX(Fuel_Properties!$B$3:$IV$14,MATCH("GCV_Jet/Kero",Fuel_Properties!$B$3:$B$14,0),MATCH(YEAR(CS$9),Fuel_Properties!$B$3:$EI$3,0))/1000</f>
        <v>-0.1324220389252842</v>
      </c>
      <c r="CT71" s="53">
        <f>SUMPRODUCT(--(CT$9=Quarterly_kt!$B$9:FC$9),Quarterly_kt!$B71:FC71)*INDEX(Fuel_Properties!$B$3:$IV$14,MATCH("GCV_Jet/Kero",Fuel_Properties!$B$3:$B$14,0),MATCH(YEAR(CT$9),Fuel_Properties!$B$3:$EI$3,0))/1000</f>
        <v>0.4492110210764364</v>
      </c>
      <c r="CU71" s="53">
        <f>SUMPRODUCT(--(CU$9=Quarterly_kt!$B$9:FC$9),Quarterly_kt!$B71:FC71)*INDEX(Fuel_Properties!$B$3:$IV$14,MATCH("GCV_Jet/Kero",Fuel_Properties!$B$3:$B$14,0),MATCH(YEAR(CU$9),Fuel_Properties!$B$3:$EI$3,0))/1000</f>
        <v>-0.11160867149117872</v>
      </c>
      <c r="CV71" s="53">
        <f>SUMPRODUCT(--(CV$9=Quarterly_kt!$B$9:FC$9),Quarterly_kt!$B71:FC71)*INDEX(Fuel_Properties!$B$3:$IV$14,MATCH("GCV_Jet/Kero",Fuel_Properties!$B$3:$B$14,0),MATCH(YEAR(CV$9),Fuel_Properties!$B$3:$EI$3,0))/1000</f>
        <v>-0.45332925149215569</v>
      </c>
      <c r="CW71" s="53">
        <f>SUMPRODUCT(--(CW$9=Quarterly_kt!$B$9:FC$9),Quarterly_kt!$B71:FC71)*INDEX(Fuel_Properties!$B$3:$IV$14,MATCH("GCV_Jet/Kero",Fuel_Properties!$B$3:$B$14,0),MATCH(YEAR(CW$9),Fuel_Properties!$B$3:$EI$3,0))/1000</f>
        <v>0.18818924832281322</v>
      </c>
      <c r="CX71" s="53">
        <f>SUMPRODUCT(--(CX$9=Quarterly_kt!$B$9:FC$9),Quarterly_kt!$B71:FC71)*INDEX(Fuel_Properties!$B$3:$IV$14,MATCH("GCV_Jet/Kero",Fuel_Properties!$B$3:$B$14,0),MATCH(YEAR(CX$9),Fuel_Properties!$B$3:$EI$3,0))/1000</f>
        <v>-0.91612221795992066</v>
      </c>
      <c r="CY71" s="53">
        <f>SUMPRODUCT(--(CY$9=Quarterly_kt!$B$9:FC$9),Quarterly_kt!$B71:FC71)*INDEX(Fuel_Properties!$B$3:$IV$14,MATCH("GCV_Jet/Kero",Fuel_Properties!$B$3:$B$14,0),MATCH(YEAR(CY$9),Fuel_Properties!$B$3:$EI$3,0))/1000</f>
        <v>2.6082010191982055</v>
      </c>
      <c r="CZ71" s="53">
        <f>SUMPRODUCT(--(CZ$9=Quarterly_kt!$B$9:FC$9),Quarterly_kt!$B71:FC71)*INDEX(Fuel_Properties!$B$3:$IV$14,MATCH("GCV_Jet/Kero",Fuel_Properties!$B$3:$B$14,0),MATCH(YEAR(CZ$9),Fuel_Properties!$B$3:$EI$3,0))/1000</f>
        <v>-6.7027687919052392E-2</v>
      </c>
      <c r="DA71" s="53">
        <f>SUMPRODUCT(--(DA$9=Quarterly_kt!$B$9:FC$9),Quarterly_kt!$B71:FC71)*INDEX(Fuel_Properties!$B$3:$IV$14,MATCH("GCV_Jet/Kero",Fuel_Properties!$B$3:$B$14,0),MATCH(YEAR(DA$9),Fuel_Properties!$B$3:$EI$3,0))/1000</f>
        <v>-4.6891607639502245E-2</v>
      </c>
      <c r="DB71" s="53">
        <f>SUMPRODUCT(--(DB$9=Quarterly_kt!$B$9:FC$9),Quarterly_kt!$B71:FC71)*INDEX(Fuel_Properties!$B$3:$IV$14,MATCH("GCV_Jet/Kero",Fuel_Properties!$B$3:$B$14,0),MATCH(YEAR(DB$9),Fuel_Properties!$B$3:$EI$3,0))/1000</f>
        <v>-0.54303300486004324</v>
      </c>
      <c r="DC71" s="53">
        <f>SUMPRODUCT(--(DC$9=Quarterly_kt!$B$9:FC$9),Quarterly_kt!$B71:FC71)*INDEX(Fuel_Properties!$B$3:$IV$14,MATCH("GCV_Jet/Kero",Fuel_Properties!$B$3:$B$14,0),MATCH(YEAR(DC$9),Fuel_Properties!$B$3:$EI$3,0))/1000</f>
        <v>0.28337180634921477</v>
      </c>
      <c r="DD71" s="53">
        <f>SUMPRODUCT(--(DD$9=Quarterly_kt!$B$9:FC$9),Quarterly_kt!$B71:FC71)*INDEX(Fuel_Properties!$B$3:$IV$14,MATCH("GCV_Jet/Kero",Fuel_Properties!$B$3:$B$14,0),MATCH(YEAR(DD$9),Fuel_Properties!$B$3:$EI$3,0))/1000</f>
        <v>0.31225899913477356</v>
      </c>
      <c r="DE71" s="53">
        <f>SUMPRODUCT(--(DE$9=Quarterly_kt!$B$9:FC$9),Quarterly_kt!$B71:FC71)*INDEX(Fuel_Properties!$B$3:$IV$14,MATCH("GCV_Jet/Kero",Fuel_Properties!$B$3:$B$14,0),MATCH(YEAR(DE$9),Fuel_Properties!$B$3:$EI$3,0))/1000</f>
        <v>0.65548506893566572</v>
      </c>
      <c r="DF71" s="53">
        <f>SUMPRODUCT(--(DF$9=Quarterly_kt!$B$9:FC$9),Quarterly_kt!$B71:FC71)*INDEX(Fuel_Properties!$B$3:$IV$14,MATCH("GCV_Jet/Kero",Fuel_Properties!$B$3:$B$14,0),MATCH(YEAR(DF$9),Fuel_Properties!$B$3:$EI$3,0))/1000</f>
        <v>-0.99780739989903489</v>
      </c>
      <c r="DG71" s="53">
        <f>SUMPRODUCT(--(DG$9=Quarterly_kt!$B$9:FC$9),Quarterly_kt!$B71:FC71)*INDEX(Fuel_Properties!$B$3:$IV$14,MATCH("GCV_Jet/Kero",Fuel_Properties!$B$3:$B$14,0),MATCH(YEAR(DG$9),Fuel_Properties!$B$3:$EI$3,0))/1000</f>
        <v>0.75757138102935584</v>
      </c>
      <c r="DH71" s="53">
        <f>SUMPRODUCT(--(DH$9=Quarterly_kt!$B$9:FC$9),Quarterly_kt!$B71:FC71)*INDEX(Fuel_Properties!$B$3:$IV$14,MATCH("GCV_Jet/Kero",Fuel_Properties!$B$3:$B$14,0),MATCH(YEAR(DH$9),Fuel_Properties!$B$3:$EI$3,0))/1000</f>
        <v>-0.17187467195220008</v>
      </c>
      <c r="DI71" s="53">
        <f>SUMPRODUCT(--(DI$9=Quarterly_kt!$B$9:FC$9),Quarterly_kt!$B71:FC71)*INDEX(Fuel_Properties!$B$3:$IV$14,MATCH("GCV_Jet/Kero",Fuel_Properties!$B$3:$B$14,0),MATCH(YEAR(DI$9),Fuel_Properties!$B$3:$EI$3,0))/1000</f>
        <v>0.18075517168708188</v>
      </c>
      <c r="DJ71" s="53">
        <f>SUMPRODUCT(--(DJ$9=Quarterly_kt!$B$9:FC$9),Quarterly_kt!$B71:FC71)*INDEX(Fuel_Properties!$B$3:$IV$14,MATCH("GCV_Jet/Kero",Fuel_Properties!$B$3:$B$14,0),MATCH(YEAR(DJ$9),Fuel_Properties!$B$3:$EI$3,0))/1000</f>
        <v>-0.17719479952827794</v>
      </c>
      <c r="DK71" s="53">
        <f>SUMPRODUCT(--(DK$9=Quarterly_kt!$B$9:FC$9),Quarterly_kt!$B71:FC71)*INDEX(Fuel_Properties!$B$3:$IV$14,MATCH("GCV_Jet/Kero",Fuel_Properties!$B$3:$B$14,0),MATCH(YEAR(DK$9),Fuel_Properties!$B$3:$EI$3,0))/1000</f>
        <v>-0.18881337180664789</v>
      </c>
      <c r="DL71" s="53">
        <f>SUMPRODUCT(--(DL$9=Quarterly_kt!$B$9:FC$9),Quarterly_kt!$B71:FC71)*INDEX(Fuel_Properties!$B$3:$IV$14,MATCH("GCV_Jet/Kero",Fuel_Properties!$B$3:$B$14,0),MATCH(YEAR(DL$9),Fuel_Properties!$B$3:$EI$3,0))/1000</f>
        <v>-9.4661276132531183E-2</v>
      </c>
      <c r="DM71" s="53">
        <f>SUMPRODUCT(--(DM$9=Quarterly_kt!$B$9:FC$9),Quarterly_kt!$B71:FC71)*INDEX(Fuel_Properties!$B$3:$IV$14,MATCH("GCV_Jet/Kero",Fuel_Properties!$B$3:$B$14,0),MATCH(YEAR(DM$9),Fuel_Properties!$B$3:$EI$3,0))/1000</f>
        <v>0.75599411334791977</v>
      </c>
      <c r="DN71" s="53">
        <f>SUMPRODUCT(--(DN$9=Quarterly_kt!$B$9:FC$9),Quarterly_kt!$B71:FC71)*INDEX(Fuel_Properties!$B$3:$IV$14,MATCH("GCV_Jet/Kero",Fuel_Properties!$B$3:$B$14,0),MATCH(YEAR(DN$9),Fuel_Properties!$B$3:$EI$3,0))/1000</f>
        <v>-4.1608991230233255E-4</v>
      </c>
      <c r="DO71" s="53">
        <f>SUMPRODUCT(--(DO$9=Quarterly_kt!$B$9:FC$9),Quarterly_kt!$B71:FC71)*INDEX(Fuel_Properties!$B$3:$IV$14,MATCH("GCV_Jet/Kero",Fuel_Properties!$B$3:$B$14,0),MATCH(YEAR(DO$9),Fuel_Properties!$B$3:$EI$3,0))/1000</f>
        <v>0.13703227778486915</v>
      </c>
      <c r="DP71" s="53">
        <f>SUMPRODUCT(--(DP$9=Quarterly_kt!$B$9:FC$9),Quarterly_kt!$B71:FC71)*INDEX(Fuel_Properties!$B$3:$IV$14,MATCH("GCV_Jet/Kero",Fuel_Properties!$B$3:$B$14,0),MATCH(YEAR(DP$9),Fuel_Properties!$B$3:$EI$3,0))/1000</f>
        <v>0.17679198051597178</v>
      </c>
      <c r="DQ71" s="53">
        <f>SUMPRODUCT(--(DQ$9=Quarterly_kt!$B$9:FC$9),Quarterly_kt!$B71:FC71)*INDEX(Fuel_Properties!$B$3:$IV$14,MATCH("GCV_Jet/Kero",Fuel_Properties!$B$3:$B$14,0),MATCH(YEAR(DQ$9),Fuel_Properties!$B$3:$EI$3,0))/1000</f>
        <v>-0.2432739020593733</v>
      </c>
      <c r="DR71" s="53">
        <f>SUMPRODUCT(--(DR$9=Quarterly_kt!$B$9:FC$9),Quarterly_kt!$B71:FC71)*INDEX(Fuel_Properties!$B$3:$IV$14,MATCH("GCV_Jet/Kero",Fuel_Properties!$B$3:$B$14,0),MATCH(YEAR(DR$9),Fuel_Properties!$B$3:$EI$3,0))/1000</f>
        <v>0.59568306128270221</v>
      </c>
      <c r="DS71" s="53">
        <f>SUMPRODUCT(--(DS$9=Quarterly_kt!$B$9:FC$9),Quarterly_kt!$B71:FC71)*INDEX(Fuel_Properties!$B$3:$IV$14,MATCH("GCV_Jet/Kero",Fuel_Properties!$B$3:$B$14,0),MATCH(YEAR(DS$9),Fuel_Properties!$B$3:$EI$3,0))/1000</f>
        <v>-0.30591129961843622</v>
      </c>
      <c r="DT71" s="53">
        <f>SUMPRODUCT(--(DT$9=Quarterly_kt!$B$9:FC$9),Quarterly_kt!$B71:FC71)*INDEX(Fuel_Properties!$B$3:$IV$14,MATCH("GCV_Jet/Kero",Fuel_Properties!$B$3:$B$14,0),MATCH(YEAR(DT$9),Fuel_Properties!$B$3:$EI$3,0))/1000</f>
        <v>-5.7806368030695532E-3</v>
      </c>
      <c r="DU71" s="53">
        <f>SUMPRODUCT(--(DU$9=Quarterly_kt!$B$9:FC$9),Quarterly_kt!$B71:FC71)*INDEX(Fuel_Properties!$B$3:$IV$14,MATCH("GCV_Jet/Kero",Fuel_Properties!$B$3:$B$14,0),MATCH(YEAR(DU$9),Fuel_Properties!$B$3:$EI$3,0))/1000</f>
        <v>4.7493711974019158E-2</v>
      </c>
      <c r="DV71" s="53">
        <f>SUMPRODUCT(--(DV$9=Quarterly_kt!$B$9:FC$9),Quarterly_kt!$B71:FC71)*INDEX(Fuel_Properties!$B$3:$IV$14,MATCH("GCV_Jet/Kero",Fuel_Properties!$B$3:$B$14,0),MATCH(YEAR(DV$9),Fuel_Properties!$B$3:$EI$3,0))/1000</f>
        <v>-3.5497456886319792E-2</v>
      </c>
      <c r="DW71" s="53">
        <f>SUMPRODUCT(--(DW$9=Quarterly_kt!$B$9:FC$9),Quarterly_kt!$B71:FC71)*INDEX(Fuel_Properties!$B$3:$IV$14,MATCH("GCV_Jet/Kero",Fuel_Properties!$B$3:$B$14,0),MATCH(YEAR(DW$9),Fuel_Properties!$B$3:$EI$3,0))/1000</f>
        <v>-0.2984192985697372</v>
      </c>
      <c r="DX71" s="53">
        <f>SUMPRODUCT(--(DX$9=Quarterly_kt!$B$9:FC$9),Quarterly_kt!$B71:FC71)*INDEX(Fuel_Properties!$B$3:$IV$14,MATCH("GCV_Jet/Kero",Fuel_Properties!$B$3:$B$14,0),MATCH(YEAR(DX$9),Fuel_Properties!$B$3:$EI$3,0))/1000</f>
        <v>6.3867653850222902E-2</v>
      </c>
      <c r="DY71" s="53">
        <f>SUMPRODUCT(--(DY$9=Quarterly_kt!$B$9:FC$9),Quarterly_kt!$B71:FC71)*INDEX(Fuel_Properties!$B$3:$IV$14,MATCH("GCV_Jet/Kero",Fuel_Properties!$B$3:$B$14,0),MATCH(YEAR(DY$9),Fuel_Properties!$B$3:$EI$3,0))/1000</f>
        <v>0.2221483612181667</v>
      </c>
      <c r="DZ71" s="53">
        <f>SUMPRODUCT(--(DZ$9=Quarterly_kt!$B$9:FC$9),Quarterly_kt!$B71:FC71)*INDEX(Fuel_Properties!$B$3:$IV$14,MATCH("GCV_Jet/Kero",Fuel_Properties!$B$3:$B$14,0),MATCH(YEAR(DZ$9),Fuel_Properties!$B$3:$EI$3,0))/1000</f>
        <v>0.95972933183533371</v>
      </c>
      <c r="EA71" s="53">
        <f>SUMPRODUCT(--(EA$9=Quarterly_kt!$B$9:FC$9),Quarterly_kt!$B71:FC71)*INDEX(Fuel_Properties!$B$3:$IV$14,MATCH("GCV_Jet/Kero",Fuel_Properties!$B$3:$B$14,0),MATCH(YEAR(EA$9),Fuel_Properties!$B$3:$EI$3,0))/1000</f>
        <v>-0.28933798410275785</v>
      </c>
      <c r="EB71" s="53">
        <f>SUMPRODUCT(--(EB$9=Quarterly_kt!$B$9:FC$9),Quarterly_kt!$B71:FC71)*INDEX(Fuel_Properties!$B$3:$IV$14,MATCH("GCV_Jet/Kero",Fuel_Properties!$B$3:$B$14,0),MATCH(YEAR(EB$9),Fuel_Properties!$B$3:$EI$3,0))/1000</f>
        <v>-3.7351827952553179E-2</v>
      </c>
      <c r="EC71" s="53">
        <f>SUMPRODUCT(--(EC$9=Quarterly_kt!$B$9:FC$9),Quarterly_kt!$B71:FC71)*INDEX(Fuel_Properties!$B$3:$IV$14,MATCH("GCV_Jet/Kero",Fuel_Properties!$B$3:$B$14,0),MATCH(YEAR(EC$9),Fuel_Properties!$B$3:$EI$3,0))/1000</f>
        <v>-3.9848113484034949E-2</v>
      </c>
      <c r="ED71" s="53">
        <f>SUMPRODUCT(--(ED$9=Quarterly_kt!$B$9:FC$9),Quarterly_kt!$B71:FC71)*INDEX(Fuel_Properties!$B$3:$IV$14,MATCH("GCV_Jet/Kero",Fuel_Properties!$B$3:$B$14,0),MATCH(YEAR(ED$9),Fuel_Properties!$B$3:$EI$3,0))/1000</f>
        <v>7.7336642505494893E-2</v>
      </c>
      <c r="EE71" s="53">
        <f>SUMPRODUCT(--(EE$9=Quarterly_kt!$B$9:FC$9),Quarterly_kt!$B71:FC71)*INDEX(Fuel_Properties!$B$3:$IV$14,MATCH("GCV_Jet/Kero",Fuel_Properties!$B$3:$B$14,0),MATCH(YEAR(EE$9),Fuel_Properties!$B$3:$EI$3,0))/1000</f>
        <v>-9.8462073243701081E-3</v>
      </c>
      <c r="EF71" s="53">
        <f>SUMPRODUCT(--(EF$9=Quarterly_kt!$B$9:FC$9),Quarterly_kt!$B71:FC71)*INDEX(Fuel_Properties!$B$3:$IV$14,MATCH("GCV_Jet/Kero",Fuel_Properties!$B$3:$B$14,0),MATCH(YEAR(EF$9),Fuel_Properties!$B$3:$EI$3,0))/1000</f>
        <v>0.17612230002745555</v>
      </c>
      <c r="EG71" s="53">
        <f>SUMPRODUCT(--(EG$9=Quarterly_kt!$B$9:FC$9),Quarterly_kt!$B71:FC71)*INDEX(Fuel_Properties!$B$3:$IV$14,MATCH("GCV_Jet/Kero",Fuel_Properties!$B$3:$B$14,0),MATCH(YEAR(EG$9),Fuel_Properties!$B$3:$EI$3,0))/1000</f>
        <v>-6.4347045049400448E-2</v>
      </c>
      <c r="EH71" s="53">
        <f>SUMPRODUCT(--(EH$9=Quarterly_kt!$B$9:FC$9),Quarterly_kt!$B71:FC71)*INDEX(Fuel_Properties!$B$3:$IV$14,MATCH("GCV_Jet/Kero",Fuel_Properties!$B$3:$B$14,0),MATCH(YEAR(EH$9),Fuel_Properties!$B$3:$EI$3,0))/1000</f>
        <v>-6.4429768610694965E-2</v>
      </c>
      <c r="EI71" s="53">
        <f>SUMPRODUCT(--(EI$9=Quarterly_kt!$B$9:FC$9),Quarterly_kt!$B71:FC71)*INDEX(Fuel_Properties!$B$3:$IV$14,MATCH("GCV_Jet/Kero",Fuel_Properties!$B$3:$B$14,0),MATCH(YEAR(EI$9),Fuel_Properties!$B$3:$EI$3,0))/1000</f>
        <v>0.34782837806963485</v>
      </c>
      <c r="EJ71" s="53">
        <f>SUMPRODUCT(--(EJ$9=Quarterly_kt!$B$9:FC$9),Quarterly_kt!$B71:FC71)*INDEX(Fuel_Properties!$B$3:$IV$14,MATCH("GCV_Jet/Kero",Fuel_Properties!$B$3:$B$14,0),MATCH(YEAR(EJ$9),Fuel_Properties!$B$3:$EI$3,0))/1000</f>
        <v>0.70198426746519316</v>
      </c>
      <c r="EK71" s="53">
        <f>SUMPRODUCT(--(EK$9=Quarterly_kt!$B$9:FC$9),Quarterly_kt!$B71:FC71)*INDEX(Fuel_Properties!$B$3:$IV$14,MATCH("GCV_Jet/Kero",Fuel_Properties!$B$3:$B$14,0),MATCH(YEAR(EK$9),Fuel_Properties!$B$3:$EI$3,0))/1000</f>
        <v>0.13749635925020554</v>
      </c>
      <c r="EL71" s="53">
        <f>SUMPRODUCT(--(EL$9=Quarterly_kt!$B$9:FC$9),Quarterly_kt!$B71:FC71)*INDEX(Fuel_Properties!$B$3:$IV$14,MATCH("GCV_Jet/Kero",Fuel_Properties!$B$3:$B$14,0),MATCH(YEAR(EL$9),Fuel_Properties!$B$3:$EI$3,0))/1000</f>
        <v>-0.30411654867844762</v>
      </c>
      <c r="EM71" s="53">
        <f>SUMPRODUCT(--(EM$9=Quarterly_kt!$B$9:FC$9),Quarterly_kt!$B71:FC71)*INDEX(Fuel_Properties!$B$3:$IV$14,MATCH("GCV_Jet/Kero",Fuel_Properties!$B$3:$B$14,0),MATCH(YEAR(EM$9),Fuel_Properties!$B$3:$EI$3,0))/1000</f>
        <v>9.0564816799735784E-2</v>
      </c>
      <c r="EN71" s="53">
        <f>SUMPRODUCT(--(EN$9=Quarterly_kt!$B$9:FC$9),Quarterly_kt!$B71:FC71)*INDEX(Fuel_Properties!$B$3:$IV$14,MATCH("GCV_Jet/Kero",Fuel_Properties!$B$3:$B$14,0),MATCH(YEAR(EN$9),Fuel_Properties!$B$3:$EI$3,0))/1000</f>
        <v>-1.5419792840109381E-4</v>
      </c>
      <c r="EO71" s="53">
        <f>SUMPRODUCT(--(EO$9=Quarterly_kt!$B$9:FC$9),Quarterly_kt!$B71:FC71)*INDEX(Fuel_Properties!$B$3:$IV$14,MATCH("GCV_Jet/Kero",Fuel_Properties!$B$3:$B$14,0),MATCH(YEAR(EO$9),Fuel_Properties!$B$3:$EI$3,0))/1000</f>
        <v>-3.4026703563992608E-2</v>
      </c>
      <c r="EP71" s="53">
        <f>SUMPRODUCT(--(EP$9=Quarterly_kt!$B$9:FC$9),Quarterly_kt!$B71:FC71)*INDEX(Fuel_Properties!$B$3:$IV$14,MATCH("GCV_Jet/Kero",Fuel_Properties!$B$3:$B$14,0),MATCH(YEAR(EP$9),Fuel_Properties!$B$3:$EI$3,0))/1000</f>
        <v>0.2455027355633545</v>
      </c>
      <c r="EQ71" s="53">
        <f>SUMPRODUCT(--(EQ$9=Quarterly_kt!$B$9:FC$9),Quarterly_kt!$B71:FC71)*INDEX(Fuel_Properties!$B$3:$IV$14,MATCH("GCV_Jet/Kero",Fuel_Properties!$B$3:$B$14,0),MATCH(YEAR(EQ$9),Fuel_Properties!$B$3:$EI$3,0))/1000</f>
        <v>0.56880725962102174</v>
      </c>
      <c r="ER71" s="53">
        <f>SUMPRODUCT(--(ER$9=Quarterly_kt!$B$9:FC$9),Quarterly_kt!$B71:FC71)*INDEX(Fuel_Properties!$B$3:$IV$14,MATCH("GCV_Jet/Kero",Fuel_Properties!$B$3:$B$14,0),MATCH(YEAR(ER$9),Fuel_Properties!$B$3:$EI$3,0))/1000</f>
        <v>-0.68291763792255078</v>
      </c>
      <c r="ES71" s="53">
        <f>SUMPRODUCT(--(ES$9=Quarterly_kt!$B$9:FC$9),Quarterly_kt!$B71:FC71)*INDEX(Fuel_Properties!$B$3:$IV$14,MATCH("GCV_Jet/Kero",Fuel_Properties!$B$3:$B$14,0),MATCH(YEAR(ES$9),Fuel_Properties!$B$3:$EI$3,0))/1000</f>
        <v>0.34984940618803423</v>
      </c>
      <c r="ET71" s="53">
        <f>SUMPRODUCT(--(ET$9=Quarterly_kt!$B$9:FC$9),Quarterly_kt!$B71:FC71)*INDEX(Fuel_Properties!$B$3:$IV$14,MATCH("GCV_Jet/Kero",Fuel_Properties!$B$3:$B$14,0),MATCH(YEAR(ET$9),Fuel_Properties!$B$3:$EI$3,0))/1000</f>
        <v>-0.75223858861471904</v>
      </c>
      <c r="EU71" s="53">
        <f>SUMPRODUCT(--(EU$9=Quarterly_kt!$B$9:FC$9),Quarterly_kt!$B71:FC71)*INDEX(Fuel_Properties!$B$3:$IV$14,MATCH("GCV_Jet/Kero",Fuel_Properties!$B$3:$B$14,0),MATCH(YEAR(EU$9),Fuel_Properties!$B$3:$EI$3,0))/1000</f>
        <v>-0.36913164655920244</v>
      </c>
      <c r="EV71" s="53">
        <f>SUMPRODUCT(--(EV$9=Quarterly_kt!$B$9:FC$9),Quarterly_kt!$B71:FC71)*INDEX(Fuel_Properties!$B$3:$IV$14,MATCH("GCV_Jet/Kero",Fuel_Properties!$B$3:$B$14,0),MATCH(YEAR(EV$9),Fuel_Properties!$B$3:$EI$3,0))/1000</f>
        <v>0.35522314258066123</v>
      </c>
      <c r="EW71" s="53">
        <f>SUMPRODUCT(--(EW$9=Quarterly_kt!$B$9:FC$9),Quarterly_kt!$B71:FC71)*INDEX(Fuel_Properties!$B$3:$IV$14,MATCH("GCV_Jet/Kero",Fuel_Properties!$B$3:$B$14,0),MATCH(YEAR(EW$9),Fuel_Properties!$B$3:$EI$3,0))/1000</f>
        <v>-3.6349059057467638E-2</v>
      </c>
      <c r="EX71" s="53">
        <f>SUMPRODUCT(--(EX$9=Quarterly_kt!$B$9:FC$9),Quarterly_kt!$B71:FC71)*INDEX(Fuel_Properties!$B$3:$IV$14,MATCH("GCV_Jet/Kero",Fuel_Properties!$B$3:$B$14,0),MATCH(YEAR(EX$9),Fuel_Properties!$B$3:$EI$3,0))/1000</f>
        <v>3.0061180955304429E-2</v>
      </c>
      <c r="EY71" s="53">
        <f>SUMPRODUCT(--(EY$9=Quarterly_kt!$B$9:FC$9),Quarterly_kt!$B71:FC71)*INDEX(Fuel_Properties!$B$3:$IV$14,MATCH("GCV_Jet/Kero",Fuel_Properties!$B$3:$B$14,0),MATCH(YEAR(EY$9),Fuel_Properties!$B$3:$EI$3,0))/1000</f>
        <v>-2.936852701624304E-2</v>
      </c>
      <c r="EZ71" s="53">
        <f>SUMPRODUCT(--(EZ$9=Quarterly_kt!$B$9:FC$9),Quarterly_kt!$B71:FC71)*INDEX(Fuel_Properties!$B$3:$IV$14,MATCH("GCV_Jet/Kero",Fuel_Properties!$B$3:$B$14,0),MATCH(YEAR(EZ$9),Fuel_Properties!$B$3:$EI$3,0))/1000</f>
        <v>8.0994333941020444E-2</v>
      </c>
      <c r="FA71" s="53">
        <f>SUMPRODUCT(--(FA$9=Quarterly_kt!$B$9:FC$9),Quarterly_kt!$B71:FC71)*INDEX(Fuel_Properties!$B$3:$IV$14,MATCH("GCV_Jet/Kero",Fuel_Properties!$B$3:$B$14,0),MATCH(YEAR(FA$9),Fuel_Properties!$B$3:$EI$3,0))/1000</f>
        <v>4.4422205958529901E-2</v>
      </c>
      <c r="FB71" s="53">
        <f>SUMPRODUCT(--(FB$9=Quarterly_kt!$B$9:FC$9),Quarterly_kt!$B71:FC71)*INDEX(Fuel_Properties!$B$3:$IV$14,MATCH("GCV_Jet/Kero",Fuel_Properties!$B$3:$B$14,0),MATCH(YEAR(FB$9),Fuel_Properties!$B$3:$EI$3,0))/1000</f>
        <v>-0.28988222083741028</v>
      </c>
      <c r="FC71" s="53">
        <f>SUMPRODUCT(--(FC$9=Quarterly_kt!$B$9:FC$9),Quarterly_kt!$B71:FC71)*INDEX(Fuel_Properties!$B$3:$IV$14,MATCH("GCV_Jet/Kero",Fuel_Properties!$B$3:$B$14,0),MATCH(YEAR(FC$9),Fuel_Properties!$B$3:$EI$3,0))/1000</f>
        <v>0.22067110686713901</v>
      </c>
      <c r="FD71" s="53">
        <f>SUMPRODUCT(--(FD$9=Quarterly_kt!$B$9:FD$9),Quarterly_kt!$B71:FD71)*INDEX(Fuel_Properties!$B$3:$IV$14,MATCH("GCV_Jet/Kero",Fuel_Properties!$B$3:$B$14,0),MATCH(YEAR(FD$9),Fuel_Properties!$B$3:$EI$3,0))/1000</f>
        <v>-0.18992602283892879</v>
      </c>
      <c r="FE71" s="53">
        <f>SUMPRODUCT(--(FE$9=Quarterly_kt!$B$9:FE$9),Quarterly_kt!$B71:FE71)*INDEX(Fuel_Properties!$B$3:$IV$14,MATCH("GCV_Jet/Kero",Fuel_Properties!$B$3:$B$14,0),MATCH(YEAR(FE$9),Fuel_Properties!$B$3:$EI$3,0))/1000</f>
        <v>0.45155975293763762</v>
      </c>
      <c r="FF71" s="53">
        <f>SUMPRODUCT(--(FF$9=Quarterly_kt!$B$9:FF$9),Quarterly_kt!$B71:FF71)*INDEX(Fuel_Properties!$B$3:$IV$14,MATCH("GCV_Jet/Kero",Fuel_Properties!$B$3:$B$14,0),MATCH(YEAR(FF$9),Fuel_Properties!$B$3:$EI$3,0))/1000</f>
        <v>-0.22223792879448936</v>
      </c>
      <c r="FG71" s="53">
        <f>SUMPRODUCT(--(FG$9=Quarterly_kt!$B$9:FG$9),Quarterly_kt!$B71:FG71)*INDEX(Fuel_Properties!$B$3:$IV$14,MATCH("GCV_Jet/Kero",Fuel_Properties!$B$3:$B$14,0),MATCH(YEAR(FG$9),Fuel_Properties!$B$3:$EI$3,0))/1000</f>
        <v>-0.48631595027860147</v>
      </c>
      <c r="FH71" s="53">
        <f>SUMPRODUCT(--(FH$9=Quarterly_kt!$B$9:FH$9),Quarterly_kt!$B71:FH71)*INDEX(Fuel_Properties!$B$3:$IV$14,MATCH("GCV_Jet/Kero",Fuel_Properties!$B$3:$B$14,0),MATCH(YEAR(FH$9),Fuel_Properties!$B$3:$EI$3,0))/1000</f>
        <v>-8.8765721507264125E-2</v>
      </c>
      <c r="FI71" s="53">
        <f>SUMPRODUCT(--(FI$9=Quarterly_kt!$B$9:FI$9),Quarterly_kt!$B71:FI71)*INDEX(Fuel_Properties!$B$3:$IV$14,MATCH("GCV_Jet/Kero",Fuel_Properties!$B$3:$B$14,0),MATCH(YEAR(FI$9),Fuel_Properties!$B$3:$EI$3,0))/1000</f>
        <v>1.5921426652433199</v>
      </c>
      <c r="FJ71" s="53">
        <f>SUMPRODUCT(--(FJ$9=Quarterly_kt!$B$9:FJ$9),Quarterly_kt!$B71:FJ71)*INDEX(Fuel_Properties!$B$3:$IV$14,MATCH("GCV_Jet/Kero",Fuel_Properties!$B$3:$B$14,0),MATCH(YEAR(FJ$9),Fuel_Properties!$B$3:$EI$3,0))/1000</f>
        <v>0.33969384195491098</v>
      </c>
      <c r="FK71" s="53">
        <f>SUMPRODUCT(--(FK$9=Quarterly_kt!$B$9:FK$9),Quarterly_kt!$B71:FK71)*INDEX(Fuel_Properties!$B$3:$IV$14,MATCH("GCV_Jet/Kero",Fuel_Properties!$B$3:$B$14,0),MATCH(YEAR(FK$9),Fuel_Properties!$B$3:$EI$3,0))/1000</f>
        <v>-0.39156008050220775</v>
      </c>
      <c r="FL71" s="53">
        <f>SUMPRODUCT(--(FL$9=Quarterly_kt!$B$9:FL$9),Quarterly_kt!$B71:FL71)*INDEX(Fuel_Properties!$B$3:$IV$14,MATCH("GCV_Jet/Kero",Fuel_Properties!$B$3:$B$14,0),MATCH(YEAR(FL$9),Fuel_Properties!$B$3:$EI$3,0))/1000</f>
        <v>-0.10733494068024646</v>
      </c>
      <c r="FM71" s="53">
        <f>SUMPRODUCT(--(FM$9=Quarterly_kt!$B$9:FN$9),Quarterly_kt!$B71:FN71)*INDEX(Fuel_Properties!$B$3:$IV$14,MATCH("GCV_Jet/Kero",Fuel_Properties!$B$3:$B$14,0),MATCH(YEAR(FM$9),Fuel_Properties!$B$3:$EI$3,0))/1000</f>
        <v>-0.11269245062814107</v>
      </c>
      <c r="FN71" s="53">
        <f>SUMPRODUCT(--(FN$9=Quarterly_kt!$B$9:FN$9),Quarterly_kt!$B71:FN71)*INDEX(Fuel_Properties!$B$3:$IV$14,MATCH("GCV_Jet/Kero",Fuel_Properties!$B$3:$B$14,0),MATCH(YEAR(FN$9),Fuel_Properties!$B$3:$EI$3,0))/1000</f>
        <v>0.33047567113284071</v>
      </c>
      <c r="FO71" s="53">
        <f>SUMPRODUCT(--(FO$9=Quarterly_kt!$B$9:FO$9),Quarterly_kt!$B71:FO71)*INDEX(Fuel_Properties!$B$3:$IV$14,MATCH("GCV_Jet/Kero",Fuel_Properties!$B$3:$B$14,0),MATCH(YEAR(FO$9),Fuel_Properties!$B$3:$EI$3,0))/1000</f>
        <v>-0.52010575861620933</v>
      </c>
      <c r="FP71" s="53">
        <f>SUMPRODUCT(--(FP$9=Quarterly_kt!$B$9:FP$9),Quarterly_kt!$B71:FP71)*INDEX(Fuel_Properties!$B$3:$IV$14,MATCH("GCV_Jet/Kero",Fuel_Properties!$B$3:$B$14,0),MATCH(YEAR(FP$9),Fuel_Properties!$B$3:$EI$3,0))/1000</f>
        <v>-0.25008567058184294</v>
      </c>
      <c r="FQ71" s="53">
        <f>SUMPRODUCT(--(FQ$9=Quarterly_kt!$B$9:FQ$9),Quarterly_kt!$B71:FQ71)*INDEX(Fuel_Properties!$B$3:$IV$14,MATCH("GCV_Jet/Kero",Fuel_Properties!$B$3:$B$14,0),MATCH(YEAR(FQ$9),Fuel_Properties!$B$3:$EI$3,0))/1000</f>
        <v>-0.13061621317866845</v>
      </c>
      <c r="FR71" s="53">
        <f>SUMPRODUCT(--(FR$9=Quarterly_kt!$B$9:FR$9),Quarterly_kt!$B71:FR71)*INDEX(Fuel_Properties!$B$3:$IV$14,MATCH("GCV_Jet/Kero",Fuel_Properties!$B$3:$B$14,0),MATCH(YEAR(FR$9),Fuel_Properties!$B$3:$EI$3,0))/1000</f>
        <v>1.916353628094206</v>
      </c>
      <c r="FS71" s="53">
        <f>SUMPRODUCT(--(FS$9=Quarterly_kt!$B$9:FS$9),Quarterly_kt!$B71:FS71)*INDEX(Fuel_Properties!$B$3:$IV$14,MATCH("GCV_Jet/Kero",Fuel_Properties!$B$3:$B$14,0),MATCH(YEAR(FS$9),Fuel_Properties!$B$3:$EI$3,0))/1000</f>
        <v>1.4113398112313134</v>
      </c>
      <c r="FT71" s="53">
        <f>SUMPRODUCT(--(FT$9=Quarterly_kt!$B$9:FT$9),Quarterly_kt!$B71:FT71)*INDEX(Fuel_Properties!$B$3:$IV$14,MATCH("GCV_Jet/Kero",Fuel_Properties!$B$3:$B$14,0),MATCH(YEAR(FT$9),Fuel_Properties!$B$3:$EI$3,0))/1000</f>
        <v>-0.18617234720759068</v>
      </c>
      <c r="FU71" s="53">
        <f>SUMPRODUCT(--(FU$9=Quarterly_kt!$B$9:FU$9),Quarterly_kt!$B71:FU71)*INDEX(Fuel_Properties!$B$3:$IV$14,MATCH("GCV_Jet/Kero",Fuel_Properties!$B$3:$B$14,0),MATCH(YEAR(FU$9),Fuel_Properties!$B$3:$EI$3,0))/1000</f>
        <v>-1.4023586673690693</v>
      </c>
      <c r="FV71" s="53">
        <f>SUMPRODUCT(--(FV$9=Quarterly_kt!$B$9:FV$9),Quarterly_kt!$B71:FV71)*INDEX(Fuel_Properties!$B$3:$IV$14,MATCH("GCV_Jet/Kero",Fuel_Properties!$B$3:$B$14,0),MATCH(YEAR(FV$9),Fuel_Properties!$B$3:$EI$3,0))/1000</f>
        <v>0.14414343600006538</v>
      </c>
      <c r="FW71" s="18"/>
      <c r="FX71" s="117"/>
      <c r="FY71" s="18"/>
    </row>
    <row r="72" spans="1:181" ht="15" x14ac:dyDescent="0.25">
      <c r="A72" s="50" t="s">
        <v>44</v>
      </c>
      <c r="B72" s="53">
        <f>SUMPRODUCT(--(B$9=Quarterly_kt!$B$9:FC$9),Quarterly_kt!$B72:FC72)*INDEX(Fuel_Properties!$B$3:$IV$14,MATCH("GCV_AvGas",Fuel_Properties!$B$3:$B$14,0),MATCH(YEAR(B$9),Fuel_Properties!$B$3:$EI$3,0))/1000</f>
        <v>0</v>
      </c>
      <c r="C72" s="53">
        <f>SUMPRODUCT(--(C$9=Quarterly_kt!$B$9:FC$9),Quarterly_kt!$B72:FC72)*INDEX(Fuel_Properties!$B$3:$IV$14,MATCH("GCV_AvGas",Fuel_Properties!$B$3:$B$14,0),MATCH(YEAR(C$9),Fuel_Properties!$B$3:$EI$3,0))/1000</f>
        <v>0</v>
      </c>
      <c r="D72" s="53">
        <f>SUMPRODUCT(--(D$9=Quarterly_kt!$B$9:FC$9),Quarterly_kt!$B72:FC72)*INDEX(Fuel_Properties!$B$3:$IV$14,MATCH("GCV_AvGas",Fuel_Properties!$B$3:$B$14,0),MATCH(YEAR(D$9),Fuel_Properties!$B$3:$EI$3,0))/1000</f>
        <v>0</v>
      </c>
      <c r="E72" s="53">
        <f>SUMPRODUCT(--(E$9=Quarterly_kt!$B$9:FC$9),Quarterly_kt!$B72:FC72)*INDEX(Fuel_Properties!$B$3:$IV$14,MATCH("GCV_AvGas",Fuel_Properties!$B$3:$B$14,0),MATCH(YEAR(E$9),Fuel_Properties!$B$3:$EI$3,0))/1000</f>
        <v>0</v>
      </c>
      <c r="F72" s="53">
        <f>SUMPRODUCT(--(F$9=Quarterly_kt!$B$9:FC$9),Quarterly_kt!$B72:FC72)*INDEX(Fuel_Properties!$B$3:$IV$14,MATCH("GCV_AvGas",Fuel_Properties!$B$3:$B$14,0),MATCH(YEAR(F$9),Fuel_Properties!$B$3:$EI$3,0))/1000</f>
        <v>0</v>
      </c>
      <c r="G72" s="53">
        <f>SUMPRODUCT(--(G$9=Quarterly_kt!$B$9:FC$9),Quarterly_kt!$B72:FC72)*INDEX(Fuel_Properties!$B$3:$IV$14,MATCH("GCV_AvGas",Fuel_Properties!$B$3:$B$14,0),MATCH(YEAR(G$9),Fuel_Properties!$B$3:$EI$3,0))/1000</f>
        <v>0</v>
      </c>
      <c r="H72" s="53">
        <f>SUMPRODUCT(--(H$9=Quarterly_kt!$B$9:FC$9),Quarterly_kt!$B72:FC72)*INDEX(Fuel_Properties!$B$3:$IV$14,MATCH("GCV_AvGas",Fuel_Properties!$B$3:$B$14,0),MATCH(YEAR(H$9),Fuel_Properties!$B$3:$EI$3,0))/1000</f>
        <v>0</v>
      </c>
      <c r="I72" s="53">
        <f>SUMPRODUCT(--(I$9=Quarterly_kt!$B$9:FC$9),Quarterly_kt!$B72:FC72)*INDEX(Fuel_Properties!$B$3:$IV$14,MATCH("GCV_AvGas",Fuel_Properties!$B$3:$B$14,0),MATCH(YEAR(I$9),Fuel_Properties!$B$3:$EI$3,0))/1000</f>
        <v>0</v>
      </c>
      <c r="J72" s="53">
        <f>SUMPRODUCT(--(J$9=Quarterly_kt!$B$9:FC$9),Quarterly_kt!$B72:FC72)*INDEX(Fuel_Properties!$B$3:$IV$14,MATCH("GCV_AvGas",Fuel_Properties!$B$3:$B$14,0),MATCH(YEAR(J$9),Fuel_Properties!$B$3:$EI$3,0))/1000</f>
        <v>0</v>
      </c>
      <c r="K72" s="53">
        <f>SUMPRODUCT(--(K$9=Quarterly_kt!$B$9:FC$9),Quarterly_kt!$B72:FC72)*INDEX(Fuel_Properties!$B$3:$IV$14,MATCH("GCV_AvGas",Fuel_Properties!$B$3:$B$14,0),MATCH(YEAR(K$9),Fuel_Properties!$B$3:$EI$3,0))/1000</f>
        <v>0</v>
      </c>
      <c r="L72" s="53">
        <f>SUMPRODUCT(--(L$9=Quarterly_kt!$B$9:FC$9),Quarterly_kt!$B72:FC72)*INDEX(Fuel_Properties!$B$3:$IV$14,MATCH("GCV_AvGas",Fuel_Properties!$B$3:$B$14,0),MATCH(YEAR(L$9),Fuel_Properties!$B$3:$EI$3,0))/1000</f>
        <v>0</v>
      </c>
      <c r="M72" s="53">
        <f>SUMPRODUCT(--(M$9=Quarterly_kt!$B$9:FC$9),Quarterly_kt!$B72:FC72)*INDEX(Fuel_Properties!$B$3:$IV$14,MATCH("GCV_AvGas",Fuel_Properties!$B$3:$B$14,0),MATCH(YEAR(M$9),Fuel_Properties!$B$3:$EI$3,0))/1000</f>
        <v>0</v>
      </c>
      <c r="N72" s="53">
        <f>SUMPRODUCT(--(N$9=Quarterly_kt!$B$9:FC$9),Quarterly_kt!$B72:FC72)*INDEX(Fuel_Properties!$B$3:$IV$14,MATCH("GCV_AvGas",Fuel_Properties!$B$3:$B$14,0),MATCH(YEAR(N$9),Fuel_Properties!$B$3:$EI$3,0))/1000</f>
        <v>0</v>
      </c>
      <c r="O72" s="53">
        <f>SUMPRODUCT(--(O$9=Quarterly_kt!$B$9:FC$9),Quarterly_kt!$B72:FC72)*INDEX(Fuel_Properties!$B$3:$IV$14,MATCH("GCV_AvGas",Fuel_Properties!$B$3:$B$14,0),MATCH(YEAR(O$9),Fuel_Properties!$B$3:$EI$3,0))/1000</f>
        <v>0</v>
      </c>
      <c r="P72" s="53">
        <f>SUMPRODUCT(--(P$9=Quarterly_kt!$B$9:FC$9),Quarterly_kt!$B72:FC72)*INDEX(Fuel_Properties!$B$3:$IV$14,MATCH("GCV_AvGas",Fuel_Properties!$B$3:$B$14,0),MATCH(YEAR(P$9),Fuel_Properties!$B$3:$EI$3,0))/1000</f>
        <v>0</v>
      </c>
      <c r="Q72" s="53">
        <f>SUMPRODUCT(--(Q$9=Quarterly_kt!$B$9:FC$9),Quarterly_kt!$B72:FC72)*INDEX(Fuel_Properties!$B$3:$IV$14,MATCH("GCV_AvGas",Fuel_Properties!$B$3:$B$14,0),MATCH(YEAR(Q$9),Fuel_Properties!$B$3:$EI$3,0))/1000</f>
        <v>0</v>
      </c>
      <c r="R72" s="53">
        <f>SUMPRODUCT(--(R$9=Quarterly_kt!$B$9:FC$9),Quarterly_kt!$B72:FC72)*INDEX(Fuel_Properties!$B$3:$IV$14,MATCH("GCV_AvGas",Fuel_Properties!$B$3:$B$14,0),MATCH(YEAR(R$9),Fuel_Properties!$B$3:$EI$3,0))/1000</f>
        <v>0</v>
      </c>
      <c r="S72" s="53">
        <f>SUMPRODUCT(--(S$9=Quarterly_kt!$B$9:FC$9),Quarterly_kt!$B72:FC72)*INDEX(Fuel_Properties!$B$3:$IV$14,MATCH("GCV_AvGas",Fuel_Properties!$B$3:$B$14,0),MATCH(YEAR(S$9),Fuel_Properties!$B$3:$EI$3,0))/1000</f>
        <v>0</v>
      </c>
      <c r="T72" s="53">
        <f>SUMPRODUCT(--(T$9=Quarterly_kt!$B$9:FC$9),Quarterly_kt!$B72:FC72)*INDEX(Fuel_Properties!$B$3:$IV$14,MATCH("GCV_AvGas",Fuel_Properties!$B$3:$B$14,0),MATCH(YEAR(T$9),Fuel_Properties!$B$3:$EI$3,0))/1000</f>
        <v>0</v>
      </c>
      <c r="U72" s="53">
        <f>SUMPRODUCT(--(U$9=Quarterly_kt!$B$9:FC$9),Quarterly_kt!$B72:FC72)*INDEX(Fuel_Properties!$B$3:$IV$14,MATCH("GCV_AvGas",Fuel_Properties!$B$3:$B$14,0),MATCH(YEAR(U$9),Fuel_Properties!$B$3:$EI$3,0))/1000</f>
        <v>0</v>
      </c>
      <c r="V72" s="53">
        <f>SUMPRODUCT(--(V$9=Quarterly_kt!$B$9:FC$9),Quarterly_kt!$B72:FC72)*INDEX(Fuel_Properties!$B$3:$IV$14,MATCH("GCV_AvGas",Fuel_Properties!$B$3:$B$14,0),MATCH(YEAR(V$9),Fuel_Properties!$B$3:$EI$3,0))/1000</f>
        <v>0</v>
      </c>
      <c r="W72" s="53">
        <f>SUMPRODUCT(--(W$9=Quarterly_kt!$B$9:FC$9),Quarterly_kt!$B72:FC72)*INDEX(Fuel_Properties!$B$3:$IV$14,MATCH("GCV_AvGas",Fuel_Properties!$B$3:$B$14,0),MATCH(YEAR(W$9),Fuel_Properties!$B$3:$EI$3,0))/1000</f>
        <v>0</v>
      </c>
      <c r="X72" s="53">
        <f>SUMPRODUCT(--(X$9=Quarterly_kt!$B$9:FC$9),Quarterly_kt!$B72:FC72)*INDEX(Fuel_Properties!$B$3:$IV$14,MATCH("GCV_AvGas",Fuel_Properties!$B$3:$B$14,0),MATCH(YEAR(X$9),Fuel_Properties!$B$3:$EI$3,0))/1000</f>
        <v>-1.4190000000000001E-4</v>
      </c>
      <c r="Y72" s="53">
        <f>SUMPRODUCT(--(Y$9=Quarterly_kt!$B$9:FC$9),Quarterly_kt!$B72:FC72)*INDEX(Fuel_Properties!$B$3:$IV$14,MATCH("GCV_AvGas",Fuel_Properties!$B$3:$B$14,0),MATCH(YEAR(Y$9),Fuel_Properties!$B$3:$EI$3,0))/1000</f>
        <v>0</v>
      </c>
      <c r="Z72" s="53">
        <f>SUMPRODUCT(--(Z$9=Quarterly_kt!$B$9:FC$9),Quarterly_kt!$B72:FC72)*INDEX(Fuel_Properties!$B$3:$IV$14,MATCH("GCV_AvGas",Fuel_Properties!$B$3:$B$14,0),MATCH(YEAR(Z$9),Fuel_Properties!$B$3:$EI$3,0))/1000</f>
        <v>0</v>
      </c>
      <c r="AA72" s="53">
        <f>SUMPRODUCT(--(AA$9=Quarterly_kt!$B$9:FC$9),Quarterly_kt!$B72:FC72)*INDEX(Fuel_Properties!$B$3:$IV$14,MATCH("GCV_AvGas",Fuel_Properties!$B$3:$B$14,0),MATCH(YEAR(AA$9),Fuel_Properties!$B$3:$EI$3,0))/1000</f>
        <v>0</v>
      </c>
      <c r="AB72" s="53">
        <f>SUMPRODUCT(--(AB$9=Quarterly_kt!$B$9:FC$9),Quarterly_kt!$B72:FC72)*INDEX(Fuel_Properties!$B$3:$IV$14,MATCH("GCV_AvGas",Fuel_Properties!$B$3:$B$14,0),MATCH(YEAR(AB$9),Fuel_Properties!$B$3:$EI$3,0))/1000</f>
        <v>9.4599999999999996E-5</v>
      </c>
      <c r="AC72" s="53">
        <f>SUMPRODUCT(--(AC$9=Quarterly_kt!$B$9:FC$9),Quarterly_kt!$B72:FC72)*INDEX(Fuel_Properties!$B$3:$IV$14,MATCH("GCV_AvGas",Fuel_Properties!$B$3:$B$14,0),MATCH(YEAR(AC$9),Fuel_Properties!$B$3:$EI$3,0))/1000</f>
        <v>-9.4599999999999996E-5</v>
      </c>
      <c r="AD72" s="53">
        <f>SUMPRODUCT(--(AD$9=Quarterly_kt!$B$9:FC$9),Quarterly_kt!$B72:FC72)*INDEX(Fuel_Properties!$B$3:$IV$14,MATCH("GCV_AvGas",Fuel_Properties!$B$3:$B$14,0),MATCH(YEAR(AD$9),Fuel_Properties!$B$3:$EI$3,0))/1000</f>
        <v>-1.8919999999999999E-4</v>
      </c>
      <c r="AE72" s="53">
        <f>SUMPRODUCT(--(AE$9=Quarterly_kt!$B$9:FC$9),Quarterly_kt!$B72:FC72)*INDEX(Fuel_Properties!$B$3:$IV$14,MATCH("GCV_AvGas",Fuel_Properties!$B$3:$B$14,0),MATCH(YEAR(AE$9),Fuel_Properties!$B$3:$EI$3,0))/1000</f>
        <v>-4.7299999999999998E-5</v>
      </c>
      <c r="AF72" s="53">
        <f>SUMPRODUCT(--(AF$9=Quarterly_kt!$B$9:FC$9),Quarterly_kt!$B72:FC72)*INDEX(Fuel_Properties!$B$3:$IV$14,MATCH("GCV_AvGas",Fuel_Properties!$B$3:$B$14,0),MATCH(YEAR(AF$9),Fuel_Properties!$B$3:$EI$3,0))/1000</f>
        <v>-9.4599999999999996E-5</v>
      </c>
      <c r="AG72" s="53">
        <f>SUMPRODUCT(--(AG$9=Quarterly_kt!$B$9:FC$9),Quarterly_kt!$B72:FC72)*INDEX(Fuel_Properties!$B$3:$IV$14,MATCH("GCV_AvGas",Fuel_Properties!$B$3:$B$14,0),MATCH(YEAR(AG$9),Fuel_Properties!$B$3:$EI$3,0))/1000</f>
        <v>0</v>
      </c>
      <c r="AH72" s="53">
        <f>SUMPRODUCT(--(AH$9=Quarterly_kt!$B$9:FC$9),Quarterly_kt!$B72:FC72)*INDEX(Fuel_Properties!$B$3:$IV$14,MATCH("GCV_AvGas",Fuel_Properties!$B$3:$B$14,0),MATCH(YEAR(AH$9),Fuel_Properties!$B$3:$EI$3,0))/1000</f>
        <v>5.2030000000000002E-4</v>
      </c>
      <c r="AI72" s="53">
        <f>SUMPRODUCT(--(AI$9=Quarterly_kt!$B$9:FC$9),Quarterly_kt!$B72:FC72)*INDEX(Fuel_Properties!$B$3:$IV$14,MATCH("GCV_AvGas",Fuel_Properties!$B$3:$B$14,0),MATCH(YEAR(AI$9),Fuel_Properties!$B$3:$EI$3,0))/1000</f>
        <v>-2.8380000000000001E-4</v>
      </c>
      <c r="AJ72" s="53">
        <f>SUMPRODUCT(--(AJ$9=Quarterly_kt!$B$9:FC$9),Quarterly_kt!$B72:FC72)*INDEX(Fuel_Properties!$B$3:$IV$14,MATCH("GCV_AvGas",Fuel_Properties!$B$3:$B$14,0),MATCH(YEAR(AJ$9),Fuel_Properties!$B$3:$EI$3,0))/1000</f>
        <v>0</v>
      </c>
      <c r="AK72" s="53">
        <f>SUMPRODUCT(--(AK$9=Quarterly_kt!$B$9:FC$9),Quarterly_kt!$B72:FC72)*INDEX(Fuel_Properties!$B$3:$IV$14,MATCH("GCV_AvGas",Fuel_Properties!$B$3:$B$14,0),MATCH(YEAR(AK$9),Fuel_Properties!$B$3:$EI$3,0))/1000</f>
        <v>-4.7299999999999998E-5</v>
      </c>
      <c r="AL72" s="53">
        <f>SUMPRODUCT(--(AL$9=Quarterly_kt!$B$9:FC$9),Quarterly_kt!$B72:FC72)*INDEX(Fuel_Properties!$B$3:$IV$14,MATCH("GCV_AvGas",Fuel_Properties!$B$3:$B$14,0),MATCH(YEAR(AL$9),Fuel_Properties!$B$3:$EI$3,0))/1000</f>
        <v>-2.3649999999999998E-4</v>
      </c>
      <c r="AM72" s="53">
        <f>SUMPRODUCT(--(AM$9=Quarterly_kt!$B$9:FC$9),Quarterly_kt!$B72:FC72)*INDEX(Fuel_Properties!$B$3:$IV$14,MATCH("GCV_AvGas",Fuel_Properties!$B$3:$B$14,0),MATCH(YEAR(AM$9),Fuel_Properties!$B$3:$EI$3,0))/1000</f>
        <v>-4.2569999999999999E-4</v>
      </c>
      <c r="AN72" s="53">
        <f>SUMPRODUCT(--(AN$9=Quarterly_kt!$B$9:FC$9),Quarterly_kt!$B72:FC72)*INDEX(Fuel_Properties!$B$3:$IV$14,MATCH("GCV_AvGas",Fuel_Properties!$B$3:$B$14,0),MATCH(YEAR(AN$9),Fuel_Properties!$B$3:$EI$3,0))/1000</f>
        <v>0</v>
      </c>
      <c r="AO72" s="53">
        <f>SUMPRODUCT(--(AO$9=Quarterly_kt!$B$9:FC$9),Quarterly_kt!$B72:FC72)*INDEX(Fuel_Properties!$B$3:$IV$14,MATCH("GCV_AvGas",Fuel_Properties!$B$3:$B$14,0),MATCH(YEAR(AO$9),Fuel_Properties!$B$3:$EI$3,0))/1000</f>
        <v>-9.4599999999999996E-5</v>
      </c>
      <c r="AP72" s="53">
        <f>SUMPRODUCT(--(AP$9=Quarterly_kt!$B$9:FC$9),Quarterly_kt!$B72:FC72)*INDEX(Fuel_Properties!$B$3:$IV$14,MATCH("GCV_AvGas",Fuel_Properties!$B$3:$B$14,0),MATCH(YEAR(AP$9),Fuel_Properties!$B$3:$EI$3,0))/1000</f>
        <v>0</v>
      </c>
      <c r="AQ72" s="53">
        <f>SUMPRODUCT(--(AQ$9=Quarterly_kt!$B$9:FC$9),Quarterly_kt!$B72:FC72)*INDEX(Fuel_Properties!$B$3:$IV$14,MATCH("GCV_AvGas",Fuel_Properties!$B$3:$B$14,0),MATCH(YEAR(AQ$9),Fuel_Properties!$B$3:$EI$3,0))/1000</f>
        <v>-0.1149863</v>
      </c>
      <c r="AR72" s="53">
        <f>SUMPRODUCT(--(AR$9=Quarterly_kt!$B$9:FC$9),Quarterly_kt!$B72:FC72)*INDEX(Fuel_Properties!$B$3:$IV$14,MATCH("GCV_AvGas",Fuel_Properties!$B$3:$B$14,0),MATCH(YEAR(AR$9),Fuel_Properties!$B$3:$EI$3,0))/1000</f>
        <v>0</v>
      </c>
      <c r="AS72" s="53">
        <f>SUMPRODUCT(--(AS$9=Quarterly_kt!$B$9:FC$9),Quarterly_kt!$B72:FC72)*INDEX(Fuel_Properties!$B$3:$IV$14,MATCH("GCV_AvGas",Fuel_Properties!$B$3:$B$14,0),MATCH(YEAR(AS$9),Fuel_Properties!$B$3:$EI$3,0))/1000</f>
        <v>-9.4599999999999996E-5</v>
      </c>
      <c r="AT72" s="53">
        <f>SUMPRODUCT(--(AT$9=Quarterly_kt!$B$9:FC$9),Quarterly_kt!$B72:FC72)*INDEX(Fuel_Properties!$B$3:$IV$14,MATCH("GCV_AvGas",Fuel_Properties!$B$3:$B$14,0),MATCH(YEAR(AT$9),Fuel_Properties!$B$3:$EI$3,0))/1000</f>
        <v>-9.4599999999999996E-5</v>
      </c>
      <c r="AU72" s="53">
        <f>SUMPRODUCT(--(AU$9=Quarterly_kt!$B$9:FC$9),Quarterly_kt!$B72:FC72)*INDEX(Fuel_Properties!$B$3:$IV$14,MATCH("GCV_AvGas",Fuel_Properties!$B$3:$B$14,0),MATCH(YEAR(AU$9),Fuel_Properties!$B$3:$EI$3,0))/1000</f>
        <v>9.4599999999999996E-5</v>
      </c>
      <c r="AV72" s="53">
        <f>SUMPRODUCT(--(AV$9=Quarterly_kt!$B$9:FC$9),Quarterly_kt!$B72:FC72)*INDEX(Fuel_Properties!$B$3:$IV$14,MATCH("GCV_AvGas",Fuel_Properties!$B$3:$B$14,0),MATCH(YEAR(AV$9),Fuel_Properties!$B$3:$EI$3,0))/1000</f>
        <v>0</v>
      </c>
      <c r="AW72" s="53">
        <f>SUMPRODUCT(--(AW$9=Quarterly_kt!$B$9:FC$9),Quarterly_kt!$B72:FC72)*INDEX(Fuel_Properties!$B$3:$IV$14,MATCH("GCV_AvGas",Fuel_Properties!$B$3:$B$14,0),MATCH(YEAR(AW$9),Fuel_Properties!$B$3:$EI$3,0))/1000</f>
        <v>0</v>
      </c>
      <c r="AX72" s="53">
        <f>SUMPRODUCT(--(AX$9=Quarterly_kt!$B$9:FC$9),Quarterly_kt!$B72:FC72)*INDEX(Fuel_Properties!$B$3:$IV$14,MATCH("GCV_AvGas",Fuel_Properties!$B$3:$B$14,0),MATCH(YEAR(AX$9),Fuel_Properties!$B$3:$EI$3,0))/1000</f>
        <v>0</v>
      </c>
      <c r="AY72" s="53">
        <f>SUMPRODUCT(--(AY$9=Quarterly_kt!$B$9:FC$9),Quarterly_kt!$B72:FC72)*INDEX(Fuel_Properties!$B$3:$IV$14,MATCH("GCV_AvGas",Fuel_Properties!$B$3:$B$14,0),MATCH(YEAR(AY$9),Fuel_Properties!$B$3:$EI$3,0))/1000</f>
        <v>2.8380000000000001E-4</v>
      </c>
      <c r="AZ72" s="53">
        <f>SUMPRODUCT(--(AZ$9=Quarterly_kt!$B$9:FC$9),Quarterly_kt!$B72:FC72)*INDEX(Fuel_Properties!$B$3:$IV$14,MATCH("GCV_AvGas",Fuel_Properties!$B$3:$B$14,0),MATCH(YEAR(AZ$9),Fuel_Properties!$B$3:$EI$3,0))/1000</f>
        <v>-1.8919999999999999E-4</v>
      </c>
      <c r="BA72" s="53">
        <f>SUMPRODUCT(--(BA$9=Quarterly_kt!$B$9:FC$9),Quarterly_kt!$B72:FC72)*INDEX(Fuel_Properties!$B$3:$IV$14,MATCH("GCV_AvGas",Fuel_Properties!$B$3:$B$14,0),MATCH(YEAR(BA$9),Fuel_Properties!$B$3:$EI$3,0))/1000</f>
        <v>-4.7299999999999998E-5</v>
      </c>
      <c r="BB72" s="53">
        <f>SUMPRODUCT(--(BB$9=Quarterly_kt!$B$9:FC$9),Quarterly_kt!$B72:FC72)*INDEX(Fuel_Properties!$B$3:$IV$14,MATCH("GCV_AvGas",Fuel_Properties!$B$3:$B$14,0),MATCH(YEAR(BB$9),Fuel_Properties!$B$3:$EI$3,0))/1000</f>
        <v>-9.459999999999999E-4</v>
      </c>
      <c r="BC72" s="53">
        <f>SUMPRODUCT(--(BC$9=Quarterly_kt!$B$9:FC$9),Quarterly_kt!$B72:FC72)*INDEX(Fuel_Properties!$B$3:$IV$14,MATCH("GCV_AvGas",Fuel_Properties!$B$3:$B$14,0),MATCH(YEAR(BC$9),Fuel_Properties!$B$3:$EI$3,0))/1000</f>
        <v>-7.0950000000000017E-4</v>
      </c>
      <c r="BD72" s="53">
        <f>SUMPRODUCT(--(BD$9=Quarterly_kt!$B$9:FC$9),Quarterly_kt!$B72:FC72)*INDEX(Fuel_Properties!$B$3:$IV$14,MATCH("GCV_AvGas",Fuel_Properties!$B$3:$B$14,0),MATCH(YEAR(BD$9),Fuel_Properties!$B$3:$EI$3,0))/1000</f>
        <v>-1.7974000000000002E-3</v>
      </c>
      <c r="BE72" s="53">
        <f>SUMPRODUCT(--(BE$9=Quarterly_kt!$B$9:FC$9),Quarterly_kt!$B72:FC72)*INDEX(Fuel_Properties!$B$3:$IV$14,MATCH("GCV_AvGas",Fuel_Properties!$B$3:$B$14,0),MATCH(YEAR(BE$9),Fuel_Properties!$B$3:$EI$3,0))/1000</f>
        <v>-5.2030000000000002E-4</v>
      </c>
      <c r="BF72" s="53">
        <f>SUMPRODUCT(--(BF$9=Quarterly_kt!$B$9:FC$9),Quarterly_kt!$B72:FC72)*INDEX(Fuel_Properties!$B$3:$IV$14,MATCH("GCV_AvGas",Fuel_Properties!$B$3:$B$14,0),MATCH(YEAR(BF$9),Fuel_Properties!$B$3:$EI$3,0))/1000</f>
        <v>-2.8380000000000001E-4</v>
      </c>
      <c r="BG72" s="53">
        <f>SUMPRODUCT(--(BG$9=Quarterly_kt!$B$9:FC$9),Quarterly_kt!$B72:FC72)*INDEX(Fuel_Properties!$B$3:$IV$14,MATCH("GCV_AvGas",Fuel_Properties!$B$3:$B$14,0),MATCH(YEAR(BG$9),Fuel_Properties!$B$3:$EI$3,0))/1000</f>
        <v>-9.459999999999999E-4</v>
      </c>
      <c r="BH72" s="53">
        <f>SUMPRODUCT(--(BH$9=Quarterly_kt!$B$9:FC$9),Quarterly_kt!$B72:FC72)*INDEX(Fuel_Properties!$B$3:$IV$14,MATCH("GCV_AvGas",Fuel_Properties!$B$3:$B$14,0),MATCH(YEAR(BH$9),Fuel_Properties!$B$3:$EI$3,0))/1000</f>
        <v>-1.4190000000000001E-4</v>
      </c>
      <c r="BI72" s="53">
        <f>SUMPRODUCT(--(BI$9=Quarterly_kt!$B$9:FC$9),Quarterly_kt!$B72:FC72)*INDEX(Fuel_Properties!$B$3:$IV$14,MATCH("GCV_AvGas",Fuel_Properties!$B$3:$B$14,0),MATCH(YEAR(BI$9),Fuel_Properties!$B$3:$EI$3,0))/1000</f>
        <v>-3.3110000000000002E-4</v>
      </c>
      <c r="BJ72" s="53">
        <f>SUMPRODUCT(--(BJ$9=Quarterly_kt!$B$9:FC$9),Quarterly_kt!$B72:FC72)*INDEX(Fuel_Properties!$B$3:$IV$14,MATCH("GCV_AvGas",Fuel_Properties!$B$3:$B$14,0),MATCH(YEAR(BJ$9),Fuel_Properties!$B$3:$EI$3,0))/1000</f>
        <v>-8.9869999999999989E-4</v>
      </c>
      <c r="BK72" s="53">
        <f>SUMPRODUCT(--(BK$9=Quarterly_kt!$B$9:FC$9),Quarterly_kt!$B72:FC72)*INDEX(Fuel_Properties!$B$3:$IV$14,MATCH("GCV_AvGas",Fuel_Properties!$B$3:$B$14,0),MATCH(YEAR(BK$9),Fuel_Properties!$B$3:$EI$3,0))/1000</f>
        <v>-2.0338999999999995E-3</v>
      </c>
      <c r="BL72" s="53">
        <f>SUMPRODUCT(--(BL$9=Quarterly_kt!$B$9:FC$9),Quarterly_kt!$B72:FC72)*INDEX(Fuel_Properties!$B$3:$IV$14,MATCH("GCV_AvGas",Fuel_Properties!$B$3:$B$14,0),MATCH(YEAR(BL$9),Fuel_Properties!$B$3:$EI$3,0))/1000</f>
        <v>-1.8636199999999999E-2</v>
      </c>
      <c r="BM72" s="53">
        <f>SUMPRODUCT(--(BM$9=Quarterly_kt!$B$9:FC$9),Quarterly_kt!$B72:FC72)*INDEX(Fuel_Properties!$B$3:$IV$14,MATCH("GCV_AvGas",Fuel_Properties!$B$3:$B$14,0),MATCH(YEAR(BM$9),Fuel_Properties!$B$3:$EI$3,0))/1000</f>
        <v>-7.0949999999999995E-4</v>
      </c>
      <c r="BN72" s="53">
        <f>SUMPRODUCT(--(BN$9=Quarterly_kt!$B$9:FC$9),Quarterly_kt!$B72:FC72)*INDEX(Fuel_Properties!$B$3:$IV$14,MATCH("GCV_AvGas",Fuel_Properties!$B$3:$B$14,0),MATCH(YEAR(BN$9),Fuel_Properties!$B$3:$EI$3,0))/1000</f>
        <v>-1.4190000000000001E-4</v>
      </c>
      <c r="BO72" s="53">
        <f>SUMPRODUCT(--(BO$9=Quarterly_kt!$B$9:FC$9),Quarterly_kt!$B72:FC72)*INDEX(Fuel_Properties!$B$3:$IV$14,MATCH("GCV_AvGas",Fuel_Properties!$B$3:$B$14,0),MATCH(YEAR(BO$9),Fuel_Properties!$B$3:$EI$3,0))/1000</f>
        <v>-8.9870000000000011E-4</v>
      </c>
      <c r="BP72" s="53">
        <f>SUMPRODUCT(--(BP$9=Quarterly_kt!$B$9:FC$9),Quarterly_kt!$B72:FC72)*INDEX(Fuel_Properties!$B$3:$IV$14,MATCH("GCV_AvGas",Fuel_Properties!$B$3:$B$14,0),MATCH(YEAR(BP$9),Fuel_Properties!$B$3:$EI$3,0))/1000</f>
        <v>-3.7839999999999998E-4</v>
      </c>
      <c r="BQ72" s="53">
        <f>SUMPRODUCT(--(BQ$9=Quarterly_kt!$B$9:FC$9),Quarterly_kt!$B72:FC72)*INDEX(Fuel_Properties!$B$3:$IV$14,MATCH("GCV_AvGas",Fuel_Properties!$B$3:$B$14,0),MATCH(YEAR(BQ$9),Fuel_Properties!$B$3:$EI$3,0))/1000</f>
        <v>2.3649999999999998E-4</v>
      </c>
      <c r="BR72" s="53">
        <f>SUMPRODUCT(--(BR$9=Quarterly_kt!$B$9:FC$9),Quarterly_kt!$B72:FC72)*INDEX(Fuel_Properties!$B$3:$IV$14,MATCH("GCV_AvGas",Fuel_Properties!$B$3:$B$14,0),MATCH(YEAR(BR$9),Fuel_Properties!$B$3:$EI$3,0))/1000</f>
        <v>-1.8919999999999999E-4</v>
      </c>
      <c r="BS72" s="53">
        <f>SUMPRODUCT(--(BS$9=Quarterly_kt!$B$9:FC$9),Quarterly_kt!$B72:FC72)*INDEX(Fuel_Properties!$B$3:$IV$14,MATCH("GCV_AvGas",Fuel_Properties!$B$3:$B$14,0),MATCH(YEAR(BS$9),Fuel_Properties!$B$3:$EI$3,0))/1000</f>
        <v>-8.0409999999999987E-4</v>
      </c>
      <c r="BT72" s="53">
        <f>SUMPRODUCT(--(BT$9=Quarterly_kt!$B$9:FC$9),Quarterly_kt!$B72:FC72)*INDEX(Fuel_Properties!$B$3:$IV$14,MATCH("GCV_AvGas",Fuel_Properties!$B$3:$B$14,0),MATCH(YEAR(BT$9),Fuel_Properties!$B$3:$EI$3,0))/1000</f>
        <v>-2.3649999999999998E-4</v>
      </c>
      <c r="BU72" s="53">
        <f>SUMPRODUCT(--(BU$9=Quarterly_kt!$B$9:FC$9),Quarterly_kt!$B72:FC72)*INDEX(Fuel_Properties!$B$3:$IV$14,MATCH("GCV_AvGas",Fuel_Properties!$B$3:$B$14,0),MATCH(YEAR(BU$9),Fuel_Properties!$B$3:$EI$3,0))/1000</f>
        <v>0</v>
      </c>
      <c r="BV72" s="53">
        <f>SUMPRODUCT(--(BV$9=Quarterly_kt!$B$9:FC$9),Quarterly_kt!$B72:FC72)*INDEX(Fuel_Properties!$B$3:$IV$14,MATCH("GCV_AvGas",Fuel_Properties!$B$3:$B$14,0),MATCH(YEAR(BV$9),Fuel_Properties!$B$3:$EI$3,0))/1000</f>
        <v>-9.4599999999999996E-5</v>
      </c>
      <c r="BW72" s="53">
        <f>SUMPRODUCT(--(BW$9=Quarterly_kt!$B$9:FC$9),Quarterly_kt!$B72:FC72)*INDEX(Fuel_Properties!$B$3:$IV$14,MATCH("GCV_AvGas",Fuel_Properties!$B$3:$B$14,0),MATCH(YEAR(BW$9),Fuel_Properties!$B$3:$EI$3,0))/1000</f>
        <v>0</v>
      </c>
      <c r="BX72" s="53">
        <f>SUMPRODUCT(--(BX$9=Quarterly_kt!$B$9:FC$9),Quarterly_kt!$B72:FC72)*INDEX(Fuel_Properties!$B$3:$IV$14,MATCH("GCV_AvGas",Fuel_Properties!$B$3:$B$14,0),MATCH(YEAR(BX$9),Fuel_Properties!$B$3:$EI$3,0))/1000</f>
        <v>0</v>
      </c>
      <c r="BY72" s="53">
        <f>SUMPRODUCT(--(BY$9=Quarterly_kt!$B$9:FC$9),Quarterly_kt!$B72:FC72)*INDEX(Fuel_Properties!$B$3:$IV$14,MATCH("GCV_AvGas",Fuel_Properties!$B$3:$B$14,0),MATCH(YEAR(BY$9),Fuel_Properties!$B$3:$EI$3,0))/1000</f>
        <v>-6.1490000000000004E-4</v>
      </c>
      <c r="BZ72" s="53">
        <f>SUMPRODUCT(--(BZ$9=Quarterly_kt!$B$9:FC$9),Quarterly_kt!$B72:FC72)*INDEX(Fuel_Properties!$B$3:$IV$14,MATCH("GCV_AvGas",Fuel_Properties!$B$3:$B$14,0),MATCH(YEAR(BZ$9),Fuel_Properties!$B$3:$EI$3,0))/1000</f>
        <v>-1.1352000000000001E-3</v>
      </c>
      <c r="CA72" s="53">
        <f>SUMPRODUCT(--(CA$9=Quarterly_kt!$B$9:FC$9),Quarterly_kt!$B72:FC72)*INDEX(Fuel_Properties!$B$3:$IV$14,MATCH("GCV_AvGas",Fuel_Properties!$B$3:$B$14,0),MATCH(YEAR(CA$9),Fuel_Properties!$B$3:$EI$3,0))/1000</f>
        <v>-8.0410000000000008E-4</v>
      </c>
      <c r="CB72" s="53">
        <f>SUMPRODUCT(--(CB$9=Quarterly_kt!$B$9:FC$9),Quarterly_kt!$B72:FC72)*INDEX(Fuel_Properties!$B$3:$IV$14,MATCH("GCV_AvGas",Fuel_Properties!$B$3:$B$14,0),MATCH(YEAR(CB$9),Fuel_Properties!$B$3:$EI$3,0))/1000</f>
        <v>-6.6220000000000005E-4</v>
      </c>
      <c r="CC72" s="53">
        <f>SUMPRODUCT(--(CC$9=Quarterly_kt!$B$9:FC$9),Quarterly_kt!$B72:FC72)*INDEX(Fuel_Properties!$B$3:$IV$14,MATCH("GCV_AvGas",Fuel_Properties!$B$3:$B$14,0),MATCH(YEAR(CC$9),Fuel_Properties!$B$3:$EI$3,0))/1000</f>
        <v>1.8919999999999994E-4</v>
      </c>
      <c r="CD72" s="53">
        <f>SUMPRODUCT(--(CD$9=Quarterly_kt!$B$9:FC$9),Quarterly_kt!$B72:FC72)*INDEX(Fuel_Properties!$B$3:$IV$14,MATCH("GCV_AvGas",Fuel_Properties!$B$3:$B$14,0),MATCH(YEAR(CD$9),Fuel_Properties!$B$3:$EI$3,0))/1000</f>
        <v>-1.0878999999999999E-3</v>
      </c>
      <c r="CE72" s="53">
        <f>SUMPRODUCT(--(CE$9=Quarterly_kt!$B$9:FC$9),Quarterly_kt!$B72:FC72)*INDEX(Fuel_Properties!$B$3:$IV$14,MATCH("GCV_AvGas",Fuel_Properties!$B$3:$B$14,0),MATCH(YEAR(CE$9),Fuel_Properties!$B$3:$EI$3,0))/1000</f>
        <v>-8.5139999999999012E-4</v>
      </c>
      <c r="CF72" s="53">
        <f>SUMPRODUCT(--(CF$9=Quarterly_kt!$B$9:FC$9),Quarterly_kt!$B72:FC72)*INDEX(Fuel_Properties!$B$3:$IV$14,MATCH("GCV_AvGas",Fuel_Properties!$B$3:$B$14,0),MATCH(YEAR(CF$9),Fuel_Properties!$B$3:$EI$3,0))/1000</f>
        <v>-8.514000000000001E-4</v>
      </c>
      <c r="CG72" s="53">
        <f>SUMPRODUCT(--(CG$9=Quarterly_kt!$B$9:FC$9),Quarterly_kt!$B72:FC72)*INDEX(Fuel_Properties!$B$3:$IV$14,MATCH("GCV_AvGas",Fuel_Properties!$B$3:$B$14,0),MATCH(YEAR(CG$9),Fuel_Properties!$B$3:$EI$3,0))/1000</f>
        <v>-9.459999999999999E-4</v>
      </c>
      <c r="CH72" s="53">
        <f>SUMPRODUCT(--(CH$9=Quarterly_kt!$B$9:FC$9),Quarterly_kt!$B72:FC72)*INDEX(Fuel_Properties!$B$3:$IV$14,MATCH("GCV_AvGas",Fuel_Properties!$B$3:$B$14,0),MATCH(YEAR(CH$9),Fuel_Properties!$B$3:$EI$3,0))/1000</f>
        <v>-9.9329999999999991E-4</v>
      </c>
      <c r="CI72" s="53">
        <f>SUMPRODUCT(--(CI$9=Quarterly_kt!$B$9:FC$9),Quarterly_kt!$B72:FC72)*INDEX(Fuel_Properties!$B$3:$IV$14,MATCH("GCV_AvGas",Fuel_Properties!$B$3:$B$14,0),MATCH(YEAR(CI$9),Fuel_Properties!$B$3:$EI$3,0))/1000</f>
        <v>-8.9869999999999989E-4</v>
      </c>
      <c r="CJ72" s="53">
        <f>SUMPRODUCT(--(CJ$9=Quarterly_kt!$B$9:FC$9),Quarterly_kt!$B72:FC72)*INDEX(Fuel_Properties!$B$3:$IV$14,MATCH("GCV_AvGas",Fuel_Properties!$B$3:$B$14,0),MATCH(YEAR(CJ$9),Fuel_Properties!$B$3:$EI$3,0))/1000</f>
        <v>-7.0949999999999995E-4</v>
      </c>
      <c r="CK72" s="53">
        <f>SUMPRODUCT(--(CK$9=Quarterly_kt!$B$9:FC$9),Quarterly_kt!$B72:FC72)*INDEX(Fuel_Properties!$B$3:$IV$14,MATCH("GCV_AvGas",Fuel_Properties!$B$3:$B$14,0),MATCH(YEAR(CK$9),Fuel_Properties!$B$3:$EI$3,0))/1000</f>
        <v>-3.8312999999999997E-3</v>
      </c>
      <c r="CL72" s="53">
        <f>SUMPRODUCT(--(CL$9=Quarterly_kt!$B$9:FC$9),Quarterly_kt!$B72:FC72)*INDEX(Fuel_Properties!$B$3:$IV$14,MATCH("GCV_AvGas",Fuel_Properties!$B$3:$B$14,0),MATCH(YEAR(CL$9),Fuel_Properties!$B$3:$EI$3,0))/1000</f>
        <v>-1.1825E-3</v>
      </c>
      <c r="CM72" s="53">
        <f>SUMPRODUCT(--(CM$9=Quarterly_kt!$B$9:FC$9),Quarterly_kt!$B72:FC72)*INDEX(Fuel_Properties!$B$3:$IV$14,MATCH("GCV_AvGas",Fuel_Properties!$B$3:$B$14,0),MATCH(YEAR(CM$9),Fuel_Properties!$B$3:$EI$3,0))/1000</f>
        <v>-1.1825E-3</v>
      </c>
      <c r="CN72" s="53">
        <f>SUMPRODUCT(--(CN$9=Quarterly_kt!$B$9:FC$9),Quarterly_kt!$B72:FC72)*INDEX(Fuel_Properties!$B$3:$IV$14,MATCH("GCV_AvGas",Fuel_Properties!$B$3:$B$14,0),MATCH(YEAR(CN$9),Fuel_Properties!$B$3:$EI$3,0))/1000</f>
        <v>-1.1825E-3</v>
      </c>
      <c r="CO72" s="53">
        <f>SUMPRODUCT(--(CO$9=Quarterly_kt!$B$9:FC$9),Quarterly_kt!$B72:FC72)*INDEX(Fuel_Properties!$B$3:$IV$14,MATCH("GCV_AvGas",Fuel_Properties!$B$3:$B$14,0),MATCH(YEAR(CO$9),Fuel_Properties!$B$3:$EI$3,0))/1000</f>
        <v>-1.1352000000000001E-3</v>
      </c>
      <c r="CP72" s="53">
        <f>SUMPRODUCT(--(CP$9=Quarterly_kt!$B$9:FC$9),Quarterly_kt!$B72:FC72)*INDEX(Fuel_Properties!$B$3:$IV$14,MATCH("GCV_AvGas",Fuel_Properties!$B$3:$B$14,0),MATCH(YEAR(CP$9),Fuel_Properties!$B$3:$EI$3,0))/1000</f>
        <v>-1.2297999999999999E-3</v>
      </c>
      <c r="CQ72" s="53">
        <f>SUMPRODUCT(--(CQ$9=Quarterly_kt!$B$9:FC$9),Quarterly_kt!$B72:FC72)*INDEX(Fuel_Properties!$B$3:$IV$14,MATCH("GCV_AvGas",Fuel_Properties!$B$3:$B$14,0),MATCH(YEAR(CQ$9),Fuel_Properties!$B$3:$EI$3,0))/1000</f>
        <v>-1.2770999999999998E-3</v>
      </c>
      <c r="CR72" s="53">
        <f>SUMPRODUCT(--(CR$9=Quarterly_kt!$B$9:FC$9),Quarterly_kt!$B72:FC72)*INDEX(Fuel_Properties!$B$3:$IV$14,MATCH("GCV_AvGas",Fuel_Properties!$B$3:$B$14,0),MATCH(YEAR(CR$9),Fuel_Properties!$B$3:$EI$3,0))/1000</f>
        <v>-9.9329999999999991E-4</v>
      </c>
      <c r="CS72" s="53">
        <f>SUMPRODUCT(--(CS$9=Quarterly_kt!$B$9:FC$9),Quarterly_kt!$B72:FC72)*INDEX(Fuel_Properties!$B$3:$IV$14,MATCH("GCV_AvGas",Fuel_Properties!$B$3:$B$14,0),MATCH(YEAR(CS$9),Fuel_Properties!$B$3:$EI$3,0))/1000</f>
        <v>-1.1825E-3</v>
      </c>
      <c r="CT72" s="53">
        <f>SUMPRODUCT(--(CT$9=Quarterly_kt!$B$9:FC$9),Quarterly_kt!$B72:FC72)*INDEX(Fuel_Properties!$B$3:$IV$14,MATCH("GCV_AvGas",Fuel_Properties!$B$3:$B$14,0),MATCH(YEAR(CT$9),Fuel_Properties!$B$3:$EI$3,0))/1000</f>
        <v>2.0953900000000001E-2</v>
      </c>
      <c r="CU72" s="53">
        <f>SUMPRODUCT(--(CU$9=Quarterly_kt!$B$9:FC$9),Quarterly_kt!$B72:FC72)*INDEX(Fuel_Properties!$B$3:$IV$14,MATCH("GCV_AvGas",Fuel_Properties!$B$3:$B$14,0),MATCH(YEAR(CU$9),Fuel_Properties!$B$3:$EI$3,0))/1000</f>
        <v>-4.8766299999999999E-2</v>
      </c>
      <c r="CV72" s="53">
        <f>SUMPRODUCT(--(CV$9=Quarterly_kt!$B$9:FC$9),Quarterly_kt!$B72:FC72)*INDEX(Fuel_Properties!$B$3:$IV$14,MATCH("GCV_AvGas",Fuel_Properties!$B$3:$B$14,0),MATCH(YEAR(CV$9),Fuel_Properties!$B$3:$EI$3,0))/1000</f>
        <v>4.2570000000000004E-3</v>
      </c>
      <c r="CW72" s="53">
        <f>SUMPRODUCT(--(CW$9=Quarterly_kt!$B$9:FC$9),Quarterly_kt!$B72:FC72)*INDEX(Fuel_Properties!$B$3:$IV$14,MATCH("GCV_AvGas",Fuel_Properties!$B$3:$B$14,0),MATCH(YEAR(CW$9),Fuel_Properties!$B$3:$EI$3,0))/1000</f>
        <v>-5.6287000000000012E-3</v>
      </c>
      <c r="CX72" s="53">
        <f>SUMPRODUCT(--(CX$9=Quarterly_kt!$B$9:FC$9),Quarterly_kt!$B72:FC72)*INDEX(Fuel_Properties!$B$3:$IV$14,MATCH("GCV_AvGas",Fuel_Properties!$B$3:$B$14,0),MATCH(YEAR(CX$9),Fuel_Properties!$B$3:$EI$3,0))/1000</f>
        <v>9.6019E-3</v>
      </c>
      <c r="CY72" s="53">
        <f>SUMPRODUCT(--(CY$9=Quarterly_kt!$B$9:FC$9),Quarterly_kt!$B72:FC72)*INDEX(Fuel_Properties!$B$3:$IV$14,MATCH("GCV_AvGas",Fuel_Properties!$B$3:$B$14,0),MATCH(YEAR(CY$9),Fuel_Properties!$B$3:$EI$3,0))/1000</f>
        <v>1.9865999999999995E-2</v>
      </c>
      <c r="CZ72" s="53">
        <f>SUMPRODUCT(--(CZ$9=Quarterly_kt!$B$9:FC$9),Quarterly_kt!$B72:FC72)*INDEX(Fuel_Properties!$B$3:$IV$14,MATCH("GCV_AvGas",Fuel_Properties!$B$3:$B$14,0),MATCH(YEAR(CZ$9),Fuel_Properties!$B$3:$EI$3,0))/1000</f>
        <v>2.8852999999999986E-3</v>
      </c>
      <c r="DA72" s="53">
        <f>SUMPRODUCT(--(DA$9=Quarterly_kt!$B$9:FC$9),Quarterly_kt!$B72:FC72)*INDEX(Fuel_Properties!$B$3:$IV$14,MATCH("GCV_AvGas",Fuel_Properties!$B$3:$B$14,0),MATCH(YEAR(DA$9),Fuel_Properties!$B$3:$EI$3,0))/1000</f>
        <v>-7.7335500000000015E-2</v>
      </c>
      <c r="DB72" s="53">
        <f>SUMPRODUCT(--(DB$9=Quarterly_kt!$B$9:FC$9),Quarterly_kt!$B72:FC72)*INDEX(Fuel_Properties!$B$3:$IV$14,MATCH("GCV_AvGas",Fuel_Properties!$B$3:$B$14,0),MATCH(YEAR(DB$9),Fuel_Properties!$B$3:$EI$3,0))/1000</f>
        <v>6.9578299999999996E-2</v>
      </c>
      <c r="DC72" s="53">
        <f>SUMPRODUCT(--(DC$9=Quarterly_kt!$B$9:FC$9),Quarterly_kt!$B72:FC72)*INDEX(Fuel_Properties!$B$3:$IV$14,MATCH("GCV_AvGas",Fuel_Properties!$B$3:$B$14,0),MATCH(YEAR(DC$9),Fuel_Properties!$B$3:$EI$3,0))/1000</f>
        <v>6.9058000000000001E-3</v>
      </c>
      <c r="DD72" s="53">
        <f>SUMPRODUCT(--(DD$9=Quarterly_kt!$B$9:FC$9),Quarterly_kt!$B72:FC72)*INDEX(Fuel_Properties!$B$3:$IV$14,MATCH("GCV_AvGas",Fuel_Properties!$B$3:$B$14,0),MATCH(YEAR(DD$9),Fuel_Properties!$B$3:$EI$3,0))/1000</f>
        <v>6.0591299999999987E-2</v>
      </c>
      <c r="DE72" s="53">
        <f>SUMPRODUCT(--(DE$9=Quarterly_kt!$B$9:FC$9),Quarterly_kt!$B72:FC72)*INDEX(Fuel_Properties!$B$3:$IV$14,MATCH("GCV_AvGas",Fuel_Properties!$B$3:$B$14,0),MATCH(YEAR(DE$9),Fuel_Properties!$B$3:$EI$3,0))/1000</f>
        <v>-2.9467899999999998E-2</v>
      </c>
      <c r="DF72" s="53">
        <f>SUMPRODUCT(--(DF$9=Quarterly_kt!$B$9:FC$9),Quarterly_kt!$B72:FC72)*INDEX(Fuel_Properties!$B$3:$IV$14,MATCH("GCV_AvGas",Fuel_Properties!$B$3:$B$14,0),MATCH(YEAR(DF$9),Fuel_Properties!$B$3:$EI$3,0))/1000</f>
        <v>-6.1017000000000024E-3</v>
      </c>
      <c r="DG72" s="53">
        <f>SUMPRODUCT(--(DG$9=Quarterly_kt!$B$9:FC$9),Quarterly_kt!$B72:FC72)*INDEX(Fuel_Properties!$B$3:$IV$14,MATCH("GCV_AvGas",Fuel_Properties!$B$3:$B$14,0),MATCH(YEAR(DG$9),Fuel_Properties!$B$3:$EI$3,0))/1000</f>
        <v>4.2428099999999996E-2</v>
      </c>
      <c r="DH72" s="53">
        <f>SUMPRODUCT(--(DH$9=Quarterly_kt!$B$9:FC$9),Quarterly_kt!$B72:FC72)*INDEX(Fuel_Properties!$B$3:$IV$14,MATCH("GCV_AvGas",Fuel_Properties!$B$3:$B$14,0),MATCH(YEAR(DH$9),Fuel_Properties!$B$3:$EI$3,0))/1000</f>
        <v>4.7299999999999998E-3</v>
      </c>
      <c r="DI72" s="53">
        <f>SUMPRODUCT(--(DI$9=Quarterly_kt!$B$9:FC$9),Quarterly_kt!$B72:FC72)*INDEX(Fuel_Properties!$B$3:$IV$14,MATCH("GCV_AvGas",Fuel_Properties!$B$3:$B$14,0),MATCH(YEAR(DI$9),Fuel_Properties!$B$3:$EI$3,0))/1000</f>
        <v>-4.5313400000000004E-2</v>
      </c>
      <c r="DJ72" s="53">
        <f>SUMPRODUCT(--(DJ$9=Quarterly_kt!$B$9:FC$9),Quarterly_kt!$B72:FC72)*INDEX(Fuel_Properties!$B$3:$IV$14,MATCH("GCV_AvGas",Fuel_Properties!$B$3:$B$14,0),MATCH(YEAR(DJ$9),Fuel_Properties!$B$3:$EI$3,0))/1000</f>
        <v>6.6219999999999994E-4</v>
      </c>
      <c r="DK72" s="53">
        <f>SUMPRODUCT(--(DK$9=Quarterly_kt!$B$9:FC$9),Quarterly_kt!$B72:FC72)*INDEX(Fuel_Properties!$B$3:$IV$14,MATCH("GCV_AvGas",Fuel_Properties!$B$3:$B$14,0),MATCH(YEAR(DK$9),Fuel_Properties!$B$3:$EI$3,0))/1000</f>
        <v>-2.8380000000000001E-4</v>
      </c>
      <c r="DL72" s="53">
        <f>SUMPRODUCT(--(DL$9=Quarterly_kt!$B$9:FC$9),Quarterly_kt!$B72:FC72)*INDEX(Fuel_Properties!$B$3:$IV$14,MATCH("GCV_AvGas",Fuel_Properties!$B$3:$B$14,0),MATCH(YEAR(DL$9),Fuel_Properties!$B$3:$EI$3,0))/1000</f>
        <v>-1.4190000000000001E-4</v>
      </c>
      <c r="DM72" s="53">
        <f>SUMPRODUCT(--(DM$9=Quarterly_kt!$B$9:FC$9),Quarterly_kt!$B72:FC72)*INDEX(Fuel_Properties!$B$3:$IV$14,MATCH("GCV_AvGas",Fuel_Properties!$B$3:$B$14,0),MATCH(YEAR(DM$9),Fuel_Properties!$B$3:$EI$3,0))/1000</f>
        <v>-1.2771000000000001E-2</v>
      </c>
      <c r="DN72" s="53">
        <f>SUMPRODUCT(--(DN$9=Quarterly_kt!$B$9:FC$9),Quarterly_kt!$B72:FC72)*INDEX(Fuel_Properties!$B$3:$IV$14,MATCH("GCV_AvGas",Fuel_Properties!$B$3:$B$14,0),MATCH(YEAR(DN$9),Fuel_Properties!$B$3:$EI$3,0))/1000</f>
        <v>1.0878999999999999E-3</v>
      </c>
      <c r="DO72" s="53">
        <f>SUMPRODUCT(--(DO$9=Quarterly_kt!$B$9:FC$9),Quarterly_kt!$B72:FC72)*INDEX(Fuel_Properties!$B$3:$IV$14,MATCH("GCV_AvGas",Fuel_Properties!$B$3:$B$14,0),MATCH(YEAR(DO$9),Fuel_Properties!$B$3:$EI$3,0))/1000</f>
        <v>0</v>
      </c>
      <c r="DP72" s="53">
        <f>SUMPRODUCT(--(DP$9=Quarterly_kt!$B$9:FC$9),Quarterly_kt!$B72:FC72)*INDEX(Fuel_Properties!$B$3:$IV$14,MATCH("GCV_AvGas",Fuel_Properties!$B$3:$B$14,0),MATCH(YEAR(DP$9),Fuel_Properties!$B$3:$EI$3,0))/1000</f>
        <v>-1.8446999999999997E-3</v>
      </c>
      <c r="DQ72" s="53">
        <f>SUMPRODUCT(--(DQ$9=Quarterly_kt!$B$9:FC$9),Quarterly_kt!$B72:FC72)*INDEX(Fuel_Properties!$B$3:$IV$14,MATCH("GCV_AvGas",Fuel_Properties!$B$3:$B$14,0),MATCH(YEAR(DQ$9),Fuel_Properties!$B$3:$EI$3,0))/1000</f>
        <v>-8.5612999999999991E-3</v>
      </c>
      <c r="DR72" s="53">
        <f>SUMPRODUCT(--(DR$9=Quarterly_kt!$B$9:FC$9),Quarterly_kt!$B72:FC72)*INDEX(Fuel_Properties!$B$3:$IV$14,MATCH("GCV_AvGas",Fuel_Properties!$B$3:$B$14,0),MATCH(YEAR(DR$9),Fuel_Properties!$B$3:$EI$3,0))/1000</f>
        <v>-1.7264499999999999E-2</v>
      </c>
      <c r="DS72" s="53">
        <f>SUMPRODUCT(--(DS$9=Quarterly_kt!$B$9:FC$9),Quarterly_kt!$B72:FC72)*INDEX(Fuel_Properties!$B$3:$IV$14,MATCH("GCV_AvGas",Fuel_Properties!$B$3:$B$14,0),MATCH(YEAR(DS$9),Fuel_Properties!$B$3:$EI$3,0))/1000</f>
        <v>-7.4071800000000007E-2</v>
      </c>
      <c r="DT72" s="53">
        <f>SUMPRODUCT(--(DT$9=Quarterly_kt!$B$9:FC$9),Quarterly_kt!$B72:FC72)*INDEX(Fuel_Properties!$B$3:$IV$14,MATCH("GCV_AvGas",Fuel_Properties!$B$3:$B$14,0),MATCH(YEAR(DT$9),Fuel_Properties!$B$3:$EI$3,0))/1000</f>
        <v>0</v>
      </c>
      <c r="DU72" s="53">
        <f>SUMPRODUCT(--(DU$9=Quarterly_kt!$B$9:FC$9),Quarterly_kt!$B72:FC72)*INDEX(Fuel_Properties!$B$3:$IV$14,MATCH("GCV_AvGas",Fuel_Properties!$B$3:$B$14,0),MATCH(YEAR(DU$9),Fuel_Properties!$B$3:$EI$3,0))/1000</f>
        <v>-4.7394599999999995E-2</v>
      </c>
      <c r="DV72" s="53">
        <f>SUMPRODUCT(--(DV$9=Quarterly_kt!$B$9:FC$9),Quarterly_kt!$B72:FC72)*INDEX(Fuel_Properties!$B$3:$IV$14,MATCH("GCV_AvGas",Fuel_Properties!$B$3:$B$14,0),MATCH(YEAR(DV$9),Fuel_Properties!$B$3:$EI$3,0))/1000</f>
        <v>0</v>
      </c>
      <c r="DW72" s="53">
        <f>SUMPRODUCT(--(DW$9=Quarterly_kt!$B$9:FC$9),Quarterly_kt!$B72:FC72)*INDEX(Fuel_Properties!$B$3:$IV$14,MATCH("GCV_AvGas",Fuel_Properties!$B$3:$B$14,0),MATCH(YEAR(DW$9),Fuel_Properties!$B$3:$EI$3,0))/1000</f>
        <v>0</v>
      </c>
      <c r="DX72" s="53">
        <f>SUMPRODUCT(--(DX$9=Quarterly_kt!$B$9:FC$9),Quarterly_kt!$B72:FC72)*INDEX(Fuel_Properties!$B$3:$IV$14,MATCH("GCV_AvGas",Fuel_Properties!$B$3:$B$14,0),MATCH(YEAR(DX$9),Fuel_Properties!$B$3:$EI$3,0))/1000</f>
        <v>0</v>
      </c>
      <c r="DY72" s="53">
        <f>SUMPRODUCT(--(DY$9=Quarterly_kt!$B$9:FC$9),Quarterly_kt!$B72:FC72)*INDEX(Fuel_Properties!$B$3:$IV$14,MATCH("GCV_AvGas",Fuel_Properties!$B$3:$B$14,0),MATCH(YEAR(DY$9),Fuel_Properties!$B$3:$EI$3,0))/1000</f>
        <v>-5.9597999999999998E-2</v>
      </c>
      <c r="DZ72" s="53">
        <f>SUMPRODUCT(--(DZ$9=Quarterly_kt!$B$9:FC$9),Quarterly_kt!$B72:FC72)*INDEX(Fuel_Properties!$B$3:$IV$14,MATCH("GCV_AvGas",Fuel_Properties!$B$3:$B$14,0),MATCH(YEAR(DZ$9),Fuel_Properties!$B$3:$EI$3,0))/1000</f>
        <v>0</v>
      </c>
      <c r="EA72" s="53">
        <f>SUMPRODUCT(--(EA$9=Quarterly_kt!$B$9:FC$9),Quarterly_kt!$B72:FC72)*INDEX(Fuel_Properties!$B$3:$IV$14,MATCH("GCV_AvGas",Fuel_Properties!$B$3:$B$14,0),MATCH(YEAR(EA$9),Fuel_Properties!$B$3:$EI$3,0))/1000</f>
        <v>0</v>
      </c>
      <c r="EB72" s="53">
        <f>SUMPRODUCT(--(EB$9=Quarterly_kt!$B$9:FC$9),Quarterly_kt!$B72:FC72)*INDEX(Fuel_Properties!$B$3:$IV$14,MATCH("GCV_AvGas",Fuel_Properties!$B$3:$B$14,0),MATCH(YEAR(EB$9),Fuel_Properties!$B$3:$EI$3,0))/1000</f>
        <v>0</v>
      </c>
      <c r="EC72" s="53">
        <f>SUMPRODUCT(--(EC$9=Quarterly_kt!$B$9:FC$9),Quarterly_kt!$B72:FC72)*INDEX(Fuel_Properties!$B$3:$IV$14,MATCH("GCV_AvGas",Fuel_Properties!$B$3:$B$14,0),MATCH(YEAR(EC$9),Fuel_Properties!$B$3:$EI$3,0))/1000</f>
        <v>0</v>
      </c>
      <c r="ED72" s="53">
        <f>SUMPRODUCT(--(ED$9=Quarterly_kt!$B$9:FC$9),Quarterly_kt!$B72:FC72)*INDEX(Fuel_Properties!$B$3:$IV$14,MATCH("GCV_AvGas",Fuel_Properties!$B$3:$B$14,0),MATCH(YEAR(ED$9),Fuel_Properties!$B$3:$EI$3,0))/1000</f>
        <v>0</v>
      </c>
      <c r="EE72" s="53">
        <f>SUMPRODUCT(--(EE$9=Quarterly_kt!$B$9:FC$9),Quarterly_kt!$B72:FC72)*INDEX(Fuel_Properties!$B$3:$IV$14,MATCH("GCV_AvGas",Fuel_Properties!$B$3:$B$14,0),MATCH(YEAR(EE$9),Fuel_Properties!$B$3:$EI$3,0))/1000</f>
        <v>-3.3110000000000001E-2</v>
      </c>
      <c r="EF72" s="53">
        <f>SUMPRODUCT(--(EF$9=Quarterly_kt!$B$9:FC$9),Quarterly_kt!$B72:FC72)*INDEX(Fuel_Properties!$B$3:$IV$14,MATCH("GCV_AvGas",Fuel_Properties!$B$3:$B$14,0),MATCH(YEAR(EF$9),Fuel_Properties!$B$3:$EI$3,0))/1000</f>
        <v>0</v>
      </c>
      <c r="EG72" s="53">
        <f>SUMPRODUCT(--(EG$9=Quarterly_kt!$B$9:FC$9),Quarterly_kt!$B72:FC72)*INDEX(Fuel_Properties!$B$3:$IV$14,MATCH("GCV_AvGas",Fuel_Properties!$B$3:$B$14,0),MATCH(YEAR(EG$9),Fuel_Properties!$B$3:$EI$3,0))/1000</f>
        <v>0</v>
      </c>
      <c r="EH72" s="53">
        <f>SUMPRODUCT(--(EH$9=Quarterly_kt!$B$9:FC$9),Quarterly_kt!$B72:FC72)*INDEX(Fuel_Properties!$B$3:$IV$14,MATCH("GCV_AvGas",Fuel_Properties!$B$3:$B$14,0),MATCH(YEAR(EH$9),Fuel_Properties!$B$3:$EI$3,0))/1000</f>
        <v>0</v>
      </c>
      <c r="EI72" s="53">
        <f>SUMPRODUCT(--(EI$9=Quarterly_kt!$B$9:FC$9),Quarterly_kt!$B72:FC72)*INDEX(Fuel_Properties!$B$3:$IV$14,MATCH("GCV_AvGas",Fuel_Properties!$B$3:$B$14,0),MATCH(YEAR(EI$9),Fuel_Properties!$B$3:$EI$3,0))/1000</f>
        <v>0</v>
      </c>
      <c r="EJ72" s="53">
        <f>SUMPRODUCT(--(EJ$9=Quarterly_kt!$B$9:FC$9),Quarterly_kt!$B72:FC72)*INDEX(Fuel_Properties!$B$3:$IV$14,MATCH("GCV_AvGas",Fuel_Properties!$B$3:$B$14,0),MATCH(YEAR(EJ$9),Fuel_Properties!$B$3:$EI$3,0))/1000</f>
        <v>0</v>
      </c>
      <c r="EK72" s="53">
        <f>SUMPRODUCT(--(EK$9=Quarterly_kt!$B$9:FC$9),Quarterly_kt!$B72:FC72)*INDEX(Fuel_Properties!$B$3:$IV$14,MATCH("GCV_AvGas",Fuel_Properties!$B$3:$B$14,0),MATCH(YEAR(EK$9),Fuel_Properties!$B$3:$EI$3,0))/1000</f>
        <v>0</v>
      </c>
      <c r="EL72" s="53">
        <f>SUMPRODUCT(--(EL$9=Quarterly_kt!$B$9:FC$9),Quarterly_kt!$B72:FC72)*INDEX(Fuel_Properties!$B$3:$IV$14,MATCH("GCV_AvGas",Fuel_Properties!$B$3:$B$14,0),MATCH(YEAR(EL$9),Fuel_Properties!$B$3:$EI$3,0))/1000</f>
        <v>0</v>
      </c>
      <c r="EM72" s="53">
        <f>SUMPRODUCT(--(EM$9=Quarterly_kt!$B$9:FC$9),Quarterly_kt!$B72:FC72)*INDEX(Fuel_Properties!$B$3:$IV$14,MATCH("GCV_AvGas",Fuel_Properties!$B$3:$B$14,0),MATCH(YEAR(EM$9),Fuel_Properties!$B$3:$EI$3,0))/1000</f>
        <v>0</v>
      </c>
      <c r="EN72" s="53">
        <f>SUMPRODUCT(--(EN$9=Quarterly_kt!$B$9:FC$9),Quarterly_kt!$B72:FC72)*INDEX(Fuel_Properties!$B$3:$IV$14,MATCH("GCV_AvGas",Fuel_Properties!$B$3:$B$14,0),MATCH(YEAR(EN$9),Fuel_Properties!$B$3:$EI$3,0))/1000</f>
        <v>0</v>
      </c>
      <c r="EO72" s="53">
        <f>SUMPRODUCT(--(EO$9=Quarterly_kt!$B$9:FC$9),Quarterly_kt!$B72:FC72)*INDEX(Fuel_Properties!$B$3:$IV$14,MATCH("GCV_AvGas",Fuel_Properties!$B$3:$B$14,0),MATCH(YEAR(EO$9),Fuel_Properties!$B$3:$EI$3,0))/1000</f>
        <v>0</v>
      </c>
      <c r="EP72" s="53">
        <f>SUMPRODUCT(--(EP$9=Quarterly_kt!$B$9:FC$9),Quarterly_kt!$B72:FC72)*INDEX(Fuel_Properties!$B$3:$IV$14,MATCH("GCV_AvGas",Fuel_Properties!$B$3:$B$14,0),MATCH(YEAR(EP$9),Fuel_Properties!$B$3:$EI$3,0))/1000</f>
        <v>0</v>
      </c>
      <c r="EQ72" s="53">
        <f>SUMPRODUCT(--(EQ$9=Quarterly_kt!$B$9:FC$9),Quarterly_kt!$B72:FC72)*INDEX(Fuel_Properties!$B$3:$IV$14,MATCH("GCV_AvGas",Fuel_Properties!$B$3:$B$14,0),MATCH(YEAR(EQ$9),Fuel_Properties!$B$3:$EI$3,0))/1000</f>
        <v>0</v>
      </c>
      <c r="ER72" s="53">
        <f>SUMPRODUCT(--(ER$9=Quarterly_kt!$B$9:FC$9),Quarterly_kt!$B72:FC72)*INDEX(Fuel_Properties!$B$3:$IV$14,MATCH("GCV_AvGas",Fuel_Properties!$B$3:$B$14,0),MATCH(YEAR(ER$9),Fuel_Properties!$B$3:$EI$3,0))/1000</f>
        <v>0</v>
      </c>
      <c r="ES72" s="53">
        <f>SUMPRODUCT(--(ES$9=Quarterly_kt!$B$9:FC$9),Quarterly_kt!$B72:FC72)*INDEX(Fuel_Properties!$B$3:$IV$14,MATCH("GCV_AvGas",Fuel_Properties!$B$3:$B$14,0),MATCH(YEAR(ES$9),Fuel_Properties!$B$3:$EI$3,0))/1000</f>
        <v>0</v>
      </c>
      <c r="ET72" s="53">
        <f>SUMPRODUCT(--(ET$9=Quarterly_kt!$B$9:FC$9),Quarterly_kt!$B72:FC72)*INDEX(Fuel_Properties!$B$3:$IV$14,MATCH("GCV_AvGas",Fuel_Properties!$B$3:$B$14,0),MATCH(YEAR(ET$9),Fuel_Properties!$B$3:$EI$3,0))/1000</f>
        <v>0</v>
      </c>
      <c r="EU72" s="53">
        <f>SUMPRODUCT(--(EU$9=Quarterly_kt!$B$9:FC$9),Quarterly_kt!$B72:FC72)*INDEX(Fuel_Properties!$B$3:$IV$14,MATCH("GCV_AvGas",Fuel_Properties!$B$3:$B$14,0),MATCH(YEAR(EU$9),Fuel_Properties!$B$3:$EI$3,0))/1000</f>
        <v>0</v>
      </c>
      <c r="EV72" s="53">
        <f>SUMPRODUCT(--(EV$9=Quarterly_kt!$B$9:FC$9),Quarterly_kt!$B72:FC72)*INDEX(Fuel_Properties!$B$3:$IV$14,MATCH("GCV_AvGas",Fuel_Properties!$B$3:$B$14,0),MATCH(YEAR(EV$9),Fuel_Properties!$B$3:$EI$3,0))/1000</f>
        <v>0</v>
      </c>
      <c r="EW72" s="53">
        <f>SUMPRODUCT(--(EW$9=Quarterly_kt!$B$9:FC$9),Quarterly_kt!$B72:FC72)*INDEX(Fuel_Properties!$B$3:$IV$14,MATCH("GCV_AvGas",Fuel_Properties!$B$3:$B$14,0),MATCH(YEAR(EW$9),Fuel_Properties!$B$3:$EI$3,0))/1000</f>
        <v>0</v>
      </c>
      <c r="EX72" s="53">
        <f>SUMPRODUCT(--(EX$9=Quarterly_kt!$B$9:FC$9),Quarterly_kt!$B72:FC72)*INDEX(Fuel_Properties!$B$3:$IV$14,MATCH("GCV_AvGas",Fuel_Properties!$B$3:$B$14,0),MATCH(YEAR(EX$9),Fuel_Properties!$B$3:$EI$3,0))/1000</f>
        <v>0</v>
      </c>
      <c r="EY72" s="53">
        <f>SUMPRODUCT(--(EY$9=Quarterly_kt!$B$9:FC$9),Quarterly_kt!$B72:FC72)*INDEX(Fuel_Properties!$B$3:$IV$14,MATCH("GCV_AvGas",Fuel_Properties!$B$3:$B$14,0),MATCH(YEAR(EY$9),Fuel_Properties!$B$3:$EI$3,0))/1000</f>
        <v>-8.6558999999999994E-3</v>
      </c>
      <c r="EZ72" s="53">
        <f>SUMPRODUCT(--(EZ$9=Quarterly_kt!$B$9:FC$9),Quarterly_kt!$B72:FC72)*INDEX(Fuel_Properties!$B$3:$IV$14,MATCH("GCV_AvGas",Fuel_Properties!$B$3:$B$14,0),MATCH(YEAR(EZ$9),Fuel_Properties!$B$3:$EI$3,0))/1000</f>
        <v>0</v>
      </c>
      <c r="FA72" s="53">
        <f>SUMPRODUCT(--(FA$9=Quarterly_kt!$B$9:FC$9),Quarterly_kt!$B72:FC72)*INDEX(Fuel_Properties!$B$3:$IV$14,MATCH("GCV_AvGas",Fuel_Properties!$B$3:$B$14,0),MATCH(YEAR(FA$9),Fuel_Properties!$B$3:$EI$3,0))/1000</f>
        <v>0</v>
      </c>
      <c r="FB72" s="53">
        <f>SUMPRODUCT(--(FB$9=Quarterly_kt!$B$9:FC$9),Quarterly_kt!$B72:FC72)*INDEX(Fuel_Properties!$B$3:$IV$14,MATCH("GCV_AvGas",Fuel_Properties!$B$3:$B$14,0),MATCH(YEAR(FB$9),Fuel_Properties!$B$3:$EI$3,0))/1000</f>
        <v>-1.2581799999999999E-2</v>
      </c>
      <c r="FC72" s="53">
        <f>SUMPRODUCT(--(FC$9=Quarterly_kt!$B$9:FC$9),Quarterly_kt!$B72:FC72)*INDEX(Fuel_Properties!$B$3:$IV$14,MATCH("GCV_AvGas",Fuel_Properties!$B$3:$B$14,0),MATCH(YEAR(FC$9),Fuel_Properties!$B$3:$EI$3,0))/1000</f>
        <v>-1.0027599999999999E-2</v>
      </c>
      <c r="FD72" s="53">
        <f>SUMPRODUCT(--(FD$9=Quarterly_kt!$B$9:FD$9),Quarterly_kt!$B72:FD72)*INDEX(Fuel_Properties!$B$3:$IV$14,MATCH("GCV_AvGas",Fuel_Properties!$B$3:$B$14,0),MATCH(YEAR(FD$9),Fuel_Properties!$B$3:$EI$3,0))/1000</f>
        <v>-1.6318499999999996E-2</v>
      </c>
      <c r="FE72" s="53">
        <f>SUMPRODUCT(--(FE$9=Quarterly_kt!$B$9:FE$9),Quarterly_kt!$B72:FE72)*INDEX(Fuel_Properties!$B$3:$IV$14,MATCH("GCV_AvGas",Fuel_Properties!$B$3:$B$14,0),MATCH(YEAR(FE$9),Fuel_Properties!$B$3:$EI$3,0))/1000</f>
        <v>-1.8683499999999999E-2</v>
      </c>
      <c r="FF72" s="53">
        <f>SUMPRODUCT(--(FF$9=Quarterly_kt!$B$9:FF$9),Quarterly_kt!$B72:FF72)*INDEX(Fuel_Properties!$B$3:$IV$14,MATCH("GCV_AvGas",Fuel_Properties!$B$3:$B$14,0),MATCH(YEAR(FF$9),Fuel_Properties!$B$3:$EI$3,0))/1000</f>
        <v>-1.1257399999999999E-2</v>
      </c>
      <c r="FG72" s="53">
        <f>SUMPRODUCT(--(FG$9=Quarterly_kt!$B$9:FG$9),Quarterly_kt!$B72:FG72)*INDEX(Fuel_Properties!$B$3:$IV$14,MATCH("GCV_AvGas",Fuel_Properties!$B$3:$B$14,0),MATCH(YEAR(FG$9),Fuel_Properties!$B$3:$EI$3,0))/1000</f>
        <v>-5.3590899999999997E-2</v>
      </c>
      <c r="FH72" s="53">
        <f>SUMPRODUCT(--(FH$9=Quarterly_kt!$B$9:FH$9),Quarterly_kt!$B72:FH72)*INDEX(Fuel_Properties!$B$3:$IV$14,MATCH("GCV_AvGas",Fuel_Properties!$B$3:$B$14,0),MATCH(YEAR(FH$9),Fuel_Properties!$B$3:$EI$3,0))/1000</f>
        <v>-1.0074900000000001E-2</v>
      </c>
      <c r="FI72" s="53">
        <f>SUMPRODUCT(--(FI$9=Quarterly_kt!$B$9:FI$9),Quarterly_kt!$B72:FI72)*INDEX(Fuel_Properties!$B$3:$IV$14,MATCH("GCV_AvGas",Fuel_Properties!$B$3:$B$14,0),MATCH(YEAR(FI$9),Fuel_Properties!$B$3:$EI$3,0))/1000</f>
        <v>-1.9960599999999998E-2</v>
      </c>
      <c r="FJ72" s="53">
        <f>SUMPRODUCT(--(FJ$9=Quarterly_kt!$B$9:FJ$9),Quarterly_kt!$B72:FJ72)*INDEX(Fuel_Properties!$B$3:$IV$14,MATCH("GCV_AvGas",Fuel_Properties!$B$3:$B$14,0),MATCH(YEAR(FJ$9),Fuel_Properties!$B$3:$EI$3,0))/1000</f>
        <v>-4.8860899999999992E-2</v>
      </c>
      <c r="FK72" s="53">
        <f>SUMPRODUCT(--(FK$9=Quarterly_kt!$B$9:FK$9),Quarterly_kt!$B72:FK72)*INDEX(Fuel_Properties!$B$3:$IV$14,MATCH("GCV_AvGas",Fuel_Properties!$B$3:$B$14,0),MATCH(YEAR(FK$9),Fuel_Properties!$B$3:$EI$3,0))/1000</f>
        <v>-1.63185E-2</v>
      </c>
      <c r="FL72" s="53">
        <f>SUMPRODUCT(--(FL$9=Quarterly_kt!$B$9:FL$9),Quarterly_kt!$B72:FL72)*INDEX(Fuel_Properties!$B$3:$IV$14,MATCH("GCV_AvGas",Fuel_Properties!$B$3:$B$14,0),MATCH(YEAR(FL$9),Fuel_Properties!$B$3:$EI$3,0))/1000</f>
        <v>-2.1001200000000001E-2</v>
      </c>
      <c r="FM72" s="53">
        <f>SUMPRODUCT(--(FM$9=Quarterly_kt!$B$9:FN$9),Quarterly_kt!$B72:FN72)*INDEX(Fuel_Properties!$B$3:$IV$14,MATCH("GCV_AvGas",Fuel_Properties!$B$3:$B$14,0),MATCH(YEAR(FM$9),Fuel_Properties!$B$3:$EI$3,0))/1000</f>
        <v>-4.2428100000000003E-2</v>
      </c>
      <c r="FN72" s="53">
        <f>SUMPRODUCT(--(FN$9=Quarterly_kt!$B$9:FN$9),Quarterly_kt!$B72:FN72)*INDEX(Fuel_Properties!$B$3:$IV$14,MATCH("GCV_AvGas",Fuel_Properties!$B$3:$B$14,0),MATCH(YEAR(FN$9),Fuel_Properties!$B$3:$EI$3,0))/1000</f>
        <v>-4.1860499999999995E-2</v>
      </c>
      <c r="FO72" s="53">
        <f>SUMPRODUCT(--(FO$9=Quarterly_kt!$B$9:FO$9),Quarterly_kt!$B72:FO72)*INDEX(Fuel_Properties!$B$3:$IV$14,MATCH("GCV_AvGas",Fuel_Properties!$B$3:$B$14,0),MATCH(YEAR(FO$9),Fuel_Properties!$B$3:$EI$3,0))/1000</f>
        <v>-3.3157300000000001E-2</v>
      </c>
      <c r="FP72" s="53">
        <f>SUMPRODUCT(--(FP$9=Quarterly_kt!$B$9:FP$9),Quarterly_kt!$B72:FP72)*INDEX(Fuel_Properties!$B$3:$IV$14,MATCH("GCV_AvGas",Fuel_Properties!$B$3:$B$14,0),MATCH(YEAR(FP$9),Fuel_Properties!$B$3:$EI$3,0))/1000</f>
        <v>-4.1576699999999994E-2</v>
      </c>
      <c r="FQ72" s="53">
        <f>SUMPRODUCT(--(FQ$9=Quarterly_kt!$B$9:FQ$9),Quarterly_kt!$B72:FQ72)*INDEX(Fuel_Properties!$B$3:$IV$14,MATCH("GCV_AvGas",Fuel_Properties!$B$3:$B$14,0),MATCH(YEAR(FQ$9),Fuel_Properties!$B$3:$EI$3,0))/1000</f>
        <v>-4.4556599999999995E-2</v>
      </c>
      <c r="FR72" s="53">
        <f>SUMPRODUCT(--(FR$9=Quarterly_kt!$B$9:FR$9),Quarterly_kt!$B72:FR72)*INDEX(Fuel_Properties!$B$3:$IV$14,MATCH("GCV_AvGas",Fuel_Properties!$B$3:$B$14,0),MATCH(YEAR(FR$9),Fuel_Properties!$B$3:$EI$3,0))/1000</f>
        <v>-3.8294243279599988E-2</v>
      </c>
      <c r="FS72" s="53">
        <f>SUMPRODUCT(--(FS$9=Quarterly_kt!$B$9:FS$9),Quarterly_kt!$B72:FS72)*INDEX(Fuel_Properties!$B$3:$IV$14,MATCH("GCV_AvGas",Fuel_Properties!$B$3:$B$14,0),MATCH(YEAR(FS$9),Fuel_Properties!$B$3:$EI$3,0))/1000</f>
        <v>-4.1703342911999994E-2</v>
      </c>
      <c r="FT72" s="53">
        <f>SUMPRODUCT(--(FT$9=Quarterly_kt!$B$9:FT$9),Quarterly_kt!$B72:FT72)*INDEX(Fuel_Properties!$B$3:$IV$14,MATCH("GCV_AvGas",Fuel_Properties!$B$3:$B$14,0),MATCH(YEAR(FT$9),Fuel_Properties!$B$3:$EI$3,0))/1000</f>
        <v>-2.7938912364E-2</v>
      </c>
      <c r="FU72" s="53">
        <f>SUMPRODUCT(--(FU$9=Quarterly_kt!$B$9:FU$9),Quarterly_kt!$B72:FU72)*INDEX(Fuel_Properties!$B$3:$IV$14,MATCH("GCV_AvGas",Fuel_Properties!$B$3:$B$14,0),MATCH(YEAR(FU$9),Fuel_Properties!$B$3:$EI$3,0))/1000</f>
        <v>-9.373314235999998E-3</v>
      </c>
      <c r="FV72" s="53">
        <f>SUMPRODUCT(--(FV$9=Quarterly_kt!$B$9:FV$9),Quarterly_kt!$B72:FV72)*INDEX(Fuel_Properties!$B$3:$IV$14,MATCH("GCV_AvGas",Fuel_Properties!$B$3:$B$14,0),MATCH(YEAR(FV$9),Fuel_Properties!$B$3:$EI$3,0))/1000</f>
        <v>-1.8919999999999961E-2</v>
      </c>
      <c r="FW72" s="18"/>
      <c r="FX72" s="117"/>
      <c r="FY72" s="18"/>
    </row>
    <row r="73" spans="1:181" ht="15" x14ac:dyDescent="0.25">
      <c r="A73" s="50" t="s">
        <v>45</v>
      </c>
      <c r="B73" s="53">
        <f>SUMPRODUCT(--(B$9=Quarterly_kt!$B$9:FC$9),Quarterly_kt!$B73:FC73)*INDEX(Fuel_Properties!$B$3:$IV$14,MATCH("GCV_Kerosene",Fuel_Properties!$B$3:$B$14,0),MATCH(YEAR(B$9),Fuel_Properties!$B$3:$EI$3,0))/1000</f>
        <v>4.9044799999999993E-2</v>
      </c>
      <c r="C73" s="53">
        <f>SUMPRODUCT(--(C$9=Quarterly_kt!$B$9:FC$9),Quarterly_kt!$B73:FC73)*INDEX(Fuel_Properties!$B$3:$IV$14,MATCH("GCV_Kerosene",Fuel_Properties!$B$3:$B$14,0),MATCH(YEAR(C$9),Fuel_Properties!$B$3:$EI$3,0))/1000</f>
        <v>3.1923199999999985E-2</v>
      </c>
      <c r="D73" s="53">
        <f>SUMPRODUCT(--(D$9=Quarterly_kt!$B$9:FC$9),Quarterly_kt!$B73:FC73)*INDEX(Fuel_Properties!$B$3:$IV$14,MATCH("GCV_Kerosene",Fuel_Properties!$B$3:$B$14,0),MATCH(YEAR(D$9),Fuel_Properties!$B$3:$EI$3,0))/1000</f>
        <v>7.8230400000000019E-2</v>
      </c>
      <c r="E73" s="53">
        <f>SUMPRODUCT(--(E$9=Quarterly_kt!$B$9:FC$9),Quarterly_kt!$B73:FC73)*INDEX(Fuel_Properties!$B$3:$IV$14,MATCH("GCV_Kerosene",Fuel_Properties!$B$3:$B$14,0),MATCH(YEAR(E$9),Fuel_Properties!$B$3:$EI$3,0))/1000</f>
        <v>-5.1828800000000008E-2</v>
      </c>
      <c r="F73" s="53">
        <f>SUMPRODUCT(--(F$9=Quarterly_kt!$B$9:FC$9),Quarterly_kt!$B73:FC73)*INDEX(Fuel_Properties!$B$3:$IV$14,MATCH("GCV_Kerosene",Fuel_Properties!$B$3:$B$14,0),MATCH(YEAR(F$9),Fuel_Properties!$B$3:$EI$3,0))/1000</f>
        <v>2.3385599999999999E-2</v>
      </c>
      <c r="G73" s="53">
        <f>SUMPRODUCT(--(G$9=Quarterly_kt!$B$9:FC$9),Quarterly_kt!$B73:FC73)*INDEX(Fuel_Properties!$B$3:$IV$14,MATCH("GCV_Kerosene",Fuel_Properties!$B$3:$B$14,0),MATCH(YEAR(G$9),Fuel_Properties!$B$3:$EI$3,0))/1000</f>
        <v>6.7279999999999979E-3</v>
      </c>
      <c r="H73" s="53">
        <f>SUMPRODUCT(--(H$9=Quarterly_kt!$B$9:FC$9),Quarterly_kt!$B73:FC73)*INDEX(Fuel_Properties!$B$3:$IV$14,MATCH("GCV_Kerosene",Fuel_Properties!$B$3:$B$14,0),MATCH(YEAR(H$9),Fuel_Properties!$B$3:$EI$3,0))/1000</f>
        <v>0.1840224</v>
      </c>
      <c r="I73" s="53">
        <f>SUMPRODUCT(--(I$9=Quarterly_kt!$B$9:FC$9),Quarterly_kt!$B73:FC73)*INDEX(Fuel_Properties!$B$3:$IV$14,MATCH("GCV_Kerosene",Fuel_Properties!$B$3:$B$14,0),MATCH(YEAR(I$9),Fuel_Properties!$B$3:$EI$3,0))/1000</f>
        <v>2.4499200000000002E-2</v>
      </c>
      <c r="J73" s="53">
        <f>SUMPRODUCT(--(J$9=Quarterly_kt!$B$9:FC$9),Quarterly_kt!$B73:FC73)*INDEX(Fuel_Properties!$B$3:$IV$14,MATCH("GCV_Kerosene",Fuel_Properties!$B$3:$B$14,0),MATCH(YEAR(J$9),Fuel_Properties!$B$3:$EI$3,0))/1000</f>
        <v>0</v>
      </c>
      <c r="K73" s="53">
        <f>SUMPRODUCT(--(K$9=Quarterly_kt!$B$9:FC$9),Quarterly_kt!$B73:FC73)*INDEX(Fuel_Properties!$B$3:$IV$14,MATCH("GCV_Kerosene",Fuel_Properties!$B$3:$B$14,0),MATCH(YEAR(K$9),Fuel_Properties!$B$3:$EI$3,0))/1000</f>
        <v>0</v>
      </c>
      <c r="L73" s="53">
        <f>SUMPRODUCT(--(L$9=Quarterly_kt!$B$9:FC$9),Quarterly_kt!$B73:FC73)*INDEX(Fuel_Properties!$B$3:$IV$14,MATCH("GCV_Kerosene",Fuel_Properties!$B$3:$B$14,0),MATCH(YEAR(L$9),Fuel_Properties!$B$3:$EI$3,0))/1000</f>
        <v>0</v>
      </c>
      <c r="M73" s="53">
        <f>SUMPRODUCT(--(M$9=Quarterly_kt!$B$9:FC$9),Quarterly_kt!$B73:FC73)*INDEX(Fuel_Properties!$B$3:$IV$14,MATCH("GCV_Kerosene",Fuel_Properties!$B$3:$B$14,0),MATCH(YEAR(M$9),Fuel_Properties!$B$3:$EI$3,0))/1000</f>
        <v>0</v>
      </c>
      <c r="N73" s="53">
        <f>SUMPRODUCT(--(N$9=Quarterly_kt!$B$9:FC$9),Quarterly_kt!$B73:FC73)*INDEX(Fuel_Properties!$B$3:$IV$14,MATCH("GCV_Kerosene",Fuel_Properties!$B$3:$B$14,0),MATCH(YEAR(N$9),Fuel_Properties!$B$3:$EI$3,0))/1000</f>
        <v>0</v>
      </c>
      <c r="O73" s="53">
        <f>SUMPRODUCT(--(O$9=Quarterly_kt!$B$9:FC$9),Quarterly_kt!$B73:FC73)*INDEX(Fuel_Properties!$B$3:$IV$14,MATCH("GCV_Kerosene",Fuel_Properties!$B$3:$B$14,0),MATCH(YEAR(O$9),Fuel_Properties!$B$3:$EI$3,0))/1000</f>
        <v>0</v>
      </c>
      <c r="P73" s="53">
        <f>SUMPRODUCT(--(P$9=Quarterly_kt!$B$9:FC$9),Quarterly_kt!$B73:FC73)*INDEX(Fuel_Properties!$B$3:$IV$14,MATCH("GCV_Kerosene",Fuel_Properties!$B$3:$B$14,0),MATCH(YEAR(P$9),Fuel_Properties!$B$3:$EI$3,0))/1000</f>
        <v>0</v>
      </c>
      <c r="Q73" s="53">
        <f>SUMPRODUCT(--(Q$9=Quarterly_kt!$B$9:FC$9),Quarterly_kt!$B73:FC73)*INDEX(Fuel_Properties!$B$3:$IV$14,MATCH("GCV_Kerosene",Fuel_Properties!$B$3:$B$14,0),MATCH(YEAR(Q$9),Fuel_Properties!$B$3:$EI$3,0))/1000</f>
        <v>0</v>
      </c>
      <c r="R73" s="53">
        <f>SUMPRODUCT(--(R$9=Quarterly_kt!$B$9:FC$9),Quarterly_kt!$B73:FC73)*INDEX(Fuel_Properties!$B$3:$IV$14,MATCH("GCV_Kerosene",Fuel_Properties!$B$3:$B$14,0),MATCH(YEAR(R$9),Fuel_Properties!$B$3:$EI$3,0))/1000</f>
        <v>0</v>
      </c>
      <c r="S73" s="53">
        <f>SUMPRODUCT(--(S$9=Quarterly_kt!$B$9:FC$9),Quarterly_kt!$B73:FC73)*INDEX(Fuel_Properties!$B$3:$IV$14,MATCH("GCV_Kerosene",Fuel_Properties!$B$3:$B$14,0),MATCH(YEAR(S$9),Fuel_Properties!$B$3:$EI$3,0))/1000</f>
        <v>0</v>
      </c>
      <c r="T73" s="53">
        <f>SUMPRODUCT(--(T$9=Quarterly_kt!$B$9:FC$9),Quarterly_kt!$B73:FC73)*INDEX(Fuel_Properties!$B$3:$IV$14,MATCH("GCV_Kerosene",Fuel_Properties!$B$3:$B$14,0),MATCH(YEAR(T$9),Fuel_Properties!$B$3:$EI$3,0))/1000</f>
        <v>0</v>
      </c>
      <c r="U73" s="53">
        <f>SUMPRODUCT(--(U$9=Quarterly_kt!$B$9:FC$9),Quarterly_kt!$B73:FC73)*INDEX(Fuel_Properties!$B$3:$IV$14,MATCH("GCV_Kerosene",Fuel_Properties!$B$3:$B$14,0),MATCH(YEAR(U$9),Fuel_Properties!$B$3:$EI$3,0))/1000</f>
        <v>0</v>
      </c>
      <c r="V73" s="53">
        <f>SUMPRODUCT(--(V$9=Quarterly_kt!$B$9:FC$9),Quarterly_kt!$B73:FC73)*INDEX(Fuel_Properties!$B$3:$IV$14,MATCH("GCV_Kerosene",Fuel_Properties!$B$3:$B$14,0),MATCH(YEAR(V$9),Fuel_Properties!$B$3:$EI$3,0))/1000</f>
        <v>1.392E-4</v>
      </c>
      <c r="W73" s="53">
        <f>SUMPRODUCT(--(W$9=Quarterly_kt!$B$9:FC$9),Quarterly_kt!$B73:FC73)*INDEX(Fuel_Properties!$B$3:$IV$14,MATCH("GCV_Kerosene",Fuel_Properties!$B$3:$B$14,0),MATCH(YEAR(W$9),Fuel_Properties!$B$3:$EI$3,0))/1000</f>
        <v>1.392E-4</v>
      </c>
      <c r="X73" s="53">
        <f>SUMPRODUCT(--(X$9=Quarterly_kt!$B$9:FC$9),Quarterly_kt!$B73:FC73)*INDEX(Fuel_Properties!$B$3:$IV$14,MATCH("GCV_Kerosene",Fuel_Properties!$B$3:$B$14,0),MATCH(YEAR(X$9),Fuel_Properties!$B$3:$EI$3,0))/1000</f>
        <v>0</v>
      </c>
      <c r="Y73" s="53">
        <f>SUMPRODUCT(--(Y$9=Quarterly_kt!$B$9:FC$9),Quarterly_kt!$B73:FC73)*INDEX(Fuel_Properties!$B$3:$IV$14,MATCH("GCV_Kerosene",Fuel_Properties!$B$3:$B$14,0),MATCH(YEAR(Y$9),Fuel_Properties!$B$3:$EI$3,0))/1000</f>
        <v>9.7440000000000005E-4</v>
      </c>
      <c r="Z73" s="53">
        <f>SUMPRODUCT(--(Z$9=Quarterly_kt!$B$9:FC$9),Quarterly_kt!$B73:FC73)*INDEX(Fuel_Properties!$B$3:$IV$14,MATCH("GCV_Kerosene",Fuel_Properties!$B$3:$B$14,0),MATCH(YEAR(Z$9),Fuel_Properties!$B$3:$EI$3,0))/1000</f>
        <v>2.7839999999999999E-4</v>
      </c>
      <c r="AA73" s="53">
        <f>SUMPRODUCT(--(AA$9=Quarterly_kt!$B$9:FC$9),Quarterly_kt!$B73:FC73)*INDEX(Fuel_Properties!$B$3:$IV$14,MATCH("GCV_Kerosene",Fuel_Properties!$B$3:$B$14,0),MATCH(YEAR(AA$9),Fuel_Properties!$B$3:$EI$3,0))/1000</f>
        <v>1.0207999999999999E-3</v>
      </c>
      <c r="AB73" s="53">
        <f>SUMPRODUCT(--(AB$9=Quarterly_kt!$B$9:FC$9),Quarterly_kt!$B73:FC73)*INDEX(Fuel_Properties!$B$3:$IV$14,MATCH("GCV_Kerosene",Fuel_Properties!$B$3:$B$14,0),MATCH(YEAR(AB$9),Fuel_Properties!$B$3:$EI$3,0))/1000</f>
        <v>0</v>
      </c>
      <c r="AC73" s="53">
        <f>SUMPRODUCT(--(AC$9=Quarterly_kt!$B$9:FC$9),Quarterly_kt!$B73:FC73)*INDEX(Fuel_Properties!$B$3:$IV$14,MATCH("GCV_Kerosene",Fuel_Properties!$B$3:$B$14,0),MATCH(YEAR(AC$9),Fuel_Properties!$B$3:$EI$3,0))/1000</f>
        <v>-9.2799999999999992E-5</v>
      </c>
      <c r="AD73" s="53">
        <f>SUMPRODUCT(--(AD$9=Quarterly_kt!$B$9:FC$9),Quarterly_kt!$B73:FC73)*INDEX(Fuel_Properties!$B$3:$IV$14,MATCH("GCV_Kerosene",Fuel_Properties!$B$3:$B$14,0),MATCH(YEAR(AD$9),Fuel_Properties!$B$3:$EI$3,0))/1000</f>
        <v>7.8880000000000009E-4</v>
      </c>
      <c r="AE73" s="53">
        <f>SUMPRODUCT(--(AE$9=Quarterly_kt!$B$9:FC$9),Quarterly_kt!$B73:FC73)*INDEX(Fuel_Properties!$B$3:$IV$14,MATCH("GCV_Kerosene",Fuel_Properties!$B$3:$B$14,0),MATCH(YEAR(AE$9),Fuel_Properties!$B$3:$EI$3,0))/1000</f>
        <v>2.3988800000000001E-2</v>
      </c>
      <c r="AF73" s="53">
        <f>SUMPRODUCT(--(AF$9=Quarterly_kt!$B$9:FC$9),Quarterly_kt!$B73:FC73)*INDEX(Fuel_Properties!$B$3:$IV$14,MATCH("GCV_Kerosene",Fuel_Properties!$B$3:$B$14,0),MATCH(YEAR(AF$9),Fuel_Properties!$B$3:$EI$3,0))/1000</f>
        <v>6.1248000000000006E-3</v>
      </c>
      <c r="AG73" s="53">
        <f>SUMPRODUCT(--(AG$9=Quarterly_kt!$B$9:FC$9),Quarterly_kt!$B73:FC73)*INDEX(Fuel_Properties!$B$3:$IV$14,MATCH("GCV_Kerosene",Fuel_Properties!$B$3:$B$14,0),MATCH(YEAR(AG$9),Fuel_Properties!$B$3:$EI$3,0))/1000</f>
        <v>9.2799999999999925E-5</v>
      </c>
      <c r="AH73" s="53">
        <f>SUMPRODUCT(--(AH$9=Quarterly_kt!$B$9:FC$9),Quarterly_kt!$B73:FC73)*INDEX(Fuel_Properties!$B$3:$IV$14,MATCH("GCV_Kerosene",Fuel_Properties!$B$3:$B$14,0),MATCH(YEAR(AH$9),Fuel_Properties!$B$3:$EI$3,0))/1000</f>
        <v>-9.2800000000000087E-4</v>
      </c>
      <c r="AI73" s="53">
        <f>SUMPRODUCT(--(AI$9=Quarterly_kt!$B$9:FC$9),Quarterly_kt!$B73:FC73)*INDEX(Fuel_Properties!$B$3:$IV$14,MATCH("GCV_Kerosene",Fuel_Properties!$B$3:$B$14,0),MATCH(YEAR(AI$9),Fuel_Properties!$B$3:$EI$3,0))/1000</f>
        <v>1.05328E-2</v>
      </c>
      <c r="AJ73" s="53">
        <f>SUMPRODUCT(--(AJ$9=Quarterly_kt!$B$9:FC$9),Quarterly_kt!$B73:FC73)*INDEX(Fuel_Properties!$B$3:$IV$14,MATCH("GCV_Kerosene",Fuel_Properties!$B$3:$B$14,0),MATCH(YEAR(AJ$9),Fuel_Properties!$B$3:$EI$3,0))/1000</f>
        <v>0</v>
      </c>
      <c r="AK73" s="53">
        <f>SUMPRODUCT(--(AK$9=Quarterly_kt!$B$9:FC$9),Quarterly_kt!$B73:FC73)*INDEX(Fuel_Properties!$B$3:$IV$14,MATCH("GCV_Kerosene",Fuel_Properties!$B$3:$B$14,0),MATCH(YEAR(AK$9),Fuel_Properties!$B$3:$EI$3,0))/1000</f>
        <v>2.8767999999999997E-3</v>
      </c>
      <c r="AL73" s="53">
        <f>SUMPRODUCT(--(AL$9=Quarterly_kt!$B$9:FC$9),Quarterly_kt!$B73:FC73)*INDEX(Fuel_Properties!$B$3:$IV$14,MATCH("GCV_Kerosene",Fuel_Properties!$B$3:$B$14,0),MATCH(YEAR(AL$9),Fuel_Properties!$B$3:$EI$3,0))/1000</f>
        <v>3.2479999999999998E-4</v>
      </c>
      <c r="AM73" s="53">
        <f>SUMPRODUCT(--(AM$9=Quarterly_kt!$B$9:FC$9),Quarterly_kt!$B73:FC73)*INDEX(Fuel_Properties!$B$3:$IV$14,MATCH("GCV_Kerosene",Fuel_Properties!$B$3:$B$14,0),MATCH(YEAR(AM$9),Fuel_Properties!$B$3:$EI$3,0))/1000</f>
        <v>-4.6399999999999996E-5</v>
      </c>
      <c r="AN73" s="53">
        <f>SUMPRODUCT(--(AN$9=Quarterly_kt!$B$9:FC$9),Quarterly_kt!$B73:FC73)*INDEX(Fuel_Properties!$B$3:$IV$14,MATCH("GCV_Kerosene",Fuel_Properties!$B$3:$B$14,0),MATCH(YEAR(AN$9),Fuel_Properties!$B$3:$EI$3,0))/1000</f>
        <v>0</v>
      </c>
      <c r="AO73" s="53">
        <f>SUMPRODUCT(--(AO$9=Quarterly_kt!$B$9:FC$9),Quarterly_kt!$B73:FC73)*INDEX(Fuel_Properties!$B$3:$IV$14,MATCH("GCV_Kerosene",Fuel_Properties!$B$3:$B$14,0),MATCH(YEAR(AO$9),Fuel_Properties!$B$3:$EI$3,0))/1000</f>
        <v>0</v>
      </c>
      <c r="AP73" s="53">
        <f>SUMPRODUCT(--(AP$9=Quarterly_kt!$B$9:FC$9),Quarterly_kt!$B73:FC73)*INDEX(Fuel_Properties!$B$3:$IV$14,MATCH("GCV_Kerosene",Fuel_Properties!$B$3:$B$14,0),MATCH(YEAR(AP$9),Fuel_Properties!$B$3:$EI$3,0))/1000</f>
        <v>0</v>
      </c>
      <c r="AQ73" s="53">
        <f>SUMPRODUCT(--(AQ$9=Quarterly_kt!$B$9:FC$9),Quarterly_kt!$B73:FC73)*INDEX(Fuel_Properties!$B$3:$IV$14,MATCH("GCV_Kerosene",Fuel_Properties!$B$3:$B$14,0),MATCH(YEAR(AQ$9),Fuel_Properties!$B$3:$EI$3,0))/1000</f>
        <v>0</v>
      </c>
      <c r="AR73" s="53">
        <f>SUMPRODUCT(--(AR$9=Quarterly_kt!$B$9:FC$9),Quarterly_kt!$B73:FC73)*INDEX(Fuel_Properties!$B$3:$IV$14,MATCH("GCV_Kerosene",Fuel_Properties!$B$3:$B$14,0),MATCH(YEAR(AR$9),Fuel_Properties!$B$3:$EI$3,0))/1000</f>
        <v>0</v>
      </c>
      <c r="AS73" s="53">
        <f>SUMPRODUCT(--(AS$9=Quarterly_kt!$B$9:FC$9),Quarterly_kt!$B73:FC73)*INDEX(Fuel_Properties!$B$3:$IV$14,MATCH("GCV_Kerosene",Fuel_Properties!$B$3:$B$14,0),MATCH(YEAR(AS$9),Fuel_Properties!$B$3:$EI$3,0))/1000</f>
        <v>0</v>
      </c>
      <c r="AT73" s="53">
        <f>SUMPRODUCT(--(AT$9=Quarterly_kt!$B$9:FC$9),Quarterly_kt!$B73:FC73)*INDEX(Fuel_Properties!$B$3:$IV$14,MATCH("GCV_Kerosene",Fuel_Properties!$B$3:$B$14,0),MATCH(YEAR(AT$9),Fuel_Properties!$B$3:$EI$3,0))/1000</f>
        <v>0</v>
      </c>
      <c r="AU73" s="53">
        <f>SUMPRODUCT(--(AU$9=Quarterly_kt!$B$9:FC$9),Quarterly_kt!$B73:FC73)*INDEX(Fuel_Properties!$B$3:$IV$14,MATCH("GCV_Kerosene",Fuel_Properties!$B$3:$B$14,0),MATCH(YEAR(AU$9),Fuel_Properties!$B$3:$EI$3,0))/1000</f>
        <v>0</v>
      </c>
      <c r="AV73" s="53">
        <f>SUMPRODUCT(--(AV$9=Quarterly_kt!$B$9:FC$9),Quarterly_kt!$B73:FC73)*INDEX(Fuel_Properties!$B$3:$IV$14,MATCH("GCV_Kerosene",Fuel_Properties!$B$3:$B$14,0),MATCH(YEAR(AV$9),Fuel_Properties!$B$3:$EI$3,0))/1000</f>
        <v>-5.60048E-2</v>
      </c>
      <c r="AW73" s="53">
        <f>SUMPRODUCT(--(AW$9=Quarterly_kt!$B$9:FC$9),Quarterly_kt!$B73:FC73)*INDEX(Fuel_Properties!$B$3:$IV$14,MATCH("GCV_Kerosene",Fuel_Properties!$B$3:$B$14,0),MATCH(YEAR(AW$9),Fuel_Properties!$B$3:$EI$3,0))/1000</f>
        <v>0</v>
      </c>
      <c r="AX73" s="53">
        <f>SUMPRODUCT(--(AX$9=Quarterly_kt!$B$9:FC$9),Quarterly_kt!$B73:FC73)*INDEX(Fuel_Properties!$B$3:$IV$14,MATCH("GCV_Kerosene",Fuel_Properties!$B$3:$B$14,0),MATCH(YEAR(AX$9),Fuel_Properties!$B$3:$EI$3,0))/1000</f>
        <v>0</v>
      </c>
      <c r="AY73" s="53">
        <f>SUMPRODUCT(--(AY$9=Quarterly_kt!$B$9:FC$9),Quarterly_kt!$B73:FC73)*INDEX(Fuel_Properties!$B$3:$IV$14,MATCH("GCV_Kerosene",Fuel_Properties!$B$3:$B$14,0),MATCH(YEAR(AY$9),Fuel_Properties!$B$3:$EI$3,0))/1000</f>
        <v>-1.392E-4</v>
      </c>
      <c r="AZ73" s="53">
        <f>SUMPRODUCT(--(AZ$9=Quarterly_kt!$B$9:FC$9),Quarterly_kt!$B73:FC73)*INDEX(Fuel_Properties!$B$3:$IV$14,MATCH("GCV_Kerosene",Fuel_Properties!$B$3:$B$14,0),MATCH(YEAR(AZ$9),Fuel_Properties!$B$3:$EI$3,0))/1000</f>
        <v>-5.5679999999999998E-4</v>
      </c>
      <c r="BA73" s="53">
        <f>SUMPRODUCT(--(BA$9=Quarterly_kt!$B$9:FC$9),Quarterly_kt!$B73:FC73)*INDEX(Fuel_Properties!$B$3:$IV$14,MATCH("GCV_Kerosene",Fuel_Properties!$B$3:$B$14,0),MATCH(YEAR(BA$9),Fuel_Properties!$B$3:$EI$3,0))/1000</f>
        <v>-1.7167999999999964E-3</v>
      </c>
      <c r="BB73" s="53">
        <f>SUMPRODUCT(--(BB$9=Quarterly_kt!$B$9:FC$9),Quarterly_kt!$B73:FC73)*INDEX(Fuel_Properties!$B$3:$IV$14,MATCH("GCV_Kerosene",Fuel_Properties!$B$3:$B$14,0),MATCH(YEAR(BB$9),Fuel_Properties!$B$3:$EI$3,0))/1000</f>
        <v>5.1039999999999788E-4</v>
      </c>
      <c r="BC73" s="53">
        <f>SUMPRODUCT(--(BC$9=Quarterly_kt!$B$9:FC$9),Quarterly_kt!$B73:FC73)*INDEX(Fuel_Properties!$B$3:$IV$14,MATCH("GCV_Kerosene",Fuel_Properties!$B$3:$B$14,0),MATCH(YEAR(BC$9),Fuel_Properties!$B$3:$EI$3,0))/1000</f>
        <v>-4.2687999999999988E-3</v>
      </c>
      <c r="BD73" s="53">
        <f>SUMPRODUCT(--(BD$9=Quarterly_kt!$B$9:FC$9),Quarterly_kt!$B73:FC73)*INDEX(Fuel_Properties!$B$3:$IV$14,MATCH("GCV_Kerosene",Fuel_Properties!$B$3:$B$14,0),MATCH(YEAR(BD$9),Fuel_Properties!$B$3:$EI$3,0))/1000</f>
        <v>-1.6239999999999963E-3</v>
      </c>
      <c r="BE73" s="53">
        <f>SUMPRODUCT(--(BE$9=Quarterly_kt!$B$9:FC$9),Quarterly_kt!$B73:FC73)*INDEX(Fuel_Properties!$B$3:$IV$14,MATCH("GCV_Kerosene",Fuel_Properties!$B$3:$B$14,0),MATCH(YEAR(BE$9),Fuel_Properties!$B$3:$EI$3,0))/1000</f>
        <v>1.0207999999999984E-3</v>
      </c>
      <c r="BF73" s="53">
        <f>SUMPRODUCT(--(BF$9=Quarterly_kt!$B$9:FC$9),Quarterly_kt!$B73:FC73)*INDEX(Fuel_Properties!$B$3:$IV$14,MATCH("GCV_Kerosene",Fuel_Properties!$B$3:$B$14,0),MATCH(YEAR(BF$9),Fuel_Properties!$B$3:$EI$3,0))/1000</f>
        <v>1.1135999999999956E-3</v>
      </c>
      <c r="BG73" s="53">
        <f>SUMPRODUCT(--(BG$9=Quarterly_kt!$B$9:FC$9),Quarterly_kt!$B73:FC73)*INDEX(Fuel_Properties!$B$3:$IV$14,MATCH("GCV_Kerosene",Fuel_Properties!$B$3:$B$14,0),MATCH(YEAR(BG$9),Fuel_Properties!$B$3:$EI$3,0))/1000</f>
        <v>-2.1111999999999999E-2</v>
      </c>
      <c r="BH73" s="53">
        <f>SUMPRODUCT(--(BH$9=Quarterly_kt!$B$9:FC$9),Quarterly_kt!$B73:FC73)*INDEX(Fuel_Properties!$B$3:$IV$14,MATCH("GCV_Kerosene",Fuel_Properties!$B$3:$B$14,0),MATCH(YEAR(BH$9),Fuel_Properties!$B$3:$EI$3,0))/1000</f>
        <v>2.5566400000000003E-2</v>
      </c>
      <c r="BI73" s="53">
        <f>SUMPRODUCT(--(BI$9=Quarterly_kt!$B$9:FC$9),Quarterly_kt!$B73:FC73)*INDEX(Fuel_Properties!$B$3:$IV$14,MATCH("GCV_Kerosene",Fuel_Properties!$B$3:$B$14,0),MATCH(YEAR(BI$9),Fuel_Properties!$B$3:$EI$3,0))/1000</f>
        <v>-1.3455999999999971E-3</v>
      </c>
      <c r="BJ73" s="53">
        <f>SUMPRODUCT(--(BJ$9=Quarterly_kt!$B$9:FC$9),Quarterly_kt!$B73:FC73)*INDEX(Fuel_Properties!$B$3:$IV$14,MATCH("GCV_Kerosene",Fuel_Properties!$B$3:$B$14,0),MATCH(YEAR(BJ$9),Fuel_Properties!$B$3:$EI$3,0))/1000</f>
        <v>1.4847999999999949E-3</v>
      </c>
      <c r="BK73" s="53">
        <f>SUMPRODUCT(--(BK$9=Quarterly_kt!$B$9:FC$9),Quarterly_kt!$B73:FC73)*INDEX(Fuel_Properties!$B$3:$IV$14,MATCH("GCV_Kerosene",Fuel_Properties!$B$3:$B$14,0),MATCH(YEAR(BK$9),Fuel_Properties!$B$3:$EI$3,0))/1000</f>
        <v>-1.0254399999999999E-2</v>
      </c>
      <c r="BL73" s="53">
        <f>SUMPRODUCT(--(BL$9=Quarterly_kt!$B$9:FC$9),Quarterly_kt!$B73:FC73)*INDEX(Fuel_Properties!$B$3:$IV$14,MATCH("GCV_Kerosene",Fuel_Properties!$B$3:$B$14,0),MATCH(YEAR(BL$9),Fuel_Properties!$B$3:$EI$3,0))/1000</f>
        <v>-3.0113600000000001E-2</v>
      </c>
      <c r="BM73" s="53">
        <f>SUMPRODUCT(--(BM$9=Quarterly_kt!$B$9:FC$9),Quarterly_kt!$B73:FC73)*INDEX(Fuel_Properties!$B$3:$IV$14,MATCH("GCV_Kerosene",Fuel_Properties!$B$3:$B$14,0),MATCH(YEAR(BM$9),Fuel_Properties!$B$3:$EI$3,0))/1000</f>
        <v>-4.6399999999999393E-5</v>
      </c>
      <c r="BN73" s="53">
        <f>SUMPRODUCT(--(BN$9=Quarterly_kt!$B$9:FC$9),Quarterly_kt!$B73:FC73)*INDEX(Fuel_Properties!$B$3:$IV$14,MATCH("GCV_Kerosene",Fuel_Properties!$B$3:$B$14,0),MATCH(YEAR(BN$9),Fuel_Properties!$B$3:$EI$3,0))/1000</f>
        <v>4.6724800000000004E-2</v>
      </c>
      <c r="BO73" s="53">
        <f>SUMPRODUCT(--(BO$9=Quarterly_kt!$B$9:FC$9),Quarterly_kt!$B73:FC73)*INDEX(Fuel_Properties!$B$3:$IV$14,MATCH("GCV_Kerosene",Fuel_Properties!$B$3:$B$14,0),MATCH(YEAR(BO$9),Fuel_Properties!$B$3:$EI$3,0))/1000</f>
        <v>-1.8095999999999998E-2</v>
      </c>
      <c r="BP73" s="53">
        <f>SUMPRODUCT(--(BP$9=Quarterly_kt!$B$9:FC$9),Quarterly_kt!$B73:FC73)*INDEX(Fuel_Properties!$B$3:$IV$14,MATCH("GCV_Kerosene",Fuel_Properties!$B$3:$B$14,0),MATCH(YEAR(BP$9),Fuel_Properties!$B$3:$EI$3,0))/1000</f>
        <v>-4.5982399999999993E-2</v>
      </c>
      <c r="BQ73" s="53">
        <f>SUMPRODUCT(--(BQ$9=Quarterly_kt!$B$9:FC$9),Quarterly_kt!$B73:FC73)*INDEX(Fuel_Properties!$B$3:$IV$14,MATCH("GCV_Kerosene",Fuel_Properties!$B$3:$B$14,0),MATCH(YEAR(BQ$9),Fuel_Properties!$B$3:$EI$3,0))/1000</f>
        <v>1.392E-4</v>
      </c>
      <c r="BR73" s="53">
        <f>SUMPRODUCT(--(BR$9=Quarterly_kt!$B$9:FC$9),Quarterly_kt!$B73:FC73)*INDEX(Fuel_Properties!$B$3:$IV$14,MATCH("GCV_Kerosene",Fuel_Properties!$B$3:$B$14,0),MATCH(YEAR(BR$9),Fuel_Properties!$B$3:$EI$3,0))/1000</f>
        <v>3.2479999999999998E-4</v>
      </c>
      <c r="BS73" s="53">
        <f>SUMPRODUCT(--(BS$9=Quarterly_kt!$B$9:FC$9),Quarterly_kt!$B73:FC73)*INDEX(Fuel_Properties!$B$3:$IV$14,MATCH("GCV_Kerosene",Fuel_Properties!$B$3:$B$14,0),MATCH(YEAR(BS$9),Fuel_Properties!$B$3:$EI$3,0))/1000</f>
        <v>-0.1172064</v>
      </c>
      <c r="BT73" s="53">
        <f>SUMPRODUCT(--(BT$9=Quarterly_kt!$B$9:FC$9),Quarterly_kt!$B73:FC73)*INDEX(Fuel_Properties!$B$3:$IV$14,MATCH("GCV_Kerosene",Fuel_Properties!$B$3:$B$14,0),MATCH(YEAR(BT$9),Fuel_Properties!$B$3:$EI$3,0))/1000</f>
        <v>-0.14806239999999998</v>
      </c>
      <c r="BU73" s="53">
        <f>SUMPRODUCT(--(BU$9=Quarterly_kt!$B$9:FC$9),Quarterly_kt!$B73:FC73)*INDEX(Fuel_Properties!$B$3:$IV$14,MATCH("GCV_Kerosene",Fuel_Properties!$B$3:$B$14,0),MATCH(YEAR(BU$9),Fuel_Properties!$B$3:$EI$3,0))/1000</f>
        <v>-4.5332799999999999E-2</v>
      </c>
      <c r="BV73" s="53">
        <f>SUMPRODUCT(--(BV$9=Quarterly_kt!$B$9:FC$9),Quarterly_kt!$B73:FC73)*INDEX(Fuel_Properties!$B$3:$IV$14,MATCH("GCV_Kerosene",Fuel_Properties!$B$3:$B$14,0),MATCH(YEAR(BV$9),Fuel_Properties!$B$3:$EI$3,0))/1000</f>
        <v>2.3199999999999997E-4</v>
      </c>
      <c r="BW73" s="53">
        <f>SUMPRODUCT(--(BW$9=Quarterly_kt!$B$9:FC$9),Quarterly_kt!$B73:FC73)*INDEX(Fuel_Properties!$B$3:$IV$14,MATCH("GCV_Kerosene",Fuel_Properties!$B$3:$B$14,0),MATCH(YEAR(BW$9),Fuel_Properties!$B$3:$EI$3,0))/1000</f>
        <v>-5.5726399999999995E-2</v>
      </c>
      <c r="BX73" s="53">
        <f>SUMPRODUCT(--(BX$9=Quarterly_kt!$B$9:FC$9),Quarterly_kt!$B73:FC73)*INDEX(Fuel_Properties!$B$3:$IV$14,MATCH("GCV_Kerosene",Fuel_Properties!$B$3:$B$14,0),MATCH(YEAR(BX$9),Fuel_Properties!$B$3:$EI$3,0))/1000</f>
        <v>3.7119999999999997E-4</v>
      </c>
      <c r="BY73" s="53">
        <f>SUMPRODUCT(--(BY$9=Quarterly_kt!$B$9:FC$9),Quarterly_kt!$B73:FC73)*INDEX(Fuel_Properties!$B$3:$IV$14,MATCH("GCV_Kerosene",Fuel_Properties!$B$3:$B$14,0),MATCH(YEAR(BY$9),Fuel_Properties!$B$3:$EI$3,0))/1000</f>
        <v>-9.7996800000000009E-2</v>
      </c>
      <c r="BZ73" s="53">
        <f>SUMPRODUCT(--(BZ$9=Quarterly_kt!$B$9:FC$9),Quarterly_kt!$B73:FC73)*INDEX(Fuel_Properties!$B$3:$IV$14,MATCH("GCV_Kerosene",Fuel_Properties!$B$3:$B$14,0),MATCH(YEAR(BZ$9),Fuel_Properties!$B$3:$EI$3,0))/1000</f>
        <v>-1.8652800000000001E-2</v>
      </c>
      <c r="CA73" s="53">
        <f>SUMPRODUCT(--(CA$9=Quarterly_kt!$B$9:FC$9),Quarterly_kt!$B73:FC73)*INDEX(Fuel_Properties!$B$3:$IV$14,MATCH("GCV_Kerosene",Fuel_Properties!$B$3:$B$14,0),MATCH(YEAR(CA$9),Fuel_Properties!$B$3:$EI$3,0))/1000</f>
        <v>-4.3430400000000001E-2</v>
      </c>
      <c r="CB73" s="53">
        <f>SUMPRODUCT(--(CB$9=Quarterly_kt!$B$9:FC$9),Quarterly_kt!$B73:FC73)*INDEX(Fuel_Properties!$B$3:$IV$14,MATCH("GCV_Kerosene",Fuel_Properties!$B$3:$B$14,0),MATCH(YEAR(CB$9),Fuel_Properties!$B$3:$EI$3,0))/1000</f>
        <v>8.2592000000000013E-2</v>
      </c>
      <c r="CC73" s="53">
        <f>SUMPRODUCT(--(CC$9=Quarterly_kt!$B$9:FC$9),Quarterly_kt!$B73:FC73)*INDEX(Fuel_Properties!$B$3:$IV$14,MATCH("GCV_Kerosene",Fuel_Properties!$B$3:$B$14,0),MATCH(YEAR(CC$9),Fuel_Properties!$B$3:$EI$3,0))/1000</f>
        <v>-6.2315199999999994E-2</v>
      </c>
      <c r="CD73" s="53">
        <f>SUMPRODUCT(--(CD$9=Quarterly_kt!$B$9:FC$9),Quarterly_kt!$B73:FC73)*INDEX(Fuel_Properties!$B$3:$IV$14,MATCH("GCV_Kerosene",Fuel_Properties!$B$3:$B$14,0),MATCH(YEAR(CD$9),Fuel_Properties!$B$3:$EI$3,0))/1000</f>
        <v>-4.6028799999999988E-2</v>
      </c>
      <c r="CE73" s="53">
        <f>SUMPRODUCT(--(CE$9=Quarterly_kt!$B$9:FC$9),Quarterly_kt!$B73:FC73)*INDEX(Fuel_Properties!$B$3:$IV$14,MATCH("GCV_Kerosene",Fuel_Properties!$B$3:$B$14,0),MATCH(YEAR(CE$9),Fuel_Properties!$B$3:$EI$3,0))/1000</f>
        <v>-9.0387199999999987E-2</v>
      </c>
      <c r="CF73" s="53">
        <f>SUMPRODUCT(--(CF$9=Quarterly_kt!$B$9:FC$9),Quarterly_kt!$B73:FC73)*INDEX(Fuel_Properties!$B$3:$IV$14,MATCH("GCV_Kerosene",Fuel_Properties!$B$3:$B$14,0),MATCH(YEAR(CF$9),Fuel_Properties!$B$3:$EI$3,0))/1000</f>
        <v>-0.15298080000000003</v>
      </c>
      <c r="CG73" s="53">
        <f>SUMPRODUCT(--(CG$9=Quarterly_kt!$B$9:FC$9),Quarterly_kt!$B73:FC73)*INDEX(Fuel_Properties!$B$3:$IV$14,MATCH("GCV_Kerosene",Fuel_Properties!$B$3:$B$14,0),MATCH(YEAR(CG$9),Fuel_Properties!$B$3:$EI$3,0))/1000</f>
        <v>-9.479520000000001E-2</v>
      </c>
      <c r="CH73" s="53">
        <f>SUMPRODUCT(--(CH$9=Quarterly_kt!$B$9:FC$9),Quarterly_kt!$B73:FC73)*INDEX(Fuel_Properties!$B$3:$IV$14,MATCH("GCV_Kerosene",Fuel_Properties!$B$3:$B$14,0),MATCH(YEAR(CH$9),Fuel_Properties!$B$3:$EI$3,0))/1000</f>
        <v>-1.7771200000000001E-2</v>
      </c>
      <c r="CI73" s="53">
        <f>SUMPRODUCT(--(CI$9=Quarterly_kt!$B$9:FC$9),Quarterly_kt!$B73:FC73)*INDEX(Fuel_Properties!$B$3:$IV$14,MATCH("GCV_Kerosene",Fuel_Properties!$B$3:$B$14,0),MATCH(YEAR(CI$9),Fuel_Properties!$B$3:$EI$3,0))/1000</f>
        <v>-2.31536E-2</v>
      </c>
      <c r="CJ73" s="53">
        <f>SUMPRODUCT(--(CJ$9=Quarterly_kt!$B$9:FC$9),Quarterly_kt!$B73:FC73)*INDEX(Fuel_Properties!$B$3:$IV$14,MATCH("GCV_Kerosene",Fuel_Properties!$B$3:$B$14,0),MATCH(YEAR(CJ$9),Fuel_Properties!$B$3:$EI$3,0))/1000</f>
        <v>-4.6399999999999995E-4</v>
      </c>
      <c r="CK73" s="53">
        <f>SUMPRODUCT(--(CK$9=Quarterly_kt!$B$9:FC$9),Quarterly_kt!$B73:FC73)*INDEX(Fuel_Properties!$B$3:$IV$14,MATCH("GCV_Kerosene",Fuel_Properties!$B$3:$B$14,0),MATCH(YEAR(CK$9),Fuel_Properties!$B$3:$EI$3,0))/1000</f>
        <v>2.3199999999999997E-4</v>
      </c>
      <c r="CL73" s="53">
        <f>SUMPRODUCT(--(CL$9=Quarterly_kt!$B$9:FC$9),Quarterly_kt!$B73:FC73)*INDEX(Fuel_Properties!$B$3:$IV$14,MATCH("GCV_Kerosene",Fuel_Properties!$B$3:$B$14,0),MATCH(YEAR(CL$9),Fuel_Properties!$B$3:$EI$3,0))/1000</f>
        <v>-2.6911999999999998E-2</v>
      </c>
      <c r="CM73" s="53">
        <f>SUMPRODUCT(--(CM$9=Quarterly_kt!$B$9:FC$9),Quarterly_kt!$B73:FC73)*INDEX(Fuel_Properties!$B$3:$IV$14,MATCH("GCV_Kerosene",Fuel_Properties!$B$3:$B$14,0),MATCH(YEAR(CM$9),Fuel_Properties!$B$3:$EI$3,0))/1000</f>
        <v>-1.8652800000000001E-2</v>
      </c>
      <c r="CN73" s="53">
        <f>SUMPRODUCT(--(CN$9=Quarterly_kt!$B$9:FC$9),Quarterly_kt!$B73:FC73)*INDEX(Fuel_Properties!$B$3:$IV$14,MATCH("GCV_Kerosene",Fuel_Properties!$B$3:$B$14,0),MATCH(YEAR(CN$9),Fuel_Properties!$B$3:$EI$3,0))/1000</f>
        <v>-5.5215999999999994E-2</v>
      </c>
      <c r="CO73" s="53">
        <f>SUMPRODUCT(--(CO$9=Quarterly_kt!$B$9:FC$9),Quarterly_kt!$B73:FC73)*INDEX(Fuel_Properties!$B$3:$IV$14,MATCH("GCV_Kerosene",Fuel_Properties!$B$3:$B$14,0),MATCH(YEAR(CO$9),Fuel_Properties!$B$3:$EI$3,0))/1000</f>
        <v>-3.6052799999999996E-2</v>
      </c>
      <c r="CP73" s="53">
        <f>SUMPRODUCT(--(CP$9=Quarterly_kt!$B$9:FC$9),Quarterly_kt!$B73:FC73)*INDEX(Fuel_Properties!$B$3:$IV$14,MATCH("GCV_Kerosene",Fuel_Properties!$B$3:$B$14,0),MATCH(YEAR(CP$9),Fuel_Properties!$B$3:$EI$3,0))/1000</f>
        <v>-1.5311999999999999E-2</v>
      </c>
      <c r="CQ73" s="53">
        <f>SUMPRODUCT(--(CQ$9=Quarterly_kt!$B$9:FC$9),Quarterly_kt!$B73:FC73)*INDEX(Fuel_Properties!$B$3:$IV$14,MATCH("GCV_Kerosene",Fuel_Properties!$B$3:$B$14,0),MATCH(YEAR(CQ$9),Fuel_Properties!$B$3:$EI$3,0))/1000</f>
        <v>4.3151999999999996E-2</v>
      </c>
      <c r="CR73" s="53">
        <f>SUMPRODUCT(--(CR$9=Quarterly_kt!$B$9:FC$9),Quarterly_kt!$B73:FC73)*INDEX(Fuel_Properties!$B$3:$IV$14,MATCH("GCV_Kerosene",Fuel_Properties!$B$3:$B$14,0),MATCH(YEAR(CR$9),Fuel_Properties!$B$3:$EI$3,0))/1000</f>
        <v>5.2710400000000004E-2</v>
      </c>
      <c r="CS73" s="53">
        <f>SUMPRODUCT(--(CS$9=Quarterly_kt!$B$9:FC$9),Quarterly_kt!$B73:FC73)*INDEX(Fuel_Properties!$B$3:$IV$14,MATCH("GCV_Kerosene",Fuel_Properties!$B$3:$B$14,0),MATCH(YEAR(CS$9),Fuel_Properties!$B$3:$EI$3,0))/1000</f>
        <v>-1.6240000000000009E-3</v>
      </c>
      <c r="CT73" s="53">
        <f>SUMPRODUCT(--(CT$9=Quarterly_kt!$B$9:FC$9),Quarterly_kt!$B73:FC73)*INDEX(Fuel_Properties!$B$3:$IV$14,MATCH("GCV_Kerosene",Fuel_Properties!$B$3:$B$14,0),MATCH(YEAR(CT$9),Fuel_Properties!$B$3:$EI$3,0))/1000</f>
        <v>1.3084799999999997E-2</v>
      </c>
      <c r="CU73" s="53">
        <f>SUMPRODUCT(--(CU$9=Quarterly_kt!$B$9:FC$9),Quarterly_kt!$B73:FC73)*INDEX(Fuel_Properties!$B$3:$IV$14,MATCH("GCV_Kerosene",Fuel_Properties!$B$3:$B$14,0),MATCH(YEAR(CU$9),Fuel_Properties!$B$3:$EI$3,0))/1000</f>
        <v>2.5427199999999997E-2</v>
      </c>
      <c r="CV73" s="53">
        <f>SUMPRODUCT(--(CV$9=Quarterly_kt!$B$9:FC$9),Quarterly_kt!$B73:FC73)*INDEX(Fuel_Properties!$B$3:$IV$14,MATCH("GCV_Kerosene",Fuel_Properties!$B$3:$B$14,0),MATCH(YEAR(CV$9),Fuel_Properties!$B$3:$EI$3,0))/1000</f>
        <v>1.2667199999999998E-2</v>
      </c>
      <c r="CW73" s="53">
        <f>SUMPRODUCT(--(CW$9=Quarterly_kt!$B$9:FC$9),Quarterly_kt!$B73:FC73)*INDEX(Fuel_Properties!$B$3:$IV$14,MATCH("GCV_Kerosene",Fuel_Properties!$B$3:$B$14,0),MATCH(YEAR(CW$9),Fuel_Properties!$B$3:$EI$3,0))/1000</f>
        <v>2.1808000000000001E-2</v>
      </c>
      <c r="CX73" s="53">
        <f>SUMPRODUCT(--(CX$9=Quarterly_kt!$B$9:FC$9),Quarterly_kt!$B73:FC73)*INDEX(Fuel_Properties!$B$3:$IV$14,MATCH("GCV_Kerosene",Fuel_Properties!$B$3:$B$14,0),MATCH(YEAR(CX$9),Fuel_Properties!$B$3:$EI$3,0))/1000</f>
        <v>3.201599999999998E-3</v>
      </c>
      <c r="CY73" s="53">
        <f>SUMPRODUCT(--(CY$9=Quarterly_kt!$B$9:FC$9),Quarterly_kt!$B73:FC73)*INDEX(Fuel_Properties!$B$3:$IV$14,MATCH("GCV_Kerosene",Fuel_Properties!$B$3:$B$14,0),MATCH(YEAR(CY$9),Fuel_Properties!$B$3:$EI$3,0))/1000</f>
        <v>3.6099200000000005E-2</v>
      </c>
      <c r="CZ73" s="53">
        <f>SUMPRODUCT(--(CZ$9=Quarterly_kt!$B$9:FC$9),Quarterly_kt!$B73:FC73)*INDEX(Fuel_Properties!$B$3:$IV$14,MATCH("GCV_Kerosene",Fuel_Properties!$B$3:$B$14,0),MATCH(YEAR(CZ$9),Fuel_Properties!$B$3:$EI$3,0))/1000</f>
        <v>2.0091199999999997E-2</v>
      </c>
      <c r="DA73" s="53">
        <f>SUMPRODUCT(--(DA$9=Quarterly_kt!$B$9:FC$9),Quarterly_kt!$B73:FC73)*INDEX(Fuel_Properties!$B$3:$IV$14,MATCH("GCV_Kerosene",Fuel_Properties!$B$3:$B$14,0),MATCH(YEAR(DA$9),Fuel_Properties!$B$3:$EI$3,0))/1000</f>
        <v>1.1460799999999998E-2</v>
      </c>
      <c r="DB73" s="53">
        <f>SUMPRODUCT(--(DB$9=Quarterly_kt!$B$9:FC$9),Quarterly_kt!$B73:FC73)*INDEX(Fuel_Properties!$B$3:$IV$14,MATCH("GCV_Kerosene",Fuel_Properties!$B$3:$B$14,0),MATCH(YEAR(DB$9),Fuel_Properties!$B$3:$EI$3,0))/1000</f>
        <v>2.9371199999999997E-2</v>
      </c>
      <c r="DC73" s="53">
        <f>SUMPRODUCT(--(DC$9=Quarterly_kt!$B$9:FC$9),Quarterly_kt!$B73:FC73)*INDEX(Fuel_Properties!$B$3:$IV$14,MATCH("GCV_Kerosene",Fuel_Properties!$B$3:$B$14,0),MATCH(YEAR(DC$9),Fuel_Properties!$B$3:$EI$3,0))/1000</f>
        <v>1.7724799999999999E-2</v>
      </c>
      <c r="DD73" s="53">
        <f>SUMPRODUCT(--(DD$9=Quarterly_kt!$B$9:FC$9),Quarterly_kt!$B73:FC73)*INDEX(Fuel_Properties!$B$3:$IV$14,MATCH("GCV_Kerosene",Fuel_Properties!$B$3:$B$14,0),MATCH(YEAR(DD$9),Fuel_Properties!$B$3:$EI$3,0))/1000</f>
        <v>-3.7119999999999996E-3</v>
      </c>
      <c r="DE73" s="53">
        <f>SUMPRODUCT(--(DE$9=Quarterly_kt!$B$9:FC$9),Quarterly_kt!$B73:FC73)*INDEX(Fuel_Properties!$B$3:$IV$14,MATCH("GCV_Kerosene",Fuel_Properties!$B$3:$B$14,0),MATCH(YEAR(DE$9),Fuel_Properties!$B$3:$EI$3,0))/1000</f>
        <v>-3.2944000000000003E-3</v>
      </c>
      <c r="DF73" s="53">
        <f>SUMPRODUCT(--(DF$9=Quarterly_kt!$B$9:FC$9),Quarterly_kt!$B73:FC73)*INDEX(Fuel_Properties!$B$3:$IV$14,MATCH("GCV_Kerosene",Fuel_Properties!$B$3:$B$14,0),MATCH(YEAR(DF$9),Fuel_Properties!$B$3:$EI$3,0))/1000</f>
        <v>1.8606400000000002E-2</v>
      </c>
      <c r="DG73" s="53">
        <f>SUMPRODUCT(--(DG$9=Quarterly_kt!$B$9:FC$9),Quarterly_kt!$B73:FC73)*INDEX(Fuel_Properties!$B$3:$IV$14,MATCH("GCV_Kerosene",Fuel_Properties!$B$3:$B$14,0),MATCH(YEAR(DG$9),Fuel_Properties!$B$3:$EI$3,0))/1000</f>
        <v>1.7956800000000002E-2</v>
      </c>
      <c r="DH73" s="53">
        <f>SUMPRODUCT(--(DH$9=Quarterly_kt!$B$9:FC$9),Quarterly_kt!$B73:FC73)*INDEX(Fuel_Properties!$B$3:$IV$14,MATCH("GCV_Kerosene",Fuel_Properties!$B$3:$B$14,0),MATCH(YEAR(DH$9),Fuel_Properties!$B$3:$EI$3,0))/1000</f>
        <v>1.8931199999999995E-2</v>
      </c>
      <c r="DI73" s="53">
        <f>SUMPRODUCT(--(DI$9=Quarterly_kt!$B$9:FC$9),Quarterly_kt!$B73:FC73)*INDEX(Fuel_Properties!$B$3:$IV$14,MATCH("GCV_Kerosene",Fuel_Properties!$B$3:$B$14,0),MATCH(YEAR(DI$9),Fuel_Properties!$B$3:$EI$3,0))/1000</f>
        <v>-3.2479999999999998E-4</v>
      </c>
      <c r="DJ73" s="53">
        <f>SUMPRODUCT(--(DJ$9=Quarterly_kt!$B$9:FC$9),Quarterly_kt!$B73:FC73)*INDEX(Fuel_Properties!$B$3:$IV$14,MATCH("GCV_Kerosene",Fuel_Properties!$B$3:$B$14,0),MATCH(YEAR(DJ$9),Fuel_Properties!$B$3:$EI$3,0))/1000</f>
        <v>-3.2480000000000025E-4</v>
      </c>
      <c r="DK73" s="53">
        <f>SUMPRODUCT(--(DK$9=Quarterly_kt!$B$9:FC$9),Quarterly_kt!$B73:FC73)*INDEX(Fuel_Properties!$B$3:$IV$14,MATCH("GCV_Kerosene",Fuel_Properties!$B$3:$B$14,0),MATCH(YEAR(DK$9),Fuel_Properties!$B$3:$EI$3,0))/1000</f>
        <v>2.8303999999999996E-2</v>
      </c>
      <c r="DL73" s="53">
        <f>SUMPRODUCT(--(DL$9=Quarterly_kt!$B$9:FC$9),Quarterly_kt!$B73:FC73)*INDEX(Fuel_Properties!$B$3:$IV$14,MATCH("GCV_Kerosene",Fuel_Properties!$B$3:$B$14,0),MATCH(YEAR(DL$9),Fuel_Properties!$B$3:$EI$3,0))/1000</f>
        <v>-2.3200000000000022E-4</v>
      </c>
      <c r="DM73" s="53">
        <f>SUMPRODUCT(--(DM$9=Quarterly_kt!$B$9:FC$9),Quarterly_kt!$B73:FC73)*INDEX(Fuel_Properties!$B$3:$IV$14,MATCH("GCV_Kerosene",Fuel_Properties!$B$3:$B$14,0),MATCH(YEAR(DM$9),Fuel_Properties!$B$3:$EI$3,0))/1000</f>
        <v>-9.2800000000000074E-5</v>
      </c>
      <c r="DN73" s="53">
        <f>SUMPRODUCT(--(DN$9=Quarterly_kt!$B$9:FC$9),Quarterly_kt!$B73:FC73)*INDEX(Fuel_Properties!$B$3:$IV$14,MATCH("GCV_Kerosene",Fuel_Properties!$B$3:$B$14,0),MATCH(YEAR(DN$9),Fuel_Properties!$B$3:$EI$3,0))/1000</f>
        <v>-3.2480000000000025E-4</v>
      </c>
      <c r="DO73" s="53">
        <f>SUMPRODUCT(--(DO$9=Quarterly_kt!$B$9:FC$9),Quarterly_kt!$B73:FC73)*INDEX(Fuel_Properties!$B$3:$IV$14,MATCH("GCV_Kerosene",Fuel_Properties!$B$3:$B$14,0),MATCH(YEAR(DO$9),Fuel_Properties!$B$3:$EI$3,0))/1000</f>
        <v>-4.2688000000000031E-3</v>
      </c>
      <c r="DP73" s="53">
        <f>SUMPRODUCT(--(DP$9=Quarterly_kt!$B$9:FC$9),Quarterly_kt!$B73:FC73)*INDEX(Fuel_Properties!$B$3:$IV$14,MATCH("GCV_Kerosene",Fuel_Properties!$B$3:$B$14,0),MATCH(YEAR(DP$9),Fuel_Properties!$B$3:$EI$3,0))/1000</f>
        <v>2.9417599999999999E-2</v>
      </c>
      <c r="DQ73" s="53">
        <f>SUMPRODUCT(--(DQ$9=Quarterly_kt!$B$9:FC$9),Quarterly_kt!$B73:FC73)*INDEX(Fuel_Properties!$B$3:$IV$14,MATCH("GCV_Kerosene",Fuel_Properties!$B$3:$B$14,0),MATCH(YEAR(DQ$9),Fuel_Properties!$B$3:$EI$3,0))/1000</f>
        <v>-4.6399999999997462E-5</v>
      </c>
      <c r="DR73" s="53">
        <f>SUMPRODUCT(--(DR$9=Quarterly_kt!$B$9:FC$9),Quarterly_kt!$B73:FC73)*INDEX(Fuel_Properties!$B$3:$IV$14,MATCH("GCV_Kerosene",Fuel_Properties!$B$3:$B$14,0),MATCH(YEAR(DR$9),Fuel_Properties!$B$3:$EI$3,0))/1000</f>
        <v>1.3595199999999998E-2</v>
      </c>
      <c r="DS73" s="53">
        <f>SUMPRODUCT(--(DS$9=Quarterly_kt!$B$9:FC$9),Quarterly_kt!$B73:FC73)*INDEX(Fuel_Properties!$B$3:$IV$14,MATCH("GCV_Kerosene",Fuel_Properties!$B$3:$B$14,0),MATCH(YEAR(DS$9),Fuel_Properties!$B$3:$EI$3,0))/1000</f>
        <v>3.3036799999999998E-2</v>
      </c>
      <c r="DT73" s="53">
        <f>SUMPRODUCT(--(DT$9=Quarterly_kt!$B$9:FC$9),Quarterly_kt!$B73:FC73)*INDEX(Fuel_Properties!$B$3:$IV$14,MATCH("GCV_Kerosene",Fuel_Properties!$B$3:$B$14,0),MATCH(YEAR(DT$9),Fuel_Properties!$B$3:$EI$3,0))/1000</f>
        <v>5.5680000000000052E-4</v>
      </c>
      <c r="DU73" s="53">
        <f>SUMPRODUCT(--(DU$9=Quarterly_kt!$B$9:FC$9),Quarterly_kt!$B73:FC73)*INDEX(Fuel_Properties!$B$3:$IV$14,MATCH("GCV_Kerosene",Fuel_Properties!$B$3:$B$14,0),MATCH(YEAR(DU$9),Fuel_Properties!$B$3:$EI$3,0))/1000</f>
        <v>3.1320000000000001E-2</v>
      </c>
      <c r="DV73" s="53">
        <f>SUMPRODUCT(--(DV$9=Quarterly_kt!$B$9:FC$9),Quarterly_kt!$B73:FC73)*INDEX(Fuel_Properties!$B$3:$IV$14,MATCH("GCV_Kerosene",Fuel_Properties!$B$3:$B$14,0),MATCH(YEAR(DV$9),Fuel_Properties!$B$3:$EI$3,0))/1000</f>
        <v>0</v>
      </c>
      <c r="DW73" s="53">
        <f>SUMPRODUCT(--(DW$9=Quarterly_kt!$B$9:FC$9),Quarterly_kt!$B73:FC73)*INDEX(Fuel_Properties!$B$3:$IV$14,MATCH("GCV_Kerosene",Fuel_Properties!$B$3:$B$14,0),MATCH(YEAR(DW$9),Fuel_Properties!$B$3:$EI$3,0))/1000</f>
        <v>-1.3920000000000013E-4</v>
      </c>
      <c r="DX73" s="53">
        <f>SUMPRODUCT(--(DX$9=Quarterly_kt!$B$9:FC$9),Quarterly_kt!$B73:FC73)*INDEX(Fuel_Properties!$B$3:$IV$14,MATCH("GCV_Kerosene",Fuel_Properties!$B$3:$B$14,0),MATCH(YEAR(DX$9),Fuel_Properties!$B$3:$EI$3,0))/1000</f>
        <v>3.1320000000000001E-2</v>
      </c>
      <c r="DY73" s="53">
        <f>SUMPRODUCT(--(DY$9=Quarterly_kt!$B$9:FC$9),Quarterly_kt!$B73:FC73)*INDEX(Fuel_Properties!$B$3:$IV$14,MATCH("GCV_Kerosene",Fuel_Properties!$B$3:$B$14,0),MATCH(YEAR(DY$9),Fuel_Properties!$B$3:$EI$3,0))/1000</f>
        <v>2.5752000000000004E-2</v>
      </c>
      <c r="DZ73" s="53">
        <f>SUMPRODUCT(--(DZ$9=Quarterly_kt!$B$9:FC$9),Quarterly_kt!$B73:FC73)*INDEX(Fuel_Properties!$B$3:$IV$14,MATCH("GCV_Kerosene",Fuel_Properties!$B$3:$B$14,0),MATCH(YEAR(DZ$9),Fuel_Properties!$B$3:$EI$3,0))/1000</f>
        <v>-1.8559999999999757E-4</v>
      </c>
      <c r="EA73" s="53">
        <f>SUMPRODUCT(--(EA$9=Quarterly_kt!$B$9:FC$9),Quarterly_kt!$B73:FC73)*INDEX(Fuel_Properties!$B$3:$IV$14,MATCH("GCV_Kerosene",Fuel_Properties!$B$3:$B$14,0),MATCH(YEAR(EA$9),Fuel_Properties!$B$3:$EI$3,0))/1000</f>
        <v>2.3292799999999999E-2</v>
      </c>
      <c r="EB73" s="53">
        <f>SUMPRODUCT(--(EB$9=Quarterly_kt!$B$9:FC$9),Quarterly_kt!$B73:FC73)*INDEX(Fuel_Properties!$B$3:$IV$14,MATCH("GCV_Kerosene",Fuel_Properties!$B$3:$B$14,0),MATCH(YEAR(EB$9),Fuel_Properties!$B$3:$EI$3,0))/1000</f>
        <v>1.9348799999999996E-2</v>
      </c>
      <c r="EC73" s="53">
        <f>SUMPRODUCT(--(EC$9=Quarterly_kt!$B$9:FC$9),Quarterly_kt!$B73:FC73)*INDEX(Fuel_Properties!$B$3:$IV$14,MATCH("GCV_Kerosene",Fuel_Properties!$B$3:$B$14,0),MATCH(YEAR(EC$9),Fuel_Properties!$B$3:$EI$3,0))/1000</f>
        <v>0</v>
      </c>
      <c r="ED73" s="53">
        <f>SUMPRODUCT(--(ED$9=Quarterly_kt!$B$9:FC$9),Quarterly_kt!$B73:FC73)*INDEX(Fuel_Properties!$B$3:$IV$14,MATCH("GCV_Kerosene",Fuel_Properties!$B$3:$B$14,0),MATCH(YEAR(ED$9),Fuel_Properties!$B$3:$EI$3,0))/1000</f>
        <v>-4.6400000000000037E-5</v>
      </c>
      <c r="EE73" s="53">
        <f>SUMPRODUCT(--(EE$9=Quarterly_kt!$B$9:FC$9),Quarterly_kt!$B73:FC73)*INDEX(Fuel_Properties!$B$3:$IV$14,MATCH("GCV_Kerosene",Fuel_Properties!$B$3:$B$14,0),MATCH(YEAR(EE$9),Fuel_Properties!$B$3:$EI$3,0))/1000</f>
        <v>0</v>
      </c>
      <c r="EF73" s="53">
        <f>SUMPRODUCT(--(EF$9=Quarterly_kt!$B$9:FC$9),Quarterly_kt!$B73:FC73)*INDEX(Fuel_Properties!$B$3:$IV$14,MATCH("GCV_Kerosene",Fuel_Properties!$B$3:$B$14,0),MATCH(YEAR(EF$9),Fuel_Properties!$B$3:$EI$3,0))/1000</f>
        <v>1.9441599999999996E-2</v>
      </c>
      <c r="EG73" s="53">
        <f>SUMPRODUCT(--(EG$9=Quarterly_kt!$B$9:FC$9),Quarterly_kt!$B73:FC73)*INDEX(Fuel_Properties!$B$3:$IV$14,MATCH("GCV_Kerosene",Fuel_Properties!$B$3:$B$14,0),MATCH(YEAR(EG$9),Fuel_Properties!$B$3:$EI$3,0))/1000</f>
        <v>2.58912E-2</v>
      </c>
      <c r="EH73" s="53">
        <f>SUMPRODUCT(--(EH$9=Quarterly_kt!$B$9:FC$9),Quarterly_kt!$B73:FC73)*INDEX(Fuel_Properties!$B$3:$IV$14,MATCH("GCV_Kerosene",Fuel_Properties!$B$3:$B$14,0),MATCH(YEAR(EH$9),Fuel_Properties!$B$3:$EI$3,0))/1000</f>
        <v>0.36892639999999999</v>
      </c>
      <c r="EI73" s="53">
        <f>SUMPRODUCT(--(EI$9=Quarterly_kt!$B$9:FC$9),Quarterly_kt!$B73:FC73)*INDEX(Fuel_Properties!$B$3:$IV$14,MATCH("GCV_Kerosene",Fuel_Properties!$B$3:$B$14,0),MATCH(YEAR(EI$9),Fuel_Properties!$B$3:$EI$3,0))/1000</f>
        <v>2.2272E-2</v>
      </c>
      <c r="EJ73" s="53">
        <f>SUMPRODUCT(--(EJ$9=Quarterly_kt!$B$9:FC$9),Quarterly_kt!$B73:FC73)*INDEX(Fuel_Properties!$B$3:$IV$14,MATCH("GCV_Kerosene",Fuel_Properties!$B$3:$B$14,0),MATCH(YEAR(EJ$9),Fuel_Properties!$B$3:$EI$3,0))/1000</f>
        <v>0</v>
      </c>
      <c r="EK73" s="53">
        <f>SUMPRODUCT(--(EK$9=Quarterly_kt!$B$9:FC$9),Quarterly_kt!$B73:FC73)*INDEX(Fuel_Properties!$B$3:$IV$14,MATCH("GCV_Kerosene",Fuel_Properties!$B$3:$B$14,0),MATCH(YEAR(EK$9),Fuel_Properties!$B$3:$EI$3,0))/1000</f>
        <v>-3.248000000000002E-4</v>
      </c>
      <c r="EL73" s="53">
        <f>SUMPRODUCT(--(EL$9=Quarterly_kt!$B$9:FC$9),Quarterly_kt!$B73:FC73)*INDEX(Fuel_Properties!$B$3:$IV$14,MATCH("GCV_Kerosene",Fuel_Properties!$B$3:$B$14,0),MATCH(YEAR(EL$9),Fuel_Properties!$B$3:$EI$3,0))/1000</f>
        <v>-9.7440000000000081E-4</v>
      </c>
      <c r="EM73" s="53">
        <f>SUMPRODUCT(--(EM$9=Quarterly_kt!$B$9:FC$9),Quarterly_kt!$B73:FC73)*INDEX(Fuel_Properties!$B$3:$IV$14,MATCH("GCV_Kerosene",Fuel_Properties!$B$3:$B$14,0),MATCH(YEAR(EM$9),Fuel_Properties!$B$3:$EI$3,0))/1000</f>
        <v>-1.8392910156249975E-4</v>
      </c>
      <c r="EN73" s="53">
        <f>SUMPRODUCT(--(EN$9=Quarterly_kt!$B$9:FC$9),Quarterly_kt!$B73:FC73)*INDEX(Fuel_Properties!$B$3:$IV$14,MATCH("GCV_Kerosene",Fuel_Properties!$B$3:$B$14,0),MATCH(YEAR(EN$9),Fuel_Properties!$B$3:$EI$3,0))/1000</f>
        <v>-2.7840000000000026E-4</v>
      </c>
      <c r="EO73" s="53">
        <f>SUMPRODUCT(--(EO$9=Quarterly_kt!$B$9:FC$9),Quarterly_kt!$B73:FC73)*INDEX(Fuel_Properties!$B$3:$IV$14,MATCH("GCV_Kerosene",Fuel_Properties!$B$3:$B$14,0),MATCH(YEAR(EO$9),Fuel_Properties!$B$3:$EI$3,0))/1000</f>
        <v>0</v>
      </c>
      <c r="EP73" s="53">
        <f>SUMPRODUCT(--(EP$9=Quarterly_kt!$B$9:FC$9),Quarterly_kt!$B73:FC73)*INDEX(Fuel_Properties!$B$3:$IV$14,MATCH("GCV_Kerosene",Fuel_Properties!$B$3:$B$14,0),MATCH(YEAR(EP$9),Fuel_Properties!$B$3:$EI$3,0))/1000</f>
        <v>-4.6400000000000037E-5</v>
      </c>
      <c r="EQ73" s="53">
        <f>SUMPRODUCT(--(EQ$9=Quarterly_kt!$B$9:FC$9),Quarterly_kt!$B73:FC73)*INDEX(Fuel_Properties!$B$3:$IV$14,MATCH("GCV_Kerosene",Fuel_Properties!$B$3:$B$14,0),MATCH(YEAR(EQ$9),Fuel_Properties!$B$3:$EI$3,0))/1000</f>
        <v>2.8443199999999998E-2</v>
      </c>
      <c r="ER73" s="53">
        <f>SUMPRODUCT(--(ER$9=Quarterly_kt!$B$9:FC$9),Quarterly_kt!$B73:FC73)*INDEX(Fuel_Properties!$B$3:$IV$14,MATCH("GCV_Kerosene",Fuel_Properties!$B$3:$B$14,0),MATCH(YEAR(ER$9),Fuel_Properties!$B$3:$EI$3,0))/1000</f>
        <v>2.7840000000000026E-4</v>
      </c>
      <c r="ES73" s="53">
        <f>SUMPRODUCT(--(ES$9=Quarterly_kt!$B$9:FC$9),Quarterly_kt!$B73:FC73)*INDEX(Fuel_Properties!$B$3:$IV$14,MATCH("GCV_Kerosene",Fuel_Properties!$B$3:$B$14,0),MATCH(YEAR(ES$9),Fuel_Properties!$B$3:$EI$3,0))/1000</f>
        <v>0</v>
      </c>
      <c r="ET73" s="53">
        <f>SUMPRODUCT(--(ET$9=Quarterly_kt!$B$9:FC$9),Quarterly_kt!$B73:FC73)*INDEX(Fuel_Properties!$B$3:$IV$14,MATCH("GCV_Kerosene",Fuel_Properties!$B$3:$B$14,0),MATCH(YEAR(ET$9),Fuel_Properties!$B$3:$EI$3,0))/1000</f>
        <v>1.5604690429687502E-2</v>
      </c>
      <c r="EU73" s="53">
        <f>SUMPRODUCT(--(EU$9=Quarterly_kt!$B$9:FC$9),Quarterly_kt!$B73:FC73)*INDEX(Fuel_Properties!$B$3:$IV$14,MATCH("GCV_Kerosene",Fuel_Properties!$B$3:$B$14,0),MATCH(YEAR(EU$9),Fuel_Properties!$B$3:$EI$3,0))/1000</f>
        <v>0</v>
      </c>
      <c r="EV73" s="53">
        <f>SUMPRODUCT(--(EV$9=Quarterly_kt!$B$9:FC$9),Quarterly_kt!$B73:FC73)*INDEX(Fuel_Properties!$B$3:$IV$14,MATCH("GCV_Kerosene",Fuel_Properties!$B$3:$B$14,0),MATCH(YEAR(EV$9),Fuel_Properties!$B$3:$EI$3,0))/1000</f>
        <v>0</v>
      </c>
      <c r="EW73" s="53">
        <f>SUMPRODUCT(--(EW$9=Quarterly_kt!$B$9:FC$9),Quarterly_kt!$B73:FC73)*INDEX(Fuel_Properties!$B$3:$IV$14,MATCH("GCV_Kerosene",Fuel_Properties!$B$3:$B$14,0),MATCH(YEAR(EW$9),Fuel_Properties!$B$3:$EI$3,0))/1000</f>
        <v>3.2480000000000025E-4</v>
      </c>
      <c r="EX73" s="53">
        <f>SUMPRODUCT(--(EX$9=Quarterly_kt!$B$9:FC$9),Quarterly_kt!$B73:FC73)*INDEX(Fuel_Properties!$B$3:$IV$14,MATCH("GCV_Kerosene",Fuel_Properties!$B$3:$B$14,0),MATCH(YEAR(EX$9),Fuel_Properties!$B$3:$EI$3,0))/1000</f>
        <v>0</v>
      </c>
      <c r="EY73" s="53">
        <f>SUMPRODUCT(--(EY$9=Quarterly_kt!$B$9:FC$9),Quarterly_kt!$B73:FC73)*INDEX(Fuel_Properties!$B$3:$IV$14,MATCH("GCV_Kerosene",Fuel_Properties!$B$3:$B$14,0),MATCH(YEAR(EY$9),Fuel_Properties!$B$3:$EI$3,0))/1000</f>
        <v>0</v>
      </c>
      <c r="EZ73" s="53">
        <f>SUMPRODUCT(--(EZ$9=Quarterly_kt!$B$9:FC$9),Quarterly_kt!$B73:FC73)*INDEX(Fuel_Properties!$B$3:$IV$14,MATCH("GCV_Kerosene",Fuel_Properties!$B$3:$B$14,0),MATCH(YEAR(EZ$9),Fuel_Properties!$B$3:$EI$3,0))/1000</f>
        <v>0</v>
      </c>
      <c r="FA73" s="53">
        <f>SUMPRODUCT(--(FA$9=Quarterly_kt!$B$9:FC$9),Quarterly_kt!$B73:FC73)*INDEX(Fuel_Properties!$B$3:$IV$14,MATCH("GCV_Kerosene",Fuel_Properties!$B$3:$B$14,0),MATCH(YEAR(FA$9),Fuel_Properties!$B$3:$EI$3,0))/1000</f>
        <v>0</v>
      </c>
      <c r="FB73" s="53">
        <f>SUMPRODUCT(--(FB$9=Quarterly_kt!$B$9:FC$9),Quarterly_kt!$B73:FC73)*INDEX(Fuel_Properties!$B$3:$IV$14,MATCH("GCV_Kerosene",Fuel_Properties!$B$3:$B$14,0),MATCH(YEAR(FB$9),Fuel_Properties!$B$3:$EI$3,0))/1000</f>
        <v>0</v>
      </c>
      <c r="FC73" s="53">
        <f>SUMPRODUCT(--(FC$9=Quarterly_kt!$B$9:FC$9),Quarterly_kt!$B73:FC73)*INDEX(Fuel_Properties!$B$3:$IV$14,MATCH("GCV_Kerosene",Fuel_Properties!$B$3:$B$14,0),MATCH(YEAR(FC$9),Fuel_Properties!$B$3:$EI$3,0))/1000</f>
        <v>0</v>
      </c>
      <c r="FD73" s="53">
        <f>SUMPRODUCT(--(FD$9=Quarterly_kt!$B$9:FD$9),Quarterly_kt!$B73:FD73)*INDEX(Fuel_Properties!$B$3:$IV$14,MATCH("GCV_Kerosene",Fuel_Properties!$B$3:$B$14,0),MATCH(YEAR(FD$9),Fuel_Properties!$B$3:$EI$3,0))/1000</f>
        <v>0</v>
      </c>
      <c r="FE73" s="53">
        <f>SUMPRODUCT(--(FE$9=Quarterly_kt!$B$9:FE$9),Quarterly_kt!$B73:FE73)*INDEX(Fuel_Properties!$B$3:$IV$14,MATCH("GCV_Kerosene",Fuel_Properties!$B$3:$B$14,0),MATCH(YEAR(FE$9),Fuel_Properties!$B$3:$EI$3,0))/1000</f>
        <v>-8.3519999999999992E-4</v>
      </c>
      <c r="FF73" s="53">
        <f>SUMPRODUCT(--(FF$9=Quarterly_kt!$B$9:FF$9),Quarterly_kt!$B73:FF73)*INDEX(Fuel_Properties!$B$3:$IV$14,MATCH("GCV_Kerosene",Fuel_Properties!$B$3:$B$14,0),MATCH(YEAR(FF$9),Fuel_Properties!$B$3:$EI$3,0))/1000</f>
        <v>0</v>
      </c>
      <c r="FG73" s="53">
        <f>SUMPRODUCT(--(FG$9=Quarterly_kt!$B$9:FG$9),Quarterly_kt!$B73:FG73)*INDEX(Fuel_Properties!$B$3:$IV$14,MATCH("GCV_Kerosene",Fuel_Properties!$B$3:$B$14,0),MATCH(YEAR(FG$9),Fuel_Properties!$B$3:$EI$3,0))/1000</f>
        <v>0</v>
      </c>
      <c r="FH73" s="53">
        <f>SUMPRODUCT(--(FH$9=Quarterly_kt!$B$9:FH$9),Quarterly_kt!$B73:FH73)*INDEX(Fuel_Properties!$B$3:$IV$14,MATCH("GCV_Kerosene",Fuel_Properties!$B$3:$B$14,0),MATCH(YEAR(FH$9),Fuel_Properties!$B$3:$EI$3,0))/1000</f>
        <v>0</v>
      </c>
      <c r="FI73" s="53">
        <f>SUMPRODUCT(--(FI$9=Quarterly_kt!$B$9:FI$9),Quarterly_kt!$B73:FI73)*INDEX(Fuel_Properties!$B$3:$IV$14,MATCH("GCV_Kerosene",Fuel_Properties!$B$3:$B$14,0),MATCH(YEAR(FI$9),Fuel_Properties!$B$3:$EI$3,0))/1000</f>
        <v>0</v>
      </c>
      <c r="FJ73" s="53">
        <f>SUMPRODUCT(--(FJ$9=Quarterly_kt!$B$9:FJ$9),Quarterly_kt!$B73:FJ73)*INDEX(Fuel_Properties!$B$3:$IV$14,MATCH("GCV_Kerosene",Fuel_Properties!$B$3:$B$14,0),MATCH(YEAR(FJ$9),Fuel_Properties!$B$3:$EI$3,0))/1000</f>
        <v>0</v>
      </c>
      <c r="FK73" s="53">
        <f>SUMPRODUCT(--(FK$9=Quarterly_kt!$B$9:FK$9),Quarterly_kt!$B73:FK73)*INDEX(Fuel_Properties!$B$3:$IV$14,MATCH("GCV_Kerosene",Fuel_Properties!$B$3:$B$14,0),MATCH(YEAR(FK$9),Fuel_Properties!$B$3:$EI$3,0))/1000</f>
        <v>0</v>
      </c>
      <c r="FL73" s="53">
        <f>SUMPRODUCT(--(FL$9=Quarterly_kt!$B$9:FL$9),Quarterly_kt!$B73:FL73)*INDEX(Fuel_Properties!$B$3:$IV$14,MATCH("GCV_Kerosene",Fuel_Properties!$B$3:$B$14,0),MATCH(YEAR(FL$9),Fuel_Properties!$B$3:$EI$3,0))/1000</f>
        <v>0</v>
      </c>
      <c r="FM73" s="53">
        <f>SUMPRODUCT(--(FM$9=Quarterly_kt!$B$9:FN$9),Quarterly_kt!$B73:FN73)*INDEX(Fuel_Properties!$B$3:$IV$14,MATCH("GCV_Kerosene",Fuel_Properties!$B$3:$B$14,0),MATCH(YEAR(FM$9),Fuel_Properties!$B$3:$EI$3,0))/1000</f>
        <v>0</v>
      </c>
      <c r="FN73" s="53">
        <f>SUMPRODUCT(--(FN$9=Quarterly_kt!$B$9:FN$9),Quarterly_kt!$B73:FN73)*INDEX(Fuel_Properties!$B$3:$IV$14,MATCH("GCV_Kerosene",Fuel_Properties!$B$3:$B$14,0),MATCH(YEAR(FN$9),Fuel_Properties!$B$3:$EI$3,0))/1000</f>
        <v>0</v>
      </c>
      <c r="FO73" s="53">
        <f>SUMPRODUCT(--(FO$9=Quarterly_kt!$B$9:FO$9),Quarterly_kt!$B73:FO73)*INDEX(Fuel_Properties!$B$3:$IV$14,MATCH("GCV_Kerosene",Fuel_Properties!$B$3:$B$14,0),MATCH(YEAR(FO$9),Fuel_Properties!$B$3:$EI$3,0))/1000</f>
        <v>0</v>
      </c>
      <c r="FP73" s="53">
        <f>SUMPRODUCT(--(FP$9=Quarterly_kt!$B$9:FP$9),Quarterly_kt!$B73:FP73)*INDEX(Fuel_Properties!$B$3:$IV$14,MATCH("GCV_Kerosene",Fuel_Properties!$B$3:$B$14,0),MATCH(YEAR(FP$9),Fuel_Properties!$B$3:$EI$3,0))/1000</f>
        <v>0</v>
      </c>
      <c r="FQ73" s="53">
        <f>SUMPRODUCT(--(FQ$9=Quarterly_kt!$B$9:FQ$9),Quarterly_kt!$B73:FQ73)*INDEX(Fuel_Properties!$B$3:$IV$14,MATCH("GCV_Kerosene",Fuel_Properties!$B$3:$B$14,0),MATCH(YEAR(FQ$9),Fuel_Properties!$B$3:$EI$3,0))/1000</f>
        <v>-2.3199999999999997E-4</v>
      </c>
      <c r="FR73" s="53">
        <f>SUMPRODUCT(--(FR$9=Quarterly_kt!$B$9:FR$9),Quarterly_kt!$B73:FR73)*INDEX(Fuel_Properties!$B$3:$IV$14,MATCH("GCV_Kerosene",Fuel_Properties!$B$3:$B$14,0),MATCH(YEAR(FR$9),Fuel_Properties!$B$3:$EI$3,0))/1000</f>
        <v>0</v>
      </c>
      <c r="FS73" s="53">
        <f>SUMPRODUCT(--(FS$9=Quarterly_kt!$B$9:FS$9),Quarterly_kt!$B73:FS73)*INDEX(Fuel_Properties!$B$3:$IV$14,MATCH("GCV_Kerosene",Fuel_Properties!$B$3:$B$14,0),MATCH(YEAR(FS$9),Fuel_Properties!$B$3:$EI$3,0))/1000</f>
        <v>-1.392E-4</v>
      </c>
      <c r="FT73" s="53">
        <f>SUMPRODUCT(--(FT$9=Quarterly_kt!$B$9:FT$9),Quarterly_kt!$B73:FT73)*INDEX(Fuel_Properties!$B$3:$IV$14,MATCH("GCV_Kerosene",Fuel_Properties!$B$3:$B$14,0),MATCH(YEAR(FT$9),Fuel_Properties!$B$3:$EI$3,0))/1000</f>
        <v>-2.2736000000000002E-3</v>
      </c>
      <c r="FU73" s="53">
        <f>SUMPRODUCT(--(FU$9=Quarterly_kt!$B$9:FU$9),Quarterly_kt!$B73:FU73)*INDEX(Fuel_Properties!$B$3:$IV$14,MATCH("GCV_Kerosene",Fuel_Properties!$B$3:$B$14,0),MATCH(YEAR(FU$9),Fuel_Properties!$B$3:$EI$3,0))/1000</f>
        <v>0</v>
      </c>
      <c r="FV73" s="53">
        <f>SUMPRODUCT(--(FV$9=Quarterly_kt!$B$9:FV$9),Quarterly_kt!$B73:FV73)*INDEX(Fuel_Properties!$B$3:$IV$14,MATCH("GCV_Kerosene",Fuel_Properties!$B$3:$B$14,0),MATCH(YEAR(FV$9),Fuel_Properties!$B$3:$EI$3,0))/1000</f>
        <v>0</v>
      </c>
      <c r="FW73" s="18"/>
      <c r="FX73" s="117"/>
      <c r="FY73" s="18"/>
    </row>
    <row r="74" spans="1:181" ht="17.25" x14ac:dyDescent="0.25">
      <c r="A74" s="49" t="s">
        <v>105</v>
      </c>
      <c r="B74" s="53">
        <v>2.5727735337080188E-2</v>
      </c>
      <c r="C74" s="53">
        <v>4.3512034789996989E-4</v>
      </c>
      <c r="D74" s="53">
        <v>7.9261664312003932E-4</v>
      </c>
      <c r="E74" s="53">
        <v>6.872454212800555E-4</v>
      </c>
      <c r="F74" s="53">
        <v>2.1806108565599891E-3</v>
      </c>
      <c r="G74" s="53">
        <v>5.6381165571996877E-4</v>
      </c>
      <c r="H74" s="53">
        <v>3.7369522895999707E-4</v>
      </c>
      <c r="I74" s="53">
        <v>3.0175964422003709E-4</v>
      </c>
      <c r="J74" s="53">
        <v>7.7596697877996279E-4</v>
      </c>
      <c r="K74" s="53">
        <v>-7.4746840354679905E-2</v>
      </c>
      <c r="L74" s="53">
        <v>3.8090312656320041E-2</v>
      </c>
      <c r="M74" s="53">
        <v>3.8213013251980121E-2</v>
      </c>
      <c r="N74" s="53">
        <v>6.7779865076000173E-4</v>
      </c>
      <c r="O74" s="53">
        <v>4.5206132442004998E-4</v>
      </c>
      <c r="P74" s="53">
        <v>7.6938899348000245E-4</v>
      </c>
      <c r="Q74" s="53">
        <v>9.8483954489989034E-4</v>
      </c>
      <c r="R74" s="53">
        <v>0.57041504783901997</v>
      </c>
      <c r="S74" s="53">
        <v>-0.15138181214765997</v>
      </c>
      <c r="T74" s="53">
        <v>-6.8232363934379925E-2</v>
      </c>
      <c r="U74" s="53">
        <v>-0.34854758432540001</v>
      </c>
      <c r="V74" s="53">
        <v>7.8573394222002622E-4</v>
      </c>
      <c r="W74" s="53">
        <v>1.0323749122299929E-2</v>
      </c>
      <c r="X74" s="53">
        <v>-0.87341401195771995</v>
      </c>
      <c r="Y74" s="53">
        <v>8.9931492891599796E-3</v>
      </c>
      <c r="Z74" s="53">
        <v>3.913080931676001E-2</v>
      </c>
      <c r="AA74" s="53">
        <v>9.3290055532400384E-3</v>
      </c>
      <c r="AB74" s="53">
        <v>2.4730456875259987E-2</v>
      </c>
      <c r="AC74" s="53">
        <v>4.4873408275999983E-2</v>
      </c>
      <c r="AD74" s="53">
        <v>1.3692831569479869E-2</v>
      </c>
      <c r="AE74" s="53">
        <v>2.1317541429060061E-2</v>
      </c>
      <c r="AF74" s="53">
        <v>3.2755034725739991E-2</v>
      </c>
      <c r="AG74" s="53">
        <v>-1.9213919299180104E-2</v>
      </c>
      <c r="AH74" s="53">
        <v>0.2073861614623001</v>
      </c>
      <c r="AI74" s="53">
        <v>2.7373817158279995E-2</v>
      </c>
      <c r="AJ74" s="53">
        <v>1.564176170794002E-2</v>
      </c>
      <c r="AK74" s="53">
        <v>-0.16435599630426001</v>
      </c>
      <c r="AL74" s="53">
        <v>1.4932559915999122E-3</v>
      </c>
      <c r="AM74" s="53">
        <v>1.5846066755239929E-2</v>
      </c>
      <c r="AN74" s="53">
        <v>2.3289973065559938E-2</v>
      </c>
      <c r="AO74" s="53">
        <v>1.796299058778E-2</v>
      </c>
      <c r="AP74" s="53">
        <v>2.0359695259399825E-2</v>
      </c>
      <c r="AQ74" s="53">
        <v>2.2999738703779943E-2</v>
      </c>
      <c r="AR74" s="53">
        <v>6.2340816447360003E-2</v>
      </c>
      <c r="AS74" s="53">
        <v>-3.4435818490980111E-2</v>
      </c>
      <c r="AT74" s="53">
        <v>0.14474474717688002</v>
      </c>
      <c r="AU74" s="53">
        <v>0.13654533846284006</v>
      </c>
      <c r="AV74" s="53">
        <v>9.2178932554859996E-2</v>
      </c>
      <c r="AW74" s="53">
        <v>-0.35940827025947997</v>
      </c>
      <c r="AX74" s="53">
        <v>-8.2115428091199955E-2</v>
      </c>
      <c r="AY74" s="53">
        <v>-0.24213726699834015</v>
      </c>
      <c r="AZ74" s="53">
        <v>-9.8874286312799764E-3</v>
      </c>
      <c r="BA74" s="53">
        <v>8.2278328034999931E-3</v>
      </c>
      <c r="BB74" s="53">
        <v>-1.1682637499761395E-3</v>
      </c>
      <c r="BC74" s="53">
        <v>-3.3555571049879163E-3</v>
      </c>
      <c r="BD74" s="53">
        <v>3.7797772028708064E-2</v>
      </c>
      <c r="BE74" s="53">
        <v>-2.4334003781795982E-2</v>
      </c>
      <c r="BF74" s="53">
        <v>1.4845625474468016E-2</v>
      </c>
      <c r="BG74" s="53">
        <v>0.1394422347916639</v>
      </c>
      <c r="BH74" s="53">
        <v>-8.031270419461195E-2</v>
      </c>
      <c r="BI74" s="53">
        <v>5.6436925171884041E-2</v>
      </c>
      <c r="BJ74" s="53">
        <v>3.7915965909996005E-2</v>
      </c>
      <c r="BK74" s="53">
        <v>4.8479343601355973E-2</v>
      </c>
      <c r="BL74" s="53">
        <v>4.5819912726423981E-2</v>
      </c>
      <c r="BM74" s="53">
        <v>4.9355628315839839E-2</v>
      </c>
      <c r="BN74" s="53">
        <v>7.2095488495276083E-2</v>
      </c>
      <c r="BO74" s="53">
        <v>1.7058973241604131E-2</v>
      </c>
      <c r="BP74" s="53">
        <v>2.2070868533315951E-2</v>
      </c>
      <c r="BQ74" s="53">
        <v>7.171767758804394E-2</v>
      </c>
      <c r="BR74" s="53">
        <v>0.10145751641079195</v>
      </c>
      <c r="BS74" s="53">
        <v>6.9297174859920072E-3</v>
      </c>
      <c r="BT74" s="53">
        <v>-3.7150993734720056E-2</v>
      </c>
      <c r="BU74" s="53">
        <v>0.32531321921195205</v>
      </c>
      <c r="BV74" s="53">
        <v>-0.11516847436876798</v>
      </c>
      <c r="BW74" s="53">
        <v>-3.8311389597280657E-3</v>
      </c>
      <c r="BX74" s="53">
        <v>0.2485077309140519</v>
      </c>
      <c r="BY74" s="53">
        <v>8.772108377291607E-2</v>
      </c>
      <c r="BZ74" s="53">
        <v>-5.8320478496792005E-2</v>
      </c>
      <c r="CA74" s="53">
        <v>-1.317316102279617E-2</v>
      </c>
      <c r="CB74" s="53">
        <v>8.3876659321944019E-2</v>
      </c>
      <c r="CC74" s="53">
        <v>0.31314313332967997</v>
      </c>
      <c r="CD74" s="53">
        <v>0.10229498465515996</v>
      </c>
      <c r="CE74" s="53">
        <v>0.15886693204642804</v>
      </c>
      <c r="CF74" s="53">
        <v>3.7385857216259755E-2</v>
      </c>
      <c r="CG74" s="53">
        <v>-0.12468263967755612</v>
      </c>
      <c r="CH74" s="53">
        <v>0.28565174228229984</v>
      </c>
      <c r="CI74" s="53">
        <v>-0.24971358938707208</v>
      </c>
      <c r="CJ74" s="53">
        <v>0.13051369482755198</v>
      </c>
      <c r="CK74" s="53">
        <v>-7.3402858367601354E-3</v>
      </c>
      <c r="CL74" s="53">
        <v>0.15357631250992795</v>
      </c>
      <c r="CM74" s="53">
        <v>8.8931465640364069E-2</v>
      </c>
      <c r="CN74" s="53">
        <v>-0.10893249271187204</v>
      </c>
      <c r="CO74" s="53">
        <v>0.11233986003291201</v>
      </c>
      <c r="CP74" s="53">
        <v>4.8469217791604034E-2</v>
      </c>
      <c r="CQ74" s="53">
        <v>9.5792055620259969E-2</v>
      </c>
      <c r="CR74" s="53">
        <v>4.9181352196616006E-2</v>
      </c>
      <c r="CS74" s="53">
        <v>0.33231692563669196</v>
      </c>
      <c r="CT74" s="53">
        <v>-0.11677764700361987</v>
      </c>
      <c r="CU74" s="53">
        <v>3.4509384326919662E-3</v>
      </c>
      <c r="CV74" s="53">
        <v>0.12720042488630404</v>
      </c>
      <c r="CW74" s="53">
        <v>-4.4901058788480157E-2</v>
      </c>
      <c r="CX74" s="53">
        <v>8.189091690644007E-2</v>
      </c>
      <c r="CY74" s="53">
        <v>0.22788131839567993</v>
      </c>
      <c r="CZ74" s="53">
        <v>6.9090499292251972E-2</v>
      </c>
      <c r="DA74" s="53">
        <v>0.1285054299605439</v>
      </c>
      <c r="DB74" s="53">
        <v>-0.10158885004563611</v>
      </c>
      <c r="DC74" s="53">
        <v>5.3739150284439929E-2</v>
      </c>
      <c r="DD74" s="53">
        <v>0.12875177240707997</v>
      </c>
      <c r="DE74" s="53">
        <v>1.4888528980584029E-2</v>
      </c>
      <c r="DF74" s="53">
        <v>0.24471464724423198</v>
      </c>
      <c r="DG74" s="53">
        <v>-3.3620120274936029E-2</v>
      </c>
      <c r="DH74" s="53">
        <v>0.13465268220056398</v>
      </c>
      <c r="DI74" s="53">
        <v>0.20524494340630386</v>
      </c>
      <c r="DJ74" s="53">
        <v>0.13859225629233204</v>
      </c>
      <c r="DK74" s="53">
        <v>-3.7844214823255978E-2</v>
      </c>
      <c r="DL74" s="53">
        <v>0.13723934501352011</v>
      </c>
      <c r="DM74" s="53">
        <v>0.19042548086144001</v>
      </c>
      <c r="DN74" s="53">
        <v>2.6197597244716014E-2</v>
      </c>
      <c r="DO74" s="53">
        <v>-0.24928745374901609</v>
      </c>
      <c r="DP74" s="53">
        <v>0.13606105420918801</v>
      </c>
      <c r="DQ74" s="53">
        <v>6.5817017513452078E-2</v>
      </c>
      <c r="DR74" s="53">
        <v>-1.1285113301040033E-2</v>
      </c>
      <c r="DS74" s="53">
        <v>5.0550873094999893E-2</v>
      </c>
      <c r="DT74" s="53">
        <v>0.13142973865964003</v>
      </c>
      <c r="DU74" s="53">
        <v>7.5546299853828047E-2</v>
      </c>
      <c r="DV74" s="53">
        <v>3.2199974191164063E-2</v>
      </c>
      <c r="DW74" s="53">
        <v>6.4363555073463974E-2</v>
      </c>
      <c r="DX74" s="53">
        <v>-4.4628104684275992E-2</v>
      </c>
      <c r="DY74" s="53">
        <v>-7.9642899562184066E-2</v>
      </c>
      <c r="DZ74" s="53">
        <v>-0.1836357422769839</v>
      </c>
      <c r="EA74" s="53">
        <v>7.2021608906560064E-3</v>
      </c>
      <c r="EB74" s="53">
        <v>-3.8354647834739963E-2</v>
      </c>
      <c r="EC74" s="53">
        <v>-0.22190931800530395</v>
      </c>
      <c r="ED74" s="53">
        <v>-3.6367673518336086E-2</v>
      </c>
      <c r="EE74" s="53">
        <v>-0.19949646918387204</v>
      </c>
      <c r="EF74" s="53">
        <v>-0.20582002308987202</v>
      </c>
      <c r="EG74" s="53">
        <v>-4.8787720126396011E-2</v>
      </c>
      <c r="EH74" s="53">
        <v>4.487706785434005E-2</v>
      </c>
      <c r="EI74" s="53">
        <v>-0.28605180872095209</v>
      </c>
      <c r="EJ74" s="53">
        <v>1.5018029249483991E-2</v>
      </c>
      <c r="EK74" s="53">
        <v>7.0140928503351879E-2</v>
      </c>
      <c r="EL74" s="53">
        <v>-0.10788786687023211</v>
      </c>
      <c r="EM74" s="53">
        <v>2.6189265381485527E-2</v>
      </c>
      <c r="EN74" s="53">
        <v>0.38866982086636015</v>
      </c>
      <c r="EO74" s="53">
        <v>0.18307599021878376</v>
      </c>
      <c r="EP74" s="53">
        <v>-5.4192515892741058E-2</v>
      </c>
      <c r="EQ74" s="53">
        <v>-0.12217049800237198</v>
      </c>
      <c r="ER74" s="53">
        <v>8.0142447808021461E-2</v>
      </c>
      <c r="ES74" s="53">
        <v>5.7743473906824605E-2</v>
      </c>
      <c r="ET74" s="53">
        <v>6.8434281434241448E-2</v>
      </c>
      <c r="EU74" s="53">
        <v>0.23522804175718193</v>
      </c>
      <c r="EV74" s="53">
        <v>7.2457971923448078E-2</v>
      </c>
      <c r="EW74" s="53">
        <v>-0.142608984788888</v>
      </c>
      <c r="EX74" s="53">
        <v>0.22812817646980404</v>
      </c>
      <c r="EY74" s="53">
        <v>-1.5975523428084001E-2</v>
      </c>
      <c r="EZ74" s="53">
        <v>-1.9620339624212016E-2</v>
      </c>
      <c r="FA74" s="53">
        <v>9.7535310801083991E-2</v>
      </c>
      <c r="FB74" s="53">
        <v>-4.4943291826048018E-2</v>
      </c>
      <c r="FC74" s="53">
        <v>0.12080431036562804</v>
      </c>
      <c r="FD74" s="53">
        <v>0.15257514673682399</v>
      </c>
      <c r="FE74" s="53">
        <v>-5.900802125787806E-2</v>
      </c>
      <c r="FF74" s="53">
        <v>0.12746117363475598</v>
      </c>
      <c r="FG74" s="53">
        <v>-0.14087962864895598</v>
      </c>
      <c r="FH74" s="53">
        <v>6.7938205782444014E-2</v>
      </c>
      <c r="FI74" s="53">
        <v>5.0515937218988102E-2</v>
      </c>
      <c r="FJ74" s="53">
        <v>8.1091799420023952E-2</v>
      </c>
      <c r="FK74" s="53">
        <v>5.8265010769519995E-2</v>
      </c>
      <c r="FL74" s="53">
        <v>5.3389421984380021E-2</v>
      </c>
      <c r="FM74" s="53">
        <v>2.4803795663324024E-2</v>
      </c>
      <c r="FN74" s="53">
        <v>-0.80193529838462008</v>
      </c>
      <c r="FO74" s="53">
        <v>0.196675045481496</v>
      </c>
      <c r="FP74" s="53">
        <v>0.25182767124659289</v>
      </c>
      <c r="FQ74" s="53">
        <v>-0.49549205084074094</v>
      </c>
      <c r="FR74" s="53">
        <v>-1.7683931159860822</v>
      </c>
      <c r="FS74" s="53">
        <v>6.1879644605764825E-2</v>
      </c>
      <c r="FT74" s="53">
        <v>-0.15515855335339071</v>
      </c>
      <c r="FU74" s="53">
        <v>9.5759447014284654E-2</v>
      </c>
      <c r="FV74" s="53">
        <v>9.3324259236877982E-2</v>
      </c>
      <c r="FW74" s="18"/>
      <c r="FX74" s="117"/>
      <c r="FY74" s="18"/>
    </row>
    <row r="75" spans="1:181" ht="15" x14ac:dyDescent="0.2">
      <c r="A75" s="27" t="s">
        <v>31</v>
      </c>
      <c r="B75" s="17">
        <f>SUM(B76,B79:B81,B85)</f>
        <v>3.8725499369646066</v>
      </c>
      <c r="C75" s="17">
        <f t="shared" ref="C75:BN75" si="114">SUM(C76,C79:C81,C85)</f>
        <v>3.7323138278508958</v>
      </c>
      <c r="D75" s="17">
        <f t="shared" si="114"/>
        <v>5.8103513144825651</v>
      </c>
      <c r="E75" s="17">
        <f t="shared" si="114"/>
        <v>5.6818644106311114</v>
      </c>
      <c r="F75" s="17">
        <f t="shared" si="114"/>
        <v>7.3431474244803754</v>
      </c>
      <c r="G75" s="17">
        <f t="shared" si="114"/>
        <v>4.8888399570465566</v>
      </c>
      <c r="H75" s="17">
        <f t="shared" si="114"/>
        <v>4.5525863600910066</v>
      </c>
      <c r="I75" s="17">
        <f t="shared" si="114"/>
        <v>4.4224697023287671</v>
      </c>
      <c r="J75" s="17">
        <f t="shared" si="114"/>
        <v>6.8724026788257326</v>
      </c>
      <c r="K75" s="17">
        <f t="shared" si="114"/>
        <v>5.6289697986212435</v>
      </c>
      <c r="L75" s="17">
        <f t="shared" si="114"/>
        <v>5.6097504013523016</v>
      </c>
      <c r="M75" s="17">
        <f t="shared" si="114"/>
        <v>5.521860485084753</v>
      </c>
      <c r="N75" s="17">
        <f t="shared" si="114"/>
        <v>6.7534434625052953</v>
      </c>
      <c r="O75" s="17">
        <f t="shared" si="114"/>
        <v>6.127103354746505</v>
      </c>
      <c r="P75" s="17">
        <f t="shared" si="114"/>
        <v>4.4893971565752899</v>
      </c>
      <c r="Q75" s="17">
        <f t="shared" si="114"/>
        <v>5.0562006550239893</v>
      </c>
      <c r="R75" s="17">
        <f t="shared" si="114"/>
        <v>6.181962389532746</v>
      </c>
      <c r="S75" s="17">
        <f t="shared" si="114"/>
        <v>5.3255191272536697</v>
      </c>
      <c r="T75" s="17">
        <f t="shared" si="114"/>
        <v>4.7145641782738963</v>
      </c>
      <c r="U75" s="17">
        <f t="shared" si="114"/>
        <v>6.2028314153595394</v>
      </c>
      <c r="V75" s="17">
        <f t="shared" si="114"/>
        <v>8.372453814996879</v>
      </c>
      <c r="W75" s="17">
        <f t="shared" si="114"/>
        <v>7.4475656824914998</v>
      </c>
      <c r="X75" s="17">
        <f t="shared" si="114"/>
        <v>6.9819712055394554</v>
      </c>
      <c r="Y75" s="17">
        <f t="shared" si="114"/>
        <v>6.7267747554668862</v>
      </c>
      <c r="Z75" s="17">
        <f t="shared" si="114"/>
        <v>6.8780800311429928</v>
      </c>
      <c r="AA75" s="17">
        <f t="shared" si="114"/>
        <v>6.0552385291701087</v>
      </c>
      <c r="AB75" s="17">
        <f t="shared" si="114"/>
        <v>5.6805891673883835</v>
      </c>
      <c r="AC75" s="17">
        <f t="shared" si="114"/>
        <v>5.1991461588167684</v>
      </c>
      <c r="AD75" s="17">
        <f t="shared" si="114"/>
        <v>5.0005660658145619</v>
      </c>
      <c r="AE75" s="17">
        <f t="shared" si="114"/>
        <v>5.9477561738410856</v>
      </c>
      <c r="AF75" s="17">
        <f t="shared" si="114"/>
        <v>4.911841139341222</v>
      </c>
      <c r="AG75" s="17">
        <f t="shared" si="114"/>
        <v>5.8807994698692294</v>
      </c>
      <c r="AH75" s="17">
        <f t="shared" si="114"/>
        <v>6.5416243293443488</v>
      </c>
      <c r="AI75" s="17">
        <f t="shared" si="114"/>
        <v>4.6733187075283</v>
      </c>
      <c r="AJ75" s="17">
        <f t="shared" si="114"/>
        <v>5.0037696144686095</v>
      </c>
      <c r="AK75" s="17">
        <f t="shared" si="114"/>
        <v>4.0130756191661101</v>
      </c>
      <c r="AL75" s="17">
        <f t="shared" si="114"/>
        <v>4.11309921242378</v>
      </c>
      <c r="AM75" s="17">
        <f t="shared" si="114"/>
        <v>5.0808133388783094</v>
      </c>
      <c r="AN75" s="17">
        <f t="shared" si="114"/>
        <v>4.1174281155653993</v>
      </c>
      <c r="AO75" s="17">
        <f t="shared" si="114"/>
        <v>4.6784032899018602</v>
      </c>
      <c r="AP75" s="17">
        <f t="shared" si="114"/>
        <v>5.8456451415663206</v>
      </c>
      <c r="AQ75" s="17">
        <f t="shared" si="114"/>
        <v>5.1703860227872207</v>
      </c>
      <c r="AR75" s="17">
        <f t="shared" si="114"/>
        <v>3.4124938239698506</v>
      </c>
      <c r="AS75" s="17">
        <f t="shared" si="114"/>
        <v>4.3402532670559628</v>
      </c>
      <c r="AT75" s="17">
        <f t="shared" si="114"/>
        <v>5.7043949392007054</v>
      </c>
      <c r="AU75" s="17">
        <f t="shared" si="114"/>
        <v>4.6306377246199704</v>
      </c>
      <c r="AV75" s="17">
        <f t="shared" si="114"/>
        <v>4.5571179398180695</v>
      </c>
      <c r="AW75" s="17">
        <f t="shared" si="114"/>
        <v>4.1792929824684393</v>
      </c>
      <c r="AX75" s="17">
        <f t="shared" si="114"/>
        <v>4.9609930935575495</v>
      </c>
      <c r="AY75" s="17">
        <f t="shared" si="114"/>
        <v>3.9840925869438775</v>
      </c>
      <c r="AZ75" s="17">
        <f t="shared" si="114"/>
        <v>4.792997334007854</v>
      </c>
      <c r="BA75" s="17">
        <f t="shared" si="114"/>
        <v>5.4407218093546952</v>
      </c>
      <c r="BB75" s="17">
        <f t="shared" si="114"/>
        <v>5.8350663154282998</v>
      </c>
      <c r="BC75" s="17">
        <f t="shared" si="114"/>
        <v>5.8529600095030654</v>
      </c>
      <c r="BD75" s="17">
        <f t="shared" si="114"/>
        <v>6.2501734928883668</v>
      </c>
      <c r="BE75" s="17">
        <f t="shared" si="114"/>
        <v>6.3578568471338279</v>
      </c>
      <c r="BF75" s="17">
        <f t="shared" si="114"/>
        <v>7.3363283008369988</v>
      </c>
      <c r="BG75" s="17">
        <f t="shared" si="114"/>
        <v>7.345237292885793</v>
      </c>
      <c r="BH75" s="17">
        <f t="shared" si="114"/>
        <v>7.303188656940109</v>
      </c>
      <c r="BI75" s="17">
        <f t="shared" si="114"/>
        <v>5.864854795393212</v>
      </c>
      <c r="BJ75" s="17">
        <f t="shared" si="114"/>
        <v>5.8126163299648645</v>
      </c>
      <c r="BK75" s="17">
        <f t="shared" si="114"/>
        <v>6.7597427699507087</v>
      </c>
      <c r="BL75" s="17">
        <f t="shared" si="114"/>
        <v>6.3750551349091786</v>
      </c>
      <c r="BM75" s="17">
        <f t="shared" si="114"/>
        <v>6.0838759863996845</v>
      </c>
      <c r="BN75" s="17">
        <f t="shared" si="114"/>
        <v>9.0160385775442915</v>
      </c>
      <c r="BO75" s="17">
        <f t="shared" ref="BO75:DZ75" si="115">SUM(BO76,BO79:BO81,BO85)</f>
        <v>7.9550182305728132</v>
      </c>
      <c r="BP75" s="17">
        <f t="shared" si="115"/>
        <v>7.0690882676089268</v>
      </c>
      <c r="BQ75" s="17">
        <f t="shared" si="115"/>
        <v>9.9840726481671247</v>
      </c>
      <c r="BR75" s="17">
        <f t="shared" si="115"/>
        <v>8.9842425418344725</v>
      </c>
      <c r="BS75" s="17">
        <f t="shared" si="115"/>
        <v>7.268884842557771</v>
      </c>
      <c r="BT75" s="17">
        <f t="shared" si="115"/>
        <v>8.2761013034391411</v>
      </c>
      <c r="BU75" s="17">
        <f t="shared" si="115"/>
        <v>7.5973412950484924</v>
      </c>
      <c r="BV75" s="17">
        <f t="shared" si="115"/>
        <v>7.8076939626993198</v>
      </c>
      <c r="BW75" s="17">
        <f t="shared" si="115"/>
        <v>7.7544079188918396</v>
      </c>
      <c r="BX75" s="17">
        <f t="shared" si="115"/>
        <v>7.4914229074472427</v>
      </c>
      <c r="BY75" s="17">
        <f t="shared" si="115"/>
        <v>7.7467955071793426</v>
      </c>
      <c r="BZ75" s="17">
        <f t="shared" si="115"/>
        <v>8.324956178473407</v>
      </c>
      <c r="CA75" s="17">
        <f t="shared" si="115"/>
        <v>8.255382506785141</v>
      </c>
      <c r="CB75" s="17">
        <f t="shared" si="115"/>
        <v>7.0358424598616089</v>
      </c>
      <c r="CC75" s="17">
        <f t="shared" si="115"/>
        <v>8.1858832517086082</v>
      </c>
      <c r="CD75" s="17">
        <f t="shared" si="115"/>
        <v>9.8306200437258155</v>
      </c>
      <c r="CE75" s="17">
        <f t="shared" si="115"/>
        <v>9.1116493291532539</v>
      </c>
      <c r="CF75" s="17">
        <f t="shared" si="115"/>
        <v>10.041160282511749</v>
      </c>
      <c r="CG75" s="17">
        <f t="shared" si="115"/>
        <v>9.0755997637938588</v>
      </c>
      <c r="CH75" s="17">
        <f t="shared" si="115"/>
        <v>10.264944730203334</v>
      </c>
      <c r="CI75" s="17">
        <f t="shared" si="115"/>
        <v>9.8580615333111989</v>
      </c>
      <c r="CJ75" s="17">
        <f t="shared" si="115"/>
        <v>10.31873513560695</v>
      </c>
      <c r="CK75" s="17">
        <f t="shared" si="115"/>
        <v>9.0120832101431407</v>
      </c>
      <c r="CL75" s="17">
        <f t="shared" si="115"/>
        <v>10.382076979959129</v>
      </c>
      <c r="CM75" s="17">
        <f t="shared" si="115"/>
        <v>9.2458599366041767</v>
      </c>
      <c r="CN75" s="17">
        <f t="shared" si="115"/>
        <v>9.5274430488968314</v>
      </c>
      <c r="CO75" s="17">
        <f t="shared" si="115"/>
        <v>9.7785514192212393</v>
      </c>
      <c r="CP75" s="17">
        <f t="shared" si="115"/>
        <v>8.9588780761576245</v>
      </c>
      <c r="CQ75" s="17">
        <f t="shared" si="115"/>
        <v>9.9451652407164879</v>
      </c>
      <c r="CR75" s="17">
        <f t="shared" si="115"/>
        <v>10.07640380997641</v>
      </c>
      <c r="CS75" s="17">
        <f t="shared" si="115"/>
        <v>10.535118130615647</v>
      </c>
      <c r="CT75" s="17">
        <f t="shared" si="115"/>
        <v>11.500914225280205</v>
      </c>
      <c r="CU75" s="17">
        <f t="shared" si="115"/>
        <v>9.9461553409306092</v>
      </c>
      <c r="CV75" s="17">
        <f t="shared" si="115"/>
        <v>9.7884433158149662</v>
      </c>
      <c r="CW75" s="17">
        <f t="shared" si="115"/>
        <v>9.6821213647108166</v>
      </c>
      <c r="CX75" s="17">
        <f t="shared" si="115"/>
        <v>10.666967973194359</v>
      </c>
      <c r="CY75" s="17">
        <f t="shared" si="115"/>
        <v>9.92084413113826</v>
      </c>
      <c r="CZ75" s="17">
        <f t="shared" si="115"/>
        <v>9.0198838389195934</v>
      </c>
      <c r="DA75" s="17">
        <f t="shared" si="115"/>
        <v>10.046959597064312</v>
      </c>
      <c r="DB75" s="17">
        <f t="shared" si="115"/>
        <v>10.407976493880323</v>
      </c>
      <c r="DC75" s="17">
        <f t="shared" si="115"/>
        <v>8.9892218736843077</v>
      </c>
      <c r="DD75" s="17">
        <f t="shared" si="115"/>
        <v>8.251160821380676</v>
      </c>
      <c r="DE75" s="17">
        <f t="shared" si="115"/>
        <v>9.0363361330481595</v>
      </c>
      <c r="DF75" s="17">
        <f t="shared" si="115"/>
        <v>10.000669558112195</v>
      </c>
      <c r="DG75" s="17">
        <f t="shared" si="115"/>
        <v>9.72072761328924</v>
      </c>
      <c r="DH75" s="17">
        <f t="shared" si="115"/>
        <v>9.8712952709242963</v>
      </c>
      <c r="DI75" s="17">
        <f t="shared" si="115"/>
        <v>10.116005603572562</v>
      </c>
      <c r="DJ75" s="17">
        <f t="shared" si="115"/>
        <v>11.302641306551124</v>
      </c>
      <c r="DK75" s="17">
        <f t="shared" si="115"/>
        <v>10.341755153764474</v>
      </c>
      <c r="DL75" s="17">
        <f t="shared" si="115"/>
        <v>9.0731116704672168</v>
      </c>
      <c r="DM75" s="17">
        <f t="shared" si="115"/>
        <v>9.9556059038544049</v>
      </c>
      <c r="DN75" s="17">
        <f t="shared" si="115"/>
        <v>10.979472593618432</v>
      </c>
      <c r="DO75" s="17">
        <f t="shared" si="115"/>
        <v>9.4092411226155015</v>
      </c>
      <c r="DP75" s="17">
        <f t="shared" si="115"/>
        <v>10.11097921120027</v>
      </c>
      <c r="DQ75" s="17">
        <f t="shared" si="115"/>
        <v>10.645920277654371</v>
      </c>
      <c r="DR75" s="17">
        <f t="shared" si="115"/>
        <v>10.654047368310017</v>
      </c>
      <c r="DS75" s="17">
        <f t="shared" si="115"/>
        <v>10.658831463624098</v>
      </c>
      <c r="DT75" s="17">
        <f t="shared" si="115"/>
        <v>10.699743698688959</v>
      </c>
      <c r="DU75" s="17">
        <f t="shared" si="115"/>
        <v>10.669290183519557</v>
      </c>
      <c r="DV75" s="17">
        <f t="shared" si="115"/>
        <v>12.260492369950583</v>
      </c>
      <c r="DW75" s="17">
        <f t="shared" si="115"/>
        <v>11.050047879938717</v>
      </c>
      <c r="DX75" s="17">
        <f t="shared" si="115"/>
        <v>11.065199967560556</v>
      </c>
      <c r="DY75" s="17">
        <f t="shared" si="115"/>
        <v>11.617177084356562</v>
      </c>
      <c r="DZ75" s="17">
        <f t="shared" si="115"/>
        <v>12.181013620514811</v>
      </c>
      <c r="EA75" s="17">
        <f t="shared" ref="EA75:FC75" si="116">SUM(EA76,EA79:EA81,EA85)</f>
        <v>11.078874244167082</v>
      </c>
      <c r="EB75" s="17">
        <f t="shared" si="116"/>
        <v>10.655484054930476</v>
      </c>
      <c r="EC75" s="17">
        <f t="shared" si="116"/>
        <v>11.146096479353838</v>
      </c>
      <c r="ED75" s="17">
        <f t="shared" si="116"/>
        <v>11.838483968917494</v>
      </c>
      <c r="EE75" s="17">
        <f t="shared" si="116"/>
        <v>11.071404545783995</v>
      </c>
      <c r="EF75" s="17">
        <f t="shared" si="116"/>
        <v>11.297172942038562</v>
      </c>
      <c r="EG75" s="17">
        <f t="shared" si="116"/>
        <v>12.733256655683793</v>
      </c>
      <c r="EH75" s="17">
        <f t="shared" si="116"/>
        <v>13.546022491928142</v>
      </c>
      <c r="EI75" s="17">
        <f t="shared" si="116"/>
        <v>11.164731845099739</v>
      </c>
      <c r="EJ75" s="17">
        <f t="shared" si="116"/>
        <v>12.71968876501129</v>
      </c>
      <c r="EK75" s="17">
        <f t="shared" si="116"/>
        <v>11.368361773695772</v>
      </c>
      <c r="EL75" s="17">
        <f t="shared" si="116"/>
        <v>13.074825674074109</v>
      </c>
      <c r="EM75" s="17">
        <f t="shared" si="116"/>
        <v>11.519402453813761</v>
      </c>
      <c r="EN75" s="17">
        <f t="shared" si="116"/>
        <v>11.285914737598508</v>
      </c>
      <c r="EO75" s="17">
        <f t="shared" si="116"/>
        <v>11.616819865681803</v>
      </c>
      <c r="EP75" s="17">
        <f t="shared" si="116"/>
        <v>12.996751562422677</v>
      </c>
      <c r="EQ75" s="17">
        <f t="shared" si="116"/>
        <v>11.229341448508357</v>
      </c>
      <c r="ER75" s="17">
        <f t="shared" si="116"/>
        <v>11.191639949532398</v>
      </c>
      <c r="ES75" s="17">
        <f t="shared" si="116"/>
        <v>12.950999570344457</v>
      </c>
      <c r="ET75" s="17">
        <f t="shared" si="116"/>
        <v>13.508027128093195</v>
      </c>
      <c r="EU75" s="17">
        <f t="shared" si="116"/>
        <v>10.837755241273449</v>
      </c>
      <c r="EV75" s="17">
        <f t="shared" si="116"/>
        <v>11.097485455168751</v>
      </c>
      <c r="EW75" s="17">
        <f t="shared" si="116"/>
        <v>13.738483510860949</v>
      </c>
      <c r="EX75" s="17">
        <f t="shared" si="116"/>
        <v>14.368102087096039</v>
      </c>
      <c r="EY75" s="17">
        <f t="shared" si="116"/>
        <v>12.228401412095065</v>
      </c>
      <c r="EZ75" s="17">
        <f t="shared" si="116"/>
        <v>10.827149542440161</v>
      </c>
      <c r="FA75" s="17">
        <f t="shared" si="116"/>
        <v>12.379765214939304</v>
      </c>
      <c r="FB75" s="17">
        <f t="shared" si="116"/>
        <v>14.415450540529037</v>
      </c>
      <c r="FC75" s="17">
        <f t="shared" si="116"/>
        <v>11.386140061135633</v>
      </c>
      <c r="FD75" s="17">
        <f t="shared" ref="FD75:FP75" si="117">SUM(FD76,FD79:FD81,FD85)</f>
        <v>11.287233157144284</v>
      </c>
      <c r="FE75" s="17">
        <f t="shared" si="117"/>
        <v>12.639794262618814</v>
      </c>
      <c r="FF75" s="17">
        <f t="shared" si="117"/>
        <v>13.782353227289033</v>
      </c>
      <c r="FG75" s="17">
        <f t="shared" si="117"/>
        <v>11.129244667579943</v>
      </c>
      <c r="FH75" s="17">
        <f t="shared" si="117"/>
        <v>11.162705881055388</v>
      </c>
      <c r="FI75" s="17">
        <f t="shared" si="117"/>
        <v>14.272802327840887</v>
      </c>
      <c r="FJ75" s="17">
        <f t="shared" si="117"/>
        <v>15.271146710357826</v>
      </c>
      <c r="FK75" s="17">
        <f t="shared" si="117"/>
        <v>12.088634880875723</v>
      </c>
      <c r="FL75" s="17">
        <f t="shared" si="117"/>
        <v>12.195959789602735</v>
      </c>
      <c r="FM75" s="17">
        <f t="shared" si="117"/>
        <v>14.826700328420717</v>
      </c>
      <c r="FN75" s="17">
        <f t="shared" si="117"/>
        <v>17.262016082508275</v>
      </c>
      <c r="FO75" s="17">
        <f t="shared" si="117"/>
        <v>13.563597900448901</v>
      </c>
      <c r="FP75" s="17">
        <f t="shared" si="117"/>
        <v>14.201644295275154</v>
      </c>
      <c r="FQ75" s="17">
        <f t="shared" ref="FQ75:FS75" si="118">SUM(FQ76,FQ79:FQ81,FQ85)</f>
        <v>16.66565311499231</v>
      </c>
      <c r="FR75" s="17">
        <f t="shared" si="118"/>
        <v>18.817282723155383</v>
      </c>
      <c r="FS75" s="17">
        <f t="shared" si="118"/>
        <v>15.077316926860277</v>
      </c>
      <c r="FT75" s="17">
        <f t="shared" ref="FT75:FU75" si="119">SUM(FT76,FT79:FT81,FT85)</f>
        <v>14.414510145787442</v>
      </c>
      <c r="FU75" s="17">
        <f t="shared" si="119"/>
        <v>17.925230095685642</v>
      </c>
      <c r="FV75" s="17">
        <f t="shared" ref="FV75" si="120">SUM(FV76,FV79:FV81,FV85)</f>
        <v>18.643947635581156</v>
      </c>
      <c r="FW75" s="18"/>
      <c r="FX75" s="117"/>
      <c r="FY75" s="18"/>
    </row>
    <row r="76" spans="1:181" ht="15" x14ac:dyDescent="0.25">
      <c r="A76" s="49" t="s">
        <v>25</v>
      </c>
      <c r="B76" s="53">
        <f>SUM(B77:B78)</f>
        <v>1.6988392639160159E-3</v>
      </c>
      <c r="C76" s="53">
        <f t="shared" ref="C76:BN76" si="121">SUM(C77:C78)</f>
        <v>1.6988392639160159E-3</v>
      </c>
      <c r="D76" s="53">
        <f t="shared" si="121"/>
        <v>1.6988392639160159E-3</v>
      </c>
      <c r="E76" s="53">
        <f t="shared" si="121"/>
        <v>2.2179290390014648E-3</v>
      </c>
      <c r="F76" s="53">
        <f t="shared" si="121"/>
        <v>5.190897750854492E-4</v>
      </c>
      <c r="G76" s="53">
        <f t="shared" si="121"/>
        <v>1.2741294479370116E-3</v>
      </c>
      <c r="H76" s="53">
        <f t="shared" si="121"/>
        <v>1.2741294479370116E-3</v>
      </c>
      <c r="I76" s="53">
        <f t="shared" si="121"/>
        <v>1.2741294479370116E-3</v>
      </c>
      <c r="J76" s="53">
        <f t="shared" si="121"/>
        <v>3.1145386505126954E-3</v>
      </c>
      <c r="K76" s="53">
        <f t="shared" si="121"/>
        <v>1.085369529724121E-3</v>
      </c>
      <c r="L76" s="53">
        <f t="shared" si="121"/>
        <v>6.1346973419189451E-4</v>
      </c>
      <c r="M76" s="53">
        <f t="shared" si="121"/>
        <v>3.3032985687255861E-4</v>
      </c>
      <c r="N76" s="53">
        <f t="shared" si="121"/>
        <v>3.7751983642578122E-4</v>
      </c>
      <c r="O76" s="53">
        <f t="shared" si="121"/>
        <v>3.7751983642578122E-4</v>
      </c>
      <c r="P76" s="53">
        <f t="shared" si="121"/>
        <v>0</v>
      </c>
      <c r="Q76" s="53">
        <f t="shared" si="121"/>
        <v>0</v>
      </c>
      <c r="R76" s="53">
        <f t="shared" si="121"/>
        <v>9.4379959106445305E-5</v>
      </c>
      <c r="S76" s="53">
        <f t="shared" si="121"/>
        <v>0</v>
      </c>
      <c r="T76" s="53">
        <f t="shared" si="121"/>
        <v>9.4379959106445305E-5</v>
      </c>
      <c r="U76" s="53">
        <f t="shared" si="121"/>
        <v>0</v>
      </c>
      <c r="V76" s="53">
        <f t="shared" si="121"/>
        <v>0</v>
      </c>
      <c r="W76" s="53">
        <f t="shared" si="121"/>
        <v>0</v>
      </c>
      <c r="X76" s="53">
        <f t="shared" si="121"/>
        <v>3.7751983642578122E-4</v>
      </c>
      <c r="Y76" s="53">
        <f t="shared" si="121"/>
        <v>3.7751983642578122E-4</v>
      </c>
      <c r="Z76" s="53">
        <f t="shared" si="121"/>
        <v>5.2658817367553713E-2</v>
      </c>
      <c r="AA76" s="53">
        <f t="shared" si="121"/>
        <v>0</v>
      </c>
      <c r="AB76" s="53">
        <f t="shared" si="121"/>
        <v>4.7189979553222652E-5</v>
      </c>
      <c r="AC76" s="53">
        <f t="shared" si="121"/>
        <v>5.6627975463867191E-4</v>
      </c>
      <c r="AD76" s="53">
        <f t="shared" si="121"/>
        <v>6.1346973419189451E-4</v>
      </c>
      <c r="AE76" s="53">
        <f t="shared" si="121"/>
        <v>3.7751983642578122E-4</v>
      </c>
      <c r="AF76" s="53">
        <f t="shared" si="121"/>
        <v>4.7189979553222654E-4</v>
      </c>
      <c r="AG76" s="53">
        <f t="shared" si="121"/>
        <v>0</v>
      </c>
      <c r="AH76" s="53">
        <f t="shared" si="121"/>
        <v>0</v>
      </c>
      <c r="AI76" s="53">
        <f t="shared" si="121"/>
        <v>0</v>
      </c>
      <c r="AJ76" s="53">
        <f t="shared" si="121"/>
        <v>0</v>
      </c>
      <c r="AK76" s="53">
        <f t="shared" si="121"/>
        <v>0</v>
      </c>
      <c r="AL76" s="53">
        <f t="shared" si="121"/>
        <v>0</v>
      </c>
      <c r="AM76" s="53">
        <f t="shared" si="121"/>
        <v>0</v>
      </c>
      <c r="AN76" s="53">
        <f t="shared" si="121"/>
        <v>0</v>
      </c>
      <c r="AO76" s="53">
        <f t="shared" si="121"/>
        <v>0</v>
      </c>
      <c r="AP76" s="53">
        <f t="shared" si="121"/>
        <v>0</v>
      </c>
      <c r="AQ76" s="53">
        <f t="shared" si="121"/>
        <v>0</v>
      </c>
      <c r="AR76" s="53">
        <f t="shared" si="121"/>
        <v>4.6929988861083991E-5</v>
      </c>
      <c r="AS76" s="53">
        <f t="shared" si="121"/>
        <v>4.7189979553222652E-5</v>
      </c>
      <c r="AT76" s="53">
        <f t="shared" si="121"/>
        <v>9.4379959106445305E-5</v>
      </c>
      <c r="AU76" s="53">
        <f t="shared" si="121"/>
        <v>0</v>
      </c>
      <c r="AV76" s="53">
        <f t="shared" si="121"/>
        <v>0</v>
      </c>
      <c r="AW76" s="53">
        <f t="shared" si="121"/>
        <v>2.8313987731933595E-4</v>
      </c>
      <c r="AX76" s="53">
        <f t="shared" si="121"/>
        <v>5.1885372977947557E-4</v>
      </c>
      <c r="AY76" s="53">
        <f t="shared" si="121"/>
        <v>3.4590243120239165E-4</v>
      </c>
      <c r="AZ76" s="53">
        <f t="shared" si="121"/>
        <v>1.7295121700756683E-4</v>
      </c>
      <c r="BA76" s="53">
        <f t="shared" si="121"/>
        <v>6.5721464488049605E-4</v>
      </c>
      <c r="BB76" s="53">
        <f t="shared" si="121"/>
        <v>6.164425746202119E-4</v>
      </c>
      <c r="BC76" s="53">
        <f t="shared" si="121"/>
        <v>5.3466235222802429E-4</v>
      </c>
      <c r="BD76" s="53">
        <f t="shared" si="121"/>
        <v>3.4590243401513366E-4</v>
      </c>
      <c r="BE76" s="53">
        <f t="shared" si="121"/>
        <v>1.8183579940446453E-3</v>
      </c>
      <c r="BF76" s="53">
        <f t="shared" si="121"/>
        <v>1.4156993865966798E-4</v>
      </c>
      <c r="BG76" s="53">
        <f t="shared" si="121"/>
        <v>3.3032985687255861E-4</v>
      </c>
      <c r="BH76" s="53">
        <f t="shared" si="121"/>
        <v>3.2089186096191402E-3</v>
      </c>
      <c r="BI76" s="53">
        <f t="shared" si="121"/>
        <v>4.5774280166625981E-3</v>
      </c>
      <c r="BJ76" s="53">
        <f t="shared" si="121"/>
        <v>3.7280083847045899E-3</v>
      </c>
      <c r="BK76" s="53">
        <f t="shared" si="121"/>
        <v>4.6718079757690437E-3</v>
      </c>
      <c r="BL76" s="53">
        <f t="shared" si="121"/>
        <v>3.2089186096191406E-3</v>
      </c>
      <c r="BM76" s="53">
        <f t="shared" si="121"/>
        <v>6.6065971374511723E-4</v>
      </c>
      <c r="BN76" s="53">
        <f t="shared" si="121"/>
        <v>8.0307531337064008E-4</v>
      </c>
      <c r="BO76" s="53">
        <f t="shared" ref="BO76:DZ76" si="122">SUM(BO77:BO78)</f>
        <v>4.3930684112007201E-3</v>
      </c>
      <c r="BP76" s="53">
        <f t="shared" si="122"/>
        <v>4.4401643490385601E-3</v>
      </c>
      <c r="BQ76" s="53">
        <f t="shared" si="122"/>
        <v>4.5819246038372001E-3</v>
      </c>
      <c r="BR76" s="53">
        <f t="shared" si="122"/>
        <v>2.8303810178887997E-3</v>
      </c>
      <c r="BS76" s="53">
        <f t="shared" si="122"/>
        <v>0.24308145760512098</v>
      </c>
      <c r="BT76" s="53">
        <f t="shared" si="122"/>
        <v>3.5851471368976797E-3</v>
      </c>
      <c r="BU76" s="53">
        <f t="shared" si="122"/>
        <v>3.6794927403416798E-3</v>
      </c>
      <c r="BV76" s="53">
        <f t="shared" si="122"/>
        <v>1.6980223593857325E-3</v>
      </c>
      <c r="BW76" s="53">
        <f t="shared" si="122"/>
        <v>1.9339956166568094E-3</v>
      </c>
      <c r="BX76" s="53">
        <f t="shared" si="122"/>
        <v>5.8489120742886381E-3</v>
      </c>
      <c r="BY76" s="53">
        <f t="shared" si="122"/>
        <v>1.5092269143728706E-3</v>
      </c>
      <c r="BZ76" s="53">
        <f t="shared" si="122"/>
        <v>6.591974423836804E-4</v>
      </c>
      <c r="CA76" s="53">
        <f t="shared" si="122"/>
        <v>6.1211191078484601E-4</v>
      </c>
      <c r="CB76" s="53">
        <f t="shared" si="122"/>
        <v>4.3318689070927568E-3</v>
      </c>
      <c r="CC76" s="53">
        <f t="shared" si="122"/>
        <v>5.2299089137207971E-3</v>
      </c>
      <c r="CD76" s="53">
        <f t="shared" si="122"/>
        <v>0.20532290154484875</v>
      </c>
      <c r="CE76" s="53">
        <f t="shared" si="122"/>
        <v>0</v>
      </c>
      <c r="CF76" s="53">
        <f t="shared" si="122"/>
        <v>-9.7209100019684277E-9</v>
      </c>
      <c r="CG76" s="53">
        <f t="shared" si="122"/>
        <v>-2.0348541384396623E-2</v>
      </c>
      <c r="CH76" s="53">
        <f t="shared" si="122"/>
        <v>-4.7067957476616068E-5</v>
      </c>
      <c r="CI76" s="53">
        <f t="shared" si="122"/>
        <v>4.713556350942713E-4</v>
      </c>
      <c r="CJ76" s="53">
        <f t="shared" si="122"/>
        <v>0</v>
      </c>
      <c r="CK76" s="53">
        <f t="shared" si="122"/>
        <v>5.0372179344572729E-3</v>
      </c>
      <c r="CL76" s="53">
        <f t="shared" si="122"/>
        <v>1.834276495124449E-2</v>
      </c>
      <c r="CM76" s="53">
        <f t="shared" si="122"/>
        <v>1.8854846724493415E-4</v>
      </c>
      <c r="CN76" s="53">
        <f t="shared" si="122"/>
        <v>9.4274233622467074E-5</v>
      </c>
      <c r="CO76" s="53">
        <f t="shared" si="122"/>
        <v>2.814879269284966E-4</v>
      </c>
      <c r="CP76" s="53">
        <f t="shared" si="122"/>
        <v>8.0069166392538718E-4</v>
      </c>
      <c r="CQ76" s="53">
        <f t="shared" si="122"/>
        <v>0</v>
      </c>
      <c r="CR76" s="53">
        <f t="shared" si="122"/>
        <v>0</v>
      </c>
      <c r="CS76" s="53">
        <f t="shared" si="122"/>
        <v>0</v>
      </c>
      <c r="CT76" s="53">
        <f t="shared" si="122"/>
        <v>0</v>
      </c>
      <c r="CU76" s="53">
        <f t="shared" si="122"/>
        <v>0</v>
      </c>
      <c r="CV76" s="53">
        <f t="shared" si="122"/>
        <v>0</v>
      </c>
      <c r="CW76" s="53">
        <f t="shared" si="122"/>
        <v>0</v>
      </c>
      <c r="CX76" s="53">
        <f t="shared" si="122"/>
        <v>0</v>
      </c>
      <c r="CY76" s="53">
        <f t="shared" si="122"/>
        <v>1.172899702498341E-3</v>
      </c>
      <c r="CZ76" s="53">
        <f t="shared" si="122"/>
        <v>0</v>
      </c>
      <c r="DA76" s="53">
        <f t="shared" si="122"/>
        <v>0</v>
      </c>
      <c r="DB76" s="53">
        <f t="shared" si="122"/>
        <v>0</v>
      </c>
      <c r="DC76" s="53">
        <f t="shared" si="122"/>
        <v>0</v>
      </c>
      <c r="DD76" s="53">
        <f t="shared" si="122"/>
        <v>0</v>
      </c>
      <c r="DE76" s="53">
        <f t="shared" si="122"/>
        <v>0</v>
      </c>
      <c r="DF76" s="53">
        <f t="shared" si="122"/>
        <v>0</v>
      </c>
      <c r="DG76" s="53">
        <f t="shared" si="122"/>
        <v>0</v>
      </c>
      <c r="DH76" s="53">
        <f t="shared" si="122"/>
        <v>0</v>
      </c>
      <c r="DI76" s="53">
        <f t="shared" si="122"/>
        <v>0</v>
      </c>
      <c r="DJ76" s="53">
        <f t="shared" si="122"/>
        <v>0</v>
      </c>
      <c r="DK76" s="53">
        <f t="shared" si="122"/>
        <v>0</v>
      </c>
      <c r="DL76" s="53">
        <f t="shared" si="122"/>
        <v>0</v>
      </c>
      <c r="DM76" s="53">
        <f t="shared" si="122"/>
        <v>0</v>
      </c>
      <c r="DN76" s="53">
        <f t="shared" si="122"/>
        <v>0</v>
      </c>
      <c r="DO76" s="53">
        <f t="shared" si="122"/>
        <v>0</v>
      </c>
      <c r="DP76" s="53">
        <f t="shared" si="122"/>
        <v>0</v>
      </c>
      <c r="DQ76" s="53">
        <f t="shared" si="122"/>
        <v>0</v>
      </c>
      <c r="DR76" s="53">
        <f t="shared" si="122"/>
        <v>0</v>
      </c>
      <c r="DS76" s="53">
        <f t="shared" si="122"/>
        <v>0</v>
      </c>
      <c r="DT76" s="53">
        <f t="shared" si="122"/>
        <v>0</v>
      </c>
      <c r="DU76" s="53">
        <f t="shared" si="122"/>
        <v>0</v>
      </c>
      <c r="DV76" s="53">
        <f t="shared" si="122"/>
        <v>0</v>
      </c>
      <c r="DW76" s="53">
        <f t="shared" si="122"/>
        <v>0</v>
      </c>
      <c r="DX76" s="53">
        <f t="shared" si="122"/>
        <v>0</v>
      </c>
      <c r="DY76" s="53">
        <f t="shared" si="122"/>
        <v>0</v>
      </c>
      <c r="DZ76" s="53">
        <f t="shared" si="122"/>
        <v>0</v>
      </c>
      <c r="EA76" s="53">
        <f t="shared" ref="EA76:FC76" si="123">SUM(EA77:EA78)</f>
        <v>1.4126704054882676E-4</v>
      </c>
      <c r="EB76" s="53">
        <f t="shared" si="123"/>
        <v>0</v>
      </c>
      <c r="EC76" s="53">
        <f t="shared" si="123"/>
        <v>0</v>
      </c>
      <c r="ED76" s="53">
        <f t="shared" si="123"/>
        <v>0</v>
      </c>
      <c r="EE76" s="53">
        <f t="shared" si="123"/>
        <v>0</v>
      </c>
      <c r="EF76" s="53">
        <f t="shared" si="123"/>
        <v>0</v>
      </c>
      <c r="EG76" s="53">
        <f t="shared" si="123"/>
        <v>0</v>
      </c>
      <c r="EH76" s="53">
        <f t="shared" si="123"/>
        <v>0</v>
      </c>
      <c r="EI76" s="53">
        <f t="shared" si="123"/>
        <v>0</v>
      </c>
      <c r="EJ76" s="53">
        <f t="shared" si="123"/>
        <v>0</v>
      </c>
      <c r="EK76" s="53">
        <f t="shared" si="123"/>
        <v>0</v>
      </c>
      <c r="EL76" s="53">
        <f t="shared" si="123"/>
        <v>0</v>
      </c>
      <c r="EM76" s="53">
        <f t="shared" si="123"/>
        <v>0</v>
      </c>
      <c r="EN76" s="53">
        <f t="shared" si="123"/>
        <v>0</v>
      </c>
      <c r="EO76" s="53">
        <f t="shared" si="123"/>
        <v>0</v>
      </c>
      <c r="EP76" s="53">
        <f t="shared" si="123"/>
        <v>0</v>
      </c>
      <c r="EQ76" s="53">
        <f t="shared" si="123"/>
        <v>0</v>
      </c>
      <c r="ER76" s="53">
        <f t="shared" si="123"/>
        <v>2.4815430559357234E-2</v>
      </c>
      <c r="ES76" s="53">
        <f t="shared" si="123"/>
        <v>5.1699116713694815E-2</v>
      </c>
      <c r="ET76" s="53">
        <f t="shared" si="123"/>
        <v>4.1898167359551305E-2</v>
      </c>
      <c r="EU76" s="53">
        <f t="shared" si="123"/>
        <v>2.7282030971794182E-2</v>
      </c>
      <c r="EV76" s="53">
        <f t="shared" si="123"/>
        <v>8.3166557378147196E-2</v>
      </c>
      <c r="EW76" s="53">
        <f t="shared" si="123"/>
        <v>0</v>
      </c>
      <c r="EX76" s="53">
        <f t="shared" si="123"/>
        <v>0</v>
      </c>
      <c r="EY76" s="53">
        <f t="shared" si="123"/>
        <v>3.2922780175345084E-2</v>
      </c>
      <c r="EZ76" s="53">
        <f t="shared" si="123"/>
        <v>2.6996679743782968E-2</v>
      </c>
      <c r="FA76" s="53">
        <f t="shared" si="123"/>
        <v>0</v>
      </c>
      <c r="FB76" s="53">
        <f t="shared" si="123"/>
        <v>0</v>
      </c>
      <c r="FC76" s="53">
        <f t="shared" si="123"/>
        <v>0</v>
      </c>
      <c r="FD76" s="53">
        <f t="shared" ref="FD76:FP76" si="124">SUM(FD77:FD78)</f>
        <v>3.2744946586156912E-2</v>
      </c>
      <c r="FE76" s="53">
        <f t="shared" si="124"/>
        <v>0</v>
      </c>
      <c r="FF76" s="53">
        <f t="shared" si="124"/>
        <v>4.7017629597883655E-5</v>
      </c>
      <c r="FG76" s="53">
        <f t="shared" si="124"/>
        <v>0</v>
      </c>
      <c r="FH76" s="53">
        <f t="shared" si="124"/>
        <v>0</v>
      </c>
      <c r="FI76" s="53">
        <f t="shared" si="124"/>
        <v>0</v>
      </c>
      <c r="FJ76" s="53">
        <f t="shared" si="124"/>
        <v>0</v>
      </c>
      <c r="FK76" s="53">
        <f t="shared" si="124"/>
        <v>0</v>
      </c>
      <c r="FL76" s="53">
        <f t="shared" si="124"/>
        <v>0</v>
      </c>
      <c r="FM76" s="53">
        <f t="shared" si="124"/>
        <v>1.8785685159775309E-4</v>
      </c>
      <c r="FN76" s="53">
        <f t="shared" si="124"/>
        <v>0</v>
      </c>
      <c r="FO76" s="53">
        <f t="shared" si="124"/>
        <v>0</v>
      </c>
      <c r="FP76" s="53">
        <f t="shared" si="124"/>
        <v>0</v>
      </c>
      <c r="FQ76" s="53">
        <f t="shared" ref="FQ76:FS76" si="125">SUM(FQ77:FQ78)</f>
        <v>2.3457526404009396E-4</v>
      </c>
      <c r="FR76" s="53">
        <f t="shared" si="125"/>
        <v>7.0840818737512689E-5</v>
      </c>
      <c r="FS76" s="53">
        <f t="shared" si="125"/>
        <v>0</v>
      </c>
      <c r="FT76" s="53">
        <f t="shared" ref="FT76:FU76" si="126">SUM(FT77:FT78)</f>
        <v>9.3928425798876544E-5</v>
      </c>
      <c r="FU76" s="53">
        <f t="shared" si="126"/>
        <v>3.2918284082190409E-4</v>
      </c>
      <c r="FV76" s="53">
        <f t="shared" ref="FV76" si="127">SUM(FV77:FV78)</f>
        <v>0</v>
      </c>
      <c r="FW76" s="18"/>
      <c r="FX76" s="117"/>
      <c r="FY76" s="18"/>
    </row>
    <row r="77" spans="1:181" ht="17.25" x14ac:dyDescent="0.25">
      <c r="A77" s="50" t="s">
        <v>103</v>
      </c>
      <c r="B77" s="53">
        <f>SUMPRODUCT(--(B$9=Quarterly_kt!$B$9:B$9),Quarterly_kt!$B77:B77)*INDEX(Fuel_Properties!$B$3:$IV$14,MATCH("GCV_Petrol_Regular",Fuel_Properties!$B$3:$B$14,0),MATCH(YEAR(B$9),Fuel_Properties!$B$3:$EI$3,0))/1000</f>
        <v>0</v>
      </c>
      <c r="C77" s="53">
        <f>SUMPRODUCT(--(C$9=Quarterly_kt!$B$9:C$9),Quarterly_kt!$B77:C77)*INDEX(Fuel_Properties!$B$3:$IV$14,MATCH("GCV_Petrol_Regular",Fuel_Properties!$B$3:$B$14,0),MATCH(YEAR(C$9),Fuel_Properties!$B$3:$EI$3,0))/1000</f>
        <v>0</v>
      </c>
      <c r="D77" s="53">
        <f>SUMPRODUCT(--(D$9=Quarterly_kt!$B$9:D$9),Quarterly_kt!$B77:D77)*INDEX(Fuel_Properties!$B$3:$IV$14,MATCH("GCV_Petrol_Regular",Fuel_Properties!$B$3:$B$14,0),MATCH(YEAR(D$9),Fuel_Properties!$B$3:$EI$3,0))/1000</f>
        <v>0</v>
      </c>
      <c r="E77" s="53">
        <f>SUMPRODUCT(--(E$9=Quarterly_kt!$B$9:E$9),Quarterly_kt!$B77:E77)*INDEX(Fuel_Properties!$B$3:$IV$14,MATCH("GCV_Petrol_Regular",Fuel_Properties!$B$3:$B$14,0),MATCH(YEAR(E$9),Fuel_Properties!$B$3:$EI$3,0))/1000</f>
        <v>0</v>
      </c>
      <c r="F77" s="53">
        <f>SUMPRODUCT(--(F$9=Quarterly_kt!$B$9:F$9),Quarterly_kt!$B77:F77)*INDEX(Fuel_Properties!$B$3:$IV$14,MATCH("GCV_Petrol_Regular",Fuel_Properties!$B$3:$B$14,0),MATCH(YEAR(F$9),Fuel_Properties!$B$3:$EI$3,0))/1000</f>
        <v>0</v>
      </c>
      <c r="G77" s="53">
        <f>SUMPRODUCT(--(G$9=Quarterly_kt!$B$9:G$9),Quarterly_kt!$B77:G77)*INDEX(Fuel_Properties!$B$3:$IV$14,MATCH("GCV_Petrol_Regular",Fuel_Properties!$B$3:$B$14,0),MATCH(YEAR(G$9),Fuel_Properties!$B$3:$EI$3,0))/1000</f>
        <v>0</v>
      </c>
      <c r="H77" s="53">
        <f>SUMPRODUCT(--(H$9=Quarterly_kt!$B$9:H$9),Quarterly_kt!$B77:H77)*INDEX(Fuel_Properties!$B$3:$IV$14,MATCH("GCV_Petrol_Regular",Fuel_Properties!$B$3:$B$14,0),MATCH(YEAR(H$9),Fuel_Properties!$B$3:$EI$3,0))/1000</f>
        <v>0</v>
      </c>
      <c r="I77" s="53">
        <f>SUMPRODUCT(--(I$9=Quarterly_kt!$B$9:I$9),Quarterly_kt!$B77:I77)*INDEX(Fuel_Properties!$B$3:$IV$14,MATCH("GCV_Petrol_Regular",Fuel_Properties!$B$3:$B$14,0),MATCH(YEAR(I$9),Fuel_Properties!$B$3:$EI$3,0))/1000</f>
        <v>0</v>
      </c>
      <c r="J77" s="53">
        <f>SUMPRODUCT(--(J$9=Quarterly_kt!$B$9:J$9),Quarterly_kt!$B77:J77)*INDEX(Fuel_Properties!$B$3:$IV$14,MATCH("GCV_Petrol_Regular",Fuel_Properties!$B$3:$B$14,0),MATCH(YEAR(J$9),Fuel_Properties!$B$3:$EI$3,0))/1000</f>
        <v>0</v>
      </c>
      <c r="K77" s="53">
        <f>SUMPRODUCT(--(K$9=Quarterly_kt!$B$9:K$9),Quarterly_kt!$B77:K77)*INDEX(Fuel_Properties!$B$3:$IV$14,MATCH("GCV_Petrol_Regular",Fuel_Properties!$B$3:$B$14,0),MATCH(YEAR(K$9),Fuel_Properties!$B$3:$EI$3,0))/1000</f>
        <v>0</v>
      </c>
      <c r="L77" s="53">
        <f>SUMPRODUCT(--(L$9=Quarterly_kt!$B$9:L$9),Quarterly_kt!$B77:L77)*INDEX(Fuel_Properties!$B$3:$IV$14,MATCH("GCV_Petrol_Regular",Fuel_Properties!$B$3:$B$14,0),MATCH(YEAR(L$9),Fuel_Properties!$B$3:$EI$3,0))/1000</f>
        <v>0</v>
      </c>
      <c r="M77" s="53">
        <f>SUMPRODUCT(--(M$9=Quarterly_kt!$B$9:M$9),Quarterly_kt!$B77:M77)*INDEX(Fuel_Properties!$B$3:$IV$14,MATCH("GCV_Petrol_Regular",Fuel_Properties!$B$3:$B$14,0),MATCH(YEAR(M$9),Fuel_Properties!$B$3:$EI$3,0))/1000</f>
        <v>0</v>
      </c>
      <c r="N77" s="53">
        <f>SUMPRODUCT(--(N$9=Quarterly_kt!$B$9:N$9),Quarterly_kt!$B77:N77)*INDEX(Fuel_Properties!$B$3:$IV$14,MATCH("GCV_Petrol_Regular",Fuel_Properties!$B$3:$B$14,0),MATCH(YEAR(N$9),Fuel_Properties!$B$3:$EI$3,0))/1000</f>
        <v>0</v>
      </c>
      <c r="O77" s="53">
        <f>SUMPRODUCT(--(O$9=Quarterly_kt!$B$9:O$9),Quarterly_kt!$B77:O77)*INDEX(Fuel_Properties!$B$3:$IV$14,MATCH("GCV_Petrol_Regular",Fuel_Properties!$B$3:$B$14,0),MATCH(YEAR(O$9),Fuel_Properties!$B$3:$EI$3,0))/1000</f>
        <v>0</v>
      </c>
      <c r="P77" s="53">
        <f>SUMPRODUCT(--(P$9=Quarterly_kt!$B$9:P$9),Quarterly_kt!$B77:P77)*INDEX(Fuel_Properties!$B$3:$IV$14,MATCH("GCV_Petrol_Regular",Fuel_Properties!$B$3:$B$14,0),MATCH(YEAR(P$9),Fuel_Properties!$B$3:$EI$3,0))/1000</f>
        <v>0</v>
      </c>
      <c r="Q77" s="53">
        <f>SUMPRODUCT(--(Q$9=Quarterly_kt!$B$9:Q$9),Quarterly_kt!$B77:Q77)*INDEX(Fuel_Properties!$B$3:$IV$14,MATCH("GCV_Petrol_Regular",Fuel_Properties!$B$3:$B$14,0),MATCH(YEAR(Q$9),Fuel_Properties!$B$3:$EI$3,0))/1000</f>
        <v>0</v>
      </c>
      <c r="R77" s="53">
        <f>SUMPRODUCT(--(R$9=Quarterly_kt!$B$9:R$9),Quarterly_kt!$B77:R77)*INDEX(Fuel_Properties!$B$3:$IV$14,MATCH("GCV_Petrol_Regular",Fuel_Properties!$B$3:$B$14,0),MATCH(YEAR(R$9),Fuel_Properties!$B$3:$EI$3,0))/1000</f>
        <v>0</v>
      </c>
      <c r="S77" s="53">
        <f>SUMPRODUCT(--(S$9=Quarterly_kt!$B$9:S$9),Quarterly_kt!$B77:S77)*INDEX(Fuel_Properties!$B$3:$IV$14,MATCH("GCV_Petrol_Regular",Fuel_Properties!$B$3:$B$14,0),MATCH(YEAR(S$9),Fuel_Properties!$B$3:$EI$3,0))/1000</f>
        <v>0</v>
      </c>
      <c r="T77" s="53">
        <f>SUMPRODUCT(--(T$9=Quarterly_kt!$B$9:T$9),Quarterly_kt!$B77:T77)*INDEX(Fuel_Properties!$B$3:$IV$14,MATCH("GCV_Petrol_Regular",Fuel_Properties!$B$3:$B$14,0),MATCH(YEAR(T$9),Fuel_Properties!$B$3:$EI$3,0))/1000</f>
        <v>0</v>
      </c>
      <c r="U77" s="53">
        <f>SUMPRODUCT(--(U$9=Quarterly_kt!$B$9:U$9),Quarterly_kt!$B77:U77)*INDEX(Fuel_Properties!$B$3:$IV$14,MATCH("GCV_Petrol_Regular",Fuel_Properties!$B$3:$B$14,0),MATCH(YEAR(U$9),Fuel_Properties!$B$3:$EI$3,0))/1000</f>
        <v>0</v>
      </c>
      <c r="V77" s="53">
        <f>SUMPRODUCT(--(V$9=Quarterly_kt!$B$9:V$9),Quarterly_kt!$B77:V77)*INDEX(Fuel_Properties!$B$3:$IV$14,MATCH("GCV_Petrol_Regular",Fuel_Properties!$B$3:$B$14,0),MATCH(YEAR(V$9),Fuel_Properties!$B$3:$EI$3,0))/1000</f>
        <v>0</v>
      </c>
      <c r="W77" s="53">
        <f>SUMPRODUCT(--(W$9=Quarterly_kt!$B$9:W$9),Quarterly_kt!$B77:W77)*INDEX(Fuel_Properties!$B$3:$IV$14,MATCH("GCV_Petrol_Regular",Fuel_Properties!$B$3:$B$14,0),MATCH(YEAR(W$9),Fuel_Properties!$B$3:$EI$3,0))/1000</f>
        <v>0</v>
      </c>
      <c r="X77" s="53">
        <f>SUMPRODUCT(--(X$9=Quarterly_kt!$B$9:X$9),Quarterly_kt!$B77:X77)*INDEX(Fuel_Properties!$B$3:$IV$14,MATCH("GCV_Petrol_Regular",Fuel_Properties!$B$3:$B$14,0),MATCH(YEAR(X$9),Fuel_Properties!$B$3:$EI$3,0))/1000</f>
        <v>0</v>
      </c>
      <c r="Y77" s="53">
        <f>SUMPRODUCT(--(Y$9=Quarterly_kt!$B$9:Y$9),Quarterly_kt!$B77:Y77)*INDEX(Fuel_Properties!$B$3:$IV$14,MATCH("GCV_Petrol_Regular",Fuel_Properties!$B$3:$B$14,0),MATCH(YEAR(Y$9),Fuel_Properties!$B$3:$EI$3,0))/1000</f>
        <v>0</v>
      </c>
      <c r="Z77" s="53">
        <f>SUMPRODUCT(--(Z$9=Quarterly_kt!$B$9:Z$9),Quarterly_kt!$B77:Z77)*INDEX(Fuel_Properties!$B$3:$IV$14,MATCH("GCV_Petrol_Regular",Fuel_Properties!$B$3:$B$14,0),MATCH(YEAR(Z$9),Fuel_Properties!$B$3:$EI$3,0))/1000</f>
        <v>9.3859977722167973E-4</v>
      </c>
      <c r="AA77" s="53">
        <f>SUMPRODUCT(--(AA$9=Quarterly_kt!$B$9:AA$9),Quarterly_kt!$B77:AA77)*INDEX(Fuel_Properties!$B$3:$IV$14,MATCH("GCV_Petrol_Regular",Fuel_Properties!$B$3:$B$14,0),MATCH(YEAR(AA$9),Fuel_Properties!$B$3:$EI$3,0))/1000</f>
        <v>0</v>
      </c>
      <c r="AB77" s="53">
        <f>SUMPRODUCT(--(AB$9=Quarterly_kt!$B$9:AB$9),Quarterly_kt!$B77:AB77)*INDEX(Fuel_Properties!$B$3:$IV$14,MATCH("GCV_Petrol_Regular",Fuel_Properties!$B$3:$B$14,0),MATCH(YEAR(AB$9),Fuel_Properties!$B$3:$EI$3,0))/1000</f>
        <v>0</v>
      </c>
      <c r="AC77" s="53">
        <f>SUMPRODUCT(--(AC$9=Quarterly_kt!$B$9:AC$9),Quarterly_kt!$B77:AC77)*INDEX(Fuel_Properties!$B$3:$IV$14,MATCH("GCV_Petrol_Regular",Fuel_Properties!$B$3:$B$14,0),MATCH(YEAR(AC$9),Fuel_Properties!$B$3:$EI$3,0))/1000</f>
        <v>0</v>
      </c>
      <c r="AD77" s="53">
        <f>SUMPRODUCT(--(AD$9=Quarterly_kt!$B$9:AD$9),Quarterly_kt!$B77:AD77)*INDEX(Fuel_Properties!$B$3:$IV$14,MATCH("GCV_Petrol_Regular",Fuel_Properties!$B$3:$B$14,0),MATCH(YEAR(AD$9),Fuel_Properties!$B$3:$EI$3,0))/1000</f>
        <v>0</v>
      </c>
      <c r="AE77" s="53">
        <f>SUMPRODUCT(--(AE$9=Quarterly_kt!$B$9:AE$9),Quarterly_kt!$B77:AE77)*INDEX(Fuel_Properties!$B$3:$IV$14,MATCH("GCV_Petrol_Regular",Fuel_Properties!$B$3:$B$14,0),MATCH(YEAR(AE$9),Fuel_Properties!$B$3:$EI$3,0))/1000</f>
        <v>0</v>
      </c>
      <c r="AF77" s="53">
        <f>SUMPRODUCT(--(AF$9=Quarterly_kt!$B$9:AF$9),Quarterly_kt!$B77:AF77)*INDEX(Fuel_Properties!$B$3:$IV$14,MATCH("GCV_Petrol_Regular",Fuel_Properties!$B$3:$B$14,0),MATCH(YEAR(AF$9),Fuel_Properties!$B$3:$EI$3,0))/1000</f>
        <v>0</v>
      </c>
      <c r="AG77" s="53">
        <f>SUMPRODUCT(--(AG$9=Quarterly_kt!$B$9:AG$9),Quarterly_kt!$B77:AG77)*INDEX(Fuel_Properties!$B$3:$IV$14,MATCH("GCV_Petrol_Regular",Fuel_Properties!$B$3:$B$14,0),MATCH(YEAR(AG$9),Fuel_Properties!$B$3:$EI$3,0))/1000</f>
        <v>0</v>
      </c>
      <c r="AH77" s="53">
        <f>SUMPRODUCT(--(AH$9=Quarterly_kt!$B$9:AH$9),Quarterly_kt!$B77:AH77)*INDEX(Fuel_Properties!$B$3:$IV$14,MATCH("GCV_Petrol_Regular",Fuel_Properties!$B$3:$B$14,0),MATCH(YEAR(AH$9),Fuel_Properties!$B$3:$EI$3,0))/1000</f>
        <v>0</v>
      </c>
      <c r="AI77" s="53">
        <f>SUMPRODUCT(--(AI$9=Quarterly_kt!$B$9:AI$9),Quarterly_kt!$B77:AI77)*INDEX(Fuel_Properties!$B$3:$IV$14,MATCH("GCV_Petrol_Regular",Fuel_Properties!$B$3:$B$14,0),MATCH(YEAR(AI$9),Fuel_Properties!$B$3:$EI$3,0))/1000</f>
        <v>0</v>
      </c>
      <c r="AJ77" s="53">
        <f>SUMPRODUCT(--(AJ$9=Quarterly_kt!$B$9:AJ$9),Quarterly_kt!$B77:AJ77)*INDEX(Fuel_Properties!$B$3:$IV$14,MATCH("GCV_Petrol_Regular",Fuel_Properties!$B$3:$B$14,0),MATCH(YEAR(AJ$9),Fuel_Properties!$B$3:$EI$3,0))/1000</f>
        <v>0</v>
      </c>
      <c r="AK77" s="53">
        <f>SUMPRODUCT(--(AK$9=Quarterly_kt!$B$9:AK$9),Quarterly_kt!$B77:AK77)*INDEX(Fuel_Properties!$B$3:$IV$14,MATCH("GCV_Petrol_Regular",Fuel_Properties!$B$3:$B$14,0),MATCH(YEAR(AK$9),Fuel_Properties!$B$3:$EI$3,0))/1000</f>
        <v>0</v>
      </c>
      <c r="AL77" s="53">
        <f>SUMPRODUCT(--(AL$9=Quarterly_kt!$B$9:AL$9),Quarterly_kt!$B77:AL77)*INDEX(Fuel_Properties!$B$3:$IV$14,MATCH("GCV_Petrol_Regular",Fuel_Properties!$B$3:$B$14,0),MATCH(YEAR(AL$9),Fuel_Properties!$B$3:$EI$3,0))/1000</f>
        <v>0</v>
      </c>
      <c r="AM77" s="53">
        <f>SUMPRODUCT(--(AM$9=Quarterly_kt!$B$9:AM$9),Quarterly_kt!$B77:AM77)*INDEX(Fuel_Properties!$B$3:$IV$14,MATCH("GCV_Petrol_Regular",Fuel_Properties!$B$3:$B$14,0),MATCH(YEAR(AM$9),Fuel_Properties!$B$3:$EI$3,0))/1000</f>
        <v>0</v>
      </c>
      <c r="AN77" s="53">
        <f>SUMPRODUCT(--(AN$9=Quarterly_kt!$B$9:AN$9),Quarterly_kt!$B77:AN77)*INDEX(Fuel_Properties!$B$3:$IV$14,MATCH("GCV_Petrol_Regular",Fuel_Properties!$B$3:$B$14,0),MATCH(YEAR(AN$9),Fuel_Properties!$B$3:$EI$3,0))/1000</f>
        <v>0</v>
      </c>
      <c r="AO77" s="53">
        <f>SUMPRODUCT(--(AO$9=Quarterly_kt!$B$9:AO$9),Quarterly_kt!$B77:AO77)*INDEX(Fuel_Properties!$B$3:$IV$14,MATCH("GCV_Petrol_Regular",Fuel_Properties!$B$3:$B$14,0),MATCH(YEAR(AO$9),Fuel_Properties!$B$3:$EI$3,0))/1000</f>
        <v>0</v>
      </c>
      <c r="AP77" s="53">
        <f>SUMPRODUCT(--(AP$9=Quarterly_kt!$B$9:AP$9),Quarterly_kt!$B77:AP77)*INDEX(Fuel_Properties!$B$3:$IV$14,MATCH("GCV_Petrol_Regular",Fuel_Properties!$B$3:$B$14,0),MATCH(YEAR(AP$9),Fuel_Properties!$B$3:$EI$3,0))/1000</f>
        <v>0</v>
      </c>
      <c r="AQ77" s="53">
        <f>SUMPRODUCT(--(AQ$9=Quarterly_kt!$B$9:AQ$9),Quarterly_kt!$B77:AQ77)*INDEX(Fuel_Properties!$B$3:$IV$14,MATCH("GCV_Petrol_Regular",Fuel_Properties!$B$3:$B$14,0),MATCH(YEAR(AQ$9),Fuel_Properties!$B$3:$EI$3,0))/1000</f>
        <v>0</v>
      </c>
      <c r="AR77" s="53">
        <f>SUMPRODUCT(--(AR$9=Quarterly_kt!$B$9:AR$9),Quarterly_kt!$B77:AR77)*INDEX(Fuel_Properties!$B$3:$IV$14,MATCH("GCV_Petrol_Regular",Fuel_Properties!$B$3:$B$14,0),MATCH(YEAR(AR$9),Fuel_Properties!$B$3:$EI$3,0))/1000</f>
        <v>4.6929988861083991E-5</v>
      </c>
      <c r="AS77" s="53">
        <f>SUMPRODUCT(--(AS$9=Quarterly_kt!$B$9:AS$9),Quarterly_kt!$B77:AS77)*INDEX(Fuel_Properties!$B$3:$IV$14,MATCH("GCV_Petrol_Regular",Fuel_Properties!$B$3:$B$14,0),MATCH(YEAR(AS$9),Fuel_Properties!$B$3:$EI$3,0))/1000</f>
        <v>0</v>
      </c>
      <c r="AT77" s="53">
        <f>SUMPRODUCT(--(AT$9=Quarterly_kt!$B$9:AT$9),Quarterly_kt!$B77:AT77)*INDEX(Fuel_Properties!$B$3:$IV$14,MATCH("GCV_Petrol_Regular",Fuel_Properties!$B$3:$B$14,0),MATCH(YEAR(AT$9),Fuel_Properties!$B$3:$EI$3,0))/1000</f>
        <v>0</v>
      </c>
      <c r="AU77" s="53">
        <f>SUMPRODUCT(--(AU$9=Quarterly_kt!$B$9:AU$9),Quarterly_kt!$B77:AU77)*INDEX(Fuel_Properties!$B$3:$IV$14,MATCH("GCV_Petrol_Regular",Fuel_Properties!$B$3:$B$14,0),MATCH(YEAR(AU$9),Fuel_Properties!$B$3:$EI$3,0))/1000</f>
        <v>0</v>
      </c>
      <c r="AV77" s="53">
        <f>SUMPRODUCT(--(AV$9=Quarterly_kt!$B$9:AV$9),Quarterly_kt!$B77:AV77)*INDEX(Fuel_Properties!$B$3:$IV$14,MATCH("GCV_Petrol_Regular",Fuel_Properties!$B$3:$B$14,0),MATCH(YEAR(AV$9),Fuel_Properties!$B$3:$EI$3,0))/1000</f>
        <v>0</v>
      </c>
      <c r="AW77" s="53">
        <f>SUMPRODUCT(--(AW$9=Quarterly_kt!$B$9:AW$9),Quarterly_kt!$B77:AW77)*INDEX(Fuel_Properties!$B$3:$IV$14,MATCH("GCV_Petrol_Regular",Fuel_Properties!$B$3:$B$14,0),MATCH(YEAR(AW$9),Fuel_Properties!$B$3:$EI$3,0))/1000</f>
        <v>0</v>
      </c>
      <c r="AX77" s="53">
        <f>SUMPRODUCT(--(AX$9=Quarterly_kt!$B$9:AX$9),Quarterly_kt!$B77:AX77)*INDEX(Fuel_Properties!$B$3:$IV$14,MATCH("GCV_Petrol_Regular",Fuel_Properties!$B$3:$B$14,0),MATCH(YEAR(AX$9),Fuel_Properties!$B$3:$EI$3,0))/1000</f>
        <v>0</v>
      </c>
      <c r="AY77" s="53">
        <f>SUMPRODUCT(--(AY$9=Quarterly_kt!$B$9:AY$9),Quarterly_kt!$B77:AY77)*INDEX(Fuel_Properties!$B$3:$IV$14,MATCH("GCV_Petrol_Regular",Fuel_Properties!$B$3:$B$14,0),MATCH(YEAR(AY$9),Fuel_Properties!$B$3:$EI$3,0))/1000</f>
        <v>0</v>
      </c>
      <c r="AZ77" s="53">
        <f>SUMPRODUCT(--(AZ$9=Quarterly_kt!$B$9:AZ$9),Quarterly_kt!$B77:AZ77)*INDEX(Fuel_Properties!$B$3:$IV$14,MATCH("GCV_Petrol_Regular",Fuel_Properties!$B$3:$B$14,0),MATCH(YEAR(AZ$9),Fuel_Properties!$B$3:$EI$3,0))/1000</f>
        <v>0</v>
      </c>
      <c r="BA77" s="53">
        <f>SUMPRODUCT(--(BA$9=Quarterly_kt!$B$9:BA$9),Quarterly_kt!$B77:BA77)*INDEX(Fuel_Properties!$B$3:$IV$14,MATCH("GCV_Petrol_Regular",Fuel_Properties!$B$3:$B$14,0),MATCH(YEAR(BA$9),Fuel_Properties!$B$3:$EI$3,0))/1000</f>
        <v>0</v>
      </c>
      <c r="BB77" s="53">
        <f>SUMPRODUCT(--(BB$9=Quarterly_kt!$B$9:BB$9),Quarterly_kt!$B77:BB77)*INDEX(Fuel_Properties!$B$3:$IV$14,MATCH("GCV_Petrol_Regular",Fuel_Properties!$B$3:$B$14,0),MATCH(YEAR(BB$9),Fuel_Properties!$B$3:$EI$3,0))/1000</f>
        <v>0</v>
      </c>
      <c r="BC77" s="53">
        <f>SUMPRODUCT(--(BC$9=Quarterly_kt!$B$9:BC$9),Quarterly_kt!$B77:BC77)*INDEX(Fuel_Properties!$B$3:$IV$14,MATCH("GCV_Petrol_Regular",Fuel_Properties!$B$3:$B$14,0),MATCH(YEAR(BC$9),Fuel_Properties!$B$3:$EI$3,0))/1000</f>
        <v>0</v>
      </c>
      <c r="BD77" s="53">
        <f>SUMPRODUCT(--(BD$9=Quarterly_kt!$B$9:BD$9),Quarterly_kt!$B77:BD77)*INDEX(Fuel_Properties!$B$3:$IV$14,MATCH("GCV_Petrol_Regular",Fuel_Properties!$B$3:$B$14,0),MATCH(YEAR(BD$9),Fuel_Properties!$B$3:$EI$3,0))/1000</f>
        <v>0</v>
      </c>
      <c r="BE77" s="53">
        <f>SUMPRODUCT(--(BE$9=Quarterly_kt!$B$9:BE$9),Quarterly_kt!$B77:BE77)*INDEX(Fuel_Properties!$B$3:$IV$14,MATCH("GCV_Petrol_Regular",Fuel_Properties!$B$3:$B$14,0),MATCH(YEAR(BE$9),Fuel_Properties!$B$3:$EI$3,0))/1000</f>
        <v>7.7744174719737204E-4</v>
      </c>
      <c r="BF77" s="53">
        <f>SUMPRODUCT(--(BF$9=Quarterly_kt!$B$9:BF$9),Quarterly_kt!$B77:BF77)*INDEX(Fuel_Properties!$B$3:$IV$14,MATCH("GCV_Petrol_Regular",Fuel_Properties!$B$3:$B$14,0),MATCH(YEAR(BF$9),Fuel_Properties!$B$3:$EI$3,0))/1000</f>
        <v>0</v>
      </c>
      <c r="BG77" s="53">
        <f>SUMPRODUCT(--(BG$9=Quarterly_kt!$B$9:BG$9),Quarterly_kt!$B77:BG77)*INDEX(Fuel_Properties!$B$3:$IV$14,MATCH("GCV_Petrol_Regular",Fuel_Properties!$B$3:$B$14,0),MATCH(YEAR(BG$9),Fuel_Properties!$B$3:$EI$3,0))/1000</f>
        <v>0</v>
      </c>
      <c r="BH77" s="53">
        <f>SUMPRODUCT(--(BH$9=Quarterly_kt!$B$9:BH$9),Quarterly_kt!$B77:BH77)*INDEX(Fuel_Properties!$B$3:$IV$14,MATCH("GCV_Petrol_Regular",Fuel_Properties!$B$3:$B$14,0),MATCH(YEAR(BH$9),Fuel_Properties!$B$3:$EI$3,0))/1000</f>
        <v>0</v>
      </c>
      <c r="BI77" s="53">
        <f>SUMPRODUCT(--(BI$9=Quarterly_kt!$B$9:BI$9),Quarterly_kt!$B77:BI77)*INDEX(Fuel_Properties!$B$3:$IV$14,MATCH("GCV_Petrol_Regular",Fuel_Properties!$B$3:$B$14,0),MATCH(YEAR(BI$9),Fuel_Properties!$B$3:$EI$3,0))/1000</f>
        <v>0</v>
      </c>
      <c r="BJ77" s="53">
        <f>SUMPRODUCT(--(BJ$9=Quarterly_kt!$B$9:BJ$9),Quarterly_kt!$B77:BJ77)*INDEX(Fuel_Properties!$B$3:$IV$14,MATCH("GCV_Petrol_Regular",Fuel_Properties!$B$3:$B$14,0),MATCH(YEAR(BJ$9),Fuel_Properties!$B$3:$EI$3,0))/1000</f>
        <v>0</v>
      </c>
      <c r="BK77" s="53">
        <f>SUMPRODUCT(--(BK$9=Quarterly_kt!$B$9:BK$9),Quarterly_kt!$B77:BK77)*INDEX(Fuel_Properties!$B$3:$IV$14,MATCH("GCV_Petrol_Regular",Fuel_Properties!$B$3:$B$14,0),MATCH(YEAR(BK$9),Fuel_Properties!$B$3:$EI$3,0))/1000</f>
        <v>0</v>
      </c>
      <c r="BL77" s="53">
        <f>SUMPRODUCT(--(BL$9=Quarterly_kt!$B$9:BL$9),Quarterly_kt!$B77:BL77)*INDEX(Fuel_Properties!$B$3:$IV$14,MATCH("GCV_Petrol_Regular",Fuel_Properties!$B$3:$B$14,0),MATCH(YEAR(BL$9),Fuel_Properties!$B$3:$EI$3,0))/1000</f>
        <v>0</v>
      </c>
      <c r="BM77" s="53">
        <f>SUMPRODUCT(--(BM$9=Quarterly_kt!$B$9:BM$9),Quarterly_kt!$B77:BM77)*INDEX(Fuel_Properties!$B$3:$IV$14,MATCH("GCV_Petrol_Regular",Fuel_Properties!$B$3:$B$14,0),MATCH(YEAR(BM$9),Fuel_Properties!$B$3:$EI$3,0))/1000</f>
        <v>0</v>
      </c>
      <c r="BN77" s="53">
        <f>SUMPRODUCT(--(BN$9=Quarterly_kt!$B$9:BN$9),Quarterly_kt!$B77:BN77)*INDEX(Fuel_Properties!$B$3:$IV$14,MATCH("GCV_Petrol_Regular",Fuel_Properties!$B$3:$B$14,0),MATCH(YEAR(BN$9),Fuel_Properties!$B$3:$EI$3,0))/1000</f>
        <v>0</v>
      </c>
      <c r="BO77" s="53">
        <f>SUMPRODUCT(--(BO$9=Quarterly_kt!$B$9:BO$9),Quarterly_kt!$B77:BO77)*INDEX(Fuel_Properties!$B$3:$IV$14,MATCH("GCV_Petrol_Regular",Fuel_Properties!$B$3:$B$14,0),MATCH(YEAR(BO$9),Fuel_Properties!$B$3:$EI$3,0))/1000</f>
        <v>5.194110172952799E-4</v>
      </c>
      <c r="BP77" s="53">
        <f>SUMPRODUCT(--(BP$9=Quarterly_kt!$B$9:BP$9),Quarterly_kt!$B77:BP77)*INDEX(Fuel_Properties!$B$3:$IV$14,MATCH("GCV_Petrol_Regular",Fuel_Properties!$B$3:$B$14,0),MATCH(YEAR(BP$9),Fuel_Properties!$B$3:$EI$3,0))/1000</f>
        <v>8.4994530102864012E-4</v>
      </c>
      <c r="BQ77" s="53">
        <f>SUMPRODUCT(--(BQ$9=Quarterly_kt!$B$9:BQ$9),Quarterly_kt!$B77:BQ77)*INDEX(Fuel_Properties!$B$3:$IV$14,MATCH("GCV_Petrol_Regular",Fuel_Properties!$B$3:$B$14,0),MATCH(YEAR(BQ$9),Fuel_Properties!$B$3:$EI$3,0))/1000</f>
        <v>7.5550693424768006E-4</v>
      </c>
      <c r="BR77" s="53">
        <f>SUMPRODUCT(--(BR$9=Quarterly_kt!$B$9:BR$9),Quarterly_kt!$B77:BR77)*INDEX(Fuel_Properties!$B$3:$IV$14,MATCH("GCV_Petrol_Regular",Fuel_Properties!$B$3:$B$14,0),MATCH(YEAR(BR$9),Fuel_Properties!$B$3:$EI$3,0))/1000</f>
        <v>4.7174093178879999E-4</v>
      </c>
      <c r="BS77" s="53">
        <f>SUMPRODUCT(--(BS$9=Quarterly_kt!$B$9:BS$9),Quarterly_kt!$B77:BS77)*INDEX(Fuel_Properties!$B$3:$IV$14,MATCH("GCV_Petrol_Regular",Fuel_Properties!$B$3:$B$14,0),MATCH(YEAR(BS$9),Fuel_Properties!$B$3:$EI$3,0))/1000</f>
        <v>3.7739274543104002E-4</v>
      </c>
      <c r="BT77" s="53">
        <f>SUMPRODUCT(--(BT$9=Quarterly_kt!$B$9:BT$9),Quarterly_kt!$B77:BT77)*INDEX(Fuel_Properties!$B$3:$IV$14,MATCH("GCV_Petrol_Regular",Fuel_Properties!$B$3:$B$14,0),MATCH(YEAR(BT$9),Fuel_Properties!$B$3:$EI$3,0))/1000</f>
        <v>5.1891502496767994E-4</v>
      </c>
      <c r="BU77" s="53">
        <f>SUMPRODUCT(--(BU$9=Quarterly_kt!$B$9:BU$9),Quarterly_kt!$B77:BU77)*INDEX(Fuel_Properties!$B$3:$IV$14,MATCH("GCV_Petrol_Regular",Fuel_Properties!$B$3:$B$14,0),MATCH(YEAR(BU$9),Fuel_Properties!$B$3:$EI$3,0))/1000</f>
        <v>5.1891502496767994E-4</v>
      </c>
      <c r="BV77" s="53">
        <f>SUMPRODUCT(--(BV$9=Quarterly_kt!$B$9:BV$9),Quarterly_kt!$B77:BV77)*INDEX(Fuel_Properties!$B$3:$IV$14,MATCH("GCV_Petrol_Regular",Fuel_Properties!$B$3:$B$14,0),MATCH(YEAR(BV$9),Fuel_Properties!$B$3:$EI$3,0))/1000</f>
        <v>4.2422142841392723E-4</v>
      </c>
      <c r="BW77" s="53">
        <f>SUMPRODUCT(--(BW$9=Quarterly_kt!$B$9:BW$9),Quarterly_kt!$B77:BW77)*INDEX(Fuel_Properties!$B$3:$IV$14,MATCH("GCV_Petrol_Regular",Fuel_Properties!$B$3:$B$14,0),MATCH(YEAR(BW$9),Fuel_Properties!$B$3:$EI$3,0))/1000</f>
        <v>3.2994999987749889E-4</v>
      </c>
      <c r="BX77" s="53">
        <f>SUMPRODUCT(--(BX$9=Quarterly_kt!$B$9:BX$9),Quarterly_kt!$B77:BX77)*INDEX(Fuel_Properties!$B$3:$IV$14,MATCH("GCV_Petrol_Regular",Fuel_Properties!$B$3:$B$14,0),MATCH(YEAR(BX$9),Fuel_Properties!$B$3:$EI$3,0))/1000</f>
        <v>1.2726642852417815E-3</v>
      </c>
      <c r="BY77" s="53">
        <f>SUMPRODUCT(--(BY$9=Quarterly_kt!$B$9:BY$9),Quarterly_kt!$B77:BY77)*INDEX(Fuel_Properties!$B$3:$IV$14,MATCH("GCV_Petrol_Regular",Fuel_Properties!$B$3:$B$14,0),MATCH(YEAR(BY$9),Fuel_Properties!$B$3:$EI$3,0))/1000</f>
        <v>5.1849285695035536E-4</v>
      </c>
      <c r="BZ77" s="53">
        <f>SUMPRODUCT(--(BZ$9=Quarterly_kt!$B$9:BZ$9),Quarterly_kt!$B77:BZ77)*INDEX(Fuel_Properties!$B$3:$IV$14,MATCH("GCV_Petrol_Regular",Fuel_Properties!$B$3:$B$14,0),MATCH(YEAR(BZ$9),Fuel_Properties!$B$3:$EI$3,0))/1000</f>
        <v>0</v>
      </c>
      <c r="CA77" s="53">
        <f>SUMPRODUCT(--(CA$9=Quarterly_kt!$B$9:CA$9),Quarterly_kt!$B77:CA77)*INDEX(Fuel_Properties!$B$3:$IV$14,MATCH("GCV_Petrol_Regular",Fuel_Properties!$B$3:$B$14,0),MATCH(YEAR(CA$9),Fuel_Properties!$B$3:$EI$3,0))/1000</f>
        <v>0</v>
      </c>
      <c r="CB77" s="53">
        <f>SUMPRODUCT(--(CB$9=Quarterly_kt!$B$9:CB$9),Quarterly_kt!$B77:CB77)*INDEX(Fuel_Properties!$B$3:$IV$14,MATCH("GCV_Petrol_Regular",Fuel_Properties!$B$3:$B$14,0),MATCH(YEAR(CB$9),Fuel_Properties!$B$3:$EI$3,0))/1000</f>
        <v>0</v>
      </c>
      <c r="CC77" s="53">
        <f>SUMPRODUCT(--(CC$9=Quarterly_kt!$B$9:CC$9),Quarterly_kt!$B77:CC77)*INDEX(Fuel_Properties!$B$3:$IV$14,MATCH("GCV_Petrol_Regular",Fuel_Properties!$B$3:$B$14,0),MATCH(YEAR(CC$9),Fuel_Properties!$B$3:$EI$3,0))/1000</f>
        <v>3.0639744601744191E-3</v>
      </c>
      <c r="CD77" s="53">
        <f>SUMPRODUCT(--(CD$9=Quarterly_kt!$B$9:CD$9),Quarterly_kt!$B77:CD77)*INDEX(Fuel_Properties!$B$3:$IV$14,MATCH("GCV_Petrol_Regular",Fuel_Properties!$B$3:$B$14,0),MATCH(YEAR(CD$9),Fuel_Properties!$B$3:$EI$3,0))/1000</f>
        <v>2.2614156463908303E-3</v>
      </c>
      <c r="CE77" s="53">
        <f>SUMPRODUCT(--(CE$9=Quarterly_kt!$B$9:CE$9),Quarterly_kt!$B77:CE77)*INDEX(Fuel_Properties!$B$3:$IV$14,MATCH("GCV_Petrol_Regular",Fuel_Properties!$B$3:$B$14,0),MATCH(YEAR(CE$9),Fuel_Properties!$B$3:$EI$3,0))/1000</f>
        <v>0</v>
      </c>
      <c r="CF77" s="53">
        <f>SUMPRODUCT(--(CF$9=Quarterly_kt!$B$9:CF$9),Quarterly_kt!$B77:CF77)*INDEX(Fuel_Properties!$B$3:$IV$14,MATCH("GCV_Petrol_Regular",Fuel_Properties!$B$3:$B$14,0),MATCH(YEAR(CF$9),Fuel_Properties!$B$3:$EI$3,0))/1000</f>
        <v>-4.7112825966475627E-5</v>
      </c>
      <c r="CG77" s="53">
        <f>SUMPRODUCT(--(CG$9=Quarterly_kt!$B$9:CG$9),Quarterly_kt!$B77:CG77)*INDEX(Fuel_Properties!$B$3:$IV$14,MATCH("GCV_Petrol_Regular",Fuel_Properties!$B$3:$B$14,0),MATCH(YEAR(CG$9),Fuel_Properties!$B$3:$EI$3,0))/1000</f>
        <v>0</v>
      </c>
      <c r="CH77" s="53">
        <f>SUMPRODUCT(--(CH$9=Quarterly_kt!$B$9:CH$9),Quarterly_kt!$B77:CH77)*INDEX(Fuel_Properties!$B$3:$IV$14,MATCH("GCV_Petrol_Regular",Fuel_Properties!$B$3:$B$14,0),MATCH(YEAR(CH$9),Fuel_Properties!$B$3:$EI$3,0))/1000</f>
        <v>0</v>
      </c>
      <c r="CI77" s="53">
        <f>SUMPRODUCT(--(CI$9=Quarterly_kt!$B$9:CI$9),Quarterly_kt!$B77:CI77)*INDEX(Fuel_Properties!$B$3:$IV$14,MATCH("GCV_Petrol_Regular",Fuel_Properties!$B$3:$B$14,0),MATCH(YEAR(CI$9),Fuel_Properties!$B$3:$EI$3,0))/1000</f>
        <v>4.713556350942713E-4</v>
      </c>
      <c r="CJ77" s="53">
        <f>SUMPRODUCT(--(CJ$9=Quarterly_kt!$B$9:CJ$9),Quarterly_kt!$B77:CJ77)*INDEX(Fuel_Properties!$B$3:$IV$14,MATCH("GCV_Petrol_Regular",Fuel_Properties!$B$3:$B$14,0),MATCH(YEAR(CJ$9),Fuel_Properties!$B$3:$EI$3,0))/1000</f>
        <v>0</v>
      </c>
      <c r="CK77" s="53">
        <f>SUMPRODUCT(--(CK$9=Quarterly_kt!$B$9:CK$9),Quarterly_kt!$B77:CK77)*INDEX(Fuel_Properties!$B$3:$IV$14,MATCH("GCV_Petrol_Regular",Fuel_Properties!$B$3:$B$14,0),MATCH(YEAR(CK$9),Fuel_Properties!$B$3:$EI$3,0))/1000</f>
        <v>6.5989788913197974E-4</v>
      </c>
      <c r="CL77" s="53">
        <f>SUMPRODUCT(--(CL$9=Quarterly_kt!$B$9:CL$9),Quarterly_kt!$B77:CL77)*INDEX(Fuel_Properties!$B$3:$IV$14,MATCH("GCV_Petrol_Regular",Fuel_Properties!$B$3:$B$14,0),MATCH(YEAR(CL$9),Fuel_Properties!$B$3:$EI$3,0))/1000</f>
        <v>9.7573831799253434E-3</v>
      </c>
      <c r="CM77" s="53">
        <f>SUMPRODUCT(--(CM$9=Quarterly_kt!$B$9:CM$9),Quarterly_kt!$B77:CM77)*INDEX(Fuel_Properties!$B$3:$IV$14,MATCH("GCV_Petrol_Regular",Fuel_Properties!$B$3:$B$14,0),MATCH(YEAR(CM$9),Fuel_Properties!$B$3:$EI$3,0))/1000</f>
        <v>1.8854846724493415E-4</v>
      </c>
      <c r="CN77" s="53">
        <f>SUMPRODUCT(--(CN$9=Quarterly_kt!$B$9:CN$9),Quarterly_kt!$B77:CN77)*INDEX(Fuel_Properties!$B$3:$IV$14,MATCH("GCV_Petrol_Regular",Fuel_Properties!$B$3:$B$14,0),MATCH(YEAR(CN$9),Fuel_Properties!$B$3:$EI$3,0))/1000</f>
        <v>9.4274233622467074E-5</v>
      </c>
      <c r="CO77" s="53">
        <f>SUMPRODUCT(--(CO$9=Quarterly_kt!$B$9:CO$9),Quarterly_kt!$B77:CO77)*INDEX(Fuel_Properties!$B$3:$IV$14,MATCH("GCV_Petrol_Regular",Fuel_Properties!$B$3:$B$14,0),MATCH(YEAR(CO$9),Fuel_Properties!$B$3:$EI$3,0))/1000</f>
        <v>0</v>
      </c>
      <c r="CP77" s="53">
        <f>SUMPRODUCT(--(CP$9=Quarterly_kt!$B$9:CP$9),Quarterly_kt!$B77:CP77)*INDEX(Fuel_Properties!$B$3:$IV$14,MATCH("GCV_Petrol_Regular",Fuel_Properties!$B$3:$B$14,0),MATCH(YEAR(CP$9),Fuel_Properties!$B$3:$EI$3,0))/1000</f>
        <v>5.6605811102217142E-4</v>
      </c>
      <c r="CQ77" s="53">
        <f>SUMPRODUCT(--(CQ$9=Quarterly_kt!$B$9:CQ$9),Quarterly_kt!$B77:CQ77)*INDEX(Fuel_Properties!$B$3:$IV$14,MATCH("GCV_Petrol_Regular",Fuel_Properties!$B$3:$B$14,0),MATCH(YEAR(CQ$9),Fuel_Properties!$B$3:$EI$3,0))/1000</f>
        <v>0</v>
      </c>
      <c r="CR77" s="53">
        <f>SUMPRODUCT(--(CR$9=Quarterly_kt!$B$9:CR$9),Quarterly_kt!$B77:CR77)*INDEX(Fuel_Properties!$B$3:$IV$14,MATCH("GCV_Petrol_Regular",Fuel_Properties!$B$3:$B$14,0),MATCH(YEAR(CR$9),Fuel_Properties!$B$3:$EI$3,0))/1000</f>
        <v>0</v>
      </c>
      <c r="CS77" s="53">
        <f>SUMPRODUCT(--(CS$9=Quarterly_kt!$B$9:CS$9),Quarterly_kt!$B77:CS77)*INDEX(Fuel_Properties!$B$3:$IV$14,MATCH("GCV_Petrol_Regular",Fuel_Properties!$B$3:$B$14,0),MATCH(YEAR(CS$9),Fuel_Properties!$B$3:$EI$3,0))/1000</f>
        <v>0</v>
      </c>
      <c r="CT77" s="53">
        <f>SUMPRODUCT(--(CT$9=Quarterly_kt!$B$9:CT$9),Quarterly_kt!$B77:CT77)*INDEX(Fuel_Properties!$B$3:$IV$14,MATCH("GCV_Petrol_Regular",Fuel_Properties!$B$3:$B$14,0),MATCH(YEAR(CT$9),Fuel_Properties!$B$3:$EI$3,0))/1000</f>
        <v>0</v>
      </c>
      <c r="CU77" s="53">
        <f>SUMPRODUCT(--(CU$9=Quarterly_kt!$B$9:CU$9),Quarterly_kt!$B77:CU77)*INDEX(Fuel_Properties!$B$3:$IV$14,MATCH("GCV_Petrol_Regular",Fuel_Properties!$B$3:$B$14,0),MATCH(YEAR(CU$9),Fuel_Properties!$B$3:$EI$3,0))/1000</f>
        <v>0</v>
      </c>
      <c r="CV77" s="53">
        <f>SUMPRODUCT(--(CV$9=Quarterly_kt!$B$9:CV$9),Quarterly_kt!$B77:CV77)*INDEX(Fuel_Properties!$B$3:$IV$14,MATCH("GCV_Petrol_Regular",Fuel_Properties!$B$3:$B$14,0),MATCH(YEAR(CV$9),Fuel_Properties!$B$3:$EI$3,0))/1000</f>
        <v>0</v>
      </c>
      <c r="CW77" s="53">
        <f>SUMPRODUCT(--(CW$9=Quarterly_kt!$B$9:CW$9),Quarterly_kt!$B77:CW77)*INDEX(Fuel_Properties!$B$3:$IV$14,MATCH("GCV_Petrol_Regular",Fuel_Properties!$B$3:$B$14,0),MATCH(YEAR(CW$9),Fuel_Properties!$B$3:$EI$3,0))/1000</f>
        <v>0</v>
      </c>
      <c r="CX77" s="53">
        <f>SUMPRODUCT(--(CX$9=Quarterly_kt!$B$9:CX$9),Quarterly_kt!$B77:CX77)*INDEX(Fuel_Properties!$B$3:$IV$14,MATCH("GCV_Petrol_Regular",Fuel_Properties!$B$3:$B$14,0),MATCH(YEAR(CX$9),Fuel_Properties!$B$3:$EI$3,0))/1000</f>
        <v>0</v>
      </c>
      <c r="CY77" s="53">
        <f>SUMPRODUCT(--(CY$9=Quarterly_kt!$B$9:CY$9),Quarterly_kt!$B77:CY77)*INDEX(Fuel_Properties!$B$3:$IV$14,MATCH("GCV_Petrol_Regular",Fuel_Properties!$B$3:$B$14,0),MATCH(YEAR(CY$9),Fuel_Properties!$B$3:$EI$3,0))/1000</f>
        <v>0</v>
      </c>
      <c r="CZ77" s="53">
        <f>SUMPRODUCT(--(CZ$9=Quarterly_kt!$B$9:CZ$9),Quarterly_kt!$B77:CZ77)*INDEX(Fuel_Properties!$B$3:$IV$14,MATCH("GCV_Petrol_Regular",Fuel_Properties!$B$3:$B$14,0),MATCH(YEAR(CZ$9),Fuel_Properties!$B$3:$EI$3,0))/1000</f>
        <v>0</v>
      </c>
      <c r="DA77" s="53">
        <f>SUMPRODUCT(--(DA$9=Quarterly_kt!$B$9:DA$9),Quarterly_kt!$B77:DA77)*INDEX(Fuel_Properties!$B$3:$IV$14,MATCH("GCV_Petrol_Regular",Fuel_Properties!$B$3:$B$14,0),MATCH(YEAR(DA$9),Fuel_Properties!$B$3:$EI$3,0))/1000</f>
        <v>0</v>
      </c>
      <c r="DB77" s="53">
        <f>SUMPRODUCT(--(DB$9=Quarterly_kt!$B$9:DB$9),Quarterly_kt!$B77:DB77)*INDEX(Fuel_Properties!$B$3:$IV$14,MATCH("GCV_Petrol_Regular",Fuel_Properties!$B$3:$B$14,0),MATCH(YEAR(DB$9),Fuel_Properties!$B$3:$EI$3,0))/1000</f>
        <v>0</v>
      </c>
      <c r="DC77" s="53">
        <f>SUMPRODUCT(--(DC$9=Quarterly_kt!$B$9:DC$9),Quarterly_kt!$B77:DC77)*INDEX(Fuel_Properties!$B$3:$IV$14,MATCH("GCV_Petrol_Regular",Fuel_Properties!$B$3:$B$14,0),MATCH(YEAR(DC$9),Fuel_Properties!$B$3:$EI$3,0))/1000</f>
        <v>0</v>
      </c>
      <c r="DD77" s="53">
        <f>SUMPRODUCT(--(DD$9=Quarterly_kt!$B$9:DD$9),Quarterly_kt!$B77:DD77)*INDEX(Fuel_Properties!$B$3:$IV$14,MATCH("GCV_Petrol_Regular",Fuel_Properties!$B$3:$B$14,0),MATCH(YEAR(DD$9),Fuel_Properties!$B$3:$EI$3,0))/1000</f>
        <v>0</v>
      </c>
      <c r="DE77" s="53">
        <f>SUMPRODUCT(--(DE$9=Quarterly_kt!$B$9:DE$9),Quarterly_kt!$B77:DE77)*INDEX(Fuel_Properties!$B$3:$IV$14,MATCH("GCV_Petrol_Regular",Fuel_Properties!$B$3:$B$14,0),MATCH(YEAR(DE$9),Fuel_Properties!$B$3:$EI$3,0))/1000</f>
        <v>0</v>
      </c>
      <c r="DF77" s="53">
        <f>SUMPRODUCT(--(DF$9=Quarterly_kt!$B$9:DF$9),Quarterly_kt!$B77:DF77)*INDEX(Fuel_Properties!$B$3:$IV$14,MATCH("GCV_Petrol_Regular",Fuel_Properties!$B$3:$B$14,0),MATCH(YEAR(DF$9),Fuel_Properties!$B$3:$EI$3,0))/1000</f>
        <v>0</v>
      </c>
      <c r="DG77" s="53">
        <f>SUMPRODUCT(--(DG$9=Quarterly_kt!$B$9:DG$9),Quarterly_kt!$B77:DG77)*INDEX(Fuel_Properties!$B$3:$IV$14,MATCH("GCV_Petrol_Regular",Fuel_Properties!$B$3:$B$14,0),MATCH(YEAR(DG$9),Fuel_Properties!$B$3:$EI$3,0))/1000</f>
        <v>0</v>
      </c>
      <c r="DH77" s="53">
        <f>SUMPRODUCT(--(DH$9=Quarterly_kt!$B$9:DH$9),Quarterly_kt!$B77:DH77)*INDEX(Fuel_Properties!$B$3:$IV$14,MATCH("GCV_Petrol_Regular",Fuel_Properties!$B$3:$B$14,0),MATCH(YEAR(DH$9),Fuel_Properties!$B$3:$EI$3,0))/1000</f>
        <v>0</v>
      </c>
      <c r="DI77" s="53">
        <f>SUMPRODUCT(--(DI$9=Quarterly_kt!$B$9:DI$9),Quarterly_kt!$B77:DI77)*INDEX(Fuel_Properties!$B$3:$IV$14,MATCH("GCV_Petrol_Regular",Fuel_Properties!$B$3:$B$14,0),MATCH(YEAR(DI$9),Fuel_Properties!$B$3:$EI$3,0))/1000</f>
        <v>0</v>
      </c>
      <c r="DJ77" s="53">
        <f>SUMPRODUCT(--(DJ$9=Quarterly_kt!$B$9:DJ$9),Quarterly_kt!$B77:DJ77)*INDEX(Fuel_Properties!$B$3:$IV$14,MATCH("GCV_Petrol_Regular",Fuel_Properties!$B$3:$B$14,0),MATCH(YEAR(DJ$9),Fuel_Properties!$B$3:$EI$3,0))/1000</f>
        <v>0</v>
      </c>
      <c r="DK77" s="53">
        <f>SUMPRODUCT(--(DK$9=Quarterly_kt!$B$9:DK$9),Quarterly_kt!$B77:DK77)*INDEX(Fuel_Properties!$B$3:$IV$14,MATCH("GCV_Petrol_Regular",Fuel_Properties!$B$3:$B$14,0),MATCH(YEAR(DK$9),Fuel_Properties!$B$3:$EI$3,0))/1000</f>
        <v>0</v>
      </c>
      <c r="DL77" s="53">
        <f>SUMPRODUCT(--(DL$9=Quarterly_kt!$B$9:DL$9),Quarterly_kt!$B77:DL77)*INDEX(Fuel_Properties!$B$3:$IV$14,MATCH("GCV_Petrol_Regular",Fuel_Properties!$B$3:$B$14,0),MATCH(YEAR(DL$9),Fuel_Properties!$B$3:$EI$3,0))/1000</f>
        <v>0</v>
      </c>
      <c r="DM77" s="53">
        <f>SUMPRODUCT(--(DM$9=Quarterly_kt!$B$9:DM$9),Quarterly_kt!$B77:DM77)*INDEX(Fuel_Properties!$B$3:$IV$14,MATCH("GCV_Petrol_Regular",Fuel_Properties!$B$3:$B$14,0),MATCH(YEAR(DM$9),Fuel_Properties!$B$3:$EI$3,0))/1000</f>
        <v>0</v>
      </c>
      <c r="DN77" s="53">
        <f>SUMPRODUCT(--(DN$9=Quarterly_kt!$B$9:DN$9),Quarterly_kt!$B77:DN77)*INDEX(Fuel_Properties!$B$3:$IV$14,MATCH("GCV_Petrol_Regular",Fuel_Properties!$B$3:$B$14,0),MATCH(YEAR(DN$9),Fuel_Properties!$B$3:$EI$3,0))/1000</f>
        <v>0</v>
      </c>
      <c r="DO77" s="53">
        <f>SUMPRODUCT(--(DO$9=Quarterly_kt!$B$9:DO$9),Quarterly_kt!$B77:DO77)*INDEX(Fuel_Properties!$B$3:$IV$14,MATCH("GCV_Petrol_Regular",Fuel_Properties!$B$3:$B$14,0),MATCH(YEAR(DO$9),Fuel_Properties!$B$3:$EI$3,0))/1000</f>
        <v>0</v>
      </c>
      <c r="DP77" s="53">
        <f>SUMPRODUCT(--(DP$9=Quarterly_kt!$B$9:DP$9),Quarterly_kt!$B77:DP77)*INDEX(Fuel_Properties!$B$3:$IV$14,MATCH("GCV_Petrol_Regular",Fuel_Properties!$B$3:$B$14,0),MATCH(YEAR(DP$9),Fuel_Properties!$B$3:$EI$3,0))/1000</f>
        <v>0</v>
      </c>
      <c r="DQ77" s="53">
        <f>SUMPRODUCT(--(DQ$9=Quarterly_kt!$B$9:DQ$9),Quarterly_kt!$B77:DQ77)*INDEX(Fuel_Properties!$B$3:$IV$14,MATCH("GCV_Petrol_Regular",Fuel_Properties!$B$3:$B$14,0),MATCH(YEAR(DQ$9),Fuel_Properties!$B$3:$EI$3,0))/1000</f>
        <v>0</v>
      </c>
      <c r="DR77" s="53">
        <f>SUMPRODUCT(--(DR$9=Quarterly_kt!$B$9:DR$9),Quarterly_kt!$B77:DR77)*INDEX(Fuel_Properties!$B$3:$IV$14,MATCH("GCV_Petrol_Regular",Fuel_Properties!$B$3:$B$14,0),MATCH(YEAR(DR$9),Fuel_Properties!$B$3:$EI$3,0))/1000</f>
        <v>0</v>
      </c>
      <c r="DS77" s="53">
        <f>SUMPRODUCT(--(DS$9=Quarterly_kt!$B$9:DS$9),Quarterly_kt!$B77:DS77)*INDEX(Fuel_Properties!$B$3:$IV$14,MATCH("GCV_Petrol_Regular",Fuel_Properties!$B$3:$B$14,0),MATCH(YEAR(DS$9),Fuel_Properties!$B$3:$EI$3,0))/1000</f>
        <v>0</v>
      </c>
      <c r="DT77" s="53">
        <f>SUMPRODUCT(--(DT$9=Quarterly_kt!$B$9:DT$9),Quarterly_kt!$B77:DT77)*INDEX(Fuel_Properties!$B$3:$IV$14,MATCH("GCV_Petrol_Regular",Fuel_Properties!$B$3:$B$14,0),MATCH(YEAR(DT$9),Fuel_Properties!$B$3:$EI$3,0))/1000</f>
        <v>0</v>
      </c>
      <c r="DU77" s="53">
        <f>SUMPRODUCT(--(DU$9=Quarterly_kt!$B$9:DU$9),Quarterly_kt!$B77:DU77)*INDEX(Fuel_Properties!$B$3:$IV$14,MATCH("GCV_Petrol_Regular",Fuel_Properties!$B$3:$B$14,0),MATCH(YEAR(DU$9),Fuel_Properties!$B$3:$EI$3,0))/1000</f>
        <v>0</v>
      </c>
      <c r="DV77" s="53">
        <f>SUMPRODUCT(--(DV$9=Quarterly_kt!$B$9:DV$9),Quarterly_kt!$B77:DV77)*INDEX(Fuel_Properties!$B$3:$IV$14,MATCH("GCV_Petrol_Regular",Fuel_Properties!$B$3:$B$14,0),MATCH(YEAR(DV$9),Fuel_Properties!$B$3:$EI$3,0))/1000</f>
        <v>0</v>
      </c>
      <c r="DW77" s="53">
        <f>SUMPRODUCT(--(DW$9=Quarterly_kt!$B$9:DW$9),Quarterly_kt!$B77:DW77)*INDEX(Fuel_Properties!$B$3:$IV$14,MATCH("GCV_Petrol_Regular",Fuel_Properties!$B$3:$B$14,0),MATCH(YEAR(DW$9),Fuel_Properties!$B$3:$EI$3,0))/1000</f>
        <v>0</v>
      </c>
      <c r="DX77" s="53">
        <f>SUMPRODUCT(--(DX$9=Quarterly_kt!$B$9:DX$9),Quarterly_kt!$B77:DX77)*INDEX(Fuel_Properties!$B$3:$IV$14,MATCH("GCV_Petrol_Regular",Fuel_Properties!$B$3:$B$14,0),MATCH(YEAR(DX$9),Fuel_Properties!$B$3:$EI$3,0))/1000</f>
        <v>0</v>
      </c>
      <c r="DY77" s="53">
        <f>SUMPRODUCT(--(DY$9=Quarterly_kt!$B$9:DY$9),Quarterly_kt!$B77:DY77)*INDEX(Fuel_Properties!$B$3:$IV$14,MATCH("GCV_Petrol_Regular",Fuel_Properties!$B$3:$B$14,0),MATCH(YEAR(DY$9),Fuel_Properties!$B$3:$EI$3,0))/1000</f>
        <v>0</v>
      </c>
      <c r="DZ77" s="53">
        <f>SUMPRODUCT(--(DZ$9=Quarterly_kt!$B$9:DZ$9),Quarterly_kt!$B77:DZ77)*INDEX(Fuel_Properties!$B$3:$IV$14,MATCH("GCV_Petrol_Regular",Fuel_Properties!$B$3:$B$14,0),MATCH(YEAR(DZ$9),Fuel_Properties!$B$3:$EI$3,0))/1000</f>
        <v>0</v>
      </c>
      <c r="EA77" s="53">
        <f>SUMPRODUCT(--(EA$9=Quarterly_kt!$B$9:EA$9),Quarterly_kt!$B77:EA77)*INDEX(Fuel_Properties!$B$3:$IV$14,MATCH("GCV_Petrol_Regular",Fuel_Properties!$B$3:$B$14,0),MATCH(YEAR(EA$9),Fuel_Properties!$B$3:$EI$3,0))/1000</f>
        <v>1.4126704054882676E-4</v>
      </c>
      <c r="EB77" s="53">
        <f>SUMPRODUCT(--(EB$9=Quarterly_kt!$B$9:EB$9),Quarterly_kt!$B77:EB77)*INDEX(Fuel_Properties!$B$3:$IV$14,MATCH("GCV_Petrol_Regular",Fuel_Properties!$B$3:$B$14,0),MATCH(YEAR(EB$9),Fuel_Properties!$B$3:$EI$3,0))/1000</f>
        <v>0</v>
      </c>
      <c r="EC77" s="53">
        <f>SUMPRODUCT(--(EC$9=Quarterly_kt!$B$9:EC$9),Quarterly_kt!$B77:EC77)*INDEX(Fuel_Properties!$B$3:$IV$14,MATCH("GCV_Petrol_Regular",Fuel_Properties!$B$3:$B$14,0),MATCH(YEAR(EC$9),Fuel_Properties!$B$3:$EI$3,0))/1000</f>
        <v>0</v>
      </c>
      <c r="ED77" s="53">
        <f>SUMPRODUCT(--(ED$9=Quarterly_kt!$B$9:ED$9),Quarterly_kt!$B77:ED77)*INDEX(Fuel_Properties!$B$3:$IV$14,MATCH("GCV_Petrol_Regular",Fuel_Properties!$B$3:$B$14,0),MATCH(YEAR(ED$9),Fuel_Properties!$B$3:$EI$3,0))/1000</f>
        <v>0</v>
      </c>
      <c r="EE77" s="53">
        <f>SUMPRODUCT(--(EE$9=Quarterly_kt!$B$9:EE$9),Quarterly_kt!$B77:EE77)*INDEX(Fuel_Properties!$B$3:$IV$14,MATCH("GCV_Petrol_Regular",Fuel_Properties!$B$3:$B$14,0),MATCH(YEAR(EE$9),Fuel_Properties!$B$3:$EI$3,0))/1000</f>
        <v>0</v>
      </c>
      <c r="EF77" s="53">
        <f>SUMPRODUCT(--(EF$9=Quarterly_kt!$B$9:EF$9),Quarterly_kt!$B77:EF77)*INDEX(Fuel_Properties!$B$3:$IV$14,MATCH("GCV_Petrol_Regular",Fuel_Properties!$B$3:$B$14,0),MATCH(YEAR(EF$9),Fuel_Properties!$B$3:$EI$3,0))/1000</f>
        <v>0</v>
      </c>
      <c r="EG77" s="53">
        <f>SUMPRODUCT(--(EG$9=Quarterly_kt!$B$9:EG$9),Quarterly_kt!$B77:EG77)*INDEX(Fuel_Properties!$B$3:$IV$14,MATCH("GCV_Petrol_Regular",Fuel_Properties!$B$3:$B$14,0),MATCH(YEAR(EG$9),Fuel_Properties!$B$3:$EI$3,0))/1000</f>
        <v>0</v>
      </c>
      <c r="EH77" s="53">
        <f>SUMPRODUCT(--(EH$9=Quarterly_kt!$B$9:EH$9),Quarterly_kt!$B77:EH77)*INDEX(Fuel_Properties!$B$3:$IV$14,MATCH("GCV_Petrol_Regular",Fuel_Properties!$B$3:$B$14,0),MATCH(YEAR(EH$9),Fuel_Properties!$B$3:$EI$3,0))/1000</f>
        <v>0</v>
      </c>
      <c r="EI77" s="53">
        <f>SUMPRODUCT(--(EI$9=Quarterly_kt!$B$9:EI$9),Quarterly_kt!$B77:EI77)*INDEX(Fuel_Properties!$B$3:$IV$14,MATCH("GCV_Petrol_Regular",Fuel_Properties!$B$3:$B$14,0),MATCH(YEAR(EI$9),Fuel_Properties!$B$3:$EI$3,0))/1000</f>
        <v>0</v>
      </c>
      <c r="EJ77" s="53">
        <f>SUMPRODUCT(--(EJ$9=Quarterly_kt!$B$9:EJ$9),Quarterly_kt!$B77:EJ77)*INDEX(Fuel_Properties!$B$3:$IV$14,MATCH("GCV_Petrol_Regular",Fuel_Properties!$B$3:$B$14,0),MATCH(YEAR(EJ$9),Fuel_Properties!$B$3:$EI$3,0))/1000</f>
        <v>0</v>
      </c>
      <c r="EK77" s="53">
        <f>SUMPRODUCT(--(EK$9=Quarterly_kt!$B$9:EK$9),Quarterly_kt!$B77:EK77)*INDEX(Fuel_Properties!$B$3:$IV$14,MATCH("GCV_Petrol_Regular",Fuel_Properties!$B$3:$B$14,0),MATCH(YEAR(EK$9),Fuel_Properties!$B$3:$EI$3,0))/1000</f>
        <v>0</v>
      </c>
      <c r="EL77" s="53">
        <f>SUMPRODUCT(--(EL$9=Quarterly_kt!$B$9:EL$9),Quarterly_kt!$B77:EL77)*INDEX(Fuel_Properties!$B$3:$IV$14,MATCH("GCV_Petrol_Regular",Fuel_Properties!$B$3:$B$14,0),MATCH(YEAR(EL$9),Fuel_Properties!$B$3:$EI$3,0))/1000</f>
        <v>0</v>
      </c>
      <c r="EM77" s="53">
        <f>SUMPRODUCT(--(EM$9=Quarterly_kt!$B$9:EM$9),Quarterly_kt!$B77:EM77)*INDEX(Fuel_Properties!$B$3:$IV$14,MATCH("GCV_Petrol_Regular",Fuel_Properties!$B$3:$B$14,0),MATCH(YEAR(EM$9),Fuel_Properties!$B$3:$EI$3,0))/1000</f>
        <v>0</v>
      </c>
      <c r="EN77" s="53">
        <f>SUMPRODUCT(--(EN$9=Quarterly_kt!$B$9:EN$9),Quarterly_kt!$B77:EN77)*INDEX(Fuel_Properties!$B$3:$IV$14,MATCH("GCV_Petrol_Regular",Fuel_Properties!$B$3:$B$14,0),MATCH(YEAR(EN$9),Fuel_Properties!$B$3:$EI$3,0))/1000</f>
        <v>0</v>
      </c>
      <c r="EO77" s="53">
        <f>SUMPRODUCT(--(EO$9=Quarterly_kt!$B$9:EO$9),Quarterly_kt!$B77:EO77)*INDEX(Fuel_Properties!$B$3:$IV$14,MATCH("GCV_Petrol_Regular",Fuel_Properties!$B$3:$B$14,0),MATCH(YEAR(EO$9),Fuel_Properties!$B$3:$EI$3,0))/1000</f>
        <v>0</v>
      </c>
      <c r="EP77" s="53">
        <f>SUMPRODUCT(--(EP$9=Quarterly_kt!$B$9:EP$9),Quarterly_kt!$B77:EP77)*INDEX(Fuel_Properties!$B$3:$IV$14,MATCH("GCV_Petrol_Regular",Fuel_Properties!$B$3:$B$14,0),MATCH(YEAR(EP$9),Fuel_Properties!$B$3:$EI$3,0))/1000</f>
        <v>0</v>
      </c>
      <c r="EQ77" s="53">
        <f>SUMPRODUCT(--(EQ$9=Quarterly_kt!$B$9:EQ$9),Quarterly_kt!$B77:EQ77)*INDEX(Fuel_Properties!$B$3:$IV$14,MATCH("GCV_Petrol_Regular",Fuel_Properties!$B$3:$B$14,0),MATCH(YEAR(EQ$9),Fuel_Properties!$B$3:$EI$3,0))/1000</f>
        <v>0</v>
      </c>
      <c r="ER77" s="53">
        <f>SUMPRODUCT(--(ER$9=Quarterly_kt!$B$9:ER$9),Quarterly_kt!$B77:ER77)*INDEX(Fuel_Properties!$B$3:$IV$14,MATCH("GCV_Petrol_Regular",Fuel_Properties!$B$3:$B$14,0),MATCH(YEAR(ER$9),Fuel_Properties!$B$3:$EI$3,0))/1000</f>
        <v>2.4815430559357234E-2</v>
      </c>
      <c r="ES77" s="53">
        <f>SUMPRODUCT(--(ES$9=Quarterly_kt!$B$9:ES$9),Quarterly_kt!$B77:ES77)*INDEX(Fuel_Properties!$B$3:$IV$14,MATCH("GCV_Petrol_Regular",Fuel_Properties!$B$3:$B$14,0),MATCH(YEAR(ES$9),Fuel_Properties!$B$3:$EI$3,0))/1000</f>
        <v>5.1699116713694815E-2</v>
      </c>
      <c r="ET77" s="53">
        <f>SUMPRODUCT(--(ET$9=Quarterly_kt!$B$9:ET$9),Quarterly_kt!$B77:ET77)*INDEX(Fuel_Properties!$B$3:$IV$14,MATCH("GCV_Petrol_Regular",Fuel_Properties!$B$3:$B$14,0),MATCH(YEAR(ET$9),Fuel_Properties!$B$3:$EI$3,0))/1000</f>
        <v>4.1898167359551305E-2</v>
      </c>
      <c r="EU77" s="53">
        <f>SUMPRODUCT(--(EU$9=Quarterly_kt!$B$9:EU$9),Quarterly_kt!$B77:EU77)*INDEX(Fuel_Properties!$B$3:$IV$14,MATCH("GCV_Petrol_Regular",Fuel_Properties!$B$3:$B$14,0),MATCH(YEAR(EU$9),Fuel_Properties!$B$3:$EI$3,0))/1000</f>
        <v>2.7282030971794182E-2</v>
      </c>
      <c r="EV77" s="53">
        <f>SUMPRODUCT(--(EV$9=Quarterly_kt!$B$9:EV$9),Quarterly_kt!$B77:EV77)*INDEX(Fuel_Properties!$B$3:$IV$14,MATCH("GCV_Petrol_Regular",Fuel_Properties!$B$3:$B$14,0),MATCH(YEAR(EV$9),Fuel_Properties!$B$3:$EI$3,0))/1000</f>
        <v>2.6576461205282256E-2</v>
      </c>
      <c r="EW77" s="53">
        <f>SUMPRODUCT(--(EW$9=Quarterly_kt!$B$9:EW$9),Quarterly_kt!$B77:EW77)*INDEX(Fuel_Properties!$B$3:$IV$14,MATCH("GCV_Petrol_Regular",Fuel_Properties!$B$3:$B$14,0),MATCH(YEAR(EW$9),Fuel_Properties!$B$3:$EI$3,0))/1000</f>
        <v>0</v>
      </c>
      <c r="EX77" s="53">
        <f>SUMPRODUCT(--(EX$9=Quarterly_kt!$B$9:EX$9),Quarterly_kt!$B77:EX77)*INDEX(Fuel_Properties!$B$3:$IV$14,MATCH("GCV_Petrol_Regular",Fuel_Properties!$B$3:$B$14,0),MATCH(YEAR(EX$9),Fuel_Properties!$B$3:$EI$3,0))/1000</f>
        <v>0</v>
      </c>
      <c r="EY77" s="53">
        <f>SUMPRODUCT(--(EY$9=Quarterly_kt!$B$9:EY$9),Quarterly_kt!$B77:EY77)*INDEX(Fuel_Properties!$B$3:$IV$14,MATCH("GCV_Petrol_Regular",Fuel_Properties!$B$3:$B$14,0),MATCH(YEAR(EY$9),Fuel_Properties!$B$3:$EI$3,0))/1000</f>
        <v>3.2922780175345084E-2</v>
      </c>
      <c r="EZ77" s="53">
        <f>SUMPRODUCT(--(EZ$9=Quarterly_kt!$B$9:EZ$9),Quarterly_kt!$B77:EZ77)*INDEX(Fuel_Properties!$B$3:$IV$14,MATCH("GCV_Petrol_Regular",Fuel_Properties!$B$3:$B$14,0),MATCH(YEAR(EZ$9),Fuel_Properties!$B$3:$EI$3,0))/1000</f>
        <v>2.6996679743782968E-2</v>
      </c>
      <c r="FA77" s="53">
        <f>SUMPRODUCT(--(FA$9=Quarterly_kt!$B$9:FA$9),Quarterly_kt!$B77:FA77)*INDEX(Fuel_Properties!$B$3:$IV$14,MATCH("GCV_Petrol_Regular",Fuel_Properties!$B$3:$B$14,0),MATCH(YEAR(FA$9),Fuel_Properties!$B$3:$EI$3,0))/1000</f>
        <v>0</v>
      </c>
      <c r="FB77" s="53">
        <f>SUMPRODUCT(--(FB$9=Quarterly_kt!$B$9:FB$9),Quarterly_kt!$B77:FB77)*INDEX(Fuel_Properties!$B$3:$IV$14,MATCH("GCV_Petrol_Regular",Fuel_Properties!$B$3:$B$14,0),MATCH(YEAR(FB$9),Fuel_Properties!$B$3:$EI$3,0))/1000</f>
        <v>0</v>
      </c>
      <c r="FC77" s="53">
        <f>SUMPRODUCT(--(FC$9=Quarterly_kt!$B$9:FC$9),Quarterly_kt!$B77:FC77)*INDEX(Fuel_Properties!$B$3:$IV$14,MATCH("GCV_Petrol_Regular",Fuel_Properties!$B$3:$B$14,0),MATCH(YEAR(FC$9),Fuel_Properties!$B$3:$EI$3,0))/1000</f>
        <v>0</v>
      </c>
      <c r="FD77" s="53">
        <f>SUMPRODUCT(--(FD$9=Quarterly_kt!$B$9:FD$9),Quarterly_kt!$B77:FD77)*INDEX(Fuel_Properties!$B$3:$IV$14,MATCH("GCV_Petrol_Regular",Fuel_Properties!$B$3:$B$14,0),MATCH(YEAR(FD$9),Fuel_Properties!$B$3:$EI$3,0))/1000</f>
        <v>3.2744946586156912E-2</v>
      </c>
      <c r="FE77" s="53">
        <f>SUMPRODUCT(--(FE$9=Quarterly_kt!$B$9:FE$9),Quarterly_kt!$B77:FE77)*INDEX(Fuel_Properties!$B$3:$IV$14,MATCH("GCV_Petrol_Regular",Fuel_Properties!$B$3:$B$14,0),MATCH(YEAR(FE$9),Fuel_Properties!$B$3:$EI$3,0))/1000</f>
        <v>0</v>
      </c>
      <c r="FF77" s="53">
        <f>SUMPRODUCT(--(FF$9=Quarterly_kt!$B$9:FF$9),Quarterly_kt!$B77:FF77)*INDEX(Fuel_Properties!$B$3:$IV$14,MATCH("GCV_Petrol_Regular",Fuel_Properties!$B$3:$B$14,0),MATCH(YEAR(FF$9),Fuel_Properties!$B$3:$EI$3,0))/1000</f>
        <v>4.7017629597883655E-5</v>
      </c>
      <c r="FG77" s="53">
        <f>SUMPRODUCT(--(FG$9=Quarterly_kt!$B$9:FG$9),Quarterly_kt!$B77:FG77)*INDEX(Fuel_Properties!$B$3:$IV$14,MATCH("GCV_Petrol_Regular",Fuel_Properties!$B$3:$B$14,0),MATCH(YEAR(FG$9),Fuel_Properties!$B$3:$EI$3,0))/1000</f>
        <v>0</v>
      </c>
      <c r="FH77" s="53">
        <f>SUMPRODUCT(--(FH$9=Quarterly_kt!$B$9:FH$9),Quarterly_kt!$B77:FH77)*INDEX(Fuel_Properties!$B$3:$IV$14,MATCH("GCV_Petrol_Regular",Fuel_Properties!$B$3:$B$14,0),MATCH(YEAR(FH$9),Fuel_Properties!$B$3:$EI$3,0))/1000</f>
        <v>0</v>
      </c>
      <c r="FI77" s="53">
        <f>SUMPRODUCT(--(FI$9=Quarterly_kt!$B$9:FI$9),Quarterly_kt!$B77:FI77)*INDEX(Fuel_Properties!$B$3:$IV$14,MATCH("GCV_Petrol_Regular",Fuel_Properties!$B$3:$B$14,0),MATCH(YEAR(FI$9),Fuel_Properties!$B$3:$EI$3,0))/1000</f>
        <v>0</v>
      </c>
      <c r="FJ77" s="53">
        <f>SUMPRODUCT(--(FJ$9=Quarterly_kt!$B$9:FJ$9),Quarterly_kt!$B77:FJ77)*INDEX(Fuel_Properties!$B$3:$IV$14,MATCH("GCV_Petrol_Regular",Fuel_Properties!$B$3:$B$14,0),MATCH(YEAR(FJ$9),Fuel_Properties!$B$3:$EI$3,0))/1000</f>
        <v>0</v>
      </c>
      <c r="FK77" s="53">
        <f>SUMPRODUCT(--(FK$9=Quarterly_kt!$B$9:FK$9),Quarterly_kt!$B77:FK77)*INDEX(Fuel_Properties!$B$3:$IV$14,MATCH("GCV_Petrol_Regular",Fuel_Properties!$B$3:$B$14,0),MATCH(YEAR(FK$9),Fuel_Properties!$B$3:$EI$3,0))/1000</f>
        <v>0</v>
      </c>
      <c r="FL77" s="53">
        <f>SUMPRODUCT(--(FL$9=Quarterly_kt!$B$9:FL$9),Quarterly_kt!$B77:FL77)*INDEX(Fuel_Properties!$B$3:$IV$14,MATCH("GCV_Petrol_Regular",Fuel_Properties!$B$3:$B$14,0),MATCH(YEAR(FL$9),Fuel_Properties!$B$3:$EI$3,0))/1000</f>
        <v>0</v>
      </c>
      <c r="FM77" s="53">
        <f>SUMPRODUCT(--(FM$9=Quarterly_kt!$B$9:FN$9),Quarterly_kt!$B77:FN77)*INDEX(Fuel_Properties!$B$3:$IV$14,MATCH("GCV_Petrol_Regular",Fuel_Properties!$B$3:$B$14,0),MATCH(YEAR(FM$9),Fuel_Properties!$B$3:$EI$3,0))/1000</f>
        <v>0</v>
      </c>
      <c r="FN77" s="53">
        <f>SUMPRODUCT(--(FN$9=Quarterly_kt!$B$9:FN$9),Quarterly_kt!$B77:FN77)*INDEX(Fuel_Properties!$B$3:$IV$14,MATCH("GCV_Petrol_Regular",Fuel_Properties!$B$3:$B$14,0),MATCH(YEAR(FN$9),Fuel_Properties!$B$3:$EI$3,0))/1000</f>
        <v>0</v>
      </c>
      <c r="FO77" s="53">
        <f>SUMPRODUCT(--(FO$9=Quarterly_kt!$B$9:FO$9),Quarterly_kt!$B77:FO77)*INDEX(Fuel_Properties!$B$3:$IV$14,MATCH("GCV_Petrol_Regular",Fuel_Properties!$B$3:$B$14,0),MATCH(YEAR(FO$9),Fuel_Properties!$B$3:$EI$3,0))/1000</f>
        <v>0</v>
      </c>
      <c r="FP77" s="53">
        <f>SUMPRODUCT(--(FP$9=Quarterly_kt!$B$9:FP$9),Quarterly_kt!$B77:FP77)*INDEX(Fuel_Properties!$B$3:$IV$14,MATCH("GCV_Petrol_Regular",Fuel_Properties!$B$3:$B$14,0),MATCH(YEAR(FP$9),Fuel_Properties!$B$3:$EI$3,0))/1000</f>
        <v>0</v>
      </c>
      <c r="FQ77" s="53">
        <f>SUMPRODUCT(--(FQ$9=Quarterly_kt!$B$9:FQ$9),Quarterly_kt!$B77:FQ77)*INDEX(Fuel_Properties!$B$3:$IV$14,MATCH("GCV_Petrol_Regular",Fuel_Properties!$B$3:$B$14,0),MATCH(YEAR(FQ$9),Fuel_Properties!$B$3:$EI$3,0))/1000</f>
        <v>0</v>
      </c>
      <c r="FR77" s="53">
        <f>SUMPRODUCT(--(FR$9=Quarterly_kt!$B$9:FR$9),Quarterly_kt!$B77:FR77)*INDEX(Fuel_Properties!$B$3:$IV$14,MATCH("GCV_Petrol_Regular",Fuel_Properties!$B$3:$B$14,0),MATCH(YEAR(FR$9),Fuel_Properties!$B$3:$EI$3,0))/1000</f>
        <v>0</v>
      </c>
      <c r="FS77" s="53">
        <f>SUMPRODUCT(--(FS$9=Quarterly_kt!$B$9:FS$9),Quarterly_kt!$B77:FS77)*INDEX(Fuel_Properties!$B$3:$IV$14,MATCH("GCV_Petrol_Regular",Fuel_Properties!$B$3:$B$14,0),MATCH(YEAR(FS$9),Fuel_Properties!$B$3:$EI$3,0))/1000</f>
        <v>0</v>
      </c>
      <c r="FT77" s="53">
        <f>SUMPRODUCT(--(FT$9=Quarterly_kt!$B$9:FT$9),Quarterly_kt!$B77:FT77)*INDEX(Fuel_Properties!$B$3:$IV$14,MATCH("GCV_Petrol_Regular",Fuel_Properties!$B$3:$B$14,0),MATCH(YEAR(FT$9),Fuel_Properties!$B$3:$EI$3,0))/1000</f>
        <v>0</v>
      </c>
      <c r="FU77" s="53">
        <f>SUMPRODUCT(--(FU$9=Quarterly_kt!$B$9:FU$9),Quarterly_kt!$B77:FU77)*INDEX(Fuel_Properties!$B$3:$IV$14,MATCH("GCV_Petrol_Regular",Fuel_Properties!$B$3:$B$14,0),MATCH(YEAR(FU$9),Fuel_Properties!$B$3:$EI$3,0))/1000</f>
        <v>3.2918284082190409E-4</v>
      </c>
      <c r="FV77" s="53">
        <f>SUMPRODUCT(--(FV$9=Quarterly_kt!$B$9:FV$9),Quarterly_kt!$B77:FV77)*INDEX(Fuel_Properties!$B$3:$IV$14,MATCH("GCV_Petrol_Regular",Fuel_Properties!$B$3:$B$14,0),MATCH(YEAR(FV$9),Fuel_Properties!$B$3:$EI$3,0))/1000</f>
        <v>0</v>
      </c>
      <c r="FW77" s="18"/>
      <c r="FX77" s="117"/>
      <c r="FY77" s="18"/>
    </row>
    <row r="78" spans="1:181" ht="17.25" x14ac:dyDescent="0.25">
      <c r="A78" s="50" t="s">
        <v>102</v>
      </c>
      <c r="B78" s="53">
        <f>SUMPRODUCT(--(B$9=Quarterly_kt!$B$9:B$9),Quarterly_kt!$B78:B78)*INDEX(Fuel_Properties!$B$3:$IV$14,MATCH("GCV_Petrol_Premium",Fuel_Properties!$B$3:$B$14,0),MATCH(YEAR(B$9),Fuel_Properties!$B$3:$EI$3,0))/1000</f>
        <v>1.6988392639160159E-3</v>
      </c>
      <c r="C78" s="53">
        <f>SUMPRODUCT(--(C$9=Quarterly_kt!$B$9:C$9),Quarterly_kt!$B78:C78)*INDEX(Fuel_Properties!$B$3:$IV$14,MATCH("GCV_Petrol_Premium",Fuel_Properties!$B$3:$B$14,0),MATCH(YEAR(C$9),Fuel_Properties!$B$3:$EI$3,0))/1000</f>
        <v>1.6988392639160159E-3</v>
      </c>
      <c r="D78" s="53">
        <f>SUMPRODUCT(--(D$9=Quarterly_kt!$B$9:D$9),Quarterly_kt!$B78:D78)*INDEX(Fuel_Properties!$B$3:$IV$14,MATCH("GCV_Petrol_Premium",Fuel_Properties!$B$3:$B$14,0),MATCH(YEAR(D$9),Fuel_Properties!$B$3:$EI$3,0))/1000</f>
        <v>1.6988392639160159E-3</v>
      </c>
      <c r="E78" s="53">
        <f>SUMPRODUCT(--(E$9=Quarterly_kt!$B$9:E$9),Quarterly_kt!$B78:E78)*INDEX(Fuel_Properties!$B$3:$IV$14,MATCH("GCV_Petrol_Premium",Fuel_Properties!$B$3:$B$14,0),MATCH(YEAR(E$9),Fuel_Properties!$B$3:$EI$3,0))/1000</f>
        <v>2.2179290390014648E-3</v>
      </c>
      <c r="F78" s="53">
        <f>SUMPRODUCT(--(F$9=Quarterly_kt!$B$9:F$9),Quarterly_kt!$B78:F78)*INDEX(Fuel_Properties!$B$3:$IV$14,MATCH("GCV_Petrol_Premium",Fuel_Properties!$B$3:$B$14,0),MATCH(YEAR(F$9),Fuel_Properties!$B$3:$EI$3,0))/1000</f>
        <v>5.190897750854492E-4</v>
      </c>
      <c r="G78" s="53">
        <f>SUMPRODUCT(--(G$9=Quarterly_kt!$B$9:G$9),Quarterly_kt!$B78:G78)*INDEX(Fuel_Properties!$B$3:$IV$14,MATCH("GCV_Petrol_Premium",Fuel_Properties!$B$3:$B$14,0),MATCH(YEAR(G$9),Fuel_Properties!$B$3:$EI$3,0))/1000</f>
        <v>1.2741294479370116E-3</v>
      </c>
      <c r="H78" s="53">
        <f>SUMPRODUCT(--(H$9=Quarterly_kt!$B$9:H$9),Quarterly_kt!$B78:H78)*INDEX(Fuel_Properties!$B$3:$IV$14,MATCH("GCV_Petrol_Premium",Fuel_Properties!$B$3:$B$14,0),MATCH(YEAR(H$9),Fuel_Properties!$B$3:$EI$3,0))/1000</f>
        <v>1.2741294479370116E-3</v>
      </c>
      <c r="I78" s="53">
        <f>SUMPRODUCT(--(I$9=Quarterly_kt!$B$9:I$9),Quarterly_kt!$B78:I78)*INDEX(Fuel_Properties!$B$3:$IV$14,MATCH("GCV_Petrol_Premium",Fuel_Properties!$B$3:$B$14,0),MATCH(YEAR(I$9),Fuel_Properties!$B$3:$EI$3,0))/1000</f>
        <v>1.2741294479370116E-3</v>
      </c>
      <c r="J78" s="53">
        <f>SUMPRODUCT(--(J$9=Quarterly_kt!$B$9:J$9),Quarterly_kt!$B78:J78)*INDEX(Fuel_Properties!$B$3:$IV$14,MATCH("GCV_Petrol_Premium",Fuel_Properties!$B$3:$B$14,0),MATCH(YEAR(J$9),Fuel_Properties!$B$3:$EI$3,0))/1000</f>
        <v>3.1145386505126954E-3</v>
      </c>
      <c r="K78" s="53">
        <f>SUMPRODUCT(--(K$9=Quarterly_kt!$B$9:K$9),Quarterly_kt!$B78:K78)*INDEX(Fuel_Properties!$B$3:$IV$14,MATCH("GCV_Petrol_Premium",Fuel_Properties!$B$3:$B$14,0),MATCH(YEAR(K$9),Fuel_Properties!$B$3:$EI$3,0))/1000</f>
        <v>1.085369529724121E-3</v>
      </c>
      <c r="L78" s="53">
        <f>SUMPRODUCT(--(L$9=Quarterly_kt!$B$9:L$9),Quarterly_kt!$B78:L78)*INDEX(Fuel_Properties!$B$3:$IV$14,MATCH("GCV_Petrol_Premium",Fuel_Properties!$B$3:$B$14,0),MATCH(YEAR(L$9),Fuel_Properties!$B$3:$EI$3,0))/1000</f>
        <v>6.1346973419189451E-4</v>
      </c>
      <c r="M78" s="53">
        <f>SUMPRODUCT(--(M$9=Quarterly_kt!$B$9:M$9),Quarterly_kt!$B78:M78)*INDEX(Fuel_Properties!$B$3:$IV$14,MATCH("GCV_Petrol_Premium",Fuel_Properties!$B$3:$B$14,0),MATCH(YEAR(M$9),Fuel_Properties!$B$3:$EI$3,0))/1000</f>
        <v>3.3032985687255861E-4</v>
      </c>
      <c r="N78" s="53">
        <f>SUMPRODUCT(--(N$9=Quarterly_kt!$B$9:N$9),Quarterly_kt!$B78:N78)*INDEX(Fuel_Properties!$B$3:$IV$14,MATCH("GCV_Petrol_Premium",Fuel_Properties!$B$3:$B$14,0),MATCH(YEAR(N$9),Fuel_Properties!$B$3:$EI$3,0))/1000</f>
        <v>3.7751983642578122E-4</v>
      </c>
      <c r="O78" s="53">
        <f>SUMPRODUCT(--(O$9=Quarterly_kt!$B$9:O$9),Quarterly_kt!$B78:O78)*INDEX(Fuel_Properties!$B$3:$IV$14,MATCH("GCV_Petrol_Premium",Fuel_Properties!$B$3:$B$14,0),MATCH(YEAR(O$9),Fuel_Properties!$B$3:$EI$3,0))/1000</f>
        <v>3.7751983642578122E-4</v>
      </c>
      <c r="P78" s="53">
        <f>SUMPRODUCT(--(P$9=Quarterly_kt!$B$9:P$9),Quarterly_kt!$B78:P78)*INDEX(Fuel_Properties!$B$3:$IV$14,MATCH("GCV_Petrol_Premium",Fuel_Properties!$B$3:$B$14,0),MATCH(YEAR(P$9),Fuel_Properties!$B$3:$EI$3,0))/1000</f>
        <v>0</v>
      </c>
      <c r="Q78" s="53">
        <f>SUMPRODUCT(--(Q$9=Quarterly_kt!$B$9:Q$9),Quarterly_kt!$B78:Q78)*INDEX(Fuel_Properties!$B$3:$IV$14,MATCH("GCV_Petrol_Premium",Fuel_Properties!$B$3:$B$14,0),MATCH(YEAR(Q$9),Fuel_Properties!$B$3:$EI$3,0))/1000</f>
        <v>0</v>
      </c>
      <c r="R78" s="53">
        <f>SUMPRODUCT(--(R$9=Quarterly_kt!$B$9:R$9),Quarterly_kt!$B78:R78)*INDEX(Fuel_Properties!$B$3:$IV$14,MATCH("GCV_Petrol_Premium",Fuel_Properties!$B$3:$B$14,0),MATCH(YEAR(R$9),Fuel_Properties!$B$3:$EI$3,0))/1000</f>
        <v>9.4379959106445305E-5</v>
      </c>
      <c r="S78" s="53">
        <f>SUMPRODUCT(--(S$9=Quarterly_kt!$B$9:S$9),Quarterly_kt!$B78:S78)*INDEX(Fuel_Properties!$B$3:$IV$14,MATCH("GCV_Petrol_Premium",Fuel_Properties!$B$3:$B$14,0),MATCH(YEAR(S$9),Fuel_Properties!$B$3:$EI$3,0))/1000</f>
        <v>0</v>
      </c>
      <c r="T78" s="53">
        <f>SUMPRODUCT(--(T$9=Quarterly_kt!$B$9:T$9),Quarterly_kt!$B78:T78)*INDEX(Fuel_Properties!$B$3:$IV$14,MATCH("GCV_Petrol_Premium",Fuel_Properties!$B$3:$B$14,0),MATCH(YEAR(T$9),Fuel_Properties!$B$3:$EI$3,0))/1000</f>
        <v>9.4379959106445305E-5</v>
      </c>
      <c r="U78" s="53">
        <f>SUMPRODUCT(--(U$9=Quarterly_kt!$B$9:U$9),Quarterly_kt!$B78:U78)*INDEX(Fuel_Properties!$B$3:$IV$14,MATCH("GCV_Petrol_Premium",Fuel_Properties!$B$3:$B$14,0),MATCH(YEAR(U$9),Fuel_Properties!$B$3:$EI$3,0))/1000</f>
        <v>0</v>
      </c>
      <c r="V78" s="53">
        <f>SUMPRODUCT(--(V$9=Quarterly_kt!$B$9:V$9),Quarterly_kt!$B78:V78)*INDEX(Fuel_Properties!$B$3:$IV$14,MATCH("GCV_Petrol_Premium",Fuel_Properties!$B$3:$B$14,0),MATCH(YEAR(V$9),Fuel_Properties!$B$3:$EI$3,0))/1000</f>
        <v>0</v>
      </c>
      <c r="W78" s="53">
        <f>SUMPRODUCT(--(W$9=Quarterly_kt!$B$9:W$9),Quarterly_kt!$B78:W78)*INDEX(Fuel_Properties!$B$3:$IV$14,MATCH("GCV_Petrol_Premium",Fuel_Properties!$B$3:$B$14,0),MATCH(YEAR(W$9),Fuel_Properties!$B$3:$EI$3,0))/1000</f>
        <v>0</v>
      </c>
      <c r="X78" s="53">
        <f>SUMPRODUCT(--(X$9=Quarterly_kt!$B$9:X$9),Quarterly_kt!$B78:X78)*INDEX(Fuel_Properties!$B$3:$IV$14,MATCH("GCV_Petrol_Premium",Fuel_Properties!$B$3:$B$14,0),MATCH(YEAR(X$9),Fuel_Properties!$B$3:$EI$3,0))/1000</f>
        <v>3.7751983642578122E-4</v>
      </c>
      <c r="Y78" s="53">
        <f>SUMPRODUCT(--(Y$9=Quarterly_kt!$B$9:Y$9),Quarterly_kt!$B78:Y78)*INDEX(Fuel_Properties!$B$3:$IV$14,MATCH("GCV_Petrol_Premium",Fuel_Properties!$B$3:$B$14,0),MATCH(YEAR(Y$9),Fuel_Properties!$B$3:$EI$3,0))/1000</f>
        <v>3.7751983642578122E-4</v>
      </c>
      <c r="Z78" s="53">
        <f>SUMPRODUCT(--(Z$9=Quarterly_kt!$B$9:Z$9),Quarterly_kt!$B78:Z78)*INDEX(Fuel_Properties!$B$3:$IV$14,MATCH("GCV_Petrol_Premium",Fuel_Properties!$B$3:$B$14,0),MATCH(YEAR(Z$9),Fuel_Properties!$B$3:$EI$3,0))/1000</f>
        <v>5.1720217590332032E-2</v>
      </c>
      <c r="AA78" s="53">
        <f>SUMPRODUCT(--(AA$9=Quarterly_kt!$B$9:AA$9),Quarterly_kt!$B78:AA78)*INDEX(Fuel_Properties!$B$3:$IV$14,MATCH("GCV_Petrol_Premium",Fuel_Properties!$B$3:$B$14,0),MATCH(YEAR(AA$9),Fuel_Properties!$B$3:$EI$3,0))/1000</f>
        <v>0</v>
      </c>
      <c r="AB78" s="53">
        <f>SUMPRODUCT(--(AB$9=Quarterly_kt!$B$9:AB$9),Quarterly_kt!$B78:AB78)*INDEX(Fuel_Properties!$B$3:$IV$14,MATCH("GCV_Petrol_Premium",Fuel_Properties!$B$3:$B$14,0),MATCH(YEAR(AB$9),Fuel_Properties!$B$3:$EI$3,0))/1000</f>
        <v>4.7189979553222652E-5</v>
      </c>
      <c r="AC78" s="53">
        <f>SUMPRODUCT(--(AC$9=Quarterly_kt!$B$9:AC$9),Quarterly_kt!$B78:AC78)*INDEX(Fuel_Properties!$B$3:$IV$14,MATCH("GCV_Petrol_Premium",Fuel_Properties!$B$3:$B$14,0),MATCH(YEAR(AC$9),Fuel_Properties!$B$3:$EI$3,0))/1000</f>
        <v>5.6627975463867191E-4</v>
      </c>
      <c r="AD78" s="53">
        <f>SUMPRODUCT(--(AD$9=Quarterly_kt!$B$9:AD$9),Quarterly_kt!$B78:AD78)*INDEX(Fuel_Properties!$B$3:$IV$14,MATCH("GCV_Petrol_Premium",Fuel_Properties!$B$3:$B$14,0),MATCH(YEAR(AD$9),Fuel_Properties!$B$3:$EI$3,0))/1000</f>
        <v>6.1346973419189451E-4</v>
      </c>
      <c r="AE78" s="53">
        <f>SUMPRODUCT(--(AE$9=Quarterly_kt!$B$9:AE$9),Quarterly_kt!$B78:AE78)*INDEX(Fuel_Properties!$B$3:$IV$14,MATCH("GCV_Petrol_Premium",Fuel_Properties!$B$3:$B$14,0),MATCH(YEAR(AE$9),Fuel_Properties!$B$3:$EI$3,0))/1000</f>
        <v>3.7751983642578122E-4</v>
      </c>
      <c r="AF78" s="53">
        <f>SUMPRODUCT(--(AF$9=Quarterly_kt!$B$9:AF$9),Quarterly_kt!$B78:AF78)*INDEX(Fuel_Properties!$B$3:$IV$14,MATCH("GCV_Petrol_Premium",Fuel_Properties!$B$3:$B$14,0),MATCH(YEAR(AF$9),Fuel_Properties!$B$3:$EI$3,0))/1000</f>
        <v>4.7189979553222654E-4</v>
      </c>
      <c r="AG78" s="53">
        <f>SUMPRODUCT(--(AG$9=Quarterly_kt!$B$9:AG$9),Quarterly_kt!$B78:AG78)*INDEX(Fuel_Properties!$B$3:$IV$14,MATCH("GCV_Petrol_Premium",Fuel_Properties!$B$3:$B$14,0),MATCH(YEAR(AG$9),Fuel_Properties!$B$3:$EI$3,0))/1000</f>
        <v>0</v>
      </c>
      <c r="AH78" s="53">
        <f>SUMPRODUCT(--(AH$9=Quarterly_kt!$B$9:AH$9),Quarterly_kt!$B78:AH78)*INDEX(Fuel_Properties!$B$3:$IV$14,MATCH("GCV_Petrol_Premium",Fuel_Properties!$B$3:$B$14,0),MATCH(YEAR(AH$9),Fuel_Properties!$B$3:$EI$3,0))/1000</f>
        <v>0</v>
      </c>
      <c r="AI78" s="53">
        <f>SUMPRODUCT(--(AI$9=Quarterly_kt!$B$9:AI$9),Quarterly_kt!$B78:AI78)*INDEX(Fuel_Properties!$B$3:$IV$14,MATCH("GCV_Petrol_Premium",Fuel_Properties!$B$3:$B$14,0),MATCH(YEAR(AI$9),Fuel_Properties!$B$3:$EI$3,0))/1000</f>
        <v>0</v>
      </c>
      <c r="AJ78" s="53">
        <f>SUMPRODUCT(--(AJ$9=Quarterly_kt!$B$9:AJ$9),Quarterly_kt!$B78:AJ78)*INDEX(Fuel_Properties!$B$3:$IV$14,MATCH("GCV_Petrol_Premium",Fuel_Properties!$B$3:$B$14,0),MATCH(YEAR(AJ$9),Fuel_Properties!$B$3:$EI$3,0))/1000</f>
        <v>0</v>
      </c>
      <c r="AK78" s="53">
        <f>SUMPRODUCT(--(AK$9=Quarterly_kt!$B$9:AK$9),Quarterly_kt!$B78:AK78)*INDEX(Fuel_Properties!$B$3:$IV$14,MATCH("GCV_Petrol_Premium",Fuel_Properties!$B$3:$B$14,0),MATCH(YEAR(AK$9),Fuel_Properties!$B$3:$EI$3,0))/1000</f>
        <v>0</v>
      </c>
      <c r="AL78" s="53">
        <f>SUMPRODUCT(--(AL$9=Quarterly_kt!$B$9:AL$9),Quarterly_kt!$B78:AL78)*INDEX(Fuel_Properties!$B$3:$IV$14,MATCH("GCV_Petrol_Premium",Fuel_Properties!$B$3:$B$14,0),MATCH(YEAR(AL$9),Fuel_Properties!$B$3:$EI$3,0))/1000</f>
        <v>0</v>
      </c>
      <c r="AM78" s="53">
        <f>SUMPRODUCT(--(AM$9=Quarterly_kt!$B$9:AM$9),Quarterly_kt!$B78:AM78)*INDEX(Fuel_Properties!$B$3:$IV$14,MATCH("GCV_Petrol_Premium",Fuel_Properties!$B$3:$B$14,0),MATCH(YEAR(AM$9),Fuel_Properties!$B$3:$EI$3,0))/1000</f>
        <v>0</v>
      </c>
      <c r="AN78" s="53">
        <f>SUMPRODUCT(--(AN$9=Quarterly_kt!$B$9:AN$9),Quarterly_kt!$B78:AN78)*INDEX(Fuel_Properties!$B$3:$IV$14,MATCH("GCV_Petrol_Premium",Fuel_Properties!$B$3:$B$14,0),MATCH(YEAR(AN$9),Fuel_Properties!$B$3:$EI$3,0))/1000</f>
        <v>0</v>
      </c>
      <c r="AO78" s="53">
        <f>SUMPRODUCT(--(AO$9=Quarterly_kt!$B$9:AO$9),Quarterly_kt!$B78:AO78)*INDEX(Fuel_Properties!$B$3:$IV$14,MATCH("GCV_Petrol_Premium",Fuel_Properties!$B$3:$B$14,0),MATCH(YEAR(AO$9),Fuel_Properties!$B$3:$EI$3,0))/1000</f>
        <v>0</v>
      </c>
      <c r="AP78" s="53">
        <f>SUMPRODUCT(--(AP$9=Quarterly_kt!$B$9:AP$9),Quarterly_kt!$B78:AP78)*INDEX(Fuel_Properties!$B$3:$IV$14,MATCH("GCV_Petrol_Premium",Fuel_Properties!$B$3:$B$14,0),MATCH(YEAR(AP$9),Fuel_Properties!$B$3:$EI$3,0))/1000</f>
        <v>0</v>
      </c>
      <c r="AQ78" s="53">
        <f>SUMPRODUCT(--(AQ$9=Quarterly_kt!$B$9:AQ$9),Quarterly_kt!$B78:AQ78)*INDEX(Fuel_Properties!$B$3:$IV$14,MATCH("GCV_Petrol_Premium",Fuel_Properties!$B$3:$B$14,0),MATCH(YEAR(AQ$9),Fuel_Properties!$B$3:$EI$3,0))/1000</f>
        <v>0</v>
      </c>
      <c r="AR78" s="53">
        <f>SUMPRODUCT(--(AR$9=Quarterly_kt!$B$9:AR$9),Quarterly_kt!$B78:AR78)*INDEX(Fuel_Properties!$B$3:$IV$14,MATCH("GCV_Petrol_Premium",Fuel_Properties!$B$3:$B$14,0),MATCH(YEAR(AR$9),Fuel_Properties!$B$3:$EI$3,0))/1000</f>
        <v>0</v>
      </c>
      <c r="AS78" s="53">
        <f>SUMPRODUCT(--(AS$9=Quarterly_kt!$B$9:AS$9),Quarterly_kt!$B78:AS78)*INDEX(Fuel_Properties!$B$3:$IV$14,MATCH("GCV_Petrol_Premium",Fuel_Properties!$B$3:$B$14,0),MATCH(YEAR(AS$9),Fuel_Properties!$B$3:$EI$3,0))/1000</f>
        <v>4.7189979553222652E-5</v>
      </c>
      <c r="AT78" s="53">
        <f>SUMPRODUCT(--(AT$9=Quarterly_kt!$B$9:AT$9),Quarterly_kt!$B78:AT78)*INDEX(Fuel_Properties!$B$3:$IV$14,MATCH("GCV_Petrol_Premium",Fuel_Properties!$B$3:$B$14,0),MATCH(YEAR(AT$9),Fuel_Properties!$B$3:$EI$3,0))/1000</f>
        <v>9.4379959106445305E-5</v>
      </c>
      <c r="AU78" s="53">
        <f>SUMPRODUCT(--(AU$9=Quarterly_kt!$B$9:AU$9),Quarterly_kt!$B78:AU78)*INDEX(Fuel_Properties!$B$3:$IV$14,MATCH("GCV_Petrol_Premium",Fuel_Properties!$B$3:$B$14,0),MATCH(YEAR(AU$9),Fuel_Properties!$B$3:$EI$3,0))/1000</f>
        <v>0</v>
      </c>
      <c r="AV78" s="53">
        <f>SUMPRODUCT(--(AV$9=Quarterly_kt!$B$9:AV$9),Quarterly_kt!$B78:AV78)*INDEX(Fuel_Properties!$B$3:$IV$14,MATCH("GCV_Petrol_Premium",Fuel_Properties!$B$3:$B$14,0),MATCH(YEAR(AV$9),Fuel_Properties!$B$3:$EI$3,0))/1000</f>
        <v>0</v>
      </c>
      <c r="AW78" s="53">
        <f>SUMPRODUCT(--(AW$9=Quarterly_kt!$B$9:AW$9),Quarterly_kt!$B78:AW78)*INDEX(Fuel_Properties!$B$3:$IV$14,MATCH("GCV_Petrol_Premium",Fuel_Properties!$B$3:$B$14,0),MATCH(YEAR(AW$9),Fuel_Properties!$B$3:$EI$3,0))/1000</f>
        <v>2.8313987731933595E-4</v>
      </c>
      <c r="AX78" s="53">
        <f>SUMPRODUCT(--(AX$9=Quarterly_kt!$B$9:AX$9),Quarterly_kt!$B78:AX78)*INDEX(Fuel_Properties!$B$3:$IV$14,MATCH("GCV_Petrol_Premium",Fuel_Properties!$B$3:$B$14,0),MATCH(YEAR(AX$9),Fuel_Properties!$B$3:$EI$3,0))/1000</f>
        <v>5.1885372977947557E-4</v>
      </c>
      <c r="AY78" s="53">
        <f>SUMPRODUCT(--(AY$9=Quarterly_kt!$B$9:AY$9),Quarterly_kt!$B78:AY78)*INDEX(Fuel_Properties!$B$3:$IV$14,MATCH("GCV_Petrol_Premium",Fuel_Properties!$B$3:$B$14,0),MATCH(YEAR(AY$9),Fuel_Properties!$B$3:$EI$3,0))/1000</f>
        <v>3.4590243120239165E-4</v>
      </c>
      <c r="AZ78" s="53">
        <f>SUMPRODUCT(--(AZ$9=Quarterly_kt!$B$9:AZ$9),Quarterly_kt!$B78:AZ78)*INDEX(Fuel_Properties!$B$3:$IV$14,MATCH("GCV_Petrol_Premium",Fuel_Properties!$B$3:$B$14,0),MATCH(YEAR(AZ$9),Fuel_Properties!$B$3:$EI$3,0))/1000</f>
        <v>1.7295121700756683E-4</v>
      </c>
      <c r="BA78" s="53">
        <f>SUMPRODUCT(--(BA$9=Quarterly_kt!$B$9:BA$9),Quarterly_kt!$B78:BA78)*INDEX(Fuel_Properties!$B$3:$IV$14,MATCH("GCV_Petrol_Premium",Fuel_Properties!$B$3:$B$14,0),MATCH(YEAR(BA$9),Fuel_Properties!$B$3:$EI$3,0))/1000</f>
        <v>6.5721464488049605E-4</v>
      </c>
      <c r="BB78" s="53">
        <f>SUMPRODUCT(--(BB$9=Quarterly_kt!$B$9:BB$9),Quarterly_kt!$B78:BB78)*INDEX(Fuel_Properties!$B$3:$IV$14,MATCH("GCV_Petrol_Premium",Fuel_Properties!$B$3:$B$14,0),MATCH(YEAR(BB$9),Fuel_Properties!$B$3:$EI$3,0))/1000</f>
        <v>6.164425746202119E-4</v>
      </c>
      <c r="BC78" s="53">
        <f>SUMPRODUCT(--(BC$9=Quarterly_kt!$B$9:BC$9),Quarterly_kt!$B78:BC78)*INDEX(Fuel_Properties!$B$3:$IV$14,MATCH("GCV_Petrol_Premium",Fuel_Properties!$B$3:$B$14,0),MATCH(YEAR(BC$9),Fuel_Properties!$B$3:$EI$3,0))/1000</f>
        <v>5.3466235222802429E-4</v>
      </c>
      <c r="BD78" s="53">
        <f>SUMPRODUCT(--(BD$9=Quarterly_kt!$B$9:BD$9),Quarterly_kt!$B78:BD78)*INDEX(Fuel_Properties!$B$3:$IV$14,MATCH("GCV_Petrol_Premium",Fuel_Properties!$B$3:$B$14,0),MATCH(YEAR(BD$9),Fuel_Properties!$B$3:$EI$3,0))/1000</f>
        <v>3.4590243401513366E-4</v>
      </c>
      <c r="BE78" s="53">
        <f>SUMPRODUCT(--(BE$9=Quarterly_kt!$B$9:BE$9),Quarterly_kt!$B78:BE78)*INDEX(Fuel_Properties!$B$3:$IV$14,MATCH("GCV_Petrol_Premium",Fuel_Properties!$B$3:$B$14,0),MATCH(YEAR(BE$9),Fuel_Properties!$B$3:$EI$3,0))/1000</f>
        <v>1.0409162468472733E-3</v>
      </c>
      <c r="BF78" s="53">
        <f>SUMPRODUCT(--(BF$9=Quarterly_kt!$B$9:BF$9),Quarterly_kt!$B78:BF78)*INDEX(Fuel_Properties!$B$3:$IV$14,MATCH("GCV_Petrol_Premium",Fuel_Properties!$B$3:$B$14,0),MATCH(YEAR(BF$9),Fuel_Properties!$B$3:$EI$3,0))/1000</f>
        <v>1.4156993865966798E-4</v>
      </c>
      <c r="BG78" s="53">
        <f>SUMPRODUCT(--(BG$9=Quarterly_kt!$B$9:BG$9),Quarterly_kt!$B78:BG78)*INDEX(Fuel_Properties!$B$3:$IV$14,MATCH("GCV_Petrol_Premium",Fuel_Properties!$B$3:$B$14,0),MATCH(YEAR(BG$9),Fuel_Properties!$B$3:$EI$3,0))/1000</f>
        <v>3.3032985687255861E-4</v>
      </c>
      <c r="BH78" s="53">
        <f>SUMPRODUCT(--(BH$9=Quarterly_kt!$B$9:BH$9),Quarterly_kt!$B78:BH78)*INDEX(Fuel_Properties!$B$3:$IV$14,MATCH("GCV_Petrol_Premium",Fuel_Properties!$B$3:$B$14,0),MATCH(YEAR(BH$9),Fuel_Properties!$B$3:$EI$3,0))/1000</f>
        <v>3.2089186096191402E-3</v>
      </c>
      <c r="BI78" s="53">
        <f>SUMPRODUCT(--(BI$9=Quarterly_kt!$B$9:BI$9),Quarterly_kt!$B78:BI78)*INDEX(Fuel_Properties!$B$3:$IV$14,MATCH("GCV_Petrol_Premium",Fuel_Properties!$B$3:$B$14,0),MATCH(YEAR(BI$9),Fuel_Properties!$B$3:$EI$3,0))/1000</f>
        <v>4.5774280166625981E-3</v>
      </c>
      <c r="BJ78" s="53">
        <f>SUMPRODUCT(--(BJ$9=Quarterly_kt!$B$9:BJ$9),Quarterly_kt!$B78:BJ78)*INDEX(Fuel_Properties!$B$3:$IV$14,MATCH("GCV_Petrol_Premium",Fuel_Properties!$B$3:$B$14,0),MATCH(YEAR(BJ$9),Fuel_Properties!$B$3:$EI$3,0))/1000</f>
        <v>3.7280083847045899E-3</v>
      </c>
      <c r="BK78" s="53">
        <f>SUMPRODUCT(--(BK$9=Quarterly_kt!$B$9:BK$9),Quarterly_kt!$B78:BK78)*INDEX(Fuel_Properties!$B$3:$IV$14,MATCH("GCV_Petrol_Premium",Fuel_Properties!$B$3:$B$14,0),MATCH(YEAR(BK$9),Fuel_Properties!$B$3:$EI$3,0))/1000</f>
        <v>4.6718079757690437E-3</v>
      </c>
      <c r="BL78" s="53">
        <f>SUMPRODUCT(--(BL$9=Quarterly_kt!$B$9:BL$9),Quarterly_kt!$B78:BL78)*INDEX(Fuel_Properties!$B$3:$IV$14,MATCH("GCV_Petrol_Premium",Fuel_Properties!$B$3:$B$14,0),MATCH(YEAR(BL$9),Fuel_Properties!$B$3:$EI$3,0))/1000</f>
        <v>3.2089186096191406E-3</v>
      </c>
      <c r="BM78" s="53">
        <f>SUMPRODUCT(--(BM$9=Quarterly_kt!$B$9:BM$9),Quarterly_kt!$B78:BM78)*INDEX(Fuel_Properties!$B$3:$IV$14,MATCH("GCV_Petrol_Premium",Fuel_Properties!$B$3:$B$14,0),MATCH(YEAR(BM$9),Fuel_Properties!$B$3:$EI$3,0))/1000</f>
        <v>6.6065971374511723E-4</v>
      </c>
      <c r="BN78" s="53">
        <f>SUMPRODUCT(--(BN$9=Quarterly_kt!$B$9:BN$9),Quarterly_kt!$B78:BN78)*INDEX(Fuel_Properties!$B$3:$IV$14,MATCH("GCV_Petrol_Premium",Fuel_Properties!$B$3:$B$14,0),MATCH(YEAR(BN$9),Fuel_Properties!$B$3:$EI$3,0))/1000</f>
        <v>8.0307531337064008E-4</v>
      </c>
      <c r="BO78" s="53">
        <f>SUMPRODUCT(--(BO$9=Quarterly_kt!$B$9:BO$9),Quarterly_kt!$B78:BO78)*INDEX(Fuel_Properties!$B$3:$IV$14,MATCH("GCV_Petrol_Premium",Fuel_Properties!$B$3:$B$14,0),MATCH(YEAR(BO$9),Fuel_Properties!$B$3:$EI$3,0))/1000</f>
        <v>3.8736573939054404E-3</v>
      </c>
      <c r="BP78" s="53">
        <f>SUMPRODUCT(--(BP$9=Quarterly_kt!$B$9:BP$9),Quarterly_kt!$B78:BP78)*INDEX(Fuel_Properties!$B$3:$IV$14,MATCH("GCV_Petrol_Premium",Fuel_Properties!$B$3:$B$14,0),MATCH(YEAR(BP$9),Fuel_Properties!$B$3:$EI$3,0))/1000</f>
        <v>3.5902190480099198E-3</v>
      </c>
      <c r="BQ78" s="53">
        <f>SUMPRODUCT(--(BQ$9=Quarterly_kt!$B$9:BQ$9),Quarterly_kt!$B78:BQ78)*INDEX(Fuel_Properties!$B$3:$IV$14,MATCH("GCV_Petrol_Premium",Fuel_Properties!$B$3:$B$14,0),MATCH(YEAR(BQ$9),Fuel_Properties!$B$3:$EI$3,0))/1000</f>
        <v>3.82641766958952E-3</v>
      </c>
      <c r="BR78" s="53">
        <f>SUMPRODUCT(--(BR$9=Quarterly_kt!$B$9:BR$9),Quarterly_kt!$B78:BR78)*INDEX(Fuel_Properties!$B$3:$IV$14,MATCH("GCV_Petrol_Premium",Fuel_Properties!$B$3:$B$14,0),MATCH(YEAR(BR$9),Fuel_Properties!$B$3:$EI$3,0))/1000</f>
        <v>2.3586400860999999E-3</v>
      </c>
      <c r="BS78" s="53">
        <f>SUMPRODUCT(--(BS$9=Quarterly_kt!$B$9:BS$9),Quarterly_kt!$B78:BS78)*INDEX(Fuel_Properties!$B$3:$IV$14,MATCH("GCV_Petrol_Premium",Fuel_Properties!$B$3:$B$14,0),MATCH(YEAR(BS$9),Fuel_Properties!$B$3:$EI$3,0))/1000</f>
        <v>0.24270406485968996</v>
      </c>
      <c r="BT78" s="53">
        <f>SUMPRODUCT(--(BT$9=Quarterly_kt!$B$9:BT$9),Quarterly_kt!$B78:BT78)*INDEX(Fuel_Properties!$B$3:$IV$14,MATCH("GCV_Petrol_Premium",Fuel_Properties!$B$3:$B$14,0),MATCH(YEAR(BT$9),Fuel_Properties!$B$3:$EI$3,0))/1000</f>
        <v>3.0662321119299999E-3</v>
      </c>
      <c r="BU78" s="53">
        <f>SUMPRODUCT(--(BU$9=Quarterly_kt!$B$9:BU$9),Quarterly_kt!$B78:BU78)*INDEX(Fuel_Properties!$B$3:$IV$14,MATCH("GCV_Petrol_Premium",Fuel_Properties!$B$3:$B$14,0),MATCH(YEAR(BU$9),Fuel_Properties!$B$3:$EI$3,0))/1000</f>
        <v>3.160577715374E-3</v>
      </c>
      <c r="BV78" s="53">
        <f>SUMPRODUCT(--(BV$9=Quarterly_kt!$B$9:BV$9),Quarterly_kt!$B78:BV78)*INDEX(Fuel_Properties!$B$3:$IV$14,MATCH("GCV_Petrol_Premium",Fuel_Properties!$B$3:$B$14,0),MATCH(YEAR(BV$9),Fuel_Properties!$B$3:$EI$3,0))/1000</f>
        <v>1.2738009309718054E-3</v>
      </c>
      <c r="BW78" s="53">
        <f>SUMPRODUCT(--(BW$9=Quarterly_kt!$B$9:BW$9),Quarterly_kt!$B78:BW78)*INDEX(Fuel_Properties!$B$3:$IV$14,MATCH("GCV_Petrol_Premium",Fuel_Properties!$B$3:$B$14,0),MATCH(YEAR(BW$9),Fuel_Properties!$B$3:$EI$3,0))/1000</f>
        <v>1.6040456167793105E-3</v>
      </c>
      <c r="BX78" s="53">
        <f>SUMPRODUCT(--(BX$9=Quarterly_kt!$B$9:BX$9),Quarterly_kt!$B78:BX78)*INDEX(Fuel_Properties!$B$3:$IV$14,MATCH("GCV_Petrol_Premium",Fuel_Properties!$B$3:$B$14,0),MATCH(YEAR(BX$9),Fuel_Properties!$B$3:$EI$3,0))/1000</f>
        <v>4.5762477890468568E-3</v>
      </c>
      <c r="BY78" s="53">
        <f>SUMPRODUCT(--(BY$9=Quarterly_kt!$B$9:BY$9),Quarterly_kt!$B78:BY78)*INDEX(Fuel_Properties!$B$3:$IV$14,MATCH("GCV_Petrol_Premium",Fuel_Properties!$B$3:$B$14,0),MATCH(YEAR(BY$9),Fuel_Properties!$B$3:$EI$3,0))/1000</f>
        <v>9.9073405742251537E-4</v>
      </c>
      <c r="BZ78" s="53">
        <f>SUMPRODUCT(--(BZ$9=Quarterly_kt!$B$9:BZ$9),Quarterly_kt!$B78:BZ78)*INDEX(Fuel_Properties!$B$3:$IV$14,MATCH("GCV_Petrol_Premium",Fuel_Properties!$B$3:$B$14,0),MATCH(YEAR(BZ$9),Fuel_Properties!$B$3:$EI$3,0))/1000</f>
        <v>6.591974423836804E-4</v>
      </c>
      <c r="CA78" s="53">
        <f>SUMPRODUCT(--(CA$9=Quarterly_kt!$B$9:CA$9),Quarterly_kt!$B78:CA78)*INDEX(Fuel_Properties!$B$3:$IV$14,MATCH("GCV_Petrol_Premium",Fuel_Properties!$B$3:$B$14,0),MATCH(YEAR(CA$9),Fuel_Properties!$B$3:$EI$3,0))/1000</f>
        <v>6.1211191078484601E-4</v>
      </c>
      <c r="CB78" s="53">
        <f>SUMPRODUCT(--(CB$9=Quarterly_kt!$B$9:CB$9),Quarterly_kt!$B78:CB78)*INDEX(Fuel_Properties!$B$3:$IV$14,MATCH("GCV_Petrol_Premium",Fuel_Properties!$B$3:$B$14,0),MATCH(YEAR(CB$9),Fuel_Properties!$B$3:$EI$3,0))/1000</f>
        <v>4.3318689070927568E-3</v>
      </c>
      <c r="CC78" s="53">
        <f>SUMPRODUCT(--(CC$9=Quarterly_kt!$B$9:CC$9),Quarterly_kt!$B78:CC78)*INDEX(Fuel_Properties!$B$3:$IV$14,MATCH("GCV_Petrol_Premium",Fuel_Properties!$B$3:$B$14,0),MATCH(YEAR(CC$9),Fuel_Properties!$B$3:$EI$3,0))/1000</f>
        <v>2.1659344535463784E-3</v>
      </c>
      <c r="CD78" s="53">
        <f>SUMPRODUCT(--(CD$9=Quarterly_kt!$B$9:CD$9),Quarterly_kt!$B78:CD78)*INDEX(Fuel_Properties!$B$3:$IV$14,MATCH("GCV_Petrol_Premium",Fuel_Properties!$B$3:$B$14,0),MATCH(YEAR(CD$9),Fuel_Properties!$B$3:$EI$3,0))/1000</f>
        <v>0.20306148589845793</v>
      </c>
      <c r="CE78" s="53">
        <f>SUMPRODUCT(--(CE$9=Quarterly_kt!$B$9:CE$9),Quarterly_kt!$B78:CE78)*INDEX(Fuel_Properties!$B$3:$IV$14,MATCH("GCV_Petrol_Premium",Fuel_Properties!$B$3:$B$14,0),MATCH(YEAR(CE$9),Fuel_Properties!$B$3:$EI$3,0))/1000</f>
        <v>0</v>
      </c>
      <c r="CF78" s="53">
        <f>SUMPRODUCT(--(CF$9=Quarterly_kt!$B$9:CF$9),Quarterly_kt!$B78:CF78)*INDEX(Fuel_Properties!$B$3:$IV$14,MATCH("GCV_Petrol_Premium",Fuel_Properties!$B$3:$B$14,0),MATCH(YEAR(CF$9),Fuel_Properties!$B$3:$EI$3,0))/1000</f>
        <v>4.7103105056473659E-5</v>
      </c>
      <c r="CG78" s="53">
        <f>SUMPRODUCT(--(CG$9=Quarterly_kt!$B$9:CG$9),Quarterly_kt!$B78:CG78)*INDEX(Fuel_Properties!$B$3:$IV$14,MATCH("GCV_Petrol_Premium",Fuel_Properties!$B$3:$B$14,0),MATCH(YEAR(CG$9),Fuel_Properties!$B$3:$EI$3,0))/1000</f>
        <v>-2.0348541384396623E-2</v>
      </c>
      <c r="CH78" s="53">
        <f>SUMPRODUCT(--(CH$9=Quarterly_kt!$B$9:CH$9),Quarterly_kt!$B78:CH78)*INDEX(Fuel_Properties!$B$3:$IV$14,MATCH("GCV_Petrol_Premium",Fuel_Properties!$B$3:$B$14,0),MATCH(YEAR(CH$9),Fuel_Properties!$B$3:$EI$3,0))/1000</f>
        <v>-4.7067957476616068E-5</v>
      </c>
      <c r="CI78" s="53">
        <f>SUMPRODUCT(--(CI$9=Quarterly_kt!$B$9:CI$9),Quarterly_kt!$B78:CI78)*INDEX(Fuel_Properties!$B$3:$IV$14,MATCH("GCV_Petrol_Premium",Fuel_Properties!$B$3:$B$14,0),MATCH(YEAR(CI$9),Fuel_Properties!$B$3:$EI$3,0))/1000</f>
        <v>0</v>
      </c>
      <c r="CJ78" s="53">
        <f>SUMPRODUCT(--(CJ$9=Quarterly_kt!$B$9:CJ$9),Quarterly_kt!$B78:CJ78)*INDEX(Fuel_Properties!$B$3:$IV$14,MATCH("GCV_Petrol_Premium",Fuel_Properties!$B$3:$B$14,0),MATCH(YEAR(CJ$9),Fuel_Properties!$B$3:$EI$3,0))/1000</f>
        <v>0</v>
      </c>
      <c r="CK78" s="53">
        <f>SUMPRODUCT(--(CK$9=Quarterly_kt!$B$9:CK$9),Quarterly_kt!$B78:CK78)*INDEX(Fuel_Properties!$B$3:$IV$14,MATCH("GCV_Petrol_Premium",Fuel_Properties!$B$3:$B$14,0),MATCH(YEAR(CK$9),Fuel_Properties!$B$3:$EI$3,0))/1000</f>
        <v>4.3773200453252935E-3</v>
      </c>
      <c r="CL78" s="53">
        <f>SUMPRODUCT(--(CL$9=Quarterly_kt!$B$9:CL$9),Quarterly_kt!$B78:CL78)*INDEX(Fuel_Properties!$B$3:$IV$14,MATCH("GCV_Petrol_Premium",Fuel_Properties!$B$3:$B$14,0),MATCH(YEAR(CL$9),Fuel_Properties!$B$3:$EI$3,0))/1000</f>
        <v>8.585381771319147E-3</v>
      </c>
      <c r="CM78" s="53">
        <f>SUMPRODUCT(--(CM$9=Quarterly_kt!$B$9:CM$9),Quarterly_kt!$B78:CM78)*INDEX(Fuel_Properties!$B$3:$IV$14,MATCH("GCV_Petrol_Premium",Fuel_Properties!$B$3:$B$14,0),MATCH(YEAR(CM$9),Fuel_Properties!$B$3:$EI$3,0))/1000</f>
        <v>0</v>
      </c>
      <c r="CN78" s="53">
        <f>SUMPRODUCT(--(CN$9=Quarterly_kt!$B$9:CN$9),Quarterly_kt!$B78:CN78)*INDEX(Fuel_Properties!$B$3:$IV$14,MATCH("GCV_Petrol_Premium",Fuel_Properties!$B$3:$B$14,0),MATCH(YEAR(CN$9),Fuel_Properties!$B$3:$EI$3,0))/1000</f>
        <v>0</v>
      </c>
      <c r="CO78" s="53">
        <f>SUMPRODUCT(--(CO$9=Quarterly_kt!$B$9:CO$9),Quarterly_kt!$B78:CO78)*INDEX(Fuel_Properties!$B$3:$IV$14,MATCH("GCV_Petrol_Premium",Fuel_Properties!$B$3:$B$14,0),MATCH(YEAR(CO$9),Fuel_Properties!$B$3:$EI$3,0))/1000</f>
        <v>2.814879269284966E-4</v>
      </c>
      <c r="CP78" s="53">
        <f>SUMPRODUCT(--(CP$9=Quarterly_kt!$B$9:CP$9),Quarterly_kt!$B78:CP78)*INDEX(Fuel_Properties!$B$3:$IV$14,MATCH("GCV_Petrol_Premium",Fuel_Properties!$B$3:$B$14,0),MATCH(YEAR(CP$9),Fuel_Properties!$B$3:$EI$3,0))/1000</f>
        <v>2.3463355290321579E-4</v>
      </c>
      <c r="CQ78" s="53">
        <f>SUMPRODUCT(--(CQ$9=Quarterly_kt!$B$9:CQ$9),Quarterly_kt!$B78:CQ78)*INDEX(Fuel_Properties!$B$3:$IV$14,MATCH("GCV_Petrol_Premium",Fuel_Properties!$B$3:$B$14,0),MATCH(YEAR(CQ$9),Fuel_Properties!$B$3:$EI$3,0))/1000</f>
        <v>0</v>
      </c>
      <c r="CR78" s="53">
        <f>SUMPRODUCT(--(CR$9=Quarterly_kt!$B$9:CR$9),Quarterly_kt!$B78:CR78)*INDEX(Fuel_Properties!$B$3:$IV$14,MATCH("GCV_Petrol_Premium",Fuel_Properties!$B$3:$B$14,0),MATCH(YEAR(CR$9),Fuel_Properties!$B$3:$EI$3,0))/1000</f>
        <v>0</v>
      </c>
      <c r="CS78" s="53">
        <f>SUMPRODUCT(--(CS$9=Quarterly_kt!$B$9:CS$9),Quarterly_kt!$B78:CS78)*INDEX(Fuel_Properties!$B$3:$IV$14,MATCH("GCV_Petrol_Premium",Fuel_Properties!$B$3:$B$14,0),MATCH(YEAR(CS$9),Fuel_Properties!$B$3:$EI$3,0))/1000</f>
        <v>0</v>
      </c>
      <c r="CT78" s="53">
        <f>SUMPRODUCT(--(CT$9=Quarterly_kt!$B$9:CT$9),Quarterly_kt!$B78:CT78)*INDEX(Fuel_Properties!$B$3:$IV$14,MATCH("GCV_Petrol_Premium",Fuel_Properties!$B$3:$B$14,0),MATCH(YEAR(CT$9),Fuel_Properties!$B$3:$EI$3,0))/1000</f>
        <v>0</v>
      </c>
      <c r="CU78" s="53">
        <f>SUMPRODUCT(--(CU$9=Quarterly_kt!$B$9:CU$9),Quarterly_kt!$B78:CU78)*INDEX(Fuel_Properties!$B$3:$IV$14,MATCH("GCV_Petrol_Premium",Fuel_Properties!$B$3:$B$14,0),MATCH(YEAR(CU$9),Fuel_Properties!$B$3:$EI$3,0))/1000</f>
        <v>0</v>
      </c>
      <c r="CV78" s="53">
        <f>SUMPRODUCT(--(CV$9=Quarterly_kt!$B$9:CV$9),Quarterly_kt!$B78:CV78)*INDEX(Fuel_Properties!$B$3:$IV$14,MATCH("GCV_Petrol_Premium",Fuel_Properties!$B$3:$B$14,0),MATCH(YEAR(CV$9),Fuel_Properties!$B$3:$EI$3,0))/1000</f>
        <v>0</v>
      </c>
      <c r="CW78" s="53">
        <f>SUMPRODUCT(--(CW$9=Quarterly_kt!$B$9:CW$9),Quarterly_kt!$B78:CW78)*INDEX(Fuel_Properties!$B$3:$IV$14,MATCH("GCV_Petrol_Premium",Fuel_Properties!$B$3:$B$14,0),MATCH(YEAR(CW$9),Fuel_Properties!$B$3:$EI$3,0))/1000</f>
        <v>0</v>
      </c>
      <c r="CX78" s="53">
        <f>SUMPRODUCT(--(CX$9=Quarterly_kt!$B$9:CX$9),Quarterly_kt!$B78:CX78)*INDEX(Fuel_Properties!$B$3:$IV$14,MATCH("GCV_Petrol_Premium",Fuel_Properties!$B$3:$B$14,0),MATCH(YEAR(CX$9),Fuel_Properties!$B$3:$EI$3,0))/1000</f>
        <v>0</v>
      </c>
      <c r="CY78" s="53">
        <f>SUMPRODUCT(--(CY$9=Quarterly_kt!$B$9:CY$9),Quarterly_kt!$B78:CY78)*INDEX(Fuel_Properties!$B$3:$IV$14,MATCH("GCV_Petrol_Premium",Fuel_Properties!$B$3:$B$14,0),MATCH(YEAR(CY$9),Fuel_Properties!$B$3:$EI$3,0))/1000</f>
        <v>1.172899702498341E-3</v>
      </c>
      <c r="CZ78" s="53">
        <f>SUMPRODUCT(--(CZ$9=Quarterly_kt!$B$9:CZ$9),Quarterly_kt!$B78:CZ78)*INDEX(Fuel_Properties!$B$3:$IV$14,MATCH("GCV_Petrol_Premium",Fuel_Properties!$B$3:$B$14,0),MATCH(YEAR(CZ$9),Fuel_Properties!$B$3:$EI$3,0))/1000</f>
        <v>0</v>
      </c>
      <c r="DA78" s="53">
        <f>SUMPRODUCT(--(DA$9=Quarterly_kt!$B$9:DA$9),Quarterly_kt!$B78:DA78)*INDEX(Fuel_Properties!$B$3:$IV$14,MATCH("GCV_Petrol_Premium",Fuel_Properties!$B$3:$B$14,0),MATCH(YEAR(DA$9),Fuel_Properties!$B$3:$EI$3,0))/1000</f>
        <v>0</v>
      </c>
      <c r="DB78" s="53">
        <f>SUMPRODUCT(--(DB$9=Quarterly_kt!$B$9:DB$9),Quarterly_kt!$B78:DB78)*INDEX(Fuel_Properties!$B$3:$IV$14,MATCH("GCV_Petrol_Premium",Fuel_Properties!$B$3:$B$14,0),MATCH(YEAR(DB$9),Fuel_Properties!$B$3:$EI$3,0))/1000</f>
        <v>0</v>
      </c>
      <c r="DC78" s="53">
        <f>SUMPRODUCT(--(DC$9=Quarterly_kt!$B$9:DC$9),Quarterly_kt!$B78:DC78)*INDEX(Fuel_Properties!$B$3:$IV$14,MATCH("GCV_Petrol_Premium",Fuel_Properties!$B$3:$B$14,0),MATCH(YEAR(DC$9),Fuel_Properties!$B$3:$EI$3,0))/1000</f>
        <v>0</v>
      </c>
      <c r="DD78" s="53">
        <f>SUMPRODUCT(--(DD$9=Quarterly_kt!$B$9:DD$9),Quarterly_kt!$B78:DD78)*INDEX(Fuel_Properties!$B$3:$IV$14,MATCH("GCV_Petrol_Premium",Fuel_Properties!$B$3:$B$14,0),MATCH(YEAR(DD$9),Fuel_Properties!$B$3:$EI$3,0))/1000</f>
        <v>0</v>
      </c>
      <c r="DE78" s="53">
        <f>SUMPRODUCT(--(DE$9=Quarterly_kt!$B$9:DE$9),Quarterly_kt!$B78:DE78)*INDEX(Fuel_Properties!$B$3:$IV$14,MATCH("GCV_Petrol_Premium",Fuel_Properties!$B$3:$B$14,0),MATCH(YEAR(DE$9),Fuel_Properties!$B$3:$EI$3,0))/1000</f>
        <v>0</v>
      </c>
      <c r="DF78" s="53">
        <f>SUMPRODUCT(--(DF$9=Quarterly_kt!$B$9:DF$9),Quarterly_kt!$B78:DF78)*INDEX(Fuel_Properties!$B$3:$IV$14,MATCH("GCV_Petrol_Premium",Fuel_Properties!$B$3:$B$14,0),MATCH(YEAR(DF$9),Fuel_Properties!$B$3:$EI$3,0))/1000</f>
        <v>0</v>
      </c>
      <c r="DG78" s="53">
        <f>SUMPRODUCT(--(DG$9=Quarterly_kt!$B$9:DG$9),Quarterly_kt!$B78:DG78)*INDEX(Fuel_Properties!$B$3:$IV$14,MATCH("GCV_Petrol_Premium",Fuel_Properties!$B$3:$B$14,0),MATCH(YEAR(DG$9),Fuel_Properties!$B$3:$EI$3,0))/1000</f>
        <v>0</v>
      </c>
      <c r="DH78" s="53">
        <f>SUMPRODUCT(--(DH$9=Quarterly_kt!$B$9:DH$9),Quarterly_kt!$B78:DH78)*INDEX(Fuel_Properties!$B$3:$IV$14,MATCH("GCV_Petrol_Premium",Fuel_Properties!$B$3:$B$14,0),MATCH(YEAR(DH$9),Fuel_Properties!$B$3:$EI$3,0))/1000</f>
        <v>0</v>
      </c>
      <c r="DI78" s="53">
        <f>SUMPRODUCT(--(DI$9=Quarterly_kt!$B$9:DI$9),Quarterly_kt!$B78:DI78)*INDEX(Fuel_Properties!$B$3:$IV$14,MATCH("GCV_Petrol_Premium",Fuel_Properties!$B$3:$B$14,0),MATCH(YEAR(DI$9),Fuel_Properties!$B$3:$EI$3,0))/1000</f>
        <v>0</v>
      </c>
      <c r="DJ78" s="53">
        <f>SUMPRODUCT(--(DJ$9=Quarterly_kt!$B$9:DJ$9),Quarterly_kt!$B78:DJ78)*INDEX(Fuel_Properties!$B$3:$IV$14,MATCH("GCV_Petrol_Premium",Fuel_Properties!$B$3:$B$14,0),MATCH(YEAR(DJ$9),Fuel_Properties!$B$3:$EI$3,0))/1000</f>
        <v>0</v>
      </c>
      <c r="DK78" s="53">
        <f>SUMPRODUCT(--(DK$9=Quarterly_kt!$B$9:DK$9),Quarterly_kt!$B78:DK78)*INDEX(Fuel_Properties!$B$3:$IV$14,MATCH("GCV_Petrol_Premium",Fuel_Properties!$B$3:$B$14,0),MATCH(YEAR(DK$9),Fuel_Properties!$B$3:$EI$3,0))/1000</f>
        <v>0</v>
      </c>
      <c r="DL78" s="53">
        <f>SUMPRODUCT(--(DL$9=Quarterly_kt!$B$9:DL$9),Quarterly_kt!$B78:DL78)*INDEX(Fuel_Properties!$B$3:$IV$14,MATCH("GCV_Petrol_Premium",Fuel_Properties!$B$3:$B$14,0),MATCH(YEAR(DL$9),Fuel_Properties!$B$3:$EI$3,0))/1000</f>
        <v>0</v>
      </c>
      <c r="DM78" s="53">
        <f>SUMPRODUCT(--(DM$9=Quarterly_kt!$B$9:DM$9),Quarterly_kt!$B78:DM78)*INDEX(Fuel_Properties!$B$3:$IV$14,MATCH("GCV_Petrol_Premium",Fuel_Properties!$B$3:$B$14,0),MATCH(YEAR(DM$9),Fuel_Properties!$B$3:$EI$3,0))/1000</f>
        <v>0</v>
      </c>
      <c r="DN78" s="53">
        <f>SUMPRODUCT(--(DN$9=Quarterly_kt!$B$9:DN$9),Quarterly_kt!$B78:DN78)*INDEX(Fuel_Properties!$B$3:$IV$14,MATCH("GCV_Petrol_Premium",Fuel_Properties!$B$3:$B$14,0),MATCH(YEAR(DN$9),Fuel_Properties!$B$3:$EI$3,0))/1000</f>
        <v>0</v>
      </c>
      <c r="DO78" s="53">
        <f>SUMPRODUCT(--(DO$9=Quarterly_kt!$B$9:DO$9),Quarterly_kt!$B78:DO78)*INDEX(Fuel_Properties!$B$3:$IV$14,MATCH("GCV_Petrol_Premium",Fuel_Properties!$B$3:$B$14,0),MATCH(YEAR(DO$9),Fuel_Properties!$B$3:$EI$3,0))/1000</f>
        <v>0</v>
      </c>
      <c r="DP78" s="53">
        <f>SUMPRODUCT(--(DP$9=Quarterly_kt!$B$9:DP$9),Quarterly_kt!$B78:DP78)*INDEX(Fuel_Properties!$B$3:$IV$14,MATCH("GCV_Petrol_Premium",Fuel_Properties!$B$3:$B$14,0),MATCH(YEAR(DP$9),Fuel_Properties!$B$3:$EI$3,0))/1000</f>
        <v>0</v>
      </c>
      <c r="DQ78" s="53">
        <f>SUMPRODUCT(--(DQ$9=Quarterly_kt!$B$9:DQ$9),Quarterly_kt!$B78:DQ78)*INDEX(Fuel_Properties!$B$3:$IV$14,MATCH("GCV_Petrol_Premium",Fuel_Properties!$B$3:$B$14,0),MATCH(YEAR(DQ$9),Fuel_Properties!$B$3:$EI$3,0))/1000</f>
        <v>0</v>
      </c>
      <c r="DR78" s="53">
        <f>SUMPRODUCT(--(DR$9=Quarterly_kt!$B$9:DR$9),Quarterly_kt!$B78:DR78)*INDEX(Fuel_Properties!$B$3:$IV$14,MATCH("GCV_Petrol_Premium",Fuel_Properties!$B$3:$B$14,0),MATCH(YEAR(DR$9),Fuel_Properties!$B$3:$EI$3,0))/1000</f>
        <v>0</v>
      </c>
      <c r="DS78" s="53">
        <f>SUMPRODUCT(--(DS$9=Quarterly_kt!$B$9:DS$9),Quarterly_kt!$B78:DS78)*INDEX(Fuel_Properties!$B$3:$IV$14,MATCH("GCV_Petrol_Premium",Fuel_Properties!$B$3:$B$14,0),MATCH(YEAR(DS$9),Fuel_Properties!$B$3:$EI$3,0))/1000</f>
        <v>0</v>
      </c>
      <c r="DT78" s="53">
        <f>SUMPRODUCT(--(DT$9=Quarterly_kt!$B$9:DT$9),Quarterly_kt!$B78:DT78)*INDEX(Fuel_Properties!$B$3:$IV$14,MATCH("GCV_Petrol_Premium",Fuel_Properties!$B$3:$B$14,0),MATCH(YEAR(DT$9),Fuel_Properties!$B$3:$EI$3,0))/1000</f>
        <v>0</v>
      </c>
      <c r="DU78" s="53">
        <f>SUMPRODUCT(--(DU$9=Quarterly_kt!$B$9:DU$9),Quarterly_kt!$B78:DU78)*INDEX(Fuel_Properties!$B$3:$IV$14,MATCH("GCV_Petrol_Premium",Fuel_Properties!$B$3:$B$14,0),MATCH(YEAR(DU$9),Fuel_Properties!$B$3:$EI$3,0))/1000</f>
        <v>0</v>
      </c>
      <c r="DV78" s="53">
        <f>SUMPRODUCT(--(DV$9=Quarterly_kt!$B$9:DV$9),Quarterly_kt!$B78:DV78)*INDEX(Fuel_Properties!$B$3:$IV$14,MATCH("GCV_Petrol_Premium",Fuel_Properties!$B$3:$B$14,0),MATCH(YEAR(DV$9),Fuel_Properties!$B$3:$EI$3,0))/1000</f>
        <v>0</v>
      </c>
      <c r="DW78" s="53">
        <f>SUMPRODUCT(--(DW$9=Quarterly_kt!$B$9:DW$9),Quarterly_kt!$B78:DW78)*INDEX(Fuel_Properties!$B$3:$IV$14,MATCH("GCV_Petrol_Premium",Fuel_Properties!$B$3:$B$14,0),MATCH(YEAR(DW$9),Fuel_Properties!$B$3:$EI$3,0))/1000</f>
        <v>0</v>
      </c>
      <c r="DX78" s="53">
        <f>SUMPRODUCT(--(DX$9=Quarterly_kt!$B$9:DX$9),Quarterly_kt!$B78:DX78)*INDEX(Fuel_Properties!$B$3:$IV$14,MATCH("GCV_Petrol_Premium",Fuel_Properties!$B$3:$B$14,0),MATCH(YEAR(DX$9),Fuel_Properties!$B$3:$EI$3,0))/1000</f>
        <v>0</v>
      </c>
      <c r="DY78" s="53">
        <f>SUMPRODUCT(--(DY$9=Quarterly_kt!$B$9:DY$9),Quarterly_kt!$B78:DY78)*INDEX(Fuel_Properties!$B$3:$IV$14,MATCH("GCV_Petrol_Premium",Fuel_Properties!$B$3:$B$14,0),MATCH(YEAR(DY$9),Fuel_Properties!$B$3:$EI$3,0))/1000</f>
        <v>0</v>
      </c>
      <c r="DZ78" s="53">
        <f>SUMPRODUCT(--(DZ$9=Quarterly_kt!$B$9:DZ$9),Quarterly_kt!$B78:DZ78)*INDEX(Fuel_Properties!$B$3:$IV$14,MATCH("GCV_Petrol_Premium",Fuel_Properties!$B$3:$B$14,0),MATCH(YEAR(DZ$9),Fuel_Properties!$B$3:$EI$3,0))/1000</f>
        <v>0</v>
      </c>
      <c r="EA78" s="53">
        <f>SUMPRODUCT(--(EA$9=Quarterly_kt!$B$9:EA$9),Quarterly_kt!$B78:EA78)*INDEX(Fuel_Properties!$B$3:$IV$14,MATCH("GCV_Petrol_Premium",Fuel_Properties!$B$3:$B$14,0),MATCH(YEAR(EA$9),Fuel_Properties!$B$3:$EI$3,0))/1000</f>
        <v>0</v>
      </c>
      <c r="EB78" s="53">
        <f>SUMPRODUCT(--(EB$9=Quarterly_kt!$B$9:EB$9),Quarterly_kt!$B78:EB78)*INDEX(Fuel_Properties!$B$3:$IV$14,MATCH("GCV_Petrol_Premium",Fuel_Properties!$B$3:$B$14,0),MATCH(YEAR(EB$9),Fuel_Properties!$B$3:$EI$3,0))/1000</f>
        <v>0</v>
      </c>
      <c r="EC78" s="53">
        <f>SUMPRODUCT(--(EC$9=Quarterly_kt!$B$9:EC$9),Quarterly_kt!$B78:EC78)*INDEX(Fuel_Properties!$B$3:$IV$14,MATCH("GCV_Petrol_Premium",Fuel_Properties!$B$3:$B$14,0),MATCH(YEAR(EC$9),Fuel_Properties!$B$3:$EI$3,0))/1000</f>
        <v>0</v>
      </c>
      <c r="ED78" s="53">
        <f>SUMPRODUCT(--(ED$9=Quarterly_kt!$B$9:ED$9),Quarterly_kt!$B78:ED78)*INDEX(Fuel_Properties!$B$3:$IV$14,MATCH("GCV_Petrol_Premium",Fuel_Properties!$B$3:$B$14,0),MATCH(YEAR(ED$9),Fuel_Properties!$B$3:$EI$3,0))/1000</f>
        <v>0</v>
      </c>
      <c r="EE78" s="53">
        <f>SUMPRODUCT(--(EE$9=Quarterly_kt!$B$9:EE$9),Quarterly_kt!$B78:EE78)*INDEX(Fuel_Properties!$B$3:$IV$14,MATCH("GCV_Petrol_Premium",Fuel_Properties!$B$3:$B$14,0),MATCH(YEAR(EE$9),Fuel_Properties!$B$3:$EI$3,0))/1000</f>
        <v>0</v>
      </c>
      <c r="EF78" s="53">
        <f>SUMPRODUCT(--(EF$9=Quarterly_kt!$B$9:EF$9),Quarterly_kt!$B78:EF78)*INDEX(Fuel_Properties!$B$3:$IV$14,MATCH("GCV_Petrol_Premium",Fuel_Properties!$B$3:$B$14,0),MATCH(YEAR(EF$9),Fuel_Properties!$B$3:$EI$3,0))/1000</f>
        <v>0</v>
      </c>
      <c r="EG78" s="53">
        <f>SUMPRODUCT(--(EG$9=Quarterly_kt!$B$9:EG$9),Quarterly_kt!$B78:EG78)*INDEX(Fuel_Properties!$B$3:$IV$14,MATCH("GCV_Petrol_Premium",Fuel_Properties!$B$3:$B$14,0),MATCH(YEAR(EG$9),Fuel_Properties!$B$3:$EI$3,0))/1000</f>
        <v>0</v>
      </c>
      <c r="EH78" s="53">
        <f>SUMPRODUCT(--(EH$9=Quarterly_kt!$B$9:EH$9),Quarterly_kt!$B78:EH78)*INDEX(Fuel_Properties!$B$3:$IV$14,MATCH("GCV_Petrol_Premium",Fuel_Properties!$B$3:$B$14,0),MATCH(YEAR(EH$9),Fuel_Properties!$B$3:$EI$3,0))/1000</f>
        <v>0</v>
      </c>
      <c r="EI78" s="53">
        <f>SUMPRODUCT(--(EI$9=Quarterly_kt!$B$9:EI$9),Quarterly_kt!$B78:EI78)*INDEX(Fuel_Properties!$B$3:$IV$14,MATCH("GCV_Petrol_Premium",Fuel_Properties!$B$3:$B$14,0),MATCH(YEAR(EI$9),Fuel_Properties!$B$3:$EI$3,0))/1000</f>
        <v>0</v>
      </c>
      <c r="EJ78" s="53">
        <f>SUMPRODUCT(--(EJ$9=Quarterly_kt!$B$9:EJ$9),Quarterly_kt!$B78:EJ78)*INDEX(Fuel_Properties!$B$3:$IV$14,MATCH("GCV_Petrol_Premium",Fuel_Properties!$B$3:$B$14,0),MATCH(YEAR(EJ$9),Fuel_Properties!$B$3:$EI$3,0))/1000</f>
        <v>0</v>
      </c>
      <c r="EK78" s="53">
        <f>SUMPRODUCT(--(EK$9=Quarterly_kt!$B$9:EK$9),Quarterly_kt!$B78:EK78)*INDEX(Fuel_Properties!$B$3:$IV$14,MATCH("GCV_Petrol_Premium",Fuel_Properties!$B$3:$B$14,0),MATCH(YEAR(EK$9),Fuel_Properties!$B$3:$EI$3,0))/1000</f>
        <v>0</v>
      </c>
      <c r="EL78" s="53">
        <f>SUMPRODUCT(--(EL$9=Quarterly_kt!$B$9:EL$9),Quarterly_kt!$B78:EL78)*INDEX(Fuel_Properties!$B$3:$IV$14,MATCH("GCV_Petrol_Premium",Fuel_Properties!$B$3:$B$14,0),MATCH(YEAR(EL$9),Fuel_Properties!$B$3:$EI$3,0))/1000</f>
        <v>0</v>
      </c>
      <c r="EM78" s="53">
        <f>SUMPRODUCT(--(EM$9=Quarterly_kt!$B$9:EM$9),Quarterly_kt!$B78:EM78)*INDEX(Fuel_Properties!$B$3:$IV$14,MATCH("GCV_Petrol_Premium",Fuel_Properties!$B$3:$B$14,0),MATCH(YEAR(EM$9),Fuel_Properties!$B$3:$EI$3,0))/1000</f>
        <v>0</v>
      </c>
      <c r="EN78" s="53">
        <f>SUMPRODUCT(--(EN$9=Quarterly_kt!$B$9:EN$9),Quarterly_kt!$B78:EN78)*INDEX(Fuel_Properties!$B$3:$IV$14,MATCH("GCV_Petrol_Premium",Fuel_Properties!$B$3:$B$14,0),MATCH(YEAR(EN$9),Fuel_Properties!$B$3:$EI$3,0))/1000</f>
        <v>0</v>
      </c>
      <c r="EO78" s="53">
        <f>SUMPRODUCT(--(EO$9=Quarterly_kt!$B$9:EO$9),Quarterly_kt!$B78:EO78)*INDEX(Fuel_Properties!$B$3:$IV$14,MATCH("GCV_Petrol_Premium",Fuel_Properties!$B$3:$B$14,0),MATCH(YEAR(EO$9),Fuel_Properties!$B$3:$EI$3,0))/1000</f>
        <v>0</v>
      </c>
      <c r="EP78" s="53">
        <f>SUMPRODUCT(--(EP$9=Quarterly_kt!$B$9:EP$9),Quarterly_kt!$B78:EP78)*INDEX(Fuel_Properties!$B$3:$IV$14,MATCH("GCV_Petrol_Premium",Fuel_Properties!$B$3:$B$14,0),MATCH(YEAR(EP$9),Fuel_Properties!$B$3:$EI$3,0))/1000</f>
        <v>0</v>
      </c>
      <c r="EQ78" s="53">
        <f>SUMPRODUCT(--(EQ$9=Quarterly_kt!$B$9:EQ$9),Quarterly_kt!$B78:EQ78)*INDEX(Fuel_Properties!$B$3:$IV$14,MATCH("GCV_Petrol_Premium",Fuel_Properties!$B$3:$B$14,0),MATCH(YEAR(EQ$9),Fuel_Properties!$B$3:$EI$3,0))/1000</f>
        <v>0</v>
      </c>
      <c r="ER78" s="53">
        <f>SUMPRODUCT(--(ER$9=Quarterly_kt!$B$9:ER$9),Quarterly_kt!$B78:ER78)*INDEX(Fuel_Properties!$B$3:$IV$14,MATCH("GCV_Petrol_Premium",Fuel_Properties!$B$3:$B$14,0),MATCH(YEAR(ER$9),Fuel_Properties!$B$3:$EI$3,0))/1000</f>
        <v>0</v>
      </c>
      <c r="ES78" s="53">
        <f>SUMPRODUCT(--(ES$9=Quarterly_kt!$B$9:ES$9),Quarterly_kt!$B78:ES78)*INDEX(Fuel_Properties!$B$3:$IV$14,MATCH("GCV_Petrol_Premium",Fuel_Properties!$B$3:$B$14,0),MATCH(YEAR(ES$9),Fuel_Properties!$B$3:$EI$3,0))/1000</f>
        <v>0</v>
      </c>
      <c r="ET78" s="53">
        <f>SUMPRODUCT(--(ET$9=Quarterly_kt!$B$9:ET$9),Quarterly_kt!$B78:ET78)*INDEX(Fuel_Properties!$B$3:$IV$14,MATCH("GCV_Petrol_Premium",Fuel_Properties!$B$3:$B$14,0),MATCH(YEAR(ET$9),Fuel_Properties!$B$3:$EI$3,0))/1000</f>
        <v>0</v>
      </c>
      <c r="EU78" s="53">
        <f>SUMPRODUCT(--(EU$9=Quarterly_kt!$B$9:EU$9),Quarterly_kt!$B78:EU78)*INDEX(Fuel_Properties!$B$3:$IV$14,MATCH("GCV_Petrol_Premium",Fuel_Properties!$B$3:$B$14,0),MATCH(YEAR(EU$9),Fuel_Properties!$B$3:$EI$3,0))/1000</f>
        <v>0</v>
      </c>
      <c r="EV78" s="53">
        <f>SUMPRODUCT(--(EV$9=Quarterly_kt!$B$9:EV$9),Quarterly_kt!$B78:EV78)*INDEX(Fuel_Properties!$B$3:$IV$14,MATCH("GCV_Petrol_Premium",Fuel_Properties!$B$3:$B$14,0),MATCH(YEAR(EV$9),Fuel_Properties!$B$3:$EI$3,0))/1000</f>
        <v>5.6590096172864944E-2</v>
      </c>
      <c r="EW78" s="53">
        <f>SUMPRODUCT(--(EW$9=Quarterly_kt!$B$9:EW$9),Quarterly_kt!$B78:EW78)*INDEX(Fuel_Properties!$B$3:$IV$14,MATCH("GCV_Petrol_Premium",Fuel_Properties!$B$3:$B$14,0),MATCH(YEAR(EW$9),Fuel_Properties!$B$3:$EI$3,0))/1000</f>
        <v>0</v>
      </c>
      <c r="EX78" s="53">
        <f>SUMPRODUCT(--(EX$9=Quarterly_kt!$B$9:EX$9),Quarterly_kt!$B78:EX78)*INDEX(Fuel_Properties!$B$3:$IV$14,MATCH("GCV_Petrol_Premium",Fuel_Properties!$B$3:$B$14,0),MATCH(YEAR(EX$9),Fuel_Properties!$B$3:$EI$3,0))/1000</f>
        <v>0</v>
      </c>
      <c r="EY78" s="53">
        <f>SUMPRODUCT(--(EY$9=Quarterly_kt!$B$9:EY$9),Quarterly_kt!$B78:EY78)*INDEX(Fuel_Properties!$B$3:$IV$14,MATCH("GCV_Petrol_Premium",Fuel_Properties!$B$3:$B$14,0),MATCH(YEAR(EY$9),Fuel_Properties!$B$3:$EI$3,0))/1000</f>
        <v>0</v>
      </c>
      <c r="EZ78" s="53">
        <f>SUMPRODUCT(--(EZ$9=Quarterly_kt!$B$9:EZ$9),Quarterly_kt!$B78:EZ78)*INDEX(Fuel_Properties!$B$3:$IV$14,MATCH("GCV_Petrol_Premium",Fuel_Properties!$B$3:$B$14,0),MATCH(YEAR(EZ$9),Fuel_Properties!$B$3:$EI$3,0))/1000</f>
        <v>0</v>
      </c>
      <c r="FA78" s="53">
        <f>SUMPRODUCT(--(FA$9=Quarterly_kt!$B$9:FA$9),Quarterly_kt!$B78:FA78)*INDEX(Fuel_Properties!$B$3:$IV$14,MATCH("GCV_Petrol_Premium",Fuel_Properties!$B$3:$B$14,0),MATCH(YEAR(FA$9),Fuel_Properties!$B$3:$EI$3,0))/1000</f>
        <v>0</v>
      </c>
      <c r="FB78" s="53">
        <f>SUMPRODUCT(--(FB$9=Quarterly_kt!$B$9:FB$9),Quarterly_kt!$B78:FB78)*INDEX(Fuel_Properties!$B$3:$IV$14,MATCH("GCV_Petrol_Premium",Fuel_Properties!$B$3:$B$14,0),MATCH(YEAR(FB$9),Fuel_Properties!$B$3:$EI$3,0))/1000</f>
        <v>0</v>
      </c>
      <c r="FC78" s="53">
        <f>SUMPRODUCT(--(FC$9=Quarterly_kt!$B$9:FC$9),Quarterly_kt!$B78:FC78)*INDEX(Fuel_Properties!$B$3:$IV$14,MATCH("GCV_Petrol_Premium",Fuel_Properties!$B$3:$B$14,0),MATCH(YEAR(FC$9),Fuel_Properties!$B$3:$EI$3,0))/1000</f>
        <v>0</v>
      </c>
      <c r="FD78" s="53">
        <f>SUMPRODUCT(--(FD$9=Quarterly_kt!$B$9:FD$9),Quarterly_kt!$B78:FD78)*INDEX(Fuel_Properties!$B$3:$IV$14,MATCH("GCV_Petrol_Premium",Fuel_Properties!$B$3:$B$14,0),MATCH(YEAR(FD$9),Fuel_Properties!$B$3:$EI$3,0))/1000</f>
        <v>0</v>
      </c>
      <c r="FE78" s="53">
        <f>SUMPRODUCT(--(FE$9=Quarterly_kt!$B$9:FE$9),Quarterly_kt!$B78:FE78)*INDEX(Fuel_Properties!$B$3:$IV$14,MATCH("GCV_Petrol_Premium",Fuel_Properties!$B$3:$B$14,0),MATCH(YEAR(FE$9),Fuel_Properties!$B$3:$EI$3,0))/1000</f>
        <v>0</v>
      </c>
      <c r="FF78" s="53">
        <f>SUMPRODUCT(--(FF$9=Quarterly_kt!$B$9:FF$9),Quarterly_kt!$B78:FF78)*INDEX(Fuel_Properties!$B$3:$IV$14,MATCH("GCV_Petrol_Premium",Fuel_Properties!$B$3:$B$14,0),MATCH(YEAR(FF$9),Fuel_Properties!$B$3:$EI$3,0))/1000</f>
        <v>0</v>
      </c>
      <c r="FG78" s="53">
        <f>SUMPRODUCT(--(FG$9=Quarterly_kt!$B$9:FG$9),Quarterly_kt!$B78:FG78)*INDEX(Fuel_Properties!$B$3:$IV$14,MATCH("GCV_Petrol_Premium",Fuel_Properties!$B$3:$B$14,0),MATCH(YEAR(FG$9),Fuel_Properties!$B$3:$EI$3,0))/1000</f>
        <v>0</v>
      </c>
      <c r="FH78" s="53">
        <f>SUMPRODUCT(--(FH$9=Quarterly_kt!$B$9:FH$9),Quarterly_kt!$B78:FH78)*INDEX(Fuel_Properties!$B$3:$IV$14,MATCH("GCV_Petrol_Premium",Fuel_Properties!$B$3:$B$14,0),MATCH(YEAR(FH$9),Fuel_Properties!$B$3:$EI$3,0))/1000</f>
        <v>0</v>
      </c>
      <c r="FI78" s="53">
        <f>SUMPRODUCT(--(FI$9=Quarterly_kt!$B$9:FI$9),Quarterly_kt!$B78:FI78)*INDEX(Fuel_Properties!$B$3:$IV$14,MATCH("GCV_Petrol_Premium",Fuel_Properties!$B$3:$B$14,0),MATCH(YEAR(FI$9),Fuel_Properties!$B$3:$EI$3,0))/1000</f>
        <v>0</v>
      </c>
      <c r="FJ78" s="53">
        <f>SUMPRODUCT(--(FJ$9=Quarterly_kt!$B$9:FJ$9),Quarterly_kt!$B78:FJ78)*INDEX(Fuel_Properties!$B$3:$IV$14,MATCH("GCV_Petrol_Premium",Fuel_Properties!$B$3:$B$14,0),MATCH(YEAR(FJ$9),Fuel_Properties!$B$3:$EI$3,0))/1000</f>
        <v>0</v>
      </c>
      <c r="FK78" s="53">
        <f>SUMPRODUCT(--(FK$9=Quarterly_kt!$B$9:FK$9),Quarterly_kt!$B78:FK78)*INDEX(Fuel_Properties!$B$3:$IV$14,MATCH("GCV_Petrol_Premium",Fuel_Properties!$B$3:$B$14,0),MATCH(YEAR(FK$9),Fuel_Properties!$B$3:$EI$3,0))/1000</f>
        <v>0</v>
      </c>
      <c r="FL78" s="53">
        <f>SUMPRODUCT(--(FL$9=Quarterly_kt!$B$9:FL$9),Quarterly_kt!$B78:FL78)*INDEX(Fuel_Properties!$B$3:$IV$14,MATCH("GCV_Petrol_Premium",Fuel_Properties!$B$3:$B$14,0),MATCH(YEAR(FL$9),Fuel_Properties!$B$3:$EI$3,0))/1000</f>
        <v>0</v>
      </c>
      <c r="FM78" s="53">
        <f>SUMPRODUCT(--(FM$9=Quarterly_kt!$B$9:FN$9),Quarterly_kt!$B78:FN78)*INDEX(Fuel_Properties!$B$3:$IV$14,MATCH("GCV_Petrol_Premium",Fuel_Properties!$B$3:$B$14,0),MATCH(YEAR(FM$9),Fuel_Properties!$B$3:$EI$3,0))/1000</f>
        <v>1.8785685159775309E-4</v>
      </c>
      <c r="FN78" s="53">
        <f>SUMPRODUCT(--(FN$9=Quarterly_kt!$B$9:FN$9),Quarterly_kt!$B78:FN78)*INDEX(Fuel_Properties!$B$3:$IV$14,MATCH("GCV_Petrol_Premium",Fuel_Properties!$B$3:$B$14,0),MATCH(YEAR(FN$9),Fuel_Properties!$B$3:$EI$3,0))/1000</f>
        <v>0</v>
      </c>
      <c r="FO78" s="53">
        <f>SUMPRODUCT(--(FO$9=Quarterly_kt!$B$9:FO$9),Quarterly_kt!$B78:FO78)*INDEX(Fuel_Properties!$B$3:$IV$14,MATCH("GCV_Petrol_Premium",Fuel_Properties!$B$3:$B$14,0),MATCH(YEAR(FO$9),Fuel_Properties!$B$3:$EI$3,0))/1000</f>
        <v>0</v>
      </c>
      <c r="FP78" s="53">
        <f>SUMPRODUCT(--(FP$9=Quarterly_kt!$B$9:FP$9),Quarterly_kt!$B78:FP78)*INDEX(Fuel_Properties!$B$3:$IV$14,MATCH("GCV_Petrol_Premium",Fuel_Properties!$B$3:$B$14,0),MATCH(YEAR(FP$9),Fuel_Properties!$B$3:$EI$3,0))/1000</f>
        <v>0</v>
      </c>
      <c r="FQ78" s="53">
        <f>SUMPRODUCT(--(FQ$9=Quarterly_kt!$B$9:FQ$9),Quarterly_kt!$B78:FQ78)*INDEX(Fuel_Properties!$B$3:$IV$14,MATCH("GCV_Petrol_Premium",Fuel_Properties!$B$3:$B$14,0),MATCH(YEAR(FQ$9),Fuel_Properties!$B$3:$EI$3,0))/1000</f>
        <v>2.3457526404009396E-4</v>
      </c>
      <c r="FR78" s="53">
        <f>SUMPRODUCT(--(FR$9=Quarterly_kt!$B$9:FR$9),Quarterly_kt!$B78:FR78)*INDEX(Fuel_Properties!$B$3:$IV$14,MATCH("GCV_Petrol_Premium",Fuel_Properties!$B$3:$B$14,0),MATCH(YEAR(FR$9),Fuel_Properties!$B$3:$EI$3,0))/1000</f>
        <v>7.0840818737512689E-5</v>
      </c>
      <c r="FS78" s="53">
        <f>SUMPRODUCT(--(FS$9=Quarterly_kt!$B$9:FS$9),Quarterly_kt!$B78:FS78)*INDEX(Fuel_Properties!$B$3:$IV$14,MATCH("GCV_Petrol_Premium",Fuel_Properties!$B$3:$B$14,0),MATCH(YEAR(FS$9),Fuel_Properties!$B$3:$EI$3,0))/1000</f>
        <v>0</v>
      </c>
      <c r="FT78" s="53">
        <f>SUMPRODUCT(--(FT$9=Quarterly_kt!$B$9:FT$9),Quarterly_kt!$B78:FT78)*INDEX(Fuel_Properties!$B$3:$IV$14,MATCH("GCV_Petrol_Premium",Fuel_Properties!$B$3:$B$14,0),MATCH(YEAR(FT$9),Fuel_Properties!$B$3:$EI$3,0))/1000</f>
        <v>9.3928425798876544E-5</v>
      </c>
      <c r="FU78" s="53">
        <f>SUMPRODUCT(--(FU$9=Quarterly_kt!$B$9:FU$9),Quarterly_kt!$B78:FU78)*INDEX(Fuel_Properties!$B$3:$IV$14,MATCH("GCV_Petrol_Premium",Fuel_Properties!$B$3:$B$14,0),MATCH(YEAR(FU$9),Fuel_Properties!$B$3:$EI$3,0))/1000</f>
        <v>0</v>
      </c>
      <c r="FV78" s="53">
        <f>SUMPRODUCT(--(FV$9=Quarterly_kt!$B$9:FV$9),Quarterly_kt!$B78:FV78)*INDEX(Fuel_Properties!$B$3:$IV$14,MATCH("GCV_Petrol_Premium",Fuel_Properties!$B$3:$B$14,0),MATCH(YEAR(FV$9),Fuel_Properties!$B$3:$EI$3,0))/1000</f>
        <v>0</v>
      </c>
      <c r="FW78" s="18"/>
      <c r="FX78" s="117"/>
      <c r="FY78" s="18"/>
    </row>
    <row r="79" spans="1:181" ht="15" customHeight="1" x14ac:dyDescent="0.25">
      <c r="A79" s="49" t="s">
        <v>26</v>
      </c>
      <c r="B79" s="53">
        <f>SUMPRODUCT(--(B$9=Quarterly_kt!$B$9:B$9),Quarterly_kt!$B79:B79)*INDEX(Fuel_Properties!$B$3:$IV$14,MATCH("GCV_Auto_Diesel",Fuel_Properties!$B$3:$B$14,0),MATCH(YEAR(B$9),Fuel_Properties!$B$3:$EI$3,0))/1000</f>
        <v>0.35928771999999998</v>
      </c>
      <c r="C79" s="53">
        <f>SUMPRODUCT(--(C$9=Quarterly_kt!$B$9:C$9),Quarterly_kt!$B79:C79)*INDEX(Fuel_Properties!$B$3:$IV$14,MATCH("GCV_Auto_Diesel",Fuel_Properties!$B$3:$B$14,0),MATCH(YEAR(C$9),Fuel_Properties!$B$3:$EI$3,0))/1000</f>
        <v>0.43253385999999994</v>
      </c>
      <c r="D79" s="53">
        <f>SUMPRODUCT(--(D$9=Quarterly_kt!$B$9:D$9),Quarterly_kt!$B79:D79)*INDEX(Fuel_Properties!$B$3:$IV$14,MATCH("GCV_Auto_Diesel",Fuel_Properties!$B$3:$B$14,0),MATCH(YEAR(D$9),Fuel_Properties!$B$3:$EI$3,0))/1000</f>
        <v>1.3441793199999998</v>
      </c>
      <c r="E79" s="53">
        <f>SUMPRODUCT(--(E$9=Quarterly_kt!$B$9:E$9),Quarterly_kt!$B79:E79)*INDEX(Fuel_Properties!$B$3:$IV$14,MATCH("GCV_Auto_Diesel",Fuel_Properties!$B$3:$B$14,0),MATCH(YEAR(E$9),Fuel_Properties!$B$3:$EI$3,0))/1000</f>
        <v>0.70974728000000009</v>
      </c>
      <c r="F79" s="53">
        <f>SUMPRODUCT(--(F$9=Quarterly_kt!$B$9:F$9),Quarterly_kt!$B79:F79)*INDEX(Fuel_Properties!$B$3:$IV$14,MATCH("GCV_Auto_Diesel",Fuel_Properties!$B$3:$B$14,0),MATCH(YEAR(F$9),Fuel_Properties!$B$3:$EI$3,0))/1000</f>
        <v>1.71928416</v>
      </c>
      <c r="G79" s="53">
        <f>SUMPRODUCT(--(G$9=Quarterly_kt!$B$9:G$9),Quarterly_kt!$B79:G79)*INDEX(Fuel_Properties!$B$3:$IV$14,MATCH("GCV_Auto_Diesel",Fuel_Properties!$B$3:$B$14,0),MATCH(YEAR(G$9),Fuel_Properties!$B$3:$EI$3,0))/1000</f>
        <v>1.2128144599999999</v>
      </c>
      <c r="H79" s="53">
        <f>SUMPRODUCT(--(H$9=Quarterly_kt!$B$9:H$9),Quarterly_kt!$B79:H79)*INDEX(Fuel_Properties!$B$3:$IV$14,MATCH("GCV_Auto_Diesel",Fuel_Properties!$B$3:$B$14,0),MATCH(YEAR(H$9),Fuel_Properties!$B$3:$EI$3,0))/1000</f>
        <v>1.06457494</v>
      </c>
      <c r="I79" s="53">
        <f>SUMPRODUCT(--(I$9=Quarterly_kt!$B$9:I$9),Quarterly_kt!$B79:I79)*INDEX(Fuel_Properties!$B$3:$IV$14,MATCH("GCV_Auto_Diesel",Fuel_Properties!$B$3:$B$14,0),MATCH(YEAR(I$9),Fuel_Properties!$B$3:$EI$3,0))/1000</f>
        <v>0.84354907999999984</v>
      </c>
      <c r="J79" s="53">
        <f>SUMPRODUCT(--(J$9=Quarterly_kt!$B$9:J$9),Quarterly_kt!$B79:J79)*INDEX(Fuel_Properties!$B$3:$IV$14,MATCH("GCV_Auto_Diesel",Fuel_Properties!$B$3:$B$14,0),MATCH(YEAR(J$9),Fuel_Properties!$B$3:$EI$3,0))/1000</f>
        <v>2.33665762</v>
      </c>
      <c r="K79" s="53">
        <f>SUMPRODUCT(--(K$9=Quarterly_kt!$B$9:K$9),Quarterly_kt!$B79:K79)*INDEX(Fuel_Properties!$B$3:$IV$14,MATCH("GCV_Auto_Diesel",Fuel_Properties!$B$3:$B$14,0),MATCH(YEAR(K$9),Fuel_Properties!$B$3:$EI$3,0))/1000</f>
        <v>1.75257368</v>
      </c>
      <c r="L79" s="53">
        <f>SUMPRODUCT(--(L$9=Quarterly_kt!$B$9:L$9),Quarterly_kt!$B79:L79)*INDEX(Fuel_Properties!$B$3:$IV$14,MATCH("GCV_Auto_Diesel",Fuel_Properties!$B$3:$B$14,0),MATCH(YEAR(L$9),Fuel_Properties!$B$3:$EI$3,0))/1000</f>
        <v>1.2721286599999999</v>
      </c>
      <c r="M79" s="53">
        <f>SUMPRODUCT(--(M$9=Quarterly_kt!$B$9:M$9),Quarterly_kt!$B79:M79)*INDEX(Fuel_Properties!$B$3:$IV$14,MATCH("GCV_Auto_Diesel",Fuel_Properties!$B$3:$B$14,0),MATCH(YEAR(M$9),Fuel_Properties!$B$3:$EI$3,0))/1000</f>
        <v>0.99353584000000006</v>
      </c>
      <c r="N79" s="53">
        <f>SUMPRODUCT(--(N$9=Quarterly_kt!$B$9:N$9),Quarterly_kt!$B79:N79)*INDEX(Fuel_Properties!$B$3:$IV$14,MATCH("GCV_Auto_Diesel",Fuel_Properties!$B$3:$B$14,0),MATCH(YEAR(N$9),Fuel_Properties!$B$3:$EI$3,0))/1000</f>
        <v>2.3053452399999999</v>
      </c>
      <c r="O79" s="53">
        <f>SUMPRODUCT(--(O$9=Quarterly_kt!$B$9:O$9),Quarterly_kt!$B79:O79)*INDEX(Fuel_Properties!$B$3:$IV$14,MATCH("GCV_Auto_Diesel",Fuel_Properties!$B$3:$B$14,0),MATCH(YEAR(O$9),Fuel_Properties!$B$3:$EI$3,0))/1000</f>
        <v>2.2711361199999995</v>
      </c>
      <c r="P79" s="53">
        <f>SUMPRODUCT(--(P$9=Quarterly_kt!$B$9:P$9),Quarterly_kt!$B79:P79)*INDEX(Fuel_Properties!$B$3:$IV$14,MATCH("GCV_Auto_Diesel",Fuel_Properties!$B$3:$B$14,0),MATCH(YEAR(P$9),Fuel_Properties!$B$3:$EI$3,0))/1000</f>
        <v>1.21194084</v>
      </c>
      <c r="Q79" s="53">
        <f>SUMPRODUCT(--(Q$9=Quarterly_kt!$B$9:Q$9),Quarterly_kt!$B79:Q79)*INDEX(Fuel_Properties!$B$3:$IV$14,MATCH("GCV_Auto_Diesel",Fuel_Properties!$B$3:$B$14,0),MATCH(YEAR(Q$9),Fuel_Properties!$B$3:$EI$3,0))/1000</f>
        <v>1.36946832</v>
      </c>
      <c r="R79" s="53">
        <f>SUMPRODUCT(--(R$9=Quarterly_kt!$B$9:R$9),Quarterly_kt!$B79:R79)*INDEX(Fuel_Properties!$B$3:$IV$14,MATCH("GCV_Auto_Diesel",Fuel_Properties!$B$3:$B$14,0),MATCH(YEAR(R$9),Fuel_Properties!$B$3:$EI$3,0))/1000</f>
        <v>2.3770280599999998</v>
      </c>
      <c r="S79" s="53">
        <f>SUMPRODUCT(--(S$9=Quarterly_kt!$B$9:S$9),Quarterly_kt!$B79:S79)*INDEX(Fuel_Properties!$B$3:$IV$14,MATCH("GCV_Auto_Diesel",Fuel_Properties!$B$3:$B$14,0),MATCH(YEAR(S$9),Fuel_Properties!$B$3:$EI$3,0))/1000</f>
        <v>1.2682663399999998</v>
      </c>
      <c r="T79" s="53">
        <f>SUMPRODUCT(--(T$9=Quarterly_kt!$B$9:T$9),Quarterly_kt!$B79:T79)*INDEX(Fuel_Properties!$B$3:$IV$14,MATCH("GCV_Auto_Diesel",Fuel_Properties!$B$3:$B$14,0),MATCH(YEAR(T$9),Fuel_Properties!$B$3:$EI$3,0))/1000</f>
        <v>0.81122514000000001</v>
      </c>
      <c r="U79" s="53">
        <f>SUMPRODUCT(--(U$9=Quarterly_kt!$B$9:U$9),Quarterly_kt!$B79:U79)*INDEX(Fuel_Properties!$B$3:$IV$14,MATCH("GCV_Auto_Diesel",Fuel_Properties!$B$3:$B$14,0),MATCH(YEAR(U$9),Fuel_Properties!$B$3:$EI$3,0))/1000</f>
        <v>1.4707162799999998</v>
      </c>
      <c r="V79" s="53">
        <f>SUMPRODUCT(--(V$9=Quarterly_kt!$B$9:V$9),Quarterly_kt!$B79:V79)*INDEX(Fuel_Properties!$B$3:$IV$14,MATCH("GCV_Auto_Diesel",Fuel_Properties!$B$3:$B$14,0),MATCH(YEAR(V$9),Fuel_Properties!$B$3:$EI$3,0))/1000</f>
        <v>2.8180682199999998</v>
      </c>
      <c r="W79" s="53">
        <f>SUMPRODUCT(--(W$9=Quarterly_kt!$B$9:W$9),Quarterly_kt!$B79:W79)*INDEX(Fuel_Properties!$B$3:$IV$14,MATCH("GCV_Auto_Diesel",Fuel_Properties!$B$3:$B$14,0),MATCH(YEAR(W$9),Fuel_Properties!$B$3:$EI$3,0))/1000</f>
        <v>1.8379585399999998</v>
      </c>
      <c r="X79" s="53">
        <f>SUMPRODUCT(--(X$9=Quarterly_kt!$B$9:X$9),Quarterly_kt!$B79:X79)*INDEX(Fuel_Properties!$B$3:$IV$14,MATCH("GCV_Auto_Diesel",Fuel_Properties!$B$3:$B$14,0),MATCH(YEAR(X$9),Fuel_Properties!$B$3:$EI$3,0))/1000</f>
        <v>1.1868817399999998</v>
      </c>
      <c r="Y79" s="53">
        <f>SUMPRODUCT(--(Y$9=Quarterly_kt!$B$9:Y$9),Quarterly_kt!$B79:Y79)*INDEX(Fuel_Properties!$B$3:$IV$14,MATCH("GCV_Auto_Diesel",Fuel_Properties!$B$3:$B$14,0),MATCH(YEAR(Y$9),Fuel_Properties!$B$3:$EI$3,0))/1000</f>
        <v>1.2731861999999998</v>
      </c>
      <c r="Z79" s="53">
        <f>SUMPRODUCT(--(Z$9=Quarterly_kt!$B$9:Z$9),Quarterly_kt!$B79:Z79)*INDEX(Fuel_Properties!$B$3:$IV$14,MATCH("GCV_Auto_Diesel",Fuel_Properties!$B$3:$B$14,0),MATCH(YEAR(Z$9),Fuel_Properties!$B$3:$EI$3,0))/1000</f>
        <v>1.4287825199999999</v>
      </c>
      <c r="AA79" s="53">
        <f>SUMPRODUCT(--(AA$9=Quarterly_kt!$B$9:AA$9),Quarterly_kt!$B79:AA79)*INDEX(Fuel_Properties!$B$3:$IV$14,MATCH("GCV_Auto_Diesel",Fuel_Properties!$B$3:$B$14,0),MATCH(YEAR(AA$9),Fuel_Properties!$B$3:$EI$3,0))/1000</f>
        <v>1.6774423599999997</v>
      </c>
      <c r="AB79" s="53">
        <f>SUMPRODUCT(--(AB$9=Quarterly_kt!$B$9:AB$9),Quarterly_kt!$B79:AB79)*INDEX(Fuel_Properties!$B$3:$IV$14,MATCH("GCV_Auto_Diesel",Fuel_Properties!$B$3:$B$14,0),MATCH(YEAR(AB$9),Fuel_Properties!$B$3:$EI$3,0))/1000</f>
        <v>0.91426631999999997</v>
      </c>
      <c r="AC79" s="53">
        <f>SUMPRODUCT(--(AC$9=Quarterly_kt!$B$9:AC$9),Quarterly_kt!$B79:AC79)*INDEX(Fuel_Properties!$B$3:$IV$14,MATCH("GCV_Auto_Diesel",Fuel_Properties!$B$3:$B$14,0),MATCH(YEAR(AC$9),Fuel_Properties!$B$3:$EI$3,0))/1000</f>
        <v>1.1521668399999998</v>
      </c>
      <c r="AD79" s="53">
        <f>SUMPRODUCT(--(AD$9=Quarterly_kt!$B$9:AD$9),Quarterly_kt!$B79:AD79)*INDEX(Fuel_Properties!$B$3:$IV$14,MATCH("GCV_Auto_Diesel",Fuel_Properties!$B$3:$B$14,0),MATCH(YEAR(AD$9),Fuel_Properties!$B$3:$EI$3,0))/1000</f>
        <v>1.1550635799999998</v>
      </c>
      <c r="AE79" s="53">
        <f>SUMPRODUCT(--(AE$9=Quarterly_kt!$B$9:AE$9),Quarterly_kt!$B79:AE79)*INDEX(Fuel_Properties!$B$3:$IV$14,MATCH("GCV_Auto_Diesel",Fuel_Properties!$B$3:$B$14,0),MATCH(YEAR(AE$9),Fuel_Properties!$B$3:$EI$3,0))/1000</f>
        <v>1.871386</v>
      </c>
      <c r="AF79" s="53">
        <f>SUMPRODUCT(--(AF$9=Quarterly_kt!$B$9:AF$9),Quarterly_kt!$B79:AF79)*INDEX(Fuel_Properties!$B$3:$IV$14,MATCH("GCV_Auto_Diesel",Fuel_Properties!$B$3:$B$14,0),MATCH(YEAR(AF$9),Fuel_Properties!$B$3:$EI$3,0))/1000</f>
        <v>0.83090458</v>
      </c>
      <c r="AG79" s="53">
        <f>SUMPRODUCT(--(AG$9=Quarterly_kt!$B$9:AG$9),Quarterly_kt!$B79:AG79)*INDEX(Fuel_Properties!$B$3:$IV$14,MATCH("GCV_Auto_Diesel",Fuel_Properties!$B$3:$B$14,0),MATCH(YEAR(AG$9),Fuel_Properties!$B$3:$EI$3,0))/1000</f>
        <v>2.1731527399999999</v>
      </c>
      <c r="AH79" s="53">
        <f>SUMPRODUCT(--(AH$9=Quarterly_kt!$B$9:AH$9),Quarterly_kt!$B79:AH79)*INDEX(Fuel_Properties!$B$3:$IV$14,MATCH("GCV_Auto_Diesel",Fuel_Properties!$B$3:$B$14,0),MATCH(YEAR(AH$9),Fuel_Properties!$B$3:$EI$3,0))/1000</f>
        <v>2.7992623999999995</v>
      </c>
      <c r="AI79" s="53">
        <f>SUMPRODUCT(--(AI$9=Quarterly_kt!$B$9:AI$9),Quarterly_kt!$B79:AI79)*INDEX(Fuel_Properties!$B$3:$IV$14,MATCH("GCV_Auto_Diesel",Fuel_Properties!$B$3:$B$14,0),MATCH(YEAR(AI$9),Fuel_Properties!$B$3:$EI$3,0))/1000</f>
        <v>1.7812651999999995</v>
      </c>
      <c r="AJ79" s="53">
        <f>SUMPRODUCT(--(AJ$9=Quarterly_kt!$B$9:AJ$9),Quarterly_kt!$B79:AJ79)*INDEX(Fuel_Properties!$B$3:$IV$14,MATCH("GCV_Auto_Diesel",Fuel_Properties!$B$3:$B$14,0),MATCH(YEAR(AJ$9),Fuel_Properties!$B$3:$EI$3,0))/1000</f>
        <v>1.2674387</v>
      </c>
      <c r="AK79" s="53">
        <f>SUMPRODUCT(--(AK$9=Quarterly_kt!$B$9:AK$9),Quarterly_kt!$B79:AK79)*INDEX(Fuel_Properties!$B$3:$IV$14,MATCH("GCV_Auto_Diesel",Fuel_Properties!$B$3:$B$14,0),MATCH(YEAR(AK$9),Fuel_Properties!$B$3:$EI$3,0))/1000</f>
        <v>1.3362707599999999</v>
      </c>
      <c r="AL79" s="53">
        <f>SUMPRODUCT(--(AL$9=Quarterly_kt!$B$9:AL$9),Quarterly_kt!$B79:AL79)*INDEX(Fuel_Properties!$B$3:$IV$14,MATCH("GCV_Auto_Diesel",Fuel_Properties!$B$3:$B$14,0),MATCH(YEAR(AL$9),Fuel_Properties!$B$3:$EI$3,0))/1000</f>
        <v>1.2999925399999999</v>
      </c>
      <c r="AM79" s="53">
        <f>SUMPRODUCT(--(AM$9=Quarterly_kt!$B$9:AM$9),Quarterly_kt!$B79:AM79)*INDEX(Fuel_Properties!$B$3:$IV$14,MATCH("GCV_Auto_Diesel",Fuel_Properties!$B$3:$B$14,0),MATCH(YEAR(AM$9),Fuel_Properties!$B$3:$EI$3,0))/1000</f>
        <v>2.1029872599999995</v>
      </c>
      <c r="AN79" s="53">
        <f>SUMPRODUCT(--(AN$9=Quarterly_kt!$B$9:AN$9),Quarterly_kt!$B79:AN79)*INDEX(Fuel_Properties!$B$3:$IV$14,MATCH("GCV_Auto_Diesel",Fuel_Properties!$B$3:$B$14,0),MATCH(YEAR(AN$9),Fuel_Properties!$B$3:$EI$3,0))/1000</f>
        <v>1.3684107799999998</v>
      </c>
      <c r="AO79" s="53">
        <f>SUMPRODUCT(--(AO$9=Quarterly_kt!$B$9:AO$9),Quarterly_kt!$B79:AO79)*INDEX(Fuel_Properties!$B$3:$IV$14,MATCH("GCV_Auto_Diesel",Fuel_Properties!$B$3:$B$14,0),MATCH(YEAR(AO$9),Fuel_Properties!$B$3:$EI$3,0))/1000</f>
        <v>1.4578418799999999</v>
      </c>
      <c r="AP79" s="53">
        <f>SUMPRODUCT(--(AP$9=Quarterly_kt!$B$9:AP$9),Quarterly_kt!$B79:AP79)*INDEX(Fuel_Properties!$B$3:$IV$14,MATCH("GCV_Auto_Diesel",Fuel_Properties!$B$3:$B$14,0),MATCH(YEAR(AP$9),Fuel_Properties!$B$3:$EI$3,0))/1000</f>
        <v>2.6746565999999996</v>
      </c>
      <c r="AQ79" s="53">
        <f>SUMPRODUCT(--(AQ$9=Quarterly_kt!$B$9:AQ$9),Quarterly_kt!$B79:AQ79)*INDEX(Fuel_Properties!$B$3:$IV$14,MATCH("GCV_Auto_Diesel",Fuel_Properties!$B$3:$B$14,0),MATCH(YEAR(AQ$9),Fuel_Properties!$B$3:$EI$3,0))/1000</f>
        <v>1.66015388</v>
      </c>
      <c r="AR79" s="53">
        <f>SUMPRODUCT(--(AR$9=Quarterly_kt!$B$9:AR$9),Quarterly_kt!$B79:AR79)*INDEX(Fuel_Properties!$B$3:$IV$14,MATCH("GCV_Auto_Diesel",Fuel_Properties!$B$3:$B$14,0),MATCH(YEAR(AR$9),Fuel_Properties!$B$3:$EI$3,0))/1000</f>
        <v>0.65714615999999992</v>
      </c>
      <c r="AS79" s="53">
        <f>SUMPRODUCT(--(AS$9=Quarterly_kt!$B$9:AS$9),Quarterly_kt!$B79:AS79)*INDEX(Fuel_Properties!$B$3:$IV$14,MATCH("GCV_Auto_Diesel",Fuel_Properties!$B$3:$B$14,0),MATCH(YEAR(AS$9),Fuel_Properties!$B$3:$EI$3,0))/1000</f>
        <v>1.1275215599999999</v>
      </c>
      <c r="AT79" s="53">
        <f>SUMPRODUCT(--(AT$9=Quarterly_kt!$B$9:AT$9),Quarterly_kt!$B79:AT79)*INDEX(Fuel_Properties!$B$3:$IV$14,MATCH("GCV_Auto_Diesel",Fuel_Properties!$B$3:$B$14,0),MATCH(YEAR(AT$9),Fuel_Properties!$B$3:$EI$3,0))/1000</f>
        <v>1.7722071399999997</v>
      </c>
      <c r="AU79" s="53">
        <f>SUMPRODUCT(--(AU$9=Quarterly_kt!$B$9:AU$9),Quarterly_kt!$B79:AU79)*INDEX(Fuel_Properties!$B$3:$IV$14,MATCH("GCV_Auto_Diesel",Fuel_Properties!$B$3:$B$14,0),MATCH(YEAR(AU$9),Fuel_Properties!$B$3:$EI$3,0))/1000</f>
        <v>1.6795114599999998</v>
      </c>
      <c r="AV79" s="53">
        <f>SUMPRODUCT(--(AV$9=Quarterly_kt!$B$9:AV$9),Quarterly_kt!$B79:AV79)*INDEX(Fuel_Properties!$B$3:$IV$14,MATCH("GCV_Auto_Diesel",Fuel_Properties!$B$3:$B$14,0),MATCH(YEAR(AV$9),Fuel_Properties!$B$3:$EI$3,0))/1000</f>
        <v>1.3339717599999998</v>
      </c>
      <c r="AW79" s="53">
        <f>SUMPRODUCT(--(AW$9=Quarterly_kt!$B$9:AW$9),Quarterly_kt!$B79:AW79)*INDEX(Fuel_Properties!$B$3:$IV$14,MATCH("GCV_Auto_Diesel",Fuel_Properties!$B$3:$B$14,0),MATCH(YEAR(AW$9),Fuel_Properties!$B$3:$EI$3,0))/1000</f>
        <v>0.91201329999999992</v>
      </c>
      <c r="AX79" s="53">
        <f>SUMPRODUCT(--(AX$9=Quarterly_kt!$B$9:AX$9),Quarterly_kt!$B79:AX79)*INDEX(Fuel_Properties!$B$3:$IV$14,MATCH("GCV_Auto_Diesel",Fuel_Properties!$B$3:$B$14,0),MATCH(YEAR(AX$9),Fuel_Properties!$B$3:$EI$3,0))/1000</f>
        <v>1.3806414600000001</v>
      </c>
      <c r="AY79" s="53">
        <f>SUMPRODUCT(--(AY$9=Quarterly_kt!$B$9:AY$9),Quarterly_kt!$B79:AY79)*INDEX(Fuel_Properties!$B$3:$IV$14,MATCH("GCV_Auto_Diesel",Fuel_Properties!$B$3:$B$14,0),MATCH(YEAR(AY$9),Fuel_Properties!$B$3:$EI$3,0))/1000</f>
        <v>0.83996263999999998</v>
      </c>
      <c r="AZ79" s="53">
        <f>SUMPRODUCT(--(AZ$9=Quarterly_kt!$B$9:AZ$9),Quarterly_kt!$B79:AZ79)*INDEX(Fuel_Properties!$B$3:$IV$14,MATCH("GCV_Auto_Diesel",Fuel_Properties!$B$3:$B$14,0),MATCH(YEAR(AZ$9),Fuel_Properties!$B$3:$EI$3,0))/1000</f>
        <v>0.89044867999999999</v>
      </c>
      <c r="BA79" s="53">
        <f>SUMPRODUCT(--(BA$9=Quarterly_kt!$B$9:BA$9),Quarterly_kt!$B79:BA79)*INDEX(Fuel_Properties!$B$3:$IV$14,MATCH("GCV_Auto_Diesel",Fuel_Properties!$B$3:$B$14,0),MATCH(YEAR(BA$9),Fuel_Properties!$B$3:$EI$3,0))/1000</f>
        <v>0.9781274604223632</v>
      </c>
      <c r="BB79" s="53">
        <f>SUMPRODUCT(--(BB$9=Quarterly_kt!$B$9:BB$9),Quarterly_kt!$B79:BB79)*INDEX(Fuel_Properties!$B$3:$IV$14,MATCH("GCV_Auto_Diesel",Fuel_Properties!$B$3:$B$14,0),MATCH(YEAR(BB$9),Fuel_Properties!$B$3:$EI$3,0))/1000</f>
        <v>1.0704603799999999</v>
      </c>
      <c r="BC79" s="53">
        <f>SUMPRODUCT(--(BC$9=Quarterly_kt!$B$9:BC$9),Quarterly_kt!$B79:BC79)*INDEX(Fuel_Properties!$B$3:$IV$14,MATCH("GCV_Auto_Diesel",Fuel_Properties!$B$3:$B$14,0),MATCH(YEAR(BC$9),Fuel_Properties!$B$3:$EI$3,0))/1000</f>
        <v>0.95036659551971436</v>
      </c>
      <c r="BD79" s="53">
        <f>SUMPRODUCT(--(BD$9=Quarterly_kt!$B$9:BD$9),Quarterly_kt!$B79:BD79)*INDEX(Fuel_Properties!$B$3:$IV$14,MATCH("GCV_Auto_Diesel",Fuel_Properties!$B$3:$B$14,0),MATCH(YEAR(BD$9),Fuel_Properties!$B$3:$EI$3,0))/1000</f>
        <v>0.5681855243066406</v>
      </c>
      <c r="BE79" s="53">
        <f>SUMPRODUCT(--(BE$9=Quarterly_kt!$B$9:BE$9),Quarterly_kt!$B79:BE79)*INDEX(Fuel_Properties!$B$3:$IV$14,MATCH("GCV_Auto_Diesel",Fuel_Properties!$B$3:$B$14,0),MATCH(YEAR(BE$9),Fuel_Properties!$B$3:$EI$3,0))/1000</f>
        <v>0.80623665799316391</v>
      </c>
      <c r="BF79" s="53">
        <f>SUMPRODUCT(--(BF$9=Quarterly_kt!$B$9:BF$9),Quarterly_kt!$B79:BF79)*INDEX(Fuel_Properties!$B$3:$IV$14,MATCH("GCV_Auto_Diesel",Fuel_Properties!$B$3:$B$14,0),MATCH(YEAR(BF$9),Fuel_Properties!$B$3:$EI$3,0))/1000</f>
        <v>1.51517894</v>
      </c>
      <c r="BG79" s="53">
        <f>SUMPRODUCT(--(BG$9=Quarterly_kt!$B$9:BG$9),Quarterly_kt!$B79:BG79)*INDEX(Fuel_Properties!$B$3:$IV$14,MATCH("GCV_Auto_Diesel",Fuel_Properties!$B$3:$B$14,0),MATCH(YEAR(BG$9),Fuel_Properties!$B$3:$EI$3,0))/1000</f>
        <v>1.4421626999999999</v>
      </c>
      <c r="BH79" s="53">
        <f>SUMPRODUCT(--(BH$9=Quarterly_kt!$B$9:BH$9),Quarterly_kt!$B79:BH79)*INDEX(Fuel_Properties!$B$3:$IV$14,MATCH("GCV_Auto_Diesel",Fuel_Properties!$B$3:$B$14,0),MATCH(YEAR(BH$9),Fuel_Properties!$B$3:$EI$3,0))/1000</f>
        <v>1.30252144</v>
      </c>
      <c r="BI79" s="53">
        <f>SUMPRODUCT(--(BI$9=Quarterly_kt!$B$9:BI$9),Quarterly_kt!$B79:BI79)*INDEX(Fuel_Properties!$B$3:$IV$14,MATCH("GCV_Auto_Diesel",Fuel_Properties!$B$3:$B$14,0),MATCH(YEAR(BI$9),Fuel_Properties!$B$3:$EI$3,0))/1000</f>
        <v>0.71480507999999998</v>
      </c>
      <c r="BJ79" s="53">
        <f>SUMPRODUCT(--(BJ$9=Quarterly_kt!$B$9:BJ$9),Quarterly_kt!$B79:BJ79)*INDEX(Fuel_Properties!$B$3:$IV$14,MATCH("GCV_Auto_Diesel",Fuel_Properties!$B$3:$B$14,0),MATCH(YEAR(BJ$9),Fuel_Properties!$B$3:$EI$3,0))/1000</f>
        <v>1.3816989999999998</v>
      </c>
      <c r="BK79" s="53">
        <f>SUMPRODUCT(--(BK$9=Quarterly_kt!$B$9:BK$9),Quarterly_kt!$B79:BK79)*INDEX(Fuel_Properties!$B$3:$IV$14,MATCH("GCV_Auto_Diesel",Fuel_Properties!$B$3:$B$14,0),MATCH(YEAR(BK$9),Fuel_Properties!$B$3:$EI$3,0))/1000</f>
        <v>0.97758078000000015</v>
      </c>
      <c r="BL79" s="53">
        <f>SUMPRODUCT(--(BL$9=Quarterly_kt!$B$9:BL$9),Quarterly_kt!$B79:BL79)*INDEX(Fuel_Properties!$B$3:$IV$14,MATCH("GCV_Auto_Diesel",Fuel_Properties!$B$3:$B$14,0),MATCH(YEAR(BL$9),Fuel_Properties!$B$3:$EI$3,0))/1000</f>
        <v>1.1406258599999999</v>
      </c>
      <c r="BM79" s="53">
        <f>SUMPRODUCT(--(BM$9=Quarterly_kt!$B$9:BM$9),Quarterly_kt!$B79:BM79)*INDEX(Fuel_Properties!$B$3:$IV$14,MATCH("GCV_Auto_Diesel",Fuel_Properties!$B$3:$B$14,0),MATCH(YEAR(BM$9),Fuel_Properties!$B$3:$EI$3,0))/1000</f>
        <v>0.66537658</v>
      </c>
      <c r="BN79" s="53">
        <f>SUMPRODUCT(--(BN$9=Quarterly_kt!$B$9:BN$9),Quarterly_kt!$B79:BN79)*INDEX(Fuel_Properties!$B$3:$IV$14,MATCH("GCV_Auto_Diesel",Fuel_Properties!$B$3:$B$14,0),MATCH(YEAR(BN$9),Fuel_Properties!$B$3:$EI$3,0))/1000</f>
        <v>1.8466217595307297</v>
      </c>
      <c r="BO79" s="53">
        <f>SUMPRODUCT(--(BO$9=Quarterly_kt!$B$9:BO$9),Quarterly_kt!$B79:BO79)*INDEX(Fuel_Properties!$B$3:$IV$14,MATCH("GCV_Auto_Diesel",Fuel_Properties!$B$3:$B$14,0),MATCH(YEAR(BO$9),Fuel_Properties!$B$3:$EI$3,0))/1000</f>
        <v>1.2774941869895791</v>
      </c>
      <c r="BP79" s="53">
        <f>SUMPRODUCT(--(BP$9=Quarterly_kt!$B$9:BP$9),Quarterly_kt!$B79:BP79)*INDEX(Fuel_Properties!$B$3:$IV$14,MATCH("GCV_Auto_Diesel",Fuel_Properties!$B$3:$B$14,0),MATCH(YEAR(BP$9),Fuel_Properties!$B$3:$EI$3,0))/1000</f>
        <v>0.81507231465472885</v>
      </c>
      <c r="BQ79" s="53">
        <f>SUMPRODUCT(--(BQ$9=Quarterly_kt!$B$9:BQ$9),Quarterly_kt!$B79:BQ79)*INDEX(Fuel_Properties!$B$3:$IV$14,MATCH("GCV_Auto_Diesel",Fuel_Properties!$B$3:$B$14,0),MATCH(YEAR(BQ$9),Fuel_Properties!$B$3:$EI$3,0))/1000</f>
        <v>1.9936852760243184</v>
      </c>
      <c r="BR79" s="53">
        <f>SUMPRODUCT(--(BR$9=Quarterly_kt!$B$9:BR$9),Quarterly_kt!$B79:BR79)*INDEX(Fuel_Properties!$B$3:$IV$14,MATCH("GCV_Auto_Diesel",Fuel_Properties!$B$3:$B$14,0),MATCH(YEAR(BR$9),Fuel_Properties!$B$3:$EI$3,0))/1000</f>
        <v>2.3341157759570441</v>
      </c>
      <c r="BS79" s="53">
        <f>SUMPRODUCT(--(BS$9=Quarterly_kt!$B$9:BS$9),Quarterly_kt!$B79:BS79)*INDEX(Fuel_Properties!$B$3:$IV$14,MATCH("GCV_Auto_Diesel",Fuel_Properties!$B$3:$B$14,0),MATCH(YEAR(BS$9),Fuel_Properties!$B$3:$EI$3,0))/1000</f>
        <v>1.3227128646321222</v>
      </c>
      <c r="BT79" s="53">
        <f>SUMPRODUCT(--(BT$9=Quarterly_kt!$B$9:BT$9),Quarterly_kt!$B79:BT79)*INDEX(Fuel_Properties!$B$3:$IV$14,MATCH("GCV_Auto_Diesel",Fuel_Properties!$B$3:$B$14,0),MATCH(YEAR(BT$9),Fuel_Properties!$B$3:$EI$3,0))/1000</f>
        <v>1.8172324070312349</v>
      </c>
      <c r="BU79" s="53">
        <f>SUMPRODUCT(--(BU$9=Quarterly_kt!$B$9:BU$9),Quarterly_kt!$B79:BU79)*INDEX(Fuel_Properties!$B$3:$IV$14,MATCH("GCV_Auto_Diesel",Fuel_Properties!$B$3:$B$14,0),MATCH(YEAR(BU$9),Fuel_Properties!$B$3:$EI$3,0))/1000</f>
        <v>1.1206609513500285</v>
      </c>
      <c r="BV79" s="53">
        <f>SUMPRODUCT(--(BV$9=Quarterly_kt!$B$9:BV$9),Quarterly_kt!$B79:BV79)*INDEX(Fuel_Properties!$B$3:$IV$14,MATCH("GCV_Auto_Diesel",Fuel_Properties!$B$3:$B$14,0),MATCH(YEAR(BV$9),Fuel_Properties!$B$3:$EI$3,0))/1000</f>
        <v>1.7054931725933129</v>
      </c>
      <c r="BW79" s="53">
        <f>SUMPRODUCT(--(BW$9=Quarterly_kt!$B$9:BW$9),Quarterly_kt!$B79:BW79)*INDEX(Fuel_Properties!$B$3:$IV$14,MATCH("GCV_Auto_Diesel",Fuel_Properties!$B$3:$B$14,0),MATCH(YEAR(BW$9),Fuel_Properties!$B$3:$EI$3,0))/1000</f>
        <v>1.2649245942190404</v>
      </c>
      <c r="BX79" s="53">
        <f>SUMPRODUCT(--(BX$9=Quarterly_kt!$B$9:BX$9),Quarterly_kt!$B79:BX79)*INDEX(Fuel_Properties!$B$3:$IV$14,MATCH("GCV_Auto_Diesel",Fuel_Properties!$B$3:$B$14,0),MATCH(YEAR(BX$9),Fuel_Properties!$B$3:$EI$3,0))/1000</f>
        <v>0.99648385797209305</v>
      </c>
      <c r="BY79" s="53">
        <f>SUMPRODUCT(--(BY$9=Quarterly_kt!$B$9:BY$9),Quarterly_kt!$B79:BY79)*INDEX(Fuel_Properties!$B$3:$IV$14,MATCH("GCV_Auto_Diesel",Fuel_Properties!$B$3:$B$14,0),MATCH(YEAR(BY$9),Fuel_Properties!$B$3:$EI$3,0))/1000</f>
        <v>0.80971462576482522</v>
      </c>
      <c r="BZ79" s="53">
        <f>SUMPRODUCT(--(BZ$9=Quarterly_kt!$B$9:BZ$9),Quarterly_kt!$B79:BZ79)*INDEX(Fuel_Properties!$B$3:$IV$14,MATCH("GCV_Auto_Diesel",Fuel_Properties!$B$3:$B$14,0),MATCH(YEAR(BZ$9),Fuel_Properties!$B$3:$EI$3,0))/1000</f>
        <v>1.6197046566003015</v>
      </c>
      <c r="CA79" s="53">
        <f>SUMPRODUCT(--(CA$9=Quarterly_kt!$B$9:CA$9),Quarterly_kt!$B79:CA79)*INDEX(Fuel_Properties!$B$3:$IV$14,MATCH("GCV_Auto_Diesel",Fuel_Properties!$B$3:$B$14,0),MATCH(YEAR(CA$9),Fuel_Properties!$B$3:$EI$3,0))/1000</f>
        <v>1.157683342988157</v>
      </c>
      <c r="CB79" s="53">
        <f>SUMPRODUCT(--(CB$9=Quarterly_kt!$B$9:CB$9),Quarterly_kt!$B79:CB79)*INDEX(Fuel_Properties!$B$3:$IV$14,MATCH("GCV_Auto_Diesel",Fuel_Properties!$B$3:$B$14,0),MATCH(YEAR(CB$9),Fuel_Properties!$B$3:$EI$3,0))/1000</f>
        <v>1.1978431997698087</v>
      </c>
      <c r="CC79" s="53">
        <f>SUMPRODUCT(--(CC$9=Quarterly_kt!$B$9:CC$9),Quarterly_kt!$B79:CC79)*INDEX(Fuel_Properties!$B$3:$IV$14,MATCH("GCV_Auto_Diesel",Fuel_Properties!$B$3:$B$14,0),MATCH(YEAR(CC$9),Fuel_Properties!$B$3:$EI$3,0))/1000</f>
        <v>0.68898396663099981</v>
      </c>
      <c r="CD79" s="53">
        <f>SUMPRODUCT(--(CD$9=Quarterly_kt!$B$9:CD$9),Quarterly_kt!$B79:CD79)*INDEX(Fuel_Properties!$B$3:$IV$14,MATCH("GCV_Auto_Diesel",Fuel_Properties!$B$3:$B$14,0),MATCH(YEAR(CD$9),Fuel_Properties!$B$3:$EI$3,0))/1000</f>
        <v>2.3682599854390061</v>
      </c>
      <c r="CE79" s="53">
        <f>SUMPRODUCT(--(CE$9=Quarterly_kt!$B$9:CE$9),Quarterly_kt!$B79:CE79)*INDEX(Fuel_Properties!$B$3:$IV$14,MATCH("GCV_Auto_Diesel",Fuel_Properties!$B$3:$B$14,0),MATCH(YEAR(CE$9),Fuel_Properties!$B$3:$EI$3,0))/1000</f>
        <v>1.7287090157968079</v>
      </c>
      <c r="CF79" s="53">
        <f>SUMPRODUCT(--(CF$9=Quarterly_kt!$B$9:CF$9),Quarterly_kt!$B79:CF79)*INDEX(Fuel_Properties!$B$3:$IV$14,MATCH("GCV_Auto_Diesel",Fuel_Properties!$B$3:$B$14,0),MATCH(YEAR(CF$9),Fuel_Properties!$B$3:$EI$3,0))/1000</f>
        <v>1.489677984582181</v>
      </c>
      <c r="CG79" s="53">
        <f>SUMPRODUCT(--(CG$9=Quarterly_kt!$B$9:CG$9),Quarterly_kt!$B79:CG79)*INDEX(Fuel_Properties!$B$3:$IV$14,MATCH("GCV_Auto_Diesel",Fuel_Properties!$B$3:$B$14,0),MATCH(YEAR(CG$9),Fuel_Properties!$B$3:$EI$3,0))/1000</f>
        <v>1.383635127097874</v>
      </c>
      <c r="CH79" s="53">
        <f>SUMPRODUCT(--(CH$9=Quarterly_kt!$B$9:CH$9),Quarterly_kt!$B79:CH79)*INDEX(Fuel_Properties!$B$3:$IV$14,MATCH("GCV_Auto_Diesel",Fuel_Properties!$B$3:$B$14,0),MATCH(YEAR(CH$9),Fuel_Properties!$B$3:$EI$3,0))/1000</f>
        <v>2.0366021106134826</v>
      </c>
      <c r="CI79" s="53">
        <f>SUMPRODUCT(--(CI$9=Quarterly_kt!$B$9:CI$9),Quarterly_kt!$B79:CI79)*INDEX(Fuel_Properties!$B$3:$IV$14,MATCH("GCV_Auto_Diesel",Fuel_Properties!$B$3:$B$14,0),MATCH(YEAR(CI$9),Fuel_Properties!$B$3:$EI$3,0))/1000</f>
        <v>1.4302349916344363</v>
      </c>
      <c r="CJ79" s="53">
        <f>SUMPRODUCT(--(CJ$9=Quarterly_kt!$B$9:CJ$9),Quarterly_kt!$B79:CJ79)*INDEX(Fuel_Properties!$B$3:$IV$14,MATCH("GCV_Auto_Diesel",Fuel_Properties!$B$3:$B$14,0),MATCH(YEAR(CJ$9),Fuel_Properties!$B$3:$EI$3,0))/1000</f>
        <v>1.4955171293968594</v>
      </c>
      <c r="CK79" s="53">
        <f>SUMPRODUCT(--(CK$9=Quarterly_kt!$B$9:CK$9),Quarterly_kt!$B79:CK79)*INDEX(Fuel_Properties!$B$3:$IV$14,MATCH("GCV_Auto_Diesel",Fuel_Properties!$B$3:$B$14,0),MATCH(YEAR(CK$9),Fuel_Properties!$B$3:$EI$3,0))/1000</f>
        <v>0.84205751858220979</v>
      </c>
      <c r="CL79" s="53">
        <f>SUMPRODUCT(--(CL$9=Quarterly_kt!$B$9:CL$9),Quarterly_kt!$B79:CL79)*INDEX(Fuel_Properties!$B$3:$IV$14,MATCH("GCV_Auto_Diesel",Fuel_Properties!$B$3:$B$14,0),MATCH(YEAR(CL$9),Fuel_Properties!$B$3:$EI$3,0))/1000</f>
        <v>1.5959404103047876</v>
      </c>
      <c r="CM79" s="53">
        <f>SUMPRODUCT(--(CM$9=Quarterly_kt!$B$9:CM$9),Quarterly_kt!$B79:CM79)*INDEX(Fuel_Properties!$B$3:$IV$14,MATCH("GCV_Auto_Diesel",Fuel_Properties!$B$3:$B$14,0),MATCH(YEAR(CM$9),Fuel_Properties!$B$3:$EI$3,0))/1000</f>
        <v>1.2255412521052516</v>
      </c>
      <c r="CN79" s="53">
        <f>SUMPRODUCT(--(CN$9=Quarterly_kt!$B$9:CN$9),Quarterly_kt!$B79:CN79)*INDEX(Fuel_Properties!$B$3:$IV$14,MATCH("GCV_Auto_Diesel",Fuel_Properties!$B$3:$B$14,0),MATCH(YEAR(CN$9),Fuel_Properties!$B$3:$EI$3,0))/1000</f>
        <v>1.0047316236187074</v>
      </c>
      <c r="CO79" s="53">
        <f>SUMPRODUCT(--(CO$9=Quarterly_kt!$B$9:CO$9),Quarterly_kt!$B79:CO79)*INDEX(Fuel_Properties!$B$3:$IV$14,MATCH("GCV_Auto_Diesel",Fuel_Properties!$B$3:$B$14,0),MATCH(YEAR(CO$9),Fuel_Properties!$B$3:$EI$3,0))/1000</f>
        <v>0.89803808690103915</v>
      </c>
      <c r="CP79" s="53">
        <f>SUMPRODUCT(--(CP$9=Quarterly_kt!$B$9:CP$9),Quarterly_kt!$B79:CP79)*INDEX(Fuel_Properties!$B$3:$IV$14,MATCH("GCV_Auto_Diesel",Fuel_Properties!$B$3:$B$14,0),MATCH(YEAR(CP$9),Fuel_Properties!$B$3:$EI$3,0))/1000</f>
        <v>1.4744641904625526</v>
      </c>
      <c r="CQ79" s="53">
        <f>SUMPRODUCT(--(CQ$9=Quarterly_kt!$B$9:CQ$9),Quarterly_kt!$B79:CQ79)*INDEX(Fuel_Properties!$B$3:$IV$14,MATCH("GCV_Auto_Diesel",Fuel_Properties!$B$3:$B$14,0),MATCH(YEAR(CQ$9),Fuel_Properties!$B$3:$EI$3,0))/1000</f>
        <v>1.0298047729597797</v>
      </c>
      <c r="CR79" s="53">
        <f>SUMPRODUCT(--(CR$9=Quarterly_kt!$B$9:CR$9),Quarterly_kt!$B79:CR79)*INDEX(Fuel_Properties!$B$3:$IV$14,MATCH("GCV_Auto_Diesel",Fuel_Properties!$B$3:$B$14,0),MATCH(YEAR(CR$9),Fuel_Properties!$B$3:$EI$3,0))/1000</f>
        <v>0.83963367200421135</v>
      </c>
      <c r="CS79" s="53">
        <f>SUMPRODUCT(--(CS$9=Quarterly_kt!$B$9:CS$9),Quarterly_kt!$B79:CS79)*INDEX(Fuel_Properties!$B$3:$IV$14,MATCH("GCV_Auto_Diesel",Fuel_Properties!$B$3:$B$14,0),MATCH(YEAR(CS$9),Fuel_Properties!$B$3:$EI$3,0))/1000</f>
        <v>1.0707380540379439</v>
      </c>
      <c r="CT79" s="53">
        <f>SUMPRODUCT(--(CT$9=Quarterly_kt!$B$9:CT$9),Quarterly_kt!$B79:CT79)*INDEX(Fuel_Properties!$B$3:$IV$14,MATCH("GCV_Auto_Diesel",Fuel_Properties!$B$3:$B$14,0),MATCH(YEAR(CT$9),Fuel_Properties!$B$3:$EI$3,0))/1000</f>
        <v>1.2634068002687158</v>
      </c>
      <c r="CU79" s="53">
        <f>SUMPRODUCT(--(CU$9=Quarterly_kt!$B$9:CU$9),Quarterly_kt!$B79:CU79)*INDEX(Fuel_Properties!$B$3:$IV$14,MATCH("GCV_Auto_Diesel",Fuel_Properties!$B$3:$B$14,0),MATCH(YEAR(CU$9),Fuel_Properties!$B$3:$EI$3,0))/1000</f>
        <v>0.86401105902344688</v>
      </c>
      <c r="CV79" s="53">
        <f>SUMPRODUCT(--(CV$9=Quarterly_kt!$B$9:CV$9),Quarterly_kt!$B79:CV79)*INDEX(Fuel_Properties!$B$3:$IV$14,MATCH("GCV_Auto_Diesel",Fuel_Properties!$B$3:$B$14,0),MATCH(YEAR(CV$9),Fuel_Properties!$B$3:$EI$3,0))/1000</f>
        <v>0.87811382259844273</v>
      </c>
      <c r="CW79" s="53">
        <f>SUMPRODUCT(--(CW$9=Quarterly_kt!$B$9:CW$9),Quarterly_kt!$B79:CW79)*INDEX(Fuel_Properties!$B$3:$IV$14,MATCH("GCV_Auto_Diesel",Fuel_Properties!$B$3:$B$14,0),MATCH(YEAR(CW$9),Fuel_Properties!$B$3:$EI$3,0))/1000</f>
        <v>0.85543073684836868</v>
      </c>
      <c r="CX79" s="53">
        <f>SUMPRODUCT(--(CX$9=Quarterly_kt!$B$9:CX$9),Quarterly_kt!$B79:CX79)*INDEX(Fuel_Properties!$B$3:$IV$14,MATCH("GCV_Auto_Diesel",Fuel_Properties!$B$3:$B$14,0),MATCH(YEAR(CX$9),Fuel_Properties!$B$3:$EI$3,0))/1000</f>
        <v>0.88497657482670544</v>
      </c>
      <c r="CY79" s="53">
        <f>SUMPRODUCT(--(CY$9=Quarterly_kt!$B$9:CY$9),Quarterly_kt!$B79:CY79)*INDEX(Fuel_Properties!$B$3:$IV$14,MATCH("GCV_Auto_Diesel",Fuel_Properties!$B$3:$B$14,0),MATCH(YEAR(CY$9),Fuel_Properties!$B$3:$EI$3,0))/1000</f>
        <v>0.66975756121119157</v>
      </c>
      <c r="CZ79" s="53">
        <f>SUMPRODUCT(--(CZ$9=Quarterly_kt!$B$9:CZ$9),Quarterly_kt!$B79:CZ79)*INDEX(Fuel_Properties!$B$3:$IV$14,MATCH("GCV_Auto_Diesel",Fuel_Properties!$B$3:$B$14,0),MATCH(YEAR(CZ$9),Fuel_Properties!$B$3:$EI$3,0))/1000</f>
        <v>0.45107609098374307</v>
      </c>
      <c r="DA79" s="53">
        <f>SUMPRODUCT(--(DA$9=Quarterly_kt!$B$9:DA$9),Quarterly_kt!$B79:DA79)*INDEX(Fuel_Properties!$B$3:$IV$14,MATCH("GCV_Auto_Diesel",Fuel_Properties!$B$3:$B$14,0),MATCH(YEAR(DA$9),Fuel_Properties!$B$3:$EI$3,0))/1000</f>
        <v>0.51886734675425217</v>
      </c>
      <c r="DB79" s="53">
        <f>SUMPRODUCT(--(DB$9=Quarterly_kt!$B$9:DB$9),Quarterly_kt!$B79:DB79)*INDEX(Fuel_Properties!$B$3:$IV$14,MATCH("GCV_Auto_Diesel",Fuel_Properties!$B$3:$B$14,0),MATCH(YEAR(DB$9),Fuel_Properties!$B$3:$EI$3,0))/1000</f>
        <v>0.63774249884580836</v>
      </c>
      <c r="DC79" s="53">
        <f>SUMPRODUCT(--(DC$9=Quarterly_kt!$B$9:DC$9),Quarterly_kt!$B79:DC79)*INDEX(Fuel_Properties!$B$3:$IV$14,MATCH("GCV_Auto_Diesel",Fuel_Properties!$B$3:$B$14,0),MATCH(YEAR(DC$9),Fuel_Properties!$B$3:$EI$3,0))/1000</f>
        <v>0.45363543338671175</v>
      </c>
      <c r="DD79" s="53">
        <f>SUMPRODUCT(--(DD$9=Quarterly_kt!$B$9:DD$9),Quarterly_kt!$B79:DD79)*INDEX(Fuel_Properties!$B$3:$IV$14,MATCH("GCV_Auto_Diesel",Fuel_Properties!$B$3:$B$14,0),MATCH(YEAR(DD$9),Fuel_Properties!$B$3:$EI$3,0))/1000</f>
        <v>0.39729566292188301</v>
      </c>
      <c r="DE79" s="53">
        <f>SUMPRODUCT(--(DE$9=Quarterly_kt!$B$9:DE$9),Quarterly_kt!$B79:DE79)*INDEX(Fuel_Properties!$B$3:$IV$14,MATCH("GCV_Auto_Diesel",Fuel_Properties!$B$3:$B$14,0),MATCH(YEAR(DE$9),Fuel_Properties!$B$3:$EI$3,0))/1000</f>
        <v>0.60168686904186042</v>
      </c>
      <c r="DF79" s="53">
        <f>SUMPRODUCT(--(DF$9=Quarterly_kt!$B$9:DF$9),Quarterly_kt!$B79:DF79)*INDEX(Fuel_Properties!$B$3:$IV$14,MATCH("GCV_Auto_Diesel",Fuel_Properties!$B$3:$B$14,0),MATCH(YEAR(DF$9),Fuel_Properties!$B$3:$EI$3,0))/1000</f>
        <v>0.51102160365458427</v>
      </c>
      <c r="DG79" s="53">
        <f>SUMPRODUCT(--(DG$9=Quarterly_kt!$B$9:DG$9),Quarterly_kt!$B79:DG79)*INDEX(Fuel_Properties!$B$3:$IV$14,MATCH("GCV_Auto_Diesel",Fuel_Properties!$B$3:$B$14,0),MATCH(YEAR(DG$9),Fuel_Properties!$B$3:$EI$3,0))/1000</f>
        <v>0.78524278746958664</v>
      </c>
      <c r="DH79" s="53">
        <f>SUMPRODUCT(--(DH$9=Quarterly_kt!$B$9:DH$9),Quarterly_kt!$B79:DH79)*INDEX(Fuel_Properties!$B$3:$IV$14,MATCH("GCV_Auto_Diesel",Fuel_Properties!$B$3:$B$14,0),MATCH(YEAR(DH$9),Fuel_Properties!$B$3:$EI$3,0))/1000</f>
        <v>0.48103935739622905</v>
      </c>
      <c r="DI79" s="53">
        <f>SUMPRODUCT(--(DI$9=Quarterly_kt!$B$9:DI$9),Quarterly_kt!$B79:DI79)*INDEX(Fuel_Properties!$B$3:$IV$14,MATCH("GCV_Auto_Diesel",Fuel_Properties!$B$3:$B$14,0),MATCH(YEAR(DI$9),Fuel_Properties!$B$3:$EI$3,0))/1000</f>
        <v>0.45242616347843795</v>
      </c>
      <c r="DJ79" s="53">
        <f>SUMPRODUCT(--(DJ$9=Quarterly_kt!$B$9:DJ$9),Quarterly_kt!$B79:DJ79)*INDEX(Fuel_Properties!$B$3:$IV$14,MATCH("GCV_Auto_Diesel",Fuel_Properties!$B$3:$B$14,0),MATCH(YEAR(DJ$9),Fuel_Properties!$B$3:$EI$3,0))/1000</f>
        <v>0.51557383140324953</v>
      </c>
      <c r="DK79" s="53">
        <f>SUMPRODUCT(--(DK$9=Quarterly_kt!$B$9:DK$9),Quarterly_kt!$B79:DK79)*INDEX(Fuel_Properties!$B$3:$IV$14,MATCH("GCV_Auto_Diesel",Fuel_Properties!$B$3:$B$14,0),MATCH(YEAR(DK$9),Fuel_Properties!$B$3:$EI$3,0))/1000</f>
        <v>0.79347825370979674</v>
      </c>
      <c r="DL79" s="53">
        <f>SUMPRODUCT(--(DL$9=Quarterly_kt!$B$9:DL$9),Quarterly_kt!$B79:DL79)*INDEX(Fuel_Properties!$B$3:$IV$14,MATCH("GCV_Auto_Diesel",Fuel_Properties!$B$3:$B$14,0),MATCH(YEAR(DL$9),Fuel_Properties!$B$3:$EI$3,0))/1000</f>
        <v>0.47114196874294473</v>
      </c>
      <c r="DM79" s="53">
        <f>SUMPRODUCT(--(DM$9=Quarterly_kt!$B$9:DM$9),Quarterly_kt!$B79:DM79)*INDEX(Fuel_Properties!$B$3:$IV$14,MATCH("GCV_Auto_Diesel",Fuel_Properties!$B$3:$B$14,0),MATCH(YEAR(DM$9),Fuel_Properties!$B$3:$EI$3,0))/1000</f>
        <v>0.2256718938198439</v>
      </c>
      <c r="DN79" s="53">
        <f>SUMPRODUCT(--(DN$9=Quarterly_kt!$B$9:DN$9),Quarterly_kt!$B79:DN79)*INDEX(Fuel_Properties!$B$3:$IV$14,MATCH("GCV_Auto_Diesel",Fuel_Properties!$B$3:$B$14,0),MATCH(YEAR(DN$9),Fuel_Properties!$B$3:$EI$3,0))/1000</f>
        <v>0.6293775738035422</v>
      </c>
      <c r="DO79" s="53">
        <f>SUMPRODUCT(--(DO$9=Quarterly_kt!$B$9:DO$9),Quarterly_kt!$B79:DO79)*INDEX(Fuel_Properties!$B$3:$IV$14,MATCH("GCV_Auto_Diesel",Fuel_Properties!$B$3:$B$14,0),MATCH(YEAR(DO$9),Fuel_Properties!$B$3:$EI$3,0))/1000</f>
        <v>1.0003992570415485</v>
      </c>
      <c r="DP79" s="53">
        <f>SUMPRODUCT(--(DP$9=Quarterly_kt!$B$9:DP$9),Quarterly_kt!$B79:DP79)*INDEX(Fuel_Properties!$B$3:$IV$14,MATCH("GCV_Auto_Diesel",Fuel_Properties!$B$3:$B$14,0),MATCH(YEAR(DP$9),Fuel_Properties!$B$3:$EI$3,0))/1000</f>
        <v>0.46530516236917913</v>
      </c>
      <c r="DQ79" s="53">
        <f>SUMPRODUCT(--(DQ$9=Quarterly_kt!$B$9:DQ$9),Quarterly_kt!$B79:DQ79)*INDEX(Fuel_Properties!$B$3:$IV$14,MATCH("GCV_Auto_Diesel",Fuel_Properties!$B$3:$B$14,0),MATCH(YEAR(DQ$9),Fuel_Properties!$B$3:$EI$3,0))/1000</f>
        <v>0.25151383837894847</v>
      </c>
      <c r="DR79" s="53">
        <f>SUMPRODUCT(--(DR$9=Quarterly_kt!$B$9:DR$9),Quarterly_kt!$B79:DR79)*INDEX(Fuel_Properties!$B$3:$IV$14,MATCH("GCV_Auto_Diesel",Fuel_Properties!$B$3:$B$14,0),MATCH(YEAR(DR$9),Fuel_Properties!$B$3:$EI$3,0))/1000</f>
        <v>0.32725656596625435</v>
      </c>
      <c r="DS79" s="53">
        <f>SUMPRODUCT(--(DS$9=Quarterly_kt!$B$9:DS$9),Quarterly_kt!$B79:DS79)*INDEX(Fuel_Properties!$B$3:$IV$14,MATCH("GCV_Auto_Diesel",Fuel_Properties!$B$3:$B$14,0),MATCH(YEAR(DS$9),Fuel_Properties!$B$3:$EI$3,0))/1000</f>
        <v>0.50337694968423163</v>
      </c>
      <c r="DT79" s="53">
        <f>SUMPRODUCT(--(DT$9=Quarterly_kt!$B$9:DT$9),Quarterly_kt!$B79:DT79)*INDEX(Fuel_Properties!$B$3:$IV$14,MATCH("GCV_Auto_Diesel",Fuel_Properties!$B$3:$B$14,0),MATCH(YEAR(DT$9),Fuel_Properties!$B$3:$EI$3,0))/1000</f>
        <v>0.35110097722292072</v>
      </c>
      <c r="DU79" s="53">
        <f>SUMPRODUCT(--(DU$9=Quarterly_kt!$B$9:DU$9),Quarterly_kt!$B79:DU79)*INDEX(Fuel_Properties!$B$3:$IV$14,MATCH("GCV_Auto_Diesel",Fuel_Properties!$B$3:$B$14,0),MATCH(YEAR(DU$9),Fuel_Properties!$B$3:$EI$3,0))/1000</f>
        <v>0.26397541333861979</v>
      </c>
      <c r="DV79" s="53">
        <f>SUMPRODUCT(--(DV$9=Quarterly_kt!$B$9:DV$9),Quarterly_kt!$B79:DV79)*INDEX(Fuel_Properties!$B$3:$IV$14,MATCH("GCV_Auto_Diesel",Fuel_Properties!$B$3:$B$14,0),MATCH(YEAR(DV$9),Fuel_Properties!$B$3:$EI$3,0))/1000</f>
        <v>0.62303586771468455</v>
      </c>
      <c r="DW79" s="53">
        <f>SUMPRODUCT(--(DW$9=Quarterly_kt!$B$9:DW$9),Quarterly_kt!$B79:DW79)*INDEX(Fuel_Properties!$B$3:$IV$14,MATCH("GCV_Auto_Diesel",Fuel_Properties!$B$3:$B$14,0),MATCH(YEAR(DW$9),Fuel_Properties!$B$3:$EI$3,0))/1000</f>
        <v>0.36538567262186533</v>
      </c>
      <c r="DX79" s="53">
        <f>SUMPRODUCT(--(DX$9=Quarterly_kt!$B$9:DX$9),Quarterly_kt!$B79:DX79)*INDEX(Fuel_Properties!$B$3:$IV$14,MATCH("GCV_Auto_Diesel",Fuel_Properties!$B$3:$B$14,0),MATCH(YEAR(DX$9),Fuel_Properties!$B$3:$EI$3,0))/1000</f>
        <v>0.34713240063286777</v>
      </c>
      <c r="DY79" s="53">
        <f>SUMPRODUCT(--(DY$9=Quarterly_kt!$B$9:DY$9),Quarterly_kt!$B79:DY79)*INDEX(Fuel_Properties!$B$3:$IV$14,MATCH("GCV_Auto_Diesel",Fuel_Properties!$B$3:$B$14,0),MATCH(YEAR(DY$9),Fuel_Properties!$B$3:$EI$3,0))/1000</f>
        <v>0.45637754727378604</v>
      </c>
      <c r="DZ79" s="53">
        <f>SUMPRODUCT(--(DZ$9=Quarterly_kt!$B$9:DZ$9),Quarterly_kt!$B79:DZ79)*INDEX(Fuel_Properties!$B$3:$IV$14,MATCH("GCV_Auto_Diesel",Fuel_Properties!$B$3:$B$14,0),MATCH(YEAR(DZ$9),Fuel_Properties!$B$3:$EI$3,0))/1000</f>
        <v>0.45760936142133296</v>
      </c>
      <c r="EA79" s="53">
        <f>SUMPRODUCT(--(EA$9=Quarterly_kt!$B$9:EA$9),Quarterly_kt!$B79:EA79)*INDEX(Fuel_Properties!$B$3:$IV$14,MATCH("GCV_Auto_Diesel",Fuel_Properties!$B$3:$B$14,0),MATCH(YEAR(EA$9),Fuel_Properties!$B$3:$EI$3,0))/1000</f>
        <v>0.39808442947739331</v>
      </c>
      <c r="EB79" s="53">
        <f>SUMPRODUCT(--(EB$9=Quarterly_kt!$B$9:EB$9),Quarterly_kt!$B79:EB79)*INDEX(Fuel_Properties!$B$3:$IV$14,MATCH("GCV_Auto_Diesel",Fuel_Properties!$B$3:$B$14,0),MATCH(YEAR(EB$9),Fuel_Properties!$B$3:$EI$3,0))/1000</f>
        <v>0.26877796193148135</v>
      </c>
      <c r="EC79" s="53">
        <f>SUMPRODUCT(--(EC$9=Quarterly_kt!$B$9:EC$9),Quarterly_kt!$B79:EC79)*INDEX(Fuel_Properties!$B$3:$IV$14,MATCH("GCV_Auto_Diesel",Fuel_Properties!$B$3:$B$14,0),MATCH(YEAR(EC$9),Fuel_Properties!$B$3:$EI$3,0))/1000</f>
        <v>0.32509770523228582</v>
      </c>
      <c r="ED79" s="53">
        <f>SUMPRODUCT(--(ED$9=Quarterly_kt!$B$9:ED$9),Quarterly_kt!$B79:ED79)*INDEX(Fuel_Properties!$B$3:$IV$14,MATCH("GCV_Auto_Diesel",Fuel_Properties!$B$3:$B$14,0),MATCH(YEAR(ED$9),Fuel_Properties!$B$3:$EI$3,0))/1000</f>
        <v>0.44074180831615895</v>
      </c>
      <c r="EE79" s="53">
        <f>SUMPRODUCT(--(EE$9=Quarterly_kt!$B$9:EE$9),Quarterly_kt!$B79:EE79)*INDEX(Fuel_Properties!$B$3:$IV$14,MATCH("GCV_Auto_Diesel",Fuel_Properties!$B$3:$B$14,0),MATCH(YEAR(EE$9),Fuel_Properties!$B$3:$EI$3,0))/1000</f>
        <v>0.32792472030999781</v>
      </c>
      <c r="EF79" s="53">
        <f>SUMPRODUCT(--(EF$9=Quarterly_kt!$B$9:EF$9),Quarterly_kt!$B79:EF79)*INDEX(Fuel_Properties!$B$3:$IV$14,MATCH("GCV_Auto_Diesel",Fuel_Properties!$B$3:$B$14,0),MATCH(YEAR(EF$9),Fuel_Properties!$B$3:$EI$3,0))/1000</f>
        <v>0.30467478898864692</v>
      </c>
      <c r="EG79" s="53">
        <f>SUMPRODUCT(--(EG$9=Quarterly_kt!$B$9:EG$9),Quarterly_kt!$B79:EG79)*INDEX(Fuel_Properties!$B$3:$IV$14,MATCH("GCV_Auto_Diesel",Fuel_Properties!$B$3:$B$14,0),MATCH(YEAR(EG$9),Fuel_Properties!$B$3:$EI$3,0))/1000</f>
        <v>0.25606961760424801</v>
      </c>
      <c r="EH79" s="53">
        <f>SUMPRODUCT(--(EH$9=Quarterly_kt!$B$9:EH$9),Quarterly_kt!$B79:EH79)*INDEX(Fuel_Properties!$B$3:$IV$14,MATCH("GCV_Auto_Diesel",Fuel_Properties!$B$3:$B$14,0),MATCH(YEAR(EH$9),Fuel_Properties!$B$3:$EI$3,0))/1000</f>
        <v>0.4946375231062981</v>
      </c>
      <c r="EI79" s="53">
        <f>SUMPRODUCT(--(EI$9=Quarterly_kt!$B$9:EI$9),Quarterly_kt!$B79:EI79)*INDEX(Fuel_Properties!$B$3:$IV$14,MATCH("GCV_Auto_Diesel",Fuel_Properties!$B$3:$B$14,0),MATCH(YEAR(EI$9),Fuel_Properties!$B$3:$EI$3,0))/1000</f>
        <v>0.32721118665431437</v>
      </c>
      <c r="EJ79" s="53">
        <f>SUMPRODUCT(--(EJ$9=Quarterly_kt!$B$9:EJ$9),Quarterly_kt!$B79:EJ79)*INDEX(Fuel_Properties!$B$3:$IV$14,MATCH("GCV_Auto_Diesel",Fuel_Properties!$B$3:$B$14,0),MATCH(YEAR(EJ$9),Fuel_Properties!$B$3:$EI$3,0))/1000</f>
        <v>0.26337960989822862</v>
      </c>
      <c r="EK79" s="53">
        <f>SUMPRODUCT(--(EK$9=Quarterly_kt!$B$9:EK$9),Quarterly_kt!$B79:EK79)*INDEX(Fuel_Properties!$B$3:$IV$14,MATCH("GCV_Auto_Diesel",Fuel_Properties!$B$3:$B$14,0),MATCH(YEAR(EK$9),Fuel_Properties!$B$3:$EI$3,0))/1000</f>
        <v>0.48850603114549862</v>
      </c>
      <c r="EL79" s="53">
        <f>SUMPRODUCT(--(EL$9=Quarterly_kt!$B$9:EL$9),Quarterly_kt!$B79:EL79)*INDEX(Fuel_Properties!$B$3:$IV$14,MATCH("GCV_Auto_Diesel",Fuel_Properties!$B$3:$B$14,0),MATCH(YEAR(EL$9),Fuel_Properties!$B$3:$EI$3,0))/1000</f>
        <v>0.42817736691157154</v>
      </c>
      <c r="EM79" s="53">
        <f>SUMPRODUCT(--(EM$9=Quarterly_kt!$B$9:EM$9),Quarterly_kt!$B79:EM79)*INDEX(Fuel_Properties!$B$3:$IV$14,MATCH("GCV_Auto_Diesel",Fuel_Properties!$B$3:$B$14,0),MATCH(YEAR(EM$9),Fuel_Properties!$B$3:$EI$3,0))/1000</f>
        <v>0.26848019990424971</v>
      </c>
      <c r="EN79" s="53">
        <f>SUMPRODUCT(--(EN$9=Quarterly_kt!$B$9:EN$9),Quarterly_kt!$B79:EN79)*INDEX(Fuel_Properties!$B$3:$IV$14,MATCH("GCV_Auto_Diesel",Fuel_Properties!$B$3:$B$14,0),MATCH(YEAR(EN$9),Fuel_Properties!$B$3:$EI$3,0))/1000</f>
        <v>0.22771572812342603</v>
      </c>
      <c r="EO79" s="53">
        <f>SUMPRODUCT(--(EO$9=Quarterly_kt!$B$9:EO$9),Quarterly_kt!$B79:EO79)*INDEX(Fuel_Properties!$B$3:$IV$14,MATCH("GCV_Auto_Diesel",Fuel_Properties!$B$3:$B$14,0),MATCH(YEAR(EO$9),Fuel_Properties!$B$3:$EI$3,0))/1000</f>
        <v>0.33283126700296195</v>
      </c>
      <c r="EP79" s="53">
        <f>SUMPRODUCT(--(EP$9=Quarterly_kt!$B$9:EP$9),Quarterly_kt!$B79:EP79)*INDEX(Fuel_Properties!$B$3:$IV$14,MATCH("GCV_Auto_Diesel",Fuel_Properties!$B$3:$B$14,0),MATCH(YEAR(EP$9),Fuel_Properties!$B$3:$EI$3,0))/1000</f>
        <v>0.44808501869224698</v>
      </c>
      <c r="EQ79" s="53">
        <f>SUMPRODUCT(--(EQ$9=Quarterly_kt!$B$9:EQ$9),Quarterly_kt!$B79:EQ79)*INDEX(Fuel_Properties!$B$3:$IV$14,MATCH("GCV_Auto_Diesel",Fuel_Properties!$B$3:$B$14,0),MATCH(YEAR(EQ$9),Fuel_Properties!$B$3:$EI$3,0))/1000</f>
        <v>0.25056150563834773</v>
      </c>
      <c r="ER79" s="53">
        <f>SUMPRODUCT(--(ER$9=Quarterly_kt!$B$9:ER$9),Quarterly_kt!$B79:ER79)*INDEX(Fuel_Properties!$B$3:$IV$14,MATCH("GCV_Auto_Diesel",Fuel_Properties!$B$3:$B$14,0),MATCH(YEAR(ER$9),Fuel_Properties!$B$3:$EI$3,0))/1000</f>
        <v>0.28139756897488782</v>
      </c>
      <c r="ES79" s="53">
        <f>SUMPRODUCT(--(ES$9=Quarterly_kt!$B$9:ES$9),Quarterly_kt!$B79:ES79)*INDEX(Fuel_Properties!$B$3:$IV$14,MATCH("GCV_Auto_Diesel",Fuel_Properties!$B$3:$B$14,0),MATCH(YEAR(ES$9),Fuel_Properties!$B$3:$EI$3,0))/1000</f>
        <v>0.41042427162611483</v>
      </c>
      <c r="ET79" s="53">
        <f>SUMPRODUCT(--(ET$9=Quarterly_kt!$B$9:ET$9),Quarterly_kt!$B79:ET79)*INDEX(Fuel_Properties!$B$3:$IV$14,MATCH("GCV_Auto_Diesel",Fuel_Properties!$B$3:$B$14,0),MATCH(YEAR(ET$9),Fuel_Properties!$B$3:$EI$3,0))/1000</f>
        <v>0.57115138279625455</v>
      </c>
      <c r="EU79" s="53">
        <f>SUMPRODUCT(--(EU$9=Quarterly_kt!$B$9:EU$9),Quarterly_kt!$B79:EU79)*INDEX(Fuel_Properties!$B$3:$IV$14,MATCH("GCV_Auto_Diesel",Fuel_Properties!$B$3:$B$14,0),MATCH(YEAR(EU$9),Fuel_Properties!$B$3:$EI$3,0))/1000</f>
        <v>0.33252806019574477</v>
      </c>
      <c r="EV79" s="53">
        <f>SUMPRODUCT(--(EV$9=Quarterly_kt!$B$9:EV$9),Quarterly_kt!$B79:EV79)*INDEX(Fuel_Properties!$B$3:$IV$14,MATCH("GCV_Auto_Diesel",Fuel_Properties!$B$3:$B$14,0),MATCH(YEAR(EV$9),Fuel_Properties!$B$3:$EI$3,0))/1000</f>
        <v>0.19865363107241391</v>
      </c>
      <c r="EW79" s="53">
        <f>SUMPRODUCT(--(EW$9=Quarterly_kt!$B$9:EW$9),Quarterly_kt!$B79:EW79)*INDEX(Fuel_Properties!$B$3:$IV$14,MATCH("GCV_Auto_Diesel",Fuel_Properties!$B$3:$B$14,0),MATCH(YEAR(EW$9),Fuel_Properties!$B$3:$EI$3,0))/1000</f>
        <v>0.90819615419904409</v>
      </c>
      <c r="EX79" s="53">
        <f>SUMPRODUCT(--(EX$9=Quarterly_kt!$B$9:EX$9),Quarterly_kt!$B79:EX79)*INDEX(Fuel_Properties!$B$3:$IV$14,MATCH("GCV_Auto_Diesel",Fuel_Properties!$B$3:$B$14,0),MATCH(YEAR(EX$9),Fuel_Properties!$B$3:$EI$3,0))/1000</f>
        <v>0.53887649547974426</v>
      </c>
      <c r="EY79" s="53">
        <f>SUMPRODUCT(--(EY$9=Quarterly_kt!$B$9:EY$9),Quarterly_kt!$B79:EY79)*INDEX(Fuel_Properties!$B$3:$IV$14,MATCH("GCV_Auto_Diesel",Fuel_Properties!$B$3:$B$14,0),MATCH(YEAR(EY$9),Fuel_Properties!$B$3:$EI$3,0))/1000</f>
        <v>0.45655194698372836</v>
      </c>
      <c r="EZ79" s="53">
        <f>SUMPRODUCT(--(EZ$9=Quarterly_kt!$B$9:EZ$9),Quarterly_kt!$B79:EZ79)*INDEX(Fuel_Properties!$B$3:$IV$14,MATCH("GCV_Auto_Diesel",Fuel_Properties!$B$3:$B$14,0),MATCH(YEAR(EZ$9),Fuel_Properties!$B$3:$EI$3,0))/1000</f>
        <v>0.15729787552344682</v>
      </c>
      <c r="FA79" s="53">
        <f>SUMPRODUCT(--(FA$9=Quarterly_kt!$B$9:FA$9),Quarterly_kt!$B79:FA79)*INDEX(Fuel_Properties!$B$3:$IV$14,MATCH("GCV_Auto_Diesel",Fuel_Properties!$B$3:$B$14,0),MATCH(YEAR(FA$9),Fuel_Properties!$B$3:$EI$3,0))/1000</f>
        <v>0.41449930740256891</v>
      </c>
      <c r="FB79" s="53">
        <f>SUMPRODUCT(--(FB$9=Quarterly_kt!$B$9:FB$9),Quarterly_kt!$B79:FB79)*INDEX(Fuel_Properties!$B$3:$IV$14,MATCH("GCV_Auto_Diesel",Fuel_Properties!$B$3:$B$14,0),MATCH(YEAR(FB$9),Fuel_Properties!$B$3:$EI$3,0))/1000</f>
        <v>0.6698857108955848</v>
      </c>
      <c r="FC79" s="53">
        <f>SUMPRODUCT(--(FC$9=Quarterly_kt!$B$9:FC$9),Quarterly_kt!$B79:FC79)*INDEX(Fuel_Properties!$B$3:$IV$14,MATCH("GCV_Auto_Diesel",Fuel_Properties!$B$3:$B$14,0),MATCH(YEAR(FC$9),Fuel_Properties!$B$3:$EI$3,0))/1000</f>
        <v>0.39000101571894435</v>
      </c>
      <c r="FD79" s="53">
        <f>SUMPRODUCT(--(FD$9=Quarterly_kt!$B$9:FD$9),Quarterly_kt!$B79:FD79)*INDEX(Fuel_Properties!$B$3:$IV$14,MATCH("GCV_Auto_Diesel",Fuel_Properties!$B$3:$B$14,0),MATCH(YEAR(FD$9),Fuel_Properties!$B$3:$EI$3,0))/1000</f>
        <v>0.15774654304337518</v>
      </c>
      <c r="FE79" s="53">
        <f>SUMPRODUCT(--(FE$9=Quarterly_kt!$B$9:FE$9),Quarterly_kt!$B79:FE79)*INDEX(Fuel_Properties!$B$3:$IV$14,MATCH("GCV_Auto_Diesel",Fuel_Properties!$B$3:$B$14,0),MATCH(YEAR(FE$9),Fuel_Properties!$B$3:$EI$3,0))/1000</f>
        <v>0.43219170225300269</v>
      </c>
      <c r="FF79" s="53">
        <f>SUMPRODUCT(--(FF$9=Quarterly_kt!$B$9:FF$9),Quarterly_kt!$B79:FF79)*INDEX(Fuel_Properties!$B$3:$IV$14,MATCH("GCV_Auto_Diesel",Fuel_Properties!$B$3:$B$14,0),MATCH(YEAR(FF$9),Fuel_Properties!$B$3:$EI$3,0))/1000</f>
        <v>0.50777737071380857</v>
      </c>
      <c r="FG79" s="53">
        <f>SUMPRODUCT(--(FG$9=Quarterly_kt!$B$9:FG$9),Quarterly_kt!$B79:FG79)*INDEX(Fuel_Properties!$B$3:$IV$14,MATCH("GCV_Auto_Diesel",Fuel_Properties!$B$3:$B$14,0),MATCH(YEAR(FG$9),Fuel_Properties!$B$3:$EI$3,0))/1000</f>
        <v>0.40223610246480462</v>
      </c>
      <c r="FH79" s="53">
        <f>SUMPRODUCT(--(FH$9=Quarterly_kt!$B$9:FH$9),Quarterly_kt!$B79:FH79)*INDEX(Fuel_Properties!$B$3:$IV$14,MATCH("GCV_Auto_Diesel",Fuel_Properties!$B$3:$B$14,0),MATCH(YEAR(FH$9),Fuel_Properties!$B$3:$EI$3,0))/1000</f>
        <v>0.2274462324846441</v>
      </c>
      <c r="FI79" s="53">
        <f>SUMPRODUCT(--(FI$9=Quarterly_kt!$B$9:FI$9),Quarterly_kt!$B79:FI79)*INDEX(Fuel_Properties!$B$3:$IV$14,MATCH("GCV_Auto_Diesel",Fuel_Properties!$B$3:$B$14,0),MATCH(YEAR(FI$9),Fuel_Properties!$B$3:$EI$3,0))/1000</f>
        <v>0.94822590291276954</v>
      </c>
      <c r="FJ79" s="53">
        <f>SUMPRODUCT(--(FJ$9=Quarterly_kt!$B$9:FJ$9),Quarterly_kt!$B79:FJ79)*INDEX(Fuel_Properties!$B$3:$IV$14,MATCH("GCV_Auto_Diesel",Fuel_Properties!$B$3:$B$14,0),MATCH(YEAR(FJ$9),Fuel_Properties!$B$3:$EI$3,0))/1000</f>
        <v>0.63167374331881854</v>
      </c>
      <c r="FK79" s="53">
        <f>SUMPRODUCT(--(FK$9=Quarterly_kt!$B$9:FK$9),Quarterly_kt!$B79:FK79)*INDEX(Fuel_Properties!$B$3:$IV$14,MATCH("GCV_Auto_Diesel",Fuel_Properties!$B$3:$B$14,0),MATCH(YEAR(FK$9),Fuel_Properties!$B$3:$EI$3,0))/1000</f>
        <v>0.31652198417927779</v>
      </c>
      <c r="FL79" s="53">
        <f>SUMPRODUCT(--(FL$9=Quarterly_kt!$B$9:FL$9),Quarterly_kt!$B79:FL79)*INDEX(Fuel_Properties!$B$3:$IV$14,MATCH("GCV_Auto_Diesel",Fuel_Properties!$B$3:$B$14,0),MATCH(YEAR(FL$9),Fuel_Properties!$B$3:$EI$3,0))/1000</f>
        <v>0.24367168623325355</v>
      </c>
      <c r="FM79" s="53">
        <f>SUMPRODUCT(--(FM$9=Quarterly_kt!$B$9:FN$9),Quarterly_kt!$B79:FN79)*INDEX(Fuel_Properties!$B$3:$IV$14,MATCH("GCV_Auto_Diesel",Fuel_Properties!$B$3:$B$14,0),MATCH(YEAR(FM$9),Fuel_Properties!$B$3:$EI$3,0))/1000</f>
        <v>0.42536352650239745</v>
      </c>
      <c r="FN79" s="53">
        <f>SUMPRODUCT(--(FN$9=Quarterly_kt!$B$9:FN$9),Quarterly_kt!$B79:FN79)*INDEX(Fuel_Properties!$B$3:$IV$14,MATCH("GCV_Auto_Diesel",Fuel_Properties!$B$3:$B$14,0),MATCH(YEAR(FN$9),Fuel_Properties!$B$3:$EI$3,0))/1000</f>
        <v>0.78130820967342363</v>
      </c>
      <c r="FO79" s="53">
        <f>SUMPRODUCT(--(FO$9=Quarterly_kt!$B$9:FO$9),Quarterly_kt!$B79:FO79)*INDEX(Fuel_Properties!$B$3:$IV$14,MATCH("GCV_Auto_Diesel",Fuel_Properties!$B$3:$B$14,0),MATCH(YEAR(FO$9),Fuel_Properties!$B$3:$EI$3,0))/1000</f>
        <v>0.33943241604240171</v>
      </c>
      <c r="FP79" s="53">
        <f>SUMPRODUCT(--(FP$9=Quarterly_kt!$B$9:FP$9),Quarterly_kt!$B79:FP79)*INDEX(Fuel_Properties!$B$3:$IV$14,MATCH("GCV_Auto_Diesel",Fuel_Properties!$B$3:$B$14,0),MATCH(YEAR(FP$9),Fuel_Properties!$B$3:$EI$3,0))/1000</f>
        <v>0.30238427457204242</v>
      </c>
      <c r="FQ79" s="53">
        <f>SUMPRODUCT(--(FQ$9=Quarterly_kt!$B$9:FQ$9),Quarterly_kt!$B79:FQ79)*INDEX(Fuel_Properties!$B$3:$IV$14,MATCH("GCV_Auto_Diesel",Fuel_Properties!$B$3:$B$14,0),MATCH(YEAR(FQ$9),Fuel_Properties!$B$3:$EI$3,0))/1000</f>
        <v>0.45085161035313615</v>
      </c>
      <c r="FR79" s="53">
        <f>SUMPRODUCT(--(FR$9=Quarterly_kt!$B$9:FR$9),Quarterly_kt!$B79:FR79)*INDEX(Fuel_Properties!$B$3:$IV$14,MATCH("GCV_Auto_Diesel",Fuel_Properties!$B$3:$B$14,0),MATCH(YEAR(FR$9),Fuel_Properties!$B$3:$EI$3,0))/1000</f>
        <v>0.75989158405065804</v>
      </c>
      <c r="FS79" s="53">
        <f>SUMPRODUCT(--(FS$9=Quarterly_kt!$B$9:FS$9),Quarterly_kt!$B79:FS79)*INDEX(Fuel_Properties!$B$3:$IV$14,MATCH("GCV_Auto_Diesel",Fuel_Properties!$B$3:$B$14,0),MATCH(YEAR(FS$9),Fuel_Properties!$B$3:$EI$3,0))/1000</f>
        <v>0.49480103722184415</v>
      </c>
      <c r="FT79" s="53">
        <f>SUMPRODUCT(--(FT$9=Quarterly_kt!$B$9:FT$9),Quarterly_kt!$B79:FT79)*INDEX(Fuel_Properties!$B$3:$IV$14,MATCH("GCV_Auto_Diesel",Fuel_Properties!$B$3:$B$14,0),MATCH(YEAR(FT$9),Fuel_Properties!$B$3:$EI$3,0))/1000</f>
        <v>0.16856723866318776</v>
      </c>
      <c r="FU79" s="53">
        <f>SUMPRODUCT(--(FU$9=Quarterly_kt!$B$9:FU$9),Quarterly_kt!$B79:FU79)*INDEX(Fuel_Properties!$B$3:$IV$14,MATCH("GCV_Auto_Diesel",Fuel_Properties!$B$3:$B$14,0),MATCH(YEAR(FU$9),Fuel_Properties!$B$3:$EI$3,0))/1000</f>
        <v>0.32977840940543462</v>
      </c>
      <c r="FV79" s="53">
        <f>SUMPRODUCT(--(FV$9=Quarterly_kt!$B$9:FV$9),Quarterly_kt!$B79:FV79)*INDEX(Fuel_Properties!$B$3:$IV$14,MATCH("GCV_Auto_Diesel",Fuel_Properties!$B$3:$B$14,0),MATCH(YEAR(FV$9),Fuel_Properties!$B$3:$EI$3,0))/1000</f>
        <v>0.61253475024239923</v>
      </c>
      <c r="FW79" s="18"/>
      <c r="FX79" s="117"/>
      <c r="FY79" s="18"/>
    </row>
    <row r="80" spans="1:181" ht="15" x14ac:dyDescent="0.25">
      <c r="A80" s="49" t="s">
        <v>27</v>
      </c>
      <c r="B80" s="53">
        <v>2.0619136177006903</v>
      </c>
      <c r="C80" s="53">
        <v>2.0727415285869797</v>
      </c>
      <c r="D80" s="53">
        <v>3.20768632521865</v>
      </c>
      <c r="E80" s="53">
        <v>3.2892998715921098</v>
      </c>
      <c r="F80" s="53">
        <v>4.3323861947052897</v>
      </c>
      <c r="G80" s="53">
        <v>2.53990690759862</v>
      </c>
      <c r="H80" s="53">
        <v>2.3120778106430699</v>
      </c>
      <c r="I80" s="53">
        <v>2.16071785288083</v>
      </c>
      <c r="J80" s="53">
        <v>3.2545932101752197</v>
      </c>
      <c r="K80" s="53">
        <v>2.7289541190915196</v>
      </c>
      <c r="L80" s="53">
        <v>2.9594442616181103</v>
      </c>
      <c r="M80" s="53">
        <v>3.2345240952278798</v>
      </c>
      <c r="N80" s="53">
        <v>3.12355165266887</v>
      </c>
      <c r="O80" s="53">
        <v>2.67082649491008</v>
      </c>
      <c r="P80" s="53">
        <v>1.9999347965752901</v>
      </c>
      <c r="Q80" s="53">
        <v>2.2193144050239897</v>
      </c>
      <c r="R80" s="53">
        <v>2.4063966295736403</v>
      </c>
      <c r="S80" s="53">
        <v>2.4605827872536699</v>
      </c>
      <c r="T80" s="53">
        <v>1.9799929583147899</v>
      </c>
      <c r="U80" s="53">
        <v>2.3919359853595399</v>
      </c>
      <c r="V80" s="53">
        <v>3.2106367249968795</v>
      </c>
      <c r="W80" s="53">
        <v>3.7943277736717</v>
      </c>
      <c r="X80" s="53">
        <v>3.7349981357030302</v>
      </c>
      <c r="Y80" s="53">
        <v>3.1654219556304599</v>
      </c>
      <c r="Z80" s="53">
        <v>3.1796261737754401</v>
      </c>
      <c r="AA80" s="53">
        <v>2.8622195091701097</v>
      </c>
      <c r="AB80" s="53">
        <v>2.10476486740883</v>
      </c>
      <c r="AC80" s="53">
        <v>2.0000799490621297</v>
      </c>
      <c r="AD80" s="53">
        <v>1.8917366560803703</v>
      </c>
      <c r="AE80" s="53">
        <v>2.0743415040046598</v>
      </c>
      <c r="AF80" s="53">
        <v>1.9568436795456901</v>
      </c>
      <c r="AG80" s="53">
        <v>1.5573323898692299</v>
      </c>
      <c r="AH80" s="53">
        <v>1.8352716893443499</v>
      </c>
      <c r="AI80" s="53">
        <v>1.1297664475283</v>
      </c>
      <c r="AJ80" s="53">
        <v>1.14820895446861</v>
      </c>
      <c r="AK80" s="53">
        <v>0.76525251916610992</v>
      </c>
      <c r="AL80" s="53">
        <v>0.76573248242378011</v>
      </c>
      <c r="AM80" s="53">
        <v>1.01901831887831</v>
      </c>
      <c r="AN80" s="53">
        <v>0.91777744556539997</v>
      </c>
      <c r="AO80" s="53">
        <v>0.99503653990186014</v>
      </c>
      <c r="AP80" s="53">
        <v>0.82264754156632003</v>
      </c>
      <c r="AQ80" s="53">
        <v>1.05153389278722</v>
      </c>
      <c r="AR80" s="53">
        <v>0.70447133398099004</v>
      </c>
      <c r="AS80" s="53">
        <v>0.85789159707641005</v>
      </c>
      <c r="AT80" s="53">
        <v>1.3988205592415999</v>
      </c>
      <c r="AU80" s="53">
        <v>0.95382259461996999</v>
      </c>
      <c r="AV80" s="53">
        <v>0.67426070981806996</v>
      </c>
      <c r="AW80" s="53">
        <v>0.55273079259112001</v>
      </c>
      <c r="AX80" s="53">
        <v>0.76039094982776989</v>
      </c>
      <c r="AY80" s="53">
        <v>0.55072691451267541</v>
      </c>
      <c r="AZ80" s="53">
        <v>0.65089711279084661</v>
      </c>
      <c r="BA80" s="53">
        <v>0.69871630428745235</v>
      </c>
      <c r="BB80" s="53">
        <v>0.97688688285367997</v>
      </c>
      <c r="BC80" s="53">
        <v>0.76115976163112398</v>
      </c>
      <c r="BD80" s="53">
        <v>1.0315205261477129</v>
      </c>
      <c r="BE80" s="53">
        <v>0.82081662114662002</v>
      </c>
      <c r="BF80" s="53">
        <v>1.3981023608983398</v>
      </c>
      <c r="BG80" s="53">
        <v>1.15944600302892</v>
      </c>
      <c r="BH80" s="53">
        <v>1.5162642283304897</v>
      </c>
      <c r="BI80" s="53">
        <v>1.1039957273765499</v>
      </c>
      <c r="BJ80" s="53">
        <v>1.0309823315801601</v>
      </c>
      <c r="BK80" s="53">
        <v>1.5390149719749402</v>
      </c>
      <c r="BL80" s="53">
        <v>1.31045141629956</v>
      </c>
      <c r="BM80" s="53">
        <v>1.05422163668594</v>
      </c>
      <c r="BN80" s="53">
        <v>1.9902005465233601</v>
      </c>
      <c r="BO80" s="53">
        <v>1.82579118013724</v>
      </c>
      <c r="BP80" s="53">
        <v>2.0265399928400099</v>
      </c>
      <c r="BQ80" s="53">
        <v>2.7330399068492599</v>
      </c>
      <c r="BR80" s="53">
        <v>1.98429055711781</v>
      </c>
      <c r="BS80" s="53">
        <v>1.2759879688872899</v>
      </c>
      <c r="BT80" s="53">
        <v>1.6557084994272699</v>
      </c>
      <c r="BU80" s="53">
        <v>1.4004134579141201</v>
      </c>
      <c r="BV80" s="53">
        <v>1.5773688150819103</v>
      </c>
      <c r="BW80" s="53">
        <v>2.2657035805523198</v>
      </c>
      <c r="BX80" s="53">
        <v>1.5724123850498599</v>
      </c>
      <c r="BY80" s="53">
        <v>1.98182015426276</v>
      </c>
      <c r="BZ80" s="53">
        <v>1.6790690257419403</v>
      </c>
      <c r="CA80" s="53">
        <v>2.3564874737795001</v>
      </c>
      <c r="CB80" s="53">
        <v>1.8504375409468401</v>
      </c>
      <c r="CC80" s="53">
        <v>2.2838672835070901</v>
      </c>
      <c r="CD80" s="53">
        <v>3.2438420061244502</v>
      </c>
      <c r="CE80" s="53">
        <v>3.3112441884639301</v>
      </c>
      <c r="CF80" s="53">
        <v>3.4546257668416001</v>
      </c>
      <c r="CG80" s="53">
        <v>1.9888775817773199</v>
      </c>
      <c r="CH80" s="53">
        <v>2.6032688398558501</v>
      </c>
      <c r="CI80" s="53">
        <v>2.7483633454320202</v>
      </c>
      <c r="CJ80" s="53">
        <v>2.4110090227698597</v>
      </c>
      <c r="CK80" s="53">
        <v>2.2836630570509597</v>
      </c>
      <c r="CL80" s="53">
        <v>2.8538605466983702</v>
      </c>
      <c r="CM80" s="53">
        <v>2.2687469536095799</v>
      </c>
      <c r="CN80" s="53">
        <v>2.65706087667161</v>
      </c>
      <c r="CO80" s="53">
        <v>2.5095528455535501</v>
      </c>
      <c r="CP80" s="53">
        <v>2.6832896062800002</v>
      </c>
      <c r="CQ80" s="53">
        <v>2.8187383785299298</v>
      </c>
      <c r="CR80" s="53">
        <v>2.88783705418507</v>
      </c>
      <c r="CS80" s="53">
        <v>2.72620260580545</v>
      </c>
      <c r="CT80" s="53">
        <v>3.4211934167967497</v>
      </c>
      <c r="CU80" s="53">
        <v>2.93479526544392</v>
      </c>
      <c r="CV80" s="53">
        <v>2.5853742307014898</v>
      </c>
      <c r="CW80" s="53">
        <v>2.1797279201359303</v>
      </c>
      <c r="CX80" s="53">
        <v>3.0272969842681907</v>
      </c>
      <c r="CY80" s="53">
        <v>2.8274781243919698</v>
      </c>
      <c r="CZ80" s="53">
        <v>2.0007413794645701</v>
      </c>
      <c r="DA80" s="53">
        <v>2.34335364720789</v>
      </c>
      <c r="DB80" s="53">
        <v>2.7654363908499997</v>
      </c>
      <c r="DC80" s="53">
        <v>2.1492509982832302</v>
      </c>
      <c r="DD80" s="53">
        <v>1.5948644622431698</v>
      </c>
      <c r="DE80" s="53">
        <v>1.7780694365360199</v>
      </c>
      <c r="DF80" s="53">
        <v>2.3971802906733499</v>
      </c>
      <c r="DG80" s="53">
        <v>1.9191951988236799</v>
      </c>
      <c r="DH80" s="53">
        <v>2.32817725717132</v>
      </c>
      <c r="DI80" s="53">
        <v>2.39192845613143</v>
      </c>
      <c r="DJ80" s="53">
        <v>2.9380507086869398</v>
      </c>
      <c r="DK80" s="53">
        <v>2.8171426854766901</v>
      </c>
      <c r="DL80" s="53">
        <v>2.3821452456597001</v>
      </c>
      <c r="DM80" s="53">
        <v>2.1741588984878497</v>
      </c>
      <c r="DN80" s="53">
        <v>3.46495316643716</v>
      </c>
      <c r="DO80" s="53">
        <v>1.77089938116614</v>
      </c>
      <c r="DP80" s="53">
        <v>2.1783836504427101</v>
      </c>
      <c r="DQ80" s="53">
        <v>2.1043686554156098</v>
      </c>
      <c r="DR80" s="53">
        <v>2.2573907311085999</v>
      </c>
      <c r="DS80" s="53">
        <v>2.37402370059199</v>
      </c>
      <c r="DT80" s="53">
        <v>2.2462247077173201</v>
      </c>
      <c r="DU80" s="53">
        <v>1.7578983186388299</v>
      </c>
      <c r="DV80" s="53">
        <v>2.9030920291320399</v>
      </c>
      <c r="DW80" s="53">
        <v>3.0002727073289397</v>
      </c>
      <c r="DX80" s="53">
        <v>2.86636748694028</v>
      </c>
      <c r="DY80" s="53">
        <v>3.02794803288569</v>
      </c>
      <c r="DZ80" s="53">
        <v>3.2288681880274499</v>
      </c>
      <c r="EA80" s="53">
        <v>3.0662380364700601</v>
      </c>
      <c r="EB80" s="53">
        <v>2.7403986000287501</v>
      </c>
      <c r="EC80" s="53">
        <v>2.7041876859766996</v>
      </c>
      <c r="ED80" s="53">
        <v>3.4642415050601199</v>
      </c>
      <c r="EE80" s="53">
        <v>2.4164963928636003</v>
      </c>
      <c r="EF80" s="53">
        <v>2.8186625367101099</v>
      </c>
      <c r="EG80" s="53">
        <v>3.4705422368329799</v>
      </c>
      <c r="EH80" s="53">
        <v>3.77507659958474</v>
      </c>
      <c r="EI80" s="53">
        <v>3.4920190718103101</v>
      </c>
      <c r="EJ80" s="53">
        <v>3.1256054504123298</v>
      </c>
      <c r="EK80" s="53">
        <v>3.2009214969989701</v>
      </c>
      <c r="EL80" s="53">
        <v>3.7953253081133296</v>
      </c>
      <c r="EM80" s="53">
        <v>3.039349966417368</v>
      </c>
      <c r="EN80" s="53">
        <v>3.1762089564114344</v>
      </c>
      <c r="EO80" s="53">
        <v>2.5775654814560296</v>
      </c>
      <c r="EP80" s="53">
        <v>3.3886578851953901</v>
      </c>
      <c r="EQ80" s="53">
        <v>3.1306138788505025</v>
      </c>
      <c r="ER80" s="53">
        <v>2.6576793304370838</v>
      </c>
      <c r="ES80" s="53">
        <v>3.9138418245502296</v>
      </c>
      <c r="ET80" s="53">
        <v>4.3194042275316935</v>
      </c>
      <c r="EU80" s="53">
        <v>2.7764518529629032</v>
      </c>
      <c r="EV80" s="53">
        <v>2.2211299638062698</v>
      </c>
      <c r="EW80" s="53">
        <v>2.4203723114576601</v>
      </c>
      <c r="EX80" s="53">
        <v>3.7677922046118</v>
      </c>
      <c r="EY80" s="53">
        <v>3.12105473933316</v>
      </c>
      <c r="EZ80" s="53">
        <v>2.0933299991063299</v>
      </c>
      <c r="FA80" s="53">
        <v>2.6668188079583</v>
      </c>
      <c r="FB80" s="53">
        <v>4.4039585816692295</v>
      </c>
      <c r="FC80" s="53">
        <v>2.4679823703266499</v>
      </c>
      <c r="FD80" s="53">
        <v>1.9454031169640902</v>
      </c>
      <c r="FE80" s="53">
        <v>2.6558904878594598</v>
      </c>
      <c r="FF80" s="53">
        <v>3.4269551359100596</v>
      </c>
      <c r="FG80" s="53">
        <v>2.1674024917768602</v>
      </c>
      <c r="FH80" s="53">
        <v>1.6578797907968301</v>
      </c>
      <c r="FI80" s="53">
        <v>3.3492433181195</v>
      </c>
      <c r="FJ80" s="53">
        <v>3.8819185735691395</v>
      </c>
      <c r="FK80" s="53">
        <v>2.55277515610979</v>
      </c>
      <c r="FL80" s="53">
        <v>2.3867510434759502</v>
      </c>
      <c r="FM80" s="53">
        <v>3.58691591039184</v>
      </c>
      <c r="FN80" s="53">
        <v>4.40053024304052</v>
      </c>
      <c r="FO80" s="53">
        <v>2.3179174131614197</v>
      </c>
      <c r="FP80" s="53">
        <v>1.84544384244763</v>
      </c>
      <c r="FQ80" s="53">
        <v>2.6959675756967099</v>
      </c>
      <c r="FR80" s="53">
        <v>3.7111566880901545</v>
      </c>
      <c r="FS80" s="53">
        <v>2.0932936078977034</v>
      </c>
      <c r="FT80" s="53">
        <v>1.9021957637984206</v>
      </c>
      <c r="FU80" s="53">
        <v>2.9506275495782193</v>
      </c>
      <c r="FV80" s="53">
        <v>3.6698797344348599</v>
      </c>
      <c r="FW80" s="18"/>
      <c r="FX80" s="117"/>
      <c r="FY80" s="18"/>
    </row>
    <row r="81" spans="1:181" ht="15" x14ac:dyDescent="0.25">
      <c r="A81" s="49" t="s">
        <v>28</v>
      </c>
      <c r="B81" s="53">
        <f t="shared" ref="B81:AG81" si="128">SUM(B82:B84)</f>
        <v>1.44964976</v>
      </c>
      <c r="C81" s="53">
        <f t="shared" si="128"/>
        <v>1.2253396000000001</v>
      </c>
      <c r="D81" s="53">
        <f t="shared" si="128"/>
        <v>1.2567868299999998</v>
      </c>
      <c r="E81" s="53">
        <f t="shared" si="128"/>
        <v>1.6805993299999999</v>
      </c>
      <c r="F81" s="53">
        <f t="shared" si="128"/>
        <v>1.2909579799999999</v>
      </c>
      <c r="G81" s="53">
        <f t="shared" si="128"/>
        <v>1.1348444599999998</v>
      </c>
      <c r="H81" s="53">
        <f t="shared" si="128"/>
        <v>1.1746594799999999</v>
      </c>
      <c r="I81" s="53">
        <f t="shared" si="128"/>
        <v>1.4169286399999999</v>
      </c>
      <c r="J81" s="53">
        <f t="shared" si="128"/>
        <v>1.27803731</v>
      </c>
      <c r="K81" s="53">
        <f t="shared" si="128"/>
        <v>1.1463566299999999</v>
      </c>
      <c r="L81" s="53">
        <f t="shared" si="128"/>
        <v>1.3775640099999997</v>
      </c>
      <c r="M81" s="53">
        <f t="shared" si="128"/>
        <v>1.2934702200000001</v>
      </c>
      <c r="N81" s="53">
        <f t="shared" si="128"/>
        <v>1.3241690500000001</v>
      </c>
      <c r="O81" s="53">
        <f t="shared" si="128"/>
        <v>1.18476322</v>
      </c>
      <c r="P81" s="53">
        <f t="shared" si="128"/>
        <v>1.2775215199999999</v>
      </c>
      <c r="Q81" s="53">
        <f t="shared" si="128"/>
        <v>1.4674179299999996</v>
      </c>
      <c r="R81" s="53">
        <f t="shared" si="128"/>
        <v>1.3984433199999997</v>
      </c>
      <c r="S81" s="53">
        <f t="shared" si="128"/>
        <v>1.5966699999999998</v>
      </c>
      <c r="T81" s="53">
        <f t="shared" si="128"/>
        <v>1.9232516999999996</v>
      </c>
      <c r="U81" s="53">
        <f t="shared" si="128"/>
        <v>2.34017915</v>
      </c>
      <c r="V81" s="53">
        <f t="shared" si="128"/>
        <v>2.3437488699999998</v>
      </c>
      <c r="W81" s="53">
        <f t="shared" si="128"/>
        <v>1.8087140199999998</v>
      </c>
      <c r="X81" s="53">
        <f t="shared" si="128"/>
        <v>2.04831881</v>
      </c>
      <c r="Y81" s="53">
        <f t="shared" si="128"/>
        <v>2.2778560799999998</v>
      </c>
      <c r="Z81" s="53">
        <f t="shared" si="128"/>
        <v>2.2022635199999994</v>
      </c>
      <c r="AA81" s="53">
        <f t="shared" si="128"/>
        <v>1.5020746599999997</v>
      </c>
      <c r="AB81" s="53">
        <f t="shared" si="128"/>
        <v>2.6496857900000004</v>
      </c>
      <c r="AC81" s="53">
        <f t="shared" si="128"/>
        <v>2.0374320899999998</v>
      </c>
      <c r="AD81" s="53">
        <f t="shared" si="128"/>
        <v>1.9362963599999998</v>
      </c>
      <c r="AE81" s="53">
        <f t="shared" si="128"/>
        <v>1.99214815</v>
      </c>
      <c r="AF81" s="53">
        <f t="shared" si="128"/>
        <v>2.1048299799999999</v>
      </c>
      <c r="AG81" s="53">
        <f t="shared" si="128"/>
        <v>2.1336303399999998</v>
      </c>
      <c r="AH81" s="53">
        <f t="shared" ref="AH81:BM81" si="129">SUM(AH82:AH84)</f>
        <v>1.8926422399999998</v>
      </c>
      <c r="AI81" s="53">
        <f t="shared" si="129"/>
        <v>1.7474090599999998</v>
      </c>
      <c r="AJ81" s="53">
        <f t="shared" si="129"/>
        <v>2.5537369599999997</v>
      </c>
      <c r="AK81" s="53">
        <f t="shared" si="129"/>
        <v>1.90433534</v>
      </c>
      <c r="AL81" s="53">
        <f t="shared" si="129"/>
        <v>2.0196111899999996</v>
      </c>
      <c r="AM81" s="53">
        <f t="shared" si="129"/>
        <v>1.9416047599999999</v>
      </c>
      <c r="AN81" s="53">
        <f t="shared" si="129"/>
        <v>1.8179878900000002</v>
      </c>
      <c r="AO81" s="53">
        <f t="shared" si="129"/>
        <v>2.2097708699999998</v>
      </c>
      <c r="AP81" s="53">
        <f t="shared" si="129"/>
        <v>2.3142360000000002</v>
      </c>
      <c r="AQ81" s="53">
        <f t="shared" si="129"/>
        <v>2.43064225</v>
      </c>
      <c r="AR81" s="53">
        <f t="shared" si="129"/>
        <v>2.0123783999999998</v>
      </c>
      <c r="AS81" s="53">
        <f t="shared" si="129"/>
        <v>2.3351089199999997</v>
      </c>
      <c r="AT81" s="53">
        <f t="shared" si="129"/>
        <v>2.5049538600000001</v>
      </c>
      <c r="AU81" s="53">
        <f t="shared" si="129"/>
        <v>1.97193167</v>
      </c>
      <c r="AV81" s="53">
        <f t="shared" si="129"/>
        <v>2.5173374699999997</v>
      </c>
      <c r="AW81" s="53">
        <f t="shared" si="129"/>
        <v>2.6968347499999998</v>
      </c>
      <c r="AX81" s="53">
        <f t="shared" si="129"/>
        <v>2.8011728299999996</v>
      </c>
      <c r="AY81" s="53">
        <f t="shared" si="129"/>
        <v>2.5835541299999996</v>
      </c>
      <c r="AZ81" s="53">
        <f t="shared" si="129"/>
        <v>3.2398255900000001</v>
      </c>
      <c r="BA81" s="53">
        <f t="shared" si="129"/>
        <v>3.7372918299999993</v>
      </c>
      <c r="BB81" s="53">
        <f t="shared" si="129"/>
        <v>3.7782446100000002</v>
      </c>
      <c r="BC81" s="53">
        <f t="shared" si="129"/>
        <v>4.1290309899999995</v>
      </c>
      <c r="BD81" s="53">
        <f t="shared" si="129"/>
        <v>4.6481865399999984</v>
      </c>
      <c r="BE81" s="53">
        <f t="shared" si="129"/>
        <v>4.7109252099999992</v>
      </c>
      <c r="BF81" s="53">
        <f t="shared" si="129"/>
        <v>4.4157244299999991</v>
      </c>
      <c r="BG81" s="53">
        <f t="shared" si="129"/>
        <v>4.7316882600000003</v>
      </c>
      <c r="BH81" s="53">
        <f t="shared" si="129"/>
        <v>4.4716910700000003</v>
      </c>
      <c r="BI81" s="53">
        <f t="shared" si="129"/>
        <v>4.0338655599999997</v>
      </c>
      <c r="BJ81" s="53">
        <f t="shared" si="129"/>
        <v>3.3864029900000001</v>
      </c>
      <c r="BK81" s="53">
        <f t="shared" si="129"/>
        <v>4.2251882099999998</v>
      </c>
      <c r="BL81" s="53">
        <f t="shared" si="129"/>
        <v>3.9083419399999997</v>
      </c>
      <c r="BM81" s="53">
        <f t="shared" si="129"/>
        <v>4.3566081099999989</v>
      </c>
      <c r="BN81" s="53">
        <f t="shared" ref="BN81:CS81" si="130">SUM(BN82:BN84)</f>
        <v>5.168265196176832</v>
      </c>
      <c r="BO81" s="53">
        <f t="shared" si="130"/>
        <v>4.833192795034793</v>
      </c>
      <c r="BP81" s="53">
        <f t="shared" si="130"/>
        <v>4.2109527957651505</v>
      </c>
      <c r="BQ81" s="53">
        <f t="shared" si="130"/>
        <v>5.2399515406897086</v>
      </c>
      <c r="BR81" s="53">
        <f t="shared" si="130"/>
        <v>4.6508368277417285</v>
      </c>
      <c r="BS81" s="53">
        <f t="shared" si="130"/>
        <v>4.4056885514332382</v>
      </c>
      <c r="BT81" s="53">
        <f t="shared" si="130"/>
        <v>4.7730012498437393</v>
      </c>
      <c r="BU81" s="53">
        <f t="shared" si="130"/>
        <v>5.0541833930440019</v>
      </c>
      <c r="BV81" s="53">
        <f t="shared" si="130"/>
        <v>4.5053319526647115</v>
      </c>
      <c r="BW81" s="53">
        <f t="shared" si="130"/>
        <v>4.2083867485038224</v>
      </c>
      <c r="BX81" s="53">
        <f t="shared" si="130"/>
        <v>4.9017997523510006</v>
      </c>
      <c r="BY81" s="53">
        <f t="shared" si="130"/>
        <v>4.9364655002373841</v>
      </c>
      <c r="BZ81" s="53">
        <f t="shared" si="130"/>
        <v>5.0109462986887818</v>
      </c>
      <c r="CA81" s="53">
        <f t="shared" si="130"/>
        <v>4.7203895781066976</v>
      </c>
      <c r="CB81" s="53">
        <f t="shared" si="130"/>
        <v>3.9668468502378671</v>
      </c>
      <c r="CC81" s="53">
        <f t="shared" si="130"/>
        <v>5.1970520926567971</v>
      </c>
      <c r="CD81" s="53">
        <f t="shared" si="130"/>
        <v>3.9969411506175105</v>
      </c>
      <c r="CE81" s="53">
        <f t="shared" si="130"/>
        <v>4.0532491248925151</v>
      </c>
      <c r="CF81" s="53">
        <f t="shared" si="130"/>
        <v>5.0834405408088781</v>
      </c>
      <c r="CG81" s="53">
        <f t="shared" si="130"/>
        <v>5.7011185963030631</v>
      </c>
      <c r="CH81" s="53">
        <f t="shared" si="130"/>
        <v>5.6019438476914774</v>
      </c>
      <c r="CI81" s="53">
        <f t="shared" si="130"/>
        <v>5.6519018406096473</v>
      </c>
      <c r="CJ81" s="53">
        <f t="shared" si="130"/>
        <v>6.3948799834402301</v>
      </c>
      <c r="CK81" s="53">
        <f t="shared" si="130"/>
        <v>5.8661503169127132</v>
      </c>
      <c r="CL81" s="53">
        <f t="shared" si="130"/>
        <v>5.8967332580047245</v>
      </c>
      <c r="CM81" s="53">
        <f t="shared" si="130"/>
        <v>5.734054182422101</v>
      </c>
      <c r="CN81" s="53">
        <f t="shared" si="130"/>
        <v>5.8517962743728917</v>
      </c>
      <c r="CO81" s="53">
        <f t="shared" si="130"/>
        <v>6.3502262101548013</v>
      </c>
      <c r="CP81" s="53">
        <f t="shared" si="130"/>
        <v>4.7830805877511464</v>
      </c>
      <c r="CQ81" s="53">
        <f t="shared" si="130"/>
        <v>6.0728000892267788</v>
      </c>
      <c r="CR81" s="53">
        <f t="shared" si="130"/>
        <v>6.3319480837871298</v>
      </c>
      <c r="CS81" s="53">
        <f t="shared" si="130"/>
        <v>6.726997470772254</v>
      </c>
      <c r="CT81" s="53">
        <f t="shared" ref="CT81:DY81" si="131">SUM(CT82:CT84)</f>
        <v>6.8162287882821797</v>
      </c>
      <c r="CU81" s="53">
        <f t="shared" si="131"/>
        <v>6.1459854975422807</v>
      </c>
      <c r="CV81" s="53">
        <f t="shared" si="131"/>
        <v>6.3249552625150338</v>
      </c>
      <c r="CW81" s="53">
        <f t="shared" si="131"/>
        <v>6.6469627077265176</v>
      </c>
      <c r="CX81" s="53">
        <f t="shared" si="131"/>
        <v>6.7540126546389816</v>
      </c>
      <c r="CY81" s="53">
        <f t="shared" si="131"/>
        <v>6.4213276867093194</v>
      </c>
      <c r="CZ81" s="53">
        <f t="shared" si="131"/>
        <v>6.5680663684712792</v>
      </c>
      <c r="DA81" s="53">
        <f t="shared" si="131"/>
        <v>7.1847386031021703</v>
      </c>
      <c r="DB81" s="53">
        <f t="shared" si="131"/>
        <v>7.0047976041845157</v>
      </c>
      <c r="DC81" s="53">
        <f t="shared" si="131"/>
        <v>6.3863354420143654</v>
      </c>
      <c r="DD81" s="53">
        <f t="shared" si="131"/>
        <v>6.2590006962156242</v>
      </c>
      <c r="DE81" s="53">
        <f t="shared" si="131"/>
        <v>6.6565798274702788</v>
      </c>
      <c r="DF81" s="53">
        <f t="shared" si="131"/>
        <v>7.0924676637842605</v>
      </c>
      <c r="DG81" s="53">
        <f t="shared" si="131"/>
        <v>7.0162896269959729</v>
      </c>
      <c r="DH81" s="53">
        <f t="shared" si="131"/>
        <v>7.0620786563567464</v>
      </c>
      <c r="DI81" s="53">
        <f t="shared" si="131"/>
        <v>7.2716509839626946</v>
      </c>
      <c r="DJ81" s="53">
        <f t="shared" si="131"/>
        <v>7.8490167664609336</v>
      </c>
      <c r="DK81" s="53">
        <f t="shared" si="131"/>
        <v>6.7311342145779882</v>
      </c>
      <c r="DL81" s="53">
        <f t="shared" si="131"/>
        <v>6.2198244560645719</v>
      </c>
      <c r="DM81" s="53">
        <f t="shared" si="131"/>
        <v>7.5557751115467111</v>
      </c>
      <c r="DN81" s="53">
        <f t="shared" si="131"/>
        <v>6.8851418533777302</v>
      </c>
      <c r="DO81" s="53">
        <f t="shared" si="131"/>
        <v>6.6379424844078132</v>
      </c>
      <c r="DP81" s="53">
        <f t="shared" si="131"/>
        <v>7.4672903983883803</v>
      </c>
      <c r="DQ81" s="53">
        <f t="shared" si="131"/>
        <v>8.2900377838598125</v>
      </c>
      <c r="DR81" s="53">
        <f t="shared" si="131"/>
        <v>8.0694000712351635</v>
      </c>
      <c r="DS81" s="53">
        <f t="shared" si="131"/>
        <v>7.7814308133478765</v>
      </c>
      <c r="DT81" s="53">
        <f t="shared" si="131"/>
        <v>8.1024180137487178</v>
      </c>
      <c r="DU81" s="53">
        <f t="shared" si="131"/>
        <v>8.6474164515421084</v>
      </c>
      <c r="DV81" s="53">
        <f t="shared" si="131"/>
        <v>8.7343644731038594</v>
      </c>
      <c r="DW81" s="53">
        <f t="shared" si="131"/>
        <v>7.6843894999879128</v>
      </c>
      <c r="DX81" s="53">
        <f t="shared" si="131"/>
        <v>7.8517000799874079</v>
      </c>
      <c r="DY81" s="53">
        <f t="shared" si="131"/>
        <v>8.1328515041970864</v>
      </c>
      <c r="DZ81" s="53">
        <f t="shared" ref="DZ81:FE81" si="132">SUM(DZ82:DZ84)</f>
        <v>8.4945360710660278</v>
      </c>
      <c r="EA81" s="53">
        <f t="shared" si="132"/>
        <v>7.6144105111790807</v>
      </c>
      <c r="EB81" s="53">
        <f t="shared" si="132"/>
        <v>7.6463074929702453</v>
      </c>
      <c r="EC81" s="53">
        <f t="shared" si="132"/>
        <v>8.1168110881448534</v>
      </c>
      <c r="ED81" s="53">
        <f t="shared" si="132"/>
        <v>7.9335006555412146</v>
      </c>
      <c r="EE81" s="53">
        <f t="shared" si="132"/>
        <v>8.3269834326103975</v>
      </c>
      <c r="EF81" s="53">
        <f t="shared" si="132"/>
        <v>8.1738356163398063</v>
      </c>
      <c r="EG81" s="53">
        <f t="shared" si="132"/>
        <v>9.0066448012465639</v>
      </c>
      <c r="EH81" s="53">
        <f t="shared" si="132"/>
        <v>9.2755773692371033</v>
      </c>
      <c r="EI81" s="53">
        <f t="shared" si="132"/>
        <v>7.3417605866351145</v>
      </c>
      <c r="EJ81" s="53">
        <f t="shared" si="132"/>
        <v>9.3263822047007316</v>
      </c>
      <c r="EK81" s="53">
        <f t="shared" si="132"/>
        <v>7.6772572455513028</v>
      </c>
      <c r="EL81" s="53">
        <f t="shared" si="132"/>
        <v>8.8513229990492093</v>
      </c>
      <c r="EM81" s="53">
        <f t="shared" si="132"/>
        <v>8.2115722874921442</v>
      </c>
      <c r="EN81" s="53">
        <f t="shared" si="132"/>
        <v>7.8819900530636486</v>
      </c>
      <c r="EO81" s="53">
        <f t="shared" si="132"/>
        <v>8.7064231172228119</v>
      </c>
      <c r="EP81" s="53">
        <f t="shared" si="132"/>
        <v>9.1600086585350393</v>
      </c>
      <c r="EQ81" s="53">
        <f t="shared" si="132"/>
        <v>7.8481660640195079</v>
      </c>
      <c r="ER81" s="53">
        <f t="shared" si="132"/>
        <v>8.2277476195610681</v>
      </c>
      <c r="ES81" s="53">
        <f t="shared" si="132"/>
        <v>8.5658323574544184</v>
      </c>
      <c r="ET81" s="53">
        <f t="shared" si="132"/>
        <v>8.5755733504056959</v>
      </c>
      <c r="EU81" s="53">
        <f t="shared" si="132"/>
        <v>7.7014932971430072</v>
      </c>
      <c r="EV81" s="53">
        <f t="shared" si="132"/>
        <v>8.59453530291192</v>
      </c>
      <c r="EW81" s="53">
        <f t="shared" si="132"/>
        <v>10.409915045204245</v>
      </c>
      <c r="EX81" s="53">
        <f t="shared" si="132"/>
        <v>10.061433387004495</v>
      </c>
      <c r="EY81" s="53">
        <f t="shared" si="132"/>
        <v>8.6178719456028325</v>
      </c>
      <c r="EZ81" s="53">
        <f t="shared" si="132"/>
        <v>8.5495249880666009</v>
      </c>
      <c r="FA81" s="53">
        <f t="shared" si="132"/>
        <v>9.2984470995784356</v>
      </c>
      <c r="FB81" s="53">
        <f t="shared" si="132"/>
        <v>9.3416062479642221</v>
      </c>
      <c r="FC81" s="53">
        <f t="shared" si="132"/>
        <v>8.5281566750900382</v>
      </c>
      <c r="FD81" s="53">
        <f t="shared" si="132"/>
        <v>9.1513385505506619</v>
      </c>
      <c r="FE81" s="53">
        <f t="shared" si="132"/>
        <v>9.5517120725063513</v>
      </c>
      <c r="FF81" s="53">
        <f t="shared" ref="FF81:FP81" si="133">SUM(FF82:FF84)</f>
        <v>9.8475737030355663</v>
      </c>
      <c r="FG81" s="53">
        <f t="shared" si="133"/>
        <v>8.5596060733382782</v>
      </c>
      <c r="FH81" s="53">
        <f t="shared" si="133"/>
        <v>9.2773798577739139</v>
      </c>
      <c r="FI81" s="53">
        <f t="shared" si="133"/>
        <v>9.975333106808618</v>
      </c>
      <c r="FJ81" s="53">
        <f t="shared" si="133"/>
        <v>10.757554393469867</v>
      </c>
      <c r="FK81" s="53">
        <f t="shared" si="133"/>
        <v>9.2193377405866563</v>
      </c>
      <c r="FL81" s="53">
        <f t="shared" si="133"/>
        <v>9.565537059893531</v>
      </c>
      <c r="FM81" s="53">
        <f t="shared" si="133"/>
        <v>10.814233034674881</v>
      </c>
      <c r="FN81" s="53">
        <f t="shared" si="133"/>
        <v>12.080177629794331</v>
      </c>
      <c r="FO81" s="53">
        <f t="shared" si="133"/>
        <v>10.906248071245079</v>
      </c>
      <c r="FP81" s="53">
        <f t="shared" si="133"/>
        <v>12.053816178255481</v>
      </c>
      <c r="FQ81" s="53">
        <f t="shared" ref="FQ81:FS81" si="134">SUM(FQ82:FQ84)</f>
        <v>13.518599353678423</v>
      </c>
      <c r="FR81" s="53">
        <f t="shared" si="134"/>
        <v>14.346163610195832</v>
      </c>
      <c r="FS81" s="53">
        <f t="shared" si="134"/>
        <v>12.48922228174073</v>
      </c>
      <c r="FT81" s="53">
        <f t="shared" ref="FT81:FU81" si="135">SUM(FT82:FT84)</f>
        <v>12.343653214900035</v>
      </c>
      <c r="FU81" s="53">
        <f t="shared" si="135"/>
        <v>14.644494953861168</v>
      </c>
      <c r="FV81" s="53">
        <f t="shared" ref="FV81" si="136">SUM(FV82:FV84)</f>
        <v>14.361533150903895</v>
      </c>
      <c r="FW81" s="18"/>
      <c r="FX81" s="117"/>
      <c r="FY81" s="18"/>
    </row>
    <row r="82" spans="1:181" ht="15" x14ac:dyDescent="0.25">
      <c r="A82" s="50" t="s">
        <v>43</v>
      </c>
      <c r="B82" s="53">
        <f>SUMPRODUCT(--(B$9=Quarterly_kt!$B$9:FC$9),Quarterly_kt!$B82:FC82)*INDEX(Fuel_Properties!$B$3:$IV$14,MATCH("GCV_Jet/Kero",Fuel_Properties!$B$3:$B$14,0),MATCH(YEAR(B$9),Fuel_Properties!$B$3:$EI$3,0))/1000</f>
        <v>1.44572386</v>
      </c>
      <c r="C82" s="53">
        <f>SUMPRODUCT(--(C$9=Quarterly_kt!$B$9:FC$9),Quarterly_kt!$B82:FC82)*INDEX(Fuel_Properties!$B$3:$IV$14,MATCH("GCV_Jet/Kero",Fuel_Properties!$B$3:$B$14,0),MATCH(YEAR(C$9),Fuel_Properties!$B$3:$EI$3,0))/1000</f>
        <v>1.2199947</v>
      </c>
      <c r="D82" s="53">
        <f>SUMPRODUCT(--(D$9=Quarterly_kt!$B$9:FC$9),Quarterly_kt!$B82:FC82)*INDEX(Fuel_Properties!$B$3:$IV$14,MATCH("GCV_Jet/Kero",Fuel_Properties!$B$3:$B$14,0),MATCH(YEAR(D$9),Fuel_Properties!$B$3:$EI$3,0))/1000</f>
        <v>1.2510162299999998</v>
      </c>
      <c r="E82" s="53">
        <f>SUMPRODUCT(--(E$9=Quarterly_kt!$B$9:FC$9),Quarterly_kt!$B82:FC82)*INDEX(Fuel_Properties!$B$3:$IV$14,MATCH("GCV_Jet/Kero",Fuel_Properties!$B$3:$B$14,0),MATCH(YEAR(E$9),Fuel_Properties!$B$3:$EI$3,0))/1000</f>
        <v>1.6753017299999999</v>
      </c>
      <c r="F82" s="53">
        <f>SUMPRODUCT(--(F$9=Quarterly_kt!$B$9:FC$9),Quarterly_kt!$B82:FC82)*INDEX(Fuel_Properties!$B$3:$IV$14,MATCH("GCV_Jet/Kero",Fuel_Properties!$B$3:$B$14,0),MATCH(YEAR(F$9),Fuel_Properties!$B$3:$EI$3,0))/1000</f>
        <v>1.2850981799999999</v>
      </c>
      <c r="G82" s="53">
        <f>SUMPRODUCT(--(G$9=Quarterly_kt!$B$9:FC$9),Quarterly_kt!$B82:FC82)*INDEX(Fuel_Properties!$B$3:$IV$14,MATCH("GCV_Jet/Kero",Fuel_Properties!$B$3:$B$14,0),MATCH(YEAR(G$9),Fuel_Properties!$B$3:$EI$3,0))/1000</f>
        <v>1.1234523599999999</v>
      </c>
      <c r="H82" s="53">
        <f>SUMPRODUCT(--(H$9=Quarterly_kt!$B$9:FC$9),Quarterly_kt!$B82:FC82)*INDEX(Fuel_Properties!$B$3:$IV$14,MATCH("GCV_Jet/Kero",Fuel_Properties!$B$3:$B$14,0),MATCH(YEAR(H$9),Fuel_Properties!$B$3:$EI$3,0))/1000</f>
        <v>1.1728827799999999</v>
      </c>
      <c r="I82" s="53">
        <f>SUMPRODUCT(--(I$9=Quarterly_kt!$B$9:FC$9),Quarterly_kt!$B82:FC82)*INDEX(Fuel_Properties!$B$3:$IV$14,MATCH("GCV_Jet/Kero",Fuel_Properties!$B$3:$B$14,0),MATCH(YEAR(I$9),Fuel_Properties!$B$3:$EI$3,0))/1000</f>
        <v>1.4139140399999999</v>
      </c>
      <c r="J82" s="53">
        <f>SUMPRODUCT(--(J$9=Quarterly_kt!$B$9:FC$9),Quarterly_kt!$B82:FC82)*INDEX(Fuel_Properties!$B$3:$IV$14,MATCH("GCV_Jet/Kero",Fuel_Properties!$B$3:$B$14,0),MATCH(YEAR(J$9),Fuel_Properties!$B$3:$EI$3,0))/1000</f>
        <v>1.27160451</v>
      </c>
      <c r="K82" s="53">
        <f>SUMPRODUCT(--(K$9=Quarterly_kt!$B$9:FC$9),Quarterly_kt!$B82:FC82)*INDEX(Fuel_Properties!$B$3:$IV$14,MATCH("GCV_Jet/Kero",Fuel_Properties!$B$3:$B$14,0),MATCH(YEAR(K$9),Fuel_Properties!$B$3:$EI$3,0))/1000</f>
        <v>1.1439015299999999</v>
      </c>
      <c r="L82" s="53">
        <f>SUMPRODUCT(--(L$9=Quarterly_kt!$B$9:FC$9),Quarterly_kt!$B82:FC82)*INDEX(Fuel_Properties!$B$3:$IV$14,MATCH("GCV_Jet/Kero",Fuel_Properties!$B$3:$B$14,0),MATCH(YEAR(L$9),Fuel_Properties!$B$3:$EI$3,0))/1000</f>
        <v>1.3768644099999998</v>
      </c>
      <c r="M82" s="53">
        <f>SUMPRODUCT(--(M$9=Quarterly_kt!$B$9:FC$9),Quarterly_kt!$B82:FC82)*INDEX(Fuel_Properties!$B$3:$IV$14,MATCH("GCV_Jet/Kero",Fuel_Properties!$B$3:$B$14,0),MATCH(YEAR(M$9),Fuel_Properties!$B$3:$EI$3,0))/1000</f>
        <v>1.2916827200000001</v>
      </c>
      <c r="N82" s="53">
        <f>SUMPRODUCT(--(N$9=Quarterly_kt!$B$9:FC$9),Quarterly_kt!$B82:FC82)*INDEX(Fuel_Properties!$B$3:$IV$14,MATCH("GCV_Jet/Kero",Fuel_Properties!$B$3:$B$14,0),MATCH(YEAR(N$9),Fuel_Properties!$B$3:$EI$3,0))/1000</f>
        <v>1.3222405500000001</v>
      </c>
      <c r="O82" s="53">
        <f>SUMPRODUCT(--(O$9=Quarterly_kt!$B$9:FC$9),Quarterly_kt!$B82:FC82)*INDEX(Fuel_Properties!$B$3:$IV$14,MATCH("GCV_Jet/Kero",Fuel_Properties!$B$3:$B$14,0),MATCH(YEAR(O$9),Fuel_Properties!$B$3:$EI$3,0))/1000</f>
        <v>1.1822495199999998</v>
      </c>
      <c r="P82" s="53">
        <f>SUMPRODUCT(--(P$9=Quarterly_kt!$B$9:FC$9),Quarterly_kt!$B82:FC82)*INDEX(Fuel_Properties!$B$3:$IV$14,MATCH("GCV_Jet/Kero",Fuel_Properties!$B$3:$B$14,0),MATCH(YEAR(P$9),Fuel_Properties!$B$3:$EI$3,0))/1000</f>
        <v>1.2759169199999998</v>
      </c>
      <c r="Q82" s="53">
        <f>SUMPRODUCT(--(Q$9=Quarterly_kt!$B$9:FC$9),Quarterly_kt!$B82:FC82)*INDEX(Fuel_Properties!$B$3:$IV$14,MATCH("GCV_Jet/Kero",Fuel_Properties!$B$3:$B$14,0),MATCH(YEAR(Q$9),Fuel_Properties!$B$3:$EI$3,0))/1000</f>
        <v>1.4629271299999997</v>
      </c>
      <c r="R82" s="53">
        <f>SUMPRODUCT(--(R$9=Quarterly_kt!$B$9:FC$9),Quarterly_kt!$B82:FC82)*INDEX(Fuel_Properties!$B$3:$IV$14,MATCH("GCV_Jet/Kero",Fuel_Properties!$B$3:$B$14,0),MATCH(YEAR(R$9),Fuel_Properties!$B$3:$EI$3,0))/1000</f>
        <v>1.3974063199999998</v>
      </c>
      <c r="S82" s="53">
        <f>SUMPRODUCT(--(S$9=Quarterly_kt!$B$9:FC$9),Quarterly_kt!$B82:FC82)*INDEX(Fuel_Properties!$B$3:$IV$14,MATCH("GCV_Jet/Kero",Fuel_Properties!$B$3:$B$14,0),MATCH(YEAR(S$9),Fuel_Properties!$B$3:$EI$3,0))/1000</f>
        <v>1.5951279999999999</v>
      </c>
      <c r="T82" s="53">
        <f>SUMPRODUCT(--(T$9=Quarterly_kt!$B$9:FC$9),Quarterly_kt!$B82:FC82)*INDEX(Fuel_Properties!$B$3:$IV$14,MATCH("GCV_Jet/Kero",Fuel_Properties!$B$3:$B$14,0),MATCH(YEAR(T$9),Fuel_Properties!$B$3:$EI$3,0))/1000</f>
        <v>1.9201816999999997</v>
      </c>
      <c r="U82" s="53">
        <f>SUMPRODUCT(--(U$9=Quarterly_kt!$B$9:FC$9),Quarterly_kt!$B82:FC82)*INDEX(Fuel_Properties!$B$3:$IV$14,MATCH("GCV_Jet/Kero",Fuel_Properties!$B$3:$B$14,0),MATCH(YEAR(U$9),Fuel_Properties!$B$3:$EI$3,0))/1000</f>
        <v>2.33867095</v>
      </c>
      <c r="V82" s="53">
        <f>SUMPRODUCT(--(V$9=Quarterly_kt!$B$9:FC$9),Quarterly_kt!$B82:FC82)*INDEX(Fuel_Properties!$B$3:$IV$14,MATCH("GCV_Jet/Kero",Fuel_Properties!$B$3:$B$14,0),MATCH(YEAR(V$9),Fuel_Properties!$B$3:$EI$3,0))/1000</f>
        <v>2.3398765699999999</v>
      </c>
      <c r="W82" s="53">
        <f>SUMPRODUCT(--(W$9=Quarterly_kt!$B$9:FC$9),Quarterly_kt!$B82:FC82)*INDEX(Fuel_Properties!$B$3:$IV$14,MATCH("GCV_Jet/Kero",Fuel_Properties!$B$3:$B$14,0),MATCH(YEAR(W$9),Fuel_Properties!$B$3:$EI$3,0))/1000</f>
        <v>1.8059260199999998</v>
      </c>
      <c r="X82" s="53">
        <f>SUMPRODUCT(--(X$9=Quarterly_kt!$B$9:FC$9),Quarterly_kt!$B82:FC82)*INDEX(Fuel_Properties!$B$3:$IV$14,MATCH("GCV_Jet/Kero",Fuel_Properties!$B$3:$B$14,0),MATCH(YEAR(X$9),Fuel_Properties!$B$3:$EI$3,0))/1000</f>
        <v>2.0473746099999999</v>
      </c>
      <c r="Y82" s="53">
        <f>SUMPRODUCT(--(Y$9=Quarterly_kt!$B$9:FC$9),Quarterly_kt!$B82:FC82)*INDEX(Fuel_Properties!$B$3:$IV$14,MATCH("GCV_Jet/Kero",Fuel_Properties!$B$3:$B$14,0),MATCH(YEAR(Y$9),Fuel_Properties!$B$3:$EI$3,0))/1000</f>
        <v>2.2741702799999999</v>
      </c>
      <c r="Z82" s="53">
        <f>SUMPRODUCT(--(Z$9=Quarterly_kt!$B$9:FC$9),Quarterly_kt!$B82:FC82)*INDEX(Fuel_Properties!$B$3:$IV$14,MATCH("GCV_Jet/Kero",Fuel_Properties!$B$3:$B$14,0),MATCH(YEAR(Z$9),Fuel_Properties!$B$3:$EI$3,0))/1000</f>
        <v>2.2014621199999995</v>
      </c>
      <c r="AA82" s="53">
        <f>SUMPRODUCT(--(AA$9=Quarterly_kt!$B$9:FC$9),Quarterly_kt!$B82:FC82)*INDEX(Fuel_Properties!$B$3:$IV$14,MATCH("GCV_Jet/Kero",Fuel_Properties!$B$3:$B$14,0),MATCH(YEAR(AA$9),Fuel_Properties!$B$3:$EI$3,0))/1000</f>
        <v>1.5013678599999998</v>
      </c>
      <c r="AB82" s="53">
        <f>SUMPRODUCT(--(AB$9=Quarterly_kt!$B$9:FC$9),Quarterly_kt!$B82:FC82)*INDEX(Fuel_Properties!$B$3:$IV$14,MATCH("GCV_Jet/Kero",Fuel_Properties!$B$3:$B$14,0),MATCH(YEAR(AB$9),Fuel_Properties!$B$3:$EI$3,0))/1000</f>
        <v>2.6489789900000003</v>
      </c>
      <c r="AC82" s="53">
        <f>SUMPRODUCT(--(AC$9=Quarterly_kt!$B$9:FC$9),Quarterly_kt!$B82:FC82)*INDEX(Fuel_Properties!$B$3:$IV$14,MATCH("GCV_Jet/Kero",Fuel_Properties!$B$3:$B$14,0),MATCH(YEAR(AC$9),Fuel_Properties!$B$3:$EI$3,0))/1000</f>
        <v>2.0359675899999998</v>
      </c>
      <c r="AD82" s="53">
        <f>SUMPRODUCT(--(AD$9=Quarterly_kt!$B$9:FC$9),Quarterly_kt!$B82:FC82)*INDEX(Fuel_Properties!$B$3:$IV$14,MATCH("GCV_Jet/Kero",Fuel_Properties!$B$3:$B$14,0),MATCH(YEAR(AD$9),Fuel_Properties!$B$3:$EI$3,0))/1000</f>
        <v>1.9349273599999999</v>
      </c>
      <c r="AE82" s="53">
        <f>SUMPRODUCT(--(AE$9=Quarterly_kt!$B$9:FC$9),Quarterly_kt!$B82:FC82)*INDEX(Fuel_Properties!$B$3:$IV$14,MATCH("GCV_Jet/Kero",Fuel_Properties!$B$3:$B$14,0),MATCH(YEAR(AE$9),Fuel_Properties!$B$3:$EI$3,0))/1000</f>
        <v>1.99182335</v>
      </c>
      <c r="AF82" s="53">
        <f>SUMPRODUCT(--(AF$9=Quarterly_kt!$B$9:FC$9),Quarterly_kt!$B82:FC82)*INDEX(Fuel_Properties!$B$3:$IV$14,MATCH("GCV_Jet/Kero",Fuel_Properties!$B$3:$B$14,0),MATCH(YEAR(AF$9),Fuel_Properties!$B$3:$EI$3,0))/1000</f>
        <v>2.1044560799999998</v>
      </c>
      <c r="AG82" s="53">
        <f>SUMPRODUCT(--(AG$9=Quarterly_kt!$B$9:FC$9),Quarterly_kt!$B82:FC82)*INDEX(Fuel_Properties!$B$3:$IV$14,MATCH("GCV_Jet/Kero",Fuel_Properties!$B$3:$B$14,0),MATCH(YEAR(AG$9),Fuel_Properties!$B$3:$EI$3,0))/1000</f>
        <v>2.1331127400000001</v>
      </c>
      <c r="AH82" s="53">
        <f>SUMPRODUCT(--(AH$9=Quarterly_kt!$B$9:FC$9),Quarterly_kt!$B82:FC82)*INDEX(Fuel_Properties!$B$3:$IV$14,MATCH("GCV_Jet/Kero",Fuel_Properties!$B$3:$B$14,0),MATCH(YEAR(AH$9),Fuel_Properties!$B$3:$EI$3,0))/1000</f>
        <v>1.8915250399999999</v>
      </c>
      <c r="AI82" s="53">
        <f>SUMPRODUCT(--(AI$9=Quarterly_kt!$B$9:FC$9),Quarterly_kt!$B82:FC82)*INDEX(Fuel_Properties!$B$3:$IV$14,MATCH("GCV_Jet/Kero",Fuel_Properties!$B$3:$B$14,0),MATCH(YEAR(AI$9),Fuel_Properties!$B$3:$EI$3,0))/1000</f>
        <v>1.7471288599999999</v>
      </c>
      <c r="AJ82" s="53">
        <f>SUMPRODUCT(--(AJ$9=Quarterly_kt!$B$9:FC$9),Quarterly_kt!$B82:FC82)*INDEX(Fuel_Properties!$B$3:$IV$14,MATCH("GCV_Jet/Kero",Fuel_Properties!$B$3:$B$14,0),MATCH(YEAR(AJ$9),Fuel_Properties!$B$3:$EI$3,0))/1000</f>
        <v>2.5535031599999995</v>
      </c>
      <c r="AK82" s="53">
        <f>SUMPRODUCT(--(AK$9=Quarterly_kt!$B$9:FC$9),Quarterly_kt!$B82:FC82)*INDEX(Fuel_Properties!$B$3:$IV$14,MATCH("GCV_Jet/Kero",Fuel_Properties!$B$3:$B$14,0),MATCH(YEAR(AK$9),Fuel_Properties!$B$3:$EI$3,0))/1000</f>
        <v>1.9035812400000001</v>
      </c>
      <c r="AL82" s="53">
        <f>SUMPRODUCT(--(AL$9=Quarterly_kt!$B$9:FC$9),Quarterly_kt!$B82:FC82)*INDEX(Fuel_Properties!$B$3:$IV$14,MATCH("GCV_Jet/Kero",Fuel_Properties!$B$3:$B$14,0),MATCH(YEAR(AL$9),Fuel_Properties!$B$3:$EI$3,0))/1000</f>
        <v>2.0188106899999996</v>
      </c>
      <c r="AM82" s="53">
        <f>SUMPRODUCT(--(AM$9=Quarterly_kt!$B$9:FC$9),Quarterly_kt!$B82:FC82)*INDEX(Fuel_Properties!$B$3:$IV$14,MATCH("GCV_Jet/Kero",Fuel_Properties!$B$3:$B$14,0),MATCH(YEAR(AM$9),Fuel_Properties!$B$3:$EI$3,0))/1000</f>
        <v>1.9414191599999999</v>
      </c>
      <c r="AN82" s="53">
        <f>SUMPRODUCT(--(AN$9=Quarterly_kt!$B$9:FC$9),Quarterly_kt!$B82:FC82)*INDEX(Fuel_Properties!$B$3:$IV$14,MATCH("GCV_Jet/Kero",Fuel_Properties!$B$3:$B$14,0),MATCH(YEAR(AN$9),Fuel_Properties!$B$3:$EI$3,0))/1000</f>
        <v>1.8175648900000001</v>
      </c>
      <c r="AO82" s="53">
        <f>SUMPRODUCT(--(AO$9=Quarterly_kt!$B$9:FC$9),Quarterly_kt!$B82:FC82)*INDEX(Fuel_Properties!$B$3:$IV$14,MATCH("GCV_Jet/Kero",Fuel_Properties!$B$3:$B$14,0),MATCH(YEAR(AO$9),Fuel_Properties!$B$3:$EI$3,0))/1000</f>
        <v>2.2091131699999997</v>
      </c>
      <c r="AP82" s="53">
        <f>SUMPRODUCT(--(AP$9=Quarterly_kt!$B$9:FC$9),Quarterly_kt!$B82:FC82)*INDEX(Fuel_Properties!$B$3:$IV$14,MATCH("GCV_Jet/Kero",Fuel_Properties!$B$3:$B$14,0),MATCH(YEAR(AP$9),Fuel_Properties!$B$3:$EI$3,0))/1000</f>
        <v>2.313863</v>
      </c>
      <c r="AQ82" s="53">
        <f>SUMPRODUCT(--(AQ$9=Quarterly_kt!$B$9:FC$9),Quarterly_kt!$B82:FC82)*INDEX(Fuel_Properties!$B$3:$IV$14,MATCH("GCV_Jet/Kero",Fuel_Properties!$B$3:$B$14,0),MATCH(YEAR(AQ$9),Fuel_Properties!$B$3:$EI$3,0))/1000</f>
        <v>2.4295561499999998</v>
      </c>
      <c r="AR82" s="53">
        <f>SUMPRODUCT(--(AR$9=Quarterly_kt!$B$9:FC$9),Quarterly_kt!$B82:FC82)*INDEX(Fuel_Properties!$B$3:$IV$14,MATCH("GCV_Jet/Kero",Fuel_Properties!$B$3:$B$14,0),MATCH(YEAR(AR$9),Fuel_Properties!$B$3:$EI$3,0))/1000</f>
        <v>2.0115305999999999</v>
      </c>
      <c r="AS82" s="53">
        <f>SUMPRODUCT(--(AS$9=Quarterly_kt!$B$9:FC$9),Quarterly_kt!$B82:FC82)*INDEX(Fuel_Properties!$B$3:$IV$14,MATCH("GCV_Jet/Kero",Fuel_Properties!$B$3:$B$14,0),MATCH(YEAR(AS$9),Fuel_Properties!$B$3:$EI$3,0))/1000</f>
        <v>2.3345440199999996</v>
      </c>
      <c r="AT82" s="53">
        <f>SUMPRODUCT(--(AT$9=Quarterly_kt!$B$9:FC$9),Quarterly_kt!$B82:FC82)*INDEX(Fuel_Properties!$B$3:$IV$14,MATCH("GCV_Jet/Kero",Fuel_Properties!$B$3:$B$14,0),MATCH(YEAR(AT$9),Fuel_Properties!$B$3:$EI$3,0))/1000</f>
        <v>2.5048146600000001</v>
      </c>
      <c r="AU82" s="53">
        <f>SUMPRODUCT(--(AU$9=Quarterly_kt!$B$9:FC$9),Quarterly_kt!$B82:FC82)*INDEX(Fuel_Properties!$B$3:$IV$14,MATCH("GCV_Jet/Kero",Fuel_Properties!$B$3:$B$14,0),MATCH(YEAR(AU$9),Fuel_Properties!$B$3:$EI$3,0))/1000</f>
        <v>1.9716987699999999</v>
      </c>
      <c r="AV82" s="53">
        <f>SUMPRODUCT(--(AV$9=Quarterly_kt!$B$9:FC$9),Quarterly_kt!$B82:FC82)*INDEX(Fuel_Properties!$B$3:$IV$14,MATCH("GCV_Jet/Kero",Fuel_Properties!$B$3:$B$14,0),MATCH(YEAR(AV$9),Fuel_Properties!$B$3:$EI$3,0))/1000</f>
        <v>2.5170099699999997</v>
      </c>
      <c r="AW82" s="53">
        <f>SUMPRODUCT(--(AW$9=Quarterly_kt!$B$9:FC$9),Quarterly_kt!$B82:FC82)*INDEX(Fuel_Properties!$B$3:$IV$14,MATCH("GCV_Jet/Kero",Fuel_Properties!$B$3:$B$14,0),MATCH(YEAR(AW$9),Fuel_Properties!$B$3:$EI$3,0))/1000</f>
        <v>2.6966473499999997</v>
      </c>
      <c r="AX82" s="53">
        <f>SUMPRODUCT(--(AX$9=Quarterly_kt!$B$9:FC$9),Quarterly_kt!$B82:FC82)*INDEX(Fuel_Properties!$B$3:$IV$14,MATCH("GCV_Jet/Kero",Fuel_Properties!$B$3:$B$14,0),MATCH(YEAR(AX$9),Fuel_Properties!$B$3:$EI$3,0))/1000</f>
        <v>2.8007016299999998</v>
      </c>
      <c r="AY82" s="53">
        <f>SUMPRODUCT(--(AY$9=Quarterly_kt!$B$9:FC$9),Quarterly_kt!$B82:FC82)*INDEX(Fuel_Properties!$B$3:$IV$14,MATCH("GCV_Jet/Kero",Fuel_Properties!$B$3:$B$14,0),MATCH(YEAR(AY$9),Fuel_Properties!$B$3:$EI$3,0))/1000</f>
        <v>2.5827626299999995</v>
      </c>
      <c r="AZ82" s="53">
        <f>SUMPRODUCT(--(AZ$9=Quarterly_kt!$B$9:FC$9),Quarterly_kt!$B82:FC82)*INDEX(Fuel_Properties!$B$3:$IV$14,MATCH("GCV_Jet/Kero",Fuel_Properties!$B$3:$B$14,0),MATCH(YEAR(AZ$9),Fuel_Properties!$B$3:$EI$3,0))/1000</f>
        <v>3.2397327900000001</v>
      </c>
      <c r="BA82" s="53">
        <f>SUMPRODUCT(--(BA$9=Quarterly_kt!$B$9:FC$9),Quarterly_kt!$B82:FC82)*INDEX(Fuel_Properties!$B$3:$IV$14,MATCH("GCV_Jet/Kero",Fuel_Properties!$B$3:$B$14,0),MATCH(YEAR(BA$9),Fuel_Properties!$B$3:$EI$3,0))/1000</f>
        <v>3.7290290299999995</v>
      </c>
      <c r="BB82" s="53">
        <f>SUMPRODUCT(--(BB$9=Quarterly_kt!$B$9:FC$9),Quarterly_kt!$B82:FC82)*INDEX(Fuel_Properties!$B$3:$IV$14,MATCH("GCV_Jet/Kero",Fuel_Properties!$B$3:$B$14,0),MATCH(YEAR(BB$9),Fuel_Properties!$B$3:$EI$3,0))/1000</f>
        <v>3.77697561</v>
      </c>
      <c r="BC82" s="53">
        <f>SUMPRODUCT(--(BC$9=Quarterly_kt!$B$9:FC$9),Quarterly_kt!$B82:FC82)*INDEX(Fuel_Properties!$B$3:$IV$14,MATCH("GCV_Jet/Kero",Fuel_Properties!$B$3:$B$14,0),MATCH(YEAR(BC$9),Fuel_Properties!$B$3:$EI$3,0))/1000</f>
        <v>4.1277182899999998</v>
      </c>
      <c r="BD82" s="53">
        <f>SUMPRODUCT(--(BD$9=Quarterly_kt!$B$9:FC$9),Quarterly_kt!$B82:FC82)*INDEX(Fuel_Properties!$B$3:$IV$14,MATCH("GCV_Jet/Kero",Fuel_Properties!$B$3:$B$14,0),MATCH(YEAR(BD$9),Fuel_Properties!$B$3:$EI$3,0))/1000</f>
        <v>4.6472941399999987</v>
      </c>
      <c r="BE82" s="53">
        <f>SUMPRODUCT(--(BE$9=Quarterly_kt!$B$9:FC$9),Quarterly_kt!$B82:FC82)*INDEX(Fuel_Properties!$B$3:$IV$14,MATCH("GCV_Jet/Kero",Fuel_Properties!$B$3:$B$14,0),MATCH(YEAR(BE$9),Fuel_Properties!$B$3:$EI$3,0))/1000</f>
        <v>4.7099400099999995</v>
      </c>
      <c r="BF82" s="53">
        <f>SUMPRODUCT(--(BF$9=Quarterly_kt!$B$9:FC$9),Quarterly_kt!$B82:FC82)*INDEX(Fuel_Properties!$B$3:$IV$14,MATCH("GCV_Jet/Kero",Fuel_Properties!$B$3:$B$14,0),MATCH(YEAR(BF$9),Fuel_Properties!$B$3:$EI$3,0))/1000</f>
        <v>4.4153050299999999</v>
      </c>
      <c r="BG82" s="53">
        <f>SUMPRODUCT(--(BG$9=Quarterly_kt!$B$9:FC$9),Quarterly_kt!$B82:FC82)*INDEX(Fuel_Properties!$B$3:$IV$14,MATCH("GCV_Jet/Kero",Fuel_Properties!$B$3:$B$14,0),MATCH(YEAR(BG$9),Fuel_Properties!$B$3:$EI$3,0))/1000</f>
        <v>4.7305746600000003</v>
      </c>
      <c r="BH82" s="53">
        <f>SUMPRODUCT(--(BH$9=Quarterly_kt!$B$9:FC$9),Quarterly_kt!$B82:FC82)*INDEX(Fuel_Properties!$B$3:$IV$14,MATCH("GCV_Jet/Kero",Fuel_Properties!$B$3:$B$14,0),MATCH(YEAR(BH$9),Fuel_Properties!$B$3:$EI$3,0))/1000</f>
        <v>4.4715054700000003</v>
      </c>
      <c r="BI82" s="53">
        <f>SUMPRODUCT(--(BI$9=Quarterly_kt!$B$9:FC$9),Quarterly_kt!$B82:FC82)*INDEX(Fuel_Properties!$B$3:$IV$14,MATCH("GCV_Jet/Kero",Fuel_Properties!$B$3:$B$14,0),MATCH(YEAR(BI$9),Fuel_Properties!$B$3:$EI$3,0))/1000</f>
        <v>4.0336335600000002</v>
      </c>
      <c r="BJ82" s="53">
        <f>SUMPRODUCT(--(BJ$9=Quarterly_kt!$B$9:FC$9),Quarterly_kt!$B82:FC82)*INDEX(Fuel_Properties!$B$3:$IV$14,MATCH("GCV_Jet/Kero",Fuel_Properties!$B$3:$B$14,0),MATCH(YEAR(BJ$9),Fuel_Properties!$B$3:$EI$3,0))/1000</f>
        <v>3.3862619899999999</v>
      </c>
      <c r="BK82" s="53">
        <f>SUMPRODUCT(--(BK$9=Quarterly_kt!$B$9:FC$9),Quarterly_kt!$B82:FC82)*INDEX(Fuel_Properties!$B$3:$IV$14,MATCH("GCV_Jet/Kero",Fuel_Properties!$B$3:$B$14,0),MATCH(YEAR(BK$9),Fuel_Properties!$B$3:$EI$3,0))/1000</f>
        <v>4.2249098099999998</v>
      </c>
      <c r="BL82" s="53">
        <f>SUMPRODUCT(--(BL$9=Quarterly_kt!$B$9:FC$9),Quarterly_kt!$B82:FC82)*INDEX(Fuel_Properties!$B$3:$IV$14,MATCH("GCV_Jet/Kero",Fuel_Properties!$B$3:$B$14,0),MATCH(YEAR(BL$9),Fuel_Properties!$B$3:$EI$3,0))/1000</f>
        <v>3.9081563399999997</v>
      </c>
      <c r="BM82" s="53">
        <f>SUMPRODUCT(--(BM$9=Quarterly_kt!$B$9:FC$9),Quarterly_kt!$B82:FC82)*INDEX(Fuel_Properties!$B$3:$IV$14,MATCH("GCV_Jet/Kero",Fuel_Properties!$B$3:$B$14,0),MATCH(YEAR(BM$9),Fuel_Properties!$B$3:$EI$3,0))/1000</f>
        <v>4.3561369099999991</v>
      </c>
      <c r="BN82" s="53">
        <f>SUMPRODUCT(--(BN$9=Quarterly_kt!$B$9:FC$9),Quarterly_kt!$B82:FC82)*INDEX(Fuel_Properties!$B$3:$IV$14,MATCH("GCV_Jet/Kero",Fuel_Properties!$B$3:$B$14,0),MATCH(YEAR(BN$9),Fuel_Properties!$B$3:$EI$3,0))/1000</f>
        <v>5.1679831961768317</v>
      </c>
      <c r="BO82" s="53">
        <f>SUMPRODUCT(--(BO$9=Quarterly_kt!$B$9:FC$9),Quarterly_kt!$B82:FC82)*INDEX(Fuel_Properties!$B$3:$IV$14,MATCH("GCV_Jet/Kero",Fuel_Properties!$B$3:$B$14,0),MATCH(YEAR(BO$9),Fuel_Properties!$B$3:$EI$3,0))/1000</f>
        <v>4.8330062950347932</v>
      </c>
      <c r="BP82" s="53">
        <f>SUMPRODUCT(--(BP$9=Quarterly_kt!$B$9:FC$9),Quarterly_kt!$B82:FC82)*INDEX(Fuel_Properties!$B$3:$IV$14,MATCH("GCV_Jet/Kero",Fuel_Properties!$B$3:$B$14,0),MATCH(YEAR(BP$9),Fuel_Properties!$B$3:$EI$3,0))/1000</f>
        <v>4.2108135957651509</v>
      </c>
      <c r="BQ82" s="53">
        <f>SUMPRODUCT(--(BQ$9=Quarterly_kt!$B$9:FC$9),Quarterly_kt!$B82:FC82)*INDEX(Fuel_Properties!$B$3:$IV$14,MATCH("GCV_Jet/Kero",Fuel_Properties!$B$3:$B$14,0),MATCH(YEAR(BQ$9),Fuel_Properties!$B$3:$EI$3,0))/1000</f>
        <v>5.2394857406897088</v>
      </c>
      <c r="BR82" s="53">
        <f>SUMPRODUCT(--(BR$9=Quarterly_kt!$B$9:FC$9),Quarterly_kt!$B82:FC82)*INDEX(Fuel_Properties!$B$3:$IV$14,MATCH("GCV_Jet/Kero",Fuel_Properties!$B$3:$B$14,0),MATCH(YEAR(BR$9),Fuel_Properties!$B$3:$EI$3,0))/1000</f>
        <v>4.6498052277417283</v>
      </c>
      <c r="BS82" s="53">
        <f>SUMPRODUCT(--(BS$9=Quarterly_kt!$B$9:FC$9),Quarterly_kt!$B82:FC82)*INDEX(Fuel_Properties!$B$3:$IV$14,MATCH("GCV_Jet/Kero",Fuel_Properties!$B$3:$B$14,0),MATCH(YEAR(BS$9),Fuel_Properties!$B$3:$EI$3,0))/1000</f>
        <v>4.4049907514332389</v>
      </c>
      <c r="BT82" s="53">
        <f>SUMPRODUCT(--(BT$9=Quarterly_kt!$B$9:FC$9),Quarterly_kt!$B82:FC82)*INDEX(Fuel_Properties!$B$3:$IV$14,MATCH("GCV_Jet/Kero",Fuel_Properties!$B$3:$B$14,0),MATCH(YEAR(BT$9),Fuel_Properties!$B$3:$EI$3,0))/1000</f>
        <v>4.7722588498437393</v>
      </c>
      <c r="BU82" s="53">
        <f>SUMPRODUCT(--(BU$9=Quarterly_kt!$B$9:FC$9),Quarterly_kt!$B82:FC82)*INDEX(Fuel_Properties!$B$3:$IV$14,MATCH("GCV_Jet/Kero",Fuel_Properties!$B$3:$B$14,0),MATCH(YEAR(BU$9),Fuel_Properties!$B$3:$EI$3,0))/1000</f>
        <v>5.0535774930440018</v>
      </c>
      <c r="BV82" s="53">
        <f>SUMPRODUCT(--(BV$9=Quarterly_kt!$B$9:FC$9),Quarterly_kt!$B82:FC82)*INDEX(Fuel_Properties!$B$3:$IV$14,MATCH("GCV_Jet/Kero",Fuel_Properties!$B$3:$B$14,0),MATCH(YEAR(BV$9),Fuel_Properties!$B$3:$EI$3,0))/1000</f>
        <v>4.5040129526647119</v>
      </c>
      <c r="BW82" s="53">
        <f>SUMPRODUCT(--(BW$9=Quarterly_kt!$B$9:FC$9),Quarterly_kt!$B82:FC82)*INDEX(Fuel_Properties!$B$3:$IV$14,MATCH("GCV_Jet/Kero",Fuel_Properties!$B$3:$B$14,0),MATCH(YEAR(BW$9),Fuel_Properties!$B$3:$EI$3,0))/1000</f>
        <v>4.1940714485038226</v>
      </c>
      <c r="BX82" s="53">
        <f>SUMPRODUCT(--(BX$9=Quarterly_kt!$B$9:FC$9),Quarterly_kt!$B82:FC82)*INDEX(Fuel_Properties!$B$3:$IV$14,MATCH("GCV_Jet/Kero",Fuel_Properties!$B$3:$B$14,0),MATCH(YEAR(BX$9),Fuel_Properties!$B$3:$EI$3,0))/1000</f>
        <v>4.901103752351001</v>
      </c>
      <c r="BY82" s="53">
        <f>SUMPRODUCT(--(BY$9=Quarterly_kt!$B$9:FC$9),Quarterly_kt!$B82:FC82)*INDEX(Fuel_Properties!$B$3:$IV$14,MATCH("GCV_Jet/Kero",Fuel_Properties!$B$3:$B$14,0),MATCH(YEAR(BY$9),Fuel_Properties!$B$3:$EI$3,0))/1000</f>
        <v>4.9360470002373837</v>
      </c>
      <c r="BZ82" s="53">
        <f>SUMPRODUCT(--(BZ$9=Quarterly_kt!$B$9:FC$9),Quarterly_kt!$B82:FC82)*INDEX(Fuel_Properties!$B$3:$IV$14,MATCH("GCV_Jet/Kero",Fuel_Properties!$B$3:$B$14,0),MATCH(YEAR(BZ$9),Fuel_Properties!$B$3:$EI$3,0))/1000</f>
        <v>5.0061693986887823</v>
      </c>
      <c r="CA82" s="53">
        <f>SUMPRODUCT(--(CA$9=Quarterly_kt!$B$9:FC$9),Quarterly_kt!$B82:FC82)*INDEX(Fuel_Properties!$B$3:$IV$14,MATCH("GCV_Jet/Kero",Fuel_Properties!$B$3:$B$14,0),MATCH(YEAR(CA$9),Fuel_Properties!$B$3:$EI$3,0))/1000</f>
        <v>4.7159351781066974</v>
      </c>
      <c r="CB82" s="53">
        <f>SUMPRODUCT(--(CB$9=Quarterly_kt!$B$9:FC$9),Quarterly_kt!$B82:FC82)*INDEX(Fuel_Properties!$B$3:$IV$14,MATCH("GCV_Jet/Kero",Fuel_Properties!$B$3:$B$14,0),MATCH(YEAR(CB$9),Fuel_Properties!$B$3:$EI$3,0))/1000</f>
        <v>3.9625316502378669</v>
      </c>
      <c r="CC82" s="53">
        <f>SUMPRODUCT(--(CC$9=Quarterly_kt!$B$9:FC$9),Quarterly_kt!$B82:FC82)*INDEX(Fuel_Properties!$B$3:$IV$14,MATCH("GCV_Jet/Kero",Fuel_Properties!$B$3:$B$14,0),MATCH(YEAR(CC$9),Fuel_Properties!$B$3:$EI$3,0))/1000</f>
        <v>5.194126192656797</v>
      </c>
      <c r="CD82" s="53">
        <f>SUMPRODUCT(--(CD$9=Quarterly_kt!$B$9:FC$9),Quarterly_kt!$B82:FC82)*INDEX(Fuel_Properties!$B$3:$IV$14,MATCH("GCV_Jet/Kero",Fuel_Properties!$B$3:$B$14,0),MATCH(YEAR(CD$9),Fuel_Properties!$B$3:$EI$3,0))/1000</f>
        <v>3.9951779506175105</v>
      </c>
      <c r="CE82" s="53">
        <f>SUMPRODUCT(--(CE$9=Quarterly_kt!$B$9:FC$9),Quarterly_kt!$B82:FC82)*INDEX(Fuel_Properties!$B$3:$IV$14,MATCH("GCV_Jet/Kero",Fuel_Properties!$B$3:$B$14,0),MATCH(YEAR(CE$9),Fuel_Properties!$B$3:$EI$3,0))/1000</f>
        <v>4.0493979248925154</v>
      </c>
      <c r="CF82" s="53">
        <f>SUMPRODUCT(--(CF$9=Quarterly_kt!$B$9:FC$9),Quarterly_kt!$B82:FC82)*INDEX(Fuel_Properties!$B$3:$IV$14,MATCH("GCV_Jet/Kero",Fuel_Properties!$B$3:$B$14,0),MATCH(YEAR(CF$9),Fuel_Properties!$B$3:$EI$3,0))/1000</f>
        <v>5.0786969408088778</v>
      </c>
      <c r="CG82" s="53">
        <f>SUMPRODUCT(--(CG$9=Quarterly_kt!$B$9:FC$9),Quarterly_kt!$B82:FC82)*INDEX(Fuel_Properties!$B$3:$IV$14,MATCH("GCV_Jet/Kero",Fuel_Properties!$B$3:$B$14,0),MATCH(YEAR(CG$9),Fuel_Properties!$B$3:$EI$3,0))/1000</f>
        <v>5.6985192963030631</v>
      </c>
      <c r="CH82" s="53">
        <f>SUMPRODUCT(--(CH$9=Quarterly_kt!$B$9:FC$9),Quarterly_kt!$B82:FC82)*INDEX(Fuel_Properties!$B$3:$IV$14,MATCH("GCV_Jet/Kero",Fuel_Properties!$B$3:$B$14,0),MATCH(YEAR(CH$9),Fuel_Properties!$B$3:$EI$3,0))/1000</f>
        <v>5.5982638476914781</v>
      </c>
      <c r="CI82" s="53">
        <f>SUMPRODUCT(--(CI$9=Quarterly_kt!$B$9:FC$9),Quarterly_kt!$B82:FC82)*INDEX(Fuel_Properties!$B$3:$IV$14,MATCH("GCV_Jet/Kero",Fuel_Properties!$B$3:$B$14,0),MATCH(YEAR(CI$9),Fuel_Properties!$B$3:$EI$3,0))/1000</f>
        <v>5.6487466406096472</v>
      </c>
      <c r="CJ82" s="53">
        <f>SUMPRODUCT(--(CJ$9=Quarterly_kt!$B$9:FC$9),Quarterly_kt!$B82:FC82)*INDEX(Fuel_Properties!$B$3:$IV$14,MATCH("GCV_Jet/Kero",Fuel_Properties!$B$3:$B$14,0),MATCH(YEAR(CJ$9),Fuel_Properties!$B$3:$EI$3,0))/1000</f>
        <v>6.3911215834402304</v>
      </c>
      <c r="CK82" s="53">
        <f>SUMPRODUCT(--(CK$9=Quarterly_kt!$B$9:FC$9),Quarterly_kt!$B82:FC82)*INDEX(Fuel_Properties!$B$3:$IV$14,MATCH("GCV_Jet/Kero",Fuel_Properties!$B$3:$B$14,0),MATCH(YEAR(CK$9),Fuel_Properties!$B$3:$EI$3,0))/1000</f>
        <v>5.8647574169127132</v>
      </c>
      <c r="CL82" s="53">
        <f>SUMPRODUCT(--(CL$9=Quarterly_kt!$B$9:FC$9),Quarterly_kt!$B82:FC82)*INDEX(Fuel_Properties!$B$3:$IV$14,MATCH("GCV_Jet/Kero",Fuel_Properties!$B$3:$B$14,0),MATCH(YEAR(CL$9),Fuel_Properties!$B$3:$EI$3,0))/1000</f>
        <v>5.8966868580047249</v>
      </c>
      <c r="CM82" s="53">
        <f>SUMPRODUCT(--(CM$9=Quarterly_kt!$B$9:FC$9),Quarterly_kt!$B82:FC82)*INDEX(Fuel_Properties!$B$3:$IV$14,MATCH("GCV_Jet/Kero",Fuel_Properties!$B$3:$B$14,0),MATCH(YEAR(CM$9),Fuel_Properties!$B$3:$EI$3,0))/1000</f>
        <v>5.7324941824221014</v>
      </c>
      <c r="CN82" s="53">
        <f>SUMPRODUCT(--(CN$9=Quarterly_kt!$B$9:FC$9),Quarterly_kt!$B82:FC82)*INDEX(Fuel_Properties!$B$3:$IV$14,MATCH("GCV_Jet/Kero",Fuel_Properties!$B$3:$B$14,0),MATCH(YEAR(CN$9),Fuel_Properties!$B$3:$EI$3,0))/1000</f>
        <v>5.8502835743728925</v>
      </c>
      <c r="CO82" s="53">
        <f>SUMPRODUCT(--(CO$9=Quarterly_kt!$B$9:FC$9),Quarterly_kt!$B82:FC82)*INDEX(Fuel_Properties!$B$3:$IV$14,MATCH("GCV_Jet/Kero",Fuel_Properties!$B$3:$B$14,0),MATCH(YEAR(CO$9),Fuel_Properties!$B$3:$EI$3,0))/1000</f>
        <v>6.3497550101548015</v>
      </c>
      <c r="CP82" s="53">
        <f>SUMPRODUCT(--(CP$9=Quarterly_kt!$B$9:FC$9),Quarterly_kt!$B82:FC82)*INDEX(Fuel_Properties!$B$3:$IV$14,MATCH("GCV_Jet/Kero",Fuel_Properties!$B$3:$B$14,0),MATCH(YEAR(CP$9),Fuel_Properties!$B$3:$EI$3,0))/1000</f>
        <v>4.7829413877511469</v>
      </c>
      <c r="CQ82" s="53">
        <f>SUMPRODUCT(--(CQ$9=Quarterly_kt!$B$9:FC$9),Quarterly_kt!$B82:FC82)*INDEX(Fuel_Properties!$B$3:$IV$14,MATCH("GCV_Jet/Kero",Fuel_Properties!$B$3:$B$14,0),MATCH(YEAR(CQ$9),Fuel_Properties!$B$3:$EI$3,0))/1000</f>
        <v>6.0724698892267792</v>
      </c>
      <c r="CR82" s="53">
        <f>SUMPRODUCT(--(CR$9=Quarterly_kt!$B$9:FC$9),Quarterly_kt!$B82:FC82)*INDEX(Fuel_Properties!$B$3:$IV$14,MATCH("GCV_Jet/Kero",Fuel_Properties!$B$3:$B$14,0),MATCH(YEAR(CR$9),Fuel_Properties!$B$3:$EI$3,0))/1000</f>
        <v>6.3315705837871299</v>
      </c>
      <c r="CS82" s="53">
        <f>SUMPRODUCT(--(CS$9=Quarterly_kt!$B$9:FC$9),Quarterly_kt!$B82:FC82)*INDEX(Fuel_Properties!$B$3:$IV$14,MATCH("GCV_Jet/Kero",Fuel_Properties!$B$3:$B$14,0),MATCH(YEAR(CS$9),Fuel_Properties!$B$3:$EI$3,0))/1000</f>
        <v>6.7224448707722537</v>
      </c>
      <c r="CT82" s="53">
        <f>SUMPRODUCT(--(CT$9=Quarterly_kt!$B$9:FC$9),Quarterly_kt!$B82:FC82)*INDEX(Fuel_Properties!$B$3:$IV$14,MATCH("GCV_Jet/Kero",Fuel_Properties!$B$3:$B$14,0),MATCH(YEAR(CT$9),Fuel_Properties!$B$3:$EI$3,0))/1000</f>
        <v>6.8160877882821804</v>
      </c>
      <c r="CU82" s="53">
        <f>SUMPRODUCT(--(CU$9=Quarterly_kt!$B$9:FC$9),Quarterly_kt!$B82:FC82)*INDEX(Fuel_Properties!$B$3:$IV$14,MATCH("GCV_Jet/Kero",Fuel_Properties!$B$3:$B$14,0),MATCH(YEAR(CU$9),Fuel_Properties!$B$3:$EI$3,0))/1000</f>
        <v>6.1453714975422811</v>
      </c>
      <c r="CV82" s="53">
        <f>SUMPRODUCT(--(CV$9=Quarterly_kt!$B$9:FC$9),Quarterly_kt!$B82:FC82)*INDEX(Fuel_Properties!$B$3:$IV$14,MATCH("GCV_Jet/Kero",Fuel_Properties!$B$3:$B$14,0),MATCH(YEAR(CV$9),Fuel_Properties!$B$3:$EI$3,0))/1000</f>
        <v>6.324861562515034</v>
      </c>
      <c r="CW82" s="53">
        <f>SUMPRODUCT(--(CW$9=Quarterly_kt!$B$9:FC$9),Quarterly_kt!$B82:FC82)*INDEX(Fuel_Properties!$B$3:$IV$14,MATCH("GCV_Jet/Kero",Fuel_Properties!$B$3:$B$14,0),MATCH(YEAR(CW$9),Fuel_Properties!$B$3:$EI$3,0))/1000</f>
        <v>6.6469627077265176</v>
      </c>
      <c r="CX82" s="53">
        <f>SUMPRODUCT(--(CX$9=Quarterly_kt!$B$9:FC$9),Quarterly_kt!$B82:FC82)*INDEX(Fuel_Properties!$B$3:$IV$14,MATCH("GCV_Jet/Kero",Fuel_Properties!$B$3:$B$14,0),MATCH(YEAR(CX$9),Fuel_Properties!$B$3:$EI$3,0))/1000</f>
        <v>6.7539653546389813</v>
      </c>
      <c r="CY82" s="53">
        <f>SUMPRODUCT(--(CY$9=Quarterly_kt!$B$9:FC$9),Quarterly_kt!$B82:FC82)*INDEX(Fuel_Properties!$B$3:$IV$14,MATCH("GCV_Jet/Kero",Fuel_Properties!$B$3:$B$14,0),MATCH(YEAR(CY$9),Fuel_Properties!$B$3:$EI$3,0))/1000</f>
        <v>6.4212339867093196</v>
      </c>
      <c r="CZ82" s="53">
        <f>SUMPRODUCT(--(CZ$9=Quarterly_kt!$B$9:FC$9),Quarterly_kt!$B82:FC82)*INDEX(Fuel_Properties!$B$3:$IV$14,MATCH("GCV_Jet/Kero",Fuel_Properties!$B$3:$B$14,0),MATCH(YEAR(CZ$9),Fuel_Properties!$B$3:$EI$3,0))/1000</f>
        <v>6.5680190684712789</v>
      </c>
      <c r="DA82" s="53">
        <f>SUMPRODUCT(--(DA$9=Quarterly_kt!$B$9:FC$9),Quarterly_kt!$B82:FC82)*INDEX(Fuel_Properties!$B$3:$IV$14,MATCH("GCV_Jet/Kero",Fuel_Properties!$B$3:$B$14,0),MATCH(YEAR(DA$9),Fuel_Properties!$B$3:$EI$3,0))/1000</f>
        <v>7.1847386031021703</v>
      </c>
      <c r="DB82" s="53">
        <f>SUMPRODUCT(--(DB$9=Quarterly_kt!$B$9:FC$9),Quarterly_kt!$B82:FC82)*INDEX(Fuel_Properties!$B$3:$IV$14,MATCH("GCV_Jet/Kero",Fuel_Properties!$B$3:$B$14,0),MATCH(YEAR(DB$9),Fuel_Properties!$B$3:$EI$3,0))/1000</f>
        <v>7.0047976041845157</v>
      </c>
      <c r="DC82" s="53">
        <f>SUMPRODUCT(--(DC$9=Quarterly_kt!$B$9:FC$9),Quarterly_kt!$B82:FC82)*INDEX(Fuel_Properties!$B$3:$IV$14,MATCH("GCV_Jet/Kero",Fuel_Properties!$B$3:$B$14,0),MATCH(YEAR(DC$9),Fuel_Properties!$B$3:$EI$3,0))/1000</f>
        <v>6.3862881420143651</v>
      </c>
      <c r="DD82" s="53">
        <f>SUMPRODUCT(--(DD$9=Quarterly_kt!$B$9:FC$9),Quarterly_kt!$B82:FC82)*INDEX(Fuel_Properties!$B$3:$IV$14,MATCH("GCV_Jet/Kero",Fuel_Properties!$B$3:$B$14,0),MATCH(YEAR(DD$9),Fuel_Properties!$B$3:$EI$3,0))/1000</f>
        <v>6.2589533962156239</v>
      </c>
      <c r="DE82" s="53">
        <f>SUMPRODUCT(--(DE$9=Quarterly_kt!$B$9:FC$9),Quarterly_kt!$B82:FC82)*INDEX(Fuel_Properties!$B$3:$IV$14,MATCH("GCV_Jet/Kero",Fuel_Properties!$B$3:$B$14,0),MATCH(YEAR(DE$9),Fuel_Properties!$B$3:$EI$3,0))/1000</f>
        <v>6.6565798274702788</v>
      </c>
      <c r="DF82" s="53">
        <f>SUMPRODUCT(--(DF$9=Quarterly_kt!$B$9:FC$9),Quarterly_kt!$B82:FC82)*INDEX(Fuel_Properties!$B$3:$IV$14,MATCH("GCV_Jet/Kero",Fuel_Properties!$B$3:$B$14,0),MATCH(YEAR(DF$9),Fuel_Properties!$B$3:$EI$3,0))/1000</f>
        <v>7.0924203637842602</v>
      </c>
      <c r="DG82" s="53">
        <f>SUMPRODUCT(--(DG$9=Quarterly_kt!$B$9:FC$9),Quarterly_kt!$B82:FC82)*INDEX(Fuel_Properties!$B$3:$IV$14,MATCH("GCV_Jet/Kero",Fuel_Properties!$B$3:$B$14,0),MATCH(YEAR(DG$9),Fuel_Properties!$B$3:$EI$3,0))/1000</f>
        <v>7.0162423269959726</v>
      </c>
      <c r="DH82" s="53">
        <f>SUMPRODUCT(--(DH$9=Quarterly_kt!$B$9:FC$9),Quarterly_kt!$B82:FC82)*INDEX(Fuel_Properties!$B$3:$IV$14,MATCH("GCV_Jet/Kero",Fuel_Properties!$B$3:$B$14,0),MATCH(YEAR(DH$9),Fuel_Properties!$B$3:$EI$3,0))/1000</f>
        <v>7.0620786563567464</v>
      </c>
      <c r="DI82" s="53">
        <f>SUMPRODUCT(--(DI$9=Quarterly_kt!$B$9:FC$9),Quarterly_kt!$B82:FC82)*INDEX(Fuel_Properties!$B$3:$IV$14,MATCH("GCV_Jet/Kero",Fuel_Properties!$B$3:$B$14,0),MATCH(YEAR(DI$9),Fuel_Properties!$B$3:$EI$3,0))/1000</f>
        <v>7.2713716839626947</v>
      </c>
      <c r="DJ82" s="53">
        <f>SUMPRODUCT(--(DJ$9=Quarterly_kt!$B$9:FC$9),Quarterly_kt!$B82:FC82)*INDEX(Fuel_Properties!$B$3:$IV$14,MATCH("GCV_Jet/Kero",Fuel_Properties!$B$3:$B$14,0),MATCH(YEAR(DJ$9),Fuel_Properties!$B$3:$EI$3,0))/1000</f>
        <v>7.8490167664609336</v>
      </c>
      <c r="DK82" s="53">
        <f>SUMPRODUCT(--(DK$9=Quarterly_kt!$B$9:FC$9),Quarterly_kt!$B82:FC82)*INDEX(Fuel_Properties!$B$3:$IV$14,MATCH("GCV_Jet/Kero",Fuel_Properties!$B$3:$B$14,0),MATCH(YEAR(DK$9),Fuel_Properties!$B$3:$EI$3,0))/1000</f>
        <v>6.7311342145779882</v>
      </c>
      <c r="DL82" s="53">
        <f>SUMPRODUCT(--(DL$9=Quarterly_kt!$B$9:FC$9),Quarterly_kt!$B82:FC82)*INDEX(Fuel_Properties!$B$3:$IV$14,MATCH("GCV_Jet/Kero",Fuel_Properties!$B$3:$B$14,0),MATCH(YEAR(DL$9),Fuel_Properties!$B$3:$EI$3,0))/1000</f>
        <v>6.2198244560645719</v>
      </c>
      <c r="DM82" s="53">
        <f>SUMPRODUCT(--(DM$9=Quarterly_kt!$B$9:FC$9),Quarterly_kt!$B82:FC82)*INDEX(Fuel_Properties!$B$3:$IV$14,MATCH("GCV_Jet/Kero",Fuel_Properties!$B$3:$B$14,0),MATCH(YEAR(DM$9),Fuel_Properties!$B$3:$EI$3,0))/1000</f>
        <v>7.5557751115467111</v>
      </c>
      <c r="DN82" s="53">
        <f>SUMPRODUCT(--(DN$9=Quarterly_kt!$B$9:FC$9),Quarterly_kt!$B82:FC82)*INDEX(Fuel_Properties!$B$3:$IV$14,MATCH("GCV_Jet/Kero",Fuel_Properties!$B$3:$B$14,0),MATCH(YEAR(DN$9),Fuel_Properties!$B$3:$EI$3,0))/1000</f>
        <v>6.8847161533777301</v>
      </c>
      <c r="DO82" s="53">
        <f>SUMPRODUCT(--(DO$9=Quarterly_kt!$B$9:FC$9),Quarterly_kt!$B82:FC82)*INDEX(Fuel_Properties!$B$3:$IV$14,MATCH("GCV_Jet/Kero",Fuel_Properties!$B$3:$B$14,0),MATCH(YEAR(DO$9),Fuel_Properties!$B$3:$EI$3,0))/1000</f>
        <v>6.6373275844078128</v>
      </c>
      <c r="DP82" s="53">
        <f>SUMPRODUCT(--(DP$9=Quarterly_kt!$B$9:FC$9),Quarterly_kt!$B82:FC82)*INDEX(Fuel_Properties!$B$3:$IV$14,MATCH("GCV_Jet/Kero",Fuel_Properties!$B$3:$B$14,0),MATCH(YEAR(DP$9),Fuel_Properties!$B$3:$EI$3,0))/1000</f>
        <v>7.4671957983883805</v>
      </c>
      <c r="DQ82" s="53">
        <f>SUMPRODUCT(--(DQ$9=Quarterly_kt!$B$9:FC$9),Quarterly_kt!$B82:FC82)*INDEX(Fuel_Properties!$B$3:$IV$14,MATCH("GCV_Jet/Kero",Fuel_Properties!$B$3:$B$14,0),MATCH(YEAR(DQ$9),Fuel_Properties!$B$3:$EI$3,0))/1000</f>
        <v>8.2899904838598122</v>
      </c>
      <c r="DR82" s="53">
        <f>SUMPRODUCT(--(DR$9=Quarterly_kt!$B$9:FC$9),Quarterly_kt!$B82:FC82)*INDEX(Fuel_Properties!$B$3:$IV$14,MATCH("GCV_Jet/Kero",Fuel_Properties!$B$3:$B$14,0),MATCH(YEAR(DR$9),Fuel_Properties!$B$3:$EI$3,0))/1000</f>
        <v>8.0693527712351631</v>
      </c>
      <c r="DS82" s="53">
        <f>SUMPRODUCT(--(DS$9=Quarterly_kt!$B$9:FC$9),Quarterly_kt!$B82:FC82)*INDEX(Fuel_Properties!$B$3:$IV$14,MATCH("GCV_Jet/Kero",Fuel_Properties!$B$3:$B$14,0),MATCH(YEAR(DS$9),Fuel_Properties!$B$3:$EI$3,0))/1000</f>
        <v>7.7814308133478765</v>
      </c>
      <c r="DT82" s="53">
        <f>SUMPRODUCT(--(DT$9=Quarterly_kt!$B$9:FC$9),Quarterly_kt!$B82:FC82)*INDEX(Fuel_Properties!$B$3:$IV$14,MATCH("GCV_Jet/Kero",Fuel_Properties!$B$3:$B$14,0),MATCH(YEAR(DT$9),Fuel_Properties!$B$3:$EI$3,0))/1000</f>
        <v>8.1024180137487178</v>
      </c>
      <c r="DU82" s="53">
        <f>SUMPRODUCT(--(DU$9=Quarterly_kt!$B$9:FC$9),Quarterly_kt!$B82:FC82)*INDEX(Fuel_Properties!$B$3:$IV$14,MATCH("GCV_Jet/Kero",Fuel_Properties!$B$3:$B$14,0),MATCH(YEAR(DU$9),Fuel_Properties!$B$3:$EI$3,0))/1000</f>
        <v>8.6474164515421084</v>
      </c>
      <c r="DV82" s="53">
        <f>SUMPRODUCT(--(DV$9=Quarterly_kt!$B$9:FC$9),Quarterly_kt!$B82:FC82)*INDEX(Fuel_Properties!$B$3:$IV$14,MATCH("GCV_Jet/Kero",Fuel_Properties!$B$3:$B$14,0),MATCH(YEAR(DV$9),Fuel_Properties!$B$3:$EI$3,0))/1000</f>
        <v>8.7343644731038594</v>
      </c>
      <c r="DW82" s="53">
        <f>SUMPRODUCT(--(DW$9=Quarterly_kt!$B$9:FC$9),Quarterly_kt!$B82:FC82)*INDEX(Fuel_Properties!$B$3:$IV$14,MATCH("GCV_Jet/Kero",Fuel_Properties!$B$3:$B$14,0),MATCH(YEAR(DW$9),Fuel_Properties!$B$3:$EI$3,0))/1000</f>
        <v>7.6843894999879128</v>
      </c>
      <c r="DX82" s="53">
        <f>SUMPRODUCT(--(DX$9=Quarterly_kt!$B$9:FC$9),Quarterly_kt!$B82:FC82)*INDEX(Fuel_Properties!$B$3:$IV$14,MATCH("GCV_Jet/Kero",Fuel_Properties!$B$3:$B$14,0),MATCH(YEAR(DX$9),Fuel_Properties!$B$3:$EI$3,0))/1000</f>
        <v>7.8514635799874082</v>
      </c>
      <c r="DY82" s="53">
        <f>SUMPRODUCT(--(DY$9=Quarterly_kt!$B$9:FC$9),Quarterly_kt!$B82:FC82)*INDEX(Fuel_Properties!$B$3:$IV$14,MATCH("GCV_Jet/Kero",Fuel_Properties!$B$3:$B$14,0),MATCH(YEAR(DY$9),Fuel_Properties!$B$3:$EI$3,0))/1000</f>
        <v>8.1328515041970864</v>
      </c>
      <c r="DZ82" s="53">
        <f>SUMPRODUCT(--(DZ$9=Quarterly_kt!$B$9:FC$9),Quarterly_kt!$B82:FC82)*INDEX(Fuel_Properties!$B$3:$IV$14,MATCH("GCV_Jet/Kero",Fuel_Properties!$B$3:$B$14,0),MATCH(YEAR(DZ$9),Fuel_Properties!$B$3:$EI$3,0))/1000</f>
        <v>8.4945360710660278</v>
      </c>
      <c r="EA82" s="53">
        <f>SUMPRODUCT(--(EA$9=Quarterly_kt!$B$9:FC$9),Quarterly_kt!$B82:FC82)*INDEX(Fuel_Properties!$B$3:$IV$14,MATCH("GCV_Jet/Kero",Fuel_Properties!$B$3:$B$14,0),MATCH(YEAR(EA$9),Fuel_Properties!$B$3:$EI$3,0))/1000</f>
        <v>7.6144105111790807</v>
      </c>
      <c r="EB82" s="53">
        <f>SUMPRODUCT(--(EB$9=Quarterly_kt!$B$9:FC$9),Quarterly_kt!$B82:FC82)*INDEX(Fuel_Properties!$B$3:$IV$14,MATCH("GCV_Jet/Kero",Fuel_Properties!$B$3:$B$14,0),MATCH(YEAR(EB$9),Fuel_Properties!$B$3:$EI$3,0))/1000</f>
        <v>7.6463074929702453</v>
      </c>
      <c r="EC82" s="53">
        <f>SUMPRODUCT(--(EC$9=Quarterly_kt!$B$9:FC$9),Quarterly_kt!$B82:FC82)*INDEX(Fuel_Properties!$B$3:$IV$14,MATCH("GCV_Jet/Kero",Fuel_Properties!$B$3:$B$14,0),MATCH(YEAR(EC$9),Fuel_Properties!$B$3:$EI$3,0))/1000</f>
        <v>8.1168110881448534</v>
      </c>
      <c r="ED82" s="53">
        <f>SUMPRODUCT(--(ED$9=Quarterly_kt!$B$9:FC$9),Quarterly_kt!$B82:FC82)*INDEX(Fuel_Properties!$B$3:$IV$14,MATCH("GCV_Jet/Kero",Fuel_Properties!$B$3:$B$14,0),MATCH(YEAR(ED$9),Fuel_Properties!$B$3:$EI$3,0))/1000</f>
        <v>7.9335006555412146</v>
      </c>
      <c r="EE82" s="53">
        <f>SUMPRODUCT(--(EE$9=Quarterly_kt!$B$9:FC$9),Quarterly_kt!$B82:FC82)*INDEX(Fuel_Properties!$B$3:$IV$14,MATCH("GCV_Jet/Kero",Fuel_Properties!$B$3:$B$14,0),MATCH(YEAR(EE$9),Fuel_Properties!$B$3:$EI$3,0))/1000</f>
        <v>8.3267942326103981</v>
      </c>
      <c r="EF82" s="53">
        <f>SUMPRODUCT(--(EF$9=Quarterly_kt!$B$9:FC$9),Quarterly_kt!$B82:FC82)*INDEX(Fuel_Properties!$B$3:$IV$14,MATCH("GCV_Jet/Kero",Fuel_Properties!$B$3:$B$14,0),MATCH(YEAR(EF$9),Fuel_Properties!$B$3:$EI$3,0))/1000</f>
        <v>8.1736464163398068</v>
      </c>
      <c r="EG82" s="53">
        <f>SUMPRODUCT(--(EG$9=Quarterly_kt!$B$9:FC$9),Quarterly_kt!$B82:FC82)*INDEX(Fuel_Properties!$B$3:$IV$14,MATCH("GCV_Jet/Kero",Fuel_Properties!$B$3:$B$14,0),MATCH(YEAR(EG$9),Fuel_Properties!$B$3:$EI$3,0))/1000</f>
        <v>9.0066448012465639</v>
      </c>
      <c r="EH82" s="53">
        <f>SUMPRODUCT(--(EH$9=Quarterly_kt!$B$9:FC$9),Quarterly_kt!$B82:FC82)*INDEX(Fuel_Properties!$B$3:$IV$14,MATCH("GCV_Jet/Kero",Fuel_Properties!$B$3:$B$14,0),MATCH(YEAR(EH$9),Fuel_Properties!$B$3:$EI$3,0))/1000</f>
        <v>9.2755773692371033</v>
      </c>
      <c r="EI82" s="53">
        <f>SUMPRODUCT(--(EI$9=Quarterly_kt!$B$9:FC$9),Quarterly_kt!$B82:FC82)*INDEX(Fuel_Properties!$B$3:$IV$14,MATCH("GCV_Jet/Kero",Fuel_Properties!$B$3:$B$14,0),MATCH(YEAR(EI$9),Fuel_Properties!$B$3:$EI$3,0))/1000</f>
        <v>7.3417605866351145</v>
      </c>
      <c r="EJ82" s="53">
        <f>SUMPRODUCT(--(EJ$9=Quarterly_kt!$B$9:FC$9),Quarterly_kt!$B82:FC82)*INDEX(Fuel_Properties!$B$3:$IV$14,MATCH("GCV_Jet/Kero",Fuel_Properties!$B$3:$B$14,0),MATCH(YEAR(EJ$9),Fuel_Properties!$B$3:$EI$3,0))/1000</f>
        <v>9.3263822047007316</v>
      </c>
      <c r="EK82" s="53">
        <f>SUMPRODUCT(--(EK$9=Quarterly_kt!$B$9:FC$9),Quarterly_kt!$B82:FC82)*INDEX(Fuel_Properties!$B$3:$IV$14,MATCH("GCV_Jet/Kero",Fuel_Properties!$B$3:$B$14,0),MATCH(YEAR(EK$9),Fuel_Properties!$B$3:$EI$3,0))/1000</f>
        <v>7.6772572455513028</v>
      </c>
      <c r="EL82" s="53">
        <f>SUMPRODUCT(--(EL$9=Quarterly_kt!$B$9:FC$9),Quarterly_kt!$B82:FC82)*INDEX(Fuel_Properties!$B$3:$IV$14,MATCH("GCV_Jet/Kero",Fuel_Properties!$B$3:$B$14,0),MATCH(YEAR(EL$9),Fuel_Properties!$B$3:$EI$3,0))/1000</f>
        <v>8.8513229990492093</v>
      </c>
      <c r="EM82" s="53">
        <f>SUMPRODUCT(--(EM$9=Quarterly_kt!$B$9:FC$9),Quarterly_kt!$B82:FC82)*INDEX(Fuel_Properties!$B$3:$IV$14,MATCH("GCV_Jet/Kero",Fuel_Properties!$B$3:$B$14,0),MATCH(YEAR(EM$9),Fuel_Properties!$B$3:$EI$3,0))/1000</f>
        <v>8.2115722874921442</v>
      </c>
      <c r="EN82" s="53">
        <f>SUMPRODUCT(--(EN$9=Quarterly_kt!$B$9:FC$9),Quarterly_kt!$B82:FC82)*INDEX(Fuel_Properties!$B$3:$IV$14,MATCH("GCV_Jet/Kero",Fuel_Properties!$B$3:$B$14,0),MATCH(YEAR(EN$9),Fuel_Properties!$B$3:$EI$3,0))/1000</f>
        <v>7.8819900530636486</v>
      </c>
      <c r="EO82" s="53">
        <f>SUMPRODUCT(--(EO$9=Quarterly_kt!$B$9:FC$9),Quarterly_kt!$B82:FC82)*INDEX(Fuel_Properties!$B$3:$IV$14,MATCH("GCV_Jet/Kero",Fuel_Properties!$B$3:$B$14,0),MATCH(YEAR(EO$9),Fuel_Properties!$B$3:$EI$3,0))/1000</f>
        <v>8.7064231172228119</v>
      </c>
      <c r="EP82" s="53">
        <f>SUMPRODUCT(--(EP$9=Quarterly_kt!$B$9:FC$9),Quarterly_kt!$B82:FC82)*INDEX(Fuel_Properties!$B$3:$IV$14,MATCH("GCV_Jet/Kero",Fuel_Properties!$B$3:$B$14,0),MATCH(YEAR(EP$9),Fuel_Properties!$B$3:$EI$3,0))/1000</f>
        <v>9.1600086585350393</v>
      </c>
      <c r="EQ82" s="53">
        <f>SUMPRODUCT(--(EQ$9=Quarterly_kt!$B$9:FC$9),Quarterly_kt!$B82:FC82)*INDEX(Fuel_Properties!$B$3:$IV$14,MATCH("GCV_Jet/Kero",Fuel_Properties!$B$3:$B$14,0),MATCH(YEAR(EQ$9),Fuel_Properties!$B$3:$EI$3,0))/1000</f>
        <v>7.8481660640195079</v>
      </c>
      <c r="ER82" s="53">
        <f>SUMPRODUCT(--(ER$9=Quarterly_kt!$B$9:FC$9),Quarterly_kt!$B82:FC82)*INDEX(Fuel_Properties!$B$3:$IV$14,MATCH("GCV_Jet/Kero",Fuel_Properties!$B$3:$B$14,0),MATCH(YEAR(ER$9),Fuel_Properties!$B$3:$EI$3,0))/1000</f>
        <v>8.2277476195610681</v>
      </c>
      <c r="ES82" s="53">
        <f>SUMPRODUCT(--(ES$9=Quarterly_kt!$B$9:FC$9),Quarterly_kt!$B82:FC82)*INDEX(Fuel_Properties!$B$3:$IV$14,MATCH("GCV_Jet/Kero",Fuel_Properties!$B$3:$B$14,0),MATCH(YEAR(ES$9),Fuel_Properties!$B$3:$EI$3,0))/1000</f>
        <v>8.5658323574544184</v>
      </c>
      <c r="ET82" s="53">
        <f>SUMPRODUCT(--(ET$9=Quarterly_kt!$B$9:FC$9),Quarterly_kt!$B82:FC82)*INDEX(Fuel_Properties!$B$3:$IV$14,MATCH("GCV_Jet/Kero",Fuel_Properties!$B$3:$B$14,0),MATCH(YEAR(ET$9),Fuel_Properties!$B$3:$EI$3,0))/1000</f>
        <v>8.5755733504056959</v>
      </c>
      <c r="EU82" s="53">
        <f>SUMPRODUCT(--(EU$9=Quarterly_kt!$B$9:FC$9),Quarterly_kt!$B82:FC82)*INDEX(Fuel_Properties!$B$3:$IV$14,MATCH("GCV_Jet/Kero",Fuel_Properties!$B$3:$B$14,0),MATCH(YEAR(EU$9),Fuel_Properties!$B$3:$EI$3,0))/1000</f>
        <v>7.7014932971430072</v>
      </c>
      <c r="EV82" s="53">
        <f>SUMPRODUCT(--(EV$9=Quarterly_kt!$B$9:FC$9),Quarterly_kt!$B82:FC82)*INDEX(Fuel_Properties!$B$3:$IV$14,MATCH("GCV_Jet/Kero",Fuel_Properties!$B$3:$B$14,0),MATCH(YEAR(EV$9),Fuel_Properties!$B$3:$EI$3,0))/1000</f>
        <v>8.59453530291192</v>
      </c>
      <c r="EW82" s="53">
        <f>SUMPRODUCT(--(EW$9=Quarterly_kt!$B$9:FC$9),Quarterly_kt!$B82:FC82)*INDEX(Fuel_Properties!$B$3:$IV$14,MATCH("GCV_Jet/Kero",Fuel_Properties!$B$3:$B$14,0),MATCH(YEAR(EW$9),Fuel_Properties!$B$3:$EI$3,0))/1000</f>
        <v>10.409915045204245</v>
      </c>
      <c r="EX82" s="53">
        <f>SUMPRODUCT(--(EX$9=Quarterly_kt!$B$9:FC$9),Quarterly_kt!$B82:FC82)*INDEX(Fuel_Properties!$B$3:$IV$14,MATCH("GCV_Jet/Kero",Fuel_Properties!$B$3:$B$14,0),MATCH(YEAR(EX$9),Fuel_Properties!$B$3:$EI$3,0))/1000</f>
        <v>10.061433387004495</v>
      </c>
      <c r="EY82" s="53">
        <f>SUMPRODUCT(--(EY$9=Quarterly_kt!$B$9:FC$9),Quarterly_kt!$B82:FC82)*INDEX(Fuel_Properties!$B$3:$IV$14,MATCH("GCV_Jet/Kero",Fuel_Properties!$B$3:$B$14,0),MATCH(YEAR(EY$9),Fuel_Properties!$B$3:$EI$3,0))/1000</f>
        <v>8.6178719456028325</v>
      </c>
      <c r="EZ82" s="53">
        <f>SUMPRODUCT(--(EZ$9=Quarterly_kt!$B$9:FC$9),Quarterly_kt!$B82:FC82)*INDEX(Fuel_Properties!$B$3:$IV$14,MATCH("GCV_Jet/Kero",Fuel_Properties!$B$3:$B$14,0),MATCH(YEAR(EZ$9),Fuel_Properties!$B$3:$EI$3,0))/1000</f>
        <v>8.5495249880666009</v>
      </c>
      <c r="FA82" s="53">
        <f>SUMPRODUCT(--(FA$9=Quarterly_kt!$B$9:FC$9),Quarterly_kt!$B82:FC82)*INDEX(Fuel_Properties!$B$3:$IV$14,MATCH("GCV_Jet/Kero",Fuel_Properties!$B$3:$B$14,0),MATCH(YEAR(FA$9),Fuel_Properties!$B$3:$EI$3,0))/1000</f>
        <v>9.2984470995784356</v>
      </c>
      <c r="FB82" s="53">
        <f>SUMPRODUCT(--(FB$9=Quarterly_kt!$B$9:FC$9),Quarterly_kt!$B82:FC82)*INDEX(Fuel_Properties!$B$3:$IV$14,MATCH("GCV_Jet/Kero",Fuel_Properties!$B$3:$B$14,0),MATCH(YEAR(FB$9),Fuel_Properties!$B$3:$EI$3,0))/1000</f>
        <v>9.3392863721642225</v>
      </c>
      <c r="FC82" s="53">
        <f>SUMPRODUCT(--(FC$9=Quarterly_kt!$B$9:FC$9),Quarterly_kt!$B82:FC82)*INDEX(Fuel_Properties!$B$3:$IV$14,MATCH("GCV_Jet/Kero",Fuel_Properties!$B$3:$B$14,0),MATCH(YEAR(FC$9),Fuel_Properties!$B$3:$EI$3,0))/1000</f>
        <v>8.5265378081832388</v>
      </c>
      <c r="FD82" s="53">
        <f>SUMPRODUCT(--(FD$9=Quarterly_kt!$B$9:FD$9),Quarterly_kt!$B82:FD82)*INDEX(Fuel_Properties!$B$3:$IV$14,MATCH("GCV_Jet/Kero",Fuel_Properties!$B$3:$B$14,0),MATCH(YEAR(FD$9),Fuel_Properties!$B$3:$EI$3,0))/1000</f>
        <v>9.1484824278394612</v>
      </c>
      <c r="FE82" s="53">
        <f>SUMPRODUCT(--(FE$9=Quarterly_kt!$B$9:FE$9),Quarterly_kt!$B82:FE82)*INDEX(Fuel_Properties!$B$3:$IV$14,MATCH("GCV_Jet/Kero",Fuel_Properties!$B$3:$B$14,0),MATCH(YEAR(FE$9),Fuel_Properties!$B$3:$EI$3,0))/1000</f>
        <v>9.5467068304007512</v>
      </c>
      <c r="FF82" s="53">
        <f>SUMPRODUCT(--(FF$9=Quarterly_kt!$B$9:FF$9),Quarterly_kt!$B82:FF82)*INDEX(Fuel_Properties!$B$3:$IV$14,MATCH("GCV_Jet/Kero",Fuel_Properties!$B$3:$B$14,0),MATCH(YEAR(FF$9),Fuel_Properties!$B$3:$EI$3,0))/1000</f>
        <v>9.8475737030355663</v>
      </c>
      <c r="FG82" s="53">
        <f>SUMPRODUCT(--(FG$9=Quarterly_kt!$B$9:FG$9),Quarterly_kt!$B82:FG82)*INDEX(Fuel_Properties!$B$3:$IV$14,MATCH("GCV_Jet/Kero",Fuel_Properties!$B$3:$B$14,0),MATCH(YEAR(FG$9),Fuel_Properties!$B$3:$EI$3,0))/1000</f>
        <v>8.5595910026122777</v>
      </c>
      <c r="FH82" s="53">
        <f>SUMPRODUCT(--(FH$9=Quarterly_kt!$B$9:FH$9),Quarterly_kt!$B82:FH82)*INDEX(Fuel_Properties!$B$3:$IV$14,MATCH("GCV_Jet/Kero",Fuel_Properties!$B$3:$B$14,0),MATCH(YEAR(FH$9),Fuel_Properties!$B$3:$EI$3,0))/1000</f>
        <v>9.2743913158747144</v>
      </c>
      <c r="FI82" s="53">
        <f>SUMPRODUCT(--(FI$9=Quarterly_kt!$B$9:FI$9),Quarterly_kt!$B82:FI82)*INDEX(Fuel_Properties!$B$3:$IV$14,MATCH("GCV_Jet/Kero",Fuel_Properties!$B$3:$B$14,0),MATCH(YEAR(FI$9),Fuel_Properties!$B$3:$EI$3,0))/1000</f>
        <v>9.9753144123350186</v>
      </c>
      <c r="FJ82" s="53">
        <f>SUMPRODUCT(--(FJ$9=Quarterly_kt!$B$9:FJ$9),Quarterly_kt!$B82:FJ82)*INDEX(Fuel_Properties!$B$3:$IV$14,MATCH("GCV_Jet/Kero",Fuel_Properties!$B$3:$B$14,0),MATCH(YEAR(FJ$9),Fuel_Properties!$B$3:$EI$3,0))/1000</f>
        <v>10.757554393469867</v>
      </c>
      <c r="FK82" s="53">
        <f>SUMPRODUCT(--(FK$9=Quarterly_kt!$B$9:FK$9),Quarterly_kt!$B82:FK82)*INDEX(Fuel_Properties!$B$3:$IV$14,MATCH("GCV_Jet/Kero",Fuel_Properties!$B$3:$B$14,0),MATCH(YEAR(FK$9),Fuel_Properties!$B$3:$EI$3,0))/1000</f>
        <v>9.2193377405866563</v>
      </c>
      <c r="FL82" s="53">
        <f>SUMPRODUCT(--(FL$9=Quarterly_kt!$B$9:FL$9),Quarterly_kt!$B82:FL82)*INDEX(Fuel_Properties!$B$3:$IV$14,MATCH("GCV_Jet/Kero",Fuel_Properties!$B$3:$B$14,0),MATCH(YEAR(FL$9),Fuel_Properties!$B$3:$EI$3,0))/1000</f>
        <v>9.565537059893531</v>
      </c>
      <c r="FM82" s="53">
        <f>SUMPRODUCT(--(FM$9=Quarterly_kt!$B$9:FN$9),Quarterly_kt!$B82:FN82)*INDEX(Fuel_Properties!$B$3:$IV$14,MATCH("GCV_Jet/Kero",Fuel_Properties!$B$3:$B$14,0),MATCH(YEAR(FM$9),Fuel_Properties!$B$3:$EI$3,0))/1000</f>
        <v>10.814233034674881</v>
      </c>
      <c r="FN82" s="53">
        <f>SUMPRODUCT(--(FN$9=Quarterly_kt!$B$9:FN$9),Quarterly_kt!$B82:FN82)*INDEX(Fuel_Properties!$B$3:$IV$14,MATCH("GCV_Jet/Kero",Fuel_Properties!$B$3:$B$14,0),MATCH(YEAR(FN$9),Fuel_Properties!$B$3:$EI$3,0))/1000</f>
        <v>12.080177629794331</v>
      </c>
      <c r="FO82" s="53">
        <f>SUMPRODUCT(--(FO$9=Quarterly_kt!$B$9:FO$9),Quarterly_kt!$B82:FO82)*INDEX(Fuel_Properties!$B$3:$IV$14,MATCH("GCV_Jet/Kero",Fuel_Properties!$B$3:$B$14,0),MATCH(YEAR(FO$9),Fuel_Properties!$B$3:$EI$3,0))/1000</f>
        <v>10.906248071245079</v>
      </c>
      <c r="FP82" s="53">
        <f>SUMPRODUCT(--(FP$9=Quarterly_kt!$B$9:FP$9),Quarterly_kt!$B82:FP82)*INDEX(Fuel_Properties!$B$3:$IV$14,MATCH("GCV_Jet/Kero",Fuel_Properties!$B$3:$B$14,0),MATCH(YEAR(FP$9),Fuel_Properties!$B$3:$EI$3,0))/1000</f>
        <v>12.053816178255481</v>
      </c>
      <c r="FQ82" s="53">
        <f>SUMPRODUCT(--(FQ$9=Quarterly_kt!$B$9:FQ$9),Quarterly_kt!$B82:FQ82)*INDEX(Fuel_Properties!$B$3:$IV$14,MATCH("GCV_Jet/Kero",Fuel_Properties!$B$3:$B$14,0),MATCH(YEAR(FQ$9),Fuel_Properties!$B$3:$EI$3,0))/1000</f>
        <v>13.518599353678423</v>
      </c>
      <c r="FR82" s="53">
        <f>SUMPRODUCT(--(FR$9=Quarterly_kt!$B$9:FR$9),Quarterly_kt!$B82:FR82)*INDEX(Fuel_Properties!$B$3:$IV$14,MATCH("GCV_Jet/Kero",Fuel_Properties!$B$3:$B$14,0),MATCH(YEAR(FR$9),Fuel_Properties!$B$3:$EI$3,0))/1000</f>
        <v>14.346163610195832</v>
      </c>
      <c r="FS82" s="53">
        <f>SUMPRODUCT(--(FS$9=Quarterly_kt!$B$9:FS$9),Quarterly_kt!$B82:FS82)*INDEX(Fuel_Properties!$B$3:$IV$14,MATCH("GCV_Jet/Kero",Fuel_Properties!$B$3:$B$14,0),MATCH(YEAR(FS$9),Fuel_Properties!$B$3:$EI$3,0))/1000</f>
        <v>12.48922228174073</v>
      </c>
      <c r="FT82" s="53">
        <f>SUMPRODUCT(--(FT$9=Quarterly_kt!$B$9:FT$9),Quarterly_kt!$B82:FT82)*INDEX(Fuel_Properties!$B$3:$IV$14,MATCH("GCV_Jet/Kero",Fuel_Properties!$B$3:$B$14,0),MATCH(YEAR(FT$9),Fuel_Properties!$B$3:$EI$3,0))/1000</f>
        <v>12.343653214900035</v>
      </c>
      <c r="FU82" s="53">
        <f>SUMPRODUCT(--(FU$9=Quarterly_kt!$B$9:FU$9),Quarterly_kt!$B82:FU82)*INDEX(Fuel_Properties!$B$3:$IV$14,MATCH("GCV_Jet/Kero",Fuel_Properties!$B$3:$B$14,0),MATCH(YEAR(FU$9),Fuel_Properties!$B$3:$EI$3,0))/1000</f>
        <v>14.644494953861168</v>
      </c>
      <c r="FV82" s="53">
        <f>SUMPRODUCT(--(FV$9=Quarterly_kt!$B$9:FV$9),Quarterly_kt!$B82:FV82)*INDEX(Fuel_Properties!$B$3:$IV$14,MATCH("GCV_Jet/Kero",Fuel_Properties!$B$3:$B$14,0),MATCH(YEAR(FV$9),Fuel_Properties!$B$3:$EI$3,0))/1000</f>
        <v>14.361533150903895</v>
      </c>
      <c r="FW82" s="18"/>
      <c r="FX82" s="117"/>
      <c r="FY82" s="18"/>
    </row>
    <row r="83" spans="1:181" ht="15" x14ac:dyDescent="0.25">
      <c r="A83" s="50" t="s">
        <v>44</v>
      </c>
      <c r="B83" s="53">
        <f>SUMPRODUCT(--(B$9=Quarterly_kt!$B$9:FC$9),Quarterly_kt!$B83:FC83)*INDEX(Fuel_Properties!$B$3:$IV$14,MATCH("GCV_AvGas",Fuel_Properties!$B$3:$B$14,0),MATCH(YEAR(B$9),Fuel_Properties!$B$3:$EI$3,0))/1000</f>
        <v>3.9258999999999995E-3</v>
      </c>
      <c r="C83" s="53">
        <f>SUMPRODUCT(--(C$9=Quarterly_kt!$B$9:FC$9),Quarterly_kt!$B83:FC83)*INDEX(Fuel_Properties!$B$3:$IV$14,MATCH("GCV_AvGas",Fuel_Properties!$B$3:$B$14,0),MATCH(YEAR(C$9),Fuel_Properties!$B$3:$EI$3,0))/1000</f>
        <v>5.3448999999999997E-3</v>
      </c>
      <c r="D83" s="53">
        <f>SUMPRODUCT(--(D$9=Quarterly_kt!$B$9:FC$9),Quarterly_kt!$B83:FC83)*INDEX(Fuel_Properties!$B$3:$IV$14,MATCH("GCV_AvGas",Fuel_Properties!$B$3:$B$14,0),MATCH(YEAR(D$9),Fuel_Properties!$B$3:$EI$3,0))/1000</f>
        <v>5.7705999999999999E-3</v>
      </c>
      <c r="E83" s="53">
        <f>SUMPRODUCT(--(E$9=Quarterly_kt!$B$9:FC$9),Quarterly_kt!$B83:FC83)*INDEX(Fuel_Properties!$B$3:$IV$14,MATCH("GCV_AvGas",Fuel_Properties!$B$3:$B$14,0),MATCH(YEAR(E$9),Fuel_Properties!$B$3:$EI$3,0))/1000</f>
        <v>5.2976000000000004E-3</v>
      </c>
      <c r="F83" s="53">
        <f>SUMPRODUCT(--(F$9=Quarterly_kt!$B$9:FC$9),Quarterly_kt!$B83:FC83)*INDEX(Fuel_Properties!$B$3:$IV$14,MATCH("GCV_AvGas",Fuel_Properties!$B$3:$B$14,0),MATCH(YEAR(F$9),Fuel_Properties!$B$3:$EI$3,0))/1000</f>
        <v>5.5813999999999994E-3</v>
      </c>
      <c r="G83" s="53">
        <f>SUMPRODUCT(--(G$9=Quarterly_kt!$B$9:FC$9),Quarterly_kt!$B83:FC83)*INDEX(Fuel_Properties!$B$3:$IV$14,MATCH("GCV_AvGas",Fuel_Properties!$B$3:$B$14,0),MATCH(YEAR(G$9),Fuel_Properties!$B$3:$EI$3,0))/1000</f>
        <v>1.1020899999999998E-2</v>
      </c>
      <c r="H83" s="53">
        <f>SUMPRODUCT(--(H$9=Quarterly_kt!$B$9:FC$9),Quarterly_kt!$B83:FC83)*INDEX(Fuel_Properties!$B$3:$IV$14,MATCH("GCV_AvGas",Fuel_Properties!$B$3:$B$14,0),MATCH(YEAR(H$9),Fuel_Properties!$B$3:$EI$3,0))/1000</f>
        <v>7.0949999999999995E-4</v>
      </c>
      <c r="I83" s="53">
        <f>SUMPRODUCT(--(I$9=Quarterly_kt!$B$9:FC$9),Quarterly_kt!$B83:FC83)*INDEX(Fuel_Properties!$B$3:$IV$14,MATCH("GCV_AvGas",Fuel_Properties!$B$3:$B$14,0),MATCH(YEAR(I$9),Fuel_Properties!$B$3:$EI$3,0))/1000</f>
        <v>2.3649999999999999E-3</v>
      </c>
      <c r="J83" s="53">
        <f>SUMPRODUCT(--(J$9=Quarterly_kt!$B$9:FC$9),Quarterly_kt!$B83:FC83)*INDEX(Fuel_Properties!$B$3:$IV$14,MATCH("GCV_AvGas",Fuel_Properties!$B$3:$B$14,0),MATCH(YEAR(J$9),Fuel_Properties!$B$3:$EI$3,0))/1000</f>
        <v>6.4328000000000007E-3</v>
      </c>
      <c r="K83" s="53">
        <f>SUMPRODUCT(--(K$9=Quarterly_kt!$B$9:FC$9),Quarterly_kt!$B83:FC83)*INDEX(Fuel_Properties!$B$3:$IV$14,MATCH("GCV_AvGas",Fuel_Properties!$B$3:$B$14,0),MATCH(YEAR(K$9),Fuel_Properties!$B$3:$EI$3,0))/1000</f>
        <v>2.2231E-3</v>
      </c>
      <c r="L83" s="53">
        <f>SUMPRODUCT(--(L$9=Quarterly_kt!$B$9:FC$9),Quarterly_kt!$B83:FC83)*INDEX(Fuel_Properties!$B$3:$IV$14,MATCH("GCV_AvGas",Fuel_Properties!$B$3:$B$14,0),MATCH(YEAR(L$9),Fuel_Properties!$B$3:$EI$3,0))/1000</f>
        <v>1.8919999999999999E-4</v>
      </c>
      <c r="M83" s="53">
        <f>SUMPRODUCT(--(M$9=Quarterly_kt!$B$9:FC$9),Quarterly_kt!$B83:FC83)*INDEX(Fuel_Properties!$B$3:$IV$14,MATCH("GCV_AvGas",Fuel_Properties!$B$3:$B$14,0),MATCH(YEAR(M$9),Fuel_Properties!$B$3:$EI$3,0))/1000</f>
        <v>1.2771E-3</v>
      </c>
      <c r="N83" s="53">
        <f>SUMPRODUCT(--(N$9=Quarterly_kt!$B$9:FC$9),Quarterly_kt!$B83:FC83)*INDEX(Fuel_Properties!$B$3:$IV$14,MATCH("GCV_AvGas",Fuel_Properties!$B$3:$B$14,0),MATCH(YEAR(N$9),Fuel_Properties!$B$3:$EI$3,0))/1000</f>
        <v>1.3717E-3</v>
      </c>
      <c r="O83" s="53">
        <f>SUMPRODUCT(--(O$9=Quarterly_kt!$B$9:FC$9),Quarterly_kt!$B83:FC83)*INDEX(Fuel_Properties!$B$3:$IV$14,MATCH("GCV_AvGas",Fuel_Properties!$B$3:$B$14,0),MATCH(YEAR(O$9),Fuel_Properties!$B$3:$EI$3,0))/1000</f>
        <v>4.2569999999999999E-4</v>
      </c>
      <c r="P83" s="53">
        <f>SUMPRODUCT(--(P$9=Quarterly_kt!$B$9:FC$9),Quarterly_kt!$B83:FC83)*INDEX(Fuel_Properties!$B$3:$IV$14,MATCH("GCV_AvGas",Fuel_Properties!$B$3:$B$14,0),MATCH(YEAR(P$9),Fuel_Properties!$B$3:$EI$3,0))/1000</f>
        <v>1.4189999999999999E-3</v>
      </c>
      <c r="Q83" s="53">
        <f>SUMPRODUCT(--(Q$9=Quarterly_kt!$B$9:FC$9),Quarterly_kt!$B83:FC83)*INDEX(Fuel_Properties!$B$3:$IV$14,MATCH("GCV_AvGas",Fuel_Properties!$B$3:$B$14,0),MATCH(YEAR(Q$9),Fuel_Properties!$B$3:$EI$3,0))/1000</f>
        <v>4.3515999999999997E-3</v>
      </c>
      <c r="R83" s="53">
        <f>SUMPRODUCT(--(R$9=Quarterly_kt!$B$9:FC$9),Quarterly_kt!$B83:FC83)*INDEX(Fuel_Properties!$B$3:$IV$14,MATCH("GCV_AvGas",Fuel_Properties!$B$3:$B$14,0),MATCH(YEAR(R$9),Fuel_Properties!$B$3:$EI$3,0))/1000</f>
        <v>8.5139999999999999E-4</v>
      </c>
      <c r="S83" s="53">
        <f>SUMPRODUCT(--(S$9=Quarterly_kt!$B$9:FC$9),Quarterly_kt!$B83:FC83)*INDEX(Fuel_Properties!$B$3:$IV$14,MATCH("GCV_AvGas",Fuel_Properties!$B$3:$B$14,0),MATCH(YEAR(S$9),Fuel_Properties!$B$3:$EI$3,0))/1000</f>
        <v>5.6760000000000003E-4</v>
      </c>
      <c r="T83" s="53">
        <f>SUMPRODUCT(--(T$9=Quarterly_kt!$B$9:FC$9),Quarterly_kt!$B83:FC83)*INDEX(Fuel_Properties!$B$3:$IV$14,MATCH("GCV_AvGas",Fuel_Properties!$B$3:$B$14,0),MATCH(YEAR(T$9),Fuel_Properties!$B$3:$EI$3,0))/1000</f>
        <v>2.8379999999999998E-3</v>
      </c>
      <c r="U83" s="53">
        <f>SUMPRODUCT(--(U$9=Quarterly_kt!$B$9:FC$9),Quarterly_kt!$B83:FC83)*INDEX(Fuel_Properties!$B$3:$IV$14,MATCH("GCV_AvGas",Fuel_Properties!$B$3:$B$14,0),MATCH(YEAR(U$9),Fuel_Properties!$B$3:$EI$3,0))/1000</f>
        <v>1.2297999999999999E-3</v>
      </c>
      <c r="V83" s="53">
        <f>SUMPRODUCT(--(V$9=Quarterly_kt!$B$9:FC$9),Quarterly_kt!$B83:FC83)*INDEX(Fuel_Properties!$B$3:$IV$14,MATCH("GCV_AvGas",Fuel_Properties!$B$3:$B$14,0),MATCH(YEAR(V$9),Fuel_Properties!$B$3:$EI$3,0))/1000</f>
        <v>3.5474999999999999E-3</v>
      </c>
      <c r="W83" s="53">
        <f>SUMPRODUCT(--(W$9=Quarterly_kt!$B$9:FC$9),Quarterly_kt!$B83:FC83)*INDEX(Fuel_Properties!$B$3:$IV$14,MATCH("GCV_AvGas",Fuel_Properties!$B$3:$B$14,0),MATCH(YEAR(W$9),Fuel_Properties!$B$3:$EI$3,0))/1000</f>
        <v>2.6488000000000002E-3</v>
      </c>
      <c r="X83" s="53">
        <f>SUMPRODUCT(--(X$9=Quarterly_kt!$B$9:FC$9),Quarterly_kt!$B83:FC83)*INDEX(Fuel_Properties!$B$3:$IV$14,MATCH("GCV_AvGas",Fuel_Properties!$B$3:$B$14,0),MATCH(YEAR(X$9),Fuel_Properties!$B$3:$EI$3,0))/1000</f>
        <v>8.5139999999999999E-4</v>
      </c>
      <c r="Y83" s="53">
        <f>SUMPRODUCT(--(Y$9=Quarterly_kt!$B$9:FC$9),Quarterly_kt!$B83:FC83)*INDEX(Fuel_Properties!$B$3:$IV$14,MATCH("GCV_AvGas",Fuel_Properties!$B$3:$B$14,0),MATCH(YEAR(Y$9),Fuel_Properties!$B$3:$EI$3,0))/1000</f>
        <v>3.5001999999999993E-3</v>
      </c>
      <c r="Z83" s="53">
        <f>SUMPRODUCT(--(Z$9=Quarterly_kt!$B$9:FC$9),Quarterly_kt!$B83:FC83)*INDEX(Fuel_Properties!$B$3:$IV$14,MATCH("GCV_AvGas",Fuel_Properties!$B$3:$B$14,0),MATCH(YEAR(Z$9),Fuel_Properties!$B$3:$EI$3,0))/1000</f>
        <v>6.6220000000000005E-4</v>
      </c>
      <c r="AA83" s="53">
        <f>SUMPRODUCT(--(AA$9=Quarterly_kt!$B$9:FC$9),Quarterly_kt!$B83:FC83)*INDEX(Fuel_Properties!$B$3:$IV$14,MATCH("GCV_AvGas",Fuel_Properties!$B$3:$B$14,0),MATCH(YEAR(AA$9),Fuel_Properties!$B$3:$EI$3,0))/1000</f>
        <v>5.6760000000000003E-4</v>
      </c>
      <c r="AB83" s="53">
        <f>SUMPRODUCT(--(AB$9=Quarterly_kt!$B$9:FC$9),Quarterly_kt!$B83:FC83)*INDEX(Fuel_Properties!$B$3:$IV$14,MATCH("GCV_AvGas",Fuel_Properties!$B$3:$B$14,0),MATCH(YEAR(AB$9),Fuel_Properties!$B$3:$EI$3,0))/1000</f>
        <v>5.6760000000000003E-4</v>
      </c>
      <c r="AC83" s="53">
        <f>SUMPRODUCT(--(AC$9=Quarterly_kt!$B$9:FC$9),Quarterly_kt!$B83:FC83)*INDEX(Fuel_Properties!$B$3:$IV$14,MATCH("GCV_AvGas",Fuel_Properties!$B$3:$B$14,0),MATCH(YEAR(AC$9),Fuel_Properties!$B$3:$EI$3,0))/1000</f>
        <v>1.3717E-3</v>
      </c>
      <c r="AD83" s="53">
        <f>SUMPRODUCT(--(AD$9=Quarterly_kt!$B$9:FC$9),Quarterly_kt!$B83:FC83)*INDEX(Fuel_Properties!$B$3:$IV$14,MATCH("GCV_AvGas",Fuel_Properties!$B$3:$B$14,0),MATCH(YEAR(AD$9),Fuel_Properties!$B$3:$EI$3,0))/1000</f>
        <v>1.2297999999999999E-3</v>
      </c>
      <c r="AE83" s="53">
        <f>SUMPRODUCT(--(AE$9=Quarterly_kt!$B$9:FC$9),Quarterly_kt!$B83:FC83)*INDEX(Fuel_Properties!$B$3:$IV$14,MATCH("GCV_AvGas",Fuel_Properties!$B$3:$B$14,0),MATCH(YEAR(AE$9),Fuel_Properties!$B$3:$EI$3,0))/1000</f>
        <v>0</v>
      </c>
      <c r="AF83" s="53">
        <f>SUMPRODUCT(--(AF$9=Quarterly_kt!$B$9:FC$9),Quarterly_kt!$B83:FC83)*INDEX(Fuel_Properties!$B$3:$IV$14,MATCH("GCV_AvGas",Fuel_Properties!$B$3:$B$14,0),MATCH(YEAR(AF$9),Fuel_Properties!$B$3:$EI$3,0))/1000</f>
        <v>1.4190000000000001E-4</v>
      </c>
      <c r="AG83" s="53">
        <f>SUMPRODUCT(--(AG$9=Quarterly_kt!$B$9:FC$9),Quarterly_kt!$B83:FC83)*INDEX(Fuel_Properties!$B$3:$IV$14,MATCH("GCV_AvGas",Fuel_Properties!$B$3:$B$14,0),MATCH(YEAR(AG$9),Fuel_Properties!$B$3:$EI$3,0))/1000</f>
        <v>3.7839999999999998E-4</v>
      </c>
      <c r="AH83" s="53">
        <f>SUMPRODUCT(--(AH$9=Quarterly_kt!$B$9:FC$9),Quarterly_kt!$B83:FC83)*INDEX(Fuel_Properties!$B$3:$IV$14,MATCH("GCV_AvGas",Fuel_Properties!$B$3:$B$14,0),MATCH(YEAR(AH$9),Fuel_Properties!$B$3:$EI$3,0))/1000</f>
        <v>1.8919999999999999E-4</v>
      </c>
      <c r="AI83" s="53">
        <f>SUMPRODUCT(--(AI$9=Quarterly_kt!$B$9:FC$9),Quarterly_kt!$B83:FC83)*INDEX(Fuel_Properties!$B$3:$IV$14,MATCH("GCV_AvGas",Fuel_Properties!$B$3:$B$14,0),MATCH(YEAR(AI$9),Fuel_Properties!$B$3:$EI$3,0))/1000</f>
        <v>9.4599999999999996E-5</v>
      </c>
      <c r="AJ83" s="53">
        <f>SUMPRODUCT(--(AJ$9=Quarterly_kt!$B$9:FC$9),Quarterly_kt!$B83:FC83)*INDEX(Fuel_Properties!$B$3:$IV$14,MATCH("GCV_AvGas",Fuel_Properties!$B$3:$B$14,0),MATCH(YEAR(AJ$9),Fuel_Properties!$B$3:$EI$3,0))/1000</f>
        <v>9.4599999999999996E-5</v>
      </c>
      <c r="AK83" s="53">
        <f>SUMPRODUCT(--(AK$9=Quarterly_kt!$B$9:FC$9),Quarterly_kt!$B83:FC83)*INDEX(Fuel_Properties!$B$3:$IV$14,MATCH("GCV_AvGas",Fuel_Properties!$B$3:$B$14,0),MATCH(YEAR(AK$9),Fuel_Properties!$B$3:$EI$3,0))/1000</f>
        <v>6.1489999999999993E-4</v>
      </c>
      <c r="AL83" s="53">
        <f>SUMPRODUCT(--(AL$9=Quarterly_kt!$B$9:FC$9),Quarterly_kt!$B83:FC83)*INDEX(Fuel_Properties!$B$3:$IV$14,MATCH("GCV_AvGas",Fuel_Properties!$B$3:$B$14,0),MATCH(YEAR(AL$9),Fuel_Properties!$B$3:$EI$3,0))/1000</f>
        <v>6.1489999999999993E-4</v>
      </c>
      <c r="AM83" s="53">
        <f>SUMPRODUCT(--(AM$9=Quarterly_kt!$B$9:FC$9),Quarterly_kt!$B83:FC83)*INDEX(Fuel_Properties!$B$3:$IV$14,MATCH("GCV_AvGas",Fuel_Properties!$B$3:$B$14,0),MATCH(YEAR(AM$9),Fuel_Properties!$B$3:$EI$3,0))/1000</f>
        <v>0</v>
      </c>
      <c r="AN83" s="53">
        <f>SUMPRODUCT(--(AN$9=Quarterly_kt!$B$9:FC$9),Quarterly_kt!$B83:FC83)*INDEX(Fuel_Properties!$B$3:$IV$14,MATCH("GCV_AvGas",Fuel_Properties!$B$3:$B$14,0),MATCH(YEAR(AN$9),Fuel_Properties!$B$3:$EI$3,0))/1000</f>
        <v>2.8380000000000001E-4</v>
      </c>
      <c r="AO83" s="53">
        <f>SUMPRODUCT(--(AO$9=Quarterly_kt!$B$9:FC$9),Quarterly_kt!$B83:FC83)*INDEX(Fuel_Properties!$B$3:$IV$14,MATCH("GCV_AvGas",Fuel_Properties!$B$3:$B$14,0),MATCH(YEAR(AO$9),Fuel_Properties!$B$3:$EI$3,0))/1000</f>
        <v>4.2569999999999999E-4</v>
      </c>
      <c r="AP83" s="53">
        <f>SUMPRODUCT(--(AP$9=Quarterly_kt!$B$9:FC$9),Quarterly_kt!$B83:FC83)*INDEX(Fuel_Properties!$B$3:$IV$14,MATCH("GCV_AvGas",Fuel_Properties!$B$3:$B$14,0),MATCH(YEAR(AP$9),Fuel_Properties!$B$3:$EI$3,0))/1000</f>
        <v>9.4599999999999996E-5</v>
      </c>
      <c r="AQ83" s="53">
        <f>SUMPRODUCT(--(AQ$9=Quarterly_kt!$B$9:FC$9),Quarterly_kt!$B83:FC83)*INDEX(Fuel_Properties!$B$3:$IV$14,MATCH("GCV_AvGas",Fuel_Properties!$B$3:$B$14,0),MATCH(YEAR(AQ$9),Fuel_Properties!$B$3:$EI$3,0))/1000</f>
        <v>9.9329999999999991E-4</v>
      </c>
      <c r="AR83" s="53">
        <f>SUMPRODUCT(--(AR$9=Quarterly_kt!$B$9:FC$9),Quarterly_kt!$B83:FC83)*INDEX(Fuel_Properties!$B$3:$IV$14,MATCH("GCV_AvGas",Fuel_Properties!$B$3:$B$14,0),MATCH(YEAR(AR$9),Fuel_Properties!$B$3:$EI$3,0))/1000</f>
        <v>6.6220000000000005E-4</v>
      </c>
      <c r="AS83" s="53">
        <f>SUMPRODUCT(--(AS$9=Quarterly_kt!$B$9:FC$9),Quarterly_kt!$B83:FC83)*INDEX(Fuel_Properties!$B$3:$IV$14,MATCH("GCV_AvGas",Fuel_Properties!$B$3:$B$14,0),MATCH(YEAR(AS$9),Fuel_Properties!$B$3:$EI$3,0))/1000</f>
        <v>4.2569999999999999E-4</v>
      </c>
      <c r="AT83" s="53">
        <f>SUMPRODUCT(--(AT$9=Quarterly_kt!$B$9:FC$9),Quarterly_kt!$B83:FC83)*INDEX(Fuel_Properties!$B$3:$IV$14,MATCH("GCV_AvGas",Fuel_Properties!$B$3:$B$14,0),MATCH(YEAR(AT$9),Fuel_Properties!$B$3:$EI$3,0))/1000</f>
        <v>0</v>
      </c>
      <c r="AU83" s="53">
        <f>SUMPRODUCT(--(AU$9=Quarterly_kt!$B$9:FC$9),Quarterly_kt!$B83:FC83)*INDEX(Fuel_Properties!$B$3:$IV$14,MATCH("GCV_AvGas",Fuel_Properties!$B$3:$B$14,0),MATCH(YEAR(AU$9),Fuel_Properties!$B$3:$EI$3,0))/1000</f>
        <v>4.7299999999999998E-5</v>
      </c>
      <c r="AV83" s="53">
        <f>SUMPRODUCT(--(AV$9=Quarterly_kt!$B$9:FC$9),Quarterly_kt!$B83:FC83)*INDEX(Fuel_Properties!$B$3:$IV$14,MATCH("GCV_AvGas",Fuel_Properties!$B$3:$B$14,0),MATCH(YEAR(AV$9),Fuel_Properties!$B$3:$EI$3,0))/1000</f>
        <v>1.4190000000000001E-4</v>
      </c>
      <c r="AW83" s="53">
        <f>SUMPRODUCT(--(AW$9=Quarterly_kt!$B$9:FC$9),Quarterly_kt!$B83:FC83)*INDEX(Fuel_Properties!$B$3:$IV$14,MATCH("GCV_AvGas",Fuel_Properties!$B$3:$B$14,0),MATCH(YEAR(AW$9),Fuel_Properties!$B$3:$EI$3,0))/1000</f>
        <v>9.4599999999999996E-5</v>
      </c>
      <c r="AX83" s="53">
        <f>SUMPRODUCT(--(AX$9=Quarterly_kt!$B$9:FC$9),Quarterly_kt!$B83:FC83)*INDEX(Fuel_Properties!$B$3:$IV$14,MATCH("GCV_AvGas",Fuel_Properties!$B$3:$B$14,0),MATCH(YEAR(AX$9),Fuel_Properties!$B$3:$EI$3,0))/1000</f>
        <v>3.7839999999999998E-4</v>
      </c>
      <c r="AY83" s="53">
        <f>SUMPRODUCT(--(AY$9=Quarterly_kt!$B$9:FC$9),Quarterly_kt!$B83:FC83)*INDEX(Fuel_Properties!$B$3:$IV$14,MATCH("GCV_AvGas",Fuel_Properties!$B$3:$B$14,0),MATCH(YEAR(AY$9),Fuel_Properties!$B$3:$EI$3,0))/1000</f>
        <v>1.4190000000000001E-4</v>
      </c>
      <c r="AZ83" s="53">
        <f>SUMPRODUCT(--(AZ$9=Quarterly_kt!$B$9:FC$9),Quarterly_kt!$B83:FC83)*INDEX(Fuel_Properties!$B$3:$IV$14,MATCH("GCV_AvGas",Fuel_Properties!$B$3:$B$14,0),MATCH(YEAR(AZ$9),Fuel_Properties!$B$3:$EI$3,0))/1000</f>
        <v>0</v>
      </c>
      <c r="BA83" s="53">
        <f>SUMPRODUCT(--(BA$9=Quarterly_kt!$B$9:FC$9),Quarterly_kt!$B83:FC83)*INDEX(Fuel_Properties!$B$3:$IV$14,MATCH("GCV_AvGas",Fuel_Properties!$B$3:$B$14,0),MATCH(YEAR(BA$9),Fuel_Properties!$B$3:$EI$3,0))/1000</f>
        <v>1.8919999999999999E-4</v>
      </c>
      <c r="BB83" s="53">
        <f>SUMPRODUCT(--(BB$9=Quarterly_kt!$B$9:FC$9),Quarterly_kt!$B83:FC83)*INDEX(Fuel_Properties!$B$3:$IV$14,MATCH("GCV_AvGas",Fuel_Properties!$B$3:$B$14,0),MATCH(YEAR(BB$9),Fuel_Properties!$B$3:$EI$3,0))/1000</f>
        <v>8.5139999999999999E-4</v>
      </c>
      <c r="BC83" s="53">
        <f>SUMPRODUCT(--(BC$9=Quarterly_kt!$B$9:FC$9),Quarterly_kt!$B83:FC83)*INDEX(Fuel_Properties!$B$3:$IV$14,MATCH("GCV_AvGas",Fuel_Properties!$B$3:$B$14,0),MATCH(YEAR(BC$9),Fuel_Properties!$B$3:$EI$3,0))/1000</f>
        <v>7.0949999999999995E-4</v>
      </c>
      <c r="BD83" s="53">
        <f>SUMPRODUCT(--(BD$9=Quarterly_kt!$B$9:FC$9),Quarterly_kt!$B83:FC83)*INDEX(Fuel_Properties!$B$3:$IV$14,MATCH("GCV_AvGas",Fuel_Properties!$B$3:$B$14,0),MATCH(YEAR(BD$9),Fuel_Properties!$B$3:$EI$3,0))/1000</f>
        <v>5.6760000000000003E-4</v>
      </c>
      <c r="BE83" s="53">
        <f>SUMPRODUCT(--(BE$9=Quarterly_kt!$B$9:FC$9),Quarterly_kt!$B83:FC83)*INDEX(Fuel_Properties!$B$3:$IV$14,MATCH("GCV_AvGas",Fuel_Properties!$B$3:$B$14,0),MATCH(YEAR(BE$9),Fuel_Properties!$B$3:$EI$3,0))/1000</f>
        <v>5.6760000000000003E-4</v>
      </c>
      <c r="BF83" s="53">
        <f>SUMPRODUCT(--(BF$9=Quarterly_kt!$B$9:FC$9),Quarterly_kt!$B83:FC83)*INDEX(Fuel_Properties!$B$3:$IV$14,MATCH("GCV_AvGas",Fuel_Properties!$B$3:$B$14,0),MATCH(YEAR(BF$9),Fuel_Properties!$B$3:$EI$3,0))/1000</f>
        <v>9.4599999999999996E-5</v>
      </c>
      <c r="BG83" s="53">
        <f>SUMPRODUCT(--(BG$9=Quarterly_kt!$B$9:FC$9),Quarterly_kt!$B83:FC83)*INDEX(Fuel_Properties!$B$3:$IV$14,MATCH("GCV_AvGas",Fuel_Properties!$B$3:$B$14,0),MATCH(YEAR(BG$9),Fuel_Properties!$B$3:$EI$3,0))/1000</f>
        <v>0</v>
      </c>
      <c r="BH83" s="53">
        <f>SUMPRODUCT(--(BH$9=Quarterly_kt!$B$9:FC$9),Quarterly_kt!$B83:FC83)*INDEX(Fuel_Properties!$B$3:$IV$14,MATCH("GCV_AvGas",Fuel_Properties!$B$3:$B$14,0),MATCH(YEAR(BH$9),Fuel_Properties!$B$3:$EI$3,0))/1000</f>
        <v>0</v>
      </c>
      <c r="BI83" s="53">
        <f>SUMPRODUCT(--(BI$9=Quarterly_kt!$B$9:FC$9),Quarterly_kt!$B83:FC83)*INDEX(Fuel_Properties!$B$3:$IV$14,MATCH("GCV_AvGas",Fuel_Properties!$B$3:$B$14,0),MATCH(YEAR(BI$9),Fuel_Properties!$B$3:$EI$3,0))/1000</f>
        <v>0</v>
      </c>
      <c r="BJ83" s="53">
        <f>SUMPRODUCT(--(BJ$9=Quarterly_kt!$B$9:FC$9),Quarterly_kt!$B83:FC83)*INDEX(Fuel_Properties!$B$3:$IV$14,MATCH("GCV_AvGas",Fuel_Properties!$B$3:$B$14,0),MATCH(YEAR(BJ$9),Fuel_Properties!$B$3:$EI$3,0))/1000</f>
        <v>9.4599999999999996E-5</v>
      </c>
      <c r="BK83" s="53">
        <f>SUMPRODUCT(--(BK$9=Quarterly_kt!$B$9:FC$9),Quarterly_kt!$B83:FC83)*INDEX(Fuel_Properties!$B$3:$IV$14,MATCH("GCV_AvGas",Fuel_Properties!$B$3:$B$14,0),MATCH(YEAR(BK$9),Fuel_Properties!$B$3:$EI$3,0))/1000</f>
        <v>0</v>
      </c>
      <c r="BL83" s="53">
        <f>SUMPRODUCT(--(BL$9=Quarterly_kt!$B$9:FC$9),Quarterly_kt!$B83:FC83)*INDEX(Fuel_Properties!$B$3:$IV$14,MATCH("GCV_AvGas",Fuel_Properties!$B$3:$B$14,0),MATCH(YEAR(BL$9),Fuel_Properties!$B$3:$EI$3,0))/1000</f>
        <v>0</v>
      </c>
      <c r="BM83" s="53">
        <f>SUMPRODUCT(--(BM$9=Quarterly_kt!$B$9:FC$9),Quarterly_kt!$B83:FC83)*INDEX(Fuel_Properties!$B$3:$IV$14,MATCH("GCV_AvGas",Fuel_Properties!$B$3:$B$14,0),MATCH(YEAR(BM$9),Fuel_Properties!$B$3:$EI$3,0))/1000</f>
        <v>3.7839999999999998E-4</v>
      </c>
      <c r="BN83" s="53">
        <f>SUMPRODUCT(--(BN$9=Quarterly_kt!$B$9:FC$9),Quarterly_kt!$B83:FC83)*INDEX(Fuel_Properties!$B$3:$IV$14,MATCH("GCV_AvGas",Fuel_Properties!$B$3:$B$14,0),MATCH(YEAR(BN$9),Fuel_Properties!$B$3:$EI$3,0))/1000</f>
        <v>1.8919999999999999E-4</v>
      </c>
      <c r="BO83" s="53">
        <f>SUMPRODUCT(--(BO$9=Quarterly_kt!$B$9:FC$9),Quarterly_kt!$B83:FC83)*INDEX(Fuel_Properties!$B$3:$IV$14,MATCH("GCV_AvGas",Fuel_Properties!$B$3:$B$14,0),MATCH(YEAR(BO$9),Fuel_Properties!$B$3:$EI$3,0))/1000</f>
        <v>4.7299999999999998E-5</v>
      </c>
      <c r="BP83" s="53">
        <f>SUMPRODUCT(--(BP$9=Quarterly_kt!$B$9:FC$9),Quarterly_kt!$B83:FC83)*INDEX(Fuel_Properties!$B$3:$IV$14,MATCH("GCV_AvGas",Fuel_Properties!$B$3:$B$14,0),MATCH(YEAR(BP$9),Fuel_Properties!$B$3:$EI$3,0))/1000</f>
        <v>0</v>
      </c>
      <c r="BQ83" s="53">
        <f>SUMPRODUCT(--(BQ$9=Quarterly_kt!$B$9:FC$9),Quarterly_kt!$B83:FC83)*INDEX(Fuel_Properties!$B$3:$IV$14,MATCH("GCV_AvGas",Fuel_Properties!$B$3:$B$14,0),MATCH(YEAR(BQ$9),Fuel_Properties!$B$3:$EI$3,0))/1000</f>
        <v>9.4599999999999996E-5</v>
      </c>
      <c r="BR83" s="53">
        <f>SUMPRODUCT(--(BR$9=Quarterly_kt!$B$9:FC$9),Quarterly_kt!$B83:FC83)*INDEX(Fuel_Properties!$B$3:$IV$14,MATCH("GCV_AvGas",Fuel_Properties!$B$3:$B$14,0),MATCH(YEAR(BR$9),Fuel_Properties!$B$3:$EI$3,0))/1000</f>
        <v>5.6760000000000003E-4</v>
      </c>
      <c r="BS83" s="53">
        <f>SUMPRODUCT(--(BS$9=Quarterly_kt!$B$9:FC$9),Quarterly_kt!$B83:FC83)*INDEX(Fuel_Properties!$B$3:$IV$14,MATCH("GCV_AvGas",Fuel_Properties!$B$3:$B$14,0),MATCH(YEAR(BS$9),Fuel_Properties!$B$3:$EI$3,0))/1000</f>
        <v>9.4599999999999996E-5</v>
      </c>
      <c r="BT83" s="53">
        <f>SUMPRODUCT(--(BT$9=Quarterly_kt!$B$9:FC$9),Quarterly_kt!$B83:FC83)*INDEX(Fuel_Properties!$B$3:$IV$14,MATCH("GCV_AvGas",Fuel_Properties!$B$3:$B$14,0),MATCH(YEAR(BT$9),Fuel_Properties!$B$3:$EI$3,0))/1000</f>
        <v>0</v>
      </c>
      <c r="BU83" s="53">
        <f>SUMPRODUCT(--(BU$9=Quarterly_kt!$B$9:FC$9),Quarterly_kt!$B83:FC83)*INDEX(Fuel_Properties!$B$3:$IV$14,MATCH("GCV_AvGas",Fuel_Properties!$B$3:$B$14,0),MATCH(YEAR(BU$9),Fuel_Properties!$B$3:$EI$3,0))/1000</f>
        <v>1.4190000000000001E-4</v>
      </c>
      <c r="BV83" s="53">
        <f>SUMPRODUCT(--(BV$9=Quarterly_kt!$B$9:FC$9),Quarterly_kt!$B83:FC83)*INDEX(Fuel_Properties!$B$3:$IV$14,MATCH("GCV_AvGas",Fuel_Properties!$B$3:$B$14,0),MATCH(YEAR(BV$9),Fuel_Properties!$B$3:$EI$3,0))/1000</f>
        <v>1.0406E-3</v>
      </c>
      <c r="BW83" s="53">
        <f>SUMPRODUCT(--(BW$9=Quarterly_kt!$B$9:FC$9),Quarterly_kt!$B83:FC83)*INDEX(Fuel_Properties!$B$3:$IV$14,MATCH("GCV_AvGas",Fuel_Properties!$B$3:$B$14,0),MATCH(YEAR(BW$9),Fuel_Properties!$B$3:$EI$3,0))/1000</f>
        <v>1.1020899999999998E-2</v>
      </c>
      <c r="BX83" s="53">
        <f>SUMPRODUCT(--(BX$9=Quarterly_kt!$B$9:FC$9),Quarterly_kt!$B83:FC83)*INDEX(Fuel_Properties!$B$3:$IV$14,MATCH("GCV_AvGas",Fuel_Properties!$B$3:$B$14,0),MATCH(YEAR(BX$9),Fuel_Properties!$B$3:$EI$3,0))/1000</f>
        <v>0</v>
      </c>
      <c r="BY83" s="53">
        <f>SUMPRODUCT(--(BY$9=Quarterly_kt!$B$9:FC$9),Quarterly_kt!$B83:FC83)*INDEX(Fuel_Properties!$B$3:$IV$14,MATCH("GCV_AvGas",Fuel_Properties!$B$3:$B$14,0),MATCH(YEAR(BY$9),Fuel_Properties!$B$3:$EI$3,0))/1000</f>
        <v>4.7299999999999998E-5</v>
      </c>
      <c r="BZ83" s="53">
        <f>SUMPRODUCT(--(BZ$9=Quarterly_kt!$B$9:FC$9),Quarterly_kt!$B83:FC83)*INDEX(Fuel_Properties!$B$3:$IV$14,MATCH("GCV_AvGas",Fuel_Properties!$B$3:$B$14,0),MATCH(YEAR(BZ$9),Fuel_Properties!$B$3:$EI$3,0))/1000</f>
        <v>2.3176999999999998E-3</v>
      </c>
      <c r="CA83" s="53">
        <f>SUMPRODUCT(--(CA$9=Quarterly_kt!$B$9:FC$9),Quarterly_kt!$B83:FC83)*INDEX(Fuel_Properties!$B$3:$IV$14,MATCH("GCV_AvGas",Fuel_Properties!$B$3:$B$14,0),MATCH(YEAR(CA$9),Fuel_Properties!$B$3:$EI$3,0))/1000</f>
        <v>0</v>
      </c>
      <c r="CB83" s="53">
        <f>SUMPRODUCT(--(CB$9=Quarterly_kt!$B$9:FC$9),Quarterly_kt!$B83:FC83)*INDEX(Fuel_Properties!$B$3:$IV$14,MATCH("GCV_AvGas",Fuel_Properties!$B$3:$B$14,0),MATCH(YEAR(CB$9),Fuel_Properties!$B$3:$EI$3,0))/1000</f>
        <v>0</v>
      </c>
      <c r="CC83" s="53">
        <f>SUMPRODUCT(--(CC$9=Quarterly_kt!$B$9:FC$9),Quarterly_kt!$B83:FC83)*INDEX(Fuel_Properties!$B$3:$IV$14,MATCH("GCV_AvGas",Fuel_Properties!$B$3:$B$14,0),MATCH(YEAR(CC$9),Fuel_Properties!$B$3:$EI$3,0))/1000</f>
        <v>1.4190000000000001E-4</v>
      </c>
      <c r="CD83" s="53">
        <f>SUMPRODUCT(--(CD$9=Quarterly_kt!$B$9:FC$9),Quarterly_kt!$B83:FC83)*INDEX(Fuel_Properties!$B$3:$IV$14,MATCH("GCV_AvGas",Fuel_Properties!$B$3:$B$14,0),MATCH(YEAR(CD$9),Fuel_Properties!$B$3:$EI$3,0))/1000</f>
        <v>0</v>
      </c>
      <c r="CE83" s="53">
        <f>SUMPRODUCT(--(CE$9=Quarterly_kt!$B$9:FC$9),Quarterly_kt!$B83:FC83)*INDEX(Fuel_Properties!$B$3:$IV$14,MATCH("GCV_AvGas",Fuel_Properties!$B$3:$B$14,0),MATCH(YEAR(CE$9),Fuel_Properties!$B$3:$EI$3,0))/1000</f>
        <v>0</v>
      </c>
      <c r="CF83" s="53">
        <f>SUMPRODUCT(--(CF$9=Quarterly_kt!$B$9:FC$9),Quarterly_kt!$B83:FC83)*INDEX(Fuel_Properties!$B$3:$IV$14,MATCH("GCV_AvGas",Fuel_Properties!$B$3:$B$14,0),MATCH(YEAR(CF$9),Fuel_Properties!$B$3:$EI$3,0))/1000</f>
        <v>5.6760000000000003E-4</v>
      </c>
      <c r="CG83" s="53">
        <f>SUMPRODUCT(--(CG$9=Quarterly_kt!$B$9:FC$9),Quarterly_kt!$B83:FC83)*INDEX(Fuel_Properties!$B$3:$IV$14,MATCH("GCV_AvGas",Fuel_Properties!$B$3:$B$14,0),MATCH(YEAR(CG$9),Fuel_Properties!$B$3:$EI$3,0))/1000</f>
        <v>4.7299999999999998E-5</v>
      </c>
      <c r="CH83" s="53">
        <f>SUMPRODUCT(--(CH$9=Quarterly_kt!$B$9:FC$9),Quarterly_kt!$B83:FC83)*INDEX(Fuel_Properties!$B$3:$IV$14,MATCH("GCV_AvGas",Fuel_Properties!$B$3:$B$14,0),MATCH(YEAR(CH$9),Fuel_Properties!$B$3:$EI$3,0))/1000</f>
        <v>7.5679999999999996E-4</v>
      </c>
      <c r="CI83" s="53">
        <f>SUMPRODUCT(--(CI$9=Quarterly_kt!$B$9:FC$9),Quarterly_kt!$B83:FC83)*INDEX(Fuel_Properties!$B$3:$IV$14,MATCH("GCV_AvGas",Fuel_Properties!$B$3:$B$14,0),MATCH(YEAR(CI$9),Fuel_Properties!$B$3:$EI$3,0))/1000</f>
        <v>0</v>
      </c>
      <c r="CJ83" s="53">
        <f>SUMPRODUCT(--(CJ$9=Quarterly_kt!$B$9:FC$9),Quarterly_kt!$B83:FC83)*INDEX(Fuel_Properties!$B$3:$IV$14,MATCH("GCV_AvGas",Fuel_Properties!$B$3:$B$14,0),MATCH(YEAR(CJ$9),Fuel_Properties!$B$3:$EI$3,0))/1000</f>
        <v>0</v>
      </c>
      <c r="CK83" s="53">
        <f>SUMPRODUCT(--(CK$9=Quarterly_kt!$B$9:FC$9),Quarterly_kt!$B83:FC83)*INDEX(Fuel_Properties!$B$3:$IV$14,MATCH("GCV_AvGas",Fuel_Properties!$B$3:$B$14,0),MATCH(YEAR(CK$9),Fuel_Properties!$B$3:$EI$3,0))/1000</f>
        <v>4.7299999999999998E-5</v>
      </c>
      <c r="CL83" s="53">
        <f>SUMPRODUCT(--(CL$9=Quarterly_kt!$B$9:FC$9),Quarterly_kt!$B83:FC83)*INDEX(Fuel_Properties!$B$3:$IV$14,MATCH("GCV_AvGas",Fuel_Properties!$B$3:$B$14,0),MATCH(YEAR(CL$9),Fuel_Properties!$B$3:$EI$3,0))/1000</f>
        <v>0</v>
      </c>
      <c r="CM83" s="53">
        <f>SUMPRODUCT(--(CM$9=Quarterly_kt!$B$9:FC$9),Quarterly_kt!$B83:FC83)*INDEX(Fuel_Properties!$B$3:$IV$14,MATCH("GCV_AvGas",Fuel_Properties!$B$3:$B$14,0),MATCH(YEAR(CM$9),Fuel_Properties!$B$3:$EI$3,0))/1000</f>
        <v>1.5135999999999999E-3</v>
      </c>
      <c r="CN83" s="53">
        <f>SUMPRODUCT(--(CN$9=Quarterly_kt!$B$9:FC$9),Quarterly_kt!$B83:FC83)*INDEX(Fuel_Properties!$B$3:$IV$14,MATCH("GCV_AvGas",Fuel_Properties!$B$3:$B$14,0),MATCH(YEAR(CN$9),Fuel_Properties!$B$3:$EI$3,0))/1000</f>
        <v>1.4663E-3</v>
      </c>
      <c r="CO83" s="53">
        <f>SUMPRODUCT(--(CO$9=Quarterly_kt!$B$9:FC$9),Quarterly_kt!$B83:FC83)*INDEX(Fuel_Properties!$B$3:$IV$14,MATCH("GCV_AvGas",Fuel_Properties!$B$3:$B$14,0),MATCH(YEAR(CO$9),Fuel_Properties!$B$3:$EI$3,0))/1000</f>
        <v>3.7839999999999998E-4</v>
      </c>
      <c r="CP83" s="53">
        <f>SUMPRODUCT(--(CP$9=Quarterly_kt!$B$9:FC$9),Quarterly_kt!$B83:FC83)*INDEX(Fuel_Properties!$B$3:$IV$14,MATCH("GCV_AvGas",Fuel_Properties!$B$3:$B$14,0),MATCH(YEAR(CP$9),Fuel_Properties!$B$3:$EI$3,0))/1000</f>
        <v>0</v>
      </c>
      <c r="CQ83" s="53">
        <f>SUMPRODUCT(--(CQ$9=Quarterly_kt!$B$9:FC$9),Quarterly_kt!$B83:FC83)*INDEX(Fuel_Properties!$B$3:$IV$14,MATCH("GCV_AvGas",Fuel_Properties!$B$3:$B$14,0),MATCH(YEAR(CQ$9),Fuel_Properties!$B$3:$EI$3,0))/1000</f>
        <v>2.8380000000000001E-4</v>
      </c>
      <c r="CR83" s="53">
        <f>SUMPRODUCT(--(CR$9=Quarterly_kt!$B$9:FC$9),Quarterly_kt!$B83:FC83)*INDEX(Fuel_Properties!$B$3:$IV$14,MATCH("GCV_AvGas",Fuel_Properties!$B$3:$B$14,0),MATCH(YEAR(CR$9),Fuel_Properties!$B$3:$EI$3,0))/1000</f>
        <v>3.3110000000000002E-4</v>
      </c>
      <c r="CS83" s="53">
        <f>SUMPRODUCT(--(CS$9=Quarterly_kt!$B$9:FC$9),Quarterly_kt!$B83:FC83)*INDEX(Fuel_Properties!$B$3:$IV$14,MATCH("GCV_AvGas",Fuel_Properties!$B$3:$B$14,0),MATCH(YEAR(CS$9),Fuel_Properties!$B$3:$EI$3,0))/1000</f>
        <v>2.8380000000000001E-4</v>
      </c>
      <c r="CT83" s="53">
        <f>SUMPRODUCT(--(CT$9=Quarterly_kt!$B$9:FC$9),Quarterly_kt!$B83:FC83)*INDEX(Fuel_Properties!$B$3:$IV$14,MATCH("GCV_AvGas",Fuel_Properties!$B$3:$B$14,0),MATCH(YEAR(CT$9),Fuel_Properties!$B$3:$EI$3,0))/1000</f>
        <v>9.4599999999999996E-5</v>
      </c>
      <c r="CU83" s="53">
        <f>SUMPRODUCT(--(CU$9=Quarterly_kt!$B$9:FC$9),Quarterly_kt!$B83:FC83)*INDEX(Fuel_Properties!$B$3:$IV$14,MATCH("GCV_AvGas",Fuel_Properties!$B$3:$B$14,0),MATCH(YEAR(CU$9),Fuel_Properties!$B$3:$EI$3,0))/1000</f>
        <v>5.6760000000000003E-4</v>
      </c>
      <c r="CV83" s="53">
        <f>SUMPRODUCT(--(CV$9=Quarterly_kt!$B$9:FC$9),Quarterly_kt!$B83:FC83)*INDEX(Fuel_Properties!$B$3:$IV$14,MATCH("GCV_AvGas",Fuel_Properties!$B$3:$B$14,0),MATCH(YEAR(CV$9),Fuel_Properties!$B$3:$EI$3,0))/1000</f>
        <v>4.7299999999999998E-5</v>
      </c>
      <c r="CW83" s="53">
        <f>SUMPRODUCT(--(CW$9=Quarterly_kt!$B$9:FC$9),Quarterly_kt!$B83:FC83)*INDEX(Fuel_Properties!$B$3:$IV$14,MATCH("GCV_AvGas",Fuel_Properties!$B$3:$B$14,0),MATCH(YEAR(CW$9),Fuel_Properties!$B$3:$EI$3,0))/1000</f>
        <v>0</v>
      </c>
      <c r="CX83" s="53">
        <f>SUMPRODUCT(--(CX$9=Quarterly_kt!$B$9:FC$9),Quarterly_kt!$B83:FC83)*INDEX(Fuel_Properties!$B$3:$IV$14,MATCH("GCV_AvGas",Fuel_Properties!$B$3:$B$14,0),MATCH(YEAR(CX$9),Fuel_Properties!$B$3:$EI$3,0))/1000</f>
        <v>4.7299999999999998E-5</v>
      </c>
      <c r="CY83" s="53">
        <f>SUMPRODUCT(--(CY$9=Quarterly_kt!$B$9:FC$9),Quarterly_kt!$B83:FC83)*INDEX(Fuel_Properties!$B$3:$IV$14,MATCH("GCV_AvGas",Fuel_Properties!$B$3:$B$14,0),MATCH(YEAR(CY$9),Fuel_Properties!$B$3:$EI$3,0))/1000</f>
        <v>4.7299999999999998E-5</v>
      </c>
      <c r="CZ83" s="53">
        <f>SUMPRODUCT(--(CZ$9=Quarterly_kt!$B$9:FC$9),Quarterly_kt!$B83:FC83)*INDEX(Fuel_Properties!$B$3:$IV$14,MATCH("GCV_AvGas",Fuel_Properties!$B$3:$B$14,0),MATCH(YEAR(CZ$9),Fuel_Properties!$B$3:$EI$3,0))/1000</f>
        <v>4.7299999999999998E-5</v>
      </c>
      <c r="DA83" s="53">
        <f>SUMPRODUCT(--(DA$9=Quarterly_kt!$B$9:FC$9),Quarterly_kt!$B83:FC83)*INDEX(Fuel_Properties!$B$3:$IV$14,MATCH("GCV_AvGas",Fuel_Properties!$B$3:$B$14,0),MATCH(YEAR(DA$9),Fuel_Properties!$B$3:$EI$3,0))/1000</f>
        <v>0</v>
      </c>
      <c r="DB83" s="53">
        <f>SUMPRODUCT(--(DB$9=Quarterly_kt!$B$9:FC$9),Quarterly_kt!$B83:FC83)*INDEX(Fuel_Properties!$B$3:$IV$14,MATCH("GCV_AvGas",Fuel_Properties!$B$3:$B$14,0),MATCH(YEAR(DB$9),Fuel_Properties!$B$3:$EI$3,0))/1000</f>
        <v>0</v>
      </c>
      <c r="DC83" s="53">
        <f>SUMPRODUCT(--(DC$9=Quarterly_kt!$B$9:FC$9),Quarterly_kt!$B83:FC83)*INDEX(Fuel_Properties!$B$3:$IV$14,MATCH("GCV_AvGas",Fuel_Properties!$B$3:$B$14,0),MATCH(YEAR(DC$9),Fuel_Properties!$B$3:$EI$3,0))/1000</f>
        <v>4.7299999999999998E-5</v>
      </c>
      <c r="DD83" s="53">
        <f>SUMPRODUCT(--(DD$9=Quarterly_kt!$B$9:FC$9),Quarterly_kt!$B83:FC83)*INDEX(Fuel_Properties!$B$3:$IV$14,MATCH("GCV_AvGas",Fuel_Properties!$B$3:$B$14,0),MATCH(YEAR(DD$9),Fuel_Properties!$B$3:$EI$3,0))/1000</f>
        <v>4.7299999999999998E-5</v>
      </c>
      <c r="DE83" s="53">
        <f>SUMPRODUCT(--(DE$9=Quarterly_kt!$B$9:FC$9),Quarterly_kt!$B83:FC83)*INDEX(Fuel_Properties!$B$3:$IV$14,MATCH("GCV_AvGas",Fuel_Properties!$B$3:$B$14,0),MATCH(YEAR(DE$9),Fuel_Properties!$B$3:$EI$3,0))/1000</f>
        <v>0</v>
      </c>
      <c r="DF83" s="53">
        <f>SUMPRODUCT(--(DF$9=Quarterly_kt!$B$9:FC$9),Quarterly_kt!$B83:FC83)*INDEX(Fuel_Properties!$B$3:$IV$14,MATCH("GCV_AvGas",Fuel_Properties!$B$3:$B$14,0),MATCH(YEAR(DF$9),Fuel_Properties!$B$3:$EI$3,0))/1000</f>
        <v>4.7299999999999998E-5</v>
      </c>
      <c r="DG83" s="53">
        <f>SUMPRODUCT(--(DG$9=Quarterly_kt!$B$9:FC$9),Quarterly_kt!$B83:FC83)*INDEX(Fuel_Properties!$B$3:$IV$14,MATCH("GCV_AvGas",Fuel_Properties!$B$3:$B$14,0),MATCH(YEAR(DG$9),Fuel_Properties!$B$3:$EI$3,0))/1000</f>
        <v>4.7299999999999998E-5</v>
      </c>
      <c r="DH83" s="53">
        <f>SUMPRODUCT(--(DH$9=Quarterly_kt!$B$9:FC$9),Quarterly_kt!$B83:FC83)*INDEX(Fuel_Properties!$B$3:$IV$14,MATCH("GCV_AvGas",Fuel_Properties!$B$3:$B$14,0),MATCH(YEAR(DH$9),Fuel_Properties!$B$3:$EI$3,0))/1000</f>
        <v>0</v>
      </c>
      <c r="DI83" s="53">
        <f>SUMPRODUCT(--(DI$9=Quarterly_kt!$B$9:FC$9),Quarterly_kt!$B83:FC83)*INDEX(Fuel_Properties!$B$3:$IV$14,MATCH("GCV_AvGas",Fuel_Properties!$B$3:$B$14,0),MATCH(YEAR(DI$9),Fuel_Properties!$B$3:$EI$3,0))/1000</f>
        <v>4.7299999999999998E-5</v>
      </c>
      <c r="DJ83" s="53">
        <f>SUMPRODUCT(--(DJ$9=Quarterly_kt!$B$9:FC$9),Quarterly_kt!$B83:FC83)*INDEX(Fuel_Properties!$B$3:$IV$14,MATCH("GCV_AvGas",Fuel_Properties!$B$3:$B$14,0),MATCH(YEAR(DJ$9),Fuel_Properties!$B$3:$EI$3,0))/1000</f>
        <v>0</v>
      </c>
      <c r="DK83" s="53">
        <f>SUMPRODUCT(--(DK$9=Quarterly_kt!$B$9:FC$9),Quarterly_kt!$B83:FC83)*INDEX(Fuel_Properties!$B$3:$IV$14,MATCH("GCV_AvGas",Fuel_Properties!$B$3:$B$14,0),MATCH(YEAR(DK$9),Fuel_Properties!$B$3:$EI$3,0))/1000</f>
        <v>0</v>
      </c>
      <c r="DL83" s="53">
        <f>SUMPRODUCT(--(DL$9=Quarterly_kt!$B$9:FC$9),Quarterly_kt!$B83:FC83)*INDEX(Fuel_Properties!$B$3:$IV$14,MATCH("GCV_AvGas",Fuel_Properties!$B$3:$B$14,0),MATCH(YEAR(DL$9),Fuel_Properties!$B$3:$EI$3,0))/1000</f>
        <v>0</v>
      </c>
      <c r="DM83" s="53">
        <f>SUMPRODUCT(--(DM$9=Quarterly_kt!$B$9:FC$9),Quarterly_kt!$B83:FC83)*INDEX(Fuel_Properties!$B$3:$IV$14,MATCH("GCV_AvGas",Fuel_Properties!$B$3:$B$14,0),MATCH(YEAR(DM$9),Fuel_Properties!$B$3:$EI$3,0))/1000</f>
        <v>0</v>
      </c>
      <c r="DN83" s="53">
        <f>SUMPRODUCT(--(DN$9=Quarterly_kt!$B$9:FC$9),Quarterly_kt!$B83:FC83)*INDEX(Fuel_Properties!$B$3:$IV$14,MATCH("GCV_AvGas",Fuel_Properties!$B$3:$B$14,0),MATCH(YEAR(DN$9),Fuel_Properties!$B$3:$EI$3,0))/1000</f>
        <v>4.2569999999999999E-4</v>
      </c>
      <c r="DO83" s="53">
        <f>SUMPRODUCT(--(DO$9=Quarterly_kt!$B$9:FC$9),Quarterly_kt!$B83:FC83)*INDEX(Fuel_Properties!$B$3:$IV$14,MATCH("GCV_AvGas",Fuel_Properties!$B$3:$B$14,0),MATCH(YEAR(DO$9),Fuel_Properties!$B$3:$EI$3,0))/1000</f>
        <v>6.1489999999999993E-4</v>
      </c>
      <c r="DP83" s="53">
        <f>SUMPRODUCT(--(DP$9=Quarterly_kt!$B$9:FC$9),Quarterly_kt!$B83:FC83)*INDEX(Fuel_Properties!$B$3:$IV$14,MATCH("GCV_AvGas",Fuel_Properties!$B$3:$B$14,0),MATCH(YEAR(DP$9),Fuel_Properties!$B$3:$EI$3,0))/1000</f>
        <v>9.4599999999999996E-5</v>
      </c>
      <c r="DQ83" s="53">
        <f>SUMPRODUCT(--(DQ$9=Quarterly_kt!$B$9:FC$9),Quarterly_kt!$B83:FC83)*INDEX(Fuel_Properties!$B$3:$IV$14,MATCH("GCV_AvGas",Fuel_Properties!$B$3:$B$14,0),MATCH(YEAR(DQ$9),Fuel_Properties!$B$3:$EI$3,0))/1000</f>
        <v>4.7299999999999998E-5</v>
      </c>
      <c r="DR83" s="53">
        <f>SUMPRODUCT(--(DR$9=Quarterly_kt!$B$9:FC$9),Quarterly_kt!$B83:FC83)*INDEX(Fuel_Properties!$B$3:$IV$14,MATCH("GCV_AvGas",Fuel_Properties!$B$3:$B$14,0),MATCH(YEAR(DR$9),Fuel_Properties!$B$3:$EI$3,0))/1000</f>
        <v>4.7299999999999998E-5</v>
      </c>
      <c r="DS83" s="53">
        <f>SUMPRODUCT(--(DS$9=Quarterly_kt!$B$9:FC$9),Quarterly_kt!$B83:FC83)*INDEX(Fuel_Properties!$B$3:$IV$14,MATCH("GCV_AvGas",Fuel_Properties!$B$3:$B$14,0),MATCH(YEAR(DS$9),Fuel_Properties!$B$3:$EI$3,0))/1000</f>
        <v>0</v>
      </c>
      <c r="DT83" s="53">
        <f>SUMPRODUCT(--(DT$9=Quarterly_kt!$B$9:FC$9),Quarterly_kt!$B83:FC83)*INDEX(Fuel_Properties!$B$3:$IV$14,MATCH("GCV_AvGas",Fuel_Properties!$B$3:$B$14,0),MATCH(YEAR(DT$9),Fuel_Properties!$B$3:$EI$3,0))/1000</f>
        <v>0</v>
      </c>
      <c r="DU83" s="53">
        <f>SUMPRODUCT(--(DU$9=Quarterly_kt!$B$9:FC$9),Quarterly_kt!$B83:FC83)*INDEX(Fuel_Properties!$B$3:$IV$14,MATCH("GCV_AvGas",Fuel_Properties!$B$3:$B$14,0),MATCH(YEAR(DU$9),Fuel_Properties!$B$3:$EI$3,0))/1000</f>
        <v>0</v>
      </c>
      <c r="DV83" s="53">
        <f>SUMPRODUCT(--(DV$9=Quarterly_kt!$B$9:FC$9),Quarterly_kt!$B83:FC83)*INDEX(Fuel_Properties!$B$3:$IV$14,MATCH("GCV_AvGas",Fuel_Properties!$B$3:$B$14,0),MATCH(YEAR(DV$9),Fuel_Properties!$B$3:$EI$3,0))/1000</f>
        <v>0</v>
      </c>
      <c r="DW83" s="53">
        <f>SUMPRODUCT(--(DW$9=Quarterly_kt!$B$9:FC$9),Quarterly_kt!$B83:FC83)*INDEX(Fuel_Properties!$B$3:$IV$14,MATCH("GCV_AvGas",Fuel_Properties!$B$3:$B$14,0),MATCH(YEAR(DW$9),Fuel_Properties!$B$3:$EI$3,0))/1000</f>
        <v>0</v>
      </c>
      <c r="DX83" s="53">
        <f>SUMPRODUCT(--(DX$9=Quarterly_kt!$B$9:FC$9),Quarterly_kt!$B83:FC83)*INDEX(Fuel_Properties!$B$3:$IV$14,MATCH("GCV_AvGas",Fuel_Properties!$B$3:$B$14,0),MATCH(YEAR(DX$9),Fuel_Properties!$B$3:$EI$3,0))/1000</f>
        <v>2.3649999999999998E-4</v>
      </c>
      <c r="DY83" s="53">
        <f>SUMPRODUCT(--(DY$9=Quarterly_kt!$B$9:FC$9),Quarterly_kt!$B83:FC83)*INDEX(Fuel_Properties!$B$3:$IV$14,MATCH("GCV_AvGas",Fuel_Properties!$B$3:$B$14,0),MATCH(YEAR(DY$9),Fuel_Properties!$B$3:$EI$3,0))/1000</f>
        <v>0</v>
      </c>
      <c r="DZ83" s="53">
        <f>SUMPRODUCT(--(DZ$9=Quarterly_kt!$B$9:FC$9),Quarterly_kt!$B83:FC83)*INDEX(Fuel_Properties!$B$3:$IV$14,MATCH("GCV_AvGas",Fuel_Properties!$B$3:$B$14,0),MATCH(YEAR(DZ$9),Fuel_Properties!$B$3:$EI$3,0))/1000</f>
        <v>0</v>
      </c>
      <c r="EA83" s="53">
        <f>SUMPRODUCT(--(EA$9=Quarterly_kt!$B$9:FC$9),Quarterly_kt!$B83:FC83)*INDEX(Fuel_Properties!$B$3:$IV$14,MATCH("GCV_AvGas",Fuel_Properties!$B$3:$B$14,0),MATCH(YEAR(EA$9),Fuel_Properties!$B$3:$EI$3,0))/1000</f>
        <v>0</v>
      </c>
      <c r="EB83" s="53">
        <f>SUMPRODUCT(--(EB$9=Quarterly_kt!$B$9:FC$9),Quarterly_kt!$B83:FC83)*INDEX(Fuel_Properties!$B$3:$IV$14,MATCH("GCV_AvGas",Fuel_Properties!$B$3:$B$14,0),MATCH(YEAR(EB$9),Fuel_Properties!$B$3:$EI$3,0))/1000</f>
        <v>0</v>
      </c>
      <c r="EC83" s="53">
        <f>SUMPRODUCT(--(EC$9=Quarterly_kt!$B$9:FC$9),Quarterly_kt!$B83:FC83)*INDEX(Fuel_Properties!$B$3:$IV$14,MATCH("GCV_AvGas",Fuel_Properties!$B$3:$B$14,0),MATCH(YEAR(EC$9),Fuel_Properties!$B$3:$EI$3,0))/1000</f>
        <v>0</v>
      </c>
      <c r="ED83" s="53">
        <f>SUMPRODUCT(--(ED$9=Quarterly_kt!$B$9:FC$9),Quarterly_kt!$B83:FC83)*INDEX(Fuel_Properties!$B$3:$IV$14,MATCH("GCV_AvGas",Fuel_Properties!$B$3:$B$14,0),MATCH(YEAR(ED$9),Fuel_Properties!$B$3:$EI$3,0))/1000</f>
        <v>0</v>
      </c>
      <c r="EE83" s="53">
        <f>SUMPRODUCT(--(EE$9=Quarterly_kt!$B$9:FC$9),Quarterly_kt!$B83:FC83)*INDEX(Fuel_Properties!$B$3:$IV$14,MATCH("GCV_AvGas",Fuel_Properties!$B$3:$B$14,0),MATCH(YEAR(EE$9),Fuel_Properties!$B$3:$EI$3,0))/1000</f>
        <v>1.8919999999999999E-4</v>
      </c>
      <c r="EF83" s="53">
        <f>SUMPRODUCT(--(EF$9=Quarterly_kt!$B$9:FC$9),Quarterly_kt!$B83:FC83)*INDEX(Fuel_Properties!$B$3:$IV$14,MATCH("GCV_AvGas",Fuel_Properties!$B$3:$B$14,0),MATCH(YEAR(EF$9),Fuel_Properties!$B$3:$EI$3,0))/1000</f>
        <v>1.8919999999999999E-4</v>
      </c>
      <c r="EG83" s="53">
        <f>SUMPRODUCT(--(EG$9=Quarterly_kt!$B$9:FC$9),Quarterly_kt!$B83:FC83)*INDEX(Fuel_Properties!$B$3:$IV$14,MATCH("GCV_AvGas",Fuel_Properties!$B$3:$B$14,0),MATCH(YEAR(EG$9),Fuel_Properties!$B$3:$EI$3,0))/1000</f>
        <v>0</v>
      </c>
      <c r="EH83" s="53">
        <f>SUMPRODUCT(--(EH$9=Quarterly_kt!$B$9:FC$9),Quarterly_kt!$B83:FC83)*INDEX(Fuel_Properties!$B$3:$IV$14,MATCH("GCV_AvGas",Fuel_Properties!$B$3:$B$14,0),MATCH(YEAR(EH$9),Fuel_Properties!$B$3:$EI$3,0))/1000</f>
        <v>0</v>
      </c>
      <c r="EI83" s="53">
        <f>SUMPRODUCT(--(EI$9=Quarterly_kt!$B$9:FC$9),Quarterly_kt!$B83:FC83)*INDEX(Fuel_Properties!$B$3:$IV$14,MATCH("GCV_AvGas",Fuel_Properties!$B$3:$B$14,0),MATCH(YEAR(EI$9),Fuel_Properties!$B$3:$EI$3,0))/1000</f>
        <v>0</v>
      </c>
      <c r="EJ83" s="53">
        <f>SUMPRODUCT(--(EJ$9=Quarterly_kt!$B$9:FC$9),Quarterly_kt!$B83:FC83)*INDEX(Fuel_Properties!$B$3:$IV$14,MATCH("GCV_AvGas",Fuel_Properties!$B$3:$B$14,0),MATCH(YEAR(EJ$9),Fuel_Properties!$B$3:$EI$3,0))/1000</f>
        <v>0</v>
      </c>
      <c r="EK83" s="53">
        <f>SUMPRODUCT(--(EK$9=Quarterly_kt!$B$9:FC$9),Quarterly_kt!$B83:FC83)*INDEX(Fuel_Properties!$B$3:$IV$14,MATCH("GCV_AvGas",Fuel_Properties!$B$3:$B$14,0),MATCH(YEAR(EK$9),Fuel_Properties!$B$3:$EI$3,0))/1000</f>
        <v>0</v>
      </c>
      <c r="EL83" s="53">
        <f>SUMPRODUCT(--(EL$9=Quarterly_kt!$B$9:FC$9),Quarterly_kt!$B83:FC83)*INDEX(Fuel_Properties!$B$3:$IV$14,MATCH("GCV_AvGas",Fuel_Properties!$B$3:$B$14,0),MATCH(YEAR(EL$9),Fuel_Properties!$B$3:$EI$3,0))/1000</f>
        <v>0</v>
      </c>
      <c r="EM83" s="53">
        <f>SUMPRODUCT(--(EM$9=Quarterly_kt!$B$9:FC$9),Quarterly_kt!$B83:FC83)*INDEX(Fuel_Properties!$B$3:$IV$14,MATCH("GCV_AvGas",Fuel_Properties!$B$3:$B$14,0),MATCH(YEAR(EM$9),Fuel_Properties!$B$3:$EI$3,0))/1000</f>
        <v>0</v>
      </c>
      <c r="EN83" s="53">
        <f>SUMPRODUCT(--(EN$9=Quarterly_kt!$B$9:FC$9),Quarterly_kt!$B83:FC83)*INDEX(Fuel_Properties!$B$3:$IV$14,MATCH("GCV_AvGas",Fuel_Properties!$B$3:$B$14,0),MATCH(YEAR(EN$9),Fuel_Properties!$B$3:$EI$3,0))/1000</f>
        <v>0</v>
      </c>
      <c r="EO83" s="53">
        <f>SUMPRODUCT(--(EO$9=Quarterly_kt!$B$9:FC$9),Quarterly_kt!$B83:FC83)*INDEX(Fuel_Properties!$B$3:$IV$14,MATCH("GCV_AvGas",Fuel_Properties!$B$3:$B$14,0),MATCH(YEAR(EO$9),Fuel_Properties!$B$3:$EI$3,0))/1000</f>
        <v>0</v>
      </c>
      <c r="EP83" s="53">
        <f>SUMPRODUCT(--(EP$9=Quarterly_kt!$B$9:FC$9),Quarterly_kt!$B83:FC83)*INDEX(Fuel_Properties!$B$3:$IV$14,MATCH("GCV_AvGas",Fuel_Properties!$B$3:$B$14,0),MATCH(YEAR(EP$9),Fuel_Properties!$B$3:$EI$3,0))/1000</f>
        <v>0</v>
      </c>
      <c r="EQ83" s="53">
        <f>SUMPRODUCT(--(EQ$9=Quarterly_kt!$B$9:FC$9),Quarterly_kt!$B83:FC83)*INDEX(Fuel_Properties!$B$3:$IV$14,MATCH("GCV_AvGas",Fuel_Properties!$B$3:$B$14,0),MATCH(YEAR(EQ$9),Fuel_Properties!$B$3:$EI$3,0))/1000</f>
        <v>0</v>
      </c>
      <c r="ER83" s="53">
        <f>SUMPRODUCT(--(ER$9=Quarterly_kt!$B$9:FC$9),Quarterly_kt!$B83:FC83)*INDEX(Fuel_Properties!$B$3:$IV$14,MATCH("GCV_AvGas",Fuel_Properties!$B$3:$B$14,0),MATCH(YEAR(ER$9),Fuel_Properties!$B$3:$EI$3,0))/1000</f>
        <v>0</v>
      </c>
      <c r="ES83" s="53">
        <f>SUMPRODUCT(--(ES$9=Quarterly_kt!$B$9:FC$9),Quarterly_kt!$B83:FC83)*INDEX(Fuel_Properties!$B$3:$IV$14,MATCH("GCV_AvGas",Fuel_Properties!$B$3:$B$14,0),MATCH(YEAR(ES$9),Fuel_Properties!$B$3:$EI$3,0))/1000</f>
        <v>0</v>
      </c>
      <c r="ET83" s="53">
        <f>SUMPRODUCT(--(ET$9=Quarterly_kt!$B$9:FC$9),Quarterly_kt!$B83:FC83)*INDEX(Fuel_Properties!$B$3:$IV$14,MATCH("GCV_AvGas",Fuel_Properties!$B$3:$B$14,0),MATCH(YEAR(ET$9),Fuel_Properties!$B$3:$EI$3,0))/1000</f>
        <v>0</v>
      </c>
      <c r="EU83" s="53">
        <f>SUMPRODUCT(--(EU$9=Quarterly_kt!$B$9:FC$9),Quarterly_kt!$B83:FC83)*INDEX(Fuel_Properties!$B$3:$IV$14,MATCH("GCV_AvGas",Fuel_Properties!$B$3:$B$14,0),MATCH(YEAR(EU$9),Fuel_Properties!$B$3:$EI$3,0))/1000</f>
        <v>0</v>
      </c>
      <c r="EV83" s="53">
        <f>SUMPRODUCT(--(EV$9=Quarterly_kt!$B$9:FC$9),Quarterly_kt!$B83:FC83)*INDEX(Fuel_Properties!$B$3:$IV$14,MATCH("GCV_AvGas",Fuel_Properties!$B$3:$B$14,0),MATCH(YEAR(EV$9),Fuel_Properties!$B$3:$EI$3,0))/1000</f>
        <v>0</v>
      </c>
      <c r="EW83" s="53">
        <f>SUMPRODUCT(--(EW$9=Quarterly_kt!$B$9:FC$9),Quarterly_kt!$B83:FC83)*INDEX(Fuel_Properties!$B$3:$IV$14,MATCH("GCV_AvGas",Fuel_Properties!$B$3:$B$14,0),MATCH(YEAR(EW$9),Fuel_Properties!$B$3:$EI$3,0))/1000</f>
        <v>0</v>
      </c>
      <c r="EX83" s="53">
        <f>SUMPRODUCT(--(EX$9=Quarterly_kt!$B$9:FC$9),Quarterly_kt!$B83:FC83)*INDEX(Fuel_Properties!$B$3:$IV$14,MATCH("GCV_AvGas",Fuel_Properties!$B$3:$B$14,0),MATCH(YEAR(EX$9),Fuel_Properties!$B$3:$EI$3,0))/1000</f>
        <v>0</v>
      </c>
      <c r="EY83" s="53">
        <f>SUMPRODUCT(--(EY$9=Quarterly_kt!$B$9:FC$9),Quarterly_kt!$B83:FC83)*INDEX(Fuel_Properties!$B$3:$IV$14,MATCH("GCV_AvGas",Fuel_Properties!$B$3:$B$14,0),MATCH(YEAR(EY$9),Fuel_Properties!$B$3:$EI$3,0))/1000</f>
        <v>0</v>
      </c>
      <c r="EZ83" s="53">
        <f>SUMPRODUCT(--(EZ$9=Quarterly_kt!$B$9:FC$9),Quarterly_kt!$B83:FC83)*INDEX(Fuel_Properties!$B$3:$IV$14,MATCH("GCV_AvGas",Fuel_Properties!$B$3:$B$14,0),MATCH(YEAR(EZ$9),Fuel_Properties!$B$3:$EI$3,0))/1000</f>
        <v>0</v>
      </c>
      <c r="FA83" s="53">
        <f>SUMPRODUCT(--(FA$9=Quarterly_kt!$B$9:FC$9),Quarterly_kt!$B83:FC83)*INDEX(Fuel_Properties!$B$3:$IV$14,MATCH("GCV_AvGas",Fuel_Properties!$B$3:$B$14,0),MATCH(YEAR(FA$9),Fuel_Properties!$B$3:$EI$3,0))/1000</f>
        <v>0</v>
      </c>
      <c r="FB83" s="53">
        <f>SUMPRODUCT(--(FB$9=Quarterly_kt!$B$9:FC$9),Quarterly_kt!$B83:FC83)*INDEX(Fuel_Properties!$B$3:$IV$14,MATCH("GCV_AvGas",Fuel_Properties!$B$3:$B$14,0),MATCH(YEAR(FB$9),Fuel_Properties!$B$3:$EI$3,0))/1000</f>
        <v>2.3198757999999997E-3</v>
      </c>
      <c r="FC83" s="53">
        <f>SUMPRODUCT(--(FC$9=Quarterly_kt!$B$9:FC$9),Quarterly_kt!$B83:FC83)*INDEX(Fuel_Properties!$B$3:$IV$14,MATCH("GCV_AvGas",Fuel_Properties!$B$3:$B$14,0),MATCH(YEAR(FC$9),Fuel_Properties!$B$3:$EI$3,0))/1000</f>
        <v>1.6188669067999999E-3</v>
      </c>
      <c r="FD83" s="53">
        <f>SUMPRODUCT(--(FD$9=Quarterly_kt!$B$9:FD$9),Quarterly_kt!$B83:FD83)*INDEX(Fuel_Properties!$B$3:$IV$14,MATCH("GCV_AvGas",Fuel_Properties!$B$3:$B$14,0),MATCH(YEAR(FD$9),Fuel_Properties!$B$3:$EI$3,0))/1000</f>
        <v>2.8561227111999999E-3</v>
      </c>
      <c r="FE83" s="53">
        <f>SUMPRODUCT(--(FE$9=Quarterly_kt!$B$9:FE$9),Quarterly_kt!$B83:FE83)*INDEX(Fuel_Properties!$B$3:$IV$14,MATCH("GCV_AvGas",Fuel_Properties!$B$3:$B$14,0),MATCH(YEAR(FE$9),Fuel_Properties!$B$3:$EI$3,0))/1000</f>
        <v>5.0052421055999993E-3</v>
      </c>
      <c r="FF83" s="53">
        <f>SUMPRODUCT(--(FF$9=Quarterly_kt!$B$9:FF$9),Quarterly_kt!$B83:FF83)*INDEX(Fuel_Properties!$B$3:$IV$14,MATCH("GCV_AvGas",Fuel_Properties!$B$3:$B$14,0),MATCH(YEAR(FF$9),Fuel_Properties!$B$3:$EI$3,0))/1000</f>
        <v>0</v>
      </c>
      <c r="FG83" s="53">
        <f>SUMPRODUCT(--(FG$9=Quarterly_kt!$B$9:FG$9),Quarterly_kt!$B83:FG83)*INDEX(Fuel_Properties!$B$3:$IV$14,MATCH("GCV_AvGas",Fuel_Properties!$B$3:$B$14,0),MATCH(YEAR(FG$9),Fuel_Properties!$B$3:$EI$3,0))/1000</f>
        <v>1.5070726000000001E-5</v>
      </c>
      <c r="FH83" s="53">
        <f>SUMPRODUCT(--(FH$9=Quarterly_kt!$B$9:FH$9),Quarterly_kt!$B83:FH83)*INDEX(Fuel_Properties!$B$3:$IV$14,MATCH("GCV_AvGas",Fuel_Properties!$B$3:$B$14,0),MATCH(YEAR(FH$9),Fuel_Properties!$B$3:$EI$3,0))/1000</f>
        <v>2.9885418991999996E-3</v>
      </c>
      <c r="FI83" s="53">
        <f>SUMPRODUCT(--(FI$9=Quarterly_kt!$B$9:FI$9),Quarterly_kt!$B83:FI83)*INDEX(Fuel_Properties!$B$3:$IV$14,MATCH("GCV_AvGas",Fuel_Properties!$B$3:$B$14,0),MATCH(YEAR(FI$9),Fuel_Properties!$B$3:$EI$3,0))/1000</f>
        <v>1.8694473600000001E-5</v>
      </c>
      <c r="FJ83" s="53">
        <f>SUMPRODUCT(--(FJ$9=Quarterly_kt!$B$9:FJ$9),Quarterly_kt!$B83:FJ83)*INDEX(Fuel_Properties!$B$3:$IV$14,MATCH("GCV_AvGas",Fuel_Properties!$B$3:$B$14,0),MATCH(YEAR(FJ$9),Fuel_Properties!$B$3:$EI$3,0))/1000</f>
        <v>0</v>
      </c>
      <c r="FK83" s="53">
        <f>SUMPRODUCT(--(FK$9=Quarterly_kt!$B$9:FK$9),Quarterly_kt!$B83:FK83)*INDEX(Fuel_Properties!$B$3:$IV$14,MATCH("GCV_AvGas",Fuel_Properties!$B$3:$B$14,0),MATCH(YEAR(FK$9),Fuel_Properties!$B$3:$EI$3,0))/1000</f>
        <v>0</v>
      </c>
      <c r="FL83" s="53">
        <f>SUMPRODUCT(--(FL$9=Quarterly_kt!$B$9:FL$9),Quarterly_kt!$B83:FL83)*INDEX(Fuel_Properties!$B$3:$IV$14,MATCH("GCV_AvGas",Fuel_Properties!$B$3:$B$14,0),MATCH(YEAR(FL$9),Fuel_Properties!$B$3:$EI$3,0))/1000</f>
        <v>0</v>
      </c>
      <c r="FM83" s="53">
        <f>SUMPRODUCT(--(FM$9=Quarterly_kt!$B$9:FN$9),Quarterly_kt!$B83:FN83)*INDEX(Fuel_Properties!$B$3:$IV$14,MATCH("GCV_AvGas",Fuel_Properties!$B$3:$B$14,0),MATCH(YEAR(FM$9),Fuel_Properties!$B$3:$EI$3,0))/1000</f>
        <v>0</v>
      </c>
      <c r="FN83" s="53">
        <f>SUMPRODUCT(--(FN$9=Quarterly_kt!$B$9:FN$9),Quarterly_kt!$B83:FN83)*INDEX(Fuel_Properties!$B$3:$IV$14,MATCH("GCV_AvGas",Fuel_Properties!$B$3:$B$14,0),MATCH(YEAR(FN$9),Fuel_Properties!$B$3:$EI$3,0))/1000</f>
        <v>0</v>
      </c>
      <c r="FO83" s="53">
        <f>SUMPRODUCT(--(FO$9=Quarterly_kt!$B$9:FO$9),Quarterly_kt!$B83:FO83)*INDEX(Fuel_Properties!$B$3:$IV$14,MATCH("GCV_AvGas",Fuel_Properties!$B$3:$B$14,0),MATCH(YEAR(FO$9),Fuel_Properties!$B$3:$EI$3,0))/1000</f>
        <v>0</v>
      </c>
      <c r="FP83" s="53">
        <f>SUMPRODUCT(--(FP$9=Quarterly_kt!$B$9:FP$9),Quarterly_kt!$B83:FP83)*INDEX(Fuel_Properties!$B$3:$IV$14,MATCH("GCV_AvGas",Fuel_Properties!$B$3:$B$14,0),MATCH(YEAR(FP$9),Fuel_Properties!$B$3:$EI$3,0))/1000</f>
        <v>0</v>
      </c>
      <c r="FQ83" s="53">
        <f>SUMPRODUCT(--(FQ$9=Quarterly_kt!$B$9:FQ$9),Quarterly_kt!$B83:FQ83)*INDEX(Fuel_Properties!$B$3:$IV$14,MATCH("GCV_AvGas",Fuel_Properties!$B$3:$B$14,0),MATCH(YEAR(FQ$9),Fuel_Properties!$B$3:$EI$3,0))/1000</f>
        <v>0</v>
      </c>
      <c r="FR83" s="53">
        <f>SUMPRODUCT(--(FR$9=Quarterly_kt!$B$9:FR$9),Quarterly_kt!$B83:FR83)*INDEX(Fuel_Properties!$B$3:$IV$14,MATCH("GCV_AvGas",Fuel_Properties!$B$3:$B$14,0),MATCH(YEAR(FR$9),Fuel_Properties!$B$3:$EI$3,0))/1000</f>
        <v>0</v>
      </c>
      <c r="FS83" s="53">
        <f>SUMPRODUCT(--(FS$9=Quarterly_kt!$B$9:FS$9),Quarterly_kt!$B83:FS83)*INDEX(Fuel_Properties!$B$3:$IV$14,MATCH("GCV_AvGas",Fuel_Properties!$B$3:$B$14,0),MATCH(YEAR(FS$9),Fuel_Properties!$B$3:$EI$3,0))/1000</f>
        <v>0</v>
      </c>
      <c r="FT83" s="53">
        <f>SUMPRODUCT(--(FT$9=Quarterly_kt!$B$9:FT$9),Quarterly_kt!$B83:FT83)*INDEX(Fuel_Properties!$B$3:$IV$14,MATCH("GCV_AvGas",Fuel_Properties!$B$3:$B$14,0),MATCH(YEAR(FT$9),Fuel_Properties!$B$3:$EI$3,0))/1000</f>
        <v>0</v>
      </c>
      <c r="FU83" s="53">
        <f>SUMPRODUCT(--(FU$9=Quarterly_kt!$B$9:FU$9),Quarterly_kt!$B83:FU83)*INDEX(Fuel_Properties!$B$3:$IV$14,MATCH("GCV_AvGas",Fuel_Properties!$B$3:$B$14,0),MATCH(YEAR(FU$9),Fuel_Properties!$B$3:$EI$3,0))/1000</f>
        <v>0</v>
      </c>
      <c r="FV83" s="53">
        <f>SUMPRODUCT(--(FV$9=Quarterly_kt!$B$9:FV$9),Quarterly_kt!$B83:FV83)*INDEX(Fuel_Properties!$B$3:$IV$14,MATCH("GCV_AvGas",Fuel_Properties!$B$3:$B$14,0),MATCH(YEAR(FV$9),Fuel_Properties!$B$3:$EI$3,0))/1000</f>
        <v>0</v>
      </c>
      <c r="FW83" s="18"/>
      <c r="FX83" s="117"/>
      <c r="FY83" s="18"/>
    </row>
    <row r="84" spans="1:181" ht="15" x14ac:dyDescent="0.25">
      <c r="A84" s="50" t="s">
        <v>45</v>
      </c>
      <c r="B84" s="53">
        <f>SUMPRODUCT(--(B$9=Quarterly_kt!$B$9:FC$9),Quarterly_kt!$B84:FC84)*INDEX(Fuel_Properties!$B$3:$IV$14,MATCH("GCV_Kerosene",Fuel_Properties!$B$3:$B$14,0),MATCH(YEAR(B$9),Fuel_Properties!$B$3:$EI$3,0))/1000</f>
        <v>0</v>
      </c>
      <c r="C84" s="53">
        <f>SUMPRODUCT(--(C$9=Quarterly_kt!$B$9:FC$9),Quarterly_kt!$B84:FC84)*INDEX(Fuel_Properties!$B$3:$IV$14,MATCH("GCV_Kerosene",Fuel_Properties!$B$3:$B$14,0),MATCH(YEAR(C$9),Fuel_Properties!$B$3:$EI$3,0))/1000</f>
        <v>0</v>
      </c>
      <c r="D84" s="53">
        <f>SUMPRODUCT(--(D$9=Quarterly_kt!$B$9:FC$9),Quarterly_kt!$B84:FC84)*INDEX(Fuel_Properties!$B$3:$IV$14,MATCH("GCV_Kerosene",Fuel_Properties!$B$3:$B$14,0),MATCH(YEAR(D$9),Fuel_Properties!$B$3:$EI$3,0))/1000</f>
        <v>0</v>
      </c>
      <c r="E84" s="53">
        <f>SUMPRODUCT(--(E$9=Quarterly_kt!$B$9:FC$9),Quarterly_kt!$B84:FC84)*INDEX(Fuel_Properties!$B$3:$IV$14,MATCH("GCV_Kerosene",Fuel_Properties!$B$3:$B$14,0),MATCH(YEAR(E$9),Fuel_Properties!$B$3:$EI$3,0))/1000</f>
        <v>0</v>
      </c>
      <c r="F84" s="53">
        <f>SUMPRODUCT(--(F$9=Quarterly_kt!$B$9:FC$9),Quarterly_kt!$B84:FC84)*INDEX(Fuel_Properties!$B$3:$IV$14,MATCH("GCV_Kerosene",Fuel_Properties!$B$3:$B$14,0),MATCH(YEAR(F$9),Fuel_Properties!$B$3:$EI$3,0))/1000</f>
        <v>2.7839999999999999E-4</v>
      </c>
      <c r="G84" s="53">
        <f>SUMPRODUCT(--(G$9=Quarterly_kt!$B$9:FC$9),Quarterly_kt!$B84:FC84)*INDEX(Fuel_Properties!$B$3:$IV$14,MATCH("GCV_Kerosene",Fuel_Properties!$B$3:$B$14,0),MATCH(YEAR(G$9),Fuel_Properties!$B$3:$EI$3,0))/1000</f>
        <v>3.7119999999999997E-4</v>
      </c>
      <c r="H84" s="53">
        <f>SUMPRODUCT(--(H$9=Quarterly_kt!$B$9:FC$9),Quarterly_kt!$B84:FC84)*INDEX(Fuel_Properties!$B$3:$IV$14,MATCH("GCV_Kerosene",Fuel_Properties!$B$3:$B$14,0),MATCH(YEAR(H$9),Fuel_Properties!$B$3:$EI$3,0))/1000</f>
        <v>1.0671999999999999E-3</v>
      </c>
      <c r="I84" s="53">
        <f>SUMPRODUCT(--(I$9=Quarterly_kt!$B$9:FC$9),Quarterly_kt!$B84:FC84)*INDEX(Fuel_Properties!$B$3:$IV$14,MATCH("GCV_Kerosene",Fuel_Properties!$B$3:$B$14,0),MATCH(YEAR(I$9),Fuel_Properties!$B$3:$EI$3,0))/1000</f>
        <v>6.4959999999999996E-4</v>
      </c>
      <c r="J84" s="53">
        <f>SUMPRODUCT(--(J$9=Quarterly_kt!$B$9:FC$9),Quarterly_kt!$B84:FC84)*INDEX(Fuel_Properties!$B$3:$IV$14,MATCH("GCV_Kerosene",Fuel_Properties!$B$3:$B$14,0),MATCH(YEAR(J$9),Fuel_Properties!$B$3:$EI$3,0))/1000</f>
        <v>0</v>
      </c>
      <c r="K84" s="53">
        <f>SUMPRODUCT(--(K$9=Quarterly_kt!$B$9:FC$9),Quarterly_kt!$B84:FC84)*INDEX(Fuel_Properties!$B$3:$IV$14,MATCH("GCV_Kerosene",Fuel_Properties!$B$3:$B$14,0),MATCH(YEAR(K$9),Fuel_Properties!$B$3:$EI$3,0))/1000</f>
        <v>2.3199999999999997E-4</v>
      </c>
      <c r="L84" s="53">
        <f>SUMPRODUCT(--(L$9=Quarterly_kt!$B$9:FC$9),Quarterly_kt!$B84:FC84)*INDEX(Fuel_Properties!$B$3:$IV$14,MATCH("GCV_Kerosene",Fuel_Properties!$B$3:$B$14,0),MATCH(YEAR(L$9),Fuel_Properties!$B$3:$EI$3,0))/1000</f>
        <v>5.1039999999999994E-4</v>
      </c>
      <c r="M84" s="53">
        <f>SUMPRODUCT(--(M$9=Quarterly_kt!$B$9:FC$9),Quarterly_kt!$B84:FC84)*INDEX(Fuel_Properties!$B$3:$IV$14,MATCH("GCV_Kerosene",Fuel_Properties!$B$3:$B$14,0),MATCH(YEAR(M$9),Fuel_Properties!$B$3:$EI$3,0))/1000</f>
        <v>5.1039999999999994E-4</v>
      </c>
      <c r="N84" s="53">
        <f>SUMPRODUCT(--(N$9=Quarterly_kt!$B$9:FC$9),Quarterly_kt!$B84:FC84)*INDEX(Fuel_Properties!$B$3:$IV$14,MATCH("GCV_Kerosene",Fuel_Properties!$B$3:$B$14,0),MATCH(YEAR(N$9),Fuel_Properties!$B$3:$EI$3,0))/1000</f>
        <v>5.5679999999999998E-4</v>
      </c>
      <c r="O84" s="53">
        <f>SUMPRODUCT(--(O$9=Quarterly_kt!$B$9:FC$9),Quarterly_kt!$B84:FC84)*INDEX(Fuel_Properties!$B$3:$IV$14,MATCH("GCV_Kerosene",Fuel_Properties!$B$3:$B$14,0),MATCH(YEAR(O$9),Fuel_Properties!$B$3:$EI$3,0))/1000</f>
        <v>2.088E-3</v>
      </c>
      <c r="P84" s="53">
        <f>SUMPRODUCT(--(P$9=Quarterly_kt!$B$9:FC$9),Quarterly_kt!$B84:FC84)*INDEX(Fuel_Properties!$B$3:$IV$14,MATCH("GCV_Kerosene",Fuel_Properties!$B$3:$B$14,0),MATCH(YEAR(P$9),Fuel_Properties!$B$3:$EI$3,0))/1000</f>
        <v>1.8559999999999998E-4</v>
      </c>
      <c r="Q84" s="53">
        <f>SUMPRODUCT(--(Q$9=Quarterly_kt!$B$9:FC$9),Quarterly_kt!$B84:FC84)*INDEX(Fuel_Properties!$B$3:$IV$14,MATCH("GCV_Kerosene",Fuel_Properties!$B$3:$B$14,0),MATCH(YEAR(Q$9),Fuel_Properties!$B$3:$EI$3,0))/1000</f>
        <v>1.392E-4</v>
      </c>
      <c r="R84" s="53">
        <f>SUMPRODUCT(--(R$9=Quarterly_kt!$B$9:FC$9),Quarterly_kt!$B84:FC84)*INDEX(Fuel_Properties!$B$3:$IV$14,MATCH("GCV_Kerosene",Fuel_Properties!$B$3:$B$14,0),MATCH(YEAR(R$9),Fuel_Properties!$B$3:$EI$3,0))/1000</f>
        <v>1.8559999999999998E-4</v>
      </c>
      <c r="S84" s="53">
        <f>SUMPRODUCT(--(S$9=Quarterly_kt!$B$9:FC$9),Quarterly_kt!$B84:FC84)*INDEX(Fuel_Properties!$B$3:$IV$14,MATCH("GCV_Kerosene",Fuel_Properties!$B$3:$B$14,0),MATCH(YEAR(S$9),Fuel_Properties!$B$3:$EI$3,0))/1000</f>
        <v>9.7440000000000005E-4</v>
      </c>
      <c r="T84" s="53">
        <f>SUMPRODUCT(--(T$9=Quarterly_kt!$B$9:FC$9),Quarterly_kt!$B84:FC84)*INDEX(Fuel_Properties!$B$3:$IV$14,MATCH("GCV_Kerosene",Fuel_Properties!$B$3:$B$14,0),MATCH(YEAR(T$9),Fuel_Properties!$B$3:$EI$3,0))/1000</f>
        <v>2.3199999999999997E-4</v>
      </c>
      <c r="U84" s="53">
        <f>SUMPRODUCT(--(U$9=Quarterly_kt!$B$9:FC$9),Quarterly_kt!$B84:FC84)*INDEX(Fuel_Properties!$B$3:$IV$14,MATCH("GCV_Kerosene",Fuel_Properties!$B$3:$B$14,0),MATCH(YEAR(U$9),Fuel_Properties!$B$3:$EI$3,0))/1000</f>
        <v>2.7839999999999999E-4</v>
      </c>
      <c r="V84" s="53">
        <f>SUMPRODUCT(--(V$9=Quarterly_kt!$B$9:FC$9),Quarterly_kt!$B84:FC84)*INDEX(Fuel_Properties!$B$3:$IV$14,MATCH("GCV_Kerosene",Fuel_Properties!$B$3:$B$14,0),MATCH(YEAR(V$9),Fuel_Properties!$B$3:$EI$3,0))/1000</f>
        <v>3.2479999999999998E-4</v>
      </c>
      <c r="W84" s="53">
        <f>SUMPRODUCT(--(W$9=Quarterly_kt!$B$9:FC$9),Quarterly_kt!$B84:FC84)*INDEX(Fuel_Properties!$B$3:$IV$14,MATCH("GCV_Kerosene",Fuel_Properties!$B$3:$B$14,0),MATCH(YEAR(W$9),Fuel_Properties!$B$3:$EI$3,0))/1000</f>
        <v>1.392E-4</v>
      </c>
      <c r="X84" s="53">
        <f>SUMPRODUCT(--(X$9=Quarterly_kt!$B$9:FC$9),Quarterly_kt!$B84:FC84)*INDEX(Fuel_Properties!$B$3:$IV$14,MATCH("GCV_Kerosene",Fuel_Properties!$B$3:$B$14,0),MATCH(YEAR(X$9),Fuel_Properties!$B$3:$EI$3,0))/1000</f>
        <v>9.2799999999999992E-5</v>
      </c>
      <c r="Y84" s="53">
        <f>SUMPRODUCT(--(Y$9=Quarterly_kt!$B$9:FC$9),Quarterly_kt!$B84:FC84)*INDEX(Fuel_Properties!$B$3:$IV$14,MATCH("GCV_Kerosene",Fuel_Properties!$B$3:$B$14,0),MATCH(YEAR(Y$9),Fuel_Properties!$B$3:$EI$3,0))/1000</f>
        <v>1.8559999999999998E-4</v>
      </c>
      <c r="Z84" s="53">
        <f>SUMPRODUCT(--(Z$9=Quarterly_kt!$B$9:FC$9),Quarterly_kt!$B84:FC84)*INDEX(Fuel_Properties!$B$3:$IV$14,MATCH("GCV_Kerosene",Fuel_Properties!$B$3:$B$14,0),MATCH(YEAR(Z$9),Fuel_Properties!$B$3:$EI$3,0))/1000</f>
        <v>1.392E-4</v>
      </c>
      <c r="AA84" s="53">
        <f>SUMPRODUCT(--(AA$9=Quarterly_kt!$B$9:FC$9),Quarterly_kt!$B84:FC84)*INDEX(Fuel_Properties!$B$3:$IV$14,MATCH("GCV_Kerosene",Fuel_Properties!$B$3:$B$14,0),MATCH(YEAR(AA$9),Fuel_Properties!$B$3:$EI$3,0))/1000</f>
        <v>1.392E-4</v>
      </c>
      <c r="AB84" s="53">
        <f>SUMPRODUCT(--(AB$9=Quarterly_kt!$B$9:FC$9),Quarterly_kt!$B84:FC84)*INDEX(Fuel_Properties!$B$3:$IV$14,MATCH("GCV_Kerosene",Fuel_Properties!$B$3:$B$14,0),MATCH(YEAR(AB$9),Fuel_Properties!$B$3:$EI$3,0))/1000</f>
        <v>1.392E-4</v>
      </c>
      <c r="AC84" s="53">
        <f>SUMPRODUCT(--(AC$9=Quarterly_kt!$B$9:FC$9),Quarterly_kt!$B84:FC84)*INDEX(Fuel_Properties!$B$3:$IV$14,MATCH("GCV_Kerosene",Fuel_Properties!$B$3:$B$14,0),MATCH(YEAR(AC$9),Fuel_Properties!$B$3:$EI$3,0))/1000</f>
        <v>9.2799999999999992E-5</v>
      </c>
      <c r="AD84" s="53">
        <f>SUMPRODUCT(--(AD$9=Quarterly_kt!$B$9:FC$9),Quarterly_kt!$B84:FC84)*INDEX(Fuel_Properties!$B$3:$IV$14,MATCH("GCV_Kerosene",Fuel_Properties!$B$3:$B$14,0),MATCH(YEAR(AD$9),Fuel_Properties!$B$3:$EI$3,0))/1000</f>
        <v>1.392E-4</v>
      </c>
      <c r="AE84" s="53">
        <f>SUMPRODUCT(--(AE$9=Quarterly_kt!$B$9:FC$9),Quarterly_kt!$B84:FC84)*INDEX(Fuel_Properties!$B$3:$IV$14,MATCH("GCV_Kerosene",Fuel_Properties!$B$3:$B$14,0),MATCH(YEAR(AE$9),Fuel_Properties!$B$3:$EI$3,0))/1000</f>
        <v>3.2479999999999998E-4</v>
      </c>
      <c r="AF84" s="53">
        <f>SUMPRODUCT(--(AF$9=Quarterly_kt!$B$9:FC$9),Quarterly_kt!$B84:FC84)*INDEX(Fuel_Properties!$B$3:$IV$14,MATCH("GCV_Kerosene",Fuel_Properties!$B$3:$B$14,0),MATCH(YEAR(AF$9),Fuel_Properties!$B$3:$EI$3,0))/1000</f>
        <v>2.3199999999999997E-4</v>
      </c>
      <c r="AG84" s="53">
        <f>SUMPRODUCT(--(AG$9=Quarterly_kt!$B$9:FC$9),Quarterly_kt!$B84:FC84)*INDEX(Fuel_Properties!$B$3:$IV$14,MATCH("GCV_Kerosene",Fuel_Properties!$B$3:$B$14,0),MATCH(YEAR(AG$9),Fuel_Properties!$B$3:$EI$3,0))/1000</f>
        <v>1.392E-4</v>
      </c>
      <c r="AH84" s="53">
        <f>SUMPRODUCT(--(AH$9=Quarterly_kt!$B$9:FC$9),Quarterly_kt!$B84:FC84)*INDEX(Fuel_Properties!$B$3:$IV$14,MATCH("GCV_Kerosene",Fuel_Properties!$B$3:$B$14,0),MATCH(YEAR(AH$9),Fuel_Properties!$B$3:$EI$3,0))/1000</f>
        <v>9.279999999999999E-4</v>
      </c>
      <c r="AI84" s="53">
        <f>SUMPRODUCT(--(AI$9=Quarterly_kt!$B$9:FC$9),Quarterly_kt!$B84:FC84)*INDEX(Fuel_Properties!$B$3:$IV$14,MATCH("GCV_Kerosene",Fuel_Properties!$B$3:$B$14,0),MATCH(YEAR(AI$9),Fuel_Properties!$B$3:$EI$3,0))/1000</f>
        <v>1.8559999999999998E-4</v>
      </c>
      <c r="AJ84" s="53">
        <f>SUMPRODUCT(--(AJ$9=Quarterly_kt!$B$9:FC$9),Quarterly_kt!$B84:FC84)*INDEX(Fuel_Properties!$B$3:$IV$14,MATCH("GCV_Kerosene",Fuel_Properties!$B$3:$B$14,0),MATCH(YEAR(AJ$9),Fuel_Properties!$B$3:$EI$3,0))/1000</f>
        <v>1.392E-4</v>
      </c>
      <c r="AK84" s="53">
        <f>SUMPRODUCT(--(AK$9=Quarterly_kt!$B$9:FC$9),Quarterly_kt!$B84:FC84)*INDEX(Fuel_Properties!$B$3:$IV$14,MATCH("GCV_Kerosene",Fuel_Properties!$B$3:$B$14,0),MATCH(YEAR(AK$9),Fuel_Properties!$B$3:$EI$3,0))/1000</f>
        <v>1.392E-4</v>
      </c>
      <c r="AL84" s="53">
        <f>SUMPRODUCT(--(AL$9=Quarterly_kt!$B$9:FC$9),Quarterly_kt!$B84:FC84)*INDEX(Fuel_Properties!$B$3:$IV$14,MATCH("GCV_Kerosene",Fuel_Properties!$B$3:$B$14,0),MATCH(YEAR(AL$9),Fuel_Properties!$B$3:$EI$3,0))/1000</f>
        <v>1.8559999999999998E-4</v>
      </c>
      <c r="AM84" s="53">
        <f>SUMPRODUCT(--(AM$9=Quarterly_kt!$B$9:FC$9),Quarterly_kt!$B84:FC84)*INDEX(Fuel_Properties!$B$3:$IV$14,MATCH("GCV_Kerosene",Fuel_Properties!$B$3:$B$14,0),MATCH(YEAR(AM$9),Fuel_Properties!$B$3:$EI$3,0))/1000</f>
        <v>1.8559999999999998E-4</v>
      </c>
      <c r="AN84" s="53">
        <f>SUMPRODUCT(--(AN$9=Quarterly_kt!$B$9:FC$9),Quarterly_kt!$B84:FC84)*INDEX(Fuel_Properties!$B$3:$IV$14,MATCH("GCV_Kerosene",Fuel_Properties!$B$3:$B$14,0),MATCH(YEAR(AN$9),Fuel_Properties!$B$3:$EI$3,0))/1000</f>
        <v>1.392E-4</v>
      </c>
      <c r="AO84" s="53">
        <f>SUMPRODUCT(--(AO$9=Quarterly_kt!$B$9:FC$9),Quarterly_kt!$B84:FC84)*INDEX(Fuel_Properties!$B$3:$IV$14,MATCH("GCV_Kerosene",Fuel_Properties!$B$3:$B$14,0),MATCH(YEAR(AO$9),Fuel_Properties!$B$3:$EI$3,0))/1000</f>
        <v>2.3199999999999997E-4</v>
      </c>
      <c r="AP84" s="53">
        <f>SUMPRODUCT(--(AP$9=Quarterly_kt!$B$9:FC$9),Quarterly_kt!$B84:FC84)*INDEX(Fuel_Properties!$B$3:$IV$14,MATCH("GCV_Kerosene",Fuel_Properties!$B$3:$B$14,0),MATCH(YEAR(AP$9),Fuel_Properties!$B$3:$EI$3,0))/1000</f>
        <v>2.7839999999999999E-4</v>
      </c>
      <c r="AQ84" s="53">
        <f>SUMPRODUCT(--(AQ$9=Quarterly_kt!$B$9:FC$9),Quarterly_kt!$B84:FC84)*INDEX(Fuel_Properties!$B$3:$IV$14,MATCH("GCV_Kerosene",Fuel_Properties!$B$3:$B$14,0),MATCH(YEAR(AQ$9),Fuel_Properties!$B$3:$EI$3,0))/1000</f>
        <v>9.2799999999999992E-5</v>
      </c>
      <c r="AR84" s="53">
        <f>SUMPRODUCT(--(AR$9=Quarterly_kt!$B$9:FC$9),Quarterly_kt!$B84:FC84)*INDEX(Fuel_Properties!$B$3:$IV$14,MATCH("GCV_Kerosene",Fuel_Properties!$B$3:$B$14,0),MATCH(YEAR(AR$9),Fuel_Properties!$B$3:$EI$3,0))/1000</f>
        <v>1.8559999999999998E-4</v>
      </c>
      <c r="AS84" s="53">
        <f>SUMPRODUCT(--(AS$9=Quarterly_kt!$B$9:FC$9),Quarterly_kt!$B84:FC84)*INDEX(Fuel_Properties!$B$3:$IV$14,MATCH("GCV_Kerosene",Fuel_Properties!$B$3:$B$14,0),MATCH(YEAR(AS$9),Fuel_Properties!$B$3:$EI$3,0))/1000</f>
        <v>1.392E-4</v>
      </c>
      <c r="AT84" s="53">
        <f>SUMPRODUCT(--(AT$9=Quarterly_kt!$B$9:FC$9),Quarterly_kt!$B84:FC84)*INDEX(Fuel_Properties!$B$3:$IV$14,MATCH("GCV_Kerosene",Fuel_Properties!$B$3:$B$14,0),MATCH(YEAR(AT$9),Fuel_Properties!$B$3:$EI$3,0))/1000</f>
        <v>1.392E-4</v>
      </c>
      <c r="AU84" s="53">
        <f>SUMPRODUCT(--(AU$9=Quarterly_kt!$B$9:FC$9),Quarterly_kt!$B84:FC84)*INDEX(Fuel_Properties!$B$3:$IV$14,MATCH("GCV_Kerosene",Fuel_Properties!$B$3:$B$14,0),MATCH(YEAR(AU$9),Fuel_Properties!$B$3:$EI$3,0))/1000</f>
        <v>1.8559999999999998E-4</v>
      </c>
      <c r="AV84" s="53">
        <f>SUMPRODUCT(--(AV$9=Quarterly_kt!$B$9:FC$9),Quarterly_kt!$B84:FC84)*INDEX(Fuel_Properties!$B$3:$IV$14,MATCH("GCV_Kerosene",Fuel_Properties!$B$3:$B$14,0),MATCH(YEAR(AV$9),Fuel_Properties!$B$3:$EI$3,0))/1000</f>
        <v>1.8559999999999998E-4</v>
      </c>
      <c r="AW84" s="53">
        <f>SUMPRODUCT(--(AW$9=Quarterly_kt!$B$9:FC$9),Quarterly_kt!$B84:FC84)*INDEX(Fuel_Properties!$B$3:$IV$14,MATCH("GCV_Kerosene",Fuel_Properties!$B$3:$B$14,0),MATCH(YEAR(AW$9),Fuel_Properties!$B$3:$EI$3,0))/1000</f>
        <v>9.2799999999999992E-5</v>
      </c>
      <c r="AX84" s="53">
        <f>SUMPRODUCT(--(AX$9=Quarterly_kt!$B$9:FC$9),Quarterly_kt!$B84:FC84)*INDEX(Fuel_Properties!$B$3:$IV$14,MATCH("GCV_Kerosene",Fuel_Properties!$B$3:$B$14,0),MATCH(YEAR(AX$9),Fuel_Properties!$B$3:$EI$3,0))/1000</f>
        <v>9.2799999999999992E-5</v>
      </c>
      <c r="AY84" s="53">
        <f>SUMPRODUCT(--(AY$9=Quarterly_kt!$B$9:FC$9),Quarterly_kt!$B84:FC84)*INDEX(Fuel_Properties!$B$3:$IV$14,MATCH("GCV_Kerosene",Fuel_Properties!$B$3:$B$14,0),MATCH(YEAR(AY$9),Fuel_Properties!$B$3:$EI$3,0))/1000</f>
        <v>6.4959999999999996E-4</v>
      </c>
      <c r="AZ84" s="53">
        <f>SUMPRODUCT(--(AZ$9=Quarterly_kt!$B$9:FC$9),Quarterly_kt!$B84:FC84)*INDEX(Fuel_Properties!$B$3:$IV$14,MATCH("GCV_Kerosene",Fuel_Properties!$B$3:$B$14,0),MATCH(YEAR(AZ$9),Fuel_Properties!$B$3:$EI$3,0))/1000</f>
        <v>9.2799999999999992E-5</v>
      </c>
      <c r="BA84" s="53">
        <f>SUMPRODUCT(--(BA$9=Quarterly_kt!$B$9:FC$9),Quarterly_kt!$B84:FC84)*INDEX(Fuel_Properties!$B$3:$IV$14,MATCH("GCV_Kerosene",Fuel_Properties!$B$3:$B$14,0),MATCH(YEAR(BA$9),Fuel_Properties!$B$3:$EI$3,0))/1000</f>
        <v>8.0735999999999985E-3</v>
      </c>
      <c r="BB84" s="53">
        <f>SUMPRODUCT(--(BB$9=Quarterly_kt!$B$9:FC$9),Quarterly_kt!$B84:FC84)*INDEX(Fuel_Properties!$B$3:$IV$14,MATCH("GCV_Kerosene",Fuel_Properties!$B$3:$B$14,0),MATCH(YEAR(BB$9),Fuel_Properties!$B$3:$EI$3,0))/1000</f>
        <v>4.1759999999999996E-4</v>
      </c>
      <c r="BC84" s="53">
        <f>SUMPRODUCT(--(BC$9=Quarterly_kt!$B$9:FC$9),Quarterly_kt!$B84:FC84)*INDEX(Fuel_Properties!$B$3:$IV$14,MATCH("GCV_Kerosene",Fuel_Properties!$B$3:$B$14,0),MATCH(YEAR(BC$9),Fuel_Properties!$B$3:$EI$3,0))/1000</f>
        <v>6.0319999999999992E-4</v>
      </c>
      <c r="BD84" s="53">
        <f>SUMPRODUCT(--(BD$9=Quarterly_kt!$B$9:FC$9),Quarterly_kt!$B84:FC84)*INDEX(Fuel_Properties!$B$3:$IV$14,MATCH("GCV_Kerosene",Fuel_Properties!$B$3:$B$14,0),MATCH(YEAR(BD$9),Fuel_Properties!$B$3:$EI$3,0))/1000</f>
        <v>3.2479999999999998E-4</v>
      </c>
      <c r="BE84" s="53">
        <f>SUMPRODUCT(--(BE$9=Quarterly_kt!$B$9:FC$9),Quarterly_kt!$B84:FC84)*INDEX(Fuel_Properties!$B$3:$IV$14,MATCH("GCV_Kerosene",Fuel_Properties!$B$3:$B$14,0),MATCH(YEAR(BE$9),Fuel_Properties!$B$3:$EI$3,0))/1000</f>
        <v>4.1759999999999996E-4</v>
      </c>
      <c r="BF84" s="53">
        <f>SUMPRODUCT(--(BF$9=Quarterly_kt!$B$9:FC$9),Quarterly_kt!$B84:FC84)*INDEX(Fuel_Properties!$B$3:$IV$14,MATCH("GCV_Kerosene",Fuel_Properties!$B$3:$B$14,0),MATCH(YEAR(BF$9),Fuel_Properties!$B$3:$EI$3,0))/1000</f>
        <v>3.2479999999999998E-4</v>
      </c>
      <c r="BG84" s="53">
        <f>SUMPRODUCT(--(BG$9=Quarterly_kt!$B$9:FC$9),Quarterly_kt!$B84:FC84)*INDEX(Fuel_Properties!$B$3:$IV$14,MATCH("GCV_Kerosene",Fuel_Properties!$B$3:$B$14,0),MATCH(YEAR(BG$9),Fuel_Properties!$B$3:$EI$3,0))/1000</f>
        <v>1.1136E-3</v>
      </c>
      <c r="BH84" s="53">
        <f>SUMPRODUCT(--(BH$9=Quarterly_kt!$B$9:FC$9),Quarterly_kt!$B84:FC84)*INDEX(Fuel_Properties!$B$3:$IV$14,MATCH("GCV_Kerosene",Fuel_Properties!$B$3:$B$14,0),MATCH(YEAR(BH$9),Fuel_Properties!$B$3:$EI$3,0))/1000</f>
        <v>1.8559999999999998E-4</v>
      </c>
      <c r="BI84" s="53">
        <f>SUMPRODUCT(--(BI$9=Quarterly_kt!$B$9:FC$9),Quarterly_kt!$B84:FC84)*INDEX(Fuel_Properties!$B$3:$IV$14,MATCH("GCV_Kerosene",Fuel_Properties!$B$3:$B$14,0),MATCH(YEAR(BI$9),Fuel_Properties!$B$3:$EI$3,0))/1000</f>
        <v>2.3199999999999997E-4</v>
      </c>
      <c r="BJ84" s="53">
        <f>SUMPRODUCT(--(BJ$9=Quarterly_kt!$B$9:FC$9),Quarterly_kt!$B84:FC84)*INDEX(Fuel_Properties!$B$3:$IV$14,MATCH("GCV_Kerosene",Fuel_Properties!$B$3:$B$14,0),MATCH(YEAR(BJ$9),Fuel_Properties!$B$3:$EI$3,0))/1000</f>
        <v>4.6399999999999996E-5</v>
      </c>
      <c r="BK84" s="53">
        <f>SUMPRODUCT(--(BK$9=Quarterly_kt!$B$9:FC$9),Quarterly_kt!$B84:FC84)*INDEX(Fuel_Properties!$B$3:$IV$14,MATCH("GCV_Kerosene",Fuel_Properties!$B$3:$B$14,0),MATCH(YEAR(BK$9),Fuel_Properties!$B$3:$EI$3,0))/1000</f>
        <v>2.7839999999999999E-4</v>
      </c>
      <c r="BL84" s="53">
        <f>SUMPRODUCT(--(BL$9=Quarterly_kt!$B$9:FC$9),Quarterly_kt!$B84:FC84)*INDEX(Fuel_Properties!$B$3:$IV$14,MATCH("GCV_Kerosene",Fuel_Properties!$B$3:$B$14,0),MATCH(YEAR(BL$9),Fuel_Properties!$B$3:$EI$3,0))/1000</f>
        <v>1.8559999999999998E-4</v>
      </c>
      <c r="BM84" s="53">
        <f>SUMPRODUCT(--(BM$9=Quarterly_kt!$B$9:FC$9),Quarterly_kt!$B84:FC84)*INDEX(Fuel_Properties!$B$3:$IV$14,MATCH("GCV_Kerosene",Fuel_Properties!$B$3:$B$14,0),MATCH(YEAR(BM$9),Fuel_Properties!$B$3:$EI$3,0))/1000</f>
        <v>9.2799999999999992E-5</v>
      </c>
      <c r="BN84" s="53">
        <f>SUMPRODUCT(--(BN$9=Quarterly_kt!$B$9:FC$9),Quarterly_kt!$B84:FC84)*INDEX(Fuel_Properties!$B$3:$IV$14,MATCH("GCV_Kerosene",Fuel_Properties!$B$3:$B$14,0),MATCH(YEAR(BN$9),Fuel_Properties!$B$3:$EI$3,0))/1000</f>
        <v>9.2799999999999992E-5</v>
      </c>
      <c r="BO84" s="53">
        <f>SUMPRODUCT(--(BO$9=Quarterly_kt!$B$9:FC$9),Quarterly_kt!$B84:FC84)*INDEX(Fuel_Properties!$B$3:$IV$14,MATCH("GCV_Kerosene",Fuel_Properties!$B$3:$B$14,0),MATCH(YEAR(BO$9),Fuel_Properties!$B$3:$EI$3,0))/1000</f>
        <v>1.392E-4</v>
      </c>
      <c r="BP84" s="53">
        <f>SUMPRODUCT(--(BP$9=Quarterly_kt!$B$9:FC$9),Quarterly_kt!$B84:FC84)*INDEX(Fuel_Properties!$B$3:$IV$14,MATCH("GCV_Kerosene",Fuel_Properties!$B$3:$B$14,0),MATCH(YEAR(BP$9),Fuel_Properties!$B$3:$EI$3,0))/1000</f>
        <v>1.392E-4</v>
      </c>
      <c r="BQ84" s="53">
        <f>SUMPRODUCT(--(BQ$9=Quarterly_kt!$B$9:FC$9),Quarterly_kt!$B84:FC84)*INDEX(Fuel_Properties!$B$3:$IV$14,MATCH("GCV_Kerosene",Fuel_Properties!$B$3:$B$14,0),MATCH(YEAR(BQ$9),Fuel_Properties!$B$3:$EI$3,0))/1000</f>
        <v>3.7119999999999997E-4</v>
      </c>
      <c r="BR84" s="53">
        <f>SUMPRODUCT(--(BR$9=Quarterly_kt!$B$9:FC$9),Quarterly_kt!$B84:FC84)*INDEX(Fuel_Properties!$B$3:$IV$14,MATCH("GCV_Kerosene",Fuel_Properties!$B$3:$B$14,0),MATCH(YEAR(BR$9),Fuel_Properties!$B$3:$EI$3,0))/1000</f>
        <v>4.6399999999999995E-4</v>
      </c>
      <c r="BS84" s="53">
        <f>SUMPRODUCT(--(BS$9=Quarterly_kt!$B$9:FC$9),Quarterly_kt!$B84:FC84)*INDEX(Fuel_Properties!$B$3:$IV$14,MATCH("GCV_Kerosene",Fuel_Properties!$B$3:$B$14,0),MATCH(YEAR(BS$9),Fuel_Properties!$B$3:$EI$3,0))/1000</f>
        <v>6.0319999999999992E-4</v>
      </c>
      <c r="BT84" s="53">
        <f>SUMPRODUCT(--(BT$9=Quarterly_kt!$B$9:FC$9),Quarterly_kt!$B84:FC84)*INDEX(Fuel_Properties!$B$3:$IV$14,MATCH("GCV_Kerosene",Fuel_Properties!$B$3:$B$14,0),MATCH(YEAR(BT$9),Fuel_Properties!$B$3:$EI$3,0))/1000</f>
        <v>7.4239999999999994E-4</v>
      </c>
      <c r="BU84" s="53">
        <f>SUMPRODUCT(--(BU$9=Quarterly_kt!$B$9:FC$9),Quarterly_kt!$B84:FC84)*INDEX(Fuel_Properties!$B$3:$IV$14,MATCH("GCV_Kerosene",Fuel_Properties!$B$3:$B$14,0),MATCH(YEAR(BU$9),Fuel_Properties!$B$3:$EI$3,0))/1000</f>
        <v>4.6399999999999995E-4</v>
      </c>
      <c r="BV84" s="53">
        <f>SUMPRODUCT(--(BV$9=Quarterly_kt!$B$9:FC$9),Quarterly_kt!$B84:FC84)*INDEX(Fuel_Properties!$B$3:$IV$14,MATCH("GCV_Kerosene",Fuel_Properties!$B$3:$B$14,0),MATCH(YEAR(BV$9),Fuel_Properties!$B$3:$EI$3,0))/1000</f>
        <v>2.7839999999999999E-4</v>
      </c>
      <c r="BW84" s="53">
        <f>SUMPRODUCT(--(BW$9=Quarterly_kt!$B$9:FC$9),Quarterly_kt!$B84:FC84)*INDEX(Fuel_Properties!$B$3:$IV$14,MATCH("GCV_Kerosene",Fuel_Properties!$B$3:$B$14,0),MATCH(YEAR(BW$9),Fuel_Properties!$B$3:$EI$3,0))/1000</f>
        <v>3.2943999999999994E-3</v>
      </c>
      <c r="BX84" s="53">
        <f>SUMPRODUCT(--(BX$9=Quarterly_kt!$B$9:FC$9),Quarterly_kt!$B84:FC84)*INDEX(Fuel_Properties!$B$3:$IV$14,MATCH("GCV_Kerosene",Fuel_Properties!$B$3:$B$14,0),MATCH(YEAR(BX$9),Fuel_Properties!$B$3:$EI$3,0))/1000</f>
        <v>6.96E-4</v>
      </c>
      <c r="BY84" s="53">
        <f>SUMPRODUCT(--(BY$9=Quarterly_kt!$B$9:FC$9),Quarterly_kt!$B84:FC84)*INDEX(Fuel_Properties!$B$3:$IV$14,MATCH("GCV_Kerosene",Fuel_Properties!$B$3:$B$14,0),MATCH(YEAR(BY$9),Fuel_Properties!$B$3:$EI$3,0))/1000</f>
        <v>3.7119999999999997E-4</v>
      </c>
      <c r="BZ84" s="53">
        <f>SUMPRODUCT(--(BZ$9=Quarterly_kt!$B$9:FC$9),Quarterly_kt!$B84:FC84)*INDEX(Fuel_Properties!$B$3:$IV$14,MATCH("GCV_Kerosene",Fuel_Properties!$B$3:$B$14,0),MATCH(YEAR(BZ$9),Fuel_Properties!$B$3:$EI$3,0))/1000</f>
        <v>2.4591999999999999E-3</v>
      </c>
      <c r="CA84" s="53">
        <f>SUMPRODUCT(--(CA$9=Quarterly_kt!$B$9:FC$9),Quarterly_kt!$B84:FC84)*INDEX(Fuel_Properties!$B$3:$IV$14,MATCH("GCV_Kerosene",Fuel_Properties!$B$3:$B$14,0),MATCH(YEAR(CA$9),Fuel_Properties!$B$3:$EI$3,0))/1000</f>
        <v>4.4543999999999999E-3</v>
      </c>
      <c r="CB84" s="53">
        <f>SUMPRODUCT(--(CB$9=Quarterly_kt!$B$9:FC$9),Quarterly_kt!$B84:FC84)*INDEX(Fuel_Properties!$B$3:$IV$14,MATCH("GCV_Kerosene",Fuel_Properties!$B$3:$B$14,0),MATCH(YEAR(CB$9),Fuel_Properties!$B$3:$EI$3,0))/1000</f>
        <v>4.3151999999999999E-3</v>
      </c>
      <c r="CC84" s="53">
        <f>SUMPRODUCT(--(CC$9=Quarterly_kt!$B$9:FC$9),Quarterly_kt!$B84:FC84)*INDEX(Fuel_Properties!$B$3:$IV$14,MATCH("GCV_Kerosene",Fuel_Properties!$B$3:$B$14,0),MATCH(YEAR(CC$9),Fuel_Properties!$B$3:$EI$3,0))/1000</f>
        <v>2.784E-3</v>
      </c>
      <c r="CD84" s="53">
        <f>SUMPRODUCT(--(CD$9=Quarterly_kt!$B$9:FC$9),Quarterly_kt!$B84:FC84)*INDEX(Fuel_Properties!$B$3:$IV$14,MATCH("GCV_Kerosene",Fuel_Properties!$B$3:$B$14,0),MATCH(YEAR(CD$9),Fuel_Properties!$B$3:$EI$3,0))/1000</f>
        <v>1.7631999999999999E-3</v>
      </c>
      <c r="CE84" s="53">
        <f>SUMPRODUCT(--(CE$9=Quarterly_kt!$B$9:FC$9),Quarterly_kt!$B84:FC84)*INDEX(Fuel_Properties!$B$3:$IV$14,MATCH("GCV_Kerosene",Fuel_Properties!$B$3:$B$14,0),MATCH(YEAR(CE$9),Fuel_Properties!$B$3:$EI$3,0))/1000</f>
        <v>3.8511999999999999E-3</v>
      </c>
      <c r="CF84" s="53">
        <f>SUMPRODUCT(--(CF$9=Quarterly_kt!$B$9:FC$9),Quarterly_kt!$B84:FC84)*INDEX(Fuel_Properties!$B$3:$IV$14,MATCH("GCV_Kerosene",Fuel_Properties!$B$3:$B$14,0),MATCH(YEAR(CF$9),Fuel_Properties!$B$3:$EI$3,0))/1000</f>
        <v>4.176E-3</v>
      </c>
      <c r="CG84" s="53">
        <f>SUMPRODUCT(--(CG$9=Quarterly_kt!$B$9:FC$9),Quarterly_kt!$B84:FC84)*INDEX(Fuel_Properties!$B$3:$IV$14,MATCH("GCV_Kerosene",Fuel_Properties!$B$3:$B$14,0),MATCH(YEAR(CG$9),Fuel_Properties!$B$3:$EI$3,0))/1000</f>
        <v>2.552E-3</v>
      </c>
      <c r="CH84" s="53">
        <f>SUMPRODUCT(--(CH$9=Quarterly_kt!$B$9:FC$9),Quarterly_kt!$B84:FC84)*INDEX(Fuel_Properties!$B$3:$IV$14,MATCH("GCV_Kerosene",Fuel_Properties!$B$3:$B$14,0),MATCH(YEAR(CH$9),Fuel_Properties!$B$3:$EI$3,0))/1000</f>
        <v>2.9231999999999999E-3</v>
      </c>
      <c r="CI84" s="53">
        <f>SUMPRODUCT(--(CI$9=Quarterly_kt!$B$9:FC$9),Quarterly_kt!$B84:FC84)*INDEX(Fuel_Properties!$B$3:$IV$14,MATCH("GCV_Kerosene",Fuel_Properties!$B$3:$B$14,0),MATCH(YEAR(CI$9),Fuel_Properties!$B$3:$EI$3,0))/1000</f>
        <v>3.1552000000000004E-3</v>
      </c>
      <c r="CJ84" s="53">
        <f>SUMPRODUCT(--(CJ$9=Quarterly_kt!$B$9:FC$9),Quarterly_kt!$B84:FC84)*INDEX(Fuel_Properties!$B$3:$IV$14,MATCH("GCV_Kerosene",Fuel_Properties!$B$3:$B$14,0),MATCH(YEAR(CJ$9),Fuel_Properties!$B$3:$EI$3,0))/1000</f>
        <v>3.7583999999999998E-3</v>
      </c>
      <c r="CK84" s="53">
        <f>SUMPRODUCT(--(CK$9=Quarterly_kt!$B$9:FC$9),Quarterly_kt!$B84:FC84)*INDEX(Fuel_Properties!$B$3:$IV$14,MATCH("GCV_Kerosene",Fuel_Properties!$B$3:$B$14,0),MATCH(YEAR(CK$9),Fuel_Properties!$B$3:$EI$3,0))/1000</f>
        <v>1.3456000000000002E-3</v>
      </c>
      <c r="CL84" s="53">
        <f>SUMPRODUCT(--(CL$9=Quarterly_kt!$B$9:FC$9),Quarterly_kt!$B84:FC84)*INDEX(Fuel_Properties!$B$3:$IV$14,MATCH("GCV_Kerosene",Fuel_Properties!$B$3:$B$14,0),MATCH(YEAR(CL$9),Fuel_Properties!$B$3:$EI$3,0))/1000</f>
        <v>4.6399999999999996E-5</v>
      </c>
      <c r="CM84" s="53">
        <f>SUMPRODUCT(--(CM$9=Quarterly_kt!$B$9:FC$9),Quarterly_kt!$B84:FC84)*INDEX(Fuel_Properties!$B$3:$IV$14,MATCH("GCV_Kerosene",Fuel_Properties!$B$3:$B$14,0),MATCH(YEAR(CM$9),Fuel_Properties!$B$3:$EI$3,0))/1000</f>
        <v>4.6399999999999996E-5</v>
      </c>
      <c r="CN84" s="53">
        <f>SUMPRODUCT(--(CN$9=Quarterly_kt!$B$9:FC$9),Quarterly_kt!$B84:FC84)*INDEX(Fuel_Properties!$B$3:$IV$14,MATCH("GCV_Kerosene",Fuel_Properties!$B$3:$B$14,0),MATCH(YEAR(CN$9),Fuel_Properties!$B$3:$EI$3,0))/1000</f>
        <v>4.6399999999999996E-5</v>
      </c>
      <c r="CO84" s="53">
        <f>SUMPRODUCT(--(CO$9=Quarterly_kt!$B$9:FC$9),Quarterly_kt!$B84:FC84)*INDEX(Fuel_Properties!$B$3:$IV$14,MATCH("GCV_Kerosene",Fuel_Properties!$B$3:$B$14,0),MATCH(YEAR(CO$9),Fuel_Properties!$B$3:$EI$3,0))/1000</f>
        <v>9.2799999999999992E-5</v>
      </c>
      <c r="CP84" s="53">
        <f>SUMPRODUCT(--(CP$9=Quarterly_kt!$B$9:FC$9),Quarterly_kt!$B84:FC84)*INDEX(Fuel_Properties!$B$3:$IV$14,MATCH("GCV_Kerosene",Fuel_Properties!$B$3:$B$14,0),MATCH(YEAR(CP$9),Fuel_Properties!$B$3:$EI$3,0))/1000</f>
        <v>1.392E-4</v>
      </c>
      <c r="CQ84" s="53">
        <f>SUMPRODUCT(--(CQ$9=Quarterly_kt!$B$9:FC$9),Quarterly_kt!$B84:FC84)*INDEX(Fuel_Properties!$B$3:$IV$14,MATCH("GCV_Kerosene",Fuel_Properties!$B$3:$B$14,0),MATCH(YEAR(CQ$9),Fuel_Properties!$B$3:$EI$3,0))/1000</f>
        <v>4.6399999999999996E-5</v>
      </c>
      <c r="CR84" s="53">
        <f>SUMPRODUCT(--(CR$9=Quarterly_kt!$B$9:FC$9),Quarterly_kt!$B84:FC84)*INDEX(Fuel_Properties!$B$3:$IV$14,MATCH("GCV_Kerosene",Fuel_Properties!$B$3:$B$14,0),MATCH(YEAR(CR$9),Fuel_Properties!$B$3:$EI$3,0))/1000</f>
        <v>4.6399999999999996E-5</v>
      </c>
      <c r="CS84" s="53">
        <f>SUMPRODUCT(--(CS$9=Quarterly_kt!$B$9:FC$9),Quarterly_kt!$B84:FC84)*INDEX(Fuel_Properties!$B$3:$IV$14,MATCH("GCV_Kerosene",Fuel_Properties!$B$3:$B$14,0),MATCH(YEAR(CS$9),Fuel_Properties!$B$3:$EI$3,0))/1000</f>
        <v>4.2687999999999997E-3</v>
      </c>
      <c r="CT84" s="53">
        <f>SUMPRODUCT(--(CT$9=Quarterly_kt!$B$9:FC$9),Quarterly_kt!$B84:FC84)*INDEX(Fuel_Properties!$B$3:$IV$14,MATCH("GCV_Kerosene",Fuel_Properties!$B$3:$B$14,0),MATCH(YEAR(CT$9),Fuel_Properties!$B$3:$EI$3,0))/1000</f>
        <v>4.6399999999999996E-5</v>
      </c>
      <c r="CU84" s="53">
        <f>SUMPRODUCT(--(CU$9=Quarterly_kt!$B$9:FC$9),Quarterly_kt!$B84:FC84)*INDEX(Fuel_Properties!$B$3:$IV$14,MATCH("GCV_Kerosene",Fuel_Properties!$B$3:$B$14,0),MATCH(YEAR(CU$9),Fuel_Properties!$B$3:$EI$3,0))/1000</f>
        <v>4.6399999999999996E-5</v>
      </c>
      <c r="CV84" s="53">
        <f>SUMPRODUCT(--(CV$9=Quarterly_kt!$B$9:FC$9),Quarterly_kt!$B84:FC84)*INDEX(Fuel_Properties!$B$3:$IV$14,MATCH("GCV_Kerosene",Fuel_Properties!$B$3:$B$14,0),MATCH(YEAR(CV$9),Fuel_Properties!$B$3:$EI$3,0))/1000</f>
        <v>4.6399999999999996E-5</v>
      </c>
      <c r="CW84" s="53">
        <f>SUMPRODUCT(--(CW$9=Quarterly_kt!$B$9:FC$9),Quarterly_kt!$B84:FC84)*INDEX(Fuel_Properties!$B$3:$IV$14,MATCH("GCV_Kerosene",Fuel_Properties!$B$3:$B$14,0),MATCH(YEAR(CW$9),Fuel_Properties!$B$3:$EI$3,0))/1000</f>
        <v>0</v>
      </c>
      <c r="CX84" s="53">
        <f>SUMPRODUCT(--(CX$9=Quarterly_kt!$B$9:FC$9),Quarterly_kt!$B84:FC84)*INDEX(Fuel_Properties!$B$3:$IV$14,MATCH("GCV_Kerosene",Fuel_Properties!$B$3:$B$14,0),MATCH(YEAR(CX$9),Fuel_Properties!$B$3:$EI$3,0))/1000</f>
        <v>0</v>
      </c>
      <c r="CY84" s="53">
        <f>SUMPRODUCT(--(CY$9=Quarterly_kt!$B$9:FC$9),Quarterly_kt!$B84:FC84)*INDEX(Fuel_Properties!$B$3:$IV$14,MATCH("GCV_Kerosene",Fuel_Properties!$B$3:$B$14,0),MATCH(YEAR(CY$9),Fuel_Properties!$B$3:$EI$3,0))/1000</f>
        <v>4.6399999999999996E-5</v>
      </c>
      <c r="CZ84" s="53">
        <f>SUMPRODUCT(--(CZ$9=Quarterly_kt!$B$9:FC$9),Quarterly_kt!$B84:FC84)*INDEX(Fuel_Properties!$B$3:$IV$14,MATCH("GCV_Kerosene",Fuel_Properties!$B$3:$B$14,0),MATCH(YEAR(CZ$9),Fuel_Properties!$B$3:$EI$3,0))/1000</f>
        <v>0</v>
      </c>
      <c r="DA84" s="53">
        <f>SUMPRODUCT(--(DA$9=Quarterly_kt!$B$9:FC$9),Quarterly_kt!$B84:FC84)*INDEX(Fuel_Properties!$B$3:$IV$14,MATCH("GCV_Kerosene",Fuel_Properties!$B$3:$B$14,0),MATCH(YEAR(DA$9),Fuel_Properties!$B$3:$EI$3,0))/1000</f>
        <v>0</v>
      </c>
      <c r="DB84" s="53">
        <f>SUMPRODUCT(--(DB$9=Quarterly_kt!$B$9:FC$9),Quarterly_kt!$B84:FC84)*INDEX(Fuel_Properties!$B$3:$IV$14,MATCH("GCV_Kerosene",Fuel_Properties!$B$3:$B$14,0),MATCH(YEAR(DB$9),Fuel_Properties!$B$3:$EI$3,0))/1000</f>
        <v>0</v>
      </c>
      <c r="DC84" s="53">
        <f>SUMPRODUCT(--(DC$9=Quarterly_kt!$B$9:FC$9),Quarterly_kt!$B84:FC84)*INDEX(Fuel_Properties!$B$3:$IV$14,MATCH("GCV_Kerosene",Fuel_Properties!$B$3:$B$14,0),MATCH(YEAR(DC$9),Fuel_Properties!$B$3:$EI$3,0))/1000</f>
        <v>0</v>
      </c>
      <c r="DD84" s="53">
        <f>SUMPRODUCT(--(DD$9=Quarterly_kt!$B$9:FC$9),Quarterly_kt!$B84:FC84)*INDEX(Fuel_Properties!$B$3:$IV$14,MATCH("GCV_Kerosene",Fuel_Properties!$B$3:$B$14,0),MATCH(YEAR(DD$9),Fuel_Properties!$B$3:$EI$3,0))/1000</f>
        <v>0</v>
      </c>
      <c r="DE84" s="53">
        <f>SUMPRODUCT(--(DE$9=Quarterly_kt!$B$9:FC$9),Quarterly_kt!$B84:FC84)*INDEX(Fuel_Properties!$B$3:$IV$14,MATCH("GCV_Kerosene",Fuel_Properties!$B$3:$B$14,0),MATCH(YEAR(DE$9),Fuel_Properties!$B$3:$EI$3,0))/1000</f>
        <v>0</v>
      </c>
      <c r="DF84" s="53">
        <f>SUMPRODUCT(--(DF$9=Quarterly_kt!$B$9:FC$9),Quarterly_kt!$B84:FC84)*INDEX(Fuel_Properties!$B$3:$IV$14,MATCH("GCV_Kerosene",Fuel_Properties!$B$3:$B$14,0),MATCH(YEAR(DF$9),Fuel_Properties!$B$3:$EI$3,0))/1000</f>
        <v>0</v>
      </c>
      <c r="DG84" s="53">
        <f>SUMPRODUCT(--(DG$9=Quarterly_kt!$B$9:FC$9),Quarterly_kt!$B84:FC84)*INDEX(Fuel_Properties!$B$3:$IV$14,MATCH("GCV_Kerosene",Fuel_Properties!$B$3:$B$14,0),MATCH(YEAR(DG$9),Fuel_Properties!$B$3:$EI$3,0))/1000</f>
        <v>0</v>
      </c>
      <c r="DH84" s="53">
        <f>SUMPRODUCT(--(DH$9=Quarterly_kt!$B$9:FC$9),Quarterly_kt!$B84:FC84)*INDEX(Fuel_Properties!$B$3:$IV$14,MATCH("GCV_Kerosene",Fuel_Properties!$B$3:$B$14,0),MATCH(YEAR(DH$9),Fuel_Properties!$B$3:$EI$3,0))/1000</f>
        <v>0</v>
      </c>
      <c r="DI84" s="53">
        <f>SUMPRODUCT(--(DI$9=Quarterly_kt!$B$9:FC$9),Quarterly_kt!$B84:FC84)*INDEX(Fuel_Properties!$B$3:$IV$14,MATCH("GCV_Kerosene",Fuel_Properties!$B$3:$B$14,0),MATCH(YEAR(DI$9),Fuel_Properties!$B$3:$EI$3,0))/1000</f>
        <v>2.3199999999999997E-4</v>
      </c>
      <c r="DJ84" s="53">
        <f>SUMPRODUCT(--(DJ$9=Quarterly_kt!$B$9:FC$9),Quarterly_kt!$B84:FC84)*INDEX(Fuel_Properties!$B$3:$IV$14,MATCH("GCV_Kerosene",Fuel_Properties!$B$3:$B$14,0),MATCH(YEAR(DJ$9),Fuel_Properties!$B$3:$EI$3,0))/1000</f>
        <v>0</v>
      </c>
      <c r="DK84" s="53">
        <f>SUMPRODUCT(--(DK$9=Quarterly_kt!$B$9:FC$9),Quarterly_kt!$B84:FC84)*INDEX(Fuel_Properties!$B$3:$IV$14,MATCH("GCV_Kerosene",Fuel_Properties!$B$3:$B$14,0),MATCH(YEAR(DK$9),Fuel_Properties!$B$3:$EI$3,0))/1000</f>
        <v>0</v>
      </c>
      <c r="DL84" s="53">
        <f>SUMPRODUCT(--(DL$9=Quarterly_kt!$B$9:FC$9),Quarterly_kt!$B84:FC84)*INDEX(Fuel_Properties!$B$3:$IV$14,MATCH("GCV_Kerosene",Fuel_Properties!$B$3:$B$14,0),MATCH(YEAR(DL$9),Fuel_Properties!$B$3:$EI$3,0))/1000</f>
        <v>0</v>
      </c>
      <c r="DM84" s="53">
        <f>SUMPRODUCT(--(DM$9=Quarterly_kt!$B$9:FC$9),Quarterly_kt!$B84:FC84)*INDEX(Fuel_Properties!$B$3:$IV$14,MATCH("GCV_Kerosene",Fuel_Properties!$B$3:$B$14,0),MATCH(YEAR(DM$9),Fuel_Properties!$B$3:$EI$3,0))/1000</f>
        <v>0</v>
      </c>
      <c r="DN84" s="53">
        <f>SUMPRODUCT(--(DN$9=Quarterly_kt!$B$9:FC$9),Quarterly_kt!$B84:FC84)*INDEX(Fuel_Properties!$B$3:$IV$14,MATCH("GCV_Kerosene",Fuel_Properties!$B$3:$B$14,0),MATCH(YEAR(DN$9),Fuel_Properties!$B$3:$EI$3,0))/1000</f>
        <v>0</v>
      </c>
      <c r="DO84" s="53">
        <f>SUMPRODUCT(--(DO$9=Quarterly_kt!$B$9:FC$9),Quarterly_kt!$B84:FC84)*INDEX(Fuel_Properties!$B$3:$IV$14,MATCH("GCV_Kerosene",Fuel_Properties!$B$3:$B$14,0),MATCH(YEAR(DO$9),Fuel_Properties!$B$3:$EI$3,0))/1000</f>
        <v>0</v>
      </c>
      <c r="DP84" s="53">
        <f>SUMPRODUCT(--(DP$9=Quarterly_kt!$B$9:FC$9),Quarterly_kt!$B84:FC84)*INDEX(Fuel_Properties!$B$3:$IV$14,MATCH("GCV_Kerosene",Fuel_Properties!$B$3:$B$14,0),MATCH(YEAR(DP$9),Fuel_Properties!$B$3:$EI$3,0))/1000</f>
        <v>0</v>
      </c>
      <c r="DQ84" s="53">
        <f>SUMPRODUCT(--(DQ$9=Quarterly_kt!$B$9:FC$9),Quarterly_kt!$B84:FC84)*INDEX(Fuel_Properties!$B$3:$IV$14,MATCH("GCV_Kerosene",Fuel_Properties!$B$3:$B$14,0),MATCH(YEAR(DQ$9),Fuel_Properties!$B$3:$EI$3,0))/1000</f>
        <v>0</v>
      </c>
      <c r="DR84" s="53">
        <f>SUMPRODUCT(--(DR$9=Quarterly_kt!$B$9:FC$9),Quarterly_kt!$B84:FC84)*INDEX(Fuel_Properties!$B$3:$IV$14,MATCH("GCV_Kerosene",Fuel_Properties!$B$3:$B$14,0),MATCH(YEAR(DR$9),Fuel_Properties!$B$3:$EI$3,0))/1000</f>
        <v>0</v>
      </c>
      <c r="DS84" s="53">
        <f>SUMPRODUCT(--(DS$9=Quarterly_kt!$B$9:FC$9),Quarterly_kt!$B84:FC84)*INDEX(Fuel_Properties!$B$3:$IV$14,MATCH("GCV_Kerosene",Fuel_Properties!$B$3:$B$14,0),MATCH(YEAR(DS$9),Fuel_Properties!$B$3:$EI$3,0))/1000</f>
        <v>0</v>
      </c>
      <c r="DT84" s="53">
        <f>SUMPRODUCT(--(DT$9=Quarterly_kt!$B$9:FC$9),Quarterly_kt!$B84:FC84)*INDEX(Fuel_Properties!$B$3:$IV$14,MATCH("GCV_Kerosene",Fuel_Properties!$B$3:$B$14,0),MATCH(YEAR(DT$9),Fuel_Properties!$B$3:$EI$3,0))/1000</f>
        <v>0</v>
      </c>
      <c r="DU84" s="53">
        <f>SUMPRODUCT(--(DU$9=Quarterly_kt!$B$9:FC$9),Quarterly_kt!$B84:FC84)*INDEX(Fuel_Properties!$B$3:$IV$14,MATCH("GCV_Kerosene",Fuel_Properties!$B$3:$B$14,0),MATCH(YEAR(DU$9),Fuel_Properties!$B$3:$EI$3,0))/1000</f>
        <v>0</v>
      </c>
      <c r="DV84" s="53">
        <f>SUMPRODUCT(--(DV$9=Quarterly_kt!$B$9:FC$9),Quarterly_kt!$B84:FC84)*INDEX(Fuel_Properties!$B$3:$IV$14,MATCH("GCV_Kerosene",Fuel_Properties!$B$3:$B$14,0),MATCH(YEAR(DV$9),Fuel_Properties!$B$3:$EI$3,0))/1000</f>
        <v>0</v>
      </c>
      <c r="DW84" s="53">
        <f>SUMPRODUCT(--(DW$9=Quarterly_kt!$B$9:FC$9),Quarterly_kt!$B84:FC84)*INDEX(Fuel_Properties!$B$3:$IV$14,MATCH("GCV_Kerosene",Fuel_Properties!$B$3:$B$14,0),MATCH(YEAR(DW$9),Fuel_Properties!$B$3:$EI$3,0))/1000</f>
        <v>0</v>
      </c>
      <c r="DX84" s="53">
        <f>SUMPRODUCT(--(DX$9=Quarterly_kt!$B$9:FC$9),Quarterly_kt!$B84:FC84)*INDEX(Fuel_Properties!$B$3:$IV$14,MATCH("GCV_Kerosene",Fuel_Properties!$B$3:$B$14,0),MATCH(YEAR(DX$9),Fuel_Properties!$B$3:$EI$3,0))/1000</f>
        <v>0</v>
      </c>
      <c r="DY84" s="53">
        <f>SUMPRODUCT(--(DY$9=Quarterly_kt!$B$9:FC$9),Quarterly_kt!$B84:FC84)*INDEX(Fuel_Properties!$B$3:$IV$14,MATCH("GCV_Kerosene",Fuel_Properties!$B$3:$B$14,0),MATCH(YEAR(DY$9),Fuel_Properties!$B$3:$EI$3,0))/1000</f>
        <v>0</v>
      </c>
      <c r="DZ84" s="53">
        <f>SUMPRODUCT(--(DZ$9=Quarterly_kt!$B$9:FC$9),Quarterly_kt!$B84:FC84)*INDEX(Fuel_Properties!$B$3:$IV$14,MATCH("GCV_Kerosene",Fuel_Properties!$B$3:$B$14,0),MATCH(YEAR(DZ$9),Fuel_Properties!$B$3:$EI$3,0))/1000</f>
        <v>0</v>
      </c>
      <c r="EA84" s="53">
        <f>SUMPRODUCT(--(EA$9=Quarterly_kt!$B$9:FC$9),Quarterly_kt!$B84:FC84)*INDEX(Fuel_Properties!$B$3:$IV$14,MATCH("GCV_Kerosene",Fuel_Properties!$B$3:$B$14,0),MATCH(YEAR(EA$9),Fuel_Properties!$B$3:$EI$3,0))/1000</f>
        <v>0</v>
      </c>
      <c r="EB84" s="53">
        <f>SUMPRODUCT(--(EB$9=Quarterly_kt!$B$9:FC$9),Quarterly_kt!$B84:FC84)*INDEX(Fuel_Properties!$B$3:$IV$14,MATCH("GCV_Kerosene",Fuel_Properties!$B$3:$B$14,0),MATCH(YEAR(EB$9),Fuel_Properties!$B$3:$EI$3,0))/1000</f>
        <v>0</v>
      </c>
      <c r="EC84" s="53">
        <f>SUMPRODUCT(--(EC$9=Quarterly_kt!$B$9:FC$9),Quarterly_kt!$B84:FC84)*INDEX(Fuel_Properties!$B$3:$IV$14,MATCH("GCV_Kerosene",Fuel_Properties!$B$3:$B$14,0),MATCH(YEAR(EC$9),Fuel_Properties!$B$3:$EI$3,0))/1000</f>
        <v>0</v>
      </c>
      <c r="ED84" s="53">
        <f>SUMPRODUCT(--(ED$9=Quarterly_kt!$B$9:FC$9),Quarterly_kt!$B84:FC84)*INDEX(Fuel_Properties!$B$3:$IV$14,MATCH("GCV_Kerosene",Fuel_Properties!$B$3:$B$14,0),MATCH(YEAR(ED$9),Fuel_Properties!$B$3:$EI$3,0))/1000</f>
        <v>0</v>
      </c>
      <c r="EE84" s="53">
        <f>SUMPRODUCT(--(EE$9=Quarterly_kt!$B$9:FC$9),Quarterly_kt!$B84:FC84)*INDEX(Fuel_Properties!$B$3:$IV$14,MATCH("GCV_Kerosene",Fuel_Properties!$B$3:$B$14,0),MATCH(YEAR(EE$9),Fuel_Properties!$B$3:$EI$3,0))/1000</f>
        <v>0</v>
      </c>
      <c r="EF84" s="53">
        <f>SUMPRODUCT(--(EF$9=Quarterly_kt!$B$9:FC$9),Quarterly_kt!$B84:FC84)*INDEX(Fuel_Properties!$B$3:$IV$14,MATCH("GCV_Kerosene",Fuel_Properties!$B$3:$B$14,0),MATCH(YEAR(EF$9),Fuel_Properties!$B$3:$EI$3,0))/1000</f>
        <v>0</v>
      </c>
      <c r="EG84" s="53">
        <f>SUMPRODUCT(--(EG$9=Quarterly_kt!$B$9:FC$9),Quarterly_kt!$B84:FC84)*INDEX(Fuel_Properties!$B$3:$IV$14,MATCH("GCV_Kerosene",Fuel_Properties!$B$3:$B$14,0),MATCH(YEAR(EG$9),Fuel_Properties!$B$3:$EI$3,0))/1000</f>
        <v>0</v>
      </c>
      <c r="EH84" s="53">
        <f>SUMPRODUCT(--(EH$9=Quarterly_kt!$B$9:FC$9),Quarterly_kt!$B84:FC84)*INDEX(Fuel_Properties!$B$3:$IV$14,MATCH("GCV_Kerosene",Fuel_Properties!$B$3:$B$14,0),MATCH(YEAR(EH$9),Fuel_Properties!$B$3:$EI$3,0))/1000</f>
        <v>0</v>
      </c>
      <c r="EI84" s="53">
        <f>SUMPRODUCT(--(EI$9=Quarterly_kt!$B$9:FC$9),Quarterly_kt!$B84:FC84)*INDEX(Fuel_Properties!$B$3:$IV$14,MATCH("GCV_Kerosene",Fuel_Properties!$B$3:$B$14,0),MATCH(YEAR(EI$9),Fuel_Properties!$B$3:$EI$3,0))/1000</f>
        <v>0</v>
      </c>
      <c r="EJ84" s="53">
        <f>SUMPRODUCT(--(EJ$9=Quarterly_kt!$B$9:FC$9),Quarterly_kt!$B84:FC84)*INDEX(Fuel_Properties!$B$3:$IV$14,MATCH("GCV_Kerosene",Fuel_Properties!$B$3:$B$14,0),MATCH(YEAR(EJ$9),Fuel_Properties!$B$3:$EI$3,0))/1000</f>
        <v>0</v>
      </c>
      <c r="EK84" s="53">
        <f>SUMPRODUCT(--(EK$9=Quarterly_kt!$B$9:FC$9),Quarterly_kt!$B84:FC84)*INDEX(Fuel_Properties!$B$3:$IV$14,MATCH("GCV_Kerosene",Fuel_Properties!$B$3:$B$14,0),MATCH(YEAR(EK$9),Fuel_Properties!$B$3:$EI$3,0))/1000</f>
        <v>0</v>
      </c>
      <c r="EL84" s="53">
        <f>SUMPRODUCT(--(EL$9=Quarterly_kt!$B$9:FC$9),Quarterly_kt!$B84:FC84)*INDEX(Fuel_Properties!$B$3:$IV$14,MATCH("GCV_Kerosene",Fuel_Properties!$B$3:$B$14,0),MATCH(YEAR(EL$9),Fuel_Properties!$B$3:$EI$3,0))/1000</f>
        <v>0</v>
      </c>
      <c r="EM84" s="53">
        <f>SUMPRODUCT(--(EM$9=Quarterly_kt!$B$9:FC$9),Quarterly_kt!$B84:FC84)*INDEX(Fuel_Properties!$B$3:$IV$14,MATCH("GCV_Kerosene",Fuel_Properties!$B$3:$B$14,0),MATCH(YEAR(EM$9),Fuel_Properties!$B$3:$EI$3,0))/1000</f>
        <v>0</v>
      </c>
      <c r="EN84" s="53">
        <f>SUMPRODUCT(--(EN$9=Quarterly_kt!$B$9:FC$9),Quarterly_kt!$B84:FC84)*INDEX(Fuel_Properties!$B$3:$IV$14,MATCH("GCV_Kerosene",Fuel_Properties!$B$3:$B$14,0),MATCH(YEAR(EN$9),Fuel_Properties!$B$3:$EI$3,0))/1000</f>
        <v>0</v>
      </c>
      <c r="EO84" s="53">
        <f>SUMPRODUCT(--(EO$9=Quarterly_kt!$B$9:FC$9),Quarterly_kt!$B84:FC84)*INDEX(Fuel_Properties!$B$3:$IV$14,MATCH("GCV_Kerosene",Fuel_Properties!$B$3:$B$14,0),MATCH(YEAR(EO$9),Fuel_Properties!$B$3:$EI$3,0))/1000</f>
        <v>0</v>
      </c>
      <c r="EP84" s="53">
        <f>SUMPRODUCT(--(EP$9=Quarterly_kt!$B$9:FC$9),Quarterly_kt!$B84:FC84)*INDEX(Fuel_Properties!$B$3:$IV$14,MATCH("GCV_Kerosene",Fuel_Properties!$B$3:$B$14,0),MATCH(YEAR(EP$9),Fuel_Properties!$B$3:$EI$3,0))/1000</f>
        <v>0</v>
      </c>
      <c r="EQ84" s="53">
        <f>SUMPRODUCT(--(EQ$9=Quarterly_kt!$B$9:FC$9),Quarterly_kt!$B84:FC84)*INDEX(Fuel_Properties!$B$3:$IV$14,MATCH("GCV_Kerosene",Fuel_Properties!$B$3:$B$14,0),MATCH(YEAR(EQ$9),Fuel_Properties!$B$3:$EI$3,0))/1000</f>
        <v>0</v>
      </c>
      <c r="ER84" s="53">
        <f>SUMPRODUCT(--(ER$9=Quarterly_kt!$B$9:FC$9),Quarterly_kt!$B84:FC84)*INDEX(Fuel_Properties!$B$3:$IV$14,MATCH("GCV_Kerosene",Fuel_Properties!$B$3:$B$14,0),MATCH(YEAR(ER$9),Fuel_Properties!$B$3:$EI$3,0))/1000</f>
        <v>0</v>
      </c>
      <c r="ES84" s="53">
        <f>SUMPRODUCT(--(ES$9=Quarterly_kt!$B$9:FC$9),Quarterly_kt!$B84:FC84)*INDEX(Fuel_Properties!$B$3:$IV$14,MATCH("GCV_Kerosene",Fuel_Properties!$B$3:$B$14,0),MATCH(YEAR(ES$9),Fuel_Properties!$B$3:$EI$3,0))/1000</f>
        <v>0</v>
      </c>
      <c r="ET84" s="53">
        <f>SUMPRODUCT(--(ET$9=Quarterly_kt!$B$9:FC$9),Quarterly_kt!$B84:FC84)*INDEX(Fuel_Properties!$B$3:$IV$14,MATCH("GCV_Kerosene",Fuel_Properties!$B$3:$B$14,0),MATCH(YEAR(ET$9),Fuel_Properties!$B$3:$EI$3,0))/1000</f>
        <v>0</v>
      </c>
      <c r="EU84" s="53">
        <f>SUMPRODUCT(--(EU$9=Quarterly_kt!$B$9:FC$9),Quarterly_kt!$B84:FC84)*INDEX(Fuel_Properties!$B$3:$IV$14,MATCH("GCV_Kerosene",Fuel_Properties!$B$3:$B$14,0),MATCH(YEAR(EU$9),Fuel_Properties!$B$3:$EI$3,0))/1000</f>
        <v>0</v>
      </c>
      <c r="EV84" s="53">
        <f>SUMPRODUCT(--(EV$9=Quarterly_kt!$B$9:FC$9),Quarterly_kt!$B84:FC84)*INDEX(Fuel_Properties!$B$3:$IV$14,MATCH("GCV_Kerosene",Fuel_Properties!$B$3:$B$14,0),MATCH(YEAR(EV$9),Fuel_Properties!$B$3:$EI$3,0))/1000</f>
        <v>0</v>
      </c>
      <c r="EW84" s="53">
        <f>SUMPRODUCT(--(EW$9=Quarterly_kt!$B$9:FC$9),Quarterly_kt!$B84:FC84)*INDEX(Fuel_Properties!$B$3:$IV$14,MATCH("GCV_Kerosene",Fuel_Properties!$B$3:$B$14,0),MATCH(YEAR(EW$9),Fuel_Properties!$B$3:$EI$3,0))/1000</f>
        <v>0</v>
      </c>
      <c r="EX84" s="53">
        <f>SUMPRODUCT(--(EX$9=Quarterly_kt!$B$9:FC$9),Quarterly_kt!$B84:FC84)*INDEX(Fuel_Properties!$B$3:$IV$14,MATCH("GCV_Kerosene",Fuel_Properties!$B$3:$B$14,0),MATCH(YEAR(EX$9),Fuel_Properties!$B$3:$EI$3,0))/1000</f>
        <v>0</v>
      </c>
      <c r="EY84" s="53">
        <f>SUMPRODUCT(--(EY$9=Quarterly_kt!$B$9:FC$9),Quarterly_kt!$B84:FC84)*INDEX(Fuel_Properties!$B$3:$IV$14,MATCH("GCV_Kerosene",Fuel_Properties!$B$3:$B$14,0),MATCH(YEAR(EY$9),Fuel_Properties!$B$3:$EI$3,0))/1000</f>
        <v>0</v>
      </c>
      <c r="EZ84" s="53">
        <f>SUMPRODUCT(--(EZ$9=Quarterly_kt!$B$9:FC$9),Quarterly_kt!$B84:FC84)*INDEX(Fuel_Properties!$B$3:$IV$14,MATCH("GCV_Kerosene",Fuel_Properties!$B$3:$B$14,0),MATCH(YEAR(EZ$9),Fuel_Properties!$B$3:$EI$3,0))/1000</f>
        <v>0</v>
      </c>
      <c r="FA84" s="53">
        <f>SUMPRODUCT(--(FA$9=Quarterly_kt!$B$9:FC$9),Quarterly_kt!$B84:FC84)*INDEX(Fuel_Properties!$B$3:$IV$14,MATCH("GCV_Kerosene",Fuel_Properties!$B$3:$B$14,0),MATCH(YEAR(FA$9),Fuel_Properties!$B$3:$EI$3,0))/1000</f>
        <v>0</v>
      </c>
      <c r="FB84" s="53">
        <f>SUMPRODUCT(--(FB$9=Quarterly_kt!$B$9:FC$9),Quarterly_kt!$B84:FC84)*INDEX(Fuel_Properties!$B$3:$IV$14,MATCH("GCV_Kerosene",Fuel_Properties!$B$3:$B$14,0),MATCH(YEAR(FB$9),Fuel_Properties!$B$3:$EI$3,0))/1000</f>
        <v>0</v>
      </c>
      <c r="FC84" s="53">
        <f>SUMPRODUCT(--(FC$9=Quarterly_kt!$B$9:FC$9),Quarterly_kt!$B84:FC84)*INDEX(Fuel_Properties!$B$3:$IV$14,MATCH("GCV_Kerosene",Fuel_Properties!$B$3:$B$14,0),MATCH(YEAR(FC$9),Fuel_Properties!$B$3:$EI$3,0))/1000</f>
        <v>0</v>
      </c>
      <c r="FD84" s="53">
        <f>SUMPRODUCT(--(FD$9=Quarterly_kt!$B$9:FD$9),Quarterly_kt!$B84:FD84)*INDEX(Fuel_Properties!$B$3:$IV$14,MATCH("GCV_Kerosene",Fuel_Properties!$B$3:$B$14,0),MATCH(YEAR(FD$9),Fuel_Properties!$B$3:$EI$3,0))/1000</f>
        <v>0</v>
      </c>
      <c r="FE84" s="53">
        <f>SUMPRODUCT(--(FE$9=Quarterly_kt!$B$9:FE$9),Quarterly_kt!$B84:FE84)*INDEX(Fuel_Properties!$B$3:$IV$14,MATCH("GCV_Kerosene",Fuel_Properties!$B$3:$B$14,0),MATCH(YEAR(FE$9),Fuel_Properties!$B$3:$EI$3,0))/1000</f>
        <v>0</v>
      </c>
      <c r="FF84" s="53">
        <f>SUMPRODUCT(--(FF$9=Quarterly_kt!$B$9:FF$9),Quarterly_kt!$B84:FF84)*INDEX(Fuel_Properties!$B$3:$IV$14,MATCH("GCV_Kerosene",Fuel_Properties!$B$3:$B$14,0),MATCH(YEAR(FF$9),Fuel_Properties!$B$3:$EI$3,0))/1000</f>
        <v>0</v>
      </c>
      <c r="FG84" s="53">
        <f>SUMPRODUCT(--(FG$9=Quarterly_kt!$B$9:FG$9),Quarterly_kt!$B84:FG84)*INDEX(Fuel_Properties!$B$3:$IV$14,MATCH("GCV_Kerosene",Fuel_Properties!$B$3:$B$14,0),MATCH(YEAR(FG$9),Fuel_Properties!$B$3:$EI$3,0))/1000</f>
        <v>0</v>
      </c>
      <c r="FH84" s="53">
        <f>SUMPRODUCT(--(FH$9=Quarterly_kt!$B$9:FH$9),Quarterly_kt!$B84:FH84)*INDEX(Fuel_Properties!$B$3:$IV$14,MATCH("GCV_Kerosene",Fuel_Properties!$B$3:$B$14,0),MATCH(YEAR(FH$9),Fuel_Properties!$B$3:$EI$3,0))/1000</f>
        <v>0</v>
      </c>
      <c r="FI84" s="53">
        <f>SUMPRODUCT(--(FI$9=Quarterly_kt!$B$9:FI$9),Quarterly_kt!$B84:FI84)*INDEX(Fuel_Properties!$B$3:$IV$14,MATCH("GCV_Kerosene",Fuel_Properties!$B$3:$B$14,0),MATCH(YEAR(FI$9),Fuel_Properties!$B$3:$EI$3,0))/1000</f>
        <v>0</v>
      </c>
      <c r="FJ84" s="53">
        <f>SUMPRODUCT(--(FJ$9=Quarterly_kt!$B$9:FJ$9),Quarterly_kt!$B84:FJ84)*INDEX(Fuel_Properties!$B$3:$IV$14,MATCH("GCV_Kerosene",Fuel_Properties!$B$3:$B$14,0),MATCH(YEAR(FJ$9),Fuel_Properties!$B$3:$EI$3,0))/1000</f>
        <v>0</v>
      </c>
      <c r="FK84" s="53">
        <f>SUMPRODUCT(--(FK$9=Quarterly_kt!$B$9:FK$9),Quarterly_kt!$B84:FK84)*INDEX(Fuel_Properties!$B$3:$IV$14,MATCH("GCV_Kerosene",Fuel_Properties!$B$3:$B$14,0),MATCH(YEAR(FK$9),Fuel_Properties!$B$3:$EI$3,0))/1000</f>
        <v>0</v>
      </c>
      <c r="FL84" s="53">
        <f>SUMPRODUCT(--(FL$9=Quarterly_kt!$B$9:FL$9),Quarterly_kt!$B84:FL84)*INDEX(Fuel_Properties!$B$3:$IV$14,MATCH("GCV_Kerosene",Fuel_Properties!$B$3:$B$14,0),MATCH(YEAR(FL$9),Fuel_Properties!$B$3:$EI$3,0))/1000</f>
        <v>0</v>
      </c>
      <c r="FM84" s="53">
        <f>SUMPRODUCT(--(FM$9=Quarterly_kt!$B$9:FN$9),Quarterly_kt!$B84:FN84)*INDEX(Fuel_Properties!$B$3:$IV$14,MATCH("GCV_Kerosene",Fuel_Properties!$B$3:$B$14,0),MATCH(YEAR(FM$9),Fuel_Properties!$B$3:$EI$3,0))/1000</f>
        <v>0</v>
      </c>
      <c r="FN84" s="53">
        <f>SUMPRODUCT(--(FN$9=Quarterly_kt!$B$9:FN$9),Quarterly_kt!$B84:FN84)*INDEX(Fuel_Properties!$B$3:$IV$14,MATCH("GCV_Kerosene",Fuel_Properties!$B$3:$B$14,0),MATCH(YEAR(FN$9),Fuel_Properties!$B$3:$EI$3,0))/1000</f>
        <v>0</v>
      </c>
      <c r="FO84" s="53">
        <f>SUMPRODUCT(--(FO$9=Quarterly_kt!$B$9:FO$9),Quarterly_kt!$B84:FO84)*INDEX(Fuel_Properties!$B$3:$IV$14,MATCH("GCV_Kerosene",Fuel_Properties!$B$3:$B$14,0),MATCH(YEAR(FO$9),Fuel_Properties!$B$3:$EI$3,0))/1000</f>
        <v>0</v>
      </c>
      <c r="FP84" s="53">
        <f>SUMPRODUCT(--(FP$9=Quarterly_kt!$B$9:FP$9),Quarterly_kt!$B84:FP84)*INDEX(Fuel_Properties!$B$3:$IV$14,MATCH("GCV_Kerosene",Fuel_Properties!$B$3:$B$14,0),MATCH(YEAR(FP$9),Fuel_Properties!$B$3:$EI$3,0))/1000</f>
        <v>0</v>
      </c>
      <c r="FQ84" s="53">
        <f>SUMPRODUCT(--(FQ$9=Quarterly_kt!$B$9:FQ$9),Quarterly_kt!$B84:FQ84)*INDEX(Fuel_Properties!$B$3:$IV$14,MATCH("GCV_Kerosene",Fuel_Properties!$B$3:$B$14,0),MATCH(YEAR(FQ$9),Fuel_Properties!$B$3:$EI$3,0))/1000</f>
        <v>0</v>
      </c>
      <c r="FR84" s="53">
        <f>SUMPRODUCT(--(FR$9=Quarterly_kt!$B$9:FR$9),Quarterly_kt!$B84:FR84)*INDEX(Fuel_Properties!$B$3:$IV$14,MATCH("GCV_Kerosene",Fuel_Properties!$B$3:$B$14,0),MATCH(YEAR(FR$9),Fuel_Properties!$B$3:$EI$3,0))/1000</f>
        <v>0</v>
      </c>
      <c r="FS84" s="53">
        <f>SUMPRODUCT(--(FS$9=Quarterly_kt!$B$9:FS$9),Quarterly_kt!$B84:FS84)*INDEX(Fuel_Properties!$B$3:$IV$14,MATCH("GCV_Kerosene",Fuel_Properties!$B$3:$B$14,0),MATCH(YEAR(FS$9),Fuel_Properties!$B$3:$EI$3,0))/1000</f>
        <v>0</v>
      </c>
      <c r="FT84" s="53">
        <f>SUMPRODUCT(--(FT$9=Quarterly_kt!$B$9:FT$9),Quarterly_kt!$B84:FT84)*INDEX(Fuel_Properties!$B$3:$IV$14,MATCH("GCV_Kerosene",Fuel_Properties!$B$3:$B$14,0),MATCH(YEAR(FT$9),Fuel_Properties!$B$3:$EI$3,0))/1000</f>
        <v>0</v>
      </c>
      <c r="FU84" s="53">
        <f>SUMPRODUCT(--(FU$9=Quarterly_kt!$B$9:FU$9),Quarterly_kt!$B84:FU84)*INDEX(Fuel_Properties!$B$3:$IV$14,MATCH("GCV_Kerosene",Fuel_Properties!$B$3:$B$14,0),MATCH(YEAR(FU$9),Fuel_Properties!$B$3:$EI$3,0))/1000</f>
        <v>0</v>
      </c>
      <c r="FV84" s="53">
        <f>SUMPRODUCT(--(FV$9=Quarterly_kt!$B$9:FV$9),Quarterly_kt!$B84:FV84)*INDEX(Fuel_Properties!$B$3:$IV$14,MATCH("GCV_Kerosene",Fuel_Properties!$B$3:$B$14,0),MATCH(YEAR(FV$9),Fuel_Properties!$B$3:$EI$3,0))/1000</f>
        <v>0</v>
      </c>
      <c r="FW84" s="18"/>
      <c r="FX84" s="117"/>
      <c r="FY84" s="18"/>
    </row>
    <row r="85" spans="1:181" ht="17.25" x14ac:dyDescent="0.25">
      <c r="A85" s="49" t="s">
        <v>105</v>
      </c>
      <c r="B85" s="53">
        <v>0</v>
      </c>
      <c r="C85" s="53">
        <v>0</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6.5653488198000008E-3</v>
      </c>
      <c r="X85" s="53">
        <v>1.1394999999999999E-2</v>
      </c>
      <c r="Y85" s="53">
        <v>9.9329999999999991E-3</v>
      </c>
      <c r="Z85" s="53">
        <v>1.4749E-2</v>
      </c>
      <c r="AA85" s="53">
        <v>1.3502E-2</v>
      </c>
      <c r="AB85" s="53">
        <v>1.1824999999999999E-2</v>
      </c>
      <c r="AC85" s="53">
        <v>8.9009999999999992E-3</v>
      </c>
      <c r="AD85" s="53">
        <v>1.6855999999999999E-2</v>
      </c>
      <c r="AE85" s="53">
        <v>9.503000000000001E-3</v>
      </c>
      <c r="AF85" s="53">
        <v>1.8791000000000002E-2</v>
      </c>
      <c r="AG85" s="53">
        <v>1.6684000000000001E-2</v>
      </c>
      <c r="AH85" s="53">
        <v>1.4447999999999999E-2</v>
      </c>
      <c r="AI85" s="53">
        <v>1.4877999999999999E-2</v>
      </c>
      <c r="AJ85" s="53">
        <v>3.4384999999999999E-2</v>
      </c>
      <c r="AK85" s="53">
        <v>7.2169999999999995E-3</v>
      </c>
      <c r="AL85" s="53">
        <v>2.7762999999999996E-2</v>
      </c>
      <c r="AM85" s="53">
        <v>1.7203E-2</v>
      </c>
      <c r="AN85" s="53">
        <v>1.3252E-2</v>
      </c>
      <c r="AO85" s="53">
        <v>1.5753999999999997E-2</v>
      </c>
      <c r="AP85" s="53">
        <v>3.4104999999999996E-2</v>
      </c>
      <c r="AQ85" s="53">
        <v>2.8056000000000005E-2</v>
      </c>
      <c r="AR85" s="53">
        <v>3.8450999999999999E-2</v>
      </c>
      <c r="AS85" s="53">
        <v>1.9684E-2</v>
      </c>
      <c r="AT85" s="53">
        <v>2.8319000000000004E-2</v>
      </c>
      <c r="AU85" s="53">
        <v>2.5372000000000002E-2</v>
      </c>
      <c r="AV85" s="53">
        <v>3.1548E-2</v>
      </c>
      <c r="AW85" s="53">
        <v>1.7430999999999999E-2</v>
      </c>
      <c r="AX85" s="53">
        <v>1.8269000000000001E-2</v>
      </c>
      <c r="AY85" s="53">
        <v>9.503000000000001E-3</v>
      </c>
      <c r="AZ85" s="53">
        <v>1.1653E-2</v>
      </c>
      <c r="BA85" s="53">
        <v>2.5929000000000001E-2</v>
      </c>
      <c r="BB85" s="53">
        <v>8.8579999999999996E-3</v>
      </c>
      <c r="BC85" s="53">
        <v>1.1868E-2</v>
      </c>
      <c r="BD85" s="53">
        <v>1.9350000000000001E-3</v>
      </c>
      <c r="BE85" s="53">
        <v>1.806E-2</v>
      </c>
      <c r="BF85" s="53">
        <v>7.1809999999999999E-3</v>
      </c>
      <c r="BG85" s="53">
        <v>1.1610000000000001E-2</v>
      </c>
      <c r="BH85" s="53">
        <v>9.5029999999999993E-3</v>
      </c>
      <c r="BI85" s="53">
        <v>7.6109999999999997E-3</v>
      </c>
      <c r="BJ85" s="53">
        <v>9.8040000000000002E-3</v>
      </c>
      <c r="BK85" s="53">
        <v>1.3287E-2</v>
      </c>
      <c r="BL85" s="53">
        <v>1.2427000000000001E-2</v>
      </c>
      <c r="BM85" s="53">
        <v>7.0089999999999996E-3</v>
      </c>
      <c r="BN85" s="53">
        <v>1.0148000000000001E-2</v>
      </c>
      <c r="BO85" s="53">
        <v>1.4147E-2</v>
      </c>
      <c r="BP85" s="53">
        <v>1.2083E-2</v>
      </c>
      <c r="BQ85" s="53">
        <v>1.2813999999999999E-2</v>
      </c>
      <c r="BR85" s="53">
        <v>1.2169000000000001E-2</v>
      </c>
      <c r="BS85" s="53">
        <v>2.1413999999999999E-2</v>
      </c>
      <c r="BT85" s="53">
        <v>2.6574E-2</v>
      </c>
      <c r="BU85" s="53">
        <v>1.8404E-2</v>
      </c>
      <c r="BV85" s="53">
        <v>1.7801999999999998E-2</v>
      </c>
      <c r="BW85" s="53">
        <v>1.3458999999999999E-2</v>
      </c>
      <c r="BX85" s="53">
        <v>1.4878000000000001E-2</v>
      </c>
      <c r="BY85" s="53">
        <v>1.7285999999999999E-2</v>
      </c>
      <c r="BZ85" s="53">
        <v>1.4577E-2</v>
      </c>
      <c r="CA85" s="53">
        <v>2.0209999999999999E-2</v>
      </c>
      <c r="CB85" s="53">
        <v>1.6383000000000002E-2</v>
      </c>
      <c r="CC85" s="53">
        <v>1.0749999999999999E-2</v>
      </c>
      <c r="CD85" s="53">
        <v>1.6253999999999998E-2</v>
      </c>
      <c r="CE85" s="53">
        <v>1.8446999999999998E-2</v>
      </c>
      <c r="CF85" s="53">
        <v>1.3416000000000001E-2</v>
      </c>
      <c r="CG85" s="53">
        <v>2.2317E-2</v>
      </c>
      <c r="CH85" s="53">
        <v>2.3177E-2</v>
      </c>
      <c r="CI85" s="53">
        <v>2.7089999999999999E-2</v>
      </c>
      <c r="CJ85" s="53">
        <v>1.7329000000000001E-2</v>
      </c>
      <c r="CK85" s="53">
        <v>1.51750996628E-2</v>
      </c>
      <c r="CL85" s="53">
        <v>1.72E-2</v>
      </c>
      <c r="CM85" s="53">
        <v>1.7329000000000001E-2</v>
      </c>
      <c r="CN85" s="53">
        <v>1.376E-2</v>
      </c>
      <c r="CO85" s="53">
        <v>2.0452788684920002E-2</v>
      </c>
      <c r="CP85" s="53">
        <v>1.7243000000000001E-2</v>
      </c>
      <c r="CQ85" s="53">
        <v>2.3821999999999999E-2</v>
      </c>
      <c r="CR85" s="53">
        <v>1.6985E-2</v>
      </c>
      <c r="CS85" s="53">
        <v>1.1179999999999999E-2</v>
      </c>
      <c r="CT85" s="53">
        <v>8.5219932560000005E-5</v>
      </c>
      <c r="CU85" s="53">
        <v>1.3635189209600001E-3</v>
      </c>
      <c r="CV85" s="53">
        <v>0</v>
      </c>
      <c r="CW85" s="53">
        <v>0</v>
      </c>
      <c r="CX85" s="53">
        <v>6.8175946048000004E-4</v>
      </c>
      <c r="CY85" s="53">
        <v>1.10785912328E-3</v>
      </c>
      <c r="CZ85" s="53">
        <v>0</v>
      </c>
      <c r="DA85" s="53">
        <v>0</v>
      </c>
      <c r="DB85" s="53">
        <v>0</v>
      </c>
      <c r="DC85" s="53">
        <v>0</v>
      </c>
      <c r="DD85" s="53">
        <v>0</v>
      </c>
      <c r="DE85" s="53">
        <v>0</v>
      </c>
      <c r="DF85" s="53">
        <v>0</v>
      </c>
      <c r="DG85" s="53">
        <v>0</v>
      </c>
      <c r="DH85" s="53">
        <v>0</v>
      </c>
      <c r="DI85" s="53">
        <v>0</v>
      </c>
      <c r="DJ85" s="53">
        <v>0</v>
      </c>
      <c r="DK85" s="53">
        <v>0</v>
      </c>
      <c r="DL85" s="53">
        <v>0</v>
      </c>
      <c r="DM85" s="53">
        <v>0</v>
      </c>
      <c r="DN85" s="53">
        <v>0</v>
      </c>
      <c r="DO85" s="53">
        <v>0</v>
      </c>
      <c r="DP85" s="53">
        <v>0</v>
      </c>
      <c r="DQ85" s="53">
        <v>0</v>
      </c>
      <c r="DR85" s="53">
        <v>0</v>
      </c>
      <c r="DS85" s="53">
        <v>0</v>
      </c>
      <c r="DT85" s="53">
        <v>0</v>
      </c>
      <c r="DU85" s="53">
        <v>0</v>
      </c>
      <c r="DV85" s="53">
        <v>0</v>
      </c>
      <c r="DW85" s="53">
        <v>0</v>
      </c>
      <c r="DX85" s="53">
        <v>0</v>
      </c>
      <c r="DY85" s="53">
        <v>0</v>
      </c>
      <c r="DZ85" s="53">
        <v>0</v>
      </c>
      <c r="EA85" s="53">
        <v>0</v>
      </c>
      <c r="EB85" s="53">
        <v>0</v>
      </c>
      <c r="EC85" s="53">
        <v>0</v>
      </c>
      <c r="ED85" s="53">
        <v>0</v>
      </c>
      <c r="EE85" s="53">
        <v>0</v>
      </c>
      <c r="EF85" s="53">
        <v>0</v>
      </c>
      <c r="EG85" s="53">
        <v>0</v>
      </c>
      <c r="EH85" s="53">
        <v>7.3099999999999999E-4</v>
      </c>
      <c r="EI85" s="53">
        <v>3.7410000000000004E-3</v>
      </c>
      <c r="EJ85" s="53">
        <v>4.3214999999999998E-3</v>
      </c>
      <c r="EK85" s="53">
        <v>1.6770000000000001E-3</v>
      </c>
      <c r="EL85" s="53">
        <v>0</v>
      </c>
      <c r="EM85" s="53">
        <v>0</v>
      </c>
      <c r="EN85" s="53">
        <v>0</v>
      </c>
      <c r="EO85" s="53">
        <v>0</v>
      </c>
      <c r="EP85" s="53">
        <v>0</v>
      </c>
      <c r="EQ85" s="53">
        <v>0</v>
      </c>
      <c r="ER85" s="53">
        <v>0</v>
      </c>
      <c r="ES85" s="53">
        <v>9.2020000000000001E-3</v>
      </c>
      <c r="ET85" s="53">
        <v>0</v>
      </c>
      <c r="EU85" s="53">
        <v>0</v>
      </c>
      <c r="EV85" s="53">
        <v>0</v>
      </c>
      <c r="EW85" s="53">
        <v>0</v>
      </c>
      <c r="EX85" s="53">
        <v>0</v>
      </c>
      <c r="EY85" s="53">
        <v>0</v>
      </c>
      <c r="EZ85" s="53">
        <v>0</v>
      </c>
      <c r="FA85" s="53">
        <v>0</v>
      </c>
      <c r="FB85" s="53">
        <v>0</v>
      </c>
      <c r="FC85" s="53">
        <v>0</v>
      </c>
      <c r="FD85" s="53">
        <v>0</v>
      </c>
      <c r="FE85" s="53">
        <v>0</v>
      </c>
      <c r="FF85" s="53">
        <v>0</v>
      </c>
      <c r="FG85" s="53">
        <v>0</v>
      </c>
      <c r="FH85" s="53">
        <v>0</v>
      </c>
      <c r="FI85" s="53">
        <v>0</v>
      </c>
      <c r="FJ85" s="53">
        <v>0</v>
      </c>
      <c r="FK85" s="53">
        <v>0</v>
      </c>
      <c r="FL85" s="53">
        <v>0</v>
      </c>
      <c r="FM85" s="53">
        <v>0</v>
      </c>
      <c r="FN85" s="53">
        <v>0</v>
      </c>
      <c r="FO85" s="53">
        <v>0</v>
      </c>
      <c r="FP85" s="53">
        <v>0</v>
      </c>
      <c r="FQ85" s="53">
        <v>0</v>
      </c>
      <c r="FR85" s="53">
        <v>0</v>
      </c>
      <c r="FS85" s="53">
        <v>0</v>
      </c>
      <c r="FT85" s="53">
        <v>0</v>
      </c>
      <c r="FU85" s="53">
        <v>0</v>
      </c>
      <c r="FV85" s="53">
        <v>0</v>
      </c>
      <c r="FW85" s="18"/>
      <c r="FX85" s="117"/>
      <c r="FY85" s="18"/>
    </row>
    <row r="86" spans="1:181" ht="15" x14ac:dyDescent="0.25">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64"/>
      <c r="DK86" s="64"/>
      <c r="DL86" s="64"/>
      <c r="DM86" s="64"/>
      <c r="DN86" s="64"/>
      <c r="DO86" s="64"/>
      <c r="DP86" s="64"/>
      <c r="DQ86" s="64"/>
      <c r="DR86" s="64"/>
      <c r="DS86" s="64"/>
      <c r="DT86" s="64"/>
      <c r="DU86" s="64"/>
      <c r="DV86" s="64"/>
      <c r="DW86" s="64"/>
      <c r="DX86" s="64"/>
      <c r="DY86" s="64"/>
      <c r="DZ86" s="64"/>
      <c r="EA86" s="64"/>
      <c r="EB86" s="64"/>
      <c r="EC86" s="64"/>
      <c r="ED86" s="64"/>
      <c r="EE86" s="64"/>
      <c r="EF86" s="64"/>
      <c r="EG86" s="64"/>
      <c r="EH86" s="64"/>
      <c r="EI86" s="64"/>
      <c r="EJ86" s="64"/>
      <c r="EK86" s="64"/>
      <c r="EL86" s="64"/>
      <c r="EM86" s="64"/>
      <c r="EN86" s="64"/>
      <c r="EO86" s="64"/>
      <c r="EP86" s="64"/>
      <c r="EQ86" s="64"/>
      <c r="ER86" s="64"/>
      <c r="ES86" s="64"/>
      <c r="ET86" s="64"/>
      <c r="EU86" s="64"/>
      <c r="EV86" s="64"/>
      <c r="EW86" s="64"/>
      <c r="EX86" s="64"/>
      <c r="EY86" s="64"/>
      <c r="EZ86" s="64"/>
      <c r="FA86" s="64"/>
      <c r="FB86" s="64"/>
      <c r="FC86" s="64"/>
      <c r="FD86" s="64"/>
      <c r="FE86" s="64"/>
      <c r="FF86" s="64"/>
      <c r="FG86" s="64"/>
      <c r="FH86" s="64"/>
      <c r="FI86" s="64"/>
      <c r="FJ86" s="64"/>
      <c r="FK86" s="64"/>
      <c r="FL86" s="64"/>
      <c r="FM86" s="64"/>
      <c r="FN86" s="64"/>
      <c r="FO86" s="64"/>
      <c r="FP86" s="64"/>
      <c r="FQ86" s="64"/>
      <c r="FR86" s="64"/>
      <c r="FS86" s="64"/>
      <c r="FT86" s="64"/>
      <c r="FU86" s="64"/>
      <c r="FV86" s="64"/>
      <c r="FW86" s="18"/>
      <c r="FX86" s="117"/>
      <c r="FY86" s="18"/>
    </row>
    <row r="87" spans="1:181" ht="15" x14ac:dyDescent="0.25">
      <c r="A87" s="42" t="s">
        <v>64</v>
      </c>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8"/>
      <c r="FX87" s="117"/>
      <c r="FY87" s="18"/>
    </row>
    <row r="88" spans="1:181" ht="15" x14ac:dyDescent="0.2">
      <c r="A88" s="27" t="s">
        <v>32</v>
      </c>
      <c r="B88" s="16">
        <f>SUM(B89:B91)</f>
        <v>35.518273883667263</v>
      </c>
      <c r="C88" s="16">
        <f t="shared" ref="C88:BN88" si="137">SUM(C89:C91)</f>
        <v>41.170911915409604</v>
      </c>
      <c r="D88" s="16">
        <f t="shared" si="137"/>
        <v>46.36925779188693</v>
      </c>
      <c r="E88" s="16">
        <f t="shared" si="137"/>
        <v>40.411512119738262</v>
      </c>
      <c r="F88" s="16">
        <f t="shared" si="137"/>
        <v>38.823372451397617</v>
      </c>
      <c r="G88" s="16">
        <f t="shared" si="137"/>
        <v>35.112677837695045</v>
      </c>
      <c r="H88" s="16">
        <f t="shared" si="137"/>
        <v>35.922453805773017</v>
      </c>
      <c r="I88" s="16">
        <f t="shared" si="137"/>
        <v>28.930715044335614</v>
      </c>
      <c r="J88" s="16">
        <f t="shared" si="137"/>
        <v>40.610252413629183</v>
      </c>
      <c r="K88" s="16">
        <f t="shared" si="137"/>
        <v>40.569148729108974</v>
      </c>
      <c r="L88" s="16">
        <f t="shared" si="137"/>
        <v>37.352256488061371</v>
      </c>
      <c r="M88" s="16">
        <f t="shared" si="137"/>
        <v>43.752454449401171</v>
      </c>
      <c r="N88" s="16">
        <f t="shared" si="137"/>
        <v>36.072361384534823</v>
      </c>
      <c r="O88" s="16">
        <f t="shared" si="137"/>
        <v>40.840015044959273</v>
      </c>
      <c r="P88" s="16">
        <f t="shared" si="137"/>
        <v>41.244800401485769</v>
      </c>
      <c r="Q88" s="16">
        <f t="shared" si="137"/>
        <v>32.75624450744634</v>
      </c>
      <c r="R88" s="16">
        <f t="shared" si="137"/>
        <v>36.984266134362663</v>
      </c>
      <c r="S88" s="16">
        <f t="shared" si="137"/>
        <v>23.604070574550651</v>
      </c>
      <c r="T88" s="16">
        <f t="shared" si="137"/>
        <v>40.649588641509325</v>
      </c>
      <c r="U88" s="16">
        <f t="shared" si="137"/>
        <v>36.653382255860308</v>
      </c>
      <c r="V88" s="16">
        <f t="shared" si="137"/>
        <v>32.687238521845401</v>
      </c>
      <c r="W88" s="16">
        <f t="shared" si="137"/>
        <v>37.482422539891893</v>
      </c>
      <c r="X88" s="16">
        <f t="shared" si="137"/>
        <v>34.323805003108205</v>
      </c>
      <c r="Y88" s="16">
        <f t="shared" si="137"/>
        <v>38.508504388034957</v>
      </c>
      <c r="Z88" s="16">
        <f t="shared" si="137"/>
        <v>37.724387366207466</v>
      </c>
      <c r="AA88" s="16">
        <f t="shared" si="137"/>
        <v>22.125139877106257</v>
      </c>
      <c r="AB88" s="16">
        <f t="shared" si="137"/>
        <v>37.516143691923261</v>
      </c>
      <c r="AC88" s="16">
        <f t="shared" si="137"/>
        <v>36.722752379943756</v>
      </c>
      <c r="AD88" s="16">
        <f t="shared" si="137"/>
        <v>31.915283335926713</v>
      </c>
      <c r="AE88" s="16">
        <f t="shared" si="137"/>
        <v>36.137353056709543</v>
      </c>
      <c r="AF88" s="16">
        <f t="shared" si="137"/>
        <v>23.748483184651519</v>
      </c>
      <c r="AG88" s="16">
        <f t="shared" si="137"/>
        <v>35.772090694600266</v>
      </c>
      <c r="AH88" s="16">
        <f t="shared" si="137"/>
        <v>37.445184973030209</v>
      </c>
      <c r="AI88" s="16">
        <f t="shared" si="137"/>
        <v>33.05687955189849</v>
      </c>
      <c r="AJ88" s="16">
        <f t="shared" si="137"/>
        <v>32.591329848558352</v>
      </c>
      <c r="AK88" s="16">
        <f t="shared" si="137"/>
        <v>3.5084179179368427</v>
      </c>
      <c r="AL88" s="16">
        <f t="shared" si="137"/>
        <v>27.37726443874838</v>
      </c>
      <c r="AM88" s="16">
        <f t="shared" si="137"/>
        <v>34.112044225506146</v>
      </c>
      <c r="AN88" s="16">
        <f t="shared" si="137"/>
        <v>23.799105890336165</v>
      </c>
      <c r="AO88" s="16">
        <f t="shared" si="137"/>
        <v>28.837482867044613</v>
      </c>
      <c r="AP88" s="16">
        <f t="shared" si="137"/>
        <v>35.508281227952082</v>
      </c>
      <c r="AQ88" s="16">
        <f t="shared" si="137"/>
        <v>13.265362457991145</v>
      </c>
      <c r="AR88" s="16">
        <f t="shared" si="137"/>
        <v>32.969628867176198</v>
      </c>
      <c r="AS88" s="16">
        <f t="shared" si="137"/>
        <v>34.677161631279006</v>
      </c>
      <c r="AT88" s="16">
        <f t="shared" si="137"/>
        <v>26.53378420285798</v>
      </c>
      <c r="AU88" s="16">
        <f t="shared" si="137"/>
        <v>34.341911844937059</v>
      </c>
      <c r="AV88" s="16">
        <f t="shared" si="137"/>
        <v>0.89346315296856926</v>
      </c>
      <c r="AW88" s="16">
        <f t="shared" si="137"/>
        <v>6.4798440542245572</v>
      </c>
      <c r="AX88" s="16">
        <f t="shared" si="137"/>
        <v>24.736413590577758</v>
      </c>
      <c r="AY88" s="16">
        <f t="shared" si="137"/>
        <v>19.431376618066608</v>
      </c>
      <c r="AZ88" s="16">
        <f t="shared" si="137"/>
        <v>27.523020068950515</v>
      </c>
      <c r="BA88" s="16">
        <f t="shared" si="137"/>
        <v>28.748189611597354</v>
      </c>
      <c r="BB88" s="16">
        <f t="shared" si="137"/>
        <v>35.183444548906202</v>
      </c>
      <c r="BC88" s="16">
        <f t="shared" si="137"/>
        <v>37.322112915734358</v>
      </c>
      <c r="BD88" s="16">
        <f t="shared" si="137"/>
        <v>41.080941336814391</v>
      </c>
      <c r="BE88" s="16">
        <f t="shared" si="137"/>
        <v>42.138391020100158</v>
      </c>
      <c r="BF88" s="16">
        <f t="shared" si="137"/>
        <v>39.770153304851583</v>
      </c>
      <c r="BG88" s="16">
        <f t="shared" si="137"/>
        <v>40.848132523660766</v>
      </c>
      <c r="BH88" s="16">
        <f t="shared" si="137"/>
        <v>39.292072443126564</v>
      </c>
      <c r="BI88" s="16">
        <f t="shared" si="137"/>
        <v>50.119765737465407</v>
      </c>
      <c r="BJ88" s="16">
        <f t="shared" si="137"/>
        <v>47.440515407582801</v>
      </c>
      <c r="BK88" s="16">
        <f t="shared" si="137"/>
        <v>44.674184095989339</v>
      </c>
      <c r="BL88" s="16">
        <f t="shared" si="137"/>
        <v>45.082458289614188</v>
      </c>
      <c r="BM88" s="16">
        <f t="shared" si="137"/>
        <v>52.288230684933644</v>
      </c>
      <c r="BN88" s="16">
        <f t="shared" si="137"/>
        <v>48.201897379805388</v>
      </c>
      <c r="BO88" s="16">
        <f t="shared" ref="BO88:DZ88" si="138">SUM(BO89:BO91)</f>
        <v>42.209310392364628</v>
      </c>
      <c r="BP88" s="16">
        <f t="shared" si="138"/>
        <v>46.862239861149824</v>
      </c>
      <c r="BQ88" s="16">
        <f t="shared" si="138"/>
        <v>50.959343435770798</v>
      </c>
      <c r="BR88" s="16">
        <f t="shared" si="138"/>
        <v>49.240657057351576</v>
      </c>
      <c r="BS88" s="16">
        <f t="shared" si="138"/>
        <v>42.48958144667268</v>
      </c>
      <c r="BT88" s="16">
        <f t="shared" si="138"/>
        <v>47.120443270727179</v>
      </c>
      <c r="BU88" s="16">
        <f t="shared" si="138"/>
        <v>51.906888484873662</v>
      </c>
      <c r="BV88" s="16">
        <f t="shared" si="138"/>
        <v>50.615890992444264</v>
      </c>
      <c r="BW88" s="16">
        <f t="shared" si="138"/>
        <v>40.898822950452967</v>
      </c>
      <c r="BX88" s="16">
        <f t="shared" si="138"/>
        <v>45.804728915449935</v>
      </c>
      <c r="BY88" s="16">
        <f t="shared" si="138"/>
        <v>50.600604341761802</v>
      </c>
      <c r="BZ88" s="16">
        <f t="shared" si="138"/>
        <v>44.52163190385167</v>
      </c>
      <c r="CA88" s="16">
        <f t="shared" si="138"/>
        <v>50.85475378999832</v>
      </c>
      <c r="CB88" s="16">
        <f t="shared" si="138"/>
        <v>50.030660295042082</v>
      </c>
      <c r="CC88" s="16">
        <f t="shared" si="138"/>
        <v>44.768081946665028</v>
      </c>
      <c r="CD88" s="16">
        <f t="shared" si="138"/>
        <v>52.143755101437861</v>
      </c>
      <c r="CE88" s="16">
        <f t="shared" si="138"/>
        <v>49.176763403495428</v>
      </c>
      <c r="CF88" s="16">
        <f t="shared" si="138"/>
        <v>53.031800743514722</v>
      </c>
      <c r="CG88" s="16">
        <f t="shared" si="138"/>
        <v>54.430138180088704</v>
      </c>
      <c r="CH88" s="16">
        <f t="shared" si="138"/>
        <v>47.048565154988253</v>
      </c>
      <c r="CI88" s="16">
        <f t="shared" si="138"/>
        <v>51.85174902580318</v>
      </c>
      <c r="CJ88" s="16">
        <f t="shared" si="138"/>
        <v>52.170428810389559</v>
      </c>
      <c r="CK88" s="16">
        <f t="shared" si="138"/>
        <v>50.087279909834756</v>
      </c>
      <c r="CL88" s="16">
        <f t="shared" si="138"/>
        <v>43.616698088808981</v>
      </c>
      <c r="CM88" s="16">
        <f t="shared" si="138"/>
        <v>54.182652392564876</v>
      </c>
      <c r="CN88" s="16">
        <f t="shared" si="138"/>
        <v>52.595048215597842</v>
      </c>
      <c r="CO88" s="16">
        <f t="shared" si="138"/>
        <v>48.025410291176087</v>
      </c>
      <c r="CP88" s="16">
        <f t="shared" si="138"/>
        <v>52.428466664661862</v>
      </c>
      <c r="CQ88" s="16">
        <f t="shared" si="138"/>
        <v>57.494271847390515</v>
      </c>
      <c r="CR88" s="16">
        <f t="shared" si="138"/>
        <v>59.334689975290388</v>
      </c>
      <c r="CS88" s="16">
        <f t="shared" si="138"/>
        <v>57.591248220083948</v>
      </c>
      <c r="CT88" s="16">
        <f t="shared" si="138"/>
        <v>53.76267546839513</v>
      </c>
      <c r="CU88" s="16">
        <f t="shared" si="138"/>
        <v>62.227155148457527</v>
      </c>
      <c r="CV88" s="16">
        <f t="shared" si="138"/>
        <v>59.730523041753983</v>
      </c>
      <c r="CW88" s="16">
        <f t="shared" si="138"/>
        <v>60.300692770922382</v>
      </c>
      <c r="CX88" s="16">
        <f t="shared" si="138"/>
        <v>49.98335868466966</v>
      </c>
      <c r="CY88" s="16">
        <f t="shared" si="138"/>
        <v>57.50581284513359</v>
      </c>
      <c r="CZ88" s="16">
        <f t="shared" si="138"/>
        <v>60.01840756811702</v>
      </c>
      <c r="DA88" s="16">
        <f t="shared" si="138"/>
        <v>56.389550901990908</v>
      </c>
      <c r="DB88" s="16">
        <f t="shared" si="138"/>
        <v>56.404599336713247</v>
      </c>
      <c r="DC88" s="16">
        <f t="shared" si="138"/>
        <v>58.3094985071819</v>
      </c>
      <c r="DD88" s="16">
        <f t="shared" si="138"/>
        <v>59.185618053270176</v>
      </c>
      <c r="DE88" s="16">
        <f t="shared" si="138"/>
        <v>56.729097901535098</v>
      </c>
      <c r="DF88" s="16">
        <f t="shared" si="138"/>
        <v>59.866664584606539</v>
      </c>
      <c r="DG88" s="16">
        <f t="shared" si="138"/>
        <v>50.279731994928731</v>
      </c>
      <c r="DH88" s="16">
        <f t="shared" si="138"/>
        <v>63.374189350252763</v>
      </c>
      <c r="DI88" s="16">
        <f t="shared" si="138"/>
        <v>54.544694302461416</v>
      </c>
      <c r="DJ88" s="16">
        <f t="shared" si="138"/>
        <v>60.106897689330424</v>
      </c>
      <c r="DK88" s="16">
        <f t="shared" si="138"/>
        <v>58.745816620891951</v>
      </c>
      <c r="DL88" s="16">
        <f t="shared" si="138"/>
        <v>60.555528731701379</v>
      </c>
      <c r="DM88" s="16">
        <f t="shared" si="138"/>
        <v>60.604264110389579</v>
      </c>
      <c r="DN88" s="16">
        <f t="shared" si="138"/>
        <v>61.029346897481233</v>
      </c>
      <c r="DO88" s="16">
        <f t="shared" si="138"/>
        <v>58.070229247933611</v>
      </c>
      <c r="DP88" s="16">
        <f t="shared" si="138"/>
        <v>60.81211470746365</v>
      </c>
      <c r="DQ88" s="16">
        <f t="shared" si="138"/>
        <v>60.258941164199094</v>
      </c>
      <c r="DR88" s="16">
        <f t="shared" si="138"/>
        <v>59.186297926426995</v>
      </c>
      <c r="DS88" s="16">
        <f t="shared" si="138"/>
        <v>47.989847978136886</v>
      </c>
      <c r="DT88" s="16">
        <f t="shared" si="138"/>
        <v>60.392341594874253</v>
      </c>
      <c r="DU88" s="16">
        <f t="shared" si="138"/>
        <v>60.406265953383802</v>
      </c>
      <c r="DV88" s="16">
        <f t="shared" si="138"/>
        <v>53.029052126128107</v>
      </c>
      <c r="DW88" s="16">
        <f t="shared" si="138"/>
        <v>60.258066196193788</v>
      </c>
      <c r="DX88" s="16">
        <f t="shared" si="138"/>
        <v>58.810621689116175</v>
      </c>
      <c r="DY88" s="16">
        <f t="shared" si="138"/>
        <v>63.262949908783384</v>
      </c>
      <c r="DZ88" s="16">
        <f t="shared" si="138"/>
        <v>58.143935548867226</v>
      </c>
      <c r="EA88" s="16">
        <f t="shared" ref="EA88:FC88" si="139">SUM(EA89:EA91)</f>
        <v>56.74170421035128</v>
      </c>
      <c r="EB88" s="16">
        <f t="shared" si="139"/>
        <v>57.256396239729952</v>
      </c>
      <c r="EC88" s="16">
        <f t="shared" si="139"/>
        <v>59.379160375716062</v>
      </c>
      <c r="ED88" s="16">
        <f t="shared" si="139"/>
        <v>51.754881406808821</v>
      </c>
      <c r="EE88" s="16">
        <f t="shared" si="139"/>
        <v>53.48054833507075</v>
      </c>
      <c r="EF88" s="16">
        <f t="shared" si="139"/>
        <v>57.989478472986853</v>
      </c>
      <c r="EG88" s="16">
        <f t="shared" si="139"/>
        <v>55.884255804230762</v>
      </c>
      <c r="EH88" s="16">
        <f t="shared" si="139"/>
        <v>60.028838035623238</v>
      </c>
      <c r="EI88" s="16">
        <f t="shared" si="139"/>
        <v>56.958716729085054</v>
      </c>
      <c r="EJ88" s="16">
        <f t="shared" si="139"/>
        <v>55.648104517265146</v>
      </c>
      <c r="EK88" s="16">
        <f t="shared" si="139"/>
        <v>61.489874526972173</v>
      </c>
      <c r="EL88" s="16">
        <f t="shared" si="139"/>
        <v>53.05669034334813</v>
      </c>
      <c r="EM88" s="16">
        <f t="shared" si="139"/>
        <v>58.866475402304758</v>
      </c>
      <c r="EN88" s="16">
        <f t="shared" si="139"/>
        <v>57.245287324811713</v>
      </c>
      <c r="EO88" s="16">
        <f t="shared" si="139"/>
        <v>58.25665208446668</v>
      </c>
      <c r="EP88" s="16">
        <f t="shared" si="139"/>
        <v>63.019237859476732</v>
      </c>
      <c r="EQ88" s="16">
        <f t="shared" si="139"/>
        <v>53.846053883913683</v>
      </c>
      <c r="ER88" s="16">
        <f t="shared" si="139"/>
        <v>62.666131144899452</v>
      </c>
      <c r="ES88" s="16">
        <f t="shared" si="139"/>
        <v>56.806403651237801</v>
      </c>
      <c r="ET88" s="16">
        <f t="shared" si="139"/>
        <v>60.530215788465021</v>
      </c>
      <c r="EU88" s="16">
        <f t="shared" si="139"/>
        <v>63.289422340924908</v>
      </c>
      <c r="EV88" s="16">
        <f t="shared" si="139"/>
        <v>62.524282486792259</v>
      </c>
      <c r="EW88" s="16">
        <f t="shared" si="139"/>
        <v>62.292698296917543</v>
      </c>
      <c r="EX88" s="16">
        <f t="shared" si="139"/>
        <v>64.184373258417494</v>
      </c>
      <c r="EY88" s="16">
        <f t="shared" si="139"/>
        <v>59.013777081020557</v>
      </c>
      <c r="EZ88" s="16">
        <f t="shared" si="139"/>
        <v>63.689574247961865</v>
      </c>
      <c r="FA88" s="16">
        <f t="shared" si="139"/>
        <v>68.44084797750871</v>
      </c>
      <c r="FB88" s="16">
        <f t="shared" si="139"/>
        <v>58.991766683848432</v>
      </c>
      <c r="FC88" s="16">
        <f t="shared" si="139"/>
        <v>62.763592141174314</v>
      </c>
      <c r="FD88" s="16">
        <f t="shared" ref="FD88:FP88" si="140">SUM(FD89:FD91)</f>
        <v>65.339300429162819</v>
      </c>
      <c r="FE88" s="16">
        <f t="shared" si="140"/>
        <v>54.5842191452601</v>
      </c>
      <c r="FF88" s="16">
        <f t="shared" si="140"/>
        <v>56.413387694215629</v>
      </c>
      <c r="FG88" s="16">
        <f t="shared" si="140"/>
        <v>57.630956006369296</v>
      </c>
      <c r="FH88" s="16">
        <f t="shared" si="140"/>
        <v>59.090065513886067</v>
      </c>
      <c r="FI88" s="16">
        <f t="shared" si="140"/>
        <v>66.079452612643706</v>
      </c>
      <c r="FJ88" s="16">
        <f t="shared" si="140"/>
        <v>66.322488387969315</v>
      </c>
      <c r="FK88" s="16">
        <f t="shared" si="140"/>
        <v>59.282474118904453</v>
      </c>
      <c r="FL88" s="16">
        <f t="shared" si="140"/>
        <v>66.785339323346491</v>
      </c>
      <c r="FM88" s="16">
        <f t="shared" si="140"/>
        <v>65.412163358825367</v>
      </c>
      <c r="FN88" s="16">
        <f t="shared" si="140"/>
        <v>63.669031696913066</v>
      </c>
      <c r="FO88" s="16">
        <f t="shared" si="140"/>
        <v>61.67572454967533</v>
      </c>
      <c r="FP88" s="16">
        <f t="shared" si="140"/>
        <v>62.5031211479007</v>
      </c>
      <c r="FQ88" s="16">
        <f t="shared" ref="FQ88:FS88" si="141">SUM(FQ89:FQ91)</f>
        <v>64.624200813645331</v>
      </c>
      <c r="FR88" s="16">
        <f t="shared" si="141"/>
        <v>60.870685277112031</v>
      </c>
      <c r="FS88" s="16">
        <f t="shared" si="141"/>
        <v>63.410880596327516</v>
      </c>
      <c r="FT88" s="16">
        <f t="shared" ref="FT88:FU88" si="142">SUM(FT89:FT91)</f>
        <v>63.848573517348484</v>
      </c>
      <c r="FU88" s="16">
        <f t="shared" si="142"/>
        <v>66.068781506411923</v>
      </c>
      <c r="FV88" s="16">
        <f t="shared" ref="FV88" si="143">SUM(FV89:FV91)</f>
        <v>62.653051725246335</v>
      </c>
      <c r="FW88" s="18"/>
      <c r="FX88" s="117"/>
      <c r="FY88" s="18"/>
    </row>
    <row r="89" spans="1:181" ht="15" x14ac:dyDescent="0.25">
      <c r="A89" s="49" t="s">
        <v>22</v>
      </c>
      <c r="B89" s="53">
        <v>24.563260753950033</v>
      </c>
      <c r="C89" s="53">
        <v>30.108292797199042</v>
      </c>
      <c r="D89" s="53">
        <v>35.243291349524391</v>
      </c>
      <c r="E89" s="53">
        <v>32.587981933081139</v>
      </c>
      <c r="F89" s="53">
        <v>26.598727335583924</v>
      </c>
      <c r="G89" s="53">
        <v>23.249492681784858</v>
      </c>
      <c r="H89" s="53">
        <v>24.081903584733002</v>
      </c>
      <c r="I89" s="53">
        <v>19.903151116335252</v>
      </c>
      <c r="J89" s="53">
        <v>30.240857114375906</v>
      </c>
      <c r="K89" s="53">
        <v>28.159478137904792</v>
      </c>
      <c r="L89" s="53">
        <v>27.206332855065504</v>
      </c>
      <c r="M89" s="53">
        <v>33.798994384168793</v>
      </c>
      <c r="N89" s="53">
        <v>28.296472172826952</v>
      </c>
      <c r="O89" s="53">
        <v>31.114737107321652</v>
      </c>
      <c r="P89" s="53">
        <v>30.680361326176261</v>
      </c>
      <c r="Q89" s="53">
        <v>26.31481608069511</v>
      </c>
      <c r="R89" s="53">
        <v>28.595613919057634</v>
      </c>
      <c r="S89" s="53">
        <v>18.5216682064151</v>
      </c>
      <c r="T89" s="53">
        <v>29.149144905922039</v>
      </c>
      <c r="U89" s="53">
        <v>27.054969121101859</v>
      </c>
      <c r="V89" s="53">
        <v>24.285732537256571</v>
      </c>
      <c r="W89" s="53">
        <v>27.954200552688352</v>
      </c>
      <c r="X89" s="53">
        <v>25.919651343453395</v>
      </c>
      <c r="Y89" s="53">
        <v>31.035319159596767</v>
      </c>
      <c r="Z89" s="53">
        <v>28.577262827238499</v>
      </c>
      <c r="AA89" s="53">
        <v>17.671587194730307</v>
      </c>
      <c r="AB89" s="53">
        <v>29.67975942356356</v>
      </c>
      <c r="AC89" s="53">
        <v>28.775109926880809</v>
      </c>
      <c r="AD89" s="53">
        <v>25.757655781109143</v>
      </c>
      <c r="AE89" s="53">
        <v>30.245771075054179</v>
      </c>
      <c r="AF89" s="53">
        <v>20.11441699814878</v>
      </c>
      <c r="AG89" s="53">
        <v>30.34913516033409</v>
      </c>
      <c r="AH89" s="53">
        <v>30.59751926021525</v>
      </c>
      <c r="AI89" s="53">
        <v>29.41083857818462</v>
      </c>
      <c r="AJ89" s="53">
        <v>28.867800655369201</v>
      </c>
      <c r="AK89" s="53">
        <v>3.3387395481247126</v>
      </c>
      <c r="AL89" s="53">
        <v>24.954933377604419</v>
      </c>
      <c r="AM89" s="53">
        <v>30.378619873118488</v>
      </c>
      <c r="AN89" s="53">
        <v>21.687738555554404</v>
      </c>
      <c r="AO89" s="53">
        <v>26.549633268811654</v>
      </c>
      <c r="AP89" s="53">
        <v>32.309654276371084</v>
      </c>
      <c r="AQ89" s="53">
        <v>11.687663610397076</v>
      </c>
      <c r="AR89" s="53">
        <v>32.293562058629171</v>
      </c>
      <c r="AS89" s="53">
        <v>31.675743678611198</v>
      </c>
      <c r="AT89" s="53">
        <v>23.906745602442509</v>
      </c>
      <c r="AU89" s="53">
        <v>32.697602941922462</v>
      </c>
      <c r="AV89" s="53">
        <v>-7.9857388977050775E-2</v>
      </c>
      <c r="AW89" s="53">
        <v>8.0376047253164575</v>
      </c>
      <c r="AX89" s="53">
        <v>24.791823273741578</v>
      </c>
      <c r="AY89" s="53">
        <v>19.233584471018098</v>
      </c>
      <c r="AZ89" s="53">
        <v>29.310372594011206</v>
      </c>
      <c r="BA89" s="53">
        <v>30.423205358858503</v>
      </c>
      <c r="BB89" s="53">
        <v>32.751699557321871</v>
      </c>
      <c r="BC89" s="53">
        <v>37.473148973420621</v>
      </c>
      <c r="BD89" s="53">
        <v>42.514107606764298</v>
      </c>
      <c r="BE89" s="53">
        <v>39.944300395402237</v>
      </c>
      <c r="BF89" s="53">
        <v>42.980379236952132</v>
      </c>
      <c r="BG89" s="53">
        <v>37.276819205363545</v>
      </c>
      <c r="BH89" s="53">
        <v>42.041725486611483</v>
      </c>
      <c r="BI89" s="53">
        <v>48.024830364990336</v>
      </c>
      <c r="BJ89" s="53">
        <v>48.020674559515044</v>
      </c>
      <c r="BK89" s="53">
        <v>43.370515511482196</v>
      </c>
      <c r="BL89" s="53">
        <v>48.057126281167754</v>
      </c>
      <c r="BM89" s="53">
        <v>49.015721291826864</v>
      </c>
      <c r="BN89" s="53">
        <v>49.03116287464379</v>
      </c>
      <c r="BO89" s="53">
        <v>44.521704315963831</v>
      </c>
      <c r="BP89" s="53">
        <v>44.869022079374112</v>
      </c>
      <c r="BQ89" s="53">
        <v>50.055130494012808</v>
      </c>
      <c r="BR89" s="53">
        <v>47.333400640414624</v>
      </c>
      <c r="BS89" s="53">
        <v>43.388579078494928</v>
      </c>
      <c r="BT89" s="53">
        <v>43.859634880994847</v>
      </c>
      <c r="BU89" s="53">
        <v>47.939138501136583</v>
      </c>
      <c r="BV89" s="53">
        <v>47.942579695170792</v>
      </c>
      <c r="BW89" s="53">
        <v>41.854357017555927</v>
      </c>
      <c r="BX89" s="53">
        <v>43.363236823011967</v>
      </c>
      <c r="BY89" s="53">
        <v>49.199733756530001</v>
      </c>
      <c r="BZ89" s="53">
        <v>45.01377294174619</v>
      </c>
      <c r="CA89" s="53">
        <v>49.805103635092323</v>
      </c>
      <c r="CB89" s="53">
        <v>51.340144005993594</v>
      </c>
      <c r="CC89" s="53">
        <v>46.119536009642765</v>
      </c>
      <c r="CD89" s="53">
        <v>50.945861322163019</v>
      </c>
      <c r="CE89" s="53">
        <v>46.008120963815038</v>
      </c>
      <c r="CF89" s="53">
        <v>52.123837564061901</v>
      </c>
      <c r="CG89" s="53">
        <v>52.943233156271425</v>
      </c>
      <c r="CH89" s="53">
        <v>48.0616733301487</v>
      </c>
      <c r="CI89" s="53">
        <v>50.321200644731711</v>
      </c>
      <c r="CJ89" s="53">
        <v>49.669093399023467</v>
      </c>
      <c r="CK89" s="53">
        <v>48.224177456286995</v>
      </c>
      <c r="CL89" s="53">
        <v>46.589078356536469</v>
      </c>
      <c r="CM89" s="53">
        <v>46.896721284447857</v>
      </c>
      <c r="CN89" s="53">
        <v>51.156455758821394</v>
      </c>
      <c r="CO89" s="53">
        <v>44.969183745298828</v>
      </c>
      <c r="CP89" s="53">
        <v>51.240525855429411</v>
      </c>
      <c r="CQ89" s="53">
        <v>52.387477506588297</v>
      </c>
      <c r="CR89" s="53">
        <v>52.186173331058129</v>
      </c>
      <c r="CS89" s="53">
        <v>56.485338443457024</v>
      </c>
      <c r="CT89" s="53">
        <v>49.326545106554462</v>
      </c>
      <c r="CU89" s="53">
        <v>56.970749520477014</v>
      </c>
      <c r="CV89" s="53">
        <v>55.791438363884666</v>
      </c>
      <c r="CW89" s="53">
        <v>55.628573158795191</v>
      </c>
      <c r="CX89" s="53">
        <v>53.265055993283752</v>
      </c>
      <c r="CY89" s="53">
        <v>50.16064172917126</v>
      </c>
      <c r="CZ89" s="53">
        <v>55.995905571802737</v>
      </c>
      <c r="DA89" s="53">
        <v>53.326131778792828</v>
      </c>
      <c r="DB89" s="53">
        <v>54.929594553284353</v>
      </c>
      <c r="DC89" s="53">
        <v>56.108590461089854</v>
      </c>
      <c r="DD89" s="53">
        <v>57.509911409015459</v>
      </c>
      <c r="DE89" s="53">
        <v>52.485296955842657</v>
      </c>
      <c r="DF89" s="53">
        <v>54.895233760015358</v>
      </c>
      <c r="DG89" s="53">
        <v>46.460265326702569</v>
      </c>
      <c r="DH89" s="53">
        <v>55.9066871232816</v>
      </c>
      <c r="DI89" s="53">
        <v>51.666369248895236</v>
      </c>
      <c r="DJ89" s="53">
        <v>51.919822882021734</v>
      </c>
      <c r="DK89" s="53">
        <v>57.180127639158812</v>
      </c>
      <c r="DL89" s="53">
        <v>55.337128078738772</v>
      </c>
      <c r="DM89" s="53">
        <v>55.485627455546776</v>
      </c>
      <c r="DN89" s="53">
        <v>54.547448106903232</v>
      </c>
      <c r="DO89" s="53">
        <v>53.294577329047684</v>
      </c>
      <c r="DP89" s="53">
        <v>56.509501029374462</v>
      </c>
      <c r="DQ89" s="53">
        <v>55.751145715282341</v>
      </c>
      <c r="DR89" s="53">
        <v>54.325203353076134</v>
      </c>
      <c r="DS89" s="53">
        <v>46.330382422767109</v>
      </c>
      <c r="DT89" s="53">
        <v>54.377956019321275</v>
      </c>
      <c r="DU89" s="53">
        <v>58.987767669125454</v>
      </c>
      <c r="DV89" s="53">
        <v>47.469577392445551</v>
      </c>
      <c r="DW89" s="53">
        <v>56.617747028648708</v>
      </c>
      <c r="DX89" s="53">
        <v>55.775033297088967</v>
      </c>
      <c r="DY89" s="53">
        <v>57.204017087361905</v>
      </c>
      <c r="DZ89" s="53">
        <v>56.988280471339365</v>
      </c>
      <c r="EA89" s="53">
        <v>52.847518238903049</v>
      </c>
      <c r="EB89" s="53">
        <v>54.717928642843709</v>
      </c>
      <c r="EC89" s="53">
        <v>54.664734590068782</v>
      </c>
      <c r="ED89" s="53">
        <v>49.040878547099553</v>
      </c>
      <c r="EE89" s="53">
        <v>51.30693602348223</v>
      </c>
      <c r="EF89" s="53">
        <v>53.164295126037246</v>
      </c>
      <c r="EG89" s="53">
        <v>52.966989708962579</v>
      </c>
      <c r="EH89" s="53">
        <v>55.751896539046925</v>
      </c>
      <c r="EI89" s="53">
        <v>55.331518400200608</v>
      </c>
      <c r="EJ89" s="53">
        <v>55.127468883123285</v>
      </c>
      <c r="EK89" s="53">
        <v>56.866719333449552</v>
      </c>
      <c r="EL89" s="53">
        <v>50.054311820715419</v>
      </c>
      <c r="EM89" s="53">
        <v>57.197386806826117</v>
      </c>
      <c r="EN89" s="53">
        <v>54.170635366067785</v>
      </c>
      <c r="EO89" s="53">
        <v>54.515053534032148</v>
      </c>
      <c r="EP89" s="53">
        <v>62.351233763254328</v>
      </c>
      <c r="EQ89" s="53">
        <v>56.556652887877874</v>
      </c>
      <c r="ER89" s="53">
        <v>57.708303785715799</v>
      </c>
      <c r="ES89" s="53">
        <v>49.476929058083122</v>
      </c>
      <c r="ET89" s="53">
        <v>60.579836051426639</v>
      </c>
      <c r="EU89" s="53">
        <v>63.280566703107546</v>
      </c>
      <c r="EV89" s="53">
        <v>62.34863760949429</v>
      </c>
      <c r="EW89" s="53">
        <v>59.194187858686405</v>
      </c>
      <c r="EX89" s="53">
        <v>65.786167889099815</v>
      </c>
      <c r="EY89" s="53">
        <v>53.543196872696335</v>
      </c>
      <c r="EZ89" s="53">
        <v>64.387862530333393</v>
      </c>
      <c r="FA89" s="53">
        <v>63.840737183565295</v>
      </c>
      <c r="FB89" s="53">
        <v>59.658048132182358</v>
      </c>
      <c r="FC89" s="53">
        <v>63.347383274016835</v>
      </c>
      <c r="FD89" s="53">
        <v>64.143555272787324</v>
      </c>
      <c r="FE89" s="53">
        <v>50.759075942363211</v>
      </c>
      <c r="FF89" s="53">
        <v>55.54593521782995</v>
      </c>
      <c r="FG89" s="53">
        <v>59.490137403538583</v>
      </c>
      <c r="FH89" s="53">
        <v>53.198994503017857</v>
      </c>
      <c r="FI89" s="53">
        <v>61.403493844669676</v>
      </c>
      <c r="FJ89" s="53">
        <v>65.624530815353836</v>
      </c>
      <c r="FK89" s="53">
        <v>53.319480246111283</v>
      </c>
      <c r="FL89" s="53">
        <v>65.627382927402095</v>
      </c>
      <c r="FM89" s="53">
        <v>63.360688667526652</v>
      </c>
      <c r="FN89" s="53">
        <v>61.46683809517441</v>
      </c>
      <c r="FO89" s="53">
        <v>57.903859353605831</v>
      </c>
      <c r="FP89" s="53">
        <v>60.964424691645533</v>
      </c>
      <c r="FQ89" s="53">
        <v>64.610632270869459</v>
      </c>
      <c r="FR89" s="53">
        <v>54.659852264511514</v>
      </c>
      <c r="FS89" s="53">
        <v>63.358926550101366</v>
      </c>
      <c r="FT89" s="53">
        <v>60.998533213792442</v>
      </c>
      <c r="FU89" s="53">
        <v>65.558041513689659</v>
      </c>
      <c r="FV89" s="53">
        <v>62.745216003228862</v>
      </c>
      <c r="FW89" s="18"/>
      <c r="FX89" s="117"/>
      <c r="FY89" s="18"/>
    </row>
    <row r="90" spans="1:181" ht="15" x14ac:dyDescent="0.25">
      <c r="A90" s="49" t="s">
        <v>23</v>
      </c>
      <c r="B90" s="53">
        <v>10.95501312971723</v>
      </c>
      <c r="C90" s="53">
        <v>11.062619118210559</v>
      </c>
      <c r="D90" s="53">
        <v>11.12596644236254</v>
      </c>
      <c r="E90" s="53">
        <v>7.8235301866571199</v>
      </c>
      <c r="F90" s="53">
        <v>12.22464511581369</v>
      </c>
      <c r="G90" s="53">
        <v>11.863185155910191</v>
      </c>
      <c r="H90" s="53">
        <v>11.840550221040019</v>
      </c>
      <c r="I90" s="53">
        <v>9.0275639280003599</v>
      </c>
      <c r="J90" s="53">
        <v>10.369395299253279</v>
      </c>
      <c r="K90" s="53">
        <v>12.409670591204179</v>
      </c>
      <c r="L90" s="53">
        <v>10.145923632995869</v>
      </c>
      <c r="M90" s="53">
        <v>9.9534600652323793</v>
      </c>
      <c r="N90" s="53">
        <v>7.7758892117078702</v>
      </c>
      <c r="O90" s="53">
        <v>9.7252779376376193</v>
      </c>
      <c r="P90" s="53">
        <v>10.56443907530951</v>
      </c>
      <c r="Q90" s="53">
        <v>6.4414284267512301</v>
      </c>
      <c r="R90" s="53">
        <v>8.3886522153050294</v>
      </c>
      <c r="S90" s="53">
        <v>5.0824023681355506</v>
      </c>
      <c r="T90" s="53">
        <v>11.500443735587289</v>
      </c>
      <c r="U90" s="53">
        <v>9.5984131347584487</v>
      </c>
      <c r="V90" s="53">
        <v>8.4015059845888285</v>
      </c>
      <c r="W90" s="53">
        <v>9.5282219872035405</v>
      </c>
      <c r="X90" s="53">
        <v>8.4041536596548099</v>
      </c>
      <c r="Y90" s="53">
        <v>7.4731852284381883</v>
      </c>
      <c r="Z90" s="53">
        <v>9.1471245389689688</v>
      </c>
      <c r="AA90" s="53">
        <v>4.4535526823759497</v>
      </c>
      <c r="AB90" s="53">
        <v>7.8363842683596996</v>
      </c>
      <c r="AC90" s="53">
        <v>7.947642453062949</v>
      </c>
      <c r="AD90" s="53">
        <v>6.1576275548175694</v>
      </c>
      <c r="AE90" s="53">
        <v>5.891581981655361</v>
      </c>
      <c r="AF90" s="53">
        <v>3.6340661865027402</v>
      </c>
      <c r="AG90" s="53">
        <v>5.4229555342661797</v>
      </c>
      <c r="AH90" s="53">
        <v>6.8476657128149601</v>
      </c>
      <c r="AI90" s="53">
        <v>3.6460409737138697</v>
      </c>
      <c r="AJ90" s="53">
        <v>3.7235291931891497</v>
      </c>
      <c r="AK90" s="53">
        <v>0.16967836981213025</v>
      </c>
      <c r="AL90" s="53">
        <v>2.4223310611439599</v>
      </c>
      <c r="AM90" s="53">
        <v>3.7334243523876598</v>
      </c>
      <c r="AN90" s="53">
        <v>2.1113673347817592</v>
      </c>
      <c r="AO90" s="53">
        <v>2.2878495982329601</v>
      </c>
      <c r="AP90" s="53">
        <v>3.1986269515809997</v>
      </c>
      <c r="AQ90" s="53">
        <v>1.5776988475940701</v>
      </c>
      <c r="AR90" s="53">
        <v>0.67606680854703005</v>
      </c>
      <c r="AS90" s="53">
        <v>3.00141795266781</v>
      </c>
      <c r="AT90" s="53">
        <v>2.62703860041547</v>
      </c>
      <c r="AU90" s="53">
        <v>1.6443089030145994</v>
      </c>
      <c r="AV90" s="53">
        <v>0.97332054194562001</v>
      </c>
      <c r="AW90" s="53">
        <v>-1.5577606710919001</v>
      </c>
      <c r="AX90" s="53">
        <v>-5.5409683163820111E-2</v>
      </c>
      <c r="AY90" s="53">
        <v>0.19779214704851014</v>
      </c>
      <c r="AZ90" s="53">
        <v>-1.7873525250606899</v>
      </c>
      <c r="BA90" s="53">
        <v>-1.67501574726115</v>
      </c>
      <c r="BB90" s="53">
        <v>2.4317449915843303</v>
      </c>
      <c r="BC90" s="53">
        <v>-0.15103605768626005</v>
      </c>
      <c r="BD90" s="53">
        <v>-1.4331662699499097</v>
      </c>
      <c r="BE90" s="53">
        <v>2.1940906246979202</v>
      </c>
      <c r="BF90" s="53">
        <v>-3.2102259321005495</v>
      </c>
      <c r="BG90" s="53">
        <v>3.5713133182972205</v>
      </c>
      <c r="BH90" s="53">
        <v>-2.74965304348492</v>
      </c>
      <c r="BI90" s="53">
        <v>2.0949353724750703</v>
      </c>
      <c r="BJ90" s="53">
        <v>-0.58015915193224021</v>
      </c>
      <c r="BK90" s="53">
        <v>1.3036685845071401</v>
      </c>
      <c r="BL90" s="53">
        <v>-2.9746679915535696</v>
      </c>
      <c r="BM90" s="53">
        <v>3.2725093931067804</v>
      </c>
      <c r="BN90" s="53">
        <v>-0.8292654948384004</v>
      </c>
      <c r="BO90" s="53">
        <v>-2.3123939235991999</v>
      </c>
      <c r="BP90" s="53">
        <v>1.9932177817757102</v>
      </c>
      <c r="BQ90" s="53">
        <v>0.90421294175798983</v>
      </c>
      <c r="BR90" s="53">
        <v>1.9072564169369501</v>
      </c>
      <c r="BS90" s="53">
        <v>-0.89899763182224923</v>
      </c>
      <c r="BT90" s="53">
        <v>3.2608083897323294</v>
      </c>
      <c r="BU90" s="53">
        <v>3.9677499837370793</v>
      </c>
      <c r="BV90" s="53">
        <v>2.6733112972734698</v>
      </c>
      <c r="BW90" s="53">
        <v>-0.95553406710295974</v>
      </c>
      <c r="BX90" s="53">
        <v>2.4414920924379704</v>
      </c>
      <c r="BY90" s="53">
        <v>1.4008705852318</v>
      </c>
      <c r="BZ90" s="53">
        <v>-0.49214103789451968</v>
      </c>
      <c r="CA90" s="53">
        <v>1.0496501549059996</v>
      </c>
      <c r="CB90" s="53">
        <v>-1.3094837109515098</v>
      </c>
      <c r="CC90" s="53">
        <v>-1.3514540629777396</v>
      </c>
      <c r="CD90" s="53">
        <v>1.1978937792748401</v>
      </c>
      <c r="CE90" s="53">
        <v>3.1686424396803901</v>
      </c>
      <c r="CF90" s="53">
        <v>0.90796317945282023</v>
      </c>
      <c r="CG90" s="53">
        <v>1.4869050238172796</v>
      </c>
      <c r="CH90" s="53">
        <v>-1.0131081751604496</v>
      </c>
      <c r="CI90" s="53">
        <v>1.5305483810714693</v>
      </c>
      <c r="CJ90" s="53">
        <v>2.5013354113660897</v>
      </c>
      <c r="CK90" s="53">
        <v>1.8631024535477598</v>
      </c>
      <c r="CL90" s="53">
        <v>-2.9723802677274902</v>
      </c>
      <c r="CM90" s="53">
        <v>7.2859311081170191</v>
      </c>
      <c r="CN90" s="53">
        <v>1.4385924567764501</v>
      </c>
      <c r="CO90" s="53">
        <v>3.0562265458772604</v>
      </c>
      <c r="CP90" s="53">
        <v>1.1879408092324502</v>
      </c>
      <c r="CQ90" s="53">
        <v>5.1067943408022201</v>
      </c>
      <c r="CR90" s="53">
        <v>7.1485166442322603</v>
      </c>
      <c r="CS90" s="53">
        <v>1.1059097766269201</v>
      </c>
      <c r="CT90" s="53">
        <v>4.4361303618406698</v>
      </c>
      <c r="CU90" s="53">
        <v>5.2564056279805103</v>
      </c>
      <c r="CV90" s="53">
        <v>3.93908467786932</v>
      </c>
      <c r="CW90" s="53">
        <v>4.6721196121271902</v>
      </c>
      <c r="CX90" s="53">
        <v>-3.2816973086140893</v>
      </c>
      <c r="CY90" s="53">
        <v>7.3451711159623301</v>
      </c>
      <c r="CZ90" s="53">
        <v>4.0225019963142801</v>
      </c>
      <c r="DA90" s="53">
        <v>3.0634191231980794</v>
      </c>
      <c r="DB90" s="53">
        <v>1.4750047834288904</v>
      </c>
      <c r="DC90" s="53">
        <v>2.2009080460920494</v>
      </c>
      <c r="DD90" s="53">
        <v>1.6757066442547204</v>
      </c>
      <c r="DE90" s="53">
        <v>4.2438009456924402</v>
      </c>
      <c r="DF90" s="53">
        <v>4.9714308245911791</v>
      </c>
      <c r="DG90" s="53">
        <v>3.8194666682261604</v>
      </c>
      <c r="DH90" s="53">
        <v>7.4675022269711597</v>
      </c>
      <c r="DI90" s="53">
        <v>2.8783250535661802</v>
      </c>
      <c r="DJ90" s="53">
        <v>8.1870748073086901</v>
      </c>
      <c r="DK90" s="53">
        <v>1.5656889817331399</v>
      </c>
      <c r="DL90" s="53">
        <v>5.2184006529626092</v>
      </c>
      <c r="DM90" s="53">
        <v>5.1186366548427991</v>
      </c>
      <c r="DN90" s="53">
        <v>6.4818987905780006</v>
      </c>
      <c r="DO90" s="53">
        <v>4.775651918885929</v>
      </c>
      <c r="DP90" s="53">
        <v>4.3026136780891893</v>
      </c>
      <c r="DQ90" s="53">
        <v>4.5077954489167507</v>
      </c>
      <c r="DR90" s="53">
        <v>4.8610945733508597</v>
      </c>
      <c r="DS90" s="53">
        <v>1.6594655553697799</v>
      </c>
      <c r="DT90" s="53">
        <v>6.0143855755529803</v>
      </c>
      <c r="DU90" s="53">
        <v>1.4184982842583509</v>
      </c>
      <c r="DV90" s="53">
        <v>5.5594747336825598</v>
      </c>
      <c r="DW90" s="53">
        <v>3.6403191675450799</v>
      </c>
      <c r="DX90" s="53">
        <v>3.0355883920272095</v>
      </c>
      <c r="DY90" s="53">
        <v>6.0589328214214806</v>
      </c>
      <c r="DZ90" s="53">
        <v>1.1556550775278598</v>
      </c>
      <c r="EA90" s="53">
        <v>3.8941859714482301</v>
      </c>
      <c r="EB90" s="53">
        <v>2.5384675968862398</v>
      </c>
      <c r="EC90" s="53">
        <v>4.7144257856472791</v>
      </c>
      <c r="ED90" s="53">
        <v>2.7140028597092702</v>
      </c>
      <c r="EE90" s="53">
        <v>2.1736123115885198</v>
      </c>
      <c r="EF90" s="53">
        <v>4.8251833469496095</v>
      </c>
      <c r="EG90" s="53">
        <v>2.9172660952681797</v>
      </c>
      <c r="EH90" s="53">
        <v>4.2769414965763097</v>
      </c>
      <c r="EI90" s="53">
        <v>1.62719832888445</v>
      </c>
      <c r="EJ90" s="53">
        <v>0.52063563414186009</v>
      </c>
      <c r="EK90" s="53">
        <v>4.6231551935226198</v>
      </c>
      <c r="EL90" s="53">
        <v>3.0023785226327102</v>
      </c>
      <c r="EM90" s="53">
        <v>1.6690885954786399</v>
      </c>
      <c r="EN90" s="53">
        <v>3.0746519587439298</v>
      </c>
      <c r="EO90" s="53">
        <v>3.7415985504345297</v>
      </c>
      <c r="EP90" s="53">
        <v>0.66800409622240053</v>
      </c>
      <c r="EQ90" s="53">
        <v>-2.7105990039641883</v>
      </c>
      <c r="ER90" s="53">
        <v>4.9578273591836499</v>
      </c>
      <c r="ES90" s="53">
        <v>7.3294745931546803</v>
      </c>
      <c r="ET90" s="53">
        <v>-4.9620262961620032E-2</v>
      </c>
      <c r="EU90" s="53">
        <v>8.8556378173598738E-3</v>
      </c>
      <c r="EV90" s="53">
        <v>0.17564487729796996</v>
      </c>
      <c r="EW90" s="53">
        <v>3.0985104382311395</v>
      </c>
      <c r="EX90" s="53">
        <v>-1.6017946306823196</v>
      </c>
      <c r="EY90" s="53">
        <v>5.4705802083242201</v>
      </c>
      <c r="EZ90" s="53">
        <v>-0.69828828237152996</v>
      </c>
      <c r="FA90" s="53">
        <v>4.6001107939434096</v>
      </c>
      <c r="FB90" s="53">
        <v>-0.66628144833392833</v>
      </c>
      <c r="FC90" s="53">
        <v>-0.58379113284252004</v>
      </c>
      <c r="FD90" s="53">
        <v>1.1957451563754899</v>
      </c>
      <c r="FE90" s="53">
        <v>3.8251432028968901</v>
      </c>
      <c r="FF90" s="53">
        <v>0.86745247638567946</v>
      </c>
      <c r="FG90" s="53">
        <v>-1.8591813971692899</v>
      </c>
      <c r="FH90" s="53">
        <v>5.8910710108682096</v>
      </c>
      <c r="FI90" s="53">
        <v>4.6759587679740298</v>
      </c>
      <c r="FJ90" s="53">
        <v>0.69795757261548075</v>
      </c>
      <c r="FK90" s="53">
        <v>5.9629938727931702</v>
      </c>
      <c r="FL90" s="53">
        <v>1.1579563959443893</v>
      </c>
      <c r="FM90" s="53">
        <v>2.0514746912987101</v>
      </c>
      <c r="FN90" s="53">
        <v>2.2021936017386601</v>
      </c>
      <c r="FO90" s="53">
        <v>3.7718651960695002</v>
      </c>
      <c r="FP90" s="53">
        <v>1.5386964562551655</v>
      </c>
      <c r="FQ90" s="53">
        <v>1.3568542775872272E-2</v>
      </c>
      <c r="FR90" s="53">
        <v>6.2108330126005189</v>
      </c>
      <c r="FS90" s="53">
        <v>5.1954046226152739E-2</v>
      </c>
      <c r="FT90" s="53">
        <v>2.8500403035560442</v>
      </c>
      <c r="FU90" s="53">
        <v>0.51073999272226622</v>
      </c>
      <c r="FV90" s="53">
        <v>-9.2164277982529574E-2</v>
      </c>
      <c r="FW90" s="18"/>
      <c r="FX90" s="117"/>
      <c r="FY90" s="18"/>
    </row>
    <row r="91" spans="1:181" ht="17.25" x14ac:dyDescent="0.25">
      <c r="A91" s="49" t="s">
        <v>107</v>
      </c>
      <c r="B91" s="53">
        <f>SUMPRODUCT(--(B$9=Quarterly_kt!$B$9:FC$9),Quarterly_kt!$B91:FC91)*INDEX(Fuel_Properties!$B$3:$IV$14,MATCH("GCV_Petrol_Regular",Fuel_Properties!$B$3:$B$14,0),MATCH(YEAR(B$9),Fuel_Properties!$B$3:$EI$3,0))/1000</f>
        <v>0</v>
      </c>
      <c r="C91" s="53">
        <f>SUMPRODUCT(--(C$9=Quarterly_kt!$B$9:FC$9),Quarterly_kt!$B91:FC91)*INDEX(Fuel_Properties!$B$3:$IV$14,MATCH("GCV_Petrol_Regular",Fuel_Properties!$B$3:$B$14,0),MATCH(YEAR(C$9),Fuel_Properties!$B$3:$EI$3,0))/1000</f>
        <v>0</v>
      </c>
      <c r="D91" s="53">
        <f>SUMPRODUCT(--(D$9=Quarterly_kt!$B$9:FC$9),Quarterly_kt!$B91:FC91)*INDEX(Fuel_Properties!$B$3:$IV$14,MATCH("GCV_Petrol_Regular",Fuel_Properties!$B$3:$B$14,0),MATCH(YEAR(D$9),Fuel_Properties!$B$3:$EI$3,0))/1000</f>
        <v>0</v>
      </c>
      <c r="E91" s="53">
        <f>SUMPRODUCT(--(E$9=Quarterly_kt!$B$9:FC$9),Quarterly_kt!$B91:FC91)*INDEX(Fuel_Properties!$B$3:$IV$14,MATCH("GCV_Petrol_Regular",Fuel_Properties!$B$3:$B$14,0),MATCH(YEAR(E$9),Fuel_Properties!$B$3:$EI$3,0))/1000</f>
        <v>0</v>
      </c>
      <c r="F91" s="53">
        <f>SUMPRODUCT(--(F$9=Quarterly_kt!$B$9:FC$9),Quarterly_kt!$B91:FC91)*INDEX(Fuel_Properties!$B$3:$IV$14,MATCH("GCV_Petrol_Regular",Fuel_Properties!$B$3:$B$14,0),MATCH(YEAR(F$9),Fuel_Properties!$B$3:$EI$3,0))/1000</f>
        <v>0</v>
      </c>
      <c r="G91" s="53">
        <f>SUMPRODUCT(--(G$9=Quarterly_kt!$B$9:FC$9),Quarterly_kt!$B91:FC91)*INDEX(Fuel_Properties!$B$3:$IV$14,MATCH("GCV_Petrol_Regular",Fuel_Properties!$B$3:$B$14,0),MATCH(YEAR(G$9),Fuel_Properties!$B$3:$EI$3,0))/1000</f>
        <v>0</v>
      </c>
      <c r="H91" s="53">
        <f>SUMPRODUCT(--(H$9=Quarterly_kt!$B$9:FC$9),Quarterly_kt!$B91:FC91)*INDEX(Fuel_Properties!$B$3:$IV$14,MATCH("GCV_Petrol_Regular",Fuel_Properties!$B$3:$B$14,0),MATCH(YEAR(H$9),Fuel_Properties!$B$3:$EI$3,0))/1000</f>
        <v>0</v>
      </c>
      <c r="I91" s="53">
        <f>SUMPRODUCT(--(I$9=Quarterly_kt!$B$9:FC$9),Quarterly_kt!$B91:FC91)*INDEX(Fuel_Properties!$B$3:$IV$14,MATCH("GCV_Petrol_Regular",Fuel_Properties!$B$3:$B$14,0),MATCH(YEAR(I$9),Fuel_Properties!$B$3:$EI$3,0))/1000</f>
        <v>0</v>
      </c>
      <c r="J91" s="53">
        <f>SUMPRODUCT(--(J$9=Quarterly_kt!$B$9:FC$9),Quarterly_kt!$B91:FC91)*INDEX(Fuel_Properties!$B$3:$IV$14,MATCH("GCV_Petrol_Regular",Fuel_Properties!$B$3:$B$14,0),MATCH(YEAR(J$9),Fuel_Properties!$B$3:$EI$3,0))/1000</f>
        <v>0</v>
      </c>
      <c r="K91" s="53">
        <f>SUMPRODUCT(--(K$9=Quarterly_kt!$B$9:FC$9),Quarterly_kt!$B91:FC91)*INDEX(Fuel_Properties!$B$3:$IV$14,MATCH("GCV_Petrol_Regular",Fuel_Properties!$B$3:$B$14,0),MATCH(YEAR(K$9),Fuel_Properties!$B$3:$EI$3,0))/1000</f>
        <v>0</v>
      </c>
      <c r="L91" s="53">
        <f>SUMPRODUCT(--(L$9=Quarterly_kt!$B$9:FC$9),Quarterly_kt!$B91:FC91)*INDEX(Fuel_Properties!$B$3:$IV$14,MATCH("GCV_Petrol_Regular",Fuel_Properties!$B$3:$B$14,0),MATCH(YEAR(L$9),Fuel_Properties!$B$3:$EI$3,0))/1000</f>
        <v>0</v>
      </c>
      <c r="M91" s="53">
        <f>SUMPRODUCT(--(M$9=Quarterly_kt!$B$9:FC$9),Quarterly_kt!$B91:FC91)*INDEX(Fuel_Properties!$B$3:$IV$14,MATCH("GCV_Petrol_Regular",Fuel_Properties!$B$3:$B$14,0),MATCH(YEAR(M$9),Fuel_Properties!$B$3:$EI$3,0))/1000</f>
        <v>0</v>
      </c>
      <c r="N91" s="53">
        <f>SUMPRODUCT(--(N$9=Quarterly_kt!$B$9:FC$9),Quarterly_kt!$B91:FC91)*INDEX(Fuel_Properties!$B$3:$IV$14,MATCH("GCV_Petrol_Regular",Fuel_Properties!$B$3:$B$14,0),MATCH(YEAR(N$9),Fuel_Properties!$B$3:$EI$3,0))/1000</f>
        <v>0</v>
      </c>
      <c r="O91" s="53">
        <f>SUMPRODUCT(--(O$9=Quarterly_kt!$B$9:FC$9),Quarterly_kt!$B91:FC91)*INDEX(Fuel_Properties!$B$3:$IV$14,MATCH("GCV_Petrol_Regular",Fuel_Properties!$B$3:$B$14,0),MATCH(YEAR(O$9),Fuel_Properties!$B$3:$EI$3,0))/1000</f>
        <v>0</v>
      </c>
      <c r="P91" s="53">
        <f>SUMPRODUCT(--(P$9=Quarterly_kt!$B$9:FC$9),Quarterly_kt!$B91:FC91)*INDEX(Fuel_Properties!$B$3:$IV$14,MATCH("GCV_Petrol_Regular",Fuel_Properties!$B$3:$B$14,0),MATCH(YEAR(P$9),Fuel_Properties!$B$3:$EI$3,0))/1000</f>
        <v>0</v>
      </c>
      <c r="Q91" s="53">
        <f>SUMPRODUCT(--(Q$9=Quarterly_kt!$B$9:FC$9),Quarterly_kt!$B91:FC91)*INDEX(Fuel_Properties!$B$3:$IV$14,MATCH("GCV_Petrol_Regular",Fuel_Properties!$B$3:$B$14,0),MATCH(YEAR(Q$9),Fuel_Properties!$B$3:$EI$3,0))/1000</f>
        <v>0</v>
      </c>
      <c r="R91" s="53">
        <f>SUMPRODUCT(--(R$9=Quarterly_kt!$B$9:FC$9),Quarterly_kt!$B91:FC91)*INDEX(Fuel_Properties!$B$3:$IV$14,MATCH("GCV_Petrol_Regular",Fuel_Properties!$B$3:$B$14,0),MATCH(YEAR(R$9),Fuel_Properties!$B$3:$EI$3,0))/1000</f>
        <v>0</v>
      </c>
      <c r="S91" s="53">
        <f>SUMPRODUCT(--(S$9=Quarterly_kt!$B$9:FC$9),Quarterly_kt!$B91:FC91)*INDEX(Fuel_Properties!$B$3:$IV$14,MATCH("GCV_Petrol_Regular",Fuel_Properties!$B$3:$B$14,0),MATCH(YEAR(S$9),Fuel_Properties!$B$3:$EI$3,0))/1000</f>
        <v>0</v>
      </c>
      <c r="T91" s="53">
        <f>SUMPRODUCT(--(T$9=Quarterly_kt!$B$9:FC$9),Quarterly_kt!$B91:FC91)*INDEX(Fuel_Properties!$B$3:$IV$14,MATCH("GCV_Petrol_Regular",Fuel_Properties!$B$3:$B$14,0),MATCH(YEAR(T$9),Fuel_Properties!$B$3:$EI$3,0))/1000</f>
        <v>0</v>
      </c>
      <c r="U91" s="53">
        <f>SUMPRODUCT(--(U$9=Quarterly_kt!$B$9:FC$9),Quarterly_kt!$B91:FC91)*INDEX(Fuel_Properties!$B$3:$IV$14,MATCH("GCV_Petrol_Regular",Fuel_Properties!$B$3:$B$14,0),MATCH(YEAR(U$9),Fuel_Properties!$B$3:$EI$3,0))/1000</f>
        <v>0</v>
      </c>
      <c r="V91" s="53">
        <f>SUMPRODUCT(--(V$9=Quarterly_kt!$B$9:FC$9),Quarterly_kt!$B91:FC91)*INDEX(Fuel_Properties!$B$3:$IV$14,MATCH("GCV_Petrol_Regular",Fuel_Properties!$B$3:$B$14,0),MATCH(YEAR(V$9),Fuel_Properties!$B$3:$EI$3,0))/1000</f>
        <v>0</v>
      </c>
      <c r="W91" s="53">
        <f>SUMPRODUCT(--(W$9=Quarterly_kt!$B$9:FC$9),Quarterly_kt!$B91:FC91)*INDEX(Fuel_Properties!$B$3:$IV$14,MATCH("GCV_Petrol_Regular",Fuel_Properties!$B$3:$B$14,0),MATCH(YEAR(W$9),Fuel_Properties!$B$3:$EI$3,0))/1000</f>
        <v>0</v>
      </c>
      <c r="X91" s="53">
        <f>SUMPRODUCT(--(X$9=Quarterly_kt!$B$9:FC$9),Quarterly_kt!$B91:FC91)*INDEX(Fuel_Properties!$B$3:$IV$14,MATCH("GCV_Petrol_Regular",Fuel_Properties!$B$3:$B$14,0),MATCH(YEAR(X$9),Fuel_Properties!$B$3:$EI$3,0))/1000</f>
        <v>0</v>
      </c>
      <c r="Y91" s="53">
        <f>SUMPRODUCT(--(Y$9=Quarterly_kt!$B$9:FC$9),Quarterly_kt!$B91:FC91)*INDEX(Fuel_Properties!$B$3:$IV$14,MATCH("GCV_Petrol_Regular",Fuel_Properties!$B$3:$B$14,0),MATCH(YEAR(Y$9),Fuel_Properties!$B$3:$EI$3,0))/1000</f>
        <v>0</v>
      </c>
      <c r="Z91" s="53">
        <f>SUMPRODUCT(--(Z$9=Quarterly_kt!$B$9:FC$9),Quarterly_kt!$B91:FC91)*INDEX(Fuel_Properties!$B$3:$IV$14,MATCH("GCV_Petrol_Regular",Fuel_Properties!$B$3:$B$14,0),MATCH(YEAR(Z$9),Fuel_Properties!$B$3:$EI$3,0))/1000</f>
        <v>0</v>
      </c>
      <c r="AA91" s="53">
        <f>SUMPRODUCT(--(AA$9=Quarterly_kt!$B$9:FC$9),Quarterly_kt!$B91:FC91)*INDEX(Fuel_Properties!$B$3:$IV$14,MATCH("GCV_Petrol_Regular",Fuel_Properties!$B$3:$B$14,0),MATCH(YEAR(AA$9),Fuel_Properties!$B$3:$EI$3,0))/1000</f>
        <v>0</v>
      </c>
      <c r="AB91" s="53">
        <f>SUMPRODUCT(--(AB$9=Quarterly_kt!$B$9:FC$9),Quarterly_kt!$B91:FC91)*INDEX(Fuel_Properties!$B$3:$IV$14,MATCH("GCV_Petrol_Regular",Fuel_Properties!$B$3:$B$14,0),MATCH(YEAR(AB$9),Fuel_Properties!$B$3:$EI$3,0))/1000</f>
        <v>0</v>
      </c>
      <c r="AC91" s="53">
        <f>SUMPRODUCT(--(AC$9=Quarterly_kt!$B$9:FC$9),Quarterly_kt!$B91:FC91)*INDEX(Fuel_Properties!$B$3:$IV$14,MATCH("GCV_Petrol_Regular",Fuel_Properties!$B$3:$B$14,0),MATCH(YEAR(AC$9),Fuel_Properties!$B$3:$EI$3,0))/1000</f>
        <v>0</v>
      </c>
      <c r="AD91" s="53">
        <f>SUMPRODUCT(--(AD$9=Quarterly_kt!$B$9:FC$9),Quarterly_kt!$B91:FC91)*INDEX(Fuel_Properties!$B$3:$IV$14,MATCH("GCV_Petrol_Regular",Fuel_Properties!$B$3:$B$14,0),MATCH(YEAR(AD$9),Fuel_Properties!$B$3:$EI$3,0))/1000</f>
        <v>0</v>
      </c>
      <c r="AE91" s="53">
        <f>SUMPRODUCT(--(AE$9=Quarterly_kt!$B$9:FC$9),Quarterly_kt!$B91:FC91)*INDEX(Fuel_Properties!$B$3:$IV$14,MATCH("GCV_Petrol_Regular",Fuel_Properties!$B$3:$B$14,0),MATCH(YEAR(AE$9),Fuel_Properties!$B$3:$EI$3,0))/1000</f>
        <v>0</v>
      </c>
      <c r="AF91" s="53">
        <f>SUMPRODUCT(--(AF$9=Quarterly_kt!$B$9:FC$9),Quarterly_kt!$B91:FC91)*INDEX(Fuel_Properties!$B$3:$IV$14,MATCH("GCV_Petrol_Regular",Fuel_Properties!$B$3:$B$14,0),MATCH(YEAR(AF$9),Fuel_Properties!$B$3:$EI$3,0))/1000</f>
        <v>0</v>
      </c>
      <c r="AG91" s="53">
        <f>SUMPRODUCT(--(AG$9=Quarterly_kt!$B$9:FC$9),Quarterly_kt!$B91:FC91)*INDEX(Fuel_Properties!$B$3:$IV$14,MATCH("GCV_Petrol_Regular",Fuel_Properties!$B$3:$B$14,0),MATCH(YEAR(AG$9),Fuel_Properties!$B$3:$EI$3,0))/1000</f>
        <v>0</v>
      </c>
      <c r="AH91" s="53">
        <f>SUMPRODUCT(--(AH$9=Quarterly_kt!$B$9:FC$9),Quarterly_kt!$B91:FC91)*INDEX(Fuel_Properties!$B$3:$IV$14,MATCH("GCV_Petrol_Regular",Fuel_Properties!$B$3:$B$14,0),MATCH(YEAR(AH$9),Fuel_Properties!$B$3:$EI$3,0))/1000</f>
        <v>0</v>
      </c>
      <c r="AI91" s="53">
        <f>SUMPRODUCT(--(AI$9=Quarterly_kt!$B$9:FC$9),Quarterly_kt!$B91:FC91)*INDEX(Fuel_Properties!$B$3:$IV$14,MATCH("GCV_Petrol_Regular",Fuel_Properties!$B$3:$B$14,0),MATCH(YEAR(AI$9),Fuel_Properties!$B$3:$EI$3,0))/1000</f>
        <v>0</v>
      </c>
      <c r="AJ91" s="53">
        <f>SUMPRODUCT(--(AJ$9=Quarterly_kt!$B$9:FC$9),Quarterly_kt!$B91:FC91)*INDEX(Fuel_Properties!$B$3:$IV$14,MATCH("GCV_Petrol_Regular",Fuel_Properties!$B$3:$B$14,0),MATCH(YEAR(AJ$9),Fuel_Properties!$B$3:$EI$3,0))/1000</f>
        <v>0</v>
      </c>
      <c r="AK91" s="53">
        <f>SUMPRODUCT(--(AK$9=Quarterly_kt!$B$9:FC$9),Quarterly_kt!$B91:FC91)*INDEX(Fuel_Properties!$B$3:$IV$14,MATCH("GCV_Petrol_Regular",Fuel_Properties!$B$3:$B$14,0),MATCH(YEAR(AK$9),Fuel_Properties!$B$3:$EI$3,0))/1000</f>
        <v>0</v>
      </c>
      <c r="AL91" s="53">
        <f>SUMPRODUCT(--(AL$9=Quarterly_kt!$B$9:FC$9),Quarterly_kt!$B91:FC91)*INDEX(Fuel_Properties!$B$3:$IV$14,MATCH("GCV_Petrol_Regular",Fuel_Properties!$B$3:$B$14,0),MATCH(YEAR(AL$9),Fuel_Properties!$B$3:$EI$3,0))/1000</f>
        <v>0</v>
      </c>
      <c r="AM91" s="53">
        <f>SUMPRODUCT(--(AM$9=Quarterly_kt!$B$9:FC$9),Quarterly_kt!$B91:FC91)*INDEX(Fuel_Properties!$B$3:$IV$14,MATCH("GCV_Petrol_Regular",Fuel_Properties!$B$3:$B$14,0),MATCH(YEAR(AM$9),Fuel_Properties!$B$3:$EI$3,0))/1000</f>
        <v>0</v>
      </c>
      <c r="AN91" s="53">
        <f>SUMPRODUCT(--(AN$9=Quarterly_kt!$B$9:FC$9),Quarterly_kt!$B91:FC91)*INDEX(Fuel_Properties!$B$3:$IV$14,MATCH("GCV_Petrol_Regular",Fuel_Properties!$B$3:$B$14,0),MATCH(YEAR(AN$9),Fuel_Properties!$B$3:$EI$3,0))/1000</f>
        <v>0</v>
      </c>
      <c r="AO91" s="53">
        <f>SUMPRODUCT(--(AO$9=Quarterly_kt!$B$9:FC$9),Quarterly_kt!$B91:FC91)*INDEX(Fuel_Properties!$B$3:$IV$14,MATCH("GCV_Petrol_Regular",Fuel_Properties!$B$3:$B$14,0),MATCH(YEAR(AO$9),Fuel_Properties!$B$3:$EI$3,0))/1000</f>
        <v>0</v>
      </c>
      <c r="AP91" s="53">
        <f>SUMPRODUCT(--(AP$9=Quarterly_kt!$B$9:FC$9),Quarterly_kt!$B91:FC91)*INDEX(Fuel_Properties!$B$3:$IV$14,MATCH("GCV_Petrol_Regular",Fuel_Properties!$B$3:$B$14,0),MATCH(YEAR(AP$9),Fuel_Properties!$B$3:$EI$3,0))/1000</f>
        <v>0</v>
      </c>
      <c r="AQ91" s="53">
        <f>SUMPRODUCT(--(AQ$9=Quarterly_kt!$B$9:FC$9),Quarterly_kt!$B91:FC91)*INDEX(Fuel_Properties!$B$3:$IV$14,MATCH("GCV_Petrol_Regular",Fuel_Properties!$B$3:$B$14,0),MATCH(YEAR(AQ$9),Fuel_Properties!$B$3:$EI$3,0))/1000</f>
        <v>0</v>
      </c>
      <c r="AR91" s="53">
        <f>SUMPRODUCT(--(AR$9=Quarterly_kt!$B$9:FC$9),Quarterly_kt!$B91:FC91)*INDEX(Fuel_Properties!$B$3:$IV$14,MATCH("GCV_Petrol_Regular",Fuel_Properties!$B$3:$B$14,0),MATCH(YEAR(AR$9),Fuel_Properties!$B$3:$EI$3,0))/1000</f>
        <v>0</v>
      </c>
      <c r="AS91" s="53">
        <f>SUMPRODUCT(--(AS$9=Quarterly_kt!$B$9:FC$9),Quarterly_kt!$B91:FC91)*INDEX(Fuel_Properties!$B$3:$IV$14,MATCH("GCV_Petrol_Regular",Fuel_Properties!$B$3:$B$14,0),MATCH(YEAR(AS$9),Fuel_Properties!$B$3:$EI$3,0))/1000</f>
        <v>0</v>
      </c>
      <c r="AT91" s="53">
        <f>SUMPRODUCT(--(AT$9=Quarterly_kt!$B$9:FC$9),Quarterly_kt!$B91:FC91)*INDEX(Fuel_Properties!$B$3:$IV$14,MATCH("GCV_Petrol_Regular",Fuel_Properties!$B$3:$B$14,0),MATCH(YEAR(AT$9),Fuel_Properties!$B$3:$EI$3,0))/1000</f>
        <v>0</v>
      </c>
      <c r="AU91" s="53">
        <f>SUMPRODUCT(--(AU$9=Quarterly_kt!$B$9:FC$9),Quarterly_kt!$B91:FC91)*INDEX(Fuel_Properties!$B$3:$IV$14,MATCH("GCV_Petrol_Regular",Fuel_Properties!$B$3:$B$14,0),MATCH(YEAR(AU$9),Fuel_Properties!$B$3:$EI$3,0))/1000</f>
        <v>0</v>
      </c>
      <c r="AV91" s="53">
        <f>SUMPRODUCT(--(AV$9=Quarterly_kt!$B$9:FC$9),Quarterly_kt!$B91:FC91)*INDEX(Fuel_Properties!$B$3:$IV$14,MATCH("GCV_Petrol_Regular",Fuel_Properties!$B$3:$B$14,0),MATCH(YEAR(AV$9),Fuel_Properties!$B$3:$EI$3,0))/1000</f>
        <v>0</v>
      </c>
      <c r="AW91" s="53">
        <f>SUMPRODUCT(--(AW$9=Quarterly_kt!$B$9:FC$9),Quarterly_kt!$B91:FC91)*INDEX(Fuel_Properties!$B$3:$IV$14,MATCH("GCV_Petrol_Regular",Fuel_Properties!$B$3:$B$14,0),MATCH(YEAR(AW$9),Fuel_Properties!$B$3:$EI$3,0))/1000</f>
        <v>0</v>
      </c>
      <c r="AX91" s="53">
        <f>SUMPRODUCT(--(AX$9=Quarterly_kt!$B$9:FC$9),Quarterly_kt!$B91:FC91)*INDEX(Fuel_Properties!$B$3:$IV$14,MATCH("GCV_Petrol_Regular",Fuel_Properties!$B$3:$B$14,0),MATCH(YEAR(AX$9),Fuel_Properties!$B$3:$EI$3,0))/1000</f>
        <v>0</v>
      </c>
      <c r="AY91" s="53">
        <f>SUMPRODUCT(--(AY$9=Quarterly_kt!$B$9:FC$9),Quarterly_kt!$B91:FC91)*INDEX(Fuel_Properties!$B$3:$IV$14,MATCH("GCV_Petrol_Regular",Fuel_Properties!$B$3:$B$14,0),MATCH(YEAR(AY$9),Fuel_Properties!$B$3:$EI$3,0))/1000</f>
        <v>0</v>
      </c>
      <c r="AZ91" s="53">
        <f>SUMPRODUCT(--(AZ$9=Quarterly_kt!$B$9:FC$9),Quarterly_kt!$B91:FC91)*INDEX(Fuel_Properties!$B$3:$IV$14,MATCH("GCV_Petrol_Regular",Fuel_Properties!$B$3:$B$14,0),MATCH(YEAR(AZ$9),Fuel_Properties!$B$3:$EI$3,0))/1000</f>
        <v>0</v>
      </c>
      <c r="BA91" s="53">
        <f>SUMPRODUCT(--(BA$9=Quarterly_kt!$B$9:FC$9),Quarterly_kt!$B91:FC91)*INDEX(Fuel_Properties!$B$3:$IV$14,MATCH("GCV_Petrol_Regular",Fuel_Properties!$B$3:$B$14,0),MATCH(YEAR(BA$9),Fuel_Properties!$B$3:$EI$3,0))/1000</f>
        <v>0</v>
      </c>
      <c r="BB91" s="53">
        <f>SUMPRODUCT(--(BB$9=Quarterly_kt!$B$9:FC$9),Quarterly_kt!$B91:FC91)*INDEX(Fuel_Properties!$B$3:$IV$14,MATCH("GCV_Petrol_Regular",Fuel_Properties!$B$3:$B$14,0),MATCH(YEAR(BB$9),Fuel_Properties!$B$3:$EI$3,0))/1000</f>
        <v>0</v>
      </c>
      <c r="BC91" s="53">
        <f>SUMPRODUCT(--(BC$9=Quarterly_kt!$B$9:FC$9),Quarterly_kt!$B91:FC91)*INDEX(Fuel_Properties!$B$3:$IV$14,MATCH("GCV_Petrol_Regular",Fuel_Properties!$B$3:$B$14,0),MATCH(YEAR(BC$9),Fuel_Properties!$B$3:$EI$3,0))/1000</f>
        <v>0</v>
      </c>
      <c r="BD91" s="53">
        <f>SUMPRODUCT(--(BD$9=Quarterly_kt!$B$9:FC$9),Quarterly_kt!$B91:FC91)*INDEX(Fuel_Properties!$B$3:$IV$14,MATCH("GCV_Petrol_Regular",Fuel_Properties!$B$3:$B$14,0),MATCH(YEAR(BD$9),Fuel_Properties!$B$3:$EI$3,0))/1000</f>
        <v>0</v>
      </c>
      <c r="BE91" s="53">
        <f>SUMPRODUCT(--(BE$9=Quarterly_kt!$B$9:FC$9),Quarterly_kt!$B91:FC91)*INDEX(Fuel_Properties!$B$3:$IV$14,MATCH("GCV_Petrol_Regular",Fuel_Properties!$B$3:$B$14,0),MATCH(YEAR(BE$9),Fuel_Properties!$B$3:$EI$3,0))/1000</f>
        <v>0</v>
      </c>
      <c r="BF91" s="53">
        <f>SUMPRODUCT(--(BF$9=Quarterly_kt!$B$9:FC$9),Quarterly_kt!$B91:FC91)*INDEX(Fuel_Properties!$B$3:$IV$14,MATCH("GCV_Petrol_Regular",Fuel_Properties!$B$3:$B$14,0),MATCH(YEAR(BF$9),Fuel_Properties!$B$3:$EI$3,0))/1000</f>
        <v>0</v>
      </c>
      <c r="BG91" s="53">
        <f>SUMPRODUCT(--(BG$9=Quarterly_kt!$B$9:FC$9),Quarterly_kt!$B91:FC91)*INDEX(Fuel_Properties!$B$3:$IV$14,MATCH("GCV_Petrol_Regular",Fuel_Properties!$B$3:$B$14,0),MATCH(YEAR(BG$9),Fuel_Properties!$B$3:$EI$3,0))/1000</f>
        <v>0</v>
      </c>
      <c r="BH91" s="53">
        <f>SUMPRODUCT(--(BH$9=Quarterly_kt!$B$9:FC$9),Quarterly_kt!$B91:FC91)*INDEX(Fuel_Properties!$B$3:$IV$14,MATCH("GCV_Petrol_Regular",Fuel_Properties!$B$3:$B$14,0),MATCH(YEAR(BH$9),Fuel_Properties!$B$3:$EI$3,0))/1000</f>
        <v>0</v>
      </c>
      <c r="BI91" s="53">
        <f>SUMPRODUCT(--(BI$9=Quarterly_kt!$B$9:FC$9),Quarterly_kt!$B91:FC91)*INDEX(Fuel_Properties!$B$3:$IV$14,MATCH("GCV_Petrol_Regular",Fuel_Properties!$B$3:$B$14,0),MATCH(YEAR(BI$9),Fuel_Properties!$B$3:$EI$3,0))/1000</f>
        <v>0</v>
      </c>
      <c r="BJ91" s="53">
        <f>SUMPRODUCT(--(BJ$9=Quarterly_kt!$B$9:FC$9),Quarterly_kt!$B91:FC91)*INDEX(Fuel_Properties!$B$3:$IV$14,MATCH("GCV_Petrol_Regular",Fuel_Properties!$B$3:$B$14,0),MATCH(YEAR(BJ$9),Fuel_Properties!$B$3:$EI$3,0))/1000</f>
        <v>0</v>
      </c>
      <c r="BK91" s="53">
        <f>SUMPRODUCT(--(BK$9=Quarterly_kt!$B$9:FC$9),Quarterly_kt!$B91:FC91)*INDEX(Fuel_Properties!$B$3:$IV$14,MATCH("GCV_Petrol_Regular",Fuel_Properties!$B$3:$B$14,0),MATCH(YEAR(BK$9),Fuel_Properties!$B$3:$EI$3,0))/1000</f>
        <v>0</v>
      </c>
      <c r="BL91" s="53">
        <f>SUMPRODUCT(--(BL$9=Quarterly_kt!$B$9:FC$9),Quarterly_kt!$B91:FC91)*INDEX(Fuel_Properties!$B$3:$IV$14,MATCH("GCV_Petrol_Regular",Fuel_Properties!$B$3:$B$14,0),MATCH(YEAR(BL$9),Fuel_Properties!$B$3:$EI$3,0))/1000</f>
        <v>0</v>
      </c>
      <c r="BM91" s="53">
        <f>SUMPRODUCT(--(BM$9=Quarterly_kt!$B$9:FC$9),Quarterly_kt!$B91:FC91)*INDEX(Fuel_Properties!$B$3:$IV$14,MATCH("GCV_Petrol_Regular",Fuel_Properties!$B$3:$B$14,0),MATCH(YEAR(BM$9),Fuel_Properties!$B$3:$EI$3,0))/1000</f>
        <v>0</v>
      </c>
      <c r="BN91" s="53">
        <f>SUMPRODUCT(--(BN$9=Quarterly_kt!$B$9:FC$9),Quarterly_kt!$B91:FC91)*INDEX(Fuel_Properties!$B$3:$IV$14,MATCH("GCV_Petrol_Regular",Fuel_Properties!$B$3:$B$14,0),MATCH(YEAR(BN$9),Fuel_Properties!$B$3:$EI$3,0))/1000</f>
        <v>0</v>
      </c>
      <c r="BO91" s="53">
        <f>SUMPRODUCT(--(BO$9=Quarterly_kt!$B$9:FC$9),Quarterly_kt!$B91:FC91)*INDEX(Fuel_Properties!$B$3:$IV$14,MATCH("GCV_Petrol_Regular",Fuel_Properties!$B$3:$B$14,0),MATCH(YEAR(BO$9),Fuel_Properties!$B$3:$EI$3,0))/1000</f>
        <v>0</v>
      </c>
      <c r="BP91" s="53">
        <f>SUMPRODUCT(--(BP$9=Quarterly_kt!$B$9:FC$9),Quarterly_kt!$B91:FC91)*INDEX(Fuel_Properties!$B$3:$IV$14,MATCH("GCV_Petrol_Regular",Fuel_Properties!$B$3:$B$14,0),MATCH(YEAR(BP$9),Fuel_Properties!$B$3:$EI$3,0))/1000</f>
        <v>0</v>
      </c>
      <c r="BQ91" s="53">
        <f>SUMPRODUCT(--(BQ$9=Quarterly_kt!$B$9:FC$9),Quarterly_kt!$B91:FC91)*INDEX(Fuel_Properties!$B$3:$IV$14,MATCH("GCV_Petrol_Regular",Fuel_Properties!$B$3:$B$14,0),MATCH(YEAR(BQ$9),Fuel_Properties!$B$3:$EI$3,0))/1000</f>
        <v>0</v>
      </c>
      <c r="BR91" s="53">
        <f>SUMPRODUCT(--(BR$9=Quarterly_kt!$B$9:FC$9),Quarterly_kt!$B91:FC91)*INDEX(Fuel_Properties!$B$3:$IV$14,MATCH("GCV_Petrol_Regular",Fuel_Properties!$B$3:$B$14,0),MATCH(YEAR(BR$9),Fuel_Properties!$B$3:$EI$3,0))/1000</f>
        <v>0</v>
      </c>
      <c r="BS91" s="53">
        <f>SUMPRODUCT(--(BS$9=Quarterly_kt!$B$9:FC$9),Quarterly_kt!$B91:FC91)*INDEX(Fuel_Properties!$B$3:$IV$14,MATCH("GCV_Petrol_Regular",Fuel_Properties!$B$3:$B$14,0),MATCH(YEAR(BS$9),Fuel_Properties!$B$3:$EI$3,0))/1000</f>
        <v>0</v>
      </c>
      <c r="BT91" s="53">
        <f>SUMPRODUCT(--(BT$9=Quarterly_kt!$B$9:FC$9),Quarterly_kt!$B91:FC91)*INDEX(Fuel_Properties!$B$3:$IV$14,MATCH("GCV_Petrol_Regular",Fuel_Properties!$B$3:$B$14,0),MATCH(YEAR(BT$9),Fuel_Properties!$B$3:$EI$3,0))/1000</f>
        <v>0</v>
      </c>
      <c r="BU91" s="53">
        <f>SUMPRODUCT(--(BU$9=Quarterly_kt!$B$9:FC$9),Quarterly_kt!$B91:FC91)*INDEX(Fuel_Properties!$B$3:$IV$14,MATCH("GCV_Petrol_Regular",Fuel_Properties!$B$3:$B$14,0),MATCH(YEAR(BU$9),Fuel_Properties!$B$3:$EI$3,0))/1000</f>
        <v>0</v>
      </c>
      <c r="BV91" s="53">
        <f>SUMPRODUCT(--(BV$9=Quarterly_kt!$B$9:FC$9),Quarterly_kt!$B91:FC91)*INDEX(Fuel_Properties!$B$3:$IV$14,MATCH("GCV_Petrol_Regular",Fuel_Properties!$B$3:$B$14,0),MATCH(YEAR(BV$9),Fuel_Properties!$B$3:$EI$3,0))/1000</f>
        <v>0</v>
      </c>
      <c r="BW91" s="53">
        <f>SUMPRODUCT(--(BW$9=Quarterly_kt!$B$9:FC$9),Quarterly_kt!$B91:FC91)*INDEX(Fuel_Properties!$B$3:$IV$14,MATCH("GCV_Petrol_Regular",Fuel_Properties!$B$3:$B$14,0),MATCH(YEAR(BW$9),Fuel_Properties!$B$3:$EI$3,0))/1000</f>
        <v>0</v>
      </c>
      <c r="BX91" s="53">
        <f>SUMPRODUCT(--(BX$9=Quarterly_kt!$B$9:FC$9),Quarterly_kt!$B91:FC91)*INDEX(Fuel_Properties!$B$3:$IV$14,MATCH("GCV_Petrol_Regular",Fuel_Properties!$B$3:$B$14,0),MATCH(YEAR(BX$9),Fuel_Properties!$B$3:$EI$3,0))/1000</f>
        <v>0</v>
      </c>
      <c r="BY91" s="53">
        <f>SUMPRODUCT(--(BY$9=Quarterly_kt!$B$9:FC$9),Quarterly_kt!$B91:FC91)*INDEX(Fuel_Properties!$B$3:$IV$14,MATCH("GCV_Petrol_Regular",Fuel_Properties!$B$3:$B$14,0),MATCH(YEAR(BY$9),Fuel_Properties!$B$3:$EI$3,0))/1000</f>
        <v>0</v>
      </c>
      <c r="BZ91" s="53">
        <f>SUMPRODUCT(--(BZ$9=Quarterly_kt!$B$9:FC$9),Quarterly_kt!$B91:FC91)*INDEX(Fuel_Properties!$B$3:$IV$14,MATCH("GCV_Petrol_Regular",Fuel_Properties!$B$3:$B$14,0),MATCH(YEAR(BZ$9),Fuel_Properties!$B$3:$EI$3,0))/1000</f>
        <v>0</v>
      </c>
      <c r="CA91" s="53">
        <f>SUMPRODUCT(--(CA$9=Quarterly_kt!$B$9:FC$9),Quarterly_kt!$B91:FC91)*INDEX(Fuel_Properties!$B$3:$IV$14,MATCH("GCV_Petrol_Regular",Fuel_Properties!$B$3:$B$14,0),MATCH(YEAR(CA$9),Fuel_Properties!$B$3:$EI$3,0))/1000</f>
        <v>0</v>
      </c>
      <c r="CB91" s="53">
        <f>SUMPRODUCT(--(CB$9=Quarterly_kt!$B$9:FC$9),Quarterly_kt!$B91:FC91)*INDEX(Fuel_Properties!$B$3:$IV$14,MATCH("GCV_Petrol_Regular",Fuel_Properties!$B$3:$B$14,0),MATCH(YEAR(CB$9),Fuel_Properties!$B$3:$EI$3,0))/1000</f>
        <v>0</v>
      </c>
      <c r="CC91" s="53">
        <f>SUMPRODUCT(--(CC$9=Quarterly_kt!$B$9:FC$9),Quarterly_kt!$B91:FC91)*INDEX(Fuel_Properties!$B$3:$IV$14,MATCH("GCV_Petrol_Regular",Fuel_Properties!$B$3:$B$14,0),MATCH(YEAR(CC$9),Fuel_Properties!$B$3:$EI$3,0))/1000</f>
        <v>0</v>
      </c>
      <c r="CD91" s="53">
        <f>SUMPRODUCT(--(CD$9=Quarterly_kt!$B$9:FC$9),Quarterly_kt!$B91:FC91)*INDEX(Fuel_Properties!$B$3:$IV$14,MATCH("GCV_Petrol_Regular",Fuel_Properties!$B$3:$B$14,0),MATCH(YEAR(CD$9),Fuel_Properties!$B$3:$EI$3,0))/1000</f>
        <v>0</v>
      </c>
      <c r="CE91" s="53">
        <f>SUMPRODUCT(--(CE$9=Quarterly_kt!$B$9:FC$9),Quarterly_kt!$B91:FC91)*INDEX(Fuel_Properties!$B$3:$IV$14,MATCH("GCV_Petrol_Regular",Fuel_Properties!$B$3:$B$14,0),MATCH(YEAR(CE$9),Fuel_Properties!$B$3:$EI$3,0))/1000</f>
        <v>0</v>
      </c>
      <c r="CF91" s="53">
        <f>SUMPRODUCT(--(CF$9=Quarterly_kt!$B$9:FC$9),Quarterly_kt!$B91:FC91)*INDEX(Fuel_Properties!$B$3:$IV$14,MATCH("GCV_Petrol_Regular",Fuel_Properties!$B$3:$B$14,0),MATCH(YEAR(CF$9),Fuel_Properties!$B$3:$EI$3,0))/1000</f>
        <v>0</v>
      </c>
      <c r="CG91" s="53">
        <f>SUMPRODUCT(--(CG$9=Quarterly_kt!$B$9:FC$9),Quarterly_kt!$B91:FC91)*INDEX(Fuel_Properties!$B$3:$IV$14,MATCH("GCV_Petrol_Regular",Fuel_Properties!$B$3:$B$14,0),MATCH(YEAR(CG$9),Fuel_Properties!$B$3:$EI$3,0))/1000</f>
        <v>0</v>
      </c>
      <c r="CH91" s="53">
        <f>SUMPRODUCT(--(CH$9=Quarterly_kt!$B$9:FC$9),Quarterly_kt!$B91:FC91)*INDEX(Fuel_Properties!$B$3:$IV$14,MATCH("GCV_Petrol_Regular",Fuel_Properties!$B$3:$B$14,0),MATCH(YEAR(CH$9),Fuel_Properties!$B$3:$EI$3,0))/1000</f>
        <v>0</v>
      </c>
      <c r="CI91" s="53">
        <f>SUMPRODUCT(--(CI$9=Quarterly_kt!$B$9:FC$9),Quarterly_kt!$B91:FC91)*INDEX(Fuel_Properties!$B$3:$IV$14,MATCH("GCV_Petrol_Regular",Fuel_Properties!$B$3:$B$14,0),MATCH(YEAR(CI$9),Fuel_Properties!$B$3:$EI$3,0))/1000</f>
        <v>0</v>
      </c>
      <c r="CJ91" s="53">
        <f>SUMPRODUCT(--(CJ$9=Quarterly_kt!$B$9:FC$9),Quarterly_kt!$B91:FC91)*INDEX(Fuel_Properties!$B$3:$IV$14,MATCH("GCV_Petrol_Regular",Fuel_Properties!$B$3:$B$14,0),MATCH(YEAR(CJ$9),Fuel_Properties!$B$3:$EI$3,0))/1000</f>
        <v>0</v>
      </c>
      <c r="CK91" s="53">
        <f>SUMPRODUCT(--(CK$9=Quarterly_kt!$B$9:FC$9),Quarterly_kt!$B91:FC91)*INDEX(Fuel_Properties!$B$3:$IV$14,MATCH("GCV_Petrol_Regular",Fuel_Properties!$B$3:$B$14,0),MATCH(YEAR(CK$9),Fuel_Properties!$B$3:$EI$3,0))/1000</f>
        <v>0</v>
      </c>
      <c r="CL91" s="53">
        <f>SUMPRODUCT(--(CL$9=Quarterly_kt!$B$9:FC$9),Quarterly_kt!$B91:FC91)*INDEX(Fuel_Properties!$B$3:$IV$14,MATCH("GCV_Petrol_Regular",Fuel_Properties!$B$3:$B$14,0),MATCH(YEAR(CL$9),Fuel_Properties!$B$3:$EI$3,0))/1000</f>
        <v>0</v>
      </c>
      <c r="CM91" s="53">
        <f>SUMPRODUCT(--(CM$9=Quarterly_kt!$B$9:FC$9),Quarterly_kt!$B91:FC91)*INDEX(Fuel_Properties!$B$3:$IV$14,MATCH("GCV_Petrol_Regular",Fuel_Properties!$B$3:$B$14,0),MATCH(YEAR(CM$9),Fuel_Properties!$B$3:$EI$3,0))/1000</f>
        <v>0</v>
      </c>
      <c r="CN91" s="53">
        <f>SUMPRODUCT(--(CN$9=Quarterly_kt!$B$9:FC$9),Quarterly_kt!$B91:FC91)*INDEX(Fuel_Properties!$B$3:$IV$14,MATCH("GCV_Petrol_Regular",Fuel_Properties!$B$3:$B$14,0),MATCH(YEAR(CN$9),Fuel_Properties!$B$3:$EI$3,0))/1000</f>
        <v>0</v>
      </c>
      <c r="CO91" s="53">
        <f>SUMPRODUCT(--(CO$9=Quarterly_kt!$B$9:FC$9),Quarterly_kt!$B91:FC91)*INDEX(Fuel_Properties!$B$3:$IV$14,MATCH("GCV_Petrol_Regular",Fuel_Properties!$B$3:$B$14,0),MATCH(YEAR(CO$9),Fuel_Properties!$B$3:$EI$3,0))/1000</f>
        <v>0</v>
      </c>
      <c r="CP91" s="53">
        <f>SUMPRODUCT(--(CP$9=Quarterly_kt!$B$9:FC$9),Quarterly_kt!$B91:FC91)*INDEX(Fuel_Properties!$B$3:$IV$14,MATCH("GCV_Petrol_Regular",Fuel_Properties!$B$3:$B$14,0),MATCH(YEAR(CP$9),Fuel_Properties!$B$3:$EI$3,0))/1000</f>
        <v>0</v>
      </c>
      <c r="CQ91" s="53">
        <f>SUMPRODUCT(--(CQ$9=Quarterly_kt!$B$9:FC$9),Quarterly_kt!$B91:FC91)*INDEX(Fuel_Properties!$B$3:$IV$14,MATCH("GCV_Petrol_Regular",Fuel_Properties!$B$3:$B$14,0),MATCH(YEAR(CQ$9),Fuel_Properties!$B$3:$EI$3,0))/1000</f>
        <v>0</v>
      </c>
      <c r="CR91" s="53">
        <f>SUMPRODUCT(--(CR$9=Quarterly_kt!$B$9:FC$9),Quarterly_kt!$B91:FC91)*INDEX(Fuel_Properties!$B$3:$IV$14,MATCH("GCV_Petrol_Regular",Fuel_Properties!$B$3:$B$14,0),MATCH(YEAR(CR$9),Fuel_Properties!$B$3:$EI$3,0))/1000</f>
        <v>0</v>
      </c>
      <c r="CS91" s="53">
        <f>SUMPRODUCT(--(CS$9=Quarterly_kt!$B$9:FC$9),Quarterly_kt!$B91:FC91)*INDEX(Fuel_Properties!$B$3:$IV$14,MATCH("GCV_Petrol_Regular",Fuel_Properties!$B$3:$B$14,0),MATCH(YEAR(CS$9),Fuel_Properties!$B$3:$EI$3,0))/1000</f>
        <v>0</v>
      </c>
      <c r="CT91" s="53">
        <f>SUMPRODUCT(--(CT$9=Quarterly_kt!$B$9:FC$9),Quarterly_kt!$B91:FC91)*INDEX(Fuel_Properties!$B$3:$IV$14,MATCH("GCV_Petrol_Regular",Fuel_Properties!$B$3:$B$14,0),MATCH(YEAR(CT$9),Fuel_Properties!$B$3:$EI$3,0))/1000</f>
        <v>0</v>
      </c>
      <c r="CU91" s="53">
        <f>SUMPRODUCT(--(CU$9=Quarterly_kt!$B$9:FC$9),Quarterly_kt!$B91:FC91)*INDEX(Fuel_Properties!$B$3:$IV$14,MATCH("GCV_Petrol_Regular",Fuel_Properties!$B$3:$B$14,0),MATCH(YEAR(CU$9),Fuel_Properties!$B$3:$EI$3,0))/1000</f>
        <v>0</v>
      </c>
      <c r="CV91" s="53">
        <f>SUMPRODUCT(--(CV$9=Quarterly_kt!$B$9:FC$9),Quarterly_kt!$B91:FC91)*INDEX(Fuel_Properties!$B$3:$IV$14,MATCH("GCV_Petrol_Regular",Fuel_Properties!$B$3:$B$14,0),MATCH(YEAR(CV$9),Fuel_Properties!$B$3:$EI$3,0))/1000</f>
        <v>0</v>
      </c>
      <c r="CW91" s="53">
        <f>SUMPRODUCT(--(CW$9=Quarterly_kt!$B$9:FC$9),Quarterly_kt!$B91:FC91)*INDEX(Fuel_Properties!$B$3:$IV$14,MATCH("GCV_Petrol_Regular",Fuel_Properties!$B$3:$B$14,0),MATCH(YEAR(CW$9),Fuel_Properties!$B$3:$EI$3,0))/1000</f>
        <v>0</v>
      </c>
      <c r="CX91" s="53">
        <f>SUMPRODUCT(--(CX$9=Quarterly_kt!$B$9:FC$9),Quarterly_kt!$B91:FC91)*INDEX(Fuel_Properties!$B$3:$IV$14,MATCH("GCV_Petrol_Regular",Fuel_Properties!$B$3:$B$14,0),MATCH(YEAR(CX$9),Fuel_Properties!$B$3:$EI$3,0))/1000</f>
        <v>0</v>
      </c>
      <c r="CY91" s="53">
        <f>SUMPRODUCT(--(CY$9=Quarterly_kt!$B$9:FC$9),Quarterly_kt!$B91:FC91)*INDEX(Fuel_Properties!$B$3:$IV$14,MATCH("GCV_Petrol_Regular",Fuel_Properties!$B$3:$B$14,0),MATCH(YEAR(CY$9),Fuel_Properties!$B$3:$EI$3,0))/1000</f>
        <v>0</v>
      </c>
      <c r="CZ91" s="53">
        <f>SUMPRODUCT(--(CZ$9=Quarterly_kt!$B$9:FC$9),Quarterly_kt!$B91:FC91)*INDEX(Fuel_Properties!$B$3:$IV$14,MATCH("GCV_Petrol_Regular",Fuel_Properties!$B$3:$B$14,0),MATCH(YEAR(CZ$9),Fuel_Properties!$B$3:$EI$3,0))/1000</f>
        <v>0</v>
      </c>
      <c r="DA91" s="53">
        <f>SUMPRODUCT(--(DA$9=Quarterly_kt!$B$9:FC$9),Quarterly_kt!$B91:FC91)*INDEX(Fuel_Properties!$B$3:$IV$14,MATCH("GCV_Petrol_Regular",Fuel_Properties!$B$3:$B$14,0),MATCH(YEAR(DA$9),Fuel_Properties!$B$3:$EI$3,0))/1000</f>
        <v>0</v>
      </c>
      <c r="DB91" s="53">
        <f>SUMPRODUCT(--(DB$9=Quarterly_kt!$B$9:FC$9),Quarterly_kt!$B91:FC91)*INDEX(Fuel_Properties!$B$3:$IV$14,MATCH("GCV_Petrol_Regular",Fuel_Properties!$B$3:$B$14,0),MATCH(YEAR(DB$9),Fuel_Properties!$B$3:$EI$3,0))/1000</f>
        <v>0</v>
      </c>
      <c r="DC91" s="53">
        <f>SUMPRODUCT(--(DC$9=Quarterly_kt!$B$9:FC$9),Quarterly_kt!$B91:FC91)*INDEX(Fuel_Properties!$B$3:$IV$14,MATCH("GCV_Petrol_Regular",Fuel_Properties!$B$3:$B$14,0),MATCH(YEAR(DC$9),Fuel_Properties!$B$3:$EI$3,0))/1000</f>
        <v>0</v>
      </c>
      <c r="DD91" s="53">
        <f>SUMPRODUCT(--(DD$9=Quarterly_kt!$B$9:FC$9),Quarterly_kt!$B91:FC91)*INDEX(Fuel_Properties!$B$3:$IV$14,MATCH("GCV_Petrol_Regular",Fuel_Properties!$B$3:$B$14,0),MATCH(YEAR(DD$9),Fuel_Properties!$B$3:$EI$3,0))/1000</f>
        <v>0</v>
      </c>
      <c r="DE91" s="53">
        <f>SUMPRODUCT(--(DE$9=Quarterly_kt!$B$9:FC$9),Quarterly_kt!$B91:FC91)*INDEX(Fuel_Properties!$B$3:$IV$14,MATCH("GCV_Petrol_Regular",Fuel_Properties!$B$3:$B$14,0),MATCH(YEAR(DE$9),Fuel_Properties!$B$3:$EI$3,0))/1000</f>
        <v>0</v>
      </c>
      <c r="DF91" s="53">
        <f>SUMPRODUCT(--(DF$9=Quarterly_kt!$B$9:FC$9),Quarterly_kt!$B91:FC91)*INDEX(Fuel_Properties!$B$3:$IV$14,MATCH("GCV_Petrol_Regular",Fuel_Properties!$B$3:$B$14,0),MATCH(YEAR(DF$9),Fuel_Properties!$B$3:$EI$3,0))/1000</f>
        <v>0</v>
      </c>
      <c r="DG91" s="53">
        <f>SUMPRODUCT(--(DG$9=Quarterly_kt!$B$9:FC$9),Quarterly_kt!$B91:FC91)*INDEX(Fuel_Properties!$B$3:$IV$14,MATCH("GCV_Petrol_Regular",Fuel_Properties!$B$3:$B$14,0),MATCH(YEAR(DG$9),Fuel_Properties!$B$3:$EI$3,0))/1000</f>
        <v>0</v>
      </c>
      <c r="DH91" s="53">
        <f>SUMPRODUCT(--(DH$9=Quarterly_kt!$B$9:FC$9),Quarterly_kt!$B91:FC91)*INDEX(Fuel_Properties!$B$3:$IV$14,MATCH("GCV_Petrol_Regular",Fuel_Properties!$B$3:$B$14,0),MATCH(YEAR(DH$9),Fuel_Properties!$B$3:$EI$3,0))/1000</f>
        <v>0</v>
      </c>
      <c r="DI91" s="53">
        <f>SUMPRODUCT(--(DI$9=Quarterly_kt!$B$9:FC$9),Quarterly_kt!$B91:FC91)*INDEX(Fuel_Properties!$B$3:$IV$14,MATCH("GCV_Petrol_Regular",Fuel_Properties!$B$3:$B$14,0),MATCH(YEAR(DI$9),Fuel_Properties!$B$3:$EI$3,0))/1000</f>
        <v>0</v>
      </c>
      <c r="DJ91" s="53">
        <f>SUMPRODUCT(--(DJ$9=Quarterly_kt!$B$9:FC$9),Quarterly_kt!$B91:FC91)*INDEX(Fuel_Properties!$B$3:$IV$14,MATCH("GCV_Petrol_Regular",Fuel_Properties!$B$3:$B$14,0),MATCH(YEAR(DJ$9),Fuel_Properties!$B$3:$EI$3,0))/1000</f>
        <v>0</v>
      </c>
      <c r="DK91" s="53">
        <f>SUMPRODUCT(--(DK$9=Quarterly_kt!$B$9:FC$9),Quarterly_kt!$B91:FC91)*INDEX(Fuel_Properties!$B$3:$IV$14,MATCH("GCV_Petrol_Regular",Fuel_Properties!$B$3:$B$14,0),MATCH(YEAR(DK$9),Fuel_Properties!$B$3:$EI$3,0))/1000</f>
        <v>0</v>
      </c>
      <c r="DL91" s="53">
        <f>SUMPRODUCT(--(DL$9=Quarterly_kt!$B$9:FC$9),Quarterly_kt!$B91:FC91)*INDEX(Fuel_Properties!$B$3:$IV$14,MATCH("GCV_Petrol_Regular",Fuel_Properties!$B$3:$B$14,0),MATCH(YEAR(DL$9),Fuel_Properties!$B$3:$EI$3,0))/1000</f>
        <v>0</v>
      </c>
      <c r="DM91" s="53">
        <f>SUMPRODUCT(--(DM$9=Quarterly_kt!$B$9:FC$9),Quarterly_kt!$B91:FC91)*INDEX(Fuel_Properties!$B$3:$IV$14,MATCH("GCV_Petrol_Regular",Fuel_Properties!$B$3:$B$14,0),MATCH(YEAR(DM$9),Fuel_Properties!$B$3:$EI$3,0))/1000</f>
        <v>0</v>
      </c>
      <c r="DN91" s="53">
        <f>SUMPRODUCT(--(DN$9=Quarterly_kt!$B$9:FC$9),Quarterly_kt!$B91:FC91)*INDEX(Fuel_Properties!$B$3:$IV$14,MATCH("GCV_Petrol_Regular",Fuel_Properties!$B$3:$B$14,0),MATCH(YEAR(DN$9),Fuel_Properties!$B$3:$EI$3,0))/1000</f>
        <v>0</v>
      </c>
      <c r="DO91" s="53">
        <f>SUMPRODUCT(--(DO$9=Quarterly_kt!$B$9:FC$9),Quarterly_kt!$B91:FC91)*INDEX(Fuel_Properties!$B$3:$IV$14,MATCH("GCV_Petrol_Regular",Fuel_Properties!$B$3:$B$14,0),MATCH(YEAR(DO$9),Fuel_Properties!$B$3:$EI$3,0))/1000</f>
        <v>0</v>
      </c>
      <c r="DP91" s="53">
        <f>SUMPRODUCT(--(DP$9=Quarterly_kt!$B$9:FC$9),Quarterly_kt!$B91:FC91)*INDEX(Fuel_Properties!$B$3:$IV$14,MATCH("GCV_Petrol_Regular",Fuel_Properties!$B$3:$B$14,0),MATCH(YEAR(DP$9),Fuel_Properties!$B$3:$EI$3,0))/1000</f>
        <v>0</v>
      </c>
      <c r="DQ91" s="53">
        <f>SUMPRODUCT(--(DQ$9=Quarterly_kt!$B$9:FC$9),Quarterly_kt!$B91:FC91)*INDEX(Fuel_Properties!$B$3:$IV$14,MATCH("GCV_Petrol_Regular",Fuel_Properties!$B$3:$B$14,0),MATCH(YEAR(DQ$9),Fuel_Properties!$B$3:$EI$3,0))/1000</f>
        <v>0</v>
      </c>
      <c r="DR91" s="53">
        <f>SUMPRODUCT(--(DR$9=Quarterly_kt!$B$9:FC$9),Quarterly_kt!$B91:FC91)*INDEX(Fuel_Properties!$B$3:$IV$14,MATCH("GCV_Petrol_Regular",Fuel_Properties!$B$3:$B$14,0),MATCH(YEAR(DR$9),Fuel_Properties!$B$3:$EI$3,0))/1000</f>
        <v>0</v>
      </c>
      <c r="DS91" s="53">
        <f>SUMPRODUCT(--(DS$9=Quarterly_kt!$B$9:FC$9),Quarterly_kt!$B91:FC91)*INDEX(Fuel_Properties!$B$3:$IV$14,MATCH("GCV_Petrol_Regular",Fuel_Properties!$B$3:$B$14,0),MATCH(YEAR(DS$9),Fuel_Properties!$B$3:$EI$3,0))/1000</f>
        <v>0</v>
      </c>
      <c r="DT91" s="53">
        <f>SUMPRODUCT(--(DT$9=Quarterly_kt!$B$9:FC$9),Quarterly_kt!$B91:FC91)*INDEX(Fuel_Properties!$B$3:$IV$14,MATCH("GCV_Petrol_Regular",Fuel_Properties!$B$3:$B$14,0),MATCH(YEAR(DT$9),Fuel_Properties!$B$3:$EI$3,0))/1000</f>
        <v>0</v>
      </c>
      <c r="DU91" s="53">
        <f>SUMPRODUCT(--(DU$9=Quarterly_kt!$B$9:FC$9),Quarterly_kt!$B91:FC91)*INDEX(Fuel_Properties!$B$3:$IV$14,MATCH("GCV_Petrol_Regular",Fuel_Properties!$B$3:$B$14,0),MATCH(YEAR(DU$9),Fuel_Properties!$B$3:$EI$3,0))/1000</f>
        <v>0</v>
      </c>
      <c r="DV91" s="53">
        <f>SUMPRODUCT(--(DV$9=Quarterly_kt!$B$9:FC$9),Quarterly_kt!$B91:FC91)*INDEX(Fuel_Properties!$B$3:$IV$14,MATCH("GCV_Petrol_Regular",Fuel_Properties!$B$3:$B$14,0),MATCH(YEAR(DV$9),Fuel_Properties!$B$3:$EI$3,0))/1000</f>
        <v>0</v>
      </c>
      <c r="DW91" s="53">
        <f>SUMPRODUCT(--(DW$9=Quarterly_kt!$B$9:FC$9),Quarterly_kt!$B91:FC91)*INDEX(Fuel_Properties!$B$3:$IV$14,MATCH("GCV_Petrol_Regular",Fuel_Properties!$B$3:$B$14,0),MATCH(YEAR(DW$9),Fuel_Properties!$B$3:$EI$3,0))/1000</f>
        <v>0</v>
      </c>
      <c r="DX91" s="53">
        <f>SUMPRODUCT(--(DX$9=Quarterly_kt!$B$9:FC$9),Quarterly_kt!$B91:FC91)*INDEX(Fuel_Properties!$B$3:$IV$14,MATCH("GCV_Petrol_Regular",Fuel_Properties!$B$3:$B$14,0),MATCH(YEAR(DX$9),Fuel_Properties!$B$3:$EI$3,0))/1000</f>
        <v>0</v>
      </c>
      <c r="DY91" s="53">
        <f>SUMPRODUCT(--(DY$9=Quarterly_kt!$B$9:FC$9),Quarterly_kt!$B91:FC91)*INDEX(Fuel_Properties!$B$3:$IV$14,MATCH("GCV_Petrol_Regular",Fuel_Properties!$B$3:$B$14,0),MATCH(YEAR(DY$9),Fuel_Properties!$B$3:$EI$3,0))/1000</f>
        <v>0</v>
      </c>
      <c r="DZ91" s="53">
        <f>SUMPRODUCT(--(DZ$9=Quarterly_kt!$B$9:FC$9),Quarterly_kt!$B91:FC91)*INDEX(Fuel_Properties!$B$3:$IV$14,MATCH("GCV_Petrol_Regular",Fuel_Properties!$B$3:$B$14,0),MATCH(YEAR(DZ$9),Fuel_Properties!$B$3:$EI$3,0))/1000</f>
        <v>0</v>
      </c>
      <c r="EA91" s="53">
        <f>SUMPRODUCT(--(EA$9=Quarterly_kt!$B$9:FC$9),Quarterly_kt!$B91:FC91)*INDEX(Fuel_Properties!$B$3:$IV$14,MATCH("GCV_Petrol_Regular",Fuel_Properties!$B$3:$B$14,0),MATCH(YEAR(EA$9),Fuel_Properties!$B$3:$EI$3,0))/1000</f>
        <v>0</v>
      </c>
      <c r="EB91" s="53">
        <f>SUMPRODUCT(--(EB$9=Quarterly_kt!$B$9:FC$9),Quarterly_kt!$B91:FC91)*INDEX(Fuel_Properties!$B$3:$IV$14,MATCH("GCV_Petrol_Regular",Fuel_Properties!$B$3:$B$14,0),MATCH(YEAR(EB$9),Fuel_Properties!$B$3:$EI$3,0))/1000</f>
        <v>0</v>
      </c>
      <c r="EC91" s="53">
        <f>SUMPRODUCT(--(EC$9=Quarterly_kt!$B$9:FC$9),Quarterly_kt!$B91:FC91)*INDEX(Fuel_Properties!$B$3:$IV$14,MATCH("GCV_Petrol_Regular",Fuel_Properties!$B$3:$B$14,0),MATCH(YEAR(EC$9),Fuel_Properties!$B$3:$EI$3,0))/1000</f>
        <v>0</v>
      </c>
      <c r="ED91" s="53">
        <f>SUMPRODUCT(--(ED$9=Quarterly_kt!$B$9:FC$9),Quarterly_kt!$B91:FC91)*INDEX(Fuel_Properties!$B$3:$IV$14,MATCH("GCV_Petrol_Regular",Fuel_Properties!$B$3:$B$14,0),MATCH(YEAR(ED$9),Fuel_Properties!$B$3:$EI$3,0))/1000</f>
        <v>0</v>
      </c>
      <c r="EE91" s="53">
        <f>SUMPRODUCT(--(EE$9=Quarterly_kt!$B$9:FC$9),Quarterly_kt!$B91:FC91)*INDEX(Fuel_Properties!$B$3:$IV$14,MATCH("GCV_Petrol_Regular",Fuel_Properties!$B$3:$B$14,0),MATCH(YEAR(EE$9),Fuel_Properties!$B$3:$EI$3,0))/1000</f>
        <v>0</v>
      </c>
      <c r="EF91" s="53">
        <f>SUMPRODUCT(--(EF$9=Quarterly_kt!$B$9:FC$9),Quarterly_kt!$B91:FC91)*INDEX(Fuel_Properties!$B$3:$IV$14,MATCH("GCV_Petrol_Regular",Fuel_Properties!$B$3:$B$14,0),MATCH(YEAR(EF$9),Fuel_Properties!$B$3:$EI$3,0))/1000</f>
        <v>0</v>
      </c>
      <c r="EG91" s="53">
        <f>SUMPRODUCT(--(EG$9=Quarterly_kt!$B$9:FC$9),Quarterly_kt!$B91:FC91)*INDEX(Fuel_Properties!$B$3:$IV$14,MATCH("GCV_Petrol_Regular",Fuel_Properties!$B$3:$B$14,0),MATCH(YEAR(EG$9),Fuel_Properties!$B$3:$EI$3,0))/1000</f>
        <v>0</v>
      </c>
      <c r="EH91" s="53">
        <f>SUMPRODUCT(--(EH$9=Quarterly_kt!$B$9:FC$9),Quarterly_kt!$B91:FC91)*INDEX(Fuel_Properties!$B$3:$IV$14,MATCH("GCV_Petrol_Regular",Fuel_Properties!$B$3:$B$14,0),MATCH(YEAR(EH$9),Fuel_Properties!$B$3:$EI$3,0))/1000</f>
        <v>0</v>
      </c>
      <c r="EI91" s="53">
        <f>SUMPRODUCT(--(EI$9=Quarterly_kt!$B$9:FC$9),Quarterly_kt!$B91:FC91)*INDEX(Fuel_Properties!$B$3:$IV$14,MATCH("GCV_Petrol_Regular",Fuel_Properties!$B$3:$B$14,0),MATCH(YEAR(EI$9),Fuel_Properties!$B$3:$EI$3,0))/1000</f>
        <v>0</v>
      </c>
      <c r="EJ91" s="53">
        <f>SUMPRODUCT(--(EJ$9=Quarterly_kt!$B$9:FC$9),Quarterly_kt!$B91:FC91)*INDEX(Fuel_Properties!$B$3:$IV$14,MATCH("GCV_Petrol_Regular",Fuel_Properties!$B$3:$B$14,0),MATCH(YEAR(EJ$9),Fuel_Properties!$B$3:$EI$3,0))/1000</f>
        <v>0</v>
      </c>
      <c r="EK91" s="53">
        <f>SUMPRODUCT(--(EK$9=Quarterly_kt!$B$9:FC$9),Quarterly_kt!$B91:FC91)*INDEX(Fuel_Properties!$B$3:$IV$14,MATCH("GCV_Petrol_Regular",Fuel_Properties!$B$3:$B$14,0),MATCH(YEAR(EK$9),Fuel_Properties!$B$3:$EI$3,0))/1000</f>
        <v>0</v>
      </c>
      <c r="EL91" s="53">
        <f>SUMPRODUCT(--(EL$9=Quarterly_kt!$B$9:FC$9),Quarterly_kt!$B91:FC91)*INDEX(Fuel_Properties!$B$3:$IV$14,MATCH("GCV_Petrol_Regular",Fuel_Properties!$B$3:$B$14,0),MATCH(YEAR(EL$9),Fuel_Properties!$B$3:$EI$3,0))/1000</f>
        <v>0</v>
      </c>
      <c r="EM91" s="53">
        <f>SUMPRODUCT(--(EM$9=Quarterly_kt!$B$9:FC$9),Quarterly_kt!$B91:FC91)*INDEX(Fuel_Properties!$B$3:$IV$14,MATCH("GCV_Petrol_Regular",Fuel_Properties!$B$3:$B$14,0),MATCH(YEAR(EM$9),Fuel_Properties!$B$3:$EI$3,0))/1000</f>
        <v>0</v>
      </c>
      <c r="EN91" s="53">
        <f>SUMPRODUCT(--(EN$9=Quarterly_kt!$B$9:FC$9),Quarterly_kt!$B91:FC91)*INDEX(Fuel_Properties!$B$3:$IV$14,MATCH("GCV_Petrol_Regular",Fuel_Properties!$B$3:$B$14,0),MATCH(YEAR(EN$9),Fuel_Properties!$B$3:$EI$3,0))/1000</f>
        <v>0</v>
      </c>
      <c r="EO91" s="53">
        <f>SUMPRODUCT(--(EO$9=Quarterly_kt!$B$9:FC$9),Quarterly_kt!$B91:FC91)*INDEX(Fuel_Properties!$B$3:$IV$14,MATCH("GCV_Petrol_Regular",Fuel_Properties!$B$3:$B$14,0),MATCH(YEAR(EO$9),Fuel_Properties!$B$3:$EI$3,0))/1000</f>
        <v>0</v>
      </c>
      <c r="EP91" s="53">
        <f>SUMPRODUCT(--(EP$9=Quarterly_kt!$B$9:FC$9),Quarterly_kt!$B91:FC91)*INDEX(Fuel_Properties!$B$3:$IV$14,MATCH("GCV_Petrol_Regular",Fuel_Properties!$B$3:$B$14,0),MATCH(YEAR(EP$9),Fuel_Properties!$B$3:$EI$3,0))/1000</f>
        <v>0</v>
      </c>
      <c r="EQ91" s="53">
        <f>SUMPRODUCT(--(EQ$9=Quarterly_kt!$B$9:FC$9),Quarterly_kt!$B91:FC91)*INDEX(Fuel_Properties!$B$3:$IV$14,MATCH("GCV_Petrol_Regular",Fuel_Properties!$B$3:$B$14,0),MATCH(YEAR(EQ$9),Fuel_Properties!$B$3:$EI$3,0))/1000</f>
        <v>0</v>
      </c>
      <c r="ER91" s="53">
        <f>SUMPRODUCT(--(ER$9=Quarterly_kt!$B$9:FC$9),Quarterly_kt!$B91:FC91)*INDEX(Fuel_Properties!$B$3:$IV$14,MATCH("GCV_Petrol_Regular",Fuel_Properties!$B$3:$B$14,0),MATCH(YEAR(ER$9),Fuel_Properties!$B$3:$EI$3,0))/1000</f>
        <v>0</v>
      </c>
      <c r="ES91" s="53">
        <f>SUMPRODUCT(--(ES$9=Quarterly_kt!$B$9:FC$9),Quarterly_kt!$B91:FC91)*INDEX(Fuel_Properties!$B$3:$IV$14,MATCH("GCV_Petrol_Regular",Fuel_Properties!$B$3:$B$14,0),MATCH(YEAR(ES$9),Fuel_Properties!$B$3:$EI$3,0))/1000</f>
        <v>0</v>
      </c>
      <c r="ET91" s="53">
        <f>SUMPRODUCT(--(ET$9=Quarterly_kt!$B$9:FC$9),Quarterly_kt!$B91:FC91)*INDEX(Fuel_Properties!$B$3:$IV$14,MATCH("GCV_Petrol_Regular",Fuel_Properties!$B$3:$B$14,0),MATCH(YEAR(ET$9),Fuel_Properties!$B$3:$EI$3,0))/1000</f>
        <v>0</v>
      </c>
      <c r="EU91" s="53">
        <f>SUMPRODUCT(--(EU$9=Quarterly_kt!$B$9:FC$9),Quarterly_kt!$B91:FC91)*INDEX(Fuel_Properties!$B$3:$IV$14,MATCH("GCV_Petrol_Regular",Fuel_Properties!$B$3:$B$14,0),MATCH(YEAR(EU$9),Fuel_Properties!$B$3:$EI$3,0))/1000</f>
        <v>0</v>
      </c>
      <c r="EV91" s="53">
        <f>SUMPRODUCT(--(EV$9=Quarterly_kt!$B$9:FC$9),Quarterly_kt!$B91:FC91)*INDEX(Fuel_Properties!$B$3:$IV$14,MATCH("GCV_Petrol_Regular",Fuel_Properties!$B$3:$B$14,0),MATCH(YEAR(EV$9),Fuel_Properties!$B$3:$EI$3,0))/1000</f>
        <v>0</v>
      </c>
      <c r="EW91" s="53">
        <f>SUMPRODUCT(--(EW$9=Quarterly_kt!$B$9:FC$9),Quarterly_kt!$B91:FC91)*INDEX(Fuel_Properties!$B$3:$IV$14,MATCH("GCV_Petrol_Regular",Fuel_Properties!$B$3:$B$14,0),MATCH(YEAR(EW$9),Fuel_Properties!$B$3:$EI$3,0))/1000</f>
        <v>0</v>
      </c>
      <c r="EX91" s="53">
        <f>SUMPRODUCT(--(EX$9=Quarterly_kt!$B$9:FC$9),Quarterly_kt!$B91:FC91)*INDEX(Fuel_Properties!$B$3:$IV$14,MATCH("GCV_Petrol_Regular",Fuel_Properties!$B$3:$B$14,0),MATCH(YEAR(EX$9),Fuel_Properties!$B$3:$EI$3,0))/1000</f>
        <v>0</v>
      </c>
      <c r="EY91" s="53">
        <f>SUMPRODUCT(--(EY$9=Quarterly_kt!$B$9:FC$9),Quarterly_kt!$B91:FC91)*INDEX(Fuel_Properties!$B$3:$IV$14,MATCH("GCV_Petrol_Regular",Fuel_Properties!$B$3:$B$14,0),MATCH(YEAR(EY$9),Fuel_Properties!$B$3:$EI$3,0))/1000</f>
        <v>0</v>
      </c>
      <c r="EZ91" s="53">
        <f>SUMPRODUCT(--(EZ$9=Quarterly_kt!$B$9:FC$9),Quarterly_kt!$B91:FC91)*INDEX(Fuel_Properties!$B$3:$IV$14,MATCH("GCV_Petrol_Regular",Fuel_Properties!$B$3:$B$14,0),MATCH(YEAR(EZ$9),Fuel_Properties!$B$3:$EI$3,0))/1000</f>
        <v>0</v>
      </c>
      <c r="FA91" s="53">
        <f>SUMPRODUCT(--(FA$9=Quarterly_kt!$B$9:FC$9),Quarterly_kt!$B91:FC91)*INDEX(Fuel_Properties!$B$3:$IV$14,MATCH("GCV_Petrol_Regular",Fuel_Properties!$B$3:$B$14,0),MATCH(YEAR(FA$9),Fuel_Properties!$B$3:$EI$3,0))/1000</f>
        <v>0</v>
      </c>
      <c r="FB91" s="53">
        <f>SUMPRODUCT(--(FB$9=Quarterly_kt!$B$9:FC$9),Quarterly_kt!$B91:FC91)*INDEX(Fuel_Properties!$B$3:$IV$14,MATCH("GCV_Petrol_Regular",Fuel_Properties!$B$3:$B$14,0),MATCH(YEAR(FB$9),Fuel_Properties!$B$3:$EI$3,0))/1000</f>
        <v>0</v>
      </c>
      <c r="FC91" s="53">
        <f>SUMPRODUCT(--(FC$9=Quarterly_kt!$B$9:FC$9),Quarterly_kt!$B91:FC91)*INDEX(Fuel_Properties!$B$3:$IV$14,MATCH("GCV_Petrol_Regular",Fuel_Properties!$B$3:$B$14,0),MATCH(YEAR(FC$9),Fuel_Properties!$B$3:$EI$3,0))/1000</f>
        <v>0</v>
      </c>
      <c r="FD91" s="53">
        <f>SUMPRODUCT(--(FD$9=Quarterly_kt!$B$9:FD$9),Quarterly_kt!$B91:FD91)*INDEX(Fuel_Properties!$B$3:$IV$14,MATCH("GCV_Petrol_Regular",Fuel_Properties!$B$3:$B$14,0),MATCH(YEAR(FD$9),Fuel_Properties!$B$3:$EI$3,0))/1000</f>
        <v>0</v>
      </c>
      <c r="FE91" s="53">
        <f>SUMPRODUCT(--(FE$9=Quarterly_kt!$B$9:FE$9),Quarterly_kt!$B91:FE91)*INDEX(Fuel_Properties!$B$3:$IV$14,MATCH("GCV_Petrol_Regular",Fuel_Properties!$B$3:$B$14,0),MATCH(YEAR(FE$9),Fuel_Properties!$B$3:$EI$3,0))/1000</f>
        <v>0</v>
      </c>
      <c r="FF91" s="53">
        <f>SUMPRODUCT(--(FF$9=Quarterly_kt!$B$9:FF$9),Quarterly_kt!$B91:FF91)*INDEX(Fuel_Properties!$B$3:$IV$14,MATCH("GCV_Petrol_Regular",Fuel_Properties!$B$3:$B$14,0),MATCH(YEAR(FF$9),Fuel_Properties!$B$3:$EI$3,0))/1000</f>
        <v>0</v>
      </c>
      <c r="FG91" s="53">
        <f>SUMPRODUCT(--(FG$9=Quarterly_kt!$B$9:FG$9),Quarterly_kt!$B91:FG91)*INDEX(Fuel_Properties!$B$3:$IV$14,MATCH("GCV_Petrol_Regular",Fuel_Properties!$B$3:$B$14,0),MATCH(YEAR(FG$9),Fuel_Properties!$B$3:$EI$3,0))/1000</f>
        <v>0</v>
      </c>
      <c r="FH91" s="53">
        <f>SUMPRODUCT(--(FH$9=Quarterly_kt!$B$9:FH$9),Quarterly_kt!$B91:FH91)*INDEX(Fuel_Properties!$B$3:$IV$14,MATCH("GCV_Petrol_Regular",Fuel_Properties!$B$3:$B$14,0),MATCH(YEAR(FH$9),Fuel_Properties!$B$3:$EI$3,0))/1000</f>
        <v>0</v>
      </c>
      <c r="FI91" s="53">
        <f>SUMPRODUCT(--(FI$9=Quarterly_kt!$B$9:FI$9),Quarterly_kt!$B91:FI91)*INDEX(Fuel_Properties!$B$3:$IV$14,MATCH("GCV_Petrol_Regular",Fuel_Properties!$B$3:$B$14,0),MATCH(YEAR(FI$9),Fuel_Properties!$B$3:$EI$3,0))/1000</f>
        <v>0</v>
      </c>
      <c r="FJ91" s="53">
        <f>SUMPRODUCT(--(FJ$9=Quarterly_kt!$B$9:FJ$9),Quarterly_kt!$B91:FJ91)*INDEX(Fuel_Properties!$B$3:$IV$14,MATCH("GCV_Petrol_Regular",Fuel_Properties!$B$3:$B$14,0),MATCH(YEAR(FJ$9),Fuel_Properties!$B$3:$EI$3,0))/1000</f>
        <v>0</v>
      </c>
      <c r="FK91" s="53">
        <f>SUMPRODUCT(--(FK$9=Quarterly_kt!$B$9:FK$9),Quarterly_kt!$B91:FK91)*INDEX(Fuel_Properties!$B$3:$IV$14,MATCH("GCV_Petrol_Regular",Fuel_Properties!$B$3:$B$14,0),MATCH(YEAR(FK$9),Fuel_Properties!$B$3:$EI$3,0))/1000</f>
        <v>0</v>
      </c>
      <c r="FL91" s="53">
        <f>SUMPRODUCT(--(FL$9=Quarterly_kt!$B$9:FL$9),Quarterly_kt!$B91:FL91)*INDEX(Fuel_Properties!$B$3:$IV$14,MATCH("GCV_Petrol_Regular",Fuel_Properties!$B$3:$B$14,0),MATCH(YEAR(FL$9),Fuel_Properties!$B$3:$EI$3,0))/1000</f>
        <v>0</v>
      </c>
      <c r="FM91" s="53">
        <f>SUMPRODUCT(--(FM$9=Quarterly_kt!$B$9:FN$9),Quarterly_kt!$B91:FN91)*INDEX(Fuel_Properties!$B$3:$IV$14,MATCH("GCV_Petrol_Regular",Fuel_Properties!$B$3:$B$14,0),MATCH(YEAR(FM$9),Fuel_Properties!$B$3:$EI$3,0))/1000</f>
        <v>0</v>
      </c>
      <c r="FN91" s="53">
        <f>SUMPRODUCT(--(FN$9=Quarterly_kt!$B$9:FN$9),Quarterly_kt!$B91:FN91)*INDEX(Fuel_Properties!$B$3:$IV$14,MATCH("GCV_Petrol_Regular",Fuel_Properties!$B$3:$B$14,0),MATCH(YEAR(FN$9),Fuel_Properties!$B$3:$EI$3,0))/1000</f>
        <v>0</v>
      </c>
      <c r="FO91" s="53">
        <f>SUMPRODUCT(--(FO$9=Quarterly_kt!$B$9:FO$9),Quarterly_kt!$B91:FO91)*INDEX(Fuel_Properties!$B$3:$IV$14,MATCH("GCV_Petrol_Regular",Fuel_Properties!$B$3:$B$14,0),MATCH(YEAR(FO$9),Fuel_Properties!$B$3:$EI$3,0))/1000</f>
        <v>0</v>
      </c>
      <c r="FP91" s="53">
        <f>SUMPRODUCT(--(FP$9=Quarterly_kt!$B$9:FP$9),Quarterly_kt!$B91:FP91)*INDEX(Fuel_Properties!$B$3:$IV$14,MATCH("GCV_Petrol_Regular",Fuel_Properties!$B$3:$B$14,0),MATCH(YEAR(FP$9),Fuel_Properties!$B$3:$EI$3,0))/1000</f>
        <v>0</v>
      </c>
      <c r="FQ91" s="53">
        <f>SUMPRODUCT(--(FQ$9=Quarterly_kt!$B$9:FQ$9),Quarterly_kt!$B91:FQ91)*INDEX(Fuel_Properties!$B$3:$IV$14,MATCH("GCV_Petrol_Regular",Fuel_Properties!$B$3:$B$14,0),MATCH(YEAR(FQ$9),Fuel_Properties!$B$3:$EI$3,0))/1000</f>
        <v>0</v>
      </c>
      <c r="FR91" s="53">
        <f>SUMPRODUCT(--(FR$9=Quarterly_kt!$B$9:FR$9),Quarterly_kt!$B91:FR91)*INDEX(Fuel_Properties!$B$3:$IV$14,MATCH("GCV_Petrol_Regular",Fuel_Properties!$B$3:$B$14,0),MATCH(YEAR(FR$9),Fuel_Properties!$B$3:$EI$3,0))/1000</f>
        <v>0</v>
      </c>
      <c r="FS91" s="53">
        <f>SUMPRODUCT(--(FS$9=Quarterly_kt!$B$9:FS$9),Quarterly_kt!$B91:FS91)*INDEX(Fuel_Properties!$B$3:$IV$14,MATCH("GCV_Petrol_Regular",Fuel_Properties!$B$3:$B$14,0),MATCH(YEAR(FS$9),Fuel_Properties!$B$3:$EI$3,0))/1000</f>
        <v>0</v>
      </c>
      <c r="FT91" s="53">
        <f>SUMPRODUCT(--(FT$9=Quarterly_kt!$B$9:FT$9),Quarterly_kt!$B91:FT91)*INDEX(Fuel_Properties!$B$3:$IV$14,MATCH("GCV_Petrol_Regular",Fuel_Properties!$B$3:$B$14,0),MATCH(YEAR(FT$9),Fuel_Properties!$B$3:$EI$3,0))/1000</f>
        <v>0</v>
      </c>
      <c r="FU91" s="53">
        <f>SUMPRODUCT(--(FU$9=Quarterly_kt!$B$9:FU$9),Quarterly_kt!$B91:FU91)*INDEX(Fuel_Properties!$B$3:$IV$14,MATCH("GCV_Petrol_Regular",Fuel_Properties!$B$3:$B$14,0),MATCH(YEAR(FU$9),Fuel_Properties!$B$3:$EI$3,0))/1000</f>
        <v>0</v>
      </c>
      <c r="FV91" s="53">
        <f>SUMPRODUCT(--(FV$9=Quarterly_kt!$B$9:FV$9),Quarterly_kt!$B91:FV91)*INDEX(Fuel_Properties!$B$3:$IV$14,MATCH("GCV_Petrol_Regular",Fuel_Properties!$B$3:$B$14,0),MATCH(YEAR(FV$9),Fuel_Properties!$B$3:$EI$3,0))/1000</f>
        <v>0</v>
      </c>
      <c r="FW91" s="18"/>
      <c r="FX91" s="117"/>
      <c r="FY91" s="18"/>
    </row>
    <row r="92" spans="1:181" ht="15" x14ac:dyDescent="0.2">
      <c r="A92" s="27" t="s">
        <v>63</v>
      </c>
      <c r="B92" s="17">
        <f>B88-B93</f>
        <v>2.0718164089694184</v>
      </c>
      <c r="C92" s="17">
        <f t="shared" ref="C92:BN92" si="144">C88-C93</f>
        <v>1.9664140798429628</v>
      </c>
      <c r="D92" s="17">
        <f t="shared" si="144"/>
        <v>2.3035129136089267</v>
      </c>
      <c r="E92" s="17">
        <f t="shared" si="144"/>
        <v>2.2174743845461009</v>
      </c>
      <c r="F92" s="17">
        <f t="shared" si="144"/>
        <v>2.3983707682128426</v>
      </c>
      <c r="G92" s="17">
        <f t="shared" si="144"/>
        <v>2.2753917197905267</v>
      </c>
      <c r="H92" s="17">
        <f t="shared" si="144"/>
        <v>2.16237357492858</v>
      </c>
      <c r="I92" s="17">
        <f t="shared" si="144"/>
        <v>1.9859461219571877</v>
      </c>
      <c r="J92" s="17">
        <f t="shared" si="144"/>
        <v>2.1027972515645246</v>
      </c>
      <c r="K92" s="17">
        <f t="shared" si="144"/>
        <v>2.2983730129181978</v>
      </c>
      <c r="L92" s="17">
        <f t="shared" si="144"/>
        <v>2.3188551215961652</v>
      </c>
      <c r="M92" s="17">
        <f t="shared" si="144"/>
        <v>2.5085360904545837</v>
      </c>
      <c r="N92" s="17">
        <f t="shared" si="144"/>
        <v>1.9520889564190611</v>
      </c>
      <c r="O92" s="17">
        <f t="shared" si="144"/>
        <v>2.3807966647636647</v>
      </c>
      <c r="P92" s="17">
        <f t="shared" si="144"/>
        <v>2.3644228436370298</v>
      </c>
      <c r="Q92" s="17">
        <f t="shared" si="144"/>
        <v>1.9793869702284397</v>
      </c>
      <c r="R92" s="17">
        <f t="shared" si="144"/>
        <v>2.1540594096010821</v>
      </c>
      <c r="S92" s="17">
        <f t="shared" si="144"/>
        <v>1.5527496267920782</v>
      </c>
      <c r="T92" s="17">
        <f t="shared" si="144"/>
        <v>2.3239574807272874</v>
      </c>
      <c r="U92" s="17">
        <f t="shared" si="144"/>
        <v>2.3159777593458841</v>
      </c>
      <c r="V92" s="17">
        <f t="shared" si="144"/>
        <v>2.2871108593599949</v>
      </c>
      <c r="W92" s="17">
        <f t="shared" si="144"/>
        <v>2.1327888699197644</v>
      </c>
      <c r="X92" s="17">
        <f t="shared" si="144"/>
        <v>3.0758725593069194</v>
      </c>
      <c r="Y92" s="17">
        <f t="shared" si="144"/>
        <v>2.0695280428148379</v>
      </c>
      <c r="Z92" s="17">
        <f t="shared" si="144"/>
        <v>2.3747515946034383</v>
      </c>
      <c r="AA92" s="17">
        <f t="shared" si="144"/>
        <v>1.2583888618237218</v>
      </c>
      <c r="AB92" s="17">
        <f t="shared" si="144"/>
        <v>2.0383357633346932</v>
      </c>
      <c r="AC92" s="17">
        <f t="shared" si="144"/>
        <v>2.1925320138046303</v>
      </c>
      <c r="AD92" s="17">
        <f t="shared" si="144"/>
        <v>2.1734489177062599</v>
      </c>
      <c r="AE92" s="17">
        <f t="shared" si="144"/>
        <v>2.2455075663180395</v>
      </c>
      <c r="AF92" s="17">
        <f t="shared" si="144"/>
        <v>1.5319742736089275</v>
      </c>
      <c r="AG92" s="17">
        <f t="shared" si="144"/>
        <v>1.8975519651069774</v>
      </c>
      <c r="AH92" s="17">
        <f t="shared" si="144"/>
        <v>1.9926192644839702</v>
      </c>
      <c r="AI92" s="17">
        <f t="shared" si="144"/>
        <v>1.8158250714312061</v>
      </c>
      <c r="AJ92" s="17">
        <f t="shared" si="144"/>
        <v>1.9639624142354357</v>
      </c>
      <c r="AK92" s="17">
        <f t="shared" si="144"/>
        <v>0.47374002510331081</v>
      </c>
      <c r="AL92" s="17">
        <f t="shared" si="144"/>
        <v>1.7447473985380171</v>
      </c>
      <c r="AM92" s="17">
        <f t="shared" si="144"/>
        <v>1.7380604943874189</v>
      </c>
      <c r="AN92" s="17">
        <f t="shared" si="144"/>
        <v>1.2465061790876355</v>
      </c>
      <c r="AO92" s="17">
        <f t="shared" si="144"/>
        <v>1.7458658831427165</v>
      </c>
      <c r="AP92" s="17">
        <f t="shared" si="144"/>
        <v>1.9578466025229559</v>
      </c>
      <c r="AQ92" s="17">
        <f t="shared" si="144"/>
        <v>0.80094535772701292</v>
      </c>
      <c r="AR92" s="17">
        <f t="shared" si="144"/>
        <v>1.6864908961943392</v>
      </c>
      <c r="AS92" s="17">
        <f t="shared" si="144"/>
        <v>1.9068308554583027</v>
      </c>
      <c r="AT92" s="17">
        <f t="shared" si="144"/>
        <v>1.3487968292008041</v>
      </c>
      <c r="AU92" s="17">
        <f t="shared" si="144"/>
        <v>1.7275316579670061</v>
      </c>
      <c r="AV92" s="17">
        <f t="shared" si="144"/>
        <v>8.2788366478963704E-2</v>
      </c>
      <c r="AW92" s="17">
        <f t="shared" si="144"/>
        <v>-2.7637051101799841</v>
      </c>
      <c r="AX92" s="17">
        <f t="shared" si="144"/>
        <v>-10.326509831278056</v>
      </c>
      <c r="AY92" s="17">
        <f t="shared" si="144"/>
        <v>-12.017524777081036</v>
      </c>
      <c r="AZ92" s="17">
        <f t="shared" si="144"/>
        <v>-11.021047668762343</v>
      </c>
      <c r="BA92" s="17">
        <f t="shared" si="144"/>
        <v>-9.2713307315502433</v>
      </c>
      <c r="BB92" s="17">
        <f t="shared" si="144"/>
        <v>-7.3453675455514613</v>
      </c>
      <c r="BC92" s="17">
        <f t="shared" si="144"/>
        <v>-6.5276213726134458</v>
      </c>
      <c r="BD92" s="17">
        <f t="shared" si="144"/>
        <v>-3.0885301099966114</v>
      </c>
      <c r="BE92" s="17">
        <f t="shared" si="144"/>
        <v>-3.6191904793177443</v>
      </c>
      <c r="BF92" s="17">
        <f t="shared" si="144"/>
        <v>-8.6017391094062674</v>
      </c>
      <c r="BG92" s="17">
        <f t="shared" si="144"/>
        <v>-10.398967053945626</v>
      </c>
      <c r="BH92" s="17">
        <f t="shared" si="144"/>
        <v>-11.616834968604131</v>
      </c>
      <c r="BI92" s="17">
        <f t="shared" si="144"/>
        <v>-7.84257235542443</v>
      </c>
      <c r="BJ92" s="17">
        <f t="shared" si="144"/>
        <v>-9.6006969314359267</v>
      </c>
      <c r="BK92" s="17">
        <f t="shared" si="144"/>
        <v>-8.6273758791962081</v>
      </c>
      <c r="BL92" s="17">
        <f t="shared" si="144"/>
        <v>-10.469368129811485</v>
      </c>
      <c r="BM92" s="17">
        <f t="shared" si="144"/>
        <v>-8.8929796772473537</v>
      </c>
      <c r="BN92" s="17">
        <f t="shared" si="144"/>
        <v>-10.704230785629385</v>
      </c>
      <c r="BO92" s="17">
        <f t="shared" ref="BO92:DZ92" si="145">BO88-BO93</f>
        <v>-11.878032566757454</v>
      </c>
      <c r="BP92" s="17">
        <f t="shared" si="145"/>
        <v>-12.482954692664357</v>
      </c>
      <c r="BQ92" s="17">
        <f t="shared" si="145"/>
        <v>-10.620684161666944</v>
      </c>
      <c r="BR92" s="17">
        <f t="shared" si="145"/>
        <v>-6.0408955882858564</v>
      </c>
      <c r="BS92" s="17">
        <f t="shared" si="145"/>
        <v>-6.8521956806571467</v>
      </c>
      <c r="BT92" s="17">
        <f t="shared" si="145"/>
        <v>-9.6387770015445824</v>
      </c>
      <c r="BU92" s="17">
        <f t="shared" si="145"/>
        <v>-4.8850046844581811</v>
      </c>
      <c r="BV92" s="17">
        <f t="shared" si="145"/>
        <v>-6.7950779785993234</v>
      </c>
      <c r="BW92" s="17">
        <f t="shared" si="145"/>
        <v>-10.15196018000735</v>
      </c>
      <c r="BX92" s="17">
        <f t="shared" si="145"/>
        <v>-9.0445103442483799</v>
      </c>
      <c r="BY92" s="17">
        <f t="shared" si="145"/>
        <v>-8.2240218722273539</v>
      </c>
      <c r="BZ92" s="17">
        <f t="shared" si="145"/>
        <v>-11.322134977764179</v>
      </c>
      <c r="CA92" s="17">
        <f t="shared" si="145"/>
        <v>-8.2106135037687622</v>
      </c>
      <c r="CB92" s="17">
        <f t="shared" si="145"/>
        <v>-9.4811361085987897</v>
      </c>
      <c r="CC92" s="17">
        <f t="shared" si="145"/>
        <v>-4.3090843828240395</v>
      </c>
      <c r="CD92" s="17">
        <f t="shared" si="145"/>
        <v>-7.4720044043692369</v>
      </c>
      <c r="CE92" s="17">
        <f t="shared" si="145"/>
        <v>-5.5152082742928741</v>
      </c>
      <c r="CF92" s="17">
        <f t="shared" si="145"/>
        <v>-5.1338202366893881</v>
      </c>
      <c r="CG92" s="17">
        <f t="shared" si="145"/>
        <v>-0.80888252041606989</v>
      </c>
      <c r="CH92" s="17">
        <f t="shared" si="145"/>
        <v>-1.7524327261042529</v>
      </c>
      <c r="CI92" s="17">
        <f t="shared" si="145"/>
        <v>-5.5475684597386419</v>
      </c>
      <c r="CJ92" s="17">
        <f t="shared" si="145"/>
        <v>-3.9068621357402833</v>
      </c>
      <c r="CK92" s="17">
        <f t="shared" si="145"/>
        <v>-2.2630115437172762</v>
      </c>
      <c r="CL92" s="17">
        <f t="shared" si="145"/>
        <v>-2.1743467766309124</v>
      </c>
      <c r="CM92" s="17">
        <f t="shared" si="145"/>
        <v>1.2354169785250875</v>
      </c>
      <c r="CN92" s="17">
        <f t="shared" si="145"/>
        <v>0.20125996298802562</v>
      </c>
      <c r="CO92" s="17">
        <f t="shared" si="145"/>
        <v>0.66815717639707373</v>
      </c>
      <c r="CP92" s="17">
        <f t="shared" si="145"/>
        <v>3.9219949965994303</v>
      </c>
      <c r="CQ92" s="17">
        <f t="shared" si="145"/>
        <v>3.1965842398100435</v>
      </c>
      <c r="CR92" s="17">
        <f t="shared" si="145"/>
        <v>4.0808094182818451</v>
      </c>
      <c r="CS92" s="17">
        <f t="shared" si="145"/>
        <v>2.7444302381897074</v>
      </c>
      <c r="CT92" s="17">
        <f t="shared" si="145"/>
        <v>1.285253288209006</v>
      </c>
      <c r="CU92" s="17">
        <f t="shared" si="145"/>
        <v>5.5132909150263885</v>
      </c>
      <c r="CV92" s="17">
        <f t="shared" si="145"/>
        <v>3.5538243290744873</v>
      </c>
      <c r="CW92" s="17">
        <f t="shared" si="145"/>
        <v>4.1687419538019057</v>
      </c>
      <c r="CX92" s="17">
        <f t="shared" si="145"/>
        <v>-0.16187779503279387</v>
      </c>
      <c r="CY92" s="17">
        <f t="shared" si="145"/>
        <v>2.9834012692174952</v>
      </c>
      <c r="CZ92" s="17">
        <f t="shared" si="145"/>
        <v>5.7866260194867749</v>
      </c>
      <c r="DA92" s="17">
        <f t="shared" si="145"/>
        <v>5.0078966486227756</v>
      </c>
      <c r="DB92" s="17">
        <f t="shared" si="145"/>
        <v>1.9930794074304927</v>
      </c>
      <c r="DC92" s="17">
        <f t="shared" si="145"/>
        <v>3.4153102252560501</v>
      </c>
      <c r="DD92" s="17">
        <f t="shared" si="145"/>
        <v>1.8649561890100941</v>
      </c>
      <c r="DE92" s="17">
        <f t="shared" si="145"/>
        <v>4.929287943988939</v>
      </c>
      <c r="DF92" s="17">
        <f t="shared" si="145"/>
        <v>3.2387485684366055</v>
      </c>
      <c r="DG92" s="17">
        <f t="shared" si="145"/>
        <v>-0.80995159880369982</v>
      </c>
      <c r="DH92" s="17">
        <f t="shared" si="145"/>
        <v>6.0996281530971928</v>
      </c>
      <c r="DI92" s="17">
        <f t="shared" si="145"/>
        <v>4.3701174151960842</v>
      </c>
      <c r="DJ92" s="17">
        <f t="shared" si="145"/>
        <v>3.0341133092619827</v>
      </c>
      <c r="DK92" s="17">
        <f t="shared" si="145"/>
        <v>2.1209196540694819</v>
      </c>
      <c r="DL92" s="17">
        <f t="shared" si="145"/>
        <v>2.7248923123566868</v>
      </c>
      <c r="DM92" s="17">
        <f t="shared" si="145"/>
        <v>2.6957129410733671</v>
      </c>
      <c r="DN92" s="17">
        <f t="shared" si="145"/>
        <v>4.8475226436697127</v>
      </c>
      <c r="DO92" s="17">
        <f t="shared" si="145"/>
        <v>4.0260074878518779</v>
      </c>
      <c r="DP92" s="17">
        <f t="shared" si="145"/>
        <v>3.8544895883927879</v>
      </c>
      <c r="DQ92" s="17">
        <f t="shared" si="145"/>
        <v>3.4803466136555627</v>
      </c>
      <c r="DR92" s="17">
        <f t="shared" si="145"/>
        <v>2.7922726127280768</v>
      </c>
      <c r="DS92" s="17">
        <f t="shared" si="145"/>
        <v>-0.55135035968247337</v>
      </c>
      <c r="DT92" s="17">
        <f t="shared" si="145"/>
        <v>4.5574270240275041</v>
      </c>
      <c r="DU92" s="17">
        <f t="shared" si="145"/>
        <v>0.91984046677305997</v>
      </c>
      <c r="DV92" s="17">
        <f t="shared" si="145"/>
        <v>1.0336178113462324</v>
      </c>
      <c r="DW92" s="17">
        <f t="shared" si="145"/>
        <v>2.1508504272396678</v>
      </c>
      <c r="DX92" s="17">
        <f t="shared" si="145"/>
        <v>3.5043203222105248</v>
      </c>
      <c r="DY92" s="17">
        <f t="shared" si="145"/>
        <v>4.2384983936939236</v>
      </c>
      <c r="DZ92" s="17">
        <f t="shared" si="145"/>
        <v>3.0931396055032252</v>
      </c>
      <c r="EA92" s="17">
        <f t="shared" ref="EA92:EU92" si="146">EA88-EA93</f>
        <v>2.8377718921255379</v>
      </c>
      <c r="EB92" s="17">
        <f t="shared" si="146"/>
        <v>3.5677981914887766</v>
      </c>
      <c r="EC92" s="17">
        <f t="shared" si="146"/>
        <v>4.3862292250093802</v>
      </c>
      <c r="ED92" s="17">
        <f t="shared" si="146"/>
        <v>3.7968394085768011</v>
      </c>
      <c r="EE92" s="17">
        <f t="shared" si="146"/>
        <v>1.4874265159240849</v>
      </c>
      <c r="EF92" s="17">
        <f t="shared" si="146"/>
        <v>2.5404220268974314</v>
      </c>
      <c r="EG92" s="17">
        <f t="shared" si="146"/>
        <v>2.8180652414004328</v>
      </c>
      <c r="EH92" s="17">
        <f t="shared" si="146"/>
        <v>4.578412931665035</v>
      </c>
      <c r="EI92" s="17">
        <f t="shared" si="146"/>
        <v>1.3493184058127241</v>
      </c>
      <c r="EJ92" s="17">
        <f t="shared" si="146"/>
        <v>2.1186623903376685</v>
      </c>
      <c r="EK92" s="17">
        <f t="shared" si="146"/>
        <v>5.2901068961774698</v>
      </c>
      <c r="EL92" s="17">
        <f t="shared" si="146"/>
        <v>2.0884110518356991</v>
      </c>
      <c r="EM92" s="17">
        <f t="shared" si="146"/>
        <v>3.8326220322772215</v>
      </c>
      <c r="EN92" s="17">
        <f t="shared" si="146"/>
        <v>3.5671203748259472</v>
      </c>
      <c r="EO92" s="17">
        <f t="shared" si="146"/>
        <v>2.5668124647571702</v>
      </c>
      <c r="EP92" s="17">
        <f t="shared" si="146"/>
        <v>3.8398981116794531</v>
      </c>
      <c r="EQ92" s="17">
        <f t="shared" si="146"/>
        <v>4.5281536756630132</v>
      </c>
      <c r="ER92" s="17">
        <f t="shared" si="146"/>
        <v>3.327263621944283</v>
      </c>
      <c r="ES92" s="17">
        <f t="shared" si="146"/>
        <v>3.7642418667223154</v>
      </c>
      <c r="ET92" s="17">
        <f t="shared" si="146"/>
        <v>5.2070470231920751</v>
      </c>
      <c r="EU92" s="17">
        <f t="shared" si="146"/>
        <v>2.9071986614188603</v>
      </c>
      <c r="EV92" s="17">
        <f t="shared" ref="EV92:FP92" si="147">EV88-EV93</f>
        <v>4.0703170250729315</v>
      </c>
      <c r="EW92" s="17">
        <f t="shared" si="147"/>
        <v>3.6925476136464823</v>
      </c>
      <c r="EX92" s="17">
        <f t="shared" si="147"/>
        <v>2.9679999469655129</v>
      </c>
      <c r="EY92" s="17">
        <f t="shared" si="147"/>
        <v>3.8424221150889366</v>
      </c>
      <c r="EZ92" s="17">
        <f t="shared" si="147"/>
        <v>0.9516222809299677</v>
      </c>
      <c r="FA92" s="17">
        <f t="shared" si="147"/>
        <v>6.9638159471459176</v>
      </c>
      <c r="FB92" s="17">
        <f t="shared" si="147"/>
        <v>4.4671797330248779</v>
      </c>
      <c r="FC92" s="17">
        <f t="shared" si="147"/>
        <v>2.6441569878038536</v>
      </c>
      <c r="FD92" s="17">
        <f t="shared" si="147"/>
        <v>3.2884646694750472</v>
      </c>
      <c r="FE92" s="17">
        <f t="shared" si="147"/>
        <v>3.1831282518759139</v>
      </c>
      <c r="FF92" s="17">
        <f t="shared" si="147"/>
        <v>4.5720949328148706</v>
      </c>
      <c r="FG92" s="17">
        <f t="shared" si="147"/>
        <v>1.3850367377750743</v>
      </c>
      <c r="FH92" s="17">
        <f t="shared" si="147"/>
        <v>5.4874501809415506</v>
      </c>
      <c r="FI92" s="17">
        <f t="shared" si="147"/>
        <v>3.863000381382399</v>
      </c>
      <c r="FJ92" s="17">
        <f t="shared" si="147"/>
        <v>4.2742952142720299</v>
      </c>
      <c r="FK92" s="17">
        <f t="shared" si="147"/>
        <v>2.7434070796314813</v>
      </c>
      <c r="FL92" s="17">
        <f t="shared" si="147"/>
        <v>5.0791230688375393</v>
      </c>
      <c r="FM92" s="17">
        <f t="shared" si="147"/>
        <v>4.7352210028969282</v>
      </c>
      <c r="FN92" s="17">
        <f t="shared" si="147"/>
        <v>3.025645110603385</v>
      </c>
      <c r="FO92" s="17">
        <f t="shared" si="147"/>
        <v>3.2180777071531992</v>
      </c>
      <c r="FP92" s="17">
        <f t="shared" si="147"/>
        <v>2.7363456883589521</v>
      </c>
      <c r="FQ92" s="17">
        <f t="shared" ref="FQ92:FS92" si="148">FQ88-FQ93</f>
        <v>3.4670486552490587</v>
      </c>
      <c r="FR92" s="17">
        <f t="shared" si="148"/>
        <v>6.0738038369552143</v>
      </c>
      <c r="FS92" s="17">
        <f t="shared" si="148"/>
        <v>2.9553848833278806</v>
      </c>
      <c r="FT92" s="17">
        <f t="shared" ref="FT92:FU92" si="149">FT88-FT93</f>
        <v>4.1311926415134792</v>
      </c>
      <c r="FU92" s="17">
        <f t="shared" si="149"/>
        <v>5.4282622991479883</v>
      </c>
      <c r="FV92" s="17">
        <f t="shared" ref="FV92" si="150">FV88-FV93</f>
        <v>1.6761903248470631</v>
      </c>
      <c r="FW92" s="18"/>
      <c r="FX92" s="117"/>
      <c r="FY92" s="18"/>
    </row>
    <row r="93" spans="1:181" ht="15" x14ac:dyDescent="0.2">
      <c r="A93" s="27" t="s">
        <v>33</v>
      </c>
      <c r="B93" s="17">
        <f t="shared" ref="B93:BM93" si="151">SUM(B94,B97:B99,B102)</f>
        <v>33.446457474697844</v>
      </c>
      <c r="C93" s="17">
        <f t="shared" si="151"/>
        <v>39.204497835566642</v>
      </c>
      <c r="D93" s="17">
        <f t="shared" si="151"/>
        <v>44.065744878278004</v>
      </c>
      <c r="E93" s="17">
        <f t="shared" si="151"/>
        <v>38.194037735192161</v>
      </c>
      <c r="F93" s="17">
        <f t="shared" si="151"/>
        <v>36.425001683184774</v>
      </c>
      <c r="G93" s="17">
        <f t="shared" si="151"/>
        <v>32.837286117904519</v>
      </c>
      <c r="H93" s="17">
        <f t="shared" si="151"/>
        <v>33.760080230844437</v>
      </c>
      <c r="I93" s="17">
        <f t="shared" si="151"/>
        <v>26.944768922378426</v>
      </c>
      <c r="J93" s="17">
        <f t="shared" si="151"/>
        <v>38.507455162064659</v>
      </c>
      <c r="K93" s="17">
        <f t="shared" si="151"/>
        <v>38.270775716190776</v>
      </c>
      <c r="L93" s="17">
        <f t="shared" si="151"/>
        <v>35.033401366465206</v>
      </c>
      <c r="M93" s="17">
        <f t="shared" si="151"/>
        <v>41.243918358946587</v>
      </c>
      <c r="N93" s="17">
        <f t="shared" si="151"/>
        <v>34.120272428115761</v>
      </c>
      <c r="O93" s="17">
        <f t="shared" si="151"/>
        <v>38.459218380195608</v>
      </c>
      <c r="P93" s="17">
        <f t="shared" si="151"/>
        <v>38.880377557848739</v>
      </c>
      <c r="Q93" s="17">
        <f t="shared" si="151"/>
        <v>30.7768575372179</v>
      </c>
      <c r="R93" s="17">
        <f t="shared" si="151"/>
        <v>34.830206724761581</v>
      </c>
      <c r="S93" s="17">
        <f t="shared" si="151"/>
        <v>22.051320947758573</v>
      </c>
      <c r="T93" s="17">
        <f t="shared" si="151"/>
        <v>38.325631160782038</v>
      </c>
      <c r="U93" s="17">
        <f t="shared" si="151"/>
        <v>34.337404496514424</v>
      </c>
      <c r="V93" s="17">
        <f t="shared" si="151"/>
        <v>30.400127662485406</v>
      </c>
      <c r="W93" s="17">
        <f t="shared" si="151"/>
        <v>35.349633669972128</v>
      </c>
      <c r="X93" s="17">
        <f t="shared" si="151"/>
        <v>31.247932443801286</v>
      </c>
      <c r="Y93" s="17">
        <f t="shared" si="151"/>
        <v>36.438976345220119</v>
      </c>
      <c r="Z93" s="17">
        <f t="shared" si="151"/>
        <v>35.349635771604028</v>
      </c>
      <c r="AA93" s="17">
        <f t="shared" si="151"/>
        <v>20.866751015282535</v>
      </c>
      <c r="AB93" s="17">
        <f t="shared" si="151"/>
        <v>35.477807928588568</v>
      </c>
      <c r="AC93" s="17">
        <f t="shared" si="151"/>
        <v>34.530220366139126</v>
      </c>
      <c r="AD93" s="17">
        <f t="shared" si="151"/>
        <v>29.741834418220453</v>
      </c>
      <c r="AE93" s="17">
        <f t="shared" si="151"/>
        <v>33.891845490391503</v>
      </c>
      <c r="AF93" s="17">
        <f t="shared" si="151"/>
        <v>22.216508911042592</v>
      </c>
      <c r="AG93" s="17">
        <f t="shared" si="151"/>
        <v>33.874538729493288</v>
      </c>
      <c r="AH93" s="17">
        <f t="shared" si="151"/>
        <v>35.452565708546238</v>
      </c>
      <c r="AI93" s="17">
        <f t="shared" si="151"/>
        <v>31.241054480467284</v>
      </c>
      <c r="AJ93" s="17">
        <f t="shared" si="151"/>
        <v>30.627367434322917</v>
      </c>
      <c r="AK93" s="17">
        <f t="shared" si="151"/>
        <v>3.0346778928335318</v>
      </c>
      <c r="AL93" s="17">
        <f t="shared" si="151"/>
        <v>25.632517040210363</v>
      </c>
      <c r="AM93" s="17">
        <f t="shared" si="151"/>
        <v>32.373983731118727</v>
      </c>
      <c r="AN93" s="17">
        <f t="shared" si="151"/>
        <v>22.552599711248529</v>
      </c>
      <c r="AO93" s="17">
        <f t="shared" si="151"/>
        <v>27.091616983901897</v>
      </c>
      <c r="AP93" s="17">
        <f t="shared" si="151"/>
        <v>33.550434625429126</v>
      </c>
      <c r="AQ93" s="17">
        <f t="shared" si="151"/>
        <v>12.464417100264132</v>
      </c>
      <c r="AR93" s="17">
        <f t="shared" si="151"/>
        <v>31.283137970981858</v>
      </c>
      <c r="AS93" s="17">
        <f t="shared" si="151"/>
        <v>32.770330775820703</v>
      </c>
      <c r="AT93" s="17">
        <f t="shared" si="151"/>
        <v>25.184987373657176</v>
      </c>
      <c r="AU93" s="17">
        <f t="shared" si="151"/>
        <v>32.614380186970052</v>
      </c>
      <c r="AV93" s="17">
        <f t="shared" si="151"/>
        <v>0.81067478648960556</v>
      </c>
      <c r="AW93" s="17">
        <f t="shared" si="151"/>
        <v>9.2435491644045413</v>
      </c>
      <c r="AX93" s="17">
        <f t="shared" si="151"/>
        <v>35.062923421855814</v>
      </c>
      <c r="AY93" s="17">
        <f t="shared" si="151"/>
        <v>31.448901395147644</v>
      </c>
      <c r="AZ93" s="17">
        <f t="shared" si="151"/>
        <v>38.544067737712858</v>
      </c>
      <c r="BA93" s="17">
        <f t="shared" si="151"/>
        <v>38.019520343147597</v>
      </c>
      <c r="BB93" s="17">
        <f t="shared" si="151"/>
        <v>42.528812094457663</v>
      </c>
      <c r="BC93" s="17">
        <f t="shared" si="151"/>
        <v>43.849734288347804</v>
      </c>
      <c r="BD93" s="17">
        <f t="shared" si="151"/>
        <v>44.169471446811002</v>
      </c>
      <c r="BE93" s="17">
        <f t="shared" si="151"/>
        <v>45.757581499417903</v>
      </c>
      <c r="BF93" s="17">
        <f t="shared" si="151"/>
        <v>48.37189241425785</v>
      </c>
      <c r="BG93" s="17">
        <f t="shared" si="151"/>
        <v>51.247099577606392</v>
      </c>
      <c r="BH93" s="17">
        <f t="shared" si="151"/>
        <v>50.908907411730695</v>
      </c>
      <c r="BI93" s="17">
        <f t="shared" si="151"/>
        <v>57.962338092889837</v>
      </c>
      <c r="BJ93" s="17">
        <f t="shared" si="151"/>
        <v>57.041212339018728</v>
      </c>
      <c r="BK93" s="17">
        <f t="shared" si="151"/>
        <v>53.301559975185548</v>
      </c>
      <c r="BL93" s="17">
        <f t="shared" si="151"/>
        <v>55.551826419425673</v>
      </c>
      <c r="BM93" s="17">
        <f t="shared" si="151"/>
        <v>61.181210362180998</v>
      </c>
      <c r="BN93" s="17">
        <f t="shared" ref="BN93:DY93" si="152">SUM(BN94,BN97:BN99,BN102)</f>
        <v>58.906128165434772</v>
      </c>
      <c r="BO93" s="17">
        <f t="shared" si="152"/>
        <v>54.087342959122083</v>
      </c>
      <c r="BP93" s="17">
        <f t="shared" si="152"/>
        <v>59.345194553814181</v>
      </c>
      <c r="BQ93" s="17">
        <f t="shared" si="152"/>
        <v>61.580027597437741</v>
      </c>
      <c r="BR93" s="17">
        <f t="shared" si="152"/>
        <v>55.281552645637433</v>
      </c>
      <c r="BS93" s="17">
        <f t="shared" si="152"/>
        <v>49.341777127329827</v>
      </c>
      <c r="BT93" s="17">
        <f t="shared" si="152"/>
        <v>56.759220272271762</v>
      </c>
      <c r="BU93" s="17">
        <f t="shared" si="152"/>
        <v>56.791893169331843</v>
      </c>
      <c r="BV93" s="17">
        <f t="shared" si="152"/>
        <v>57.410968971043587</v>
      </c>
      <c r="BW93" s="17">
        <f t="shared" si="152"/>
        <v>51.050783130460317</v>
      </c>
      <c r="BX93" s="17">
        <f t="shared" si="152"/>
        <v>54.849239259698315</v>
      </c>
      <c r="BY93" s="17">
        <f t="shared" si="152"/>
        <v>58.824626213989156</v>
      </c>
      <c r="BZ93" s="17">
        <f t="shared" si="152"/>
        <v>55.843766881615849</v>
      </c>
      <c r="CA93" s="17">
        <f t="shared" si="152"/>
        <v>59.065367293767082</v>
      </c>
      <c r="CB93" s="17">
        <f t="shared" si="152"/>
        <v>59.511796403640872</v>
      </c>
      <c r="CC93" s="17">
        <f t="shared" si="152"/>
        <v>49.077166329489067</v>
      </c>
      <c r="CD93" s="17">
        <f t="shared" si="152"/>
        <v>59.615759505807098</v>
      </c>
      <c r="CE93" s="17">
        <f t="shared" si="152"/>
        <v>54.691971677788302</v>
      </c>
      <c r="CF93" s="17">
        <f t="shared" si="152"/>
        <v>58.16562098020411</v>
      </c>
      <c r="CG93" s="17">
        <f t="shared" si="152"/>
        <v>55.239020700504774</v>
      </c>
      <c r="CH93" s="17">
        <f t="shared" si="152"/>
        <v>48.800997881092506</v>
      </c>
      <c r="CI93" s="17">
        <f t="shared" si="152"/>
        <v>57.399317485541822</v>
      </c>
      <c r="CJ93" s="17">
        <f t="shared" si="152"/>
        <v>56.077290946129843</v>
      </c>
      <c r="CK93" s="17">
        <f t="shared" si="152"/>
        <v>52.350291453552032</v>
      </c>
      <c r="CL93" s="17">
        <f t="shared" si="152"/>
        <v>45.791044865439893</v>
      </c>
      <c r="CM93" s="17">
        <f t="shared" si="152"/>
        <v>52.947235414039788</v>
      </c>
      <c r="CN93" s="17">
        <f t="shared" si="152"/>
        <v>52.393788252609816</v>
      </c>
      <c r="CO93" s="17">
        <f t="shared" si="152"/>
        <v>47.357253114779013</v>
      </c>
      <c r="CP93" s="17">
        <f t="shared" si="152"/>
        <v>48.506471668062431</v>
      </c>
      <c r="CQ93" s="17">
        <f t="shared" si="152"/>
        <v>54.297687607580471</v>
      </c>
      <c r="CR93" s="17">
        <f t="shared" si="152"/>
        <v>55.253880557008543</v>
      </c>
      <c r="CS93" s="17">
        <f t="shared" si="152"/>
        <v>54.84681798189424</v>
      </c>
      <c r="CT93" s="17">
        <f t="shared" si="152"/>
        <v>52.477422180186124</v>
      </c>
      <c r="CU93" s="17">
        <f t="shared" si="152"/>
        <v>56.713864233431138</v>
      </c>
      <c r="CV93" s="17">
        <f t="shared" si="152"/>
        <v>56.176698712679496</v>
      </c>
      <c r="CW93" s="17">
        <f t="shared" si="152"/>
        <v>56.131950817120476</v>
      </c>
      <c r="CX93" s="17">
        <f t="shared" si="152"/>
        <v>50.145236479702454</v>
      </c>
      <c r="CY93" s="17">
        <f t="shared" si="152"/>
        <v>54.522411575916095</v>
      </c>
      <c r="CZ93" s="17">
        <f t="shared" si="152"/>
        <v>54.231781548630245</v>
      </c>
      <c r="DA93" s="17">
        <f t="shared" si="152"/>
        <v>51.381654253368133</v>
      </c>
      <c r="DB93" s="17">
        <f t="shared" si="152"/>
        <v>54.411519929282754</v>
      </c>
      <c r="DC93" s="17">
        <f t="shared" si="152"/>
        <v>54.89418828192585</v>
      </c>
      <c r="DD93" s="17">
        <f t="shared" si="152"/>
        <v>57.320661864260082</v>
      </c>
      <c r="DE93" s="17">
        <f t="shared" si="152"/>
        <v>51.799809957546159</v>
      </c>
      <c r="DF93" s="17">
        <f t="shared" si="152"/>
        <v>56.627916016169934</v>
      </c>
      <c r="DG93" s="17">
        <f t="shared" si="152"/>
        <v>51.089683593732431</v>
      </c>
      <c r="DH93" s="17">
        <f t="shared" si="152"/>
        <v>57.27456119715557</v>
      </c>
      <c r="DI93" s="17">
        <f t="shared" si="152"/>
        <v>50.174576887265331</v>
      </c>
      <c r="DJ93" s="17">
        <f t="shared" si="152"/>
        <v>57.072784380068441</v>
      </c>
      <c r="DK93" s="17">
        <f t="shared" si="152"/>
        <v>56.624896966822469</v>
      </c>
      <c r="DL93" s="17">
        <f t="shared" si="152"/>
        <v>57.830636419344692</v>
      </c>
      <c r="DM93" s="17">
        <f t="shared" si="152"/>
        <v>57.908551169316212</v>
      </c>
      <c r="DN93" s="17">
        <f t="shared" si="152"/>
        <v>56.18182425381152</v>
      </c>
      <c r="DO93" s="17">
        <f t="shared" si="152"/>
        <v>54.044221760081733</v>
      </c>
      <c r="DP93" s="17">
        <f t="shared" si="152"/>
        <v>56.957625119070862</v>
      </c>
      <c r="DQ93" s="17">
        <f t="shared" si="152"/>
        <v>56.778594550543531</v>
      </c>
      <c r="DR93" s="17">
        <f t="shared" si="152"/>
        <v>56.394025313698918</v>
      </c>
      <c r="DS93" s="17">
        <f t="shared" si="152"/>
        <v>48.54119833781936</v>
      </c>
      <c r="DT93" s="17">
        <f t="shared" si="152"/>
        <v>55.834914570846749</v>
      </c>
      <c r="DU93" s="17">
        <f t="shared" si="152"/>
        <v>59.486425486610742</v>
      </c>
      <c r="DV93" s="17">
        <f t="shared" si="152"/>
        <v>51.995434314781875</v>
      </c>
      <c r="DW93" s="17">
        <f t="shared" si="152"/>
        <v>58.10721576895412</v>
      </c>
      <c r="DX93" s="17">
        <f t="shared" si="152"/>
        <v>55.30630136690565</v>
      </c>
      <c r="DY93" s="17">
        <f t="shared" si="152"/>
        <v>59.02445151508946</v>
      </c>
      <c r="DZ93" s="17">
        <f t="shared" ref="DZ93:FB93" si="153">SUM(DZ94,DZ97:DZ99,DZ102)</f>
        <v>55.050795943364001</v>
      </c>
      <c r="EA93" s="17">
        <f t="shared" si="153"/>
        <v>53.903932318225742</v>
      </c>
      <c r="EB93" s="17">
        <f t="shared" si="153"/>
        <v>53.688598048241175</v>
      </c>
      <c r="EC93" s="17">
        <f t="shared" si="153"/>
        <v>54.992931150706681</v>
      </c>
      <c r="ED93" s="17">
        <f t="shared" si="153"/>
        <v>47.958041998232019</v>
      </c>
      <c r="EE93" s="17">
        <f t="shared" si="153"/>
        <v>51.993121819146666</v>
      </c>
      <c r="EF93" s="17">
        <f t="shared" si="153"/>
        <v>55.449056446089422</v>
      </c>
      <c r="EG93" s="17">
        <f t="shared" si="153"/>
        <v>53.066190562830329</v>
      </c>
      <c r="EH93" s="17">
        <f t="shared" si="153"/>
        <v>55.450425103958203</v>
      </c>
      <c r="EI93" s="17">
        <f t="shared" si="153"/>
        <v>55.60939832327233</v>
      </c>
      <c r="EJ93" s="17">
        <f t="shared" si="153"/>
        <v>53.529442126927478</v>
      </c>
      <c r="EK93" s="17">
        <f t="shared" si="153"/>
        <v>56.199767630794703</v>
      </c>
      <c r="EL93" s="17">
        <f t="shared" si="153"/>
        <v>50.968279291512431</v>
      </c>
      <c r="EM93" s="17">
        <f t="shared" si="153"/>
        <v>55.033853370027536</v>
      </c>
      <c r="EN93" s="17">
        <f t="shared" si="153"/>
        <v>53.678166949985766</v>
      </c>
      <c r="EO93" s="17">
        <f t="shared" si="153"/>
        <v>55.68983961970951</v>
      </c>
      <c r="EP93" s="17">
        <f t="shared" si="153"/>
        <v>59.179339747797279</v>
      </c>
      <c r="EQ93" s="17">
        <f t="shared" si="153"/>
        <v>49.31790020825067</v>
      </c>
      <c r="ER93" s="17">
        <f t="shared" si="153"/>
        <v>59.338867522955169</v>
      </c>
      <c r="ES93" s="17">
        <f t="shared" si="153"/>
        <v>53.042161784515486</v>
      </c>
      <c r="ET93" s="17">
        <f t="shared" si="153"/>
        <v>55.323168765272946</v>
      </c>
      <c r="EU93" s="17">
        <f t="shared" si="153"/>
        <v>60.382223679506048</v>
      </c>
      <c r="EV93" s="17">
        <f t="shared" si="153"/>
        <v>58.453965461719328</v>
      </c>
      <c r="EW93" s="17">
        <f t="shared" si="153"/>
        <v>58.60015068327106</v>
      </c>
      <c r="EX93" s="17">
        <f t="shared" si="153"/>
        <v>61.216373311451981</v>
      </c>
      <c r="EY93" s="17">
        <f t="shared" si="153"/>
        <v>55.17135496593162</v>
      </c>
      <c r="EZ93" s="17">
        <f t="shared" si="153"/>
        <v>62.737951967031897</v>
      </c>
      <c r="FA93" s="17">
        <f t="shared" si="153"/>
        <v>61.477032030362793</v>
      </c>
      <c r="FB93" s="17">
        <f t="shared" si="153"/>
        <v>54.524586950823554</v>
      </c>
      <c r="FC93" s="17">
        <f t="shared" ref="FC93:FH93" si="154">SUM(FC94,FC97:FC99,FC102)</f>
        <v>60.119435153370461</v>
      </c>
      <c r="FD93" s="17">
        <f t="shared" si="154"/>
        <v>62.050835759687772</v>
      </c>
      <c r="FE93" s="17">
        <f t="shared" si="154"/>
        <v>51.401090893384186</v>
      </c>
      <c r="FF93" s="17">
        <f t="shared" si="154"/>
        <v>51.841292761400759</v>
      </c>
      <c r="FG93" s="17">
        <f t="shared" si="154"/>
        <v>56.245919268594221</v>
      </c>
      <c r="FH93" s="17">
        <f t="shared" si="154"/>
        <v>53.602615332944517</v>
      </c>
      <c r="FI93" s="17">
        <f t="shared" ref="FI93:FP93" si="155">SUM(FI94,FI97:FI99,FI102)</f>
        <v>62.216452231261307</v>
      </c>
      <c r="FJ93" s="17">
        <f t="shared" si="155"/>
        <v>62.048193173697285</v>
      </c>
      <c r="FK93" s="17">
        <f t="shared" si="155"/>
        <v>56.539067039272972</v>
      </c>
      <c r="FL93" s="17">
        <f t="shared" si="155"/>
        <v>61.706216254508952</v>
      </c>
      <c r="FM93" s="17">
        <f t="shared" si="155"/>
        <v>60.676942355928439</v>
      </c>
      <c r="FN93" s="17">
        <f t="shared" si="155"/>
        <v>60.643386586309681</v>
      </c>
      <c r="FO93" s="17">
        <f t="shared" si="155"/>
        <v>58.457646842522131</v>
      </c>
      <c r="FP93" s="17">
        <f t="shared" si="155"/>
        <v>59.766775459541748</v>
      </c>
      <c r="FQ93" s="17">
        <f t="shared" ref="FQ93:FS93" si="156">SUM(FQ94,FQ97:FQ99,FQ102)</f>
        <v>61.157152158396272</v>
      </c>
      <c r="FR93" s="17">
        <f t="shared" si="156"/>
        <v>54.796881440156817</v>
      </c>
      <c r="FS93" s="17">
        <f t="shared" si="156"/>
        <v>60.455495712999635</v>
      </c>
      <c r="FT93" s="17">
        <f t="shared" ref="FT93:FU93" si="157">SUM(FT94,FT97:FT99,FT102)</f>
        <v>59.717380875835005</v>
      </c>
      <c r="FU93" s="17">
        <f t="shared" si="157"/>
        <v>60.640519207263935</v>
      </c>
      <c r="FV93" s="17">
        <f t="shared" ref="FV93" si="158">SUM(FV94,FV97:FV99,FV102)</f>
        <v>60.976861400399272</v>
      </c>
      <c r="FW93" s="18"/>
      <c r="FX93" s="117"/>
      <c r="FY93" s="18"/>
    </row>
    <row r="94" spans="1:181" ht="15" x14ac:dyDescent="0.25">
      <c r="A94" s="49" t="s">
        <v>25</v>
      </c>
      <c r="B94" s="53">
        <f t="shared" ref="B94:AG94" si="159">SUM(B95:B96)</f>
        <v>14.702555563564301</v>
      </c>
      <c r="C94" s="53">
        <f t="shared" si="159"/>
        <v>14.712549497833251</v>
      </c>
      <c r="D94" s="53">
        <f t="shared" si="159"/>
        <v>15.746513280391694</v>
      </c>
      <c r="E94" s="53">
        <f t="shared" si="159"/>
        <v>13.70411777404785</v>
      </c>
      <c r="F94" s="53">
        <f t="shared" si="159"/>
        <v>15.680323496704103</v>
      </c>
      <c r="G94" s="53">
        <f t="shared" si="159"/>
        <v>14.502646312084199</v>
      </c>
      <c r="H94" s="53">
        <f t="shared" si="159"/>
        <v>16.040881502933502</v>
      </c>
      <c r="I94" s="53">
        <f t="shared" si="159"/>
        <v>10.898822440910338</v>
      </c>
      <c r="J94" s="53">
        <f t="shared" si="159"/>
        <v>16.042951693840028</v>
      </c>
      <c r="K94" s="53">
        <f t="shared" si="159"/>
        <v>18.013086205101011</v>
      </c>
      <c r="L94" s="53">
        <f t="shared" si="159"/>
        <v>14.604230256843564</v>
      </c>
      <c r="M94" s="53">
        <f t="shared" si="159"/>
        <v>17.356313792438506</v>
      </c>
      <c r="N94" s="53">
        <f t="shared" si="159"/>
        <v>13.848560633220673</v>
      </c>
      <c r="O94" s="53">
        <f t="shared" si="159"/>
        <v>17.062898465824127</v>
      </c>
      <c r="P94" s="53">
        <f t="shared" si="159"/>
        <v>16.339499513301849</v>
      </c>
      <c r="Q94" s="53">
        <f t="shared" si="159"/>
        <v>12.979012310867311</v>
      </c>
      <c r="R94" s="53">
        <f t="shared" si="159"/>
        <v>15.23588264925003</v>
      </c>
      <c r="S94" s="53">
        <f t="shared" si="159"/>
        <v>10.235128372097014</v>
      </c>
      <c r="T94" s="53">
        <f t="shared" si="159"/>
        <v>17.324007052364347</v>
      </c>
      <c r="U94" s="53">
        <f t="shared" si="159"/>
        <v>15.80684791978836</v>
      </c>
      <c r="V94" s="53">
        <f t="shared" si="159"/>
        <v>14.062077106189729</v>
      </c>
      <c r="W94" s="53">
        <f t="shared" si="159"/>
        <v>16.556864487171172</v>
      </c>
      <c r="X94" s="53">
        <f t="shared" si="159"/>
        <v>14.827202961788176</v>
      </c>
      <c r="Y94" s="53">
        <f t="shared" si="159"/>
        <v>14.994079785766601</v>
      </c>
      <c r="Z94" s="53">
        <f t="shared" si="159"/>
        <v>15.190084226665498</v>
      </c>
      <c r="AA94" s="53">
        <f t="shared" si="159"/>
        <v>8.3087665590858464</v>
      </c>
      <c r="AB94" s="53">
        <f t="shared" si="159"/>
        <v>16.597335240211489</v>
      </c>
      <c r="AC94" s="53">
        <f t="shared" si="159"/>
        <v>17.003773457794189</v>
      </c>
      <c r="AD94" s="53">
        <f t="shared" si="159"/>
        <v>14.725785912513734</v>
      </c>
      <c r="AE94" s="53">
        <f t="shared" si="159"/>
        <v>15.866712259387967</v>
      </c>
      <c r="AF94" s="53">
        <f t="shared" si="159"/>
        <v>10.768907450294494</v>
      </c>
      <c r="AG94" s="53">
        <f t="shared" si="159"/>
        <v>18.201138213539124</v>
      </c>
      <c r="AH94" s="53">
        <f t="shared" ref="AH94:BM94" si="160">SUM(AH95:AH96)</f>
        <v>17.527550820178984</v>
      </c>
      <c r="AI94" s="53">
        <f t="shared" si="160"/>
        <v>17.688091282310488</v>
      </c>
      <c r="AJ94" s="53">
        <f t="shared" si="160"/>
        <v>17.640199037857055</v>
      </c>
      <c r="AK94" s="53">
        <f t="shared" si="160"/>
        <v>1.590119145832062</v>
      </c>
      <c r="AL94" s="53">
        <f t="shared" si="160"/>
        <v>14.109441687850952</v>
      </c>
      <c r="AM94" s="53">
        <f t="shared" si="160"/>
        <v>17.925158291835785</v>
      </c>
      <c r="AN94" s="53">
        <f t="shared" si="160"/>
        <v>12.523654667148591</v>
      </c>
      <c r="AO94" s="53">
        <f t="shared" si="160"/>
        <v>14.667011079292299</v>
      </c>
      <c r="AP94" s="53">
        <f t="shared" si="160"/>
        <v>18.0056723887825</v>
      </c>
      <c r="AQ94" s="53">
        <f t="shared" si="160"/>
        <v>7.2301397599983233</v>
      </c>
      <c r="AR94" s="53">
        <f t="shared" si="160"/>
        <v>17.488319154949188</v>
      </c>
      <c r="AS94" s="53">
        <f t="shared" si="160"/>
        <v>18.097448667583468</v>
      </c>
      <c r="AT94" s="53">
        <f t="shared" si="160"/>
        <v>12.723970300769805</v>
      </c>
      <c r="AU94" s="53">
        <f t="shared" si="160"/>
        <v>16.73911822658539</v>
      </c>
      <c r="AV94" s="53">
        <f t="shared" si="160"/>
        <v>0.55625914962768552</v>
      </c>
      <c r="AW94" s="53">
        <f t="shared" si="160"/>
        <v>5.6116694143867498</v>
      </c>
      <c r="AX94" s="53">
        <f t="shared" si="160"/>
        <v>24.092417969894406</v>
      </c>
      <c r="AY94" s="53">
        <f t="shared" si="160"/>
        <v>24.225890506248472</v>
      </c>
      <c r="AZ94" s="53">
        <f t="shared" si="160"/>
        <v>26.709330844573977</v>
      </c>
      <c r="BA94" s="53">
        <f t="shared" si="160"/>
        <v>24.851142290916446</v>
      </c>
      <c r="BB94" s="53">
        <f t="shared" si="160"/>
        <v>23.401418854141237</v>
      </c>
      <c r="BC94" s="53">
        <f t="shared" si="160"/>
        <v>21.940849891567229</v>
      </c>
      <c r="BD94" s="53">
        <f t="shared" si="160"/>
        <v>20.595865996704099</v>
      </c>
      <c r="BE94" s="53">
        <f t="shared" si="160"/>
        <v>20.853791892166136</v>
      </c>
      <c r="BF94" s="53">
        <f t="shared" si="160"/>
        <v>23.98078243265152</v>
      </c>
      <c r="BG94" s="53">
        <f t="shared" si="160"/>
        <v>25.444037820816035</v>
      </c>
      <c r="BH94" s="53">
        <f t="shared" si="160"/>
        <v>27.350904615669251</v>
      </c>
      <c r="BI94" s="53">
        <f t="shared" si="160"/>
        <v>26.261507895030974</v>
      </c>
      <c r="BJ94" s="53">
        <f t="shared" si="160"/>
        <v>26.834050379257203</v>
      </c>
      <c r="BK94" s="53">
        <f t="shared" si="160"/>
        <v>24.590222027759548</v>
      </c>
      <c r="BL94" s="53">
        <f t="shared" si="160"/>
        <v>27.920626571025849</v>
      </c>
      <c r="BM94" s="53">
        <f t="shared" si="160"/>
        <v>28.816213649158481</v>
      </c>
      <c r="BN94" s="53">
        <f t="shared" ref="BN94:CS94" si="161">SUM(BN95:BN96)</f>
        <v>26.661535983244178</v>
      </c>
      <c r="BO94" s="53">
        <f t="shared" si="161"/>
        <v>29.202637552277572</v>
      </c>
      <c r="BP94" s="53">
        <f t="shared" si="161"/>
        <v>27.634534349982751</v>
      </c>
      <c r="BQ94" s="53">
        <f t="shared" si="161"/>
        <v>28.725311807768037</v>
      </c>
      <c r="BR94" s="53">
        <f t="shared" si="161"/>
        <v>23.490171423760064</v>
      </c>
      <c r="BS94" s="53">
        <f t="shared" si="161"/>
        <v>25.228885607658718</v>
      </c>
      <c r="BT94" s="53">
        <f t="shared" si="161"/>
        <v>26.267474761473014</v>
      </c>
      <c r="BU94" s="53">
        <f t="shared" si="161"/>
        <v>22.846085009049435</v>
      </c>
      <c r="BV94" s="53">
        <f t="shared" si="161"/>
        <v>23.97138317806019</v>
      </c>
      <c r="BW94" s="53">
        <f t="shared" si="161"/>
        <v>25.636021832726829</v>
      </c>
      <c r="BX94" s="53">
        <f t="shared" si="161"/>
        <v>24.915054336708266</v>
      </c>
      <c r="BY94" s="53">
        <f t="shared" si="161"/>
        <v>26.051236312326196</v>
      </c>
      <c r="BZ94" s="53">
        <f t="shared" si="161"/>
        <v>24.411636516962957</v>
      </c>
      <c r="CA94" s="53">
        <f t="shared" si="161"/>
        <v>25.897340020001085</v>
      </c>
      <c r="CB94" s="53">
        <f t="shared" si="161"/>
        <v>26.075623216937721</v>
      </c>
      <c r="CC94" s="53">
        <f t="shared" si="161"/>
        <v>20.92550802366442</v>
      </c>
      <c r="CD94" s="53">
        <f t="shared" si="161"/>
        <v>23.347005203397501</v>
      </c>
      <c r="CE94" s="53">
        <f t="shared" si="161"/>
        <v>22.281337676620367</v>
      </c>
      <c r="CF94" s="53">
        <f t="shared" si="161"/>
        <v>23.482742245387275</v>
      </c>
      <c r="CG94" s="53">
        <f t="shared" si="161"/>
        <v>19.773472875854445</v>
      </c>
      <c r="CH94" s="53">
        <f t="shared" si="161"/>
        <v>19.968892029953757</v>
      </c>
      <c r="CI94" s="53">
        <f t="shared" si="161"/>
        <v>23.477303116385368</v>
      </c>
      <c r="CJ94" s="53">
        <f t="shared" si="161"/>
        <v>22.928385719506096</v>
      </c>
      <c r="CK94" s="53">
        <f t="shared" si="161"/>
        <v>19.053106456369349</v>
      </c>
      <c r="CL94" s="53">
        <f t="shared" si="161"/>
        <v>18.051248631547615</v>
      </c>
      <c r="CM94" s="53">
        <f t="shared" si="161"/>
        <v>18.226571049044111</v>
      </c>
      <c r="CN94" s="53">
        <f t="shared" si="161"/>
        <v>18.469410881168876</v>
      </c>
      <c r="CO94" s="53">
        <f t="shared" si="161"/>
        <v>16.185566601073944</v>
      </c>
      <c r="CP94" s="53">
        <f t="shared" si="161"/>
        <v>16.462233498009304</v>
      </c>
      <c r="CQ94" s="53">
        <f t="shared" si="161"/>
        <v>19.073064751685493</v>
      </c>
      <c r="CR94" s="53">
        <f t="shared" si="161"/>
        <v>19.809015329827552</v>
      </c>
      <c r="CS94" s="53">
        <f t="shared" si="161"/>
        <v>17.858697332507646</v>
      </c>
      <c r="CT94" s="53">
        <f t="shared" ref="CT94:DY94" si="162">SUM(CT95:CT96)</f>
        <v>17.915519423444231</v>
      </c>
      <c r="CU94" s="53">
        <f t="shared" si="162"/>
        <v>18.305320468618014</v>
      </c>
      <c r="CV94" s="53">
        <f t="shared" si="162"/>
        <v>18.23710266831581</v>
      </c>
      <c r="CW94" s="53">
        <f t="shared" si="162"/>
        <v>20.589981843163134</v>
      </c>
      <c r="CX94" s="53">
        <f t="shared" si="162"/>
        <v>16.697004367615179</v>
      </c>
      <c r="CY94" s="53">
        <f t="shared" si="162"/>
        <v>17.327325763754565</v>
      </c>
      <c r="CZ94" s="53">
        <f t="shared" si="162"/>
        <v>15.164260703633786</v>
      </c>
      <c r="DA94" s="53">
        <f t="shared" si="162"/>
        <v>15.353889131052821</v>
      </c>
      <c r="DB94" s="53">
        <f t="shared" si="162"/>
        <v>15.592400718373611</v>
      </c>
      <c r="DC94" s="53">
        <f t="shared" si="162"/>
        <v>17.433579588840459</v>
      </c>
      <c r="DD94" s="53">
        <f t="shared" si="162"/>
        <v>18.189281351467478</v>
      </c>
      <c r="DE94" s="53">
        <f t="shared" si="162"/>
        <v>16.065081647525222</v>
      </c>
      <c r="DF94" s="53">
        <f t="shared" si="162"/>
        <v>18.704449188362616</v>
      </c>
      <c r="DG94" s="53">
        <f t="shared" si="162"/>
        <v>18.105776233691678</v>
      </c>
      <c r="DH94" s="53">
        <f t="shared" si="162"/>
        <v>16.785272874752202</v>
      </c>
      <c r="DI94" s="53">
        <f t="shared" si="162"/>
        <v>17.046360418028868</v>
      </c>
      <c r="DJ94" s="53">
        <f t="shared" si="162"/>
        <v>17.411450503964844</v>
      </c>
      <c r="DK94" s="53">
        <f t="shared" si="162"/>
        <v>17.991163826432651</v>
      </c>
      <c r="DL94" s="53">
        <f t="shared" si="162"/>
        <v>18.665153475315314</v>
      </c>
      <c r="DM94" s="53">
        <f t="shared" si="162"/>
        <v>17.988424794546145</v>
      </c>
      <c r="DN94" s="53">
        <f t="shared" si="162"/>
        <v>16.684125096978111</v>
      </c>
      <c r="DO94" s="53">
        <f t="shared" si="162"/>
        <v>18.262445006906148</v>
      </c>
      <c r="DP94" s="53">
        <f t="shared" si="162"/>
        <v>18.609103739891385</v>
      </c>
      <c r="DQ94" s="53">
        <f t="shared" si="162"/>
        <v>17.999646132342527</v>
      </c>
      <c r="DR94" s="53">
        <f t="shared" si="162"/>
        <v>19.306212802272196</v>
      </c>
      <c r="DS94" s="53">
        <f t="shared" si="162"/>
        <v>17.372960451475343</v>
      </c>
      <c r="DT94" s="53">
        <f t="shared" si="162"/>
        <v>19.297117777673289</v>
      </c>
      <c r="DU94" s="53">
        <f t="shared" si="162"/>
        <v>20.607447218010968</v>
      </c>
      <c r="DV94" s="53">
        <f t="shared" si="162"/>
        <v>18.749095923168877</v>
      </c>
      <c r="DW94" s="53">
        <f t="shared" si="162"/>
        <v>19.476062286019545</v>
      </c>
      <c r="DX94" s="53">
        <f t="shared" si="162"/>
        <v>18.603469346623157</v>
      </c>
      <c r="DY94" s="53">
        <f t="shared" si="162"/>
        <v>20.621022480208573</v>
      </c>
      <c r="DZ94" s="53">
        <f t="shared" ref="DZ94:FE94" si="163">SUM(DZ95:DZ96)</f>
        <v>17.023778735130062</v>
      </c>
      <c r="EA94" s="53">
        <f t="shared" si="163"/>
        <v>16.248893570787629</v>
      </c>
      <c r="EB94" s="53">
        <f t="shared" si="163"/>
        <v>18.044556663377804</v>
      </c>
      <c r="EC94" s="53">
        <f t="shared" si="163"/>
        <v>18.441583001214013</v>
      </c>
      <c r="ED94" s="53">
        <f t="shared" si="163"/>
        <v>16.329155563012087</v>
      </c>
      <c r="EE94" s="53">
        <f t="shared" si="163"/>
        <v>17.088933357792463</v>
      </c>
      <c r="EF94" s="53">
        <f t="shared" si="163"/>
        <v>16.731094723961142</v>
      </c>
      <c r="EG94" s="53">
        <f t="shared" si="163"/>
        <v>16.831407268310819</v>
      </c>
      <c r="EH94" s="53">
        <f t="shared" si="163"/>
        <v>17.214430808600209</v>
      </c>
      <c r="EI94" s="53">
        <f t="shared" si="163"/>
        <v>17.922347451320494</v>
      </c>
      <c r="EJ94" s="53">
        <f t="shared" si="163"/>
        <v>17.39630823886295</v>
      </c>
      <c r="EK94" s="53">
        <f t="shared" si="163"/>
        <v>18.172696214735769</v>
      </c>
      <c r="EL94" s="53">
        <f t="shared" si="163"/>
        <v>15.221885776544696</v>
      </c>
      <c r="EM94" s="53">
        <f t="shared" si="163"/>
        <v>16.979808459282317</v>
      </c>
      <c r="EN94" s="53">
        <f t="shared" si="163"/>
        <v>17.102441290629407</v>
      </c>
      <c r="EO94" s="53">
        <f t="shared" si="163"/>
        <v>17.257070630440605</v>
      </c>
      <c r="EP94" s="53">
        <f t="shared" si="163"/>
        <v>16.729465864034797</v>
      </c>
      <c r="EQ94" s="53">
        <f t="shared" si="163"/>
        <v>15.342417743835059</v>
      </c>
      <c r="ER94" s="53">
        <f t="shared" si="163"/>
        <v>16.617348579621392</v>
      </c>
      <c r="ES94" s="53">
        <f t="shared" si="163"/>
        <v>15.83904204456903</v>
      </c>
      <c r="ET94" s="53">
        <f t="shared" si="163"/>
        <v>15.068359877367428</v>
      </c>
      <c r="EU94" s="53">
        <f t="shared" si="163"/>
        <v>16.520855462161698</v>
      </c>
      <c r="EV94" s="53">
        <f t="shared" si="163"/>
        <v>16.120916949429805</v>
      </c>
      <c r="EW94" s="53">
        <f t="shared" si="163"/>
        <v>15.132584933015266</v>
      </c>
      <c r="EX94" s="53">
        <f t="shared" si="163"/>
        <v>15.273663618424958</v>
      </c>
      <c r="EY94" s="53">
        <f t="shared" si="163"/>
        <v>15.720918099395577</v>
      </c>
      <c r="EZ94" s="53">
        <f t="shared" si="163"/>
        <v>17.208995064817156</v>
      </c>
      <c r="FA94" s="53">
        <f t="shared" si="163"/>
        <v>15.500916370266857</v>
      </c>
      <c r="FB94" s="53">
        <f t="shared" si="163"/>
        <v>16.028350525294474</v>
      </c>
      <c r="FC94" s="53">
        <f t="shared" si="163"/>
        <v>16.28276310698531</v>
      </c>
      <c r="FD94" s="53">
        <f t="shared" si="163"/>
        <v>15.89096983437765</v>
      </c>
      <c r="FE94" s="53">
        <f t="shared" si="163"/>
        <v>14.646333702883718</v>
      </c>
      <c r="FF94" s="53">
        <f t="shared" ref="FF94:FP94" si="164">SUM(FF95:FF96)</f>
        <v>14.260899279540403</v>
      </c>
      <c r="FG94" s="53">
        <f t="shared" si="164"/>
        <v>14.866821587880484</v>
      </c>
      <c r="FH94" s="53">
        <f t="shared" si="164"/>
        <v>14.340428505268861</v>
      </c>
      <c r="FI94" s="53">
        <f t="shared" si="164"/>
        <v>17.647158625415624</v>
      </c>
      <c r="FJ94" s="53">
        <f t="shared" si="164"/>
        <v>16.499048379240058</v>
      </c>
      <c r="FK94" s="53">
        <f t="shared" si="164"/>
        <v>17.638187676688066</v>
      </c>
      <c r="FL94" s="53">
        <f t="shared" si="164"/>
        <v>17.300456736059807</v>
      </c>
      <c r="FM94" s="53">
        <f t="shared" si="164"/>
        <v>16.534857598168387</v>
      </c>
      <c r="FN94" s="53">
        <f t="shared" si="164"/>
        <v>18.707670270655509</v>
      </c>
      <c r="FO94" s="53">
        <f t="shared" si="164"/>
        <v>16.994114822237584</v>
      </c>
      <c r="FP94" s="53">
        <f t="shared" si="164"/>
        <v>17.529103820279037</v>
      </c>
      <c r="FQ94" s="53">
        <f t="shared" ref="FQ94:FS94" si="165">SUM(FQ95:FQ96)</f>
        <v>16.417770835093769</v>
      </c>
      <c r="FR94" s="53">
        <f t="shared" si="165"/>
        <v>14.844517499913735</v>
      </c>
      <c r="FS94" s="53">
        <f t="shared" si="165"/>
        <v>15.423359803762551</v>
      </c>
      <c r="FT94" s="53">
        <f t="shared" ref="FT94:FU94" si="166">SUM(FT95:FT96)</f>
        <v>15.671116366905542</v>
      </c>
      <c r="FU94" s="53">
        <f t="shared" si="166"/>
        <v>16.749952315355451</v>
      </c>
      <c r="FV94" s="53">
        <f t="shared" ref="FV94" si="167">SUM(FV95:FV96)</f>
        <v>17.020929699341139</v>
      </c>
      <c r="FW94" s="18"/>
      <c r="FX94" s="117"/>
      <c r="FY94" s="18"/>
    </row>
    <row r="95" spans="1:181" ht="17.25" x14ac:dyDescent="0.25">
      <c r="A95" s="50" t="s">
        <v>103</v>
      </c>
      <c r="B95" s="53">
        <f>SUMPRODUCT(--(B$9=Quarterly_kt!$B$9:FC$9),Quarterly_kt!$B95:FC95)*INDEX(Fuel_Properties!$B$3:$IV$14,MATCH("GCV_Petrol_Regular",Fuel_Properties!$B$3:$B$14,0),MATCH(YEAR(B$9),Fuel_Properties!$B$3:$EI$3,0))/1000</f>
        <v>2.1638948563957214</v>
      </c>
      <c r="C95" s="53">
        <f>SUMPRODUCT(--(C$9=Quarterly_kt!$B$9:FC$9),Quarterly_kt!$B95:FC95)*INDEX(Fuel_Properties!$B$3:$IV$14,MATCH("GCV_Petrol_Regular",Fuel_Properties!$B$3:$B$14,0),MATCH(YEAR(C$9),Fuel_Properties!$B$3:$EI$3,0))/1000</f>
        <v>1.7994834928894043</v>
      </c>
      <c r="D95" s="53">
        <f>SUMPRODUCT(--(D$9=Quarterly_kt!$B$9:FC$9),Quarterly_kt!$B95:FC95)*INDEX(Fuel_Properties!$B$3:$IV$14,MATCH("GCV_Petrol_Regular",Fuel_Properties!$B$3:$B$14,0),MATCH(YEAR(D$9),Fuel_Properties!$B$3:$EI$3,0))/1000</f>
        <v>1.8023462222099305</v>
      </c>
      <c r="E95" s="53">
        <f>SUMPRODUCT(--(E$9=Quarterly_kt!$B$9:FC$9),Quarterly_kt!$B95:FC95)*INDEX(Fuel_Properties!$B$3:$IV$14,MATCH("GCV_Petrol_Regular",Fuel_Properties!$B$3:$B$14,0),MATCH(YEAR(E$9),Fuel_Properties!$B$3:$EI$3,0))/1000</f>
        <v>1.4895578464508057</v>
      </c>
      <c r="F95" s="53">
        <f>SUMPRODUCT(--(F$9=Quarterly_kt!$B$9:FC$9),Quarterly_kt!$B95:FC95)*INDEX(Fuel_Properties!$B$3:$IV$14,MATCH("GCV_Petrol_Regular",Fuel_Properties!$B$3:$B$14,0),MATCH(YEAR(F$9),Fuel_Properties!$B$3:$EI$3,0))/1000</f>
        <v>1.5350799356460567</v>
      </c>
      <c r="G95" s="53">
        <f>SUMPRODUCT(--(G$9=Quarterly_kt!$B$9:FC$9),Quarterly_kt!$B95:FC95)*INDEX(Fuel_Properties!$B$3:$IV$14,MATCH("GCV_Petrol_Regular",Fuel_Properties!$B$3:$B$14,0),MATCH(YEAR(G$9),Fuel_Properties!$B$3:$EI$3,0))/1000</f>
        <v>1.4080404557991029</v>
      </c>
      <c r="H95" s="53">
        <f>SUMPRODUCT(--(H$9=Quarterly_kt!$B$9:FC$9),Quarterly_kt!$B95:FC95)*INDEX(Fuel_Properties!$B$3:$IV$14,MATCH("GCV_Petrol_Regular",Fuel_Properties!$B$3:$B$14,0),MATCH(YEAR(H$9),Fuel_Properties!$B$3:$EI$3,0))/1000</f>
        <v>1.7517556942176817</v>
      </c>
      <c r="I95" s="53">
        <f>SUMPRODUCT(--(I$9=Quarterly_kt!$B$9:FC$9),Quarterly_kt!$B95:FC95)*INDEX(Fuel_Properties!$B$3:$IV$14,MATCH("GCV_Petrol_Regular",Fuel_Properties!$B$3:$B$14,0),MATCH(YEAR(I$9),Fuel_Properties!$B$3:$EI$3,0))/1000</f>
        <v>1.3434178611373899</v>
      </c>
      <c r="J95" s="53">
        <f>SUMPRODUCT(--(J$9=Quarterly_kt!$B$9:FC$9),Quarterly_kt!$B95:FC95)*INDEX(Fuel_Properties!$B$3:$IV$14,MATCH("GCV_Petrol_Regular",Fuel_Properties!$B$3:$B$14,0),MATCH(YEAR(J$9),Fuel_Properties!$B$3:$EI$3,0))/1000</f>
        <v>1.4547357947158814</v>
      </c>
      <c r="K95" s="53">
        <f>SUMPRODUCT(--(K$9=Quarterly_kt!$B$9:FC$9),Quarterly_kt!$B95:FC95)*INDEX(Fuel_Properties!$B$3:$IV$14,MATCH("GCV_Petrol_Regular",Fuel_Properties!$B$3:$B$14,0),MATCH(YEAR(K$9),Fuel_Properties!$B$3:$EI$3,0))/1000</f>
        <v>1.0714116456985476</v>
      </c>
      <c r="L95" s="53">
        <f>SUMPRODUCT(--(L$9=Quarterly_kt!$B$9:FC$9),Quarterly_kt!$B95:FC95)*INDEX(Fuel_Properties!$B$3:$IV$14,MATCH("GCV_Petrol_Regular",Fuel_Properties!$B$3:$B$14,0),MATCH(YEAR(L$9),Fuel_Properties!$B$3:$EI$3,0))/1000</f>
        <v>0.94244803630828855</v>
      </c>
      <c r="M95" s="53">
        <f>SUMPRODUCT(--(M$9=Quarterly_kt!$B$9:FC$9),Quarterly_kt!$B95:FC95)*INDEX(Fuel_Properties!$B$3:$IV$14,MATCH("GCV_Petrol_Regular",Fuel_Properties!$B$3:$B$14,0),MATCH(YEAR(M$9),Fuel_Properties!$B$3:$EI$3,0))/1000</f>
        <v>1.289683023891449</v>
      </c>
      <c r="N95" s="53">
        <f>SUMPRODUCT(--(N$9=Quarterly_kt!$B$9:FC$9),Quarterly_kt!$B95:FC95)*INDEX(Fuel_Properties!$B$3:$IV$14,MATCH("GCV_Petrol_Regular",Fuel_Properties!$B$3:$B$14,0),MATCH(YEAR(N$9),Fuel_Properties!$B$3:$EI$3,0))/1000</f>
        <v>1.0902305712318419</v>
      </c>
      <c r="O95" s="53">
        <f>SUMPRODUCT(--(O$9=Quarterly_kt!$B$9:FC$9),Quarterly_kt!$B95:FC95)*INDEX(Fuel_Properties!$B$3:$IV$14,MATCH("GCV_Petrol_Regular",Fuel_Properties!$B$3:$B$14,0),MATCH(YEAR(O$9),Fuel_Properties!$B$3:$EI$3,0))/1000</f>
        <v>1.3215954163169861</v>
      </c>
      <c r="P95" s="53">
        <f>SUMPRODUCT(--(P$9=Quarterly_kt!$B$9:FC$9),Quarterly_kt!$B95:FC95)*INDEX(Fuel_Properties!$B$3:$IV$14,MATCH("GCV_Petrol_Regular",Fuel_Properties!$B$3:$B$14,0),MATCH(YEAR(P$9),Fuel_Properties!$B$3:$EI$3,0))/1000</f>
        <v>0.8318340525627137</v>
      </c>
      <c r="Q95" s="53">
        <f>SUMPRODUCT(--(Q$9=Quarterly_kt!$B$9:FC$9),Quarterly_kt!$B95:FC95)*INDEX(Fuel_Properties!$B$3:$IV$14,MATCH("GCV_Petrol_Regular",Fuel_Properties!$B$3:$B$14,0),MATCH(YEAR(Q$9),Fuel_Properties!$B$3:$EI$3,0))/1000</f>
        <v>0.99266312438964843</v>
      </c>
      <c r="R95" s="53">
        <f>SUMPRODUCT(--(R$9=Quarterly_kt!$B$9:FC$9),Quarterly_kt!$B95:FC95)*INDEX(Fuel_Properties!$B$3:$IV$14,MATCH("GCV_Petrol_Regular",Fuel_Properties!$B$3:$B$14,0),MATCH(YEAR(R$9),Fuel_Properties!$B$3:$EI$3,0))/1000</f>
        <v>0.71835733949661251</v>
      </c>
      <c r="S95" s="53">
        <f>SUMPRODUCT(--(S$9=Quarterly_kt!$B$9:FC$9),Quarterly_kt!$B95:FC95)*INDEX(Fuel_Properties!$B$3:$IV$14,MATCH("GCV_Petrol_Regular",Fuel_Properties!$B$3:$B$14,0),MATCH(YEAR(S$9),Fuel_Properties!$B$3:$EI$3,0))/1000</f>
        <v>0.54527954057693473</v>
      </c>
      <c r="T95" s="53">
        <f>SUMPRODUCT(--(T$9=Quarterly_kt!$B$9:FC$9),Quarterly_kt!$B95:FC95)*INDEX(Fuel_Properties!$B$3:$IV$14,MATCH("GCV_Petrol_Regular",Fuel_Properties!$B$3:$B$14,0),MATCH(YEAR(T$9),Fuel_Properties!$B$3:$EI$3,0))/1000</f>
        <v>0.96267486150741577</v>
      </c>
      <c r="U95" s="53">
        <f>SUMPRODUCT(--(U$9=Quarterly_kt!$B$9:FC$9),Quarterly_kt!$B95:FC95)*INDEX(Fuel_Properties!$B$3:$IV$14,MATCH("GCV_Petrol_Regular",Fuel_Properties!$B$3:$B$14,0),MATCH(YEAR(U$9),Fuel_Properties!$B$3:$EI$3,0))/1000</f>
        <v>1.0140162693214416</v>
      </c>
      <c r="V95" s="53">
        <f>SUMPRODUCT(--(V$9=Quarterly_kt!$B$9:FC$9),Quarterly_kt!$B95:FC95)*INDEX(Fuel_Properties!$B$3:$IV$14,MATCH("GCV_Petrol_Regular",Fuel_Properties!$B$3:$B$14,0),MATCH(YEAR(V$9),Fuel_Properties!$B$3:$EI$3,0))/1000</f>
        <v>0.50576448995590217</v>
      </c>
      <c r="W95" s="53">
        <f>SUMPRODUCT(--(W$9=Quarterly_kt!$B$9:FC$9),Quarterly_kt!$B95:FC95)*INDEX(Fuel_Properties!$B$3:$IV$14,MATCH("GCV_Petrol_Regular",Fuel_Properties!$B$3:$B$14,0),MATCH(YEAR(W$9),Fuel_Properties!$B$3:$EI$3,0))/1000</f>
        <v>0.82188489492416372</v>
      </c>
      <c r="X95" s="53">
        <f>SUMPRODUCT(--(X$9=Quarterly_kt!$B$9:FC$9),Quarterly_kt!$B95:FC95)*INDEX(Fuel_Properties!$B$3:$IV$14,MATCH("GCV_Petrol_Regular",Fuel_Properties!$B$3:$B$14,0),MATCH(YEAR(X$9),Fuel_Properties!$B$3:$EI$3,0))/1000</f>
        <v>0.54208830133438102</v>
      </c>
      <c r="Y95" s="53">
        <f>SUMPRODUCT(--(Y$9=Quarterly_kt!$B$9:FC$9),Quarterly_kt!$B95:FC95)*INDEX(Fuel_Properties!$B$3:$IV$14,MATCH("GCV_Petrol_Regular",Fuel_Properties!$B$3:$B$14,0),MATCH(YEAR(Y$9),Fuel_Properties!$B$3:$EI$3,0))/1000</f>
        <v>0.82934676315307609</v>
      </c>
      <c r="Z95" s="53">
        <f>SUMPRODUCT(--(Z$9=Quarterly_kt!$B$9:FC$9),Quarterly_kt!$B95:FC95)*INDEX(Fuel_Properties!$B$3:$IV$14,MATCH("GCV_Petrol_Regular",Fuel_Properties!$B$3:$B$14,0),MATCH(YEAR(Z$9),Fuel_Properties!$B$3:$EI$3,0))/1000</f>
        <v>0.91011327398300168</v>
      </c>
      <c r="AA95" s="53">
        <f>SUMPRODUCT(--(AA$9=Quarterly_kt!$B$9:FC$9),Quarterly_kt!$B95:FC95)*INDEX(Fuel_Properties!$B$3:$IV$14,MATCH("GCV_Petrol_Regular",Fuel_Properties!$B$3:$B$14,0),MATCH(YEAR(AA$9),Fuel_Properties!$B$3:$EI$3,0))/1000</f>
        <v>0.40402027410507202</v>
      </c>
      <c r="AB95" s="53">
        <f>SUMPRODUCT(--(AB$9=Quarterly_kt!$B$9:FC$9),Quarterly_kt!$B95:FC95)*INDEX(Fuel_Properties!$B$3:$IV$14,MATCH("GCV_Petrol_Regular",Fuel_Properties!$B$3:$B$14,0),MATCH(YEAR(AB$9),Fuel_Properties!$B$3:$EI$3,0))/1000</f>
        <v>0.56963620479583743</v>
      </c>
      <c r="AC95" s="53">
        <f>SUMPRODUCT(--(AC$9=Quarterly_kt!$B$9:FC$9),Quarterly_kt!$B95:FC95)*INDEX(Fuel_Properties!$B$3:$IV$14,MATCH("GCV_Petrol_Regular",Fuel_Properties!$B$3:$B$14,0),MATCH(YEAR(AC$9),Fuel_Properties!$B$3:$EI$3,0))/1000</f>
        <v>0.69052785610198963</v>
      </c>
      <c r="AD95" s="53">
        <f>SUMPRODUCT(--(AD$9=Quarterly_kt!$B$9:FC$9),Quarterly_kt!$B95:FC95)*INDEX(Fuel_Properties!$B$3:$IV$14,MATCH("GCV_Petrol_Regular",Fuel_Properties!$B$3:$B$14,0),MATCH(YEAR(AD$9),Fuel_Properties!$B$3:$EI$3,0))/1000</f>
        <v>0.2194446279144287</v>
      </c>
      <c r="AE95" s="53">
        <f>SUMPRODUCT(--(AE$9=Quarterly_kt!$B$9:FC$9),Quarterly_kt!$B95:FC95)*INDEX(Fuel_Properties!$B$3:$IV$14,MATCH("GCV_Petrol_Regular",Fuel_Properties!$B$3:$B$14,0),MATCH(YEAR(AE$9),Fuel_Properties!$B$3:$EI$3,0))/1000</f>
        <v>0.42983176797866818</v>
      </c>
      <c r="AF95" s="53">
        <f>SUMPRODUCT(--(AF$9=Quarterly_kt!$B$9:FC$9),Quarterly_kt!$B95:FC95)*INDEX(Fuel_Properties!$B$3:$IV$14,MATCH("GCV_Petrol_Regular",Fuel_Properties!$B$3:$B$14,0),MATCH(YEAR(AF$9),Fuel_Properties!$B$3:$EI$3,0))/1000</f>
        <v>0.3384590796661377</v>
      </c>
      <c r="AG95" s="53">
        <f>SUMPRODUCT(--(AG$9=Quarterly_kt!$B$9:FC$9),Quarterly_kt!$B95:FC95)*INDEX(Fuel_Properties!$B$3:$IV$14,MATCH("GCV_Petrol_Regular",Fuel_Properties!$B$3:$B$14,0),MATCH(YEAR(AG$9),Fuel_Properties!$B$3:$EI$3,0))/1000</f>
        <v>0.76477109848022462</v>
      </c>
      <c r="AH95" s="53">
        <f>SUMPRODUCT(--(AH$9=Quarterly_kt!$B$9:FC$9),Quarterly_kt!$B95:FC95)*INDEX(Fuel_Properties!$B$3:$IV$14,MATCH("GCV_Petrol_Regular",Fuel_Properties!$B$3:$B$14,0),MATCH(YEAR(AH$9),Fuel_Properties!$B$3:$EI$3,0))/1000</f>
        <v>0.27881106382369997</v>
      </c>
      <c r="AI95" s="53">
        <f>SUMPRODUCT(--(AI$9=Quarterly_kt!$B$9:FC$9),Quarterly_kt!$B95:FC95)*INDEX(Fuel_Properties!$B$3:$IV$14,MATCH("GCV_Petrol_Regular",Fuel_Properties!$B$3:$B$14,0),MATCH(YEAR(AI$9),Fuel_Properties!$B$3:$EI$3,0))/1000</f>
        <v>0.38951890754699714</v>
      </c>
      <c r="AJ95" s="53">
        <f>SUMPRODUCT(--(AJ$9=Quarterly_kt!$B$9:FC$9),Quarterly_kt!$B95:FC95)*INDEX(Fuel_Properties!$B$3:$IV$14,MATCH("GCV_Petrol_Regular",Fuel_Properties!$B$3:$B$14,0),MATCH(YEAR(AJ$9),Fuel_Properties!$B$3:$EI$3,0))/1000</f>
        <v>0.36295653385162352</v>
      </c>
      <c r="AK95" s="53">
        <f>SUMPRODUCT(--(AK$9=Quarterly_kt!$B$9:FC$9),Quarterly_kt!$B95:FC95)*INDEX(Fuel_Properties!$B$3:$IV$14,MATCH("GCV_Petrol_Regular",Fuel_Properties!$B$3:$B$14,0),MATCH(YEAR(AK$9),Fuel_Properties!$B$3:$EI$3,0))/1000</f>
        <v>2.4544384174346932E-2</v>
      </c>
      <c r="AL95" s="53">
        <f>SUMPRODUCT(--(AL$9=Quarterly_kt!$B$9:FC$9),Quarterly_kt!$B95:FC95)*INDEX(Fuel_Properties!$B$3:$IV$14,MATCH("GCV_Petrol_Regular",Fuel_Properties!$B$3:$B$14,0),MATCH(YEAR(AL$9),Fuel_Properties!$B$3:$EI$3,0))/1000</f>
        <v>0.56794672519683842</v>
      </c>
      <c r="AM95" s="53">
        <f>SUMPRODUCT(--(AM$9=Quarterly_kt!$B$9:FC$9),Quarterly_kt!$B95:FC95)*INDEX(Fuel_Properties!$B$3:$IV$14,MATCH("GCV_Petrol_Regular",Fuel_Properties!$B$3:$B$14,0),MATCH(YEAR(AM$9),Fuel_Properties!$B$3:$EI$3,0))/1000</f>
        <v>0.50304255060195935</v>
      </c>
      <c r="AN95" s="53">
        <f>SUMPRODUCT(--(AN$9=Quarterly_kt!$B$9:FC$9),Quarterly_kt!$B95:FC95)*INDEX(Fuel_Properties!$B$3:$IV$14,MATCH("GCV_Petrol_Regular",Fuel_Properties!$B$3:$B$14,0),MATCH(YEAR(AN$9),Fuel_Properties!$B$3:$EI$3,0))/1000</f>
        <v>0.57916299253463743</v>
      </c>
      <c r="AO95" s="53">
        <f>SUMPRODUCT(--(AO$9=Quarterly_kt!$B$9:FC$9),Quarterly_kt!$B95:FC95)*INDEX(Fuel_Properties!$B$3:$IV$14,MATCH("GCV_Petrol_Regular",Fuel_Properties!$B$3:$B$14,0),MATCH(YEAR(AO$9),Fuel_Properties!$B$3:$EI$3,0))/1000</f>
        <v>2.0124517823410035</v>
      </c>
      <c r="AP95" s="53">
        <f>SUMPRODUCT(--(AP$9=Quarterly_kt!$B$9:FC$9),Quarterly_kt!$B95:FC95)*INDEX(Fuel_Properties!$B$3:$IV$14,MATCH("GCV_Petrol_Regular",Fuel_Properties!$B$3:$B$14,0),MATCH(YEAR(AP$9),Fuel_Properties!$B$3:$EI$3,0))/1000</f>
        <v>2.145592160739898</v>
      </c>
      <c r="AQ95" s="53">
        <f>SUMPRODUCT(--(AQ$9=Quarterly_kt!$B$9:FC$9),Quarterly_kt!$B95:FC95)*INDEX(Fuel_Properties!$B$3:$IV$14,MATCH("GCV_Petrol_Regular",Fuel_Properties!$B$3:$B$14,0),MATCH(YEAR(AQ$9),Fuel_Properties!$B$3:$EI$3,0))/1000</f>
        <v>0.52425490556716925</v>
      </c>
      <c r="AR95" s="53">
        <f>SUMPRODUCT(--(AR$9=Quarterly_kt!$B$9:FC$9),Quarterly_kt!$B95:FC95)*INDEX(Fuel_Properties!$B$3:$IV$14,MATCH("GCV_Petrol_Regular",Fuel_Properties!$B$3:$B$14,0),MATCH(YEAR(AR$9),Fuel_Properties!$B$3:$EI$3,0))/1000</f>
        <v>2.155822898311615</v>
      </c>
      <c r="AS95" s="53">
        <f>SUMPRODUCT(--(AS$9=Quarterly_kt!$B$9:FC$9),Quarterly_kt!$B95:FC95)*INDEX(Fuel_Properties!$B$3:$IV$14,MATCH("GCV_Petrol_Regular",Fuel_Properties!$B$3:$B$14,0),MATCH(YEAR(AS$9),Fuel_Properties!$B$3:$EI$3,0))/1000</f>
        <v>1.9341256309318544</v>
      </c>
      <c r="AT95" s="53">
        <f>SUMPRODUCT(--(AT$9=Quarterly_kt!$B$9:FC$9),Quarterly_kt!$B95:FC95)*INDEX(Fuel_Properties!$B$3:$IV$14,MATCH("GCV_Petrol_Regular",Fuel_Properties!$B$3:$B$14,0),MATCH(YEAR(AT$9),Fuel_Properties!$B$3:$EI$3,0))/1000</f>
        <v>1.3468437503242492</v>
      </c>
      <c r="AU95" s="53">
        <f>SUMPRODUCT(--(AU$9=Quarterly_kt!$B$9:FC$9),Quarterly_kt!$B95:FC95)*INDEX(Fuel_Properties!$B$3:$IV$14,MATCH("GCV_Petrol_Regular",Fuel_Properties!$B$3:$B$14,0),MATCH(YEAR(AU$9),Fuel_Properties!$B$3:$EI$3,0))/1000</f>
        <v>1.7833395767211915</v>
      </c>
      <c r="AV95" s="53">
        <f>SUMPRODUCT(--(AV$9=Quarterly_kt!$B$9:FC$9),Quarterly_kt!$B95:FC95)*INDEX(Fuel_Properties!$B$3:$IV$14,MATCH("GCV_Petrol_Regular",Fuel_Properties!$B$3:$B$14,0),MATCH(YEAR(AV$9),Fuel_Properties!$B$3:$EI$3,0))/1000</f>
        <v>0.25849037864685054</v>
      </c>
      <c r="AW95" s="53">
        <f>SUMPRODUCT(--(AW$9=Quarterly_kt!$B$9:FC$9),Quarterly_kt!$B95:FC95)*INDEX(Fuel_Properties!$B$3:$IV$14,MATCH("GCV_Petrol_Regular",Fuel_Properties!$B$3:$B$14,0),MATCH(YEAR(AW$9),Fuel_Properties!$B$3:$EI$3,0))/1000</f>
        <v>0.33606565023422247</v>
      </c>
      <c r="AX95" s="53">
        <f>SUMPRODUCT(--(AX$9=Quarterly_kt!$B$9:FC$9),Quarterly_kt!$B95:FC95)*INDEX(Fuel_Properties!$B$3:$IV$14,MATCH("GCV_Petrol_Regular",Fuel_Properties!$B$3:$B$14,0),MATCH(YEAR(AX$9),Fuel_Properties!$B$3:$EI$3,0))/1000</f>
        <v>1.5760967459106445</v>
      </c>
      <c r="AY95" s="53">
        <f>SUMPRODUCT(--(AY$9=Quarterly_kt!$B$9:FC$9),Quarterly_kt!$B95:FC95)*INDEX(Fuel_Properties!$B$3:$IV$14,MATCH("GCV_Petrol_Regular",Fuel_Properties!$B$3:$B$14,0),MATCH(YEAR(AY$9),Fuel_Properties!$B$3:$EI$3,0))/1000</f>
        <v>1.0870862619781494</v>
      </c>
      <c r="AZ95" s="53">
        <f>SUMPRODUCT(--(AZ$9=Quarterly_kt!$B$9:FC$9),Quarterly_kt!$B95:FC95)*INDEX(Fuel_Properties!$B$3:$IV$14,MATCH("GCV_Petrol_Regular",Fuel_Properties!$B$3:$B$14,0),MATCH(YEAR(AZ$9),Fuel_Properties!$B$3:$EI$3,0))/1000</f>
        <v>1.4155961840057374</v>
      </c>
      <c r="BA95" s="53">
        <f>SUMPRODUCT(--(BA$9=Quarterly_kt!$B$9:FC$9),Quarterly_kt!$B95:FC95)*INDEX(Fuel_Properties!$B$3:$IV$14,MATCH("GCV_Petrol_Regular",Fuel_Properties!$B$3:$B$14,0),MATCH(YEAR(BA$9),Fuel_Properties!$B$3:$EI$3,0))/1000</f>
        <v>1.2176454909896852</v>
      </c>
      <c r="BB95" s="53">
        <f>SUMPRODUCT(--(BB$9=Quarterly_kt!$B$9:FC$9),Quarterly_kt!$B95:FC95)*INDEX(Fuel_Properties!$B$3:$IV$14,MATCH("GCV_Petrol_Regular",Fuel_Properties!$B$3:$B$14,0),MATCH(YEAR(BB$9),Fuel_Properties!$B$3:$EI$3,0))/1000</f>
        <v>1.4987561242675782</v>
      </c>
      <c r="BC95" s="53">
        <f>SUMPRODUCT(--(BC$9=Quarterly_kt!$B$9:FC$9),Quarterly_kt!$B95:FC95)*INDEX(Fuel_Properties!$B$3:$IV$14,MATCH("GCV_Petrol_Regular",Fuel_Properties!$B$3:$B$14,0),MATCH(YEAR(BC$9),Fuel_Properties!$B$3:$EI$3,0))/1000</f>
        <v>1.0117636298561095</v>
      </c>
      <c r="BD95" s="53">
        <f>SUMPRODUCT(--(BD$9=Quarterly_kt!$B$9:FC$9),Quarterly_kt!$B95:FC95)*INDEX(Fuel_Properties!$B$3:$IV$14,MATCH("GCV_Petrol_Regular",Fuel_Properties!$B$3:$B$14,0),MATCH(YEAR(BD$9),Fuel_Properties!$B$3:$EI$3,0))/1000</f>
        <v>0.71765338966369618</v>
      </c>
      <c r="BE95" s="53">
        <f>SUMPRODUCT(--(BE$9=Quarterly_kt!$B$9:FC$9),Quarterly_kt!$B95:FC95)*INDEX(Fuel_Properties!$B$3:$IV$14,MATCH("GCV_Petrol_Regular",Fuel_Properties!$B$3:$B$14,0),MATCH(YEAR(BE$9),Fuel_Properties!$B$3:$EI$3,0))/1000</f>
        <v>0.85656615669250502</v>
      </c>
      <c r="BF95" s="53">
        <f>SUMPRODUCT(--(BF$9=Quarterly_kt!$B$9:FC$9),Quarterly_kt!$B95:FC95)*INDEX(Fuel_Properties!$B$3:$IV$14,MATCH("GCV_Petrol_Regular",Fuel_Properties!$B$3:$B$14,0),MATCH(YEAR(BF$9),Fuel_Properties!$B$3:$EI$3,0))/1000</f>
        <v>1.3943368990516662</v>
      </c>
      <c r="BG95" s="53">
        <f>SUMPRODUCT(--(BG$9=Quarterly_kt!$B$9:FC$9),Quarterly_kt!$B95:FC95)*INDEX(Fuel_Properties!$B$3:$IV$14,MATCH("GCV_Petrol_Regular",Fuel_Properties!$B$3:$B$14,0),MATCH(YEAR(BG$9),Fuel_Properties!$B$3:$EI$3,0))/1000</f>
        <v>1.7626903816223145</v>
      </c>
      <c r="BH95" s="53">
        <f>SUMPRODUCT(--(BH$9=Quarterly_kt!$B$9:FC$9),Quarterly_kt!$B95:FC95)*INDEX(Fuel_Properties!$B$3:$IV$14,MATCH("GCV_Petrol_Regular",Fuel_Properties!$B$3:$B$14,0),MATCH(YEAR(BH$9),Fuel_Properties!$B$3:$EI$3,0))/1000</f>
        <v>1.410903185119629</v>
      </c>
      <c r="BI95" s="53">
        <f>SUMPRODUCT(--(BI$9=Quarterly_kt!$B$9:FC$9),Quarterly_kt!$B95:FC95)*INDEX(Fuel_Properties!$B$3:$IV$14,MATCH("GCV_Petrol_Regular",Fuel_Properties!$B$3:$B$14,0),MATCH(YEAR(BI$9),Fuel_Properties!$B$3:$EI$3,0))/1000</f>
        <v>1.8056313214302062</v>
      </c>
      <c r="BJ95" s="53">
        <f>SUMPRODUCT(--(BJ$9=Quarterly_kt!$B$9:FC$9),Quarterly_kt!$B95:FC95)*INDEX(Fuel_Properties!$B$3:$IV$14,MATCH("GCV_Petrol_Regular",Fuel_Properties!$B$3:$B$14,0),MATCH(YEAR(BJ$9),Fuel_Properties!$B$3:$EI$3,0))/1000</f>
        <v>2.378787275390625</v>
      </c>
      <c r="BK95" s="53">
        <f>SUMPRODUCT(--(BK$9=Quarterly_kt!$B$9:FC$9),Quarterly_kt!$B95:FC95)*INDEX(Fuel_Properties!$B$3:$IV$14,MATCH("GCV_Petrol_Regular",Fuel_Properties!$B$3:$B$14,0),MATCH(YEAR(BK$9),Fuel_Properties!$B$3:$EI$3,0))/1000</f>
        <v>2.0025495546913148</v>
      </c>
      <c r="BL95" s="53">
        <f>SUMPRODUCT(--(BL$9=Quarterly_kt!$B$9:FC$9),Quarterly_kt!$B95:FC95)*INDEX(Fuel_Properties!$B$3:$IV$14,MATCH("GCV_Petrol_Regular",Fuel_Properties!$B$3:$B$14,0),MATCH(YEAR(BL$9),Fuel_Properties!$B$3:$EI$3,0))/1000</f>
        <v>3.0553769248008731</v>
      </c>
      <c r="BM95" s="53">
        <f>SUMPRODUCT(--(BM$9=Quarterly_kt!$B$9:FC$9),Quarterly_kt!$B95:FC95)*INDEX(Fuel_Properties!$B$3:$IV$14,MATCH("GCV_Petrol_Regular",Fuel_Properties!$B$3:$B$14,0),MATCH(YEAR(BM$9),Fuel_Properties!$B$3:$EI$3,0))/1000</f>
        <v>3.2910593288612371</v>
      </c>
      <c r="BN95" s="53">
        <f>SUMPRODUCT(--(BN$9=Quarterly_kt!$B$9:FC$9),Quarterly_kt!$B95:FC95)*INDEX(Fuel_Properties!$B$3:$IV$14,MATCH("GCV_Petrol_Regular",Fuel_Properties!$B$3:$B$14,0),MATCH(YEAR(BN$9),Fuel_Properties!$B$3:$EI$3,0))/1000</f>
        <v>3.2521740368359193</v>
      </c>
      <c r="BO95" s="53">
        <f>SUMPRODUCT(--(BO$9=Quarterly_kt!$B$9:FC$9),Quarterly_kt!$B95:FC95)*INDEX(Fuel_Properties!$B$3:$IV$14,MATCH("GCV_Petrol_Regular",Fuel_Properties!$B$3:$B$14,0),MATCH(YEAR(BO$9),Fuel_Properties!$B$3:$EI$3,0))/1000</f>
        <v>4.704541679560303</v>
      </c>
      <c r="BP95" s="53">
        <f>SUMPRODUCT(--(BP$9=Quarterly_kt!$B$9:FC$9),Quarterly_kt!$B95:FC95)*INDEX(Fuel_Properties!$B$3:$IV$14,MATCH("GCV_Petrol_Regular",Fuel_Properties!$B$3:$B$14,0),MATCH(YEAR(BP$9),Fuel_Properties!$B$3:$EI$3,0))/1000</f>
        <v>5.311402624494753</v>
      </c>
      <c r="BQ95" s="53">
        <f>SUMPRODUCT(--(BQ$9=Quarterly_kt!$B$9:FC$9),Quarterly_kt!$B95:FC95)*INDEX(Fuel_Properties!$B$3:$IV$14,MATCH("GCV_Petrol_Regular",Fuel_Properties!$B$3:$B$14,0),MATCH(YEAR(BQ$9),Fuel_Properties!$B$3:$EI$3,0))/1000</f>
        <v>4.740333820570287</v>
      </c>
      <c r="BR95" s="53">
        <f>SUMPRODUCT(--(BR$9=Quarterly_kt!$B$9:FC$9),Quarterly_kt!$B95:FC95)*INDEX(Fuel_Properties!$B$3:$IV$14,MATCH("GCV_Petrol_Regular",Fuel_Properties!$B$3:$B$14,0),MATCH(YEAR(BR$9),Fuel_Properties!$B$3:$EI$3,0))/1000</f>
        <v>5.281800168680121</v>
      </c>
      <c r="BS95" s="53">
        <f>SUMPRODUCT(--(BS$9=Quarterly_kt!$B$9:FC$9),Quarterly_kt!$B95:FC95)*INDEX(Fuel_Properties!$B$3:$IV$14,MATCH("GCV_Petrol_Regular",Fuel_Properties!$B$3:$B$14,0),MATCH(YEAR(BS$9),Fuel_Properties!$B$3:$EI$3,0))/1000</f>
        <v>5.9779482617208526</v>
      </c>
      <c r="BT95" s="53">
        <f>SUMPRODUCT(--(BT$9=Quarterly_kt!$B$9:FC$9),Quarterly_kt!$B95:FC95)*INDEX(Fuel_Properties!$B$3:$IV$14,MATCH("GCV_Petrol_Regular",Fuel_Properties!$B$3:$B$14,0),MATCH(YEAR(BT$9),Fuel_Properties!$B$3:$EI$3,0))/1000</f>
        <v>5.4511551631922996</v>
      </c>
      <c r="BU95" s="53">
        <f>SUMPRODUCT(--(BU$9=Quarterly_kt!$B$9:FC$9),Quarterly_kt!$B95:FC95)*INDEX(Fuel_Properties!$B$3:$IV$14,MATCH("GCV_Petrol_Regular",Fuel_Properties!$B$3:$B$14,0),MATCH(YEAR(BU$9),Fuel_Properties!$B$3:$EI$3,0))/1000</f>
        <v>5.684336705775503</v>
      </c>
      <c r="BV95" s="53">
        <f>SUMPRODUCT(--(BV$9=Quarterly_kt!$B$9:FC$9),Quarterly_kt!$B95:FC95)*INDEX(Fuel_Properties!$B$3:$IV$14,MATCH("GCV_Petrol_Regular",Fuel_Properties!$B$3:$B$14,0),MATCH(YEAR(BV$9),Fuel_Properties!$B$3:$EI$3,0))/1000</f>
        <v>6.0145642763383913</v>
      </c>
      <c r="BW95" s="53">
        <f>SUMPRODUCT(--(BW$9=Quarterly_kt!$B$9:FC$9),Quarterly_kt!$B95:FC95)*INDEX(Fuel_Properties!$B$3:$IV$14,MATCH("GCV_Petrol_Regular",Fuel_Properties!$B$3:$B$14,0),MATCH(YEAR(BW$9),Fuel_Properties!$B$3:$EI$3,0))/1000</f>
        <v>5.6260717193397705</v>
      </c>
      <c r="BX95" s="53">
        <f>SUMPRODUCT(--(BX$9=Quarterly_kt!$B$9:FC$9),Quarterly_kt!$B95:FC95)*INDEX(Fuel_Properties!$B$3:$IV$14,MATCH("GCV_Petrol_Regular",Fuel_Properties!$B$3:$B$14,0),MATCH(YEAR(BX$9),Fuel_Properties!$B$3:$EI$3,0))/1000</f>
        <v>5.7802526407110983</v>
      </c>
      <c r="BY95" s="53">
        <f>SUMPRODUCT(--(BY$9=Quarterly_kt!$B$9:FC$9),Quarterly_kt!$B95:FC95)*INDEX(Fuel_Properties!$B$3:$IV$14,MATCH("GCV_Petrol_Regular",Fuel_Properties!$B$3:$B$14,0),MATCH(YEAR(BY$9),Fuel_Properties!$B$3:$EI$3,0))/1000</f>
        <v>6.4683869333127575</v>
      </c>
      <c r="BZ95" s="53">
        <f>SUMPRODUCT(--(BZ$9=Quarterly_kt!$B$9:FC$9),Quarterly_kt!$B95:FC95)*INDEX(Fuel_Properties!$B$3:$IV$14,MATCH("GCV_Petrol_Regular",Fuel_Properties!$B$3:$B$14,0),MATCH(YEAR(BZ$9),Fuel_Properties!$B$3:$EI$3,0))/1000</f>
        <v>5.6200833690577729</v>
      </c>
      <c r="CA95" s="53">
        <f>SUMPRODUCT(--(CA$9=Quarterly_kt!$B$9:FC$9),Quarterly_kt!$B95:FC95)*INDEX(Fuel_Properties!$B$3:$IV$14,MATCH("GCV_Petrol_Regular",Fuel_Properties!$B$3:$B$14,0),MATCH(YEAR(CA$9),Fuel_Properties!$B$3:$EI$3,0))/1000</f>
        <v>7.0265419224150669</v>
      </c>
      <c r="CB95" s="53">
        <f>SUMPRODUCT(--(CB$9=Quarterly_kt!$B$9:FC$9),Quarterly_kt!$B95:FC95)*INDEX(Fuel_Properties!$B$3:$IV$14,MATCH("GCV_Petrol_Regular",Fuel_Properties!$B$3:$B$14,0),MATCH(YEAR(CB$9),Fuel_Properties!$B$3:$EI$3,0))/1000</f>
        <v>6.9153903566136625</v>
      </c>
      <c r="CC95" s="53">
        <f>SUMPRODUCT(--(CC$9=Quarterly_kt!$B$9:FC$9),Quarterly_kt!$B95:FC95)*INDEX(Fuel_Properties!$B$3:$IV$14,MATCH("GCV_Petrol_Regular",Fuel_Properties!$B$3:$B$14,0),MATCH(YEAR(CC$9),Fuel_Properties!$B$3:$EI$3,0))/1000</f>
        <v>6.2448984685902644</v>
      </c>
      <c r="CD95" s="53">
        <f>SUMPRODUCT(--(CD$9=Quarterly_kt!$B$9:FC$9),Quarterly_kt!$B95:FC95)*INDEX(Fuel_Properties!$B$3:$IV$14,MATCH("GCV_Petrol_Regular",Fuel_Properties!$B$3:$B$14,0),MATCH(YEAR(CD$9),Fuel_Properties!$B$3:$EI$3,0))/1000</f>
        <v>6.9526281791766742</v>
      </c>
      <c r="CE95" s="53">
        <f>SUMPRODUCT(--(CE$9=Quarterly_kt!$B$9:FC$9),Quarterly_kt!$B95:FC95)*INDEX(Fuel_Properties!$B$3:$IV$14,MATCH("GCV_Petrol_Regular",Fuel_Properties!$B$3:$B$14,0),MATCH(YEAR(CE$9),Fuel_Properties!$B$3:$EI$3,0))/1000</f>
        <v>7.1475810530259496</v>
      </c>
      <c r="CF95" s="53">
        <f>SUMPRODUCT(--(CF$9=Quarterly_kt!$B$9:FC$9),Quarterly_kt!$B95:FC95)*INDEX(Fuel_Properties!$B$3:$IV$14,MATCH("GCV_Petrol_Regular",Fuel_Properties!$B$3:$B$14,0),MATCH(YEAR(CF$9),Fuel_Properties!$B$3:$EI$3,0))/1000</f>
        <v>7.7974082615815474</v>
      </c>
      <c r="CG95" s="53">
        <f>SUMPRODUCT(--(CG$9=Quarterly_kt!$B$9:FC$9),Quarterly_kt!$B95:FC95)*INDEX(Fuel_Properties!$B$3:$IV$14,MATCH("GCV_Petrol_Regular",Fuel_Properties!$B$3:$B$14,0),MATCH(YEAR(CG$9),Fuel_Properties!$B$3:$EI$3,0))/1000</f>
        <v>8.739382103955263</v>
      </c>
      <c r="CH95" s="53">
        <f>SUMPRODUCT(--(CH$9=Quarterly_kt!$B$9:FC$9),Quarterly_kt!$B95:FC95)*INDEX(Fuel_Properties!$B$3:$IV$14,MATCH("GCV_Petrol_Regular",Fuel_Properties!$B$3:$B$14,0),MATCH(YEAR(CH$9),Fuel_Properties!$B$3:$EI$3,0))/1000</f>
        <v>8.4865696676183155</v>
      </c>
      <c r="CI95" s="53">
        <f>SUMPRODUCT(--(CI$9=Quarterly_kt!$B$9:FC$9),Quarterly_kt!$B95:FC95)*INDEX(Fuel_Properties!$B$3:$IV$14,MATCH("GCV_Petrol_Regular",Fuel_Properties!$B$3:$B$14,0),MATCH(YEAR(CI$9),Fuel_Properties!$B$3:$EI$3,0))/1000</f>
        <v>10.464330776910371</v>
      </c>
      <c r="CJ95" s="53">
        <f>SUMPRODUCT(--(CJ$9=Quarterly_kt!$B$9:FC$9),Quarterly_kt!$B95:FC95)*INDEX(Fuel_Properties!$B$3:$IV$14,MATCH("GCV_Petrol_Regular",Fuel_Properties!$B$3:$B$14,0),MATCH(YEAR(CJ$9),Fuel_Properties!$B$3:$EI$3,0))/1000</f>
        <v>10.752093392135423</v>
      </c>
      <c r="CK95" s="53">
        <f>SUMPRODUCT(--(CK$9=Quarterly_kt!$B$9:FC$9),Quarterly_kt!$B95:FC95)*INDEX(Fuel_Properties!$B$3:$IV$14,MATCH("GCV_Petrol_Regular",Fuel_Properties!$B$3:$B$14,0),MATCH(YEAR(CK$9),Fuel_Properties!$B$3:$EI$3,0))/1000</f>
        <v>8.9897418080814511</v>
      </c>
      <c r="CL95" s="53">
        <f>SUMPRODUCT(--(CL$9=Quarterly_kt!$B$9:FC$9),Quarterly_kt!$B95:FC95)*INDEX(Fuel_Properties!$B$3:$IV$14,MATCH("GCV_Petrol_Regular",Fuel_Properties!$B$3:$B$14,0),MATCH(YEAR(CL$9),Fuel_Properties!$B$3:$EI$3,0))/1000</f>
        <v>8.2488068934986245</v>
      </c>
      <c r="CM95" s="53">
        <f>SUMPRODUCT(--(CM$9=Quarterly_kt!$B$9:FC$9),Quarterly_kt!$B95:FC95)*INDEX(Fuel_Properties!$B$3:$IV$14,MATCH("GCV_Petrol_Regular",Fuel_Properties!$B$3:$B$14,0),MATCH(YEAR(CM$9),Fuel_Properties!$B$3:$EI$3,0))/1000</f>
        <v>11.32096848167077</v>
      </c>
      <c r="CN95" s="53">
        <f>SUMPRODUCT(--(CN$9=Quarterly_kt!$B$9:FC$9),Quarterly_kt!$B95:FC95)*INDEX(Fuel_Properties!$B$3:$IV$14,MATCH("GCV_Petrol_Regular",Fuel_Properties!$B$3:$B$14,0),MATCH(YEAR(CN$9),Fuel_Properties!$B$3:$EI$3,0))/1000</f>
        <v>9.3746297914181262</v>
      </c>
      <c r="CO95" s="53">
        <f>SUMPRODUCT(--(CO$9=Quarterly_kt!$B$9:FC$9),Quarterly_kt!$B95:FC95)*INDEX(Fuel_Properties!$B$3:$IV$14,MATCH("GCV_Petrol_Regular",Fuel_Properties!$B$3:$B$14,0),MATCH(YEAR(CO$9),Fuel_Properties!$B$3:$EI$3,0))/1000</f>
        <v>9.7341917184542162</v>
      </c>
      <c r="CP95" s="53">
        <f>SUMPRODUCT(--(CP$9=Quarterly_kt!$B$9:FC$9),Quarterly_kt!$B95:FC95)*INDEX(Fuel_Properties!$B$3:$IV$14,MATCH("GCV_Petrol_Regular",Fuel_Properties!$B$3:$B$14,0),MATCH(YEAR(CP$9),Fuel_Properties!$B$3:$EI$3,0))/1000</f>
        <v>10.799681185664253</v>
      </c>
      <c r="CQ95" s="53">
        <f>SUMPRODUCT(--(CQ$9=Quarterly_kt!$B$9:FC$9),Quarterly_kt!$B95:FC95)*INDEX(Fuel_Properties!$B$3:$IV$14,MATCH("GCV_Petrol_Regular",Fuel_Properties!$B$3:$B$14,0),MATCH(YEAR(CQ$9),Fuel_Properties!$B$3:$EI$3,0))/1000</f>
        <v>13.696530740329466</v>
      </c>
      <c r="CR95" s="53">
        <f>SUMPRODUCT(--(CR$9=Quarterly_kt!$B$9:FC$9),Quarterly_kt!$B95:FC95)*INDEX(Fuel_Properties!$B$3:$IV$14,MATCH("GCV_Petrol_Regular",Fuel_Properties!$B$3:$B$14,0),MATCH(YEAR(CR$9),Fuel_Properties!$B$3:$EI$3,0))/1000</f>
        <v>15.025588013500274</v>
      </c>
      <c r="CS95" s="53">
        <f>SUMPRODUCT(--(CS$9=Quarterly_kt!$B$9:FC$9),Quarterly_kt!$B95:FC95)*INDEX(Fuel_Properties!$B$3:$IV$14,MATCH("GCV_Petrol_Regular",Fuel_Properties!$B$3:$B$14,0),MATCH(YEAR(CS$9),Fuel_Properties!$B$3:$EI$3,0))/1000</f>
        <v>14.176170646402253</v>
      </c>
      <c r="CT95" s="53">
        <f>SUMPRODUCT(--(CT$9=Quarterly_kt!$B$9:FC$9),Quarterly_kt!$B95:FC95)*INDEX(Fuel_Properties!$B$3:$IV$14,MATCH("GCV_Petrol_Regular",Fuel_Properties!$B$3:$B$14,0),MATCH(YEAR(CT$9),Fuel_Properties!$B$3:$EI$3,0))/1000</f>
        <v>11.082845844011633</v>
      </c>
      <c r="CU95" s="53">
        <f>SUMPRODUCT(--(CU$9=Quarterly_kt!$B$9:FC$9),Quarterly_kt!$B95:FC95)*INDEX(Fuel_Properties!$B$3:$IV$14,MATCH("GCV_Petrol_Regular",Fuel_Properties!$B$3:$B$14,0),MATCH(YEAR(CU$9),Fuel_Properties!$B$3:$EI$3,0))/1000</f>
        <v>14.237936934048591</v>
      </c>
      <c r="CV95" s="53">
        <f>SUMPRODUCT(--(CV$9=Quarterly_kt!$B$9:FC$9),Quarterly_kt!$B95:FC95)*INDEX(Fuel_Properties!$B$3:$IV$14,MATCH("GCV_Petrol_Regular",Fuel_Properties!$B$3:$B$14,0),MATCH(YEAR(CV$9),Fuel_Properties!$B$3:$EI$3,0))/1000</f>
        <v>13.751817031778442</v>
      </c>
      <c r="CW95" s="53">
        <f>SUMPRODUCT(--(CW$9=Quarterly_kt!$B$9:FC$9),Quarterly_kt!$B95:FC95)*INDEX(Fuel_Properties!$B$3:$IV$14,MATCH("GCV_Petrol_Regular",Fuel_Properties!$B$3:$B$14,0),MATCH(YEAR(CW$9),Fuel_Properties!$B$3:$EI$3,0))/1000</f>
        <v>14.306352762108709</v>
      </c>
      <c r="CX95" s="53">
        <f>SUMPRODUCT(--(CX$9=Quarterly_kt!$B$9:FC$9),Quarterly_kt!$B95:FC95)*INDEX(Fuel_Properties!$B$3:$IV$14,MATCH("GCV_Petrol_Regular",Fuel_Properties!$B$3:$B$14,0),MATCH(YEAR(CX$9),Fuel_Properties!$B$3:$EI$3,0))/1000</f>
        <v>9.8821756001712195</v>
      </c>
      <c r="CY95" s="53">
        <f>SUMPRODUCT(--(CY$9=Quarterly_kt!$B$9:FC$9),Quarterly_kt!$B95:FC95)*INDEX(Fuel_Properties!$B$3:$IV$14,MATCH("GCV_Petrol_Regular",Fuel_Properties!$B$3:$B$14,0),MATCH(YEAR(CY$9),Fuel_Properties!$B$3:$EI$3,0))/1000</f>
        <v>10.406419947216657</v>
      </c>
      <c r="CZ95" s="53">
        <f>SUMPRODUCT(--(CZ$9=Quarterly_kt!$B$9:FC$9),Quarterly_kt!$B95:FC95)*INDEX(Fuel_Properties!$B$3:$IV$14,MATCH("GCV_Petrol_Regular",Fuel_Properties!$B$3:$B$14,0),MATCH(YEAR(CZ$9),Fuel_Properties!$B$3:$EI$3,0))/1000</f>
        <v>13.983713695075156</v>
      </c>
      <c r="DA95" s="53">
        <f>SUMPRODUCT(--(DA$9=Quarterly_kt!$B$9:FC$9),Quarterly_kt!$B95:FC95)*INDEX(Fuel_Properties!$B$3:$IV$14,MATCH("GCV_Petrol_Regular",Fuel_Properties!$B$3:$B$14,0),MATCH(YEAR(DA$9),Fuel_Properties!$B$3:$EI$3,0))/1000</f>
        <v>12.256120268790403</v>
      </c>
      <c r="DB95" s="53">
        <f>SUMPRODUCT(--(DB$9=Quarterly_kt!$B$9:FC$9),Quarterly_kt!$B95:FC95)*INDEX(Fuel_Properties!$B$3:$IV$14,MATCH("GCV_Petrol_Regular",Fuel_Properties!$B$3:$B$14,0),MATCH(YEAR(DB$9),Fuel_Properties!$B$3:$EI$3,0))/1000</f>
        <v>11.288208869571742</v>
      </c>
      <c r="DC95" s="53">
        <f>SUMPRODUCT(--(DC$9=Quarterly_kt!$B$9:FC$9),Quarterly_kt!$B95:FC95)*INDEX(Fuel_Properties!$B$3:$IV$14,MATCH("GCV_Petrol_Regular",Fuel_Properties!$B$3:$B$14,0),MATCH(YEAR(DC$9),Fuel_Properties!$B$3:$EI$3,0))/1000</f>
        <v>13.206554058945231</v>
      </c>
      <c r="DD95" s="53">
        <f>SUMPRODUCT(--(DD$9=Quarterly_kt!$B$9:FC$9),Quarterly_kt!$B95:FC95)*INDEX(Fuel_Properties!$B$3:$IV$14,MATCH("GCV_Petrol_Regular",Fuel_Properties!$B$3:$B$14,0),MATCH(YEAR(DD$9),Fuel_Properties!$B$3:$EI$3,0))/1000</f>
        <v>13.52275962592706</v>
      </c>
      <c r="DE95" s="53">
        <f>SUMPRODUCT(--(DE$9=Quarterly_kt!$B$9:FC$9),Quarterly_kt!$B95:FC95)*INDEX(Fuel_Properties!$B$3:$IV$14,MATCH("GCV_Petrol_Regular",Fuel_Properties!$B$3:$B$14,0),MATCH(YEAR(DE$9),Fuel_Properties!$B$3:$EI$3,0))/1000</f>
        <v>12.321131346870491</v>
      </c>
      <c r="DF95" s="53">
        <f>SUMPRODUCT(--(DF$9=Quarterly_kt!$B$9:FC$9),Quarterly_kt!$B95:FC95)*INDEX(Fuel_Properties!$B$3:$IV$14,MATCH("GCV_Petrol_Regular",Fuel_Properties!$B$3:$B$14,0),MATCH(YEAR(DF$9),Fuel_Properties!$B$3:$EI$3,0))/1000</f>
        <v>14.350654592875612</v>
      </c>
      <c r="DG95" s="53">
        <f>SUMPRODUCT(--(DG$9=Quarterly_kt!$B$9:FC$9),Quarterly_kt!$B95:FC95)*INDEX(Fuel_Properties!$B$3:$IV$14,MATCH("GCV_Petrol_Regular",Fuel_Properties!$B$3:$B$14,0),MATCH(YEAR(DG$9),Fuel_Properties!$B$3:$EI$3,0))/1000</f>
        <v>11.509117755681064</v>
      </c>
      <c r="DH95" s="53">
        <f>SUMPRODUCT(--(DH$9=Quarterly_kt!$B$9:FC$9),Quarterly_kt!$B95:FC95)*INDEX(Fuel_Properties!$B$3:$IV$14,MATCH("GCV_Petrol_Regular",Fuel_Properties!$B$3:$B$14,0),MATCH(YEAR(DH$9),Fuel_Properties!$B$3:$EI$3,0))/1000</f>
        <v>13.956967281783241</v>
      </c>
      <c r="DI95" s="53">
        <f>SUMPRODUCT(--(DI$9=Quarterly_kt!$B$9:FC$9),Quarterly_kt!$B95:FC95)*INDEX(Fuel_Properties!$B$3:$IV$14,MATCH("GCV_Petrol_Regular",Fuel_Properties!$B$3:$B$14,0),MATCH(YEAR(DI$9),Fuel_Properties!$B$3:$EI$3,0))/1000</f>
        <v>13.570353044911</v>
      </c>
      <c r="DJ95" s="53">
        <f>SUMPRODUCT(--(DJ$9=Quarterly_kt!$B$9:FC$9),Quarterly_kt!$B95:FC95)*INDEX(Fuel_Properties!$B$3:$IV$14,MATCH("GCV_Petrol_Regular",Fuel_Properties!$B$3:$B$14,0),MATCH(YEAR(DJ$9),Fuel_Properties!$B$3:$EI$3,0))/1000</f>
        <v>12.792782250659092</v>
      </c>
      <c r="DK95" s="53">
        <f>SUMPRODUCT(--(DK$9=Quarterly_kt!$B$9:FC$9),Quarterly_kt!$B95:FC95)*INDEX(Fuel_Properties!$B$3:$IV$14,MATCH("GCV_Petrol_Regular",Fuel_Properties!$B$3:$B$14,0),MATCH(YEAR(DK$9),Fuel_Properties!$B$3:$EI$3,0))/1000</f>
        <v>13.103692382781468</v>
      </c>
      <c r="DL95" s="53">
        <f>SUMPRODUCT(--(DL$9=Quarterly_kt!$B$9:FC$9),Quarterly_kt!$B95:FC95)*INDEX(Fuel_Properties!$B$3:$IV$14,MATCH("GCV_Petrol_Regular",Fuel_Properties!$B$3:$B$14,0),MATCH(YEAR(DL$9),Fuel_Properties!$B$3:$EI$3,0))/1000</f>
        <v>14.489487513549012</v>
      </c>
      <c r="DM95" s="53">
        <f>SUMPRODUCT(--(DM$9=Quarterly_kt!$B$9:FC$9),Quarterly_kt!$B95:FC95)*INDEX(Fuel_Properties!$B$3:$IV$14,MATCH("GCV_Petrol_Regular",Fuel_Properties!$B$3:$B$14,0),MATCH(YEAR(DM$9),Fuel_Properties!$B$3:$EI$3,0))/1000</f>
        <v>13.125718328124483</v>
      </c>
      <c r="DN95" s="53">
        <f>SUMPRODUCT(--(DN$9=Quarterly_kt!$B$9:FC$9),Quarterly_kt!$B95:FC95)*INDEX(Fuel_Properties!$B$3:$IV$14,MATCH("GCV_Petrol_Regular",Fuel_Properties!$B$3:$B$14,0),MATCH(YEAR(DN$9),Fuel_Properties!$B$3:$EI$3,0))/1000</f>
        <v>13.301154919379414</v>
      </c>
      <c r="DO95" s="53">
        <f>SUMPRODUCT(--(DO$9=Quarterly_kt!$B$9:FC$9),Quarterly_kt!$B95:FC95)*INDEX(Fuel_Properties!$B$3:$IV$14,MATCH("GCV_Petrol_Regular",Fuel_Properties!$B$3:$B$14,0),MATCH(YEAR(DO$9),Fuel_Properties!$B$3:$EI$3,0))/1000</f>
        <v>14.066388382543405</v>
      </c>
      <c r="DP95" s="53">
        <f>SUMPRODUCT(--(DP$9=Quarterly_kt!$B$9:FC$9),Quarterly_kt!$B95:FC95)*INDEX(Fuel_Properties!$B$3:$IV$14,MATCH("GCV_Petrol_Regular",Fuel_Properties!$B$3:$B$14,0),MATCH(YEAR(DP$9),Fuel_Properties!$B$3:$EI$3,0))/1000</f>
        <v>14.907188826863285</v>
      </c>
      <c r="DQ95" s="53">
        <f>SUMPRODUCT(--(DQ$9=Quarterly_kt!$B$9:FC$9),Quarterly_kt!$B95:FC95)*INDEX(Fuel_Properties!$B$3:$IV$14,MATCH("GCV_Petrol_Regular",Fuel_Properties!$B$3:$B$14,0),MATCH(YEAR(DQ$9),Fuel_Properties!$B$3:$EI$3,0))/1000</f>
        <v>14.329883473319507</v>
      </c>
      <c r="DR95" s="53">
        <f>SUMPRODUCT(--(DR$9=Quarterly_kt!$B$9:FC$9),Quarterly_kt!$B95:FC95)*INDEX(Fuel_Properties!$B$3:$IV$14,MATCH("GCV_Petrol_Regular",Fuel_Properties!$B$3:$B$14,0),MATCH(YEAR(DR$9),Fuel_Properties!$B$3:$EI$3,0))/1000</f>
        <v>15.230189570172339</v>
      </c>
      <c r="DS95" s="53">
        <f>SUMPRODUCT(--(DS$9=Quarterly_kt!$B$9:FC$9),Quarterly_kt!$B95:FC95)*INDEX(Fuel_Properties!$B$3:$IV$14,MATCH("GCV_Petrol_Regular",Fuel_Properties!$B$3:$B$14,0),MATCH(YEAR(DS$9),Fuel_Properties!$B$3:$EI$3,0))/1000</f>
        <v>12.963433747464363</v>
      </c>
      <c r="DT95" s="53">
        <f>SUMPRODUCT(--(DT$9=Quarterly_kt!$B$9:FC$9),Quarterly_kt!$B95:FC95)*INDEX(Fuel_Properties!$B$3:$IV$14,MATCH("GCV_Petrol_Regular",Fuel_Properties!$B$3:$B$14,0),MATCH(YEAR(DT$9),Fuel_Properties!$B$3:$EI$3,0))/1000</f>
        <v>16.457717350409162</v>
      </c>
      <c r="DU95" s="53">
        <f>SUMPRODUCT(--(DU$9=Quarterly_kt!$B$9:FC$9),Quarterly_kt!$B95:FC95)*INDEX(Fuel_Properties!$B$3:$IV$14,MATCH("GCV_Petrol_Regular",Fuel_Properties!$B$3:$B$14,0),MATCH(YEAR(DU$9),Fuel_Properties!$B$3:$EI$3,0))/1000</f>
        <v>16.042779709159635</v>
      </c>
      <c r="DV95" s="53">
        <f>SUMPRODUCT(--(DV$9=Quarterly_kt!$B$9:FC$9),Quarterly_kt!$B95:FC95)*INDEX(Fuel_Properties!$B$3:$IV$14,MATCH("GCV_Petrol_Regular",Fuel_Properties!$B$3:$B$14,0),MATCH(YEAR(DV$9),Fuel_Properties!$B$3:$EI$3,0))/1000</f>
        <v>14.320231258698422</v>
      </c>
      <c r="DW95" s="53">
        <f>SUMPRODUCT(--(DW$9=Quarterly_kt!$B$9:FC$9),Quarterly_kt!$B95:FC95)*INDEX(Fuel_Properties!$B$3:$IV$14,MATCH("GCV_Petrol_Regular",Fuel_Properties!$B$3:$B$14,0),MATCH(YEAR(DW$9),Fuel_Properties!$B$3:$EI$3,0))/1000</f>
        <v>15.887489002943388</v>
      </c>
      <c r="DX95" s="53">
        <f>SUMPRODUCT(--(DX$9=Quarterly_kt!$B$9:FC$9),Quarterly_kt!$B95:FC95)*INDEX(Fuel_Properties!$B$3:$IV$14,MATCH("GCV_Petrol_Regular",Fuel_Properties!$B$3:$B$14,0),MATCH(YEAR(DX$9),Fuel_Properties!$B$3:$EI$3,0))/1000</f>
        <v>15.799696947549934</v>
      </c>
      <c r="DY95" s="53">
        <f>SUMPRODUCT(--(DY$9=Quarterly_kt!$B$9:FC$9),Quarterly_kt!$B95:FC95)*INDEX(Fuel_Properties!$B$3:$IV$14,MATCH("GCV_Petrol_Regular",Fuel_Properties!$B$3:$B$14,0),MATCH(YEAR(DY$9),Fuel_Properties!$B$3:$EI$3,0))/1000</f>
        <v>18.160474299771792</v>
      </c>
      <c r="DZ95" s="53">
        <f>SUMPRODUCT(--(DZ$9=Quarterly_kt!$B$9:FC$9),Quarterly_kt!$B95:FC95)*INDEX(Fuel_Properties!$B$3:$IV$14,MATCH("GCV_Petrol_Regular",Fuel_Properties!$B$3:$B$14,0),MATCH(YEAR(DZ$9),Fuel_Properties!$B$3:$EI$3,0))/1000</f>
        <v>14.147470309843351</v>
      </c>
      <c r="EA95" s="53">
        <f>SUMPRODUCT(--(EA$9=Quarterly_kt!$B$9:FC$9),Quarterly_kt!$B95:FC95)*INDEX(Fuel_Properties!$B$3:$IV$14,MATCH("GCV_Petrol_Regular",Fuel_Properties!$B$3:$B$14,0),MATCH(YEAR(EA$9),Fuel_Properties!$B$3:$EI$3,0))/1000</f>
        <v>13.359106045553865</v>
      </c>
      <c r="EB95" s="53">
        <f>SUMPRODUCT(--(EB$9=Quarterly_kt!$B$9:FC$9),Quarterly_kt!$B95:FC95)*INDEX(Fuel_Properties!$B$3:$IV$14,MATCH("GCV_Petrol_Regular",Fuel_Properties!$B$3:$B$14,0),MATCH(YEAR(EB$9),Fuel_Properties!$B$3:$EI$3,0))/1000</f>
        <v>15.73451133238239</v>
      </c>
      <c r="EC95" s="53">
        <f>SUMPRODUCT(--(EC$9=Quarterly_kt!$B$9:FC$9),Quarterly_kt!$B95:FC95)*INDEX(Fuel_Properties!$B$3:$IV$14,MATCH("GCV_Petrol_Regular",Fuel_Properties!$B$3:$B$14,0),MATCH(YEAR(EC$9),Fuel_Properties!$B$3:$EI$3,0))/1000</f>
        <v>14.580877590247153</v>
      </c>
      <c r="ED95" s="53">
        <f>SUMPRODUCT(--(ED$9=Quarterly_kt!$B$9:FC$9),Quarterly_kt!$B95:FC95)*INDEX(Fuel_Properties!$B$3:$IV$14,MATCH("GCV_Petrol_Regular",Fuel_Properties!$B$3:$B$14,0),MATCH(YEAR(ED$9),Fuel_Properties!$B$3:$EI$3,0))/1000</f>
        <v>13.315189434236691</v>
      </c>
      <c r="EE95" s="53">
        <f>SUMPRODUCT(--(EE$9=Quarterly_kt!$B$9:FC$9),Quarterly_kt!$B95:FC95)*INDEX(Fuel_Properties!$B$3:$IV$14,MATCH("GCV_Petrol_Regular",Fuel_Properties!$B$3:$B$14,0),MATCH(YEAR(EE$9),Fuel_Properties!$B$3:$EI$3,0))/1000</f>
        <v>14.404623443591335</v>
      </c>
      <c r="EF95" s="53">
        <f>SUMPRODUCT(--(EF$9=Quarterly_kt!$B$9:FC$9),Quarterly_kt!$B95:FC95)*INDEX(Fuel_Properties!$B$3:$IV$14,MATCH("GCV_Petrol_Regular",Fuel_Properties!$B$3:$B$14,0),MATCH(YEAR(EF$9),Fuel_Properties!$B$3:$EI$3,0))/1000</f>
        <v>13.68979422891103</v>
      </c>
      <c r="EG95" s="53">
        <f>SUMPRODUCT(--(EG$9=Quarterly_kt!$B$9:FC$9),Quarterly_kt!$B95:FC95)*INDEX(Fuel_Properties!$B$3:$IV$14,MATCH("GCV_Petrol_Regular",Fuel_Properties!$B$3:$B$14,0),MATCH(YEAR(EG$9),Fuel_Properties!$B$3:$EI$3,0))/1000</f>
        <v>13.5511424165498</v>
      </c>
      <c r="EH95" s="53">
        <f>SUMPRODUCT(--(EH$9=Quarterly_kt!$B$9:FC$9),Quarterly_kt!$B95:FC95)*INDEX(Fuel_Properties!$B$3:$IV$14,MATCH("GCV_Petrol_Regular",Fuel_Properties!$B$3:$B$14,0),MATCH(YEAR(EH$9),Fuel_Properties!$B$3:$EI$3,0))/1000</f>
        <v>14.577360683723228</v>
      </c>
      <c r="EI95" s="53">
        <f>SUMPRODUCT(--(EI$9=Quarterly_kt!$B$9:FC$9),Quarterly_kt!$B95:FC95)*INDEX(Fuel_Properties!$B$3:$IV$14,MATCH("GCV_Petrol_Regular",Fuel_Properties!$B$3:$B$14,0),MATCH(YEAR(EI$9),Fuel_Properties!$B$3:$EI$3,0))/1000</f>
        <v>14.500702623750778</v>
      </c>
      <c r="EJ95" s="53">
        <f>SUMPRODUCT(--(EJ$9=Quarterly_kt!$B$9:FC$9),Quarterly_kt!$B95:FC95)*INDEX(Fuel_Properties!$B$3:$IV$14,MATCH("GCV_Petrol_Regular",Fuel_Properties!$B$3:$B$14,0),MATCH(YEAR(EJ$9),Fuel_Properties!$B$3:$EI$3,0))/1000</f>
        <v>13.731580872866992</v>
      </c>
      <c r="EK95" s="53">
        <f>SUMPRODUCT(--(EK$9=Quarterly_kt!$B$9:FC$9),Quarterly_kt!$B95:FC95)*INDEX(Fuel_Properties!$B$3:$IV$14,MATCH("GCV_Petrol_Regular",Fuel_Properties!$B$3:$B$14,0),MATCH(YEAR(EK$9),Fuel_Properties!$B$3:$EI$3,0))/1000</f>
        <v>14.800934927387502</v>
      </c>
      <c r="EL95" s="53">
        <f>SUMPRODUCT(--(EL$9=Quarterly_kt!$B$9:FC$9),Quarterly_kt!$B95:FC95)*INDEX(Fuel_Properties!$B$3:$IV$14,MATCH("GCV_Petrol_Regular",Fuel_Properties!$B$3:$B$14,0),MATCH(YEAR(EL$9),Fuel_Properties!$B$3:$EI$3,0))/1000</f>
        <v>11.180309835370794</v>
      </c>
      <c r="EM95" s="53">
        <f>SUMPRODUCT(--(EM$9=Quarterly_kt!$B$9:FC$9),Quarterly_kt!$B95:FC95)*INDEX(Fuel_Properties!$B$3:$IV$14,MATCH("GCV_Petrol_Regular",Fuel_Properties!$B$3:$B$14,0),MATCH(YEAR(EM$9),Fuel_Properties!$B$3:$EI$3,0))/1000</f>
        <v>13.633959807654316</v>
      </c>
      <c r="EN95" s="53">
        <f>SUMPRODUCT(--(EN$9=Quarterly_kt!$B$9:FC$9),Quarterly_kt!$B95:FC95)*INDEX(Fuel_Properties!$B$3:$IV$14,MATCH("GCV_Petrol_Regular",Fuel_Properties!$B$3:$B$14,0),MATCH(YEAR(EN$9),Fuel_Properties!$B$3:$EI$3,0))/1000</f>
        <v>14.170028475166058</v>
      </c>
      <c r="EO95" s="53">
        <f>SUMPRODUCT(--(EO$9=Quarterly_kt!$B$9:FC$9),Quarterly_kt!$B95:FC95)*INDEX(Fuel_Properties!$B$3:$IV$14,MATCH("GCV_Petrol_Regular",Fuel_Properties!$B$3:$B$14,0),MATCH(YEAR(EO$9),Fuel_Properties!$B$3:$EI$3,0))/1000</f>
        <v>12.314152916294912</v>
      </c>
      <c r="EP95" s="53">
        <f>SUMPRODUCT(--(EP$9=Quarterly_kt!$B$9:FC$9),Quarterly_kt!$B95:FC95)*INDEX(Fuel_Properties!$B$3:$IV$14,MATCH("GCV_Petrol_Regular",Fuel_Properties!$B$3:$B$14,0),MATCH(YEAR(EP$9),Fuel_Properties!$B$3:$EI$3,0))/1000</f>
        <v>12.211198665023455</v>
      </c>
      <c r="EQ95" s="53">
        <f>SUMPRODUCT(--(EQ$9=Quarterly_kt!$B$9:FC$9),Quarterly_kt!$B95:FC95)*INDEX(Fuel_Properties!$B$3:$IV$14,MATCH("GCV_Petrol_Regular",Fuel_Properties!$B$3:$B$14,0),MATCH(YEAR(EQ$9),Fuel_Properties!$B$3:$EI$3,0))/1000</f>
        <v>11.687613014249889</v>
      </c>
      <c r="ER95" s="53">
        <f>SUMPRODUCT(--(ER$9=Quarterly_kt!$B$9:FC$9),Quarterly_kt!$B95:FC95)*INDEX(Fuel_Properties!$B$3:$IV$14,MATCH("GCV_Petrol_Regular",Fuel_Properties!$B$3:$B$14,0),MATCH(YEAR(ER$9),Fuel_Properties!$B$3:$EI$3,0))/1000</f>
        <v>13.464954461257868</v>
      </c>
      <c r="ES95" s="53">
        <f>SUMPRODUCT(--(ES$9=Quarterly_kt!$B$9:FC$9),Quarterly_kt!$B95:FC95)*INDEX(Fuel_Properties!$B$3:$IV$14,MATCH("GCV_Petrol_Regular",Fuel_Properties!$B$3:$B$14,0),MATCH(YEAR(ES$9),Fuel_Properties!$B$3:$EI$3,0))/1000</f>
        <v>11.996760855832916</v>
      </c>
      <c r="ET95" s="53">
        <f>SUMPRODUCT(--(ET$9=Quarterly_kt!$B$9:FC$9),Quarterly_kt!$B95:FC95)*INDEX(Fuel_Properties!$B$3:$IV$14,MATCH("GCV_Petrol_Regular",Fuel_Properties!$B$3:$B$14,0),MATCH(YEAR(ET$9),Fuel_Properties!$B$3:$EI$3,0))/1000</f>
        <v>13.5273246775198</v>
      </c>
      <c r="EU95" s="53">
        <f>SUMPRODUCT(--(EU$9=Quarterly_kt!$B$9:FC$9),Quarterly_kt!$B95:FC95)*INDEX(Fuel_Properties!$B$3:$IV$14,MATCH("GCV_Petrol_Regular",Fuel_Properties!$B$3:$B$14,0),MATCH(YEAR(EU$9),Fuel_Properties!$B$3:$EI$3,0))/1000</f>
        <v>12.754772821173685</v>
      </c>
      <c r="EV95" s="53">
        <f>SUMPRODUCT(--(EV$9=Quarterly_kt!$B$9:FC$9),Quarterly_kt!$B95:FC95)*INDEX(Fuel_Properties!$B$3:$IV$14,MATCH("GCV_Petrol_Regular",Fuel_Properties!$B$3:$B$14,0),MATCH(YEAR(EV$9),Fuel_Properties!$B$3:$EI$3,0))/1000</f>
        <v>13.133993051681625</v>
      </c>
      <c r="EW95" s="53">
        <f>SUMPRODUCT(--(EW$9=Quarterly_kt!$B$9:FC$9),Quarterly_kt!$B95:FC95)*INDEX(Fuel_Properties!$B$3:$IV$14,MATCH("GCV_Petrol_Regular",Fuel_Properties!$B$3:$B$14,0),MATCH(YEAR(EW$9),Fuel_Properties!$B$3:$EI$3,0))/1000</f>
        <v>11.812178651098195</v>
      </c>
      <c r="EX95" s="53">
        <f>SUMPRODUCT(--(EX$9=Quarterly_kt!$B$9:FC$9),Quarterly_kt!$B95:FC95)*INDEX(Fuel_Properties!$B$3:$IV$14,MATCH("GCV_Petrol_Regular",Fuel_Properties!$B$3:$B$14,0),MATCH(YEAR(EX$9),Fuel_Properties!$B$3:$EI$3,0))/1000</f>
        <v>11.592393094997652</v>
      </c>
      <c r="EY95" s="53">
        <f>SUMPRODUCT(--(EY$9=Quarterly_kt!$B$9:FC$9),Quarterly_kt!$B95:FC95)*INDEX(Fuel_Properties!$B$3:$IV$14,MATCH("GCV_Petrol_Regular",Fuel_Properties!$B$3:$B$14,0),MATCH(YEAR(EY$9),Fuel_Properties!$B$3:$EI$3,0))/1000</f>
        <v>12.582757355215138</v>
      </c>
      <c r="EZ95" s="53">
        <f>SUMPRODUCT(--(EZ$9=Quarterly_kt!$B$9:FC$9),Quarterly_kt!$B95:FC95)*INDEX(Fuel_Properties!$B$3:$IV$14,MATCH("GCV_Petrol_Regular",Fuel_Properties!$B$3:$B$14,0),MATCH(YEAR(EZ$9),Fuel_Properties!$B$3:$EI$3,0))/1000</f>
        <v>11.905582799551397</v>
      </c>
      <c r="FA95" s="53">
        <f>SUMPRODUCT(--(FA$9=Quarterly_kt!$B$9:FC$9),Quarterly_kt!$B95:FC95)*INDEX(Fuel_Properties!$B$3:$IV$14,MATCH("GCV_Petrol_Regular",Fuel_Properties!$B$3:$B$14,0),MATCH(YEAR(FA$9),Fuel_Properties!$B$3:$EI$3,0))/1000</f>
        <v>12.981781450940321</v>
      </c>
      <c r="FB95" s="53">
        <f>SUMPRODUCT(--(FB$9=Quarterly_kt!$B$9:FC$9),Quarterly_kt!$B95:FC95)*INDEX(Fuel_Properties!$B$3:$IV$14,MATCH("GCV_Petrol_Regular",Fuel_Properties!$B$3:$B$14,0),MATCH(YEAR(FB$9),Fuel_Properties!$B$3:$EI$3,0))/1000</f>
        <v>12.122546195424274</v>
      </c>
      <c r="FC95" s="53">
        <f>SUMPRODUCT(--(FC$9=Quarterly_kt!$B$9:FC$9),Quarterly_kt!$B95:FC95)*INDEX(Fuel_Properties!$B$3:$IV$14,MATCH("GCV_Petrol_Regular",Fuel_Properties!$B$3:$B$14,0),MATCH(YEAR(FC$9),Fuel_Properties!$B$3:$EI$3,0))/1000</f>
        <v>11.497287086042054</v>
      </c>
      <c r="FD95" s="53">
        <f>SUMPRODUCT(--(FD$9=Quarterly_kt!$B$9:FD$9),Quarterly_kt!$B95:FD95)*INDEX(Fuel_Properties!$B$3:$IV$14,MATCH("GCV_Petrol_Regular",Fuel_Properties!$B$3:$B$14,0),MATCH(YEAR(FD$9),Fuel_Properties!$B$3:$EI$3,0))/1000</f>
        <v>11.911209557399824</v>
      </c>
      <c r="FE95" s="53">
        <f>SUMPRODUCT(--(FE$9=Quarterly_kt!$B$9:FE$9),Quarterly_kt!$B95:FE95)*INDEX(Fuel_Properties!$B$3:$IV$14,MATCH("GCV_Petrol_Regular",Fuel_Properties!$B$3:$B$14,0),MATCH(YEAR(FE$9),Fuel_Properties!$B$3:$EI$3,0))/1000</f>
        <v>9.6585360121530144</v>
      </c>
      <c r="FF95" s="53">
        <f>SUMPRODUCT(--(FF$9=Quarterly_kt!$B$9:FF$9),Quarterly_kt!$B95:FF95)*INDEX(Fuel_Properties!$B$3:$IV$14,MATCH("GCV_Petrol_Regular",Fuel_Properties!$B$3:$B$14,0),MATCH(YEAR(FF$9),Fuel_Properties!$B$3:$EI$3,0))/1000</f>
        <v>11.120891858269029</v>
      </c>
      <c r="FG95" s="53">
        <f>SUMPRODUCT(--(FG$9=Quarterly_kt!$B$9:FG$9),Quarterly_kt!$B95:FG95)*INDEX(Fuel_Properties!$B$3:$IV$14,MATCH("GCV_Petrol_Regular",Fuel_Properties!$B$3:$B$14,0),MATCH(YEAR(FG$9),Fuel_Properties!$B$3:$EI$3,0))/1000</f>
        <v>10.677562628790586</v>
      </c>
      <c r="FH95" s="53">
        <f>SUMPRODUCT(--(FH$9=Quarterly_kt!$B$9:FH$9),Quarterly_kt!$B95:FH95)*INDEX(Fuel_Properties!$B$3:$IV$14,MATCH("GCV_Petrol_Regular",Fuel_Properties!$B$3:$B$14,0),MATCH(YEAR(FH$9),Fuel_Properties!$B$3:$EI$3,0))/1000</f>
        <v>11.624497688891962</v>
      </c>
      <c r="FI95" s="53">
        <f>SUMPRODUCT(--(FI$9=Quarterly_kt!$B$9:FI$9),Quarterly_kt!$B95:FI95)*INDEX(Fuel_Properties!$B$3:$IV$14,MATCH("GCV_Petrol_Regular",Fuel_Properties!$B$3:$B$14,0),MATCH(YEAR(FI$9),Fuel_Properties!$B$3:$EI$3,0))/1000</f>
        <v>14.033210853191541</v>
      </c>
      <c r="FJ95" s="53">
        <f>SUMPRODUCT(--(FJ$9=Quarterly_kt!$B$9:FJ$9),Quarterly_kt!$B95:FJ95)*INDEX(Fuel_Properties!$B$3:$IV$14,MATCH("GCV_Petrol_Regular",Fuel_Properties!$B$3:$B$14,0),MATCH(YEAR(FJ$9),Fuel_Properties!$B$3:$EI$3,0))/1000</f>
        <v>12.203748431670332</v>
      </c>
      <c r="FK95" s="53">
        <f>SUMPRODUCT(--(FK$9=Quarterly_kt!$B$9:FK$9),Quarterly_kt!$B95:FK95)*INDEX(Fuel_Properties!$B$3:$IV$14,MATCH("GCV_Petrol_Regular",Fuel_Properties!$B$3:$B$14,0),MATCH(YEAR(FK$9),Fuel_Properties!$B$3:$EI$3,0))/1000</f>
        <v>13.112575229059495</v>
      </c>
      <c r="FL95" s="53">
        <f>SUMPRODUCT(--(FL$9=Quarterly_kt!$B$9:FL$9),Quarterly_kt!$B95:FL95)*INDEX(Fuel_Properties!$B$3:$IV$14,MATCH("GCV_Petrol_Regular",Fuel_Properties!$B$3:$B$14,0),MATCH(YEAR(FL$9),Fuel_Properties!$B$3:$EI$3,0))/1000</f>
        <v>14.209929741999371</v>
      </c>
      <c r="FM95" s="53">
        <f>SUMPRODUCT(--(FM$9=Quarterly_kt!$B$9:FN$9),Quarterly_kt!$B95:FN95)*INDEX(Fuel_Properties!$B$3:$IV$14,MATCH("GCV_Petrol_Regular",Fuel_Properties!$B$3:$B$14,0),MATCH(YEAR(FM$9),Fuel_Properties!$B$3:$EI$3,0))/1000</f>
        <v>12.434881812047427</v>
      </c>
      <c r="FN95" s="53">
        <f>SUMPRODUCT(--(FN$9=Quarterly_kt!$B$9:FN$9),Quarterly_kt!$B95:FN95)*INDEX(Fuel_Properties!$B$3:$IV$14,MATCH("GCV_Petrol_Regular",Fuel_Properties!$B$3:$B$14,0),MATCH(YEAR(FN$9),Fuel_Properties!$B$3:$EI$3,0))/1000</f>
        <v>14.826716357217771</v>
      </c>
      <c r="FO95" s="53">
        <f>SUMPRODUCT(--(FO$9=Quarterly_kt!$B$9:FO$9),Quarterly_kt!$B95:FO95)*INDEX(Fuel_Properties!$B$3:$IV$14,MATCH("GCV_Petrol_Regular",Fuel_Properties!$B$3:$B$14,0),MATCH(YEAR(FO$9),Fuel_Properties!$B$3:$EI$3,0))/1000</f>
        <v>13.109266959416782</v>
      </c>
      <c r="FP95" s="53">
        <f>SUMPRODUCT(--(FP$9=Quarterly_kt!$B$9:FP$9),Quarterly_kt!$B95:FP95)*INDEX(Fuel_Properties!$B$3:$IV$14,MATCH("GCV_Petrol_Regular",Fuel_Properties!$B$3:$B$14,0),MATCH(YEAR(FP$9),Fuel_Properties!$B$3:$EI$3,0))/1000</f>
        <v>14.103944214194239</v>
      </c>
      <c r="FQ95" s="53">
        <f>SUMPRODUCT(--(FQ$9=Quarterly_kt!$B$9:FQ$9),Quarterly_kt!$B95:FQ95)*INDEX(Fuel_Properties!$B$3:$IV$14,MATCH("GCV_Petrol_Regular",Fuel_Properties!$B$3:$B$14,0),MATCH(YEAR(FQ$9),Fuel_Properties!$B$3:$EI$3,0))/1000</f>
        <v>11.932964755284505</v>
      </c>
      <c r="FR95" s="53">
        <f>SUMPRODUCT(--(FR$9=Quarterly_kt!$B$9:FR$9),Quarterly_kt!$B95:FR95)*INDEX(Fuel_Properties!$B$3:$IV$14,MATCH("GCV_Petrol_Regular",Fuel_Properties!$B$3:$B$14,0),MATCH(YEAR(FR$9),Fuel_Properties!$B$3:$EI$3,0))/1000</f>
        <v>10.503825575076124</v>
      </c>
      <c r="FS95" s="53">
        <f>SUMPRODUCT(--(FS$9=Quarterly_kt!$B$9:FS$9),Quarterly_kt!$B95:FS95)*INDEX(Fuel_Properties!$B$3:$IV$14,MATCH("GCV_Petrol_Regular",Fuel_Properties!$B$3:$B$14,0),MATCH(YEAR(FS$9),Fuel_Properties!$B$3:$EI$3,0))/1000</f>
        <v>12.097093191244037</v>
      </c>
      <c r="FT95" s="53">
        <f>SUMPRODUCT(--(FT$9=Quarterly_kt!$B$9:FT$9),Quarterly_kt!$B95:FT95)*INDEX(Fuel_Properties!$B$3:$IV$14,MATCH("GCV_Petrol_Regular",Fuel_Properties!$B$3:$B$14,0),MATCH(YEAR(FT$9),Fuel_Properties!$B$3:$EI$3,0))/1000</f>
        <v>11.51247805943218</v>
      </c>
      <c r="FU95" s="53">
        <f>SUMPRODUCT(--(FU$9=Quarterly_kt!$B$9:FU$9),Quarterly_kt!$B95:FU95)*INDEX(Fuel_Properties!$B$3:$IV$14,MATCH("GCV_Petrol_Regular",Fuel_Properties!$B$3:$B$14,0),MATCH(YEAR(FU$9),Fuel_Properties!$B$3:$EI$3,0))/1000</f>
        <v>14.299843683663864</v>
      </c>
      <c r="FV95" s="53">
        <f>SUMPRODUCT(--(FV$9=Quarterly_kt!$B$9:FV$9),Quarterly_kt!$B95:FV95)*INDEX(Fuel_Properties!$B$3:$IV$14,MATCH("GCV_Petrol_Regular",Fuel_Properties!$B$3:$B$14,0),MATCH(YEAR(FV$9),Fuel_Properties!$B$3:$EI$3,0))/1000</f>
        <v>13.974912568414016</v>
      </c>
      <c r="FW95" s="18"/>
      <c r="FX95" s="117"/>
      <c r="FY95" s="18"/>
    </row>
    <row r="96" spans="1:181" ht="17.25" x14ac:dyDescent="0.25">
      <c r="A96" s="50" t="s">
        <v>102</v>
      </c>
      <c r="B96" s="53">
        <f>SUMPRODUCT(--(B$9=Quarterly_kt!$B$9:FC$9),Quarterly_kt!$B96:FC96)*INDEX(Fuel_Properties!$B$3:$IV$14,MATCH("GCV_Petrol_Premium",Fuel_Properties!$B$3:$B$14,0),MATCH(YEAR(B$9),Fuel_Properties!$B$3:$EI$3,0))/1000</f>
        <v>12.53866070716858</v>
      </c>
      <c r="C96" s="53">
        <f>SUMPRODUCT(--(C$9=Quarterly_kt!$B$9:FC$9),Quarterly_kt!$B96:FC96)*INDEX(Fuel_Properties!$B$3:$IV$14,MATCH("GCV_Petrol_Premium",Fuel_Properties!$B$3:$B$14,0),MATCH(YEAR(C$9),Fuel_Properties!$B$3:$EI$3,0))/1000</f>
        <v>12.913066004943847</v>
      </c>
      <c r="D96" s="53">
        <f>SUMPRODUCT(--(D$9=Quarterly_kt!$B$9:FC$9),Quarterly_kt!$B96:FC96)*INDEX(Fuel_Properties!$B$3:$IV$14,MATCH("GCV_Petrol_Premium",Fuel_Properties!$B$3:$B$14,0),MATCH(YEAR(D$9),Fuel_Properties!$B$3:$EI$3,0))/1000</f>
        <v>13.944167058181764</v>
      </c>
      <c r="E96" s="53">
        <f>SUMPRODUCT(--(E$9=Quarterly_kt!$B$9:FC$9),Quarterly_kt!$B96:FC96)*INDEX(Fuel_Properties!$B$3:$IV$14,MATCH("GCV_Petrol_Premium",Fuel_Properties!$B$3:$B$14,0),MATCH(YEAR(E$9),Fuel_Properties!$B$3:$EI$3,0))/1000</f>
        <v>12.214559927597044</v>
      </c>
      <c r="F96" s="53">
        <f>SUMPRODUCT(--(F$9=Quarterly_kt!$B$9:FC$9),Quarterly_kt!$B96:FC96)*INDEX(Fuel_Properties!$B$3:$IV$14,MATCH("GCV_Petrol_Premium",Fuel_Properties!$B$3:$B$14,0),MATCH(YEAR(F$9),Fuel_Properties!$B$3:$EI$3,0))/1000</f>
        <v>14.145243561058047</v>
      </c>
      <c r="G96" s="53">
        <f>SUMPRODUCT(--(G$9=Quarterly_kt!$B$9:FC$9),Quarterly_kt!$B96:FC96)*INDEX(Fuel_Properties!$B$3:$IV$14,MATCH("GCV_Petrol_Premium",Fuel_Properties!$B$3:$B$14,0),MATCH(YEAR(G$9),Fuel_Properties!$B$3:$EI$3,0))/1000</f>
        <v>13.094605856285096</v>
      </c>
      <c r="H96" s="53">
        <f>SUMPRODUCT(--(H$9=Quarterly_kt!$B$9:FC$9),Quarterly_kt!$B96:FC96)*INDEX(Fuel_Properties!$B$3:$IV$14,MATCH("GCV_Petrol_Premium",Fuel_Properties!$B$3:$B$14,0),MATCH(YEAR(H$9),Fuel_Properties!$B$3:$EI$3,0))/1000</f>
        <v>14.289125808715818</v>
      </c>
      <c r="I96" s="53">
        <f>SUMPRODUCT(--(I$9=Quarterly_kt!$B$9:FC$9),Quarterly_kt!$B96:FC96)*INDEX(Fuel_Properties!$B$3:$IV$14,MATCH("GCV_Petrol_Premium",Fuel_Properties!$B$3:$B$14,0),MATCH(YEAR(I$9),Fuel_Properties!$B$3:$EI$3,0))/1000</f>
        <v>9.555404579772949</v>
      </c>
      <c r="J96" s="53">
        <f>SUMPRODUCT(--(J$9=Quarterly_kt!$B$9:FC$9),Quarterly_kt!$B96:FC96)*INDEX(Fuel_Properties!$B$3:$IV$14,MATCH("GCV_Petrol_Premium",Fuel_Properties!$B$3:$B$14,0),MATCH(YEAR(J$9),Fuel_Properties!$B$3:$EI$3,0))/1000</f>
        <v>14.588215899124146</v>
      </c>
      <c r="K96" s="53">
        <f>SUMPRODUCT(--(K$9=Quarterly_kt!$B$9:FC$9),Quarterly_kt!$B96:FC96)*INDEX(Fuel_Properties!$B$3:$IV$14,MATCH("GCV_Petrol_Premium",Fuel_Properties!$B$3:$B$14,0),MATCH(YEAR(K$9),Fuel_Properties!$B$3:$EI$3,0))/1000</f>
        <v>16.941674559402465</v>
      </c>
      <c r="L96" s="53">
        <f>SUMPRODUCT(--(L$9=Quarterly_kt!$B$9:FC$9),Quarterly_kt!$B96:FC96)*INDEX(Fuel_Properties!$B$3:$IV$14,MATCH("GCV_Petrol_Premium",Fuel_Properties!$B$3:$B$14,0),MATCH(YEAR(L$9),Fuel_Properties!$B$3:$EI$3,0))/1000</f>
        <v>13.661782220535276</v>
      </c>
      <c r="M96" s="53">
        <f>SUMPRODUCT(--(M$9=Quarterly_kt!$B$9:FC$9),Quarterly_kt!$B96:FC96)*INDEX(Fuel_Properties!$B$3:$IV$14,MATCH("GCV_Petrol_Premium",Fuel_Properties!$B$3:$B$14,0),MATCH(YEAR(M$9),Fuel_Properties!$B$3:$EI$3,0))/1000</f>
        <v>16.066630768547057</v>
      </c>
      <c r="N96" s="53">
        <f>SUMPRODUCT(--(N$9=Quarterly_kt!$B$9:FC$9),Quarterly_kt!$B96:FC96)*INDEX(Fuel_Properties!$B$3:$IV$14,MATCH("GCV_Petrol_Premium",Fuel_Properties!$B$3:$B$14,0),MATCH(YEAR(N$9),Fuel_Properties!$B$3:$EI$3,0))/1000</f>
        <v>12.758330061988831</v>
      </c>
      <c r="O96" s="53">
        <f>SUMPRODUCT(--(O$9=Quarterly_kt!$B$9:FC$9),Quarterly_kt!$B96:FC96)*INDEX(Fuel_Properties!$B$3:$IV$14,MATCH("GCV_Petrol_Premium",Fuel_Properties!$B$3:$B$14,0),MATCH(YEAR(O$9),Fuel_Properties!$B$3:$EI$3,0))/1000</f>
        <v>15.74130304950714</v>
      </c>
      <c r="P96" s="53">
        <f>SUMPRODUCT(--(P$9=Quarterly_kt!$B$9:FC$9),Quarterly_kt!$B96:FC96)*INDEX(Fuel_Properties!$B$3:$IV$14,MATCH("GCV_Petrol_Premium",Fuel_Properties!$B$3:$B$14,0),MATCH(YEAR(P$9),Fuel_Properties!$B$3:$EI$3,0))/1000</f>
        <v>15.507665460739135</v>
      </c>
      <c r="Q96" s="53">
        <f>SUMPRODUCT(--(Q$9=Quarterly_kt!$B$9:FC$9),Quarterly_kt!$B96:FC96)*INDEX(Fuel_Properties!$B$3:$IV$14,MATCH("GCV_Petrol_Premium",Fuel_Properties!$B$3:$B$14,0),MATCH(YEAR(Q$9),Fuel_Properties!$B$3:$EI$3,0))/1000</f>
        <v>11.986349186477662</v>
      </c>
      <c r="R96" s="53">
        <f>SUMPRODUCT(--(R$9=Quarterly_kt!$B$9:FC$9),Quarterly_kt!$B96:FC96)*INDEX(Fuel_Properties!$B$3:$IV$14,MATCH("GCV_Petrol_Premium",Fuel_Properties!$B$3:$B$14,0),MATCH(YEAR(R$9),Fuel_Properties!$B$3:$EI$3,0))/1000</f>
        <v>14.517525309753417</v>
      </c>
      <c r="S96" s="53">
        <f>SUMPRODUCT(--(S$9=Quarterly_kt!$B$9:FC$9),Quarterly_kt!$B96:FC96)*INDEX(Fuel_Properties!$B$3:$IV$14,MATCH("GCV_Petrol_Premium",Fuel_Properties!$B$3:$B$14,0),MATCH(YEAR(S$9),Fuel_Properties!$B$3:$EI$3,0))/1000</f>
        <v>9.689848831520079</v>
      </c>
      <c r="T96" s="53">
        <f>SUMPRODUCT(--(T$9=Quarterly_kt!$B$9:FC$9),Quarterly_kt!$B96:FC96)*INDEX(Fuel_Properties!$B$3:$IV$14,MATCH("GCV_Petrol_Premium",Fuel_Properties!$B$3:$B$14,0),MATCH(YEAR(T$9),Fuel_Properties!$B$3:$EI$3,0))/1000</f>
        <v>16.361332190856931</v>
      </c>
      <c r="U96" s="53">
        <f>SUMPRODUCT(--(U$9=Quarterly_kt!$B$9:FC$9),Quarterly_kt!$B96:FC96)*INDEX(Fuel_Properties!$B$3:$IV$14,MATCH("GCV_Petrol_Premium",Fuel_Properties!$B$3:$B$14,0),MATCH(YEAR(U$9),Fuel_Properties!$B$3:$EI$3,0))/1000</f>
        <v>14.792831650466919</v>
      </c>
      <c r="V96" s="53">
        <f>SUMPRODUCT(--(V$9=Quarterly_kt!$B$9:FC$9),Quarterly_kt!$B96:FC96)*INDEX(Fuel_Properties!$B$3:$IV$14,MATCH("GCV_Petrol_Premium",Fuel_Properties!$B$3:$B$14,0),MATCH(YEAR(V$9),Fuel_Properties!$B$3:$EI$3,0))/1000</f>
        <v>13.556312616233827</v>
      </c>
      <c r="W96" s="53">
        <f>SUMPRODUCT(--(W$9=Quarterly_kt!$B$9:FC$9),Quarterly_kt!$B96:FC96)*INDEX(Fuel_Properties!$B$3:$IV$14,MATCH("GCV_Petrol_Premium",Fuel_Properties!$B$3:$B$14,0),MATCH(YEAR(W$9),Fuel_Properties!$B$3:$EI$3,0))/1000</f>
        <v>15.734979592247008</v>
      </c>
      <c r="X96" s="53">
        <f>SUMPRODUCT(--(X$9=Quarterly_kt!$B$9:FC$9),Quarterly_kt!$B96:FC96)*INDEX(Fuel_Properties!$B$3:$IV$14,MATCH("GCV_Petrol_Premium",Fuel_Properties!$B$3:$B$14,0),MATCH(YEAR(X$9),Fuel_Properties!$B$3:$EI$3,0))/1000</f>
        <v>14.285114660453795</v>
      </c>
      <c r="Y96" s="53">
        <f>SUMPRODUCT(--(Y$9=Quarterly_kt!$B$9:FC$9),Quarterly_kt!$B96:FC96)*INDEX(Fuel_Properties!$B$3:$IV$14,MATCH("GCV_Petrol_Premium",Fuel_Properties!$B$3:$B$14,0),MATCH(YEAR(Y$9),Fuel_Properties!$B$3:$EI$3,0))/1000</f>
        <v>14.164733022613525</v>
      </c>
      <c r="Z96" s="53">
        <f>SUMPRODUCT(--(Z$9=Quarterly_kt!$B$9:FC$9),Quarterly_kt!$B96:FC96)*INDEX(Fuel_Properties!$B$3:$IV$14,MATCH("GCV_Petrol_Premium",Fuel_Properties!$B$3:$B$14,0),MATCH(YEAR(Z$9),Fuel_Properties!$B$3:$EI$3,0))/1000</f>
        <v>14.279970952682495</v>
      </c>
      <c r="AA96" s="53">
        <f>SUMPRODUCT(--(AA$9=Quarterly_kt!$B$9:FC$9),Quarterly_kt!$B96:FC96)*INDEX(Fuel_Properties!$B$3:$IV$14,MATCH("GCV_Petrol_Premium",Fuel_Properties!$B$3:$B$14,0),MATCH(YEAR(AA$9),Fuel_Properties!$B$3:$EI$3,0))/1000</f>
        <v>7.9047462849807744</v>
      </c>
      <c r="AB96" s="53">
        <f>SUMPRODUCT(--(AB$9=Quarterly_kt!$B$9:FC$9),Quarterly_kt!$B96:FC96)*INDEX(Fuel_Properties!$B$3:$IV$14,MATCH("GCV_Petrol_Premium",Fuel_Properties!$B$3:$B$14,0),MATCH(YEAR(AB$9),Fuel_Properties!$B$3:$EI$3,0))/1000</f>
        <v>16.027699035415651</v>
      </c>
      <c r="AC96" s="53">
        <f>SUMPRODUCT(--(AC$9=Quarterly_kt!$B$9:FC$9),Quarterly_kt!$B96:FC96)*INDEX(Fuel_Properties!$B$3:$IV$14,MATCH("GCV_Petrol_Premium",Fuel_Properties!$B$3:$B$14,0),MATCH(YEAR(AC$9),Fuel_Properties!$B$3:$EI$3,0))/1000</f>
        <v>16.313245601692199</v>
      </c>
      <c r="AD96" s="53">
        <f>SUMPRODUCT(--(AD$9=Quarterly_kt!$B$9:FC$9),Quarterly_kt!$B96:FC96)*INDEX(Fuel_Properties!$B$3:$IV$14,MATCH("GCV_Petrol_Premium",Fuel_Properties!$B$3:$B$14,0),MATCH(YEAR(AD$9),Fuel_Properties!$B$3:$EI$3,0))/1000</f>
        <v>14.506341284599305</v>
      </c>
      <c r="AE96" s="53">
        <f>SUMPRODUCT(--(AE$9=Quarterly_kt!$B$9:FC$9),Quarterly_kt!$B96:FC96)*INDEX(Fuel_Properties!$B$3:$IV$14,MATCH("GCV_Petrol_Premium",Fuel_Properties!$B$3:$B$14,0),MATCH(YEAR(AE$9),Fuel_Properties!$B$3:$EI$3,0))/1000</f>
        <v>15.436880491409299</v>
      </c>
      <c r="AF96" s="53">
        <f>SUMPRODUCT(--(AF$9=Quarterly_kt!$B$9:FC$9),Quarterly_kt!$B96:FC96)*INDEX(Fuel_Properties!$B$3:$IV$14,MATCH("GCV_Petrol_Premium",Fuel_Properties!$B$3:$B$14,0),MATCH(YEAR(AF$9),Fuel_Properties!$B$3:$EI$3,0))/1000</f>
        <v>10.430448370628357</v>
      </c>
      <c r="AG96" s="53">
        <f>SUMPRODUCT(--(AG$9=Quarterly_kt!$B$9:FC$9),Quarterly_kt!$B96:FC96)*INDEX(Fuel_Properties!$B$3:$IV$14,MATCH("GCV_Petrol_Premium",Fuel_Properties!$B$3:$B$14,0),MATCH(YEAR(AG$9),Fuel_Properties!$B$3:$EI$3,0))/1000</f>
        <v>17.4363671150589</v>
      </c>
      <c r="AH96" s="53">
        <f>SUMPRODUCT(--(AH$9=Quarterly_kt!$B$9:FC$9),Quarterly_kt!$B96:FC96)*INDEX(Fuel_Properties!$B$3:$IV$14,MATCH("GCV_Petrol_Premium",Fuel_Properties!$B$3:$B$14,0),MATCH(YEAR(AH$9),Fuel_Properties!$B$3:$EI$3,0))/1000</f>
        <v>17.248739756355285</v>
      </c>
      <c r="AI96" s="53">
        <f>SUMPRODUCT(--(AI$9=Quarterly_kt!$B$9:FC$9),Quarterly_kt!$B96:FC96)*INDEX(Fuel_Properties!$B$3:$IV$14,MATCH("GCV_Petrol_Premium",Fuel_Properties!$B$3:$B$14,0),MATCH(YEAR(AI$9),Fuel_Properties!$B$3:$EI$3,0))/1000</f>
        <v>17.298572374763491</v>
      </c>
      <c r="AJ96" s="53">
        <f>SUMPRODUCT(--(AJ$9=Quarterly_kt!$B$9:FC$9),Quarterly_kt!$B96:FC96)*INDEX(Fuel_Properties!$B$3:$IV$14,MATCH("GCV_Petrol_Premium",Fuel_Properties!$B$3:$B$14,0),MATCH(YEAR(AJ$9),Fuel_Properties!$B$3:$EI$3,0))/1000</f>
        <v>17.277242504005432</v>
      </c>
      <c r="AK96" s="53">
        <f>SUMPRODUCT(--(AK$9=Quarterly_kt!$B$9:FC$9),Quarterly_kt!$B96:FC96)*INDEX(Fuel_Properties!$B$3:$IV$14,MATCH("GCV_Petrol_Premium",Fuel_Properties!$B$3:$B$14,0),MATCH(YEAR(AK$9),Fuel_Properties!$B$3:$EI$3,0))/1000</f>
        <v>1.5655747616577151</v>
      </c>
      <c r="AL96" s="53">
        <f>SUMPRODUCT(--(AL$9=Quarterly_kt!$B$9:FC$9),Quarterly_kt!$B96:FC96)*INDEX(Fuel_Properties!$B$3:$IV$14,MATCH("GCV_Petrol_Premium",Fuel_Properties!$B$3:$B$14,0),MATCH(YEAR(AL$9),Fuel_Properties!$B$3:$EI$3,0))/1000</f>
        <v>13.541494962654113</v>
      </c>
      <c r="AM96" s="53">
        <f>SUMPRODUCT(--(AM$9=Quarterly_kt!$B$9:FC$9),Quarterly_kt!$B96:FC96)*INDEX(Fuel_Properties!$B$3:$IV$14,MATCH("GCV_Petrol_Premium",Fuel_Properties!$B$3:$B$14,0),MATCH(YEAR(AM$9),Fuel_Properties!$B$3:$EI$3,0))/1000</f>
        <v>17.422115741233824</v>
      </c>
      <c r="AN96" s="53">
        <f>SUMPRODUCT(--(AN$9=Quarterly_kt!$B$9:FC$9),Quarterly_kt!$B96:FC96)*INDEX(Fuel_Properties!$B$3:$IV$14,MATCH("GCV_Petrol_Premium",Fuel_Properties!$B$3:$B$14,0),MATCH(YEAR(AN$9),Fuel_Properties!$B$3:$EI$3,0))/1000</f>
        <v>11.944491674613953</v>
      </c>
      <c r="AO96" s="53">
        <f>SUMPRODUCT(--(AO$9=Quarterly_kt!$B$9:FC$9),Quarterly_kt!$B96:FC96)*INDEX(Fuel_Properties!$B$3:$IV$14,MATCH("GCV_Petrol_Premium",Fuel_Properties!$B$3:$B$14,0),MATCH(YEAR(AO$9),Fuel_Properties!$B$3:$EI$3,0))/1000</f>
        <v>12.654559296951296</v>
      </c>
      <c r="AP96" s="53">
        <f>SUMPRODUCT(--(AP$9=Quarterly_kt!$B$9:FC$9),Quarterly_kt!$B96:FC96)*INDEX(Fuel_Properties!$B$3:$IV$14,MATCH("GCV_Petrol_Premium",Fuel_Properties!$B$3:$B$14,0),MATCH(YEAR(AP$9),Fuel_Properties!$B$3:$EI$3,0))/1000</f>
        <v>15.860080228042603</v>
      </c>
      <c r="AQ96" s="53">
        <f>SUMPRODUCT(--(AQ$9=Quarterly_kt!$B$9:FC$9),Quarterly_kt!$B96:FC96)*INDEX(Fuel_Properties!$B$3:$IV$14,MATCH("GCV_Petrol_Premium",Fuel_Properties!$B$3:$B$14,0),MATCH(YEAR(AQ$9),Fuel_Properties!$B$3:$EI$3,0))/1000</f>
        <v>6.7058848544311536</v>
      </c>
      <c r="AR96" s="53">
        <f>SUMPRODUCT(--(AR$9=Quarterly_kt!$B$9:FC$9),Quarterly_kt!$B96:FC96)*INDEX(Fuel_Properties!$B$3:$IV$14,MATCH("GCV_Petrol_Premium",Fuel_Properties!$B$3:$B$14,0),MATCH(YEAR(AR$9),Fuel_Properties!$B$3:$EI$3,0))/1000</f>
        <v>15.332496256637574</v>
      </c>
      <c r="AS96" s="53">
        <f>SUMPRODUCT(--(AS$9=Quarterly_kt!$B$9:FC$9),Quarterly_kt!$B96:FC96)*INDEX(Fuel_Properties!$B$3:$IV$14,MATCH("GCV_Petrol_Premium",Fuel_Properties!$B$3:$B$14,0),MATCH(YEAR(AS$9),Fuel_Properties!$B$3:$EI$3,0))/1000</f>
        <v>16.163323036651612</v>
      </c>
      <c r="AT96" s="53">
        <f>SUMPRODUCT(--(AT$9=Quarterly_kt!$B$9:FC$9),Quarterly_kt!$B96:FC96)*INDEX(Fuel_Properties!$B$3:$IV$14,MATCH("GCV_Petrol_Premium",Fuel_Properties!$B$3:$B$14,0),MATCH(YEAR(AT$9),Fuel_Properties!$B$3:$EI$3,0))/1000</f>
        <v>11.377126550445556</v>
      </c>
      <c r="AU96" s="53">
        <f>SUMPRODUCT(--(AU$9=Quarterly_kt!$B$9:FC$9),Quarterly_kt!$B96:FC96)*INDEX(Fuel_Properties!$B$3:$IV$14,MATCH("GCV_Petrol_Premium",Fuel_Properties!$B$3:$B$14,0),MATCH(YEAR(AU$9),Fuel_Properties!$B$3:$EI$3,0))/1000</f>
        <v>14.955778649864198</v>
      </c>
      <c r="AV96" s="53">
        <f>SUMPRODUCT(--(AV$9=Quarterly_kt!$B$9:FC$9),Quarterly_kt!$B96:FC96)*INDEX(Fuel_Properties!$B$3:$IV$14,MATCH("GCV_Petrol_Premium",Fuel_Properties!$B$3:$B$14,0),MATCH(YEAR(AV$9),Fuel_Properties!$B$3:$EI$3,0))/1000</f>
        <v>0.29776877098083498</v>
      </c>
      <c r="AW96" s="53">
        <f>SUMPRODUCT(--(AW$9=Quarterly_kt!$B$9:FC$9),Quarterly_kt!$B96:FC96)*INDEX(Fuel_Properties!$B$3:$IV$14,MATCH("GCV_Petrol_Premium",Fuel_Properties!$B$3:$B$14,0),MATCH(YEAR(AW$9),Fuel_Properties!$B$3:$EI$3,0))/1000</f>
        <v>5.2756037641525273</v>
      </c>
      <c r="AX96" s="53">
        <f>SUMPRODUCT(--(AX$9=Quarterly_kt!$B$9:FC$9),Quarterly_kt!$B96:FC96)*INDEX(Fuel_Properties!$B$3:$IV$14,MATCH("GCV_Petrol_Premium",Fuel_Properties!$B$3:$B$14,0),MATCH(YEAR(AX$9),Fuel_Properties!$B$3:$EI$3,0))/1000</f>
        <v>22.516321223983763</v>
      </c>
      <c r="AY96" s="53">
        <f>SUMPRODUCT(--(AY$9=Quarterly_kt!$B$9:FC$9),Quarterly_kt!$B96:FC96)*INDEX(Fuel_Properties!$B$3:$IV$14,MATCH("GCV_Petrol_Premium",Fuel_Properties!$B$3:$B$14,0),MATCH(YEAR(AY$9),Fuel_Properties!$B$3:$EI$3,0))/1000</f>
        <v>23.138804244270322</v>
      </c>
      <c r="AZ96" s="53">
        <f>SUMPRODUCT(--(AZ$9=Quarterly_kt!$B$9:FC$9),Quarterly_kt!$B96:FC96)*INDEX(Fuel_Properties!$B$3:$IV$14,MATCH("GCV_Petrol_Premium",Fuel_Properties!$B$3:$B$14,0),MATCH(YEAR(AZ$9),Fuel_Properties!$B$3:$EI$3,0))/1000</f>
        <v>25.293734660568241</v>
      </c>
      <c r="BA96" s="53">
        <f>SUMPRODUCT(--(BA$9=Quarterly_kt!$B$9:FC$9),Quarterly_kt!$B96:FC96)*INDEX(Fuel_Properties!$B$3:$IV$14,MATCH("GCV_Petrol_Premium",Fuel_Properties!$B$3:$B$14,0),MATCH(YEAR(BA$9),Fuel_Properties!$B$3:$EI$3,0))/1000</f>
        <v>23.63349679992676</v>
      </c>
      <c r="BB96" s="53">
        <f>SUMPRODUCT(--(BB$9=Quarterly_kt!$B$9:FC$9),Quarterly_kt!$B96:FC96)*INDEX(Fuel_Properties!$B$3:$IV$14,MATCH("GCV_Petrol_Premium",Fuel_Properties!$B$3:$B$14,0),MATCH(YEAR(BB$9),Fuel_Properties!$B$3:$EI$3,0))/1000</f>
        <v>21.902662729873658</v>
      </c>
      <c r="BC96" s="53">
        <f>SUMPRODUCT(--(BC$9=Quarterly_kt!$B$9:FC$9),Quarterly_kt!$B96:FC96)*INDEX(Fuel_Properties!$B$3:$IV$14,MATCH("GCV_Petrol_Premium",Fuel_Properties!$B$3:$B$14,0),MATCH(YEAR(BC$9),Fuel_Properties!$B$3:$EI$3,0))/1000</f>
        <v>20.92908626171112</v>
      </c>
      <c r="BD96" s="53">
        <f>SUMPRODUCT(--(BD$9=Quarterly_kt!$B$9:FC$9),Quarterly_kt!$B96:FC96)*INDEX(Fuel_Properties!$B$3:$IV$14,MATCH("GCV_Petrol_Premium",Fuel_Properties!$B$3:$B$14,0),MATCH(YEAR(BD$9),Fuel_Properties!$B$3:$EI$3,0))/1000</f>
        <v>19.878212607040403</v>
      </c>
      <c r="BE96" s="53">
        <f>SUMPRODUCT(--(BE$9=Quarterly_kt!$B$9:FC$9),Quarterly_kt!$B96:FC96)*INDEX(Fuel_Properties!$B$3:$IV$14,MATCH("GCV_Petrol_Premium",Fuel_Properties!$B$3:$B$14,0),MATCH(YEAR(BE$9),Fuel_Properties!$B$3:$EI$3,0))/1000</f>
        <v>19.997225735473631</v>
      </c>
      <c r="BF96" s="53">
        <f>SUMPRODUCT(--(BF$9=Quarterly_kt!$B$9:FC$9),Quarterly_kt!$B96:FC96)*INDEX(Fuel_Properties!$B$3:$IV$14,MATCH("GCV_Petrol_Premium",Fuel_Properties!$B$3:$B$14,0),MATCH(YEAR(BF$9),Fuel_Properties!$B$3:$EI$3,0))/1000</f>
        <v>22.586445533599854</v>
      </c>
      <c r="BG96" s="53">
        <f>SUMPRODUCT(--(BG$9=Quarterly_kt!$B$9:FC$9),Quarterly_kt!$B96:FC96)*INDEX(Fuel_Properties!$B$3:$IV$14,MATCH("GCV_Petrol_Premium",Fuel_Properties!$B$3:$B$14,0),MATCH(YEAR(BG$9),Fuel_Properties!$B$3:$EI$3,0))/1000</f>
        <v>23.681347439193722</v>
      </c>
      <c r="BH96" s="53">
        <f>SUMPRODUCT(--(BH$9=Quarterly_kt!$B$9:FC$9),Quarterly_kt!$B96:FC96)*INDEX(Fuel_Properties!$B$3:$IV$14,MATCH("GCV_Petrol_Premium",Fuel_Properties!$B$3:$B$14,0),MATCH(YEAR(BH$9),Fuel_Properties!$B$3:$EI$3,0))/1000</f>
        <v>25.940001430549621</v>
      </c>
      <c r="BI96" s="53">
        <f>SUMPRODUCT(--(BI$9=Quarterly_kt!$B$9:FC$9),Quarterly_kt!$B96:FC96)*INDEX(Fuel_Properties!$B$3:$IV$14,MATCH("GCV_Petrol_Premium",Fuel_Properties!$B$3:$B$14,0),MATCH(YEAR(BI$9),Fuel_Properties!$B$3:$EI$3,0))/1000</f>
        <v>24.455876573600769</v>
      </c>
      <c r="BJ96" s="53">
        <f>SUMPRODUCT(--(BJ$9=Quarterly_kt!$B$9:FC$9),Quarterly_kt!$B96:FC96)*INDEX(Fuel_Properties!$B$3:$IV$14,MATCH("GCV_Petrol_Premium",Fuel_Properties!$B$3:$B$14,0),MATCH(YEAR(BJ$9),Fuel_Properties!$B$3:$EI$3,0))/1000</f>
        <v>24.455263103866578</v>
      </c>
      <c r="BK96" s="53">
        <f>SUMPRODUCT(--(BK$9=Quarterly_kt!$B$9:FC$9),Quarterly_kt!$B96:FC96)*INDEX(Fuel_Properties!$B$3:$IV$14,MATCH("GCV_Petrol_Premium",Fuel_Properties!$B$3:$B$14,0),MATCH(YEAR(BK$9),Fuel_Properties!$B$3:$EI$3,0))/1000</f>
        <v>22.587672473068235</v>
      </c>
      <c r="BL96" s="53">
        <f>SUMPRODUCT(--(BL$9=Quarterly_kt!$B$9:FC$9),Quarterly_kt!$B96:FC96)*INDEX(Fuel_Properties!$B$3:$IV$14,MATCH("GCV_Petrol_Premium",Fuel_Properties!$B$3:$B$14,0),MATCH(YEAR(BL$9),Fuel_Properties!$B$3:$EI$3,0))/1000</f>
        <v>24.865249646224978</v>
      </c>
      <c r="BM96" s="53">
        <f>SUMPRODUCT(--(BM$9=Quarterly_kt!$B$9:FC$9),Quarterly_kt!$B96:FC96)*INDEX(Fuel_Properties!$B$3:$IV$14,MATCH("GCV_Petrol_Premium",Fuel_Properties!$B$3:$B$14,0),MATCH(YEAR(BM$9),Fuel_Properties!$B$3:$EI$3,0))/1000</f>
        <v>25.525154320297244</v>
      </c>
      <c r="BN96" s="53">
        <f>SUMPRODUCT(--(BN$9=Quarterly_kt!$B$9:FC$9),Quarterly_kt!$B96:FC96)*INDEX(Fuel_Properties!$B$3:$IV$14,MATCH("GCV_Petrol_Premium",Fuel_Properties!$B$3:$B$14,0),MATCH(YEAR(BN$9),Fuel_Properties!$B$3:$EI$3,0))/1000</f>
        <v>23.409361946408257</v>
      </c>
      <c r="BO96" s="53">
        <f>SUMPRODUCT(--(BO$9=Quarterly_kt!$B$9:FC$9),Quarterly_kt!$B96:FC96)*INDEX(Fuel_Properties!$B$3:$IV$14,MATCH("GCV_Petrol_Premium",Fuel_Properties!$B$3:$B$14,0),MATCH(YEAR(BO$9),Fuel_Properties!$B$3:$EI$3,0))/1000</f>
        <v>24.498095872717268</v>
      </c>
      <c r="BP96" s="53">
        <f>SUMPRODUCT(--(BP$9=Quarterly_kt!$B$9:FC$9),Quarterly_kt!$B96:FC96)*INDEX(Fuel_Properties!$B$3:$IV$14,MATCH("GCV_Petrol_Premium",Fuel_Properties!$B$3:$B$14,0),MATCH(YEAR(BP$9),Fuel_Properties!$B$3:$EI$3,0))/1000</f>
        <v>22.323131725487997</v>
      </c>
      <c r="BQ96" s="53">
        <f>SUMPRODUCT(--(BQ$9=Quarterly_kt!$B$9:FC$9),Quarterly_kt!$B96:FC96)*INDEX(Fuel_Properties!$B$3:$IV$14,MATCH("GCV_Petrol_Premium",Fuel_Properties!$B$3:$B$14,0),MATCH(YEAR(BQ$9),Fuel_Properties!$B$3:$EI$3,0))/1000</f>
        <v>23.984977987197748</v>
      </c>
      <c r="BR96" s="53">
        <f>SUMPRODUCT(--(BR$9=Quarterly_kt!$B$9:FC$9),Quarterly_kt!$B96:FC96)*INDEX(Fuel_Properties!$B$3:$IV$14,MATCH("GCV_Petrol_Premium",Fuel_Properties!$B$3:$B$14,0),MATCH(YEAR(BR$9),Fuel_Properties!$B$3:$EI$3,0))/1000</f>
        <v>18.208371255079943</v>
      </c>
      <c r="BS96" s="53">
        <f>SUMPRODUCT(--(BS$9=Quarterly_kt!$B$9:FC$9),Quarterly_kt!$B96:FC96)*INDEX(Fuel_Properties!$B$3:$IV$14,MATCH("GCV_Petrol_Premium",Fuel_Properties!$B$3:$B$14,0),MATCH(YEAR(BS$9),Fuel_Properties!$B$3:$EI$3,0))/1000</f>
        <v>19.250937345937867</v>
      </c>
      <c r="BT96" s="53">
        <f>SUMPRODUCT(--(BT$9=Quarterly_kt!$B$9:FC$9),Quarterly_kt!$B96:FC96)*INDEX(Fuel_Properties!$B$3:$IV$14,MATCH("GCV_Petrol_Premium",Fuel_Properties!$B$3:$B$14,0),MATCH(YEAR(BT$9),Fuel_Properties!$B$3:$EI$3,0))/1000</f>
        <v>20.816319598280714</v>
      </c>
      <c r="BU96" s="53">
        <f>SUMPRODUCT(--(BU$9=Quarterly_kt!$B$9:FC$9),Quarterly_kt!$B96:FC96)*INDEX(Fuel_Properties!$B$3:$IV$14,MATCH("GCV_Petrol_Premium",Fuel_Properties!$B$3:$B$14,0),MATCH(YEAR(BU$9),Fuel_Properties!$B$3:$EI$3,0))/1000</f>
        <v>17.161748303273932</v>
      </c>
      <c r="BV96" s="53">
        <f>SUMPRODUCT(--(BV$9=Quarterly_kt!$B$9:FC$9),Quarterly_kt!$B96:FC96)*INDEX(Fuel_Properties!$B$3:$IV$14,MATCH("GCV_Petrol_Premium",Fuel_Properties!$B$3:$B$14,0),MATCH(YEAR(BV$9),Fuel_Properties!$B$3:$EI$3,0))/1000</f>
        <v>17.9568189017218</v>
      </c>
      <c r="BW96" s="53">
        <f>SUMPRODUCT(--(BW$9=Quarterly_kt!$B$9:FC$9),Quarterly_kt!$B96:FC96)*INDEX(Fuel_Properties!$B$3:$IV$14,MATCH("GCV_Petrol_Premium",Fuel_Properties!$B$3:$B$14,0),MATCH(YEAR(BW$9),Fuel_Properties!$B$3:$EI$3,0))/1000</f>
        <v>20.00995011338706</v>
      </c>
      <c r="BX96" s="53">
        <f>SUMPRODUCT(--(BX$9=Quarterly_kt!$B$9:FC$9),Quarterly_kt!$B96:FC96)*INDEX(Fuel_Properties!$B$3:$IV$14,MATCH("GCV_Petrol_Premium",Fuel_Properties!$B$3:$B$14,0),MATCH(YEAR(BX$9),Fuel_Properties!$B$3:$EI$3,0))/1000</f>
        <v>19.134801695997169</v>
      </c>
      <c r="BY96" s="53">
        <f>SUMPRODUCT(--(BY$9=Quarterly_kt!$B$9:FC$9),Quarterly_kt!$B96:FC96)*INDEX(Fuel_Properties!$B$3:$IV$14,MATCH("GCV_Petrol_Premium",Fuel_Properties!$B$3:$B$14,0),MATCH(YEAR(BY$9),Fuel_Properties!$B$3:$EI$3,0))/1000</f>
        <v>19.582849379013439</v>
      </c>
      <c r="BZ96" s="53">
        <f>SUMPRODUCT(--(BZ$9=Quarterly_kt!$B$9:FC$9),Quarterly_kt!$B96:FC96)*INDEX(Fuel_Properties!$B$3:$IV$14,MATCH("GCV_Petrol_Premium",Fuel_Properties!$B$3:$B$14,0),MATCH(YEAR(BZ$9),Fuel_Properties!$B$3:$EI$3,0))/1000</f>
        <v>18.791553147905184</v>
      </c>
      <c r="CA96" s="53">
        <f>SUMPRODUCT(--(CA$9=Quarterly_kt!$B$9:FC$9),Quarterly_kt!$B96:FC96)*INDEX(Fuel_Properties!$B$3:$IV$14,MATCH("GCV_Petrol_Premium",Fuel_Properties!$B$3:$B$14,0),MATCH(YEAR(CA$9),Fuel_Properties!$B$3:$EI$3,0))/1000</f>
        <v>18.870798097586018</v>
      </c>
      <c r="CB96" s="53">
        <f>SUMPRODUCT(--(CB$9=Quarterly_kt!$B$9:FC$9),Quarterly_kt!$B96:FC96)*INDEX(Fuel_Properties!$B$3:$IV$14,MATCH("GCV_Petrol_Premium",Fuel_Properties!$B$3:$B$14,0),MATCH(YEAR(CB$9),Fuel_Properties!$B$3:$EI$3,0))/1000</f>
        <v>19.160232860324058</v>
      </c>
      <c r="CC96" s="53">
        <f>SUMPRODUCT(--(CC$9=Quarterly_kt!$B$9:FC$9),Quarterly_kt!$B96:FC96)*INDEX(Fuel_Properties!$B$3:$IV$14,MATCH("GCV_Petrol_Premium",Fuel_Properties!$B$3:$B$14,0),MATCH(YEAR(CC$9),Fuel_Properties!$B$3:$EI$3,0))/1000</f>
        <v>14.680609555074156</v>
      </c>
      <c r="CD96" s="53">
        <f>SUMPRODUCT(--(CD$9=Quarterly_kt!$B$9:FC$9),Quarterly_kt!$B96:FC96)*INDEX(Fuel_Properties!$B$3:$IV$14,MATCH("GCV_Petrol_Premium",Fuel_Properties!$B$3:$B$14,0),MATCH(YEAR(CD$9),Fuel_Properties!$B$3:$EI$3,0))/1000</f>
        <v>16.394377024220827</v>
      </c>
      <c r="CE96" s="53">
        <f>SUMPRODUCT(--(CE$9=Quarterly_kt!$B$9:FC$9),Quarterly_kt!$B96:FC96)*INDEX(Fuel_Properties!$B$3:$IV$14,MATCH("GCV_Petrol_Premium",Fuel_Properties!$B$3:$B$14,0),MATCH(YEAR(CE$9),Fuel_Properties!$B$3:$EI$3,0))/1000</f>
        <v>15.133756623594419</v>
      </c>
      <c r="CF96" s="53">
        <f>SUMPRODUCT(--(CF$9=Quarterly_kt!$B$9:FC$9),Quarterly_kt!$B96:FC96)*INDEX(Fuel_Properties!$B$3:$IV$14,MATCH("GCV_Petrol_Premium",Fuel_Properties!$B$3:$B$14,0),MATCH(YEAR(CF$9),Fuel_Properties!$B$3:$EI$3,0))/1000</f>
        <v>15.685333983805728</v>
      </c>
      <c r="CG96" s="53">
        <f>SUMPRODUCT(--(CG$9=Quarterly_kt!$B$9:FC$9),Quarterly_kt!$B96:FC96)*INDEX(Fuel_Properties!$B$3:$IV$14,MATCH("GCV_Petrol_Premium",Fuel_Properties!$B$3:$B$14,0),MATCH(YEAR(CG$9),Fuel_Properties!$B$3:$EI$3,0))/1000</f>
        <v>11.034090771899182</v>
      </c>
      <c r="CH96" s="53">
        <f>SUMPRODUCT(--(CH$9=Quarterly_kt!$B$9:FC$9),Quarterly_kt!$B96:FC96)*INDEX(Fuel_Properties!$B$3:$IV$14,MATCH("GCV_Petrol_Premium",Fuel_Properties!$B$3:$B$14,0),MATCH(YEAR(CH$9),Fuel_Properties!$B$3:$EI$3,0))/1000</f>
        <v>11.482322362335442</v>
      </c>
      <c r="CI96" s="53">
        <f>SUMPRODUCT(--(CI$9=Quarterly_kt!$B$9:FC$9),Quarterly_kt!$B96:FC96)*INDEX(Fuel_Properties!$B$3:$IV$14,MATCH("GCV_Petrol_Premium",Fuel_Properties!$B$3:$B$14,0),MATCH(YEAR(CI$9),Fuel_Properties!$B$3:$EI$3,0))/1000</f>
        <v>13.012972339474997</v>
      </c>
      <c r="CJ96" s="53">
        <f>SUMPRODUCT(--(CJ$9=Quarterly_kt!$B$9:FC$9),Quarterly_kt!$B96:FC96)*INDEX(Fuel_Properties!$B$3:$IV$14,MATCH("GCV_Petrol_Premium",Fuel_Properties!$B$3:$B$14,0),MATCH(YEAR(CJ$9),Fuel_Properties!$B$3:$EI$3,0))/1000</f>
        <v>12.176292327370671</v>
      </c>
      <c r="CK96" s="53">
        <f>SUMPRODUCT(--(CK$9=Quarterly_kt!$B$9:FC$9),Quarterly_kt!$B96:FC96)*INDEX(Fuel_Properties!$B$3:$IV$14,MATCH("GCV_Petrol_Premium",Fuel_Properties!$B$3:$B$14,0),MATCH(YEAR(CK$9),Fuel_Properties!$B$3:$EI$3,0))/1000</f>
        <v>10.063364648287898</v>
      </c>
      <c r="CL96" s="53">
        <f>SUMPRODUCT(--(CL$9=Quarterly_kt!$B$9:FC$9),Quarterly_kt!$B96:FC96)*INDEX(Fuel_Properties!$B$3:$IV$14,MATCH("GCV_Petrol_Premium",Fuel_Properties!$B$3:$B$14,0),MATCH(YEAR(CL$9),Fuel_Properties!$B$3:$EI$3,0))/1000</f>
        <v>9.8024417380489908</v>
      </c>
      <c r="CM96" s="53">
        <f>SUMPRODUCT(--(CM$9=Quarterly_kt!$B$9:FC$9),Quarterly_kt!$B96:FC96)*INDEX(Fuel_Properties!$B$3:$IV$14,MATCH("GCV_Petrol_Premium",Fuel_Properties!$B$3:$B$14,0),MATCH(YEAR(CM$9),Fuel_Properties!$B$3:$EI$3,0))/1000</f>
        <v>6.905602567373343</v>
      </c>
      <c r="CN96" s="53">
        <f>SUMPRODUCT(--(CN$9=Quarterly_kt!$B$9:FC$9),Quarterly_kt!$B96:FC96)*INDEX(Fuel_Properties!$B$3:$IV$14,MATCH("GCV_Petrol_Premium",Fuel_Properties!$B$3:$B$14,0),MATCH(YEAR(CN$9),Fuel_Properties!$B$3:$EI$3,0))/1000</f>
        <v>9.0947810897507502</v>
      </c>
      <c r="CO96" s="53">
        <f>SUMPRODUCT(--(CO$9=Quarterly_kt!$B$9:FC$9),Quarterly_kt!$B96:FC96)*INDEX(Fuel_Properties!$B$3:$IV$14,MATCH("GCV_Petrol_Premium",Fuel_Properties!$B$3:$B$14,0),MATCH(YEAR(CO$9),Fuel_Properties!$B$3:$EI$3,0))/1000</f>
        <v>6.4513748826197261</v>
      </c>
      <c r="CP96" s="53">
        <f>SUMPRODUCT(--(CP$9=Quarterly_kt!$B$9:FC$9),Quarterly_kt!$B96:FC96)*INDEX(Fuel_Properties!$B$3:$IV$14,MATCH("GCV_Petrol_Premium",Fuel_Properties!$B$3:$B$14,0),MATCH(YEAR(CP$9),Fuel_Properties!$B$3:$EI$3,0))/1000</f>
        <v>5.6625523123450492</v>
      </c>
      <c r="CQ96" s="53">
        <f>SUMPRODUCT(--(CQ$9=Quarterly_kt!$B$9:FC$9),Quarterly_kt!$B96:FC96)*INDEX(Fuel_Properties!$B$3:$IV$14,MATCH("GCV_Petrol_Premium",Fuel_Properties!$B$3:$B$14,0),MATCH(YEAR(CQ$9),Fuel_Properties!$B$3:$EI$3,0))/1000</f>
        <v>5.3765340113560285</v>
      </c>
      <c r="CR96" s="53">
        <f>SUMPRODUCT(--(CR$9=Quarterly_kt!$B$9:FC$9),Quarterly_kt!$B96:FC96)*INDEX(Fuel_Properties!$B$3:$IV$14,MATCH("GCV_Petrol_Premium",Fuel_Properties!$B$3:$B$14,0),MATCH(YEAR(CR$9),Fuel_Properties!$B$3:$EI$3,0))/1000</f>
        <v>4.7834273163272805</v>
      </c>
      <c r="CS96" s="53">
        <f>SUMPRODUCT(--(CS$9=Quarterly_kt!$B$9:FC$9),Quarterly_kt!$B96:FC96)*INDEX(Fuel_Properties!$B$3:$IV$14,MATCH("GCV_Petrol_Premium",Fuel_Properties!$B$3:$B$14,0),MATCH(YEAR(CS$9),Fuel_Properties!$B$3:$EI$3,0))/1000</f>
        <v>3.6825266861053914</v>
      </c>
      <c r="CT96" s="53">
        <f>SUMPRODUCT(--(CT$9=Quarterly_kt!$B$9:FC$9),Quarterly_kt!$B96:FC96)*INDEX(Fuel_Properties!$B$3:$IV$14,MATCH("GCV_Petrol_Premium",Fuel_Properties!$B$3:$B$14,0),MATCH(YEAR(CT$9),Fuel_Properties!$B$3:$EI$3,0))/1000</f>
        <v>6.8326735794325959</v>
      </c>
      <c r="CU96" s="53">
        <f>SUMPRODUCT(--(CU$9=Quarterly_kt!$B$9:FC$9),Quarterly_kt!$B96:FC96)*INDEX(Fuel_Properties!$B$3:$IV$14,MATCH("GCV_Petrol_Premium",Fuel_Properties!$B$3:$B$14,0),MATCH(YEAR(CU$9),Fuel_Properties!$B$3:$EI$3,0))/1000</f>
        <v>4.067383534569422</v>
      </c>
      <c r="CV96" s="53">
        <f>SUMPRODUCT(--(CV$9=Quarterly_kt!$B$9:FC$9),Quarterly_kt!$B96:FC96)*INDEX(Fuel_Properties!$B$3:$IV$14,MATCH("GCV_Petrol_Premium",Fuel_Properties!$B$3:$B$14,0),MATCH(YEAR(CV$9),Fuel_Properties!$B$3:$EI$3,0))/1000</f>
        <v>4.485285636537367</v>
      </c>
      <c r="CW96" s="53">
        <f>SUMPRODUCT(--(CW$9=Quarterly_kt!$B$9:FC$9),Quarterly_kt!$B96:FC96)*INDEX(Fuel_Properties!$B$3:$IV$14,MATCH("GCV_Petrol_Premium",Fuel_Properties!$B$3:$B$14,0),MATCH(YEAR(CW$9),Fuel_Properties!$B$3:$EI$3,0))/1000</f>
        <v>6.283629081054424</v>
      </c>
      <c r="CX96" s="53">
        <f>SUMPRODUCT(--(CX$9=Quarterly_kt!$B$9:FC$9),Quarterly_kt!$B96:FC96)*INDEX(Fuel_Properties!$B$3:$IV$14,MATCH("GCV_Petrol_Premium",Fuel_Properties!$B$3:$B$14,0),MATCH(YEAR(CX$9),Fuel_Properties!$B$3:$EI$3,0))/1000</f>
        <v>6.8148287674439594</v>
      </c>
      <c r="CY96" s="53">
        <f>SUMPRODUCT(--(CY$9=Quarterly_kt!$B$9:FC$9),Quarterly_kt!$B96:FC96)*INDEX(Fuel_Properties!$B$3:$IV$14,MATCH("GCV_Petrol_Premium",Fuel_Properties!$B$3:$B$14,0),MATCH(YEAR(CY$9),Fuel_Properties!$B$3:$EI$3,0))/1000</f>
        <v>6.9209058165379105</v>
      </c>
      <c r="CZ96" s="53">
        <f>SUMPRODUCT(--(CZ$9=Quarterly_kt!$B$9:FC$9),Quarterly_kt!$B96:FC96)*INDEX(Fuel_Properties!$B$3:$IV$14,MATCH("GCV_Petrol_Premium",Fuel_Properties!$B$3:$B$14,0),MATCH(YEAR(CZ$9),Fuel_Properties!$B$3:$EI$3,0))/1000</f>
        <v>1.18054700855863</v>
      </c>
      <c r="DA96" s="53">
        <f>SUMPRODUCT(--(DA$9=Quarterly_kt!$B$9:FC$9),Quarterly_kt!$B96:FC96)*INDEX(Fuel_Properties!$B$3:$IV$14,MATCH("GCV_Petrol_Premium",Fuel_Properties!$B$3:$B$14,0),MATCH(YEAR(DA$9),Fuel_Properties!$B$3:$EI$3,0))/1000</f>
        <v>3.0977688622624178</v>
      </c>
      <c r="DB96" s="53">
        <f>SUMPRODUCT(--(DB$9=Quarterly_kt!$B$9:FC$9),Quarterly_kt!$B96:FC96)*INDEX(Fuel_Properties!$B$3:$IV$14,MATCH("GCV_Petrol_Premium",Fuel_Properties!$B$3:$B$14,0),MATCH(YEAR(DB$9),Fuel_Properties!$B$3:$EI$3,0))/1000</f>
        <v>4.30419184880187</v>
      </c>
      <c r="DC96" s="53">
        <f>SUMPRODUCT(--(DC$9=Quarterly_kt!$B$9:FC$9),Quarterly_kt!$B96:FC96)*INDEX(Fuel_Properties!$B$3:$IV$14,MATCH("GCV_Petrol_Premium",Fuel_Properties!$B$3:$B$14,0),MATCH(YEAR(DC$9),Fuel_Properties!$B$3:$EI$3,0))/1000</f>
        <v>4.2270255298952266</v>
      </c>
      <c r="DD96" s="53">
        <f>SUMPRODUCT(--(DD$9=Quarterly_kt!$B$9:FC$9),Quarterly_kt!$B96:FC96)*INDEX(Fuel_Properties!$B$3:$IV$14,MATCH("GCV_Petrol_Premium",Fuel_Properties!$B$3:$B$14,0),MATCH(YEAR(DD$9),Fuel_Properties!$B$3:$EI$3,0))/1000</f>
        <v>4.6665217255404192</v>
      </c>
      <c r="DE96" s="53">
        <f>SUMPRODUCT(--(DE$9=Quarterly_kt!$B$9:FC$9),Quarterly_kt!$B96:FC96)*INDEX(Fuel_Properties!$B$3:$IV$14,MATCH("GCV_Petrol_Premium",Fuel_Properties!$B$3:$B$14,0),MATCH(YEAR(DE$9),Fuel_Properties!$B$3:$EI$3,0))/1000</f>
        <v>3.7439503006547312</v>
      </c>
      <c r="DF96" s="53">
        <f>SUMPRODUCT(--(DF$9=Quarterly_kt!$B$9:FC$9),Quarterly_kt!$B96:FC96)*INDEX(Fuel_Properties!$B$3:$IV$14,MATCH("GCV_Petrol_Premium",Fuel_Properties!$B$3:$B$14,0),MATCH(YEAR(DF$9),Fuel_Properties!$B$3:$EI$3,0))/1000</f>
        <v>4.3537945954870025</v>
      </c>
      <c r="DG96" s="53">
        <f>SUMPRODUCT(--(DG$9=Quarterly_kt!$B$9:FC$9),Quarterly_kt!$B96:FC96)*INDEX(Fuel_Properties!$B$3:$IV$14,MATCH("GCV_Petrol_Premium",Fuel_Properties!$B$3:$B$14,0),MATCH(YEAR(DG$9),Fuel_Properties!$B$3:$EI$3,0))/1000</f>
        <v>6.5966584780106121</v>
      </c>
      <c r="DH96" s="53">
        <f>SUMPRODUCT(--(DH$9=Quarterly_kt!$B$9:FC$9),Quarterly_kt!$B96:FC96)*INDEX(Fuel_Properties!$B$3:$IV$14,MATCH("GCV_Petrol_Premium",Fuel_Properties!$B$3:$B$14,0),MATCH(YEAR(DH$9),Fuel_Properties!$B$3:$EI$3,0))/1000</f>
        <v>2.8283055929689596</v>
      </c>
      <c r="DI96" s="53">
        <f>SUMPRODUCT(--(DI$9=Quarterly_kt!$B$9:FC$9),Quarterly_kt!$B96:FC96)*INDEX(Fuel_Properties!$B$3:$IV$14,MATCH("GCV_Petrol_Premium",Fuel_Properties!$B$3:$B$14,0),MATCH(YEAR(DI$9),Fuel_Properties!$B$3:$EI$3,0))/1000</f>
        <v>3.4760073731178673</v>
      </c>
      <c r="DJ96" s="53">
        <f>SUMPRODUCT(--(DJ$9=Quarterly_kt!$B$9:FC$9),Quarterly_kt!$B96:FC96)*INDEX(Fuel_Properties!$B$3:$IV$14,MATCH("GCV_Petrol_Premium",Fuel_Properties!$B$3:$B$14,0),MATCH(YEAR(DJ$9),Fuel_Properties!$B$3:$EI$3,0))/1000</f>
        <v>4.6186682533057519</v>
      </c>
      <c r="DK96" s="53">
        <f>SUMPRODUCT(--(DK$9=Quarterly_kt!$B$9:FC$9),Quarterly_kt!$B96:FC96)*INDEX(Fuel_Properties!$B$3:$IV$14,MATCH("GCV_Petrol_Premium",Fuel_Properties!$B$3:$B$14,0),MATCH(YEAR(DK$9),Fuel_Properties!$B$3:$EI$3,0))/1000</f>
        <v>4.8874714436511821</v>
      </c>
      <c r="DL96" s="53">
        <f>SUMPRODUCT(--(DL$9=Quarterly_kt!$B$9:FC$9),Quarterly_kt!$B96:FC96)*INDEX(Fuel_Properties!$B$3:$IV$14,MATCH("GCV_Petrol_Premium",Fuel_Properties!$B$3:$B$14,0),MATCH(YEAR(DL$9),Fuel_Properties!$B$3:$EI$3,0))/1000</f>
        <v>4.1756659617663008</v>
      </c>
      <c r="DM96" s="53">
        <f>SUMPRODUCT(--(DM$9=Quarterly_kt!$B$9:FC$9),Quarterly_kt!$B96:FC96)*INDEX(Fuel_Properties!$B$3:$IV$14,MATCH("GCV_Petrol_Premium",Fuel_Properties!$B$3:$B$14,0),MATCH(YEAR(DM$9),Fuel_Properties!$B$3:$EI$3,0))/1000</f>
        <v>4.8627064664216615</v>
      </c>
      <c r="DN96" s="53">
        <f>SUMPRODUCT(--(DN$9=Quarterly_kt!$B$9:FC$9),Quarterly_kt!$B96:FC96)*INDEX(Fuel_Properties!$B$3:$IV$14,MATCH("GCV_Petrol_Premium",Fuel_Properties!$B$3:$B$14,0),MATCH(YEAR(DN$9),Fuel_Properties!$B$3:$EI$3,0))/1000</f>
        <v>3.3829701775986956</v>
      </c>
      <c r="DO96" s="53">
        <f>SUMPRODUCT(--(DO$9=Quarterly_kt!$B$9:FC$9),Quarterly_kt!$B96:FC96)*INDEX(Fuel_Properties!$B$3:$IV$14,MATCH("GCV_Petrol_Premium",Fuel_Properties!$B$3:$B$14,0),MATCH(YEAR(DO$9),Fuel_Properties!$B$3:$EI$3,0))/1000</f>
        <v>4.1960566243627424</v>
      </c>
      <c r="DP96" s="53">
        <f>SUMPRODUCT(--(DP$9=Quarterly_kt!$B$9:FC$9),Quarterly_kt!$B96:FC96)*INDEX(Fuel_Properties!$B$3:$IV$14,MATCH("GCV_Petrol_Premium",Fuel_Properties!$B$3:$B$14,0),MATCH(YEAR(DP$9),Fuel_Properties!$B$3:$EI$3,0))/1000</f>
        <v>3.7019149130281011</v>
      </c>
      <c r="DQ96" s="53">
        <f>SUMPRODUCT(--(DQ$9=Quarterly_kt!$B$9:FC$9),Quarterly_kt!$B96:FC96)*INDEX(Fuel_Properties!$B$3:$IV$14,MATCH("GCV_Petrol_Premium",Fuel_Properties!$B$3:$B$14,0),MATCH(YEAR(DQ$9),Fuel_Properties!$B$3:$EI$3,0))/1000</f>
        <v>3.669762659023021</v>
      </c>
      <c r="DR96" s="53">
        <f>SUMPRODUCT(--(DR$9=Quarterly_kt!$B$9:FC$9),Quarterly_kt!$B96:FC96)*INDEX(Fuel_Properties!$B$3:$IV$14,MATCH("GCV_Petrol_Premium",Fuel_Properties!$B$3:$B$14,0),MATCH(YEAR(DR$9),Fuel_Properties!$B$3:$EI$3,0))/1000</f>
        <v>4.076023232099856</v>
      </c>
      <c r="DS96" s="53">
        <f>SUMPRODUCT(--(DS$9=Quarterly_kt!$B$9:FC$9),Quarterly_kt!$B96:FC96)*INDEX(Fuel_Properties!$B$3:$IV$14,MATCH("GCV_Petrol_Premium",Fuel_Properties!$B$3:$B$14,0),MATCH(YEAR(DS$9),Fuel_Properties!$B$3:$EI$3,0))/1000</f>
        <v>4.4095267040109789</v>
      </c>
      <c r="DT96" s="53">
        <f>SUMPRODUCT(--(DT$9=Quarterly_kt!$B$9:FC$9),Quarterly_kt!$B96:FC96)*INDEX(Fuel_Properties!$B$3:$IV$14,MATCH("GCV_Petrol_Premium",Fuel_Properties!$B$3:$B$14,0),MATCH(YEAR(DT$9),Fuel_Properties!$B$3:$EI$3,0))/1000</f>
        <v>2.8394004272641284</v>
      </c>
      <c r="DU96" s="53">
        <f>SUMPRODUCT(--(DU$9=Quarterly_kt!$B$9:FC$9),Quarterly_kt!$B96:FC96)*INDEX(Fuel_Properties!$B$3:$IV$14,MATCH("GCV_Petrol_Premium",Fuel_Properties!$B$3:$B$14,0),MATCH(YEAR(DU$9),Fuel_Properties!$B$3:$EI$3,0))/1000</f>
        <v>4.5646675088513335</v>
      </c>
      <c r="DV96" s="53">
        <f>SUMPRODUCT(--(DV$9=Quarterly_kt!$B$9:FC$9),Quarterly_kt!$B96:FC96)*INDEX(Fuel_Properties!$B$3:$IV$14,MATCH("GCV_Petrol_Premium",Fuel_Properties!$B$3:$B$14,0),MATCH(YEAR(DV$9),Fuel_Properties!$B$3:$EI$3,0))/1000</f>
        <v>4.4288646644704537</v>
      </c>
      <c r="DW96" s="53">
        <f>SUMPRODUCT(--(DW$9=Quarterly_kt!$B$9:FC$9),Quarterly_kt!$B96:FC96)*INDEX(Fuel_Properties!$B$3:$IV$14,MATCH("GCV_Petrol_Premium",Fuel_Properties!$B$3:$B$14,0),MATCH(YEAR(DW$9),Fuel_Properties!$B$3:$EI$3,0))/1000</f>
        <v>3.5885732830761561</v>
      </c>
      <c r="DX96" s="53">
        <f>SUMPRODUCT(--(DX$9=Quarterly_kt!$B$9:FC$9),Quarterly_kt!$B96:FC96)*INDEX(Fuel_Properties!$B$3:$IV$14,MATCH("GCV_Petrol_Premium",Fuel_Properties!$B$3:$B$14,0),MATCH(YEAR(DX$9),Fuel_Properties!$B$3:$EI$3,0))/1000</f>
        <v>2.8037723990732242</v>
      </c>
      <c r="DY96" s="53">
        <f>SUMPRODUCT(--(DY$9=Quarterly_kt!$B$9:FC$9),Quarterly_kt!$B96:FC96)*INDEX(Fuel_Properties!$B$3:$IV$14,MATCH("GCV_Petrol_Premium",Fuel_Properties!$B$3:$B$14,0),MATCH(YEAR(DY$9),Fuel_Properties!$B$3:$EI$3,0))/1000</f>
        <v>2.4605481804367804</v>
      </c>
      <c r="DZ96" s="53">
        <f>SUMPRODUCT(--(DZ$9=Quarterly_kt!$B$9:FC$9),Quarterly_kt!$B96:FC96)*INDEX(Fuel_Properties!$B$3:$IV$14,MATCH("GCV_Petrol_Premium",Fuel_Properties!$B$3:$B$14,0),MATCH(YEAR(DZ$9),Fuel_Properties!$B$3:$EI$3,0))/1000</f>
        <v>2.876308425286711</v>
      </c>
      <c r="EA96" s="53">
        <f>SUMPRODUCT(--(EA$9=Quarterly_kt!$B$9:FC$9),Quarterly_kt!$B96:FC96)*INDEX(Fuel_Properties!$B$3:$IV$14,MATCH("GCV_Petrol_Premium",Fuel_Properties!$B$3:$B$14,0),MATCH(YEAR(EA$9),Fuel_Properties!$B$3:$EI$3,0))/1000</f>
        <v>2.8897875252337628</v>
      </c>
      <c r="EB96" s="53">
        <f>SUMPRODUCT(--(EB$9=Quarterly_kt!$B$9:FC$9),Quarterly_kt!$B96:FC96)*INDEX(Fuel_Properties!$B$3:$IV$14,MATCH("GCV_Petrol_Premium",Fuel_Properties!$B$3:$B$14,0),MATCH(YEAR(EB$9),Fuel_Properties!$B$3:$EI$3,0))/1000</f>
        <v>2.3100453309954143</v>
      </c>
      <c r="EC96" s="53">
        <f>SUMPRODUCT(--(EC$9=Quarterly_kt!$B$9:FC$9),Quarterly_kt!$B96:FC96)*INDEX(Fuel_Properties!$B$3:$IV$14,MATCH("GCV_Petrol_Premium",Fuel_Properties!$B$3:$B$14,0),MATCH(YEAR(EC$9),Fuel_Properties!$B$3:$EI$3,0))/1000</f>
        <v>3.8607054109668617</v>
      </c>
      <c r="ED96" s="53">
        <f>SUMPRODUCT(--(ED$9=Quarterly_kt!$B$9:FC$9),Quarterly_kt!$B96:FC96)*INDEX(Fuel_Properties!$B$3:$IV$14,MATCH("GCV_Petrol_Premium",Fuel_Properties!$B$3:$B$14,0),MATCH(YEAR(ED$9),Fuel_Properties!$B$3:$EI$3,0))/1000</f>
        <v>3.0139661287753965</v>
      </c>
      <c r="EE96" s="53">
        <f>SUMPRODUCT(--(EE$9=Quarterly_kt!$B$9:FC$9),Quarterly_kt!$B96:FC96)*INDEX(Fuel_Properties!$B$3:$IV$14,MATCH("GCV_Petrol_Premium",Fuel_Properties!$B$3:$B$14,0),MATCH(YEAR(EE$9),Fuel_Properties!$B$3:$EI$3,0))/1000</f>
        <v>2.6843099142011284</v>
      </c>
      <c r="EF96" s="53">
        <f>SUMPRODUCT(--(EF$9=Quarterly_kt!$B$9:FC$9),Quarterly_kt!$B96:FC96)*INDEX(Fuel_Properties!$B$3:$IV$14,MATCH("GCV_Petrol_Premium",Fuel_Properties!$B$3:$B$14,0),MATCH(YEAR(EF$9),Fuel_Properties!$B$3:$EI$3,0))/1000</f>
        <v>3.0413004950501112</v>
      </c>
      <c r="EG96" s="53">
        <f>SUMPRODUCT(--(EG$9=Quarterly_kt!$B$9:FC$9),Quarterly_kt!$B96:FC96)*INDEX(Fuel_Properties!$B$3:$IV$14,MATCH("GCV_Petrol_Premium",Fuel_Properties!$B$3:$B$14,0),MATCH(YEAR(EG$9),Fuel_Properties!$B$3:$EI$3,0))/1000</f>
        <v>3.2802648517610216</v>
      </c>
      <c r="EH96" s="53">
        <f>SUMPRODUCT(--(EH$9=Quarterly_kt!$B$9:FC$9),Quarterly_kt!$B96:FC96)*INDEX(Fuel_Properties!$B$3:$IV$14,MATCH("GCV_Petrol_Premium",Fuel_Properties!$B$3:$B$14,0),MATCH(YEAR(EH$9),Fuel_Properties!$B$3:$EI$3,0))/1000</f>
        <v>2.6370701248769808</v>
      </c>
      <c r="EI96" s="53">
        <f>SUMPRODUCT(--(EI$9=Quarterly_kt!$B$9:FC$9),Quarterly_kt!$B96:FC96)*INDEX(Fuel_Properties!$B$3:$IV$14,MATCH("GCV_Petrol_Premium",Fuel_Properties!$B$3:$B$14,0),MATCH(YEAR(EI$9),Fuel_Properties!$B$3:$EI$3,0))/1000</f>
        <v>3.4216448275697156</v>
      </c>
      <c r="EJ96" s="53">
        <f>SUMPRODUCT(--(EJ$9=Quarterly_kt!$B$9:FC$9),Quarterly_kt!$B96:FC96)*INDEX(Fuel_Properties!$B$3:$IV$14,MATCH("GCV_Petrol_Premium",Fuel_Properties!$B$3:$B$14,0),MATCH(YEAR(EJ$9),Fuel_Properties!$B$3:$EI$3,0))/1000</f>
        <v>3.6647273659959594</v>
      </c>
      <c r="EK96" s="53">
        <f>SUMPRODUCT(--(EK$9=Quarterly_kt!$B$9:FC$9),Quarterly_kt!$B96:FC96)*INDEX(Fuel_Properties!$B$3:$IV$14,MATCH("GCV_Petrol_Premium",Fuel_Properties!$B$3:$B$14,0),MATCH(YEAR(EK$9),Fuel_Properties!$B$3:$EI$3,0))/1000</f>
        <v>3.3717612873482685</v>
      </c>
      <c r="EL96" s="53">
        <f>SUMPRODUCT(--(EL$9=Quarterly_kt!$B$9:FC$9),Quarterly_kt!$B96:FC96)*INDEX(Fuel_Properties!$B$3:$IV$14,MATCH("GCV_Petrol_Premium",Fuel_Properties!$B$3:$B$14,0),MATCH(YEAR(EL$9),Fuel_Properties!$B$3:$EI$3,0))/1000</f>
        <v>4.0415759411739014</v>
      </c>
      <c r="EM96" s="53">
        <f>SUMPRODUCT(--(EM$9=Quarterly_kt!$B$9:FC$9),Quarterly_kt!$B96:FC96)*INDEX(Fuel_Properties!$B$3:$IV$14,MATCH("GCV_Petrol_Premium",Fuel_Properties!$B$3:$B$14,0),MATCH(YEAR(EM$9),Fuel_Properties!$B$3:$EI$3,0))/1000</f>
        <v>3.3458486516280019</v>
      </c>
      <c r="EN96" s="53">
        <f>SUMPRODUCT(--(EN$9=Quarterly_kt!$B$9:FC$9),Quarterly_kt!$B96:FC96)*INDEX(Fuel_Properties!$B$3:$IV$14,MATCH("GCV_Petrol_Premium",Fuel_Properties!$B$3:$B$14,0),MATCH(YEAR(EN$9),Fuel_Properties!$B$3:$EI$3,0))/1000</f>
        <v>2.9324128154633509</v>
      </c>
      <c r="EO96" s="53">
        <f>SUMPRODUCT(--(EO$9=Quarterly_kt!$B$9:FC$9),Quarterly_kt!$B96:FC96)*INDEX(Fuel_Properties!$B$3:$IV$14,MATCH("GCV_Petrol_Premium",Fuel_Properties!$B$3:$B$14,0),MATCH(YEAR(EO$9),Fuel_Properties!$B$3:$EI$3,0))/1000</f>
        <v>4.9429177141456941</v>
      </c>
      <c r="EP96" s="53">
        <f>SUMPRODUCT(--(EP$9=Quarterly_kt!$B$9:FC$9),Quarterly_kt!$B96:FC96)*INDEX(Fuel_Properties!$B$3:$IV$14,MATCH("GCV_Petrol_Premium",Fuel_Properties!$B$3:$B$14,0),MATCH(YEAR(EP$9),Fuel_Properties!$B$3:$EI$3,0))/1000</f>
        <v>4.5182671990113423</v>
      </c>
      <c r="EQ96" s="53">
        <f>SUMPRODUCT(--(EQ$9=Quarterly_kt!$B$9:FC$9),Quarterly_kt!$B96:FC96)*INDEX(Fuel_Properties!$B$3:$IV$14,MATCH("GCV_Petrol_Premium",Fuel_Properties!$B$3:$B$14,0),MATCH(YEAR(EQ$9),Fuel_Properties!$B$3:$EI$3,0))/1000</f>
        <v>3.6548047295851696</v>
      </c>
      <c r="ER96" s="53">
        <f>SUMPRODUCT(--(ER$9=Quarterly_kt!$B$9:FC$9),Quarterly_kt!$B96:FC96)*INDEX(Fuel_Properties!$B$3:$IV$14,MATCH("GCV_Petrol_Premium",Fuel_Properties!$B$3:$B$14,0),MATCH(YEAR(ER$9),Fuel_Properties!$B$3:$EI$3,0))/1000</f>
        <v>3.1523941183635245</v>
      </c>
      <c r="ES96" s="53">
        <f>SUMPRODUCT(--(ES$9=Quarterly_kt!$B$9:FC$9),Quarterly_kt!$B96:FC96)*INDEX(Fuel_Properties!$B$3:$IV$14,MATCH("GCV_Petrol_Premium",Fuel_Properties!$B$3:$B$14,0),MATCH(YEAR(ES$9),Fuel_Properties!$B$3:$EI$3,0))/1000</f>
        <v>3.8422811887361155</v>
      </c>
      <c r="ET96" s="53">
        <f>SUMPRODUCT(--(ET$9=Quarterly_kt!$B$9:FC$9),Quarterly_kt!$B96:FC96)*INDEX(Fuel_Properties!$B$3:$IV$14,MATCH("GCV_Petrol_Premium",Fuel_Properties!$B$3:$B$14,0),MATCH(YEAR(ET$9),Fuel_Properties!$B$3:$EI$3,0))/1000</f>
        <v>1.5410351998476264</v>
      </c>
      <c r="EU96" s="53">
        <f>SUMPRODUCT(--(EU$9=Quarterly_kt!$B$9:FC$9),Quarterly_kt!$B96:FC96)*INDEX(Fuel_Properties!$B$3:$IV$14,MATCH("GCV_Petrol_Premium",Fuel_Properties!$B$3:$B$14,0),MATCH(YEAR(EU$9),Fuel_Properties!$B$3:$EI$3,0))/1000</f>
        <v>3.7660826409880155</v>
      </c>
      <c r="EV96" s="53">
        <f>SUMPRODUCT(--(EV$9=Quarterly_kt!$B$9:FC$9),Quarterly_kt!$B96:FC96)*INDEX(Fuel_Properties!$B$3:$IV$14,MATCH("GCV_Petrol_Premium",Fuel_Properties!$B$3:$B$14,0),MATCH(YEAR(EV$9),Fuel_Properties!$B$3:$EI$3,0))/1000</f>
        <v>2.9869238977481798</v>
      </c>
      <c r="EW96" s="53">
        <f>SUMPRODUCT(--(EW$9=Quarterly_kt!$B$9:FC$9),Quarterly_kt!$B96:FC96)*INDEX(Fuel_Properties!$B$3:$IV$14,MATCH("GCV_Petrol_Premium",Fuel_Properties!$B$3:$B$14,0),MATCH(YEAR(EW$9),Fuel_Properties!$B$3:$EI$3,0))/1000</f>
        <v>3.3204062819170708</v>
      </c>
      <c r="EX96" s="53">
        <f>SUMPRODUCT(--(EX$9=Quarterly_kt!$B$9:FC$9),Quarterly_kt!$B96:FC96)*INDEX(Fuel_Properties!$B$3:$IV$14,MATCH("GCV_Petrol_Premium",Fuel_Properties!$B$3:$B$14,0),MATCH(YEAR(EX$9),Fuel_Properties!$B$3:$EI$3,0))/1000</f>
        <v>3.6812705234273073</v>
      </c>
      <c r="EY96" s="53">
        <f>SUMPRODUCT(--(EY$9=Quarterly_kt!$B$9:FC$9),Quarterly_kt!$B96:FC96)*INDEX(Fuel_Properties!$B$3:$IV$14,MATCH("GCV_Petrol_Premium",Fuel_Properties!$B$3:$B$14,0),MATCH(YEAR(EY$9),Fuel_Properties!$B$3:$EI$3,0))/1000</f>
        <v>3.1381607441804387</v>
      </c>
      <c r="EZ96" s="53">
        <f>SUMPRODUCT(--(EZ$9=Quarterly_kt!$B$9:FC$9),Quarterly_kt!$B96:FC96)*INDEX(Fuel_Properties!$B$3:$IV$14,MATCH("GCV_Petrol_Premium",Fuel_Properties!$B$3:$B$14,0),MATCH(YEAR(EZ$9),Fuel_Properties!$B$3:$EI$3,0))/1000</f>
        <v>5.3034122652657603</v>
      </c>
      <c r="FA96" s="53">
        <f>SUMPRODUCT(--(FA$9=Quarterly_kt!$B$9:FC$9),Quarterly_kt!$B96:FC96)*INDEX(Fuel_Properties!$B$3:$IV$14,MATCH("GCV_Petrol_Premium",Fuel_Properties!$B$3:$B$14,0),MATCH(YEAR(FA$9),Fuel_Properties!$B$3:$EI$3,0))/1000</f>
        <v>2.5191349193265351</v>
      </c>
      <c r="FB96" s="53">
        <f>SUMPRODUCT(--(FB$9=Quarterly_kt!$B$9:FC$9),Quarterly_kt!$B96:FC96)*INDEX(Fuel_Properties!$B$3:$IV$14,MATCH("GCV_Petrol_Premium",Fuel_Properties!$B$3:$B$14,0),MATCH(YEAR(FB$9),Fuel_Properties!$B$3:$EI$3,0))/1000</f>
        <v>3.9058043298702003</v>
      </c>
      <c r="FC96" s="53">
        <f>SUMPRODUCT(--(FC$9=Quarterly_kt!$B$9:FC$9),Quarterly_kt!$B96:FC96)*INDEX(Fuel_Properties!$B$3:$IV$14,MATCH("GCV_Petrol_Premium",Fuel_Properties!$B$3:$B$14,0),MATCH(YEAR(FC$9),Fuel_Properties!$B$3:$EI$3,0))/1000</f>
        <v>4.7854760209432561</v>
      </c>
      <c r="FD96" s="53">
        <f>SUMPRODUCT(--(FD$9=Quarterly_kt!$B$9:FD$9),Quarterly_kt!$B96:FD96)*INDEX(Fuel_Properties!$B$3:$IV$14,MATCH("GCV_Petrol_Premium",Fuel_Properties!$B$3:$B$14,0),MATCH(YEAR(FD$9),Fuel_Properties!$B$3:$EI$3,0))/1000</f>
        <v>3.9797602769778271</v>
      </c>
      <c r="FE96" s="53">
        <f>SUMPRODUCT(--(FE$9=Quarterly_kt!$B$9:FE$9),Quarterly_kt!$B96:FE96)*INDEX(Fuel_Properties!$B$3:$IV$14,MATCH("GCV_Petrol_Premium",Fuel_Properties!$B$3:$B$14,0),MATCH(YEAR(FE$9),Fuel_Properties!$B$3:$EI$3,0))/1000</f>
        <v>4.9877976907307033</v>
      </c>
      <c r="FF96" s="53">
        <f>SUMPRODUCT(--(FF$9=Quarterly_kt!$B$9:FF$9),Quarterly_kt!$B96:FF96)*INDEX(Fuel_Properties!$B$3:$IV$14,MATCH("GCV_Petrol_Premium",Fuel_Properties!$B$3:$B$14,0),MATCH(YEAR(FF$9),Fuel_Properties!$B$3:$EI$3,0))/1000</f>
        <v>3.1400074212713749</v>
      </c>
      <c r="FG96" s="53">
        <f>SUMPRODUCT(--(FG$9=Quarterly_kt!$B$9:FG$9),Quarterly_kt!$B96:FG96)*INDEX(Fuel_Properties!$B$3:$IV$14,MATCH("GCV_Petrol_Premium",Fuel_Properties!$B$3:$B$14,0),MATCH(YEAR(FG$9),Fuel_Properties!$B$3:$EI$3,0))/1000</f>
        <v>4.189258959089897</v>
      </c>
      <c r="FH96" s="53">
        <f>SUMPRODUCT(--(FH$9=Quarterly_kt!$B$9:FH$9),Quarterly_kt!$B96:FH96)*INDEX(Fuel_Properties!$B$3:$IV$14,MATCH("GCV_Petrol_Premium",Fuel_Properties!$B$3:$B$14,0),MATCH(YEAR(FH$9),Fuel_Properties!$B$3:$EI$3,0))/1000</f>
        <v>2.7159308163768978</v>
      </c>
      <c r="FI96" s="53">
        <f>SUMPRODUCT(--(FI$9=Quarterly_kt!$B$9:FI$9),Quarterly_kt!$B96:FI96)*INDEX(Fuel_Properties!$B$3:$IV$14,MATCH("GCV_Petrol_Premium",Fuel_Properties!$B$3:$B$14,0),MATCH(YEAR(FI$9),Fuel_Properties!$B$3:$EI$3,0))/1000</f>
        <v>3.6139477722240825</v>
      </c>
      <c r="FJ96" s="53">
        <f>SUMPRODUCT(--(FJ$9=Quarterly_kt!$B$9:FJ$9),Quarterly_kt!$B96:FJ96)*INDEX(Fuel_Properties!$B$3:$IV$14,MATCH("GCV_Petrol_Premium",Fuel_Properties!$B$3:$B$14,0),MATCH(YEAR(FJ$9),Fuel_Properties!$B$3:$EI$3,0))/1000</f>
        <v>4.2952999475697249</v>
      </c>
      <c r="FK96" s="53">
        <f>SUMPRODUCT(--(FK$9=Quarterly_kt!$B$9:FK$9),Quarterly_kt!$B96:FK96)*INDEX(Fuel_Properties!$B$3:$IV$14,MATCH("GCV_Petrol_Premium",Fuel_Properties!$B$3:$B$14,0),MATCH(YEAR(FK$9),Fuel_Properties!$B$3:$EI$3,0))/1000</f>
        <v>4.5256124476285704</v>
      </c>
      <c r="FL96" s="53">
        <f>SUMPRODUCT(--(FL$9=Quarterly_kt!$B$9:FL$9),Quarterly_kt!$B96:FL96)*INDEX(Fuel_Properties!$B$3:$IV$14,MATCH("GCV_Petrol_Premium",Fuel_Properties!$B$3:$B$14,0),MATCH(YEAR(FL$9),Fuel_Properties!$B$3:$EI$3,0))/1000</f>
        <v>3.090526994060435</v>
      </c>
      <c r="FM96" s="53">
        <f>SUMPRODUCT(--(FM$9=Quarterly_kt!$B$9:FN$9),Quarterly_kt!$B96:FN96)*INDEX(Fuel_Properties!$B$3:$IV$14,MATCH("GCV_Petrol_Premium",Fuel_Properties!$B$3:$B$14,0),MATCH(YEAR(FM$9),Fuel_Properties!$B$3:$EI$3,0))/1000</f>
        <v>4.0999757861209609</v>
      </c>
      <c r="FN96" s="53">
        <f>SUMPRODUCT(--(FN$9=Quarterly_kt!$B$9:FN$9),Quarterly_kt!$B96:FN96)*INDEX(Fuel_Properties!$B$3:$IV$14,MATCH("GCV_Petrol_Premium",Fuel_Properties!$B$3:$B$14,0),MATCH(YEAR(FN$9),Fuel_Properties!$B$3:$EI$3,0))/1000</f>
        <v>3.8809539134377387</v>
      </c>
      <c r="FO96" s="53">
        <f>SUMPRODUCT(--(FO$9=Quarterly_kt!$B$9:FO$9),Quarterly_kt!$B96:FO96)*INDEX(Fuel_Properties!$B$3:$IV$14,MATCH("GCV_Petrol_Premium",Fuel_Properties!$B$3:$B$14,0),MATCH(YEAR(FO$9),Fuel_Properties!$B$3:$EI$3,0))/1000</f>
        <v>3.8848478628208039</v>
      </c>
      <c r="FP96" s="53">
        <f>SUMPRODUCT(--(FP$9=Quarterly_kt!$B$9:FP$9),Quarterly_kt!$B96:FP96)*INDEX(Fuel_Properties!$B$3:$IV$14,MATCH("GCV_Petrol_Premium",Fuel_Properties!$B$3:$B$14,0),MATCH(YEAR(FP$9),Fuel_Properties!$B$3:$EI$3,0))/1000</f>
        <v>3.425159606084796</v>
      </c>
      <c r="FQ96" s="53">
        <f>SUMPRODUCT(--(FQ$9=Quarterly_kt!$B$9:FQ$9),Quarterly_kt!$B96:FQ96)*INDEX(Fuel_Properties!$B$3:$IV$14,MATCH("GCV_Petrol_Premium",Fuel_Properties!$B$3:$B$14,0),MATCH(YEAR(FQ$9),Fuel_Properties!$B$3:$EI$3,0))/1000</f>
        <v>4.484806079809263</v>
      </c>
      <c r="FR96" s="53">
        <f>SUMPRODUCT(--(FR$9=Quarterly_kt!$B$9:FR$9),Quarterly_kt!$B96:FR96)*INDEX(Fuel_Properties!$B$3:$IV$14,MATCH("GCV_Petrol_Premium",Fuel_Properties!$B$3:$B$14,0),MATCH(YEAR(FR$9),Fuel_Properties!$B$3:$EI$3,0))/1000</f>
        <v>4.3406919248376115</v>
      </c>
      <c r="FS96" s="53">
        <f>SUMPRODUCT(--(FS$9=Quarterly_kt!$B$9:FS$9),Quarterly_kt!$B96:FS96)*INDEX(Fuel_Properties!$B$3:$IV$14,MATCH("GCV_Petrol_Premium",Fuel_Properties!$B$3:$B$14,0),MATCH(YEAR(FS$9),Fuel_Properties!$B$3:$EI$3,0))/1000</f>
        <v>3.326266612518515</v>
      </c>
      <c r="FT96" s="53">
        <f>SUMPRODUCT(--(FT$9=Quarterly_kt!$B$9:FT$9),Quarterly_kt!$B96:FT96)*INDEX(Fuel_Properties!$B$3:$IV$14,MATCH("GCV_Petrol_Premium",Fuel_Properties!$B$3:$B$14,0),MATCH(YEAR(FT$9),Fuel_Properties!$B$3:$EI$3,0))/1000</f>
        <v>4.1586383074733622</v>
      </c>
      <c r="FU96" s="53">
        <f>SUMPRODUCT(--(FU$9=Quarterly_kt!$B$9:FU$9),Quarterly_kt!$B96:FU96)*INDEX(Fuel_Properties!$B$3:$IV$14,MATCH("GCV_Petrol_Premium",Fuel_Properties!$B$3:$B$14,0),MATCH(YEAR(FU$9),Fuel_Properties!$B$3:$EI$3,0))/1000</f>
        <v>2.4501086316915877</v>
      </c>
      <c r="FV96" s="53">
        <f>SUMPRODUCT(--(FV$9=Quarterly_kt!$B$9:FV$9),Quarterly_kt!$B96:FV96)*INDEX(Fuel_Properties!$B$3:$IV$14,MATCH("GCV_Petrol_Premium",Fuel_Properties!$B$3:$B$14,0),MATCH(YEAR(FV$9),Fuel_Properties!$B$3:$EI$3,0))/1000</f>
        <v>3.0460171309271216</v>
      </c>
      <c r="FW96" s="18"/>
      <c r="FX96" s="117"/>
      <c r="FY96" s="18"/>
    </row>
    <row r="97" spans="1:181" ht="15" x14ac:dyDescent="0.25">
      <c r="A97" s="49" t="s">
        <v>26</v>
      </c>
      <c r="B97" s="53">
        <f>SUMPRODUCT(--(B$9=Quarterly_kt!$B$9:FC$9),Quarterly_kt!$B97:FC97)*INDEX(Fuel_Properties!$B$3:$IV$14,MATCH("GCV_Auto_Diesel",Fuel_Properties!$B$3:$B$14,0),MATCH(YEAR(B$9),Fuel_Properties!$B$3:$EI$3,0))/1000</f>
        <v>5.7684668800000001</v>
      </c>
      <c r="C97" s="53">
        <f>SUMPRODUCT(--(C$9=Quarterly_kt!$B$9:FC$9),Quarterly_kt!$B97:FC97)*INDEX(Fuel_Properties!$B$3:$IV$14,MATCH("GCV_Auto_Diesel",Fuel_Properties!$B$3:$B$14,0),MATCH(YEAR(C$9),Fuel_Properties!$B$3:$EI$3,0))/1000</f>
        <v>7.0836328200000001</v>
      </c>
      <c r="D97" s="53">
        <f>SUMPRODUCT(--(D$9=Quarterly_kt!$B$9:FC$9),Quarterly_kt!$B97:FC97)*INDEX(Fuel_Properties!$B$3:$IV$14,MATCH("GCV_Auto_Diesel",Fuel_Properties!$B$3:$B$14,0),MATCH(YEAR(D$9),Fuel_Properties!$B$3:$EI$3,0))/1000</f>
        <v>7.7943916599999996</v>
      </c>
      <c r="E97" s="53">
        <f>SUMPRODUCT(--(E$9=Quarterly_kt!$B$9:FC$9),Quarterly_kt!$B97:FC97)*INDEX(Fuel_Properties!$B$3:$IV$14,MATCH("GCV_Auto_Diesel",Fuel_Properties!$B$3:$B$14,0),MATCH(YEAR(E$9),Fuel_Properties!$B$3:$EI$3,0))/1000</f>
        <v>7.0022482199999985</v>
      </c>
      <c r="F97" s="53">
        <f>SUMPRODUCT(--(F$9=Quarterly_kt!$B$9:FC$9),Quarterly_kt!$B97:FC97)*INDEX(Fuel_Properties!$B$3:$IV$14,MATCH("GCV_Auto_Diesel",Fuel_Properties!$B$3:$B$14,0),MATCH(YEAR(F$9),Fuel_Properties!$B$3:$EI$3,0))/1000</f>
        <v>7.4019063799999998</v>
      </c>
      <c r="G97" s="53">
        <f>SUMPRODUCT(--(G$9=Quarterly_kt!$B$9:FC$9),Quarterly_kt!$B97:FC97)*INDEX(Fuel_Properties!$B$3:$IV$14,MATCH("GCV_Auto_Diesel",Fuel_Properties!$B$3:$B$14,0),MATCH(YEAR(G$9),Fuel_Properties!$B$3:$EI$3,0))/1000</f>
        <v>6.3138356599999996</v>
      </c>
      <c r="H97" s="53">
        <f>SUMPRODUCT(--(H$9=Quarterly_kt!$B$9:FC$9),Quarterly_kt!$B97:FC97)*INDEX(Fuel_Properties!$B$3:$IV$14,MATCH("GCV_Auto_Diesel",Fuel_Properties!$B$3:$B$14,0),MATCH(YEAR(H$9),Fuel_Properties!$B$3:$EI$3,0))/1000</f>
        <v>6.5598746400000003</v>
      </c>
      <c r="I97" s="53">
        <f>SUMPRODUCT(--(I$9=Quarterly_kt!$B$9:FC$9),Quarterly_kt!$B97:FC97)*INDEX(Fuel_Properties!$B$3:$IV$14,MATCH("GCV_Auto_Diesel",Fuel_Properties!$B$3:$B$14,0),MATCH(YEAR(I$9),Fuel_Properties!$B$3:$EI$3,0))/1000</f>
        <v>5.2437431199999995</v>
      </c>
      <c r="J97" s="53">
        <f>SUMPRODUCT(--(J$9=Quarterly_kt!$B$9:FC$9),Quarterly_kt!$B97:FC97)*INDEX(Fuel_Properties!$B$3:$IV$14,MATCH("GCV_Auto_Diesel",Fuel_Properties!$B$3:$B$14,0),MATCH(YEAR(J$9),Fuel_Properties!$B$3:$EI$3,0))/1000</f>
        <v>8.4551702399999993</v>
      </c>
      <c r="K97" s="53">
        <f>SUMPRODUCT(--(K$9=Quarterly_kt!$B$9:FC$9),Quarterly_kt!$B97:FC97)*INDEX(Fuel_Properties!$B$3:$IV$14,MATCH("GCV_Auto_Diesel",Fuel_Properties!$B$3:$B$14,0),MATCH(YEAR(K$9),Fuel_Properties!$B$3:$EI$3,0))/1000</f>
        <v>7.4337245399999992</v>
      </c>
      <c r="L97" s="53">
        <f>SUMPRODUCT(--(L$9=Quarterly_kt!$B$9:FC$9),Quarterly_kt!$B97:FC97)*INDEX(Fuel_Properties!$B$3:$IV$14,MATCH("GCV_Auto_Diesel",Fuel_Properties!$B$3:$B$14,0),MATCH(YEAR(L$9),Fuel_Properties!$B$3:$EI$3,0))/1000</f>
        <v>6.70981542</v>
      </c>
      <c r="M97" s="53">
        <f>SUMPRODUCT(--(M$9=Quarterly_kt!$B$9:FC$9),Quarterly_kt!$B97:FC97)*INDEX(Fuel_Properties!$B$3:$IV$14,MATCH("GCV_Auto_Diesel",Fuel_Properties!$B$3:$B$14,0),MATCH(YEAR(M$9),Fuel_Properties!$B$3:$EI$3,0))/1000</f>
        <v>8.435444819999999</v>
      </c>
      <c r="N97" s="53">
        <f>SUMPRODUCT(--(N$9=Quarterly_kt!$B$9:FC$9),Quarterly_kt!$B97:FC97)*INDEX(Fuel_Properties!$B$3:$IV$14,MATCH("GCV_Auto_Diesel",Fuel_Properties!$B$3:$B$14,0),MATCH(YEAR(N$9),Fuel_Properties!$B$3:$EI$3,0))/1000</f>
        <v>7.4578180599999992</v>
      </c>
      <c r="O97" s="53">
        <f>SUMPRODUCT(--(O$9=Quarterly_kt!$B$9:FC$9),Quarterly_kt!$B97:FC97)*INDEX(Fuel_Properties!$B$3:$IV$14,MATCH("GCV_Auto_Diesel",Fuel_Properties!$B$3:$B$14,0),MATCH(YEAR(O$9),Fuel_Properties!$B$3:$EI$3,0))/1000</f>
        <v>8.2730894399999997</v>
      </c>
      <c r="P97" s="53">
        <f>SUMPRODUCT(--(P$9=Quarterly_kt!$B$9:FC$9),Quarterly_kt!$B97:FC97)*INDEX(Fuel_Properties!$B$3:$IV$14,MATCH("GCV_Auto_Diesel",Fuel_Properties!$B$3:$B$14,0),MATCH(YEAR(P$9),Fuel_Properties!$B$3:$EI$3,0))/1000</f>
        <v>7.8260258999999994</v>
      </c>
      <c r="Q97" s="53">
        <f>SUMPRODUCT(--(Q$9=Quarterly_kt!$B$9:FC$9),Quarterly_kt!$B97:FC97)*INDEX(Fuel_Properties!$B$3:$IV$14,MATCH("GCV_Auto_Diesel",Fuel_Properties!$B$3:$B$14,0),MATCH(YEAR(Q$9),Fuel_Properties!$B$3:$EI$3,0))/1000</f>
        <v>6.6022222199999998</v>
      </c>
      <c r="R97" s="53">
        <f>SUMPRODUCT(--(R$9=Quarterly_kt!$B$9:FC$9),Quarterly_kt!$B97:FC97)*INDEX(Fuel_Properties!$B$3:$IV$14,MATCH("GCV_Auto_Diesel",Fuel_Properties!$B$3:$B$14,0),MATCH(YEAR(R$9),Fuel_Properties!$B$3:$EI$3,0))/1000</f>
        <v>7.9417575600000001</v>
      </c>
      <c r="S97" s="53">
        <f>SUMPRODUCT(--(S$9=Quarterly_kt!$B$9:FC$9),Quarterly_kt!$B97:FC97)*INDEX(Fuel_Properties!$B$3:$IV$14,MATCH("GCV_Auto_Diesel",Fuel_Properties!$B$3:$B$14,0),MATCH(YEAR(S$9),Fuel_Properties!$B$3:$EI$3,0))/1000</f>
        <v>4.7448601200000002</v>
      </c>
      <c r="T97" s="53">
        <f>SUMPRODUCT(--(T$9=Quarterly_kt!$B$9:FC$9),Quarterly_kt!$B97:FC97)*INDEX(Fuel_Properties!$B$3:$IV$14,MATCH("GCV_Auto_Diesel",Fuel_Properties!$B$3:$B$14,0),MATCH(YEAR(T$9),Fuel_Properties!$B$3:$EI$3,0))/1000</f>
        <v>8.4794476799999998</v>
      </c>
      <c r="U97" s="53">
        <f>SUMPRODUCT(--(U$9=Quarterly_kt!$B$9:FC$9),Quarterly_kt!$B97:FC97)*INDEX(Fuel_Properties!$B$3:$IV$14,MATCH("GCV_Auto_Diesel",Fuel_Properties!$B$3:$B$14,0),MATCH(YEAR(U$9),Fuel_Properties!$B$3:$EI$3,0))/1000</f>
        <v>7.7619297799999991</v>
      </c>
      <c r="V97" s="53">
        <f>SUMPRODUCT(--(V$9=Quarterly_kt!$B$9:FC$9),Quarterly_kt!$B97:FC97)*INDEX(Fuel_Properties!$B$3:$IV$14,MATCH("GCV_Auto_Diesel",Fuel_Properties!$B$3:$B$14,0),MATCH(YEAR(V$9),Fuel_Properties!$B$3:$EI$3,0))/1000</f>
        <v>6.4989511399999991</v>
      </c>
      <c r="W97" s="53">
        <f>SUMPRODUCT(--(W$9=Quarterly_kt!$B$9:FC$9),Quarterly_kt!$B97:FC97)*INDEX(Fuel_Properties!$B$3:$IV$14,MATCH("GCV_Auto_Diesel",Fuel_Properties!$B$3:$B$14,0),MATCH(YEAR(W$9),Fuel_Properties!$B$3:$EI$3,0))/1000</f>
        <v>7.6995808999999991</v>
      </c>
      <c r="X97" s="53">
        <f>SUMPRODUCT(--(X$9=Quarterly_kt!$B$9:FC$9),Quarterly_kt!$B97:FC97)*INDEX(Fuel_Properties!$B$3:$IV$14,MATCH("GCV_Auto_Diesel",Fuel_Properties!$B$3:$B$14,0),MATCH(YEAR(X$9),Fuel_Properties!$B$3:$EI$3,0))/1000</f>
        <v>7.0473086199999999</v>
      </c>
      <c r="Y97" s="53">
        <f>SUMPRODUCT(--(Y$9=Quarterly_kt!$B$9:FC$9),Quarterly_kt!$B97:FC97)*INDEX(Fuel_Properties!$B$3:$IV$14,MATCH("GCV_Auto_Diesel",Fuel_Properties!$B$3:$B$14,0),MATCH(YEAR(Y$9),Fuel_Properties!$B$3:$EI$3,0))/1000</f>
        <v>8.7386369399999992</v>
      </c>
      <c r="Z97" s="53">
        <f>SUMPRODUCT(--(Z$9=Quarterly_kt!$B$9:FC$9),Quarterly_kt!$B97:FC97)*INDEX(Fuel_Properties!$B$3:$IV$14,MATCH("GCV_Auto_Diesel",Fuel_Properties!$B$3:$B$14,0),MATCH(YEAR(Z$9),Fuel_Properties!$B$3:$EI$3,0))/1000</f>
        <v>8.1933141399999982</v>
      </c>
      <c r="AA97" s="53">
        <f>SUMPRODUCT(--(AA$9=Quarterly_kt!$B$9:FC$9),Quarterly_kt!$B97:FC97)*INDEX(Fuel_Properties!$B$3:$IV$14,MATCH("GCV_Auto_Diesel",Fuel_Properties!$B$3:$B$14,0),MATCH(YEAR(AA$9),Fuel_Properties!$B$3:$EI$3,0))/1000</f>
        <v>4.4006078599999991</v>
      </c>
      <c r="AB97" s="53">
        <f>SUMPRODUCT(--(AB$9=Quarterly_kt!$B$9:FC$9),Quarterly_kt!$B97:FC97)*INDEX(Fuel_Properties!$B$3:$IV$14,MATCH("GCV_Auto_Diesel",Fuel_Properties!$B$3:$B$14,0),MATCH(YEAR(AB$9),Fuel_Properties!$B$3:$EI$3,0))/1000</f>
        <v>9.0812799000000002</v>
      </c>
      <c r="AC97" s="53">
        <f>SUMPRODUCT(--(AC$9=Quarterly_kt!$B$9:FC$9),Quarterly_kt!$B97:FC97)*INDEX(Fuel_Properties!$B$3:$IV$14,MATCH("GCV_Auto_Diesel",Fuel_Properties!$B$3:$B$14,0),MATCH(YEAR(AC$9),Fuel_Properties!$B$3:$EI$3,0))/1000</f>
        <v>8.4022932399999988</v>
      </c>
      <c r="AD97" s="53">
        <f>SUMPRODUCT(--(AD$9=Quarterly_kt!$B$9:FC$9),Quarterly_kt!$B97:FC97)*INDEX(Fuel_Properties!$B$3:$IV$14,MATCH("GCV_Auto_Diesel",Fuel_Properties!$B$3:$B$14,0),MATCH(YEAR(AD$9),Fuel_Properties!$B$3:$EI$3,0))/1000</f>
        <v>7.4480703000000004</v>
      </c>
      <c r="AE97" s="53">
        <f>SUMPRODUCT(--(AE$9=Quarterly_kt!$B$9:FC$9),Quarterly_kt!$B97:FC97)*INDEX(Fuel_Properties!$B$3:$IV$14,MATCH("GCV_Auto_Diesel",Fuel_Properties!$B$3:$B$14,0),MATCH(YEAR(AE$9),Fuel_Properties!$B$3:$EI$3,0))/1000</f>
        <v>8.9306953999999994</v>
      </c>
      <c r="AF97" s="53">
        <f>SUMPRODUCT(--(AF$9=Quarterly_kt!$B$9:FC$9),Quarterly_kt!$B97:FC97)*INDEX(Fuel_Properties!$B$3:$IV$14,MATCH("GCV_Auto_Diesel",Fuel_Properties!$B$3:$B$14,0),MATCH(YEAR(AF$9),Fuel_Properties!$B$3:$EI$3,0))/1000</f>
        <v>5.6700696799999992</v>
      </c>
      <c r="AG97" s="53">
        <f>SUMPRODUCT(--(AG$9=Quarterly_kt!$B$9:FC$9),Quarterly_kt!$B97:FC97)*INDEX(Fuel_Properties!$B$3:$IV$14,MATCH("GCV_Auto_Diesel",Fuel_Properties!$B$3:$B$14,0),MATCH(YEAR(AG$9),Fuel_Properties!$B$3:$EI$3,0))/1000</f>
        <v>9.1253287399999987</v>
      </c>
      <c r="AH97" s="53">
        <f>SUMPRODUCT(--(AH$9=Quarterly_kt!$B$9:FC$9),Quarterly_kt!$B97:FC97)*INDEX(Fuel_Properties!$B$3:$IV$14,MATCH("GCV_Auto_Diesel",Fuel_Properties!$B$3:$B$14,0),MATCH(YEAR(AH$9),Fuel_Properties!$B$3:$EI$3,0))/1000</f>
        <v>8.9308333399999995</v>
      </c>
      <c r="AI97" s="53">
        <f>SUMPRODUCT(--(AI$9=Quarterly_kt!$B$9:FC$9),Quarterly_kt!$B97:FC97)*INDEX(Fuel_Properties!$B$3:$IV$14,MATCH("GCV_Auto_Diesel",Fuel_Properties!$B$3:$B$14,0),MATCH(YEAR(AI$9),Fuel_Properties!$B$3:$EI$3,0))/1000</f>
        <v>8.39585604</v>
      </c>
      <c r="AJ97" s="53">
        <f>SUMPRODUCT(--(AJ$9=Quarterly_kt!$B$9:FC$9),Quarterly_kt!$B97:FC97)*INDEX(Fuel_Properties!$B$3:$IV$14,MATCH("GCV_Auto_Diesel",Fuel_Properties!$B$3:$B$14,0),MATCH(YEAR(AJ$9),Fuel_Properties!$B$3:$EI$3,0))/1000</f>
        <v>7.6985233599999994</v>
      </c>
      <c r="AK97" s="53">
        <f>SUMPRODUCT(--(AK$9=Quarterly_kt!$B$9:FC$9),Quarterly_kt!$B97:FC97)*INDEX(Fuel_Properties!$B$3:$IV$14,MATCH("GCV_Auto_Diesel",Fuel_Properties!$B$3:$B$14,0),MATCH(YEAR(AK$9),Fuel_Properties!$B$3:$EI$3,0))/1000</f>
        <v>0.42720017999999998</v>
      </c>
      <c r="AL97" s="53">
        <f>SUMPRODUCT(--(AL$9=Quarterly_kt!$B$9:FC$9),Quarterly_kt!$B97:FC97)*INDEX(Fuel_Properties!$B$3:$IV$14,MATCH("GCV_Auto_Diesel",Fuel_Properties!$B$3:$B$14,0),MATCH(YEAR(AL$9),Fuel_Properties!$B$3:$EI$3,0))/1000</f>
        <v>6.7486225400000004</v>
      </c>
      <c r="AM97" s="53">
        <f>SUMPRODUCT(--(AM$9=Quarterly_kt!$B$9:FC$9),Quarterly_kt!$B97:FC97)*INDEX(Fuel_Properties!$B$3:$IV$14,MATCH("GCV_Auto_Diesel",Fuel_Properties!$B$3:$B$14,0),MATCH(YEAR(AM$9),Fuel_Properties!$B$3:$EI$3,0))/1000</f>
        <v>8.5198641000000013</v>
      </c>
      <c r="AN97" s="53">
        <f>SUMPRODUCT(--(AN$9=Quarterly_kt!$B$9:FC$9),Quarterly_kt!$B97:FC97)*INDEX(Fuel_Properties!$B$3:$IV$14,MATCH("GCV_Auto_Diesel",Fuel_Properties!$B$3:$B$14,0),MATCH(YEAR(AN$9),Fuel_Properties!$B$3:$EI$3,0))/1000</f>
        <v>5.8278270599999988</v>
      </c>
      <c r="AO97" s="53">
        <f>SUMPRODUCT(--(AO$9=Quarterly_kt!$B$9:FC$9),Quarterly_kt!$B97:FC97)*INDEX(Fuel_Properties!$B$3:$IV$14,MATCH("GCV_Auto_Diesel",Fuel_Properties!$B$3:$B$14,0),MATCH(YEAR(AO$9),Fuel_Properties!$B$3:$EI$3,0))/1000</f>
        <v>7.0036276199999996</v>
      </c>
      <c r="AP97" s="53">
        <f>SUMPRODUCT(--(AP$9=Quarterly_kt!$B$9:FC$9),Quarterly_kt!$B97:FC97)*INDEX(Fuel_Properties!$B$3:$IV$14,MATCH("GCV_Auto_Diesel",Fuel_Properties!$B$3:$B$14,0),MATCH(YEAR(AP$9),Fuel_Properties!$B$3:$EI$3,0))/1000</f>
        <v>8.5761436199999981</v>
      </c>
      <c r="AQ97" s="53">
        <f>SUMPRODUCT(--(AQ$9=Quarterly_kt!$B$9:FC$9),Quarterly_kt!$B97:FC97)*INDEX(Fuel_Properties!$B$3:$IV$14,MATCH("GCV_Auto_Diesel",Fuel_Properties!$B$3:$B$14,0),MATCH(YEAR(AQ$9),Fuel_Properties!$B$3:$EI$3,0))/1000</f>
        <v>2.5619596199999997</v>
      </c>
      <c r="AR97" s="53">
        <f>SUMPRODUCT(--(AR$9=Quarterly_kt!$B$9:FC$9),Quarterly_kt!$B97:FC97)*INDEX(Fuel_Properties!$B$3:$IV$14,MATCH("GCV_Auto_Diesel",Fuel_Properties!$B$3:$B$14,0),MATCH(YEAR(AR$9),Fuel_Properties!$B$3:$EI$3,0))/1000</f>
        <v>8.5272208999999997</v>
      </c>
      <c r="AS97" s="53">
        <f>SUMPRODUCT(--(AS$9=Quarterly_kt!$B$9:FC$9),Quarterly_kt!$B97:FC97)*INDEX(Fuel_Properties!$B$3:$IV$14,MATCH("GCV_Auto_Diesel",Fuel_Properties!$B$3:$B$14,0),MATCH(YEAR(AS$9),Fuel_Properties!$B$3:$EI$3,0))/1000</f>
        <v>8.6572983200000007</v>
      </c>
      <c r="AT97" s="53">
        <f>SUMPRODUCT(--(AT$9=Quarterly_kt!$B$9:FC$9),Quarterly_kt!$B97:FC97)*INDEX(Fuel_Properties!$B$3:$IV$14,MATCH("GCV_Auto_Diesel",Fuel_Properties!$B$3:$B$14,0),MATCH(YEAR(AT$9),Fuel_Properties!$B$3:$EI$3,0))/1000</f>
        <v>5.8987282199999997</v>
      </c>
      <c r="AU97" s="53">
        <f>SUMPRODUCT(--(AU$9=Quarterly_kt!$B$9:FC$9),Quarterly_kt!$B97:FC97)*INDEX(Fuel_Properties!$B$3:$IV$14,MATCH("GCV_Auto_Diesel",Fuel_Properties!$B$3:$B$14,0),MATCH(YEAR(AU$9),Fuel_Properties!$B$3:$EI$3,0))/1000</f>
        <v>7.8093811399999984</v>
      </c>
      <c r="AV97" s="53">
        <f>SUMPRODUCT(--(AV$9=Quarterly_kt!$B$9:FC$9),Quarterly_kt!$B97:FC97)*INDEX(Fuel_Properties!$B$3:$IV$14,MATCH("GCV_Auto_Diesel",Fuel_Properties!$B$3:$B$14,0),MATCH(YEAR(AV$9),Fuel_Properties!$B$3:$EI$3,0))/1000</f>
        <v>-7.6878559999999999E-2</v>
      </c>
      <c r="AW97" s="53">
        <f>SUMPRODUCT(--(AW$9=Quarterly_kt!$B$9:FC$9),Quarterly_kt!$B97:FC97)*INDEX(Fuel_Properties!$B$3:$IV$14,MATCH("GCV_Auto_Diesel",Fuel_Properties!$B$3:$B$14,0),MATCH(YEAR(AW$9),Fuel_Properties!$B$3:$EI$3,0))/1000</f>
        <v>1.45466926</v>
      </c>
      <c r="AX97" s="53">
        <f>SUMPRODUCT(--(AX$9=Quarterly_kt!$B$9:FC$9),Quarterly_kt!$B97:FC97)*INDEX(Fuel_Properties!$B$3:$IV$14,MATCH("GCV_Auto_Diesel",Fuel_Properties!$B$3:$B$14,0),MATCH(YEAR(AX$9),Fuel_Properties!$B$3:$EI$3,0))/1000</f>
        <v>6.8036146199999994</v>
      </c>
      <c r="AY97" s="53">
        <f>SUMPRODUCT(--(AY$9=Quarterly_kt!$B$9:FC$9),Quarterly_kt!$B97:FC97)*INDEX(Fuel_Properties!$B$3:$IV$14,MATCH("GCV_Auto_Diesel",Fuel_Properties!$B$3:$B$14,0),MATCH(YEAR(AY$9),Fuel_Properties!$B$3:$EI$3,0))/1000</f>
        <v>5.4405834999999989</v>
      </c>
      <c r="AZ97" s="53">
        <f>SUMPRODUCT(--(AZ$9=Quarterly_kt!$B$9:FC$9),Quarterly_kt!$B97:FC97)*INDEX(Fuel_Properties!$B$3:$IV$14,MATCH("GCV_Auto_Diesel",Fuel_Properties!$B$3:$B$14,0),MATCH(YEAR(AZ$9),Fuel_Properties!$B$3:$EI$3,0))/1000</f>
        <v>7.8977546999999984</v>
      </c>
      <c r="BA97" s="53">
        <f>SUMPRODUCT(--(BA$9=Quarterly_kt!$B$9:FC$9),Quarterly_kt!$B97:FC97)*INDEX(Fuel_Properties!$B$3:$IV$14,MATCH("GCV_Auto_Diesel",Fuel_Properties!$B$3:$B$14,0),MATCH(YEAR(BA$9),Fuel_Properties!$B$3:$EI$3,0))/1000</f>
        <v>8.0707774399999987</v>
      </c>
      <c r="BB97" s="53">
        <f>SUMPRODUCT(--(BB$9=Quarterly_kt!$B$9:FC$9),Quarterly_kt!$B97:FC97)*INDEX(Fuel_Properties!$B$3:$IV$14,MATCH("GCV_Auto_Diesel",Fuel_Properties!$B$3:$B$14,0),MATCH(YEAR(BB$9),Fuel_Properties!$B$3:$EI$3,0))/1000</f>
        <v>10.22829698</v>
      </c>
      <c r="BC97" s="53">
        <f>SUMPRODUCT(--(BC$9=Quarterly_kt!$B$9:FC$9),Quarterly_kt!$B97:FC97)*INDEX(Fuel_Properties!$B$3:$IV$14,MATCH("GCV_Auto_Diesel",Fuel_Properties!$B$3:$B$14,0),MATCH(YEAR(BC$9),Fuel_Properties!$B$3:$EI$3,0))/1000</f>
        <v>11.584201199999999</v>
      </c>
      <c r="BD97" s="53">
        <f>SUMPRODUCT(--(BD$9=Quarterly_kt!$B$9:FC$9),Quarterly_kt!$B97:FC97)*INDEX(Fuel_Properties!$B$3:$IV$14,MATCH("GCV_Auto_Diesel",Fuel_Properties!$B$3:$B$14,0),MATCH(YEAR(BD$9),Fuel_Properties!$B$3:$EI$3,0))/1000</f>
        <v>12.558563379999999</v>
      </c>
      <c r="BE97" s="53">
        <f>SUMPRODUCT(--(BE$9=Quarterly_kt!$B$9:FC$9),Quarterly_kt!$B97:FC97)*INDEX(Fuel_Properties!$B$3:$IV$14,MATCH("GCV_Auto_Diesel",Fuel_Properties!$B$3:$B$14,0),MATCH(YEAR(BE$9),Fuel_Properties!$B$3:$EI$3,0))/1000</f>
        <v>11.691518520000001</v>
      </c>
      <c r="BF97" s="53">
        <f>SUMPRODUCT(--(BF$9=Quarterly_kt!$B$9:FC$9),Quarterly_kt!$B97:FC97)*INDEX(Fuel_Properties!$B$3:$IV$14,MATCH("GCV_Auto_Diesel",Fuel_Properties!$B$3:$B$14,0),MATCH(YEAR(BF$9),Fuel_Properties!$B$3:$EI$3,0))/1000</f>
        <v>12.29431632</v>
      </c>
      <c r="BG97" s="53">
        <f>SUMPRODUCT(--(BG$9=Quarterly_kt!$B$9:FC$9),Quarterly_kt!$B97:FC97)*INDEX(Fuel_Properties!$B$3:$IV$14,MATCH("GCV_Auto_Diesel",Fuel_Properties!$B$3:$B$14,0),MATCH(YEAR(BG$9),Fuel_Properties!$B$3:$EI$3,0))/1000</f>
        <v>14.077742579999999</v>
      </c>
      <c r="BH97" s="53">
        <f>SUMPRODUCT(--(BH$9=Quarterly_kt!$B$9:FC$9),Quarterly_kt!$B97:FC97)*INDEX(Fuel_Properties!$B$3:$IV$14,MATCH("GCV_Auto_Diesel",Fuel_Properties!$B$3:$B$14,0),MATCH(YEAR(BH$9),Fuel_Properties!$B$3:$EI$3,0))/1000</f>
        <v>11.802238359999999</v>
      </c>
      <c r="BI97" s="53">
        <f>SUMPRODUCT(--(BI$9=Quarterly_kt!$B$9:FC$9),Quarterly_kt!$B97:FC97)*INDEX(Fuel_Properties!$B$3:$IV$14,MATCH("GCV_Auto_Diesel",Fuel_Properties!$B$3:$B$14,0),MATCH(YEAR(BI$9),Fuel_Properties!$B$3:$EI$3,0))/1000</f>
        <v>16.633540879999998</v>
      </c>
      <c r="BJ97" s="53">
        <f>SUMPRODUCT(--(BJ$9=Quarterly_kt!$B$9:FC$9),Quarterly_kt!$B97:FC97)*INDEX(Fuel_Properties!$B$3:$IV$14,MATCH("GCV_Auto_Diesel",Fuel_Properties!$B$3:$B$14,0),MATCH(YEAR(BJ$9),Fuel_Properties!$B$3:$EI$3,0))/1000</f>
        <v>16.133968179999997</v>
      </c>
      <c r="BK97" s="53">
        <f>SUMPRODUCT(--(BK$9=Quarterly_kt!$B$9:FC$9),Quarterly_kt!$B97:FC97)*INDEX(Fuel_Properties!$B$3:$IV$14,MATCH("GCV_Auto_Diesel",Fuel_Properties!$B$3:$B$14,0),MATCH(YEAR(BK$9),Fuel_Properties!$B$3:$EI$3,0))/1000</f>
        <v>16.55293794</v>
      </c>
      <c r="BL97" s="53">
        <f>SUMPRODUCT(--(BL$9=Quarterly_kt!$B$9:FC$9),Quarterly_kt!$B97:FC97)*INDEX(Fuel_Properties!$B$3:$IV$14,MATCH("GCV_Auto_Diesel",Fuel_Properties!$B$3:$B$14,0),MATCH(YEAR(BL$9),Fuel_Properties!$B$3:$EI$3,0))/1000</f>
        <v>14.167725439999998</v>
      </c>
      <c r="BM97" s="53">
        <f>SUMPRODUCT(--(BM$9=Quarterly_kt!$B$9:FC$9),Quarterly_kt!$B97:FC97)*INDEX(Fuel_Properties!$B$3:$IV$14,MATCH("GCV_Auto_Diesel",Fuel_Properties!$B$3:$B$14,0),MATCH(YEAR(BM$9),Fuel_Properties!$B$3:$EI$3,0))/1000</f>
        <v>15.8465472</v>
      </c>
      <c r="BN97" s="53">
        <f>SUMPRODUCT(--(BN$9=Quarterly_kt!$B$9:FC$9),Quarterly_kt!$B97:FC97)*INDEX(Fuel_Properties!$B$3:$IV$14,MATCH("GCV_Auto_Diesel",Fuel_Properties!$B$3:$B$14,0),MATCH(YEAR(BN$9),Fuel_Properties!$B$3:$EI$3,0))/1000</f>
        <v>16.653181592187988</v>
      </c>
      <c r="BO97" s="53">
        <f>SUMPRODUCT(--(BO$9=Quarterly_kt!$B$9:FC$9),Quarterly_kt!$B97:FC97)*INDEX(Fuel_Properties!$B$3:$IV$14,MATCH("GCV_Auto_Diesel",Fuel_Properties!$B$3:$B$14,0),MATCH(YEAR(BO$9),Fuel_Properties!$B$3:$EI$3,0))/1000</f>
        <v>12.66347742491185</v>
      </c>
      <c r="BP97" s="53">
        <f>SUMPRODUCT(--(BP$9=Quarterly_kt!$B$9:FC$9),Quarterly_kt!$B97:FC97)*INDEX(Fuel_Properties!$B$3:$IV$14,MATCH("GCV_Auto_Diesel",Fuel_Properties!$B$3:$B$14,0),MATCH(YEAR(BP$9),Fuel_Properties!$B$3:$EI$3,0))/1000</f>
        <v>16.002011429393878</v>
      </c>
      <c r="BQ97" s="53">
        <f>SUMPRODUCT(--(BQ$9=Quarterly_kt!$B$9:FC$9),Quarterly_kt!$B97:FC97)*INDEX(Fuel_Properties!$B$3:$IV$14,MATCH("GCV_Auto_Diesel",Fuel_Properties!$B$3:$B$14,0),MATCH(YEAR(BQ$9),Fuel_Properties!$B$3:$EI$3,0))/1000</f>
        <v>16.50062721633558</v>
      </c>
      <c r="BR97" s="53">
        <f>SUMPRODUCT(--(BR$9=Quarterly_kt!$B$9:FC$9),Quarterly_kt!$B97:FC97)*INDEX(Fuel_Properties!$B$3:$IV$14,MATCH("GCV_Auto_Diesel",Fuel_Properties!$B$3:$B$14,0),MATCH(YEAR(BR$9),Fuel_Properties!$B$3:$EI$3,0))/1000</f>
        <v>16.980272662503893</v>
      </c>
      <c r="BS97" s="53">
        <f>SUMPRODUCT(--(BS$9=Quarterly_kt!$B$9:FC$9),Quarterly_kt!$B97:FC97)*INDEX(Fuel_Properties!$B$3:$IV$14,MATCH("GCV_Auto_Diesel",Fuel_Properties!$B$3:$B$14,0),MATCH(YEAR(BS$9),Fuel_Properties!$B$3:$EI$3,0))/1000</f>
        <v>13.85615128445656</v>
      </c>
      <c r="BT97" s="53">
        <f>SUMPRODUCT(--(BT$9=Quarterly_kt!$B$9:FC$9),Quarterly_kt!$B97:FC97)*INDEX(Fuel_Properties!$B$3:$IV$14,MATCH("GCV_Auto_Diesel",Fuel_Properties!$B$3:$B$14,0),MATCH(YEAR(BT$9),Fuel_Properties!$B$3:$EI$3,0))/1000</f>
        <v>16.500479402602931</v>
      </c>
      <c r="BU97" s="53">
        <f>SUMPRODUCT(--(BU$9=Quarterly_kt!$B$9:FC$9),Quarterly_kt!$B97:FC97)*INDEX(Fuel_Properties!$B$3:$IV$14,MATCH("GCV_Auto_Diesel",Fuel_Properties!$B$3:$B$14,0),MATCH(YEAR(BU$9),Fuel_Properties!$B$3:$EI$3,0))/1000</f>
        <v>18.173879019396008</v>
      </c>
      <c r="BV97" s="53">
        <f>SUMPRODUCT(--(BV$9=Quarterly_kt!$B$9:FC$9),Quarterly_kt!$B97:FC97)*INDEX(Fuel_Properties!$B$3:$IV$14,MATCH("GCV_Auto_Diesel",Fuel_Properties!$B$3:$B$14,0),MATCH(YEAR(BV$9),Fuel_Properties!$B$3:$EI$3,0))/1000</f>
        <v>17.953501287745606</v>
      </c>
      <c r="BW97" s="53">
        <f>SUMPRODUCT(--(BW$9=Quarterly_kt!$B$9:FC$9),Quarterly_kt!$B97:FC97)*INDEX(Fuel_Properties!$B$3:$IV$14,MATCH("GCV_Auto_Diesel",Fuel_Properties!$B$3:$B$14,0),MATCH(YEAR(BW$9),Fuel_Properties!$B$3:$EI$3,0))/1000</f>
        <v>13.474517044915167</v>
      </c>
      <c r="BX97" s="53">
        <f>SUMPRODUCT(--(BX$9=Quarterly_kt!$B$9:FC$9),Quarterly_kt!$B97:FC97)*INDEX(Fuel_Properties!$B$3:$IV$14,MATCH("GCV_Auto_Diesel",Fuel_Properties!$B$3:$B$14,0),MATCH(YEAR(BX$9),Fuel_Properties!$B$3:$EI$3,0))/1000</f>
        <v>16.040374902081108</v>
      </c>
      <c r="BY97" s="53">
        <f>SUMPRODUCT(--(BY$9=Quarterly_kt!$B$9:FC$9),Quarterly_kt!$B97:FC97)*INDEX(Fuel_Properties!$B$3:$IV$14,MATCH("GCV_Auto_Diesel",Fuel_Properties!$B$3:$B$14,0),MATCH(YEAR(BY$9),Fuel_Properties!$B$3:$EI$3,0))/1000</f>
        <v>16.82309446488604</v>
      </c>
      <c r="BZ97" s="53">
        <f>SUMPRODUCT(--(BZ$9=Quarterly_kt!$B$9:FC$9),Quarterly_kt!$B97:FC97)*INDEX(Fuel_Properties!$B$3:$IV$14,MATCH("GCV_Auto_Diesel",Fuel_Properties!$B$3:$B$14,0),MATCH(YEAR(BZ$9),Fuel_Properties!$B$3:$EI$3,0))/1000</f>
        <v>17.030066283209663</v>
      </c>
      <c r="CA97" s="53">
        <f>SUMPRODUCT(--(CA$9=Quarterly_kt!$B$9:FC$9),Quarterly_kt!$B97:FC97)*INDEX(Fuel_Properties!$B$3:$IV$14,MATCH("GCV_Auto_Diesel",Fuel_Properties!$B$3:$B$14,0),MATCH(YEAR(CA$9),Fuel_Properties!$B$3:$EI$3,0))/1000</f>
        <v>19.121168985358601</v>
      </c>
      <c r="CB97" s="53">
        <f>SUMPRODUCT(--(CB$9=Quarterly_kt!$B$9:FC$9),Quarterly_kt!$B97:FC97)*INDEX(Fuel_Properties!$B$3:$IV$14,MATCH("GCV_Auto_Diesel",Fuel_Properties!$B$3:$B$14,0),MATCH(YEAR(CB$9),Fuel_Properties!$B$3:$EI$3,0))/1000</f>
        <v>18.532172999279638</v>
      </c>
      <c r="CC97" s="53">
        <f>SUMPRODUCT(--(CC$9=Quarterly_kt!$B$9:FC$9),Quarterly_kt!$B97:FC97)*INDEX(Fuel_Properties!$B$3:$IV$14,MATCH("GCV_Auto_Diesel",Fuel_Properties!$B$3:$B$14,0),MATCH(YEAR(CC$9),Fuel_Properties!$B$3:$EI$3,0))/1000</f>
        <v>13.380322032437084</v>
      </c>
      <c r="CD97" s="53">
        <f>SUMPRODUCT(--(CD$9=Quarterly_kt!$B$9:FC$9),Quarterly_kt!$B97:FC97)*INDEX(Fuel_Properties!$B$3:$IV$14,MATCH("GCV_Auto_Diesel",Fuel_Properties!$B$3:$B$14,0),MATCH(YEAR(CD$9),Fuel_Properties!$B$3:$EI$3,0))/1000</f>
        <v>18.360739779322351</v>
      </c>
      <c r="CE97" s="53">
        <f>SUMPRODUCT(--(CE$9=Quarterly_kt!$B$9:FC$9),Quarterly_kt!$B97:FC97)*INDEX(Fuel_Properties!$B$3:$IV$14,MATCH("GCV_Auto_Diesel",Fuel_Properties!$B$3:$B$14,0),MATCH(YEAR(CE$9),Fuel_Properties!$B$3:$EI$3,0))/1000</f>
        <v>16.211610633982499</v>
      </c>
      <c r="CF97" s="53">
        <f>SUMPRODUCT(--(CF$9=Quarterly_kt!$B$9:FC$9),Quarterly_kt!$B97:FC97)*INDEX(Fuel_Properties!$B$3:$IV$14,MATCH("GCV_Auto_Diesel",Fuel_Properties!$B$3:$B$14,0),MATCH(YEAR(CF$9),Fuel_Properties!$B$3:$EI$3,0))/1000</f>
        <v>18.634264475137137</v>
      </c>
      <c r="CG97" s="53">
        <f>SUMPRODUCT(--(CG$9=Quarterly_kt!$B$9:FC$9),Quarterly_kt!$B97:FC97)*INDEX(Fuel_Properties!$B$3:$IV$14,MATCH("GCV_Auto_Diesel",Fuel_Properties!$B$3:$B$14,0),MATCH(YEAR(CG$9),Fuel_Properties!$B$3:$EI$3,0))/1000</f>
        <v>18.621409409152204</v>
      </c>
      <c r="CH97" s="53">
        <f>SUMPRODUCT(--(CH$9=Quarterly_kt!$B$9:FC$9),Quarterly_kt!$B97:FC97)*INDEX(Fuel_Properties!$B$3:$IV$14,MATCH("GCV_Auto_Diesel",Fuel_Properties!$B$3:$B$14,0),MATCH(YEAR(CH$9),Fuel_Properties!$B$3:$EI$3,0))/1000</f>
        <v>15.909466677893745</v>
      </c>
      <c r="CI97" s="53">
        <f>SUMPRODUCT(--(CI$9=Quarterly_kt!$B$9:FC$9),Quarterly_kt!$B97:FC97)*INDEX(Fuel_Properties!$B$3:$IV$14,MATCH("GCV_Auto_Diesel",Fuel_Properties!$B$3:$B$14,0),MATCH(YEAR(CI$9),Fuel_Properties!$B$3:$EI$3,0))/1000</f>
        <v>18.585624033387838</v>
      </c>
      <c r="CJ97" s="53">
        <f>SUMPRODUCT(--(CJ$9=Quarterly_kt!$B$9:FC$9),Quarterly_kt!$B97:FC97)*INDEX(Fuel_Properties!$B$3:$IV$14,MATCH("GCV_Auto_Diesel",Fuel_Properties!$B$3:$B$14,0),MATCH(YEAR(CJ$9),Fuel_Properties!$B$3:$EI$3,0))/1000</f>
        <v>18.66225760432264</v>
      </c>
      <c r="CK97" s="53">
        <f>SUMPRODUCT(--(CK$9=Quarterly_kt!$B$9:FC$9),Quarterly_kt!$B97:FC97)*INDEX(Fuel_Properties!$B$3:$IV$14,MATCH("GCV_Auto_Diesel",Fuel_Properties!$B$3:$B$14,0),MATCH(YEAR(CK$9),Fuel_Properties!$B$3:$EI$3,0))/1000</f>
        <v>17.451301301680701</v>
      </c>
      <c r="CL97" s="53">
        <f>SUMPRODUCT(--(CL$9=Quarterly_kt!$B$9:FC$9),Quarterly_kt!$B97:FC97)*INDEX(Fuel_Properties!$B$3:$IV$14,MATCH("GCV_Auto_Diesel",Fuel_Properties!$B$3:$B$14,0),MATCH(YEAR(CL$9),Fuel_Properties!$B$3:$EI$3,0))/1000</f>
        <v>14.175030976167028</v>
      </c>
      <c r="CM97" s="53">
        <f>SUMPRODUCT(--(CM$9=Quarterly_kt!$B$9:FC$9),Quarterly_kt!$B97:FC97)*INDEX(Fuel_Properties!$B$3:$IV$14,MATCH("GCV_Auto_Diesel",Fuel_Properties!$B$3:$B$14,0),MATCH(YEAR(CM$9),Fuel_Properties!$B$3:$EI$3,0))/1000</f>
        <v>18.281844165419962</v>
      </c>
      <c r="CN97" s="53">
        <f>SUMPRODUCT(--(CN$9=Quarterly_kt!$B$9:FC$9),Quarterly_kt!$B97:FC97)*INDEX(Fuel_Properties!$B$3:$IV$14,MATCH("GCV_Auto_Diesel",Fuel_Properties!$B$3:$B$14,0),MATCH(YEAR(CN$9),Fuel_Properties!$B$3:$EI$3,0))/1000</f>
        <v>18.220869924845928</v>
      </c>
      <c r="CO97" s="53">
        <f>SUMPRODUCT(--(CO$9=Quarterly_kt!$B$9:FC$9),Quarterly_kt!$B97:FC97)*INDEX(Fuel_Properties!$B$3:$IV$14,MATCH("GCV_Auto_Diesel",Fuel_Properties!$B$3:$B$14,0),MATCH(YEAR(CO$9),Fuel_Properties!$B$3:$EI$3,0))/1000</f>
        <v>15.567465874055571</v>
      </c>
      <c r="CP97" s="53">
        <f>SUMPRODUCT(--(CP$9=Quarterly_kt!$B$9:FC$9),Quarterly_kt!$B97:FC97)*INDEX(Fuel_Properties!$B$3:$IV$14,MATCH("GCV_Auto_Diesel",Fuel_Properties!$B$3:$B$14,0),MATCH(YEAR(CP$9),Fuel_Properties!$B$3:$EI$3,0))/1000</f>
        <v>16.10218642252072</v>
      </c>
      <c r="CQ97" s="53">
        <f>SUMPRODUCT(--(CQ$9=Quarterly_kt!$B$9:FC$9),Quarterly_kt!$B97:FC97)*INDEX(Fuel_Properties!$B$3:$IV$14,MATCH("GCV_Auto_Diesel",Fuel_Properties!$B$3:$B$14,0),MATCH(YEAR(CQ$9),Fuel_Properties!$B$3:$EI$3,0))/1000</f>
        <v>19.425759165563228</v>
      </c>
      <c r="CR97" s="53">
        <f>SUMPRODUCT(--(CR$9=Quarterly_kt!$B$9:FC$9),Quarterly_kt!$B97:FC97)*INDEX(Fuel_Properties!$B$3:$IV$14,MATCH("GCV_Auto_Diesel",Fuel_Properties!$B$3:$B$14,0),MATCH(YEAR(CR$9),Fuel_Properties!$B$3:$EI$3,0))/1000</f>
        <v>18.630796557541871</v>
      </c>
      <c r="CS97" s="53">
        <f>SUMPRODUCT(--(CS$9=Quarterly_kt!$B$9:FC$9),Quarterly_kt!$B97:FC97)*INDEX(Fuel_Properties!$B$3:$IV$14,MATCH("GCV_Auto_Diesel",Fuel_Properties!$B$3:$B$14,0),MATCH(YEAR(CS$9),Fuel_Properties!$B$3:$EI$3,0))/1000</f>
        <v>19.398865361736817</v>
      </c>
      <c r="CT97" s="53">
        <f>SUMPRODUCT(--(CT$9=Quarterly_kt!$B$9:FC$9),Quarterly_kt!$B97:FC97)*INDEX(Fuel_Properties!$B$3:$IV$14,MATCH("GCV_Auto_Diesel",Fuel_Properties!$B$3:$B$14,0),MATCH(YEAR(CT$9),Fuel_Properties!$B$3:$EI$3,0))/1000</f>
        <v>18.178188408100141</v>
      </c>
      <c r="CU97" s="53">
        <f>SUMPRODUCT(--(CU$9=Quarterly_kt!$B$9:FC$9),Quarterly_kt!$B97:FC97)*INDEX(Fuel_Properties!$B$3:$IV$14,MATCH("GCV_Auto_Diesel",Fuel_Properties!$B$3:$B$14,0),MATCH(YEAR(CU$9),Fuel_Properties!$B$3:$EI$3,0))/1000</f>
        <v>21.621362160931312</v>
      </c>
      <c r="CV97" s="53">
        <f>SUMPRODUCT(--(CV$9=Quarterly_kt!$B$9:FC$9),Quarterly_kt!$B97:FC97)*INDEX(Fuel_Properties!$B$3:$IV$14,MATCH("GCV_Auto_Diesel",Fuel_Properties!$B$3:$B$14,0),MATCH(YEAR(CV$9),Fuel_Properties!$B$3:$EI$3,0))/1000</f>
        <v>21.864988542689655</v>
      </c>
      <c r="CW97" s="53">
        <f>SUMPRODUCT(--(CW$9=Quarterly_kt!$B$9:FC$9),Quarterly_kt!$B97:FC97)*INDEX(Fuel_Properties!$B$3:$IV$14,MATCH("GCV_Auto_Diesel",Fuel_Properties!$B$3:$B$14,0),MATCH(YEAR(CW$9),Fuel_Properties!$B$3:$EI$3,0))/1000</f>
        <v>19.043523027459106</v>
      </c>
      <c r="CX97" s="53">
        <f>SUMPRODUCT(--(CX$9=Quarterly_kt!$B$9:FC$9),Quarterly_kt!$B97:FC97)*INDEX(Fuel_Properties!$B$3:$IV$14,MATCH("GCV_Auto_Diesel",Fuel_Properties!$B$3:$B$14,0),MATCH(YEAR(CX$9),Fuel_Properties!$B$3:$EI$3,0))/1000</f>
        <v>17.289549298497274</v>
      </c>
      <c r="CY97" s="53">
        <f>SUMPRODUCT(--(CY$9=Quarterly_kt!$B$9:FC$9),Quarterly_kt!$B97:FC97)*INDEX(Fuel_Properties!$B$3:$IV$14,MATCH("GCV_Auto_Diesel",Fuel_Properties!$B$3:$B$14,0),MATCH(YEAR(CY$9),Fuel_Properties!$B$3:$EI$3,0))/1000</f>
        <v>20.859660975879262</v>
      </c>
      <c r="CZ97" s="53">
        <f>SUMPRODUCT(--(CZ$9=Quarterly_kt!$B$9:FC$9),Quarterly_kt!$B97:FC97)*INDEX(Fuel_Properties!$B$3:$IV$14,MATCH("GCV_Auto_Diesel",Fuel_Properties!$B$3:$B$14,0),MATCH(YEAR(CZ$9),Fuel_Properties!$B$3:$EI$3,0))/1000</f>
        <v>21.676436267178779</v>
      </c>
      <c r="DA97" s="53">
        <f>SUMPRODUCT(--(DA$9=Quarterly_kt!$B$9:FC$9),Quarterly_kt!$B97:FC97)*INDEX(Fuel_Properties!$B$3:$IV$14,MATCH("GCV_Auto_Diesel",Fuel_Properties!$B$3:$B$14,0),MATCH(YEAR(DA$9),Fuel_Properties!$B$3:$EI$3,0))/1000</f>
        <v>18.299675456389561</v>
      </c>
      <c r="DB97" s="53">
        <f>SUMPRODUCT(--(DB$9=Quarterly_kt!$B$9:FC$9),Quarterly_kt!$B97:FC97)*INDEX(Fuel_Properties!$B$3:$IV$14,MATCH("GCV_Auto_Diesel",Fuel_Properties!$B$3:$B$14,0),MATCH(YEAR(DB$9),Fuel_Properties!$B$3:$EI$3,0))/1000</f>
        <v>21.361980638559981</v>
      </c>
      <c r="DC97" s="53">
        <f>SUMPRODUCT(--(DC$9=Quarterly_kt!$B$9:FC$9),Quarterly_kt!$B97:FC97)*INDEX(Fuel_Properties!$B$3:$IV$14,MATCH("GCV_Auto_Diesel",Fuel_Properties!$B$3:$B$14,0),MATCH(YEAR(DC$9),Fuel_Properties!$B$3:$EI$3,0))/1000</f>
        <v>20.43182743782754</v>
      </c>
      <c r="DD97" s="53">
        <f>SUMPRODUCT(--(DD$9=Quarterly_kt!$B$9:FC$9),Quarterly_kt!$B97:FC97)*INDEX(Fuel_Properties!$B$3:$IV$14,MATCH("GCV_Auto_Diesel",Fuel_Properties!$B$3:$B$14,0),MATCH(YEAR(DD$9),Fuel_Properties!$B$3:$EI$3,0))/1000</f>
        <v>21.60087767497274</v>
      </c>
      <c r="DE97" s="53">
        <f>SUMPRODUCT(--(DE$9=Quarterly_kt!$B$9:FC$9),Quarterly_kt!$B97:FC97)*INDEX(Fuel_Properties!$B$3:$IV$14,MATCH("GCV_Auto_Diesel",Fuel_Properties!$B$3:$B$14,0),MATCH(YEAR(DE$9),Fuel_Properties!$B$3:$EI$3,0))/1000</f>
        <v>20.257383828143965</v>
      </c>
      <c r="DF97" s="53">
        <f>SUMPRODUCT(--(DF$9=Quarterly_kt!$B$9:FC$9),Quarterly_kt!$B97:FC97)*INDEX(Fuel_Properties!$B$3:$IV$14,MATCH("GCV_Auto_Diesel",Fuel_Properties!$B$3:$B$14,0),MATCH(YEAR(DF$9),Fuel_Properties!$B$3:$EI$3,0))/1000</f>
        <v>20.178827528199388</v>
      </c>
      <c r="DG97" s="53">
        <f>SUMPRODUCT(--(DG$9=Quarterly_kt!$B$9:FC$9),Quarterly_kt!$B97:FC97)*INDEX(Fuel_Properties!$B$3:$IV$14,MATCH("GCV_Auto_Diesel",Fuel_Properties!$B$3:$B$14,0),MATCH(YEAR(DG$9),Fuel_Properties!$B$3:$EI$3,0))/1000</f>
        <v>18.833687968517076</v>
      </c>
      <c r="DH97" s="53">
        <f>SUMPRODUCT(--(DH$9=Quarterly_kt!$B$9:FC$9),Quarterly_kt!$B97:FC97)*INDEX(Fuel_Properties!$B$3:$IV$14,MATCH("GCV_Auto_Diesel",Fuel_Properties!$B$3:$B$14,0),MATCH(YEAR(DH$9),Fuel_Properties!$B$3:$EI$3,0))/1000</f>
        <v>23.018789703465693</v>
      </c>
      <c r="DI97" s="53">
        <f>SUMPRODUCT(--(DI$9=Quarterly_kt!$B$9:FC$9),Quarterly_kt!$B97:FC97)*INDEX(Fuel_Properties!$B$3:$IV$14,MATCH("GCV_Auto_Diesel",Fuel_Properties!$B$3:$B$14,0),MATCH(YEAR(DI$9),Fuel_Properties!$B$3:$EI$3,0))/1000</f>
        <v>18.683594196913226</v>
      </c>
      <c r="DJ97" s="53">
        <f>SUMPRODUCT(--(DJ$9=Quarterly_kt!$B$9:FC$9),Quarterly_kt!$B97:FC97)*INDEX(Fuel_Properties!$B$3:$IV$14,MATCH("GCV_Auto_Diesel",Fuel_Properties!$B$3:$B$14,0),MATCH(YEAR(DJ$9),Fuel_Properties!$B$3:$EI$3,0))/1000</f>
        <v>20.320050208835909</v>
      </c>
      <c r="DK97" s="53">
        <f>SUMPRODUCT(--(DK$9=Quarterly_kt!$B$9:FC$9),Quarterly_kt!$B97:FC97)*INDEX(Fuel_Properties!$B$3:$IV$14,MATCH("GCV_Auto_Diesel",Fuel_Properties!$B$3:$B$14,0),MATCH(YEAR(DK$9),Fuel_Properties!$B$3:$EI$3,0))/1000</f>
        <v>23.042665053964225</v>
      </c>
      <c r="DL97" s="53">
        <f>SUMPRODUCT(--(DL$9=Quarterly_kt!$B$9:FC$9),Quarterly_kt!$B97:FC97)*INDEX(Fuel_Properties!$B$3:$IV$14,MATCH("GCV_Auto_Diesel",Fuel_Properties!$B$3:$B$14,0),MATCH(YEAR(DL$9),Fuel_Properties!$B$3:$EI$3,0))/1000</f>
        <v>22.148553649301004</v>
      </c>
      <c r="DM97" s="53">
        <f>SUMPRODUCT(--(DM$9=Quarterly_kt!$B$9:FC$9),Quarterly_kt!$B97:FC97)*INDEX(Fuel_Properties!$B$3:$IV$14,MATCH("GCV_Auto_Diesel",Fuel_Properties!$B$3:$B$14,0),MATCH(YEAR(DM$9),Fuel_Properties!$B$3:$EI$3,0))/1000</f>
        <v>21.563503712321115</v>
      </c>
      <c r="DN97" s="53">
        <f>SUMPRODUCT(--(DN$9=Quarterly_kt!$B$9:FC$9),Quarterly_kt!$B97:FC97)*INDEX(Fuel_Properties!$B$3:$IV$14,MATCH("GCV_Auto_Diesel",Fuel_Properties!$B$3:$B$14,0),MATCH(YEAR(DN$9),Fuel_Properties!$B$3:$EI$3,0))/1000</f>
        <v>22.436001393444577</v>
      </c>
      <c r="DO97" s="53">
        <f>SUMPRODUCT(--(DO$9=Quarterly_kt!$B$9:FC$9),Quarterly_kt!$B97:FC97)*INDEX(Fuel_Properties!$B$3:$IV$14,MATCH("GCV_Auto_Diesel",Fuel_Properties!$B$3:$B$14,0),MATCH(YEAR(DO$9),Fuel_Properties!$B$3:$EI$3,0))/1000</f>
        <v>20.952233956261257</v>
      </c>
      <c r="DP97" s="53">
        <f>SUMPRODUCT(--(DP$9=Quarterly_kt!$B$9:FC$9),Quarterly_kt!$B97:FC97)*INDEX(Fuel_Properties!$B$3:$IV$14,MATCH("GCV_Auto_Diesel",Fuel_Properties!$B$3:$B$14,0),MATCH(YEAR(DP$9),Fuel_Properties!$B$3:$EI$3,0))/1000</f>
        <v>20.636131145240924</v>
      </c>
      <c r="DQ97" s="53">
        <f>SUMPRODUCT(--(DQ$9=Quarterly_kt!$B$9:FC$9),Quarterly_kt!$B97:FC97)*INDEX(Fuel_Properties!$B$3:$IV$14,MATCH("GCV_Auto_Diesel",Fuel_Properties!$B$3:$B$14,0),MATCH(YEAR(DQ$9),Fuel_Properties!$B$3:$EI$3,0))/1000</f>
        <v>20.451943100377999</v>
      </c>
      <c r="DR97" s="53">
        <f>SUMPRODUCT(--(DR$9=Quarterly_kt!$B$9:FC$9),Quarterly_kt!$B97:FC97)*INDEX(Fuel_Properties!$B$3:$IV$14,MATCH("GCV_Auto_Diesel",Fuel_Properties!$B$3:$B$14,0),MATCH(YEAR(DR$9),Fuel_Properties!$B$3:$EI$3,0))/1000</f>
        <v>18.913587611865239</v>
      </c>
      <c r="DS97" s="53">
        <f>SUMPRODUCT(--(DS$9=Quarterly_kt!$B$9:FC$9),Quarterly_kt!$B97:FC97)*INDEX(Fuel_Properties!$B$3:$IV$14,MATCH("GCV_Auto_Diesel",Fuel_Properties!$B$3:$B$14,0),MATCH(YEAR(DS$9),Fuel_Properties!$B$3:$EI$3,0))/1000</f>
        <v>16.037988087598094</v>
      </c>
      <c r="DT97" s="53">
        <f>SUMPRODUCT(--(DT$9=Quarterly_kt!$B$9:FC$9),Quarterly_kt!$B97:FC97)*INDEX(Fuel_Properties!$B$3:$IV$14,MATCH("GCV_Auto_Diesel",Fuel_Properties!$B$3:$B$14,0),MATCH(YEAR(DT$9),Fuel_Properties!$B$3:$EI$3,0))/1000</f>
        <v>19.782928403150354</v>
      </c>
      <c r="DU97" s="53">
        <f>SUMPRODUCT(--(DU$9=Quarterly_kt!$B$9:FC$9),Quarterly_kt!$B97:FC97)*INDEX(Fuel_Properties!$B$3:$IV$14,MATCH("GCV_Auto_Diesel",Fuel_Properties!$B$3:$B$14,0),MATCH(YEAR(DU$9),Fuel_Properties!$B$3:$EI$3,0))/1000</f>
        <v>19.539150072386693</v>
      </c>
      <c r="DV97" s="53">
        <f>SUMPRODUCT(--(DV$9=Quarterly_kt!$B$9:FC$9),Quarterly_kt!$B97:FC97)*INDEX(Fuel_Properties!$B$3:$IV$14,MATCH("GCV_Auto_Diesel",Fuel_Properties!$B$3:$B$14,0),MATCH(YEAR(DV$9),Fuel_Properties!$B$3:$EI$3,0))/1000</f>
        <v>15.561943690469509</v>
      </c>
      <c r="DW97" s="53">
        <f>SUMPRODUCT(--(DW$9=Quarterly_kt!$B$9:FC$9),Quarterly_kt!$B97:FC97)*INDEX(Fuel_Properties!$B$3:$IV$14,MATCH("GCV_Auto_Diesel",Fuel_Properties!$B$3:$B$14,0),MATCH(YEAR(DW$9),Fuel_Properties!$B$3:$EI$3,0))/1000</f>
        <v>20.558582470375029</v>
      </c>
      <c r="DX97" s="53">
        <f>SUMPRODUCT(--(DX$9=Quarterly_kt!$B$9:FC$9),Quarterly_kt!$B97:FC97)*INDEX(Fuel_Properties!$B$3:$IV$14,MATCH("GCV_Auto_Diesel",Fuel_Properties!$B$3:$B$14,0),MATCH(YEAR(DX$9),Fuel_Properties!$B$3:$EI$3,0))/1000</f>
        <v>19.457987940271504</v>
      </c>
      <c r="DY97" s="53">
        <f>SUMPRODUCT(--(DY$9=Quarterly_kt!$B$9:FC$9),Quarterly_kt!$B97:FC97)*INDEX(Fuel_Properties!$B$3:$IV$14,MATCH("GCV_Auto_Diesel",Fuel_Properties!$B$3:$B$14,0),MATCH(YEAR(DY$9),Fuel_Properties!$B$3:$EI$3,0))/1000</f>
        <v>19.303681458018652</v>
      </c>
      <c r="DZ97" s="53">
        <f>SUMPRODUCT(--(DZ$9=Quarterly_kt!$B$9:FC$9),Quarterly_kt!$B97:FC97)*INDEX(Fuel_Properties!$B$3:$IV$14,MATCH("GCV_Auto_Diesel",Fuel_Properties!$B$3:$B$14,0),MATCH(YEAR(DZ$9),Fuel_Properties!$B$3:$EI$3,0))/1000</f>
        <v>20.08517726697924</v>
      </c>
      <c r="EA97" s="53">
        <f>SUMPRODUCT(--(EA$9=Quarterly_kt!$B$9:FC$9),Quarterly_kt!$B97:FC97)*INDEX(Fuel_Properties!$B$3:$IV$14,MATCH("GCV_Auto_Diesel",Fuel_Properties!$B$3:$B$14,0),MATCH(YEAR(EA$9),Fuel_Properties!$B$3:$EI$3,0))/1000</f>
        <v>18.752963501664688</v>
      </c>
      <c r="EB97" s="53">
        <f>SUMPRODUCT(--(EB$9=Quarterly_kt!$B$9:FC$9),Quarterly_kt!$B97:FC97)*INDEX(Fuel_Properties!$B$3:$IV$14,MATCH("GCV_Auto_Diesel",Fuel_Properties!$B$3:$B$14,0),MATCH(YEAR(EB$9),Fuel_Properties!$B$3:$EI$3,0))/1000</f>
        <v>18.758503899176389</v>
      </c>
      <c r="EC97" s="53">
        <f>SUMPRODUCT(--(EC$9=Quarterly_kt!$B$9:FC$9),Quarterly_kt!$B97:FC97)*INDEX(Fuel_Properties!$B$3:$IV$14,MATCH("GCV_Auto_Diesel",Fuel_Properties!$B$3:$B$14,0),MATCH(YEAR(EC$9),Fuel_Properties!$B$3:$EI$3,0))/1000</f>
        <v>18.360236316062249</v>
      </c>
      <c r="ED97" s="53">
        <f>SUMPRODUCT(--(ED$9=Quarterly_kt!$B$9:FC$9),Quarterly_kt!$B97:FC97)*INDEX(Fuel_Properties!$B$3:$IV$14,MATCH("GCV_Auto_Diesel",Fuel_Properties!$B$3:$B$14,0),MATCH(YEAR(ED$9),Fuel_Properties!$B$3:$EI$3,0))/1000</f>
        <v>15.140236280752189</v>
      </c>
      <c r="EE97" s="53">
        <f>SUMPRODUCT(--(EE$9=Quarterly_kt!$B$9:FC$9),Quarterly_kt!$B97:FC97)*INDEX(Fuel_Properties!$B$3:$IV$14,MATCH("GCV_Auto_Diesel",Fuel_Properties!$B$3:$B$14,0),MATCH(YEAR(EE$9),Fuel_Properties!$B$3:$EI$3,0))/1000</f>
        <v>18.068674972871548</v>
      </c>
      <c r="EF97" s="53">
        <f>SUMPRODUCT(--(EF$9=Quarterly_kt!$B$9:FC$9),Quarterly_kt!$B97:FC97)*INDEX(Fuel_Properties!$B$3:$IV$14,MATCH("GCV_Auto_Diesel",Fuel_Properties!$B$3:$B$14,0),MATCH(YEAR(EF$9),Fuel_Properties!$B$3:$EI$3,0))/1000</f>
        <v>21.388518020621206</v>
      </c>
      <c r="EG97" s="53">
        <f>SUMPRODUCT(--(EG$9=Quarterly_kt!$B$9:FC$9),Quarterly_kt!$B97:FC97)*INDEX(Fuel_Properties!$B$3:$IV$14,MATCH("GCV_Auto_Diesel",Fuel_Properties!$B$3:$B$14,0),MATCH(YEAR(EG$9),Fuel_Properties!$B$3:$EI$3,0))/1000</f>
        <v>17.744411659068849</v>
      </c>
      <c r="EH97" s="53">
        <f>SUMPRODUCT(--(EH$9=Quarterly_kt!$B$9:FC$9),Quarterly_kt!$B97:FC97)*INDEX(Fuel_Properties!$B$3:$IV$14,MATCH("GCV_Auto_Diesel",Fuel_Properties!$B$3:$B$14,0),MATCH(YEAR(EH$9),Fuel_Properties!$B$3:$EI$3,0))/1000</f>
        <v>19.059010641702557</v>
      </c>
      <c r="EI97" s="53">
        <f>SUMPRODUCT(--(EI$9=Quarterly_kt!$B$9:FC$9),Quarterly_kt!$B97:FC97)*INDEX(Fuel_Properties!$B$3:$IV$14,MATCH("GCV_Auto_Diesel",Fuel_Properties!$B$3:$B$14,0),MATCH(YEAR(EI$9),Fuel_Properties!$B$3:$EI$3,0))/1000</f>
        <v>19.896050809157085</v>
      </c>
      <c r="EJ97" s="53">
        <f>SUMPRODUCT(--(EJ$9=Quarterly_kt!$B$9:FC$9),Quarterly_kt!$B97:FC97)*INDEX(Fuel_Properties!$B$3:$IV$14,MATCH("GCV_Auto_Diesel",Fuel_Properties!$B$3:$B$14,0),MATCH(YEAR(EJ$9),Fuel_Properties!$B$3:$EI$3,0))/1000</f>
        <v>16.940763198857056</v>
      </c>
      <c r="EK97" s="53">
        <f>SUMPRODUCT(--(EK$9=Quarterly_kt!$B$9:FC$9),Quarterly_kt!$B97:FC97)*INDEX(Fuel_Properties!$B$3:$IV$14,MATCH("GCV_Auto_Diesel",Fuel_Properties!$B$3:$B$14,0),MATCH(YEAR(EK$9),Fuel_Properties!$B$3:$EI$3,0))/1000</f>
        <v>18.051341119607557</v>
      </c>
      <c r="EL97" s="53">
        <f>SUMPRODUCT(--(EL$9=Quarterly_kt!$B$9:FC$9),Quarterly_kt!$B97:FC97)*INDEX(Fuel_Properties!$B$3:$IV$14,MATCH("GCV_Auto_Diesel",Fuel_Properties!$B$3:$B$14,0),MATCH(YEAR(EL$9),Fuel_Properties!$B$3:$EI$3,0))/1000</f>
        <v>16.811225002874473</v>
      </c>
      <c r="EM97" s="53">
        <f>SUMPRODUCT(--(EM$9=Quarterly_kt!$B$9:FC$9),Quarterly_kt!$B97:FC97)*INDEX(Fuel_Properties!$B$3:$IV$14,MATCH("GCV_Auto_Diesel",Fuel_Properties!$B$3:$B$14,0),MATCH(YEAR(EM$9),Fuel_Properties!$B$3:$EI$3,0))/1000</f>
        <v>18.688109893571259</v>
      </c>
      <c r="EN97" s="53">
        <f>SUMPRODUCT(--(EN$9=Quarterly_kt!$B$9:FC$9),Quarterly_kt!$B97:FC97)*INDEX(Fuel_Properties!$B$3:$IV$14,MATCH("GCV_Auto_Diesel",Fuel_Properties!$B$3:$B$14,0),MATCH(YEAR(EN$9),Fuel_Properties!$B$3:$EI$3,0))/1000</f>
        <v>17.584920542914464</v>
      </c>
      <c r="EO97" s="53">
        <f>SUMPRODUCT(--(EO$9=Quarterly_kt!$B$9:FC$9),Quarterly_kt!$B97:FC97)*INDEX(Fuel_Properties!$B$3:$IV$14,MATCH("GCV_Auto_Diesel",Fuel_Properties!$B$3:$B$14,0),MATCH(YEAR(EO$9),Fuel_Properties!$B$3:$EI$3,0))/1000</f>
        <v>18.913228184604581</v>
      </c>
      <c r="EP97" s="53">
        <f>SUMPRODUCT(--(EP$9=Quarterly_kt!$B$9:FC$9),Quarterly_kt!$B97:FC97)*INDEX(Fuel_Properties!$B$3:$IV$14,MATCH("GCV_Auto_Diesel",Fuel_Properties!$B$3:$B$14,0),MATCH(YEAR(EP$9),Fuel_Properties!$B$3:$EI$3,0))/1000</f>
        <v>23.111902690450584</v>
      </c>
      <c r="EQ97" s="53">
        <f>SUMPRODUCT(--(EQ$9=Quarterly_kt!$B$9:FC$9),Quarterly_kt!$B97:FC97)*INDEX(Fuel_Properties!$B$3:$IV$14,MATCH("GCV_Auto_Diesel",Fuel_Properties!$B$3:$B$14,0),MATCH(YEAR(EQ$9),Fuel_Properties!$B$3:$EI$3,0))/1000</f>
        <v>16.314370257400682</v>
      </c>
      <c r="ER97" s="53">
        <f>SUMPRODUCT(--(ER$9=Quarterly_kt!$B$9:FC$9),Quarterly_kt!$B97:FC97)*INDEX(Fuel_Properties!$B$3:$IV$14,MATCH("GCV_Auto_Diesel",Fuel_Properties!$B$3:$B$14,0),MATCH(YEAR(ER$9),Fuel_Properties!$B$3:$EI$3,0))/1000</f>
        <v>23.158826654374</v>
      </c>
      <c r="ES97" s="53">
        <f>SUMPRODUCT(--(ES$9=Quarterly_kt!$B$9:FC$9),Quarterly_kt!$B97:FC97)*INDEX(Fuel_Properties!$B$3:$IV$14,MATCH("GCV_Auto_Diesel",Fuel_Properties!$B$3:$B$14,0),MATCH(YEAR(ES$9),Fuel_Properties!$B$3:$EI$3,0))/1000</f>
        <v>18.646632904402392</v>
      </c>
      <c r="ET97" s="53">
        <f>SUMPRODUCT(--(ET$9=Quarterly_kt!$B$9:FC$9),Quarterly_kt!$B97:FC97)*INDEX(Fuel_Properties!$B$3:$IV$14,MATCH("GCV_Auto_Diesel",Fuel_Properties!$B$3:$B$14,0),MATCH(YEAR(ET$9),Fuel_Properties!$B$3:$EI$3,0))/1000</f>
        <v>18.434581803040903</v>
      </c>
      <c r="EU97" s="53">
        <f>SUMPRODUCT(--(EU$9=Quarterly_kt!$B$9:FC$9),Quarterly_kt!$B97:FC97)*INDEX(Fuel_Properties!$B$3:$IV$14,MATCH("GCV_Auto_Diesel",Fuel_Properties!$B$3:$B$14,0),MATCH(YEAR(EU$9),Fuel_Properties!$B$3:$EI$3,0))/1000</f>
        <v>23.017504624018756</v>
      </c>
      <c r="EV97" s="53">
        <f>SUMPRODUCT(--(EV$9=Quarterly_kt!$B$9:FC$9),Quarterly_kt!$B97:FC97)*INDEX(Fuel_Properties!$B$3:$IV$14,MATCH("GCV_Auto_Diesel",Fuel_Properties!$B$3:$B$14,0),MATCH(YEAR(EV$9),Fuel_Properties!$B$3:$EI$3,0))/1000</f>
        <v>20.484670827845481</v>
      </c>
      <c r="EW97" s="53">
        <f>SUMPRODUCT(--(EW$9=Quarterly_kt!$B$9:FC$9),Quarterly_kt!$B97:FC97)*INDEX(Fuel_Properties!$B$3:$IV$14,MATCH("GCV_Auto_Diesel",Fuel_Properties!$B$3:$B$14,0),MATCH(YEAR(EW$9),Fuel_Properties!$B$3:$EI$3,0))/1000</f>
        <v>21.483969866211588</v>
      </c>
      <c r="EX97" s="53">
        <f>SUMPRODUCT(--(EX$9=Quarterly_kt!$B$9:FC$9),Quarterly_kt!$B97:FC97)*INDEX(Fuel_Properties!$B$3:$IV$14,MATCH("GCV_Auto_Diesel",Fuel_Properties!$B$3:$B$14,0),MATCH(YEAR(EX$9),Fuel_Properties!$B$3:$EI$3,0))/1000</f>
        <v>21.567890211939293</v>
      </c>
      <c r="EY97" s="53">
        <f>SUMPRODUCT(--(EY$9=Quarterly_kt!$B$9:FC$9),Quarterly_kt!$B97:FC97)*INDEX(Fuel_Properties!$B$3:$IV$14,MATCH("GCV_Auto_Diesel",Fuel_Properties!$B$3:$B$14,0),MATCH(YEAR(EY$9),Fuel_Properties!$B$3:$EI$3,0))/1000</f>
        <v>19.924504105744834</v>
      </c>
      <c r="EZ97" s="53">
        <f>SUMPRODUCT(--(EZ$9=Quarterly_kt!$B$9:FC$9),Quarterly_kt!$B97:FC97)*INDEX(Fuel_Properties!$B$3:$IV$14,MATCH("GCV_Auto_Diesel",Fuel_Properties!$B$3:$B$14,0),MATCH(YEAR(EZ$9),Fuel_Properties!$B$3:$EI$3,0))/1000</f>
        <v>24.00050528139144</v>
      </c>
      <c r="FA97" s="53">
        <f>SUMPRODUCT(--(FA$9=Quarterly_kt!$B$9:FC$9),Quarterly_kt!$B97:FC97)*INDEX(Fuel_Properties!$B$3:$IV$14,MATCH("GCV_Auto_Diesel",Fuel_Properties!$B$3:$B$14,0),MATCH(YEAR(FA$9),Fuel_Properties!$B$3:$EI$3,0))/1000</f>
        <v>26.288835507112367</v>
      </c>
      <c r="FB97" s="53">
        <f>SUMPRODUCT(--(FB$9=Quarterly_kt!$B$9:FC$9),Quarterly_kt!$B97:FC97)*INDEX(Fuel_Properties!$B$3:$IV$14,MATCH("GCV_Auto_Diesel",Fuel_Properties!$B$3:$B$14,0),MATCH(YEAR(FB$9),Fuel_Properties!$B$3:$EI$3,0))/1000</f>
        <v>19.735322144117095</v>
      </c>
      <c r="FC97" s="53">
        <f>SUMPRODUCT(--(FC$9=Quarterly_kt!$B$9:FC$9),Quarterly_kt!$B97:FC97)*INDEX(Fuel_Properties!$B$3:$IV$14,MATCH("GCV_Auto_Diesel",Fuel_Properties!$B$3:$B$14,0),MATCH(YEAR(FC$9),Fuel_Properties!$B$3:$EI$3,0))/1000</f>
        <v>23.284870769717564</v>
      </c>
      <c r="FD97" s="53">
        <f>SUMPRODUCT(--(FD$9=Quarterly_kt!$B$9:FD$9),Quarterly_kt!$B97:FD97)*INDEX(Fuel_Properties!$B$3:$IV$14,MATCH("GCV_Auto_Diesel",Fuel_Properties!$B$3:$B$14,0),MATCH(YEAR(FD$9),Fuel_Properties!$B$3:$EI$3,0))/1000</f>
        <v>25.368761569718849</v>
      </c>
      <c r="FE97" s="53">
        <f>SUMPRODUCT(--(FE$9=Quarterly_kt!$B$9:FE$9),Quarterly_kt!$B97:FE97)*INDEX(Fuel_Properties!$B$3:$IV$14,MATCH("GCV_Auto_Diesel",Fuel_Properties!$B$3:$B$14,0),MATCH(YEAR(FE$9),Fuel_Properties!$B$3:$EI$3,0))/1000</f>
        <v>19.504027589553353</v>
      </c>
      <c r="FF97" s="53">
        <f>SUMPRODUCT(--(FF$9=Quarterly_kt!$B$9:FF$9),Quarterly_kt!$B97:FF97)*INDEX(Fuel_Properties!$B$3:$IV$14,MATCH("GCV_Auto_Diesel",Fuel_Properties!$B$3:$B$14,0),MATCH(YEAR(FF$9),Fuel_Properties!$B$3:$EI$3,0))/1000</f>
        <v>19.747050112141469</v>
      </c>
      <c r="FG97" s="53">
        <f>SUMPRODUCT(--(FG$9=Quarterly_kt!$B$9:FG$9),Quarterly_kt!$B97:FG97)*INDEX(Fuel_Properties!$B$3:$IV$14,MATCH("GCV_Auto_Diesel",Fuel_Properties!$B$3:$B$14,0),MATCH(YEAR(FG$9),Fuel_Properties!$B$3:$EI$3,0))/1000</f>
        <v>21.286060290549422</v>
      </c>
      <c r="FH97" s="53">
        <f>SUMPRODUCT(--(FH$9=Quarterly_kt!$B$9:FH$9),Quarterly_kt!$B97:FH97)*INDEX(Fuel_Properties!$B$3:$IV$14,MATCH("GCV_Auto_Diesel",Fuel_Properties!$B$3:$B$14,0),MATCH(YEAR(FH$9),Fuel_Properties!$B$3:$EI$3,0))/1000</f>
        <v>20.719547307146151</v>
      </c>
      <c r="FI97" s="53">
        <f>SUMPRODUCT(--(FI$9=Quarterly_kt!$B$9:FI$9),Quarterly_kt!$B97:FI97)*INDEX(Fuel_Properties!$B$3:$IV$14,MATCH("GCV_Auto_Diesel",Fuel_Properties!$B$3:$B$14,0),MATCH(YEAR(FI$9),Fuel_Properties!$B$3:$EI$3,0))/1000</f>
        <v>23.41942001899713</v>
      </c>
      <c r="FJ97" s="53">
        <f>SUMPRODUCT(--(FJ$9=Quarterly_kt!$B$9:FJ$9),Quarterly_kt!$B97:FJ97)*INDEX(Fuel_Properties!$B$3:$IV$14,MATCH("GCV_Auto_Diesel",Fuel_Properties!$B$3:$B$14,0),MATCH(YEAR(FJ$9),Fuel_Properties!$B$3:$EI$3,0))/1000</f>
        <v>22.263873187328858</v>
      </c>
      <c r="FK97" s="53">
        <f>SUMPRODUCT(--(FK$9=Quarterly_kt!$B$9:FK$9),Quarterly_kt!$B97:FK97)*INDEX(Fuel_Properties!$B$3:$IV$14,MATCH("GCV_Auto_Diesel",Fuel_Properties!$B$3:$B$14,0),MATCH(YEAR(FK$9),Fuel_Properties!$B$3:$EI$3,0))/1000</f>
        <v>20.166835112347158</v>
      </c>
      <c r="FL97" s="53">
        <f>SUMPRODUCT(--(FL$9=Quarterly_kt!$B$9:FL$9),Quarterly_kt!$B97:FL97)*INDEX(Fuel_Properties!$B$3:$IV$14,MATCH("GCV_Auto_Diesel",Fuel_Properties!$B$3:$B$14,0),MATCH(YEAR(FL$9),Fuel_Properties!$B$3:$EI$3,0))/1000</f>
        <v>25.695601799350509</v>
      </c>
      <c r="FM97" s="53">
        <f>SUMPRODUCT(--(FM$9=Quarterly_kt!$B$9:FN$9),Quarterly_kt!$B97:FN97)*INDEX(Fuel_Properties!$B$3:$IV$14,MATCH("GCV_Auto_Diesel",Fuel_Properties!$B$3:$B$14,0),MATCH(YEAR(FM$9),Fuel_Properties!$B$3:$EI$3,0))/1000</f>
        <v>24.155468854685967</v>
      </c>
      <c r="FN97" s="53">
        <f>SUMPRODUCT(--(FN$9=Quarterly_kt!$B$9:FN$9),Quarterly_kt!$B97:FN97)*INDEX(Fuel_Properties!$B$3:$IV$14,MATCH("GCV_Auto_Diesel",Fuel_Properties!$B$3:$B$14,0),MATCH(YEAR(FN$9),Fuel_Properties!$B$3:$EI$3,0))/1000</f>
        <v>20.710369031763598</v>
      </c>
      <c r="FO97" s="53">
        <f>SUMPRODUCT(--(FO$9=Quarterly_kt!$B$9:FO$9),Quarterly_kt!$B97:FO97)*INDEX(Fuel_Properties!$B$3:$IV$14,MATCH("GCV_Auto_Diesel",Fuel_Properties!$B$3:$B$14,0),MATCH(YEAR(FO$9),Fuel_Properties!$B$3:$EI$3,0))/1000</f>
        <v>19.026350111751828</v>
      </c>
      <c r="FP97" s="53">
        <f>SUMPRODUCT(--(FP$9=Quarterly_kt!$B$9:FP$9),Quarterly_kt!$B97:FP97)*INDEX(Fuel_Properties!$B$3:$IV$14,MATCH("GCV_Auto_Diesel",Fuel_Properties!$B$3:$B$14,0),MATCH(YEAR(FP$9),Fuel_Properties!$B$3:$EI$3,0))/1000</f>
        <v>21.009872515668931</v>
      </c>
      <c r="FQ97" s="53">
        <f>SUMPRODUCT(--(FQ$9=Quarterly_kt!$B$9:FQ$9),Quarterly_kt!$B97:FQ97)*INDEX(Fuel_Properties!$B$3:$IV$14,MATCH("GCV_Auto_Diesel",Fuel_Properties!$B$3:$B$14,0),MATCH(YEAR(FQ$9),Fuel_Properties!$B$3:$EI$3,0))/1000</f>
        <v>22.767506871297016</v>
      </c>
      <c r="FR97" s="53">
        <f>SUMPRODUCT(--(FR$9=Quarterly_kt!$B$9:FR$9),Quarterly_kt!$B97:FR97)*INDEX(Fuel_Properties!$B$3:$IV$14,MATCH("GCV_Auto_Diesel",Fuel_Properties!$B$3:$B$14,0),MATCH(YEAR(FR$9),Fuel_Properties!$B$3:$EI$3,0))/1000</f>
        <v>18.454614043641971</v>
      </c>
      <c r="FS97" s="53">
        <f>SUMPRODUCT(--(FS$9=Quarterly_kt!$B$9:FS$9),Quarterly_kt!$B97:FS97)*INDEX(Fuel_Properties!$B$3:$IV$14,MATCH("GCV_Auto_Diesel",Fuel_Properties!$B$3:$B$14,0),MATCH(YEAR(FS$9),Fuel_Properties!$B$3:$EI$3,0))/1000</f>
        <v>25.555588333832201</v>
      </c>
      <c r="FT97" s="53">
        <f>SUMPRODUCT(--(FT$9=Quarterly_kt!$B$9:FT$9),Quarterly_kt!$B97:FT97)*INDEX(Fuel_Properties!$B$3:$IV$14,MATCH("GCV_Auto_Diesel",Fuel_Properties!$B$3:$B$14,0),MATCH(YEAR(FT$9),Fuel_Properties!$B$3:$EI$3,0))/1000</f>
        <v>22.458518843075574</v>
      </c>
      <c r="FU97" s="53">
        <f>SUMPRODUCT(--(FU$9=Quarterly_kt!$B$9:FU$9),Quarterly_kt!$B97:FU97)*INDEX(Fuel_Properties!$B$3:$IV$14,MATCH("GCV_Auto_Diesel",Fuel_Properties!$B$3:$B$14,0),MATCH(YEAR(FU$9),Fuel_Properties!$B$3:$EI$3,0))/1000</f>
        <v>22.840639813086689</v>
      </c>
      <c r="FV97" s="53">
        <f>SUMPRODUCT(--(FV$9=Quarterly_kt!$B$9:FV$9),Quarterly_kt!$B97:FV97)*INDEX(Fuel_Properties!$B$3:$IV$14,MATCH("GCV_Auto_Diesel",Fuel_Properties!$B$3:$B$14,0),MATCH(YEAR(FV$9),Fuel_Properties!$B$3:$EI$3,0))/1000</f>
        <v>19.650288032637651</v>
      </c>
      <c r="FW97" s="18"/>
      <c r="FX97" s="117"/>
      <c r="FY97" s="18"/>
    </row>
    <row r="98" spans="1:181" ht="15" x14ac:dyDescent="0.25">
      <c r="A98" s="49" t="s">
        <v>27</v>
      </c>
      <c r="B98" s="53">
        <v>11.083057792844141</v>
      </c>
      <c r="C98" s="53">
        <v>16.310398679587813</v>
      </c>
      <c r="D98" s="53">
        <v>19.804393931769152</v>
      </c>
      <c r="E98" s="53">
        <v>15.931520856620551</v>
      </c>
      <c r="F98" s="53">
        <v>12.09542889328829</v>
      </c>
      <c r="G98" s="53">
        <v>10.910680850639199</v>
      </c>
      <c r="H98" s="53">
        <v>10.61010011847466</v>
      </c>
      <c r="I98" s="53">
        <v>10.194665131687088</v>
      </c>
      <c r="J98" s="53">
        <v>12.795130946637119</v>
      </c>
      <c r="K98" s="53">
        <v>11.475844974880619</v>
      </c>
      <c r="L98" s="53">
        <v>12.886162969887941</v>
      </c>
      <c r="M98" s="53">
        <v>14.15623371021244</v>
      </c>
      <c r="N98" s="53">
        <v>11.40265042139427</v>
      </c>
      <c r="O98" s="53">
        <v>12.5049529378848</v>
      </c>
      <c r="P98" s="53">
        <v>13.313062127496231</v>
      </c>
      <c r="Q98" s="53">
        <v>9.9558742782022893</v>
      </c>
      <c r="R98" s="53">
        <v>10.28560086796851</v>
      </c>
      <c r="S98" s="53">
        <v>6.3407940262444402</v>
      </c>
      <c r="T98" s="53">
        <v>11.53537275209519</v>
      </c>
      <c r="U98" s="53">
        <v>9.5069546357628596</v>
      </c>
      <c r="V98" s="53">
        <v>8.6781913176851795</v>
      </c>
      <c r="W98" s="53">
        <v>10.452496415036899</v>
      </c>
      <c r="X98" s="53">
        <v>8.26820648520739</v>
      </c>
      <c r="Y98" s="53">
        <v>11.39032542458696</v>
      </c>
      <c r="Z98" s="53">
        <v>10.327309385585771</v>
      </c>
      <c r="AA98" s="53">
        <v>7.2539735881117302</v>
      </c>
      <c r="AB98" s="53">
        <v>9.1437745962568791</v>
      </c>
      <c r="AC98" s="53">
        <v>7.8995433074943389</v>
      </c>
      <c r="AD98" s="53">
        <v>6.2509706055682797</v>
      </c>
      <c r="AE98" s="53">
        <v>8.1633670079803196</v>
      </c>
      <c r="AF98" s="53">
        <v>5.4594101856514001</v>
      </c>
      <c r="AG98" s="53">
        <v>5.2871362528816794</v>
      </c>
      <c r="AH98" s="53">
        <v>7.4657301618436307</v>
      </c>
      <c r="AI98" s="53">
        <v>4.0939626539129996</v>
      </c>
      <c r="AJ98" s="53">
        <v>4.94132900141308</v>
      </c>
      <c r="AK98" s="53">
        <v>1.00668985416417</v>
      </c>
      <c r="AL98" s="53">
        <v>2.74888377130869</v>
      </c>
      <c r="AM98" s="53">
        <v>5.1623182873831199</v>
      </c>
      <c r="AN98" s="53">
        <v>3.5873289280262202</v>
      </c>
      <c r="AO98" s="53">
        <v>4.0084452649870599</v>
      </c>
      <c r="AP98" s="53">
        <v>4.8445208596000899</v>
      </c>
      <c r="AQ98" s="53">
        <v>2.0912311590142298</v>
      </c>
      <c r="AR98" s="53">
        <v>4.8005876044183502</v>
      </c>
      <c r="AS98" s="53">
        <v>3.5135327639389198</v>
      </c>
      <c r="AT98" s="53">
        <v>4.7147474128446305</v>
      </c>
      <c r="AU98" s="53">
        <v>6.4948795378008404</v>
      </c>
      <c r="AV98" s="53">
        <v>0.33035941249104006</v>
      </c>
      <c r="AW98" s="53">
        <v>1.7673833961068302</v>
      </c>
      <c r="AX98" s="53">
        <v>2.8772499570139298</v>
      </c>
      <c r="AY98" s="53">
        <v>1.1037096416229299</v>
      </c>
      <c r="AZ98" s="53">
        <v>2.8630764863505003</v>
      </c>
      <c r="BA98" s="53">
        <v>2.3741382211756799</v>
      </c>
      <c r="BB98" s="53">
        <v>3.0123802943070297</v>
      </c>
      <c r="BC98" s="53">
        <v>3.32598569358729</v>
      </c>
      <c r="BD98" s="53">
        <v>4.5525537846680804</v>
      </c>
      <c r="BE98" s="53">
        <v>3.2627431179336197</v>
      </c>
      <c r="BF98" s="53">
        <v>3.34805357565818</v>
      </c>
      <c r="BG98" s="53">
        <v>3.8017571954011702</v>
      </c>
      <c r="BH98" s="53">
        <v>3.26012648641384</v>
      </c>
      <c r="BI98" s="53">
        <v>2.8117497471417803</v>
      </c>
      <c r="BJ98" s="53">
        <v>3.9005346564224501</v>
      </c>
      <c r="BK98" s="53">
        <v>4.0459504886924602</v>
      </c>
      <c r="BL98" s="53">
        <v>3.4240532874813403</v>
      </c>
      <c r="BM98" s="53">
        <v>3.6167496900680201</v>
      </c>
      <c r="BN98" s="53">
        <v>3.9792302303319098</v>
      </c>
      <c r="BO98" s="53">
        <v>3.04547562111896</v>
      </c>
      <c r="BP98" s="53">
        <v>5.2158118506928908</v>
      </c>
      <c r="BQ98" s="53">
        <v>4.9619189450202104</v>
      </c>
      <c r="BR98" s="53">
        <v>4.8691346988492406</v>
      </c>
      <c r="BS98" s="53">
        <v>2.9409852524625197</v>
      </c>
      <c r="BT98" s="53">
        <v>3.86391611800713</v>
      </c>
      <c r="BU98" s="53">
        <v>5.1320399424699499</v>
      </c>
      <c r="BV98" s="53">
        <v>5.5165394170705699</v>
      </c>
      <c r="BW98" s="53">
        <v>4.30358286099578</v>
      </c>
      <c r="BX98" s="53">
        <v>4.1045243763360899</v>
      </c>
      <c r="BY98" s="53">
        <v>4.3122747941844599</v>
      </c>
      <c r="BZ98" s="53">
        <v>4.7191494738189901</v>
      </c>
      <c r="CA98" s="53">
        <v>3.7218811923497297</v>
      </c>
      <c r="CB98" s="53">
        <v>5.4753765356069604</v>
      </c>
      <c r="CC98" s="53">
        <v>3.0562212556849797</v>
      </c>
      <c r="CD98" s="53">
        <v>5.5530884423206297</v>
      </c>
      <c r="CE98" s="53">
        <v>6.6339403252730094</v>
      </c>
      <c r="CF98" s="53">
        <v>5.0816347397993606</v>
      </c>
      <c r="CG98" s="53">
        <v>5.1739374790309904</v>
      </c>
      <c r="CH98" s="53">
        <v>3.8947736653714902</v>
      </c>
      <c r="CI98" s="53">
        <v>5.0798151569536802</v>
      </c>
      <c r="CJ98" s="53">
        <v>4.8034456299749797</v>
      </c>
      <c r="CK98" s="53">
        <v>3.9120019766687397</v>
      </c>
      <c r="CL98" s="53">
        <v>3.3327657977638805</v>
      </c>
      <c r="CM98" s="53">
        <v>5.8577792281293402</v>
      </c>
      <c r="CN98" s="53">
        <v>5.2785642067534306</v>
      </c>
      <c r="CO98" s="53">
        <v>5.2199613675474401</v>
      </c>
      <c r="CP98" s="53">
        <v>5.1022578159495104</v>
      </c>
      <c r="CQ98" s="53">
        <v>5.4679646082286109</v>
      </c>
      <c r="CR98" s="53">
        <v>6.6150180660984796</v>
      </c>
      <c r="CS98" s="53">
        <v>4.3671379439428302</v>
      </c>
      <c r="CT98" s="53">
        <v>5.9959905953986397</v>
      </c>
      <c r="CU98" s="53">
        <v>5.8102468699685605</v>
      </c>
      <c r="CV98" s="53">
        <v>5.1866942201580004</v>
      </c>
      <c r="CW98" s="53">
        <v>5.0512403238578401</v>
      </c>
      <c r="CX98" s="53">
        <v>4.65968289897034</v>
      </c>
      <c r="CY98" s="53">
        <v>5.3887873660097103</v>
      </c>
      <c r="CZ98" s="53">
        <v>5.9335050797845206</v>
      </c>
      <c r="DA98" s="53">
        <v>6.2608617805130002</v>
      </c>
      <c r="DB98" s="53">
        <v>6.1266609362934998</v>
      </c>
      <c r="DC98" s="53">
        <v>6.4099904753826298</v>
      </c>
      <c r="DD98" s="53">
        <v>5.5031256532721411</v>
      </c>
      <c r="DE98" s="53">
        <v>4.4935826845684499</v>
      </c>
      <c r="DF98" s="53">
        <v>5.7197585093439498</v>
      </c>
      <c r="DG98" s="53">
        <v>4.6444019178435303</v>
      </c>
      <c r="DH98" s="53">
        <v>6.06483141974776</v>
      </c>
      <c r="DI98" s="53">
        <v>4.3863917604022395</v>
      </c>
      <c r="DJ98" s="53">
        <v>7.1967211239118303</v>
      </c>
      <c r="DK98" s="53">
        <v>6.2031802778603797</v>
      </c>
      <c r="DL98" s="53">
        <v>6.1368259606101994</v>
      </c>
      <c r="DM98" s="53">
        <v>5.5024868952431696</v>
      </c>
      <c r="DN98" s="53">
        <v>5.4974500555476302</v>
      </c>
      <c r="DO98" s="53">
        <v>4.9519950015140406</v>
      </c>
      <c r="DP98" s="53">
        <v>7.0285553401599099</v>
      </c>
      <c r="DQ98" s="53">
        <v>5.6819113069179403</v>
      </c>
      <c r="DR98" s="53">
        <v>6.3536447707768495</v>
      </c>
      <c r="DS98" s="53">
        <v>4.0744428715510494</v>
      </c>
      <c r="DT98" s="53">
        <v>5.1499585120409099</v>
      </c>
      <c r="DU98" s="53">
        <v>5.7231404809176496</v>
      </c>
      <c r="DV98" s="53">
        <v>6.8698491170739011</v>
      </c>
      <c r="DW98" s="53">
        <v>5.9056019791602701</v>
      </c>
      <c r="DX98" s="53">
        <v>6.1275544917001294</v>
      </c>
      <c r="DY98" s="53">
        <v>7.030443153078151</v>
      </c>
      <c r="DZ98" s="53">
        <v>5.3851325059724093</v>
      </c>
      <c r="EA98" s="53">
        <v>7.1200022886914898</v>
      </c>
      <c r="EB98" s="53">
        <v>5.2611550796137205</v>
      </c>
      <c r="EC98" s="53">
        <v>6.1621236965920501</v>
      </c>
      <c r="ED98" s="53">
        <v>5.4195212212754997</v>
      </c>
      <c r="EE98" s="53">
        <v>5.8927501936421507</v>
      </c>
      <c r="EF98" s="53">
        <v>6.3995814397980402</v>
      </c>
      <c r="EG98" s="53">
        <v>6.6072684895998197</v>
      </c>
      <c r="EH98" s="53">
        <v>6.9038366111591607</v>
      </c>
      <c r="EI98" s="53">
        <v>6.2210034358494308</v>
      </c>
      <c r="EJ98" s="53">
        <v>8.8117776809708808</v>
      </c>
      <c r="EK98" s="53">
        <v>7.7116568229790392</v>
      </c>
      <c r="EL98" s="53">
        <v>7.4359265758763797</v>
      </c>
      <c r="EM98" s="53">
        <v>7.9320209843394505</v>
      </c>
      <c r="EN98" s="53">
        <v>8.4349852079064309</v>
      </c>
      <c r="EO98" s="53">
        <v>7.3917098461303601</v>
      </c>
      <c r="EP98" s="53">
        <v>4.84829753164097</v>
      </c>
      <c r="EQ98" s="53">
        <v>5.7218457705564703</v>
      </c>
      <c r="ER98" s="53">
        <v>6.0242196239483503</v>
      </c>
      <c r="ES98" s="53">
        <v>6.0859730382632202</v>
      </c>
      <c r="ET98" s="53">
        <v>8.2735653533368989</v>
      </c>
      <c r="EU98" s="53">
        <v>7.9482171650844302</v>
      </c>
      <c r="EV98" s="53">
        <v>8.2916774337693013</v>
      </c>
      <c r="EW98" s="53">
        <v>8.1428613850352107</v>
      </c>
      <c r="EX98" s="53">
        <v>8.8945426223932511</v>
      </c>
      <c r="EY98" s="53">
        <v>7.6519040252633097</v>
      </c>
      <c r="EZ98" s="53">
        <v>8.0667026435126914</v>
      </c>
      <c r="FA98" s="53">
        <v>6.8965419917053898</v>
      </c>
      <c r="FB98" s="53">
        <v>6.9955437341061693</v>
      </c>
      <c r="FC98" s="53">
        <v>7.8287794209712995</v>
      </c>
      <c r="FD98" s="53">
        <v>7.0960914490254297</v>
      </c>
      <c r="FE98" s="53">
        <v>6.0380261873011598</v>
      </c>
      <c r="FF98" s="53">
        <v>5.2457400841533905</v>
      </c>
      <c r="FG98" s="53">
        <v>8.7184937559442108</v>
      </c>
      <c r="FH98" s="53">
        <v>6.5412477641820104</v>
      </c>
      <c r="FI98" s="53">
        <v>7.4277306459859602</v>
      </c>
      <c r="FJ98" s="53">
        <v>8.7697719642586502</v>
      </c>
      <c r="FK98" s="53">
        <v>6.9178068831130197</v>
      </c>
      <c r="FL98" s="53">
        <v>5.2365841520748209</v>
      </c>
      <c r="FM98" s="53">
        <v>5.49226164842751</v>
      </c>
      <c r="FN98" s="53">
        <v>6.3897219037871702</v>
      </c>
      <c r="FO98" s="53">
        <v>8.3996955855867999</v>
      </c>
      <c r="FP98" s="53">
        <v>6.0591712061518352</v>
      </c>
      <c r="FQ98" s="53">
        <v>5.9599327739029615</v>
      </c>
      <c r="FR98" s="53">
        <v>5.9141665558264513</v>
      </c>
      <c r="FS98" s="53">
        <v>4.1248257815294602</v>
      </c>
      <c r="FT98" s="53">
        <v>7.4589231211250473</v>
      </c>
      <c r="FU98" s="53">
        <v>5.6380446316047399</v>
      </c>
      <c r="FV98" s="53">
        <v>6.4222587969000831</v>
      </c>
      <c r="FW98" s="18"/>
      <c r="FX98" s="117"/>
      <c r="FY98" s="18"/>
    </row>
    <row r="99" spans="1:181" ht="15" x14ac:dyDescent="0.25">
      <c r="A99" s="49" t="s">
        <v>28</v>
      </c>
      <c r="B99" s="53">
        <f t="shared" ref="B99:AG99" si="168">SUM(B100:B101)</f>
        <v>0</v>
      </c>
      <c r="C99" s="53">
        <f t="shared" si="168"/>
        <v>0</v>
      </c>
      <c r="D99" s="53">
        <f t="shared" si="168"/>
        <v>0</v>
      </c>
      <c r="E99" s="53">
        <f t="shared" si="168"/>
        <v>0</v>
      </c>
      <c r="F99" s="53">
        <f t="shared" si="168"/>
        <v>0</v>
      </c>
      <c r="G99" s="53">
        <f t="shared" si="168"/>
        <v>0</v>
      </c>
      <c r="H99" s="53">
        <f t="shared" si="168"/>
        <v>0</v>
      </c>
      <c r="I99" s="53">
        <f t="shared" si="168"/>
        <v>0</v>
      </c>
      <c r="J99" s="53">
        <f t="shared" si="168"/>
        <v>0</v>
      </c>
      <c r="K99" s="53">
        <f t="shared" si="168"/>
        <v>0</v>
      </c>
      <c r="L99" s="53">
        <f t="shared" si="168"/>
        <v>0</v>
      </c>
      <c r="M99" s="53">
        <f t="shared" si="168"/>
        <v>0</v>
      </c>
      <c r="N99" s="53">
        <f t="shared" si="168"/>
        <v>0</v>
      </c>
      <c r="O99" s="53">
        <f t="shared" si="168"/>
        <v>0</v>
      </c>
      <c r="P99" s="53">
        <f t="shared" si="168"/>
        <v>0</v>
      </c>
      <c r="Q99" s="53">
        <f t="shared" si="168"/>
        <v>0</v>
      </c>
      <c r="R99" s="53">
        <f t="shared" si="168"/>
        <v>0</v>
      </c>
      <c r="S99" s="53">
        <f t="shared" si="168"/>
        <v>0</v>
      </c>
      <c r="T99" s="53">
        <f t="shared" si="168"/>
        <v>0</v>
      </c>
      <c r="U99" s="53">
        <f t="shared" si="168"/>
        <v>0</v>
      </c>
      <c r="V99" s="53">
        <f t="shared" si="168"/>
        <v>0</v>
      </c>
      <c r="W99" s="53">
        <f t="shared" si="168"/>
        <v>0</v>
      </c>
      <c r="X99" s="53">
        <f t="shared" si="168"/>
        <v>0</v>
      </c>
      <c r="Y99" s="53">
        <f t="shared" si="168"/>
        <v>0</v>
      </c>
      <c r="Z99" s="53">
        <f t="shared" si="168"/>
        <v>0</v>
      </c>
      <c r="AA99" s="53">
        <f t="shared" si="168"/>
        <v>0</v>
      </c>
      <c r="AB99" s="53">
        <f t="shared" si="168"/>
        <v>0</v>
      </c>
      <c r="AC99" s="53">
        <f t="shared" si="168"/>
        <v>0</v>
      </c>
      <c r="AD99" s="53">
        <f t="shared" si="168"/>
        <v>0</v>
      </c>
      <c r="AE99" s="53">
        <f t="shared" si="168"/>
        <v>0</v>
      </c>
      <c r="AF99" s="53">
        <f t="shared" si="168"/>
        <v>0</v>
      </c>
      <c r="AG99" s="53">
        <f t="shared" si="168"/>
        <v>0</v>
      </c>
      <c r="AH99" s="53">
        <f t="shared" ref="AH99:BM99" si="169">SUM(AH100:AH101)</f>
        <v>0</v>
      </c>
      <c r="AI99" s="53">
        <f t="shared" si="169"/>
        <v>0</v>
      </c>
      <c r="AJ99" s="53">
        <f t="shared" si="169"/>
        <v>0</v>
      </c>
      <c r="AK99" s="53">
        <f t="shared" si="169"/>
        <v>0</v>
      </c>
      <c r="AL99" s="53">
        <f t="shared" si="169"/>
        <v>0</v>
      </c>
      <c r="AM99" s="53">
        <f t="shared" si="169"/>
        <v>0</v>
      </c>
      <c r="AN99" s="53">
        <f t="shared" si="169"/>
        <v>0</v>
      </c>
      <c r="AO99" s="53">
        <f t="shared" si="169"/>
        <v>0</v>
      </c>
      <c r="AP99" s="53">
        <f t="shared" si="169"/>
        <v>0</v>
      </c>
      <c r="AQ99" s="53">
        <f t="shared" si="169"/>
        <v>0</v>
      </c>
      <c r="AR99" s="53">
        <f t="shared" si="169"/>
        <v>0</v>
      </c>
      <c r="AS99" s="53">
        <f t="shared" si="169"/>
        <v>0</v>
      </c>
      <c r="AT99" s="53">
        <f t="shared" si="169"/>
        <v>0</v>
      </c>
      <c r="AU99" s="53">
        <f t="shared" si="169"/>
        <v>0</v>
      </c>
      <c r="AV99" s="53">
        <f t="shared" si="169"/>
        <v>0</v>
      </c>
      <c r="AW99" s="53">
        <f t="shared" si="169"/>
        <v>0</v>
      </c>
      <c r="AX99" s="53">
        <f t="shared" si="169"/>
        <v>0</v>
      </c>
      <c r="AY99" s="53">
        <f t="shared" si="169"/>
        <v>0</v>
      </c>
      <c r="AZ99" s="53">
        <f t="shared" si="169"/>
        <v>0.11643560999999998</v>
      </c>
      <c r="BA99" s="53">
        <f t="shared" si="169"/>
        <v>0.87772154999999985</v>
      </c>
      <c r="BB99" s="53">
        <f t="shared" si="169"/>
        <v>3.82548179</v>
      </c>
      <c r="BC99" s="53">
        <f t="shared" si="169"/>
        <v>5.24335284</v>
      </c>
      <c r="BD99" s="53">
        <f t="shared" si="169"/>
        <v>5.72787325</v>
      </c>
      <c r="BE99" s="53">
        <f t="shared" si="169"/>
        <v>7.7484061399999993</v>
      </c>
      <c r="BF99" s="53">
        <f t="shared" si="169"/>
        <v>6.7198507499999991</v>
      </c>
      <c r="BG99" s="53">
        <f t="shared" si="169"/>
        <v>6.6091086799999994</v>
      </c>
      <c r="BH99" s="53">
        <f t="shared" si="169"/>
        <v>6.8761202400000005</v>
      </c>
      <c r="BI99" s="53">
        <f t="shared" si="169"/>
        <v>10.258963179999999</v>
      </c>
      <c r="BJ99" s="53">
        <f t="shared" si="169"/>
        <v>8.539649279999999</v>
      </c>
      <c r="BK99" s="53">
        <f t="shared" si="169"/>
        <v>7.0750272000000001</v>
      </c>
      <c r="BL99" s="53">
        <f t="shared" si="169"/>
        <v>8.8903567599999995</v>
      </c>
      <c r="BM99" s="53">
        <f t="shared" si="169"/>
        <v>10.905175349999999</v>
      </c>
      <c r="BN99" s="53">
        <f t="shared" ref="BN99:CS99" si="170">SUM(BN100:BN101)</f>
        <v>9.6809322230807702</v>
      </c>
      <c r="BO99" s="53">
        <f t="shared" si="170"/>
        <v>8.3992227108747368</v>
      </c>
      <c r="BP99" s="53">
        <f t="shared" si="170"/>
        <v>9.1057238447070059</v>
      </c>
      <c r="BQ99" s="53">
        <f t="shared" si="170"/>
        <v>9.3893227826063299</v>
      </c>
      <c r="BR99" s="53">
        <f t="shared" si="170"/>
        <v>8.505238966044427</v>
      </c>
      <c r="BS99" s="53">
        <f t="shared" si="170"/>
        <v>6.7994692869529727</v>
      </c>
      <c r="BT99" s="53">
        <f t="shared" si="170"/>
        <v>9.1270621697942591</v>
      </c>
      <c r="BU99" s="53">
        <f t="shared" si="170"/>
        <v>8.7672618869740706</v>
      </c>
      <c r="BV99" s="53">
        <f t="shared" si="170"/>
        <v>8.2877216640380134</v>
      </c>
      <c r="BW99" s="53">
        <f t="shared" si="170"/>
        <v>6.3236605437946407</v>
      </c>
      <c r="BX99" s="53">
        <f t="shared" si="170"/>
        <v>8.4718117893571101</v>
      </c>
      <c r="BY99" s="53">
        <f t="shared" si="170"/>
        <v>9.4648404235147474</v>
      </c>
      <c r="BZ99" s="53">
        <f t="shared" si="170"/>
        <v>8.0670277067732332</v>
      </c>
      <c r="CA99" s="53">
        <f t="shared" si="170"/>
        <v>8.7873278427098551</v>
      </c>
      <c r="CB99" s="53">
        <f t="shared" si="170"/>
        <v>8.4436831074136265</v>
      </c>
      <c r="CC99" s="53">
        <f t="shared" si="170"/>
        <v>9.3899579384168756</v>
      </c>
      <c r="CD99" s="53">
        <f t="shared" si="170"/>
        <v>10.249289786735138</v>
      </c>
      <c r="CE99" s="53">
        <f t="shared" si="170"/>
        <v>7.9732557555021337</v>
      </c>
      <c r="CF99" s="53">
        <f t="shared" si="170"/>
        <v>9.609957508873622</v>
      </c>
      <c r="CG99" s="53">
        <f t="shared" si="170"/>
        <v>9.8856915660841178</v>
      </c>
      <c r="CH99" s="53">
        <f t="shared" si="170"/>
        <v>7.0905166805569948</v>
      </c>
      <c r="CI99" s="53">
        <f t="shared" si="170"/>
        <v>9.0334558050616902</v>
      </c>
      <c r="CJ99" s="53">
        <f t="shared" si="170"/>
        <v>8.794982501634486</v>
      </c>
      <c r="CK99" s="53">
        <f t="shared" si="170"/>
        <v>9.8673944924787165</v>
      </c>
      <c r="CL99" s="53">
        <f t="shared" si="170"/>
        <v>8.0706552506864497</v>
      </c>
      <c r="CM99" s="53">
        <f t="shared" si="170"/>
        <v>8.5993658442503307</v>
      </c>
      <c r="CN99" s="53">
        <f t="shared" si="170"/>
        <v>9.1635613017679667</v>
      </c>
      <c r="CO99" s="53">
        <f t="shared" si="170"/>
        <v>9.1783196741294333</v>
      </c>
      <c r="CP99" s="53">
        <f t="shared" si="170"/>
        <v>8.7743148688100572</v>
      </c>
      <c r="CQ99" s="53">
        <f t="shared" si="170"/>
        <v>8.7300153283094222</v>
      </c>
      <c r="CR99" s="53">
        <f t="shared" si="170"/>
        <v>9.8595704899623726</v>
      </c>
      <c r="CS99" s="53">
        <f t="shared" si="170"/>
        <v>11.042512810220893</v>
      </c>
      <c r="CT99" s="53">
        <f t="shared" ref="CT99:DY99" si="171">SUM(CT100:CT101)</f>
        <v>8.3667779736920078</v>
      </c>
      <c r="CU99" s="53">
        <f t="shared" si="171"/>
        <v>9.2792128432707912</v>
      </c>
      <c r="CV99" s="53">
        <f t="shared" si="171"/>
        <v>10.235360965989912</v>
      </c>
      <c r="CW99" s="53">
        <f t="shared" si="171"/>
        <v>9.7478111988144942</v>
      </c>
      <c r="CX99" s="53">
        <f t="shared" si="171"/>
        <v>9.6115520804383241</v>
      </c>
      <c r="CY99" s="53">
        <f t="shared" si="171"/>
        <v>9.3706787020869218</v>
      </c>
      <c r="CZ99" s="53">
        <f t="shared" si="171"/>
        <v>10.184582025547396</v>
      </c>
      <c r="DA99" s="53">
        <f t="shared" si="171"/>
        <v>9.6724272079675959</v>
      </c>
      <c r="DB99" s="53">
        <f t="shared" si="171"/>
        <v>9.5646922795988942</v>
      </c>
      <c r="DC99" s="53">
        <f t="shared" si="171"/>
        <v>8.9933726156004088</v>
      </c>
      <c r="DD99" s="53">
        <f t="shared" si="171"/>
        <v>11.149023610463427</v>
      </c>
      <c r="DE99" s="53">
        <f t="shared" si="171"/>
        <v>9.0994195079424802</v>
      </c>
      <c r="DF99" s="53">
        <f t="shared" si="171"/>
        <v>10.091601412751237</v>
      </c>
      <c r="DG99" s="53">
        <f t="shared" si="171"/>
        <v>8.4750207366496824</v>
      </c>
      <c r="DH99" s="53">
        <f t="shared" si="171"/>
        <v>10.350117085334674</v>
      </c>
      <c r="DI99" s="53">
        <f t="shared" si="171"/>
        <v>8.9146804083409812</v>
      </c>
      <c r="DJ99" s="53">
        <f t="shared" si="171"/>
        <v>10.490805192105283</v>
      </c>
      <c r="DK99" s="53">
        <f t="shared" si="171"/>
        <v>8.4687591734043561</v>
      </c>
      <c r="DL99" s="53">
        <f t="shared" si="171"/>
        <v>10.046158880026276</v>
      </c>
      <c r="DM99" s="53">
        <f t="shared" si="171"/>
        <v>11.357905698223192</v>
      </c>
      <c r="DN99" s="53">
        <f t="shared" si="171"/>
        <v>9.3401594486294588</v>
      </c>
      <c r="DO99" s="53">
        <f t="shared" si="171"/>
        <v>8.7597417059089704</v>
      </c>
      <c r="DP99" s="53">
        <f t="shared" si="171"/>
        <v>10.069574719427965</v>
      </c>
      <c r="DQ99" s="53">
        <f t="shared" si="171"/>
        <v>10.449472786017374</v>
      </c>
      <c r="DR99" s="53">
        <f t="shared" si="171"/>
        <v>10.752584782175916</v>
      </c>
      <c r="DS99" s="53">
        <f t="shared" si="171"/>
        <v>10.080754710717658</v>
      </c>
      <c r="DT99" s="53">
        <f t="shared" si="171"/>
        <v>10.288359699746827</v>
      </c>
      <c r="DU99" s="53">
        <f t="shared" si="171"/>
        <v>12.020833785762093</v>
      </c>
      <c r="DV99" s="53">
        <f t="shared" si="171"/>
        <v>9.4614838279160729</v>
      </c>
      <c r="DW99" s="53">
        <f t="shared" si="171"/>
        <v>10.402745349686144</v>
      </c>
      <c r="DX99" s="53">
        <f t="shared" si="171"/>
        <v>10.017860735836926</v>
      </c>
      <c r="DY99" s="53">
        <f t="shared" si="171"/>
        <v>10.790367371003558</v>
      </c>
      <c r="DZ99" s="53">
        <f t="shared" ref="DZ99:FC99" si="172">SUM(DZ100:DZ101)</f>
        <v>10.840420571545504</v>
      </c>
      <c r="EA99" s="53">
        <f t="shared" si="172"/>
        <v>10.592195920218137</v>
      </c>
      <c r="EB99" s="53">
        <f t="shared" si="172"/>
        <v>10.113480214561449</v>
      </c>
      <c r="EC99" s="53">
        <f t="shared" si="172"/>
        <v>10.558270792954417</v>
      </c>
      <c r="ED99" s="53">
        <f t="shared" si="172"/>
        <v>9.2142280091197915</v>
      </c>
      <c r="EE99" s="53">
        <f t="shared" si="172"/>
        <v>9.4655797604782101</v>
      </c>
      <c r="EF99" s="53">
        <f t="shared" si="172"/>
        <v>9.8592058373031559</v>
      </c>
      <c r="EG99" s="53">
        <f t="shared" si="172"/>
        <v>10.281432636375639</v>
      </c>
      <c r="EH99" s="53">
        <f t="shared" si="172"/>
        <v>10.827655455382498</v>
      </c>
      <c r="EI99" s="53">
        <f t="shared" si="172"/>
        <v>9.7490886805822523</v>
      </c>
      <c r="EJ99" s="53">
        <f t="shared" si="172"/>
        <v>9.9100835779637819</v>
      </c>
      <c r="EK99" s="53">
        <f t="shared" si="172"/>
        <v>10.745220118225335</v>
      </c>
      <c r="EL99" s="53">
        <f t="shared" si="172"/>
        <v>9.7817527013631373</v>
      </c>
      <c r="EM99" s="53">
        <f t="shared" si="172"/>
        <v>9.9980226605486902</v>
      </c>
      <c r="EN99" s="53">
        <f t="shared" si="172"/>
        <v>9.5189118929770142</v>
      </c>
      <c r="EO99" s="53">
        <f t="shared" si="172"/>
        <v>10.812135107372418</v>
      </c>
      <c r="EP99" s="53">
        <f t="shared" si="172"/>
        <v>12.65509764320162</v>
      </c>
      <c r="EQ99" s="53">
        <f t="shared" si="172"/>
        <v>10.300033861642444</v>
      </c>
      <c r="ER99" s="53">
        <f t="shared" si="172"/>
        <v>12.007930913571837</v>
      </c>
      <c r="ES99" s="53">
        <f t="shared" si="172"/>
        <v>10.77095347622166</v>
      </c>
      <c r="ET99" s="53">
        <f t="shared" si="172"/>
        <v>12.038191270154096</v>
      </c>
      <c r="EU99" s="53">
        <f t="shared" si="172"/>
        <v>11.518310156348747</v>
      </c>
      <c r="EV99" s="53">
        <f t="shared" si="172"/>
        <v>12.338311674145791</v>
      </c>
      <c r="EW99" s="53">
        <f t="shared" si="172"/>
        <v>12.518405732228937</v>
      </c>
      <c r="EX99" s="53">
        <f t="shared" si="172"/>
        <v>14.245952095482492</v>
      </c>
      <c r="EY99" s="53">
        <f t="shared" si="172"/>
        <v>10.539514690630764</v>
      </c>
      <c r="EZ99" s="53">
        <f t="shared" si="172"/>
        <v>12.1557072151095</v>
      </c>
      <c r="FA99" s="53">
        <f t="shared" si="172"/>
        <v>11.312839725129203</v>
      </c>
      <c r="FB99" s="53">
        <f t="shared" si="172"/>
        <v>10.448381616221527</v>
      </c>
      <c r="FC99" s="53">
        <f t="shared" si="172"/>
        <v>11.581881202867585</v>
      </c>
      <c r="FD99" s="53">
        <f t="shared" ref="FD99:FP99" si="173">SUM(FD100:FD101)</f>
        <v>12.21675562974786</v>
      </c>
      <c r="FE99" s="53">
        <f t="shared" si="173"/>
        <v>10.595125821793765</v>
      </c>
      <c r="FF99" s="53">
        <f t="shared" si="173"/>
        <v>11.074448400963611</v>
      </c>
      <c r="FG99" s="53">
        <f t="shared" si="173"/>
        <v>10.290628587195817</v>
      </c>
      <c r="FH99" s="53">
        <f t="shared" si="173"/>
        <v>10.819385648070082</v>
      </c>
      <c r="FI99" s="53">
        <f t="shared" si="173"/>
        <v>12.235661227577131</v>
      </c>
      <c r="FJ99" s="53">
        <f t="shared" si="173"/>
        <v>13.084147743094288</v>
      </c>
      <c r="FK99" s="53">
        <f t="shared" si="173"/>
        <v>10.674469087736638</v>
      </c>
      <c r="FL99" s="53">
        <f t="shared" si="173"/>
        <v>12.416352602261378</v>
      </c>
      <c r="FM99" s="53">
        <f t="shared" si="173"/>
        <v>13.389479624693736</v>
      </c>
      <c r="FN99" s="53">
        <f t="shared" si="173"/>
        <v>13.549502516446488</v>
      </c>
      <c r="FO99" s="53">
        <f t="shared" si="173"/>
        <v>12.404547799805998</v>
      </c>
      <c r="FP99" s="53">
        <f t="shared" si="173"/>
        <v>13.292471548447534</v>
      </c>
      <c r="FQ99" s="53">
        <f t="shared" ref="FQ99:FS99" si="174">SUM(FQ100:FQ101)</f>
        <v>14.245631987203161</v>
      </c>
      <c r="FR99" s="53">
        <f t="shared" si="174"/>
        <v>14.521525445590541</v>
      </c>
      <c r="FS99" s="53">
        <f t="shared" si="174"/>
        <v>14.384959006998805</v>
      </c>
      <c r="FT99" s="53">
        <f t="shared" ref="FT99:FU99" si="175">SUM(FT100:FT101)</f>
        <v>13.080673887410402</v>
      </c>
      <c r="FU99" s="53">
        <f t="shared" si="175"/>
        <v>14.701687006884903</v>
      </c>
      <c r="FV99" s="53">
        <f t="shared" ref="FV99" si="176">SUM(FV100:FV101)</f>
        <v>16.626102042117626</v>
      </c>
      <c r="FW99" s="18"/>
      <c r="FX99" s="117"/>
      <c r="FY99" s="18"/>
    </row>
    <row r="100" spans="1:181" ht="15" x14ac:dyDescent="0.25">
      <c r="A100" s="50" t="s">
        <v>43</v>
      </c>
      <c r="B100" s="53">
        <f>SUMPRODUCT(--(B$9=Quarterly_kt!$B$9:FC$9),Quarterly_kt!$B100:FC100)*INDEX(Fuel_Properties!$B$3:$IV$14,MATCH("GCV_Jet/Kero",Fuel_Properties!$B$3:$B$14,0),MATCH(YEAR(B$9),Fuel_Properties!$B$3:$EI$3,0))/1000</f>
        <v>0</v>
      </c>
      <c r="C100" s="53">
        <f>SUMPRODUCT(--(C$9=Quarterly_kt!$B$9:FC$9),Quarterly_kt!$B100:FC100)*INDEX(Fuel_Properties!$B$3:$IV$14,MATCH("GCV_Jet/Kero",Fuel_Properties!$B$3:$B$14,0),MATCH(YEAR(C$9),Fuel_Properties!$B$3:$EI$3,0))/1000</f>
        <v>0</v>
      </c>
      <c r="D100" s="53">
        <f>SUMPRODUCT(--(D$9=Quarterly_kt!$B$9:FC$9),Quarterly_kt!$B100:FC100)*INDEX(Fuel_Properties!$B$3:$IV$14,MATCH("GCV_Jet/Kero",Fuel_Properties!$B$3:$B$14,0),MATCH(YEAR(D$9),Fuel_Properties!$B$3:$EI$3,0))/1000</f>
        <v>0</v>
      </c>
      <c r="E100" s="53">
        <f>SUMPRODUCT(--(E$9=Quarterly_kt!$B$9:FC$9),Quarterly_kt!$B100:FC100)*INDEX(Fuel_Properties!$B$3:$IV$14,MATCH("GCV_Jet/Kero",Fuel_Properties!$B$3:$B$14,0),MATCH(YEAR(E$9),Fuel_Properties!$B$3:$EI$3,0))/1000</f>
        <v>0</v>
      </c>
      <c r="F100" s="53">
        <f>SUMPRODUCT(--(F$9=Quarterly_kt!$B$9:FC$9),Quarterly_kt!$B100:FC100)*INDEX(Fuel_Properties!$B$3:$IV$14,MATCH("GCV_Jet/Kero",Fuel_Properties!$B$3:$B$14,0),MATCH(YEAR(F$9),Fuel_Properties!$B$3:$EI$3,0))/1000</f>
        <v>0</v>
      </c>
      <c r="G100" s="53">
        <f>SUMPRODUCT(--(G$9=Quarterly_kt!$B$9:FC$9),Quarterly_kt!$B100:FC100)*INDEX(Fuel_Properties!$B$3:$IV$14,MATCH("GCV_Jet/Kero",Fuel_Properties!$B$3:$B$14,0),MATCH(YEAR(G$9),Fuel_Properties!$B$3:$EI$3,0))/1000</f>
        <v>0</v>
      </c>
      <c r="H100" s="53">
        <f>SUMPRODUCT(--(H$9=Quarterly_kt!$B$9:FC$9),Quarterly_kt!$B100:FC100)*INDEX(Fuel_Properties!$B$3:$IV$14,MATCH("GCV_Jet/Kero",Fuel_Properties!$B$3:$B$14,0),MATCH(YEAR(H$9),Fuel_Properties!$B$3:$EI$3,0))/1000</f>
        <v>0</v>
      </c>
      <c r="I100" s="53">
        <f>SUMPRODUCT(--(I$9=Quarterly_kt!$B$9:FC$9),Quarterly_kt!$B100:FC100)*INDEX(Fuel_Properties!$B$3:$IV$14,MATCH("GCV_Jet/Kero",Fuel_Properties!$B$3:$B$14,0),MATCH(YEAR(I$9),Fuel_Properties!$B$3:$EI$3,0))/1000</f>
        <v>0</v>
      </c>
      <c r="J100" s="53">
        <f>SUMPRODUCT(--(J$9=Quarterly_kt!$B$9:FC$9),Quarterly_kt!$B100:FC100)*INDEX(Fuel_Properties!$B$3:$IV$14,MATCH("GCV_Jet/Kero",Fuel_Properties!$B$3:$B$14,0),MATCH(YEAR(J$9),Fuel_Properties!$B$3:$EI$3,0))/1000</f>
        <v>0</v>
      </c>
      <c r="K100" s="53">
        <f>SUMPRODUCT(--(K$9=Quarterly_kt!$B$9:FC$9),Quarterly_kt!$B100:FC100)*INDEX(Fuel_Properties!$B$3:$IV$14,MATCH("GCV_Jet/Kero",Fuel_Properties!$B$3:$B$14,0),MATCH(YEAR(K$9),Fuel_Properties!$B$3:$EI$3,0))/1000</f>
        <v>0</v>
      </c>
      <c r="L100" s="53">
        <f>SUMPRODUCT(--(L$9=Quarterly_kt!$B$9:FC$9),Quarterly_kt!$B100:FC100)*INDEX(Fuel_Properties!$B$3:$IV$14,MATCH("GCV_Jet/Kero",Fuel_Properties!$B$3:$B$14,0),MATCH(YEAR(L$9),Fuel_Properties!$B$3:$EI$3,0))/1000</f>
        <v>0</v>
      </c>
      <c r="M100" s="53">
        <f>SUMPRODUCT(--(M$9=Quarterly_kt!$B$9:FC$9),Quarterly_kt!$B100:FC100)*INDEX(Fuel_Properties!$B$3:$IV$14,MATCH("GCV_Jet/Kero",Fuel_Properties!$B$3:$B$14,0),MATCH(YEAR(M$9),Fuel_Properties!$B$3:$EI$3,0))/1000</f>
        <v>0</v>
      </c>
      <c r="N100" s="53">
        <f>SUMPRODUCT(--(N$9=Quarterly_kt!$B$9:FC$9),Quarterly_kt!$B100:FC100)*INDEX(Fuel_Properties!$B$3:$IV$14,MATCH("GCV_Jet/Kero",Fuel_Properties!$B$3:$B$14,0),MATCH(YEAR(N$9),Fuel_Properties!$B$3:$EI$3,0))/1000</f>
        <v>0</v>
      </c>
      <c r="O100" s="53">
        <f>SUMPRODUCT(--(O$9=Quarterly_kt!$B$9:FC$9),Quarterly_kt!$B100:FC100)*INDEX(Fuel_Properties!$B$3:$IV$14,MATCH("GCV_Jet/Kero",Fuel_Properties!$B$3:$B$14,0),MATCH(YEAR(O$9),Fuel_Properties!$B$3:$EI$3,0))/1000</f>
        <v>0</v>
      </c>
      <c r="P100" s="53">
        <f>SUMPRODUCT(--(P$9=Quarterly_kt!$B$9:FC$9),Quarterly_kt!$B100:FC100)*INDEX(Fuel_Properties!$B$3:$IV$14,MATCH("GCV_Jet/Kero",Fuel_Properties!$B$3:$B$14,0),MATCH(YEAR(P$9),Fuel_Properties!$B$3:$EI$3,0))/1000</f>
        <v>0</v>
      </c>
      <c r="Q100" s="53">
        <f>SUMPRODUCT(--(Q$9=Quarterly_kt!$B$9:FC$9),Quarterly_kt!$B100:FC100)*INDEX(Fuel_Properties!$B$3:$IV$14,MATCH("GCV_Jet/Kero",Fuel_Properties!$B$3:$B$14,0),MATCH(YEAR(Q$9),Fuel_Properties!$B$3:$EI$3,0))/1000</f>
        <v>0</v>
      </c>
      <c r="R100" s="53">
        <f>SUMPRODUCT(--(R$9=Quarterly_kt!$B$9:FC$9),Quarterly_kt!$B100:FC100)*INDEX(Fuel_Properties!$B$3:$IV$14,MATCH("GCV_Jet/Kero",Fuel_Properties!$B$3:$B$14,0),MATCH(YEAR(R$9),Fuel_Properties!$B$3:$EI$3,0))/1000</f>
        <v>0</v>
      </c>
      <c r="S100" s="53">
        <f>SUMPRODUCT(--(S$9=Quarterly_kt!$B$9:FC$9),Quarterly_kt!$B100:FC100)*INDEX(Fuel_Properties!$B$3:$IV$14,MATCH("GCV_Jet/Kero",Fuel_Properties!$B$3:$B$14,0),MATCH(YEAR(S$9),Fuel_Properties!$B$3:$EI$3,0))/1000</f>
        <v>0</v>
      </c>
      <c r="T100" s="53">
        <f>SUMPRODUCT(--(T$9=Quarterly_kt!$B$9:FC$9),Quarterly_kt!$B100:FC100)*INDEX(Fuel_Properties!$B$3:$IV$14,MATCH("GCV_Jet/Kero",Fuel_Properties!$B$3:$B$14,0),MATCH(YEAR(T$9),Fuel_Properties!$B$3:$EI$3,0))/1000</f>
        <v>0</v>
      </c>
      <c r="U100" s="53">
        <f>SUMPRODUCT(--(U$9=Quarterly_kt!$B$9:FC$9),Quarterly_kt!$B100:FC100)*INDEX(Fuel_Properties!$B$3:$IV$14,MATCH("GCV_Jet/Kero",Fuel_Properties!$B$3:$B$14,0),MATCH(YEAR(U$9),Fuel_Properties!$B$3:$EI$3,0))/1000</f>
        <v>0</v>
      </c>
      <c r="V100" s="53">
        <f>SUMPRODUCT(--(V$9=Quarterly_kt!$B$9:FC$9),Quarterly_kt!$B100:FC100)*INDEX(Fuel_Properties!$B$3:$IV$14,MATCH("GCV_Jet/Kero",Fuel_Properties!$B$3:$B$14,0),MATCH(YEAR(V$9),Fuel_Properties!$B$3:$EI$3,0))/1000</f>
        <v>0</v>
      </c>
      <c r="W100" s="53">
        <f>SUMPRODUCT(--(W$9=Quarterly_kt!$B$9:FC$9),Quarterly_kt!$B100:FC100)*INDEX(Fuel_Properties!$B$3:$IV$14,MATCH("GCV_Jet/Kero",Fuel_Properties!$B$3:$B$14,0),MATCH(YEAR(W$9),Fuel_Properties!$B$3:$EI$3,0))/1000</f>
        <v>0</v>
      </c>
      <c r="X100" s="53">
        <f>SUMPRODUCT(--(X$9=Quarterly_kt!$B$9:FC$9),Quarterly_kt!$B100:FC100)*INDEX(Fuel_Properties!$B$3:$IV$14,MATCH("GCV_Jet/Kero",Fuel_Properties!$B$3:$B$14,0),MATCH(YEAR(X$9),Fuel_Properties!$B$3:$EI$3,0))/1000</f>
        <v>0</v>
      </c>
      <c r="Y100" s="53">
        <f>SUMPRODUCT(--(Y$9=Quarterly_kt!$B$9:FC$9),Quarterly_kt!$B100:FC100)*INDEX(Fuel_Properties!$B$3:$IV$14,MATCH("GCV_Jet/Kero",Fuel_Properties!$B$3:$B$14,0),MATCH(YEAR(Y$9),Fuel_Properties!$B$3:$EI$3,0))/1000</f>
        <v>0</v>
      </c>
      <c r="Z100" s="53">
        <f>SUMPRODUCT(--(Z$9=Quarterly_kt!$B$9:FC$9),Quarterly_kt!$B100:FC100)*INDEX(Fuel_Properties!$B$3:$IV$14,MATCH("GCV_Jet/Kero",Fuel_Properties!$B$3:$B$14,0),MATCH(YEAR(Z$9),Fuel_Properties!$B$3:$EI$3,0))/1000</f>
        <v>0</v>
      </c>
      <c r="AA100" s="53">
        <f>SUMPRODUCT(--(AA$9=Quarterly_kt!$B$9:FC$9),Quarterly_kt!$B100:FC100)*INDEX(Fuel_Properties!$B$3:$IV$14,MATCH("GCV_Jet/Kero",Fuel_Properties!$B$3:$B$14,0),MATCH(YEAR(AA$9),Fuel_Properties!$B$3:$EI$3,0))/1000</f>
        <v>0</v>
      </c>
      <c r="AB100" s="53">
        <f>SUMPRODUCT(--(AB$9=Quarterly_kt!$B$9:FC$9),Quarterly_kt!$B100:FC100)*INDEX(Fuel_Properties!$B$3:$IV$14,MATCH("GCV_Jet/Kero",Fuel_Properties!$B$3:$B$14,0),MATCH(YEAR(AB$9),Fuel_Properties!$B$3:$EI$3,0))/1000</f>
        <v>0</v>
      </c>
      <c r="AC100" s="53">
        <f>SUMPRODUCT(--(AC$9=Quarterly_kt!$B$9:FC$9),Quarterly_kt!$B100:FC100)*INDEX(Fuel_Properties!$B$3:$IV$14,MATCH("GCV_Jet/Kero",Fuel_Properties!$B$3:$B$14,0),MATCH(YEAR(AC$9),Fuel_Properties!$B$3:$EI$3,0))/1000</f>
        <v>0</v>
      </c>
      <c r="AD100" s="53">
        <f>SUMPRODUCT(--(AD$9=Quarterly_kt!$B$9:FC$9),Quarterly_kt!$B100:FC100)*INDEX(Fuel_Properties!$B$3:$IV$14,MATCH("GCV_Jet/Kero",Fuel_Properties!$B$3:$B$14,0),MATCH(YEAR(AD$9),Fuel_Properties!$B$3:$EI$3,0))/1000</f>
        <v>0</v>
      </c>
      <c r="AE100" s="53">
        <f>SUMPRODUCT(--(AE$9=Quarterly_kt!$B$9:FC$9),Quarterly_kt!$B100:FC100)*INDEX(Fuel_Properties!$B$3:$IV$14,MATCH("GCV_Jet/Kero",Fuel_Properties!$B$3:$B$14,0),MATCH(YEAR(AE$9),Fuel_Properties!$B$3:$EI$3,0))/1000</f>
        <v>0</v>
      </c>
      <c r="AF100" s="53">
        <f>SUMPRODUCT(--(AF$9=Quarterly_kt!$B$9:FC$9),Quarterly_kt!$B100:FC100)*INDEX(Fuel_Properties!$B$3:$IV$14,MATCH("GCV_Jet/Kero",Fuel_Properties!$B$3:$B$14,0),MATCH(YEAR(AF$9),Fuel_Properties!$B$3:$EI$3,0))/1000</f>
        <v>0</v>
      </c>
      <c r="AG100" s="53">
        <f>SUMPRODUCT(--(AG$9=Quarterly_kt!$B$9:FC$9),Quarterly_kt!$B100:FC100)*INDEX(Fuel_Properties!$B$3:$IV$14,MATCH("GCV_Jet/Kero",Fuel_Properties!$B$3:$B$14,0),MATCH(YEAR(AG$9),Fuel_Properties!$B$3:$EI$3,0))/1000</f>
        <v>0</v>
      </c>
      <c r="AH100" s="53">
        <f>SUMPRODUCT(--(AH$9=Quarterly_kt!$B$9:FC$9),Quarterly_kt!$B100:FC100)*INDEX(Fuel_Properties!$B$3:$IV$14,MATCH("GCV_Jet/Kero",Fuel_Properties!$B$3:$B$14,0),MATCH(YEAR(AH$9),Fuel_Properties!$B$3:$EI$3,0))/1000</f>
        <v>0</v>
      </c>
      <c r="AI100" s="53">
        <f>SUMPRODUCT(--(AI$9=Quarterly_kt!$B$9:FC$9),Quarterly_kt!$B100:FC100)*INDEX(Fuel_Properties!$B$3:$IV$14,MATCH("GCV_Jet/Kero",Fuel_Properties!$B$3:$B$14,0),MATCH(YEAR(AI$9),Fuel_Properties!$B$3:$EI$3,0))/1000</f>
        <v>0</v>
      </c>
      <c r="AJ100" s="53">
        <f>SUMPRODUCT(--(AJ$9=Quarterly_kt!$B$9:FC$9),Quarterly_kt!$B100:FC100)*INDEX(Fuel_Properties!$B$3:$IV$14,MATCH("GCV_Jet/Kero",Fuel_Properties!$B$3:$B$14,0),MATCH(YEAR(AJ$9),Fuel_Properties!$B$3:$EI$3,0))/1000</f>
        <v>0</v>
      </c>
      <c r="AK100" s="53">
        <f>SUMPRODUCT(--(AK$9=Quarterly_kt!$B$9:FC$9),Quarterly_kt!$B100:FC100)*INDEX(Fuel_Properties!$B$3:$IV$14,MATCH("GCV_Jet/Kero",Fuel_Properties!$B$3:$B$14,0),MATCH(YEAR(AK$9),Fuel_Properties!$B$3:$EI$3,0))/1000</f>
        <v>0</v>
      </c>
      <c r="AL100" s="53">
        <f>SUMPRODUCT(--(AL$9=Quarterly_kt!$B$9:FC$9),Quarterly_kt!$B100:FC100)*INDEX(Fuel_Properties!$B$3:$IV$14,MATCH("GCV_Jet/Kero",Fuel_Properties!$B$3:$B$14,0),MATCH(YEAR(AL$9),Fuel_Properties!$B$3:$EI$3,0))/1000</f>
        <v>0</v>
      </c>
      <c r="AM100" s="53">
        <f>SUMPRODUCT(--(AM$9=Quarterly_kt!$B$9:FC$9),Quarterly_kt!$B100:FC100)*INDEX(Fuel_Properties!$B$3:$IV$14,MATCH("GCV_Jet/Kero",Fuel_Properties!$B$3:$B$14,0),MATCH(YEAR(AM$9),Fuel_Properties!$B$3:$EI$3,0))/1000</f>
        <v>0</v>
      </c>
      <c r="AN100" s="53">
        <f>SUMPRODUCT(--(AN$9=Quarterly_kt!$B$9:FC$9),Quarterly_kt!$B100:FC100)*INDEX(Fuel_Properties!$B$3:$IV$14,MATCH("GCV_Jet/Kero",Fuel_Properties!$B$3:$B$14,0),MATCH(YEAR(AN$9),Fuel_Properties!$B$3:$EI$3,0))/1000</f>
        <v>0</v>
      </c>
      <c r="AO100" s="53">
        <f>SUMPRODUCT(--(AO$9=Quarterly_kt!$B$9:FC$9),Quarterly_kt!$B100:FC100)*INDEX(Fuel_Properties!$B$3:$IV$14,MATCH("GCV_Jet/Kero",Fuel_Properties!$B$3:$B$14,0),MATCH(YEAR(AO$9),Fuel_Properties!$B$3:$EI$3,0))/1000</f>
        <v>0</v>
      </c>
      <c r="AP100" s="53">
        <f>SUMPRODUCT(--(AP$9=Quarterly_kt!$B$9:FC$9),Quarterly_kt!$B100:FC100)*INDEX(Fuel_Properties!$B$3:$IV$14,MATCH("GCV_Jet/Kero",Fuel_Properties!$B$3:$B$14,0),MATCH(YEAR(AP$9),Fuel_Properties!$B$3:$EI$3,0))/1000</f>
        <v>0</v>
      </c>
      <c r="AQ100" s="53">
        <f>SUMPRODUCT(--(AQ$9=Quarterly_kt!$B$9:FC$9),Quarterly_kt!$B100:FC100)*INDEX(Fuel_Properties!$B$3:$IV$14,MATCH("GCV_Jet/Kero",Fuel_Properties!$B$3:$B$14,0),MATCH(YEAR(AQ$9),Fuel_Properties!$B$3:$EI$3,0))/1000</f>
        <v>0</v>
      </c>
      <c r="AR100" s="53">
        <f>SUMPRODUCT(--(AR$9=Quarterly_kt!$B$9:FC$9),Quarterly_kt!$B100:FC100)*INDEX(Fuel_Properties!$B$3:$IV$14,MATCH("GCV_Jet/Kero",Fuel_Properties!$B$3:$B$14,0),MATCH(YEAR(AR$9),Fuel_Properties!$B$3:$EI$3,0))/1000</f>
        <v>0</v>
      </c>
      <c r="AS100" s="53">
        <f>SUMPRODUCT(--(AS$9=Quarterly_kt!$B$9:FC$9),Quarterly_kt!$B100:FC100)*INDEX(Fuel_Properties!$B$3:$IV$14,MATCH("GCV_Jet/Kero",Fuel_Properties!$B$3:$B$14,0),MATCH(YEAR(AS$9),Fuel_Properties!$B$3:$EI$3,0))/1000</f>
        <v>0</v>
      </c>
      <c r="AT100" s="53">
        <f>SUMPRODUCT(--(AT$9=Quarterly_kt!$B$9:FC$9),Quarterly_kt!$B100:FC100)*INDEX(Fuel_Properties!$B$3:$IV$14,MATCH("GCV_Jet/Kero",Fuel_Properties!$B$3:$B$14,0),MATCH(YEAR(AT$9),Fuel_Properties!$B$3:$EI$3,0))/1000</f>
        <v>0</v>
      </c>
      <c r="AU100" s="53">
        <f>SUMPRODUCT(--(AU$9=Quarterly_kt!$B$9:FC$9),Quarterly_kt!$B100:FC100)*INDEX(Fuel_Properties!$B$3:$IV$14,MATCH("GCV_Jet/Kero",Fuel_Properties!$B$3:$B$14,0),MATCH(YEAR(AU$9),Fuel_Properties!$B$3:$EI$3,0))/1000</f>
        <v>0</v>
      </c>
      <c r="AV100" s="53">
        <f>SUMPRODUCT(--(AV$9=Quarterly_kt!$B$9:FC$9),Quarterly_kt!$B100:FC100)*INDEX(Fuel_Properties!$B$3:$IV$14,MATCH("GCV_Jet/Kero",Fuel_Properties!$B$3:$B$14,0),MATCH(YEAR(AV$9),Fuel_Properties!$B$3:$EI$3,0))/1000</f>
        <v>0</v>
      </c>
      <c r="AW100" s="53">
        <f>SUMPRODUCT(--(AW$9=Quarterly_kt!$B$9:FC$9),Quarterly_kt!$B100:FC100)*INDEX(Fuel_Properties!$B$3:$IV$14,MATCH("GCV_Jet/Kero",Fuel_Properties!$B$3:$B$14,0),MATCH(YEAR(AW$9),Fuel_Properties!$B$3:$EI$3,0))/1000</f>
        <v>0</v>
      </c>
      <c r="AX100" s="53">
        <f>SUMPRODUCT(--(AX$9=Quarterly_kt!$B$9:FC$9),Quarterly_kt!$B100:FC100)*INDEX(Fuel_Properties!$B$3:$IV$14,MATCH("GCV_Jet/Kero",Fuel_Properties!$B$3:$B$14,0),MATCH(YEAR(AX$9),Fuel_Properties!$B$3:$EI$3,0))/1000</f>
        <v>0</v>
      </c>
      <c r="AY100" s="53">
        <f>SUMPRODUCT(--(AY$9=Quarterly_kt!$B$9:FC$9),Quarterly_kt!$B100:FC100)*INDEX(Fuel_Properties!$B$3:$IV$14,MATCH("GCV_Jet/Kero",Fuel_Properties!$B$3:$B$14,0),MATCH(YEAR(AY$9),Fuel_Properties!$B$3:$EI$3,0))/1000</f>
        <v>0</v>
      </c>
      <c r="AZ100" s="53">
        <f>SUMPRODUCT(--(AZ$9=Quarterly_kt!$B$9:FC$9),Quarterly_kt!$B100:FC100)*INDEX(Fuel_Properties!$B$3:$IV$14,MATCH("GCV_Jet/Kero",Fuel_Properties!$B$3:$B$14,0),MATCH(YEAR(AZ$9),Fuel_Properties!$B$3:$EI$3,0))/1000</f>
        <v>0.11560040999999999</v>
      </c>
      <c r="BA100" s="53">
        <f>SUMPRODUCT(--(BA$9=Quarterly_kt!$B$9:FC$9),Quarterly_kt!$B100:FC100)*INDEX(Fuel_Properties!$B$3:$IV$14,MATCH("GCV_Jet/Kero",Fuel_Properties!$B$3:$B$14,0),MATCH(YEAR(BA$9),Fuel_Properties!$B$3:$EI$3,0))/1000</f>
        <v>0.75930874999999987</v>
      </c>
      <c r="BB100" s="53">
        <f>SUMPRODUCT(--(BB$9=Quarterly_kt!$B$9:FC$9),Quarterly_kt!$B100:FC100)*INDEX(Fuel_Properties!$B$3:$IV$14,MATCH("GCV_Jet/Kero",Fuel_Properties!$B$3:$B$14,0),MATCH(YEAR(BB$9),Fuel_Properties!$B$3:$EI$3,0))/1000</f>
        <v>3.7488753899999998</v>
      </c>
      <c r="BC100" s="53">
        <f>SUMPRODUCT(--(BC$9=Quarterly_kt!$B$9:FC$9),Quarterly_kt!$B100:FC100)*INDEX(Fuel_Properties!$B$3:$IV$14,MATCH("GCV_Jet/Kero",Fuel_Properties!$B$3:$B$14,0),MATCH(YEAR(BC$9),Fuel_Properties!$B$3:$EI$3,0))/1000</f>
        <v>5.2143992399999997</v>
      </c>
      <c r="BD100" s="53">
        <f>SUMPRODUCT(--(BD$9=Quarterly_kt!$B$9:FC$9),Quarterly_kt!$B100:FC100)*INDEX(Fuel_Properties!$B$3:$IV$14,MATCH("GCV_Jet/Kero",Fuel_Properties!$B$3:$B$14,0),MATCH(YEAR(BD$9),Fuel_Properties!$B$3:$EI$3,0))/1000</f>
        <v>5.6267676499999997</v>
      </c>
      <c r="BE100" s="53">
        <f>SUMPRODUCT(--(BE$9=Quarterly_kt!$B$9:FC$9),Quarterly_kt!$B100:FC100)*INDEX(Fuel_Properties!$B$3:$IV$14,MATCH("GCV_Jet/Kero",Fuel_Properties!$B$3:$B$14,0),MATCH(YEAR(BE$9),Fuel_Properties!$B$3:$EI$3,0))/1000</f>
        <v>7.6372317399999989</v>
      </c>
      <c r="BF100" s="53">
        <f>SUMPRODUCT(--(BF$9=Quarterly_kt!$B$9:FC$9),Quarterly_kt!$B100:FC100)*INDEX(Fuel_Properties!$B$3:$IV$14,MATCH("GCV_Jet/Kero",Fuel_Properties!$B$3:$B$14,0),MATCH(YEAR(BF$9),Fuel_Properties!$B$3:$EI$3,0))/1000</f>
        <v>6.7150715499999993</v>
      </c>
      <c r="BG100" s="53">
        <f>SUMPRODUCT(--(BG$9=Quarterly_kt!$B$9:FC$9),Quarterly_kt!$B100:FC100)*INDEX(Fuel_Properties!$B$3:$IV$14,MATCH("GCV_Jet/Kero",Fuel_Properties!$B$3:$B$14,0),MATCH(YEAR(BG$9),Fuel_Properties!$B$3:$EI$3,0))/1000</f>
        <v>6.2619902799999991</v>
      </c>
      <c r="BH100" s="53">
        <f>SUMPRODUCT(--(BH$9=Quarterly_kt!$B$9:FC$9),Quarterly_kt!$B100:FC100)*INDEX(Fuel_Properties!$B$3:$IV$14,MATCH("GCV_Jet/Kero",Fuel_Properties!$B$3:$B$14,0),MATCH(YEAR(BH$9),Fuel_Properties!$B$3:$EI$3,0))/1000</f>
        <v>6.7956162400000002</v>
      </c>
      <c r="BI100" s="53">
        <f>SUMPRODUCT(--(BI$9=Quarterly_kt!$B$9:FC$9),Quarterly_kt!$B100:FC100)*INDEX(Fuel_Properties!$B$3:$IV$14,MATCH("GCV_Jet/Kero",Fuel_Properties!$B$3:$B$14,0),MATCH(YEAR(BI$9),Fuel_Properties!$B$3:$EI$3,0))/1000</f>
        <v>10.159388779999999</v>
      </c>
      <c r="BJ100" s="53">
        <f>SUMPRODUCT(--(BJ$9=Quarterly_kt!$B$9:FC$9),Quarterly_kt!$B100:FC100)*INDEX(Fuel_Properties!$B$3:$IV$14,MATCH("GCV_Jet/Kero",Fuel_Properties!$B$3:$B$14,0),MATCH(YEAR(BJ$9),Fuel_Properties!$B$3:$EI$3,0))/1000</f>
        <v>8.5944012799999996</v>
      </c>
      <c r="BK100" s="53">
        <f>SUMPRODUCT(--(BK$9=Quarterly_kt!$B$9:FC$9),Quarterly_kt!$B100:FC100)*INDEX(Fuel_Properties!$B$3:$IV$14,MATCH("GCV_Jet/Kero",Fuel_Properties!$B$3:$B$14,0),MATCH(YEAR(BK$9),Fuel_Properties!$B$3:$EI$3,0))/1000</f>
        <v>7.0259824000000002</v>
      </c>
      <c r="BL100" s="53">
        <f>SUMPRODUCT(--(BL$9=Quarterly_kt!$B$9:FC$9),Quarterly_kt!$B100:FC100)*INDEX(Fuel_Properties!$B$3:$IV$14,MATCH("GCV_Jet/Kero",Fuel_Properties!$B$3:$B$14,0),MATCH(YEAR(BL$9),Fuel_Properties!$B$3:$EI$3,0))/1000</f>
        <v>8.8561135599999989</v>
      </c>
      <c r="BM100" s="53">
        <f>SUMPRODUCT(--(BM$9=Quarterly_kt!$B$9:FC$9),Quarterly_kt!$B100:FC100)*INDEX(Fuel_Properties!$B$3:$IV$14,MATCH("GCV_Jet/Kero",Fuel_Properties!$B$3:$B$14,0),MATCH(YEAR(BM$9),Fuel_Properties!$B$3:$EI$3,0))/1000</f>
        <v>10.805832949999999</v>
      </c>
      <c r="BN100" s="53">
        <f>SUMPRODUCT(--(BN$9=Quarterly_kt!$B$9:FC$9),Quarterly_kt!$B100:FC100)*INDEX(Fuel_Properties!$B$3:$IV$14,MATCH("GCV_Jet/Kero",Fuel_Properties!$B$3:$B$14,0),MATCH(YEAR(BN$9),Fuel_Properties!$B$3:$EI$3,0))/1000</f>
        <v>9.5552810230807701</v>
      </c>
      <c r="BO100" s="53">
        <f>SUMPRODUCT(--(BO$9=Quarterly_kt!$B$9:FC$9),Quarterly_kt!$B100:FC100)*INDEX(Fuel_Properties!$B$3:$IV$14,MATCH("GCV_Jet/Kero",Fuel_Properties!$B$3:$B$14,0),MATCH(YEAR(BO$9),Fuel_Properties!$B$3:$EI$3,0))/1000</f>
        <v>8.4112403108747369</v>
      </c>
      <c r="BP100" s="53">
        <f>SUMPRODUCT(--(BP$9=Quarterly_kt!$B$9:FC$9),Quarterly_kt!$B100:FC100)*INDEX(Fuel_Properties!$B$3:$IV$14,MATCH("GCV_Jet/Kero",Fuel_Properties!$B$3:$B$14,0),MATCH(YEAR(BP$9),Fuel_Properties!$B$3:$EI$3,0))/1000</f>
        <v>9.1057238447070059</v>
      </c>
      <c r="BQ100" s="53">
        <f>SUMPRODUCT(--(BQ$9=Quarterly_kt!$B$9:FC$9),Quarterly_kt!$B100:FC100)*INDEX(Fuel_Properties!$B$3:$IV$14,MATCH("GCV_Jet/Kero",Fuel_Properties!$B$3:$B$14,0),MATCH(YEAR(BQ$9),Fuel_Properties!$B$3:$EI$3,0))/1000</f>
        <v>9.3893227826063299</v>
      </c>
      <c r="BR100" s="53">
        <f>SUMPRODUCT(--(BR$9=Quarterly_kt!$B$9:FC$9),Quarterly_kt!$B100:FC100)*INDEX(Fuel_Properties!$B$3:$IV$14,MATCH("GCV_Jet/Kero",Fuel_Properties!$B$3:$B$14,0),MATCH(YEAR(BR$9),Fuel_Properties!$B$3:$EI$3,0))/1000</f>
        <v>8.505238966044427</v>
      </c>
      <c r="BS100" s="53">
        <f>SUMPRODUCT(--(BS$9=Quarterly_kt!$B$9:FC$9),Quarterly_kt!$B100:FC100)*INDEX(Fuel_Properties!$B$3:$IV$14,MATCH("GCV_Jet/Kero",Fuel_Properties!$B$3:$B$14,0),MATCH(YEAR(BS$9),Fuel_Properties!$B$3:$EI$3,0))/1000</f>
        <v>6.7994692869529727</v>
      </c>
      <c r="BT100" s="53">
        <f>SUMPRODUCT(--(BT$9=Quarterly_kt!$B$9:FC$9),Quarterly_kt!$B100:FC100)*INDEX(Fuel_Properties!$B$3:$IV$14,MATCH("GCV_Jet/Kero",Fuel_Properties!$B$3:$B$14,0),MATCH(YEAR(BT$9),Fuel_Properties!$B$3:$EI$3,0))/1000</f>
        <v>9.1270621697942591</v>
      </c>
      <c r="BU100" s="53">
        <f>SUMPRODUCT(--(BU$9=Quarterly_kt!$B$9:FC$9),Quarterly_kt!$B100:FC100)*INDEX(Fuel_Properties!$B$3:$IV$14,MATCH("GCV_Jet/Kero",Fuel_Properties!$B$3:$B$14,0),MATCH(YEAR(BU$9),Fuel_Properties!$B$3:$EI$3,0))/1000</f>
        <v>8.7672618869740706</v>
      </c>
      <c r="BV100" s="53">
        <f>SUMPRODUCT(--(BV$9=Quarterly_kt!$B$9:FC$9),Quarterly_kt!$B100:FC100)*INDEX(Fuel_Properties!$B$3:$IV$14,MATCH("GCV_Jet/Kero",Fuel_Properties!$B$3:$B$14,0),MATCH(YEAR(BV$9),Fuel_Properties!$B$3:$EI$3,0))/1000</f>
        <v>8.2877216640380134</v>
      </c>
      <c r="BW100" s="53">
        <f>SUMPRODUCT(--(BW$9=Quarterly_kt!$B$9:FC$9),Quarterly_kt!$B100:FC100)*INDEX(Fuel_Properties!$B$3:$IV$14,MATCH("GCV_Jet/Kero",Fuel_Properties!$B$3:$B$14,0),MATCH(YEAR(BW$9),Fuel_Properties!$B$3:$EI$3,0))/1000</f>
        <v>6.3236605437946407</v>
      </c>
      <c r="BX100" s="53">
        <f>SUMPRODUCT(--(BX$9=Quarterly_kt!$B$9:FC$9),Quarterly_kt!$B100:FC100)*INDEX(Fuel_Properties!$B$3:$IV$14,MATCH("GCV_Jet/Kero",Fuel_Properties!$B$3:$B$14,0),MATCH(YEAR(BX$9),Fuel_Properties!$B$3:$EI$3,0))/1000</f>
        <v>8.4718117893571101</v>
      </c>
      <c r="BY100" s="53">
        <f>SUMPRODUCT(--(BY$9=Quarterly_kt!$B$9:FC$9),Quarterly_kt!$B100:FC100)*INDEX(Fuel_Properties!$B$3:$IV$14,MATCH("GCV_Jet/Kero",Fuel_Properties!$B$3:$B$14,0),MATCH(YEAR(BY$9),Fuel_Properties!$B$3:$EI$3,0))/1000</f>
        <v>9.4648404235147474</v>
      </c>
      <c r="BZ100" s="53">
        <f>SUMPRODUCT(--(BZ$9=Quarterly_kt!$B$9:FC$9),Quarterly_kt!$B100:FC100)*INDEX(Fuel_Properties!$B$3:$IV$14,MATCH("GCV_Jet/Kero",Fuel_Properties!$B$3:$B$14,0),MATCH(YEAR(BZ$9),Fuel_Properties!$B$3:$EI$3,0))/1000</f>
        <v>8.0670277067732332</v>
      </c>
      <c r="CA100" s="53">
        <f>SUMPRODUCT(--(CA$9=Quarterly_kt!$B$9:FC$9),Quarterly_kt!$B100:FC100)*INDEX(Fuel_Properties!$B$3:$IV$14,MATCH("GCV_Jet/Kero",Fuel_Properties!$B$3:$B$14,0),MATCH(YEAR(CA$9),Fuel_Properties!$B$3:$EI$3,0))/1000</f>
        <v>8.7873278427098551</v>
      </c>
      <c r="CB100" s="53">
        <f>SUMPRODUCT(--(CB$9=Quarterly_kt!$B$9:FC$9),Quarterly_kt!$B100:FC100)*INDEX(Fuel_Properties!$B$3:$IV$14,MATCH("GCV_Jet/Kero",Fuel_Properties!$B$3:$B$14,0),MATCH(YEAR(CB$9),Fuel_Properties!$B$3:$EI$3,0))/1000</f>
        <v>8.4436831074136265</v>
      </c>
      <c r="CC100" s="53">
        <f>SUMPRODUCT(--(CC$9=Quarterly_kt!$B$9:FC$9),Quarterly_kt!$B100:FC100)*INDEX(Fuel_Properties!$B$3:$IV$14,MATCH("GCV_Jet/Kero",Fuel_Properties!$B$3:$B$14,0),MATCH(YEAR(CC$9),Fuel_Properties!$B$3:$EI$3,0))/1000</f>
        <v>9.3899579384168756</v>
      </c>
      <c r="CD100" s="53">
        <f>SUMPRODUCT(--(CD$9=Quarterly_kt!$B$9:FC$9),Quarterly_kt!$B100:FC100)*INDEX(Fuel_Properties!$B$3:$IV$14,MATCH("GCV_Jet/Kero",Fuel_Properties!$B$3:$B$14,0),MATCH(YEAR(CD$9),Fuel_Properties!$B$3:$EI$3,0))/1000</f>
        <v>10.249289786735138</v>
      </c>
      <c r="CE100" s="53">
        <f>SUMPRODUCT(--(CE$9=Quarterly_kt!$B$9:FC$9),Quarterly_kt!$B100:FC100)*INDEX(Fuel_Properties!$B$3:$IV$14,MATCH("GCV_Jet/Kero",Fuel_Properties!$B$3:$B$14,0),MATCH(YEAR(CE$9),Fuel_Properties!$B$3:$EI$3,0))/1000</f>
        <v>7.9732557555021337</v>
      </c>
      <c r="CF100" s="53">
        <f>SUMPRODUCT(--(CF$9=Quarterly_kt!$B$9:FC$9),Quarterly_kt!$B100:FC100)*INDEX(Fuel_Properties!$B$3:$IV$14,MATCH("GCV_Jet/Kero",Fuel_Properties!$B$3:$B$14,0),MATCH(YEAR(CF$9),Fuel_Properties!$B$3:$EI$3,0))/1000</f>
        <v>9.609957508873622</v>
      </c>
      <c r="CG100" s="53">
        <f>SUMPRODUCT(--(CG$9=Quarterly_kt!$B$9:FC$9),Quarterly_kt!$B100:FC100)*INDEX(Fuel_Properties!$B$3:$IV$14,MATCH("GCV_Jet/Kero",Fuel_Properties!$B$3:$B$14,0),MATCH(YEAR(CG$9),Fuel_Properties!$B$3:$EI$3,0))/1000</f>
        <v>9.8856915660841178</v>
      </c>
      <c r="CH100" s="53">
        <f>SUMPRODUCT(--(CH$9=Quarterly_kt!$B$9:FC$9),Quarterly_kt!$B100:FC100)*INDEX(Fuel_Properties!$B$3:$IV$14,MATCH("GCV_Jet/Kero",Fuel_Properties!$B$3:$B$14,0),MATCH(YEAR(CH$9),Fuel_Properties!$B$3:$EI$3,0))/1000</f>
        <v>7.0905166805569948</v>
      </c>
      <c r="CI100" s="53">
        <f>SUMPRODUCT(--(CI$9=Quarterly_kt!$B$9:FC$9),Quarterly_kt!$B100:FC100)*INDEX(Fuel_Properties!$B$3:$IV$14,MATCH("GCV_Jet/Kero",Fuel_Properties!$B$3:$B$14,0),MATCH(YEAR(CI$9),Fuel_Properties!$B$3:$EI$3,0))/1000</f>
        <v>9.0334558050616902</v>
      </c>
      <c r="CJ100" s="53">
        <f>SUMPRODUCT(--(CJ$9=Quarterly_kt!$B$9:FC$9),Quarterly_kt!$B100:FC100)*INDEX(Fuel_Properties!$B$3:$IV$14,MATCH("GCV_Jet/Kero",Fuel_Properties!$B$3:$B$14,0),MATCH(YEAR(CJ$9),Fuel_Properties!$B$3:$EI$3,0))/1000</f>
        <v>8.794982501634486</v>
      </c>
      <c r="CK100" s="53">
        <f>SUMPRODUCT(--(CK$9=Quarterly_kt!$B$9:FC$9),Quarterly_kt!$B100:FC100)*INDEX(Fuel_Properties!$B$3:$IV$14,MATCH("GCV_Jet/Kero",Fuel_Properties!$B$3:$B$14,0),MATCH(YEAR(CK$9),Fuel_Properties!$B$3:$EI$3,0))/1000</f>
        <v>9.8673944924787165</v>
      </c>
      <c r="CL100" s="53">
        <f>SUMPRODUCT(--(CL$9=Quarterly_kt!$B$9:FC$9),Quarterly_kt!$B100:FC100)*INDEX(Fuel_Properties!$B$3:$IV$14,MATCH("GCV_Jet/Kero",Fuel_Properties!$B$3:$B$14,0),MATCH(YEAR(CL$9),Fuel_Properties!$B$3:$EI$3,0))/1000</f>
        <v>8.0706552506864497</v>
      </c>
      <c r="CM100" s="53">
        <f>SUMPRODUCT(--(CM$9=Quarterly_kt!$B$9:FC$9),Quarterly_kt!$B100:FC100)*INDEX(Fuel_Properties!$B$3:$IV$14,MATCH("GCV_Jet/Kero",Fuel_Properties!$B$3:$B$14,0),MATCH(YEAR(CM$9),Fuel_Properties!$B$3:$EI$3,0))/1000</f>
        <v>8.5993658442503307</v>
      </c>
      <c r="CN100" s="53">
        <f>SUMPRODUCT(--(CN$9=Quarterly_kt!$B$9:FC$9),Quarterly_kt!$B100:FC100)*INDEX(Fuel_Properties!$B$3:$IV$14,MATCH("GCV_Jet/Kero",Fuel_Properties!$B$3:$B$14,0),MATCH(YEAR(CN$9),Fuel_Properties!$B$3:$EI$3,0))/1000</f>
        <v>9.1635613017679667</v>
      </c>
      <c r="CO100" s="53">
        <f>SUMPRODUCT(--(CO$9=Quarterly_kt!$B$9:FC$9),Quarterly_kt!$B100:FC100)*INDEX(Fuel_Properties!$B$3:$IV$14,MATCH("GCV_Jet/Kero",Fuel_Properties!$B$3:$B$14,0),MATCH(YEAR(CO$9),Fuel_Properties!$B$3:$EI$3,0))/1000</f>
        <v>9.1783196741294333</v>
      </c>
      <c r="CP100" s="53">
        <f>SUMPRODUCT(--(CP$9=Quarterly_kt!$B$9:FC$9),Quarterly_kt!$B100:FC100)*INDEX(Fuel_Properties!$B$3:$IV$14,MATCH("GCV_Jet/Kero",Fuel_Properties!$B$3:$B$14,0),MATCH(YEAR(CP$9),Fuel_Properties!$B$3:$EI$3,0))/1000</f>
        <v>8.7743148688100572</v>
      </c>
      <c r="CQ100" s="53">
        <f>SUMPRODUCT(--(CQ$9=Quarterly_kt!$B$9:FC$9),Quarterly_kt!$B100:FC100)*INDEX(Fuel_Properties!$B$3:$IV$14,MATCH("GCV_Jet/Kero",Fuel_Properties!$B$3:$B$14,0),MATCH(YEAR(CQ$9),Fuel_Properties!$B$3:$EI$3,0))/1000</f>
        <v>8.6368905283094222</v>
      </c>
      <c r="CR100" s="53">
        <f>SUMPRODUCT(--(CR$9=Quarterly_kt!$B$9:FC$9),Quarterly_kt!$B100:FC100)*INDEX(Fuel_Properties!$B$3:$IV$14,MATCH("GCV_Jet/Kero",Fuel_Properties!$B$3:$B$14,0),MATCH(YEAR(CR$9),Fuel_Properties!$B$3:$EI$3,0))/1000</f>
        <v>9.7882072899623722</v>
      </c>
      <c r="CS100" s="53">
        <f>SUMPRODUCT(--(CS$9=Quarterly_kt!$B$9:FC$9),Quarterly_kt!$B100:FC100)*INDEX(Fuel_Properties!$B$3:$IV$14,MATCH("GCV_Jet/Kero",Fuel_Properties!$B$3:$B$14,0),MATCH(YEAR(CS$9),Fuel_Properties!$B$3:$EI$3,0))/1000</f>
        <v>11.028592810220893</v>
      </c>
      <c r="CT100" s="53">
        <f>SUMPRODUCT(--(CT$9=Quarterly_kt!$B$9:FC$9),Quarterly_kt!$B100:FC100)*INDEX(Fuel_Properties!$B$3:$IV$14,MATCH("GCV_Jet/Kero",Fuel_Properties!$B$3:$B$14,0),MATCH(YEAR(CT$9),Fuel_Properties!$B$3:$EI$3,0))/1000</f>
        <v>8.3110979736920072</v>
      </c>
      <c r="CU100" s="53">
        <f>SUMPRODUCT(--(CU$9=Quarterly_kt!$B$9:FC$9),Quarterly_kt!$B100:FC100)*INDEX(Fuel_Properties!$B$3:$IV$14,MATCH("GCV_Jet/Kero",Fuel_Properties!$B$3:$B$14,0),MATCH(YEAR(CU$9),Fuel_Properties!$B$3:$EI$3,0))/1000</f>
        <v>9.2263168432707907</v>
      </c>
      <c r="CV100" s="53">
        <f>SUMPRODUCT(--(CV$9=Quarterly_kt!$B$9:FC$9),Quarterly_kt!$B100:FC100)*INDEX(Fuel_Properties!$B$3:$IV$14,MATCH("GCV_Jet/Kero",Fuel_Properties!$B$3:$B$14,0),MATCH(YEAR(CV$9),Fuel_Properties!$B$3:$EI$3,0))/1000</f>
        <v>10.207149765989913</v>
      </c>
      <c r="CW100" s="53">
        <f>SUMPRODUCT(--(CW$9=Quarterly_kt!$B$9:FC$9),Quarterly_kt!$B100:FC100)*INDEX(Fuel_Properties!$B$3:$IV$14,MATCH("GCV_Jet/Kero",Fuel_Properties!$B$3:$B$14,0),MATCH(YEAR(CW$9),Fuel_Properties!$B$3:$EI$3,0))/1000</f>
        <v>9.7119903988144944</v>
      </c>
      <c r="CX100" s="53">
        <f>SUMPRODUCT(--(CX$9=Quarterly_kt!$B$9:FC$9),Quarterly_kt!$B100:FC100)*INDEX(Fuel_Properties!$B$3:$IV$14,MATCH("GCV_Jet/Kero",Fuel_Properties!$B$3:$B$14,0),MATCH(YEAR(CX$9),Fuel_Properties!$B$3:$EI$3,0))/1000</f>
        <v>9.5826448804383233</v>
      </c>
      <c r="CY100" s="53">
        <f>SUMPRODUCT(--(CY$9=Quarterly_kt!$B$9:FC$9),Quarterly_kt!$B100:FC100)*INDEX(Fuel_Properties!$B$3:$IV$14,MATCH("GCV_Jet/Kero",Fuel_Properties!$B$3:$B$14,0),MATCH(YEAR(CY$9),Fuel_Properties!$B$3:$EI$3,0))/1000</f>
        <v>9.3337907020869224</v>
      </c>
      <c r="CZ100" s="53">
        <f>SUMPRODUCT(--(CZ$9=Quarterly_kt!$B$9:FC$9),Quarterly_kt!$B100:FC100)*INDEX(Fuel_Properties!$B$3:$IV$14,MATCH("GCV_Jet/Kero",Fuel_Properties!$B$3:$B$14,0),MATCH(YEAR(CZ$9),Fuel_Properties!$B$3:$EI$3,0))/1000</f>
        <v>10.132799625547396</v>
      </c>
      <c r="DA100" s="53">
        <f>SUMPRODUCT(--(DA$9=Quarterly_kt!$B$9:FC$9),Quarterly_kt!$B100:FC100)*INDEX(Fuel_Properties!$B$3:$IV$14,MATCH("GCV_Jet/Kero",Fuel_Properties!$B$3:$B$14,0),MATCH(YEAR(DA$9),Fuel_Properties!$B$3:$EI$3,0))/1000</f>
        <v>9.6613376079675959</v>
      </c>
      <c r="DB100" s="53">
        <f>SUMPRODUCT(--(DB$9=Quarterly_kt!$B$9:FC$9),Quarterly_kt!$B100:FC100)*INDEX(Fuel_Properties!$B$3:$IV$14,MATCH("GCV_Jet/Kero",Fuel_Properties!$B$3:$B$14,0),MATCH(YEAR(DB$9),Fuel_Properties!$B$3:$EI$3,0))/1000</f>
        <v>9.5101722795988941</v>
      </c>
      <c r="DC100" s="53">
        <f>SUMPRODUCT(--(DC$9=Quarterly_kt!$B$9:FC$9),Quarterly_kt!$B100:FC100)*INDEX(Fuel_Properties!$B$3:$IV$14,MATCH("GCV_Jet/Kero",Fuel_Properties!$B$3:$B$14,0),MATCH(YEAR(DC$9),Fuel_Properties!$B$3:$EI$3,0))/1000</f>
        <v>8.9745806156004093</v>
      </c>
      <c r="DD100" s="53">
        <f>SUMPRODUCT(--(DD$9=Quarterly_kt!$B$9:FC$9),Quarterly_kt!$B100:FC100)*INDEX(Fuel_Properties!$B$3:$IV$14,MATCH("GCV_Jet/Kero",Fuel_Properties!$B$3:$B$14,0),MATCH(YEAR(DD$9),Fuel_Properties!$B$3:$EI$3,0))/1000</f>
        <v>11.149023610463427</v>
      </c>
      <c r="DE100" s="53">
        <f>SUMPRODUCT(--(DE$9=Quarterly_kt!$B$9:FC$9),Quarterly_kt!$B100:FC100)*INDEX(Fuel_Properties!$B$3:$IV$14,MATCH("GCV_Jet/Kero",Fuel_Properties!$B$3:$B$14,0),MATCH(YEAR(DE$9),Fuel_Properties!$B$3:$EI$3,0))/1000</f>
        <v>9.0994195079424802</v>
      </c>
      <c r="DF100" s="53">
        <f>SUMPRODUCT(--(DF$9=Quarterly_kt!$B$9:FC$9),Quarterly_kt!$B100:FC100)*INDEX(Fuel_Properties!$B$3:$IV$14,MATCH("GCV_Jet/Kero",Fuel_Properties!$B$3:$B$14,0),MATCH(YEAR(DF$9),Fuel_Properties!$B$3:$EI$3,0))/1000</f>
        <v>10.040515012751236</v>
      </c>
      <c r="DG100" s="53">
        <f>SUMPRODUCT(--(DG$9=Quarterly_kt!$B$9:FC$9),Quarterly_kt!$B100:FC100)*INDEX(Fuel_Properties!$B$3:$IV$14,MATCH("GCV_Jet/Kero",Fuel_Properties!$B$3:$B$14,0),MATCH(YEAR(DG$9),Fuel_Properties!$B$3:$EI$3,0))/1000</f>
        <v>8.4549295366496828</v>
      </c>
      <c r="DH100" s="53">
        <f>SUMPRODUCT(--(DH$9=Quarterly_kt!$B$9:FC$9),Quarterly_kt!$B100:FC100)*INDEX(Fuel_Properties!$B$3:$IV$14,MATCH("GCV_Jet/Kero",Fuel_Properties!$B$3:$B$14,0),MATCH(YEAR(DH$9),Fuel_Properties!$B$3:$EI$3,0))/1000</f>
        <v>10.295921885334673</v>
      </c>
      <c r="DI100" s="53">
        <f>SUMPRODUCT(--(DI$9=Quarterly_kt!$B$9:FC$9),Quarterly_kt!$B100:FC100)*INDEX(Fuel_Properties!$B$3:$IV$14,MATCH("GCV_Jet/Kero",Fuel_Properties!$B$3:$B$14,0),MATCH(YEAR(DI$9),Fuel_Properties!$B$3:$EI$3,0))/1000</f>
        <v>8.9146804083409812</v>
      </c>
      <c r="DJ100" s="53">
        <f>SUMPRODUCT(--(DJ$9=Quarterly_kt!$B$9:FC$9),Quarterly_kt!$B100:FC100)*INDEX(Fuel_Properties!$B$3:$IV$14,MATCH("GCV_Jet/Kero",Fuel_Properties!$B$3:$B$14,0),MATCH(YEAR(DJ$9),Fuel_Properties!$B$3:$EI$3,0))/1000</f>
        <v>10.462501192105282</v>
      </c>
      <c r="DK100" s="53">
        <f>SUMPRODUCT(--(DK$9=Quarterly_kt!$B$9:FC$9),Quarterly_kt!$B100:FC100)*INDEX(Fuel_Properties!$B$3:$IV$14,MATCH("GCV_Jet/Kero",Fuel_Properties!$B$3:$B$14,0),MATCH(YEAR(DK$9),Fuel_Properties!$B$3:$EI$3,0))/1000</f>
        <v>8.4201783734043563</v>
      </c>
      <c r="DL100" s="53">
        <f>SUMPRODUCT(--(DL$9=Quarterly_kt!$B$9:FC$9),Quarterly_kt!$B100:FC100)*INDEX(Fuel_Properties!$B$3:$IV$14,MATCH("GCV_Jet/Kero",Fuel_Properties!$B$3:$B$14,0),MATCH(YEAR(DL$9),Fuel_Properties!$B$3:$EI$3,0))/1000</f>
        <v>10.014885280026276</v>
      </c>
      <c r="DM100" s="53">
        <f>SUMPRODUCT(--(DM$9=Quarterly_kt!$B$9:FC$9),Quarterly_kt!$B100:FC100)*INDEX(Fuel_Properties!$B$3:$IV$14,MATCH("GCV_Jet/Kero",Fuel_Properties!$B$3:$B$14,0),MATCH(YEAR(DM$9),Fuel_Properties!$B$3:$EI$3,0))/1000</f>
        <v>11.343753698223193</v>
      </c>
      <c r="DN100" s="53">
        <f>SUMPRODUCT(--(DN$9=Quarterly_kt!$B$9:FC$9),Quarterly_kt!$B100:FC100)*INDEX(Fuel_Properties!$B$3:$IV$14,MATCH("GCV_Jet/Kero",Fuel_Properties!$B$3:$B$14,0),MATCH(YEAR(DN$9),Fuel_Properties!$B$3:$EI$3,0))/1000</f>
        <v>9.3006266486294589</v>
      </c>
      <c r="DO100" s="53">
        <f>SUMPRODUCT(--(DO$9=Quarterly_kt!$B$9:FC$9),Quarterly_kt!$B100:FC100)*INDEX(Fuel_Properties!$B$3:$IV$14,MATCH("GCV_Jet/Kero",Fuel_Properties!$B$3:$B$14,0),MATCH(YEAR(DO$9),Fuel_Properties!$B$3:$EI$3,0))/1000</f>
        <v>8.7125529059089697</v>
      </c>
      <c r="DP100" s="53">
        <f>SUMPRODUCT(--(DP$9=Quarterly_kt!$B$9:FC$9),Quarterly_kt!$B100:FC100)*INDEX(Fuel_Properties!$B$3:$IV$14,MATCH("GCV_Jet/Kero",Fuel_Properties!$B$3:$B$14,0),MATCH(YEAR(DP$9),Fuel_Properties!$B$3:$EI$3,0))/1000</f>
        <v>10.040157119427965</v>
      </c>
      <c r="DQ100" s="53">
        <f>SUMPRODUCT(--(DQ$9=Quarterly_kt!$B$9:FC$9),Quarterly_kt!$B100:FC100)*INDEX(Fuel_Properties!$B$3:$IV$14,MATCH("GCV_Jet/Kero",Fuel_Properties!$B$3:$B$14,0),MATCH(YEAR(DQ$9),Fuel_Properties!$B$3:$EI$3,0))/1000</f>
        <v>10.430634386017374</v>
      </c>
      <c r="DR100" s="53">
        <f>SUMPRODUCT(--(DR$9=Quarterly_kt!$B$9:FC$9),Quarterly_kt!$B100:FC100)*INDEX(Fuel_Properties!$B$3:$IV$14,MATCH("GCV_Jet/Kero",Fuel_Properties!$B$3:$B$14,0),MATCH(YEAR(DR$9),Fuel_Properties!$B$3:$EI$3,0))/1000</f>
        <v>10.738989582175916</v>
      </c>
      <c r="DS100" s="53">
        <f>SUMPRODUCT(--(DS$9=Quarterly_kt!$B$9:FC$9),Quarterly_kt!$B100:FC100)*INDEX(Fuel_Properties!$B$3:$IV$14,MATCH("GCV_Jet/Kero",Fuel_Properties!$B$3:$B$14,0),MATCH(YEAR(DS$9),Fuel_Properties!$B$3:$EI$3,0))/1000</f>
        <v>10.047717910717658</v>
      </c>
      <c r="DT100" s="53">
        <f>SUMPRODUCT(--(DT$9=Quarterly_kt!$B$9:FC$9),Quarterly_kt!$B100:FC100)*INDEX(Fuel_Properties!$B$3:$IV$14,MATCH("GCV_Jet/Kero",Fuel_Properties!$B$3:$B$14,0),MATCH(YEAR(DT$9),Fuel_Properties!$B$3:$EI$3,0))/1000</f>
        <v>10.238247699746827</v>
      </c>
      <c r="DU100" s="53">
        <f>SUMPRODUCT(--(DU$9=Quarterly_kt!$B$9:FC$9),Quarterly_kt!$B100:FC100)*INDEX(Fuel_Properties!$B$3:$IV$14,MATCH("GCV_Jet/Kero",Fuel_Properties!$B$3:$B$14,0),MATCH(YEAR(DU$9),Fuel_Properties!$B$3:$EI$3,0))/1000</f>
        <v>11.972484985762094</v>
      </c>
      <c r="DV100" s="53">
        <f>SUMPRODUCT(--(DV$9=Quarterly_kt!$B$9:FC$9),Quarterly_kt!$B100:FC100)*INDEX(Fuel_Properties!$B$3:$IV$14,MATCH("GCV_Jet/Kero",Fuel_Properties!$B$3:$B$14,0),MATCH(YEAR(DV$9),Fuel_Properties!$B$3:$EI$3,0))/1000</f>
        <v>9.4614838279160729</v>
      </c>
      <c r="DW100" s="53">
        <f>SUMPRODUCT(--(DW$9=Quarterly_kt!$B$9:FC$9),Quarterly_kt!$B100:FC100)*INDEX(Fuel_Properties!$B$3:$IV$14,MATCH("GCV_Jet/Kero",Fuel_Properties!$B$3:$B$14,0),MATCH(YEAR(DW$9),Fuel_Properties!$B$3:$EI$3,0))/1000</f>
        <v>10.384556549686144</v>
      </c>
      <c r="DX100" s="53">
        <f>SUMPRODUCT(--(DX$9=Quarterly_kt!$B$9:FC$9),Quarterly_kt!$B100:FC100)*INDEX(Fuel_Properties!$B$3:$IV$14,MATCH("GCV_Jet/Kero",Fuel_Properties!$B$3:$B$14,0),MATCH(YEAR(DX$9),Fuel_Properties!$B$3:$EI$3,0))/1000</f>
        <v>9.9865407358369271</v>
      </c>
      <c r="DY100" s="53">
        <f>SUMPRODUCT(--(DY$9=Quarterly_kt!$B$9:FC$9),Quarterly_kt!$B100:FC100)*INDEX(Fuel_Properties!$B$3:$IV$14,MATCH("GCV_Jet/Kero",Fuel_Properties!$B$3:$B$14,0),MATCH(YEAR(DY$9),Fuel_Properties!$B$3:$EI$3,0))/1000</f>
        <v>10.764615371003558</v>
      </c>
      <c r="DZ100" s="53">
        <f>SUMPRODUCT(--(DZ$9=Quarterly_kt!$B$9:FC$9),Quarterly_kt!$B100:FC100)*INDEX(Fuel_Properties!$B$3:$IV$14,MATCH("GCV_Jet/Kero",Fuel_Properties!$B$3:$B$14,0),MATCH(YEAR(DZ$9),Fuel_Properties!$B$3:$EI$3,0))/1000</f>
        <v>10.821721371545504</v>
      </c>
      <c r="EA100" s="53">
        <f>SUMPRODUCT(--(EA$9=Quarterly_kt!$B$9:FC$9),Quarterly_kt!$B100:FC100)*INDEX(Fuel_Properties!$B$3:$IV$14,MATCH("GCV_Jet/Kero",Fuel_Properties!$B$3:$B$14,0),MATCH(YEAR(EA$9),Fuel_Properties!$B$3:$EI$3,0))/1000</f>
        <v>10.568903120218136</v>
      </c>
      <c r="EB100" s="53">
        <f>SUMPRODUCT(--(EB$9=Quarterly_kt!$B$9:FC$9),Quarterly_kt!$B100:FC100)*INDEX(Fuel_Properties!$B$3:$IV$14,MATCH("GCV_Jet/Kero",Fuel_Properties!$B$3:$B$14,0),MATCH(YEAR(EB$9),Fuel_Properties!$B$3:$EI$3,0))/1000</f>
        <v>10.060909014561449</v>
      </c>
      <c r="EC100" s="53">
        <f>SUMPRODUCT(--(EC$9=Quarterly_kt!$B$9:FC$9),Quarterly_kt!$B100:FC100)*INDEX(Fuel_Properties!$B$3:$IV$14,MATCH("GCV_Jet/Kero",Fuel_Properties!$B$3:$B$14,0),MATCH(YEAR(EC$9),Fuel_Properties!$B$3:$EI$3,0))/1000</f>
        <v>10.558270792954417</v>
      </c>
      <c r="ED100" s="53">
        <f>SUMPRODUCT(--(ED$9=Quarterly_kt!$B$9:FC$9),Quarterly_kt!$B100:FC100)*INDEX(Fuel_Properties!$B$3:$IV$14,MATCH("GCV_Jet/Kero",Fuel_Properties!$B$3:$B$14,0),MATCH(YEAR(ED$9),Fuel_Properties!$B$3:$EI$3,0))/1000</f>
        <v>9.1699624091197922</v>
      </c>
      <c r="EE100" s="53">
        <f>SUMPRODUCT(--(EE$9=Quarterly_kt!$B$9:FC$9),Quarterly_kt!$B100:FC100)*INDEX(Fuel_Properties!$B$3:$IV$14,MATCH("GCV_Jet/Kero",Fuel_Properties!$B$3:$B$14,0),MATCH(YEAR(EE$9),Fuel_Properties!$B$3:$EI$3,0))/1000</f>
        <v>9.4655797604782101</v>
      </c>
      <c r="EF100" s="53">
        <f>SUMPRODUCT(--(EF$9=Quarterly_kt!$B$9:FC$9),Quarterly_kt!$B100:FC100)*INDEX(Fuel_Properties!$B$3:$IV$14,MATCH("GCV_Jet/Kero",Fuel_Properties!$B$3:$B$14,0),MATCH(YEAR(EF$9),Fuel_Properties!$B$3:$EI$3,0))/1000</f>
        <v>9.8074234373031555</v>
      </c>
      <c r="EG100" s="53">
        <f>SUMPRODUCT(--(EG$9=Quarterly_kt!$B$9:FC$9),Quarterly_kt!$B100:FC100)*INDEX(Fuel_Properties!$B$3:$IV$14,MATCH("GCV_Jet/Kero",Fuel_Properties!$B$3:$B$14,0),MATCH(YEAR(EG$9),Fuel_Properties!$B$3:$EI$3,0))/1000</f>
        <v>10.255541436375639</v>
      </c>
      <c r="EH100" s="53">
        <f>SUMPRODUCT(--(EH$9=Quarterly_kt!$B$9:FC$9),Quarterly_kt!$B100:FC100)*INDEX(Fuel_Properties!$B$3:$IV$14,MATCH("GCV_Jet/Kero",Fuel_Properties!$B$3:$B$14,0),MATCH(YEAR(EH$9),Fuel_Properties!$B$3:$EI$3,0))/1000</f>
        <v>10.809698655382498</v>
      </c>
      <c r="EI100" s="53">
        <f>SUMPRODUCT(--(EI$9=Quarterly_kt!$B$9:FC$9),Quarterly_kt!$B100:FC100)*INDEX(Fuel_Properties!$B$3:$IV$14,MATCH("GCV_Jet/Kero",Fuel_Properties!$B$3:$B$14,0),MATCH(YEAR(EI$9),Fuel_Properties!$B$3:$EI$3,0))/1000</f>
        <v>9.7268166805822531</v>
      </c>
      <c r="EJ100" s="53">
        <f>SUMPRODUCT(--(EJ$9=Quarterly_kt!$B$9:FC$9),Quarterly_kt!$B100:FC100)*INDEX(Fuel_Properties!$B$3:$IV$14,MATCH("GCV_Jet/Kero",Fuel_Properties!$B$3:$B$14,0),MATCH(YEAR(EJ$9),Fuel_Properties!$B$3:$EI$3,0))/1000</f>
        <v>9.9100835779637819</v>
      </c>
      <c r="EK100" s="53">
        <f>SUMPRODUCT(--(EK$9=Quarterly_kt!$B$9:FC$9),Quarterly_kt!$B100:FC100)*INDEX(Fuel_Properties!$B$3:$IV$14,MATCH("GCV_Jet/Kero",Fuel_Properties!$B$3:$B$14,0),MATCH(YEAR(EK$9),Fuel_Properties!$B$3:$EI$3,0))/1000</f>
        <v>10.725732118225334</v>
      </c>
      <c r="EL100" s="53">
        <f>SUMPRODUCT(--(EL$9=Quarterly_kt!$B$9:FC$9),Quarterly_kt!$B100:FC100)*INDEX(Fuel_Properties!$B$3:$IV$14,MATCH("GCV_Jet/Kero",Fuel_Properties!$B$3:$B$14,0),MATCH(YEAR(EL$9),Fuel_Properties!$B$3:$EI$3,0))/1000</f>
        <v>9.7495047013631382</v>
      </c>
      <c r="EM100" s="53">
        <f>SUMPRODUCT(--(EM$9=Quarterly_kt!$B$9:FC$9),Quarterly_kt!$B100:FC100)*INDEX(Fuel_Properties!$B$3:$IV$14,MATCH("GCV_Jet/Kero",Fuel_Properties!$B$3:$B$14,0),MATCH(YEAR(EM$9),Fuel_Properties!$B$3:$EI$3,0))/1000</f>
        <v>9.9816434605486908</v>
      </c>
      <c r="EN100" s="53">
        <f>SUMPRODUCT(--(EN$9=Quarterly_kt!$B$9:FC$9),Quarterly_kt!$B100:FC100)*INDEX(Fuel_Properties!$B$3:$IV$14,MATCH("GCV_Jet/Kero",Fuel_Properties!$B$3:$B$14,0),MATCH(YEAR(EN$9),Fuel_Properties!$B$3:$EI$3,0))/1000</f>
        <v>9.4958510929770146</v>
      </c>
      <c r="EO100" s="53">
        <f>SUMPRODUCT(--(EO$9=Quarterly_kt!$B$9:FC$9),Quarterly_kt!$B100:FC100)*INDEX(Fuel_Properties!$B$3:$IV$14,MATCH("GCV_Jet/Kero",Fuel_Properties!$B$3:$B$14,0),MATCH(YEAR(EO$9),Fuel_Properties!$B$3:$EI$3,0))/1000</f>
        <v>10.812135107372418</v>
      </c>
      <c r="EP100" s="53">
        <f>SUMPRODUCT(--(EP$9=Quarterly_kt!$B$9:FC$9),Quarterly_kt!$B100:FC100)*INDEX(Fuel_Properties!$B$3:$IV$14,MATCH("GCV_Jet/Kero",Fuel_Properties!$B$3:$B$14,0),MATCH(YEAR(EP$9),Fuel_Properties!$B$3:$EI$3,0))/1000</f>
        <v>12.60749124320162</v>
      </c>
      <c r="EQ100" s="53">
        <f>SUMPRODUCT(--(EQ$9=Quarterly_kt!$B$9:FC$9),Quarterly_kt!$B100:FC100)*INDEX(Fuel_Properties!$B$3:$IV$14,MATCH("GCV_Jet/Kero",Fuel_Properties!$B$3:$B$14,0),MATCH(YEAR(EQ$9),Fuel_Properties!$B$3:$EI$3,0))/1000</f>
        <v>10.271590661642444</v>
      </c>
      <c r="ER100" s="53">
        <f>SUMPRODUCT(--(ER$9=Quarterly_kt!$B$9:FC$9),Quarterly_kt!$B100:FC100)*INDEX(Fuel_Properties!$B$3:$IV$14,MATCH("GCV_Jet/Kero",Fuel_Properties!$B$3:$B$14,0),MATCH(YEAR(ER$9),Fuel_Properties!$B$3:$EI$3,0))/1000</f>
        <v>11.979951713571836</v>
      </c>
      <c r="ES100" s="53">
        <f>SUMPRODUCT(--(ES$9=Quarterly_kt!$B$9:FC$9),Quarterly_kt!$B100:FC100)*INDEX(Fuel_Properties!$B$3:$IV$14,MATCH("GCV_Jet/Kero",Fuel_Properties!$B$3:$B$14,0),MATCH(YEAR(ES$9),Fuel_Properties!$B$3:$EI$3,0))/1000</f>
        <v>10.77095347622166</v>
      </c>
      <c r="ET100" s="53">
        <f>SUMPRODUCT(--(ET$9=Quarterly_kt!$B$9:FC$9),Quarterly_kt!$B100:FC100)*INDEX(Fuel_Properties!$B$3:$IV$14,MATCH("GCV_Jet/Kero",Fuel_Properties!$B$3:$B$14,0),MATCH(YEAR(ET$9),Fuel_Properties!$B$3:$EI$3,0))/1000</f>
        <v>11.987522470154095</v>
      </c>
      <c r="EU100" s="53">
        <f>SUMPRODUCT(--(EU$9=Quarterly_kt!$B$9:FC$9),Quarterly_kt!$B100:FC100)*INDEX(Fuel_Properties!$B$3:$IV$14,MATCH("GCV_Jet/Kero",Fuel_Properties!$B$3:$B$14,0),MATCH(YEAR(EU$9),Fuel_Properties!$B$3:$EI$3,0))/1000</f>
        <v>11.518310156348747</v>
      </c>
      <c r="EV100" s="53">
        <f>SUMPRODUCT(--(EV$9=Quarterly_kt!$B$9:FC$9),Quarterly_kt!$B100:FC100)*INDEX(Fuel_Properties!$B$3:$IV$14,MATCH("GCV_Jet/Kero",Fuel_Properties!$B$3:$B$14,0),MATCH(YEAR(EV$9),Fuel_Properties!$B$3:$EI$3,0))/1000</f>
        <v>12.338311674145791</v>
      </c>
      <c r="EW100" s="53">
        <f>SUMPRODUCT(--(EW$9=Quarterly_kt!$B$9:FC$9),Quarterly_kt!$B100:FC100)*INDEX(Fuel_Properties!$B$3:$IV$14,MATCH("GCV_Jet/Kero",Fuel_Properties!$B$3:$B$14,0),MATCH(YEAR(EW$9),Fuel_Properties!$B$3:$EI$3,0))/1000</f>
        <v>12.485740132228937</v>
      </c>
      <c r="EX100" s="53">
        <f>SUMPRODUCT(--(EX$9=Quarterly_kt!$B$9:FC$9),Quarterly_kt!$B100:FC100)*INDEX(Fuel_Properties!$B$3:$IV$14,MATCH("GCV_Jet/Kero",Fuel_Properties!$B$3:$B$14,0),MATCH(YEAR(EX$9),Fuel_Properties!$B$3:$EI$3,0))/1000</f>
        <v>14.245952095482492</v>
      </c>
      <c r="EY100" s="53">
        <f>SUMPRODUCT(--(EY$9=Quarterly_kt!$B$9:FC$9),Quarterly_kt!$B100:FC100)*INDEX(Fuel_Properties!$B$3:$IV$14,MATCH("GCV_Jet/Kero",Fuel_Properties!$B$3:$B$14,0),MATCH(YEAR(EY$9),Fuel_Properties!$B$3:$EI$3,0))/1000</f>
        <v>10.539514690630764</v>
      </c>
      <c r="EZ100" s="53">
        <f>SUMPRODUCT(--(EZ$9=Quarterly_kt!$B$9:FC$9),Quarterly_kt!$B100:FC100)*INDEX(Fuel_Properties!$B$3:$IV$14,MATCH("GCV_Jet/Kero",Fuel_Properties!$B$3:$B$14,0),MATCH(YEAR(EZ$9),Fuel_Properties!$B$3:$EI$3,0))/1000</f>
        <v>12.1557072151095</v>
      </c>
      <c r="FA100" s="53">
        <f>SUMPRODUCT(--(FA$9=Quarterly_kt!$B$9:FC$9),Quarterly_kt!$B100:FC100)*INDEX(Fuel_Properties!$B$3:$IV$14,MATCH("GCV_Jet/Kero",Fuel_Properties!$B$3:$B$14,0),MATCH(YEAR(FA$9),Fuel_Properties!$B$3:$EI$3,0))/1000</f>
        <v>11.312839725129203</v>
      </c>
      <c r="FB100" s="53">
        <f>SUMPRODUCT(--(FB$9=Quarterly_kt!$B$9:FC$9),Quarterly_kt!$B100:FC100)*INDEX(Fuel_Properties!$B$3:$IV$14,MATCH("GCV_Jet/Kero",Fuel_Properties!$B$3:$B$14,0),MATCH(YEAR(FB$9),Fuel_Properties!$B$3:$EI$3,0))/1000</f>
        <v>10.448381616221527</v>
      </c>
      <c r="FC100" s="53">
        <f>SUMPRODUCT(--(FC$9=Quarterly_kt!$B$9:FC$9),Quarterly_kt!$B100:FC100)*INDEX(Fuel_Properties!$B$3:$IV$14,MATCH("GCV_Jet/Kero",Fuel_Properties!$B$3:$B$14,0),MATCH(YEAR(FC$9),Fuel_Properties!$B$3:$EI$3,0))/1000</f>
        <v>11.581881202867585</v>
      </c>
      <c r="FD100" s="53">
        <f>SUMPRODUCT(--(FD$9=Quarterly_kt!$B$9:FD$9),Quarterly_kt!$B100:FD100)*INDEX(Fuel_Properties!$B$3:$IV$14,MATCH("GCV_Jet/Kero",Fuel_Properties!$B$3:$B$14,0),MATCH(YEAR(FD$9),Fuel_Properties!$B$3:$EI$3,0))/1000</f>
        <v>12.21675562974786</v>
      </c>
      <c r="FE100" s="53">
        <f>SUMPRODUCT(--(FE$9=Quarterly_kt!$B$9:FE$9),Quarterly_kt!$B100:FE100)*INDEX(Fuel_Properties!$B$3:$IV$14,MATCH("GCV_Jet/Kero",Fuel_Properties!$B$3:$B$14,0),MATCH(YEAR(FE$9),Fuel_Properties!$B$3:$EI$3,0))/1000</f>
        <v>10.595125821793765</v>
      </c>
      <c r="FF100" s="53">
        <f>SUMPRODUCT(--(FF$9=Quarterly_kt!$B$9:FF$9),Quarterly_kt!$B100:FF100)*INDEX(Fuel_Properties!$B$3:$IV$14,MATCH("GCV_Jet/Kero",Fuel_Properties!$B$3:$B$14,0),MATCH(YEAR(FF$9),Fuel_Properties!$B$3:$EI$3,0))/1000</f>
        <v>11.074448400963611</v>
      </c>
      <c r="FG100" s="53">
        <f>SUMPRODUCT(--(FG$9=Quarterly_kt!$B$9:FG$9),Quarterly_kt!$B100:FG100)*INDEX(Fuel_Properties!$B$3:$IV$14,MATCH("GCV_Jet/Kero",Fuel_Properties!$B$3:$B$14,0),MATCH(YEAR(FG$9),Fuel_Properties!$B$3:$EI$3,0))/1000</f>
        <v>10.290628587195817</v>
      </c>
      <c r="FH100" s="53">
        <f>SUMPRODUCT(--(FH$9=Quarterly_kt!$B$9:FH$9),Quarterly_kt!$B100:FH100)*INDEX(Fuel_Properties!$B$3:$IV$14,MATCH("GCV_Jet/Kero",Fuel_Properties!$B$3:$B$14,0),MATCH(YEAR(FH$9),Fuel_Properties!$B$3:$EI$3,0))/1000</f>
        <v>10.819385648070082</v>
      </c>
      <c r="FI100" s="53">
        <f>SUMPRODUCT(--(FI$9=Quarterly_kt!$B$9:FI$9),Quarterly_kt!$B100:FI100)*INDEX(Fuel_Properties!$B$3:$IV$14,MATCH("GCV_Jet/Kero",Fuel_Properties!$B$3:$B$14,0),MATCH(YEAR(FI$9),Fuel_Properties!$B$3:$EI$3,0))/1000</f>
        <v>12.235661227577131</v>
      </c>
      <c r="FJ100" s="53">
        <f>SUMPRODUCT(--(FJ$9=Quarterly_kt!$B$9:FJ$9),Quarterly_kt!$B100:FJ100)*INDEX(Fuel_Properties!$B$3:$IV$14,MATCH("GCV_Jet/Kero",Fuel_Properties!$B$3:$B$14,0),MATCH(YEAR(FJ$9),Fuel_Properties!$B$3:$EI$3,0))/1000</f>
        <v>13.084147743094288</v>
      </c>
      <c r="FK100" s="53">
        <f>SUMPRODUCT(--(FK$9=Quarterly_kt!$B$9:FK$9),Quarterly_kt!$B100:FK100)*INDEX(Fuel_Properties!$B$3:$IV$14,MATCH("GCV_Jet/Kero",Fuel_Properties!$B$3:$B$14,0),MATCH(YEAR(FK$9),Fuel_Properties!$B$3:$EI$3,0))/1000</f>
        <v>10.674469087736638</v>
      </c>
      <c r="FL100" s="53">
        <f>SUMPRODUCT(--(FL$9=Quarterly_kt!$B$9:FL$9),Quarterly_kt!$B100:FL100)*INDEX(Fuel_Properties!$B$3:$IV$14,MATCH("GCV_Jet/Kero",Fuel_Properties!$B$3:$B$14,0),MATCH(YEAR(FL$9),Fuel_Properties!$B$3:$EI$3,0))/1000</f>
        <v>12.416352602261378</v>
      </c>
      <c r="FM100" s="53">
        <f>SUMPRODUCT(--(FM$9=Quarterly_kt!$B$9:FN$9),Quarterly_kt!$B100:FN100)*INDEX(Fuel_Properties!$B$3:$IV$14,MATCH("GCV_Jet/Kero",Fuel_Properties!$B$3:$B$14,0),MATCH(YEAR(FM$9),Fuel_Properties!$B$3:$EI$3,0))/1000</f>
        <v>13.389479624693736</v>
      </c>
      <c r="FN100" s="53">
        <f>SUMPRODUCT(--(FN$9=Quarterly_kt!$B$9:FN$9),Quarterly_kt!$B100:FN100)*INDEX(Fuel_Properties!$B$3:$IV$14,MATCH("GCV_Jet/Kero",Fuel_Properties!$B$3:$B$14,0),MATCH(YEAR(FN$9),Fuel_Properties!$B$3:$EI$3,0))/1000</f>
        <v>13.549502516446488</v>
      </c>
      <c r="FO100" s="53">
        <f>SUMPRODUCT(--(FO$9=Quarterly_kt!$B$9:FO$9),Quarterly_kt!$B100:FO100)*INDEX(Fuel_Properties!$B$3:$IV$14,MATCH("GCV_Jet/Kero",Fuel_Properties!$B$3:$B$14,0),MATCH(YEAR(FO$9),Fuel_Properties!$B$3:$EI$3,0))/1000</f>
        <v>12.404547799805998</v>
      </c>
      <c r="FP100" s="53">
        <f>SUMPRODUCT(--(FP$9=Quarterly_kt!$B$9:FP$9),Quarterly_kt!$B100:FP100)*INDEX(Fuel_Properties!$B$3:$IV$14,MATCH("GCV_Jet/Kero",Fuel_Properties!$B$3:$B$14,0),MATCH(YEAR(FP$9),Fuel_Properties!$B$3:$EI$3,0))/1000</f>
        <v>13.292471548447534</v>
      </c>
      <c r="FQ100" s="53">
        <f>SUMPRODUCT(--(FQ$9=Quarterly_kt!$B$9:FQ$9),Quarterly_kt!$B100:FQ100)*INDEX(Fuel_Properties!$B$3:$IV$14,MATCH("GCV_Jet/Kero",Fuel_Properties!$B$3:$B$14,0),MATCH(YEAR(FQ$9),Fuel_Properties!$B$3:$EI$3,0))/1000</f>
        <v>14.245631987203161</v>
      </c>
      <c r="FR100" s="53">
        <f>SUMPRODUCT(--(FR$9=Quarterly_kt!$B$9:FR$9),Quarterly_kt!$B100:FR100)*INDEX(Fuel_Properties!$B$3:$IV$14,MATCH("GCV_Jet/Kero",Fuel_Properties!$B$3:$B$14,0),MATCH(YEAR(FR$9),Fuel_Properties!$B$3:$EI$3,0))/1000</f>
        <v>14.521525445590541</v>
      </c>
      <c r="FS100" s="53">
        <f>SUMPRODUCT(--(FS$9=Quarterly_kt!$B$9:FS$9),Quarterly_kt!$B100:FS100)*INDEX(Fuel_Properties!$B$3:$IV$14,MATCH("GCV_Jet/Kero",Fuel_Properties!$B$3:$B$14,0),MATCH(YEAR(FS$9),Fuel_Properties!$B$3:$EI$3,0))/1000</f>
        <v>14.384959006998805</v>
      </c>
      <c r="FT100" s="53">
        <f>SUMPRODUCT(--(FT$9=Quarterly_kt!$B$9:FT$9),Quarterly_kt!$B100:FT100)*INDEX(Fuel_Properties!$B$3:$IV$14,MATCH("GCV_Jet/Kero",Fuel_Properties!$B$3:$B$14,0),MATCH(YEAR(FT$9),Fuel_Properties!$B$3:$EI$3,0))/1000</f>
        <v>13.080673887410402</v>
      </c>
      <c r="FU100" s="53">
        <f>SUMPRODUCT(--(FU$9=Quarterly_kt!$B$9:FU$9),Quarterly_kt!$B100:FU100)*INDEX(Fuel_Properties!$B$3:$IV$14,MATCH("GCV_Jet/Kero",Fuel_Properties!$B$3:$B$14,0),MATCH(YEAR(FU$9),Fuel_Properties!$B$3:$EI$3,0))/1000</f>
        <v>14.701687006884903</v>
      </c>
      <c r="FV100" s="53">
        <f>SUMPRODUCT(--(FV$9=Quarterly_kt!$B$9:FV$9),Quarterly_kt!$B100:FV100)*INDEX(Fuel_Properties!$B$3:$IV$14,MATCH("GCV_Jet/Kero",Fuel_Properties!$B$3:$B$14,0),MATCH(YEAR(FV$9),Fuel_Properties!$B$3:$EI$3,0))/1000</f>
        <v>16.626102042117626</v>
      </c>
      <c r="FW100" s="18"/>
      <c r="FX100" s="117"/>
      <c r="FY100" s="18"/>
    </row>
    <row r="101" spans="1:181" ht="15" x14ac:dyDescent="0.25">
      <c r="A101" s="50" t="s">
        <v>45</v>
      </c>
      <c r="B101" s="53">
        <f>SUMPRODUCT(--(B$9=Quarterly_kt!$B$9:FC$9),Quarterly_kt!$B101:FC101)*INDEX(Fuel_Properties!$B$3:$IV$14,MATCH("GCV_Kerosene",Fuel_Properties!$B$3:$B$14,0),MATCH(YEAR(B$9),Fuel_Properties!$B$3:$EI$3,0))/1000</f>
        <v>0</v>
      </c>
      <c r="C101" s="53">
        <f>SUMPRODUCT(--(C$9=Quarterly_kt!$B$9:FC$9),Quarterly_kt!$B101:FC101)*INDEX(Fuel_Properties!$B$3:$IV$14,MATCH("GCV_Kerosene",Fuel_Properties!$B$3:$B$14,0),MATCH(YEAR(C$9),Fuel_Properties!$B$3:$EI$3,0))/1000</f>
        <v>0</v>
      </c>
      <c r="D101" s="53">
        <f>SUMPRODUCT(--(D$9=Quarterly_kt!$B$9:FC$9),Quarterly_kt!$B101:FC101)*INDEX(Fuel_Properties!$B$3:$IV$14,MATCH("GCV_Kerosene",Fuel_Properties!$B$3:$B$14,0),MATCH(YEAR(D$9),Fuel_Properties!$B$3:$EI$3,0))/1000</f>
        <v>0</v>
      </c>
      <c r="E101" s="53">
        <f>SUMPRODUCT(--(E$9=Quarterly_kt!$B$9:FC$9),Quarterly_kt!$B101:FC101)*INDEX(Fuel_Properties!$B$3:$IV$14,MATCH("GCV_Kerosene",Fuel_Properties!$B$3:$B$14,0),MATCH(YEAR(E$9),Fuel_Properties!$B$3:$EI$3,0))/1000</f>
        <v>0</v>
      </c>
      <c r="F101" s="53">
        <f>SUMPRODUCT(--(F$9=Quarterly_kt!$B$9:FC$9),Quarterly_kt!$B101:FC101)*INDEX(Fuel_Properties!$B$3:$IV$14,MATCH("GCV_Kerosene",Fuel_Properties!$B$3:$B$14,0),MATCH(YEAR(F$9),Fuel_Properties!$B$3:$EI$3,0))/1000</f>
        <v>0</v>
      </c>
      <c r="G101" s="53">
        <f>SUMPRODUCT(--(G$9=Quarterly_kt!$B$9:FC$9),Quarterly_kt!$B101:FC101)*INDEX(Fuel_Properties!$B$3:$IV$14,MATCH("GCV_Kerosene",Fuel_Properties!$B$3:$B$14,0),MATCH(YEAR(G$9),Fuel_Properties!$B$3:$EI$3,0))/1000</f>
        <v>0</v>
      </c>
      <c r="H101" s="53">
        <f>SUMPRODUCT(--(H$9=Quarterly_kt!$B$9:FC$9),Quarterly_kt!$B101:FC101)*INDEX(Fuel_Properties!$B$3:$IV$14,MATCH("GCV_Kerosene",Fuel_Properties!$B$3:$B$14,0),MATCH(YEAR(H$9),Fuel_Properties!$B$3:$EI$3,0))/1000</f>
        <v>0</v>
      </c>
      <c r="I101" s="53">
        <f>SUMPRODUCT(--(I$9=Quarterly_kt!$B$9:FC$9),Quarterly_kt!$B101:FC101)*INDEX(Fuel_Properties!$B$3:$IV$14,MATCH("GCV_Kerosene",Fuel_Properties!$B$3:$B$14,0),MATCH(YEAR(I$9),Fuel_Properties!$B$3:$EI$3,0))/1000</f>
        <v>0</v>
      </c>
      <c r="J101" s="53">
        <f>SUMPRODUCT(--(J$9=Quarterly_kt!$B$9:FC$9),Quarterly_kt!$B101:FC101)*INDEX(Fuel_Properties!$B$3:$IV$14,MATCH("GCV_Kerosene",Fuel_Properties!$B$3:$B$14,0),MATCH(YEAR(J$9),Fuel_Properties!$B$3:$EI$3,0))/1000</f>
        <v>0</v>
      </c>
      <c r="K101" s="53">
        <f>SUMPRODUCT(--(K$9=Quarterly_kt!$B$9:FC$9),Quarterly_kt!$B101:FC101)*INDEX(Fuel_Properties!$B$3:$IV$14,MATCH("GCV_Kerosene",Fuel_Properties!$B$3:$B$14,0),MATCH(YEAR(K$9),Fuel_Properties!$B$3:$EI$3,0))/1000</f>
        <v>0</v>
      </c>
      <c r="L101" s="53">
        <f>SUMPRODUCT(--(L$9=Quarterly_kt!$B$9:FC$9),Quarterly_kt!$B101:FC101)*INDEX(Fuel_Properties!$B$3:$IV$14,MATCH("GCV_Kerosene",Fuel_Properties!$B$3:$B$14,0),MATCH(YEAR(L$9),Fuel_Properties!$B$3:$EI$3,0))/1000</f>
        <v>0</v>
      </c>
      <c r="M101" s="53">
        <f>SUMPRODUCT(--(M$9=Quarterly_kt!$B$9:FC$9),Quarterly_kt!$B101:FC101)*INDEX(Fuel_Properties!$B$3:$IV$14,MATCH("GCV_Kerosene",Fuel_Properties!$B$3:$B$14,0),MATCH(YEAR(M$9),Fuel_Properties!$B$3:$EI$3,0))/1000</f>
        <v>0</v>
      </c>
      <c r="N101" s="53">
        <f>SUMPRODUCT(--(N$9=Quarterly_kt!$B$9:FC$9),Quarterly_kt!$B101:FC101)*INDEX(Fuel_Properties!$B$3:$IV$14,MATCH("GCV_Kerosene",Fuel_Properties!$B$3:$B$14,0),MATCH(YEAR(N$9),Fuel_Properties!$B$3:$EI$3,0))/1000</f>
        <v>0</v>
      </c>
      <c r="O101" s="53">
        <f>SUMPRODUCT(--(O$9=Quarterly_kt!$B$9:FC$9),Quarterly_kt!$B101:FC101)*INDEX(Fuel_Properties!$B$3:$IV$14,MATCH("GCV_Kerosene",Fuel_Properties!$B$3:$B$14,0),MATCH(YEAR(O$9),Fuel_Properties!$B$3:$EI$3,0))/1000</f>
        <v>0</v>
      </c>
      <c r="P101" s="53">
        <f>SUMPRODUCT(--(P$9=Quarterly_kt!$B$9:FC$9),Quarterly_kt!$B101:FC101)*INDEX(Fuel_Properties!$B$3:$IV$14,MATCH("GCV_Kerosene",Fuel_Properties!$B$3:$B$14,0),MATCH(YEAR(P$9),Fuel_Properties!$B$3:$EI$3,0))/1000</f>
        <v>0</v>
      </c>
      <c r="Q101" s="53">
        <f>SUMPRODUCT(--(Q$9=Quarterly_kt!$B$9:FC$9),Quarterly_kt!$B101:FC101)*INDEX(Fuel_Properties!$B$3:$IV$14,MATCH("GCV_Kerosene",Fuel_Properties!$B$3:$B$14,0),MATCH(YEAR(Q$9),Fuel_Properties!$B$3:$EI$3,0))/1000</f>
        <v>0</v>
      </c>
      <c r="R101" s="53">
        <f>SUMPRODUCT(--(R$9=Quarterly_kt!$B$9:FC$9),Quarterly_kt!$B101:FC101)*INDEX(Fuel_Properties!$B$3:$IV$14,MATCH("GCV_Kerosene",Fuel_Properties!$B$3:$B$14,0),MATCH(YEAR(R$9),Fuel_Properties!$B$3:$EI$3,0))/1000</f>
        <v>0</v>
      </c>
      <c r="S101" s="53">
        <f>SUMPRODUCT(--(S$9=Quarterly_kt!$B$9:FC$9),Quarterly_kt!$B101:FC101)*INDEX(Fuel_Properties!$B$3:$IV$14,MATCH("GCV_Kerosene",Fuel_Properties!$B$3:$B$14,0),MATCH(YEAR(S$9),Fuel_Properties!$B$3:$EI$3,0))/1000</f>
        <v>0</v>
      </c>
      <c r="T101" s="53">
        <f>SUMPRODUCT(--(T$9=Quarterly_kt!$B$9:FC$9),Quarterly_kt!$B101:FC101)*INDEX(Fuel_Properties!$B$3:$IV$14,MATCH("GCV_Kerosene",Fuel_Properties!$B$3:$B$14,0),MATCH(YEAR(T$9),Fuel_Properties!$B$3:$EI$3,0))/1000</f>
        <v>0</v>
      </c>
      <c r="U101" s="53">
        <f>SUMPRODUCT(--(U$9=Quarterly_kt!$B$9:FC$9),Quarterly_kt!$B101:FC101)*INDEX(Fuel_Properties!$B$3:$IV$14,MATCH("GCV_Kerosene",Fuel_Properties!$B$3:$B$14,0),MATCH(YEAR(U$9),Fuel_Properties!$B$3:$EI$3,0))/1000</f>
        <v>0</v>
      </c>
      <c r="V101" s="53">
        <f>SUMPRODUCT(--(V$9=Quarterly_kt!$B$9:FC$9),Quarterly_kt!$B101:FC101)*INDEX(Fuel_Properties!$B$3:$IV$14,MATCH("GCV_Kerosene",Fuel_Properties!$B$3:$B$14,0),MATCH(YEAR(V$9),Fuel_Properties!$B$3:$EI$3,0))/1000</f>
        <v>0</v>
      </c>
      <c r="W101" s="53">
        <f>SUMPRODUCT(--(W$9=Quarterly_kt!$B$9:FC$9),Quarterly_kt!$B101:FC101)*INDEX(Fuel_Properties!$B$3:$IV$14,MATCH("GCV_Kerosene",Fuel_Properties!$B$3:$B$14,0),MATCH(YEAR(W$9),Fuel_Properties!$B$3:$EI$3,0))/1000</f>
        <v>0</v>
      </c>
      <c r="X101" s="53">
        <f>SUMPRODUCT(--(X$9=Quarterly_kt!$B$9:FC$9),Quarterly_kt!$B101:FC101)*INDEX(Fuel_Properties!$B$3:$IV$14,MATCH("GCV_Kerosene",Fuel_Properties!$B$3:$B$14,0),MATCH(YEAR(X$9),Fuel_Properties!$B$3:$EI$3,0))/1000</f>
        <v>0</v>
      </c>
      <c r="Y101" s="53">
        <f>SUMPRODUCT(--(Y$9=Quarterly_kt!$B$9:FC$9),Quarterly_kt!$B101:FC101)*INDEX(Fuel_Properties!$B$3:$IV$14,MATCH("GCV_Kerosene",Fuel_Properties!$B$3:$B$14,0),MATCH(YEAR(Y$9),Fuel_Properties!$B$3:$EI$3,0))/1000</f>
        <v>0</v>
      </c>
      <c r="Z101" s="53">
        <f>SUMPRODUCT(--(Z$9=Quarterly_kt!$B$9:FC$9),Quarterly_kt!$B101:FC101)*INDEX(Fuel_Properties!$B$3:$IV$14,MATCH("GCV_Kerosene",Fuel_Properties!$B$3:$B$14,0),MATCH(YEAR(Z$9),Fuel_Properties!$B$3:$EI$3,0))/1000</f>
        <v>0</v>
      </c>
      <c r="AA101" s="53">
        <f>SUMPRODUCT(--(AA$9=Quarterly_kt!$B$9:FC$9),Quarterly_kt!$B101:FC101)*INDEX(Fuel_Properties!$B$3:$IV$14,MATCH("GCV_Kerosene",Fuel_Properties!$B$3:$B$14,0),MATCH(YEAR(AA$9),Fuel_Properties!$B$3:$EI$3,0))/1000</f>
        <v>0</v>
      </c>
      <c r="AB101" s="53">
        <f>SUMPRODUCT(--(AB$9=Quarterly_kt!$B$9:FC$9),Quarterly_kt!$B101:FC101)*INDEX(Fuel_Properties!$B$3:$IV$14,MATCH("GCV_Kerosene",Fuel_Properties!$B$3:$B$14,0),MATCH(YEAR(AB$9),Fuel_Properties!$B$3:$EI$3,0))/1000</f>
        <v>0</v>
      </c>
      <c r="AC101" s="53">
        <f>SUMPRODUCT(--(AC$9=Quarterly_kt!$B$9:FC$9),Quarterly_kt!$B101:FC101)*INDEX(Fuel_Properties!$B$3:$IV$14,MATCH("GCV_Kerosene",Fuel_Properties!$B$3:$B$14,0),MATCH(YEAR(AC$9),Fuel_Properties!$B$3:$EI$3,0))/1000</f>
        <v>0</v>
      </c>
      <c r="AD101" s="53">
        <f>SUMPRODUCT(--(AD$9=Quarterly_kt!$B$9:FC$9),Quarterly_kt!$B101:FC101)*INDEX(Fuel_Properties!$B$3:$IV$14,MATCH("GCV_Kerosene",Fuel_Properties!$B$3:$B$14,0),MATCH(YEAR(AD$9),Fuel_Properties!$B$3:$EI$3,0))/1000</f>
        <v>0</v>
      </c>
      <c r="AE101" s="53">
        <f>SUMPRODUCT(--(AE$9=Quarterly_kt!$B$9:FC$9),Quarterly_kt!$B101:FC101)*INDEX(Fuel_Properties!$B$3:$IV$14,MATCH("GCV_Kerosene",Fuel_Properties!$B$3:$B$14,0),MATCH(YEAR(AE$9),Fuel_Properties!$B$3:$EI$3,0))/1000</f>
        <v>0</v>
      </c>
      <c r="AF101" s="53">
        <f>SUMPRODUCT(--(AF$9=Quarterly_kt!$B$9:FC$9),Quarterly_kt!$B101:FC101)*INDEX(Fuel_Properties!$B$3:$IV$14,MATCH("GCV_Kerosene",Fuel_Properties!$B$3:$B$14,0),MATCH(YEAR(AF$9),Fuel_Properties!$B$3:$EI$3,0))/1000</f>
        <v>0</v>
      </c>
      <c r="AG101" s="53">
        <f>SUMPRODUCT(--(AG$9=Quarterly_kt!$B$9:FC$9),Quarterly_kt!$B101:FC101)*INDEX(Fuel_Properties!$B$3:$IV$14,MATCH("GCV_Kerosene",Fuel_Properties!$B$3:$B$14,0),MATCH(YEAR(AG$9),Fuel_Properties!$B$3:$EI$3,0))/1000</f>
        <v>0</v>
      </c>
      <c r="AH101" s="53">
        <f>SUMPRODUCT(--(AH$9=Quarterly_kt!$B$9:FC$9),Quarterly_kt!$B101:FC101)*INDEX(Fuel_Properties!$B$3:$IV$14,MATCH("GCV_Kerosene",Fuel_Properties!$B$3:$B$14,0),MATCH(YEAR(AH$9),Fuel_Properties!$B$3:$EI$3,0))/1000</f>
        <v>0</v>
      </c>
      <c r="AI101" s="53">
        <f>SUMPRODUCT(--(AI$9=Quarterly_kt!$B$9:FC$9),Quarterly_kt!$B101:FC101)*INDEX(Fuel_Properties!$B$3:$IV$14,MATCH("GCV_Kerosene",Fuel_Properties!$B$3:$B$14,0),MATCH(YEAR(AI$9),Fuel_Properties!$B$3:$EI$3,0))/1000</f>
        <v>0</v>
      </c>
      <c r="AJ101" s="53">
        <f>SUMPRODUCT(--(AJ$9=Quarterly_kt!$B$9:FC$9),Quarterly_kt!$B101:FC101)*INDEX(Fuel_Properties!$B$3:$IV$14,MATCH("GCV_Kerosene",Fuel_Properties!$B$3:$B$14,0),MATCH(YEAR(AJ$9),Fuel_Properties!$B$3:$EI$3,0))/1000</f>
        <v>0</v>
      </c>
      <c r="AK101" s="53">
        <f>SUMPRODUCT(--(AK$9=Quarterly_kt!$B$9:FC$9),Quarterly_kt!$B101:FC101)*INDEX(Fuel_Properties!$B$3:$IV$14,MATCH("GCV_Kerosene",Fuel_Properties!$B$3:$B$14,0),MATCH(YEAR(AK$9),Fuel_Properties!$B$3:$EI$3,0))/1000</f>
        <v>0</v>
      </c>
      <c r="AL101" s="53">
        <f>SUMPRODUCT(--(AL$9=Quarterly_kt!$B$9:FC$9),Quarterly_kt!$B101:FC101)*INDEX(Fuel_Properties!$B$3:$IV$14,MATCH("GCV_Kerosene",Fuel_Properties!$B$3:$B$14,0),MATCH(YEAR(AL$9),Fuel_Properties!$B$3:$EI$3,0))/1000</f>
        <v>0</v>
      </c>
      <c r="AM101" s="53">
        <f>SUMPRODUCT(--(AM$9=Quarterly_kt!$B$9:FC$9),Quarterly_kt!$B101:FC101)*INDEX(Fuel_Properties!$B$3:$IV$14,MATCH("GCV_Kerosene",Fuel_Properties!$B$3:$B$14,0),MATCH(YEAR(AM$9),Fuel_Properties!$B$3:$EI$3,0))/1000</f>
        <v>0</v>
      </c>
      <c r="AN101" s="53">
        <f>SUMPRODUCT(--(AN$9=Quarterly_kt!$B$9:FC$9),Quarterly_kt!$B101:FC101)*INDEX(Fuel_Properties!$B$3:$IV$14,MATCH("GCV_Kerosene",Fuel_Properties!$B$3:$B$14,0),MATCH(YEAR(AN$9),Fuel_Properties!$B$3:$EI$3,0))/1000</f>
        <v>0</v>
      </c>
      <c r="AO101" s="53">
        <f>SUMPRODUCT(--(AO$9=Quarterly_kt!$B$9:FC$9),Quarterly_kt!$B101:FC101)*INDEX(Fuel_Properties!$B$3:$IV$14,MATCH("GCV_Kerosene",Fuel_Properties!$B$3:$B$14,0),MATCH(YEAR(AO$9),Fuel_Properties!$B$3:$EI$3,0))/1000</f>
        <v>0</v>
      </c>
      <c r="AP101" s="53">
        <f>SUMPRODUCT(--(AP$9=Quarterly_kt!$B$9:FC$9),Quarterly_kt!$B101:FC101)*INDEX(Fuel_Properties!$B$3:$IV$14,MATCH("GCV_Kerosene",Fuel_Properties!$B$3:$B$14,0),MATCH(YEAR(AP$9),Fuel_Properties!$B$3:$EI$3,0))/1000</f>
        <v>0</v>
      </c>
      <c r="AQ101" s="53">
        <f>SUMPRODUCT(--(AQ$9=Quarterly_kt!$B$9:FC$9),Quarterly_kt!$B101:FC101)*INDEX(Fuel_Properties!$B$3:$IV$14,MATCH("GCV_Kerosene",Fuel_Properties!$B$3:$B$14,0),MATCH(YEAR(AQ$9),Fuel_Properties!$B$3:$EI$3,0))/1000</f>
        <v>0</v>
      </c>
      <c r="AR101" s="53">
        <f>SUMPRODUCT(--(AR$9=Quarterly_kt!$B$9:FC$9),Quarterly_kt!$B101:FC101)*INDEX(Fuel_Properties!$B$3:$IV$14,MATCH("GCV_Kerosene",Fuel_Properties!$B$3:$B$14,0),MATCH(YEAR(AR$9),Fuel_Properties!$B$3:$EI$3,0))/1000</f>
        <v>0</v>
      </c>
      <c r="AS101" s="53">
        <f>SUMPRODUCT(--(AS$9=Quarterly_kt!$B$9:FC$9),Quarterly_kt!$B101:FC101)*INDEX(Fuel_Properties!$B$3:$IV$14,MATCH("GCV_Kerosene",Fuel_Properties!$B$3:$B$14,0),MATCH(YEAR(AS$9),Fuel_Properties!$B$3:$EI$3,0))/1000</f>
        <v>0</v>
      </c>
      <c r="AT101" s="53">
        <f>SUMPRODUCT(--(AT$9=Quarterly_kt!$B$9:FC$9),Quarterly_kt!$B101:FC101)*INDEX(Fuel_Properties!$B$3:$IV$14,MATCH("GCV_Kerosene",Fuel_Properties!$B$3:$B$14,0),MATCH(YEAR(AT$9),Fuel_Properties!$B$3:$EI$3,0))/1000</f>
        <v>0</v>
      </c>
      <c r="AU101" s="53">
        <f>SUMPRODUCT(--(AU$9=Quarterly_kt!$B$9:FC$9),Quarterly_kt!$B101:FC101)*INDEX(Fuel_Properties!$B$3:$IV$14,MATCH("GCV_Kerosene",Fuel_Properties!$B$3:$B$14,0),MATCH(YEAR(AU$9),Fuel_Properties!$B$3:$EI$3,0))/1000</f>
        <v>0</v>
      </c>
      <c r="AV101" s="53">
        <f>SUMPRODUCT(--(AV$9=Quarterly_kt!$B$9:FC$9),Quarterly_kt!$B101:FC101)*INDEX(Fuel_Properties!$B$3:$IV$14,MATCH("GCV_Kerosene",Fuel_Properties!$B$3:$B$14,0),MATCH(YEAR(AV$9),Fuel_Properties!$B$3:$EI$3,0))/1000</f>
        <v>0</v>
      </c>
      <c r="AW101" s="53">
        <f>SUMPRODUCT(--(AW$9=Quarterly_kt!$B$9:FC$9),Quarterly_kt!$B101:FC101)*INDEX(Fuel_Properties!$B$3:$IV$14,MATCH("GCV_Kerosene",Fuel_Properties!$B$3:$B$14,0),MATCH(YEAR(AW$9),Fuel_Properties!$B$3:$EI$3,0))/1000</f>
        <v>0</v>
      </c>
      <c r="AX101" s="53">
        <f>SUMPRODUCT(--(AX$9=Quarterly_kt!$B$9:FC$9),Quarterly_kt!$B101:FC101)*INDEX(Fuel_Properties!$B$3:$IV$14,MATCH("GCV_Kerosene",Fuel_Properties!$B$3:$B$14,0),MATCH(YEAR(AX$9),Fuel_Properties!$B$3:$EI$3,0))/1000</f>
        <v>0</v>
      </c>
      <c r="AY101" s="53">
        <f>SUMPRODUCT(--(AY$9=Quarterly_kt!$B$9:FC$9),Quarterly_kt!$B101:FC101)*INDEX(Fuel_Properties!$B$3:$IV$14,MATCH("GCV_Kerosene",Fuel_Properties!$B$3:$B$14,0),MATCH(YEAR(AY$9),Fuel_Properties!$B$3:$EI$3,0))/1000</f>
        <v>0</v>
      </c>
      <c r="AZ101" s="53">
        <f>SUMPRODUCT(--(AZ$9=Quarterly_kt!$B$9:FC$9),Quarterly_kt!$B101:FC101)*INDEX(Fuel_Properties!$B$3:$IV$14,MATCH("GCV_Kerosene",Fuel_Properties!$B$3:$B$14,0),MATCH(YEAR(AZ$9),Fuel_Properties!$B$3:$EI$3,0))/1000</f>
        <v>8.3520000000000068E-4</v>
      </c>
      <c r="BA101" s="53">
        <f>SUMPRODUCT(--(BA$9=Quarterly_kt!$B$9:FC$9),Quarterly_kt!$B101:FC101)*INDEX(Fuel_Properties!$B$3:$IV$14,MATCH("GCV_Kerosene",Fuel_Properties!$B$3:$B$14,0),MATCH(YEAR(BA$9),Fuel_Properties!$B$3:$EI$3,0))/1000</f>
        <v>0.1184128</v>
      </c>
      <c r="BB101" s="53">
        <f>SUMPRODUCT(--(BB$9=Quarterly_kt!$B$9:FC$9),Quarterly_kt!$B101:FC101)*INDEX(Fuel_Properties!$B$3:$IV$14,MATCH("GCV_Kerosene",Fuel_Properties!$B$3:$B$14,0),MATCH(YEAR(BB$9),Fuel_Properties!$B$3:$EI$3,0))/1000</f>
        <v>7.6606399999999991E-2</v>
      </c>
      <c r="BC101" s="53">
        <f>SUMPRODUCT(--(BC$9=Quarterly_kt!$B$9:FC$9),Quarterly_kt!$B101:FC101)*INDEX(Fuel_Properties!$B$3:$IV$14,MATCH("GCV_Kerosene",Fuel_Properties!$B$3:$B$14,0),MATCH(YEAR(BC$9),Fuel_Properties!$B$3:$EI$3,0))/1000</f>
        <v>2.8953599999999996E-2</v>
      </c>
      <c r="BD101" s="53">
        <f>SUMPRODUCT(--(BD$9=Quarterly_kt!$B$9:FC$9),Quarterly_kt!$B101:FC101)*INDEX(Fuel_Properties!$B$3:$IV$14,MATCH("GCV_Kerosene",Fuel_Properties!$B$3:$B$14,0),MATCH(YEAR(BD$9),Fuel_Properties!$B$3:$EI$3,0))/1000</f>
        <v>0.1011056</v>
      </c>
      <c r="BE101" s="53">
        <f>SUMPRODUCT(--(BE$9=Quarterly_kt!$B$9:FC$9),Quarterly_kt!$B101:FC101)*INDEX(Fuel_Properties!$B$3:$IV$14,MATCH("GCV_Kerosene",Fuel_Properties!$B$3:$B$14,0),MATCH(YEAR(BE$9),Fuel_Properties!$B$3:$EI$3,0))/1000</f>
        <v>0.11117439999999999</v>
      </c>
      <c r="BF101" s="53">
        <f>SUMPRODUCT(--(BF$9=Quarterly_kt!$B$9:FC$9),Quarterly_kt!$B101:FC101)*INDEX(Fuel_Properties!$B$3:$IV$14,MATCH("GCV_Kerosene",Fuel_Properties!$B$3:$B$14,0),MATCH(YEAR(BF$9),Fuel_Properties!$B$3:$EI$3,0))/1000</f>
        <v>4.7791999999999982E-3</v>
      </c>
      <c r="BG101" s="53">
        <f>SUMPRODUCT(--(BG$9=Quarterly_kt!$B$9:FC$9),Quarterly_kt!$B101:FC101)*INDEX(Fuel_Properties!$B$3:$IV$14,MATCH("GCV_Kerosene",Fuel_Properties!$B$3:$B$14,0),MATCH(YEAR(BG$9),Fuel_Properties!$B$3:$EI$3,0))/1000</f>
        <v>0.34711839999999999</v>
      </c>
      <c r="BH101" s="53">
        <f>SUMPRODUCT(--(BH$9=Quarterly_kt!$B$9:FC$9),Quarterly_kt!$B101:FC101)*INDEX(Fuel_Properties!$B$3:$IV$14,MATCH("GCV_Kerosene",Fuel_Properties!$B$3:$B$14,0),MATCH(YEAR(BH$9),Fuel_Properties!$B$3:$EI$3,0))/1000</f>
        <v>8.0504000000000006E-2</v>
      </c>
      <c r="BI101" s="53">
        <f>SUMPRODUCT(--(BI$9=Quarterly_kt!$B$9:FC$9),Quarterly_kt!$B101:FC101)*INDEX(Fuel_Properties!$B$3:$IV$14,MATCH("GCV_Kerosene",Fuel_Properties!$B$3:$B$14,0),MATCH(YEAR(BI$9),Fuel_Properties!$B$3:$EI$3,0))/1000</f>
        <v>9.9574399999999993E-2</v>
      </c>
      <c r="BJ101" s="53">
        <f>SUMPRODUCT(--(BJ$9=Quarterly_kt!$B$9:FC$9),Quarterly_kt!$B101:FC101)*INDEX(Fuel_Properties!$B$3:$IV$14,MATCH("GCV_Kerosene",Fuel_Properties!$B$3:$B$14,0),MATCH(YEAR(BJ$9),Fuel_Properties!$B$3:$EI$3,0))/1000</f>
        <v>-5.4751999999999995E-2</v>
      </c>
      <c r="BK101" s="53">
        <f>SUMPRODUCT(--(BK$9=Quarterly_kt!$B$9:FC$9),Quarterly_kt!$B101:FC101)*INDEX(Fuel_Properties!$B$3:$IV$14,MATCH("GCV_Kerosene",Fuel_Properties!$B$3:$B$14,0),MATCH(YEAR(BK$9),Fuel_Properties!$B$3:$EI$3,0))/1000</f>
        <v>4.9044799999999993E-2</v>
      </c>
      <c r="BL101" s="53">
        <f>SUMPRODUCT(--(BL$9=Quarterly_kt!$B$9:FC$9),Quarterly_kt!$B101:FC101)*INDEX(Fuel_Properties!$B$3:$IV$14,MATCH("GCV_Kerosene",Fuel_Properties!$B$3:$B$14,0),MATCH(YEAR(BL$9),Fuel_Properties!$B$3:$EI$3,0))/1000</f>
        <v>3.4243200000000001E-2</v>
      </c>
      <c r="BM101" s="53">
        <f>SUMPRODUCT(--(BM$9=Quarterly_kt!$B$9:FC$9),Quarterly_kt!$B101:FC101)*INDEX(Fuel_Properties!$B$3:$IV$14,MATCH("GCV_Kerosene",Fuel_Properties!$B$3:$B$14,0),MATCH(YEAR(BM$9),Fuel_Properties!$B$3:$EI$3,0))/1000</f>
        <v>9.9342399999999997E-2</v>
      </c>
      <c r="BN101" s="53">
        <f>SUMPRODUCT(--(BN$9=Quarterly_kt!$B$9:FC$9),Quarterly_kt!$B101:FC101)*INDEX(Fuel_Properties!$B$3:$IV$14,MATCH("GCV_Kerosene",Fuel_Properties!$B$3:$B$14,0),MATCH(YEAR(BN$9),Fuel_Properties!$B$3:$EI$3,0))/1000</f>
        <v>0.12565119999999999</v>
      </c>
      <c r="BO101" s="53">
        <f>SUMPRODUCT(--(BO$9=Quarterly_kt!$B$9:FC$9),Quarterly_kt!$B101:FC101)*INDEX(Fuel_Properties!$B$3:$IV$14,MATCH("GCV_Kerosene",Fuel_Properties!$B$3:$B$14,0),MATCH(YEAR(BO$9),Fuel_Properties!$B$3:$EI$3,0))/1000</f>
        <v>-1.2017599999999995E-2</v>
      </c>
      <c r="BP101" s="53">
        <f>SUMPRODUCT(--(BP$9=Quarterly_kt!$B$9:FC$9),Quarterly_kt!$B101:FC101)*INDEX(Fuel_Properties!$B$3:$IV$14,MATCH("GCV_Kerosene",Fuel_Properties!$B$3:$B$14,0),MATCH(YEAR(BP$9),Fuel_Properties!$B$3:$EI$3,0))/1000</f>
        <v>0</v>
      </c>
      <c r="BQ101" s="53">
        <f>SUMPRODUCT(--(BQ$9=Quarterly_kt!$B$9:FC$9),Quarterly_kt!$B101:FC101)*INDEX(Fuel_Properties!$B$3:$IV$14,MATCH("GCV_Kerosene",Fuel_Properties!$B$3:$B$14,0),MATCH(YEAR(BQ$9),Fuel_Properties!$B$3:$EI$3,0))/1000</f>
        <v>0</v>
      </c>
      <c r="BR101" s="53">
        <f>SUMPRODUCT(--(BR$9=Quarterly_kt!$B$9:FC$9),Quarterly_kt!$B101:FC101)*INDEX(Fuel_Properties!$B$3:$IV$14,MATCH("GCV_Kerosene",Fuel_Properties!$B$3:$B$14,0),MATCH(YEAR(BR$9),Fuel_Properties!$B$3:$EI$3,0))/1000</f>
        <v>0</v>
      </c>
      <c r="BS101" s="53">
        <f>SUMPRODUCT(--(BS$9=Quarterly_kt!$B$9:FC$9),Quarterly_kt!$B101:FC101)*INDEX(Fuel_Properties!$B$3:$IV$14,MATCH("GCV_Kerosene",Fuel_Properties!$B$3:$B$14,0),MATCH(YEAR(BS$9),Fuel_Properties!$B$3:$EI$3,0))/1000</f>
        <v>0</v>
      </c>
      <c r="BT101" s="53">
        <f>SUMPRODUCT(--(BT$9=Quarterly_kt!$B$9:FC$9),Quarterly_kt!$B101:FC101)*INDEX(Fuel_Properties!$B$3:$IV$14,MATCH("GCV_Kerosene",Fuel_Properties!$B$3:$B$14,0),MATCH(YEAR(BT$9),Fuel_Properties!$B$3:$EI$3,0))/1000</f>
        <v>0</v>
      </c>
      <c r="BU101" s="53">
        <f>SUMPRODUCT(--(BU$9=Quarterly_kt!$B$9:FC$9),Quarterly_kt!$B101:FC101)*INDEX(Fuel_Properties!$B$3:$IV$14,MATCH("GCV_Kerosene",Fuel_Properties!$B$3:$B$14,0),MATCH(YEAR(BU$9),Fuel_Properties!$B$3:$EI$3,0))/1000</f>
        <v>0</v>
      </c>
      <c r="BV101" s="53">
        <f>SUMPRODUCT(--(BV$9=Quarterly_kt!$B$9:FC$9),Quarterly_kt!$B101:FC101)*INDEX(Fuel_Properties!$B$3:$IV$14,MATCH("GCV_Kerosene",Fuel_Properties!$B$3:$B$14,0),MATCH(YEAR(BV$9),Fuel_Properties!$B$3:$EI$3,0))/1000</f>
        <v>0</v>
      </c>
      <c r="BW101" s="53">
        <f>SUMPRODUCT(--(BW$9=Quarterly_kt!$B$9:FC$9),Quarterly_kt!$B101:FC101)*INDEX(Fuel_Properties!$B$3:$IV$14,MATCH("GCV_Kerosene",Fuel_Properties!$B$3:$B$14,0),MATCH(YEAR(BW$9),Fuel_Properties!$B$3:$EI$3,0))/1000</f>
        <v>0</v>
      </c>
      <c r="BX101" s="53">
        <f>SUMPRODUCT(--(BX$9=Quarterly_kt!$B$9:FC$9),Quarterly_kt!$B101:FC101)*INDEX(Fuel_Properties!$B$3:$IV$14,MATCH("GCV_Kerosene",Fuel_Properties!$B$3:$B$14,0),MATCH(YEAR(BX$9),Fuel_Properties!$B$3:$EI$3,0))/1000</f>
        <v>0</v>
      </c>
      <c r="BY101" s="53">
        <f>SUMPRODUCT(--(BY$9=Quarterly_kt!$B$9:FC$9),Quarterly_kt!$B101:FC101)*INDEX(Fuel_Properties!$B$3:$IV$14,MATCH("GCV_Kerosene",Fuel_Properties!$B$3:$B$14,0),MATCH(YEAR(BY$9),Fuel_Properties!$B$3:$EI$3,0))/1000</f>
        <v>0</v>
      </c>
      <c r="BZ101" s="53">
        <f>SUMPRODUCT(--(BZ$9=Quarterly_kt!$B$9:FC$9),Quarterly_kt!$B101:FC101)*INDEX(Fuel_Properties!$B$3:$IV$14,MATCH("GCV_Kerosene",Fuel_Properties!$B$3:$B$14,0),MATCH(YEAR(BZ$9),Fuel_Properties!$B$3:$EI$3,0))/1000</f>
        <v>0</v>
      </c>
      <c r="CA101" s="53">
        <f>SUMPRODUCT(--(CA$9=Quarterly_kt!$B$9:FC$9),Quarterly_kt!$B101:FC101)*INDEX(Fuel_Properties!$B$3:$IV$14,MATCH("GCV_Kerosene",Fuel_Properties!$B$3:$B$14,0),MATCH(YEAR(CA$9),Fuel_Properties!$B$3:$EI$3,0))/1000</f>
        <v>0</v>
      </c>
      <c r="CB101" s="53">
        <f>SUMPRODUCT(--(CB$9=Quarterly_kt!$B$9:FC$9),Quarterly_kt!$B101:FC101)*INDEX(Fuel_Properties!$B$3:$IV$14,MATCH("GCV_Kerosene",Fuel_Properties!$B$3:$B$14,0),MATCH(YEAR(CB$9),Fuel_Properties!$B$3:$EI$3,0))/1000</f>
        <v>0</v>
      </c>
      <c r="CC101" s="53">
        <f>SUMPRODUCT(--(CC$9=Quarterly_kt!$B$9:FC$9),Quarterly_kt!$B101:FC101)*INDEX(Fuel_Properties!$B$3:$IV$14,MATCH("GCV_Kerosene",Fuel_Properties!$B$3:$B$14,0),MATCH(YEAR(CC$9),Fuel_Properties!$B$3:$EI$3,0))/1000</f>
        <v>0</v>
      </c>
      <c r="CD101" s="53">
        <f>SUMPRODUCT(--(CD$9=Quarterly_kt!$B$9:FC$9),Quarterly_kt!$B101:FC101)*INDEX(Fuel_Properties!$B$3:$IV$14,MATCH("GCV_Kerosene",Fuel_Properties!$B$3:$B$14,0),MATCH(YEAR(CD$9),Fuel_Properties!$B$3:$EI$3,0))/1000</f>
        <v>0</v>
      </c>
      <c r="CE101" s="53">
        <f>SUMPRODUCT(--(CE$9=Quarterly_kt!$B$9:FC$9),Quarterly_kt!$B101:FC101)*INDEX(Fuel_Properties!$B$3:$IV$14,MATCH("GCV_Kerosene",Fuel_Properties!$B$3:$B$14,0),MATCH(YEAR(CE$9),Fuel_Properties!$B$3:$EI$3,0))/1000</f>
        <v>0</v>
      </c>
      <c r="CF101" s="53">
        <f>SUMPRODUCT(--(CF$9=Quarterly_kt!$B$9:FC$9),Quarterly_kt!$B101:FC101)*INDEX(Fuel_Properties!$B$3:$IV$14,MATCH("GCV_Kerosene",Fuel_Properties!$B$3:$B$14,0),MATCH(YEAR(CF$9),Fuel_Properties!$B$3:$EI$3,0))/1000</f>
        <v>0</v>
      </c>
      <c r="CG101" s="53">
        <f>SUMPRODUCT(--(CG$9=Quarterly_kt!$B$9:FC$9),Quarterly_kt!$B101:FC101)*INDEX(Fuel_Properties!$B$3:$IV$14,MATCH("GCV_Kerosene",Fuel_Properties!$B$3:$B$14,0),MATCH(YEAR(CG$9),Fuel_Properties!$B$3:$EI$3,0))/1000</f>
        <v>0</v>
      </c>
      <c r="CH101" s="53">
        <f>SUMPRODUCT(--(CH$9=Quarterly_kt!$B$9:FC$9),Quarterly_kt!$B101:FC101)*INDEX(Fuel_Properties!$B$3:$IV$14,MATCH("GCV_Kerosene",Fuel_Properties!$B$3:$B$14,0),MATCH(YEAR(CH$9),Fuel_Properties!$B$3:$EI$3,0))/1000</f>
        <v>0</v>
      </c>
      <c r="CI101" s="53">
        <f>SUMPRODUCT(--(CI$9=Quarterly_kt!$B$9:FC$9),Quarterly_kt!$B101:FC101)*INDEX(Fuel_Properties!$B$3:$IV$14,MATCH("GCV_Kerosene",Fuel_Properties!$B$3:$B$14,0),MATCH(YEAR(CI$9),Fuel_Properties!$B$3:$EI$3,0))/1000</f>
        <v>0</v>
      </c>
      <c r="CJ101" s="53">
        <f>SUMPRODUCT(--(CJ$9=Quarterly_kt!$B$9:FC$9),Quarterly_kt!$B101:FC101)*INDEX(Fuel_Properties!$B$3:$IV$14,MATCH("GCV_Kerosene",Fuel_Properties!$B$3:$B$14,0),MATCH(YEAR(CJ$9),Fuel_Properties!$B$3:$EI$3,0))/1000</f>
        <v>0</v>
      </c>
      <c r="CK101" s="53">
        <f>SUMPRODUCT(--(CK$9=Quarterly_kt!$B$9:FC$9),Quarterly_kt!$B101:FC101)*INDEX(Fuel_Properties!$B$3:$IV$14,MATCH("GCV_Kerosene",Fuel_Properties!$B$3:$B$14,0),MATCH(YEAR(CK$9),Fuel_Properties!$B$3:$EI$3,0))/1000</f>
        <v>0</v>
      </c>
      <c r="CL101" s="53">
        <f>SUMPRODUCT(--(CL$9=Quarterly_kt!$B$9:FC$9),Quarterly_kt!$B101:FC101)*INDEX(Fuel_Properties!$B$3:$IV$14,MATCH("GCV_Kerosene",Fuel_Properties!$B$3:$B$14,0),MATCH(YEAR(CL$9),Fuel_Properties!$B$3:$EI$3,0))/1000</f>
        <v>0</v>
      </c>
      <c r="CM101" s="53">
        <f>SUMPRODUCT(--(CM$9=Quarterly_kt!$B$9:FC$9),Quarterly_kt!$B101:FC101)*INDEX(Fuel_Properties!$B$3:$IV$14,MATCH("GCV_Kerosene",Fuel_Properties!$B$3:$B$14,0),MATCH(YEAR(CM$9),Fuel_Properties!$B$3:$EI$3,0))/1000</f>
        <v>0</v>
      </c>
      <c r="CN101" s="53">
        <f>SUMPRODUCT(--(CN$9=Quarterly_kt!$B$9:FC$9),Quarterly_kt!$B101:FC101)*INDEX(Fuel_Properties!$B$3:$IV$14,MATCH("GCV_Kerosene",Fuel_Properties!$B$3:$B$14,0),MATCH(YEAR(CN$9),Fuel_Properties!$B$3:$EI$3,0))/1000</f>
        <v>0</v>
      </c>
      <c r="CO101" s="53">
        <f>SUMPRODUCT(--(CO$9=Quarterly_kt!$B$9:FC$9),Quarterly_kt!$B101:FC101)*INDEX(Fuel_Properties!$B$3:$IV$14,MATCH("GCV_Kerosene",Fuel_Properties!$B$3:$B$14,0),MATCH(YEAR(CO$9),Fuel_Properties!$B$3:$EI$3,0))/1000</f>
        <v>0</v>
      </c>
      <c r="CP101" s="53">
        <f>SUMPRODUCT(--(CP$9=Quarterly_kt!$B$9:FC$9),Quarterly_kt!$B101:FC101)*INDEX(Fuel_Properties!$B$3:$IV$14,MATCH("GCV_Kerosene",Fuel_Properties!$B$3:$B$14,0),MATCH(YEAR(CP$9),Fuel_Properties!$B$3:$EI$3,0))/1000</f>
        <v>0</v>
      </c>
      <c r="CQ101" s="53">
        <f>SUMPRODUCT(--(CQ$9=Quarterly_kt!$B$9:FC$9),Quarterly_kt!$B101:FC101)*INDEX(Fuel_Properties!$B$3:$IV$14,MATCH("GCV_Kerosene",Fuel_Properties!$B$3:$B$14,0),MATCH(YEAR(CQ$9),Fuel_Properties!$B$3:$EI$3,0))/1000</f>
        <v>9.3124800000000008E-2</v>
      </c>
      <c r="CR101" s="53">
        <f>SUMPRODUCT(--(CR$9=Quarterly_kt!$B$9:FC$9),Quarterly_kt!$B101:FC101)*INDEX(Fuel_Properties!$B$3:$IV$14,MATCH("GCV_Kerosene",Fuel_Properties!$B$3:$B$14,0),MATCH(YEAR(CR$9),Fuel_Properties!$B$3:$EI$3,0))/1000</f>
        <v>7.1363200000000002E-2</v>
      </c>
      <c r="CS101" s="53">
        <f>SUMPRODUCT(--(CS$9=Quarterly_kt!$B$9:FC$9),Quarterly_kt!$B101:FC101)*INDEX(Fuel_Properties!$B$3:$IV$14,MATCH("GCV_Kerosene",Fuel_Properties!$B$3:$B$14,0),MATCH(YEAR(CS$9),Fuel_Properties!$B$3:$EI$3,0))/1000</f>
        <v>1.392E-2</v>
      </c>
      <c r="CT101" s="53">
        <f>SUMPRODUCT(--(CT$9=Quarterly_kt!$B$9:FC$9),Quarterly_kt!$B101:FC101)*INDEX(Fuel_Properties!$B$3:$IV$14,MATCH("GCV_Kerosene",Fuel_Properties!$B$3:$B$14,0),MATCH(YEAR(CT$9),Fuel_Properties!$B$3:$EI$3,0))/1000</f>
        <v>5.568E-2</v>
      </c>
      <c r="CU101" s="53">
        <f>SUMPRODUCT(--(CU$9=Quarterly_kt!$B$9:FC$9),Quarterly_kt!$B101:FC101)*INDEX(Fuel_Properties!$B$3:$IV$14,MATCH("GCV_Kerosene",Fuel_Properties!$B$3:$B$14,0),MATCH(YEAR(CU$9),Fuel_Properties!$B$3:$EI$3,0))/1000</f>
        <v>5.2895999999999999E-2</v>
      </c>
      <c r="CV101" s="53">
        <f>SUMPRODUCT(--(CV$9=Quarterly_kt!$B$9:FC$9),Quarterly_kt!$B101:FC101)*INDEX(Fuel_Properties!$B$3:$IV$14,MATCH("GCV_Kerosene",Fuel_Properties!$B$3:$B$14,0),MATCH(YEAR(CV$9),Fuel_Properties!$B$3:$EI$3,0))/1000</f>
        <v>2.8211199999999999E-2</v>
      </c>
      <c r="CW101" s="53">
        <f>SUMPRODUCT(--(CW$9=Quarterly_kt!$B$9:FC$9),Quarterly_kt!$B101:FC101)*INDEX(Fuel_Properties!$B$3:$IV$14,MATCH("GCV_Kerosene",Fuel_Properties!$B$3:$B$14,0),MATCH(YEAR(CW$9),Fuel_Properties!$B$3:$EI$3,0))/1000</f>
        <v>3.58208E-2</v>
      </c>
      <c r="CX101" s="53">
        <f>SUMPRODUCT(--(CX$9=Quarterly_kt!$B$9:FC$9),Quarterly_kt!$B101:FC101)*INDEX(Fuel_Properties!$B$3:$IV$14,MATCH("GCV_Kerosene",Fuel_Properties!$B$3:$B$14,0),MATCH(YEAR(CX$9),Fuel_Properties!$B$3:$EI$3,0))/1000</f>
        <v>2.8907200000000001E-2</v>
      </c>
      <c r="CY101" s="53">
        <f>SUMPRODUCT(--(CY$9=Quarterly_kt!$B$9:FC$9),Quarterly_kt!$B101:FC101)*INDEX(Fuel_Properties!$B$3:$IV$14,MATCH("GCV_Kerosene",Fuel_Properties!$B$3:$B$14,0),MATCH(YEAR(CY$9),Fuel_Properties!$B$3:$EI$3,0))/1000</f>
        <v>3.6887999999999997E-2</v>
      </c>
      <c r="CZ101" s="53">
        <f>SUMPRODUCT(--(CZ$9=Quarterly_kt!$B$9:FC$9),Quarterly_kt!$B101:FC101)*INDEX(Fuel_Properties!$B$3:$IV$14,MATCH("GCV_Kerosene",Fuel_Properties!$B$3:$B$14,0),MATCH(YEAR(CZ$9),Fuel_Properties!$B$3:$EI$3,0))/1000</f>
        <v>5.1782399999999999E-2</v>
      </c>
      <c r="DA101" s="53">
        <f>SUMPRODUCT(--(DA$9=Quarterly_kt!$B$9:FC$9),Quarterly_kt!$B101:FC101)*INDEX(Fuel_Properties!$B$3:$IV$14,MATCH("GCV_Kerosene",Fuel_Properties!$B$3:$B$14,0),MATCH(YEAR(DA$9),Fuel_Properties!$B$3:$EI$3,0))/1000</f>
        <v>1.10896E-2</v>
      </c>
      <c r="DB101" s="53">
        <f>SUMPRODUCT(--(DB$9=Quarterly_kt!$B$9:FC$9),Quarterly_kt!$B101:FC101)*INDEX(Fuel_Properties!$B$3:$IV$14,MATCH("GCV_Kerosene",Fuel_Properties!$B$3:$B$14,0),MATCH(YEAR(DB$9),Fuel_Properties!$B$3:$EI$3,0))/1000</f>
        <v>5.4520000000000006E-2</v>
      </c>
      <c r="DC101" s="53">
        <f>SUMPRODUCT(--(DC$9=Quarterly_kt!$B$9:FC$9),Quarterly_kt!$B101:FC101)*INDEX(Fuel_Properties!$B$3:$IV$14,MATCH("GCV_Kerosene",Fuel_Properties!$B$3:$B$14,0),MATCH(YEAR(DC$9),Fuel_Properties!$B$3:$EI$3,0))/1000</f>
        <v>1.8792000000000003E-2</v>
      </c>
      <c r="DD101" s="53">
        <f>SUMPRODUCT(--(DD$9=Quarterly_kt!$B$9:FC$9),Quarterly_kt!$B101:FC101)*INDEX(Fuel_Properties!$B$3:$IV$14,MATCH("GCV_Kerosene",Fuel_Properties!$B$3:$B$14,0),MATCH(YEAR(DD$9),Fuel_Properties!$B$3:$EI$3,0))/1000</f>
        <v>0</v>
      </c>
      <c r="DE101" s="53">
        <f>SUMPRODUCT(--(DE$9=Quarterly_kt!$B$9:FC$9),Quarterly_kt!$B101:FC101)*INDEX(Fuel_Properties!$B$3:$IV$14,MATCH("GCV_Kerosene",Fuel_Properties!$B$3:$B$14,0),MATCH(YEAR(DE$9),Fuel_Properties!$B$3:$EI$3,0))/1000</f>
        <v>0</v>
      </c>
      <c r="DF101" s="53">
        <f>SUMPRODUCT(--(DF$9=Quarterly_kt!$B$9:FC$9),Quarterly_kt!$B101:FC101)*INDEX(Fuel_Properties!$B$3:$IV$14,MATCH("GCV_Kerosene",Fuel_Properties!$B$3:$B$14,0),MATCH(YEAR(DF$9),Fuel_Properties!$B$3:$EI$3,0))/1000</f>
        <v>5.1086399999999997E-2</v>
      </c>
      <c r="DG101" s="53">
        <f>SUMPRODUCT(--(DG$9=Quarterly_kt!$B$9:FC$9),Quarterly_kt!$B101:FC101)*INDEX(Fuel_Properties!$B$3:$IV$14,MATCH("GCV_Kerosene",Fuel_Properties!$B$3:$B$14,0),MATCH(YEAR(DG$9),Fuel_Properties!$B$3:$EI$3,0))/1000</f>
        <v>2.00912E-2</v>
      </c>
      <c r="DH101" s="53">
        <f>SUMPRODUCT(--(DH$9=Quarterly_kt!$B$9:FC$9),Quarterly_kt!$B101:FC101)*INDEX(Fuel_Properties!$B$3:$IV$14,MATCH("GCV_Kerosene",Fuel_Properties!$B$3:$B$14,0),MATCH(YEAR(DH$9),Fuel_Properties!$B$3:$EI$3,0))/1000</f>
        <v>5.4195199999999992E-2</v>
      </c>
      <c r="DI101" s="53">
        <f>SUMPRODUCT(--(DI$9=Quarterly_kt!$B$9:FC$9),Quarterly_kt!$B101:FC101)*INDEX(Fuel_Properties!$B$3:$IV$14,MATCH("GCV_Kerosene",Fuel_Properties!$B$3:$B$14,0),MATCH(YEAR(DI$9),Fuel_Properties!$B$3:$EI$3,0))/1000</f>
        <v>0</v>
      </c>
      <c r="DJ101" s="53">
        <f>SUMPRODUCT(--(DJ$9=Quarterly_kt!$B$9:FC$9),Quarterly_kt!$B101:FC101)*INDEX(Fuel_Properties!$B$3:$IV$14,MATCH("GCV_Kerosene",Fuel_Properties!$B$3:$B$14,0),MATCH(YEAR(DJ$9),Fuel_Properties!$B$3:$EI$3,0))/1000</f>
        <v>2.8303999999999999E-2</v>
      </c>
      <c r="DK101" s="53">
        <f>SUMPRODUCT(--(DK$9=Quarterly_kt!$B$9:FC$9),Quarterly_kt!$B101:FC101)*INDEX(Fuel_Properties!$B$3:$IV$14,MATCH("GCV_Kerosene",Fuel_Properties!$B$3:$B$14,0),MATCH(YEAR(DK$9),Fuel_Properties!$B$3:$EI$3,0))/1000</f>
        <v>4.8580799999999993E-2</v>
      </c>
      <c r="DL101" s="53">
        <f>SUMPRODUCT(--(DL$9=Quarterly_kt!$B$9:FC$9),Quarterly_kt!$B101:FC101)*INDEX(Fuel_Properties!$B$3:$IV$14,MATCH("GCV_Kerosene",Fuel_Properties!$B$3:$B$14,0),MATCH(YEAR(DL$9),Fuel_Properties!$B$3:$EI$3,0))/1000</f>
        <v>3.1273599999999999E-2</v>
      </c>
      <c r="DM101" s="53">
        <f>SUMPRODUCT(--(DM$9=Quarterly_kt!$B$9:FC$9),Quarterly_kt!$B101:FC101)*INDEX(Fuel_Properties!$B$3:$IV$14,MATCH("GCV_Kerosene",Fuel_Properties!$B$3:$B$14,0),MATCH(YEAR(DM$9),Fuel_Properties!$B$3:$EI$3,0))/1000</f>
        <v>1.4152E-2</v>
      </c>
      <c r="DN101" s="53">
        <f>SUMPRODUCT(--(DN$9=Quarterly_kt!$B$9:FC$9),Quarterly_kt!$B101:FC101)*INDEX(Fuel_Properties!$B$3:$IV$14,MATCH("GCV_Kerosene",Fuel_Properties!$B$3:$B$14,0),MATCH(YEAR(DN$9),Fuel_Properties!$B$3:$EI$3,0))/1000</f>
        <v>3.9532799999999993E-2</v>
      </c>
      <c r="DO101" s="53">
        <f>SUMPRODUCT(--(DO$9=Quarterly_kt!$B$9:FC$9),Quarterly_kt!$B101:FC101)*INDEX(Fuel_Properties!$B$3:$IV$14,MATCH("GCV_Kerosene",Fuel_Properties!$B$3:$B$14,0),MATCH(YEAR(DO$9),Fuel_Properties!$B$3:$EI$3,0))/1000</f>
        <v>4.7188799999999996E-2</v>
      </c>
      <c r="DP101" s="53">
        <f>SUMPRODUCT(--(DP$9=Quarterly_kt!$B$9:FC$9),Quarterly_kt!$B101:FC101)*INDEX(Fuel_Properties!$B$3:$IV$14,MATCH("GCV_Kerosene",Fuel_Properties!$B$3:$B$14,0),MATCH(YEAR(DP$9),Fuel_Properties!$B$3:$EI$3,0))/1000</f>
        <v>2.9417599999999999E-2</v>
      </c>
      <c r="DQ101" s="53">
        <f>SUMPRODUCT(--(DQ$9=Quarterly_kt!$B$9:FC$9),Quarterly_kt!$B101:FC101)*INDEX(Fuel_Properties!$B$3:$IV$14,MATCH("GCV_Kerosene",Fuel_Properties!$B$3:$B$14,0),MATCH(YEAR(DQ$9),Fuel_Properties!$B$3:$EI$3,0))/1000</f>
        <v>1.8838400000000002E-2</v>
      </c>
      <c r="DR101" s="53">
        <f>SUMPRODUCT(--(DR$9=Quarterly_kt!$B$9:FC$9),Quarterly_kt!$B101:FC101)*INDEX(Fuel_Properties!$B$3:$IV$14,MATCH("GCV_Kerosene",Fuel_Properties!$B$3:$B$14,0),MATCH(YEAR(DR$9),Fuel_Properties!$B$3:$EI$3,0))/1000</f>
        <v>1.3595199999999998E-2</v>
      </c>
      <c r="DS101" s="53">
        <f>SUMPRODUCT(--(DS$9=Quarterly_kt!$B$9:FC$9),Quarterly_kt!$B101:FC101)*INDEX(Fuel_Properties!$B$3:$IV$14,MATCH("GCV_Kerosene",Fuel_Properties!$B$3:$B$14,0),MATCH(YEAR(DS$9),Fuel_Properties!$B$3:$EI$3,0))/1000</f>
        <v>3.3036799999999998E-2</v>
      </c>
      <c r="DT101" s="53">
        <f>SUMPRODUCT(--(DT$9=Quarterly_kt!$B$9:FC$9),Quarterly_kt!$B101:FC101)*INDEX(Fuel_Properties!$B$3:$IV$14,MATCH("GCV_Kerosene",Fuel_Properties!$B$3:$B$14,0),MATCH(YEAR(DT$9),Fuel_Properties!$B$3:$EI$3,0))/1000</f>
        <v>5.0112000000000004E-2</v>
      </c>
      <c r="DU101" s="53">
        <f>SUMPRODUCT(--(DU$9=Quarterly_kt!$B$9:FC$9),Quarterly_kt!$B101:FC101)*INDEX(Fuel_Properties!$B$3:$IV$14,MATCH("GCV_Kerosene",Fuel_Properties!$B$3:$B$14,0),MATCH(YEAR(DU$9),Fuel_Properties!$B$3:$EI$3,0))/1000</f>
        <v>4.8348799999999997E-2</v>
      </c>
      <c r="DV101" s="53">
        <f>SUMPRODUCT(--(DV$9=Quarterly_kt!$B$9:FC$9),Quarterly_kt!$B101:FC101)*INDEX(Fuel_Properties!$B$3:$IV$14,MATCH("GCV_Kerosene",Fuel_Properties!$B$3:$B$14,0),MATCH(YEAR(DV$9),Fuel_Properties!$B$3:$EI$3,0))/1000</f>
        <v>0</v>
      </c>
      <c r="DW101" s="53">
        <f>SUMPRODUCT(--(DW$9=Quarterly_kt!$B$9:FC$9),Quarterly_kt!$B101:FC101)*INDEX(Fuel_Properties!$B$3:$IV$14,MATCH("GCV_Kerosene",Fuel_Properties!$B$3:$B$14,0),MATCH(YEAR(DW$9),Fuel_Properties!$B$3:$EI$3,0))/1000</f>
        <v>1.8188800000000001E-2</v>
      </c>
      <c r="DX101" s="53">
        <f>SUMPRODUCT(--(DX$9=Quarterly_kt!$B$9:FC$9),Quarterly_kt!$B101:FC101)*INDEX(Fuel_Properties!$B$3:$IV$14,MATCH("GCV_Kerosene",Fuel_Properties!$B$3:$B$14,0),MATCH(YEAR(DX$9),Fuel_Properties!$B$3:$EI$3,0))/1000</f>
        <v>3.1320000000000001E-2</v>
      </c>
      <c r="DY101" s="53">
        <f>SUMPRODUCT(--(DY$9=Quarterly_kt!$B$9:FC$9),Quarterly_kt!$B101:FC101)*INDEX(Fuel_Properties!$B$3:$IV$14,MATCH("GCV_Kerosene",Fuel_Properties!$B$3:$B$14,0),MATCH(YEAR(DY$9),Fuel_Properties!$B$3:$EI$3,0))/1000</f>
        <v>2.5752000000000004E-2</v>
      </c>
      <c r="DZ101" s="53">
        <f>SUMPRODUCT(--(DZ$9=Quarterly_kt!$B$9:FC$9),Quarterly_kt!$B101:FC101)*INDEX(Fuel_Properties!$B$3:$IV$14,MATCH("GCV_Kerosene",Fuel_Properties!$B$3:$B$14,0),MATCH(YEAR(DZ$9),Fuel_Properties!$B$3:$EI$3,0))/1000</f>
        <v>1.8699200000000003E-2</v>
      </c>
      <c r="EA101" s="53">
        <f>SUMPRODUCT(--(EA$9=Quarterly_kt!$B$9:FC$9),Quarterly_kt!$B101:FC101)*INDEX(Fuel_Properties!$B$3:$IV$14,MATCH("GCV_Kerosene",Fuel_Properties!$B$3:$B$14,0),MATCH(YEAR(EA$9),Fuel_Properties!$B$3:$EI$3,0))/1000</f>
        <v>2.3292799999999999E-2</v>
      </c>
      <c r="EB101" s="53">
        <f>SUMPRODUCT(--(EB$9=Quarterly_kt!$B$9:FC$9),Quarterly_kt!$B101:FC101)*INDEX(Fuel_Properties!$B$3:$IV$14,MATCH("GCV_Kerosene",Fuel_Properties!$B$3:$B$14,0),MATCH(YEAR(EB$9),Fuel_Properties!$B$3:$EI$3,0))/1000</f>
        <v>5.2571199999999998E-2</v>
      </c>
      <c r="EC101" s="53">
        <f>SUMPRODUCT(--(EC$9=Quarterly_kt!$B$9:FC$9),Quarterly_kt!$B101:FC101)*INDEX(Fuel_Properties!$B$3:$IV$14,MATCH("GCV_Kerosene",Fuel_Properties!$B$3:$B$14,0),MATCH(YEAR(EC$9),Fuel_Properties!$B$3:$EI$3,0))/1000</f>
        <v>0</v>
      </c>
      <c r="ED101" s="53">
        <f>SUMPRODUCT(--(ED$9=Quarterly_kt!$B$9:FC$9),Quarterly_kt!$B101:FC101)*INDEX(Fuel_Properties!$B$3:$IV$14,MATCH("GCV_Kerosene",Fuel_Properties!$B$3:$B$14,0),MATCH(YEAR(ED$9),Fuel_Properties!$B$3:$EI$3,0))/1000</f>
        <v>4.4265600000000002E-2</v>
      </c>
      <c r="EE101" s="53">
        <f>SUMPRODUCT(--(EE$9=Quarterly_kt!$B$9:FC$9),Quarterly_kt!$B101:FC101)*INDEX(Fuel_Properties!$B$3:$IV$14,MATCH("GCV_Kerosene",Fuel_Properties!$B$3:$B$14,0),MATCH(YEAR(EE$9),Fuel_Properties!$B$3:$EI$3,0))/1000</f>
        <v>0</v>
      </c>
      <c r="EF101" s="53">
        <f>SUMPRODUCT(--(EF$9=Quarterly_kt!$B$9:FC$9),Quarterly_kt!$B101:FC101)*INDEX(Fuel_Properties!$B$3:$IV$14,MATCH("GCV_Kerosene",Fuel_Properties!$B$3:$B$14,0),MATCH(YEAR(EF$9),Fuel_Properties!$B$3:$EI$3,0))/1000</f>
        <v>5.1782399999999992E-2</v>
      </c>
      <c r="EG101" s="53">
        <f>SUMPRODUCT(--(EG$9=Quarterly_kt!$B$9:FC$9),Quarterly_kt!$B101:FC101)*INDEX(Fuel_Properties!$B$3:$IV$14,MATCH("GCV_Kerosene",Fuel_Properties!$B$3:$B$14,0),MATCH(YEAR(EG$9),Fuel_Properties!$B$3:$EI$3,0))/1000</f>
        <v>2.58912E-2</v>
      </c>
      <c r="EH101" s="53">
        <f>SUMPRODUCT(--(EH$9=Quarterly_kt!$B$9:FC$9),Quarterly_kt!$B101:FC101)*INDEX(Fuel_Properties!$B$3:$IV$14,MATCH("GCV_Kerosene",Fuel_Properties!$B$3:$B$14,0),MATCH(YEAR(EH$9),Fuel_Properties!$B$3:$EI$3,0))/1000</f>
        <v>1.7956800000000002E-2</v>
      </c>
      <c r="EI101" s="53">
        <f>SUMPRODUCT(--(EI$9=Quarterly_kt!$B$9:FC$9),Quarterly_kt!$B101:FC101)*INDEX(Fuel_Properties!$B$3:$IV$14,MATCH("GCV_Kerosene",Fuel_Properties!$B$3:$B$14,0),MATCH(YEAR(EI$9),Fuel_Properties!$B$3:$EI$3,0))/1000</f>
        <v>2.2272E-2</v>
      </c>
      <c r="EJ101" s="53">
        <f>SUMPRODUCT(--(EJ$9=Quarterly_kt!$B$9:FC$9),Quarterly_kt!$B101:FC101)*INDEX(Fuel_Properties!$B$3:$IV$14,MATCH("GCV_Kerosene",Fuel_Properties!$B$3:$B$14,0),MATCH(YEAR(EJ$9),Fuel_Properties!$B$3:$EI$3,0))/1000</f>
        <v>0</v>
      </c>
      <c r="EK101" s="53">
        <f>SUMPRODUCT(--(EK$9=Quarterly_kt!$B$9:FC$9),Quarterly_kt!$B101:FC101)*INDEX(Fuel_Properties!$B$3:$IV$14,MATCH("GCV_Kerosene",Fuel_Properties!$B$3:$B$14,0),MATCH(YEAR(EK$9),Fuel_Properties!$B$3:$EI$3,0))/1000</f>
        <v>1.9487999999999998E-2</v>
      </c>
      <c r="EL101" s="53">
        <f>SUMPRODUCT(--(EL$9=Quarterly_kt!$B$9:FC$9),Quarterly_kt!$B101:FC101)*INDEX(Fuel_Properties!$B$3:$IV$14,MATCH("GCV_Kerosene",Fuel_Properties!$B$3:$B$14,0),MATCH(YEAR(EL$9),Fuel_Properties!$B$3:$EI$3,0))/1000</f>
        <v>3.2247999999999999E-2</v>
      </c>
      <c r="EM101" s="53">
        <f>SUMPRODUCT(--(EM$9=Quarterly_kt!$B$9:FC$9),Quarterly_kt!$B101:FC101)*INDEX(Fuel_Properties!$B$3:$IV$14,MATCH("GCV_Kerosene",Fuel_Properties!$B$3:$B$14,0),MATCH(YEAR(EM$9),Fuel_Properties!$B$3:$EI$3,0))/1000</f>
        <v>1.6379199999999997E-2</v>
      </c>
      <c r="EN101" s="53">
        <f>SUMPRODUCT(--(EN$9=Quarterly_kt!$B$9:FC$9),Quarterly_kt!$B101:FC101)*INDEX(Fuel_Properties!$B$3:$IV$14,MATCH("GCV_Kerosene",Fuel_Properties!$B$3:$B$14,0),MATCH(YEAR(EN$9),Fuel_Properties!$B$3:$EI$3,0))/1000</f>
        <v>2.3060799999999999E-2</v>
      </c>
      <c r="EO101" s="53">
        <f>SUMPRODUCT(--(EO$9=Quarterly_kt!$B$9:FC$9),Quarterly_kt!$B101:FC101)*INDEX(Fuel_Properties!$B$3:$IV$14,MATCH("GCV_Kerosene",Fuel_Properties!$B$3:$B$14,0),MATCH(YEAR(EO$9),Fuel_Properties!$B$3:$EI$3,0))/1000</f>
        <v>0</v>
      </c>
      <c r="EP101" s="53">
        <f>SUMPRODUCT(--(EP$9=Quarterly_kt!$B$9:FC$9),Quarterly_kt!$B101:FC101)*INDEX(Fuel_Properties!$B$3:$IV$14,MATCH("GCV_Kerosene",Fuel_Properties!$B$3:$B$14,0),MATCH(YEAR(EP$9),Fuel_Properties!$B$3:$EI$3,0))/1000</f>
        <v>4.76064E-2</v>
      </c>
      <c r="EQ101" s="53">
        <f>SUMPRODUCT(--(EQ$9=Quarterly_kt!$B$9:FC$9),Quarterly_kt!$B101:FC101)*INDEX(Fuel_Properties!$B$3:$IV$14,MATCH("GCV_Kerosene",Fuel_Properties!$B$3:$B$14,0),MATCH(YEAR(EQ$9),Fuel_Properties!$B$3:$EI$3,0))/1000</f>
        <v>2.8443199999999998E-2</v>
      </c>
      <c r="ER101" s="53">
        <f>SUMPRODUCT(--(ER$9=Quarterly_kt!$B$9:FC$9),Quarterly_kt!$B101:FC101)*INDEX(Fuel_Properties!$B$3:$IV$14,MATCH("GCV_Kerosene",Fuel_Properties!$B$3:$B$14,0),MATCH(YEAR(ER$9),Fuel_Properties!$B$3:$EI$3,0))/1000</f>
        <v>2.7979199999999999E-2</v>
      </c>
      <c r="ES101" s="53">
        <f>SUMPRODUCT(--(ES$9=Quarterly_kt!$B$9:FC$9),Quarterly_kt!$B101:FC101)*INDEX(Fuel_Properties!$B$3:$IV$14,MATCH("GCV_Kerosene",Fuel_Properties!$B$3:$B$14,0),MATCH(YEAR(ES$9),Fuel_Properties!$B$3:$EI$3,0))/1000</f>
        <v>0</v>
      </c>
      <c r="ET101" s="53">
        <f>SUMPRODUCT(--(ET$9=Quarterly_kt!$B$9:FC$9),Quarterly_kt!$B101:FC101)*INDEX(Fuel_Properties!$B$3:$IV$14,MATCH("GCV_Kerosene",Fuel_Properties!$B$3:$B$14,0),MATCH(YEAR(ET$9),Fuel_Properties!$B$3:$EI$3,0))/1000</f>
        <v>5.0668800000000007E-2</v>
      </c>
      <c r="EU101" s="53">
        <f>SUMPRODUCT(--(EU$9=Quarterly_kt!$B$9:FC$9),Quarterly_kt!$B101:FC101)*INDEX(Fuel_Properties!$B$3:$IV$14,MATCH("GCV_Kerosene",Fuel_Properties!$B$3:$B$14,0),MATCH(YEAR(EU$9),Fuel_Properties!$B$3:$EI$3,0))/1000</f>
        <v>0</v>
      </c>
      <c r="EV101" s="53">
        <f>SUMPRODUCT(--(EV$9=Quarterly_kt!$B$9:FC$9),Quarterly_kt!$B101:FC101)*INDEX(Fuel_Properties!$B$3:$IV$14,MATCH("GCV_Kerosene",Fuel_Properties!$B$3:$B$14,0),MATCH(YEAR(EV$9),Fuel_Properties!$B$3:$EI$3,0))/1000</f>
        <v>0</v>
      </c>
      <c r="EW101" s="53">
        <f>SUMPRODUCT(--(EW$9=Quarterly_kt!$B$9:FC$9),Quarterly_kt!$B101:FC101)*INDEX(Fuel_Properties!$B$3:$IV$14,MATCH("GCV_Kerosene",Fuel_Properties!$B$3:$B$14,0),MATCH(YEAR(EW$9),Fuel_Properties!$B$3:$EI$3,0))/1000</f>
        <v>3.2665599999999996E-2</v>
      </c>
      <c r="EX101" s="53">
        <f>SUMPRODUCT(--(EX$9=Quarterly_kt!$B$9:FC$9),Quarterly_kt!$B101:FC101)*INDEX(Fuel_Properties!$B$3:$IV$14,MATCH("GCV_Kerosene",Fuel_Properties!$B$3:$B$14,0),MATCH(YEAR(EX$9),Fuel_Properties!$B$3:$EI$3,0))/1000</f>
        <v>0</v>
      </c>
      <c r="EY101" s="53">
        <f>SUMPRODUCT(--(EY$9=Quarterly_kt!$B$9:FC$9),Quarterly_kt!$B101:FC101)*INDEX(Fuel_Properties!$B$3:$IV$14,MATCH("GCV_Kerosene",Fuel_Properties!$B$3:$B$14,0),MATCH(YEAR(EY$9),Fuel_Properties!$B$3:$EI$3,0))/1000</f>
        <v>0</v>
      </c>
      <c r="EZ101" s="53">
        <f>SUMPRODUCT(--(EZ$9=Quarterly_kt!$B$9:FC$9),Quarterly_kt!$B101:FC101)*INDEX(Fuel_Properties!$B$3:$IV$14,MATCH("GCV_Kerosene",Fuel_Properties!$B$3:$B$14,0),MATCH(YEAR(EZ$9),Fuel_Properties!$B$3:$EI$3,0))/1000</f>
        <v>0</v>
      </c>
      <c r="FA101" s="53">
        <f>SUMPRODUCT(--(FA$9=Quarterly_kt!$B$9:FC$9),Quarterly_kt!$B101:FC101)*INDEX(Fuel_Properties!$B$3:$IV$14,MATCH("GCV_Kerosene",Fuel_Properties!$B$3:$B$14,0),MATCH(YEAR(FA$9),Fuel_Properties!$B$3:$EI$3,0))/1000</f>
        <v>0</v>
      </c>
      <c r="FB101" s="53">
        <f>SUMPRODUCT(--(FB$9=Quarterly_kt!$B$9:FC$9),Quarterly_kt!$B101:FC101)*INDEX(Fuel_Properties!$B$3:$IV$14,MATCH("GCV_Kerosene",Fuel_Properties!$B$3:$B$14,0),MATCH(YEAR(FB$9),Fuel_Properties!$B$3:$EI$3,0))/1000</f>
        <v>0</v>
      </c>
      <c r="FC101" s="53">
        <f>SUMPRODUCT(--(FC$9=Quarterly_kt!$B$9:FC$9),Quarterly_kt!$B101:FC101)*INDEX(Fuel_Properties!$B$3:$IV$14,MATCH("GCV_Kerosene",Fuel_Properties!$B$3:$B$14,0),MATCH(YEAR(FC$9),Fuel_Properties!$B$3:$EI$3,0))/1000</f>
        <v>0</v>
      </c>
      <c r="FD101" s="53">
        <f>SUMPRODUCT(--(FD$9=Quarterly_kt!$B$9:FD$9),Quarterly_kt!$B101:FD101)*INDEX(Fuel_Properties!$B$3:$IV$14,MATCH("GCV_Kerosene",Fuel_Properties!$B$3:$B$14,0),MATCH(YEAR(FD$9),Fuel_Properties!$B$3:$EI$3,0))/1000</f>
        <v>0</v>
      </c>
      <c r="FE101" s="53">
        <f>SUMPRODUCT(--(FE$9=Quarterly_kt!$B$9:FE$9),Quarterly_kt!$B101:FE101)*INDEX(Fuel_Properties!$B$3:$IV$14,MATCH("GCV_Kerosene",Fuel_Properties!$B$3:$B$14,0),MATCH(YEAR(FE$9),Fuel_Properties!$B$3:$EI$3,0))/1000</f>
        <v>0</v>
      </c>
      <c r="FF101" s="53">
        <f>SUMPRODUCT(--(FF$9=Quarterly_kt!$B$9:FF$9),Quarterly_kt!$B101:FF101)*INDEX(Fuel_Properties!$B$3:$IV$14,MATCH("GCV_Kerosene",Fuel_Properties!$B$3:$B$14,0),MATCH(YEAR(FF$9),Fuel_Properties!$B$3:$EI$3,0))/1000</f>
        <v>0</v>
      </c>
      <c r="FG101" s="53">
        <f>SUMPRODUCT(--(FG$9=Quarterly_kt!$B$9:FG$9),Quarterly_kt!$B101:FG101)*INDEX(Fuel_Properties!$B$3:$IV$14,MATCH("GCV_Kerosene",Fuel_Properties!$B$3:$B$14,0),MATCH(YEAR(FG$9),Fuel_Properties!$B$3:$EI$3,0))/1000</f>
        <v>0</v>
      </c>
      <c r="FH101" s="53">
        <f>SUMPRODUCT(--(FH$9=Quarterly_kt!$B$9:FH$9),Quarterly_kt!$B101:FH101)*INDEX(Fuel_Properties!$B$3:$IV$14,MATCH("GCV_Kerosene",Fuel_Properties!$B$3:$B$14,0),MATCH(YEAR(FH$9),Fuel_Properties!$B$3:$EI$3,0))/1000</f>
        <v>0</v>
      </c>
      <c r="FI101" s="53">
        <f>SUMPRODUCT(--(FI$9=Quarterly_kt!$B$9:FI$9),Quarterly_kt!$B101:FI101)*INDEX(Fuel_Properties!$B$3:$IV$14,MATCH("GCV_Kerosene",Fuel_Properties!$B$3:$B$14,0),MATCH(YEAR(FI$9),Fuel_Properties!$B$3:$EI$3,0))/1000</f>
        <v>0</v>
      </c>
      <c r="FJ101" s="53">
        <f>SUMPRODUCT(--(FJ$9=Quarterly_kt!$B$9:FJ$9),Quarterly_kt!$B101:FJ101)*INDEX(Fuel_Properties!$B$3:$IV$14,MATCH("GCV_Kerosene",Fuel_Properties!$B$3:$B$14,0),MATCH(YEAR(FJ$9),Fuel_Properties!$B$3:$EI$3,0))/1000</f>
        <v>0</v>
      </c>
      <c r="FK101" s="53">
        <f>SUMPRODUCT(--(FK$9=Quarterly_kt!$B$9:FK$9),Quarterly_kt!$B101:FK101)*INDEX(Fuel_Properties!$B$3:$IV$14,MATCH("GCV_Kerosene",Fuel_Properties!$B$3:$B$14,0),MATCH(YEAR(FK$9),Fuel_Properties!$B$3:$EI$3,0))/1000</f>
        <v>0</v>
      </c>
      <c r="FL101" s="53">
        <f>SUMPRODUCT(--(FL$9=Quarterly_kt!$B$9:FL$9),Quarterly_kt!$B101:FL101)*INDEX(Fuel_Properties!$B$3:$IV$14,MATCH("GCV_Kerosene",Fuel_Properties!$B$3:$B$14,0),MATCH(YEAR(FL$9),Fuel_Properties!$B$3:$EI$3,0))/1000</f>
        <v>0</v>
      </c>
      <c r="FM101" s="53">
        <f>SUMPRODUCT(--(FM$9=Quarterly_kt!$B$9:FN$9),Quarterly_kt!$B101:FN101)*INDEX(Fuel_Properties!$B$3:$IV$14,MATCH("GCV_Kerosene",Fuel_Properties!$B$3:$B$14,0),MATCH(YEAR(FM$9),Fuel_Properties!$B$3:$EI$3,0))/1000</f>
        <v>0</v>
      </c>
      <c r="FN101" s="53">
        <f>SUMPRODUCT(--(FN$9=Quarterly_kt!$B$9:FN$9),Quarterly_kt!$B101:FN101)*INDEX(Fuel_Properties!$B$3:$IV$14,MATCH("GCV_Kerosene",Fuel_Properties!$B$3:$B$14,0),MATCH(YEAR(FN$9),Fuel_Properties!$B$3:$EI$3,0))/1000</f>
        <v>0</v>
      </c>
      <c r="FO101" s="53">
        <f>SUMPRODUCT(--(FO$9=Quarterly_kt!$B$9:FO$9),Quarterly_kt!$B101:FO101)*INDEX(Fuel_Properties!$B$3:$IV$14,MATCH("GCV_Kerosene",Fuel_Properties!$B$3:$B$14,0),MATCH(YEAR(FO$9),Fuel_Properties!$B$3:$EI$3,0))/1000</f>
        <v>0</v>
      </c>
      <c r="FP101" s="53">
        <f>SUMPRODUCT(--(FP$9=Quarterly_kt!$B$9:FP$9),Quarterly_kt!$B101:FP101)*INDEX(Fuel_Properties!$B$3:$IV$14,MATCH("GCV_Kerosene",Fuel_Properties!$B$3:$B$14,0),MATCH(YEAR(FP$9),Fuel_Properties!$B$3:$EI$3,0))/1000</f>
        <v>0</v>
      </c>
      <c r="FQ101" s="53">
        <f>SUMPRODUCT(--(FQ$9=Quarterly_kt!$B$9:FQ$9),Quarterly_kt!$B101:FQ101)*INDEX(Fuel_Properties!$B$3:$IV$14,MATCH("GCV_Kerosene",Fuel_Properties!$B$3:$B$14,0),MATCH(YEAR(FQ$9),Fuel_Properties!$B$3:$EI$3,0))/1000</f>
        <v>0</v>
      </c>
      <c r="FR101" s="53">
        <f>SUMPRODUCT(--(FR$9=Quarterly_kt!$B$9:FR$9),Quarterly_kt!$B101:FR101)*INDEX(Fuel_Properties!$B$3:$IV$14,MATCH("GCV_Kerosene",Fuel_Properties!$B$3:$B$14,0),MATCH(YEAR(FR$9),Fuel_Properties!$B$3:$EI$3,0))/1000</f>
        <v>0</v>
      </c>
      <c r="FS101" s="53">
        <f>SUMPRODUCT(--(FS$9=Quarterly_kt!$B$9:FS$9),Quarterly_kt!$B101:FS101)*INDEX(Fuel_Properties!$B$3:$IV$14,MATCH("GCV_Kerosene",Fuel_Properties!$B$3:$B$14,0),MATCH(YEAR(FS$9),Fuel_Properties!$B$3:$EI$3,0))/1000</f>
        <v>0</v>
      </c>
      <c r="FT101" s="53">
        <f>SUMPRODUCT(--(FT$9=Quarterly_kt!$B$9:FT$9),Quarterly_kt!$B101:FT101)*INDEX(Fuel_Properties!$B$3:$IV$14,MATCH("GCV_Kerosene",Fuel_Properties!$B$3:$B$14,0),MATCH(YEAR(FT$9),Fuel_Properties!$B$3:$EI$3,0))/1000</f>
        <v>0</v>
      </c>
      <c r="FU101" s="53">
        <f>SUMPRODUCT(--(FU$9=Quarterly_kt!$B$9:FU$9),Quarterly_kt!$B101:FU101)*INDEX(Fuel_Properties!$B$3:$IV$14,MATCH("GCV_Kerosene",Fuel_Properties!$B$3:$B$14,0),MATCH(YEAR(FU$9),Fuel_Properties!$B$3:$EI$3,0))/1000</f>
        <v>0</v>
      </c>
      <c r="FV101" s="53">
        <f>SUMPRODUCT(--(FV$9=Quarterly_kt!$B$9:FV$9),Quarterly_kt!$B101:FV101)*INDEX(Fuel_Properties!$B$3:$IV$14,MATCH("GCV_Kerosene",Fuel_Properties!$B$3:$B$14,0),MATCH(YEAR(FV$9),Fuel_Properties!$B$3:$EI$3,0))/1000</f>
        <v>0</v>
      </c>
      <c r="FW101" s="18"/>
      <c r="FX101" s="117"/>
      <c r="FY101" s="18"/>
    </row>
    <row r="102" spans="1:181" ht="17.25" x14ac:dyDescent="0.25">
      <c r="A102" s="49" t="s">
        <v>105</v>
      </c>
      <c r="B102" s="53">
        <v>1.8923772382894</v>
      </c>
      <c r="C102" s="53">
        <v>1.0979168381455802</v>
      </c>
      <c r="D102" s="53">
        <v>0.72044600611716003</v>
      </c>
      <c r="E102" s="53">
        <v>1.5561508845237599</v>
      </c>
      <c r="F102" s="53">
        <v>1.2473429131923801</v>
      </c>
      <c r="G102" s="53">
        <v>1.11012329518112</v>
      </c>
      <c r="H102" s="53">
        <v>0.54922396943627994</v>
      </c>
      <c r="I102" s="53">
        <v>0.60753822978100003</v>
      </c>
      <c r="J102" s="53">
        <v>1.2142022815875202</v>
      </c>
      <c r="K102" s="53">
        <v>1.3481199962091401</v>
      </c>
      <c r="L102" s="53">
        <v>0.83319271973370002</v>
      </c>
      <c r="M102" s="53">
        <v>1.2959260362956402</v>
      </c>
      <c r="N102" s="53">
        <v>1.41124331350082</v>
      </c>
      <c r="O102" s="53">
        <v>0.61827753648668005</v>
      </c>
      <c r="P102" s="53">
        <v>1.4017900170506601</v>
      </c>
      <c r="Q102" s="53">
        <v>1.2397487281482999</v>
      </c>
      <c r="R102" s="53">
        <v>1.3669656475430401</v>
      </c>
      <c r="S102" s="53">
        <v>0.73053842941711999</v>
      </c>
      <c r="T102" s="53">
        <v>0.9868036763225001</v>
      </c>
      <c r="U102" s="53">
        <v>1.2616721609632</v>
      </c>
      <c r="V102" s="53">
        <v>1.1609080986105</v>
      </c>
      <c r="W102" s="53">
        <v>0.64069186776405995</v>
      </c>
      <c r="X102" s="53">
        <v>1.1052143768057201</v>
      </c>
      <c r="Y102" s="53">
        <v>1.3159341948665602</v>
      </c>
      <c r="Z102" s="53">
        <v>1.6389280193527602</v>
      </c>
      <c r="AA102" s="53">
        <v>0.9034030080849601</v>
      </c>
      <c r="AB102" s="53">
        <v>0.65541819212020003</v>
      </c>
      <c r="AC102" s="53">
        <v>1.2246103608506</v>
      </c>
      <c r="AD102" s="53">
        <v>1.3170076001384401</v>
      </c>
      <c r="AE102" s="53">
        <v>0.93107082302321997</v>
      </c>
      <c r="AF102" s="53">
        <v>0.31812159509670002</v>
      </c>
      <c r="AG102" s="53">
        <v>1.2609355230724799</v>
      </c>
      <c r="AH102" s="53">
        <v>1.5284513865236202</v>
      </c>
      <c r="AI102" s="53">
        <v>1.0631445042437999</v>
      </c>
      <c r="AJ102" s="53">
        <v>0.34731603505278003</v>
      </c>
      <c r="AK102" s="53">
        <v>1.0668712837299997E-2</v>
      </c>
      <c r="AL102" s="53">
        <v>2.0255690410507201</v>
      </c>
      <c r="AM102" s="53">
        <v>0.76664305189981996</v>
      </c>
      <c r="AN102" s="53">
        <v>0.61378905607372003</v>
      </c>
      <c r="AO102" s="53">
        <v>1.4125330196225399</v>
      </c>
      <c r="AP102" s="53">
        <v>2.12409775704654</v>
      </c>
      <c r="AQ102" s="53">
        <v>0.58108656125158009</v>
      </c>
      <c r="AR102" s="53">
        <v>0.46701031161432005</v>
      </c>
      <c r="AS102" s="53">
        <v>2.50205102429832</v>
      </c>
      <c r="AT102" s="53">
        <v>1.8475414400427399</v>
      </c>
      <c r="AU102" s="53">
        <v>1.5710012825838202</v>
      </c>
      <c r="AV102" s="53">
        <v>9.3478437088000089E-4</v>
      </c>
      <c r="AW102" s="53">
        <v>0.40982709391095995</v>
      </c>
      <c r="AX102" s="53">
        <v>1.2896408749474801</v>
      </c>
      <c r="AY102" s="53">
        <v>0.67871774727624001</v>
      </c>
      <c r="AZ102" s="53">
        <v>0.95747009678838002</v>
      </c>
      <c r="BA102" s="53">
        <v>1.8457408410554799</v>
      </c>
      <c r="BB102" s="53">
        <v>2.0612341760093997</v>
      </c>
      <c r="BC102" s="53">
        <v>1.7553446631932841</v>
      </c>
      <c r="BD102" s="53">
        <v>0.73461503543882389</v>
      </c>
      <c r="BE102" s="53">
        <v>2.201121829318144</v>
      </c>
      <c r="BF102" s="53">
        <v>2.0288893359481563</v>
      </c>
      <c r="BG102" s="53">
        <v>1.3144533013891839</v>
      </c>
      <c r="BH102" s="53">
        <v>1.6195177096476081</v>
      </c>
      <c r="BI102" s="53">
        <v>1.9965763907170839</v>
      </c>
      <c r="BJ102" s="53">
        <v>1.6330098433390758</v>
      </c>
      <c r="BK102" s="53">
        <v>1.0374223187335401</v>
      </c>
      <c r="BL102" s="53">
        <v>1.1490643609184799</v>
      </c>
      <c r="BM102" s="53">
        <v>1.996524472954496</v>
      </c>
      <c r="BN102" s="53">
        <v>1.9312481365899239</v>
      </c>
      <c r="BO102" s="53">
        <v>0.77652964993895601</v>
      </c>
      <c r="BP102" s="53">
        <v>1.3871130790376558</v>
      </c>
      <c r="BQ102" s="53">
        <v>2.0028468457075879</v>
      </c>
      <c r="BR102" s="53">
        <v>1.436734894479812</v>
      </c>
      <c r="BS102" s="53">
        <v>0.51628569579906003</v>
      </c>
      <c r="BT102" s="53">
        <v>1.0002878203944241</v>
      </c>
      <c r="BU102" s="53">
        <v>1.8726273114423801</v>
      </c>
      <c r="BV102" s="53">
        <v>1.681823424129208</v>
      </c>
      <c r="BW102" s="53">
        <v>1.3130008480279001</v>
      </c>
      <c r="BX102" s="53">
        <v>1.3174738552157401</v>
      </c>
      <c r="BY102" s="53">
        <v>2.1731802190777123</v>
      </c>
      <c r="BZ102" s="53">
        <v>1.6158869008510079</v>
      </c>
      <c r="CA102" s="53">
        <v>1.5376492533478121</v>
      </c>
      <c r="CB102" s="53">
        <v>0.98494054440292789</v>
      </c>
      <c r="CC102" s="53">
        <v>2.3251570792857041</v>
      </c>
      <c r="CD102" s="53">
        <v>2.1056362940314761</v>
      </c>
      <c r="CE102" s="53">
        <v>1.591827286410292</v>
      </c>
      <c r="CF102" s="53">
        <v>1.3570220110067159</v>
      </c>
      <c r="CG102" s="53">
        <v>1.7845093703830202</v>
      </c>
      <c r="CH102" s="53">
        <v>1.93734882731652</v>
      </c>
      <c r="CI102" s="53">
        <v>1.2231193737532478</v>
      </c>
      <c r="CJ102" s="53">
        <v>0.88821949069164008</v>
      </c>
      <c r="CK102" s="53">
        <v>2.066487226354524</v>
      </c>
      <c r="CL102" s="53">
        <v>2.1613442092749158</v>
      </c>
      <c r="CM102" s="53">
        <v>1.981675127196048</v>
      </c>
      <c r="CN102" s="53">
        <v>1.2613819380736158</v>
      </c>
      <c r="CO102" s="53">
        <v>1.20593959797262</v>
      </c>
      <c r="CP102" s="53">
        <v>2.0654790627728281</v>
      </c>
      <c r="CQ102" s="53">
        <v>1.6008837537937162</v>
      </c>
      <c r="CR102" s="53">
        <v>0.33948011357826802</v>
      </c>
      <c r="CS102" s="53">
        <v>2.1796045334860561</v>
      </c>
      <c r="CT102" s="53">
        <v>2.0209457795511083</v>
      </c>
      <c r="CU102" s="53">
        <v>1.697721890642464</v>
      </c>
      <c r="CV102" s="53">
        <v>0.65255231552611204</v>
      </c>
      <c r="CW102" s="53">
        <v>1.6993944238259</v>
      </c>
      <c r="CX102" s="53">
        <v>1.8874478341813359</v>
      </c>
      <c r="CY102" s="53">
        <v>1.57595876818564</v>
      </c>
      <c r="CZ102" s="53">
        <v>1.2729974724857602</v>
      </c>
      <c r="DA102" s="53">
        <v>1.7948006774451559</v>
      </c>
      <c r="DB102" s="53">
        <v>1.765785356456768</v>
      </c>
      <c r="DC102" s="53">
        <v>1.6254181642748202</v>
      </c>
      <c r="DD102" s="53">
        <v>0.87835357408429615</v>
      </c>
      <c r="DE102" s="53">
        <v>1.8843422893660402</v>
      </c>
      <c r="DF102" s="53">
        <v>1.9332793775127401</v>
      </c>
      <c r="DG102" s="53">
        <v>1.030796737030464</v>
      </c>
      <c r="DH102" s="53">
        <v>1.0555501138552399</v>
      </c>
      <c r="DI102" s="53">
        <v>1.1435501035800122</v>
      </c>
      <c r="DJ102" s="53">
        <v>1.6537573512505759</v>
      </c>
      <c r="DK102" s="53">
        <v>0.91912863516085996</v>
      </c>
      <c r="DL102" s="53">
        <v>0.8339444540919041</v>
      </c>
      <c r="DM102" s="53">
        <v>1.4962300689826</v>
      </c>
      <c r="DN102" s="53">
        <v>2.2240882592117401</v>
      </c>
      <c r="DO102" s="53">
        <v>1.117806089491316</v>
      </c>
      <c r="DP102" s="53">
        <v>0.61426017435068003</v>
      </c>
      <c r="DQ102" s="53">
        <v>2.1956212248876921</v>
      </c>
      <c r="DR102" s="53">
        <v>1.0679953466087118</v>
      </c>
      <c r="DS102" s="53">
        <v>0.97505221647721585</v>
      </c>
      <c r="DT102" s="53">
        <v>1.3165501782353681</v>
      </c>
      <c r="DU102" s="53">
        <v>1.595853929533336</v>
      </c>
      <c r="DV102" s="53">
        <v>1.3530617561535201</v>
      </c>
      <c r="DW102" s="53">
        <v>1.764223683713144</v>
      </c>
      <c r="DX102" s="53">
        <v>1.099428852473928</v>
      </c>
      <c r="DY102" s="53">
        <v>1.2789370527805242</v>
      </c>
      <c r="DZ102" s="53">
        <v>1.7162868637367883</v>
      </c>
      <c r="EA102" s="53">
        <v>1.1898770368637959</v>
      </c>
      <c r="EB102" s="53">
        <v>1.5109021915118122</v>
      </c>
      <c r="EC102" s="53">
        <v>1.470717343883956</v>
      </c>
      <c r="ED102" s="53">
        <v>1.8549009240724441</v>
      </c>
      <c r="EE102" s="53">
        <v>1.4771835343622961</v>
      </c>
      <c r="EF102" s="53">
        <v>1.0706564244058761</v>
      </c>
      <c r="EG102" s="53">
        <v>1.6016705094751962</v>
      </c>
      <c r="EH102" s="53">
        <v>1.4454915871137719</v>
      </c>
      <c r="EI102" s="53">
        <v>1.820907946363068</v>
      </c>
      <c r="EJ102" s="53">
        <v>0.47050943027280795</v>
      </c>
      <c r="EK102" s="53">
        <v>1.5188533552470078</v>
      </c>
      <c r="EL102" s="53">
        <v>1.7174892348537438</v>
      </c>
      <c r="EM102" s="53">
        <v>1.435891372285816</v>
      </c>
      <c r="EN102" s="53">
        <v>1.036908015558448</v>
      </c>
      <c r="EO102" s="53">
        <v>1.3156958511615442</v>
      </c>
      <c r="EP102" s="53">
        <v>1.8345760184693041</v>
      </c>
      <c r="EQ102" s="53">
        <v>1.6392325748160161</v>
      </c>
      <c r="ER102" s="53">
        <v>1.5305417514396003</v>
      </c>
      <c r="ES102" s="53">
        <v>1.6995603210591801</v>
      </c>
      <c r="ET102" s="53">
        <v>1.5084704613736282</v>
      </c>
      <c r="EU102" s="53">
        <v>1.377336271892416</v>
      </c>
      <c r="EV102" s="53">
        <v>1.2183885765289439</v>
      </c>
      <c r="EW102" s="53">
        <v>1.3223287667800601</v>
      </c>
      <c r="EX102" s="53">
        <v>1.234324763211988</v>
      </c>
      <c r="EY102" s="53">
        <v>1.3345140448971282</v>
      </c>
      <c r="EZ102" s="53">
        <v>1.3060417622011042</v>
      </c>
      <c r="FA102" s="53">
        <v>1.477898436148976</v>
      </c>
      <c r="FB102" s="53">
        <v>1.3169889310842919</v>
      </c>
      <c r="FC102" s="53">
        <v>1.141140652828704</v>
      </c>
      <c r="FD102" s="53">
        <v>1.478257276817984</v>
      </c>
      <c r="FE102" s="53">
        <v>0.61757759185219396</v>
      </c>
      <c r="FF102" s="53">
        <v>1.5131548846018799</v>
      </c>
      <c r="FG102" s="53">
        <v>1.0839150470242822</v>
      </c>
      <c r="FH102" s="53">
        <v>1.182006108277416</v>
      </c>
      <c r="FI102" s="53">
        <v>1.4864817132854562</v>
      </c>
      <c r="FJ102" s="53">
        <v>1.43135189977542</v>
      </c>
      <c r="FK102" s="53">
        <v>1.1417682793880961</v>
      </c>
      <c r="FL102" s="53">
        <v>1.05722096476244</v>
      </c>
      <c r="FM102" s="53">
        <v>1.104874629952844</v>
      </c>
      <c r="FN102" s="53">
        <v>1.28612286365692</v>
      </c>
      <c r="FO102" s="53">
        <v>1.632938523139922</v>
      </c>
      <c r="FP102" s="53">
        <v>1.8761563689944121</v>
      </c>
      <c r="FQ102" s="53">
        <v>1.7663096908993614</v>
      </c>
      <c r="FR102" s="53">
        <v>1.0620578951841155</v>
      </c>
      <c r="FS102" s="53">
        <v>0.96676278687661754</v>
      </c>
      <c r="FT102" s="53">
        <v>1.048148657318436</v>
      </c>
      <c r="FU102" s="53">
        <v>0.71019544033214688</v>
      </c>
      <c r="FV102" s="53">
        <v>1.25728282940278</v>
      </c>
      <c r="FW102" s="18"/>
      <c r="FX102" s="117"/>
      <c r="FY102" s="18"/>
    </row>
    <row r="103" spans="1:181" ht="15" x14ac:dyDescent="0.25">
      <c r="A103" s="49"/>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8"/>
      <c r="FX103" s="117"/>
      <c r="FY103" s="18"/>
    </row>
    <row r="104" spans="1:181" ht="15" x14ac:dyDescent="0.2">
      <c r="A104" s="9" t="s">
        <v>34</v>
      </c>
      <c r="B104" s="16">
        <f>SUM(B105:B107)</f>
        <v>1.7205600000000003</v>
      </c>
      <c r="C104" s="16">
        <f t="shared" ref="C104:BN104" si="177">SUM(C105:C107)</f>
        <v>7.0491600000000005</v>
      </c>
      <c r="D104" s="16">
        <f t="shared" si="177"/>
        <v>8.2432800000000004</v>
      </c>
      <c r="E104" s="16">
        <f t="shared" si="177"/>
        <v>7.9351200000000013</v>
      </c>
      <c r="F104" s="16">
        <f t="shared" si="177"/>
        <v>3.0302400000000005</v>
      </c>
      <c r="G104" s="16">
        <f t="shared" si="177"/>
        <v>2.2341600000000001</v>
      </c>
      <c r="H104" s="16">
        <f t="shared" si="177"/>
        <v>3.9547200000000005</v>
      </c>
      <c r="I104" s="16">
        <f t="shared" si="177"/>
        <v>0.88595999999999997</v>
      </c>
      <c r="J104" s="16">
        <f t="shared" si="177"/>
        <v>3.5310000000000006</v>
      </c>
      <c r="K104" s="16">
        <f t="shared" si="177"/>
        <v>3.9675600000000006</v>
      </c>
      <c r="L104" s="16">
        <f t="shared" si="177"/>
        <v>5.4441600000000001</v>
      </c>
      <c r="M104" s="16">
        <f t="shared" si="177"/>
        <v>3.49248</v>
      </c>
      <c r="N104" s="16">
        <f t="shared" si="177"/>
        <v>2.5166400000000002</v>
      </c>
      <c r="O104" s="16">
        <f t="shared" si="177"/>
        <v>3.7364399999999995</v>
      </c>
      <c r="P104" s="16">
        <f t="shared" si="177"/>
        <v>2.8761600000000005</v>
      </c>
      <c r="Q104" s="16">
        <f t="shared" si="177"/>
        <v>0.23111999999999999</v>
      </c>
      <c r="R104" s="16">
        <f t="shared" si="177"/>
        <v>1.0143600000000002</v>
      </c>
      <c r="S104" s="16">
        <f t="shared" si="177"/>
        <v>1.0785600000000002</v>
      </c>
      <c r="T104" s="16">
        <f t="shared" si="177"/>
        <v>0.37236000000000002</v>
      </c>
      <c r="U104" s="16">
        <f t="shared" si="177"/>
        <v>8.9880000000000015E-2</v>
      </c>
      <c r="V104" s="16">
        <f t="shared" si="177"/>
        <v>0.11556</v>
      </c>
      <c r="W104" s="16">
        <f t="shared" si="177"/>
        <v>0.24396000000000001</v>
      </c>
      <c r="X104" s="16">
        <f t="shared" si="177"/>
        <v>0.17976000000000003</v>
      </c>
      <c r="Y104" s="16">
        <f t="shared" si="177"/>
        <v>7.7040000000000011E-2</v>
      </c>
      <c r="Z104" s="16">
        <f t="shared" si="177"/>
        <v>0</v>
      </c>
      <c r="AA104" s="16">
        <f t="shared" si="177"/>
        <v>0</v>
      </c>
      <c r="AB104" s="16">
        <f t="shared" si="177"/>
        <v>0</v>
      </c>
      <c r="AC104" s="16">
        <f t="shared" si="177"/>
        <v>3.8520000000000006E-2</v>
      </c>
      <c r="AD104" s="16">
        <f t="shared" si="177"/>
        <v>0</v>
      </c>
      <c r="AE104" s="16">
        <f t="shared" si="177"/>
        <v>0</v>
      </c>
      <c r="AF104" s="16">
        <f t="shared" si="177"/>
        <v>3.8520000000000006E-2</v>
      </c>
      <c r="AG104" s="16">
        <f t="shared" si="177"/>
        <v>0</v>
      </c>
      <c r="AH104" s="16">
        <f t="shared" si="177"/>
        <v>0.14124</v>
      </c>
      <c r="AI104" s="16">
        <f t="shared" si="177"/>
        <v>0</v>
      </c>
      <c r="AJ104" s="16">
        <f t="shared" si="177"/>
        <v>5.1360000000000003E-2</v>
      </c>
      <c r="AK104" s="16">
        <f t="shared" si="177"/>
        <v>0</v>
      </c>
      <c r="AL104" s="16">
        <f t="shared" si="177"/>
        <v>0.25680000000000003</v>
      </c>
      <c r="AM104" s="16">
        <f t="shared" si="177"/>
        <v>1.3995600000000001</v>
      </c>
      <c r="AN104" s="16">
        <f t="shared" si="177"/>
        <v>0.21828</v>
      </c>
      <c r="AO104" s="16">
        <f t="shared" si="177"/>
        <v>0</v>
      </c>
      <c r="AP104" s="16">
        <f t="shared" si="177"/>
        <v>0</v>
      </c>
      <c r="AQ104" s="16">
        <f t="shared" si="177"/>
        <v>0</v>
      </c>
      <c r="AR104" s="16">
        <f t="shared" si="177"/>
        <v>3.8520000000000006E-2</v>
      </c>
      <c r="AS104" s="16">
        <f t="shared" si="177"/>
        <v>2.5680000000000001E-2</v>
      </c>
      <c r="AT104" s="16">
        <f t="shared" si="177"/>
        <v>0.10272000000000001</v>
      </c>
      <c r="AU104" s="16">
        <f t="shared" si="177"/>
        <v>0.29255696202531645</v>
      </c>
      <c r="AV104" s="16">
        <f t="shared" si="177"/>
        <v>0.15724936708860757</v>
      </c>
      <c r="AW104" s="16">
        <f t="shared" si="177"/>
        <v>5.8511392405063298E-2</v>
      </c>
      <c r="AX104" s="16">
        <f t="shared" si="177"/>
        <v>7.0042572348300941E-2</v>
      </c>
      <c r="AY104" s="16">
        <f t="shared" si="177"/>
        <v>6.0887279999999998E-3</v>
      </c>
      <c r="AZ104" s="16">
        <f t="shared" si="177"/>
        <v>2.6964000000000007E-3</v>
      </c>
      <c r="BA104" s="16">
        <f t="shared" si="177"/>
        <v>2.5034790000000003E-3</v>
      </c>
      <c r="BB104" s="16">
        <f t="shared" si="177"/>
        <v>1.4958381836845806E-2</v>
      </c>
      <c r="BC104" s="16">
        <f t="shared" si="177"/>
        <v>3.8588498823508441E-2</v>
      </c>
      <c r="BD104" s="16">
        <f t="shared" si="177"/>
        <v>3.8568106572615023E-2</v>
      </c>
      <c r="BE104" s="16">
        <f t="shared" si="177"/>
        <v>3.8592580933752459E-2</v>
      </c>
      <c r="BF104" s="16">
        <f t="shared" si="177"/>
        <v>3.8748495115353103E-2</v>
      </c>
      <c r="BG104" s="16">
        <f t="shared" si="177"/>
        <v>2.5680000000000004E-3</v>
      </c>
      <c r="BH104" s="16">
        <f t="shared" si="177"/>
        <v>3.8520000000000008E-3</v>
      </c>
      <c r="BI104" s="16">
        <f t="shared" si="177"/>
        <v>4.8876005388119433E-2</v>
      </c>
      <c r="BJ104" s="16">
        <f t="shared" si="177"/>
        <v>1.2840000000000002E-3</v>
      </c>
      <c r="BK104" s="16">
        <f t="shared" si="177"/>
        <v>0</v>
      </c>
      <c r="BL104" s="16">
        <f t="shared" si="177"/>
        <v>2.5680000000000004E-3</v>
      </c>
      <c r="BM104" s="16">
        <f t="shared" si="177"/>
        <v>2.8248000000000006E-3</v>
      </c>
      <c r="BN104" s="16">
        <f t="shared" si="177"/>
        <v>1.502013919390578E-2</v>
      </c>
      <c r="BO104" s="16">
        <f t="shared" ref="BO104:DZ104" si="178">SUM(BO105:BO107)</f>
        <v>4.3527600000000007E-2</v>
      </c>
      <c r="BP104" s="16">
        <f t="shared" si="178"/>
        <v>4.4298000000000004E-2</v>
      </c>
      <c r="BQ104" s="16">
        <f t="shared" si="178"/>
        <v>4.2115200000000005E-2</v>
      </c>
      <c r="BR104" s="16">
        <f t="shared" si="178"/>
        <v>3.9932400000000007E-2</v>
      </c>
      <c r="BS104" s="16">
        <f t="shared" si="178"/>
        <v>4.3656000000000007E-3</v>
      </c>
      <c r="BT104" s="16">
        <f t="shared" si="178"/>
        <v>0.14434095830984831</v>
      </c>
      <c r="BU104" s="16">
        <f t="shared" si="178"/>
        <v>0.11987153684210523</v>
      </c>
      <c r="BV104" s="16">
        <f t="shared" si="178"/>
        <v>1.7920631464585957E-3</v>
      </c>
      <c r="BW104" s="16">
        <f t="shared" si="178"/>
        <v>1.3603286773443779</v>
      </c>
      <c r="BX104" s="16">
        <f t="shared" si="178"/>
        <v>1.1553069792206296</v>
      </c>
      <c r="BY104" s="16">
        <f t="shared" si="178"/>
        <v>0</v>
      </c>
      <c r="BZ104" s="16">
        <f t="shared" si="178"/>
        <v>0</v>
      </c>
      <c r="CA104" s="16">
        <f t="shared" si="178"/>
        <v>0.26993115646258503</v>
      </c>
      <c r="CB104" s="16">
        <f t="shared" si="178"/>
        <v>0.24396000000000001</v>
      </c>
      <c r="CC104" s="16">
        <f t="shared" si="178"/>
        <v>0.24396000000000001</v>
      </c>
      <c r="CD104" s="16">
        <f t="shared" si="178"/>
        <v>0.24396000000000001</v>
      </c>
      <c r="CE104" s="16">
        <f t="shared" si="178"/>
        <v>1.2909782608695653E-2</v>
      </c>
      <c r="CF104" s="16">
        <f t="shared" si="178"/>
        <v>0</v>
      </c>
      <c r="CG104" s="16">
        <f t="shared" si="178"/>
        <v>0</v>
      </c>
      <c r="CH104" s="16">
        <f t="shared" si="178"/>
        <v>1.5220280701754386E-2</v>
      </c>
      <c r="CI104" s="16">
        <f t="shared" si="178"/>
        <v>0.22405761222979356</v>
      </c>
      <c r="CJ104" s="16">
        <f t="shared" si="178"/>
        <v>0.18759667572000002</v>
      </c>
      <c r="CK104" s="16">
        <f t="shared" si="178"/>
        <v>0.18759667572000002</v>
      </c>
      <c r="CL104" s="16">
        <f t="shared" si="178"/>
        <v>0.23895667572000001</v>
      </c>
      <c r="CM104" s="16">
        <f t="shared" si="178"/>
        <v>0</v>
      </c>
      <c r="CN104" s="16">
        <f t="shared" si="178"/>
        <v>0</v>
      </c>
      <c r="CO104" s="16">
        <f t="shared" si="178"/>
        <v>0</v>
      </c>
      <c r="CP104" s="16">
        <f t="shared" si="178"/>
        <v>1.0894545454545469E-3</v>
      </c>
      <c r="CQ104" s="16">
        <f t="shared" si="178"/>
        <v>0</v>
      </c>
      <c r="CR104" s="16">
        <f t="shared" si="178"/>
        <v>0</v>
      </c>
      <c r="CS104" s="16">
        <f t="shared" si="178"/>
        <v>0</v>
      </c>
      <c r="CT104" s="16">
        <f t="shared" si="178"/>
        <v>0</v>
      </c>
      <c r="CU104" s="16">
        <f t="shared" si="178"/>
        <v>1.313405415387946E-2</v>
      </c>
      <c r="CV104" s="16">
        <f t="shared" si="178"/>
        <v>2.5714733448755151E-2</v>
      </c>
      <c r="CW104" s="16">
        <f t="shared" si="178"/>
        <v>0</v>
      </c>
      <c r="CX104" s="16">
        <f t="shared" si="178"/>
        <v>0</v>
      </c>
      <c r="CY104" s="16">
        <f t="shared" si="178"/>
        <v>2.0016276000000001E-4</v>
      </c>
      <c r="CZ104" s="16">
        <f t="shared" si="178"/>
        <v>2.1875508000000003E-4</v>
      </c>
      <c r="DA104" s="16">
        <f t="shared" si="178"/>
        <v>1.9552752000000004E-4</v>
      </c>
      <c r="DB104" s="16">
        <f t="shared" si="178"/>
        <v>1.944618E-4</v>
      </c>
      <c r="DC104" s="16">
        <f t="shared" si="178"/>
        <v>0</v>
      </c>
      <c r="DD104" s="16">
        <f t="shared" si="178"/>
        <v>0</v>
      </c>
      <c r="DE104" s="16">
        <f t="shared" si="178"/>
        <v>0</v>
      </c>
      <c r="DF104" s="16">
        <f t="shared" si="178"/>
        <v>0</v>
      </c>
      <c r="DG104" s="16">
        <f t="shared" si="178"/>
        <v>0</v>
      </c>
      <c r="DH104" s="16">
        <f t="shared" si="178"/>
        <v>0</v>
      </c>
      <c r="DI104" s="16">
        <f t="shared" si="178"/>
        <v>0</v>
      </c>
      <c r="DJ104" s="16">
        <f t="shared" si="178"/>
        <v>6.4200000000000012E-6</v>
      </c>
      <c r="DK104" s="16">
        <f t="shared" si="178"/>
        <v>1.6049999999999997E-5</v>
      </c>
      <c r="DL104" s="16">
        <f t="shared" si="178"/>
        <v>1.6049999999999997E-5</v>
      </c>
      <c r="DM104" s="16">
        <f t="shared" si="178"/>
        <v>1.6049999999999997E-5</v>
      </c>
      <c r="DN104" s="16">
        <f t="shared" si="178"/>
        <v>1.6049999999999997E-5</v>
      </c>
      <c r="DO104" s="16">
        <f t="shared" si="178"/>
        <v>4.6224E-6</v>
      </c>
      <c r="DP104" s="16">
        <f t="shared" si="178"/>
        <v>0.14767302239999999</v>
      </c>
      <c r="DQ104" s="16">
        <f t="shared" si="178"/>
        <v>9.2592302400000007E-2</v>
      </c>
      <c r="DR104" s="16">
        <f t="shared" si="178"/>
        <v>4.6224E-6</v>
      </c>
      <c r="DS104" s="16">
        <f t="shared" si="178"/>
        <v>0.29249424928000012</v>
      </c>
      <c r="DT104" s="16">
        <f t="shared" si="178"/>
        <v>7.1721807000000009E-3</v>
      </c>
      <c r="DU104" s="16">
        <f t="shared" si="178"/>
        <v>1.48858362E-3</v>
      </c>
      <c r="DV104" s="16">
        <f t="shared" si="178"/>
        <v>1.1824022620000003E-2</v>
      </c>
      <c r="DW104" s="16">
        <f t="shared" si="178"/>
        <v>3.20669564625E-3</v>
      </c>
      <c r="DX104" s="16">
        <f t="shared" si="178"/>
        <v>2.1262382200000008E-3</v>
      </c>
      <c r="DY104" s="16">
        <f t="shared" si="178"/>
        <v>2.7461983740000005E-2</v>
      </c>
      <c r="DZ104" s="16">
        <f t="shared" si="178"/>
        <v>0.21549375489000003</v>
      </c>
      <c r="EA104" s="16">
        <f t="shared" ref="EA104:FC104" si="179">SUM(EA105:EA107)</f>
        <v>1.3574077360000001E-2</v>
      </c>
      <c r="EB104" s="16">
        <f t="shared" si="179"/>
        <v>1.0567633600000001E-3</v>
      </c>
      <c r="EC104" s="16">
        <f t="shared" si="179"/>
        <v>2.9473877400000002E-3</v>
      </c>
      <c r="ED104" s="16">
        <f t="shared" si="179"/>
        <v>4.0530495362499997E-3</v>
      </c>
      <c r="EE104" s="16">
        <f t="shared" si="179"/>
        <v>1.7912211600000002E-3</v>
      </c>
      <c r="EF104" s="16">
        <f t="shared" si="179"/>
        <v>9.6899890000000008E-4</v>
      </c>
      <c r="EG104" s="16">
        <f t="shared" si="179"/>
        <v>4.2879009000000004E-4</v>
      </c>
      <c r="EH104" s="16">
        <f t="shared" si="179"/>
        <v>0.29985209267000001</v>
      </c>
      <c r="EI104" s="16">
        <f t="shared" si="179"/>
        <v>1.11194063695</v>
      </c>
      <c r="EJ104" s="16">
        <f t="shared" si="179"/>
        <v>6.9160663199999998E-3</v>
      </c>
      <c r="EK104" s="16">
        <f t="shared" si="179"/>
        <v>6.3374621900000004E-3</v>
      </c>
      <c r="EL104" s="16">
        <f t="shared" si="179"/>
        <v>9.8061894000000009E-4</v>
      </c>
      <c r="EM104" s="16">
        <f t="shared" si="179"/>
        <v>2.6469148180000002E-2</v>
      </c>
      <c r="EN104" s="16">
        <f t="shared" si="179"/>
        <v>3.796474649E-2</v>
      </c>
      <c r="EO104" s="16">
        <f t="shared" si="179"/>
        <v>3.3176118759999998E-2</v>
      </c>
      <c r="EP104" s="16">
        <f t="shared" si="179"/>
        <v>7.522513120000001E-3</v>
      </c>
      <c r="EQ104" s="16">
        <f t="shared" si="179"/>
        <v>5.9796924018302262E-3</v>
      </c>
      <c r="ER104" s="16">
        <f t="shared" si="179"/>
        <v>2.42805937E-3</v>
      </c>
      <c r="ES104" s="16">
        <f t="shared" si="179"/>
        <v>3.8724736000000006E-3</v>
      </c>
      <c r="ET104" s="16">
        <f t="shared" si="179"/>
        <v>1.4818340623119946E-3</v>
      </c>
      <c r="EU104" s="16">
        <f t="shared" si="179"/>
        <v>8.9489009931802456E-3</v>
      </c>
      <c r="EV104" s="16">
        <f t="shared" si="179"/>
        <v>3.6212192595960319E-3</v>
      </c>
      <c r="EW104" s="16">
        <f t="shared" si="179"/>
        <v>1.1545506745073052E-2</v>
      </c>
      <c r="EX104" s="16">
        <f t="shared" si="179"/>
        <v>7.2287735177499902E-4</v>
      </c>
      <c r="EY104" s="16">
        <f t="shared" si="179"/>
        <v>8.0192142774367422E-3</v>
      </c>
      <c r="EZ104" s="16">
        <f t="shared" si="179"/>
        <v>7.5075087100000019E-3</v>
      </c>
      <c r="FA104" s="16">
        <f t="shared" si="179"/>
        <v>2.380301357365253E-2</v>
      </c>
      <c r="FB104" s="16">
        <f t="shared" si="179"/>
        <v>2.2072904635238845E-2</v>
      </c>
      <c r="FC104" s="16">
        <f t="shared" si="179"/>
        <v>5.3550751535723614E-3</v>
      </c>
      <c r="FD104" s="16">
        <f t="shared" ref="FD104:FP104" si="180">SUM(FD105:FD107)</f>
        <v>1.1487927395459292E-2</v>
      </c>
      <c r="FE104" s="16">
        <f t="shared" si="180"/>
        <v>7.0246434964306645E-3</v>
      </c>
      <c r="FF104" s="16">
        <f t="shared" si="180"/>
        <v>2.2303307505059733E-3</v>
      </c>
      <c r="FG104" s="16">
        <f t="shared" si="180"/>
        <v>6.742600795607406E-3</v>
      </c>
      <c r="FH104" s="16">
        <f t="shared" si="180"/>
        <v>1.0354178160409355E-2</v>
      </c>
      <c r="FI104" s="16">
        <f t="shared" si="180"/>
        <v>4.8596797538317301E-3</v>
      </c>
      <c r="FJ104" s="16">
        <f t="shared" si="180"/>
        <v>1.9215792077743423E-3</v>
      </c>
      <c r="FK104" s="16">
        <f t="shared" si="180"/>
        <v>6.2587567501764807E-3</v>
      </c>
      <c r="FL104" s="16">
        <f t="shared" si="180"/>
        <v>5.8453910386354734E-3</v>
      </c>
      <c r="FM104" s="16">
        <f t="shared" si="180"/>
        <v>1.9339010234234086E-3</v>
      </c>
      <c r="FN104" s="16">
        <f t="shared" si="180"/>
        <v>1.692560021903027E-3</v>
      </c>
      <c r="FO104" s="16">
        <f t="shared" si="180"/>
        <v>1.6577170180874783E-2</v>
      </c>
      <c r="FP104" s="16">
        <f t="shared" si="180"/>
        <v>1.3832816511052397E-3</v>
      </c>
      <c r="FQ104" s="16">
        <f t="shared" ref="FQ104:FS104" si="181">SUM(FQ105:FQ107)</f>
        <v>3.5719680174274128E-3</v>
      </c>
      <c r="FR104" s="16">
        <f t="shared" si="181"/>
        <v>7.6898036932185169E-4</v>
      </c>
      <c r="FS104" s="16">
        <f t="shared" si="181"/>
        <v>3.682434869727756E-3</v>
      </c>
      <c r="FT104" s="16">
        <f t="shared" ref="FT104:FU104" si="182">SUM(FT105:FT107)</f>
        <v>1.6856336939395894E-2</v>
      </c>
      <c r="FU104" s="16">
        <f t="shared" si="182"/>
        <v>9.8683104000000014E-4</v>
      </c>
      <c r="FV104" s="16">
        <f t="shared" ref="FV104" si="183">SUM(FV105:FV107)</f>
        <v>7.6898036932185191E-4</v>
      </c>
      <c r="FW104" s="18"/>
      <c r="FX104" s="117"/>
      <c r="FY104" s="18"/>
    </row>
    <row r="105" spans="1:181" ht="15" x14ac:dyDescent="0.25">
      <c r="A105" s="49" t="s">
        <v>24</v>
      </c>
      <c r="B105" s="53">
        <f>SUMPRODUCT(--(B$9=Quarterly_kt!$B$9:FC$9),Quarterly_kt!$B105:FC105)/Fuel_Properties!$D$49</f>
        <v>0</v>
      </c>
      <c r="C105" s="53">
        <f>SUMPRODUCT(--(C$9=Quarterly_kt!$B$9:FC$9),Quarterly_kt!$B105:FC105)/Fuel_Properties!$D$49</f>
        <v>0</v>
      </c>
      <c r="D105" s="53">
        <f>SUMPRODUCT(--(D$9=Quarterly_kt!$B$9:FC$9),Quarterly_kt!$B105:FC105)/Fuel_Properties!$D$49</f>
        <v>0</v>
      </c>
      <c r="E105" s="53">
        <f>SUMPRODUCT(--(E$9=Quarterly_kt!$B$9:FC$9),Quarterly_kt!$B105:FC105)/Fuel_Properties!$D$49</f>
        <v>0</v>
      </c>
      <c r="F105" s="53">
        <f>SUMPRODUCT(--(F$9=Quarterly_kt!$B$9:FC$9),Quarterly_kt!$B105:FC105)/Fuel_Properties!$D$49</f>
        <v>0</v>
      </c>
      <c r="G105" s="53">
        <f>SUMPRODUCT(--(G$9=Quarterly_kt!$B$9:FC$9),Quarterly_kt!$B105:FC105)/Fuel_Properties!$D$49</f>
        <v>0</v>
      </c>
      <c r="H105" s="53">
        <f>SUMPRODUCT(--(H$9=Quarterly_kt!$B$9:FC$9),Quarterly_kt!$B105:FC105)/Fuel_Properties!$D$49</f>
        <v>0</v>
      </c>
      <c r="I105" s="53">
        <f>SUMPRODUCT(--(I$9=Quarterly_kt!$B$9:FC$9),Quarterly_kt!$B105:FC105)/Fuel_Properties!$D$49</f>
        <v>0</v>
      </c>
      <c r="J105" s="53">
        <f>SUMPRODUCT(--(J$9=Quarterly_kt!$B$9:FC$9),Quarterly_kt!$B105:FC105)/Fuel_Properties!$D$49</f>
        <v>0</v>
      </c>
      <c r="K105" s="53">
        <f>SUMPRODUCT(--(K$9=Quarterly_kt!$B$9:FC$9),Quarterly_kt!$B105:FC105)/Fuel_Properties!$D$49</f>
        <v>0</v>
      </c>
      <c r="L105" s="53">
        <f>SUMPRODUCT(--(L$9=Quarterly_kt!$B$9:FC$9),Quarterly_kt!$B105:FC105)/Fuel_Properties!$D$49</f>
        <v>0</v>
      </c>
      <c r="M105" s="53">
        <f>SUMPRODUCT(--(M$9=Quarterly_kt!$B$9:FC$9),Quarterly_kt!$B105:FC105)/Fuel_Properties!$D$49</f>
        <v>0</v>
      </c>
      <c r="N105" s="53">
        <f>SUMPRODUCT(--(N$9=Quarterly_kt!$B$9:FC$9),Quarterly_kt!$B105:FC105)/Fuel_Properties!$D$49</f>
        <v>0</v>
      </c>
      <c r="O105" s="53">
        <f>SUMPRODUCT(--(O$9=Quarterly_kt!$B$9:FC$9),Quarterly_kt!$B105:FC105)/Fuel_Properties!$D$49</f>
        <v>0</v>
      </c>
      <c r="P105" s="53">
        <f>SUMPRODUCT(--(P$9=Quarterly_kt!$B$9:FC$9),Quarterly_kt!$B105:FC105)/Fuel_Properties!$D$49</f>
        <v>0</v>
      </c>
      <c r="Q105" s="53">
        <f>SUMPRODUCT(--(Q$9=Quarterly_kt!$B$9:FC$9),Quarterly_kt!$B105:FC105)/Fuel_Properties!$D$49</f>
        <v>0</v>
      </c>
      <c r="R105" s="53">
        <f>SUMPRODUCT(--(R$9=Quarterly_kt!$B$9:FC$9),Quarterly_kt!$B105:FC105)/Fuel_Properties!$D$49</f>
        <v>0</v>
      </c>
      <c r="S105" s="53">
        <f>SUMPRODUCT(--(S$9=Quarterly_kt!$B$9:FC$9),Quarterly_kt!$B105:FC105)/Fuel_Properties!$D$49</f>
        <v>0</v>
      </c>
      <c r="T105" s="53">
        <f>SUMPRODUCT(--(T$9=Quarterly_kt!$B$9:FC$9),Quarterly_kt!$B105:FC105)/Fuel_Properties!$D$49</f>
        <v>0</v>
      </c>
      <c r="U105" s="53">
        <f>SUMPRODUCT(--(U$9=Quarterly_kt!$B$9:FC$9),Quarterly_kt!$B105:FC105)/Fuel_Properties!$D$49</f>
        <v>0</v>
      </c>
      <c r="V105" s="53">
        <f>SUMPRODUCT(--(V$9=Quarterly_kt!$B$9:FC$9),Quarterly_kt!$B105:FC105)/Fuel_Properties!$D$49</f>
        <v>0</v>
      </c>
      <c r="W105" s="53">
        <f>SUMPRODUCT(--(W$9=Quarterly_kt!$B$9:FC$9),Quarterly_kt!$B105:FC105)/Fuel_Properties!$D$49</f>
        <v>0</v>
      </c>
      <c r="X105" s="53">
        <f>SUMPRODUCT(--(X$9=Quarterly_kt!$B$9:FC$9),Quarterly_kt!$B105:FC105)/Fuel_Properties!$D$49</f>
        <v>0</v>
      </c>
      <c r="Y105" s="53">
        <f>SUMPRODUCT(--(Y$9=Quarterly_kt!$B$9:FC$9),Quarterly_kt!$B105:FC105)/Fuel_Properties!$D$49</f>
        <v>0</v>
      </c>
      <c r="Z105" s="53">
        <f>SUMPRODUCT(--(Z$9=Quarterly_kt!$B$9:FC$9),Quarterly_kt!$B105:FC105)/Fuel_Properties!$D$49</f>
        <v>0</v>
      </c>
      <c r="AA105" s="53">
        <f>SUMPRODUCT(--(AA$9=Quarterly_kt!$B$9:FC$9),Quarterly_kt!$B105:FC105)/Fuel_Properties!$D$49</f>
        <v>0</v>
      </c>
      <c r="AB105" s="53">
        <f>SUMPRODUCT(--(AB$9=Quarterly_kt!$B$9:FC$9),Quarterly_kt!$B105:FC105)/Fuel_Properties!$D$49</f>
        <v>0</v>
      </c>
      <c r="AC105" s="53">
        <f>SUMPRODUCT(--(AC$9=Quarterly_kt!$B$9:FC$9),Quarterly_kt!$B105:FC105)/Fuel_Properties!$D$49</f>
        <v>0</v>
      </c>
      <c r="AD105" s="53">
        <f>SUMPRODUCT(--(AD$9=Quarterly_kt!$B$9:FC$9),Quarterly_kt!$B105:FC105)/Fuel_Properties!$D$49</f>
        <v>0</v>
      </c>
      <c r="AE105" s="53">
        <f>SUMPRODUCT(--(AE$9=Quarterly_kt!$B$9:FC$9),Quarterly_kt!$B105:FC105)/Fuel_Properties!$D$49</f>
        <v>0</v>
      </c>
      <c r="AF105" s="53">
        <f>SUMPRODUCT(--(AF$9=Quarterly_kt!$B$9:FC$9),Quarterly_kt!$B105:FC105)/Fuel_Properties!$D$49</f>
        <v>0</v>
      </c>
      <c r="AG105" s="53">
        <f>SUMPRODUCT(--(AG$9=Quarterly_kt!$B$9:FC$9),Quarterly_kt!$B105:FC105)/Fuel_Properties!$D$49</f>
        <v>0</v>
      </c>
      <c r="AH105" s="53">
        <f>SUMPRODUCT(--(AH$9=Quarterly_kt!$B$9:FC$9),Quarterly_kt!$B105:FC105)/Fuel_Properties!$D$49</f>
        <v>0</v>
      </c>
      <c r="AI105" s="53">
        <f>SUMPRODUCT(--(AI$9=Quarterly_kt!$B$9:FC$9),Quarterly_kt!$B105:FC105)/Fuel_Properties!$D$49</f>
        <v>0</v>
      </c>
      <c r="AJ105" s="53">
        <f>SUMPRODUCT(--(AJ$9=Quarterly_kt!$B$9:FC$9),Quarterly_kt!$B105:FC105)/Fuel_Properties!$D$49</f>
        <v>0</v>
      </c>
      <c r="AK105" s="53">
        <f>SUMPRODUCT(--(AK$9=Quarterly_kt!$B$9:FC$9),Quarterly_kt!$B105:FC105)/Fuel_Properties!$D$49</f>
        <v>0</v>
      </c>
      <c r="AL105" s="53">
        <f>SUMPRODUCT(--(AL$9=Quarterly_kt!$B$9:FC$9),Quarterly_kt!$B105:FC105)/Fuel_Properties!$D$49</f>
        <v>0</v>
      </c>
      <c r="AM105" s="53">
        <f>SUMPRODUCT(--(AM$9=Quarterly_kt!$B$9:FC$9),Quarterly_kt!$B105:FC105)/Fuel_Properties!$D$49</f>
        <v>0</v>
      </c>
      <c r="AN105" s="53">
        <f>SUMPRODUCT(--(AN$9=Quarterly_kt!$B$9:FC$9),Quarterly_kt!$B105:FC105)/Fuel_Properties!$D$49</f>
        <v>0</v>
      </c>
      <c r="AO105" s="53">
        <f>SUMPRODUCT(--(AO$9=Quarterly_kt!$B$9:FC$9),Quarterly_kt!$B105:FC105)/Fuel_Properties!$D$49</f>
        <v>0</v>
      </c>
      <c r="AP105" s="53">
        <f>SUMPRODUCT(--(AP$9=Quarterly_kt!$B$9:FC$9),Quarterly_kt!$B105:FC105)/Fuel_Properties!$D$49</f>
        <v>0</v>
      </c>
      <c r="AQ105" s="53">
        <f>SUMPRODUCT(--(AQ$9=Quarterly_kt!$B$9:FC$9),Quarterly_kt!$B105:FC105)/Fuel_Properties!$D$49</f>
        <v>0</v>
      </c>
      <c r="AR105" s="53">
        <f>SUMPRODUCT(--(AR$9=Quarterly_kt!$B$9:FC$9),Quarterly_kt!$B105:FC105)/Fuel_Properties!$D$49</f>
        <v>0</v>
      </c>
      <c r="AS105" s="53">
        <f>SUMPRODUCT(--(AS$9=Quarterly_kt!$B$9:FC$9),Quarterly_kt!$B105:FC105)/Fuel_Properties!$D$49</f>
        <v>0</v>
      </c>
      <c r="AT105" s="53">
        <f>SUMPRODUCT(--(AT$9=Quarterly_kt!$B$9:FC$9),Quarterly_kt!$B105:FC105)/Fuel_Properties!$D$49</f>
        <v>0</v>
      </c>
      <c r="AU105" s="53">
        <f>SUMPRODUCT(--(AU$9=Quarterly_kt!$B$9:FC$9),Quarterly_kt!$B105:FC105)/Fuel_Properties!$D$49</f>
        <v>0</v>
      </c>
      <c r="AV105" s="53">
        <f>SUMPRODUCT(--(AV$9=Quarterly_kt!$B$9:FC$9),Quarterly_kt!$B105:FC105)/Fuel_Properties!$D$49</f>
        <v>0</v>
      </c>
      <c r="AW105" s="53">
        <f>SUMPRODUCT(--(AW$9=Quarterly_kt!$B$9:FC$9),Quarterly_kt!$B105:FC105)/Fuel_Properties!$D$49</f>
        <v>0</v>
      </c>
      <c r="AX105" s="53">
        <f>SUMPRODUCT(--(AX$9=Quarterly_kt!$B$9:FC$9),Quarterly_kt!$B105:FC105)/Fuel_Properties!$D$49</f>
        <v>0</v>
      </c>
      <c r="AY105" s="53">
        <f>SUMPRODUCT(--(AY$9=Quarterly_kt!$B$9:FC$9),Quarterly_kt!$B105:FC105)/Fuel_Properties!$D$49</f>
        <v>0</v>
      </c>
      <c r="AZ105" s="53">
        <f>SUMPRODUCT(--(AZ$9=Quarterly_kt!$B$9:FC$9),Quarterly_kt!$B105:FC105)/Fuel_Properties!$D$49</f>
        <v>0</v>
      </c>
      <c r="BA105" s="53">
        <f>SUMPRODUCT(--(BA$9=Quarterly_kt!$B$9:FC$9),Quarterly_kt!$B105:FC105)/Fuel_Properties!$D$49</f>
        <v>0</v>
      </c>
      <c r="BB105" s="53">
        <f>SUMPRODUCT(--(BB$9=Quarterly_kt!$B$9:FC$9),Quarterly_kt!$B105:FC105)/Fuel_Properties!$D$49</f>
        <v>0</v>
      </c>
      <c r="BC105" s="53">
        <f>SUMPRODUCT(--(BC$9=Quarterly_kt!$B$9:FC$9),Quarterly_kt!$B105:FC105)/Fuel_Properties!$D$49</f>
        <v>0</v>
      </c>
      <c r="BD105" s="53">
        <f>SUMPRODUCT(--(BD$9=Quarterly_kt!$B$9:FC$9),Quarterly_kt!$B105:FC105)/Fuel_Properties!$D$49</f>
        <v>0</v>
      </c>
      <c r="BE105" s="53">
        <f>SUMPRODUCT(--(BE$9=Quarterly_kt!$B$9:FC$9),Quarterly_kt!$B105:FC105)/Fuel_Properties!$D$49</f>
        <v>0</v>
      </c>
      <c r="BF105" s="53">
        <f>SUMPRODUCT(--(BF$9=Quarterly_kt!$B$9:FC$9),Quarterly_kt!$B105:FC105)/Fuel_Properties!$D$49</f>
        <v>0</v>
      </c>
      <c r="BG105" s="53">
        <f>SUMPRODUCT(--(BG$9=Quarterly_kt!$B$9:FC$9),Quarterly_kt!$B105:FC105)/Fuel_Properties!$D$49</f>
        <v>0</v>
      </c>
      <c r="BH105" s="53">
        <f>SUMPRODUCT(--(BH$9=Quarterly_kt!$B$9:FC$9),Quarterly_kt!$B105:FC105)/Fuel_Properties!$D$49</f>
        <v>0</v>
      </c>
      <c r="BI105" s="53">
        <f>SUMPRODUCT(--(BI$9=Quarterly_kt!$B$9:FC$9),Quarterly_kt!$B105:FC105)/Fuel_Properties!$D$49</f>
        <v>0</v>
      </c>
      <c r="BJ105" s="53">
        <f>SUMPRODUCT(--(BJ$9=Quarterly_kt!$B$9:FC$9),Quarterly_kt!$B105:FC105)/Fuel_Properties!$D$49</f>
        <v>0</v>
      </c>
      <c r="BK105" s="53">
        <f>SUMPRODUCT(--(BK$9=Quarterly_kt!$B$9:FC$9),Quarterly_kt!$B105:FC105)/Fuel_Properties!$D$49</f>
        <v>0</v>
      </c>
      <c r="BL105" s="53">
        <f>SUMPRODUCT(--(BL$9=Quarterly_kt!$B$9:FC$9),Quarterly_kt!$B105:FC105)/Fuel_Properties!$D$49</f>
        <v>0</v>
      </c>
      <c r="BM105" s="53">
        <f>SUMPRODUCT(--(BM$9=Quarterly_kt!$B$9:FC$9),Quarterly_kt!$B105:FC105)/Fuel_Properties!$D$49</f>
        <v>0</v>
      </c>
      <c r="BN105" s="53">
        <f>SUMPRODUCT(--(BN$9=Quarterly_kt!$B$9:FC$9),Quarterly_kt!$B105:FC105)/Fuel_Properties!$D$49</f>
        <v>0</v>
      </c>
      <c r="BO105" s="53">
        <f>SUMPRODUCT(--(BO$9=Quarterly_kt!$B$9:FC$9),Quarterly_kt!$B105:FC105)/Fuel_Properties!$D$49</f>
        <v>0</v>
      </c>
      <c r="BP105" s="53">
        <f>SUMPRODUCT(--(BP$9=Quarterly_kt!$B$9:FC$9),Quarterly_kt!$B105:FC105)/Fuel_Properties!$D$49</f>
        <v>0</v>
      </c>
      <c r="BQ105" s="53">
        <f>SUMPRODUCT(--(BQ$9=Quarterly_kt!$B$9:FC$9),Quarterly_kt!$B105:FC105)/Fuel_Properties!$D$49</f>
        <v>0</v>
      </c>
      <c r="BR105" s="53">
        <f>SUMPRODUCT(--(BR$9=Quarterly_kt!$B$9:FC$9),Quarterly_kt!$B105:FC105)/Fuel_Properties!$D$49</f>
        <v>0</v>
      </c>
      <c r="BS105" s="53">
        <f>SUMPRODUCT(--(BS$9=Quarterly_kt!$B$9:FC$9),Quarterly_kt!$B105:FC105)/Fuel_Properties!$D$49</f>
        <v>0</v>
      </c>
      <c r="BT105" s="53">
        <f>SUMPRODUCT(--(BT$9=Quarterly_kt!$B$9:FC$9),Quarterly_kt!$B105:FC105)/Fuel_Properties!$D$49</f>
        <v>0</v>
      </c>
      <c r="BU105" s="53">
        <f>SUMPRODUCT(--(BU$9=Quarterly_kt!$B$9:FC$9),Quarterly_kt!$B105:FC105)/Fuel_Properties!$D$49</f>
        <v>0</v>
      </c>
      <c r="BV105" s="53">
        <f>SUMPRODUCT(--(BV$9=Quarterly_kt!$B$9:FC$9),Quarterly_kt!$B105:FC105)/Fuel_Properties!$D$49</f>
        <v>0</v>
      </c>
      <c r="BW105" s="53">
        <f>SUMPRODUCT(--(BW$9=Quarterly_kt!$B$9:FC$9),Quarterly_kt!$B105:FC105)/Fuel_Properties!$D$49</f>
        <v>0</v>
      </c>
      <c r="BX105" s="53">
        <f>SUMPRODUCT(--(BX$9=Quarterly_kt!$B$9:FC$9),Quarterly_kt!$B105:FC105)/Fuel_Properties!$D$49</f>
        <v>0</v>
      </c>
      <c r="BY105" s="53">
        <f>SUMPRODUCT(--(BY$9=Quarterly_kt!$B$9:FC$9),Quarterly_kt!$B105:FC105)/Fuel_Properties!$D$49</f>
        <v>0</v>
      </c>
      <c r="BZ105" s="53">
        <f>SUMPRODUCT(--(BZ$9=Quarterly_kt!$B$9:FC$9),Quarterly_kt!$B105:FC105)/Fuel_Properties!$D$49</f>
        <v>0</v>
      </c>
      <c r="CA105" s="53">
        <f>SUMPRODUCT(--(CA$9=Quarterly_kt!$B$9:FC$9),Quarterly_kt!$B105:FC105)/Fuel_Properties!$D$49</f>
        <v>0</v>
      </c>
      <c r="CB105" s="53">
        <f>SUMPRODUCT(--(CB$9=Quarterly_kt!$B$9:FC$9),Quarterly_kt!$B105:FC105)/Fuel_Properties!$D$49</f>
        <v>0</v>
      </c>
      <c r="CC105" s="53">
        <f>SUMPRODUCT(--(CC$9=Quarterly_kt!$B$9:FC$9),Quarterly_kt!$B105:FC105)/Fuel_Properties!$D$49</f>
        <v>0</v>
      </c>
      <c r="CD105" s="53">
        <f>SUMPRODUCT(--(CD$9=Quarterly_kt!$B$9:FC$9),Quarterly_kt!$B105:FC105)/Fuel_Properties!$D$49</f>
        <v>0</v>
      </c>
      <c r="CE105" s="53">
        <f>SUMPRODUCT(--(CE$9=Quarterly_kt!$B$9:FC$9),Quarterly_kt!$B105:FC105)/Fuel_Properties!$D$49</f>
        <v>0</v>
      </c>
      <c r="CF105" s="53">
        <f>SUMPRODUCT(--(CF$9=Quarterly_kt!$B$9:FC$9),Quarterly_kt!$B105:FC105)/Fuel_Properties!$D$49</f>
        <v>0</v>
      </c>
      <c r="CG105" s="53">
        <f>SUMPRODUCT(--(CG$9=Quarterly_kt!$B$9:FC$9),Quarterly_kt!$B105:FC105)/Fuel_Properties!$D$49</f>
        <v>0</v>
      </c>
      <c r="CH105" s="53">
        <f>SUMPRODUCT(--(CH$9=Quarterly_kt!$B$9:FC$9),Quarterly_kt!$B105:FC105)/Fuel_Properties!$D$49</f>
        <v>0</v>
      </c>
      <c r="CI105" s="53">
        <f>SUMPRODUCT(--(CI$9=Quarterly_kt!$B$9:FC$9),Quarterly_kt!$B105:FC105)/Fuel_Properties!$D$49</f>
        <v>0</v>
      </c>
      <c r="CJ105" s="53">
        <f>SUMPRODUCT(--(CJ$9=Quarterly_kt!$B$9:FC$9),Quarterly_kt!$B105:FC105)/Fuel_Properties!$D$49</f>
        <v>0</v>
      </c>
      <c r="CK105" s="53">
        <f>SUMPRODUCT(--(CK$9=Quarterly_kt!$B$9:FC$9),Quarterly_kt!$B105:FC105)/Fuel_Properties!$D$49</f>
        <v>0</v>
      </c>
      <c r="CL105" s="53">
        <f>SUMPRODUCT(--(CL$9=Quarterly_kt!$B$9:FC$9),Quarterly_kt!$B105:FC105)/Fuel_Properties!$D$49</f>
        <v>0</v>
      </c>
      <c r="CM105" s="53">
        <f>SUMPRODUCT(--(CM$9=Quarterly_kt!$B$9:FC$9),Quarterly_kt!$B105:FC105)/Fuel_Properties!$D$49</f>
        <v>0</v>
      </c>
      <c r="CN105" s="53">
        <f>SUMPRODUCT(--(CN$9=Quarterly_kt!$B$9:FC$9),Quarterly_kt!$B105:FC105)/Fuel_Properties!$D$49</f>
        <v>0</v>
      </c>
      <c r="CO105" s="53">
        <f>SUMPRODUCT(--(CO$9=Quarterly_kt!$B$9:FC$9),Quarterly_kt!$B105:FC105)/Fuel_Properties!$D$49</f>
        <v>0</v>
      </c>
      <c r="CP105" s="53">
        <f>SUMPRODUCT(--(CP$9=Quarterly_kt!$B$9:FC$9),Quarterly_kt!$B105:FC105)/Fuel_Properties!$D$49</f>
        <v>0</v>
      </c>
      <c r="CQ105" s="53">
        <f>SUMPRODUCT(--(CQ$9=Quarterly_kt!$B$9:FC$9),Quarterly_kt!$B105:FC105)/Fuel_Properties!$D$49</f>
        <v>0</v>
      </c>
      <c r="CR105" s="53">
        <f>SUMPRODUCT(--(CR$9=Quarterly_kt!$B$9:FC$9),Quarterly_kt!$B105:FC105)/Fuel_Properties!$D$49</f>
        <v>0</v>
      </c>
      <c r="CS105" s="53">
        <f>SUMPRODUCT(--(CS$9=Quarterly_kt!$B$9:FC$9),Quarterly_kt!$B105:FC105)/Fuel_Properties!$D$49</f>
        <v>0</v>
      </c>
      <c r="CT105" s="53">
        <f>SUMPRODUCT(--(CT$9=Quarterly_kt!$B$9:FC$9),Quarterly_kt!$B105:FC105)/Fuel_Properties!$D$49</f>
        <v>0</v>
      </c>
      <c r="CU105" s="53">
        <f>SUMPRODUCT(--(CU$9=Quarterly_kt!$B$9:FC$9),Quarterly_kt!$B105:FC105)/Fuel_Properties!$D$49</f>
        <v>0</v>
      </c>
      <c r="CV105" s="53">
        <f>SUMPRODUCT(--(CV$9=Quarterly_kt!$B$9:FC$9),Quarterly_kt!$B105:FC105)/Fuel_Properties!$D$49</f>
        <v>0</v>
      </c>
      <c r="CW105" s="53">
        <f>SUMPRODUCT(--(CW$9=Quarterly_kt!$B$9:FC$9),Quarterly_kt!$B105:FC105)/Fuel_Properties!$D$49</f>
        <v>0</v>
      </c>
      <c r="CX105" s="53">
        <f>SUMPRODUCT(--(CX$9=Quarterly_kt!$B$9:FC$9),Quarterly_kt!$B105:FC105)/Fuel_Properties!$D$49</f>
        <v>0</v>
      </c>
      <c r="CY105" s="53">
        <f>SUMPRODUCT(--(CY$9=Quarterly_kt!$B$9:FC$9),Quarterly_kt!$B105:FC105)/Fuel_Properties!$D$49</f>
        <v>0</v>
      </c>
      <c r="CZ105" s="53">
        <f>SUMPRODUCT(--(CZ$9=Quarterly_kt!$B$9:FC$9),Quarterly_kt!$B105:FC105)/Fuel_Properties!$D$49</f>
        <v>0</v>
      </c>
      <c r="DA105" s="53">
        <f>SUMPRODUCT(--(DA$9=Quarterly_kt!$B$9:FC$9),Quarterly_kt!$B105:FC105)/Fuel_Properties!$D$49</f>
        <v>0</v>
      </c>
      <c r="DB105" s="53">
        <f>SUMPRODUCT(--(DB$9=Quarterly_kt!$B$9:FC$9),Quarterly_kt!$B105:FC105)/Fuel_Properties!$D$49</f>
        <v>0</v>
      </c>
      <c r="DC105" s="53">
        <f>SUMPRODUCT(--(DC$9=Quarterly_kt!$B$9:FC$9),Quarterly_kt!$B105:FC105)/Fuel_Properties!$D$49</f>
        <v>0</v>
      </c>
      <c r="DD105" s="53">
        <f>SUMPRODUCT(--(DD$9=Quarterly_kt!$B$9:FC$9),Quarterly_kt!$B105:FC105)/Fuel_Properties!$D$49</f>
        <v>0</v>
      </c>
      <c r="DE105" s="53">
        <f>SUMPRODUCT(--(DE$9=Quarterly_kt!$B$9:FC$9),Quarterly_kt!$B105:FC105)/Fuel_Properties!$D$49</f>
        <v>0</v>
      </c>
      <c r="DF105" s="53">
        <f>SUMPRODUCT(--(DF$9=Quarterly_kt!$B$9:FC$9),Quarterly_kt!$B105:FC105)/Fuel_Properties!$D$49</f>
        <v>0</v>
      </c>
      <c r="DG105" s="53">
        <f>SUMPRODUCT(--(DG$9=Quarterly_kt!$B$9:FC$9),Quarterly_kt!$B105:FC105)/Fuel_Properties!$D$49</f>
        <v>0</v>
      </c>
      <c r="DH105" s="53">
        <f>SUMPRODUCT(--(DH$9=Quarterly_kt!$B$9:FC$9),Quarterly_kt!$B105:FC105)/Fuel_Properties!$D$49</f>
        <v>0</v>
      </c>
      <c r="DI105" s="53">
        <f>SUMPRODUCT(--(DI$9=Quarterly_kt!$B$9:FC$9),Quarterly_kt!$B105:FC105)/Fuel_Properties!$D$49</f>
        <v>0</v>
      </c>
      <c r="DJ105" s="53">
        <f>SUMPRODUCT(--(DJ$9=Quarterly_kt!$B$9:FC$9),Quarterly_kt!$B105:FC105)/Fuel_Properties!$D$49</f>
        <v>0</v>
      </c>
      <c r="DK105" s="53">
        <f>SUMPRODUCT(--(DK$9=Quarterly_kt!$B$9:FC$9),Quarterly_kt!$B105:FC105)/Fuel_Properties!$D$49</f>
        <v>0</v>
      </c>
      <c r="DL105" s="53">
        <f>SUMPRODUCT(--(DL$9=Quarterly_kt!$B$9:FC$9),Quarterly_kt!$B105:FC105)/Fuel_Properties!$D$49</f>
        <v>0</v>
      </c>
      <c r="DM105" s="53">
        <f>SUMPRODUCT(--(DM$9=Quarterly_kt!$B$9:FC$9),Quarterly_kt!$B105:FC105)/Fuel_Properties!$D$49</f>
        <v>0</v>
      </c>
      <c r="DN105" s="53">
        <f>SUMPRODUCT(--(DN$9=Quarterly_kt!$B$9:FC$9),Quarterly_kt!$B105:FC105)/Fuel_Properties!$D$49</f>
        <v>0</v>
      </c>
      <c r="DO105" s="53">
        <f>SUMPRODUCT(--(DO$9=Quarterly_kt!$B$9:FC$9),Quarterly_kt!$B105:FC105)/Fuel_Properties!$D$49</f>
        <v>0</v>
      </c>
      <c r="DP105" s="53">
        <f>SUMPRODUCT(--(DP$9=Quarterly_kt!$B$9:FC$9),Quarterly_kt!$B105:FC105)/Fuel_Properties!$D$49</f>
        <v>0</v>
      </c>
      <c r="DQ105" s="53">
        <f>SUMPRODUCT(--(DQ$9=Quarterly_kt!$B$9:FC$9),Quarterly_kt!$B105:FC105)/Fuel_Properties!$D$49</f>
        <v>0</v>
      </c>
      <c r="DR105" s="53">
        <f>SUMPRODUCT(--(DR$9=Quarterly_kt!$B$9:FC$9),Quarterly_kt!$B105:FC105)/Fuel_Properties!$D$49</f>
        <v>0</v>
      </c>
      <c r="DS105" s="53">
        <f>SUMPRODUCT(--(DS$9=Quarterly_kt!$B$9:FC$9),Quarterly_kt!$B105:FC105)/Fuel_Properties!$D$49</f>
        <v>0</v>
      </c>
      <c r="DT105" s="53">
        <f>SUMPRODUCT(--(DT$9=Quarterly_kt!$B$9:FC$9),Quarterly_kt!$B105:FC105)/Fuel_Properties!$D$49</f>
        <v>0</v>
      </c>
      <c r="DU105" s="53">
        <f>SUMPRODUCT(--(DU$9=Quarterly_kt!$B$9:FC$9),Quarterly_kt!$B105:FC105)/Fuel_Properties!$D$49</f>
        <v>0</v>
      </c>
      <c r="DV105" s="53">
        <f>SUMPRODUCT(--(DV$9=Quarterly_kt!$B$9:FC$9),Quarterly_kt!$B105:FC105)/Fuel_Properties!$D$49</f>
        <v>0</v>
      </c>
      <c r="DW105" s="53">
        <f>SUMPRODUCT(--(DW$9=Quarterly_kt!$B$9:FC$9),Quarterly_kt!$B105:FC105)/Fuel_Properties!$D$49</f>
        <v>0</v>
      </c>
      <c r="DX105" s="53">
        <f>SUMPRODUCT(--(DX$9=Quarterly_kt!$B$9:FC$9),Quarterly_kt!$B105:FC105)/Fuel_Properties!$D$49</f>
        <v>0</v>
      </c>
      <c r="DY105" s="53">
        <f>SUMPRODUCT(--(DY$9=Quarterly_kt!$B$9:FC$9),Quarterly_kt!$B105:FC105)/Fuel_Properties!$D$49</f>
        <v>0</v>
      </c>
      <c r="DZ105" s="53">
        <f>SUMPRODUCT(--(DZ$9=Quarterly_kt!$B$9:FC$9),Quarterly_kt!$B105:FC105)/Fuel_Properties!$D$49</f>
        <v>0</v>
      </c>
      <c r="EA105" s="53">
        <f>SUMPRODUCT(--(EA$9=Quarterly_kt!$B$9:FC$9),Quarterly_kt!$B105:FC105)/Fuel_Properties!$D$49</f>
        <v>0</v>
      </c>
      <c r="EB105" s="53">
        <f>SUMPRODUCT(--(EB$9=Quarterly_kt!$B$9:FC$9),Quarterly_kt!$B105:FC105)/Fuel_Properties!$D$49</f>
        <v>0</v>
      </c>
      <c r="EC105" s="53">
        <f>SUMPRODUCT(--(EC$9=Quarterly_kt!$B$9:FC$9),Quarterly_kt!$B105:FC105)/Fuel_Properties!$D$49</f>
        <v>0</v>
      </c>
      <c r="ED105" s="53">
        <f>SUMPRODUCT(--(ED$9=Quarterly_kt!$B$9:FC$9),Quarterly_kt!$B105:FC105)/Fuel_Properties!$D$49</f>
        <v>0</v>
      </c>
      <c r="EE105" s="53">
        <f>SUMPRODUCT(--(EE$9=Quarterly_kt!$B$9:FC$9),Quarterly_kt!$B105:FC105)/Fuel_Properties!$D$49</f>
        <v>0</v>
      </c>
      <c r="EF105" s="53">
        <f>SUMPRODUCT(--(EF$9=Quarterly_kt!$B$9:FC$9),Quarterly_kt!$B105:FC105)/Fuel_Properties!$D$49</f>
        <v>0</v>
      </c>
      <c r="EG105" s="53">
        <f>SUMPRODUCT(--(EG$9=Quarterly_kt!$B$9:FC$9),Quarterly_kt!$B105:FC105)/Fuel_Properties!$D$49</f>
        <v>0</v>
      </c>
      <c r="EH105" s="53">
        <f>SUMPRODUCT(--(EH$9=Quarterly_kt!$B$9:FC$9),Quarterly_kt!$B105:FC105)/Fuel_Properties!$D$49</f>
        <v>0</v>
      </c>
      <c r="EI105" s="53">
        <f>SUMPRODUCT(--(EI$9=Quarterly_kt!$B$9:FC$9),Quarterly_kt!$B105:FC105)/Fuel_Properties!$D$49</f>
        <v>0</v>
      </c>
      <c r="EJ105" s="53">
        <f>SUMPRODUCT(--(EJ$9=Quarterly_kt!$B$9:FC$9),Quarterly_kt!$B105:FC105)/Fuel_Properties!$D$49</f>
        <v>0</v>
      </c>
      <c r="EK105" s="53">
        <f>SUMPRODUCT(--(EK$9=Quarterly_kt!$B$9:FC$9),Quarterly_kt!$B105:FC105)/Fuel_Properties!$D$49</f>
        <v>0</v>
      </c>
      <c r="EL105" s="53">
        <f>SUMPRODUCT(--(EL$9=Quarterly_kt!$B$9:FC$9),Quarterly_kt!$B105:FC105)/Fuel_Properties!$D$49</f>
        <v>0</v>
      </c>
      <c r="EM105" s="53">
        <f>SUMPRODUCT(--(EM$9=Quarterly_kt!$B$9:FC$9),Quarterly_kt!$B105:FC105)/Fuel_Properties!$D$49</f>
        <v>0</v>
      </c>
      <c r="EN105" s="53">
        <f>SUMPRODUCT(--(EN$9=Quarterly_kt!$B$9:FC$9),Quarterly_kt!$B105:FC105)/Fuel_Properties!$D$49</f>
        <v>0</v>
      </c>
      <c r="EO105" s="53">
        <f>SUMPRODUCT(--(EO$9=Quarterly_kt!$B$9:FC$9),Quarterly_kt!$B105:FC105)/Fuel_Properties!$D$49</f>
        <v>0</v>
      </c>
      <c r="EP105" s="53">
        <f>SUMPRODUCT(--(EP$9=Quarterly_kt!$B$9:FC$9),Quarterly_kt!$B105:FC105)/Fuel_Properties!$D$49</f>
        <v>0</v>
      </c>
      <c r="EQ105" s="53">
        <f>SUMPRODUCT(--(EQ$9=Quarterly_kt!$B$9:FC$9),Quarterly_kt!$B105:FC105)/Fuel_Properties!$D$49</f>
        <v>1.3220714818302252E-3</v>
      </c>
      <c r="ER105" s="53">
        <f>SUMPRODUCT(--(ER$9=Quarterly_kt!$B$9:FC$9),Quarterly_kt!$B105:FC105)/Fuel_Properties!$D$49</f>
        <v>0</v>
      </c>
      <c r="ES105" s="53">
        <f>SUMPRODUCT(--(ES$9=Quarterly_kt!$B$9:FC$9),Quarterly_kt!$B105:FC105)/Fuel_Properties!$D$49</f>
        <v>0</v>
      </c>
      <c r="ET105" s="53">
        <f>SUMPRODUCT(--(ET$9=Quarterly_kt!$B$9:FC$9),Quarterly_kt!$B105:FC105)/Fuel_Properties!$D$49</f>
        <v>4.439428223119945E-4</v>
      </c>
      <c r="EU105" s="53">
        <f>SUMPRODUCT(--(EU$9=Quarterly_kt!$B$9:FC$9),Quarterly_kt!$B105:FC105)/Fuel_Properties!$D$49</f>
        <v>8.4812593031802462E-3</v>
      </c>
      <c r="EV105" s="53">
        <f>SUMPRODUCT(--(EV$9=Quarterly_kt!$B$9:FC$9),Quarterly_kt!$B105:FC105)/Fuel_Properties!$D$49</f>
        <v>0</v>
      </c>
      <c r="EW105" s="53">
        <f>SUMPRODUCT(--(EW$9=Quarterly_kt!$B$9:FC$9),Quarterly_kt!$B105:FC105)/Fuel_Properties!$D$49</f>
        <v>2.0358729695790648E-3</v>
      </c>
      <c r="EX105" s="53">
        <f>SUMPRODUCT(--(EX$9=Quarterly_kt!$B$9:FC$9),Quarterly_kt!$B105:FC105)/Fuel_Properties!$D$49</f>
        <v>0</v>
      </c>
      <c r="EY105" s="53">
        <f>SUMPRODUCT(--(EY$9=Quarterly_kt!$B$9:FC$9),Quarterly_kt!$B105:FC105)/Fuel_Properties!$D$49</f>
        <v>0</v>
      </c>
      <c r="EZ105" s="53">
        <f>SUMPRODUCT(--(EZ$9=Quarterly_kt!$B$9:FC$9),Quarterly_kt!$B105:FC105)/Fuel_Properties!$D$49</f>
        <v>0</v>
      </c>
      <c r="FA105" s="53">
        <f>SUMPRODUCT(--(FA$9=Quarterly_kt!$B$9:FC$9),Quarterly_kt!$B105:FC105)/Fuel_Properties!$D$49</f>
        <v>0</v>
      </c>
      <c r="FB105" s="53">
        <f>SUMPRODUCT(--(FB$9=Quarterly_kt!$B$9:FC$9),Quarterly_kt!$B105:FC105)/Fuel_Properties!$D$49</f>
        <v>0</v>
      </c>
      <c r="FC105" s="53">
        <f>SUMPRODUCT(--(FC$9=Quarterly_kt!$B$9:FC$9),Quarterly_kt!$B105:FC105)/Fuel_Properties!$D$49</f>
        <v>0</v>
      </c>
      <c r="FD105" s="53">
        <f>SUMPRODUCT(--(FD$9=Quarterly_kt!$B$9:FD$9),Quarterly_kt!$B105:FD105)/Fuel_Properties!$D$49</f>
        <v>0</v>
      </c>
      <c r="FE105" s="53">
        <f>SUMPRODUCT(--(FE$9=Quarterly_kt!$B$9:FE$9),Quarterly_kt!$B105:FE105)/Fuel_Properties!$D$49</f>
        <v>0</v>
      </c>
      <c r="FF105" s="53">
        <f>SUMPRODUCT(--(FF$9=Quarterly_kt!$B$9:FF$9),Quarterly_kt!$B105:FF105)/Fuel_Properties!$D$49</f>
        <v>0</v>
      </c>
      <c r="FG105" s="53">
        <f>SUMPRODUCT(--(FG$9=Quarterly_kt!$B$9:FG$9),Quarterly_kt!$B105:FG105)/Fuel_Properties!$D$49</f>
        <v>0</v>
      </c>
      <c r="FH105" s="53">
        <f>SUMPRODUCT(--(FH$9=Quarterly_kt!$B$9:FH$9),Quarterly_kt!$B105:FH105)/Fuel_Properties!$D$49</f>
        <v>0</v>
      </c>
      <c r="FI105" s="53">
        <f>SUMPRODUCT(--(FI$9=Quarterly_kt!$B$9:FI$9),Quarterly_kt!$B105:FI105)/Fuel_Properties!$D$49</f>
        <v>0</v>
      </c>
      <c r="FJ105" s="53">
        <f>SUMPRODUCT(--(FJ$9=Quarterly_kt!$B$9:FJ$9),Quarterly_kt!$B105:FJ105)/Fuel_Properties!$D$49</f>
        <v>0</v>
      </c>
      <c r="FK105" s="53">
        <f>SUMPRODUCT(--(FK$9=Quarterly_kt!$B$9:FK$9),Quarterly_kt!$B105:FK105)/Fuel_Properties!$D$49</f>
        <v>0</v>
      </c>
      <c r="FL105" s="53">
        <f>SUMPRODUCT(--(FL$9=Quarterly_kt!$B$9:FL$9),Quarterly_kt!$B105:FL105)/Fuel_Properties!$D$49</f>
        <v>0</v>
      </c>
      <c r="FM105" s="53">
        <f>SUMPRODUCT(--(FM$9=Quarterly_kt!$B$9:FN$9),Quarterly_kt!$B105:FN105)/Fuel_Properties!$D$49</f>
        <v>0</v>
      </c>
      <c r="FN105" s="53">
        <f>SUMPRODUCT(--(FN$9=Quarterly_kt!$B$9:FN$9),Quarterly_kt!$B105:FN105)/Fuel_Properties!$D$49</f>
        <v>0</v>
      </c>
      <c r="FO105" s="53">
        <f>SUMPRODUCT(--(FO$9=Quarterly_kt!$B$9:FO$9),Quarterly_kt!$B105:FO105)/Fuel_Properties!$D$49</f>
        <v>0</v>
      </c>
      <c r="FP105" s="53">
        <f>SUMPRODUCT(--(FP$9=Quarterly_kt!$B$9:FP$9),Quarterly_kt!$B105:FP105)/Fuel_Properties!$D$49</f>
        <v>0</v>
      </c>
      <c r="FQ105" s="53">
        <f>SUMPRODUCT(--(FQ$9=Quarterly_kt!$B$9:FQ$9),Quarterly_kt!$B105:FQ105)/Fuel_Properties!$D$49</f>
        <v>0</v>
      </c>
      <c r="FR105" s="53">
        <f>SUMPRODUCT(--(FR$9=Quarterly_kt!$B$9:FR$9),Quarterly_kt!$B105:FR105)/Fuel_Properties!$D$49</f>
        <v>0</v>
      </c>
      <c r="FS105" s="53">
        <f>SUMPRODUCT(--(FS$9=Quarterly_kt!$B$9:FS$9),Quarterly_kt!$B105:FS105)/Fuel_Properties!$D$49</f>
        <v>0</v>
      </c>
      <c r="FT105" s="53">
        <f>SUMPRODUCT(--(FT$9=Quarterly_kt!$B$9:FT$9),Quarterly_kt!$B105:FT105)/Fuel_Properties!$D$49</f>
        <v>0</v>
      </c>
      <c r="FU105" s="53">
        <f>SUMPRODUCT(--(FU$9=Quarterly_kt!$B$9:FU$9),Quarterly_kt!$B105:FU105)/Fuel_Properties!$D$49</f>
        <v>0</v>
      </c>
      <c r="FV105" s="53">
        <f>SUMPRODUCT(--(FV$9=Quarterly_kt!$B$9:FV$9),Quarterly_kt!$B105:FV105)/Fuel_Properties!$D$49</f>
        <v>0</v>
      </c>
      <c r="FW105" s="18"/>
      <c r="FX105" s="117"/>
      <c r="FY105" s="18"/>
    </row>
    <row r="106" spans="1:181" ht="15" x14ac:dyDescent="0.25">
      <c r="A106" s="49" t="s">
        <v>26</v>
      </c>
      <c r="B106" s="53">
        <f>SUMPRODUCT(--(B$9=Quarterly_kt!$B$9:FC$9),Quarterly_kt!$B106:FC106)*INDEX(Fuel_Properties!$B$3:$IV$14,MATCH("GCV_Auto_Diesel",Fuel_Properties!$B$3:$B$14,0),MATCH(YEAR(B$9),Fuel_Properties!$B$3:$EI$3,0))/1000</f>
        <v>0</v>
      </c>
      <c r="C106" s="53">
        <f>SUMPRODUCT(--(C$9=Quarterly_kt!$B$9:FC$9),Quarterly_kt!$B106:FC106)*INDEX(Fuel_Properties!$B$3:$IV$14,MATCH("GCV_Auto_Diesel",Fuel_Properties!$B$3:$B$14,0),MATCH(YEAR(C$9),Fuel_Properties!$B$3:$EI$3,0))/1000</f>
        <v>0</v>
      </c>
      <c r="D106" s="53">
        <f>SUMPRODUCT(--(D$9=Quarterly_kt!$B$9:FC$9),Quarterly_kt!$B106:FC106)*INDEX(Fuel_Properties!$B$3:$IV$14,MATCH("GCV_Auto_Diesel",Fuel_Properties!$B$3:$B$14,0),MATCH(YEAR(D$9),Fuel_Properties!$B$3:$EI$3,0))/1000</f>
        <v>0</v>
      </c>
      <c r="E106" s="53">
        <f>SUMPRODUCT(--(E$9=Quarterly_kt!$B$9:FC$9),Quarterly_kt!$B106:FC106)*INDEX(Fuel_Properties!$B$3:$IV$14,MATCH("GCV_Auto_Diesel",Fuel_Properties!$B$3:$B$14,0),MATCH(YEAR(E$9),Fuel_Properties!$B$3:$EI$3,0))/1000</f>
        <v>0</v>
      </c>
      <c r="F106" s="53">
        <f>SUMPRODUCT(--(F$9=Quarterly_kt!$B$9:FC$9),Quarterly_kt!$B106:FC106)*INDEX(Fuel_Properties!$B$3:$IV$14,MATCH("GCV_Auto_Diesel",Fuel_Properties!$B$3:$B$14,0),MATCH(YEAR(F$9),Fuel_Properties!$B$3:$EI$3,0))/1000</f>
        <v>0</v>
      </c>
      <c r="G106" s="53">
        <f>SUMPRODUCT(--(G$9=Quarterly_kt!$B$9:FC$9),Quarterly_kt!$B106:FC106)*INDEX(Fuel_Properties!$B$3:$IV$14,MATCH("GCV_Auto_Diesel",Fuel_Properties!$B$3:$B$14,0),MATCH(YEAR(G$9),Fuel_Properties!$B$3:$EI$3,0))/1000</f>
        <v>0</v>
      </c>
      <c r="H106" s="53">
        <f>SUMPRODUCT(--(H$9=Quarterly_kt!$B$9:FC$9),Quarterly_kt!$B106:FC106)*INDEX(Fuel_Properties!$B$3:$IV$14,MATCH("GCV_Auto_Diesel",Fuel_Properties!$B$3:$B$14,0),MATCH(YEAR(H$9),Fuel_Properties!$B$3:$EI$3,0))/1000</f>
        <v>0</v>
      </c>
      <c r="I106" s="53">
        <f>SUMPRODUCT(--(I$9=Quarterly_kt!$B$9:FC$9),Quarterly_kt!$B106:FC106)*INDEX(Fuel_Properties!$B$3:$IV$14,MATCH("GCV_Auto_Diesel",Fuel_Properties!$B$3:$B$14,0),MATCH(YEAR(I$9),Fuel_Properties!$B$3:$EI$3,0))/1000</f>
        <v>0</v>
      </c>
      <c r="J106" s="53">
        <f>SUMPRODUCT(--(J$9=Quarterly_kt!$B$9:FC$9),Quarterly_kt!$B106:FC106)*INDEX(Fuel_Properties!$B$3:$IV$14,MATCH("GCV_Auto_Diesel",Fuel_Properties!$B$3:$B$14,0),MATCH(YEAR(J$9),Fuel_Properties!$B$3:$EI$3,0))/1000</f>
        <v>0</v>
      </c>
      <c r="K106" s="53">
        <f>SUMPRODUCT(--(K$9=Quarterly_kt!$B$9:FC$9),Quarterly_kt!$B106:FC106)*INDEX(Fuel_Properties!$B$3:$IV$14,MATCH("GCV_Auto_Diesel",Fuel_Properties!$B$3:$B$14,0),MATCH(YEAR(K$9),Fuel_Properties!$B$3:$EI$3,0))/1000</f>
        <v>0</v>
      </c>
      <c r="L106" s="53">
        <f>SUMPRODUCT(--(L$9=Quarterly_kt!$B$9:FC$9),Quarterly_kt!$B106:FC106)*INDEX(Fuel_Properties!$B$3:$IV$14,MATCH("GCV_Auto_Diesel",Fuel_Properties!$B$3:$B$14,0),MATCH(YEAR(L$9),Fuel_Properties!$B$3:$EI$3,0))/1000</f>
        <v>0</v>
      </c>
      <c r="M106" s="53">
        <f>SUMPRODUCT(--(M$9=Quarterly_kt!$B$9:FC$9),Quarterly_kt!$B106:FC106)*INDEX(Fuel_Properties!$B$3:$IV$14,MATCH("GCV_Auto_Diesel",Fuel_Properties!$B$3:$B$14,0),MATCH(YEAR(M$9),Fuel_Properties!$B$3:$EI$3,0))/1000</f>
        <v>0</v>
      </c>
      <c r="N106" s="53">
        <f>SUMPRODUCT(--(N$9=Quarterly_kt!$B$9:FC$9),Quarterly_kt!$B106:FC106)*INDEX(Fuel_Properties!$B$3:$IV$14,MATCH("GCV_Auto_Diesel",Fuel_Properties!$B$3:$B$14,0),MATCH(YEAR(N$9),Fuel_Properties!$B$3:$EI$3,0))/1000</f>
        <v>0</v>
      </c>
      <c r="O106" s="53">
        <f>SUMPRODUCT(--(O$9=Quarterly_kt!$B$9:FC$9),Quarterly_kt!$B106:FC106)*INDEX(Fuel_Properties!$B$3:$IV$14,MATCH("GCV_Auto_Diesel",Fuel_Properties!$B$3:$B$14,0),MATCH(YEAR(O$9),Fuel_Properties!$B$3:$EI$3,0))/1000</f>
        <v>0</v>
      </c>
      <c r="P106" s="53">
        <f>SUMPRODUCT(--(P$9=Quarterly_kt!$B$9:FC$9),Quarterly_kt!$B106:FC106)*INDEX(Fuel_Properties!$B$3:$IV$14,MATCH("GCV_Auto_Diesel",Fuel_Properties!$B$3:$B$14,0),MATCH(YEAR(P$9),Fuel_Properties!$B$3:$EI$3,0))/1000</f>
        <v>0</v>
      </c>
      <c r="Q106" s="53">
        <f>SUMPRODUCT(--(Q$9=Quarterly_kt!$B$9:FC$9),Quarterly_kt!$B106:FC106)*INDEX(Fuel_Properties!$B$3:$IV$14,MATCH("GCV_Auto_Diesel",Fuel_Properties!$B$3:$B$14,0),MATCH(YEAR(Q$9),Fuel_Properties!$B$3:$EI$3,0))/1000</f>
        <v>0</v>
      </c>
      <c r="R106" s="53">
        <f>SUMPRODUCT(--(R$9=Quarterly_kt!$B$9:FC$9),Quarterly_kt!$B106:FC106)*INDEX(Fuel_Properties!$B$3:$IV$14,MATCH("GCV_Auto_Diesel",Fuel_Properties!$B$3:$B$14,0),MATCH(YEAR(R$9),Fuel_Properties!$B$3:$EI$3,0))/1000</f>
        <v>0</v>
      </c>
      <c r="S106" s="53">
        <f>SUMPRODUCT(--(S$9=Quarterly_kt!$B$9:FC$9),Quarterly_kt!$B106:FC106)*INDEX(Fuel_Properties!$B$3:$IV$14,MATCH("GCV_Auto_Diesel",Fuel_Properties!$B$3:$B$14,0),MATCH(YEAR(S$9),Fuel_Properties!$B$3:$EI$3,0))/1000</f>
        <v>0</v>
      </c>
      <c r="T106" s="53">
        <f>SUMPRODUCT(--(T$9=Quarterly_kt!$B$9:FC$9),Quarterly_kt!$B106:FC106)*INDEX(Fuel_Properties!$B$3:$IV$14,MATCH("GCV_Auto_Diesel",Fuel_Properties!$B$3:$B$14,0),MATCH(YEAR(T$9),Fuel_Properties!$B$3:$EI$3,0))/1000</f>
        <v>0</v>
      </c>
      <c r="U106" s="53">
        <f>SUMPRODUCT(--(U$9=Quarterly_kt!$B$9:FC$9),Quarterly_kt!$B106:FC106)*INDEX(Fuel_Properties!$B$3:$IV$14,MATCH("GCV_Auto_Diesel",Fuel_Properties!$B$3:$B$14,0),MATCH(YEAR(U$9),Fuel_Properties!$B$3:$EI$3,0))/1000</f>
        <v>0</v>
      </c>
      <c r="V106" s="53">
        <f>SUMPRODUCT(--(V$9=Quarterly_kt!$B$9:FC$9),Quarterly_kt!$B106:FC106)*INDEX(Fuel_Properties!$B$3:$IV$14,MATCH("GCV_Auto_Diesel",Fuel_Properties!$B$3:$B$14,0),MATCH(YEAR(V$9),Fuel_Properties!$B$3:$EI$3,0))/1000</f>
        <v>0</v>
      </c>
      <c r="W106" s="53">
        <f>SUMPRODUCT(--(W$9=Quarterly_kt!$B$9:FC$9),Quarterly_kt!$B106:FC106)*INDEX(Fuel_Properties!$B$3:$IV$14,MATCH("GCV_Auto_Diesel",Fuel_Properties!$B$3:$B$14,0),MATCH(YEAR(W$9),Fuel_Properties!$B$3:$EI$3,0))/1000</f>
        <v>0</v>
      </c>
      <c r="X106" s="53">
        <f>SUMPRODUCT(--(X$9=Quarterly_kt!$B$9:FC$9),Quarterly_kt!$B106:FC106)*INDEX(Fuel_Properties!$B$3:$IV$14,MATCH("GCV_Auto_Diesel",Fuel_Properties!$B$3:$B$14,0),MATCH(YEAR(X$9),Fuel_Properties!$B$3:$EI$3,0))/1000</f>
        <v>0</v>
      </c>
      <c r="Y106" s="53">
        <f>SUMPRODUCT(--(Y$9=Quarterly_kt!$B$9:FC$9),Quarterly_kt!$B106:FC106)*INDEX(Fuel_Properties!$B$3:$IV$14,MATCH("GCV_Auto_Diesel",Fuel_Properties!$B$3:$B$14,0),MATCH(YEAR(Y$9),Fuel_Properties!$B$3:$EI$3,0))/1000</f>
        <v>0</v>
      </c>
      <c r="Z106" s="53">
        <f>SUMPRODUCT(--(Z$9=Quarterly_kt!$B$9:FC$9),Quarterly_kt!$B106:FC106)*INDEX(Fuel_Properties!$B$3:$IV$14,MATCH("GCV_Auto_Diesel",Fuel_Properties!$B$3:$B$14,0),MATCH(YEAR(Z$9),Fuel_Properties!$B$3:$EI$3,0))/1000</f>
        <v>0</v>
      </c>
      <c r="AA106" s="53">
        <f>SUMPRODUCT(--(AA$9=Quarterly_kt!$B$9:FC$9),Quarterly_kt!$B106:FC106)*INDEX(Fuel_Properties!$B$3:$IV$14,MATCH("GCV_Auto_Diesel",Fuel_Properties!$B$3:$B$14,0),MATCH(YEAR(AA$9),Fuel_Properties!$B$3:$EI$3,0))/1000</f>
        <v>0</v>
      </c>
      <c r="AB106" s="53">
        <f>SUMPRODUCT(--(AB$9=Quarterly_kt!$B$9:FC$9),Quarterly_kt!$B106:FC106)*INDEX(Fuel_Properties!$B$3:$IV$14,MATCH("GCV_Auto_Diesel",Fuel_Properties!$B$3:$B$14,0),MATCH(YEAR(AB$9),Fuel_Properties!$B$3:$EI$3,0))/1000</f>
        <v>0</v>
      </c>
      <c r="AC106" s="53">
        <f>SUMPRODUCT(--(AC$9=Quarterly_kt!$B$9:FC$9),Quarterly_kt!$B106:FC106)*INDEX(Fuel_Properties!$B$3:$IV$14,MATCH("GCV_Auto_Diesel",Fuel_Properties!$B$3:$B$14,0),MATCH(YEAR(AC$9),Fuel_Properties!$B$3:$EI$3,0))/1000</f>
        <v>0</v>
      </c>
      <c r="AD106" s="53">
        <f>SUMPRODUCT(--(AD$9=Quarterly_kt!$B$9:FC$9),Quarterly_kt!$B106:FC106)*INDEX(Fuel_Properties!$B$3:$IV$14,MATCH("GCV_Auto_Diesel",Fuel_Properties!$B$3:$B$14,0),MATCH(YEAR(AD$9),Fuel_Properties!$B$3:$EI$3,0))/1000</f>
        <v>0</v>
      </c>
      <c r="AE106" s="53">
        <f>SUMPRODUCT(--(AE$9=Quarterly_kt!$B$9:FC$9),Quarterly_kt!$B106:FC106)*INDEX(Fuel_Properties!$B$3:$IV$14,MATCH("GCV_Auto_Diesel",Fuel_Properties!$B$3:$B$14,0),MATCH(YEAR(AE$9),Fuel_Properties!$B$3:$EI$3,0))/1000</f>
        <v>0</v>
      </c>
      <c r="AF106" s="53">
        <f>SUMPRODUCT(--(AF$9=Quarterly_kt!$B$9:FC$9),Quarterly_kt!$B106:FC106)*INDEX(Fuel_Properties!$B$3:$IV$14,MATCH("GCV_Auto_Diesel",Fuel_Properties!$B$3:$B$14,0),MATCH(YEAR(AF$9),Fuel_Properties!$B$3:$EI$3,0))/1000</f>
        <v>0</v>
      </c>
      <c r="AG106" s="53">
        <f>SUMPRODUCT(--(AG$9=Quarterly_kt!$B$9:FC$9),Quarterly_kt!$B106:FC106)*INDEX(Fuel_Properties!$B$3:$IV$14,MATCH("GCV_Auto_Diesel",Fuel_Properties!$B$3:$B$14,0),MATCH(YEAR(AG$9),Fuel_Properties!$B$3:$EI$3,0))/1000</f>
        <v>0</v>
      </c>
      <c r="AH106" s="53">
        <f>SUMPRODUCT(--(AH$9=Quarterly_kt!$B$9:FC$9),Quarterly_kt!$B106:FC106)*INDEX(Fuel_Properties!$B$3:$IV$14,MATCH("GCV_Auto_Diesel",Fuel_Properties!$B$3:$B$14,0),MATCH(YEAR(AH$9),Fuel_Properties!$B$3:$EI$3,0))/1000</f>
        <v>0</v>
      </c>
      <c r="AI106" s="53">
        <f>SUMPRODUCT(--(AI$9=Quarterly_kt!$B$9:FC$9),Quarterly_kt!$B106:FC106)*INDEX(Fuel_Properties!$B$3:$IV$14,MATCH("GCV_Auto_Diesel",Fuel_Properties!$B$3:$B$14,0),MATCH(YEAR(AI$9),Fuel_Properties!$B$3:$EI$3,0))/1000</f>
        <v>0</v>
      </c>
      <c r="AJ106" s="53">
        <f>SUMPRODUCT(--(AJ$9=Quarterly_kt!$B$9:FC$9),Quarterly_kt!$B106:FC106)*INDEX(Fuel_Properties!$B$3:$IV$14,MATCH("GCV_Auto_Diesel",Fuel_Properties!$B$3:$B$14,0),MATCH(YEAR(AJ$9),Fuel_Properties!$B$3:$EI$3,0))/1000</f>
        <v>0</v>
      </c>
      <c r="AK106" s="53">
        <f>SUMPRODUCT(--(AK$9=Quarterly_kt!$B$9:FC$9),Quarterly_kt!$B106:FC106)*INDEX(Fuel_Properties!$B$3:$IV$14,MATCH("GCV_Auto_Diesel",Fuel_Properties!$B$3:$B$14,0),MATCH(YEAR(AK$9),Fuel_Properties!$B$3:$EI$3,0))/1000</f>
        <v>0</v>
      </c>
      <c r="AL106" s="53">
        <f>SUMPRODUCT(--(AL$9=Quarterly_kt!$B$9:FC$9),Quarterly_kt!$B106:FC106)*INDEX(Fuel_Properties!$B$3:$IV$14,MATCH("GCV_Auto_Diesel",Fuel_Properties!$B$3:$B$14,0),MATCH(YEAR(AL$9),Fuel_Properties!$B$3:$EI$3,0))/1000</f>
        <v>0</v>
      </c>
      <c r="AM106" s="53">
        <f>SUMPRODUCT(--(AM$9=Quarterly_kt!$B$9:FC$9),Quarterly_kt!$B106:FC106)*INDEX(Fuel_Properties!$B$3:$IV$14,MATCH("GCV_Auto_Diesel",Fuel_Properties!$B$3:$B$14,0),MATCH(YEAR(AM$9),Fuel_Properties!$B$3:$EI$3,0))/1000</f>
        <v>0</v>
      </c>
      <c r="AN106" s="53">
        <f>SUMPRODUCT(--(AN$9=Quarterly_kt!$B$9:FC$9),Quarterly_kt!$B106:FC106)*INDEX(Fuel_Properties!$B$3:$IV$14,MATCH("GCV_Auto_Diesel",Fuel_Properties!$B$3:$B$14,0),MATCH(YEAR(AN$9),Fuel_Properties!$B$3:$EI$3,0))/1000</f>
        <v>0</v>
      </c>
      <c r="AO106" s="53">
        <f>SUMPRODUCT(--(AO$9=Quarterly_kt!$B$9:FC$9),Quarterly_kt!$B106:FC106)*INDEX(Fuel_Properties!$B$3:$IV$14,MATCH("GCV_Auto_Diesel",Fuel_Properties!$B$3:$B$14,0),MATCH(YEAR(AO$9),Fuel_Properties!$B$3:$EI$3,0))/1000</f>
        <v>0</v>
      </c>
      <c r="AP106" s="53">
        <f>SUMPRODUCT(--(AP$9=Quarterly_kt!$B$9:FC$9),Quarterly_kt!$B106:FC106)*INDEX(Fuel_Properties!$B$3:$IV$14,MATCH("GCV_Auto_Diesel",Fuel_Properties!$B$3:$B$14,0),MATCH(YEAR(AP$9),Fuel_Properties!$B$3:$EI$3,0))/1000</f>
        <v>0</v>
      </c>
      <c r="AQ106" s="53">
        <f>SUMPRODUCT(--(AQ$9=Quarterly_kt!$B$9:FC$9),Quarterly_kt!$B106:FC106)*INDEX(Fuel_Properties!$B$3:$IV$14,MATCH("GCV_Auto_Diesel",Fuel_Properties!$B$3:$B$14,0),MATCH(YEAR(AQ$9),Fuel_Properties!$B$3:$EI$3,0))/1000</f>
        <v>0</v>
      </c>
      <c r="AR106" s="53">
        <f>SUMPRODUCT(--(AR$9=Quarterly_kt!$B$9:FC$9),Quarterly_kt!$B106:FC106)*INDEX(Fuel_Properties!$B$3:$IV$14,MATCH("GCV_Auto_Diesel",Fuel_Properties!$B$3:$B$14,0),MATCH(YEAR(AR$9),Fuel_Properties!$B$3:$EI$3,0))/1000</f>
        <v>0</v>
      </c>
      <c r="AS106" s="53">
        <f>SUMPRODUCT(--(AS$9=Quarterly_kt!$B$9:FC$9),Quarterly_kt!$B106:FC106)*INDEX(Fuel_Properties!$B$3:$IV$14,MATCH("GCV_Auto_Diesel",Fuel_Properties!$B$3:$B$14,0),MATCH(YEAR(AS$9),Fuel_Properties!$B$3:$EI$3,0))/1000</f>
        <v>0</v>
      </c>
      <c r="AT106" s="53">
        <f>SUMPRODUCT(--(AT$9=Quarterly_kt!$B$9:FC$9),Quarterly_kt!$B106:FC106)*INDEX(Fuel_Properties!$B$3:$IV$14,MATCH("GCV_Auto_Diesel",Fuel_Properties!$B$3:$B$14,0),MATCH(YEAR(AT$9),Fuel_Properties!$B$3:$EI$3,0))/1000</f>
        <v>0</v>
      </c>
      <c r="AU106" s="53">
        <f>SUMPRODUCT(--(AU$9=Quarterly_kt!$B$9:FC$9),Quarterly_kt!$B106:FC106)*INDEX(Fuel_Properties!$B$3:$IV$14,MATCH("GCV_Auto_Diesel",Fuel_Properties!$B$3:$B$14,0),MATCH(YEAR(AU$9),Fuel_Properties!$B$3:$EI$3,0))/1000</f>
        <v>0</v>
      </c>
      <c r="AV106" s="53">
        <f>SUMPRODUCT(--(AV$9=Quarterly_kt!$B$9:FC$9),Quarterly_kt!$B106:FC106)*INDEX(Fuel_Properties!$B$3:$IV$14,MATCH("GCV_Auto_Diesel",Fuel_Properties!$B$3:$B$14,0),MATCH(YEAR(AV$9),Fuel_Properties!$B$3:$EI$3,0))/1000</f>
        <v>0</v>
      </c>
      <c r="AW106" s="53">
        <f>SUMPRODUCT(--(AW$9=Quarterly_kt!$B$9:FC$9),Quarterly_kt!$B106:FC106)*INDEX(Fuel_Properties!$B$3:$IV$14,MATCH("GCV_Auto_Diesel",Fuel_Properties!$B$3:$B$14,0),MATCH(YEAR(AW$9),Fuel_Properties!$B$3:$EI$3,0))/1000</f>
        <v>0</v>
      </c>
      <c r="AX106" s="53">
        <f>SUMPRODUCT(--(AX$9=Quarterly_kt!$B$9:FC$9),Quarterly_kt!$B106:FC106)*INDEX(Fuel_Properties!$B$3:$IV$14,MATCH("GCV_Auto_Diesel",Fuel_Properties!$B$3:$B$14,0),MATCH(YEAR(AX$9),Fuel_Properties!$B$3:$EI$3,0))/1000</f>
        <v>3.9804000000000003E-3</v>
      </c>
      <c r="AY106" s="53">
        <f>SUMPRODUCT(--(AY$9=Quarterly_kt!$B$9:FC$9),Quarterly_kt!$B106:FC106)*INDEX(Fuel_Properties!$B$3:$IV$14,MATCH("GCV_Auto_Diesel",Fuel_Properties!$B$3:$B$14,0),MATCH(YEAR(AY$9),Fuel_Properties!$B$3:$EI$3,0))/1000</f>
        <v>6.0219599999999998E-3</v>
      </c>
      <c r="AZ106" s="53">
        <f>SUMPRODUCT(--(AZ$9=Quarterly_kt!$B$9:FC$9),Quarterly_kt!$B106:FC106)*INDEX(Fuel_Properties!$B$3:$IV$14,MATCH("GCV_Auto_Diesel",Fuel_Properties!$B$3:$B$14,0),MATCH(YEAR(AZ$9),Fuel_Properties!$B$3:$EI$3,0))/1000</f>
        <v>2.6964000000000007E-3</v>
      </c>
      <c r="BA106" s="53">
        <f>SUMPRODUCT(--(BA$9=Quarterly_kt!$B$9:FC$9),Quarterly_kt!$B106:FC106)*INDEX(Fuel_Properties!$B$3:$IV$14,MATCH("GCV_Auto_Diesel",Fuel_Properties!$B$3:$B$14,0),MATCH(YEAR(BA$9),Fuel_Properties!$B$3:$EI$3,0))/1000</f>
        <v>2.1828000000000004E-3</v>
      </c>
      <c r="BB106" s="53">
        <f>SUMPRODUCT(--(BB$9=Quarterly_kt!$B$9:FC$9),Quarterly_kt!$B106:FC106)*INDEX(Fuel_Properties!$B$3:$IV$14,MATCH("GCV_Auto_Diesel",Fuel_Properties!$B$3:$B$14,0),MATCH(YEAR(BB$9),Fuel_Properties!$B$3:$EI$3,0))/1000</f>
        <v>1.8746399999999999E-3</v>
      </c>
      <c r="BC106" s="53">
        <f>SUMPRODUCT(--(BC$9=Quarterly_kt!$B$9:FC$9),Quarterly_kt!$B106:FC106)*INDEX(Fuel_Properties!$B$3:$IV$14,MATCH("GCV_Auto_Diesel",Fuel_Properties!$B$3:$B$14,0),MATCH(YEAR(BC$9),Fuel_Properties!$B$3:$EI$3,0))/1000</f>
        <v>2.8248000000000006E-3</v>
      </c>
      <c r="BD106" s="53">
        <f>SUMPRODUCT(--(BD$9=Quarterly_kt!$B$9:FC$9),Quarterly_kt!$B106:FC106)*INDEX(Fuel_Properties!$B$3:$IV$14,MATCH("GCV_Auto_Diesel",Fuel_Properties!$B$3:$B$14,0),MATCH(YEAR(BD$9),Fuel_Properties!$B$3:$EI$3,0))/1000</f>
        <v>3.0815999999999999E-3</v>
      </c>
      <c r="BE106" s="53">
        <f>SUMPRODUCT(--(BE$9=Quarterly_kt!$B$9:FC$9),Quarterly_kt!$B106:FC106)*INDEX(Fuel_Properties!$B$3:$IV$14,MATCH("GCV_Auto_Diesel",Fuel_Properties!$B$3:$B$14,0),MATCH(YEAR(BE$9),Fuel_Properties!$B$3:$EI$3,0))/1000</f>
        <v>2.3112000000000002E-3</v>
      </c>
      <c r="BF106" s="53">
        <f>SUMPRODUCT(--(BF$9=Quarterly_kt!$B$9:FC$9),Quarterly_kt!$B106:FC106)*INDEX(Fuel_Properties!$B$3:$IV$14,MATCH("GCV_Auto_Diesel",Fuel_Properties!$B$3:$B$14,0),MATCH(YEAR(BF$9),Fuel_Properties!$B$3:$EI$3,0))/1000</f>
        <v>2.5679999999999995E-3</v>
      </c>
      <c r="BG106" s="53">
        <f>SUMPRODUCT(--(BG$9=Quarterly_kt!$B$9:FC$9),Quarterly_kt!$B106:FC106)*INDEX(Fuel_Properties!$B$3:$IV$14,MATCH("GCV_Auto_Diesel",Fuel_Properties!$B$3:$B$14,0),MATCH(YEAR(BG$9),Fuel_Properties!$B$3:$EI$3,0))/1000</f>
        <v>2.5680000000000004E-3</v>
      </c>
      <c r="BH106" s="53">
        <f>SUMPRODUCT(--(BH$9=Quarterly_kt!$B$9:FC$9),Quarterly_kt!$B106:FC106)*INDEX(Fuel_Properties!$B$3:$IV$14,MATCH("GCV_Auto_Diesel",Fuel_Properties!$B$3:$B$14,0),MATCH(YEAR(BH$9),Fuel_Properties!$B$3:$EI$3,0))/1000</f>
        <v>3.8520000000000008E-3</v>
      </c>
      <c r="BI106" s="53">
        <f>SUMPRODUCT(--(BI$9=Quarterly_kt!$B$9:FC$9),Quarterly_kt!$B106:FC106)*INDEX(Fuel_Properties!$B$3:$IV$14,MATCH("GCV_Auto_Diesel",Fuel_Properties!$B$3:$B$14,0),MATCH(YEAR(BI$9),Fuel_Properties!$B$3:$EI$3,0))/1000</f>
        <v>7.7040000000000016E-3</v>
      </c>
      <c r="BJ106" s="53">
        <f>SUMPRODUCT(--(BJ$9=Quarterly_kt!$B$9:FC$9),Quarterly_kt!$B106:FC106)*INDEX(Fuel_Properties!$B$3:$IV$14,MATCH("GCV_Auto_Diesel",Fuel_Properties!$B$3:$B$14,0),MATCH(YEAR(BJ$9),Fuel_Properties!$B$3:$EI$3,0))/1000</f>
        <v>1.2840000000000002E-3</v>
      </c>
      <c r="BK106" s="53">
        <f>SUMPRODUCT(--(BK$9=Quarterly_kt!$B$9:FC$9),Quarterly_kt!$B106:FC106)*INDEX(Fuel_Properties!$B$3:$IV$14,MATCH("GCV_Auto_Diesel",Fuel_Properties!$B$3:$B$14,0),MATCH(YEAR(BK$9),Fuel_Properties!$B$3:$EI$3,0))/1000</f>
        <v>0</v>
      </c>
      <c r="BL106" s="53">
        <f>SUMPRODUCT(--(BL$9=Quarterly_kt!$B$9:FC$9),Quarterly_kt!$B106:FC106)*INDEX(Fuel_Properties!$B$3:$IV$14,MATCH("GCV_Auto_Diesel",Fuel_Properties!$B$3:$B$14,0),MATCH(YEAR(BL$9),Fuel_Properties!$B$3:$EI$3,0))/1000</f>
        <v>2.5680000000000004E-3</v>
      </c>
      <c r="BM106" s="53">
        <f>SUMPRODUCT(--(BM$9=Quarterly_kt!$B$9:FC$9),Quarterly_kt!$B106:FC106)*INDEX(Fuel_Properties!$B$3:$IV$14,MATCH("GCV_Auto_Diesel",Fuel_Properties!$B$3:$B$14,0),MATCH(YEAR(BM$9),Fuel_Properties!$B$3:$EI$3,0))/1000</f>
        <v>2.8248000000000006E-3</v>
      </c>
      <c r="BN106" s="53">
        <f>SUMPRODUCT(--(BN$9=Quarterly_kt!$B$9:FC$9),Quarterly_kt!$B106:FC106)*INDEX(Fuel_Properties!$B$3:$IV$14,MATCH("GCV_Auto_Diesel",Fuel_Properties!$B$3:$B$14,0),MATCH(YEAR(BN$9),Fuel_Properties!$B$3:$EI$3,0))/1000</f>
        <v>2.1828000000000004E-3</v>
      </c>
      <c r="BO106" s="53">
        <f>SUMPRODUCT(--(BO$9=Quarterly_kt!$B$9:FC$9),Quarterly_kt!$B106:FC106)*INDEX(Fuel_Properties!$B$3:$IV$14,MATCH("GCV_Auto_Diesel",Fuel_Properties!$B$3:$B$14,0),MATCH(YEAR(BO$9),Fuel_Properties!$B$3:$EI$3,0))/1000</f>
        <v>5.0076000000000009E-3</v>
      </c>
      <c r="BP106" s="53">
        <f>SUMPRODUCT(--(BP$9=Quarterly_kt!$B$9:FC$9),Quarterly_kt!$B106:FC106)*INDEX(Fuel_Properties!$B$3:$IV$14,MATCH("GCV_Auto_Diesel",Fuel_Properties!$B$3:$B$14,0),MATCH(YEAR(BP$9),Fuel_Properties!$B$3:$EI$3,0))/1000</f>
        <v>5.7779999999999993E-3</v>
      </c>
      <c r="BQ106" s="53">
        <f>SUMPRODUCT(--(BQ$9=Quarterly_kt!$B$9:FC$9),Quarterly_kt!$B106:FC106)*INDEX(Fuel_Properties!$B$3:$IV$14,MATCH("GCV_Auto_Diesel",Fuel_Properties!$B$3:$B$14,0),MATCH(YEAR(BQ$9),Fuel_Properties!$B$3:$EI$3,0))/1000</f>
        <v>3.5952000000000011E-3</v>
      </c>
      <c r="BR106" s="53">
        <f>SUMPRODUCT(--(BR$9=Quarterly_kt!$B$9:FC$9),Quarterly_kt!$B106:FC106)*INDEX(Fuel_Properties!$B$3:$IV$14,MATCH("GCV_Auto_Diesel",Fuel_Properties!$B$3:$B$14,0),MATCH(YEAR(BR$9),Fuel_Properties!$B$3:$EI$3,0))/1000</f>
        <v>1.4124000000000001E-3</v>
      </c>
      <c r="BS106" s="53">
        <f>SUMPRODUCT(--(BS$9=Quarterly_kt!$B$9:FC$9),Quarterly_kt!$B106:FC106)*INDEX(Fuel_Properties!$B$3:$IV$14,MATCH("GCV_Auto_Diesel",Fuel_Properties!$B$3:$B$14,0),MATCH(YEAR(BS$9),Fuel_Properties!$B$3:$EI$3,0))/1000</f>
        <v>4.3656000000000007E-3</v>
      </c>
      <c r="BT106" s="53">
        <f>SUMPRODUCT(--(BT$9=Quarterly_kt!$B$9:FC$9),Quarterly_kt!$B106:FC106)*INDEX(Fuel_Properties!$B$3:$IV$14,MATCH("GCV_Auto_Diesel",Fuel_Properties!$B$3:$B$14,0),MATCH(YEAR(BT$9),Fuel_Properties!$B$3:$EI$3,0))/1000</f>
        <v>1.7976000000000005E-3</v>
      </c>
      <c r="BU106" s="53">
        <f>SUMPRODUCT(--(BU$9=Quarterly_kt!$B$9:FC$9),Quarterly_kt!$B106:FC106)*INDEX(Fuel_Properties!$B$3:$IV$14,MATCH("GCV_Auto_Diesel",Fuel_Properties!$B$3:$B$14,0),MATCH(YEAR(BU$9),Fuel_Properties!$B$3:$EI$3,0))/1000</f>
        <v>1.5407999999999999E-3</v>
      </c>
      <c r="BV106" s="53">
        <f>SUMPRODUCT(--(BV$9=Quarterly_kt!$B$9:FC$9),Quarterly_kt!$B106:FC106)*INDEX(Fuel_Properties!$B$3:$IV$14,MATCH("GCV_Auto_Diesel",Fuel_Properties!$B$3:$B$14,0),MATCH(YEAR(BV$9),Fuel_Properties!$B$3:$EI$3,0))/1000</f>
        <v>1.1555999999999997E-3</v>
      </c>
      <c r="BW106" s="53">
        <f>SUMPRODUCT(--(BW$9=Quarterly_kt!$B$9:FC$9),Quarterly_kt!$B106:FC106)*INDEX(Fuel_Properties!$B$3:$IV$14,MATCH("GCV_Auto_Diesel",Fuel_Properties!$B$3:$B$14,0),MATCH(YEAR(BW$9),Fuel_Properties!$B$3:$EI$3,0))/1000</f>
        <v>0.18078720000000004</v>
      </c>
      <c r="BX106" s="53">
        <f>SUMPRODUCT(--(BX$9=Quarterly_kt!$B$9:FC$9),Quarterly_kt!$B106:FC106)*INDEX(Fuel_Properties!$B$3:$IV$14,MATCH("GCV_Auto_Diesel",Fuel_Properties!$B$3:$B$14,0),MATCH(YEAR(BX$9),Fuel_Properties!$B$3:$EI$3,0))/1000</f>
        <v>0.11658720000000002</v>
      </c>
      <c r="BY106" s="53">
        <f>SUMPRODUCT(--(BY$9=Quarterly_kt!$B$9:FC$9),Quarterly_kt!$B106:FC106)*INDEX(Fuel_Properties!$B$3:$IV$14,MATCH("GCV_Auto_Diesel",Fuel_Properties!$B$3:$B$14,0),MATCH(YEAR(BY$9),Fuel_Properties!$B$3:$EI$3,0))/1000</f>
        <v>0</v>
      </c>
      <c r="BZ106" s="53">
        <f>SUMPRODUCT(--(BZ$9=Quarterly_kt!$B$9:FC$9),Quarterly_kt!$B106:FC106)*INDEX(Fuel_Properties!$B$3:$IV$14,MATCH("GCV_Auto_Diesel",Fuel_Properties!$B$3:$B$14,0),MATCH(YEAR(BZ$9),Fuel_Properties!$B$3:$EI$3,0))/1000</f>
        <v>0</v>
      </c>
      <c r="CA106" s="53">
        <f>SUMPRODUCT(--(CA$9=Quarterly_kt!$B$9:FC$9),Quarterly_kt!$B106:FC106)*INDEX(Fuel_Properties!$B$3:$IV$14,MATCH("GCV_Auto_Diesel",Fuel_Properties!$B$3:$B$14,0),MATCH(YEAR(CA$9),Fuel_Properties!$B$3:$EI$3,0))/1000</f>
        <v>0</v>
      </c>
      <c r="CB106" s="53">
        <f>SUMPRODUCT(--(CB$9=Quarterly_kt!$B$9:FC$9),Quarterly_kt!$B106:FC106)*INDEX(Fuel_Properties!$B$3:$IV$14,MATCH("GCV_Auto_Diesel",Fuel_Properties!$B$3:$B$14,0),MATCH(YEAR(CB$9),Fuel_Properties!$B$3:$EI$3,0))/1000</f>
        <v>0</v>
      </c>
      <c r="CC106" s="53">
        <f>SUMPRODUCT(--(CC$9=Quarterly_kt!$B$9:FC$9),Quarterly_kt!$B106:FC106)*INDEX(Fuel_Properties!$B$3:$IV$14,MATCH("GCV_Auto_Diesel",Fuel_Properties!$B$3:$B$14,0),MATCH(YEAR(CC$9),Fuel_Properties!$B$3:$EI$3,0))/1000</f>
        <v>0</v>
      </c>
      <c r="CD106" s="53">
        <f>SUMPRODUCT(--(CD$9=Quarterly_kt!$B$9:FC$9),Quarterly_kt!$B106:FC106)*INDEX(Fuel_Properties!$B$3:$IV$14,MATCH("GCV_Auto_Diesel",Fuel_Properties!$B$3:$B$14,0),MATCH(YEAR(CD$9),Fuel_Properties!$B$3:$EI$3,0))/1000</f>
        <v>0</v>
      </c>
      <c r="CE106" s="53">
        <f>SUMPRODUCT(--(CE$9=Quarterly_kt!$B$9:FC$9),Quarterly_kt!$B106:FC106)*INDEX(Fuel_Properties!$B$3:$IV$14,MATCH("GCV_Auto_Diesel",Fuel_Properties!$B$3:$B$14,0),MATCH(YEAR(CE$9),Fuel_Properties!$B$3:$EI$3,0))/1000</f>
        <v>0</v>
      </c>
      <c r="CF106" s="53">
        <f>SUMPRODUCT(--(CF$9=Quarterly_kt!$B$9:FC$9),Quarterly_kt!$B106:FC106)*INDEX(Fuel_Properties!$B$3:$IV$14,MATCH("GCV_Auto_Diesel",Fuel_Properties!$B$3:$B$14,0),MATCH(YEAR(CF$9),Fuel_Properties!$B$3:$EI$3,0))/1000</f>
        <v>0</v>
      </c>
      <c r="CG106" s="53">
        <f>SUMPRODUCT(--(CG$9=Quarterly_kt!$B$9:FC$9),Quarterly_kt!$B106:FC106)*INDEX(Fuel_Properties!$B$3:$IV$14,MATCH("GCV_Auto_Diesel",Fuel_Properties!$B$3:$B$14,0),MATCH(YEAR(CG$9),Fuel_Properties!$B$3:$EI$3,0))/1000</f>
        <v>0</v>
      </c>
      <c r="CH106" s="53">
        <f>SUMPRODUCT(--(CH$9=Quarterly_kt!$B$9:FC$9),Quarterly_kt!$B106:FC106)*INDEX(Fuel_Properties!$B$3:$IV$14,MATCH("GCV_Auto_Diesel",Fuel_Properties!$B$3:$B$14,0),MATCH(YEAR(CH$9),Fuel_Properties!$B$3:$EI$3,0))/1000</f>
        <v>0</v>
      </c>
      <c r="CI106" s="53">
        <f>SUMPRODUCT(--(CI$9=Quarterly_kt!$B$9:FC$9),Quarterly_kt!$B106:FC106)*INDEX(Fuel_Properties!$B$3:$IV$14,MATCH("GCV_Auto_Diesel",Fuel_Properties!$B$3:$B$14,0),MATCH(YEAR(CI$9),Fuel_Properties!$B$3:$EI$3,0))/1000</f>
        <v>0</v>
      </c>
      <c r="CJ106" s="53">
        <f>SUMPRODUCT(--(CJ$9=Quarterly_kt!$B$9:FC$9),Quarterly_kt!$B106:FC106)*INDEX(Fuel_Properties!$B$3:$IV$14,MATCH("GCV_Auto_Diesel",Fuel_Properties!$B$3:$B$14,0),MATCH(YEAR(CJ$9),Fuel_Properties!$B$3:$EI$3,0))/1000</f>
        <v>0</v>
      </c>
      <c r="CK106" s="53">
        <f>SUMPRODUCT(--(CK$9=Quarterly_kt!$B$9:FC$9),Quarterly_kt!$B106:FC106)*INDEX(Fuel_Properties!$B$3:$IV$14,MATCH("GCV_Auto_Diesel",Fuel_Properties!$B$3:$B$14,0),MATCH(YEAR(CK$9),Fuel_Properties!$B$3:$EI$3,0))/1000</f>
        <v>0</v>
      </c>
      <c r="CL106" s="53">
        <f>SUMPRODUCT(--(CL$9=Quarterly_kt!$B$9:FC$9),Quarterly_kt!$B106:FC106)*INDEX(Fuel_Properties!$B$3:$IV$14,MATCH("GCV_Auto_Diesel",Fuel_Properties!$B$3:$B$14,0),MATCH(YEAR(CL$9),Fuel_Properties!$B$3:$EI$3,0))/1000</f>
        <v>0</v>
      </c>
      <c r="CM106" s="53">
        <f>SUMPRODUCT(--(CM$9=Quarterly_kt!$B$9:FC$9),Quarterly_kt!$B106:FC106)*INDEX(Fuel_Properties!$B$3:$IV$14,MATCH("GCV_Auto_Diesel",Fuel_Properties!$B$3:$B$14,0),MATCH(YEAR(CM$9),Fuel_Properties!$B$3:$EI$3,0))/1000</f>
        <v>0</v>
      </c>
      <c r="CN106" s="53">
        <f>SUMPRODUCT(--(CN$9=Quarterly_kt!$B$9:FC$9),Quarterly_kt!$B106:FC106)*INDEX(Fuel_Properties!$B$3:$IV$14,MATCH("GCV_Auto_Diesel",Fuel_Properties!$B$3:$B$14,0),MATCH(YEAR(CN$9),Fuel_Properties!$B$3:$EI$3,0))/1000</f>
        <v>0</v>
      </c>
      <c r="CO106" s="53">
        <f>SUMPRODUCT(--(CO$9=Quarterly_kt!$B$9:FC$9),Quarterly_kt!$B106:FC106)*INDEX(Fuel_Properties!$B$3:$IV$14,MATCH("GCV_Auto_Diesel",Fuel_Properties!$B$3:$B$14,0),MATCH(YEAR(CO$9),Fuel_Properties!$B$3:$EI$3,0))/1000</f>
        <v>0</v>
      </c>
      <c r="CP106" s="53">
        <f>SUMPRODUCT(--(CP$9=Quarterly_kt!$B$9:FC$9),Quarterly_kt!$B106:FC106)*INDEX(Fuel_Properties!$B$3:$IV$14,MATCH("GCV_Auto_Diesel",Fuel_Properties!$B$3:$B$14,0),MATCH(YEAR(CP$9),Fuel_Properties!$B$3:$EI$3,0))/1000</f>
        <v>0</v>
      </c>
      <c r="CQ106" s="53">
        <f>SUMPRODUCT(--(CQ$9=Quarterly_kt!$B$9:FC$9),Quarterly_kt!$B106:FC106)*INDEX(Fuel_Properties!$B$3:$IV$14,MATCH("GCV_Auto_Diesel",Fuel_Properties!$B$3:$B$14,0),MATCH(YEAR(CQ$9),Fuel_Properties!$B$3:$EI$3,0))/1000</f>
        <v>0</v>
      </c>
      <c r="CR106" s="53">
        <f>SUMPRODUCT(--(CR$9=Quarterly_kt!$B$9:FC$9),Quarterly_kt!$B106:FC106)*INDEX(Fuel_Properties!$B$3:$IV$14,MATCH("GCV_Auto_Diesel",Fuel_Properties!$B$3:$B$14,0),MATCH(YEAR(CR$9),Fuel_Properties!$B$3:$EI$3,0))/1000</f>
        <v>0</v>
      </c>
      <c r="CS106" s="53">
        <f>SUMPRODUCT(--(CS$9=Quarterly_kt!$B$9:FC$9),Quarterly_kt!$B106:FC106)*INDEX(Fuel_Properties!$B$3:$IV$14,MATCH("GCV_Auto_Diesel",Fuel_Properties!$B$3:$B$14,0),MATCH(YEAR(CS$9),Fuel_Properties!$B$3:$EI$3,0))/1000</f>
        <v>0</v>
      </c>
      <c r="CT106" s="53">
        <f>SUMPRODUCT(--(CT$9=Quarterly_kt!$B$9:FC$9),Quarterly_kt!$B106:FC106)*INDEX(Fuel_Properties!$B$3:$IV$14,MATCH("GCV_Auto_Diesel",Fuel_Properties!$B$3:$B$14,0),MATCH(YEAR(CT$9),Fuel_Properties!$B$3:$EI$3,0))/1000</f>
        <v>0</v>
      </c>
      <c r="CU106" s="53">
        <f>SUMPRODUCT(--(CU$9=Quarterly_kt!$B$9:FC$9),Quarterly_kt!$B106:FC106)*INDEX(Fuel_Properties!$B$3:$IV$14,MATCH("GCV_Auto_Diesel",Fuel_Properties!$B$3:$B$14,0),MATCH(YEAR(CU$9),Fuel_Properties!$B$3:$EI$3,0))/1000</f>
        <v>0</v>
      </c>
      <c r="CV106" s="53">
        <f>SUMPRODUCT(--(CV$9=Quarterly_kt!$B$9:FC$9),Quarterly_kt!$B106:FC106)*INDEX(Fuel_Properties!$B$3:$IV$14,MATCH("GCV_Auto_Diesel",Fuel_Properties!$B$3:$B$14,0),MATCH(YEAR(CV$9),Fuel_Properties!$B$3:$EI$3,0))/1000</f>
        <v>0</v>
      </c>
      <c r="CW106" s="53">
        <f>SUMPRODUCT(--(CW$9=Quarterly_kt!$B$9:FC$9),Quarterly_kt!$B106:FC106)*INDEX(Fuel_Properties!$B$3:$IV$14,MATCH("GCV_Auto_Diesel",Fuel_Properties!$B$3:$B$14,0),MATCH(YEAR(CW$9),Fuel_Properties!$B$3:$EI$3,0))/1000</f>
        <v>0</v>
      </c>
      <c r="CX106" s="53">
        <f>SUMPRODUCT(--(CX$9=Quarterly_kt!$B$9:FC$9),Quarterly_kt!$B106:FC106)*INDEX(Fuel_Properties!$B$3:$IV$14,MATCH("GCV_Auto_Diesel",Fuel_Properties!$B$3:$B$14,0),MATCH(YEAR(CX$9),Fuel_Properties!$B$3:$EI$3,0))/1000</f>
        <v>0</v>
      </c>
      <c r="CY106" s="53">
        <f>SUMPRODUCT(--(CY$9=Quarterly_kt!$B$9:FC$9),Quarterly_kt!$B106:FC106)*INDEX(Fuel_Properties!$B$3:$IV$14,MATCH("GCV_Auto_Diesel",Fuel_Properties!$B$3:$B$14,0),MATCH(YEAR(CY$9),Fuel_Properties!$B$3:$EI$3,0))/1000</f>
        <v>0</v>
      </c>
      <c r="CZ106" s="53">
        <f>SUMPRODUCT(--(CZ$9=Quarterly_kt!$B$9:FC$9),Quarterly_kt!$B106:FC106)*INDEX(Fuel_Properties!$B$3:$IV$14,MATCH("GCV_Auto_Diesel",Fuel_Properties!$B$3:$B$14,0),MATCH(YEAR(CZ$9),Fuel_Properties!$B$3:$EI$3,0))/1000</f>
        <v>0</v>
      </c>
      <c r="DA106" s="53">
        <f>SUMPRODUCT(--(DA$9=Quarterly_kt!$B$9:FC$9),Quarterly_kt!$B106:FC106)*INDEX(Fuel_Properties!$B$3:$IV$14,MATCH("GCV_Auto_Diesel",Fuel_Properties!$B$3:$B$14,0),MATCH(YEAR(DA$9),Fuel_Properties!$B$3:$EI$3,0))/1000</f>
        <v>0</v>
      </c>
      <c r="DB106" s="53">
        <f>SUMPRODUCT(--(DB$9=Quarterly_kt!$B$9:FC$9),Quarterly_kt!$B106:FC106)*INDEX(Fuel_Properties!$B$3:$IV$14,MATCH("GCV_Auto_Diesel",Fuel_Properties!$B$3:$B$14,0),MATCH(YEAR(DB$9),Fuel_Properties!$B$3:$EI$3,0))/1000</f>
        <v>0</v>
      </c>
      <c r="DC106" s="53">
        <f>SUMPRODUCT(--(DC$9=Quarterly_kt!$B$9:FC$9),Quarterly_kt!$B106:FC106)*INDEX(Fuel_Properties!$B$3:$IV$14,MATCH("GCV_Auto_Diesel",Fuel_Properties!$B$3:$B$14,0),MATCH(YEAR(DC$9),Fuel_Properties!$B$3:$EI$3,0))/1000</f>
        <v>0</v>
      </c>
      <c r="DD106" s="53">
        <f>SUMPRODUCT(--(DD$9=Quarterly_kt!$B$9:FC$9),Quarterly_kt!$B106:FC106)*INDEX(Fuel_Properties!$B$3:$IV$14,MATCH("GCV_Auto_Diesel",Fuel_Properties!$B$3:$B$14,0),MATCH(YEAR(DD$9),Fuel_Properties!$B$3:$EI$3,0))/1000</f>
        <v>0</v>
      </c>
      <c r="DE106" s="53">
        <f>SUMPRODUCT(--(DE$9=Quarterly_kt!$B$9:FC$9),Quarterly_kt!$B106:FC106)*INDEX(Fuel_Properties!$B$3:$IV$14,MATCH("GCV_Auto_Diesel",Fuel_Properties!$B$3:$B$14,0),MATCH(YEAR(DE$9),Fuel_Properties!$B$3:$EI$3,0))/1000</f>
        <v>0</v>
      </c>
      <c r="DF106" s="53">
        <f>SUMPRODUCT(--(DF$9=Quarterly_kt!$B$9:FC$9),Quarterly_kt!$B106:FC106)*INDEX(Fuel_Properties!$B$3:$IV$14,MATCH("GCV_Auto_Diesel",Fuel_Properties!$B$3:$B$14,0),MATCH(YEAR(DF$9),Fuel_Properties!$B$3:$EI$3,0))/1000</f>
        <v>0</v>
      </c>
      <c r="DG106" s="53">
        <f>SUMPRODUCT(--(DG$9=Quarterly_kt!$B$9:FC$9),Quarterly_kt!$B106:FC106)*INDEX(Fuel_Properties!$B$3:$IV$14,MATCH("GCV_Auto_Diesel",Fuel_Properties!$B$3:$B$14,0),MATCH(YEAR(DG$9),Fuel_Properties!$B$3:$EI$3,0))/1000</f>
        <v>0</v>
      </c>
      <c r="DH106" s="53">
        <f>SUMPRODUCT(--(DH$9=Quarterly_kt!$B$9:FC$9),Quarterly_kt!$B106:FC106)*INDEX(Fuel_Properties!$B$3:$IV$14,MATCH("GCV_Auto_Diesel",Fuel_Properties!$B$3:$B$14,0),MATCH(YEAR(DH$9),Fuel_Properties!$B$3:$EI$3,0))/1000</f>
        <v>0</v>
      </c>
      <c r="DI106" s="53">
        <f>SUMPRODUCT(--(DI$9=Quarterly_kt!$B$9:FC$9),Quarterly_kt!$B106:FC106)*INDEX(Fuel_Properties!$B$3:$IV$14,MATCH("GCV_Auto_Diesel",Fuel_Properties!$B$3:$B$14,0),MATCH(YEAR(DI$9),Fuel_Properties!$B$3:$EI$3,0))/1000</f>
        <v>0</v>
      </c>
      <c r="DJ106" s="53">
        <f>SUMPRODUCT(--(DJ$9=Quarterly_kt!$B$9:FC$9),Quarterly_kt!$B106:FC106)*INDEX(Fuel_Properties!$B$3:$IV$14,MATCH("GCV_Auto_Diesel",Fuel_Properties!$B$3:$B$14,0),MATCH(YEAR(DJ$9),Fuel_Properties!$B$3:$EI$3,0))/1000</f>
        <v>6.4200000000000012E-6</v>
      </c>
      <c r="DK106" s="53">
        <f>SUMPRODUCT(--(DK$9=Quarterly_kt!$B$9:FC$9),Quarterly_kt!$B106:FC106)*INDEX(Fuel_Properties!$B$3:$IV$14,MATCH("GCV_Auto_Diesel",Fuel_Properties!$B$3:$B$14,0),MATCH(YEAR(DK$9),Fuel_Properties!$B$3:$EI$3,0))/1000</f>
        <v>1.6049999999999997E-5</v>
      </c>
      <c r="DL106" s="53">
        <f>SUMPRODUCT(--(DL$9=Quarterly_kt!$B$9:FC$9),Quarterly_kt!$B106:FC106)*INDEX(Fuel_Properties!$B$3:$IV$14,MATCH("GCV_Auto_Diesel",Fuel_Properties!$B$3:$B$14,0),MATCH(YEAR(DL$9),Fuel_Properties!$B$3:$EI$3,0))/1000</f>
        <v>1.6049999999999997E-5</v>
      </c>
      <c r="DM106" s="53">
        <f>SUMPRODUCT(--(DM$9=Quarterly_kt!$B$9:FC$9),Quarterly_kt!$B106:FC106)*INDEX(Fuel_Properties!$B$3:$IV$14,MATCH("GCV_Auto_Diesel",Fuel_Properties!$B$3:$B$14,0),MATCH(YEAR(DM$9),Fuel_Properties!$B$3:$EI$3,0))/1000</f>
        <v>1.6049999999999997E-5</v>
      </c>
      <c r="DN106" s="53">
        <f>SUMPRODUCT(--(DN$9=Quarterly_kt!$B$9:FC$9),Quarterly_kt!$B106:FC106)*INDEX(Fuel_Properties!$B$3:$IV$14,MATCH("GCV_Auto_Diesel",Fuel_Properties!$B$3:$B$14,0),MATCH(YEAR(DN$9),Fuel_Properties!$B$3:$EI$3,0))/1000</f>
        <v>1.6049999999999997E-5</v>
      </c>
      <c r="DO106" s="53">
        <f>SUMPRODUCT(--(DO$9=Quarterly_kt!$B$9:FC$9),Quarterly_kt!$B106:FC106)*INDEX(Fuel_Properties!$B$3:$IV$14,MATCH("GCV_Auto_Diesel",Fuel_Properties!$B$3:$B$14,0),MATCH(YEAR(DO$9),Fuel_Properties!$B$3:$EI$3,0))/1000</f>
        <v>4.6224E-6</v>
      </c>
      <c r="DP106" s="53">
        <f>SUMPRODUCT(--(DP$9=Quarterly_kt!$B$9:FC$9),Quarterly_kt!$B106:FC106)*INDEX(Fuel_Properties!$B$3:$IV$14,MATCH("GCV_Auto_Diesel",Fuel_Properties!$B$3:$B$14,0),MATCH(YEAR(DP$9),Fuel_Properties!$B$3:$EI$3,0))/1000</f>
        <v>4.6224E-6</v>
      </c>
      <c r="DQ106" s="53">
        <f>SUMPRODUCT(--(DQ$9=Quarterly_kt!$B$9:FC$9),Quarterly_kt!$B106:FC106)*INDEX(Fuel_Properties!$B$3:$IV$14,MATCH("GCV_Auto_Diesel",Fuel_Properties!$B$3:$B$14,0),MATCH(YEAR(DQ$9),Fuel_Properties!$B$3:$EI$3,0))/1000</f>
        <v>4.6224E-6</v>
      </c>
      <c r="DR106" s="53">
        <f>SUMPRODUCT(--(DR$9=Quarterly_kt!$B$9:FC$9),Quarterly_kt!$B106:FC106)*INDEX(Fuel_Properties!$B$3:$IV$14,MATCH("GCV_Auto_Diesel",Fuel_Properties!$B$3:$B$14,0),MATCH(YEAR(DR$9),Fuel_Properties!$B$3:$EI$3,0))/1000</f>
        <v>4.6224E-6</v>
      </c>
      <c r="DS106" s="53">
        <f>SUMPRODUCT(--(DS$9=Quarterly_kt!$B$9:FC$9),Quarterly_kt!$B106:FC106)*INDEX(Fuel_Properties!$B$3:$IV$14,MATCH("GCV_Auto_Diesel",Fuel_Properties!$B$3:$B$14,0),MATCH(YEAR(DS$9),Fuel_Properties!$B$3:$EI$3,0))/1000</f>
        <v>0.26279784928000011</v>
      </c>
      <c r="DT106" s="53">
        <f>SUMPRODUCT(--(DT$9=Quarterly_kt!$B$9:FC$9),Quarterly_kt!$B106:FC106)*INDEX(Fuel_Properties!$B$3:$IV$14,MATCH("GCV_Auto_Diesel",Fuel_Properties!$B$3:$B$14,0),MATCH(YEAR(DT$9),Fuel_Properties!$B$3:$EI$3,0))/1000</f>
        <v>7.1721807000000009E-3</v>
      </c>
      <c r="DU106" s="53">
        <f>SUMPRODUCT(--(DU$9=Quarterly_kt!$B$9:FC$9),Quarterly_kt!$B106:FC106)*INDEX(Fuel_Properties!$B$3:$IV$14,MATCH("GCV_Auto_Diesel",Fuel_Properties!$B$3:$B$14,0),MATCH(YEAR(DU$9),Fuel_Properties!$B$3:$EI$3,0))/1000</f>
        <v>1.48858362E-3</v>
      </c>
      <c r="DV106" s="53">
        <f>SUMPRODUCT(--(DV$9=Quarterly_kt!$B$9:FC$9),Quarterly_kt!$B106:FC106)*INDEX(Fuel_Properties!$B$3:$IV$14,MATCH("GCV_Auto_Diesel",Fuel_Properties!$B$3:$B$14,0),MATCH(YEAR(DV$9),Fuel_Properties!$B$3:$EI$3,0))/1000</f>
        <v>1.1824022620000003E-2</v>
      </c>
      <c r="DW106" s="53">
        <f>SUMPRODUCT(--(DW$9=Quarterly_kt!$B$9:FC$9),Quarterly_kt!$B106:FC106)*INDEX(Fuel_Properties!$B$3:$IV$14,MATCH("GCV_Auto_Diesel",Fuel_Properties!$B$3:$B$14,0),MATCH(YEAR(DW$9),Fuel_Properties!$B$3:$EI$3,0))/1000</f>
        <v>1.5388156462499999E-3</v>
      </c>
      <c r="DX106" s="53">
        <f>SUMPRODUCT(--(DX$9=Quarterly_kt!$B$9:FC$9),Quarterly_kt!$B106:FC106)*INDEX(Fuel_Properties!$B$3:$IV$14,MATCH("GCV_Auto_Diesel",Fuel_Properties!$B$3:$B$14,0),MATCH(YEAR(DX$9),Fuel_Properties!$B$3:$EI$3,0))/1000</f>
        <v>2.1262382200000008E-3</v>
      </c>
      <c r="DY106" s="53">
        <f>SUMPRODUCT(--(DY$9=Quarterly_kt!$B$9:FC$9),Quarterly_kt!$B106:FC106)*INDEX(Fuel_Properties!$B$3:$IV$14,MATCH("GCV_Auto_Diesel",Fuel_Properties!$B$3:$B$14,0),MATCH(YEAR(DY$9),Fuel_Properties!$B$3:$EI$3,0))/1000</f>
        <v>2.7217903740000004E-2</v>
      </c>
      <c r="DZ106" s="53">
        <f>SUMPRODUCT(--(DZ$9=Quarterly_kt!$B$9:FC$9),Quarterly_kt!$B106:FC106)*INDEX(Fuel_Properties!$B$3:$IV$14,MATCH("GCV_Auto_Diesel",Fuel_Properties!$B$3:$B$14,0),MATCH(YEAR(DZ$9),Fuel_Properties!$B$3:$EI$3,0))/1000</f>
        <v>0.21549375489000003</v>
      </c>
      <c r="EA106" s="53">
        <f>SUMPRODUCT(--(EA$9=Quarterly_kt!$B$9:FC$9),Quarterly_kt!$B106:FC106)*INDEX(Fuel_Properties!$B$3:$IV$14,MATCH("GCV_Auto_Diesel",Fuel_Properties!$B$3:$B$14,0),MATCH(YEAR(EA$9),Fuel_Properties!$B$3:$EI$3,0))/1000</f>
        <v>1.2028237360000001E-2</v>
      </c>
      <c r="EB106" s="53">
        <f>SUMPRODUCT(--(EB$9=Quarterly_kt!$B$9:FC$9),Quarterly_kt!$B106:FC106)*INDEX(Fuel_Properties!$B$3:$IV$14,MATCH("GCV_Auto_Diesel",Fuel_Properties!$B$3:$B$14,0),MATCH(YEAR(EB$9),Fuel_Properties!$B$3:$EI$3,0))/1000</f>
        <v>1.0567633600000001E-3</v>
      </c>
      <c r="EC106" s="53">
        <f>SUMPRODUCT(--(EC$9=Quarterly_kt!$B$9:FC$9),Quarterly_kt!$B106:FC106)*INDEX(Fuel_Properties!$B$3:$IV$14,MATCH("GCV_Auto_Diesel",Fuel_Properties!$B$3:$B$14,0),MATCH(YEAR(EC$9),Fuel_Properties!$B$3:$EI$3,0))/1000</f>
        <v>2.9473877400000002E-3</v>
      </c>
      <c r="ED106" s="53">
        <f>SUMPRODUCT(--(ED$9=Quarterly_kt!$B$9:FC$9),Quarterly_kt!$B106:FC106)*INDEX(Fuel_Properties!$B$3:$IV$14,MATCH("GCV_Auto_Diesel",Fuel_Properties!$B$3:$B$14,0),MATCH(YEAR(ED$9),Fuel_Properties!$B$3:$EI$3,0))/1000</f>
        <v>4.0530495362499997E-3</v>
      </c>
      <c r="EE106" s="53">
        <f>SUMPRODUCT(--(EE$9=Quarterly_kt!$B$9:FC$9),Quarterly_kt!$B106:FC106)*INDEX(Fuel_Properties!$B$3:$IV$14,MATCH("GCV_Auto_Diesel",Fuel_Properties!$B$3:$B$14,0),MATCH(YEAR(EE$9),Fuel_Properties!$B$3:$EI$3,0))/1000</f>
        <v>2.8606116000000012E-4</v>
      </c>
      <c r="EF106" s="53">
        <f>SUMPRODUCT(--(EF$9=Quarterly_kt!$B$9:FC$9),Quarterly_kt!$B106:FC106)*INDEX(Fuel_Properties!$B$3:$IV$14,MATCH("GCV_Auto_Diesel",Fuel_Properties!$B$3:$B$14,0),MATCH(YEAR(EF$9),Fuel_Properties!$B$3:$EI$3,0))/1000</f>
        <v>9.6899890000000008E-4</v>
      </c>
      <c r="EG106" s="53">
        <f>SUMPRODUCT(--(EG$9=Quarterly_kt!$B$9:FC$9),Quarterly_kt!$B106:FC106)*INDEX(Fuel_Properties!$B$3:$IV$14,MATCH("GCV_Auto_Diesel",Fuel_Properties!$B$3:$B$14,0),MATCH(YEAR(EG$9),Fuel_Properties!$B$3:$EI$3,0))/1000</f>
        <v>4.2879009000000004E-4</v>
      </c>
      <c r="EH106" s="53">
        <f>SUMPRODUCT(--(EH$9=Quarterly_kt!$B$9:FC$9),Quarterly_kt!$B106:FC106)*INDEX(Fuel_Properties!$B$3:$IV$14,MATCH("GCV_Auto_Diesel",Fuel_Properties!$B$3:$B$14,0),MATCH(YEAR(EH$9),Fuel_Properties!$B$3:$EI$3,0))/1000</f>
        <v>0.29985209267000001</v>
      </c>
      <c r="EI106" s="53">
        <f>SUMPRODUCT(--(EI$9=Quarterly_kt!$B$9:FC$9),Quarterly_kt!$B106:FC106)*INDEX(Fuel_Properties!$B$3:$IV$14,MATCH("GCV_Auto_Diesel",Fuel_Properties!$B$3:$B$14,0),MATCH(YEAR(EI$9),Fuel_Properties!$B$3:$EI$3,0))/1000</f>
        <v>1.11194063695</v>
      </c>
      <c r="EJ106" s="53">
        <f>SUMPRODUCT(--(EJ$9=Quarterly_kt!$B$9:FC$9),Quarterly_kt!$B106:FC106)*INDEX(Fuel_Properties!$B$3:$IV$14,MATCH("GCV_Auto_Diesel",Fuel_Properties!$B$3:$B$14,0),MATCH(YEAR(EJ$9),Fuel_Properties!$B$3:$EI$3,0))/1000</f>
        <v>6.9160663199999998E-3</v>
      </c>
      <c r="EK106" s="53">
        <f>SUMPRODUCT(--(EK$9=Quarterly_kt!$B$9:FC$9),Quarterly_kt!$B106:FC106)*INDEX(Fuel_Properties!$B$3:$IV$14,MATCH("GCV_Auto_Diesel",Fuel_Properties!$B$3:$B$14,0),MATCH(YEAR(EK$9),Fuel_Properties!$B$3:$EI$3,0))/1000</f>
        <v>6.3374621900000004E-3</v>
      </c>
      <c r="EL106" s="53">
        <f>SUMPRODUCT(--(EL$9=Quarterly_kt!$B$9:FC$9),Quarterly_kt!$B106:FC106)*INDEX(Fuel_Properties!$B$3:$IV$14,MATCH("GCV_Auto_Diesel",Fuel_Properties!$B$3:$B$14,0),MATCH(YEAR(EL$9),Fuel_Properties!$B$3:$EI$3,0))/1000</f>
        <v>9.8061894000000009E-4</v>
      </c>
      <c r="EM106" s="53">
        <f>SUMPRODUCT(--(EM$9=Quarterly_kt!$B$9:FC$9),Quarterly_kt!$B106:FC106)*INDEX(Fuel_Properties!$B$3:$IV$14,MATCH("GCV_Auto_Diesel",Fuel_Properties!$B$3:$B$14,0),MATCH(YEAR(EM$9),Fuel_Properties!$B$3:$EI$3,0))/1000</f>
        <v>2.6469148180000002E-2</v>
      </c>
      <c r="EN106" s="53">
        <f>SUMPRODUCT(--(EN$9=Quarterly_kt!$B$9:FC$9),Quarterly_kt!$B106:FC106)*INDEX(Fuel_Properties!$B$3:$IV$14,MATCH("GCV_Auto_Diesel",Fuel_Properties!$B$3:$B$14,0),MATCH(YEAR(EN$9),Fuel_Properties!$B$3:$EI$3,0))/1000</f>
        <v>2.2636522490000002E-2</v>
      </c>
      <c r="EO106" s="53">
        <f>SUMPRODUCT(--(EO$9=Quarterly_kt!$B$9:FC$9),Quarterly_kt!$B106:FC106)*INDEX(Fuel_Properties!$B$3:$IV$14,MATCH("GCV_Auto_Diesel",Fuel_Properties!$B$3:$B$14,0),MATCH(YEAR(EO$9),Fuel_Properties!$B$3:$EI$3,0))/1000</f>
        <v>3.3176118759999998E-2</v>
      </c>
      <c r="EP106" s="53">
        <f>SUMPRODUCT(--(EP$9=Quarterly_kt!$B$9:FC$9),Quarterly_kt!$B106:FC106)*INDEX(Fuel_Properties!$B$3:$IV$14,MATCH("GCV_Auto_Diesel",Fuel_Properties!$B$3:$B$14,0),MATCH(YEAR(EP$9),Fuel_Properties!$B$3:$EI$3,0))/1000</f>
        <v>7.522513120000001E-3</v>
      </c>
      <c r="EQ106" s="53">
        <f>SUMPRODUCT(--(EQ$9=Quarterly_kt!$B$9:FC$9),Quarterly_kt!$B106:FC106)*INDEX(Fuel_Properties!$B$3:$IV$14,MATCH("GCV_Auto_Diesel",Fuel_Properties!$B$3:$B$14,0),MATCH(YEAR(EQ$9),Fuel_Properties!$B$3:$EI$3,0))/1000</f>
        <v>4.657620920000001E-3</v>
      </c>
      <c r="ER106" s="53">
        <f>SUMPRODUCT(--(ER$9=Quarterly_kt!$B$9:FC$9),Quarterly_kt!$B106:FC106)*INDEX(Fuel_Properties!$B$3:$IV$14,MATCH("GCV_Auto_Diesel",Fuel_Properties!$B$3:$B$14,0),MATCH(YEAR(ER$9),Fuel_Properties!$B$3:$EI$3,0))/1000</f>
        <v>1.6746657700000003E-3</v>
      </c>
      <c r="ES106" s="53">
        <f>SUMPRODUCT(--(ES$9=Quarterly_kt!$B$9:FC$9),Quarterly_kt!$B106:FC106)*INDEX(Fuel_Properties!$B$3:$IV$14,MATCH("GCV_Auto_Diesel",Fuel_Properties!$B$3:$B$14,0),MATCH(YEAR(ES$9),Fuel_Properties!$B$3:$EI$3,0))/1000</f>
        <v>3.8724736000000006E-3</v>
      </c>
      <c r="ET106" s="53">
        <f>SUMPRODUCT(--(ET$9=Quarterly_kt!$B$9:FC$9),Quarterly_kt!$B106:FC106)*INDEX(Fuel_Properties!$B$3:$IV$14,MATCH("GCV_Auto_Diesel",Fuel_Properties!$B$3:$B$14,0),MATCH(YEAR(ET$9),Fuel_Properties!$B$3:$EI$3,0))/1000</f>
        <v>1.0378912400000001E-3</v>
      </c>
      <c r="EU106" s="53">
        <f>SUMPRODUCT(--(EU$9=Quarterly_kt!$B$9:FC$9),Quarterly_kt!$B106:FC106)*INDEX(Fuel_Properties!$B$3:$IV$14,MATCH("GCV_Auto_Diesel",Fuel_Properties!$B$3:$B$14,0),MATCH(YEAR(EU$9),Fuel_Properties!$B$3:$EI$3,0))/1000</f>
        <v>4.6764168999999998E-4</v>
      </c>
      <c r="EV106" s="53">
        <f>SUMPRODUCT(--(EV$9=Quarterly_kt!$B$9:FC$9),Quarterly_kt!$B106:FC106)*INDEX(Fuel_Properties!$B$3:$IV$14,MATCH("GCV_Auto_Diesel",Fuel_Properties!$B$3:$B$14,0),MATCH(YEAR(EV$9),Fuel_Properties!$B$3:$EI$3,0))/1000</f>
        <v>3.6212192595960319E-3</v>
      </c>
      <c r="EW106" s="53">
        <f>SUMPRODUCT(--(EW$9=Quarterly_kt!$B$9:FC$9),Quarterly_kt!$B106:FC106)*INDEX(Fuel_Properties!$B$3:$IV$14,MATCH("GCV_Auto_Diesel",Fuel_Properties!$B$3:$B$14,0),MATCH(YEAR(EW$9),Fuel_Properties!$B$3:$EI$3,0))/1000</f>
        <v>5.6450337754939883E-3</v>
      </c>
      <c r="EX106" s="53">
        <f>SUMPRODUCT(--(EX$9=Quarterly_kt!$B$9:FC$9),Quarterly_kt!$B106:FC106)*INDEX(Fuel_Properties!$B$3:$IV$14,MATCH("GCV_Auto_Diesel",Fuel_Properties!$B$3:$B$14,0),MATCH(YEAR(EX$9),Fuel_Properties!$B$3:$EI$3,0))/1000</f>
        <v>7.2287735177499902E-4</v>
      </c>
      <c r="EY106" s="53">
        <f>SUMPRODUCT(--(EY$9=Quarterly_kt!$B$9:FC$9),Quarterly_kt!$B106:FC106)*INDEX(Fuel_Properties!$B$3:$IV$14,MATCH("GCV_Auto_Diesel",Fuel_Properties!$B$3:$B$14,0),MATCH(YEAR(EY$9),Fuel_Properties!$B$3:$EI$3,0))/1000</f>
        <v>8.0192142774367422E-3</v>
      </c>
      <c r="EZ106" s="53">
        <f>SUMPRODUCT(--(EZ$9=Quarterly_kt!$B$9:FC$9),Quarterly_kt!$B106:FC106)*INDEX(Fuel_Properties!$B$3:$IV$14,MATCH("GCV_Auto_Diesel",Fuel_Properties!$B$3:$B$14,0),MATCH(YEAR(EZ$9),Fuel_Properties!$B$3:$EI$3,0))/1000</f>
        <v>7.5075087100000019E-3</v>
      </c>
      <c r="FA106" s="53">
        <f>SUMPRODUCT(--(FA$9=Quarterly_kt!$B$9:FC$9),Quarterly_kt!$B106:FC106)*INDEX(Fuel_Properties!$B$3:$IV$14,MATCH("GCV_Auto_Diesel",Fuel_Properties!$B$3:$B$14,0),MATCH(YEAR(FA$9),Fuel_Properties!$B$3:$EI$3,0))/1000</f>
        <v>2.380301357365253E-2</v>
      </c>
      <c r="FB106" s="53">
        <f>SUMPRODUCT(--(FB$9=Quarterly_kt!$B$9:FC$9),Quarterly_kt!$B106:FC106)*INDEX(Fuel_Properties!$B$3:$IV$14,MATCH("GCV_Auto_Diesel",Fuel_Properties!$B$3:$B$14,0),MATCH(YEAR(FB$9),Fuel_Properties!$B$3:$EI$3,0))/1000</f>
        <v>2.2072904635238845E-2</v>
      </c>
      <c r="FC106" s="53">
        <f>SUMPRODUCT(--(FC$9=Quarterly_kt!$B$9:FC$9),Quarterly_kt!$B106:FC106)*INDEX(Fuel_Properties!$B$3:$IV$14,MATCH("GCV_Auto_Diesel",Fuel_Properties!$B$3:$B$14,0),MATCH(YEAR(FC$9),Fuel_Properties!$B$3:$EI$3,0))/1000</f>
        <v>5.3550751535723614E-3</v>
      </c>
      <c r="FD106" s="53">
        <f>SUMPRODUCT(--(FD$9=Quarterly_kt!$B$9:FD$9),Quarterly_kt!$B106:FD106)*INDEX(Fuel_Properties!$B$3:$IV$14,MATCH("GCV_Auto_Diesel",Fuel_Properties!$B$3:$B$14,0),MATCH(YEAR(FD$9),Fuel_Properties!$B$3:$EI$3,0))/1000</f>
        <v>1.1487927395459292E-2</v>
      </c>
      <c r="FE106" s="53">
        <f>SUMPRODUCT(--(FE$9=Quarterly_kt!$B$9:FE$9),Quarterly_kt!$B106:FE106)*INDEX(Fuel_Properties!$B$3:$IV$14,MATCH("GCV_Auto_Diesel",Fuel_Properties!$B$3:$B$14,0),MATCH(YEAR(FE$9),Fuel_Properties!$B$3:$EI$3,0))/1000</f>
        <v>7.0246434964306645E-3</v>
      </c>
      <c r="FF106" s="53">
        <f>SUMPRODUCT(--(FF$9=Quarterly_kt!$B$9:FF$9),Quarterly_kt!$B106:FF106)*INDEX(Fuel_Properties!$B$3:$IV$14,MATCH("GCV_Auto_Diesel",Fuel_Properties!$B$3:$B$14,0),MATCH(YEAR(FF$9),Fuel_Properties!$B$3:$EI$3,0))/1000</f>
        <v>2.2303307505059733E-3</v>
      </c>
      <c r="FG106" s="53">
        <f>SUMPRODUCT(--(FG$9=Quarterly_kt!$B$9:FG$9),Quarterly_kt!$B106:FG106)*INDEX(Fuel_Properties!$B$3:$IV$14,MATCH("GCV_Auto_Diesel",Fuel_Properties!$B$3:$B$14,0),MATCH(YEAR(FG$9),Fuel_Properties!$B$3:$EI$3,0))/1000</f>
        <v>6.742600795607406E-3</v>
      </c>
      <c r="FH106" s="53">
        <f>SUMPRODUCT(--(FH$9=Quarterly_kt!$B$9:FH$9),Quarterly_kt!$B106:FH106)*INDEX(Fuel_Properties!$B$3:$IV$14,MATCH("GCV_Auto_Diesel",Fuel_Properties!$B$3:$B$14,0),MATCH(YEAR(FH$9),Fuel_Properties!$B$3:$EI$3,0))/1000</f>
        <v>1.0354178160409355E-2</v>
      </c>
      <c r="FI106" s="53">
        <f>SUMPRODUCT(--(FI$9=Quarterly_kt!$B$9:FI$9),Quarterly_kt!$B106:FI106)*INDEX(Fuel_Properties!$B$3:$IV$14,MATCH("GCV_Auto_Diesel",Fuel_Properties!$B$3:$B$14,0),MATCH(YEAR(FI$9),Fuel_Properties!$B$3:$EI$3,0))/1000</f>
        <v>4.8596797538317301E-3</v>
      </c>
      <c r="FJ106" s="53">
        <f>SUMPRODUCT(--(FJ$9=Quarterly_kt!$B$9:FJ$9),Quarterly_kt!$B106:FJ106)*INDEX(Fuel_Properties!$B$3:$IV$14,MATCH("GCV_Auto_Diesel",Fuel_Properties!$B$3:$B$14,0),MATCH(YEAR(FJ$9),Fuel_Properties!$B$3:$EI$3,0))/1000</f>
        <v>1.9215792077743423E-3</v>
      </c>
      <c r="FK106" s="53">
        <f>SUMPRODUCT(--(FK$9=Quarterly_kt!$B$9:FK$9),Quarterly_kt!$B106:FK106)*INDEX(Fuel_Properties!$B$3:$IV$14,MATCH("GCV_Auto_Diesel",Fuel_Properties!$B$3:$B$14,0),MATCH(YEAR(FK$9),Fuel_Properties!$B$3:$EI$3,0))/1000</f>
        <v>6.2587567501764807E-3</v>
      </c>
      <c r="FL106" s="53">
        <f>SUMPRODUCT(--(FL$9=Quarterly_kt!$B$9:FL$9),Quarterly_kt!$B106:FL106)*INDEX(Fuel_Properties!$B$3:$IV$14,MATCH("GCV_Auto_Diesel",Fuel_Properties!$B$3:$B$14,0),MATCH(YEAR(FL$9),Fuel_Properties!$B$3:$EI$3,0))/1000</f>
        <v>5.8453910386354734E-3</v>
      </c>
      <c r="FM106" s="53">
        <f>SUMPRODUCT(--(FM$9=Quarterly_kt!$B$9:FN$9),Quarterly_kt!$B106:FN106)*INDEX(Fuel_Properties!$B$3:$IV$14,MATCH("GCV_Auto_Diesel",Fuel_Properties!$B$3:$B$14,0),MATCH(YEAR(FM$9),Fuel_Properties!$B$3:$EI$3,0))/1000</f>
        <v>1.9339010234234086E-3</v>
      </c>
      <c r="FN106" s="53">
        <f>SUMPRODUCT(--(FN$9=Quarterly_kt!$B$9:FN$9),Quarterly_kt!$B106:FN106)*INDEX(Fuel_Properties!$B$3:$IV$14,MATCH("GCV_Auto_Diesel",Fuel_Properties!$B$3:$B$14,0),MATCH(YEAR(FN$9),Fuel_Properties!$B$3:$EI$3,0))/1000</f>
        <v>1.692560021903027E-3</v>
      </c>
      <c r="FO106" s="53">
        <f>SUMPRODUCT(--(FO$9=Quarterly_kt!$B$9:FO$9),Quarterly_kt!$B106:FO106)*INDEX(Fuel_Properties!$B$3:$IV$14,MATCH("GCV_Auto_Diesel",Fuel_Properties!$B$3:$B$14,0),MATCH(YEAR(FO$9),Fuel_Properties!$B$3:$EI$3,0))/1000</f>
        <v>1.6577170180874783E-2</v>
      </c>
      <c r="FP106" s="53">
        <f>SUMPRODUCT(--(FP$9=Quarterly_kt!$B$9:FP$9),Quarterly_kt!$B106:FP106)*INDEX(Fuel_Properties!$B$3:$IV$14,MATCH("GCV_Auto_Diesel",Fuel_Properties!$B$3:$B$14,0),MATCH(YEAR(FP$9),Fuel_Properties!$B$3:$EI$3,0))/1000</f>
        <v>1.3832816511052397E-3</v>
      </c>
      <c r="FQ106" s="53">
        <f>SUMPRODUCT(--(FQ$9=Quarterly_kt!$B$9:FQ$9),Quarterly_kt!$B106:FQ106)*INDEX(Fuel_Properties!$B$3:$IV$14,MATCH("GCV_Auto_Diesel",Fuel_Properties!$B$3:$B$14,0),MATCH(YEAR(FQ$9),Fuel_Properties!$B$3:$EI$3,0))/1000</f>
        <v>3.5719680174274128E-3</v>
      </c>
      <c r="FR106" s="53">
        <f>SUMPRODUCT(--(FR$9=Quarterly_kt!$B$9:FR$9),Quarterly_kt!$B106:FR106)*INDEX(Fuel_Properties!$B$3:$IV$14,MATCH("GCV_Auto_Diesel",Fuel_Properties!$B$3:$B$14,0),MATCH(YEAR(FR$9),Fuel_Properties!$B$3:$EI$3,0))/1000</f>
        <v>7.6898036932185169E-4</v>
      </c>
      <c r="FS106" s="53">
        <f>SUMPRODUCT(--(FS$9=Quarterly_kt!$B$9:FS$9),Quarterly_kt!$B106:FS106)*INDEX(Fuel_Properties!$B$3:$IV$14,MATCH("GCV_Auto_Diesel",Fuel_Properties!$B$3:$B$14,0),MATCH(YEAR(FS$9),Fuel_Properties!$B$3:$EI$3,0))/1000</f>
        <v>3.682434869727756E-3</v>
      </c>
      <c r="FT106" s="53">
        <f>SUMPRODUCT(--(FT$9=Quarterly_kt!$B$9:FT$9),Quarterly_kt!$B106:FT106)*INDEX(Fuel_Properties!$B$3:$IV$14,MATCH("GCV_Auto_Diesel",Fuel_Properties!$B$3:$B$14,0),MATCH(YEAR(FT$9),Fuel_Properties!$B$3:$EI$3,0))/1000</f>
        <v>1.6856336939395894E-2</v>
      </c>
      <c r="FU106" s="53">
        <f>SUMPRODUCT(--(FU$9=Quarterly_kt!$B$9:FU$9),Quarterly_kt!$B106:FU106)*INDEX(Fuel_Properties!$B$3:$IV$14,MATCH("GCV_Auto_Diesel",Fuel_Properties!$B$3:$B$14,0),MATCH(YEAR(FU$9),Fuel_Properties!$B$3:$EI$3,0))/1000</f>
        <v>9.8683104000000014E-4</v>
      </c>
      <c r="FV106" s="53">
        <f>SUMPRODUCT(--(FV$9=Quarterly_kt!$B$9:FV$9),Quarterly_kt!$B106:FV106)*INDEX(Fuel_Properties!$B$3:$IV$14,MATCH("GCV_Auto_Diesel",Fuel_Properties!$B$3:$B$14,0),MATCH(YEAR(FV$9),Fuel_Properties!$B$3:$EI$3,0))/1000</f>
        <v>7.6898036932185191E-4</v>
      </c>
      <c r="FW106" s="18"/>
      <c r="FX106" s="117"/>
      <c r="FY106" s="18"/>
    </row>
    <row r="107" spans="1:181" ht="15" x14ac:dyDescent="0.25">
      <c r="A107" s="49" t="s">
        <v>27</v>
      </c>
      <c r="B107" s="61">
        <v>1.7205600000000003</v>
      </c>
      <c r="C107" s="61">
        <v>7.0491600000000005</v>
      </c>
      <c r="D107" s="61">
        <v>8.2432800000000004</v>
      </c>
      <c r="E107" s="61">
        <v>7.9351200000000013</v>
      </c>
      <c r="F107" s="61">
        <v>3.0302400000000005</v>
      </c>
      <c r="G107" s="61">
        <v>2.2341600000000001</v>
      </c>
      <c r="H107" s="61">
        <v>3.9547200000000005</v>
      </c>
      <c r="I107" s="61">
        <v>0.88595999999999997</v>
      </c>
      <c r="J107" s="61">
        <v>3.5310000000000006</v>
      </c>
      <c r="K107" s="61">
        <v>3.9675600000000006</v>
      </c>
      <c r="L107" s="61">
        <v>5.4441600000000001</v>
      </c>
      <c r="M107" s="61">
        <v>3.49248</v>
      </c>
      <c r="N107" s="61">
        <v>2.5166400000000002</v>
      </c>
      <c r="O107" s="61">
        <v>3.7364399999999995</v>
      </c>
      <c r="P107" s="61">
        <v>2.8761600000000005</v>
      </c>
      <c r="Q107" s="61">
        <v>0.23111999999999999</v>
      </c>
      <c r="R107" s="61">
        <v>1.0143600000000002</v>
      </c>
      <c r="S107" s="61">
        <v>1.0785600000000002</v>
      </c>
      <c r="T107" s="61">
        <v>0.37236000000000002</v>
      </c>
      <c r="U107" s="61">
        <v>8.9880000000000015E-2</v>
      </c>
      <c r="V107" s="61">
        <v>0.11556</v>
      </c>
      <c r="W107" s="61">
        <v>0.24396000000000001</v>
      </c>
      <c r="X107" s="61">
        <v>0.17976000000000003</v>
      </c>
      <c r="Y107" s="61">
        <v>7.7040000000000011E-2</v>
      </c>
      <c r="Z107" s="61">
        <v>0</v>
      </c>
      <c r="AA107" s="61">
        <v>0</v>
      </c>
      <c r="AB107" s="61">
        <v>0</v>
      </c>
      <c r="AC107" s="61">
        <v>3.8520000000000006E-2</v>
      </c>
      <c r="AD107" s="61">
        <v>0</v>
      </c>
      <c r="AE107" s="61">
        <v>0</v>
      </c>
      <c r="AF107" s="61">
        <v>3.8520000000000006E-2</v>
      </c>
      <c r="AG107" s="61">
        <v>0</v>
      </c>
      <c r="AH107" s="61">
        <v>0.14124</v>
      </c>
      <c r="AI107" s="61">
        <v>0</v>
      </c>
      <c r="AJ107" s="61">
        <v>5.1360000000000003E-2</v>
      </c>
      <c r="AK107" s="61">
        <v>0</v>
      </c>
      <c r="AL107" s="61">
        <v>0.25680000000000003</v>
      </c>
      <c r="AM107" s="61">
        <v>1.3995600000000001</v>
      </c>
      <c r="AN107" s="61">
        <v>0.21828</v>
      </c>
      <c r="AO107" s="61">
        <v>0</v>
      </c>
      <c r="AP107" s="61">
        <v>0</v>
      </c>
      <c r="AQ107" s="61">
        <v>0</v>
      </c>
      <c r="AR107" s="61">
        <v>3.8520000000000006E-2</v>
      </c>
      <c r="AS107" s="61">
        <v>2.5680000000000001E-2</v>
      </c>
      <c r="AT107" s="61">
        <v>0.10272000000000001</v>
      </c>
      <c r="AU107" s="61">
        <v>0.29255696202531645</v>
      </c>
      <c r="AV107" s="61">
        <v>0.15724936708860757</v>
      </c>
      <c r="AW107" s="61">
        <v>5.8511392405063298E-2</v>
      </c>
      <c r="AX107" s="61">
        <v>6.6062172348300946E-2</v>
      </c>
      <c r="AY107" s="61">
        <v>6.6767999999999954E-5</v>
      </c>
      <c r="AZ107" s="61">
        <v>0</v>
      </c>
      <c r="BA107" s="61">
        <v>3.2067899999999998E-4</v>
      </c>
      <c r="BB107" s="61">
        <v>1.3083741836845806E-2</v>
      </c>
      <c r="BC107" s="61">
        <v>3.5763698823508439E-2</v>
      </c>
      <c r="BD107" s="61">
        <v>3.5486506572615026E-2</v>
      </c>
      <c r="BE107" s="61">
        <v>3.6281380933752459E-2</v>
      </c>
      <c r="BF107" s="61">
        <v>3.6180495115353102E-2</v>
      </c>
      <c r="BG107" s="61">
        <v>0</v>
      </c>
      <c r="BH107" s="61">
        <v>0</v>
      </c>
      <c r="BI107" s="61">
        <v>4.117200538811943E-2</v>
      </c>
      <c r="BJ107" s="61">
        <v>0</v>
      </c>
      <c r="BK107" s="61">
        <v>0</v>
      </c>
      <c r="BL107" s="61">
        <v>0</v>
      </c>
      <c r="BM107" s="61">
        <v>0</v>
      </c>
      <c r="BN107" s="61">
        <v>1.283733919390578E-2</v>
      </c>
      <c r="BO107" s="61">
        <v>3.8520000000000006E-2</v>
      </c>
      <c r="BP107" s="61">
        <v>3.8520000000000006E-2</v>
      </c>
      <c r="BQ107" s="61">
        <v>3.8520000000000006E-2</v>
      </c>
      <c r="BR107" s="61">
        <v>3.8520000000000006E-2</v>
      </c>
      <c r="BS107" s="61">
        <v>0</v>
      </c>
      <c r="BT107" s="61">
        <v>0.14254335830984829</v>
      </c>
      <c r="BU107" s="61">
        <v>0.11833073684210524</v>
      </c>
      <c r="BV107" s="61">
        <v>6.3646314645859599E-4</v>
      </c>
      <c r="BW107" s="61">
        <v>1.1795414773443778</v>
      </c>
      <c r="BX107" s="61">
        <v>1.0387197792206295</v>
      </c>
      <c r="BY107" s="61">
        <v>0</v>
      </c>
      <c r="BZ107" s="61">
        <v>0</v>
      </c>
      <c r="CA107" s="61">
        <v>0.26993115646258503</v>
      </c>
      <c r="CB107" s="61">
        <v>0.24396000000000001</v>
      </c>
      <c r="CC107" s="61">
        <v>0.24396000000000001</v>
      </c>
      <c r="CD107" s="61">
        <v>0.24396000000000001</v>
      </c>
      <c r="CE107" s="61">
        <v>1.2909782608695653E-2</v>
      </c>
      <c r="CF107" s="61">
        <v>0</v>
      </c>
      <c r="CG107" s="61">
        <v>0</v>
      </c>
      <c r="CH107" s="61">
        <v>1.5220280701754386E-2</v>
      </c>
      <c r="CI107" s="61">
        <v>0.22405761222979356</v>
      </c>
      <c r="CJ107" s="61">
        <v>0.18759667572000002</v>
      </c>
      <c r="CK107" s="61">
        <v>0.18759667572000002</v>
      </c>
      <c r="CL107" s="61">
        <v>0.23895667572000001</v>
      </c>
      <c r="CM107" s="61">
        <v>0</v>
      </c>
      <c r="CN107" s="61">
        <v>0</v>
      </c>
      <c r="CO107" s="61">
        <v>0</v>
      </c>
      <c r="CP107" s="61">
        <v>1.0894545454545469E-3</v>
      </c>
      <c r="CQ107" s="61">
        <v>0</v>
      </c>
      <c r="CR107" s="61">
        <v>0</v>
      </c>
      <c r="CS107" s="61">
        <v>0</v>
      </c>
      <c r="CT107" s="61">
        <v>0</v>
      </c>
      <c r="CU107" s="61">
        <v>1.313405415387946E-2</v>
      </c>
      <c r="CV107" s="61">
        <v>2.5714733448755151E-2</v>
      </c>
      <c r="CW107" s="61">
        <v>0</v>
      </c>
      <c r="CX107" s="61">
        <v>0</v>
      </c>
      <c r="CY107" s="61">
        <v>2.0016276000000001E-4</v>
      </c>
      <c r="CZ107" s="61">
        <v>2.1875508000000003E-4</v>
      </c>
      <c r="DA107" s="61">
        <v>1.9552752000000004E-4</v>
      </c>
      <c r="DB107" s="61">
        <v>1.944618E-4</v>
      </c>
      <c r="DC107" s="61">
        <v>0</v>
      </c>
      <c r="DD107" s="61">
        <v>0</v>
      </c>
      <c r="DE107" s="61">
        <v>0</v>
      </c>
      <c r="DF107" s="61">
        <v>0</v>
      </c>
      <c r="DG107" s="61">
        <v>0</v>
      </c>
      <c r="DH107" s="61">
        <v>0</v>
      </c>
      <c r="DI107" s="61">
        <v>0</v>
      </c>
      <c r="DJ107" s="61">
        <v>0</v>
      </c>
      <c r="DK107" s="61">
        <v>0</v>
      </c>
      <c r="DL107" s="61">
        <v>0</v>
      </c>
      <c r="DM107" s="61">
        <v>0</v>
      </c>
      <c r="DN107" s="61">
        <v>0</v>
      </c>
      <c r="DO107" s="61">
        <v>0</v>
      </c>
      <c r="DP107" s="61">
        <v>0.14766840000000001</v>
      </c>
      <c r="DQ107" s="61">
        <v>9.2587680000000006E-2</v>
      </c>
      <c r="DR107" s="61">
        <v>0</v>
      </c>
      <c r="DS107" s="61">
        <v>2.9696399999999998E-2</v>
      </c>
      <c r="DT107" s="61">
        <v>0</v>
      </c>
      <c r="DU107" s="61">
        <v>0</v>
      </c>
      <c r="DV107" s="61">
        <v>0</v>
      </c>
      <c r="DW107" s="61">
        <v>1.6678800000000001E-3</v>
      </c>
      <c r="DX107" s="61">
        <v>0</v>
      </c>
      <c r="DY107" s="61">
        <v>2.4407999999999998E-4</v>
      </c>
      <c r="DZ107" s="61">
        <v>0</v>
      </c>
      <c r="EA107" s="61">
        <v>1.5458399999999999E-3</v>
      </c>
      <c r="EB107" s="61">
        <v>0</v>
      </c>
      <c r="EC107" s="61">
        <v>0</v>
      </c>
      <c r="ED107" s="61">
        <v>0</v>
      </c>
      <c r="EE107" s="61">
        <v>1.5051600000000002E-3</v>
      </c>
      <c r="EF107" s="61">
        <v>0</v>
      </c>
      <c r="EG107" s="61">
        <v>0</v>
      </c>
      <c r="EH107" s="61">
        <v>0</v>
      </c>
      <c r="EI107" s="61">
        <v>0</v>
      </c>
      <c r="EJ107" s="61">
        <v>0</v>
      </c>
      <c r="EK107" s="61">
        <v>0</v>
      </c>
      <c r="EL107" s="61">
        <v>0</v>
      </c>
      <c r="EM107" s="61">
        <v>0</v>
      </c>
      <c r="EN107" s="61">
        <v>1.5328224E-2</v>
      </c>
      <c r="EO107" s="61">
        <v>0</v>
      </c>
      <c r="EP107" s="61">
        <v>0</v>
      </c>
      <c r="EQ107" s="61">
        <v>0</v>
      </c>
      <c r="ER107" s="61">
        <v>7.5339359999999998E-4</v>
      </c>
      <c r="ES107" s="61">
        <v>0</v>
      </c>
      <c r="ET107" s="61">
        <v>0</v>
      </c>
      <c r="EU107" s="61">
        <v>0</v>
      </c>
      <c r="EV107" s="61">
        <v>0</v>
      </c>
      <c r="EW107" s="61">
        <v>3.8645999999999997E-3</v>
      </c>
      <c r="EX107" s="61">
        <v>0</v>
      </c>
      <c r="EY107" s="61">
        <v>0</v>
      </c>
      <c r="EZ107" s="61">
        <v>0</v>
      </c>
      <c r="FA107" s="61">
        <v>0</v>
      </c>
      <c r="FB107" s="61">
        <v>0</v>
      </c>
      <c r="FC107" s="61">
        <v>0</v>
      </c>
      <c r="FD107" s="61">
        <v>0</v>
      </c>
      <c r="FE107" s="61">
        <v>0</v>
      </c>
      <c r="FF107" s="61">
        <v>0</v>
      </c>
      <c r="FG107" s="61">
        <v>0</v>
      </c>
      <c r="FH107" s="61">
        <v>0</v>
      </c>
      <c r="FI107" s="61">
        <v>0</v>
      </c>
      <c r="FJ107" s="61">
        <v>0</v>
      </c>
      <c r="FK107" s="61">
        <v>0</v>
      </c>
      <c r="FL107" s="61">
        <v>0</v>
      </c>
      <c r="FM107" s="61">
        <v>0</v>
      </c>
      <c r="FN107" s="61">
        <v>0</v>
      </c>
      <c r="FO107" s="61">
        <v>0</v>
      </c>
      <c r="FP107" s="61">
        <v>0</v>
      </c>
      <c r="FQ107" s="61">
        <v>0</v>
      </c>
      <c r="FR107" s="61">
        <v>0</v>
      </c>
      <c r="FS107" s="61">
        <v>0</v>
      </c>
      <c r="FT107" s="61">
        <v>0</v>
      </c>
      <c r="FU107" s="61">
        <v>0</v>
      </c>
      <c r="FV107" s="61">
        <v>0</v>
      </c>
      <c r="FW107" s="18"/>
      <c r="FX107" s="117"/>
      <c r="FY107" s="18"/>
    </row>
    <row r="108" spans="1:181" ht="15" x14ac:dyDescent="0.25">
      <c r="A108" s="52"/>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8"/>
      <c r="FX108" s="117"/>
      <c r="FY108" s="18"/>
    </row>
    <row r="109" spans="1:181" ht="17.25" x14ac:dyDescent="0.25">
      <c r="A109" s="42" t="s">
        <v>115</v>
      </c>
      <c r="B109" s="16">
        <v>2.1512919775446395</v>
      </c>
      <c r="C109" s="16">
        <v>1.3044615076959203</v>
      </c>
      <c r="D109" s="16">
        <v>0.83200220158327998</v>
      </c>
      <c r="E109" s="16">
        <v>1.5580760269944798</v>
      </c>
      <c r="F109" s="16">
        <v>1.8556099044762799</v>
      </c>
      <c r="G109" s="16">
        <v>1.5354501348998</v>
      </c>
      <c r="H109" s="16">
        <v>1.0724502413013202</v>
      </c>
      <c r="I109" s="16">
        <v>0.81904877183415992</v>
      </c>
      <c r="J109" s="16">
        <v>1.4931810483500403</v>
      </c>
      <c r="K109" s="16">
        <v>0.9620052087035601</v>
      </c>
      <c r="L109" s="16">
        <v>0.56040627651455999</v>
      </c>
      <c r="M109" s="16">
        <v>1.1004023791809998</v>
      </c>
      <c r="N109" s="16">
        <v>1.54320514876276</v>
      </c>
      <c r="O109" s="16">
        <v>0.93882538704724006</v>
      </c>
      <c r="P109" s="16">
        <v>0.92893987487028007</v>
      </c>
      <c r="Q109" s="16">
        <v>1.3930902375583201</v>
      </c>
      <c r="R109" s="16">
        <v>1.0071291629940802</v>
      </c>
      <c r="S109" s="16">
        <v>0.70131743500251997</v>
      </c>
      <c r="T109" s="16">
        <v>1.12221868191636</v>
      </c>
      <c r="U109" s="16">
        <v>1.4467356268421201</v>
      </c>
      <c r="V109" s="16">
        <v>1.30544153692036</v>
      </c>
      <c r="W109" s="16">
        <v>0.99008391345947999</v>
      </c>
      <c r="X109" s="16">
        <v>0.96617698951168018</v>
      </c>
      <c r="Y109" s="16">
        <v>2.0771146200981203</v>
      </c>
      <c r="Z109" s="16">
        <v>2.09155740541236</v>
      </c>
      <c r="AA109" s="16">
        <v>1.6718809419379603</v>
      </c>
      <c r="AB109" s="16">
        <v>1.03697681079568</v>
      </c>
      <c r="AC109" s="16">
        <v>1.65698901912032</v>
      </c>
      <c r="AD109" s="16">
        <v>2.1473893113713198</v>
      </c>
      <c r="AE109" s="16">
        <v>1.3773313866709598</v>
      </c>
      <c r="AF109" s="16">
        <v>1.0989822877541202</v>
      </c>
      <c r="AG109" s="16">
        <v>2.1410904069108798</v>
      </c>
      <c r="AH109" s="16">
        <v>2.4082190352396404</v>
      </c>
      <c r="AI109" s="16">
        <v>1.2871038572577196</v>
      </c>
      <c r="AJ109" s="16">
        <v>1.01206350806032</v>
      </c>
      <c r="AK109" s="16">
        <v>2.0937524365102802</v>
      </c>
      <c r="AL109" s="16">
        <v>2.2642443297311599</v>
      </c>
      <c r="AM109" s="16">
        <v>1.1714993563203198</v>
      </c>
      <c r="AN109" s="16">
        <v>1.1869217714565601</v>
      </c>
      <c r="AO109" s="16">
        <v>2.2514148332893202</v>
      </c>
      <c r="AP109" s="16">
        <v>2.8488655627833603</v>
      </c>
      <c r="AQ109" s="16">
        <v>1.4615520026326401</v>
      </c>
      <c r="AR109" s="16">
        <v>1.07601476396132</v>
      </c>
      <c r="AS109" s="16">
        <v>2.8113023177469603</v>
      </c>
      <c r="AT109" s="16">
        <v>2.0849993863518796</v>
      </c>
      <c r="AU109" s="16">
        <v>0.47733562346010011</v>
      </c>
      <c r="AV109" s="16">
        <v>1.0212566706746997</v>
      </c>
      <c r="AW109" s="16">
        <v>2.4653155965065396</v>
      </c>
      <c r="AX109" s="16">
        <v>2.2070369138463199</v>
      </c>
      <c r="AY109" s="16">
        <v>1.5012461719852002</v>
      </c>
      <c r="AZ109" s="16">
        <v>1.10848664069584</v>
      </c>
      <c r="BA109" s="16">
        <v>2.4857654253366799</v>
      </c>
      <c r="BB109" s="16">
        <v>2.5036068002301999</v>
      </c>
      <c r="BC109" s="16">
        <v>1.7744119371416398</v>
      </c>
      <c r="BD109" s="16">
        <v>1.4193754861207197</v>
      </c>
      <c r="BE109" s="16">
        <v>2.3521366664750794</v>
      </c>
      <c r="BF109" s="16">
        <v>2.6614574968092404</v>
      </c>
      <c r="BG109" s="16">
        <v>1.7355188083100401</v>
      </c>
      <c r="BH109" s="16">
        <v>1.22761807288764</v>
      </c>
      <c r="BI109" s="16">
        <v>3.0891652933595397</v>
      </c>
      <c r="BJ109" s="16">
        <v>2.77997906158296</v>
      </c>
      <c r="BK109" s="16">
        <v>1.6082195014645604</v>
      </c>
      <c r="BL109" s="16">
        <v>1.5037787885957199</v>
      </c>
      <c r="BM109" s="16">
        <v>2.6751540361405999</v>
      </c>
      <c r="BN109" s="16">
        <v>4.1750193983903596</v>
      </c>
      <c r="BO109" s="16">
        <v>2.6341053016304397</v>
      </c>
      <c r="BP109" s="16">
        <v>2.761323623589</v>
      </c>
      <c r="BQ109" s="16">
        <v>4.4068718767975206</v>
      </c>
      <c r="BR109" s="16">
        <v>3.2460333978690006</v>
      </c>
      <c r="BS109" s="16">
        <v>2.8373316497138403</v>
      </c>
      <c r="BT109" s="16">
        <v>2.3700108154381598</v>
      </c>
      <c r="BU109" s="16">
        <v>4.2088246169756003</v>
      </c>
      <c r="BV109" s="16">
        <v>4.0076246347579998</v>
      </c>
      <c r="BW109" s="16">
        <v>2.5612115565643601</v>
      </c>
      <c r="BX109" s="16">
        <v>2.7126594451117603</v>
      </c>
      <c r="BY109" s="16">
        <v>3.5972374981328001</v>
      </c>
      <c r="BZ109" s="16">
        <v>3.7730246971050398</v>
      </c>
      <c r="CA109" s="16">
        <v>3.4465631088842801</v>
      </c>
      <c r="CB109" s="16">
        <v>2.1597868555568804</v>
      </c>
      <c r="CC109" s="16">
        <v>4.2103448808559607</v>
      </c>
      <c r="CD109" s="16">
        <v>4.3495147393033609</v>
      </c>
      <c r="CE109" s="16">
        <v>3.93382166337036</v>
      </c>
      <c r="CF109" s="16">
        <v>2.7161282049917208</v>
      </c>
      <c r="CG109" s="16">
        <v>3.4845306017435602</v>
      </c>
      <c r="CH109" s="16">
        <v>3.9040970196258802</v>
      </c>
      <c r="CI109" s="16">
        <v>2.9936419724828398</v>
      </c>
      <c r="CJ109" s="16">
        <v>3.7490611003383596</v>
      </c>
      <c r="CK109" s="16">
        <v>3.7136485096473999</v>
      </c>
      <c r="CL109" s="16">
        <v>4.0967908518877598</v>
      </c>
      <c r="CM109" s="16">
        <v>3.9329987188908602</v>
      </c>
      <c r="CN109" s="16">
        <v>2.4250576492336795</v>
      </c>
      <c r="CO109" s="16">
        <v>3.2320917935455604</v>
      </c>
      <c r="CP109" s="16">
        <v>4.9403757340849204</v>
      </c>
      <c r="CQ109" s="16">
        <v>2.7808825510598401</v>
      </c>
      <c r="CR109" s="16">
        <v>3.2395139713526802</v>
      </c>
      <c r="CS109" s="16">
        <v>2.899575265683989</v>
      </c>
      <c r="CT109" s="16">
        <v>4.2498220115195595</v>
      </c>
      <c r="CU109" s="16">
        <v>2.4193237645168395</v>
      </c>
      <c r="CV109" s="16">
        <v>2.7882544144198</v>
      </c>
      <c r="CW109" s="16">
        <v>3.4656686144412401</v>
      </c>
      <c r="CX109" s="16">
        <v>3.8255343080723878</v>
      </c>
      <c r="CY109" s="16">
        <v>3.5694646117191571</v>
      </c>
      <c r="CZ109" s="16">
        <v>2.0497907935795201</v>
      </c>
      <c r="DA109" s="16">
        <v>3.7408402788436397</v>
      </c>
      <c r="DB109" s="16">
        <v>4.6866228113215431</v>
      </c>
      <c r="DC109" s="16">
        <v>2.3154070085793999</v>
      </c>
      <c r="DD109" s="16">
        <v>3.1327662777446399</v>
      </c>
      <c r="DE109" s="16">
        <v>3.5973650421023597</v>
      </c>
      <c r="DF109" s="16">
        <v>2.9116879995058391</v>
      </c>
      <c r="DG109" s="16">
        <v>2.9579715897717205</v>
      </c>
      <c r="DH109" s="16">
        <v>1.7089352091055596</v>
      </c>
      <c r="DI109" s="16">
        <v>2.6184833785780004</v>
      </c>
      <c r="DJ109" s="16">
        <v>3.1818273977416798</v>
      </c>
      <c r="DK109" s="16">
        <v>2.4072236211070797</v>
      </c>
      <c r="DL109" s="16">
        <v>2.9147815977662397</v>
      </c>
      <c r="DM109" s="16">
        <v>3.1275472560894801</v>
      </c>
      <c r="DN109" s="16">
        <v>3.9325448407749999</v>
      </c>
      <c r="DO109" s="16">
        <v>2.0785244421415996</v>
      </c>
      <c r="DP109" s="16">
        <v>2.5454444348285601</v>
      </c>
      <c r="DQ109" s="16">
        <v>3.4655161089260007</v>
      </c>
      <c r="DR109" s="16">
        <v>3.7795949025905995</v>
      </c>
      <c r="DS109" s="16">
        <v>2.8884068439031205</v>
      </c>
      <c r="DT109" s="16">
        <v>2.5042120752264396</v>
      </c>
      <c r="DU109" s="16">
        <v>4.1036666218758002</v>
      </c>
      <c r="DV109" s="16">
        <v>3.7884209058401797</v>
      </c>
      <c r="DW109" s="16">
        <v>2.3419474974423999</v>
      </c>
      <c r="DX109" s="16">
        <v>2.6557804983003201</v>
      </c>
      <c r="DY109" s="16">
        <v>3.7166953473006799</v>
      </c>
      <c r="DZ109" s="16">
        <v>4.1795373604593999</v>
      </c>
      <c r="EA109" s="16">
        <v>2.9645356898662003</v>
      </c>
      <c r="EB109" s="16">
        <v>2.9494203430237604</v>
      </c>
      <c r="EC109" s="16">
        <v>3.9977444482136799</v>
      </c>
      <c r="ED109" s="16">
        <v>3.9637833673517999</v>
      </c>
      <c r="EE109" s="16">
        <v>2.9478971682408801</v>
      </c>
      <c r="EF109" s="16">
        <v>2.8463017185565596</v>
      </c>
      <c r="EG109" s="16">
        <v>3.9953455764286603</v>
      </c>
      <c r="EH109" s="16">
        <v>3.4432860753380798</v>
      </c>
      <c r="EI109" s="16">
        <v>3.4240737164205797</v>
      </c>
      <c r="EJ109" s="16">
        <v>2.2873625941008995</v>
      </c>
      <c r="EK109" s="16">
        <v>4.5672397207858806</v>
      </c>
      <c r="EL109" s="16">
        <v>3.6917726441766798</v>
      </c>
      <c r="EM109" s="16">
        <v>3.0037144438920871</v>
      </c>
      <c r="EN109" s="16">
        <v>2.2030245871038279</v>
      </c>
      <c r="EO109" s="16">
        <v>2.6043550078549202</v>
      </c>
      <c r="EP109" s="16">
        <v>4.3363191975020134</v>
      </c>
      <c r="EQ109" s="16">
        <v>2.6498760820193596</v>
      </c>
      <c r="ER109" s="16">
        <v>3.2059823773071821</v>
      </c>
      <c r="ES109" s="16">
        <v>4.5246585570026001</v>
      </c>
      <c r="ET109" s="16">
        <v>2.8832855102333341</v>
      </c>
      <c r="EU109" s="16">
        <v>2.4609774365350665</v>
      </c>
      <c r="EV109" s="16">
        <v>2.5142200609398802</v>
      </c>
      <c r="EW109" s="16">
        <v>4.0644834043249203</v>
      </c>
      <c r="EX109" s="16">
        <v>3.3791455926863199</v>
      </c>
      <c r="EY109" s="16">
        <v>2.0802383727864</v>
      </c>
      <c r="EZ109" s="16">
        <v>2.33822715874404</v>
      </c>
      <c r="FA109" s="16">
        <v>2.79463311480268</v>
      </c>
      <c r="FB109" s="16">
        <v>5.1137702010403201</v>
      </c>
      <c r="FC109" s="16">
        <v>2.2026305655648803</v>
      </c>
      <c r="FD109" s="16">
        <v>2.0561528064902399</v>
      </c>
      <c r="FE109" s="16">
        <v>2.6741785964725202</v>
      </c>
      <c r="FF109" s="16">
        <v>4.068639275400507</v>
      </c>
      <c r="FG109" s="16">
        <v>3.05115678972704</v>
      </c>
      <c r="FH109" s="16">
        <v>2.0293421498635604</v>
      </c>
      <c r="FI109" s="16">
        <v>2.4710165376783597</v>
      </c>
      <c r="FJ109" s="16">
        <v>3.8098358500020795</v>
      </c>
      <c r="FK109" s="16">
        <v>2.3077551170377602</v>
      </c>
      <c r="FL109" s="16">
        <v>2.4544581872886404</v>
      </c>
      <c r="FM109" s="16">
        <v>4.1791804276982401</v>
      </c>
      <c r="FN109" s="16">
        <v>2.8806864525758402</v>
      </c>
      <c r="FO109" s="16">
        <v>2.0088034711368401</v>
      </c>
      <c r="FP109" s="16">
        <v>3.5260453526593079</v>
      </c>
      <c r="FQ109" s="16">
        <v>1.9938613162099228</v>
      </c>
      <c r="FR109" s="16">
        <v>5.3556259318797039</v>
      </c>
      <c r="FS109" s="16">
        <v>3.0632193890488639</v>
      </c>
      <c r="FT109" s="16">
        <v>2.3760262897005404</v>
      </c>
      <c r="FU109" s="16">
        <v>1.92657907619654</v>
      </c>
      <c r="FV109" s="16">
        <v>3.922806452574616</v>
      </c>
      <c r="FW109" s="18"/>
      <c r="FX109" s="117"/>
      <c r="FY109" s="18"/>
    </row>
    <row r="110" spans="1:181" ht="15" x14ac:dyDescent="0.25">
      <c r="A110" s="65"/>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8"/>
      <c r="FX110" s="117"/>
      <c r="FY110" s="18"/>
    </row>
    <row r="111" spans="1:181" ht="15" x14ac:dyDescent="0.25">
      <c r="A111" s="42" t="s">
        <v>55</v>
      </c>
      <c r="B111" s="14">
        <f>B112+B120+B128+B136+B144</f>
        <v>37.053392007060694</v>
      </c>
      <c r="C111" s="14">
        <f t="shared" ref="C111:BN111" si="184">C112+C120+C128+C136+C144</f>
        <v>34.631635636918034</v>
      </c>
      <c r="D111" s="14">
        <f t="shared" si="184"/>
        <v>38.153224928592671</v>
      </c>
      <c r="E111" s="14">
        <f t="shared" si="184"/>
        <v>36.120768950059507</v>
      </c>
      <c r="F111" s="14">
        <f t="shared" si="184"/>
        <v>35.314689742875821</v>
      </c>
      <c r="G111" s="14">
        <f t="shared" si="184"/>
        <v>37.978735786605981</v>
      </c>
      <c r="H111" s="14">
        <f t="shared" si="184"/>
        <v>38.426447963561088</v>
      </c>
      <c r="I111" s="14">
        <f t="shared" si="184"/>
        <v>39.684064173647315</v>
      </c>
      <c r="J111" s="14">
        <f t="shared" si="184"/>
        <v>35.532235232747183</v>
      </c>
      <c r="K111" s="14">
        <f t="shared" si="184"/>
        <v>37.821030324058839</v>
      </c>
      <c r="L111" s="14">
        <f t="shared" si="184"/>
        <v>35.8149995415448</v>
      </c>
      <c r="M111" s="14">
        <f t="shared" si="184"/>
        <v>40.170665992085418</v>
      </c>
      <c r="N111" s="14">
        <f t="shared" si="184"/>
        <v>39.149088742149189</v>
      </c>
      <c r="O111" s="14">
        <f t="shared" si="184"/>
        <v>37.995766023269347</v>
      </c>
      <c r="P111" s="14">
        <f t="shared" si="184"/>
        <v>40.620237579746394</v>
      </c>
      <c r="Q111" s="14">
        <f t="shared" si="184"/>
        <v>39.872033161713254</v>
      </c>
      <c r="R111" s="14">
        <f t="shared" si="184"/>
        <v>38.386472944969938</v>
      </c>
      <c r="S111" s="14">
        <f t="shared" si="184"/>
        <v>36.412649973930357</v>
      </c>
      <c r="T111" s="14">
        <f t="shared" si="184"/>
        <v>39.670394497238156</v>
      </c>
      <c r="U111" s="14">
        <f t="shared" si="184"/>
        <v>40.697326687603457</v>
      </c>
      <c r="V111" s="14">
        <f t="shared" si="184"/>
        <v>39.057294717991937</v>
      </c>
      <c r="W111" s="14">
        <f t="shared" si="184"/>
        <v>36.977943453702387</v>
      </c>
      <c r="X111" s="14">
        <f t="shared" si="184"/>
        <v>35.285085088948662</v>
      </c>
      <c r="Y111" s="14">
        <f t="shared" si="184"/>
        <v>38.41588818032546</v>
      </c>
      <c r="Z111" s="14">
        <f t="shared" si="184"/>
        <v>37.061863144821928</v>
      </c>
      <c r="AA111" s="14">
        <f t="shared" si="184"/>
        <v>38.128168303859105</v>
      </c>
      <c r="AB111" s="14">
        <f t="shared" si="184"/>
        <v>37.346474835741269</v>
      </c>
      <c r="AC111" s="14">
        <f t="shared" si="184"/>
        <v>38.200755882060243</v>
      </c>
      <c r="AD111" s="14">
        <f t="shared" si="184"/>
        <v>36.180384689720611</v>
      </c>
      <c r="AE111" s="14">
        <f t="shared" si="184"/>
        <v>35.541839646381831</v>
      </c>
      <c r="AF111" s="14">
        <f t="shared" si="184"/>
        <v>34.987542966624602</v>
      </c>
      <c r="AG111" s="14">
        <f t="shared" si="184"/>
        <v>35.762411060291285</v>
      </c>
      <c r="AH111" s="14">
        <f t="shared" si="184"/>
        <v>36.74104042558487</v>
      </c>
      <c r="AI111" s="14">
        <f t="shared" si="184"/>
        <v>36.694746133135993</v>
      </c>
      <c r="AJ111" s="14">
        <f t="shared" si="184"/>
        <v>35.810839693224949</v>
      </c>
      <c r="AK111" s="14">
        <f t="shared" si="184"/>
        <v>35.31603711172653</v>
      </c>
      <c r="AL111" s="14">
        <f t="shared" si="184"/>
        <v>33.882972324228362</v>
      </c>
      <c r="AM111" s="14">
        <f t="shared" si="184"/>
        <v>33.213133989989473</v>
      </c>
      <c r="AN111" s="14">
        <f t="shared" si="184"/>
        <v>35.058016791832578</v>
      </c>
      <c r="AO111" s="14">
        <f t="shared" si="184"/>
        <v>35.334093459308924</v>
      </c>
      <c r="AP111" s="14">
        <f t="shared" si="184"/>
        <v>36.142455091068435</v>
      </c>
      <c r="AQ111" s="14">
        <f t="shared" si="184"/>
        <v>35.055180661777356</v>
      </c>
      <c r="AR111" s="14">
        <f t="shared" si="184"/>
        <v>34.288571178098159</v>
      </c>
      <c r="AS111" s="14">
        <f t="shared" si="184"/>
        <v>36.040642467713944</v>
      </c>
      <c r="AT111" s="14">
        <f t="shared" si="184"/>
        <v>35.536577478731672</v>
      </c>
      <c r="AU111" s="14">
        <f t="shared" si="184"/>
        <v>34.127183944037583</v>
      </c>
      <c r="AV111" s="14">
        <f t="shared" si="184"/>
        <v>34.215599569011374</v>
      </c>
      <c r="AW111" s="14">
        <f t="shared" si="184"/>
        <v>35.30548041726837</v>
      </c>
      <c r="AX111" s="14">
        <f t="shared" si="184"/>
        <v>33.612265540964991</v>
      </c>
      <c r="AY111" s="14">
        <f t="shared" si="184"/>
        <v>35.31540727379565</v>
      </c>
      <c r="AZ111" s="14">
        <f t="shared" si="184"/>
        <v>35.886351602748867</v>
      </c>
      <c r="BA111" s="14">
        <f t="shared" si="184"/>
        <v>36.570777365441977</v>
      </c>
      <c r="BB111" s="14">
        <f t="shared" si="184"/>
        <v>38.054968807743975</v>
      </c>
      <c r="BC111" s="14">
        <f t="shared" si="184"/>
        <v>36.645795621964588</v>
      </c>
      <c r="BD111" s="14">
        <f t="shared" si="184"/>
        <v>35.335516044543851</v>
      </c>
      <c r="BE111" s="14">
        <f t="shared" si="184"/>
        <v>37.451353443918052</v>
      </c>
      <c r="BF111" s="14">
        <f t="shared" si="184"/>
        <v>37.368424167937789</v>
      </c>
      <c r="BG111" s="14">
        <f t="shared" si="184"/>
        <v>36.049887610188918</v>
      </c>
      <c r="BH111" s="14">
        <f t="shared" si="184"/>
        <v>36.256330062168743</v>
      </c>
      <c r="BI111" s="14">
        <f t="shared" si="184"/>
        <v>38.718439380414196</v>
      </c>
      <c r="BJ111" s="14">
        <f t="shared" si="184"/>
        <v>38.639446181702539</v>
      </c>
      <c r="BK111" s="14">
        <f t="shared" si="184"/>
        <v>38.042730218650021</v>
      </c>
      <c r="BL111" s="14">
        <f t="shared" si="184"/>
        <v>37.85567325992001</v>
      </c>
      <c r="BM111" s="14">
        <f t="shared" si="184"/>
        <v>39.799043560672267</v>
      </c>
      <c r="BN111" s="14">
        <f t="shared" si="184"/>
        <v>39.974030507553778</v>
      </c>
      <c r="BO111" s="14">
        <f t="shared" ref="BO111:DZ111" si="185">BO112+BO120+BO128+BO136+BO144</f>
        <v>40.168916994449773</v>
      </c>
      <c r="BP111" s="14">
        <f t="shared" si="185"/>
        <v>41.886402672281896</v>
      </c>
      <c r="BQ111" s="14">
        <f t="shared" si="185"/>
        <v>41.86842272179932</v>
      </c>
      <c r="BR111" s="14">
        <f t="shared" si="185"/>
        <v>41.298779397581733</v>
      </c>
      <c r="BS111" s="14">
        <f t="shared" si="185"/>
        <v>39.55288940528564</v>
      </c>
      <c r="BT111" s="14">
        <f t="shared" si="185"/>
        <v>40.330940224043474</v>
      </c>
      <c r="BU111" s="14">
        <f t="shared" si="185"/>
        <v>40.487166171984967</v>
      </c>
      <c r="BV111" s="14">
        <f t="shared" si="185"/>
        <v>41.362729830565833</v>
      </c>
      <c r="BW111" s="14">
        <f t="shared" si="185"/>
        <v>42.108028334546276</v>
      </c>
      <c r="BX111" s="14">
        <f t="shared" si="185"/>
        <v>44.656563504207504</v>
      </c>
      <c r="BY111" s="14">
        <f t="shared" si="185"/>
        <v>44.396512615397448</v>
      </c>
      <c r="BZ111" s="14">
        <f t="shared" si="185"/>
        <v>42.672640792958596</v>
      </c>
      <c r="CA111" s="14">
        <f t="shared" si="185"/>
        <v>42.104312169878789</v>
      </c>
      <c r="CB111" s="14">
        <f t="shared" si="185"/>
        <v>43.201709912203867</v>
      </c>
      <c r="CC111" s="14">
        <f t="shared" si="185"/>
        <v>44.423246885929672</v>
      </c>
      <c r="CD111" s="14">
        <f t="shared" si="185"/>
        <v>47.61797068727423</v>
      </c>
      <c r="CE111" s="14">
        <f t="shared" si="185"/>
        <v>45.930920390617445</v>
      </c>
      <c r="CF111" s="14">
        <f t="shared" si="185"/>
        <v>45.777326092650028</v>
      </c>
      <c r="CG111" s="14">
        <f t="shared" si="185"/>
        <v>48.694766999693698</v>
      </c>
      <c r="CH111" s="14">
        <f t="shared" si="185"/>
        <v>47.878317102084075</v>
      </c>
      <c r="CI111" s="14">
        <f t="shared" si="185"/>
        <v>48.725146008075264</v>
      </c>
      <c r="CJ111" s="14">
        <f t="shared" si="185"/>
        <v>49.797207555395545</v>
      </c>
      <c r="CK111" s="14">
        <f t="shared" si="185"/>
        <v>50.122104401859232</v>
      </c>
      <c r="CL111" s="14">
        <f t="shared" si="185"/>
        <v>49.109026049657473</v>
      </c>
      <c r="CM111" s="14">
        <f t="shared" si="185"/>
        <v>49.62833645858413</v>
      </c>
      <c r="CN111" s="14">
        <f t="shared" si="185"/>
        <v>47.582559971853257</v>
      </c>
      <c r="CO111" s="14">
        <f t="shared" si="185"/>
        <v>51.851650234500596</v>
      </c>
      <c r="CP111" s="14">
        <f t="shared" si="185"/>
        <v>49.862622179367506</v>
      </c>
      <c r="CQ111" s="14">
        <f t="shared" si="185"/>
        <v>50.417640762677152</v>
      </c>
      <c r="CR111" s="14">
        <f t="shared" si="185"/>
        <v>49.392459428516453</v>
      </c>
      <c r="CS111" s="14">
        <f t="shared" si="185"/>
        <v>52.719778048005182</v>
      </c>
      <c r="CT111" s="14">
        <f t="shared" si="185"/>
        <v>52.148330033356288</v>
      </c>
      <c r="CU111" s="14">
        <f t="shared" si="185"/>
        <v>50.345595767119278</v>
      </c>
      <c r="CV111" s="14">
        <f t="shared" si="185"/>
        <v>49.922600084518734</v>
      </c>
      <c r="CW111" s="14">
        <f t="shared" si="185"/>
        <v>53.135189332426009</v>
      </c>
      <c r="CX111" s="14">
        <f t="shared" si="185"/>
        <v>52.63439850714785</v>
      </c>
      <c r="CY111" s="14">
        <f t="shared" si="185"/>
        <v>51.198938418555905</v>
      </c>
      <c r="CZ111" s="14">
        <f t="shared" si="185"/>
        <v>51.808730125564551</v>
      </c>
      <c r="DA111" s="14">
        <f t="shared" si="185"/>
        <v>54.190471632453111</v>
      </c>
      <c r="DB111" s="14">
        <f t="shared" si="185"/>
        <v>56.633604377259267</v>
      </c>
      <c r="DC111" s="14">
        <f t="shared" si="185"/>
        <v>53.327302719856334</v>
      </c>
      <c r="DD111" s="14">
        <f t="shared" si="185"/>
        <v>53.275582070499695</v>
      </c>
      <c r="DE111" s="14">
        <f t="shared" si="185"/>
        <v>56.907846532224639</v>
      </c>
      <c r="DF111" s="14">
        <f t="shared" si="185"/>
        <v>55.896186580027418</v>
      </c>
      <c r="DG111" s="14">
        <f t="shared" si="185"/>
        <v>54.506508148971342</v>
      </c>
      <c r="DH111" s="14">
        <f t="shared" si="185"/>
        <v>55.126035823542296</v>
      </c>
      <c r="DI111" s="14">
        <f t="shared" si="185"/>
        <v>56.64510176287672</v>
      </c>
      <c r="DJ111" s="14">
        <f t="shared" si="185"/>
        <v>56.12551135464102</v>
      </c>
      <c r="DK111" s="14">
        <f t="shared" si="185"/>
        <v>56.531188664558805</v>
      </c>
      <c r="DL111" s="14">
        <f t="shared" si="185"/>
        <v>57.996680050597604</v>
      </c>
      <c r="DM111" s="14">
        <f t="shared" si="185"/>
        <v>61.467760430673273</v>
      </c>
      <c r="DN111" s="14">
        <f t="shared" si="185"/>
        <v>61.492096675305405</v>
      </c>
      <c r="DO111" s="14">
        <f t="shared" si="185"/>
        <v>59.579595875355984</v>
      </c>
      <c r="DP111" s="14">
        <f t="shared" si="185"/>
        <v>58.885013382912362</v>
      </c>
      <c r="DQ111" s="14">
        <f t="shared" si="185"/>
        <v>62.695793111270838</v>
      </c>
      <c r="DR111" s="14">
        <f t="shared" si="185"/>
        <v>63.323894707881642</v>
      </c>
      <c r="DS111" s="14">
        <f t="shared" si="185"/>
        <v>60.740100643219407</v>
      </c>
      <c r="DT111" s="14">
        <f t="shared" si="185"/>
        <v>61.385169991756634</v>
      </c>
      <c r="DU111" s="14">
        <f t="shared" si="185"/>
        <v>63.564724661286903</v>
      </c>
      <c r="DV111" s="14">
        <f t="shared" si="185"/>
        <v>64.800753568495324</v>
      </c>
      <c r="DW111" s="14">
        <f t="shared" si="185"/>
        <v>62.069849024904933</v>
      </c>
      <c r="DX111" s="14">
        <f t="shared" si="185"/>
        <v>60.788292806760154</v>
      </c>
      <c r="DY111" s="14">
        <f t="shared" si="185"/>
        <v>64.682728544939508</v>
      </c>
      <c r="DZ111" s="14">
        <f t="shared" si="185"/>
        <v>64.008299591101675</v>
      </c>
      <c r="EA111" s="14">
        <f t="shared" ref="EA111:FC111" si="186">EA112+EA120+EA128+EA136+EA144</f>
        <v>63.165796056973086</v>
      </c>
      <c r="EB111" s="14">
        <f t="shared" si="186"/>
        <v>60.582901340737237</v>
      </c>
      <c r="EC111" s="14">
        <f t="shared" si="186"/>
        <v>65.547125757508411</v>
      </c>
      <c r="ED111" s="14">
        <f t="shared" si="186"/>
        <v>65.236909976490466</v>
      </c>
      <c r="EE111" s="14">
        <f t="shared" si="186"/>
        <v>61.783222713745474</v>
      </c>
      <c r="EF111" s="14">
        <f t="shared" si="186"/>
        <v>62.429511404837932</v>
      </c>
      <c r="EG111" s="14">
        <f t="shared" si="186"/>
        <v>67.425170774750853</v>
      </c>
      <c r="EH111" s="14">
        <f t="shared" si="186"/>
        <v>65.710361193633844</v>
      </c>
      <c r="EI111" s="14">
        <f t="shared" si="186"/>
        <v>65.142838624496633</v>
      </c>
      <c r="EJ111" s="14">
        <f t="shared" si="186"/>
        <v>59.923663500833129</v>
      </c>
      <c r="EK111" s="14">
        <f t="shared" si="186"/>
        <v>63.436537963243232</v>
      </c>
      <c r="EL111" s="14">
        <f t="shared" si="186"/>
        <v>61.009764909412922</v>
      </c>
      <c r="EM111" s="14">
        <f t="shared" si="186"/>
        <v>60.231433778588652</v>
      </c>
      <c r="EN111" s="14">
        <f t="shared" si="186"/>
        <v>60.258694988037149</v>
      </c>
      <c r="EO111" s="14">
        <f t="shared" si="186"/>
        <v>64.235689504701199</v>
      </c>
      <c r="EP111" s="14">
        <f t="shared" si="186"/>
        <v>60.451181033401028</v>
      </c>
      <c r="EQ111" s="14">
        <f t="shared" si="186"/>
        <v>60.524702168286929</v>
      </c>
      <c r="ER111" s="14">
        <f t="shared" si="186"/>
        <v>60.063391597376814</v>
      </c>
      <c r="ES111" s="14">
        <f t="shared" si="186"/>
        <v>64.45880567130294</v>
      </c>
      <c r="ET111" s="14">
        <f t="shared" si="186"/>
        <v>63.046556792428078</v>
      </c>
      <c r="EU111" s="14">
        <f t="shared" si="186"/>
        <v>60.244837661588235</v>
      </c>
      <c r="EV111" s="14">
        <f t="shared" si="186"/>
        <v>60.722787740977978</v>
      </c>
      <c r="EW111" s="14">
        <f t="shared" si="186"/>
        <v>62.856913641520848</v>
      </c>
      <c r="EX111" s="14">
        <f t="shared" si="186"/>
        <v>62.415312824723259</v>
      </c>
      <c r="EY111" s="14">
        <f t="shared" si="186"/>
        <v>60.28683773803639</v>
      </c>
      <c r="EZ111" s="14">
        <f t="shared" si="186"/>
        <v>58.534667332252049</v>
      </c>
      <c r="FA111" s="14">
        <f t="shared" si="186"/>
        <v>63.950412098245266</v>
      </c>
      <c r="FB111" s="14">
        <f t="shared" si="186"/>
        <v>62.754854086944334</v>
      </c>
      <c r="FC111" s="14">
        <f t="shared" si="186"/>
        <v>60.436556318943296</v>
      </c>
      <c r="FD111" s="14">
        <f t="shared" ref="FD111:FP111" si="187">FD112+FD120+FD128+FD136+FD144</f>
        <v>60.617306195265812</v>
      </c>
      <c r="FE111" s="14">
        <f t="shared" si="187"/>
        <v>66.16207509941114</v>
      </c>
      <c r="FF111" s="14">
        <f t="shared" si="187"/>
        <v>63.677255630863705</v>
      </c>
      <c r="FG111" s="14">
        <f t="shared" si="187"/>
        <v>61.520106466967398</v>
      </c>
      <c r="FH111" s="14">
        <f t="shared" si="187"/>
        <v>62.552360548329403</v>
      </c>
      <c r="FI111" s="14">
        <f t="shared" si="187"/>
        <v>66.64689592991239</v>
      </c>
      <c r="FJ111" s="14">
        <f t="shared" si="187"/>
        <v>66.682057383073214</v>
      </c>
      <c r="FK111" s="14">
        <f t="shared" si="187"/>
        <v>62.832594390477681</v>
      </c>
      <c r="FL111" s="14">
        <f t="shared" si="187"/>
        <v>62.941586014995238</v>
      </c>
      <c r="FM111" s="14">
        <f t="shared" si="187"/>
        <v>68.790425346016676</v>
      </c>
      <c r="FN111" s="14">
        <f t="shared" si="187"/>
        <v>67.310669820064732</v>
      </c>
      <c r="FO111" s="14">
        <f t="shared" si="187"/>
        <v>64.050507868387456</v>
      </c>
      <c r="FP111" s="14">
        <f t="shared" si="187"/>
        <v>65.269131722900823</v>
      </c>
      <c r="FQ111" s="14">
        <f t="shared" ref="FQ111:FS111" si="188">FQ112+FQ120+FQ128+FQ136+FQ144</f>
        <v>70.279761795677572</v>
      </c>
      <c r="FR111" s="14">
        <f t="shared" si="188"/>
        <v>70.334850491057921</v>
      </c>
      <c r="FS111" s="14">
        <f t="shared" si="188"/>
        <v>67.721914103806014</v>
      </c>
      <c r="FT111" s="14">
        <f t="shared" ref="FT111:FU111" si="189">FT112+FT120+FT128+FT136+FT144</f>
        <v>67.096149961221499</v>
      </c>
      <c r="FU111" s="14">
        <f t="shared" si="189"/>
        <v>74.129852316448222</v>
      </c>
      <c r="FV111" s="14">
        <f t="shared" ref="FV111" si="190">FV112+FV120+FV128+FV136+FV144</f>
        <v>72.483711418697609</v>
      </c>
      <c r="FW111" s="18"/>
      <c r="FX111" s="117"/>
      <c r="FY111" s="18"/>
    </row>
    <row r="112" spans="1:181" ht="15" x14ac:dyDescent="0.2">
      <c r="A112" s="27" t="s">
        <v>56</v>
      </c>
      <c r="B112" s="15">
        <f>SUM(B113,B116:B118)</f>
        <v>3.2213220312148221</v>
      </c>
      <c r="C112" s="15">
        <f t="shared" ref="C112:BN112" si="191">SUM(C113,C116:C118)</f>
        <v>2.7852076891133382</v>
      </c>
      <c r="D112" s="15">
        <f t="shared" si="191"/>
        <v>3.016607036183411</v>
      </c>
      <c r="E112" s="15">
        <f t="shared" si="191"/>
        <v>3.5708776044234769</v>
      </c>
      <c r="F112" s="15">
        <f t="shared" si="191"/>
        <v>3.065853670042944</v>
      </c>
      <c r="G112" s="15">
        <f t="shared" si="191"/>
        <v>2.8870928993073286</v>
      </c>
      <c r="H112" s="15">
        <f t="shared" si="191"/>
        <v>3.0394549519922807</v>
      </c>
      <c r="I112" s="15">
        <f t="shared" si="191"/>
        <v>3.7122341518546609</v>
      </c>
      <c r="J112" s="15">
        <f t="shared" si="191"/>
        <v>3.0016788064081488</v>
      </c>
      <c r="K112" s="15">
        <f t="shared" si="191"/>
        <v>2.8631769498128739</v>
      </c>
      <c r="L112" s="15">
        <f t="shared" si="191"/>
        <v>3.139628083754062</v>
      </c>
      <c r="M112" s="15">
        <f t="shared" si="191"/>
        <v>3.6939689325119414</v>
      </c>
      <c r="N112" s="15">
        <f t="shared" si="191"/>
        <v>3.7546518776828357</v>
      </c>
      <c r="O112" s="15">
        <f t="shared" si="191"/>
        <v>2.8447633383345385</v>
      </c>
      <c r="P112" s="15">
        <f t="shared" si="191"/>
        <v>4.1843801318770684</v>
      </c>
      <c r="Q112" s="15">
        <f t="shared" si="191"/>
        <v>3.5454862455490161</v>
      </c>
      <c r="R112" s="15">
        <f t="shared" si="191"/>
        <v>3.2781676358099237</v>
      </c>
      <c r="S112" s="15">
        <f t="shared" si="191"/>
        <v>2.9498343656530235</v>
      </c>
      <c r="T112" s="15">
        <f t="shared" si="191"/>
        <v>2.8936227911223025</v>
      </c>
      <c r="U112" s="15">
        <f t="shared" si="191"/>
        <v>3.5863946585622481</v>
      </c>
      <c r="V112" s="15">
        <f t="shared" si="191"/>
        <v>3.7807906221055174</v>
      </c>
      <c r="W112" s="15">
        <f t="shared" si="191"/>
        <v>2.9198007370935981</v>
      </c>
      <c r="X112" s="15">
        <f t="shared" si="191"/>
        <v>2.7928925190632437</v>
      </c>
      <c r="Y112" s="15">
        <f t="shared" si="191"/>
        <v>3.7069323734298996</v>
      </c>
      <c r="Z112" s="15">
        <f t="shared" si="191"/>
        <v>4.1062548335128746</v>
      </c>
      <c r="AA112" s="15">
        <f t="shared" si="191"/>
        <v>3.7576982880897849</v>
      </c>
      <c r="AB112" s="15">
        <f t="shared" si="191"/>
        <v>3.4273247483201357</v>
      </c>
      <c r="AC112" s="15">
        <f t="shared" si="191"/>
        <v>3.7737950098047008</v>
      </c>
      <c r="AD112" s="15">
        <f t="shared" si="191"/>
        <v>3.7229620894076212</v>
      </c>
      <c r="AE112" s="15">
        <f t="shared" si="191"/>
        <v>3.5679514635179301</v>
      </c>
      <c r="AF112" s="15">
        <f t="shared" si="191"/>
        <v>3.3441873936850337</v>
      </c>
      <c r="AG112" s="15">
        <f t="shared" si="191"/>
        <v>3.5162728159071932</v>
      </c>
      <c r="AH112" s="15">
        <f t="shared" si="191"/>
        <v>4.1144607610994468</v>
      </c>
      <c r="AI112" s="15">
        <f t="shared" si="191"/>
        <v>3.9987063479420932</v>
      </c>
      <c r="AJ112" s="15">
        <f t="shared" si="191"/>
        <v>3.6235891020426942</v>
      </c>
      <c r="AK112" s="15">
        <f t="shared" si="191"/>
        <v>3.6414455953321174</v>
      </c>
      <c r="AL112" s="15">
        <f t="shared" si="191"/>
        <v>3.5733778008644208</v>
      </c>
      <c r="AM112" s="15">
        <f t="shared" si="191"/>
        <v>3.730796015587706</v>
      </c>
      <c r="AN112" s="15">
        <f t="shared" si="191"/>
        <v>3.4682641628483837</v>
      </c>
      <c r="AO112" s="15">
        <f t="shared" si="191"/>
        <v>3.8087214550537225</v>
      </c>
      <c r="AP112" s="15">
        <f t="shared" si="191"/>
        <v>3.8611625464650565</v>
      </c>
      <c r="AQ112" s="15">
        <f t="shared" si="191"/>
        <v>3.6410951134455853</v>
      </c>
      <c r="AR112" s="15">
        <f t="shared" si="191"/>
        <v>3.5911615285665537</v>
      </c>
      <c r="AS112" s="15">
        <f t="shared" si="191"/>
        <v>3.6522847608621869</v>
      </c>
      <c r="AT112" s="15">
        <f t="shared" si="191"/>
        <v>3.8808395221451457</v>
      </c>
      <c r="AU112" s="15">
        <f t="shared" si="191"/>
        <v>3.5993253277365387</v>
      </c>
      <c r="AV112" s="15">
        <f t="shared" si="191"/>
        <v>3.3864873548944496</v>
      </c>
      <c r="AW112" s="15">
        <f t="shared" si="191"/>
        <v>3.7999936002427566</v>
      </c>
      <c r="AX112" s="15">
        <f t="shared" si="191"/>
        <v>3.6683047926159347</v>
      </c>
      <c r="AY112" s="15">
        <f t="shared" si="191"/>
        <v>3.2593067619760587</v>
      </c>
      <c r="AZ112" s="15">
        <f t="shared" si="191"/>
        <v>3.5297494273371011</v>
      </c>
      <c r="BA112" s="15">
        <f t="shared" si="191"/>
        <v>3.5767345766343661</v>
      </c>
      <c r="BB112" s="15">
        <f t="shared" si="191"/>
        <v>5.1382981525475886</v>
      </c>
      <c r="BC112" s="15">
        <f t="shared" si="191"/>
        <v>4.1091145319415423</v>
      </c>
      <c r="BD112" s="15">
        <f t="shared" si="191"/>
        <v>3.0203974433737586</v>
      </c>
      <c r="BE112" s="15">
        <f t="shared" si="191"/>
        <v>3.4525487286272978</v>
      </c>
      <c r="BF112" s="15">
        <f t="shared" si="191"/>
        <v>3.3911559922389718</v>
      </c>
      <c r="BG112" s="15">
        <f t="shared" si="191"/>
        <v>3.0045082114086883</v>
      </c>
      <c r="BH112" s="15">
        <f t="shared" si="191"/>
        <v>3.0765236538563636</v>
      </c>
      <c r="BI112" s="15">
        <f t="shared" si="191"/>
        <v>3.0588285652683478</v>
      </c>
      <c r="BJ112" s="15">
        <f t="shared" si="191"/>
        <v>3.6814614194006752</v>
      </c>
      <c r="BK112" s="15">
        <f t="shared" si="191"/>
        <v>3.4432895641018564</v>
      </c>
      <c r="BL112" s="15">
        <f t="shared" si="191"/>
        <v>3.729346565540212</v>
      </c>
      <c r="BM112" s="15">
        <f t="shared" si="191"/>
        <v>3.6423509493786952</v>
      </c>
      <c r="BN112" s="15">
        <f t="shared" si="191"/>
        <v>3.9704420681434951</v>
      </c>
      <c r="BO112" s="15">
        <f t="shared" ref="BO112:DZ112" si="192">SUM(BO113,BO116:BO118)</f>
        <v>3.685554380553191</v>
      </c>
      <c r="BP112" s="15">
        <f t="shared" si="192"/>
        <v>4.3676654519145153</v>
      </c>
      <c r="BQ112" s="15">
        <f t="shared" si="192"/>
        <v>3.5988613980746722</v>
      </c>
      <c r="BR112" s="15">
        <f t="shared" si="192"/>
        <v>3.7161952253832524</v>
      </c>
      <c r="BS112" s="15">
        <f t="shared" si="192"/>
        <v>3.5798209307853188</v>
      </c>
      <c r="BT112" s="15">
        <f t="shared" si="192"/>
        <v>3.3079585938271525</v>
      </c>
      <c r="BU112" s="15">
        <f t="shared" si="192"/>
        <v>3.3373312236678498</v>
      </c>
      <c r="BV112" s="15">
        <f t="shared" si="192"/>
        <v>3.9681353041672636</v>
      </c>
      <c r="BW112" s="15">
        <f t="shared" si="192"/>
        <v>3.2137646115556149</v>
      </c>
      <c r="BX112" s="15">
        <f t="shared" si="192"/>
        <v>4.2587020102640398</v>
      </c>
      <c r="BY112" s="15">
        <f t="shared" si="192"/>
        <v>4.0714322458918302</v>
      </c>
      <c r="BZ112" s="15">
        <f t="shared" si="192"/>
        <v>4.2372789516234972</v>
      </c>
      <c r="CA112" s="15">
        <f t="shared" si="192"/>
        <v>3.7696254939352714</v>
      </c>
      <c r="CB112" s="15">
        <f t="shared" si="192"/>
        <v>3.7822565315208658</v>
      </c>
      <c r="CC112" s="15">
        <f t="shared" si="192"/>
        <v>3.9148439935332235</v>
      </c>
      <c r="CD112" s="15">
        <f t="shared" si="192"/>
        <v>4.1862376813391355</v>
      </c>
      <c r="CE112" s="15">
        <f t="shared" si="192"/>
        <v>3.7832835659496213</v>
      </c>
      <c r="CF112" s="15">
        <f t="shared" si="192"/>
        <v>4.0979174509315852</v>
      </c>
      <c r="CG112" s="15">
        <f t="shared" si="192"/>
        <v>4.2105410708782438</v>
      </c>
      <c r="CH112" s="15">
        <f t="shared" si="192"/>
        <v>4.4995888084900315</v>
      </c>
      <c r="CI112" s="15">
        <f t="shared" si="192"/>
        <v>4.4149560752407391</v>
      </c>
      <c r="CJ112" s="15">
        <f t="shared" si="192"/>
        <v>3.6487603393304058</v>
      </c>
      <c r="CK112" s="15">
        <f t="shared" si="192"/>
        <v>4.2342855636130565</v>
      </c>
      <c r="CL112" s="15">
        <f t="shared" si="192"/>
        <v>4.6162068545531669</v>
      </c>
      <c r="CM112" s="15">
        <f t="shared" si="192"/>
        <v>4.3583076811703627</v>
      </c>
      <c r="CN112" s="15">
        <f t="shared" si="192"/>
        <v>3.9871151928710917</v>
      </c>
      <c r="CO112" s="15">
        <f t="shared" si="192"/>
        <v>4.2977786792279877</v>
      </c>
      <c r="CP112" s="15">
        <f t="shared" si="192"/>
        <v>4.6391079098465156</v>
      </c>
      <c r="CQ112" s="15">
        <f t="shared" si="192"/>
        <v>4.8442992177586639</v>
      </c>
      <c r="CR112" s="15">
        <f t="shared" si="192"/>
        <v>4.6645351453919739</v>
      </c>
      <c r="CS112" s="15">
        <f t="shared" si="192"/>
        <v>4.5079589490972278</v>
      </c>
      <c r="CT112" s="15">
        <f t="shared" si="192"/>
        <v>4.9277603651938557</v>
      </c>
      <c r="CU112" s="15">
        <f t="shared" si="192"/>
        <v>5.1074168916708373</v>
      </c>
      <c r="CV112" s="15">
        <f t="shared" si="192"/>
        <v>4.7072127352513169</v>
      </c>
      <c r="CW112" s="15">
        <f t="shared" si="192"/>
        <v>4.9404549191811347</v>
      </c>
      <c r="CX112" s="15">
        <f t="shared" si="192"/>
        <v>5.2403135892334589</v>
      </c>
      <c r="CY112" s="15">
        <f t="shared" si="192"/>
        <v>5.0304737119377068</v>
      </c>
      <c r="CZ112" s="15">
        <f t="shared" si="192"/>
        <v>5.2851302162737879</v>
      </c>
      <c r="DA112" s="15">
        <f t="shared" si="192"/>
        <v>5.025469247330304</v>
      </c>
      <c r="DB112" s="15">
        <f t="shared" si="192"/>
        <v>5.1127887580113871</v>
      </c>
      <c r="DC112" s="15">
        <f t="shared" si="192"/>
        <v>4.8055554265699687</v>
      </c>
      <c r="DD112" s="15">
        <f t="shared" si="192"/>
        <v>4.6247701707881888</v>
      </c>
      <c r="DE112" s="15">
        <f t="shared" si="192"/>
        <v>4.9726500094579764</v>
      </c>
      <c r="DF112" s="15">
        <f t="shared" si="192"/>
        <v>5.0218515619721407</v>
      </c>
      <c r="DG112" s="15">
        <f t="shared" si="192"/>
        <v>4.5976733745386866</v>
      </c>
      <c r="DH112" s="15">
        <f t="shared" si="192"/>
        <v>5.0641251947699111</v>
      </c>
      <c r="DI112" s="15">
        <f t="shared" si="192"/>
        <v>5.0803932895358379</v>
      </c>
      <c r="DJ112" s="15">
        <f t="shared" si="192"/>
        <v>5.3583813831797746</v>
      </c>
      <c r="DK112" s="15">
        <f t="shared" si="192"/>
        <v>5.3491200995128345</v>
      </c>
      <c r="DL112" s="15">
        <f t="shared" si="192"/>
        <v>5.3267295259815244</v>
      </c>
      <c r="DM112" s="15">
        <f t="shared" si="192"/>
        <v>5.7606866643065358</v>
      </c>
      <c r="DN112" s="15">
        <f t="shared" si="192"/>
        <v>6.3340886928162101</v>
      </c>
      <c r="DO112" s="15">
        <f t="shared" si="192"/>
        <v>6.0163251721598767</v>
      </c>
      <c r="DP112" s="15">
        <f t="shared" si="192"/>
        <v>5.2667017722849083</v>
      </c>
      <c r="DQ112" s="15">
        <f t="shared" si="192"/>
        <v>5.5669998594455965</v>
      </c>
      <c r="DR112" s="15">
        <f t="shared" si="192"/>
        <v>5.5572397762976857</v>
      </c>
      <c r="DS112" s="15">
        <f t="shared" si="192"/>
        <v>5.2298595830011907</v>
      </c>
      <c r="DT112" s="15">
        <f t="shared" si="192"/>
        <v>4.7158961930240677</v>
      </c>
      <c r="DU112" s="15">
        <f t="shared" si="192"/>
        <v>5.3541822305107765</v>
      </c>
      <c r="DV112" s="15">
        <f t="shared" si="192"/>
        <v>5.8088963556350421</v>
      </c>
      <c r="DW112" s="15">
        <f t="shared" si="192"/>
        <v>5.5032722883612033</v>
      </c>
      <c r="DX112" s="15">
        <f t="shared" si="192"/>
        <v>5.4880813621026698</v>
      </c>
      <c r="DY112" s="15">
        <f t="shared" si="192"/>
        <v>5.5664602789137367</v>
      </c>
      <c r="DZ112" s="15">
        <f t="shared" si="192"/>
        <v>5.7761423500596845</v>
      </c>
      <c r="EA112" s="15">
        <f t="shared" ref="EA112:FC112" si="193">SUM(EA113,EA116:EA118)</f>
        <v>5.2055702444461014</v>
      </c>
      <c r="EB112" s="15">
        <f t="shared" si="193"/>
        <v>5.4501111466155319</v>
      </c>
      <c r="EC112" s="15">
        <f t="shared" si="193"/>
        <v>5.4757692737817187</v>
      </c>
      <c r="ED112" s="15">
        <f t="shared" si="193"/>
        <v>5.6611605660720565</v>
      </c>
      <c r="EE112" s="15">
        <f t="shared" si="193"/>
        <v>5.1086479737635377</v>
      </c>
      <c r="EF112" s="15">
        <f t="shared" si="193"/>
        <v>5.3760282573125959</v>
      </c>
      <c r="EG112" s="15">
        <f t="shared" si="193"/>
        <v>5.4784027822881383</v>
      </c>
      <c r="EH112" s="15">
        <f t="shared" si="193"/>
        <v>5.5022690329017196</v>
      </c>
      <c r="EI112" s="15">
        <f t="shared" si="193"/>
        <v>4.5274747947570599</v>
      </c>
      <c r="EJ112" s="15">
        <f t="shared" si="193"/>
        <v>5.4040540556164913</v>
      </c>
      <c r="EK112" s="15">
        <f t="shared" si="193"/>
        <v>4.6547404060902755</v>
      </c>
      <c r="EL112" s="15">
        <f t="shared" si="193"/>
        <v>5.2053486747134823</v>
      </c>
      <c r="EM112" s="15">
        <f t="shared" si="193"/>
        <v>4.7728659763897081</v>
      </c>
      <c r="EN112" s="15">
        <f t="shared" si="193"/>
        <v>4.1930928625228612</v>
      </c>
      <c r="EO112" s="15">
        <f t="shared" si="193"/>
        <v>4.025517216631159</v>
      </c>
      <c r="EP112" s="15">
        <f t="shared" si="193"/>
        <v>4.4036443238543734</v>
      </c>
      <c r="EQ112" s="15">
        <f t="shared" si="193"/>
        <v>4.3356866442514237</v>
      </c>
      <c r="ER112" s="15">
        <f t="shared" si="193"/>
        <v>4.2131789577821053</v>
      </c>
      <c r="ES112" s="15">
        <f t="shared" si="193"/>
        <v>4.1500726598281998</v>
      </c>
      <c r="ET112" s="15">
        <f t="shared" si="193"/>
        <v>4.7070200977890302</v>
      </c>
      <c r="EU112" s="15">
        <f t="shared" si="193"/>
        <v>4.559728951205587</v>
      </c>
      <c r="EV112" s="15">
        <f t="shared" si="193"/>
        <v>4.5604117819014185</v>
      </c>
      <c r="EW112" s="15">
        <f t="shared" si="193"/>
        <v>4.5265567952112624</v>
      </c>
      <c r="EX112" s="15">
        <f t="shared" si="193"/>
        <v>4.8728294223103159</v>
      </c>
      <c r="EY112" s="15">
        <f t="shared" si="193"/>
        <v>4.8807417401868944</v>
      </c>
      <c r="EZ112" s="15">
        <f t="shared" si="193"/>
        <v>4.8735320140563845</v>
      </c>
      <c r="FA112" s="15">
        <f t="shared" si="193"/>
        <v>4.8196415663102368</v>
      </c>
      <c r="FB112" s="15">
        <f t="shared" si="193"/>
        <v>4.8684918085826787</v>
      </c>
      <c r="FC112" s="15">
        <f t="shared" si="193"/>
        <v>4.6919964541042338</v>
      </c>
      <c r="FD112" s="15">
        <f t="shared" ref="FD112:FP112" si="194">SUM(FD113,FD116:FD118)</f>
        <v>4.6605697826581185</v>
      </c>
      <c r="FE112" s="15">
        <f t="shared" si="194"/>
        <v>4.6530586257061461</v>
      </c>
      <c r="FF112" s="15">
        <f t="shared" si="194"/>
        <v>5.2763826526840338</v>
      </c>
      <c r="FG112" s="15">
        <f t="shared" si="194"/>
        <v>5.4992278518763724</v>
      </c>
      <c r="FH112" s="15">
        <f t="shared" si="194"/>
        <v>5.3280993964823429</v>
      </c>
      <c r="FI112" s="15">
        <f t="shared" si="194"/>
        <v>5.4406423288806502</v>
      </c>
      <c r="FJ112" s="15">
        <f t="shared" si="194"/>
        <v>5.0012784219665436</v>
      </c>
      <c r="FK112" s="15">
        <f t="shared" si="194"/>
        <v>4.8197931183855305</v>
      </c>
      <c r="FL112" s="15">
        <f t="shared" si="194"/>
        <v>5.0298444015175328</v>
      </c>
      <c r="FM112" s="15">
        <f t="shared" si="194"/>
        <v>4.8185525532058744</v>
      </c>
      <c r="FN112" s="15">
        <f t="shared" si="194"/>
        <v>4.8561796897751712</v>
      </c>
      <c r="FO112" s="15">
        <f t="shared" si="194"/>
        <v>4.7250792766352481</v>
      </c>
      <c r="FP112" s="15">
        <f t="shared" si="194"/>
        <v>4.8327255517241596</v>
      </c>
      <c r="FQ112" s="15">
        <f t="shared" ref="FQ112:FS112" si="195">SUM(FQ113,FQ116:FQ118)</f>
        <v>4.5646369367614579</v>
      </c>
      <c r="FR112" s="15">
        <f t="shared" si="195"/>
        <v>4.1913757025241623</v>
      </c>
      <c r="FS112" s="15">
        <f t="shared" si="195"/>
        <v>4.1376725759233475</v>
      </c>
      <c r="FT112" s="15">
        <f t="shared" ref="FT112:FU112" si="196">SUM(FT113,FT116:FT118)</f>
        <v>4.1534462934159491</v>
      </c>
      <c r="FU112" s="15">
        <f t="shared" si="196"/>
        <v>4.2766583169695069</v>
      </c>
      <c r="FV112" s="15">
        <f t="shared" ref="FV112" si="197">SUM(FV113,FV116:FV118)</f>
        <v>4.5666210943192489</v>
      </c>
      <c r="FW112" s="18"/>
      <c r="FX112" s="117"/>
      <c r="FY112" s="18"/>
    </row>
    <row r="113" spans="1:181" ht="15" x14ac:dyDescent="0.25">
      <c r="A113" s="49" t="s">
        <v>25</v>
      </c>
      <c r="B113" s="13">
        <f t="shared" ref="B113:BM113" si="198">SUM(B114:B115)</f>
        <v>1.3962272632365662</v>
      </c>
      <c r="C113" s="13">
        <f t="shared" si="198"/>
        <v>1.2905858003540003</v>
      </c>
      <c r="D113" s="13">
        <f t="shared" si="198"/>
        <v>1.383724124159299</v>
      </c>
      <c r="E113" s="13">
        <f t="shared" si="198"/>
        <v>1.5714247120302156</v>
      </c>
      <c r="F113" s="13">
        <f t="shared" si="198"/>
        <v>1.453771562279434</v>
      </c>
      <c r="G113" s="13">
        <f t="shared" si="198"/>
        <v>1.3918298594446428</v>
      </c>
      <c r="H113" s="13">
        <f t="shared" si="198"/>
        <v>1.3986920161471015</v>
      </c>
      <c r="I113" s="13">
        <f t="shared" si="198"/>
        <v>1.6475619488358848</v>
      </c>
      <c r="J113" s="13">
        <f t="shared" si="198"/>
        <v>1.3288934841398898</v>
      </c>
      <c r="K113" s="13">
        <f t="shared" si="198"/>
        <v>1.3229771428114088</v>
      </c>
      <c r="L113" s="13">
        <f t="shared" si="198"/>
        <v>1.4301116341046889</v>
      </c>
      <c r="M113" s="13">
        <f t="shared" si="198"/>
        <v>1.5270787529718053</v>
      </c>
      <c r="N113" s="13">
        <f t="shared" si="198"/>
        <v>1.7041947084812334</v>
      </c>
      <c r="O113" s="13">
        <f t="shared" si="198"/>
        <v>1.2138564159439049</v>
      </c>
      <c r="P113" s="13">
        <f t="shared" si="198"/>
        <v>1.4296350398194373</v>
      </c>
      <c r="Q113" s="13">
        <f t="shared" si="198"/>
        <v>1.4901288322296251</v>
      </c>
      <c r="R113" s="13">
        <f t="shared" si="198"/>
        <v>1.4803431732700298</v>
      </c>
      <c r="S113" s="13">
        <f t="shared" si="198"/>
        <v>1.4224472237433301</v>
      </c>
      <c r="T113" s="13">
        <f t="shared" si="198"/>
        <v>1.3456363188352785</v>
      </c>
      <c r="U113" s="13">
        <f t="shared" si="198"/>
        <v>1.4817082902004732</v>
      </c>
      <c r="V113" s="13">
        <f t="shared" si="198"/>
        <v>1.6009554333457245</v>
      </c>
      <c r="W113" s="13">
        <f t="shared" si="198"/>
        <v>1.2200633840165911</v>
      </c>
      <c r="X113" s="13">
        <f t="shared" si="198"/>
        <v>1.2242084035447443</v>
      </c>
      <c r="Y113" s="13">
        <f t="shared" si="198"/>
        <v>1.347137215995851</v>
      </c>
      <c r="Z113" s="13">
        <f t="shared" si="198"/>
        <v>1.4127203119090914</v>
      </c>
      <c r="AA113" s="13">
        <f t="shared" si="198"/>
        <v>1.3051462546855139</v>
      </c>
      <c r="AB113" s="13">
        <f t="shared" si="198"/>
        <v>1.3225371264436034</v>
      </c>
      <c r="AC113" s="13">
        <f t="shared" si="198"/>
        <v>1.4602235567275588</v>
      </c>
      <c r="AD113" s="13">
        <f t="shared" si="198"/>
        <v>1.3895930155900889</v>
      </c>
      <c r="AE113" s="13">
        <f t="shared" si="198"/>
        <v>1.2470050284790688</v>
      </c>
      <c r="AF113" s="13">
        <f t="shared" si="198"/>
        <v>1.3250939221539546</v>
      </c>
      <c r="AG113" s="13">
        <f t="shared" si="198"/>
        <v>1.2739176472685636</v>
      </c>
      <c r="AH113" s="13">
        <f t="shared" si="198"/>
        <v>1.4269928257755131</v>
      </c>
      <c r="AI113" s="13">
        <f t="shared" si="198"/>
        <v>1.351820938472118</v>
      </c>
      <c r="AJ113" s="13">
        <f t="shared" si="198"/>
        <v>1.3810411054747229</v>
      </c>
      <c r="AK113" s="13">
        <f t="shared" si="198"/>
        <v>1.3729332212488914</v>
      </c>
      <c r="AL113" s="13">
        <f t="shared" si="198"/>
        <v>1.3229553596473831</v>
      </c>
      <c r="AM113" s="13">
        <f t="shared" si="198"/>
        <v>1.2839491603670463</v>
      </c>
      <c r="AN113" s="13">
        <f t="shared" si="198"/>
        <v>1.3136864245146542</v>
      </c>
      <c r="AO113" s="13">
        <f t="shared" si="198"/>
        <v>1.302843067248634</v>
      </c>
      <c r="AP113" s="13">
        <f t="shared" si="198"/>
        <v>1.354687931655586</v>
      </c>
      <c r="AQ113" s="13">
        <f t="shared" si="198"/>
        <v>1.2301222230296356</v>
      </c>
      <c r="AR113" s="13">
        <f t="shared" si="198"/>
        <v>1.2935001380898097</v>
      </c>
      <c r="AS113" s="13">
        <f t="shared" si="198"/>
        <v>1.2599245560853354</v>
      </c>
      <c r="AT113" s="13">
        <f t="shared" si="198"/>
        <v>1.2705870042130456</v>
      </c>
      <c r="AU113" s="13">
        <f t="shared" si="198"/>
        <v>1.152517572086678</v>
      </c>
      <c r="AV113" s="13">
        <f t="shared" si="198"/>
        <v>1.1113345328281004</v>
      </c>
      <c r="AW113" s="13">
        <f t="shared" si="198"/>
        <v>1.5405658889624119</v>
      </c>
      <c r="AX113" s="13">
        <f t="shared" si="198"/>
        <v>1.2298287095550169</v>
      </c>
      <c r="AY113" s="13">
        <f t="shared" si="198"/>
        <v>0.95378075560744546</v>
      </c>
      <c r="AZ113" s="13">
        <f t="shared" si="198"/>
        <v>1.1139299581633366</v>
      </c>
      <c r="BA113" s="13">
        <f t="shared" si="198"/>
        <v>1.0612489647550141</v>
      </c>
      <c r="BB113" s="13">
        <f t="shared" si="198"/>
        <v>2.7898314980446157</v>
      </c>
      <c r="BC113" s="13">
        <f t="shared" si="198"/>
        <v>1.7487342466605906</v>
      </c>
      <c r="BD113" s="13">
        <f t="shared" si="198"/>
        <v>0.92452241102920296</v>
      </c>
      <c r="BE113" s="13">
        <f t="shared" si="198"/>
        <v>0.97248384919757025</v>
      </c>
      <c r="BF113" s="13">
        <f t="shared" si="198"/>
        <v>0.96647732219688776</v>
      </c>
      <c r="BG113" s="13">
        <f t="shared" si="198"/>
        <v>0.85644031799399079</v>
      </c>
      <c r="BH113" s="13">
        <f t="shared" si="198"/>
        <v>0.87940954441535291</v>
      </c>
      <c r="BI113" s="13">
        <f t="shared" si="198"/>
        <v>0.88147981478954696</v>
      </c>
      <c r="BJ113" s="13">
        <f t="shared" si="198"/>
        <v>0.95327561083519585</v>
      </c>
      <c r="BK113" s="13">
        <f t="shared" si="198"/>
        <v>0.89226072672642576</v>
      </c>
      <c r="BL113" s="13">
        <f t="shared" si="198"/>
        <v>0.91850404132738583</v>
      </c>
      <c r="BM113" s="13">
        <f t="shared" si="198"/>
        <v>0.95600728569080351</v>
      </c>
      <c r="BN113" s="13">
        <f t="shared" ref="BN113:DY113" si="199">SUM(BN114:BN115)</f>
        <v>0.95383418774039486</v>
      </c>
      <c r="BO113" s="13">
        <f t="shared" si="199"/>
        <v>0.89093247708820567</v>
      </c>
      <c r="BP113" s="13">
        <f t="shared" si="199"/>
        <v>0.94203569733828352</v>
      </c>
      <c r="BQ113" s="13">
        <f t="shared" si="199"/>
        <v>0.8569773495812828</v>
      </c>
      <c r="BR113" s="13">
        <f t="shared" si="199"/>
        <v>0.88587841982776994</v>
      </c>
      <c r="BS113" s="13">
        <f t="shared" si="199"/>
        <v>0.80588971234368334</v>
      </c>
      <c r="BT113" s="13">
        <f t="shared" si="199"/>
        <v>0.8592545158969952</v>
      </c>
      <c r="BU113" s="13">
        <f t="shared" si="199"/>
        <v>0.81947200085992544</v>
      </c>
      <c r="BV113" s="13">
        <f t="shared" si="199"/>
        <v>0.80166949872321647</v>
      </c>
      <c r="BW113" s="13">
        <f t="shared" si="199"/>
        <v>0.74846516511796968</v>
      </c>
      <c r="BX113" s="13">
        <f t="shared" si="199"/>
        <v>0.75941580920655838</v>
      </c>
      <c r="BY113" s="13">
        <f t="shared" si="199"/>
        <v>0.7835512763238297</v>
      </c>
      <c r="BZ113" s="13">
        <f t="shared" si="199"/>
        <v>0.76590261622810452</v>
      </c>
      <c r="CA113" s="13">
        <f t="shared" si="199"/>
        <v>0.70429484595747349</v>
      </c>
      <c r="CB113" s="13">
        <f t="shared" si="199"/>
        <v>0.71341501820020725</v>
      </c>
      <c r="CC113" s="13">
        <f t="shared" si="199"/>
        <v>0.72312983414646881</v>
      </c>
      <c r="CD113" s="13">
        <f t="shared" si="199"/>
        <v>0.71018634168806916</v>
      </c>
      <c r="CE113" s="13">
        <f t="shared" si="199"/>
        <v>0.67308050966831567</v>
      </c>
      <c r="CF113" s="13">
        <f t="shared" si="199"/>
        <v>0.67126657971919623</v>
      </c>
      <c r="CG113" s="13">
        <f t="shared" si="199"/>
        <v>0.68953551104651289</v>
      </c>
      <c r="CH113" s="13">
        <f t="shared" si="199"/>
        <v>0.68220027759470214</v>
      </c>
      <c r="CI113" s="13">
        <f t="shared" si="199"/>
        <v>0.64055469383496499</v>
      </c>
      <c r="CJ113" s="13">
        <f t="shared" si="199"/>
        <v>0.65955984420243019</v>
      </c>
      <c r="CK113" s="13">
        <f t="shared" si="199"/>
        <v>0.63493274909836916</v>
      </c>
      <c r="CL113" s="13">
        <f t="shared" si="199"/>
        <v>0.59945749520563119</v>
      </c>
      <c r="CM113" s="13">
        <f t="shared" si="199"/>
        <v>0.53204450082471411</v>
      </c>
      <c r="CN113" s="13">
        <f t="shared" si="199"/>
        <v>0.54263394200766601</v>
      </c>
      <c r="CO113" s="13">
        <f t="shared" si="199"/>
        <v>0.56021057835977439</v>
      </c>
      <c r="CP113" s="13">
        <f t="shared" si="199"/>
        <v>0.56977319437413942</v>
      </c>
      <c r="CQ113" s="13">
        <f t="shared" si="199"/>
        <v>0.49597216188349702</v>
      </c>
      <c r="CR113" s="13">
        <f t="shared" si="199"/>
        <v>0.53624737435381487</v>
      </c>
      <c r="CS113" s="13">
        <f t="shared" si="199"/>
        <v>0.55845222960881513</v>
      </c>
      <c r="CT113" s="13">
        <f t="shared" si="199"/>
        <v>0.5603173878883343</v>
      </c>
      <c r="CU113" s="13">
        <f t="shared" si="199"/>
        <v>0.52043658948531535</v>
      </c>
      <c r="CV113" s="13">
        <f t="shared" si="199"/>
        <v>0.53577979409157794</v>
      </c>
      <c r="CW113" s="13">
        <f t="shared" si="199"/>
        <v>0.55394214632624261</v>
      </c>
      <c r="CX113" s="13">
        <f t="shared" si="199"/>
        <v>0.57475998601552103</v>
      </c>
      <c r="CY113" s="13">
        <f t="shared" si="199"/>
        <v>0.53164052910078485</v>
      </c>
      <c r="CZ113" s="13">
        <f t="shared" si="199"/>
        <v>0.55523600052395183</v>
      </c>
      <c r="DA113" s="13">
        <f t="shared" si="199"/>
        <v>0.54402588909738403</v>
      </c>
      <c r="DB113" s="13">
        <f t="shared" si="199"/>
        <v>0.57041341657330458</v>
      </c>
      <c r="DC113" s="13">
        <f t="shared" si="199"/>
        <v>0.51750037635106028</v>
      </c>
      <c r="DD113" s="13">
        <f t="shared" si="199"/>
        <v>0.54163342167909434</v>
      </c>
      <c r="DE113" s="13">
        <f t="shared" si="199"/>
        <v>0.53733428281832851</v>
      </c>
      <c r="DF113" s="13">
        <f t="shared" si="199"/>
        <v>0.56781682772466335</v>
      </c>
      <c r="DG113" s="13">
        <f t="shared" si="199"/>
        <v>0.52450165806075089</v>
      </c>
      <c r="DH113" s="13">
        <f t="shared" si="199"/>
        <v>0.55185329791672877</v>
      </c>
      <c r="DI113" s="13">
        <f t="shared" si="199"/>
        <v>0.54952178701561771</v>
      </c>
      <c r="DJ113" s="13">
        <f t="shared" si="199"/>
        <v>0.56430991605142111</v>
      </c>
      <c r="DK113" s="13">
        <f t="shared" si="199"/>
        <v>0.55824360295795961</v>
      </c>
      <c r="DL113" s="13">
        <f t="shared" si="199"/>
        <v>0.57419812749516919</v>
      </c>
      <c r="DM113" s="13">
        <f t="shared" si="199"/>
        <v>0.59206578329755744</v>
      </c>
      <c r="DN113" s="13">
        <f t="shared" si="199"/>
        <v>0.58483480765006457</v>
      </c>
      <c r="DO113" s="13">
        <f t="shared" si="199"/>
        <v>0.53391117426559176</v>
      </c>
      <c r="DP113" s="13">
        <f t="shared" si="199"/>
        <v>0.54552802297192815</v>
      </c>
      <c r="DQ113" s="13">
        <f t="shared" si="199"/>
        <v>0.57265080650592393</v>
      </c>
      <c r="DR113" s="13">
        <f t="shared" si="199"/>
        <v>0.58676646180626735</v>
      </c>
      <c r="DS113" s="13">
        <f t="shared" si="199"/>
        <v>0.53402406961911564</v>
      </c>
      <c r="DT113" s="13">
        <f t="shared" si="199"/>
        <v>0.54840644300291108</v>
      </c>
      <c r="DU113" s="13">
        <f t="shared" si="199"/>
        <v>0.57745975103645253</v>
      </c>
      <c r="DV113" s="13">
        <f t="shared" si="199"/>
        <v>0.59149858659516585</v>
      </c>
      <c r="DW113" s="13">
        <f t="shared" si="199"/>
        <v>0.54838385890271102</v>
      </c>
      <c r="DX113" s="13">
        <f t="shared" si="199"/>
        <v>0.57628602710019039</v>
      </c>
      <c r="DY113" s="13">
        <f t="shared" si="199"/>
        <v>0.57787554645411343</v>
      </c>
      <c r="DZ113" s="13">
        <f t="shared" ref="DZ113:FB113" si="200">SUM(DZ114:DZ115)</f>
        <v>0.61295878209719579</v>
      </c>
      <c r="EA113" s="13">
        <f t="shared" si="200"/>
        <v>0.56331692110556297</v>
      </c>
      <c r="EB113" s="13">
        <f t="shared" si="200"/>
        <v>0.58134830376378543</v>
      </c>
      <c r="EC113" s="13">
        <f t="shared" si="200"/>
        <v>0.57957218866154281</v>
      </c>
      <c r="ED113" s="13">
        <f t="shared" si="200"/>
        <v>0.56628367480700559</v>
      </c>
      <c r="EE113" s="13">
        <f t="shared" si="200"/>
        <v>0.54103259768868617</v>
      </c>
      <c r="EF113" s="13">
        <f t="shared" si="200"/>
        <v>0.55066990103377467</v>
      </c>
      <c r="EG113" s="13">
        <f t="shared" si="200"/>
        <v>0.56815695204642791</v>
      </c>
      <c r="EH113" s="13">
        <f t="shared" si="200"/>
        <v>0.55764703153788064</v>
      </c>
      <c r="EI113" s="13">
        <f t="shared" si="200"/>
        <v>0.43020250868822424</v>
      </c>
      <c r="EJ113" s="13">
        <f t="shared" si="200"/>
        <v>0.52825074518223247</v>
      </c>
      <c r="EK113" s="13">
        <f t="shared" si="200"/>
        <v>0.47013631962731417</v>
      </c>
      <c r="EL113" s="13">
        <f t="shared" si="200"/>
        <v>0.5123400032713612</v>
      </c>
      <c r="EM113" s="13">
        <f t="shared" si="200"/>
        <v>0.49287573944993679</v>
      </c>
      <c r="EN113" s="13">
        <f t="shared" si="200"/>
        <v>0.37659344753479979</v>
      </c>
      <c r="EO113" s="13">
        <f t="shared" si="200"/>
        <v>0.37616477637487927</v>
      </c>
      <c r="EP113" s="13">
        <f t="shared" si="200"/>
        <v>0.34527678050613109</v>
      </c>
      <c r="EQ113" s="13">
        <f t="shared" si="200"/>
        <v>0.34476386878706577</v>
      </c>
      <c r="ER113" s="13">
        <f t="shared" si="200"/>
        <v>0.34478849470048939</v>
      </c>
      <c r="ES113" s="13">
        <f t="shared" si="200"/>
        <v>0.34493992311563787</v>
      </c>
      <c r="ET113" s="13">
        <f t="shared" si="200"/>
        <v>0.35601778844309417</v>
      </c>
      <c r="EU113" s="13">
        <f t="shared" si="200"/>
        <v>0.35604551519222138</v>
      </c>
      <c r="EV113" s="13">
        <f t="shared" si="200"/>
        <v>0.3565796612025936</v>
      </c>
      <c r="EW113" s="13">
        <f t="shared" si="200"/>
        <v>0.35624203981102098</v>
      </c>
      <c r="EX113" s="13">
        <f t="shared" si="200"/>
        <v>0.36363287999594884</v>
      </c>
      <c r="EY113" s="13">
        <f t="shared" si="200"/>
        <v>0.36343391325540531</v>
      </c>
      <c r="EZ113" s="13">
        <f t="shared" si="200"/>
        <v>0.3677646369050005</v>
      </c>
      <c r="FA113" s="13">
        <f t="shared" si="200"/>
        <v>0.36798674080062665</v>
      </c>
      <c r="FB113" s="13">
        <f t="shared" si="200"/>
        <v>0.37870967751366741</v>
      </c>
      <c r="FC113" s="13">
        <f t="shared" ref="FC113:FP113" si="201">SUM(FC114:FC115)</f>
        <v>0.37842256851865347</v>
      </c>
      <c r="FD113" s="13">
        <f t="shared" si="201"/>
        <v>0.37906030767126231</v>
      </c>
      <c r="FE113" s="13">
        <f t="shared" si="201"/>
        <v>0.37918156235192108</v>
      </c>
      <c r="FF113" s="13">
        <f t="shared" si="201"/>
        <v>0.41072797057056709</v>
      </c>
      <c r="FG113" s="13">
        <f t="shared" si="201"/>
        <v>0.41060739272959595</v>
      </c>
      <c r="FH113" s="13">
        <f t="shared" si="201"/>
        <v>0.41086664993832034</v>
      </c>
      <c r="FI113" s="13">
        <f t="shared" si="201"/>
        <v>0.41151142303573995</v>
      </c>
      <c r="FJ113" s="13">
        <f t="shared" si="201"/>
        <v>0.35826154744815741</v>
      </c>
      <c r="FK113" s="13">
        <f t="shared" si="201"/>
        <v>0.35813924990642299</v>
      </c>
      <c r="FL113" s="13">
        <f t="shared" si="201"/>
        <v>0.35874453507631171</v>
      </c>
      <c r="FM113" s="13">
        <f t="shared" si="201"/>
        <v>0.3590492102846648</v>
      </c>
      <c r="FN113" s="13">
        <f t="shared" si="201"/>
        <v>0.3826451864936008</v>
      </c>
      <c r="FO113" s="13">
        <f t="shared" si="201"/>
        <v>0.38299251032332987</v>
      </c>
      <c r="FP113" s="13">
        <f t="shared" si="201"/>
        <v>0.38348544637129489</v>
      </c>
      <c r="FQ113" s="13">
        <f t="shared" ref="FQ113:FS113" si="202">SUM(FQ114:FQ115)</f>
        <v>0.38355752784454289</v>
      </c>
      <c r="FR113" s="13">
        <f t="shared" si="202"/>
        <v>0.29743381755109805</v>
      </c>
      <c r="FS113" s="13">
        <f t="shared" si="202"/>
        <v>0.29718522156349303</v>
      </c>
      <c r="FT113" s="13">
        <f t="shared" ref="FT113:FU113" si="203">SUM(FT114:FT115)</f>
        <v>0.29756479707099481</v>
      </c>
      <c r="FU113" s="13">
        <f t="shared" si="203"/>
        <v>0.31122311889114268</v>
      </c>
      <c r="FV113" s="13">
        <f t="shared" ref="FV113" si="204">SUM(FV114:FV115)</f>
        <v>0.31433758477749935</v>
      </c>
      <c r="FW113" s="18"/>
      <c r="FX113" s="117"/>
      <c r="FY113" s="18"/>
    </row>
    <row r="114" spans="1:181" ht="17.25" x14ac:dyDescent="0.25">
      <c r="A114" s="50" t="s">
        <v>117</v>
      </c>
      <c r="B114" s="53">
        <f>SUMPRODUCT(--(B$9=Quarterly_kt!$B$9:FC$9),Quarterly_kt!$B114:FC114)*INDEX(Fuel_Properties!$B$3:$IV$14,MATCH("GCV_Petrol_Regular",Fuel_Properties!$B$3:$B$14,0),MATCH(YEAR(B$9),Fuel_Properties!$B$3:$EI$3,0))/1000</f>
        <v>0.31734905606454095</v>
      </c>
      <c r="C114" s="53">
        <f>SUMPRODUCT(--(C$9=Quarterly_kt!$B$9:FC$9),Quarterly_kt!$B114:FC114)*INDEX(Fuel_Properties!$B$3:$IV$14,MATCH("GCV_Petrol_Regular",Fuel_Properties!$B$3:$B$14,0),MATCH(YEAR(C$9),Fuel_Properties!$B$3:$EI$3,0))/1000</f>
        <v>0.25688050972557069</v>
      </c>
      <c r="D114" s="53">
        <f>SUMPRODUCT(--(D$9=Quarterly_kt!$B$9:FC$9),Quarterly_kt!$B114:FC114)*INDEX(Fuel_Properties!$B$3:$IV$14,MATCH("GCV_Petrol_Regular",Fuel_Properties!$B$3:$B$14,0),MATCH(YEAR(D$9),Fuel_Properties!$B$3:$EI$3,0))/1000</f>
        <v>0.26681592445824304</v>
      </c>
      <c r="E114" s="53">
        <f>SUMPRODUCT(--(E$9=Quarterly_kt!$B$9:FC$9),Quarterly_kt!$B114:FC114)*INDEX(Fuel_Properties!$B$3:$IV$14,MATCH("GCV_Petrol_Regular",Fuel_Properties!$B$3:$B$14,0),MATCH(YEAR(E$9),Fuel_Properties!$B$3:$EI$3,0))/1000</f>
        <v>0.31055990727531813</v>
      </c>
      <c r="F114" s="53">
        <f>SUMPRODUCT(--(F$9=Quarterly_kt!$B$9:FC$9),Quarterly_kt!$B114:FC114)*INDEX(Fuel_Properties!$B$3:$IV$14,MATCH("GCV_Petrol_Regular",Fuel_Properties!$B$3:$B$14,0),MATCH(YEAR(F$9),Fuel_Properties!$B$3:$EI$3,0))/1000</f>
        <v>0.27774882397116057</v>
      </c>
      <c r="G114" s="53">
        <f>SUMPRODUCT(--(G$9=Quarterly_kt!$B$9:FC$9),Quarterly_kt!$B114:FC114)*INDEX(Fuel_Properties!$B$3:$IV$14,MATCH("GCV_Petrol_Regular",Fuel_Properties!$B$3:$B$14,0),MATCH(YEAR(G$9),Fuel_Properties!$B$3:$EI$3,0))/1000</f>
        <v>0.23205416194439418</v>
      </c>
      <c r="H114" s="53">
        <f>SUMPRODUCT(--(H$9=Quarterly_kt!$B$9:FC$9),Quarterly_kt!$B114:FC114)*INDEX(Fuel_Properties!$B$3:$IV$14,MATCH("GCV_Petrol_Regular",Fuel_Properties!$B$3:$B$14,0),MATCH(YEAR(H$9),Fuel_Properties!$B$3:$EI$3,0))/1000</f>
        <v>0.23404372950829791</v>
      </c>
      <c r="I114" s="53">
        <f>SUMPRODUCT(--(I$9=Quarterly_kt!$B$9:FC$9),Quarterly_kt!$B114:FC114)*INDEX(Fuel_Properties!$B$3:$IV$14,MATCH("GCV_Petrol_Regular",Fuel_Properties!$B$3:$B$14,0),MATCH(YEAR(I$9),Fuel_Properties!$B$3:$EI$3,0))/1000</f>
        <v>0.2781029474142071</v>
      </c>
      <c r="J114" s="53">
        <f>SUMPRODUCT(--(J$9=Quarterly_kt!$B$9:FC$9),Quarterly_kt!$B114:FC114)*INDEX(Fuel_Properties!$B$3:$IV$14,MATCH("GCV_Petrol_Regular",Fuel_Properties!$B$3:$B$14,0),MATCH(YEAR(J$9),Fuel_Properties!$B$3:$EI$3,0))/1000</f>
        <v>0.2114420673080146</v>
      </c>
      <c r="K114" s="53">
        <f>SUMPRODUCT(--(K$9=Quarterly_kt!$B$9:FC$9),Quarterly_kt!$B114:FC114)*INDEX(Fuel_Properties!$B$3:$IV$14,MATCH("GCV_Petrol_Regular",Fuel_Properties!$B$3:$B$14,0),MATCH(YEAR(K$9),Fuel_Properties!$B$3:$EI$3,0))/1000</f>
        <v>0.18326416174157406</v>
      </c>
      <c r="L114" s="53">
        <f>SUMPRODUCT(--(L$9=Quarterly_kt!$B$9:FC$9),Quarterly_kt!$B114:FC114)*INDEX(Fuel_Properties!$B$3:$IV$14,MATCH("GCV_Petrol_Regular",Fuel_Properties!$B$3:$B$14,0),MATCH(YEAR(L$9),Fuel_Properties!$B$3:$EI$3,0))/1000</f>
        <v>0.1937409518000533</v>
      </c>
      <c r="M114" s="53">
        <f>SUMPRODUCT(--(M$9=Quarterly_kt!$B$9:FC$9),Quarterly_kt!$B114:FC114)*INDEX(Fuel_Properties!$B$3:$IV$14,MATCH("GCV_Petrol_Regular",Fuel_Properties!$B$3:$B$14,0),MATCH(YEAR(M$9),Fuel_Properties!$B$3:$EI$3,0))/1000</f>
        <v>0.21048925655223155</v>
      </c>
      <c r="N114" s="53">
        <f>SUMPRODUCT(--(N$9=Quarterly_kt!$B$9:FC$9),Quarterly_kt!$B114:FC114)*INDEX(Fuel_Properties!$B$3:$IV$14,MATCH("GCV_Petrol_Regular",Fuel_Properties!$B$3:$B$14,0),MATCH(YEAR(N$9),Fuel_Properties!$B$3:$EI$3,0))/1000</f>
        <v>0.22481047671682686</v>
      </c>
      <c r="O114" s="53">
        <f>SUMPRODUCT(--(O$9=Quarterly_kt!$B$9:FC$9),Quarterly_kt!$B114:FC114)*INDEX(Fuel_Properties!$B$3:$IV$14,MATCH("GCV_Petrol_Regular",Fuel_Properties!$B$3:$B$14,0),MATCH(YEAR(O$9),Fuel_Properties!$B$3:$EI$3,0))/1000</f>
        <v>0.13797774303501695</v>
      </c>
      <c r="P114" s="53">
        <f>SUMPRODUCT(--(P$9=Quarterly_kt!$B$9:FC$9),Quarterly_kt!$B114:FC114)*INDEX(Fuel_Properties!$B$3:$IV$14,MATCH("GCV_Petrol_Regular",Fuel_Properties!$B$3:$B$14,0),MATCH(YEAR(P$9),Fuel_Properties!$B$3:$EI$3,0))/1000</f>
        <v>0.15691707821242065</v>
      </c>
      <c r="Q114" s="53">
        <f>SUMPRODUCT(--(Q$9=Quarterly_kt!$B$9:FC$9),Quarterly_kt!$B114:FC114)*INDEX(Fuel_Properties!$B$3:$IV$14,MATCH("GCV_Petrol_Regular",Fuel_Properties!$B$3:$B$14,0),MATCH(YEAR(Q$9),Fuel_Properties!$B$3:$EI$3,0))/1000</f>
        <v>0.1689790214950872</v>
      </c>
      <c r="R114" s="53">
        <f>SUMPRODUCT(--(R$9=Quarterly_kt!$B$9:FC$9),Quarterly_kt!$B114:FC114)*INDEX(Fuel_Properties!$B$3:$IV$14,MATCH("GCV_Petrol_Regular",Fuel_Properties!$B$3:$B$14,0),MATCH(YEAR(R$9),Fuel_Properties!$B$3:$EI$3,0))/1000</f>
        <v>0.16093229325833669</v>
      </c>
      <c r="S114" s="53">
        <f>SUMPRODUCT(--(S$9=Quarterly_kt!$B$9:FC$9),Quarterly_kt!$B114:FC114)*INDEX(Fuel_Properties!$B$3:$IV$14,MATCH("GCV_Petrol_Regular",Fuel_Properties!$B$3:$B$14,0),MATCH(YEAR(S$9),Fuel_Properties!$B$3:$EI$3,0))/1000</f>
        <v>0.13554129699375428</v>
      </c>
      <c r="T114" s="53">
        <f>SUMPRODUCT(--(T$9=Quarterly_kt!$B$9:FC$9),Quarterly_kt!$B114:FC114)*INDEX(Fuel_Properties!$B$3:$IV$14,MATCH("GCV_Petrol_Regular",Fuel_Properties!$B$3:$B$14,0),MATCH(YEAR(T$9),Fuel_Properties!$B$3:$EI$3,0))/1000</f>
        <v>0.11998568614020935</v>
      </c>
      <c r="U114" s="53">
        <f>SUMPRODUCT(--(U$9=Quarterly_kt!$B$9:FC$9),Quarterly_kt!$B114:FC114)*INDEX(Fuel_Properties!$B$3:$IV$14,MATCH("GCV_Petrol_Regular",Fuel_Properties!$B$3:$B$14,0),MATCH(YEAR(U$9),Fuel_Properties!$B$3:$EI$3,0))/1000</f>
        <v>0.12758787626302101</v>
      </c>
      <c r="V114" s="53">
        <f>SUMPRODUCT(--(V$9=Quarterly_kt!$B$9:FC$9),Quarterly_kt!$B114:FC114)*INDEX(Fuel_Properties!$B$3:$IV$14,MATCH("GCV_Petrol_Regular",Fuel_Properties!$B$3:$B$14,0),MATCH(YEAR(V$9),Fuel_Properties!$B$3:$EI$3,0))/1000</f>
        <v>0.13494831095224649</v>
      </c>
      <c r="W114" s="53">
        <f>SUMPRODUCT(--(W$9=Quarterly_kt!$B$9:FC$9),Quarterly_kt!$B114:FC114)*INDEX(Fuel_Properties!$B$3:$IV$14,MATCH("GCV_Petrol_Regular",Fuel_Properties!$B$3:$B$14,0),MATCH(YEAR(W$9),Fuel_Properties!$B$3:$EI$3,0))/1000</f>
        <v>8.0262535241258148E-2</v>
      </c>
      <c r="X114" s="53">
        <f>SUMPRODUCT(--(X$9=Quarterly_kt!$B$9:FC$9),Quarterly_kt!$B114:FC114)*INDEX(Fuel_Properties!$B$3:$IV$14,MATCH("GCV_Petrol_Regular",Fuel_Properties!$B$3:$B$14,0),MATCH(YEAR(X$9),Fuel_Properties!$B$3:$EI$3,0))/1000</f>
        <v>7.8223229252389406E-2</v>
      </c>
      <c r="Y114" s="53">
        <f>SUMPRODUCT(--(Y$9=Quarterly_kt!$B$9:FC$9),Quarterly_kt!$B114:FC114)*INDEX(Fuel_Properties!$B$3:$IV$14,MATCH("GCV_Petrol_Regular",Fuel_Properties!$B$3:$B$14,0),MATCH(YEAR(Y$9),Fuel_Properties!$B$3:$EI$3,0))/1000</f>
        <v>8.720723744733061E-2</v>
      </c>
      <c r="Z114" s="53">
        <f>SUMPRODUCT(--(Z$9=Quarterly_kt!$B$9:FC$9),Quarterly_kt!$B114:FC114)*INDEX(Fuel_Properties!$B$3:$IV$14,MATCH("GCV_Petrol_Regular",Fuel_Properties!$B$3:$B$14,0),MATCH(YEAR(Z$9),Fuel_Properties!$B$3:$EI$3,0))/1000</f>
        <v>8.5149423426723644E-2</v>
      </c>
      <c r="AA114" s="53">
        <f>SUMPRODUCT(--(AA$9=Quarterly_kt!$B$9:FC$9),Quarterly_kt!$B114:FC114)*INDEX(Fuel_Properties!$B$3:$IV$14,MATCH("GCV_Petrol_Regular",Fuel_Properties!$B$3:$B$14,0),MATCH(YEAR(AA$9),Fuel_Properties!$B$3:$EI$3,0))/1000</f>
        <v>6.4311104154350401E-2</v>
      </c>
      <c r="AB114" s="53">
        <f>SUMPRODUCT(--(AB$9=Quarterly_kt!$B$9:FC$9),Quarterly_kt!$B114:FC114)*INDEX(Fuel_Properties!$B$3:$IV$14,MATCH("GCV_Petrol_Regular",Fuel_Properties!$B$3:$B$14,0),MATCH(YEAR(AB$9),Fuel_Properties!$B$3:$EI$3,0))/1000</f>
        <v>6.3064842850259276E-2</v>
      </c>
      <c r="AC114" s="53">
        <f>SUMPRODUCT(--(AC$9=Quarterly_kt!$B$9:FC$9),Quarterly_kt!$B114:FC114)*INDEX(Fuel_Properties!$B$3:$IV$14,MATCH("GCV_Petrol_Regular",Fuel_Properties!$B$3:$B$14,0),MATCH(YEAR(AC$9),Fuel_Properties!$B$3:$EI$3,0))/1000</f>
        <v>6.5069557538092446E-2</v>
      </c>
      <c r="AD114" s="53">
        <f>SUMPRODUCT(--(AD$9=Quarterly_kt!$B$9:FC$9),Quarterly_kt!$B114:FC114)*INDEX(Fuel_Properties!$B$3:$IV$14,MATCH("GCV_Petrol_Regular",Fuel_Properties!$B$3:$B$14,0),MATCH(YEAR(AD$9),Fuel_Properties!$B$3:$EI$3,0))/1000</f>
        <v>5.8539651669805036E-2</v>
      </c>
      <c r="AE114" s="53">
        <f>SUMPRODUCT(--(AE$9=Quarterly_kt!$B$9:FC$9),Quarterly_kt!$B114:FC114)*INDEX(Fuel_Properties!$B$3:$IV$14,MATCH("GCV_Petrol_Regular",Fuel_Properties!$B$3:$B$14,0),MATCH(YEAR(AE$9),Fuel_Properties!$B$3:$EI$3,0))/1000</f>
        <v>3.9244320758618806E-2</v>
      </c>
      <c r="AF114" s="53">
        <f>SUMPRODUCT(--(AF$9=Quarterly_kt!$B$9:FC$9),Quarterly_kt!$B114:FC114)*INDEX(Fuel_Properties!$B$3:$IV$14,MATCH("GCV_Petrol_Regular",Fuel_Properties!$B$3:$B$14,0),MATCH(YEAR(AF$9),Fuel_Properties!$B$3:$EI$3,0))/1000</f>
        <v>3.4100530015637794E-2</v>
      </c>
      <c r="AG114" s="53">
        <f>SUMPRODUCT(--(AG$9=Quarterly_kt!$B$9:FC$9),Quarterly_kt!$B114:FC114)*INDEX(Fuel_Properties!$B$3:$IV$14,MATCH("GCV_Petrol_Regular",Fuel_Properties!$B$3:$B$14,0),MATCH(YEAR(AG$9),Fuel_Properties!$B$3:$EI$3,0))/1000</f>
        <v>3.9337244590973E-2</v>
      </c>
      <c r="AH114" s="53">
        <f>SUMPRODUCT(--(AH$9=Quarterly_kt!$B$9:FC$9),Quarterly_kt!$B114:FC114)*INDEX(Fuel_Properties!$B$3:$IV$14,MATCH("GCV_Petrol_Regular",Fuel_Properties!$B$3:$B$14,0),MATCH(YEAR(AH$9),Fuel_Properties!$B$3:$EI$3,0))/1000</f>
        <v>4.1677574690114461E-2</v>
      </c>
      <c r="AI114" s="53">
        <f>SUMPRODUCT(--(AI$9=Quarterly_kt!$B$9:FC$9),Quarterly_kt!$B114:FC114)*INDEX(Fuel_Properties!$B$3:$IV$14,MATCH("GCV_Petrol_Regular",Fuel_Properties!$B$3:$B$14,0),MATCH(YEAR(AI$9),Fuel_Properties!$B$3:$EI$3,0))/1000</f>
        <v>3.1909031517728274E-2</v>
      </c>
      <c r="AJ114" s="53">
        <f>SUMPRODUCT(--(AJ$9=Quarterly_kt!$B$9:FC$9),Quarterly_kt!$B114:FC114)*INDEX(Fuel_Properties!$B$3:$IV$14,MATCH("GCV_Petrol_Regular",Fuel_Properties!$B$3:$B$14,0),MATCH(YEAR(AJ$9),Fuel_Properties!$B$3:$EI$3,0))/1000</f>
        <v>2.7417027420257669E-2</v>
      </c>
      <c r="AK114" s="53">
        <f>SUMPRODUCT(--(AK$9=Quarterly_kt!$B$9:FC$9),Quarterly_kt!$B114:FC114)*INDEX(Fuel_Properties!$B$3:$IV$14,MATCH("GCV_Petrol_Regular",Fuel_Properties!$B$3:$B$14,0),MATCH(YEAR(AK$9),Fuel_Properties!$B$3:$EI$3,0))/1000</f>
        <v>2.7134979414407179E-2</v>
      </c>
      <c r="AL114" s="53">
        <f>SUMPRODUCT(--(AL$9=Quarterly_kt!$B$9:FC$9),Quarterly_kt!$B114:FC114)*INDEX(Fuel_Properties!$B$3:$IV$14,MATCH("GCV_Petrol_Regular",Fuel_Properties!$B$3:$B$14,0),MATCH(YEAR(AL$9),Fuel_Properties!$B$3:$EI$3,0))/1000</f>
        <v>1.9720041174355909E-2</v>
      </c>
      <c r="AM114" s="53">
        <f>SUMPRODUCT(--(AM$9=Quarterly_kt!$B$9:FC$9),Quarterly_kt!$B114:FC114)*INDEX(Fuel_Properties!$B$3:$IV$14,MATCH("GCV_Petrol_Regular",Fuel_Properties!$B$3:$B$14,0),MATCH(YEAR(AM$9),Fuel_Properties!$B$3:$EI$3,0))/1000</f>
        <v>1.7500120719323536E-2</v>
      </c>
      <c r="AN114" s="53">
        <f>SUMPRODUCT(--(AN$9=Quarterly_kt!$B$9:FC$9),Quarterly_kt!$B114:FC114)*INDEX(Fuel_Properties!$B$3:$IV$14,MATCH("GCV_Petrol_Regular",Fuel_Properties!$B$3:$B$14,0),MATCH(YEAR(AN$9),Fuel_Properties!$B$3:$EI$3,0))/1000</f>
        <v>1.8781441397134235E-2</v>
      </c>
      <c r="AO114" s="53">
        <f>SUMPRODUCT(--(AO$9=Quarterly_kt!$B$9:FC$9),Quarterly_kt!$B114:FC114)*INDEX(Fuel_Properties!$B$3:$IV$14,MATCH("GCV_Petrol_Regular",Fuel_Properties!$B$3:$B$14,0),MATCH(YEAR(AO$9),Fuel_Properties!$B$3:$EI$3,0))/1000</f>
        <v>5.0493307106717532E-2</v>
      </c>
      <c r="AP114" s="53">
        <f>SUMPRODUCT(--(AP$9=Quarterly_kt!$B$9:FC$9),Quarterly_kt!$B114:FC114)*INDEX(Fuel_Properties!$B$3:$IV$14,MATCH("GCV_Petrol_Regular",Fuel_Properties!$B$3:$B$14,0),MATCH(YEAR(AP$9),Fuel_Properties!$B$3:$EI$3,0))/1000</f>
        <v>6.6545235587944174E-2</v>
      </c>
      <c r="AQ114" s="53">
        <f>SUMPRODUCT(--(AQ$9=Quarterly_kt!$B$9:FC$9),Quarterly_kt!$B114:FC114)*INDEX(Fuel_Properties!$B$3:$IV$14,MATCH("GCV_Petrol_Regular",Fuel_Properties!$B$3:$B$14,0),MATCH(YEAR(AQ$9),Fuel_Properties!$B$3:$EI$3,0))/1000</f>
        <v>5.1554188818784243E-2</v>
      </c>
      <c r="AR114" s="53">
        <f>SUMPRODUCT(--(AR$9=Quarterly_kt!$B$9:FC$9),Quarterly_kt!$B114:FC114)*INDEX(Fuel_Properties!$B$3:$IV$14,MATCH("GCV_Petrol_Regular",Fuel_Properties!$B$3:$B$14,0),MATCH(YEAR(AR$9),Fuel_Properties!$B$3:$EI$3,0))/1000</f>
        <v>5.406849596749258E-2</v>
      </c>
      <c r="AS114" s="53">
        <f>SUMPRODUCT(--(AS$9=Quarterly_kt!$B$9:FC$9),Quarterly_kt!$B114:FC114)*INDEX(Fuel_Properties!$B$3:$IV$14,MATCH("GCV_Petrol_Regular",Fuel_Properties!$B$3:$B$14,0),MATCH(YEAR(AS$9),Fuel_Properties!$B$3:$EI$3,0))/1000</f>
        <v>5.6172303831592676E-2</v>
      </c>
      <c r="AT114" s="53">
        <f>SUMPRODUCT(--(AT$9=Quarterly_kt!$B$9:FC$9),Quarterly_kt!$B114:FC114)*INDEX(Fuel_Properties!$B$3:$IV$14,MATCH("GCV_Petrol_Regular",Fuel_Properties!$B$3:$B$14,0),MATCH(YEAR(AT$9),Fuel_Properties!$B$3:$EI$3,0))/1000</f>
        <v>5.9030736098942001E-2</v>
      </c>
      <c r="AU114" s="53">
        <f>SUMPRODUCT(--(AU$9=Quarterly_kt!$B$9:FC$9),Quarterly_kt!$B114:FC114)*INDEX(Fuel_Properties!$B$3:$IV$14,MATCH("GCV_Petrol_Regular",Fuel_Properties!$B$3:$B$14,0),MATCH(YEAR(AU$9),Fuel_Properties!$B$3:$EI$3,0))/1000</f>
        <v>4.8376692482107971E-2</v>
      </c>
      <c r="AV114" s="53">
        <f>SUMPRODUCT(--(AV$9=Quarterly_kt!$B$9:FC$9),Quarterly_kt!$B114:FC114)*INDEX(Fuel_Properties!$B$3:$IV$14,MATCH("GCV_Petrol_Regular",Fuel_Properties!$B$3:$B$14,0),MATCH(YEAR(AV$9),Fuel_Properties!$B$3:$EI$3,0))/1000</f>
        <v>4.6833236048236977E-2</v>
      </c>
      <c r="AW114" s="53">
        <f>SUMPRODUCT(--(AW$9=Quarterly_kt!$B$9:FC$9),Quarterly_kt!$B114:FC114)*INDEX(Fuel_Properties!$B$3:$IV$14,MATCH("GCV_Petrol_Regular",Fuel_Properties!$B$3:$B$14,0),MATCH(YEAR(AW$9),Fuel_Properties!$B$3:$EI$3,0))/1000</f>
        <v>4.6840725211180732E-2</v>
      </c>
      <c r="AX114" s="53">
        <f>SUMPRODUCT(--(AX$9=Quarterly_kt!$B$9:FC$9),Quarterly_kt!$B114:FC114)*INDEX(Fuel_Properties!$B$3:$IV$14,MATCH("GCV_Petrol_Regular",Fuel_Properties!$B$3:$B$14,0),MATCH(YEAR(AX$9),Fuel_Properties!$B$3:$EI$3,0))/1000</f>
        <v>4.4527029177447129E-2</v>
      </c>
      <c r="AY114" s="53">
        <f>SUMPRODUCT(--(AY$9=Quarterly_kt!$B$9:FC$9),Quarterly_kt!$B114:FC114)*INDEX(Fuel_Properties!$B$3:$IV$14,MATCH("GCV_Petrol_Regular",Fuel_Properties!$B$3:$B$14,0),MATCH(YEAR(AY$9),Fuel_Properties!$B$3:$EI$3,0))/1000</f>
        <v>3.6916797419986831E-2</v>
      </c>
      <c r="AZ114" s="53">
        <f>SUMPRODUCT(--(AZ$9=Quarterly_kt!$B$9:FC$9),Quarterly_kt!$B114:FC114)*INDEX(Fuel_Properties!$B$3:$IV$14,MATCH("GCV_Petrol_Regular",Fuel_Properties!$B$3:$B$14,0),MATCH(YEAR(AZ$9),Fuel_Properties!$B$3:$EI$3,0))/1000</f>
        <v>4.3238603010355717E-2</v>
      </c>
      <c r="BA114" s="53">
        <f>SUMPRODUCT(--(BA$9=Quarterly_kt!$B$9:FC$9),Quarterly_kt!$B114:FC114)*INDEX(Fuel_Properties!$B$3:$IV$14,MATCH("GCV_Petrol_Regular",Fuel_Properties!$B$3:$B$14,0),MATCH(YEAR(BA$9),Fuel_Properties!$B$3:$EI$3,0))/1000</f>
        <v>3.3517457899514602E-2</v>
      </c>
      <c r="BB114" s="53">
        <f>SUMPRODUCT(--(BB$9=Quarterly_kt!$B$9:FC$9),Quarterly_kt!$B114:FC114)*INDEX(Fuel_Properties!$B$3:$IV$14,MATCH("GCV_Petrol_Regular",Fuel_Properties!$B$3:$B$14,0),MATCH(YEAR(BB$9),Fuel_Properties!$B$3:$EI$3,0))/1000</f>
        <v>1.9403401867469829E-2</v>
      </c>
      <c r="BC114" s="53">
        <f>SUMPRODUCT(--(BC$9=Quarterly_kt!$B$9:FC$9),Quarterly_kt!$B114:FC114)*INDEX(Fuel_Properties!$B$3:$IV$14,MATCH("GCV_Petrol_Regular",Fuel_Properties!$B$3:$B$14,0),MATCH(YEAR(BC$9),Fuel_Properties!$B$3:$EI$3,0))/1000</f>
        <v>8.9854124129931674E-3</v>
      </c>
      <c r="BD114" s="53">
        <f>SUMPRODUCT(--(BD$9=Quarterly_kt!$B$9:FC$9),Quarterly_kt!$B114:FC114)*INDEX(Fuel_Properties!$B$3:$IV$14,MATCH("GCV_Petrol_Regular",Fuel_Properties!$B$3:$B$14,0),MATCH(YEAR(BD$9),Fuel_Properties!$B$3:$EI$3,0))/1000</f>
        <v>6.1956946750310561E-3</v>
      </c>
      <c r="BE114" s="53">
        <f>SUMPRODUCT(--(BE$9=Quarterly_kt!$B$9:FC$9),Quarterly_kt!$B114:FC114)*INDEX(Fuel_Properties!$B$3:$IV$14,MATCH("GCV_Petrol_Regular",Fuel_Properties!$B$3:$B$14,0),MATCH(YEAR(BE$9),Fuel_Properties!$B$3:$EI$3,0))/1000</f>
        <v>4.9617720587654306E-3</v>
      </c>
      <c r="BF114" s="53">
        <f>SUMPRODUCT(--(BF$9=Quarterly_kt!$B$9:FC$9),Quarterly_kt!$B114:FC114)*INDEX(Fuel_Properties!$B$3:$IV$14,MATCH("GCV_Petrol_Regular",Fuel_Properties!$B$3:$B$14,0),MATCH(YEAR(BF$9),Fuel_Properties!$B$3:$EI$3,0))/1000</f>
        <v>8.6701773241590358E-3</v>
      </c>
      <c r="BG114" s="53">
        <f>SUMPRODUCT(--(BG$9=Quarterly_kt!$B$9:FC$9),Quarterly_kt!$B114:FC114)*INDEX(Fuel_Properties!$B$3:$IV$14,MATCH("GCV_Petrol_Regular",Fuel_Properties!$B$3:$B$14,0),MATCH(YEAR(BG$9),Fuel_Properties!$B$3:$EI$3,0))/1000</f>
        <v>8.4895628579954151E-3</v>
      </c>
      <c r="BH114" s="53">
        <f>SUMPRODUCT(--(BH$9=Quarterly_kt!$B$9:FC$9),Quarterly_kt!$B114:FC114)*INDEX(Fuel_Properties!$B$3:$IV$14,MATCH("GCV_Petrol_Regular",Fuel_Properties!$B$3:$B$14,0),MATCH(YEAR(BH$9),Fuel_Properties!$B$3:$EI$3,0))/1000</f>
        <v>9.5888648515905298E-3</v>
      </c>
      <c r="BI114" s="53">
        <f>SUMPRODUCT(--(BI$9=Quarterly_kt!$B$9:FC$9),Quarterly_kt!$B114:FC114)*INDEX(Fuel_Properties!$B$3:$IV$14,MATCH("GCV_Petrol_Regular",Fuel_Properties!$B$3:$B$14,0),MATCH(YEAR(BI$9),Fuel_Properties!$B$3:$EI$3,0))/1000</f>
        <v>1.0788196166820559E-2</v>
      </c>
      <c r="BJ114" s="53">
        <f>SUMPRODUCT(--(BJ$9=Quarterly_kt!$B$9:FC$9),Quarterly_kt!$B114:FC114)*INDEX(Fuel_Properties!$B$3:$IV$14,MATCH("GCV_Petrol_Regular",Fuel_Properties!$B$3:$B$14,0),MATCH(YEAR(BJ$9),Fuel_Properties!$B$3:$EI$3,0))/1000</f>
        <v>1.179949560903578E-2</v>
      </c>
      <c r="BK114" s="53">
        <f>SUMPRODUCT(--(BK$9=Quarterly_kt!$B$9:FC$9),Quarterly_kt!$B114:FC114)*INDEX(Fuel_Properties!$B$3:$IV$14,MATCH("GCV_Petrol_Regular",Fuel_Properties!$B$3:$B$14,0),MATCH(YEAR(BK$9),Fuel_Properties!$B$3:$EI$3,0))/1000</f>
        <v>1.25167202751455E-2</v>
      </c>
      <c r="BL114" s="53">
        <f>SUMPRODUCT(--(BL$9=Quarterly_kt!$B$9:FC$9),Quarterly_kt!$B114:FC114)*INDEX(Fuel_Properties!$B$3:$IV$14,MATCH("GCV_Petrol_Regular",Fuel_Properties!$B$3:$B$14,0),MATCH(YEAR(BL$9),Fuel_Properties!$B$3:$EI$3,0))/1000</f>
        <v>1.8008465117260297E-2</v>
      </c>
      <c r="BM114" s="53">
        <f>SUMPRODUCT(--(BM$9=Quarterly_kt!$B$9:FC$9),Quarterly_kt!$B114:FC114)*INDEX(Fuel_Properties!$B$3:$IV$14,MATCH("GCV_Petrol_Regular",Fuel_Properties!$B$3:$B$14,0),MATCH(YEAR(BM$9),Fuel_Properties!$B$3:$EI$3,0))/1000</f>
        <v>2.5645714613791497E-2</v>
      </c>
      <c r="BN114" s="53">
        <f>SUMPRODUCT(--(BN$9=Quarterly_kt!$B$9:FC$9),Quarterly_kt!$B114:FC114)*INDEX(Fuel_Properties!$B$3:$IV$14,MATCH("GCV_Petrol_Regular",Fuel_Properties!$B$3:$B$14,0),MATCH(YEAR(BN$9),Fuel_Properties!$B$3:$EI$3,0))/1000</f>
        <v>3.4431510917931681E-2</v>
      </c>
      <c r="BO114" s="53">
        <f>SUMPRODUCT(--(BO$9=Quarterly_kt!$B$9:FC$9),Quarterly_kt!$B114:FC114)*INDEX(Fuel_Properties!$B$3:$IV$14,MATCH("GCV_Petrol_Regular",Fuel_Properties!$B$3:$B$14,0),MATCH(YEAR(BO$9),Fuel_Properties!$B$3:$EI$3,0))/1000</f>
        <v>3.8625927050437388E-2</v>
      </c>
      <c r="BP114" s="53">
        <f>SUMPRODUCT(--(BP$9=Quarterly_kt!$B$9:FC$9),Quarterly_kt!$B114:FC114)*INDEX(Fuel_Properties!$B$3:$IV$14,MATCH("GCV_Petrol_Regular",Fuel_Properties!$B$3:$B$14,0),MATCH(YEAR(BP$9),Fuel_Properties!$B$3:$EI$3,0))/1000</f>
        <v>6.631734538553119E-2</v>
      </c>
      <c r="BQ114" s="53">
        <f>SUMPRODUCT(--(BQ$9=Quarterly_kt!$B$9:FC$9),Quarterly_kt!$B114:FC114)*INDEX(Fuel_Properties!$B$3:$IV$14,MATCH("GCV_Petrol_Regular",Fuel_Properties!$B$3:$B$14,0),MATCH(YEAR(BQ$9),Fuel_Properties!$B$3:$EI$3,0))/1000</f>
        <v>7.003571710848748E-2</v>
      </c>
      <c r="BR114" s="53">
        <f>SUMPRODUCT(--(BR$9=Quarterly_kt!$B$9:FC$9),Quarterly_kt!$B114:FC114)*INDEX(Fuel_Properties!$B$3:$IV$14,MATCH("GCV_Petrol_Regular",Fuel_Properties!$B$3:$B$14,0),MATCH(YEAR(BR$9),Fuel_Properties!$B$3:$EI$3,0))/1000</f>
        <v>9.7454609868388414E-2</v>
      </c>
      <c r="BS114" s="53">
        <f>SUMPRODUCT(--(BS$9=Quarterly_kt!$B$9:FC$9),Quarterly_kt!$B114:FC114)*INDEX(Fuel_Properties!$B$3:$IV$14,MATCH("GCV_Petrol_Regular",Fuel_Properties!$B$3:$B$14,0),MATCH(YEAR(BS$9),Fuel_Properties!$B$3:$EI$3,0))/1000</f>
        <v>0.10157924230479561</v>
      </c>
      <c r="BT114" s="53">
        <f>SUMPRODUCT(--(BT$9=Quarterly_kt!$B$9:FC$9),Quarterly_kt!$B114:FC114)*INDEX(Fuel_Properties!$B$3:$IV$14,MATCH("GCV_Petrol_Regular",Fuel_Properties!$B$3:$B$14,0),MATCH(YEAR(BT$9),Fuel_Properties!$B$3:$EI$3,0))/1000</f>
        <v>0.12358520859271785</v>
      </c>
      <c r="BU114" s="53">
        <f>SUMPRODUCT(--(BU$9=Quarterly_kt!$B$9:FC$9),Quarterly_kt!$B114:FC114)*INDEX(Fuel_Properties!$B$3:$IV$14,MATCH("GCV_Petrol_Regular",Fuel_Properties!$B$3:$B$14,0),MATCH(YEAR(BU$9),Fuel_Properties!$B$3:$EI$3,0))/1000</f>
        <v>0.12440615814655286</v>
      </c>
      <c r="BV114" s="53">
        <f>SUMPRODUCT(--(BV$9=Quarterly_kt!$B$9:FC$9),Quarterly_kt!$B114:FC114)*INDEX(Fuel_Properties!$B$3:$IV$14,MATCH("GCV_Petrol_Regular",Fuel_Properties!$B$3:$B$14,0),MATCH(YEAR(BV$9),Fuel_Properties!$B$3:$EI$3,0))/1000</f>
        <v>0.1272665362180693</v>
      </c>
      <c r="BW114" s="53">
        <f>SUMPRODUCT(--(BW$9=Quarterly_kt!$B$9:FC$9),Quarterly_kt!$B114:FC114)*INDEX(Fuel_Properties!$B$3:$IV$14,MATCH("GCV_Petrol_Regular",Fuel_Properties!$B$3:$B$14,0),MATCH(YEAR(BW$9),Fuel_Properties!$B$3:$EI$3,0))/1000</f>
        <v>0.1318563494177411</v>
      </c>
      <c r="BX114" s="53">
        <f>SUMPRODUCT(--(BX$9=Quarterly_kt!$B$9:FC$9),Quarterly_kt!$B114:FC114)*INDEX(Fuel_Properties!$B$3:$IV$14,MATCH("GCV_Petrol_Regular",Fuel_Properties!$B$3:$B$14,0),MATCH(YEAR(BX$9),Fuel_Properties!$B$3:$EI$3,0))/1000</f>
        <v>0.14540805994763289</v>
      </c>
      <c r="BY114" s="53">
        <f>SUMPRODUCT(--(BY$9=Quarterly_kt!$B$9:FC$9),Quarterly_kt!$B114:FC114)*INDEX(Fuel_Properties!$B$3:$IV$14,MATCH("GCV_Petrol_Regular",Fuel_Properties!$B$3:$B$14,0),MATCH(YEAR(BY$9),Fuel_Properties!$B$3:$EI$3,0))/1000</f>
        <v>0.15511041032495249</v>
      </c>
      <c r="BZ114" s="53">
        <f>SUMPRODUCT(--(BZ$9=Quarterly_kt!$B$9:FC$9),Quarterly_kt!$B114:FC114)*INDEX(Fuel_Properties!$B$3:$IV$14,MATCH("GCV_Petrol_Regular",Fuel_Properties!$B$3:$B$14,0),MATCH(YEAR(BZ$9),Fuel_Properties!$B$3:$EI$3,0))/1000</f>
        <v>0.15699619423416136</v>
      </c>
      <c r="CA114" s="53">
        <f>SUMPRODUCT(--(CA$9=Quarterly_kt!$B$9:FC$9),Quarterly_kt!$B114:FC114)*INDEX(Fuel_Properties!$B$3:$IV$14,MATCH("GCV_Petrol_Regular",Fuel_Properties!$B$3:$B$14,0),MATCH(YEAR(CA$9),Fuel_Properties!$B$3:$EI$3,0))/1000</f>
        <v>0.15707093998204735</v>
      </c>
      <c r="CB114" s="53">
        <f>SUMPRODUCT(--(CB$9=Quarterly_kt!$B$9:FC$9),Quarterly_kt!$B114:FC114)*INDEX(Fuel_Properties!$B$3:$IV$14,MATCH("GCV_Petrol_Regular",Fuel_Properties!$B$3:$B$14,0),MATCH(YEAR(CB$9),Fuel_Properties!$B$3:$EI$3,0))/1000</f>
        <v>0.16887498752591448</v>
      </c>
      <c r="CC114" s="53">
        <f>SUMPRODUCT(--(CC$9=Quarterly_kt!$B$9:FC$9),Quarterly_kt!$B114:FC114)*INDEX(Fuel_Properties!$B$3:$IV$14,MATCH("GCV_Petrol_Regular",Fuel_Properties!$B$3:$B$14,0),MATCH(YEAR(CC$9),Fuel_Properties!$B$3:$EI$3,0))/1000</f>
        <v>0.17695606794503491</v>
      </c>
      <c r="CD114" s="53">
        <f>SUMPRODUCT(--(CD$9=Quarterly_kt!$B$9:FC$9),Quarterly_kt!$B114:FC114)*INDEX(Fuel_Properties!$B$3:$IV$14,MATCH("GCV_Petrol_Regular",Fuel_Properties!$B$3:$B$14,0),MATCH(YEAR(CD$9),Fuel_Properties!$B$3:$EI$3,0))/1000</f>
        <v>0.18372720195861819</v>
      </c>
      <c r="CE114" s="53">
        <f>SUMPRODUCT(--(CE$9=Quarterly_kt!$B$9:FC$9),Quarterly_kt!$B114:FC114)*INDEX(Fuel_Properties!$B$3:$IV$14,MATCH("GCV_Petrol_Regular",Fuel_Properties!$B$3:$B$14,0),MATCH(YEAR(CE$9),Fuel_Properties!$B$3:$EI$3,0))/1000</f>
        <v>0.17902877601703748</v>
      </c>
      <c r="CF114" s="53">
        <f>SUMPRODUCT(--(CF$9=Quarterly_kt!$B$9:FC$9),Quarterly_kt!$B114:FC114)*INDEX(Fuel_Properties!$B$3:$IV$14,MATCH("GCV_Petrol_Regular",Fuel_Properties!$B$3:$B$14,0),MATCH(YEAR(CF$9),Fuel_Properties!$B$3:$EI$3,0))/1000</f>
        <v>0.18724874704358488</v>
      </c>
      <c r="CG114" s="53">
        <f>SUMPRODUCT(--(CG$9=Quarterly_kt!$B$9:FC$9),Quarterly_kt!$B114:FC114)*INDEX(Fuel_Properties!$B$3:$IV$14,MATCH("GCV_Petrol_Regular",Fuel_Properties!$B$3:$B$14,0),MATCH(YEAR(CG$9),Fuel_Properties!$B$3:$EI$3,0))/1000</f>
        <v>0.19436184397197487</v>
      </c>
      <c r="CH114" s="53">
        <f>SUMPRODUCT(--(CH$9=Quarterly_kt!$B$9:FC$9),Quarterly_kt!$B114:FC114)*INDEX(Fuel_Properties!$B$3:$IV$14,MATCH("GCV_Petrol_Regular",Fuel_Properties!$B$3:$B$14,0),MATCH(YEAR(CH$9),Fuel_Properties!$B$3:$EI$3,0))/1000</f>
        <v>0.19991255585059214</v>
      </c>
      <c r="CI114" s="53">
        <f>SUMPRODUCT(--(CI$9=Quarterly_kt!$B$9:FC$9),Quarterly_kt!$B114:FC114)*INDEX(Fuel_Properties!$B$3:$IV$14,MATCH("GCV_Petrol_Regular",Fuel_Properties!$B$3:$B$14,0),MATCH(YEAR(CI$9),Fuel_Properties!$B$3:$EI$3,0))/1000</f>
        <v>0.19836208407092951</v>
      </c>
      <c r="CJ114" s="53">
        <f>SUMPRODUCT(--(CJ$9=Quarterly_kt!$B$9:FC$9),Quarterly_kt!$B114:FC114)*INDEX(Fuel_Properties!$B$3:$IV$14,MATCH("GCV_Petrol_Regular",Fuel_Properties!$B$3:$B$14,0),MATCH(YEAR(CJ$9),Fuel_Properties!$B$3:$EI$3,0))/1000</f>
        <v>0.20703857292422823</v>
      </c>
      <c r="CK114" s="53">
        <f>SUMPRODUCT(--(CK$9=Quarterly_kt!$B$9:FC$9),Quarterly_kt!$B114:FC114)*INDEX(Fuel_Properties!$B$3:$IV$14,MATCH("GCV_Petrol_Regular",Fuel_Properties!$B$3:$B$14,0),MATCH(YEAR(CK$9),Fuel_Properties!$B$3:$EI$3,0))/1000</f>
        <v>0.20262641905965836</v>
      </c>
      <c r="CL114" s="53">
        <f>SUMPRODUCT(--(CL$9=Quarterly_kt!$B$9:FC$9),Quarterly_kt!$B114:FC114)*INDEX(Fuel_Properties!$B$3:$IV$14,MATCH("GCV_Petrol_Regular",Fuel_Properties!$B$3:$B$14,0),MATCH(YEAR(CL$9),Fuel_Properties!$B$3:$EI$3,0))/1000</f>
        <v>0.21305012453364777</v>
      </c>
      <c r="CM114" s="53">
        <f>SUMPRODUCT(--(CM$9=Quarterly_kt!$B$9:FC$9),Quarterly_kt!$B114:FC114)*INDEX(Fuel_Properties!$B$3:$IV$14,MATCH("GCV_Petrol_Regular",Fuel_Properties!$B$3:$B$14,0),MATCH(YEAR(CM$9),Fuel_Properties!$B$3:$EI$3,0))/1000</f>
        <v>0.25061456075230326</v>
      </c>
      <c r="CN114" s="53">
        <f>SUMPRODUCT(--(CN$9=Quarterly_kt!$B$9:FC$9),Quarterly_kt!$B114:FC114)*INDEX(Fuel_Properties!$B$3:$IV$14,MATCH("GCV_Petrol_Regular",Fuel_Properties!$B$3:$B$14,0),MATCH(YEAR(CN$9),Fuel_Properties!$B$3:$EI$3,0))/1000</f>
        <v>0.2680805504015405</v>
      </c>
      <c r="CO114" s="53">
        <f>SUMPRODUCT(--(CO$9=Quarterly_kt!$B$9:FC$9),Quarterly_kt!$B114:FC114)*INDEX(Fuel_Properties!$B$3:$IV$14,MATCH("GCV_Petrol_Regular",Fuel_Properties!$B$3:$B$14,0),MATCH(YEAR(CO$9),Fuel_Properties!$B$3:$EI$3,0))/1000</f>
        <v>0.28609979230724575</v>
      </c>
      <c r="CP114" s="53">
        <f>SUMPRODUCT(--(CP$9=Quarterly_kt!$B$9:FC$9),Quarterly_kt!$B114:FC114)*INDEX(Fuel_Properties!$B$3:$IV$14,MATCH("GCV_Petrol_Regular",Fuel_Properties!$B$3:$B$14,0),MATCH(YEAR(CP$9),Fuel_Properties!$B$3:$EI$3,0))/1000</f>
        <v>0.27909263699419423</v>
      </c>
      <c r="CQ114" s="53">
        <f>SUMPRODUCT(--(CQ$9=Quarterly_kt!$B$9:FC$9),Quarterly_kt!$B114:FC114)*INDEX(Fuel_Properties!$B$3:$IV$14,MATCH("GCV_Petrol_Regular",Fuel_Properties!$B$3:$B$14,0),MATCH(YEAR(CQ$9),Fuel_Properties!$B$3:$EI$3,0))/1000</f>
        <v>0.29698210022512123</v>
      </c>
      <c r="CR114" s="53">
        <f>SUMPRODUCT(--(CR$9=Quarterly_kt!$B$9:FC$9),Quarterly_kt!$B114:FC114)*INDEX(Fuel_Properties!$B$3:$IV$14,MATCH("GCV_Petrol_Regular",Fuel_Properties!$B$3:$B$14,0),MATCH(YEAR(CR$9),Fuel_Properties!$B$3:$EI$3,0))/1000</f>
        <v>0.30487928651475599</v>
      </c>
      <c r="CS114" s="53">
        <f>SUMPRODUCT(--(CS$9=Quarterly_kt!$B$9:FC$9),Quarterly_kt!$B114:FC114)*INDEX(Fuel_Properties!$B$3:$IV$14,MATCH("GCV_Petrol_Regular",Fuel_Properties!$B$3:$B$14,0),MATCH(YEAR(CS$9),Fuel_Properties!$B$3:$EI$3,0))/1000</f>
        <v>0.32186817190237604</v>
      </c>
      <c r="CT114" s="53">
        <f>SUMPRODUCT(--(CT$9=Quarterly_kt!$B$9:FC$9),Quarterly_kt!$B114:FC114)*INDEX(Fuel_Properties!$B$3:$IV$14,MATCH("GCV_Petrol_Regular",Fuel_Properties!$B$3:$B$14,0),MATCH(YEAR(CT$9),Fuel_Properties!$B$3:$EI$3,0))/1000</f>
        <v>0.33302568325739657</v>
      </c>
      <c r="CU114" s="53">
        <f>SUMPRODUCT(--(CU$9=Quarterly_kt!$B$9:FC$9),Quarterly_kt!$B114:FC114)*INDEX(Fuel_Properties!$B$3:$IV$14,MATCH("GCV_Petrol_Regular",Fuel_Properties!$B$3:$B$14,0),MATCH(YEAR(CU$9),Fuel_Properties!$B$3:$EI$3,0))/1000</f>
        <v>0.3115245128103335</v>
      </c>
      <c r="CV114" s="53">
        <f>SUMPRODUCT(--(CV$9=Quarterly_kt!$B$9:FC$9),Quarterly_kt!$B114:FC114)*INDEX(Fuel_Properties!$B$3:$IV$14,MATCH("GCV_Petrol_Regular",Fuel_Properties!$B$3:$B$14,0),MATCH(YEAR(CV$9),Fuel_Properties!$B$3:$EI$3,0))/1000</f>
        <v>0.32623876265301016</v>
      </c>
      <c r="CW114" s="53">
        <f>SUMPRODUCT(--(CW$9=Quarterly_kt!$B$9:FC$9),Quarterly_kt!$B114:FC114)*INDEX(Fuel_Properties!$B$3:$IV$14,MATCH("GCV_Petrol_Regular",Fuel_Properties!$B$3:$B$14,0),MATCH(YEAR(CW$9),Fuel_Properties!$B$3:$EI$3,0))/1000</f>
        <v>0.3435112008574524</v>
      </c>
      <c r="CX114" s="53">
        <f>SUMPRODUCT(--(CX$9=Quarterly_kt!$B$9:FC$9),Quarterly_kt!$B114:FC114)*INDEX(Fuel_Properties!$B$3:$IV$14,MATCH("GCV_Petrol_Regular",Fuel_Properties!$B$3:$B$14,0),MATCH(YEAR(CX$9),Fuel_Properties!$B$3:$EI$3,0))/1000</f>
        <v>0.36168210608494561</v>
      </c>
      <c r="CY114" s="53">
        <f>SUMPRODUCT(--(CY$9=Quarterly_kt!$B$9:FC$9),Quarterly_kt!$B114:FC114)*INDEX(Fuel_Properties!$B$3:$IV$14,MATCH("GCV_Petrol_Regular",Fuel_Properties!$B$3:$B$14,0),MATCH(YEAR(CY$9),Fuel_Properties!$B$3:$EI$3,0))/1000</f>
        <v>0.33602343597894901</v>
      </c>
      <c r="CZ114" s="53">
        <f>SUMPRODUCT(--(CZ$9=Quarterly_kt!$B$9:FC$9),Quarterly_kt!$B114:FC114)*INDEX(Fuel_Properties!$B$3:$IV$14,MATCH("GCV_Petrol_Regular",Fuel_Properties!$B$3:$B$14,0),MATCH(YEAR(CZ$9),Fuel_Properties!$B$3:$EI$3,0))/1000</f>
        <v>0.35780245473909222</v>
      </c>
      <c r="DA114" s="53">
        <f>SUMPRODUCT(--(DA$9=Quarterly_kt!$B$9:FC$9),Quarterly_kt!$B114:FC114)*INDEX(Fuel_Properties!$B$3:$IV$14,MATCH("GCV_Petrol_Regular",Fuel_Properties!$B$3:$B$14,0),MATCH(YEAR(DA$9),Fuel_Properties!$B$3:$EI$3,0))/1000</f>
        <v>0.35082188561099775</v>
      </c>
      <c r="DB114" s="53">
        <f>SUMPRODUCT(--(DB$9=Quarterly_kt!$B$9:FC$9),Quarterly_kt!$B114:FC114)*INDEX(Fuel_Properties!$B$3:$IV$14,MATCH("GCV_Petrol_Regular",Fuel_Properties!$B$3:$B$14,0),MATCH(YEAR(DB$9),Fuel_Properties!$B$3:$EI$3,0))/1000</f>
        <v>0.37810071040969978</v>
      </c>
      <c r="DC114" s="53">
        <f>SUMPRODUCT(--(DC$9=Quarterly_kt!$B$9:FC$9),Quarterly_kt!$B114:FC114)*INDEX(Fuel_Properties!$B$3:$IV$14,MATCH("GCV_Petrol_Regular",Fuel_Properties!$B$3:$B$14,0),MATCH(YEAR(DC$9),Fuel_Properties!$B$3:$EI$3,0))/1000</f>
        <v>0.34570044160583224</v>
      </c>
      <c r="DD114" s="53">
        <f>SUMPRODUCT(--(DD$9=Quarterly_kt!$B$9:FC$9),Quarterly_kt!$B114:FC114)*INDEX(Fuel_Properties!$B$3:$IV$14,MATCH("GCV_Petrol_Regular",Fuel_Properties!$B$3:$B$14,0),MATCH(YEAR(DD$9),Fuel_Properties!$B$3:$EI$3,0))/1000</f>
        <v>0.37057740626030583</v>
      </c>
      <c r="DE114" s="53">
        <f>SUMPRODUCT(--(DE$9=Quarterly_kt!$B$9:FC$9),Quarterly_kt!$B114:FC114)*INDEX(Fuel_Properties!$B$3:$IV$14,MATCH("GCV_Petrol_Regular",Fuel_Properties!$B$3:$B$14,0),MATCH(YEAR(DE$9),Fuel_Properties!$B$3:$EI$3,0))/1000</f>
        <v>0.37139851798716988</v>
      </c>
      <c r="DF114" s="53">
        <f>SUMPRODUCT(--(DF$9=Quarterly_kt!$B$9:FC$9),Quarterly_kt!$B114:FC114)*INDEX(Fuel_Properties!$B$3:$IV$14,MATCH("GCV_Petrol_Regular",Fuel_Properties!$B$3:$B$14,0),MATCH(YEAR(DF$9),Fuel_Properties!$B$3:$EI$3,0))/1000</f>
        <v>0.40711304232189888</v>
      </c>
      <c r="DG114" s="53">
        <f>SUMPRODUCT(--(DG$9=Quarterly_kt!$B$9:FC$9),Quarterly_kt!$B114:FC114)*INDEX(Fuel_Properties!$B$3:$IV$14,MATCH("GCV_Petrol_Regular",Fuel_Properties!$B$3:$B$14,0),MATCH(YEAR(DG$9),Fuel_Properties!$B$3:$EI$3,0))/1000</f>
        <v>0.37320183020826647</v>
      </c>
      <c r="DH114" s="53">
        <f>SUMPRODUCT(--(DH$9=Quarterly_kt!$B$9:FC$9),Quarterly_kt!$B114:FC114)*INDEX(Fuel_Properties!$B$3:$IV$14,MATCH("GCV_Petrol_Regular",Fuel_Properties!$B$3:$B$14,0),MATCH(YEAR(DH$9),Fuel_Properties!$B$3:$EI$3,0))/1000</f>
        <v>0.39952127599229398</v>
      </c>
      <c r="DI114" s="53">
        <f>SUMPRODUCT(--(DI$9=Quarterly_kt!$B$9:FC$9),Quarterly_kt!$B114:FC114)*INDEX(Fuel_Properties!$B$3:$IV$14,MATCH("GCV_Petrol_Regular",Fuel_Properties!$B$3:$B$14,0),MATCH(YEAR(DI$9),Fuel_Properties!$B$3:$EI$3,0))/1000</f>
        <v>0.39879160982005951</v>
      </c>
      <c r="DJ114" s="53">
        <f>SUMPRODUCT(--(DJ$9=Quarterly_kt!$B$9:FC$9),Quarterly_kt!$B114:FC114)*INDEX(Fuel_Properties!$B$3:$IV$14,MATCH("GCV_Petrol_Regular",Fuel_Properties!$B$3:$B$14,0),MATCH(YEAR(DJ$9),Fuel_Properties!$B$3:$EI$3,0))/1000</f>
        <v>0.42257627455424235</v>
      </c>
      <c r="DK114" s="53">
        <f>SUMPRODUCT(--(DK$9=Quarterly_kt!$B$9:FC$9),Quarterly_kt!$B114:FC114)*INDEX(Fuel_Properties!$B$3:$IV$14,MATCH("GCV_Petrol_Regular",Fuel_Properties!$B$3:$B$14,0),MATCH(YEAR(DK$9),Fuel_Properties!$B$3:$EI$3,0))/1000</f>
        <v>0.41870115235861788</v>
      </c>
      <c r="DL114" s="53">
        <f>SUMPRODUCT(--(DL$9=Quarterly_kt!$B$9:FC$9),Quarterly_kt!$B114:FC114)*INDEX(Fuel_Properties!$B$3:$IV$14,MATCH("GCV_Petrol_Regular",Fuel_Properties!$B$3:$B$14,0),MATCH(YEAR(DL$9),Fuel_Properties!$B$3:$EI$3,0))/1000</f>
        <v>0.43311449947024144</v>
      </c>
      <c r="DM114" s="53">
        <f>SUMPRODUCT(--(DM$9=Quarterly_kt!$B$9:FC$9),Quarterly_kt!$B114:FC114)*INDEX(Fuel_Properties!$B$3:$IV$14,MATCH("GCV_Petrol_Regular",Fuel_Properties!$B$3:$B$14,0),MATCH(YEAR(DM$9),Fuel_Properties!$B$3:$EI$3,0))/1000</f>
        <v>0.45231581828057832</v>
      </c>
      <c r="DN114" s="53">
        <f>SUMPRODUCT(--(DN$9=Quarterly_kt!$B$9:FC$9),Quarterly_kt!$B114:FC114)*INDEX(Fuel_Properties!$B$3:$IV$14,MATCH("GCV_Petrol_Regular",Fuel_Properties!$B$3:$B$14,0),MATCH(YEAR(DN$9),Fuel_Properties!$B$3:$EI$3,0))/1000</f>
        <v>0.45482035263047416</v>
      </c>
      <c r="DO114" s="53">
        <f>SUMPRODUCT(--(DO$9=Quarterly_kt!$B$9:FC$9),Quarterly_kt!$B114:FC114)*INDEX(Fuel_Properties!$B$3:$IV$14,MATCH("GCV_Petrol_Regular",Fuel_Properties!$B$3:$B$14,0),MATCH(YEAR(DO$9),Fuel_Properties!$B$3:$EI$3,0))/1000</f>
        <v>0.41782349301709648</v>
      </c>
      <c r="DP114" s="53">
        <f>SUMPRODUCT(--(DP$9=Quarterly_kt!$B$9:FC$9),Quarterly_kt!$B114:FC114)*INDEX(Fuel_Properties!$B$3:$IV$14,MATCH("GCV_Petrol_Regular",Fuel_Properties!$B$3:$B$14,0),MATCH(YEAR(DP$9),Fuel_Properties!$B$3:$EI$3,0))/1000</f>
        <v>0.42949383971391014</v>
      </c>
      <c r="DQ114" s="53">
        <f>SUMPRODUCT(--(DQ$9=Quarterly_kt!$B$9:FC$9),Quarterly_kt!$B114:FC114)*INDEX(Fuel_Properties!$B$3:$IV$14,MATCH("GCV_Petrol_Regular",Fuel_Properties!$B$3:$B$14,0),MATCH(YEAR(DQ$9),Fuel_Properties!$B$3:$EI$3,0))/1000</f>
        <v>0.45409941289866246</v>
      </c>
      <c r="DR114" s="53">
        <f>SUMPRODUCT(--(DR$9=Quarterly_kt!$B$9:FC$9),Quarterly_kt!$B114:FC114)*INDEX(Fuel_Properties!$B$3:$IV$14,MATCH("GCV_Petrol_Regular",Fuel_Properties!$B$3:$B$14,0),MATCH(YEAR(DR$9),Fuel_Properties!$B$3:$EI$3,0))/1000</f>
        <v>0.47614837016338013</v>
      </c>
      <c r="DS114" s="53">
        <f>SUMPRODUCT(--(DS$9=Quarterly_kt!$B$9:FC$9),Quarterly_kt!$B114:FC114)*INDEX(Fuel_Properties!$B$3:$IV$14,MATCH("GCV_Petrol_Regular",Fuel_Properties!$B$3:$B$14,0),MATCH(YEAR(DS$9),Fuel_Properties!$B$3:$EI$3,0))/1000</f>
        <v>0.44717088946343692</v>
      </c>
      <c r="DT114" s="53">
        <f>SUMPRODUCT(--(DT$9=Quarterly_kt!$B$9:FC$9),Quarterly_kt!$B114:FC114)*INDEX(Fuel_Properties!$B$3:$IV$14,MATCH("GCV_Petrol_Regular",Fuel_Properties!$B$3:$B$14,0),MATCH(YEAR(DT$9),Fuel_Properties!$B$3:$EI$3,0))/1000</f>
        <v>0.46448839970478212</v>
      </c>
      <c r="DU114" s="53">
        <f>SUMPRODUCT(--(DU$9=Quarterly_kt!$B$9:FC$9),Quarterly_kt!$B114:FC114)*INDEX(Fuel_Properties!$B$3:$IV$14,MATCH("GCV_Petrol_Regular",Fuel_Properties!$B$3:$B$14,0),MATCH(YEAR(DU$9),Fuel_Properties!$B$3:$EI$3,0))/1000</f>
        <v>0.4881870075043489</v>
      </c>
      <c r="DV114" s="53">
        <f>SUMPRODUCT(--(DV$9=Quarterly_kt!$B$9:FC$9),Quarterly_kt!$B114:FC114)*INDEX(Fuel_Properties!$B$3:$IV$14,MATCH("GCV_Petrol_Regular",Fuel_Properties!$B$3:$B$14,0),MATCH(YEAR(DV$9),Fuel_Properties!$B$3:$EI$3,0))/1000</f>
        <v>0.51139350776200232</v>
      </c>
      <c r="DW114" s="53">
        <f>SUMPRODUCT(--(DW$9=Quarterly_kt!$B$9:FC$9),Quarterly_kt!$B114:FC114)*INDEX(Fuel_Properties!$B$3:$IV$14,MATCH("GCV_Petrol_Regular",Fuel_Properties!$B$3:$B$14,0),MATCH(YEAR(DW$9),Fuel_Properties!$B$3:$EI$3,0))/1000</f>
        <v>0.47505232315118273</v>
      </c>
      <c r="DX114" s="53">
        <f>SUMPRODUCT(--(DX$9=Quarterly_kt!$B$9:FC$9),Quarterly_kt!$B114:FC114)*INDEX(Fuel_Properties!$B$3:$IV$14,MATCH("GCV_Petrol_Regular",Fuel_Properties!$B$3:$B$14,0),MATCH(YEAR(DX$9),Fuel_Properties!$B$3:$EI$3,0))/1000</f>
        <v>0.50272639969224187</v>
      </c>
      <c r="DY114" s="53">
        <f>SUMPRODUCT(--(DY$9=Quarterly_kt!$B$9:FC$9),Quarterly_kt!$B114:FC114)*INDEX(Fuel_Properties!$B$3:$IV$14,MATCH("GCV_Petrol_Regular",Fuel_Properties!$B$3:$B$14,0),MATCH(YEAR(DY$9),Fuel_Properties!$B$3:$EI$3,0))/1000</f>
        <v>0.50448378498724877</v>
      </c>
      <c r="DZ114" s="53">
        <f>SUMPRODUCT(--(DZ$9=Quarterly_kt!$B$9:FC$9),Quarterly_kt!$B114:FC114)*INDEX(Fuel_Properties!$B$3:$IV$14,MATCH("GCV_Petrol_Regular",Fuel_Properties!$B$3:$B$14,0),MATCH(YEAR(DZ$9),Fuel_Properties!$B$3:$EI$3,0))/1000</f>
        <v>0.54708930438876258</v>
      </c>
      <c r="EA114" s="53">
        <f>SUMPRODUCT(--(EA$9=Quarterly_kt!$B$9:FC$9),Quarterly_kt!$B114:FC114)*INDEX(Fuel_Properties!$B$3:$IV$14,MATCH("GCV_Petrol_Regular",Fuel_Properties!$B$3:$B$14,0),MATCH(YEAR(EA$9),Fuel_Properties!$B$3:$EI$3,0))/1000</f>
        <v>0.50411654511309267</v>
      </c>
      <c r="EB114" s="53">
        <f>SUMPRODUCT(--(EB$9=Quarterly_kt!$B$9:FC$9),Quarterly_kt!$B114:FC114)*INDEX(Fuel_Properties!$B$3:$IV$14,MATCH("GCV_Petrol_Regular",Fuel_Properties!$B$3:$B$14,0),MATCH(YEAR(EB$9),Fuel_Properties!$B$3:$EI$3,0))/1000</f>
        <v>0.52291266073145126</v>
      </c>
      <c r="EC114" s="53">
        <f>SUMPRODUCT(--(EC$9=Quarterly_kt!$B$9:FC$9),Quarterly_kt!$B114:FC114)*INDEX(Fuel_Properties!$B$3:$IV$14,MATCH("GCV_Petrol_Regular",Fuel_Properties!$B$3:$B$14,0),MATCH(YEAR(EC$9),Fuel_Properties!$B$3:$EI$3,0))/1000</f>
        <v>0.52111661831001221</v>
      </c>
      <c r="ED114" s="53">
        <f>SUMPRODUCT(--(ED$9=Quarterly_kt!$B$9:FC$9),Quarterly_kt!$B114:FC114)*INDEX(Fuel_Properties!$B$3:$IV$14,MATCH("GCV_Petrol_Regular",Fuel_Properties!$B$3:$B$14,0),MATCH(YEAR(ED$9),Fuel_Properties!$B$3:$EI$3,0))/1000</f>
        <v>0.52268503978430803</v>
      </c>
      <c r="EE114" s="53">
        <f>SUMPRODUCT(--(EE$9=Quarterly_kt!$B$9:FC$9),Quarterly_kt!$B114:FC114)*INDEX(Fuel_Properties!$B$3:$IV$14,MATCH("GCV_Petrol_Regular",Fuel_Properties!$B$3:$B$14,0),MATCH(YEAR(EE$9),Fuel_Properties!$B$3:$EI$3,0))/1000</f>
        <v>0.49939990325198985</v>
      </c>
      <c r="EF114" s="53">
        <f>SUMPRODUCT(--(EF$9=Quarterly_kt!$B$9:FC$9),Quarterly_kt!$B114:FC114)*INDEX(Fuel_Properties!$B$3:$IV$14,MATCH("GCV_Petrol_Regular",Fuel_Properties!$B$3:$B$14,0),MATCH(YEAR(EF$9),Fuel_Properties!$B$3:$EI$3,0))/1000</f>
        <v>0.51011743069384541</v>
      </c>
      <c r="EG114" s="53">
        <f>SUMPRODUCT(--(EG$9=Quarterly_kt!$B$9:FC$9),Quarterly_kt!$B114:FC114)*INDEX(Fuel_Properties!$B$3:$IV$14,MATCH("GCV_Petrol_Regular",Fuel_Properties!$B$3:$B$14,0),MATCH(YEAR(EG$9),Fuel_Properties!$B$3:$EI$3,0))/1000</f>
        <v>0.52520920218758038</v>
      </c>
      <c r="EH114" s="53">
        <f>SUMPRODUCT(--(EH$9=Quarterly_kt!$B$9:FC$9),Quarterly_kt!$B114:FC114)*INDEX(Fuel_Properties!$B$3:$IV$14,MATCH("GCV_Petrol_Regular",Fuel_Properties!$B$3:$B$14,0),MATCH(YEAR(EH$9),Fuel_Properties!$B$3:$EI$3,0))/1000</f>
        <v>0.52638811131361873</v>
      </c>
      <c r="EI114" s="53">
        <f>SUMPRODUCT(--(EI$9=Quarterly_kt!$B$9:FC$9),Quarterly_kt!$B114:FC114)*INDEX(Fuel_Properties!$B$3:$IV$14,MATCH("GCV_Petrol_Regular",Fuel_Properties!$B$3:$B$14,0),MATCH(YEAR(EI$9),Fuel_Properties!$B$3:$EI$3,0))/1000</f>
        <v>0.39740163015434049</v>
      </c>
      <c r="EJ114" s="53">
        <f>SUMPRODUCT(--(EJ$9=Quarterly_kt!$B$9:FC$9),Quarterly_kt!$B114:FC114)*INDEX(Fuel_Properties!$B$3:$IV$14,MATCH("GCV_Petrol_Regular",Fuel_Properties!$B$3:$B$14,0),MATCH(YEAR(EJ$9),Fuel_Properties!$B$3:$EI$3,0))/1000</f>
        <v>0.49766207881635233</v>
      </c>
      <c r="EK114" s="53">
        <f>SUMPRODUCT(--(EK$9=Quarterly_kt!$B$9:FC$9),Quarterly_kt!$B114:FC114)*INDEX(Fuel_Properties!$B$3:$IV$14,MATCH("GCV_Petrol_Regular",Fuel_Properties!$B$3:$B$14,0),MATCH(YEAR(EK$9),Fuel_Properties!$B$3:$EI$3,0))/1000</f>
        <v>0.44304064003461324</v>
      </c>
      <c r="EL114" s="53">
        <f>SUMPRODUCT(--(EL$9=Quarterly_kt!$B$9:FC$9),Quarterly_kt!$B114:FC114)*INDEX(Fuel_Properties!$B$3:$IV$14,MATCH("GCV_Petrol_Regular",Fuel_Properties!$B$3:$B$14,0),MATCH(YEAR(EL$9),Fuel_Properties!$B$3:$EI$3,0))/1000</f>
        <v>0.50294059768563248</v>
      </c>
      <c r="EM114" s="53">
        <f>SUMPRODUCT(--(EM$9=Quarterly_kt!$B$9:FC$9),Quarterly_kt!$B114:FC114)*INDEX(Fuel_Properties!$B$3:$IV$14,MATCH("GCV_Petrol_Regular",Fuel_Properties!$B$3:$B$14,0),MATCH(YEAR(EM$9),Fuel_Properties!$B$3:$EI$3,0))/1000</f>
        <v>0.48508865423444497</v>
      </c>
      <c r="EN114" s="53">
        <f>SUMPRODUCT(--(EN$9=Quarterly_kt!$B$9:FC$9),Quarterly_kt!$B114:FC114)*INDEX(Fuel_Properties!$B$3:$IV$14,MATCH("GCV_Petrol_Regular",Fuel_Properties!$B$3:$B$14,0),MATCH(YEAR(EN$9),Fuel_Properties!$B$3:$EI$3,0))/1000</f>
        <v>0.36793730426099608</v>
      </c>
      <c r="EO114" s="53">
        <f>SUMPRODUCT(--(EO$9=Quarterly_kt!$B$9:FC$9),Quarterly_kt!$B114:FC114)*INDEX(Fuel_Properties!$B$3:$IV$14,MATCH("GCV_Petrol_Regular",Fuel_Properties!$B$3:$B$14,0),MATCH(YEAR(EO$9),Fuel_Properties!$B$3:$EI$3,0))/1000</f>
        <v>0.36744854926026027</v>
      </c>
      <c r="EP114" s="53">
        <f>SUMPRODUCT(--(EP$9=Quarterly_kt!$B$9:FC$9),Quarterly_kt!$B114:FC114)*INDEX(Fuel_Properties!$B$3:$IV$14,MATCH("GCV_Petrol_Regular",Fuel_Properties!$B$3:$B$14,0),MATCH(YEAR(EP$9),Fuel_Properties!$B$3:$EI$3,0))/1000</f>
        <v>0.31307672501053824</v>
      </c>
      <c r="EQ114" s="53">
        <f>SUMPRODUCT(--(EQ$9=Quarterly_kt!$B$9:FC$9),Quarterly_kt!$B114:FC114)*INDEX(Fuel_Properties!$B$3:$IV$14,MATCH("GCV_Petrol_Regular",Fuel_Properties!$B$3:$B$14,0),MATCH(YEAR(EQ$9),Fuel_Properties!$B$3:$EI$3,0))/1000</f>
        <v>0.31252715450522389</v>
      </c>
      <c r="ER114" s="53">
        <f>SUMPRODUCT(--(ER$9=Quarterly_kt!$B$9:FC$9),Quarterly_kt!$B114:FC114)*INDEX(Fuel_Properties!$B$3:$IV$14,MATCH("GCV_Petrol_Regular",Fuel_Properties!$B$3:$B$14,0),MATCH(YEAR(ER$9),Fuel_Properties!$B$3:$EI$3,0))/1000</f>
        <v>0.3126064161096917</v>
      </c>
      <c r="ES114" s="53">
        <f>SUMPRODUCT(--(ES$9=Quarterly_kt!$B$9:FC$9),Quarterly_kt!$B114:FC114)*INDEX(Fuel_Properties!$B$3:$IV$14,MATCH("GCV_Petrol_Regular",Fuel_Properties!$B$3:$B$14,0),MATCH(YEAR(ES$9),Fuel_Properties!$B$3:$EI$3,0))/1000</f>
        <v>0.31261350055398479</v>
      </c>
      <c r="ET114" s="53">
        <f>SUMPRODUCT(--(ET$9=Quarterly_kt!$B$9:FC$9),Quarterly_kt!$B114:FC114)*INDEX(Fuel_Properties!$B$3:$IV$14,MATCH("GCV_Petrol_Regular",Fuel_Properties!$B$3:$B$14,0),MATCH(YEAR(ET$9),Fuel_Properties!$B$3:$EI$3,0))/1000</f>
        <v>0.32335071358102169</v>
      </c>
      <c r="EU114" s="53">
        <f>SUMPRODUCT(--(EU$9=Quarterly_kt!$B$9:FC$9),Quarterly_kt!$B114:FC114)*INDEX(Fuel_Properties!$B$3:$IV$14,MATCH("GCV_Petrol_Regular",Fuel_Properties!$B$3:$B$14,0),MATCH(YEAR(EU$9),Fuel_Properties!$B$3:$EI$3,0))/1000</f>
        <v>0.32339959014448894</v>
      </c>
      <c r="EV114" s="53">
        <f>SUMPRODUCT(--(EV$9=Quarterly_kt!$B$9:FC$9),Quarterly_kt!$B114:FC114)*INDEX(Fuel_Properties!$B$3:$IV$14,MATCH("GCV_Petrol_Regular",Fuel_Properties!$B$3:$B$14,0),MATCH(YEAR(EV$9),Fuel_Properties!$B$3:$EI$3,0))/1000</f>
        <v>0.32392668621674781</v>
      </c>
      <c r="EW114" s="53">
        <f>SUMPRODUCT(--(EW$9=Quarterly_kt!$B$9:FC$9),Quarterly_kt!$B114:FC114)*INDEX(Fuel_Properties!$B$3:$IV$14,MATCH("GCV_Petrol_Regular",Fuel_Properties!$B$3:$B$14,0),MATCH(YEAR(EW$9),Fuel_Properties!$B$3:$EI$3,0))/1000</f>
        <v>0.3235609003224123</v>
      </c>
      <c r="EX114" s="53">
        <f>SUMPRODUCT(--(EX$9=Quarterly_kt!$B$9:FC$9),Quarterly_kt!$B114:FC114)*INDEX(Fuel_Properties!$B$3:$IV$14,MATCH("GCV_Petrol_Regular",Fuel_Properties!$B$3:$B$14,0),MATCH(YEAR(EX$9),Fuel_Properties!$B$3:$EI$3,0))/1000</f>
        <v>0.34493946279119708</v>
      </c>
      <c r="EY114" s="53">
        <f>SUMPRODUCT(--(EY$9=Quarterly_kt!$B$9:FC$9),Quarterly_kt!$B114:FC114)*INDEX(Fuel_Properties!$B$3:$IV$14,MATCH("GCV_Petrol_Regular",Fuel_Properties!$B$3:$B$14,0),MATCH(YEAR(EY$9),Fuel_Properties!$B$3:$EI$3,0))/1000</f>
        <v>0.34486196183794499</v>
      </c>
      <c r="EZ114" s="53">
        <f>SUMPRODUCT(--(EZ$9=Quarterly_kt!$B$9:FC$9),Quarterly_kt!$B114:FC114)*INDEX(Fuel_Properties!$B$3:$IV$14,MATCH("GCV_Petrol_Regular",Fuel_Properties!$B$3:$B$14,0),MATCH(YEAR(EZ$9),Fuel_Properties!$B$3:$EI$3,0))/1000</f>
        <v>0.34909051339631708</v>
      </c>
      <c r="FA114" s="53">
        <f>SUMPRODUCT(--(FA$9=Quarterly_kt!$B$9:FC$9),Quarterly_kt!$B114:FC114)*INDEX(Fuel_Properties!$B$3:$IV$14,MATCH("GCV_Petrol_Regular",Fuel_Properties!$B$3:$B$14,0),MATCH(YEAR(FA$9),Fuel_Properties!$B$3:$EI$3,0))/1000</f>
        <v>0.34938162394211458</v>
      </c>
      <c r="FB114" s="53">
        <f>SUMPRODUCT(--(FB$9=Quarterly_kt!$B$9:FC$9),Quarterly_kt!$B114:FC114)*INDEX(Fuel_Properties!$B$3:$IV$14,MATCH("GCV_Petrol_Regular",Fuel_Properties!$B$3:$B$14,0),MATCH(YEAR(FB$9),Fuel_Properties!$B$3:$EI$3,0))/1000</f>
        <v>0.36085084582816468</v>
      </c>
      <c r="FC114" s="53">
        <f>SUMPRODUCT(--(FC$9=Quarterly_kt!$B$9:FC$9),Quarterly_kt!$B114:FC114)*INDEX(Fuel_Properties!$B$3:$IV$14,MATCH("GCV_Petrol_Regular",Fuel_Properties!$B$3:$B$14,0),MATCH(YEAR(FC$9),Fuel_Properties!$B$3:$EI$3,0))/1000</f>
        <v>0.36051201596541638</v>
      </c>
      <c r="FD114" s="53">
        <f>SUMPRODUCT(--(FD$9=Quarterly_kt!$B$9:FD$9),Quarterly_kt!$B114:FD114)*INDEX(Fuel_Properties!$B$3:$IV$14,MATCH("GCV_Petrol_Regular",Fuel_Properties!$B$3:$B$14,0),MATCH(YEAR(FD$9),Fuel_Properties!$B$3:$EI$3,0))/1000</f>
        <v>0.36126484284480015</v>
      </c>
      <c r="FE114" s="53">
        <f>SUMPRODUCT(--(FE$9=Quarterly_kt!$B$9:FE$9),Quarterly_kt!$B114:FE114)*INDEX(Fuel_Properties!$B$3:$IV$14,MATCH("GCV_Petrol_Regular",Fuel_Properties!$B$3:$B$14,0),MATCH(YEAR(FE$9),Fuel_Properties!$B$3:$EI$3,0))/1000</f>
        <v>0.36136203148904372</v>
      </c>
      <c r="FF114" s="53">
        <f>SUMPRODUCT(--(FF$9=Quarterly_kt!$B$9:FF$9),Quarterly_kt!$B114:FF114)*INDEX(Fuel_Properties!$B$3:$IV$14,MATCH("GCV_Petrol_Regular",Fuel_Properties!$B$3:$B$14,0),MATCH(YEAR(FF$9),Fuel_Properties!$B$3:$EI$3,0))/1000</f>
        <v>0.38474832292921446</v>
      </c>
      <c r="FG114" s="53">
        <f>SUMPRODUCT(--(FG$9=Quarterly_kt!$B$9:FG$9),Quarterly_kt!$B114:FG114)*INDEX(Fuel_Properties!$B$3:$IV$14,MATCH("GCV_Petrol_Regular",Fuel_Properties!$B$3:$B$14,0),MATCH(YEAR(FG$9),Fuel_Properties!$B$3:$EI$3,0))/1000</f>
        <v>0.38456537376632238</v>
      </c>
      <c r="FH114" s="53">
        <f>SUMPRODUCT(--(FH$9=Quarterly_kt!$B$9:FH$9),Quarterly_kt!$B114:FH114)*INDEX(Fuel_Properties!$B$3:$IV$14,MATCH("GCV_Petrol_Regular",Fuel_Properties!$B$3:$B$14,0),MATCH(YEAR(FH$9),Fuel_Properties!$B$3:$EI$3,0))/1000</f>
        <v>0.38483584934629728</v>
      </c>
      <c r="FI114" s="53">
        <f>SUMPRODUCT(--(FI$9=Quarterly_kt!$B$9:FI$9),Quarterly_kt!$B114:FI114)*INDEX(Fuel_Properties!$B$3:$IV$14,MATCH("GCV_Petrol_Regular",Fuel_Properties!$B$3:$B$14,0),MATCH(YEAR(FI$9),Fuel_Properties!$B$3:$EI$3,0))/1000</f>
        <v>0.38549868472698812</v>
      </c>
      <c r="FJ114" s="53">
        <f>SUMPRODUCT(--(FJ$9=Quarterly_kt!$B$9:FJ$9),Quarterly_kt!$B114:FJ114)*INDEX(Fuel_Properties!$B$3:$IV$14,MATCH("GCV_Petrol_Regular",Fuel_Properties!$B$3:$B$14,0),MATCH(YEAR(FJ$9),Fuel_Properties!$B$3:$EI$3,0))/1000</f>
        <v>0.33627366488490507</v>
      </c>
      <c r="FK114" s="53">
        <f>SUMPRODUCT(--(FK$9=Quarterly_kt!$B$9:FK$9),Quarterly_kt!$B114:FK114)*INDEX(Fuel_Properties!$B$3:$IV$14,MATCH("GCV_Petrol_Regular",Fuel_Properties!$B$3:$B$14,0),MATCH(YEAR(FK$9),Fuel_Properties!$B$3:$EI$3,0))/1000</f>
        <v>0.33624448606450141</v>
      </c>
      <c r="FL114" s="53">
        <f>SUMPRODUCT(--(FL$9=Quarterly_kt!$B$9:FL$9),Quarterly_kt!$B114:FL114)*INDEX(Fuel_Properties!$B$3:$IV$14,MATCH("GCV_Petrol_Regular",Fuel_Properties!$B$3:$B$14,0),MATCH(YEAR(FL$9),Fuel_Properties!$B$3:$EI$3,0))/1000</f>
        <v>0.33684977123439014</v>
      </c>
      <c r="FM114" s="53">
        <f>SUMPRODUCT(--(FM$9=Quarterly_kt!$B$9:FN$9),Quarterly_kt!$B114:FN114)*INDEX(Fuel_Properties!$B$3:$IV$14,MATCH("GCV_Petrol_Regular",Fuel_Properties!$B$3:$B$14,0),MATCH(YEAR(FM$9),Fuel_Properties!$B$3:$EI$3,0))/1000</f>
        <v>0.33705223437163828</v>
      </c>
      <c r="FN114" s="53">
        <f>SUMPRODUCT(--(FN$9=Quarterly_kt!$B$9:FN$9),Quarterly_kt!$B114:FN114)*INDEX(Fuel_Properties!$B$3:$IV$14,MATCH("GCV_Petrol_Regular",Fuel_Properties!$B$3:$B$14,0),MATCH(YEAR(FN$9),Fuel_Properties!$B$3:$EI$3,0))/1000</f>
        <v>0.35709074886162689</v>
      </c>
      <c r="FO114" s="53">
        <f>SUMPRODUCT(--(FO$9=Quarterly_kt!$B$9:FO$9),Quarterly_kt!$B114:FO114)*INDEX(Fuel_Properties!$B$3:$IV$14,MATCH("GCV_Petrol_Regular",Fuel_Properties!$B$3:$B$14,0),MATCH(YEAR(FO$9),Fuel_Properties!$B$3:$EI$3,0))/1000</f>
        <v>0.35743807269135597</v>
      </c>
      <c r="FP114" s="53">
        <f>SUMPRODUCT(--(FP$9=Quarterly_kt!$B$9:FP$9),Quarterly_kt!$B114:FP114)*INDEX(Fuel_Properties!$B$3:$IV$14,MATCH("GCV_Petrol_Regular",Fuel_Properties!$B$3:$B$14,0),MATCH(YEAR(FP$9),Fuel_Properties!$B$3:$EI$3,0))/1000</f>
        <v>0.35793100873932099</v>
      </c>
      <c r="FQ114" s="53">
        <f>SUMPRODUCT(--(FQ$9=Quarterly_kt!$B$9:FQ$9),Quarterly_kt!$B114:FQ114)*INDEX(Fuel_Properties!$B$3:$IV$14,MATCH("GCV_Petrol_Regular",Fuel_Properties!$B$3:$B$14,0),MATCH(YEAR(FQ$9),Fuel_Properties!$B$3:$EI$3,0))/1000</f>
        <v>0.35786506117671418</v>
      </c>
      <c r="FR114" s="53">
        <f>SUMPRODUCT(--(FR$9=Quarterly_kt!$B$9:FR$9),Quarterly_kt!$B114:FR114)*INDEX(Fuel_Properties!$B$3:$IV$14,MATCH("GCV_Petrol_Regular",Fuel_Properties!$B$3:$B$14,0),MATCH(YEAR(FR$9),Fuel_Properties!$B$3:$EI$3,0))/1000</f>
        <v>0.28261821878700949</v>
      </c>
      <c r="FS114" s="53">
        <f>SUMPRODUCT(--(FS$9=Quarterly_kt!$B$9:FS$9),Quarterly_kt!$B114:FS114)*INDEX(Fuel_Properties!$B$3:$IV$14,MATCH("GCV_Petrol_Regular",Fuel_Properties!$B$3:$B$14,0),MATCH(YEAR(FS$9),Fuel_Properties!$B$3:$EI$3,0))/1000</f>
        <v>0.28244042415822157</v>
      </c>
      <c r="FT114" s="53">
        <f>SUMPRODUCT(--(FT$9=Quarterly_kt!$B$9:FT$9),Quarterly_kt!$B114:FT114)*INDEX(Fuel_Properties!$B$3:$IV$14,MATCH("GCV_Petrol_Regular",Fuel_Properties!$B$3:$B$14,0),MATCH(YEAR(FT$9),Fuel_Properties!$B$3:$EI$3,0))/1000</f>
        <v>0.28271399223393123</v>
      </c>
      <c r="FU114" s="53">
        <f>SUMPRODUCT(--(FU$9=Quarterly_kt!$B$9:FU$9),Quarterly_kt!$B114:FU114)*INDEX(Fuel_Properties!$B$3:$IV$14,MATCH("GCV_Petrol_Regular",Fuel_Properties!$B$3:$B$14,0),MATCH(YEAR(FU$9),Fuel_Properties!$B$3:$EI$3,0))/1000</f>
        <v>0.29637210175615164</v>
      </c>
      <c r="FV114" s="53">
        <f>SUMPRODUCT(--(FV$9=Quarterly_kt!$B$9:FV$9),Quarterly_kt!$B114:FV114)*INDEX(Fuel_Properties!$B$3:$IV$14,MATCH("GCV_Petrol_Regular",Fuel_Properties!$B$3:$B$14,0),MATCH(YEAR(FV$9),Fuel_Properties!$B$3:$EI$3,0))/1000</f>
        <v>0.29952001153281665</v>
      </c>
      <c r="FW114" s="18"/>
      <c r="FX114" s="117"/>
      <c r="FY114" s="18"/>
    </row>
    <row r="115" spans="1:181" ht="17.25" x14ac:dyDescent="0.25">
      <c r="A115" s="50" t="s">
        <v>118</v>
      </c>
      <c r="B115" s="53">
        <f>SUMPRODUCT(--(B$9=Quarterly_kt!$B$9:FC$9),Quarterly_kt!$B115:FC115)*INDEX(Fuel_Properties!$B$3:$IV$14,MATCH("GCV_Petrol_Premium",Fuel_Properties!$B$3:$B$14,0),MATCH(YEAR(B$9),Fuel_Properties!$B$3:$EI$3,0))/1000</f>
        <v>1.0788782071720253</v>
      </c>
      <c r="C115" s="53">
        <f>SUMPRODUCT(--(C$9=Quarterly_kt!$B$9:FC$9),Quarterly_kt!$B115:FC115)*INDEX(Fuel_Properties!$B$3:$IV$14,MATCH("GCV_Petrol_Premium",Fuel_Properties!$B$3:$B$14,0),MATCH(YEAR(C$9),Fuel_Properties!$B$3:$EI$3,0))/1000</f>
        <v>1.0337052906284296</v>
      </c>
      <c r="D115" s="53">
        <f>SUMPRODUCT(--(D$9=Quarterly_kt!$B$9:FC$9),Quarterly_kt!$B115:FC115)*INDEX(Fuel_Properties!$B$3:$IV$14,MATCH("GCV_Petrol_Premium",Fuel_Properties!$B$3:$B$14,0),MATCH(YEAR(D$9),Fuel_Properties!$B$3:$EI$3,0))/1000</f>
        <v>1.1169081997010559</v>
      </c>
      <c r="E115" s="53">
        <f>SUMPRODUCT(--(E$9=Quarterly_kt!$B$9:FC$9),Quarterly_kt!$B115:FC115)*INDEX(Fuel_Properties!$B$3:$IV$14,MATCH("GCV_Petrol_Premium",Fuel_Properties!$B$3:$B$14,0),MATCH(YEAR(E$9),Fuel_Properties!$B$3:$EI$3,0))/1000</f>
        <v>1.2608648047548974</v>
      </c>
      <c r="F115" s="53">
        <f>SUMPRODUCT(--(F$9=Quarterly_kt!$B$9:FC$9),Quarterly_kt!$B115:FC115)*INDEX(Fuel_Properties!$B$3:$IV$14,MATCH("GCV_Petrol_Premium",Fuel_Properties!$B$3:$B$14,0),MATCH(YEAR(F$9),Fuel_Properties!$B$3:$EI$3,0))/1000</f>
        <v>1.1760227383082735</v>
      </c>
      <c r="G115" s="53">
        <f>SUMPRODUCT(--(G$9=Quarterly_kt!$B$9:FC$9),Quarterly_kt!$B115:FC115)*INDEX(Fuel_Properties!$B$3:$IV$14,MATCH("GCV_Petrol_Premium",Fuel_Properties!$B$3:$B$14,0),MATCH(YEAR(G$9),Fuel_Properties!$B$3:$EI$3,0))/1000</f>
        <v>1.1597756975002487</v>
      </c>
      <c r="H115" s="53">
        <f>SUMPRODUCT(--(H$9=Quarterly_kt!$B$9:FC$9),Quarterly_kt!$B115:FC115)*INDEX(Fuel_Properties!$B$3:$IV$14,MATCH("GCV_Petrol_Premium",Fuel_Properties!$B$3:$B$14,0),MATCH(YEAR(H$9),Fuel_Properties!$B$3:$EI$3,0))/1000</f>
        <v>1.1646482866388035</v>
      </c>
      <c r="I115" s="53">
        <f>SUMPRODUCT(--(I$9=Quarterly_kt!$B$9:FC$9),Quarterly_kt!$B115:FC115)*INDEX(Fuel_Properties!$B$3:$IV$14,MATCH("GCV_Petrol_Premium",Fuel_Properties!$B$3:$B$14,0),MATCH(YEAR(I$9),Fuel_Properties!$B$3:$EI$3,0))/1000</f>
        <v>1.3694590014216776</v>
      </c>
      <c r="J115" s="53">
        <f>SUMPRODUCT(--(J$9=Quarterly_kt!$B$9:FC$9),Quarterly_kt!$B115:FC115)*INDEX(Fuel_Properties!$B$3:$IV$14,MATCH("GCV_Petrol_Premium",Fuel_Properties!$B$3:$B$14,0),MATCH(YEAR(J$9),Fuel_Properties!$B$3:$EI$3,0))/1000</f>
        <v>1.1174514168318752</v>
      </c>
      <c r="K115" s="53">
        <f>SUMPRODUCT(--(K$9=Quarterly_kt!$B$9:FC$9),Quarterly_kt!$B115:FC115)*INDEX(Fuel_Properties!$B$3:$IV$14,MATCH("GCV_Petrol_Premium",Fuel_Properties!$B$3:$B$14,0),MATCH(YEAR(K$9),Fuel_Properties!$B$3:$EI$3,0))/1000</f>
        <v>1.1397129810698348</v>
      </c>
      <c r="L115" s="53">
        <f>SUMPRODUCT(--(L$9=Quarterly_kt!$B$9:FC$9),Quarterly_kt!$B115:FC115)*INDEX(Fuel_Properties!$B$3:$IV$14,MATCH("GCV_Petrol_Premium",Fuel_Properties!$B$3:$B$14,0),MATCH(YEAR(L$9),Fuel_Properties!$B$3:$EI$3,0))/1000</f>
        <v>1.2363706823046356</v>
      </c>
      <c r="M115" s="53">
        <f>SUMPRODUCT(--(M$9=Quarterly_kt!$B$9:FC$9),Quarterly_kt!$B115:FC115)*INDEX(Fuel_Properties!$B$3:$IV$14,MATCH("GCV_Petrol_Premium",Fuel_Properties!$B$3:$B$14,0),MATCH(YEAR(M$9),Fuel_Properties!$B$3:$EI$3,0))/1000</f>
        <v>1.3165894964195737</v>
      </c>
      <c r="N115" s="53">
        <f>SUMPRODUCT(--(N$9=Quarterly_kt!$B$9:FC$9),Quarterly_kt!$B115:FC115)*INDEX(Fuel_Properties!$B$3:$IV$14,MATCH("GCV_Petrol_Premium",Fuel_Properties!$B$3:$B$14,0),MATCH(YEAR(N$9),Fuel_Properties!$B$3:$EI$3,0))/1000</f>
        <v>1.4793842317644066</v>
      </c>
      <c r="O115" s="53">
        <f>SUMPRODUCT(--(O$9=Quarterly_kt!$B$9:FC$9),Quarterly_kt!$B115:FC115)*INDEX(Fuel_Properties!$B$3:$IV$14,MATCH("GCV_Petrol_Premium",Fuel_Properties!$B$3:$B$14,0),MATCH(YEAR(O$9),Fuel_Properties!$B$3:$EI$3,0))/1000</f>
        <v>1.0758786729088881</v>
      </c>
      <c r="P115" s="53">
        <f>SUMPRODUCT(--(P$9=Quarterly_kt!$B$9:FC$9),Quarterly_kt!$B115:FC115)*INDEX(Fuel_Properties!$B$3:$IV$14,MATCH("GCV_Petrol_Premium",Fuel_Properties!$B$3:$B$14,0),MATCH(YEAR(P$9),Fuel_Properties!$B$3:$EI$3,0))/1000</f>
        <v>1.2727179616070166</v>
      </c>
      <c r="Q115" s="53">
        <f>SUMPRODUCT(--(Q$9=Quarterly_kt!$B$9:FC$9),Quarterly_kt!$B115:FC115)*INDEX(Fuel_Properties!$B$3:$IV$14,MATCH("GCV_Petrol_Premium",Fuel_Properties!$B$3:$B$14,0),MATCH(YEAR(Q$9),Fuel_Properties!$B$3:$EI$3,0))/1000</f>
        <v>1.3211498107345379</v>
      </c>
      <c r="R115" s="53">
        <f>SUMPRODUCT(--(R$9=Quarterly_kt!$B$9:FC$9),Quarterly_kt!$B115:FC115)*INDEX(Fuel_Properties!$B$3:$IV$14,MATCH("GCV_Petrol_Premium",Fuel_Properties!$B$3:$B$14,0),MATCH(YEAR(R$9),Fuel_Properties!$B$3:$EI$3,0))/1000</f>
        <v>1.3194108800116933</v>
      </c>
      <c r="S115" s="53">
        <f>SUMPRODUCT(--(S$9=Quarterly_kt!$B$9:FC$9),Quarterly_kt!$B115:FC115)*INDEX(Fuel_Properties!$B$3:$IV$14,MATCH("GCV_Petrol_Premium",Fuel_Properties!$B$3:$B$14,0),MATCH(YEAR(S$9),Fuel_Properties!$B$3:$EI$3,0))/1000</f>
        <v>1.2869059267495757</v>
      </c>
      <c r="T115" s="53">
        <f>SUMPRODUCT(--(T$9=Quarterly_kt!$B$9:FC$9),Quarterly_kt!$B115:FC115)*INDEX(Fuel_Properties!$B$3:$IV$14,MATCH("GCV_Petrol_Premium",Fuel_Properties!$B$3:$B$14,0),MATCH(YEAR(T$9),Fuel_Properties!$B$3:$EI$3,0))/1000</f>
        <v>1.2256506326950691</v>
      </c>
      <c r="U115" s="53">
        <f>SUMPRODUCT(--(U$9=Quarterly_kt!$B$9:FC$9),Quarterly_kt!$B115:FC115)*INDEX(Fuel_Properties!$B$3:$IV$14,MATCH("GCV_Petrol_Premium",Fuel_Properties!$B$3:$B$14,0),MATCH(YEAR(U$9),Fuel_Properties!$B$3:$EI$3,0))/1000</f>
        <v>1.3541204139374523</v>
      </c>
      <c r="V115" s="53">
        <f>SUMPRODUCT(--(V$9=Quarterly_kt!$B$9:FC$9),Quarterly_kt!$B115:FC115)*INDEX(Fuel_Properties!$B$3:$IV$14,MATCH("GCV_Petrol_Premium",Fuel_Properties!$B$3:$B$14,0),MATCH(YEAR(V$9),Fuel_Properties!$B$3:$EI$3,0))/1000</f>
        <v>1.4660071223934781</v>
      </c>
      <c r="W115" s="53">
        <f>SUMPRODUCT(--(W$9=Quarterly_kt!$B$9:FC$9),Quarterly_kt!$B115:FC115)*INDEX(Fuel_Properties!$B$3:$IV$14,MATCH("GCV_Petrol_Premium",Fuel_Properties!$B$3:$B$14,0),MATCH(YEAR(W$9),Fuel_Properties!$B$3:$EI$3,0))/1000</f>
        <v>1.1398008487753328</v>
      </c>
      <c r="X115" s="53">
        <f>SUMPRODUCT(--(X$9=Quarterly_kt!$B$9:FC$9),Quarterly_kt!$B115:FC115)*INDEX(Fuel_Properties!$B$3:$IV$14,MATCH("GCV_Petrol_Premium",Fuel_Properties!$B$3:$B$14,0),MATCH(YEAR(X$9),Fuel_Properties!$B$3:$EI$3,0))/1000</f>
        <v>1.1459851742923548</v>
      </c>
      <c r="Y115" s="53">
        <f>SUMPRODUCT(--(Y$9=Quarterly_kt!$B$9:FC$9),Quarterly_kt!$B115:FC115)*INDEX(Fuel_Properties!$B$3:$IV$14,MATCH("GCV_Petrol_Premium",Fuel_Properties!$B$3:$B$14,0),MATCH(YEAR(Y$9),Fuel_Properties!$B$3:$EI$3,0))/1000</f>
        <v>1.2599299785485203</v>
      </c>
      <c r="Z115" s="53">
        <f>SUMPRODUCT(--(Z$9=Quarterly_kt!$B$9:FC$9),Quarterly_kt!$B115:FC115)*INDEX(Fuel_Properties!$B$3:$IV$14,MATCH("GCV_Petrol_Premium",Fuel_Properties!$B$3:$B$14,0),MATCH(YEAR(Z$9),Fuel_Properties!$B$3:$EI$3,0))/1000</f>
        <v>1.3275708884823678</v>
      </c>
      <c r="AA115" s="53">
        <f>SUMPRODUCT(--(AA$9=Quarterly_kt!$B$9:FC$9),Quarterly_kt!$B115:FC115)*INDEX(Fuel_Properties!$B$3:$IV$14,MATCH("GCV_Petrol_Premium",Fuel_Properties!$B$3:$B$14,0),MATCH(YEAR(AA$9),Fuel_Properties!$B$3:$EI$3,0))/1000</f>
        <v>1.2408351505311634</v>
      </c>
      <c r="AB115" s="53">
        <f>SUMPRODUCT(--(AB$9=Quarterly_kt!$B$9:FC$9),Quarterly_kt!$B115:FC115)*INDEX(Fuel_Properties!$B$3:$IV$14,MATCH("GCV_Petrol_Premium",Fuel_Properties!$B$3:$B$14,0),MATCH(YEAR(AB$9),Fuel_Properties!$B$3:$EI$3,0))/1000</f>
        <v>1.2594722835933441</v>
      </c>
      <c r="AC115" s="53">
        <f>SUMPRODUCT(--(AC$9=Quarterly_kt!$B$9:FC$9),Quarterly_kt!$B115:FC115)*INDEX(Fuel_Properties!$B$3:$IV$14,MATCH("GCV_Petrol_Premium",Fuel_Properties!$B$3:$B$14,0),MATCH(YEAR(AC$9),Fuel_Properties!$B$3:$EI$3,0))/1000</f>
        <v>1.3951539991894664</v>
      </c>
      <c r="AD115" s="53">
        <f>SUMPRODUCT(--(AD$9=Quarterly_kt!$B$9:FC$9),Quarterly_kt!$B115:FC115)*INDEX(Fuel_Properties!$B$3:$IV$14,MATCH("GCV_Petrol_Premium",Fuel_Properties!$B$3:$B$14,0),MATCH(YEAR(AD$9),Fuel_Properties!$B$3:$EI$3,0))/1000</f>
        <v>1.3310533639202837</v>
      </c>
      <c r="AE115" s="53">
        <f>SUMPRODUCT(--(AE$9=Quarterly_kt!$B$9:FC$9),Quarterly_kt!$B115:FC115)*INDEX(Fuel_Properties!$B$3:$IV$14,MATCH("GCV_Petrol_Premium",Fuel_Properties!$B$3:$B$14,0),MATCH(YEAR(AE$9),Fuel_Properties!$B$3:$EI$3,0))/1000</f>
        <v>1.20776070772045</v>
      </c>
      <c r="AF115" s="53">
        <f>SUMPRODUCT(--(AF$9=Quarterly_kt!$B$9:FC$9),Quarterly_kt!$B115:FC115)*INDEX(Fuel_Properties!$B$3:$IV$14,MATCH("GCV_Petrol_Premium",Fuel_Properties!$B$3:$B$14,0),MATCH(YEAR(AF$9),Fuel_Properties!$B$3:$EI$3,0))/1000</f>
        <v>1.2909933921383168</v>
      </c>
      <c r="AG115" s="53">
        <f>SUMPRODUCT(--(AG$9=Quarterly_kt!$B$9:FC$9),Quarterly_kt!$B115:FC115)*INDEX(Fuel_Properties!$B$3:$IV$14,MATCH("GCV_Petrol_Premium",Fuel_Properties!$B$3:$B$14,0),MATCH(YEAR(AG$9),Fuel_Properties!$B$3:$EI$3,0))/1000</f>
        <v>1.2345804026775906</v>
      </c>
      <c r="AH115" s="53">
        <f>SUMPRODUCT(--(AH$9=Quarterly_kt!$B$9:FC$9),Quarterly_kt!$B115:FC115)*INDEX(Fuel_Properties!$B$3:$IV$14,MATCH("GCV_Petrol_Premium",Fuel_Properties!$B$3:$B$14,0),MATCH(YEAR(AH$9),Fuel_Properties!$B$3:$EI$3,0))/1000</f>
        <v>1.3853152510853985</v>
      </c>
      <c r="AI115" s="53">
        <f>SUMPRODUCT(--(AI$9=Quarterly_kt!$B$9:FC$9),Quarterly_kt!$B115:FC115)*INDEX(Fuel_Properties!$B$3:$IV$14,MATCH("GCV_Petrol_Premium",Fuel_Properties!$B$3:$B$14,0),MATCH(YEAR(AI$9),Fuel_Properties!$B$3:$EI$3,0))/1000</f>
        <v>1.3199119069543899</v>
      </c>
      <c r="AJ115" s="53">
        <f>SUMPRODUCT(--(AJ$9=Quarterly_kt!$B$9:FC$9),Quarterly_kt!$B115:FC115)*INDEX(Fuel_Properties!$B$3:$IV$14,MATCH("GCV_Petrol_Premium",Fuel_Properties!$B$3:$B$14,0),MATCH(YEAR(AJ$9),Fuel_Properties!$B$3:$EI$3,0))/1000</f>
        <v>1.3536240780544653</v>
      </c>
      <c r="AK115" s="53">
        <f>SUMPRODUCT(--(AK$9=Quarterly_kt!$B$9:FC$9),Quarterly_kt!$B115:FC115)*INDEX(Fuel_Properties!$B$3:$IV$14,MATCH("GCV_Petrol_Premium",Fuel_Properties!$B$3:$B$14,0),MATCH(YEAR(AK$9),Fuel_Properties!$B$3:$EI$3,0))/1000</f>
        <v>1.3457982418344843</v>
      </c>
      <c r="AL115" s="53">
        <f>SUMPRODUCT(--(AL$9=Quarterly_kt!$B$9:FC$9),Quarterly_kt!$B115:FC115)*INDEX(Fuel_Properties!$B$3:$IV$14,MATCH("GCV_Petrol_Premium",Fuel_Properties!$B$3:$B$14,0),MATCH(YEAR(AL$9),Fuel_Properties!$B$3:$EI$3,0))/1000</f>
        <v>1.3032353184730272</v>
      </c>
      <c r="AM115" s="53">
        <f>SUMPRODUCT(--(AM$9=Quarterly_kt!$B$9:FC$9),Quarterly_kt!$B115:FC115)*INDEX(Fuel_Properties!$B$3:$IV$14,MATCH("GCV_Petrol_Premium",Fuel_Properties!$B$3:$B$14,0),MATCH(YEAR(AM$9),Fuel_Properties!$B$3:$EI$3,0))/1000</f>
        <v>1.2664490396477228</v>
      </c>
      <c r="AN115" s="53">
        <f>SUMPRODUCT(--(AN$9=Quarterly_kt!$B$9:FC$9),Quarterly_kt!$B115:FC115)*INDEX(Fuel_Properties!$B$3:$IV$14,MATCH("GCV_Petrol_Premium",Fuel_Properties!$B$3:$B$14,0),MATCH(YEAR(AN$9),Fuel_Properties!$B$3:$EI$3,0))/1000</f>
        <v>1.2949049831175199</v>
      </c>
      <c r="AO115" s="53">
        <f>SUMPRODUCT(--(AO$9=Quarterly_kt!$B$9:FC$9),Quarterly_kt!$B115:FC115)*INDEX(Fuel_Properties!$B$3:$IV$14,MATCH("GCV_Petrol_Premium",Fuel_Properties!$B$3:$B$14,0),MATCH(YEAR(AO$9),Fuel_Properties!$B$3:$EI$3,0))/1000</f>
        <v>1.2523497601419165</v>
      </c>
      <c r="AP115" s="53">
        <f>SUMPRODUCT(--(AP$9=Quarterly_kt!$B$9:FC$9),Quarterly_kt!$B115:FC115)*INDEX(Fuel_Properties!$B$3:$IV$14,MATCH("GCV_Petrol_Premium",Fuel_Properties!$B$3:$B$14,0),MATCH(YEAR(AP$9),Fuel_Properties!$B$3:$EI$3,0))/1000</f>
        <v>1.2881426960676419</v>
      </c>
      <c r="AQ115" s="53">
        <f>SUMPRODUCT(--(AQ$9=Quarterly_kt!$B$9:FC$9),Quarterly_kt!$B115:FC115)*INDEX(Fuel_Properties!$B$3:$IV$14,MATCH("GCV_Petrol_Premium",Fuel_Properties!$B$3:$B$14,0),MATCH(YEAR(AQ$9),Fuel_Properties!$B$3:$EI$3,0))/1000</f>
        <v>1.1785680342108513</v>
      </c>
      <c r="AR115" s="53">
        <f>SUMPRODUCT(--(AR$9=Quarterly_kt!$B$9:FC$9),Quarterly_kt!$B115:FC115)*INDEX(Fuel_Properties!$B$3:$IV$14,MATCH("GCV_Petrol_Premium",Fuel_Properties!$B$3:$B$14,0),MATCH(YEAR(AR$9),Fuel_Properties!$B$3:$EI$3,0))/1000</f>
        <v>1.239431642122317</v>
      </c>
      <c r="AS115" s="53">
        <f>SUMPRODUCT(--(AS$9=Quarterly_kt!$B$9:FC$9),Quarterly_kt!$B115:FC115)*INDEX(Fuel_Properties!$B$3:$IV$14,MATCH("GCV_Petrol_Premium",Fuel_Properties!$B$3:$B$14,0),MATCH(YEAR(AS$9),Fuel_Properties!$B$3:$EI$3,0))/1000</f>
        <v>1.2037522522537427</v>
      </c>
      <c r="AT115" s="53">
        <f>SUMPRODUCT(--(AT$9=Quarterly_kt!$B$9:FC$9),Quarterly_kt!$B115:FC115)*INDEX(Fuel_Properties!$B$3:$IV$14,MATCH("GCV_Petrol_Premium",Fuel_Properties!$B$3:$B$14,0),MATCH(YEAR(AT$9),Fuel_Properties!$B$3:$EI$3,0))/1000</f>
        <v>1.2115562681141037</v>
      </c>
      <c r="AU115" s="53">
        <f>SUMPRODUCT(--(AU$9=Quarterly_kt!$B$9:FC$9),Quarterly_kt!$B115:FC115)*INDEX(Fuel_Properties!$B$3:$IV$14,MATCH("GCV_Petrol_Premium",Fuel_Properties!$B$3:$B$14,0),MATCH(YEAR(AU$9),Fuel_Properties!$B$3:$EI$3,0))/1000</f>
        <v>1.10414087960457</v>
      </c>
      <c r="AV115" s="53">
        <f>SUMPRODUCT(--(AV$9=Quarterly_kt!$B$9:FC$9),Quarterly_kt!$B115:FC115)*INDEX(Fuel_Properties!$B$3:$IV$14,MATCH("GCV_Petrol_Premium",Fuel_Properties!$B$3:$B$14,0),MATCH(YEAR(AV$9),Fuel_Properties!$B$3:$EI$3,0))/1000</f>
        <v>1.0645012967798633</v>
      </c>
      <c r="AW115" s="53">
        <f>SUMPRODUCT(--(AW$9=Quarterly_kt!$B$9:FC$9),Quarterly_kt!$B115:FC115)*INDEX(Fuel_Properties!$B$3:$IV$14,MATCH("GCV_Petrol_Premium",Fuel_Properties!$B$3:$B$14,0),MATCH(YEAR(AW$9),Fuel_Properties!$B$3:$EI$3,0))/1000</f>
        <v>1.4937251637512312</v>
      </c>
      <c r="AX115" s="53">
        <f>SUMPRODUCT(--(AX$9=Quarterly_kt!$B$9:FC$9),Quarterly_kt!$B115:FC115)*INDEX(Fuel_Properties!$B$3:$IV$14,MATCH("GCV_Petrol_Premium",Fuel_Properties!$B$3:$B$14,0),MATCH(YEAR(AX$9),Fuel_Properties!$B$3:$EI$3,0))/1000</f>
        <v>1.1853016803775698</v>
      </c>
      <c r="AY115" s="53">
        <f>SUMPRODUCT(--(AY$9=Quarterly_kt!$B$9:FC$9),Quarterly_kt!$B115:FC115)*INDEX(Fuel_Properties!$B$3:$IV$14,MATCH("GCV_Petrol_Premium",Fuel_Properties!$B$3:$B$14,0),MATCH(YEAR(AY$9),Fuel_Properties!$B$3:$EI$3,0))/1000</f>
        <v>0.91686395818745858</v>
      </c>
      <c r="AZ115" s="53">
        <f>SUMPRODUCT(--(AZ$9=Quarterly_kt!$B$9:FC$9),Quarterly_kt!$B115:FC115)*INDEX(Fuel_Properties!$B$3:$IV$14,MATCH("GCV_Petrol_Premium",Fuel_Properties!$B$3:$B$14,0),MATCH(YEAR(AZ$9),Fuel_Properties!$B$3:$EI$3,0))/1000</f>
        <v>1.0706913551529809</v>
      </c>
      <c r="BA115" s="53">
        <f>SUMPRODUCT(--(BA$9=Quarterly_kt!$B$9:FC$9),Quarterly_kt!$B115:FC115)*INDEX(Fuel_Properties!$B$3:$IV$14,MATCH("GCV_Petrol_Premium",Fuel_Properties!$B$3:$B$14,0),MATCH(YEAR(BA$9),Fuel_Properties!$B$3:$EI$3,0))/1000</f>
        <v>1.0277315068554995</v>
      </c>
      <c r="BB115" s="53">
        <f>SUMPRODUCT(--(BB$9=Quarterly_kt!$B$9:FC$9),Quarterly_kt!$B115:FC115)*INDEX(Fuel_Properties!$B$3:$IV$14,MATCH("GCV_Petrol_Premium",Fuel_Properties!$B$3:$B$14,0),MATCH(YEAR(BB$9),Fuel_Properties!$B$3:$EI$3,0))/1000</f>
        <v>2.7704280961771457</v>
      </c>
      <c r="BC115" s="53">
        <f>SUMPRODUCT(--(BC$9=Quarterly_kt!$B$9:FC$9),Quarterly_kt!$B115:FC115)*INDEX(Fuel_Properties!$B$3:$IV$14,MATCH("GCV_Petrol_Premium",Fuel_Properties!$B$3:$B$14,0),MATCH(YEAR(BC$9),Fuel_Properties!$B$3:$EI$3,0))/1000</f>
        <v>1.7397488342475975</v>
      </c>
      <c r="BD115" s="53">
        <f>SUMPRODUCT(--(BD$9=Quarterly_kt!$B$9:FC$9),Quarterly_kt!$B115:FC115)*INDEX(Fuel_Properties!$B$3:$IV$14,MATCH("GCV_Petrol_Premium",Fuel_Properties!$B$3:$B$14,0),MATCH(YEAR(BD$9),Fuel_Properties!$B$3:$EI$3,0))/1000</f>
        <v>0.91832671635417196</v>
      </c>
      <c r="BE115" s="53">
        <f>SUMPRODUCT(--(BE$9=Quarterly_kt!$B$9:FC$9),Quarterly_kt!$B115:FC115)*INDEX(Fuel_Properties!$B$3:$IV$14,MATCH("GCV_Petrol_Premium",Fuel_Properties!$B$3:$B$14,0),MATCH(YEAR(BE$9),Fuel_Properties!$B$3:$EI$3,0))/1000</f>
        <v>0.96752207713880478</v>
      </c>
      <c r="BF115" s="53">
        <f>SUMPRODUCT(--(BF$9=Quarterly_kt!$B$9:FC$9),Quarterly_kt!$B115:FC115)*INDEX(Fuel_Properties!$B$3:$IV$14,MATCH("GCV_Petrol_Premium",Fuel_Properties!$B$3:$B$14,0),MATCH(YEAR(BF$9),Fuel_Properties!$B$3:$EI$3,0))/1000</f>
        <v>0.95780714487272867</v>
      </c>
      <c r="BG115" s="53">
        <f>SUMPRODUCT(--(BG$9=Quarterly_kt!$B$9:FC$9),Quarterly_kt!$B115:FC115)*INDEX(Fuel_Properties!$B$3:$IV$14,MATCH("GCV_Petrol_Premium",Fuel_Properties!$B$3:$B$14,0),MATCH(YEAR(BG$9),Fuel_Properties!$B$3:$EI$3,0))/1000</f>
        <v>0.84795075513599538</v>
      </c>
      <c r="BH115" s="53">
        <f>SUMPRODUCT(--(BH$9=Quarterly_kt!$B$9:FC$9),Quarterly_kt!$B115:FC115)*INDEX(Fuel_Properties!$B$3:$IV$14,MATCH("GCV_Petrol_Premium",Fuel_Properties!$B$3:$B$14,0),MATCH(YEAR(BH$9),Fuel_Properties!$B$3:$EI$3,0))/1000</f>
        <v>0.86982067956376241</v>
      </c>
      <c r="BI115" s="53">
        <f>SUMPRODUCT(--(BI$9=Quarterly_kt!$B$9:FC$9),Quarterly_kt!$B115:FC115)*INDEX(Fuel_Properties!$B$3:$IV$14,MATCH("GCV_Petrol_Premium",Fuel_Properties!$B$3:$B$14,0),MATCH(YEAR(BI$9),Fuel_Properties!$B$3:$EI$3,0))/1000</f>
        <v>0.87069161862272637</v>
      </c>
      <c r="BJ115" s="53">
        <f>SUMPRODUCT(--(BJ$9=Quarterly_kt!$B$9:FC$9),Quarterly_kt!$B115:FC115)*INDEX(Fuel_Properties!$B$3:$IV$14,MATCH("GCV_Petrol_Premium",Fuel_Properties!$B$3:$B$14,0),MATCH(YEAR(BJ$9),Fuel_Properties!$B$3:$EI$3,0))/1000</f>
        <v>0.94147611522616004</v>
      </c>
      <c r="BK115" s="53">
        <f>SUMPRODUCT(--(BK$9=Quarterly_kt!$B$9:FC$9),Quarterly_kt!$B115:FC115)*INDEX(Fuel_Properties!$B$3:$IV$14,MATCH("GCV_Petrol_Premium",Fuel_Properties!$B$3:$B$14,0),MATCH(YEAR(BK$9),Fuel_Properties!$B$3:$EI$3,0))/1000</f>
        <v>0.87974400645128026</v>
      </c>
      <c r="BL115" s="53">
        <f>SUMPRODUCT(--(BL$9=Quarterly_kt!$B$9:FC$9),Quarterly_kt!$B115:FC115)*INDEX(Fuel_Properties!$B$3:$IV$14,MATCH("GCV_Petrol_Premium",Fuel_Properties!$B$3:$B$14,0),MATCH(YEAR(BL$9),Fuel_Properties!$B$3:$EI$3,0))/1000</f>
        <v>0.90049557621012555</v>
      </c>
      <c r="BM115" s="53">
        <f>SUMPRODUCT(--(BM$9=Quarterly_kt!$B$9:FC$9),Quarterly_kt!$B115:FC115)*INDEX(Fuel_Properties!$B$3:$IV$14,MATCH("GCV_Petrol_Premium",Fuel_Properties!$B$3:$B$14,0),MATCH(YEAR(BM$9),Fuel_Properties!$B$3:$EI$3,0))/1000</f>
        <v>0.93036157107701201</v>
      </c>
      <c r="BN115" s="53">
        <f>SUMPRODUCT(--(BN$9=Quarterly_kt!$B$9:FC$9),Quarterly_kt!$B115:FC115)*INDEX(Fuel_Properties!$B$3:$IV$14,MATCH("GCV_Petrol_Premium",Fuel_Properties!$B$3:$B$14,0),MATCH(YEAR(BN$9),Fuel_Properties!$B$3:$EI$3,0))/1000</f>
        <v>0.91940267682246313</v>
      </c>
      <c r="BO115" s="53">
        <f>SUMPRODUCT(--(BO$9=Quarterly_kt!$B$9:FC$9),Quarterly_kt!$B115:FC115)*INDEX(Fuel_Properties!$B$3:$IV$14,MATCH("GCV_Petrol_Premium",Fuel_Properties!$B$3:$B$14,0),MATCH(YEAR(BO$9),Fuel_Properties!$B$3:$EI$3,0))/1000</f>
        <v>0.85230655003776823</v>
      </c>
      <c r="BP115" s="53">
        <f>SUMPRODUCT(--(BP$9=Quarterly_kt!$B$9:FC$9),Quarterly_kt!$B115:FC115)*INDEX(Fuel_Properties!$B$3:$IV$14,MATCH("GCV_Petrol_Premium",Fuel_Properties!$B$3:$B$14,0),MATCH(YEAR(BP$9),Fuel_Properties!$B$3:$EI$3,0))/1000</f>
        <v>0.87571835195275238</v>
      </c>
      <c r="BQ115" s="53">
        <f>SUMPRODUCT(--(BQ$9=Quarterly_kt!$B$9:FC$9),Quarterly_kt!$B115:FC115)*INDEX(Fuel_Properties!$B$3:$IV$14,MATCH("GCV_Petrol_Premium",Fuel_Properties!$B$3:$B$14,0),MATCH(YEAR(BQ$9),Fuel_Properties!$B$3:$EI$3,0))/1000</f>
        <v>0.78694163247279536</v>
      </c>
      <c r="BR115" s="53">
        <f>SUMPRODUCT(--(BR$9=Quarterly_kt!$B$9:FC$9),Quarterly_kt!$B115:FC115)*INDEX(Fuel_Properties!$B$3:$IV$14,MATCH("GCV_Petrol_Premium",Fuel_Properties!$B$3:$B$14,0),MATCH(YEAR(BR$9),Fuel_Properties!$B$3:$EI$3,0))/1000</f>
        <v>0.78842380995938155</v>
      </c>
      <c r="BS115" s="53">
        <f>SUMPRODUCT(--(BS$9=Quarterly_kt!$B$9:FC$9),Quarterly_kt!$B115:FC115)*INDEX(Fuel_Properties!$B$3:$IV$14,MATCH("GCV_Petrol_Premium",Fuel_Properties!$B$3:$B$14,0),MATCH(YEAR(BS$9),Fuel_Properties!$B$3:$EI$3,0))/1000</f>
        <v>0.70431047003888769</v>
      </c>
      <c r="BT115" s="53">
        <f>SUMPRODUCT(--(BT$9=Quarterly_kt!$B$9:FC$9),Quarterly_kt!$B115:FC115)*INDEX(Fuel_Properties!$B$3:$IV$14,MATCH("GCV_Petrol_Premium",Fuel_Properties!$B$3:$B$14,0),MATCH(YEAR(BT$9),Fuel_Properties!$B$3:$EI$3,0))/1000</f>
        <v>0.73566930730427738</v>
      </c>
      <c r="BU115" s="53">
        <f>SUMPRODUCT(--(BU$9=Quarterly_kt!$B$9:FC$9),Quarterly_kt!$B115:FC115)*INDEX(Fuel_Properties!$B$3:$IV$14,MATCH("GCV_Petrol_Premium",Fuel_Properties!$B$3:$B$14,0),MATCH(YEAR(BU$9),Fuel_Properties!$B$3:$EI$3,0))/1000</f>
        <v>0.69506584271337257</v>
      </c>
      <c r="BV115" s="53">
        <f>SUMPRODUCT(--(BV$9=Quarterly_kt!$B$9:FC$9),Quarterly_kt!$B115:FC115)*INDEX(Fuel_Properties!$B$3:$IV$14,MATCH("GCV_Petrol_Premium",Fuel_Properties!$B$3:$B$14,0),MATCH(YEAR(BV$9),Fuel_Properties!$B$3:$EI$3,0))/1000</f>
        <v>0.6744029625051472</v>
      </c>
      <c r="BW115" s="53">
        <f>SUMPRODUCT(--(BW$9=Quarterly_kt!$B$9:FC$9),Quarterly_kt!$B115:FC115)*INDEX(Fuel_Properties!$B$3:$IV$14,MATCH("GCV_Petrol_Premium",Fuel_Properties!$B$3:$B$14,0),MATCH(YEAR(BW$9),Fuel_Properties!$B$3:$EI$3,0))/1000</f>
        <v>0.61660881570022863</v>
      </c>
      <c r="BX115" s="53">
        <f>SUMPRODUCT(--(BX$9=Quarterly_kt!$B$9:FC$9),Quarterly_kt!$B115:FC115)*INDEX(Fuel_Properties!$B$3:$IV$14,MATCH("GCV_Petrol_Premium",Fuel_Properties!$B$3:$B$14,0),MATCH(YEAR(BX$9),Fuel_Properties!$B$3:$EI$3,0))/1000</f>
        <v>0.61400774925892554</v>
      </c>
      <c r="BY115" s="53">
        <f>SUMPRODUCT(--(BY$9=Quarterly_kt!$B$9:FC$9),Quarterly_kt!$B115:FC115)*INDEX(Fuel_Properties!$B$3:$IV$14,MATCH("GCV_Petrol_Premium",Fuel_Properties!$B$3:$B$14,0),MATCH(YEAR(BY$9),Fuel_Properties!$B$3:$EI$3,0))/1000</f>
        <v>0.62844086599887716</v>
      </c>
      <c r="BZ115" s="53">
        <f>SUMPRODUCT(--(BZ$9=Quarterly_kt!$B$9:FC$9),Quarterly_kt!$B115:FC115)*INDEX(Fuel_Properties!$B$3:$IV$14,MATCH("GCV_Petrol_Premium",Fuel_Properties!$B$3:$B$14,0),MATCH(YEAR(BZ$9),Fuel_Properties!$B$3:$EI$3,0))/1000</f>
        <v>0.60890642199394318</v>
      </c>
      <c r="CA115" s="53">
        <f>SUMPRODUCT(--(CA$9=Quarterly_kt!$B$9:FC$9),Quarterly_kt!$B115:FC115)*INDEX(Fuel_Properties!$B$3:$IV$14,MATCH("GCV_Petrol_Premium",Fuel_Properties!$B$3:$B$14,0),MATCH(YEAR(CA$9),Fuel_Properties!$B$3:$EI$3,0))/1000</f>
        <v>0.54722390597542614</v>
      </c>
      <c r="CB115" s="53">
        <f>SUMPRODUCT(--(CB$9=Quarterly_kt!$B$9:FC$9),Quarterly_kt!$B115:FC115)*INDEX(Fuel_Properties!$B$3:$IV$14,MATCH("GCV_Petrol_Premium",Fuel_Properties!$B$3:$B$14,0),MATCH(YEAR(CB$9),Fuel_Properties!$B$3:$EI$3,0))/1000</f>
        <v>0.5445400306742928</v>
      </c>
      <c r="CC115" s="53">
        <f>SUMPRODUCT(--(CC$9=Quarterly_kt!$B$9:FC$9),Quarterly_kt!$B115:FC115)*INDEX(Fuel_Properties!$B$3:$IV$14,MATCH("GCV_Petrol_Premium",Fuel_Properties!$B$3:$B$14,0),MATCH(YEAR(CC$9),Fuel_Properties!$B$3:$EI$3,0))/1000</f>
        <v>0.54617376620143387</v>
      </c>
      <c r="CD115" s="53">
        <f>SUMPRODUCT(--(CD$9=Quarterly_kt!$B$9:FC$9),Quarterly_kt!$B115:FC115)*INDEX(Fuel_Properties!$B$3:$IV$14,MATCH("GCV_Petrol_Premium",Fuel_Properties!$B$3:$B$14,0),MATCH(YEAR(CD$9),Fuel_Properties!$B$3:$EI$3,0))/1000</f>
        <v>0.52645913972945102</v>
      </c>
      <c r="CE115" s="53">
        <f>SUMPRODUCT(--(CE$9=Quarterly_kt!$B$9:FC$9),Quarterly_kt!$B115:FC115)*INDEX(Fuel_Properties!$B$3:$IV$14,MATCH("GCV_Petrol_Premium",Fuel_Properties!$B$3:$B$14,0),MATCH(YEAR(CE$9),Fuel_Properties!$B$3:$EI$3,0))/1000</f>
        <v>0.49405173365127825</v>
      </c>
      <c r="CF115" s="53">
        <f>SUMPRODUCT(--(CF$9=Quarterly_kt!$B$9:FC$9),Quarterly_kt!$B115:FC115)*INDEX(Fuel_Properties!$B$3:$IV$14,MATCH("GCV_Petrol_Premium",Fuel_Properties!$B$3:$B$14,0),MATCH(YEAR(CF$9),Fuel_Properties!$B$3:$EI$3,0))/1000</f>
        <v>0.48401783267561133</v>
      </c>
      <c r="CG115" s="53">
        <f>SUMPRODUCT(--(CG$9=Quarterly_kt!$B$9:FC$9),Quarterly_kt!$B115:FC115)*INDEX(Fuel_Properties!$B$3:$IV$14,MATCH("GCV_Petrol_Premium",Fuel_Properties!$B$3:$B$14,0),MATCH(YEAR(CG$9),Fuel_Properties!$B$3:$EI$3,0))/1000</f>
        <v>0.49517366707453797</v>
      </c>
      <c r="CH115" s="53">
        <f>SUMPRODUCT(--(CH$9=Quarterly_kt!$B$9:FC$9),Quarterly_kt!$B115:FC115)*INDEX(Fuel_Properties!$B$3:$IV$14,MATCH("GCV_Petrol_Premium",Fuel_Properties!$B$3:$B$14,0),MATCH(YEAR(CH$9),Fuel_Properties!$B$3:$EI$3,0))/1000</f>
        <v>0.48228772174411</v>
      </c>
      <c r="CI115" s="53">
        <f>SUMPRODUCT(--(CI$9=Quarterly_kt!$B$9:FC$9),Quarterly_kt!$B115:FC115)*INDEX(Fuel_Properties!$B$3:$IV$14,MATCH("GCV_Petrol_Premium",Fuel_Properties!$B$3:$B$14,0),MATCH(YEAR(CI$9),Fuel_Properties!$B$3:$EI$3,0))/1000</f>
        <v>0.44219260976403552</v>
      </c>
      <c r="CJ115" s="53">
        <f>SUMPRODUCT(--(CJ$9=Quarterly_kt!$B$9:FC$9),Quarterly_kt!$B115:FC115)*INDEX(Fuel_Properties!$B$3:$IV$14,MATCH("GCV_Petrol_Premium",Fuel_Properties!$B$3:$B$14,0),MATCH(YEAR(CJ$9),Fuel_Properties!$B$3:$EI$3,0))/1000</f>
        <v>0.45252127127820202</v>
      </c>
      <c r="CK115" s="53">
        <f>SUMPRODUCT(--(CK$9=Quarterly_kt!$B$9:FC$9),Quarterly_kt!$B115:FC115)*INDEX(Fuel_Properties!$B$3:$IV$14,MATCH("GCV_Petrol_Premium",Fuel_Properties!$B$3:$B$14,0),MATCH(YEAR(CK$9),Fuel_Properties!$B$3:$EI$3,0))/1000</f>
        <v>0.43230633003871083</v>
      </c>
      <c r="CL115" s="53">
        <f>SUMPRODUCT(--(CL$9=Quarterly_kt!$B$9:FC$9),Quarterly_kt!$B115:FC115)*INDEX(Fuel_Properties!$B$3:$IV$14,MATCH("GCV_Petrol_Premium",Fuel_Properties!$B$3:$B$14,0),MATCH(YEAR(CL$9),Fuel_Properties!$B$3:$EI$3,0))/1000</f>
        <v>0.38640737067198339</v>
      </c>
      <c r="CM115" s="53">
        <f>SUMPRODUCT(--(CM$9=Quarterly_kt!$B$9:FC$9),Quarterly_kt!$B115:FC115)*INDEX(Fuel_Properties!$B$3:$IV$14,MATCH("GCV_Petrol_Premium",Fuel_Properties!$B$3:$B$14,0),MATCH(YEAR(CM$9),Fuel_Properties!$B$3:$EI$3,0))/1000</f>
        <v>0.28142994007241079</v>
      </c>
      <c r="CN115" s="53">
        <f>SUMPRODUCT(--(CN$9=Quarterly_kt!$B$9:FC$9),Quarterly_kt!$B115:FC115)*INDEX(Fuel_Properties!$B$3:$IV$14,MATCH("GCV_Petrol_Premium",Fuel_Properties!$B$3:$B$14,0),MATCH(YEAR(CN$9),Fuel_Properties!$B$3:$EI$3,0))/1000</f>
        <v>0.27455339160612557</v>
      </c>
      <c r="CO115" s="53">
        <f>SUMPRODUCT(--(CO$9=Quarterly_kt!$B$9:FC$9),Quarterly_kt!$B115:FC115)*INDEX(Fuel_Properties!$B$3:$IV$14,MATCH("GCV_Petrol_Premium",Fuel_Properties!$B$3:$B$14,0),MATCH(YEAR(CO$9),Fuel_Properties!$B$3:$EI$3,0))/1000</f>
        <v>0.27411078605252864</v>
      </c>
      <c r="CP115" s="53">
        <f>SUMPRODUCT(--(CP$9=Quarterly_kt!$B$9:FC$9),Quarterly_kt!$B115:FC115)*INDEX(Fuel_Properties!$B$3:$IV$14,MATCH("GCV_Petrol_Premium",Fuel_Properties!$B$3:$B$14,0),MATCH(YEAR(CP$9),Fuel_Properties!$B$3:$EI$3,0))/1000</f>
        <v>0.29068055737994519</v>
      </c>
      <c r="CQ115" s="53">
        <f>SUMPRODUCT(--(CQ$9=Quarterly_kt!$B$9:FC$9),Quarterly_kt!$B115:FC115)*INDEX(Fuel_Properties!$B$3:$IV$14,MATCH("GCV_Petrol_Premium",Fuel_Properties!$B$3:$B$14,0),MATCH(YEAR(CQ$9),Fuel_Properties!$B$3:$EI$3,0))/1000</f>
        <v>0.19899006165837579</v>
      </c>
      <c r="CR115" s="53">
        <f>SUMPRODUCT(--(CR$9=Quarterly_kt!$B$9:FC$9),Quarterly_kt!$B115:FC115)*INDEX(Fuel_Properties!$B$3:$IV$14,MATCH("GCV_Petrol_Premium",Fuel_Properties!$B$3:$B$14,0),MATCH(YEAR(CR$9),Fuel_Properties!$B$3:$EI$3,0))/1000</f>
        <v>0.23136808783905885</v>
      </c>
      <c r="CS115" s="53">
        <f>SUMPRODUCT(--(CS$9=Quarterly_kt!$B$9:FC$9),Quarterly_kt!$B115:FC115)*INDEX(Fuel_Properties!$B$3:$IV$14,MATCH("GCV_Petrol_Premium",Fuel_Properties!$B$3:$B$14,0),MATCH(YEAR(CS$9),Fuel_Properties!$B$3:$EI$3,0))/1000</f>
        <v>0.23658405770643909</v>
      </c>
      <c r="CT115" s="53">
        <f>SUMPRODUCT(--(CT$9=Quarterly_kt!$B$9:FC$9),Quarterly_kt!$B115:FC115)*INDEX(Fuel_Properties!$B$3:$IV$14,MATCH("GCV_Petrol_Premium",Fuel_Properties!$B$3:$B$14,0),MATCH(YEAR(CT$9),Fuel_Properties!$B$3:$EI$3,0))/1000</f>
        <v>0.22729170463093767</v>
      </c>
      <c r="CU115" s="53">
        <f>SUMPRODUCT(--(CU$9=Quarterly_kt!$B$9:FC$9),Quarterly_kt!$B115:FC115)*INDEX(Fuel_Properties!$B$3:$IV$14,MATCH("GCV_Petrol_Premium",Fuel_Properties!$B$3:$B$14,0),MATCH(YEAR(CU$9),Fuel_Properties!$B$3:$EI$3,0))/1000</f>
        <v>0.20891207667498185</v>
      </c>
      <c r="CV115" s="53">
        <f>SUMPRODUCT(--(CV$9=Quarterly_kt!$B$9:FC$9),Quarterly_kt!$B115:FC115)*INDEX(Fuel_Properties!$B$3:$IV$14,MATCH("GCV_Petrol_Premium",Fuel_Properties!$B$3:$B$14,0),MATCH(YEAR(CV$9),Fuel_Properties!$B$3:$EI$3,0))/1000</f>
        <v>0.20954103143856781</v>
      </c>
      <c r="CW115" s="53">
        <f>SUMPRODUCT(--(CW$9=Quarterly_kt!$B$9:FC$9),Quarterly_kt!$B115:FC115)*INDEX(Fuel_Properties!$B$3:$IV$14,MATCH("GCV_Petrol_Premium",Fuel_Properties!$B$3:$B$14,0),MATCH(YEAR(CW$9),Fuel_Properties!$B$3:$EI$3,0))/1000</f>
        <v>0.21043094546879018</v>
      </c>
      <c r="CX115" s="53">
        <f>SUMPRODUCT(--(CX$9=Quarterly_kt!$B$9:FC$9),Quarterly_kt!$B115:FC115)*INDEX(Fuel_Properties!$B$3:$IV$14,MATCH("GCV_Petrol_Premium",Fuel_Properties!$B$3:$B$14,0),MATCH(YEAR(CX$9),Fuel_Properties!$B$3:$EI$3,0))/1000</f>
        <v>0.21307787993057536</v>
      </c>
      <c r="CY115" s="53">
        <f>SUMPRODUCT(--(CY$9=Quarterly_kt!$B$9:FC$9),Quarterly_kt!$B115:FC115)*INDEX(Fuel_Properties!$B$3:$IV$14,MATCH("GCV_Petrol_Premium",Fuel_Properties!$B$3:$B$14,0),MATCH(YEAR(CY$9),Fuel_Properties!$B$3:$EI$3,0))/1000</f>
        <v>0.19561709312183581</v>
      </c>
      <c r="CZ115" s="53">
        <f>SUMPRODUCT(--(CZ$9=Quarterly_kt!$B$9:FC$9),Quarterly_kt!$B115:FC115)*INDEX(Fuel_Properties!$B$3:$IV$14,MATCH("GCV_Petrol_Premium",Fuel_Properties!$B$3:$B$14,0),MATCH(YEAR(CZ$9),Fuel_Properties!$B$3:$EI$3,0))/1000</f>
        <v>0.19743354578485964</v>
      </c>
      <c r="DA115" s="53">
        <f>SUMPRODUCT(--(DA$9=Quarterly_kt!$B$9:FC$9),Quarterly_kt!$B115:FC115)*INDEX(Fuel_Properties!$B$3:$IV$14,MATCH("GCV_Petrol_Premium",Fuel_Properties!$B$3:$B$14,0),MATCH(YEAR(DA$9),Fuel_Properties!$B$3:$EI$3,0))/1000</f>
        <v>0.19320400348638631</v>
      </c>
      <c r="DB115" s="53">
        <f>SUMPRODUCT(--(DB$9=Quarterly_kt!$B$9:FC$9),Quarterly_kt!$B115:FC115)*INDEX(Fuel_Properties!$B$3:$IV$14,MATCH("GCV_Petrol_Premium",Fuel_Properties!$B$3:$B$14,0),MATCH(YEAR(DB$9),Fuel_Properties!$B$3:$EI$3,0))/1000</f>
        <v>0.19231270616360482</v>
      </c>
      <c r="DC115" s="53">
        <f>SUMPRODUCT(--(DC$9=Quarterly_kt!$B$9:FC$9),Quarterly_kt!$B115:FC115)*INDEX(Fuel_Properties!$B$3:$IV$14,MATCH("GCV_Petrol_Premium",Fuel_Properties!$B$3:$B$14,0),MATCH(YEAR(DC$9),Fuel_Properties!$B$3:$EI$3,0))/1000</f>
        <v>0.17179993474522806</v>
      </c>
      <c r="DD115" s="53">
        <f>SUMPRODUCT(--(DD$9=Quarterly_kt!$B$9:FC$9),Quarterly_kt!$B115:FC115)*INDEX(Fuel_Properties!$B$3:$IV$14,MATCH("GCV_Petrol_Premium",Fuel_Properties!$B$3:$B$14,0),MATCH(YEAR(DD$9),Fuel_Properties!$B$3:$EI$3,0))/1000</f>
        <v>0.17105601541878854</v>
      </c>
      <c r="DE115" s="53">
        <f>SUMPRODUCT(--(DE$9=Quarterly_kt!$B$9:FC$9),Quarterly_kt!$B115:FC115)*INDEX(Fuel_Properties!$B$3:$IV$14,MATCH("GCV_Petrol_Premium",Fuel_Properties!$B$3:$B$14,0),MATCH(YEAR(DE$9),Fuel_Properties!$B$3:$EI$3,0))/1000</f>
        <v>0.1659357648311586</v>
      </c>
      <c r="DF115" s="53">
        <f>SUMPRODUCT(--(DF$9=Quarterly_kt!$B$9:FC$9),Quarterly_kt!$B115:FC115)*INDEX(Fuel_Properties!$B$3:$IV$14,MATCH("GCV_Petrol_Premium",Fuel_Properties!$B$3:$B$14,0),MATCH(YEAR(DF$9),Fuel_Properties!$B$3:$EI$3,0))/1000</f>
        <v>0.16070378540276453</v>
      </c>
      <c r="DG115" s="53">
        <f>SUMPRODUCT(--(DG$9=Quarterly_kt!$B$9:FC$9),Quarterly_kt!$B115:FC115)*INDEX(Fuel_Properties!$B$3:$IV$14,MATCH("GCV_Petrol_Premium",Fuel_Properties!$B$3:$B$14,0),MATCH(YEAR(DG$9),Fuel_Properties!$B$3:$EI$3,0))/1000</f>
        <v>0.15129982785248439</v>
      </c>
      <c r="DH115" s="53">
        <f>SUMPRODUCT(--(DH$9=Quarterly_kt!$B$9:FC$9),Quarterly_kt!$B115:FC115)*INDEX(Fuel_Properties!$B$3:$IV$14,MATCH("GCV_Petrol_Premium",Fuel_Properties!$B$3:$B$14,0),MATCH(YEAR(DH$9),Fuel_Properties!$B$3:$EI$3,0))/1000</f>
        <v>0.15233202192443482</v>
      </c>
      <c r="DI115" s="53">
        <f>SUMPRODUCT(--(DI$9=Quarterly_kt!$B$9:FC$9),Quarterly_kt!$B115:FC115)*INDEX(Fuel_Properties!$B$3:$IV$14,MATCH("GCV_Petrol_Premium",Fuel_Properties!$B$3:$B$14,0),MATCH(YEAR(DI$9),Fuel_Properties!$B$3:$EI$3,0))/1000</f>
        <v>0.15073017719555826</v>
      </c>
      <c r="DJ115" s="53">
        <f>SUMPRODUCT(--(DJ$9=Quarterly_kt!$B$9:FC$9),Quarterly_kt!$B115:FC115)*INDEX(Fuel_Properties!$B$3:$IV$14,MATCH("GCV_Petrol_Premium",Fuel_Properties!$B$3:$B$14,0),MATCH(YEAR(DJ$9),Fuel_Properties!$B$3:$EI$3,0))/1000</f>
        <v>0.14173364149717871</v>
      </c>
      <c r="DK115" s="53">
        <f>SUMPRODUCT(--(DK$9=Quarterly_kt!$B$9:FC$9),Quarterly_kt!$B115:FC115)*INDEX(Fuel_Properties!$B$3:$IV$14,MATCH("GCV_Petrol_Premium",Fuel_Properties!$B$3:$B$14,0),MATCH(YEAR(DK$9),Fuel_Properties!$B$3:$EI$3,0))/1000</f>
        <v>0.13954245059934178</v>
      </c>
      <c r="DL115" s="53">
        <f>SUMPRODUCT(--(DL$9=Quarterly_kt!$B$9:FC$9),Quarterly_kt!$B115:FC115)*INDEX(Fuel_Properties!$B$3:$IV$14,MATCH("GCV_Petrol_Premium",Fuel_Properties!$B$3:$B$14,0),MATCH(YEAR(DL$9),Fuel_Properties!$B$3:$EI$3,0))/1000</f>
        <v>0.14108362802492774</v>
      </c>
      <c r="DM115" s="53">
        <f>SUMPRODUCT(--(DM$9=Quarterly_kt!$B$9:FC$9),Quarterly_kt!$B115:FC115)*INDEX(Fuel_Properties!$B$3:$IV$14,MATCH("GCV_Petrol_Premium",Fuel_Properties!$B$3:$B$14,0),MATCH(YEAR(DM$9),Fuel_Properties!$B$3:$EI$3,0))/1000</f>
        <v>0.13974996501697914</v>
      </c>
      <c r="DN115" s="53">
        <f>SUMPRODUCT(--(DN$9=Quarterly_kt!$B$9:FC$9),Quarterly_kt!$B115:FC115)*INDEX(Fuel_Properties!$B$3:$IV$14,MATCH("GCV_Petrol_Premium",Fuel_Properties!$B$3:$B$14,0),MATCH(YEAR(DN$9),Fuel_Properties!$B$3:$EI$3,0))/1000</f>
        <v>0.13001445501959044</v>
      </c>
      <c r="DO115" s="53">
        <f>SUMPRODUCT(--(DO$9=Quarterly_kt!$B$9:FC$9),Quarterly_kt!$B115:FC115)*INDEX(Fuel_Properties!$B$3:$IV$14,MATCH("GCV_Petrol_Premium",Fuel_Properties!$B$3:$B$14,0),MATCH(YEAR(DO$9),Fuel_Properties!$B$3:$EI$3,0))/1000</f>
        <v>0.11608768124849531</v>
      </c>
      <c r="DP115" s="53">
        <f>SUMPRODUCT(--(DP$9=Quarterly_kt!$B$9:FC$9),Quarterly_kt!$B115:FC115)*INDEX(Fuel_Properties!$B$3:$IV$14,MATCH("GCV_Petrol_Premium",Fuel_Properties!$B$3:$B$14,0),MATCH(YEAR(DP$9),Fuel_Properties!$B$3:$EI$3,0))/1000</f>
        <v>0.11603418325801797</v>
      </c>
      <c r="DQ115" s="53">
        <f>SUMPRODUCT(--(DQ$9=Quarterly_kt!$B$9:FC$9),Quarterly_kt!$B115:FC115)*INDEX(Fuel_Properties!$B$3:$IV$14,MATCH("GCV_Petrol_Premium",Fuel_Properties!$B$3:$B$14,0),MATCH(YEAR(DQ$9),Fuel_Properties!$B$3:$EI$3,0))/1000</f>
        <v>0.11855139360726145</v>
      </c>
      <c r="DR115" s="53">
        <f>SUMPRODUCT(--(DR$9=Quarterly_kt!$B$9:FC$9),Quarterly_kt!$B115:FC115)*INDEX(Fuel_Properties!$B$3:$IV$14,MATCH("GCV_Petrol_Premium",Fuel_Properties!$B$3:$B$14,0),MATCH(YEAR(DR$9),Fuel_Properties!$B$3:$EI$3,0))/1000</f>
        <v>0.11061809164288727</v>
      </c>
      <c r="DS115" s="53">
        <f>SUMPRODUCT(--(DS$9=Quarterly_kt!$B$9:FC$9),Quarterly_kt!$B115:FC115)*INDEX(Fuel_Properties!$B$3:$IV$14,MATCH("GCV_Petrol_Premium",Fuel_Properties!$B$3:$B$14,0),MATCH(YEAR(DS$9),Fuel_Properties!$B$3:$EI$3,0))/1000</f>
        <v>8.6853180155678666E-2</v>
      </c>
      <c r="DT115" s="53">
        <f>SUMPRODUCT(--(DT$9=Quarterly_kt!$B$9:FC$9),Quarterly_kt!$B115:FC115)*INDEX(Fuel_Properties!$B$3:$IV$14,MATCH("GCV_Petrol_Premium",Fuel_Properties!$B$3:$B$14,0),MATCH(YEAR(DT$9),Fuel_Properties!$B$3:$EI$3,0))/1000</f>
        <v>8.3918043298129005E-2</v>
      </c>
      <c r="DU115" s="53">
        <f>SUMPRODUCT(--(DU$9=Quarterly_kt!$B$9:FC$9),Quarterly_kt!$B115:FC115)*INDEX(Fuel_Properties!$B$3:$IV$14,MATCH("GCV_Petrol_Premium",Fuel_Properties!$B$3:$B$14,0),MATCH(YEAR(DU$9),Fuel_Properties!$B$3:$EI$3,0))/1000</f>
        <v>8.9272743532103641E-2</v>
      </c>
      <c r="DV115" s="53">
        <f>SUMPRODUCT(--(DV$9=Quarterly_kt!$B$9:FC$9),Quarterly_kt!$B115:FC115)*INDEX(Fuel_Properties!$B$3:$IV$14,MATCH("GCV_Petrol_Premium",Fuel_Properties!$B$3:$B$14,0),MATCH(YEAR(DV$9),Fuel_Properties!$B$3:$EI$3,0))/1000</f>
        <v>8.0105078833163562E-2</v>
      </c>
      <c r="DW115" s="53">
        <f>SUMPRODUCT(--(DW$9=Quarterly_kt!$B$9:FC$9),Quarterly_kt!$B115:FC115)*INDEX(Fuel_Properties!$B$3:$IV$14,MATCH("GCV_Petrol_Premium",Fuel_Properties!$B$3:$B$14,0),MATCH(YEAR(DW$9),Fuel_Properties!$B$3:$EI$3,0))/1000</f>
        <v>7.333153575152826E-2</v>
      </c>
      <c r="DX115" s="53">
        <f>SUMPRODUCT(--(DX$9=Quarterly_kt!$B$9:FC$9),Quarterly_kt!$B115:FC115)*INDEX(Fuel_Properties!$B$3:$IV$14,MATCH("GCV_Petrol_Premium",Fuel_Properties!$B$3:$B$14,0),MATCH(YEAR(DX$9),Fuel_Properties!$B$3:$EI$3,0))/1000</f>
        <v>7.3559627407948511E-2</v>
      </c>
      <c r="DY115" s="53">
        <f>SUMPRODUCT(--(DY$9=Quarterly_kt!$B$9:FC$9),Quarterly_kt!$B115:FC115)*INDEX(Fuel_Properties!$B$3:$IV$14,MATCH("GCV_Petrol_Premium",Fuel_Properties!$B$3:$B$14,0),MATCH(YEAR(DY$9),Fuel_Properties!$B$3:$EI$3,0))/1000</f>
        <v>7.3391761466864616E-2</v>
      </c>
      <c r="DZ115" s="53">
        <f>SUMPRODUCT(--(DZ$9=Quarterly_kt!$B$9:FC$9),Quarterly_kt!$B115:FC115)*INDEX(Fuel_Properties!$B$3:$IV$14,MATCH("GCV_Petrol_Premium",Fuel_Properties!$B$3:$B$14,0),MATCH(YEAR(DZ$9),Fuel_Properties!$B$3:$EI$3,0))/1000</f>
        <v>6.5869477708433169E-2</v>
      </c>
      <c r="EA115" s="53">
        <f>SUMPRODUCT(--(EA$9=Quarterly_kt!$B$9:FC$9),Quarterly_kt!$B115:FC115)*INDEX(Fuel_Properties!$B$3:$IV$14,MATCH("GCV_Petrol_Premium",Fuel_Properties!$B$3:$B$14,0),MATCH(YEAR(EA$9),Fuel_Properties!$B$3:$EI$3,0))/1000</f>
        <v>5.9200375992470314E-2</v>
      </c>
      <c r="EB115" s="53">
        <f>SUMPRODUCT(--(EB$9=Quarterly_kt!$B$9:FC$9),Quarterly_kt!$B115:FC115)*INDEX(Fuel_Properties!$B$3:$IV$14,MATCH("GCV_Petrol_Premium",Fuel_Properties!$B$3:$B$14,0),MATCH(YEAR(EB$9),Fuel_Properties!$B$3:$EI$3,0))/1000</f>
        <v>5.8435643032334186E-2</v>
      </c>
      <c r="EC115" s="53">
        <f>SUMPRODUCT(--(EC$9=Quarterly_kt!$B$9:FC$9),Quarterly_kt!$B115:FC115)*INDEX(Fuel_Properties!$B$3:$IV$14,MATCH("GCV_Petrol_Premium",Fuel_Properties!$B$3:$B$14,0),MATCH(YEAR(EC$9),Fuel_Properties!$B$3:$EI$3,0))/1000</f>
        <v>5.8455570351530567E-2</v>
      </c>
      <c r="ED115" s="53">
        <f>SUMPRODUCT(--(ED$9=Quarterly_kt!$B$9:FC$9),Quarterly_kt!$B115:FC115)*INDEX(Fuel_Properties!$B$3:$IV$14,MATCH("GCV_Petrol_Premium",Fuel_Properties!$B$3:$B$14,0),MATCH(YEAR(ED$9),Fuel_Properties!$B$3:$EI$3,0))/1000</f>
        <v>4.3598635022697584E-2</v>
      </c>
      <c r="EE115" s="53">
        <f>SUMPRODUCT(--(EE$9=Quarterly_kt!$B$9:FC$9),Quarterly_kt!$B115:FC115)*INDEX(Fuel_Properties!$B$3:$IV$14,MATCH("GCV_Petrol_Premium",Fuel_Properties!$B$3:$B$14,0),MATCH(YEAR(EE$9),Fuel_Properties!$B$3:$EI$3,0))/1000</f>
        <v>4.1632694436696351E-2</v>
      </c>
      <c r="EF115" s="53">
        <f>SUMPRODUCT(--(EF$9=Quarterly_kt!$B$9:FC$9),Quarterly_kt!$B115:FC115)*INDEX(Fuel_Properties!$B$3:$IV$14,MATCH("GCV_Petrol_Premium",Fuel_Properties!$B$3:$B$14,0),MATCH(YEAR(EF$9),Fuel_Properties!$B$3:$EI$3,0))/1000</f>
        <v>4.0552470339929265E-2</v>
      </c>
      <c r="EG115" s="53">
        <f>SUMPRODUCT(--(EG$9=Quarterly_kt!$B$9:FC$9),Quarterly_kt!$B115:FC115)*INDEX(Fuel_Properties!$B$3:$IV$14,MATCH("GCV_Petrol_Premium",Fuel_Properties!$B$3:$B$14,0),MATCH(YEAR(EG$9),Fuel_Properties!$B$3:$EI$3,0))/1000</f>
        <v>4.2947749858847577E-2</v>
      </c>
      <c r="EH115" s="53">
        <f>SUMPRODUCT(--(EH$9=Quarterly_kt!$B$9:FC$9),Quarterly_kt!$B115:FC115)*INDEX(Fuel_Properties!$B$3:$IV$14,MATCH("GCV_Petrol_Premium",Fuel_Properties!$B$3:$B$14,0),MATCH(YEAR(EH$9),Fuel_Properties!$B$3:$EI$3,0))/1000</f>
        <v>3.1258920224261896E-2</v>
      </c>
      <c r="EI115" s="53">
        <f>SUMPRODUCT(--(EI$9=Quarterly_kt!$B$9:FC$9),Quarterly_kt!$B115:FC115)*INDEX(Fuel_Properties!$B$3:$IV$14,MATCH("GCV_Petrol_Premium",Fuel_Properties!$B$3:$B$14,0),MATCH(YEAR(EI$9),Fuel_Properties!$B$3:$EI$3,0))/1000</f>
        <v>3.2800878533883727E-2</v>
      </c>
      <c r="EJ115" s="53">
        <f>SUMPRODUCT(--(EJ$9=Quarterly_kt!$B$9:FC$9),Quarterly_kt!$B115:FC115)*INDEX(Fuel_Properties!$B$3:$IV$14,MATCH("GCV_Petrol_Premium",Fuel_Properties!$B$3:$B$14,0),MATCH(YEAR(EJ$9),Fuel_Properties!$B$3:$EI$3,0))/1000</f>
        <v>3.0588666365880167E-2</v>
      </c>
      <c r="EK115" s="53">
        <f>SUMPRODUCT(--(EK$9=Quarterly_kt!$B$9:FC$9),Quarterly_kt!$B115:FC115)*INDEX(Fuel_Properties!$B$3:$IV$14,MATCH("GCV_Petrol_Premium",Fuel_Properties!$B$3:$B$14,0),MATCH(YEAR(EK$9),Fuel_Properties!$B$3:$EI$3,0))/1000</f>
        <v>2.7095679592700948E-2</v>
      </c>
      <c r="EL115" s="53">
        <f>SUMPRODUCT(--(EL$9=Quarterly_kt!$B$9:FC$9),Quarterly_kt!$B115:FC115)*INDEX(Fuel_Properties!$B$3:$IV$14,MATCH("GCV_Petrol_Premium",Fuel_Properties!$B$3:$B$14,0),MATCH(YEAR(EL$9),Fuel_Properties!$B$3:$EI$3,0))/1000</f>
        <v>9.3994055857286804E-3</v>
      </c>
      <c r="EM115" s="53">
        <f>SUMPRODUCT(--(EM$9=Quarterly_kt!$B$9:FC$9),Quarterly_kt!$B115:FC115)*INDEX(Fuel_Properties!$B$3:$IV$14,MATCH("GCV_Petrol_Premium",Fuel_Properties!$B$3:$B$14,0),MATCH(YEAR(EM$9),Fuel_Properties!$B$3:$EI$3,0))/1000</f>
        <v>7.7870852154918084E-3</v>
      </c>
      <c r="EN115" s="53">
        <f>SUMPRODUCT(--(EN$9=Quarterly_kt!$B$9:FC$9),Quarterly_kt!$B115:FC115)*INDEX(Fuel_Properties!$B$3:$IV$14,MATCH("GCV_Petrol_Premium",Fuel_Properties!$B$3:$B$14,0),MATCH(YEAR(EN$9),Fuel_Properties!$B$3:$EI$3,0))/1000</f>
        <v>8.6561432738037035E-3</v>
      </c>
      <c r="EO115" s="53">
        <f>SUMPRODUCT(--(EO$9=Quarterly_kt!$B$9:FC$9),Quarterly_kt!$B115:FC115)*INDEX(Fuel_Properties!$B$3:$IV$14,MATCH("GCV_Petrol_Premium",Fuel_Properties!$B$3:$B$14,0),MATCH(YEAR(EO$9),Fuel_Properties!$B$3:$EI$3,0))/1000</f>
        <v>8.7162271146189966E-3</v>
      </c>
      <c r="EP115" s="53">
        <f>SUMPRODUCT(--(EP$9=Quarterly_kt!$B$9:FC$9),Quarterly_kt!$B115:FC115)*INDEX(Fuel_Properties!$B$3:$IV$14,MATCH("GCV_Petrol_Premium",Fuel_Properties!$B$3:$B$14,0),MATCH(YEAR(EP$9),Fuel_Properties!$B$3:$EI$3,0))/1000</f>
        <v>3.2200055495592871E-2</v>
      </c>
      <c r="EQ115" s="53">
        <f>SUMPRODUCT(--(EQ$9=Quarterly_kt!$B$9:FC$9),Quarterly_kt!$B115:FC115)*INDEX(Fuel_Properties!$B$3:$IV$14,MATCH("GCV_Petrol_Premium",Fuel_Properties!$B$3:$B$14,0),MATCH(YEAR(EQ$9),Fuel_Properties!$B$3:$EI$3,0))/1000</f>
        <v>3.2236714281841855E-2</v>
      </c>
      <c r="ER115" s="53">
        <f>SUMPRODUCT(--(ER$9=Quarterly_kt!$B$9:FC$9),Quarterly_kt!$B115:FC115)*INDEX(Fuel_Properties!$B$3:$IV$14,MATCH("GCV_Petrol_Premium",Fuel_Properties!$B$3:$B$14,0),MATCH(YEAR(ER$9),Fuel_Properties!$B$3:$EI$3,0))/1000</f>
        <v>3.2182078590797684E-2</v>
      </c>
      <c r="ES115" s="53">
        <f>SUMPRODUCT(--(ES$9=Quarterly_kt!$B$9:FC$9),Quarterly_kt!$B115:FC115)*INDEX(Fuel_Properties!$B$3:$IV$14,MATCH("GCV_Petrol_Premium",Fuel_Properties!$B$3:$B$14,0),MATCH(YEAR(ES$9),Fuel_Properties!$B$3:$EI$3,0))/1000</f>
        <v>3.2326422561653065E-2</v>
      </c>
      <c r="ET115" s="53">
        <f>SUMPRODUCT(--(ET$9=Quarterly_kt!$B$9:FC$9),Quarterly_kt!$B115:FC115)*INDEX(Fuel_Properties!$B$3:$IV$14,MATCH("GCV_Petrol_Premium",Fuel_Properties!$B$3:$B$14,0),MATCH(YEAR(ET$9),Fuel_Properties!$B$3:$EI$3,0))/1000</f>
        <v>3.2667074862072501E-2</v>
      </c>
      <c r="EU115" s="53">
        <f>SUMPRODUCT(--(EU$9=Quarterly_kt!$B$9:FC$9),Quarterly_kt!$B115:FC115)*INDEX(Fuel_Properties!$B$3:$IV$14,MATCH("GCV_Petrol_Premium",Fuel_Properties!$B$3:$B$14,0),MATCH(YEAR(EU$9),Fuel_Properties!$B$3:$EI$3,0))/1000</f>
        <v>3.2645925047732456E-2</v>
      </c>
      <c r="EV115" s="53">
        <f>SUMPRODUCT(--(EV$9=Quarterly_kt!$B$9:FC$9),Quarterly_kt!$B115:FC115)*INDEX(Fuel_Properties!$B$3:$IV$14,MATCH("GCV_Petrol_Premium",Fuel_Properties!$B$3:$B$14,0),MATCH(YEAR(EV$9),Fuel_Properties!$B$3:$EI$3,0))/1000</f>
        <v>3.2652974985845802E-2</v>
      </c>
      <c r="EW115" s="53">
        <f>SUMPRODUCT(--(EW$9=Quarterly_kt!$B$9:FC$9),Quarterly_kt!$B115:FC115)*INDEX(Fuel_Properties!$B$3:$IV$14,MATCH("GCV_Petrol_Premium",Fuel_Properties!$B$3:$B$14,0),MATCH(YEAR(EW$9),Fuel_Properties!$B$3:$EI$3,0))/1000</f>
        <v>3.2681139488608651E-2</v>
      </c>
      <c r="EX115" s="53">
        <f>SUMPRODUCT(--(EX$9=Quarterly_kt!$B$9:FC$9),Quarterly_kt!$B115:FC115)*INDEX(Fuel_Properties!$B$3:$IV$14,MATCH("GCV_Petrol_Premium",Fuel_Properties!$B$3:$B$14,0),MATCH(YEAR(EX$9),Fuel_Properties!$B$3:$EI$3,0))/1000</f>
        <v>1.869341720475174E-2</v>
      </c>
      <c r="EY115" s="53">
        <f>SUMPRODUCT(--(EY$9=Quarterly_kt!$B$9:FC$9),Quarterly_kt!$B115:FC115)*INDEX(Fuel_Properties!$B$3:$IV$14,MATCH("GCV_Petrol_Premium",Fuel_Properties!$B$3:$B$14,0),MATCH(YEAR(EY$9),Fuel_Properties!$B$3:$EI$3,0))/1000</f>
        <v>1.857195141746032E-2</v>
      </c>
      <c r="EZ115" s="53">
        <f>SUMPRODUCT(--(EZ$9=Quarterly_kt!$B$9:FC$9),Quarterly_kt!$B115:FC115)*INDEX(Fuel_Properties!$B$3:$IV$14,MATCH("GCV_Petrol_Premium",Fuel_Properties!$B$3:$B$14,0),MATCH(YEAR(EZ$9),Fuel_Properties!$B$3:$EI$3,0))/1000</f>
        <v>1.8674123508683419E-2</v>
      </c>
      <c r="FA115" s="53">
        <f>SUMPRODUCT(--(FA$9=Quarterly_kt!$B$9:FC$9),Quarterly_kt!$B115:FC115)*INDEX(Fuel_Properties!$B$3:$IV$14,MATCH("GCV_Petrol_Premium",Fuel_Properties!$B$3:$B$14,0),MATCH(YEAR(FA$9),Fuel_Properties!$B$3:$EI$3,0))/1000</f>
        <v>1.8605116858512061E-2</v>
      </c>
      <c r="FB115" s="53">
        <f>SUMPRODUCT(--(FB$9=Quarterly_kt!$B$9:FC$9),Quarterly_kt!$B115:FC115)*INDEX(Fuel_Properties!$B$3:$IV$14,MATCH("GCV_Petrol_Premium",Fuel_Properties!$B$3:$B$14,0),MATCH(YEAR(FB$9),Fuel_Properties!$B$3:$EI$3,0))/1000</f>
        <v>1.7858831685502723E-2</v>
      </c>
      <c r="FC115" s="53">
        <f>SUMPRODUCT(--(FC$9=Quarterly_kt!$B$9:FC$9),Quarterly_kt!$B115:FC115)*INDEX(Fuel_Properties!$B$3:$IV$14,MATCH("GCV_Petrol_Premium",Fuel_Properties!$B$3:$B$14,0),MATCH(YEAR(FC$9),Fuel_Properties!$B$3:$EI$3,0))/1000</f>
        <v>1.7910552553237095E-2</v>
      </c>
      <c r="FD115" s="53">
        <f>SUMPRODUCT(--(FD$9=Quarterly_kt!$B$9:FD$9),Quarterly_kt!$B115:FD115)*INDEX(Fuel_Properties!$B$3:$IV$14,MATCH("GCV_Petrol_Premium",Fuel_Properties!$B$3:$B$14,0),MATCH(YEAR(FD$9),Fuel_Properties!$B$3:$EI$3,0))/1000</f>
        <v>1.7795464826462166E-2</v>
      </c>
      <c r="FE115" s="53">
        <f>SUMPRODUCT(--(FE$9=Quarterly_kt!$B$9:FE$9),Quarterly_kt!$B115:FE115)*INDEX(Fuel_Properties!$B$3:$IV$14,MATCH("GCV_Petrol_Premium",Fuel_Properties!$B$3:$B$14,0),MATCH(YEAR(FE$9),Fuel_Properties!$B$3:$EI$3,0))/1000</f>
        <v>1.7819530862877346E-2</v>
      </c>
      <c r="FF115" s="53">
        <f>SUMPRODUCT(--(FF$9=Quarterly_kt!$B$9:FF$9),Quarterly_kt!$B115:FF115)*INDEX(Fuel_Properties!$B$3:$IV$14,MATCH("GCV_Petrol_Premium",Fuel_Properties!$B$3:$B$14,0),MATCH(YEAR(FF$9),Fuel_Properties!$B$3:$EI$3,0))/1000</f>
        <v>2.5979647641352622E-2</v>
      </c>
      <c r="FG115" s="53">
        <f>SUMPRODUCT(--(FG$9=Quarterly_kt!$B$9:FG$9),Quarterly_kt!$B115:FG115)*INDEX(Fuel_Properties!$B$3:$IV$14,MATCH("GCV_Petrol_Premium",Fuel_Properties!$B$3:$B$14,0),MATCH(YEAR(FG$9),Fuel_Properties!$B$3:$EI$3,0))/1000</f>
        <v>2.6042018963273555E-2</v>
      </c>
      <c r="FH115" s="53">
        <f>SUMPRODUCT(--(FH$9=Quarterly_kt!$B$9:FH$9),Quarterly_kt!$B115:FH115)*INDEX(Fuel_Properties!$B$3:$IV$14,MATCH("GCV_Petrol_Premium",Fuel_Properties!$B$3:$B$14,0),MATCH(YEAR(FH$9),Fuel_Properties!$B$3:$EI$3,0))/1000</f>
        <v>2.6030800592023069E-2</v>
      </c>
      <c r="FI115" s="53">
        <f>SUMPRODUCT(--(FI$9=Quarterly_kt!$B$9:FI$9),Quarterly_kt!$B115:FI115)*INDEX(Fuel_Properties!$B$3:$IV$14,MATCH("GCV_Petrol_Premium",Fuel_Properties!$B$3:$B$14,0),MATCH(YEAR(FI$9),Fuel_Properties!$B$3:$EI$3,0))/1000</f>
        <v>2.6012738308751851E-2</v>
      </c>
      <c r="FJ115" s="53">
        <f>SUMPRODUCT(--(FJ$9=Quarterly_kt!$B$9:FJ$9),Quarterly_kt!$B115:FJ115)*INDEX(Fuel_Properties!$B$3:$IV$14,MATCH("GCV_Petrol_Premium",Fuel_Properties!$B$3:$B$14,0),MATCH(YEAR(FJ$9),Fuel_Properties!$B$3:$EI$3,0))/1000</f>
        <v>2.1987882563252344E-2</v>
      </c>
      <c r="FK115" s="53">
        <f>SUMPRODUCT(--(FK$9=Quarterly_kt!$B$9:FK$9),Quarterly_kt!$B115:FK115)*INDEX(Fuel_Properties!$B$3:$IV$14,MATCH("GCV_Petrol_Premium",Fuel_Properties!$B$3:$B$14,0),MATCH(YEAR(FK$9),Fuel_Properties!$B$3:$EI$3,0))/1000</f>
        <v>2.1894763841921565E-2</v>
      </c>
      <c r="FL115" s="53">
        <f>SUMPRODUCT(--(FL$9=Quarterly_kt!$B$9:FL$9),Quarterly_kt!$B115:FL115)*INDEX(Fuel_Properties!$B$3:$IV$14,MATCH("GCV_Petrol_Premium",Fuel_Properties!$B$3:$B$14,0),MATCH(YEAR(FL$9),Fuel_Properties!$B$3:$EI$3,0))/1000</f>
        <v>2.1894763841921565E-2</v>
      </c>
      <c r="FM115" s="53">
        <f>SUMPRODUCT(--(FM$9=Quarterly_kt!$B$9:FN$9),Quarterly_kt!$B115:FN115)*INDEX(Fuel_Properties!$B$3:$IV$14,MATCH("GCV_Petrol_Premium",Fuel_Properties!$B$3:$B$14,0),MATCH(YEAR(FM$9),Fuel_Properties!$B$3:$EI$3,0))/1000</f>
        <v>2.1996975913026511E-2</v>
      </c>
      <c r="FN115" s="53">
        <f>SUMPRODUCT(--(FN$9=Quarterly_kt!$B$9:FN$9),Quarterly_kt!$B115:FN115)*INDEX(Fuel_Properties!$B$3:$IV$14,MATCH("GCV_Petrol_Premium",Fuel_Properties!$B$3:$B$14,0),MATCH(YEAR(FN$9),Fuel_Properties!$B$3:$EI$3,0))/1000</f>
        <v>2.5554437631973879E-2</v>
      </c>
      <c r="FO115" s="53">
        <f>SUMPRODUCT(--(FO$9=Quarterly_kt!$B$9:FO$9),Quarterly_kt!$B115:FO115)*INDEX(Fuel_Properties!$B$3:$IV$14,MATCH("GCV_Petrol_Premium",Fuel_Properties!$B$3:$B$14,0),MATCH(YEAR(FO$9),Fuel_Properties!$B$3:$EI$3,0))/1000</f>
        <v>2.5554437631973879E-2</v>
      </c>
      <c r="FP115" s="53">
        <f>SUMPRODUCT(--(FP$9=Quarterly_kt!$B$9:FP$9),Quarterly_kt!$B115:FP115)*INDEX(Fuel_Properties!$B$3:$IV$14,MATCH("GCV_Petrol_Premium",Fuel_Properties!$B$3:$B$14,0),MATCH(YEAR(FP$9),Fuel_Properties!$B$3:$EI$3,0))/1000</f>
        <v>2.5554437631973879E-2</v>
      </c>
      <c r="FQ115" s="53">
        <f>SUMPRODUCT(--(FQ$9=Quarterly_kt!$B$9:FQ$9),Quarterly_kt!$B115:FQ115)*INDEX(Fuel_Properties!$B$3:$IV$14,MATCH("GCV_Petrol_Premium",Fuel_Properties!$B$3:$B$14,0),MATCH(YEAR(FQ$9),Fuel_Properties!$B$3:$EI$3,0))/1000</f>
        <v>2.5692466667828706E-2</v>
      </c>
      <c r="FR115" s="53">
        <f>SUMPRODUCT(--(FR$9=Quarterly_kt!$B$9:FR$9),Quarterly_kt!$B115:FR115)*INDEX(Fuel_Properties!$B$3:$IV$14,MATCH("GCV_Petrol_Premium",Fuel_Properties!$B$3:$B$14,0),MATCH(YEAR(FR$9),Fuel_Properties!$B$3:$EI$3,0))/1000</f>
        <v>1.4815598764088542E-2</v>
      </c>
      <c r="FS115" s="53">
        <f>SUMPRODUCT(--(FS$9=Quarterly_kt!$B$9:FS$9),Quarterly_kt!$B115:FS115)*INDEX(Fuel_Properties!$B$3:$IV$14,MATCH("GCV_Petrol_Premium",Fuel_Properties!$B$3:$B$14,0),MATCH(YEAR(FS$9),Fuel_Properties!$B$3:$EI$3,0))/1000</f>
        <v>1.474479740527144E-2</v>
      </c>
      <c r="FT115" s="53">
        <f>SUMPRODUCT(--(FT$9=Quarterly_kt!$B$9:FT$9),Quarterly_kt!$B115:FT115)*INDEX(Fuel_Properties!$B$3:$IV$14,MATCH("GCV_Petrol_Premium",Fuel_Properties!$B$3:$B$14,0),MATCH(YEAR(FT$9),Fuel_Properties!$B$3:$EI$3,0))/1000</f>
        <v>1.485080483706356E-2</v>
      </c>
      <c r="FU115" s="53">
        <f>SUMPRODUCT(--(FU$9=Quarterly_kt!$B$9:FU$9),Quarterly_kt!$B115:FU115)*INDEX(Fuel_Properties!$B$3:$IV$14,MATCH("GCV_Petrol_Premium",Fuel_Properties!$B$3:$B$14,0),MATCH(YEAR(FU$9),Fuel_Properties!$B$3:$EI$3,0))/1000</f>
        <v>1.4851017134991049E-2</v>
      </c>
      <c r="FV115" s="53">
        <f>SUMPRODUCT(--(FV$9=Quarterly_kt!$B$9:FV$9),Quarterly_kt!$B115:FV115)*INDEX(Fuel_Properties!$B$3:$IV$14,MATCH("GCV_Petrol_Premium",Fuel_Properties!$B$3:$B$14,0),MATCH(YEAR(FV$9),Fuel_Properties!$B$3:$EI$3,0))/1000</f>
        <v>1.4817573244682684E-2</v>
      </c>
      <c r="FW115" s="18"/>
      <c r="FX115" s="117"/>
      <c r="FY115" s="18"/>
    </row>
    <row r="116" spans="1:181" ht="15" x14ac:dyDescent="0.25">
      <c r="A116" s="49" t="s">
        <v>26</v>
      </c>
      <c r="B116" s="53">
        <f>SUMPRODUCT(--(B$9=Quarterly_kt!$B$9:FC$9),Quarterly_kt!$B116:FC116)*INDEX(Fuel_Properties!$B$3:$IV$14,MATCH("GCV_Auto_Diesel",Fuel_Properties!$B$3:$B$14,0),MATCH(YEAR(B$9),Fuel_Properties!$B$3:$EI$3,0))/1000</f>
        <v>1.561352398034038</v>
      </c>
      <c r="C116" s="53">
        <f>SUMPRODUCT(--(C$9=Quarterly_kt!$B$9:FC$9),Quarterly_kt!$B116:FC116)*INDEX(Fuel_Properties!$B$3:$IV$14,MATCH("GCV_Auto_Diesel",Fuel_Properties!$B$3:$B$14,0),MATCH(YEAR(C$9),Fuel_Properties!$B$3:$EI$3,0))/1000</f>
        <v>1.2666136312601188</v>
      </c>
      <c r="D116" s="53">
        <f>SUMPRODUCT(--(D$9=Quarterly_kt!$B$9:FC$9),Quarterly_kt!$B116:FC116)*INDEX(Fuel_Properties!$B$3:$IV$14,MATCH("GCV_Auto_Diesel",Fuel_Properties!$B$3:$B$14,0),MATCH(YEAR(D$9),Fuel_Properties!$B$3:$EI$3,0))/1000</f>
        <v>1.4131280844108345</v>
      </c>
      <c r="E116" s="53">
        <f>SUMPRODUCT(--(E$9=Quarterly_kt!$B$9:FC$9),Quarterly_kt!$B116:FC116)*INDEX(Fuel_Properties!$B$3:$IV$14,MATCH("GCV_Auto_Diesel",Fuel_Properties!$B$3:$B$14,0),MATCH(YEAR(E$9),Fuel_Properties!$B$3:$EI$3,0))/1000</f>
        <v>1.7584290909262479</v>
      </c>
      <c r="F116" s="53">
        <f>SUMPRODUCT(--(F$9=Quarterly_kt!$B$9:FC$9),Quarterly_kt!$B116:FC116)*INDEX(Fuel_Properties!$B$3:$IV$14,MATCH("GCV_Auto_Diesel",Fuel_Properties!$B$3:$B$14,0),MATCH(YEAR(F$9),Fuel_Properties!$B$3:$EI$3,0))/1000</f>
        <v>1.4354578785204142</v>
      </c>
      <c r="G116" s="53">
        <f>SUMPRODUCT(--(G$9=Quarterly_kt!$B$9:FC$9),Quarterly_kt!$B116:FC116)*INDEX(Fuel_Properties!$B$3:$IV$14,MATCH("GCV_Auto_Diesel",Fuel_Properties!$B$3:$B$14,0),MATCH(YEAR(G$9),Fuel_Properties!$B$3:$EI$3,0))/1000</f>
        <v>1.3322621280875515</v>
      </c>
      <c r="H116" s="53">
        <f>SUMPRODUCT(--(H$9=Quarterly_kt!$B$9:FC$9),Quarterly_kt!$B116:FC116)*INDEX(Fuel_Properties!$B$3:$IV$14,MATCH("GCV_Auto_Diesel",Fuel_Properties!$B$3:$B$14,0),MATCH(YEAR(H$9),Fuel_Properties!$B$3:$EI$3,0))/1000</f>
        <v>1.4513746731525754</v>
      </c>
      <c r="I116" s="53">
        <f>SUMPRODUCT(--(I$9=Quarterly_kt!$B$9:FC$9),Quarterly_kt!$B116:FC116)*INDEX(Fuel_Properties!$B$3:$IV$14,MATCH("GCV_Auto_Diesel",Fuel_Properties!$B$3:$B$14,0),MATCH(YEAR(I$9),Fuel_Properties!$B$3:$EI$3,0))/1000</f>
        <v>1.8710176705067307</v>
      </c>
      <c r="J116" s="53">
        <f>SUMPRODUCT(--(J$9=Quarterly_kt!$B$9:FC$9),Quarterly_kt!$B116:FC116)*INDEX(Fuel_Properties!$B$3:$IV$14,MATCH("GCV_Auto_Diesel",Fuel_Properties!$B$3:$B$14,0),MATCH(YEAR(J$9),Fuel_Properties!$B$3:$EI$3,0))/1000</f>
        <v>1.4757256221154449</v>
      </c>
      <c r="K116" s="53">
        <f>SUMPRODUCT(--(K$9=Quarterly_kt!$B$9:FC$9),Quarterly_kt!$B116:FC116)*INDEX(Fuel_Properties!$B$3:$IV$14,MATCH("GCV_Auto_Diesel",Fuel_Properties!$B$3:$B$14,0),MATCH(YEAR(K$9),Fuel_Properties!$B$3:$EI$3,0))/1000</f>
        <v>1.4208984456294413</v>
      </c>
      <c r="L116" s="53">
        <f>SUMPRODUCT(--(L$9=Quarterly_kt!$B$9:FC$9),Quarterly_kt!$B116:FC116)*INDEX(Fuel_Properties!$B$3:$IV$14,MATCH("GCV_Auto_Diesel",Fuel_Properties!$B$3:$B$14,0),MATCH(YEAR(L$9),Fuel_Properties!$B$3:$EI$3,0))/1000</f>
        <v>1.4940656631776272</v>
      </c>
      <c r="M116" s="53">
        <f>SUMPRODUCT(--(M$9=Quarterly_kt!$B$9:FC$9),Quarterly_kt!$B116:FC116)*INDEX(Fuel_Properties!$B$3:$IV$14,MATCH("GCV_Auto_Diesel",Fuel_Properties!$B$3:$B$14,0),MATCH(YEAR(M$9),Fuel_Properties!$B$3:$EI$3,0))/1000</f>
        <v>1.8685435932378323</v>
      </c>
      <c r="N116" s="53">
        <f>SUMPRODUCT(--(N$9=Quarterly_kt!$B$9:FC$9),Quarterly_kt!$B116:FC116)*INDEX(Fuel_Properties!$B$3:$IV$14,MATCH("GCV_Auto_Diesel",Fuel_Properties!$B$3:$B$14,0),MATCH(YEAR(N$9),Fuel_Properties!$B$3:$EI$3,0))/1000</f>
        <v>1.8128718551321663</v>
      </c>
      <c r="O116" s="53">
        <f>SUMPRODUCT(--(O$9=Quarterly_kt!$B$9:FC$9),Quarterly_kt!$B116:FC116)*INDEX(Fuel_Properties!$B$3:$IV$14,MATCH("GCV_Auto_Diesel",Fuel_Properties!$B$3:$B$14,0),MATCH(YEAR(O$9),Fuel_Properties!$B$3:$EI$3,0))/1000</f>
        <v>1.4879360686147785</v>
      </c>
      <c r="P116" s="53">
        <f>SUMPRODUCT(--(P$9=Quarterly_kt!$B$9:FC$9),Quarterly_kt!$B116:FC116)*INDEX(Fuel_Properties!$B$3:$IV$14,MATCH("GCV_Auto_Diesel",Fuel_Properties!$B$3:$B$14,0),MATCH(YEAR(P$9),Fuel_Properties!$B$3:$EI$3,0))/1000</f>
        <v>1.5723071632175378</v>
      </c>
      <c r="Q116" s="53">
        <f>SUMPRODUCT(--(Q$9=Quarterly_kt!$B$9:FC$9),Quarterly_kt!$B116:FC116)*INDEX(Fuel_Properties!$B$3:$IV$14,MATCH("GCV_Auto_Diesel",Fuel_Properties!$B$3:$B$14,0),MATCH(YEAR(Q$9),Fuel_Properties!$B$3:$EI$3,0))/1000</f>
        <v>1.9288703607050426</v>
      </c>
      <c r="R116" s="53">
        <f>SUMPRODUCT(--(R$9=Quarterly_kt!$B$9:FC$9),Quarterly_kt!$B116:FC116)*INDEX(Fuel_Properties!$B$3:$IV$14,MATCH("GCV_Auto_Diesel",Fuel_Properties!$B$3:$B$14,0),MATCH(YEAR(R$9),Fuel_Properties!$B$3:$EI$3,0))/1000</f>
        <v>1.7026526151044472</v>
      </c>
      <c r="S116" s="53">
        <f>SUMPRODUCT(--(S$9=Quarterly_kt!$B$9:FC$9),Quarterly_kt!$B116:FC116)*INDEX(Fuel_Properties!$B$3:$IV$14,MATCH("GCV_Auto_Diesel",Fuel_Properties!$B$3:$B$14,0),MATCH(YEAR(S$9),Fuel_Properties!$B$3:$EI$3,0))/1000</f>
        <v>1.4806501705083019</v>
      </c>
      <c r="T116" s="53">
        <f>SUMPRODUCT(--(T$9=Quarterly_kt!$B$9:FC$9),Quarterly_kt!$B116:FC116)*INDEX(Fuel_Properties!$B$3:$IV$14,MATCH("GCV_Auto_Diesel",Fuel_Properties!$B$3:$B$14,0),MATCH(YEAR(T$9),Fuel_Properties!$B$3:$EI$3,0))/1000</f>
        <v>1.4575471585102415</v>
      </c>
      <c r="U116" s="53">
        <f>SUMPRODUCT(--(U$9=Quarterly_kt!$B$9:FC$9),Quarterly_kt!$B116:FC116)*INDEX(Fuel_Properties!$B$3:$IV$14,MATCH("GCV_Auto_Diesel",Fuel_Properties!$B$3:$B$14,0),MATCH(YEAR(U$9),Fuel_Properties!$B$3:$EI$3,0))/1000</f>
        <v>1.862543113844833</v>
      </c>
      <c r="V116" s="53">
        <f>SUMPRODUCT(--(V$9=Quarterly_kt!$B$9:FC$9),Quarterly_kt!$B116:FC116)*INDEX(Fuel_Properties!$B$3:$IV$14,MATCH("GCV_Auto_Diesel",Fuel_Properties!$B$3:$B$14,0),MATCH(YEAR(V$9),Fuel_Properties!$B$3:$EI$3,0))/1000</f>
        <v>2.0870885666341392</v>
      </c>
      <c r="W116" s="53">
        <f>SUMPRODUCT(--(W$9=Quarterly_kt!$B$9:FC$9),Quarterly_kt!$B116:FC116)*INDEX(Fuel_Properties!$B$3:$IV$14,MATCH("GCV_Auto_Diesel",Fuel_Properties!$B$3:$B$14,0),MATCH(YEAR(W$9),Fuel_Properties!$B$3:$EI$3,0))/1000</f>
        <v>1.6149362104670786</v>
      </c>
      <c r="X116" s="53">
        <f>SUMPRODUCT(--(X$9=Quarterly_kt!$B$9:FC$9),Quarterly_kt!$B116:FC116)*INDEX(Fuel_Properties!$B$3:$IV$14,MATCH("GCV_Auto_Diesel",Fuel_Properties!$B$3:$B$14,0),MATCH(YEAR(X$9),Fuel_Properties!$B$3:$EI$3,0))/1000</f>
        <v>1.5051501356383505</v>
      </c>
      <c r="Y116" s="53">
        <f>SUMPRODUCT(--(Y$9=Quarterly_kt!$B$9:FC$9),Quarterly_kt!$B116:FC116)*INDEX(Fuel_Properties!$B$3:$IV$14,MATCH("GCV_Auto_Diesel",Fuel_Properties!$B$3:$B$14,0),MATCH(YEAR(Y$9),Fuel_Properties!$B$3:$EI$3,0))/1000</f>
        <v>2.2719291251789944</v>
      </c>
      <c r="Z116" s="53">
        <f>SUMPRODUCT(--(Z$9=Quarterly_kt!$B$9:FC$9),Quarterly_kt!$B116:FC116)*INDEX(Fuel_Properties!$B$3:$IV$14,MATCH("GCV_Auto_Diesel",Fuel_Properties!$B$3:$B$14,0),MATCH(YEAR(Z$9),Fuel_Properties!$B$3:$EI$3,0))/1000</f>
        <v>2.623958253999747</v>
      </c>
      <c r="AA116" s="53">
        <f>SUMPRODUCT(--(AA$9=Quarterly_kt!$B$9:FC$9),Quarterly_kt!$B116:FC116)*INDEX(Fuel_Properties!$B$3:$IV$14,MATCH("GCV_Auto_Diesel",Fuel_Properties!$B$3:$B$14,0),MATCH(YEAR(AA$9),Fuel_Properties!$B$3:$EI$3,0))/1000</f>
        <v>2.3748701611826819</v>
      </c>
      <c r="AB116" s="53">
        <f>SUMPRODUCT(--(AB$9=Quarterly_kt!$B$9:FC$9),Quarterly_kt!$B116:FC116)*INDEX(Fuel_Properties!$B$3:$IV$14,MATCH("GCV_Auto_Diesel",Fuel_Properties!$B$3:$B$14,0),MATCH(YEAR(AB$9),Fuel_Properties!$B$3:$EI$3,0))/1000</f>
        <v>2.0096790724000151</v>
      </c>
      <c r="AC116" s="53">
        <f>SUMPRODUCT(--(AC$9=Quarterly_kt!$B$9:FC$9),Quarterly_kt!$B116:FC116)*INDEX(Fuel_Properties!$B$3:$IV$14,MATCH("GCV_Auto_Diesel",Fuel_Properties!$B$3:$B$14,0),MATCH(YEAR(AC$9),Fuel_Properties!$B$3:$EI$3,0))/1000</f>
        <v>2.2010975687497107</v>
      </c>
      <c r="AD116" s="53">
        <f>SUMPRODUCT(--(AD$9=Quarterly_kt!$B$9:FC$9),Quarterly_kt!$B116:FC116)*INDEX(Fuel_Properties!$B$3:$IV$14,MATCH("GCV_Auto_Diesel",Fuel_Properties!$B$3:$B$14,0),MATCH(YEAR(AD$9),Fuel_Properties!$B$3:$EI$3,0))/1000</f>
        <v>2.1994587518279802</v>
      </c>
      <c r="AE116" s="53">
        <f>SUMPRODUCT(--(AE$9=Quarterly_kt!$B$9:FC$9),Quarterly_kt!$B116:FC116)*INDEX(Fuel_Properties!$B$3:$IV$14,MATCH("GCV_Auto_Diesel",Fuel_Properties!$B$3:$B$14,0),MATCH(YEAR(AE$9),Fuel_Properties!$B$3:$EI$3,0))/1000</f>
        <v>2.1990935839779393</v>
      </c>
      <c r="AF116" s="53">
        <f>SUMPRODUCT(--(AF$9=Quarterly_kt!$B$9:FC$9),Quarterly_kt!$B116:FC116)*INDEX(Fuel_Properties!$B$3:$IV$14,MATCH("GCV_Auto_Diesel",Fuel_Properties!$B$3:$B$14,0),MATCH(YEAR(AF$9),Fuel_Properties!$B$3:$EI$3,0))/1000</f>
        <v>1.8706130253169575</v>
      </c>
      <c r="AG116" s="53">
        <f>SUMPRODUCT(--(AG$9=Quarterly_kt!$B$9:FC$9),Quarterly_kt!$B116:FC116)*INDEX(Fuel_Properties!$B$3:$IV$14,MATCH("GCV_Auto_Diesel",Fuel_Properties!$B$3:$B$14,0),MATCH(YEAR(AG$9),Fuel_Properties!$B$3:$EI$3,0))/1000</f>
        <v>2.0985237942222152</v>
      </c>
      <c r="AH116" s="53">
        <f>SUMPRODUCT(--(AH$9=Quarterly_kt!$B$9:FC$9),Quarterly_kt!$B116:FC116)*INDEX(Fuel_Properties!$B$3:$IV$14,MATCH("GCV_Auto_Diesel",Fuel_Properties!$B$3:$B$14,0),MATCH(YEAR(AH$9),Fuel_Properties!$B$3:$EI$3,0))/1000</f>
        <v>2.4698859849676098</v>
      </c>
      <c r="AI116" s="53">
        <f>SUMPRODUCT(--(AI$9=Quarterly_kt!$B$9:FC$9),Quarterly_kt!$B116:FC116)*INDEX(Fuel_Properties!$B$3:$IV$14,MATCH("GCV_Auto_Diesel",Fuel_Properties!$B$3:$B$14,0),MATCH(YEAR(AI$9),Fuel_Properties!$B$3:$EI$3,0))/1000</f>
        <v>2.4457904738422518</v>
      </c>
      <c r="AJ116" s="53">
        <f>SUMPRODUCT(--(AJ$9=Quarterly_kt!$B$9:FC$9),Quarterly_kt!$B116:FC116)*INDEX(Fuel_Properties!$B$3:$IV$14,MATCH("GCV_Auto_Diesel",Fuel_Properties!$B$3:$B$14,0),MATCH(YEAR(AJ$9),Fuel_Properties!$B$3:$EI$3,0))/1000</f>
        <v>2.1141503501465149</v>
      </c>
      <c r="AK116" s="53">
        <f>SUMPRODUCT(--(AK$9=Quarterly_kt!$B$9:FC$9),Quarterly_kt!$B116:FC116)*INDEX(Fuel_Properties!$B$3:$IV$14,MATCH("GCV_Auto_Diesel",Fuel_Properties!$B$3:$B$14,0),MATCH(YEAR(AK$9),Fuel_Properties!$B$3:$EI$3,0))/1000</f>
        <v>2.1592352749960733</v>
      </c>
      <c r="AL116" s="53">
        <f>SUMPRODUCT(--(AL$9=Quarterly_kt!$B$9:FC$9),Quarterly_kt!$B116:FC116)*INDEX(Fuel_Properties!$B$3:$IV$14,MATCH("GCV_Auto_Diesel",Fuel_Properties!$B$3:$B$14,0),MATCH(YEAR(AL$9),Fuel_Properties!$B$3:$EI$3,0))/1000</f>
        <v>2.0850796674786114</v>
      </c>
      <c r="AM116" s="53">
        <f>SUMPRODUCT(--(AM$9=Quarterly_kt!$B$9:FC$9),Quarterly_kt!$B116:FC116)*INDEX(Fuel_Properties!$B$3:$IV$14,MATCH("GCV_Auto_Diesel",Fuel_Properties!$B$3:$B$14,0),MATCH(YEAR(AM$9),Fuel_Properties!$B$3:$EI$3,0))/1000</f>
        <v>2.2564256366615818</v>
      </c>
      <c r="AN116" s="53">
        <f>SUMPRODUCT(--(AN$9=Quarterly_kt!$B$9:FC$9),Quarterly_kt!$B116:FC116)*INDEX(Fuel_Properties!$B$3:$IV$14,MATCH("GCV_Auto_Diesel",Fuel_Properties!$B$3:$B$14,0),MATCH(YEAR(AN$9),Fuel_Properties!$B$3:$EI$3,0))/1000</f>
        <v>2.0258934459019575</v>
      </c>
      <c r="AO116" s="53">
        <f>SUMPRODUCT(--(AO$9=Quarterly_kt!$B$9:FC$9),Quarterly_kt!$B116:FC116)*INDEX(Fuel_Properties!$B$3:$IV$14,MATCH("GCV_Auto_Diesel",Fuel_Properties!$B$3:$B$14,0),MATCH(YEAR(AO$9),Fuel_Properties!$B$3:$EI$3,0))/1000</f>
        <v>2.3578673038963864</v>
      </c>
      <c r="AP116" s="53">
        <f>SUMPRODUCT(--(AP$9=Quarterly_kt!$B$9:FC$9),Quarterly_kt!$B116:FC116)*INDEX(Fuel_Properties!$B$3:$IV$14,MATCH("GCV_Auto_Diesel",Fuel_Properties!$B$3:$B$14,0),MATCH(YEAR(AP$9),Fuel_Properties!$B$3:$EI$3,0))/1000</f>
        <v>2.3434134565708207</v>
      </c>
      <c r="AQ116" s="53">
        <f>SUMPRODUCT(--(AQ$9=Quarterly_kt!$B$9:FC$9),Quarterly_kt!$B116:FC116)*INDEX(Fuel_Properties!$B$3:$IV$14,MATCH("GCV_Auto_Diesel",Fuel_Properties!$B$3:$B$14,0),MATCH(YEAR(AQ$9),Fuel_Properties!$B$3:$EI$3,0))/1000</f>
        <v>2.2013462034617275</v>
      </c>
      <c r="AR116" s="53">
        <f>SUMPRODUCT(--(AR$9=Quarterly_kt!$B$9:FC$9),Quarterly_kt!$B116:FC116)*INDEX(Fuel_Properties!$B$3:$IV$14,MATCH("GCV_Auto_Diesel",Fuel_Properties!$B$3:$B$14,0),MATCH(YEAR(AR$9),Fuel_Properties!$B$3:$EI$3,0))/1000</f>
        <v>2.1514802749178408</v>
      </c>
      <c r="AS116" s="53">
        <f>SUMPRODUCT(--(AS$9=Quarterly_kt!$B$9:FC$9),Quarterly_kt!$B116:FC116)*INDEX(Fuel_Properties!$B$3:$IV$14,MATCH("GCV_Auto_Diesel",Fuel_Properties!$B$3:$B$14,0),MATCH(YEAR(AS$9),Fuel_Properties!$B$3:$EI$3,0))/1000</f>
        <v>2.2485205810963329</v>
      </c>
      <c r="AT116" s="53">
        <f>SUMPRODUCT(--(AT$9=Quarterly_kt!$B$9:FC$9),Quarterly_kt!$B116:FC116)*INDEX(Fuel_Properties!$B$3:$IV$14,MATCH("GCV_Auto_Diesel",Fuel_Properties!$B$3:$B$14,0),MATCH(YEAR(AT$9),Fuel_Properties!$B$3:$EI$3,0))/1000</f>
        <v>2.4054246263472487</v>
      </c>
      <c r="AU116" s="53">
        <f>SUMPRODUCT(--(AU$9=Quarterly_kt!$B$9:FC$9),Quarterly_kt!$B116:FC116)*INDEX(Fuel_Properties!$B$3:$IV$14,MATCH("GCV_Auto_Diesel",Fuel_Properties!$B$3:$B$14,0),MATCH(YEAR(AU$9),Fuel_Properties!$B$3:$EI$3,0))/1000</f>
        <v>2.1884882588525785</v>
      </c>
      <c r="AV116" s="53">
        <f>SUMPRODUCT(--(AV$9=Quarterly_kt!$B$9:FC$9),Quarterly_kt!$B116:FC116)*INDEX(Fuel_Properties!$B$3:$IV$14,MATCH("GCV_Auto_Diesel",Fuel_Properties!$B$3:$B$14,0),MATCH(YEAR(AV$9),Fuel_Properties!$B$3:$EI$3,0))/1000</f>
        <v>2.0482839564552826</v>
      </c>
      <c r="AW116" s="53">
        <f>SUMPRODUCT(--(AW$9=Quarterly_kt!$B$9:FC$9),Quarterly_kt!$B116:FC116)*INDEX(Fuel_Properties!$B$3:$IV$14,MATCH("GCV_Auto_Diesel",Fuel_Properties!$B$3:$B$14,0),MATCH(YEAR(AW$9),Fuel_Properties!$B$3:$EI$3,0))/1000</f>
        <v>2.0776082402055662</v>
      </c>
      <c r="AX116" s="53">
        <f>SUMPRODUCT(--(AX$9=Quarterly_kt!$B$9:FC$9),Quarterly_kt!$B116:FC116)*INDEX(Fuel_Properties!$B$3:$IV$14,MATCH("GCV_Auto_Diesel",Fuel_Properties!$B$3:$B$14,0),MATCH(YEAR(AX$9),Fuel_Properties!$B$3:$EI$3,0))/1000</f>
        <v>2.2367364477132843</v>
      </c>
      <c r="AY116" s="53">
        <f>SUMPRODUCT(--(AY$9=Quarterly_kt!$B$9:FC$9),Quarterly_kt!$B116:FC116)*INDEX(Fuel_Properties!$B$3:$IV$14,MATCH("GCV_Auto_Diesel",Fuel_Properties!$B$3:$B$14,0),MATCH(YEAR(AY$9),Fuel_Properties!$B$3:$EI$3,0))/1000</f>
        <v>2.0731465649146856</v>
      </c>
      <c r="AZ116" s="53">
        <f>SUMPRODUCT(--(AZ$9=Quarterly_kt!$B$9:FC$9),Quarterly_kt!$B116:FC116)*INDEX(Fuel_Properties!$B$3:$IV$14,MATCH("GCV_Auto_Diesel",Fuel_Properties!$B$3:$B$14,0),MATCH(YEAR(AZ$9),Fuel_Properties!$B$3:$EI$3,0))/1000</f>
        <v>2.1608184967680604</v>
      </c>
      <c r="BA116" s="53">
        <f>SUMPRODUCT(--(BA$9=Quarterly_kt!$B$9:FC$9),Quarterly_kt!$B116:FC116)*INDEX(Fuel_Properties!$B$3:$IV$14,MATCH("GCV_Auto_Diesel",Fuel_Properties!$B$3:$B$14,0),MATCH(YEAR(BA$9),Fuel_Properties!$B$3:$EI$3,0))/1000</f>
        <v>2.2835249275146419</v>
      </c>
      <c r="BB116" s="53">
        <f>SUMPRODUCT(--(BB$9=Quarterly_kt!$B$9:FC$9),Quarterly_kt!$B116:FC116)*INDEX(Fuel_Properties!$B$3:$IV$14,MATCH("GCV_Auto_Diesel",Fuel_Properties!$B$3:$B$14,0),MATCH(YEAR(BB$9),Fuel_Properties!$B$3:$EI$3,0))/1000</f>
        <v>2.0469753459344777</v>
      </c>
      <c r="BC116" s="53">
        <f>SUMPRODUCT(--(BC$9=Quarterly_kt!$B$9:FC$9),Quarterly_kt!$B116:FC116)*INDEX(Fuel_Properties!$B$3:$IV$14,MATCH("GCV_Auto_Diesel",Fuel_Properties!$B$3:$B$14,0),MATCH(YEAR(BC$9),Fuel_Properties!$B$3:$EI$3,0))/1000</f>
        <v>2.0842634923451455</v>
      </c>
      <c r="BD116" s="53">
        <f>SUMPRODUCT(--(BD$9=Quarterly_kt!$B$9:FC$9),Quarterly_kt!$B116:FC116)*INDEX(Fuel_Properties!$B$3:$IV$14,MATCH("GCV_Auto_Diesel",Fuel_Properties!$B$3:$B$14,0),MATCH(YEAR(BD$9),Fuel_Properties!$B$3:$EI$3,0))/1000</f>
        <v>1.9447753762262743</v>
      </c>
      <c r="BE116" s="53">
        <f>SUMPRODUCT(--(BE$9=Quarterly_kt!$B$9:FC$9),Quarterly_kt!$B116:FC116)*INDEX(Fuel_Properties!$B$3:$IV$14,MATCH("GCV_Auto_Diesel",Fuel_Properties!$B$3:$B$14,0),MATCH(YEAR(BE$9),Fuel_Properties!$B$3:$EI$3,0))/1000</f>
        <v>2.2141127902617694</v>
      </c>
      <c r="BF116" s="53">
        <f>SUMPRODUCT(--(BF$9=Quarterly_kt!$B$9:FC$9),Quarterly_kt!$B116:FC116)*INDEX(Fuel_Properties!$B$3:$IV$14,MATCH("GCV_Auto_Diesel",Fuel_Properties!$B$3:$B$14,0),MATCH(YEAR(BF$9),Fuel_Properties!$B$3:$EI$3,0))/1000</f>
        <v>2.1686800085901377</v>
      </c>
      <c r="BG116" s="53">
        <f>SUMPRODUCT(--(BG$9=Quarterly_kt!$B$9:FC$9),Quarterly_kt!$B116:FC116)*INDEX(Fuel_Properties!$B$3:$IV$14,MATCH("GCV_Auto_Diesel",Fuel_Properties!$B$3:$B$14,0),MATCH(YEAR(BG$9),Fuel_Properties!$B$3:$EI$3,0))/1000</f>
        <v>1.8660378371270543</v>
      </c>
      <c r="BH116" s="53">
        <f>SUMPRODUCT(--(BH$9=Quarterly_kt!$B$9:FC$9),Quarterly_kt!$B116:FC116)*INDEX(Fuel_Properties!$B$3:$IV$14,MATCH("GCV_Auto_Diesel",Fuel_Properties!$B$3:$B$14,0),MATCH(YEAR(BH$9),Fuel_Properties!$B$3:$EI$3,0))/1000</f>
        <v>1.8724622046308632</v>
      </c>
      <c r="BI116" s="53">
        <f>SUMPRODUCT(--(BI$9=Quarterly_kt!$B$9:FC$9),Quarterly_kt!$B116:FC116)*INDEX(Fuel_Properties!$B$3:$IV$14,MATCH("GCV_Auto_Diesel",Fuel_Properties!$B$3:$B$14,0),MATCH(YEAR(BI$9),Fuel_Properties!$B$3:$EI$3,0))/1000</f>
        <v>1.9711483047589711</v>
      </c>
      <c r="BJ116" s="53">
        <f>SUMPRODUCT(--(BJ$9=Quarterly_kt!$B$9:FC$9),Quarterly_kt!$B116:FC116)*INDEX(Fuel_Properties!$B$3:$IV$14,MATCH("GCV_Auto_Diesel",Fuel_Properties!$B$3:$B$14,0),MATCH(YEAR(BJ$9),Fuel_Properties!$B$3:$EI$3,0))/1000</f>
        <v>2.4695651787287165</v>
      </c>
      <c r="BK116" s="53">
        <f>SUMPRODUCT(--(BK$9=Quarterly_kt!$B$9:FC$9),Quarterly_kt!$B116:FC116)*INDEX(Fuel_Properties!$B$3:$IV$14,MATCH("GCV_Auto_Diesel",Fuel_Properties!$B$3:$B$14,0),MATCH(YEAR(BK$9),Fuel_Properties!$B$3:$EI$3,0))/1000</f>
        <v>2.243405012140733</v>
      </c>
      <c r="BL116" s="53">
        <f>SUMPRODUCT(--(BL$9=Quarterly_kt!$B$9:FC$9),Quarterly_kt!$B116:FC116)*INDEX(Fuel_Properties!$B$3:$IV$14,MATCH("GCV_Auto_Diesel",Fuel_Properties!$B$3:$B$14,0),MATCH(YEAR(BL$9),Fuel_Properties!$B$3:$EI$3,0))/1000</f>
        <v>2.5529863710869649</v>
      </c>
      <c r="BM116" s="53">
        <f>SUMPRODUCT(--(BM$9=Quarterly_kt!$B$9:FC$9),Quarterly_kt!$B116:FC116)*INDEX(Fuel_Properties!$B$3:$IV$14,MATCH("GCV_Auto_Diesel",Fuel_Properties!$B$3:$B$14,0),MATCH(YEAR(BM$9),Fuel_Properties!$B$3:$EI$3,0))/1000</f>
        <v>2.4531945582549999</v>
      </c>
      <c r="BN116" s="53">
        <f>SUMPRODUCT(--(BN$9=Quarterly_kt!$B$9:FC$9),Quarterly_kt!$B116:FC116)*INDEX(Fuel_Properties!$B$3:$IV$14,MATCH("GCV_Auto_Diesel",Fuel_Properties!$B$3:$B$14,0),MATCH(YEAR(BN$9),Fuel_Properties!$B$3:$EI$3,0))/1000</f>
        <v>2.7277904384645302</v>
      </c>
      <c r="BO116" s="53">
        <f>SUMPRODUCT(--(BO$9=Quarterly_kt!$B$9:FC$9),Quarterly_kt!$B116:FC116)*INDEX(Fuel_Properties!$B$3:$IV$14,MATCH("GCV_Auto_Diesel",Fuel_Properties!$B$3:$B$14,0),MATCH(YEAR(BO$9),Fuel_Properties!$B$3:$EI$3,0))/1000</f>
        <v>2.463778552307677</v>
      </c>
      <c r="BP116" s="53">
        <f>SUMPRODUCT(--(BP$9=Quarterly_kt!$B$9:FC$9),Quarterly_kt!$B116:FC116)*INDEX(Fuel_Properties!$B$3:$IV$14,MATCH("GCV_Auto_Diesel",Fuel_Properties!$B$3:$B$14,0),MATCH(YEAR(BP$9),Fuel_Properties!$B$3:$EI$3,0))/1000</f>
        <v>3.0863474368542989</v>
      </c>
      <c r="BQ116" s="53">
        <f>SUMPRODUCT(--(BQ$9=Quarterly_kt!$B$9:FC$9),Quarterly_kt!$B116:FC116)*INDEX(Fuel_Properties!$B$3:$IV$14,MATCH("GCV_Auto_Diesel",Fuel_Properties!$B$3:$B$14,0),MATCH(YEAR(BQ$9),Fuel_Properties!$B$3:$EI$3,0))/1000</f>
        <v>2.5766841048037148</v>
      </c>
      <c r="BR116" s="53">
        <f>SUMPRODUCT(--(BR$9=Quarterly_kt!$B$9:FC$9),Quarterly_kt!$B116:FC116)*INDEX(Fuel_Properties!$B$3:$IV$14,MATCH("GCV_Auto_Diesel",Fuel_Properties!$B$3:$B$14,0),MATCH(YEAR(BR$9),Fuel_Properties!$B$3:$EI$3,0))/1000</f>
        <v>2.593019889587711</v>
      </c>
      <c r="BS116" s="53">
        <f>SUMPRODUCT(--(BS$9=Quarterly_kt!$B$9:FC$9),Quarterly_kt!$B116:FC116)*INDEX(Fuel_Properties!$B$3:$IV$14,MATCH("GCV_Auto_Diesel",Fuel_Properties!$B$3:$B$14,0),MATCH(YEAR(BS$9),Fuel_Properties!$B$3:$EI$3,0))/1000</f>
        <v>2.5196171755110663</v>
      </c>
      <c r="BT116" s="53">
        <f>SUMPRODUCT(--(BT$9=Quarterly_kt!$B$9:FC$9),Quarterly_kt!$B116:FC116)*INDEX(Fuel_Properties!$B$3:$IV$14,MATCH("GCV_Auto_Diesel",Fuel_Properties!$B$3:$B$14,0),MATCH(YEAR(BT$9),Fuel_Properties!$B$3:$EI$3,0))/1000</f>
        <v>2.2698944174695024</v>
      </c>
      <c r="BU116" s="53">
        <f>SUMPRODUCT(--(BU$9=Quarterly_kt!$B$9:FC$9),Quarterly_kt!$B116:FC116)*INDEX(Fuel_Properties!$B$3:$IV$14,MATCH("GCV_Auto_Diesel",Fuel_Properties!$B$3:$B$14,0),MATCH(YEAR(BU$9),Fuel_Properties!$B$3:$EI$3,0))/1000</f>
        <v>2.371537378875006</v>
      </c>
      <c r="BV116" s="53">
        <f>SUMPRODUCT(--(BV$9=Quarterly_kt!$B$9:FC$9),Quarterly_kt!$B116:FC116)*INDEX(Fuel_Properties!$B$3:$IV$14,MATCH("GCV_Auto_Diesel",Fuel_Properties!$B$3:$B$14,0),MATCH(YEAR(BV$9),Fuel_Properties!$B$3:$EI$3,0))/1000</f>
        <v>2.9381514687842762</v>
      </c>
      <c r="BW116" s="53">
        <f>SUMPRODUCT(--(BW$9=Quarterly_kt!$B$9:FC$9),Quarterly_kt!$B116:FC116)*INDEX(Fuel_Properties!$B$3:$IV$14,MATCH("GCV_Auto_Diesel",Fuel_Properties!$B$3:$B$14,0),MATCH(YEAR(BW$9),Fuel_Properties!$B$3:$EI$3,0))/1000</f>
        <v>2.3309095786297962</v>
      </c>
      <c r="BX116" s="53">
        <f>SUMPRODUCT(--(BX$9=Quarterly_kt!$B$9:FC$9),Quarterly_kt!$B116:FC116)*INDEX(Fuel_Properties!$B$3:$IV$14,MATCH("GCV_Auto_Diesel",Fuel_Properties!$B$3:$B$14,0),MATCH(YEAR(BX$9),Fuel_Properties!$B$3:$EI$3,0))/1000</f>
        <v>3.065849670146215</v>
      </c>
      <c r="BY116" s="53">
        <f>SUMPRODUCT(--(BY$9=Quarterly_kt!$B$9:FC$9),Quarterly_kt!$B116:FC116)*INDEX(Fuel_Properties!$B$3:$IV$14,MATCH("GCV_Auto_Diesel",Fuel_Properties!$B$3:$B$14,0),MATCH(YEAR(BY$9),Fuel_Properties!$B$3:$EI$3,0))/1000</f>
        <v>2.8703315747940432</v>
      </c>
      <c r="BZ116" s="53">
        <f>SUMPRODUCT(--(BZ$9=Quarterly_kt!$B$9:FC$9),Quarterly_kt!$B116:FC116)*INDEX(Fuel_Properties!$B$3:$IV$14,MATCH("GCV_Auto_Diesel",Fuel_Properties!$B$3:$B$14,0),MATCH(YEAR(BZ$9),Fuel_Properties!$B$3:$EI$3,0))/1000</f>
        <v>3.18520482334511</v>
      </c>
      <c r="CA116" s="53">
        <f>SUMPRODUCT(--(CA$9=Quarterly_kt!$B$9:FC$9),Quarterly_kt!$B116:FC116)*INDEX(Fuel_Properties!$B$3:$IV$14,MATCH("GCV_Auto_Diesel",Fuel_Properties!$B$3:$B$14,0),MATCH(YEAR(CA$9),Fuel_Properties!$B$3:$EI$3,0))/1000</f>
        <v>2.7477443264319712</v>
      </c>
      <c r="CB116" s="53">
        <f>SUMPRODUCT(--(CB$9=Quarterly_kt!$B$9:FC$9),Quarterly_kt!$B116:FC116)*INDEX(Fuel_Properties!$B$3:$IV$14,MATCH("GCV_Auto_Diesel",Fuel_Properties!$B$3:$B$14,0),MATCH(YEAR(CB$9),Fuel_Properties!$B$3:$EI$3,0))/1000</f>
        <v>2.6962485685999327</v>
      </c>
      <c r="CC116" s="53">
        <f>SUMPRODUCT(--(CC$9=Quarterly_kt!$B$9:FC$9),Quarterly_kt!$B116:FC116)*INDEX(Fuel_Properties!$B$3:$IV$14,MATCH("GCV_Auto_Diesel",Fuel_Properties!$B$3:$B$14,0),MATCH(YEAR(CC$9),Fuel_Properties!$B$3:$EI$3,0))/1000</f>
        <v>2.866223555246576</v>
      </c>
      <c r="CD116" s="53">
        <f>SUMPRODUCT(--(CD$9=Quarterly_kt!$B$9:FC$9),Quarterly_kt!$B116:FC116)*INDEX(Fuel_Properties!$B$3:$IV$14,MATCH("GCV_Auto_Diesel",Fuel_Properties!$B$3:$B$14,0),MATCH(YEAR(CD$9),Fuel_Properties!$B$3:$EI$3,0))/1000</f>
        <v>3.1527613551863833</v>
      </c>
      <c r="CE116" s="53">
        <f>SUMPRODUCT(--(CE$9=Quarterly_kt!$B$9:FC$9),Quarterly_kt!$B116:FC116)*INDEX(Fuel_Properties!$B$3:$IV$14,MATCH("GCV_Auto_Diesel",Fuel_Properties!$B$3:$B$14,0),MATCH(YEAR(CE$9),Fuel_Properties!$B$3:$EI$3,0))/1000</f>
        <v>2.762997408256938</v>
      </c>
      <c r="CF116" s="53">
        <f>SUMPRODUCT(--(CF$9=Quarterly_kt!$B$9:FC$9),Quarterly_kt!$B116:FC116)*INDEX(Fuel_Properties!$B$3:$IV$14,MATCH("GCV_Auto_Diesel",Fuel_Properties!$B$3:$B$14,0),MATCH(YEAR(CF$9),Fuel_Properties!$B$3:$EI$3,0))/1000</f>
        <v>2.9239716028198619</v>
      </c>
      <c r="CG116" s="53">
        <f>SUMPRODUCT(--(CG$9=Quarterly_kt!$B$9:FC$9),Quarterly_kt!$B116:FC116)*INDEX(Fuel_Properties!$B$3:$IV$14,MATCH("GCV_Auto_Diesel",Fuel_Properties!$B$3:$B$14,0),MATCH(YEAR(CG$9),Fuel_Properties!$B$3:$EI$3,0))/1000</f>
        <v>3.1858302532618774</v>
      </c>
      <c r="CH116" s="53">
        <f>SUMPRODUCT(--(CH$9=Quarterly_kt!$B$9:FC$9),Quarterly_kt!$B116:FC116)*INDEX(Fuel_Properties!$B$3:$IV$14,MATCH("GCV_Auto_Diesel",Fuel_Properties!$B$3:$B$14,0),MATCH(YEAR(CH$9),Fuel_Properties!$B$3:$EI$3,0))/1000</f>
        <v>3.5026093557575981</v>
      </c>
      <c r="CI116" s="53">
        <f>SUMPRODUCT(--(CI$9=Quarterly_kt!$B$9:FC$9),Quarterly_kt!$B116:FC116)*INDEX(Fuel_Properties!$B$3:$IV$14,MATCH("GCV_Auto_Diesel",Fuel_Properties!$B$3:$B$14,0),MATCH(YEAR(CI$9),Fuel_Properties!$B$3:$EI$3,0))/1000</f>
        <v>3.258627212878106</v>
      </c>
      <c r="CJ116" s="53">
        <f>SUMPRODUCT(--(CJ$9=Quarterly_kt!$B$9:FC$9),Quarterly_kt!$B116:FC116)*INDEX(Fuel_Properties!$B$3:$IV$14,MATCH("GCV_Auto_Diesel",Fuel_Properties!$B$3:$B$14,0),MATCH(YEAR(CJ$9),Fuel_Properties!$B$3:$EI$3,0))/1000</f>
        <v>2.8406575021210205</v>
      </c>
      <c r="CK116" s="53">
        <f>SUMPRODUCT(--(CK$9=Quarterly_kt!$B$9:FC$9),Quarterly_kt!$B116:FC116)*INDEX(Fuel_Properties!$B$3:$IV$14,MATCH("GCV_Auto_Diesel",Fuel_Properties!$B$3:$B$14,0),MATCH(YEAR(CK$9),Fuel_Properties!$B$3:$EI$3,0))/1000</f>
        <v>3.2115608116964469</v>
      </c>
      <c r="CL116" s="53">
        <f>SUMPRODUCT(--(CL$9=Quarterly_kt!$B$9:FC$9),Quarterly_kt!$B116:FC116)*INDEX(Fuel_Properties!$B$3:$IV$14,MATCH("GCV_Auto_Diesel",Fuel_Properties!$B$3:$B$14,0),MATCH(YEAR(CL$9),Fuel_Properties!$B$3:$EI$3,0))/1000</f>
        <v>3.54592582883298</v>
      </c>
      <c r="CM116" s="53">
        <f>SUMPRODUCT(--(CM$9=Quarterly_kt!$B$9:FC$9),Quarterly_kt!$B116:FC116)*INDEX(Fuel_Properties!$B$3:$IV$14,MATCH("GCV_Auto_Diesel",Fuel_Properties!$B$3:$B$14,0),MATCH(YEAR(CM$9),Fuel_Properties!$B$3:$EI$3,0))/1000</f>
        <v>3.3942106227456006</v>
      </c>
      <c r="CN116" s="53">
        <f>SUMPRODUCT(--(CN$9=Quarterly_kt!$B$9:FC$9),Quarterly_kt!$B116:FC116)*INDEX(Fuel_Properties!$B$3:$IV$14,MATCH("GCV_Auto_Diesel",Fuel_Properties!$B$3:$B$14,0),MATCH(YEAR(CN$9),Fuel_Properties!$B$3:$EI$3,0))/1000</f>
        <v>2.907430283138098</v>
      </c>
      <c r="CO116" s="53">
        <f>SUMPRODUCT(--(CO$9=Quarterly_kt!$B$9:FC$9),Quarterly_kt!$B116:FC116)*INDEX(Fuel_Properties!$B$3:$IV$14,MATCH("GCV_Auto_Diesel",Fuel_Properties!$B$3:$B$14,0),MATCH(YEAR(CO$9),Fuel_Properties!$B$3:$EI$3,0))/1000</f>
        <v>3.2069020529867154</v>
      </c>
      <c r="CP116" s="53">
        <f>SUMPRODUCT(--(CP$9=Quarterly_kt!$B$9:FC$9),Quarterly_kt!$B116:FC116)*INDEX(Fuel_Properties!$B$3:$IV$14,MATCH("GCV_Auto_Diesel",Fuel_Properties!$B$3:$B$14,0),MATCH(YEAR(CP$9),Fuel_Properties!$B$3:$EI$3,0))/1000</f>
        <v>3.5515613943778668</v>
      </c>
      <c r="CQ116" s="53">
        <f>SUMPRODUCT(--(CQ$9=Quarterly_kt!$B$9:FC$9),Quarterly_kt!$B116:FC116)*INDEX(Fuel_Properties!$B$3:$IV$14,MATCH("GCV_Auto_Diesel",Fuel_Properties!$B$3:$B$14,0),MATCH(YEAR(CQ$9),Fuel_Properties!$B$3:$EI$3,0))/1000</f>
        <v>3.8113413803546194</v>
      </c>
      <c r="CR116" s="53">
        <f>SUMPRODUCT(--(CR$9=Quarterly_kt!$B$9:FC$9),Quarterly_kt!$B116:FC116)*INDEX(Fuel_Properties!$B$3:$IV$14,MATCH("GCV_Auto_Diesel",Fuel_Properties!$B$3:$B$14,0),MATCH(YEAR(CR$9),Fuel_Properties!$B$3:$EI$3,0))/1000</f>
        <v>3.4959115600051405</v>
      </c>
      <c r="CS116" s="53">
        <f>SUMPRODUCT(--(CS$9=Quarterly_kt!$B$9:FC$9),Quarterly_kt!$B116:FC116)*INDEX(Fuel_Properties!$B$3:$IV$14,MATCH("GCV_Auto_Diesel",Fuel_Properties!$B$3:$B$14,0),MATCH(YEAR(CS$9),Fuel_Properties!$B$3:$EI$3,0))/1000</f>
        <v>3.309881843365595</v>
      </c>
      <c r="CT116" s="53">
        <f>SUMPRODUCT(--(CT$9=Quarterly_kt!$B$9:FC$9),Quarterly_kt!$B116:FC116)*INDEX(Fuel_Properties!$B$3:$IV$14,MATCH("GCV_Auto_Diesel",Fuel_Properties!$B$3:$B$14,0),MATCH(YEAR(CT$9),Fuel_Properties!$B$3:$EI$3,0))/1000</f>
        <v>3.5771507939264535</v>
      </c>
      <c r="CU116" s="53">
        <f>SUMPRODUCT(--(CU$9=Quarterly_kt!$B$9:FC$9),Quarterly_kt!$B116:FC116)*INDEX(Fuel_Properties!$B$3:$IV$14,MATCH("GCV_Auto_Diesel",Fuel_Properties!$B$3:$B$14,0),MATCH(YEAR(CU$9),Fuel_Properties!$B$3:$EI$3,0))/1000</f>
        <v>3.7439017673742736</v>
      </c>
      <c r="CV116" s="53">
        <f>SUMPRODUCT(--(CV$9=Quarterly_kt!$B$9:FC$9),Quarterly_kt!$B116:FC116)*INDEX(Fuel_Properties!$B$3:$IV$14,MATCH("GCV_Auto_Diesel",Fuel_Properties!$B$3:$B$14,0),MATCH(YEAR(CV$9),Fuel_Properties!$B$3:$EI$3,0))/1000</f>
        <v>3.3531399808045852</v>
      </c>
      <c r="CW116" s="53">
        <f>SUMPRODUCT(--(CW$9=Quarterly_kt!$B$9:FC$9),Quarterly_kt!$B116:FC116)*INDEX(Fuel_Properties!$B$3:$IV$14,MATCH("GCV_Auto_Diesel",Fuel_Properties!$B$3:$B$14,0),MATCH(YEAR(CW$9),Fuel_Properties!$B$3:$EI$3,0))/1000</f>
        <v>3.8237101757679826</v>
      </c>
      <c r="CX116" s="53">
        <f>SUMPRODUCT(--(CX$9=Quarterly_kt!$B$9:FC$9),Quarterly_kt!$B116:FC116)*INDEX(Fuel_Properties!$B$3:$IV$14,MATCH("GCV_Auto_Diesel",Fuel_Properties!$B$3:$B$14,0),MATCH(YEAR(CX$9),Fuel_Properties!$B$3:$EI$3,0))/1000</f>
        <v>3.973341734346219</v>
      </c>
      <c r="CY116" s="53">
        <f>SUMPRODUCT(--(CY$9=Quarterly_kt!$B$9:FC$9),Quarterly_kt!$B116:FC116)*INDEX(Fuel_Properties!$B$3:$IV$14,MATCH("GCV_Auto_Diesel",Fuel_Properties!$B$3:$B$14,0),MATCH(YEAR(CY$9),Fuel_Properties!$B$3:$EI$3,0))/1000</f>
        <v>3.8706833215690541</v>
      </c>
      <c r="CZ116" s="53">
        <f>SUMPRODUCT(--(CZ$9=Quarterly_kt!$B$9:FC$9),Quarterly_kt!$B116:FC116)*INDEX(Fuel_Properties!$B$3:$IV$14,MATCH("GCV_Auto_Diesel",Fuel_Properties!$B$3:$B$14,0),MATCH(YEAR(CZ$9),Fuel_Properties!$B$3:$EI$3,0))/1000</f>
        <v>4.0432194123853398</v>
      </c>
      <c r="DA116" s="53">
        <f>SUMPRODUCT(--(DA$9=Quarterly_kt!$B$9:FC$9),Quarterly_kt!$B116:FC116)*INDEX(Fuel_Properties!$B$3:$IV$14,MATCH("GCV_Auto_Diesel",Fuel_Properties!$B$3:$B$14,0),MATCH(YEAR(DA$9),Fuel_Properties!$B$3:$EI$3,0))/1000</f>
        <v>4.0968843753663728</v>
      </c>
      <c r="DB116" s="53">
        <f>SUMPRODUCT(--(DB$9=Quarterly_kt!$B$9:FC$9),Quarterly_kt!$B116:FC116)*INDEX(Fuel_Properties!$B$3:$IV$14,MATCH("GCV_Auto_Diesel",Fuel_Properties!$B$3:$B$14,0),MATCH(YEAR(DB$9),Fuel_Properties!$B$3:$EI$3,0))/1000</f>
        <v>4.08058775660444</v>
      </c>
      <c r="DC116" s="53">
        <f>SUMPRODUCT(--(DC$9=Quarterly_kt!$B$9:FC$9),Quarterly_kt!$B116:FC116)*INDEX(Fuel_Properties!$B$3:$IV$14,MATCH("GCV_Auto_Diesel",Fuel_Properties!$B$3:$B$14,0),MATCH(YEAR(DC$9),Fuel_Properties!$B$3:$EI$3,0))/1000</f>
        <v>3.818292258779433</v>
      </c>
      <c r="DD116" s="53">
        <f>SUMPRODUCT(--(DD$9=Quarterly_kt!$B$9:FC$9),Quarterly_kt!$B116:FC116)*INDEX(Fuel_Properties!$B$3:$IV$14,MATCH("GCV_Auto_Diesel",Fuel_Properties!$B$3:$B$14,0),MATCH(YEAR(DD$9),Fuel_Properties!$B$3:$EI$3,0))/1000</f>
        <v>3.5681858251302856</v>
      </c>
      <c r="DE116" s="53">
        <f>SUMPRODUCT(--(DE$9=Quarterly_kt!$B$9:FC$9),Quarterly_kt!$B116:FC116)*INDEX(Fuel_Properties!$B$3:$IV$14,MATCH("GCV_Auto_Diesel",Fuel_Properties!$B$3:$B$14,0),MATCH(YEAR(DE$9),Fuel_Properties!$B$3:$EI$3,0))/1000</f>
        <v>4.0412547457999057</v>
      </c>
      <c r="DF116" s="53">
        <f>SUMPRODUCT(--(DF$9=Quarterly_kt!$B$9:FC$9),Quarterly_kt!$B116:FC116)*INDEX(Fuel_Properties!$B$3:$IV$14,MATCH("GCV_Auto_Diesel",Fuel_Properties!$B$3:$B$14,0),MATCH(YEAR(DF$9),Fuel_Properties!$B$3:$EI$3,0))/1000</f>
        <v>3.995043772644796</v>
      </c>
      <c r="DG116" s="53">
        <f>SUMPRODUCT(--(DG$9=Quarterly_kt!$B$9:FC$9),Quarterly_kt!$B116:FC116)*INDEX(Fuel_Properties!$B$3:$IV$14,MATCH("GCV_Auto_Diesel",Fuel_Properties!$B$3:$B$14,0),MATCH(YEAR(DG$9),Fuel_Properties!$B$3:$EI$3,0))/1000</f>
        <v>3.683080411848958</v>
      </c>
      <c r="DH116" s="53">
        <f>SUMPRODUCT(--(DH$9=Quarterly_kt!$B$9:FC$9),Quarterly_kt!$B116:FC116)*INDEX(Fuel_Properties!$B$3:$IV$14,MATCH("GCV_Auto_Diesel",Fuel_Properties!$B$3:$B$14,0),MATCH(YEAR(DH$9),Fuel_Properties!$B$3:$EI$3,0))/1000</f>
        <v>3.9032060322191815</v>
      </c>
      <c r="DI116" s="53">
        <f>SUMPRODUCT(--(DI$9=Quarterly_kt!$B$9:FC$9),Quarterly_kt!$B116:FC116)*INDEX(Fuel_Properties!$B$3:$IV$14,MATCH("GCV_Auto_Diesel",Fuel_Properties!$B$3:$B$14,0),MATCH(YEAR(DI$9),Fuel_Properties!$B$3:$EI$3,0))/1000</f>
        <v>4.1144435429570931</v>
      </c>
      <c r="DJ116" s="53">
        <f>SUMPRODUCT(--(DJ$9=Quarterly_kt!$B$9:FC$9),Quarterly_kt!$B116:FC116)*INDEX(Fuel_Properties!$B$3:$IV$14,MATCH("GCV_Auto_Diesel",Fuel_Properties!$B$3:$B$14,0),MATCH(YEAR(DJ$9),Fuel_Properties!$B$3:$EI$3,0))/1000</f>
        <v>4.324414794612002</v>
      </c>
      <c r="DK116" s="53">
        <f>SUMPRODUCT(--(DK$9=Quarterly_kt!$B$9:FC$9),Quarterly_kt!$B116:FC116)*INDEX(Fuel_Properties!$B$3:$IV$14,MATCH("GCV_Auto_Diesel",Fuel_Properties!$B$3:$B$14,0),MATCH(YEAR(DK$9),Fuel_Properties!$B$3:$EI$3,0))/1000</f>
        <v>4.3626179745742002</v>
      </c>
      <c r="DL116" s="53">
        <f>SUMPRODUCT(--(DL$9=Quarterly_kt!$B$9:FC$9),Quarterly_kt!$B116:FC116)*INDEX(Fuel_Properties!$B$3:$IV$14,MATCH("GCV_Auto_Diesel",Fuel_Properties!$B$3:$B$14,0),MATCH(YEAR(DL$9),Fuel_Properties!$B$3:$EI$3,0))/1000</f>
        <v>4.2362747006406227</v>
      </c>
      <c r="DM116" s="53">
        <f>SUMPRODUCT(--(DM$9=Quarterly_kt!$B$9:FC$9),Quarterly_kt!$B116:FC116)*INDEX(Fuel_Properties!$B$3:$IV$14,MATCH("GCV_Auto_Diesel",Fuel_Properties!$B$3:$B$14,0),MATCH(YEAR(DM$9),Fuel_Properties!$B$3:$EI$3,0))/1000</f>
        <v>4.7458482109577149</v>
      </c>
      <c r="DN116" s="53">
        <f>SUMPRODUCT(--(DN$9=Quarterly_kt!$B$9:FC$9),Quarterly_kt!$B116:FC116)*INDEX(Fuel_Properties!$B$3:$IV$14,MATCH("GCV_Auto_Diesel",Fuel_Properties!$B$3:$B$14,0),MATCH(YEAR(DN$9),Fuel_Properties!$B$3:$EI$3,0))/1000</f>
        <v>4.6593234486817821</v>
      </c>
      <c r="DO116" s="53">
        <f>SUMPRODUCT(--(DO$9=Quarterly_kt!$B$9:FC$9),Quarterly_kt!$B116:FC116)*INDEX(Fuel_Properties!$B$3:$IV$14,MATCH("GCV_Auto_Diesel",Fuel_Properties!$B$3:$B$14,0),MATCH(YEAR(DO$9),Fuel_Properties!$B$3:$EI$3,0))/1000</f>
        <v>4.20866499453592</v>
      </c>
      <c r="DP116" s="53">
        <f>SUMPRODUCT(--(DP$9=Quarterly_kt!$B$9:FC$9),Quarterly_kt!$B116:FC116)*INDEX(Fuel_Properties!$B$3:$IV$14,MATCH("GCV_Auto_Diesel",Fuel_Properties!$B$3:$B$14,0),MATCH(YEAR(DP$9),Fuel_Properties!$B$3:$EI$3,0))/1000</f>
        <v>4.2184758255389196</v>
      </c>
      <c r="DQ116" s="53">
        <f>SUMPRODUCT(--(DQ$9=Quarterly_kt!$B$9:FC$9),Quarterly_kt!$B116:FC116)*INDEX(Fuel_Properties!$B$3:$IV$14,MATCH("GCV_Auto_Diesel",Fuel_Properties!$B$3:$B$14,0),MATCH(YEAR(DQ$9),Fuel_Properties!$B$3:$EI$3,0))/1000</f>
        <v>4.583586142432778</v>
      </c>
      <c r="DR116" s="53">
        <f>SUMPRODUCT(--(DR$9=Quarterly_kt!$B$9:FC$9),Quarterly_kt!$B116:FC116)*INDEX(Fuel_Properties!$B$3:$IV$14,MATCH("GCV_Auto_Diesel",Fuel_Properties!$B$3:$B$14,0),MATCH(YEAR(DR$9),Fuel_Properties!$B$3:$EI$3,0))/1000</f>
        <v>4.4237077411989949</v>
      </c>
      <c r="DS116" s="53">
        <f>SUMPRODUCT(--(DS$9=Quarterly_kt!$B$9:FC$9),Quarterly_kt!$B116:FC116)*INDEX(Fuel_Properties!$B$3:$IV$14,MATCH("GCV_Auto_Diesel",Fuel_Properties!$B$3:$B$14,0),MATCH(YEAR(DS$9),Fuel_Properties!$B$3:$EI$3,0))/1000</f>
        <v>4.3383360338405215</v>
      </c>
      <c r="DT116" s="53">
        <f>SUMPRODUCT(--(DT$9=Quarterly_kt!$B$9:FC$9),Quarterly_kt!$B116:FC116)*INDEX(Fuel_Properties!$B$3:$IV$14,MATCH("GCV_Auto_Diesel",Fuel_Properties!$B$3:$B$14,0),MATCH(YEAR(DT$9),Fuel_Properties!$B$3:$EI$3,0))/1000</f>
        <v>3.7591210702742566</v>
      </c>
      <c r="DU116" s="53">
        <f>SUMPRODUCT(--(DU$9=Quarterly_kt!$B$9:FC$9),Quarterly_kt!$B116:FC116)*INDEX(Fuel_Properties!$B$3:$IV$14,MATCH("GCV_Auto_Diesel",Fuel_Properties!$B$3:$B$14,0),MATCH(YEAR(DU$9),Fuel_Properties!$B$3:$EI$3,0))/1000</f>
        <v>4.4656155196272547</v>
      </c>
      <c r="DV116" s="53">
        <f>SUMPRODUCT(--(DV$9=Quarterly_kt!$B$9:FC$9),Quarterly_kt!$B116:FC116)*INDEX(Fuel_Properties!$B$3:$IV$14,MATCH("GCV_Auto_Diesel",Fuel_Properties!$B$3:$B$14,0),MATCH(YEAR(DV$9),Fuel_Properties!$B$3:$EI$3,0))/1000</f>
        <v>4.802169877815353</v>
      </c>
      <c r="DW116" s="53">
        <f>SUMPRODUCT(--(DW$9=Quarterly_kt!$B$9:FC$9),Quarterly_kt!$B116:FC116)*INDEX(Fuel_Properties!$B$3:$IV$14,MATCH("GCV_Auto_Diesel",Fuel_Properties!$B$3:$B$14,0),MATCH(YEAR(DW$9),Fuel_Properties!$B$3:$EI$3,0))/1000</f>
        <v>4.5889909001027913</v>
      </c>
      <c r="DX116" s="53">
        <f>SUMPRODUCT(--(DX$9=Quarterly_kt!$B$9:FC$9),Quarterly_kt!$B116:FC116)*INDEX(Fuel_Properties!$B$3:$IV$14,MATCH("GCV_Auto_Diesel",Fuel_Properties!$B$3:$B$14,0),MATCH(YEAR(DX$9),Fuel_Properties!$B$3:$EI$3,0))/1000</f>
        <v>4.4213698241333299</v>
      </c>
      <c r="DY116" s="53">
        <f>SUMPRODUCT(--(DY$9=Quarterly_kt!$B$9:FC$9),Quarterly_kt!$B116:FC116)*INDEX(Fuel_Properties!$B$3:$IV$14,MATCH("GCV_Auto_Diesel",Fuel_Properties!$B$3:$B$14,0),MATCH(YEAR(DY$9),Fuel_Properties!$B$3:$EI$3,0))/1000</f>
        <v>4.601799216570976</v>
      </c>
      <c r="DZ116" s="53">
        <f>SUMPRODUCT(--(DZ$9=Quarterly_kt!$B$9:FC$9),Quarterly_kt!$B116:FC116)*INDEX(Fuel_Properties!$B$3:$IV$14,MATCH("GCV_Auto_Diesel",Fuel_Properties!$B$3:$B$14,0),MATCH(YEAR(DZ$9),Fuel_Properties!$B$3:$EI$3,0))/1000</f>
        <v>4.7465442997995533</v>
      </c>
      <c r="EA116" s="53">
        <f>SUMPRODUCT(--(EA$9=Quarterly_kt!$B$9:FC$9),Quarterly_kt!$B116:FC116)*INDEX(Fuel_Properties!$B$3:$IV$14,MATCH("GCV_Auto_Diesel",Fuel_Properties!$B$3:$B$14,0),MATCH(YEAR(EA$9),Fuel_Properties!$B$3:$EI$3,0))/1000</f>
        <v>4.2454683443980743</v>
      </c>
      <c r="EB116" s="53">
        <f>SUMPRODUCT(--(EB$9=Quarterly_kt!$B$9:FC$9),Quarterly_kt!$B116:FC116)*INDEX(Fuel_Properties!$B$3:$IV$14,MATCH("GCV_Auto_Diesel",Fuel_Properties!$B$3:$B$14,0),MATCH(YEAR(EB$9),Fuel_Properties!$B$3:$EI$3,0))/1000</f>
        <v>4.3247574917834672</v>
      </c>
      <c r="EC116" s="53">
        <f>SUMPRODUCT(--(EC$9=Quarterly_kt!$B$9:FC$9),Quarterly_kt!$B116:FC116)*INDEX(Fuel_Properties!$B$3:$IV$14,MATCH("GCV_Auto_Diesel",Fuel_Properties!$B$3:$B$14,0),MATCH(YEAR(EC$9),Fuel_Properties!$B$3:$EI$3,0))/1000</f>
        <v>4.3885651971194397</v>
      </c>
      <c r="ED116" s="53">
        <f>SUMPRODUCT(--(ED$9=Quarterly_kt!$B$9:FC$9),Quarterly_kt!$B116:FC116)*INDEX(Fuel_Properties!$B$3:$IV$14,MATCH("GCV_Auto_Diesel",Fuel_Properties!$B$3:$B$14,0),MATCH(YEAR(ED$9),Fuel_Properties!$B$3:$EI$3,0))/1000</f>
        <v>4.5181950368959827</v>
      </c>
      <c r="EE116" s="53">
        <f>SUMPRODUCT(--(EE$9=Quarterly_kt!$B$9:FC$9),Quarterly_kt!$B116:FC116)*INDEX(Fuel_Properties!$B$3:$IV$14,MATCH("GCV_Auto_Diesel",Fuel_Properties!$B$3:$B$14,0),MATCH(YEAR(EE$9),Fuel_Properties!$B$3:$EI$3,0))/1000</f>
        <v>4.2495282138497981</v>
      </c>
      <c r="EF116" s="53">
        <f>SUMPRODUCT(--(EF$9=Quarterly_kt!$B$9:FC$9),Quarterly_kt!$B116:FC116)*INDEX(Fuel_Properties!$B$3:$IV$14,MATCH("GCV_Auto_Diesel",Fuel_Properties!$B$3:$B$14,0),MATCH(YEAR(EF$9),Fuel_Properties!$B$3:$EI$3,0))/1000</f>
        <v>4.1812310521114631</v>
      </c>
      <c r="EG116" s="53">
        <f>SUMPRODUCT(--(EG$9=Quarterly_kt!$B$9:FC$9),Quarterly_kt!$B116:FC116)*INDEX(Fuel_Properties!$B$3:$IV$14,MATCH("GCV_Auto_Diesel",Fuel_Properties!$B$3:$B$14,0),MATCH(YEAR(EG$9),Fuel_Properties!$B$3:$EI$3,0))/1000</f>
        <v>4.4114475178940395</v>
      </c>
      <c r="EH116" s="53">
        <f>SUMPRODUCT(--(EH$9=Quarterly_kt!$B$9:FC$9),Quarterly_kt!$B116:FC116)*INDEX(Fuel_Properties!$B$3:$IV$14,MATCH("GCV_Auto_Diesel",Fuel_Properties!$B$3:$B$14,0),MATCH(YEAR(EH$9),Fuel_Properties!$B$3:$EI$3,0))/1000</f>
        <v>4.3793483709258512</v>
      </c>
      <c r="EI116" s="53">
        <f>SUMPRODUCT(--(EI$9=Quarterly_kt!$B$9:FC$9),Quarterly_kt!$B116:FC116)*INDEX(Fuel_Properties!$B$3:$IV$14,MATCH("GCV_Auto_Diesel",Fuel_Properties!$B$3:$B$14,0),MATCH(YEAR(EI$9),Fuel_Properties!$B$3:$EI$3,0))/1000</f>
        <v>3.6715087570751219</v>
      </c>
      <c r="EJ116" s="53">
        <f>SUMPRODUCT(--(EJ$9=Quarterly_kt!$B$9:FC$9),Quarterly_kt!$B116:FC116)*INDEX(Fuel_Properties!$B$3:$IV$14,MATCH("GCV_Auto_Diesel",Fuel_Properties!$B$3:$B$14,0),MATCH(YEAR(EJ$9),Fuel_Properties!$B$3:$EI$3,0))/1000</f>
        <v>4.3383899119941081</v>
      </c>
      <c r="EK116" s="53">
        <f>SUMPRODUCT(--(EK$9=Quarterly_kt!$B$9:FC$9),Quarterly_kt!$B116:FC116)*INDEX(Fuel_Properties!$B$3:$IV$14,MATCH("GCV_Auto_Diesel",Fuel_Properties!$B$3:$B$14,0),MATCH(YEAR(EK$9),Fuel_Properties!$B$3:$EI$3,0))/1000</f>
        <v>3.665689487767462</v>
      </c>
      <c r="EL116" s="53">
        <f>SUMPRODUCT(--(EL$9=Quarterly_kt!$B$9:FC$9),Quarterly_kt!$B116:FC116)*INDEX(Fuel_Properties!$B$3:$IV$14,MATCH("GCV_Auto_Diesel",Fuel_Properties!$B$3:$B$14,0),MATCH(YEAR(EL$9),Fuel_Properties!$B$3:$EI$3,0))/1000</f>
        <v>4.0679181231898545</v>
      </c>
      <c r="EM116" s="53">
        <f>SUMPRODUCT(--(EM$9=Quarterly_kt!$B$9:FC$9),Quarterly_kt!$B116:FC116)*INDEX(Fuel_Properties!$B$3:$IV$14,MATCH("GCV_Auto_Diesel",Fuel_Properties!$B$3:$B$14,0),MATCH(YEAR(EM$9),Fuel_Properties!$B$3:$EI$3,0))/1000</f>
        <v>3.7608275205337827</v>
      </c>
      <c r="EN116" s="53">
        <f>SUMPRODUCT(--(EN$9=Quarterly_kt!$B$9:FC$9),Quarterly_kt!$B116:FC116)*INDEX(Fuel_Properties!$B$3:$IV$14,MATCH("GCV_Auto_Diesel",Fuel_Properties!$B$3:$B$14,0),MATCH(YEAR(EN$9),Fuel_Properties!$B$3:$EI$3,0))/1000</f>
        <v>3.0112677855516008</v>
      </c>
      <c r="EO116" s="53">
        <f>SUMPRODUCT(--(EO$9=Quarterly_kt!$B$9:FC$9),Quarterly_kt!$B116:FC116)*INDEX(Fuel_Properties!$B$3:$IV$14,MATCH("GCV_Auto_Diesel",Fuel_Properties!$B$3:$B$14,0),MATCH(YEAR(EO$9),Fuel_Properties!$B$3:$EI$3,0))/1000</f>
        <v>3.0708344525295126</v>
      </c>
      <c r="EP116" s="53">
        <f>SUMPRODUCT(--(EP$9=Quarterly_kt!$B$9:FC$9),Quarterly_kt!$B116:FC116)*INDEX(Fuel_Properties!$B$3:$IV$14,MATCH("GCV_Auto_Diesel",Fuel_Properties!$B$3:$B$14,0),MATCH(YEAR(EP$9),Fuel_Properties!$B$3:$EI$3,0))/1000</f>
        <v>3.3585751423183106</v>
      </c>
      <c r="EQ116" s="53">
        <f>SUMPRODUCT(--(EQ$9=Quarterly_kt!$B$9:FC$9),Quarterly_kt!$B116:FC116)*INDEX(Fuel_Properties!$B$3:$IV$14,MATCH("GCV_Auto_Diesel",Fuel_Properties!$B$3:$B$14,0),MATCH(YEAR(EQ$9),Fuel_Properties!$B$3:$EI$3,0))/1000</f>
        <v>3.4026458271531204</v>
      </c>
      <c r="ER116" s="53">
        <f>SUMPRODUCT(--(ER$9=Quarterly_kt!$B$9:FC$9),Quarterly_kt!$B116:FC116)*INDEX(Fuel_Properties!$B$3:$IV$14,MATCH("GCV_Auto_Diesel",Fuel_Properties!$B$3:$B$14,0),MATCH(YEAR(ER$9),Fuel_Properties!$B$3:$EI$3,0))/1000</f>
        <v>3.2463916871472369</v>
      </c>
      <c r="ES116" s="53">
        <f>SUMPRODUCT(--(ES$9=Quarterly_kt!$B$9:FC$9),Quarterly_kt!$B116:FC116)*INDEX(Fuel_Properties!$B$3:$IV$14,MATCH("GCV_Auto_Diesel",Fuel_Properties!$B$3:$B$14,0),MATCH(YEAR(ES$9),Fuel_Properties!$B$3:$EI$3,0))/1000</f>
        <v>3.2503825881999742</v>
      </c>
      <c r="ET116" s="53">
        <f>SUMPRODUCT(--(ET$9=Quarterly_kt!$B$9:FC$9),Quarterly_kt!$B116:FC116)*INDEX(Fuel_Properties!$B$3:$IV$14,MATCH("GCV_Auto_Diesel",Fuel_Properties!$B$3:$B$14,0),MATCH(YEAR(ET$9),Fuel_Properties!$B$3:$EI$3,0))/1000</f>
        <v>3.6385807547565241</v>
      </c>
      <c r="EU116" s="53">
        <f>SUMPRODUCT(--(EU$9=Quarterly_kt!$B$9:FC$9),Quarterly_kt!$B116:FC116)*INDEX(Fuel_Properties!$B$3:$IV$14,MATCH("GCV_Auto_Diesel",Fuel_Properties!$B$3:$B$14,0),MATCH(YEAR(EU$9),Fuel_Properties!$B$3:$EI$3,0))/1000</f>
        <v>3.5828744498897263</v>
      </c>
      <c r="EV116" s="53">
        <f>SUMPRODUCT(--(EV$9=Quarterly_kt!$B$9:FC$9),Quarterly_kt!$B116:FC116)*INDEX(Fuel_Properties!$B$3:$IV$14,MATCH("GCV_Auto_Diesel",Fuel_Properties!$B$3:$B$14,0),MATCH(YEAR(EV$9),Fuel_Properties!$B$3:$EI$3,0))/1000</f>
        <v>3.6002994191912179</v>
      </c>
      <c r="EW116" s="53">
        <f>SUMPRODUCT(--(EW$9=Quarterly_kt!$B$9:FC$9),Quarterly_kt!$B116:FC116)*INDEX(Fuel_Properties!$B$3:$IV$14,MATCH("GCV_Auto_Diesel",Fuel_Properties!$B$3:$B$14,0),MATCH(YEAR(EW$9),Fuel_Properties!$B$3:$EI$3,0))/1000</f>
        <v>3.6668129119812543</v>
      </c>
      <c r="EX116" s="53">
        <f>SUMPRODUCT(--(EX$9=Quarterly_kt!$B$9:FC$9),Quarterly_kt!$B116:FC116)*INDEX(Fuel_Properties!$B$3:$IV$14,MATCH("GCV_Auto_Diesel",Fuel_Properties!$B$3:$B$14,0),MATCH(YEAR(EX$9),Fuel_Properties!$B$3:$EI$3,0))/1000</f>
        <v>3.8982557277355698</v>
      </c>
      <c r="EY116" s="53">
        <f>SUMPRODUCT(--(EY$9=Quarterly_kt!$B$9:FC$9),Quarterly_kt!$B116:FC116)*INDEX(Fuel_Properties!$B$3:$IV$14,MATCH("GCV_Auto_Diesel",Fuel_Properties!$B$3:$B$14,0),MATCH(YEAR(EY$9),Fuel_Properties!$B$3:$EI$3,0))/1000</f>
        <v>3.9191105562960367</v>
      </c>
      <c r="EZ116" s="53">
        <f>SUMPRODUCT(--(EZ$9=Quarterly_kt!$B$9:FC$9),Quarterly_kt!$B116:FC116)*INDEX(Fuel_Properties!$B$3:$IV$14,MATCH("GCV_Auto_Diesel",Fuel_Properties!$B$3:$B$14,0),MATCH(YEAR(EZ$9),Fuel_Properties!$B$3:$EI$3,0))/1000</f>
        <v>3.857291835832398</v>
      </c>
      <c r="FA116" s="53">
        <f>SUMPRODUCT(--(FA$9=Quarterly_kt!$B$9:FC$9),Quarterly_kt!$B116:FC116)*INDEX(Fuel_Properties!$B$3:$IV$14,MATCH("GCV_Auto_Diesel",Fuel_Properties!$B$3:$B$14,0),MATCH(YEAR(FA$9),Fuel_Properties!$B$3:$EI$3,0))/1000</f>
        <v>3.913516896219464</v>
      </c>
      <c r="FB116" s="53">
        <f>SUMPRODUCT(--(FB$9=Quarterly_kt!$B$9:FC$9),Quarterly_kt!$B116:FC116)*INDEX(Fuel_Properties!$B$3:$IV$14,MATCH("GCV_Auto_Diesel",Fuel_Properties!$B$3:$B$14,0),MATCH(YEAR(FB$9),Fuel_Properties!$B$3:$EI$3,0))/1000</f>
        <v>3.8485295458152455</v>
      </c>
      <c r="FC116" s="53">
        <f>SUMPRODUCT(--(FC$9=Quarterly_kt!$B$9:FC$9),Quarterly_kt!$B116:FC116)*INDEX(Fuel_Properties!$B$3:$IV$14,MATCH("GCV_Auto_Diesel",Fuel_Properties!$B$3:$B$14,0),MATCH(YEAR(FC$9),Fuel_Properties!$B$3:$EI$3,0))/1000</f>
        <v>3.8208679954668336</v>
      </c>
      <c r="FD116" s="53">
        <f>SUMPRODUCT(--(FD$9=Quarterly_kt!$B$9:FD$9),Quarterly_kt!$B116:FD116)*INDEX(Fuel_Properties!$B$3:$IV$14,MATCH("GCV_Auto_Diesel",Fuel_Properties!$B$3:$B$14,0),MATCH(YEAR(FD$9),Fuel_Properties!$B$3:$EI$3,0))/1000</f>
        <v>3.7861805383887663</v>
      </c>
      <c r="FE116" s="53">
        <f>SUMPRODUCT(--(FE$9=Quarterly_kt!$B$9:FE$9),Quarterly_kt!$B116:FE116)*INDEX(Fuel_Properties!$B$3:$IV$14,MATCH("GCV_Auto_Diesel",Fuel_Properties!$B$3:$B$14,0),MATCH(YEAR(FE$9),Fuel_Properties!$B$3:$EI$3,0))/1000</f>
        <v>3.8442258207295916</v>
      </c>
      <c r="FF116" s="53">
        <f>SUMPRODUCT(--(FF$9=Quarterly_kt!$B$9:FF$9),Quarterly_kt!$B116:FF116)*INDEX(Fuel_Properties!$B$3:$IV$14,MATCH("GCV_Auto_Diesel",Fuel_Properties!$B$3:$B$14,0),MATCH(YEAR(FF$9),Fuel_Properties!$B$3:$EI$3,0))/1000</f>
        <v>4.3380722400978007</v>
      </c>
      <c r="FG116" s="53">
        <f>SUMPRODUCT(--(FG$9=Quarterly_kt!$B$9:FG$9),Quarterly_kt!$B116:FG116)*INDEX(Fuel_Properties!$B$3:$IV$14,MATCH("GCV_Auto_Diesel",Fuel_Properties!$B$3:$B$14,0),MATCH(YEAR(FG$9),Fuel_Properties!$B$3:$EI$3,0))/1000</f>
        <v>4.4052304665401101</v>
      </c>
      <c r="FH116" s="53">
        <f>SUMPRODUCT(--(FH$9=Quarterly_kt!$B$9:FH$9),Quarterly_kt!$B116:FH116)*INDEX(Fuel_Properties!$B$3:$IV$14,MATCH("GCV_Auto_Diesel",Fuel_Properties!$B$3:$B$14,0),MATCH(YEAR(FH$9),Fuel_Properties!$B$3:$EI$3,0))/1000</f>
        <v>4.3409635035979894</v>
      </c>
      <c r="FI116" s="53">
        <f>SUMPRODUCT(--(FI$9=Quarterly_kt!$B$9:FI$9),Quarterly_kt!$B116:FI116)*INDEX(Fuel_Properties!$B$3:$IV$14,MATCH("GCV_Auto_Diesel",Fuel_Properties!$B$3:$B$14,0),MATCH(YEAR(FI$9),Fuel_Properties!$B$3:$EI$3,0))/1000</f>
        <v>4.4077334276010296</v>
      </c>
      <c r="FJ116" s="53">
        <f>SUMPRODUCT(--(FJ$9=Quarterly_kt!$B$9:FJ$9),Quarterly_kt!$B116:FJ116)*INDEX(Fuel_Properties!$B$3:$IV$14,MATCH("GCV_Auto_Diesel",Fuel_Properties!$B$3:$B$14,0),MATCH(YEAR(FJ$9),Fuel_Properties!$B$3:$EI$3,0))/1000</f>
        <v>4.1520565053816174</v>
      </c>
      <c r="FK116" s="53">
        <f>SUMPRODUCT(--(FK$9=Quarterly_kt!$B$9:FK$9),Quarterly_kt!$B116:FK116)*INDEX(Fuel_Properties!$B$3:$IV$14,MATCH("GCV_Auto_Diesel",Fuel_Properties!$B$3:$B$14,0),MATCH(YEAR(FK$9),Fuel_Properties!$B$3:$EI$3,0))/1000</f>
        <v>4.1140412553303429</v>
      </c>
      <c r="FL116" s="53">
        <f>SUMPRODUCT(--(FL$9=Quarterly_kt!$B$9:FL$9),Quarterly_kt!$B116:FL116)*INDEX(Fuel_Properties!$B$3:$IV$14,MATCH("GCV_Auto_Diesel",Fuel_Properties!$B$3:$B$14,0),MATCH(YEAR(FL$9),Fuel_Properties!$B$3:$EI$3,0))/1000</f>
        <v>4.1292200944069384</v>
      </c>
      <c r="FM116" s="53">
        <f>SUMPRODUCT(--(FM$9=Quarterly_kt!$B$9:FN$9),Quarterly_kt!$B116:FN116)*INDEX(Fuel_Properties!$B$3:$IV$14,MATCH("GCV_Auto_Diesel",Fuel_Properties!$B$3:$B$14,0),MATCH(YEAR(FM$9),Fuel_Properties!$B$3:$EI$3,0))/1000</f>
        <v>4.1454193206637742</v>
      </c>
      <c r="FN116" s="53">
        <f>SUMPRODUCT(--(FN$9=Quarterly_kt!$B$9:FN$9),Quarterly_kt!$B116:FN116)*INDEX(Fuel_Properties!$B$3:$IV$14,MATCH("GCV_Auto_Diesel",Fuel_Properties!$B$3:$B$14,0),MATCH(YEAR(FN$9),Fuel_Properties!$B$3:$EI$3,0))/1000</f>
        <v>3.9962021451622474</v>
      </c>
      <c r="FO116" s="53">
        <f>SUMPRODUCT(--(FO$9=Quarterly_kt!$B$9:FO$9),Quarterly_kt!$B116:FO116)*INDEX(Fuel_Properties!$B$3:$IV$14,MATCH("GCV_Auto_Diesel",Fuel_Properties!$B$3:$B$14,0),MATCH(YEAR(FO$9),Fuel_Properties!$B$3:$EI$3,0))/1000</f>
        <v>4.0033349578947934</v>
      </c>
      <c r="FP116" s="53">
        <f>SUMPRODUCT(--(FP$9=Quarterly_kt!$B$9:FP$9),Quarterly_kt!$B116:FP116)*INDEX(Fuel_Properties!$B$3:$IV$14,MATCH("GCV_Auto_Diesel",Fuel_Properties!$B$3:$B$14,0),MATCH(YEAR(FP$9),Fuel_Properties!$B$3:$EI$3,0))/1000</f>
        <v>4.0342613217294598</v>
      </c>
      <c r="FQ116" s="53">
        <f>SUMPRODUCT(--(FQ$9=Quarterly_kt!$B$9:FQ$9),Quarterly_kt!$B116:FQ116)*INDEX(Fuel_Properties!$B$3:$IV$14,MATCH("GCV_Auto_Diesel",Fuel_Properties!$B$3:$B$14,0),MATCH(YEAR(FQ$9),Fuel_Properties!$B$3:$EI$3,0))/1000</f>
        <v>3.9377643851310875</v>
      </c>
      <c r="FR116" s="53">
        <f>SUMPRODUCT(--(FR$9=Quarterly_kt!$B$9:FR$9),Quarterly_kt!$B116:FR116)*INDEX(Fuel_Properties!$B$3:$IV$14,MATCH("GCV_Auto_Diesel",Fuel_Properties!$B$3:$B$14,0),MATCH(YEAR(FR$9),Fuel_Properties!$B$3:$EI$3,0))/1000</f>
        <v>3.6224720297737223</v>
      </c>
      <c r="FS116" s="53">
        <f>SUMPRODUCT(--(FS$9=Quarterly_kt!$B$9:FS$9),Quarterly_kt!$B116:FS116)*INDEX(Fuel_Properties!$B$3:$IV$14,MATCH("GCV_Auto_Diesel",Fuel_Properties!$B$3:$B$14,0),MATCH(YEAR(FS$9),Fuel_Properties!$B$3:$EI$3,0))/1000</f>
        <v>3.6185400882411574</v>
      </c>
      <c r="FT116" s="53">
        <f>SUMPRODUCT(--(FT$9=Quarterly_kt!$B$9:FT$9),Quarterly_kt!$B116:FT116)*INDEX(Fuel_Properties!$B$3:$IV$14,MATCH("GCV_Auto_Diesel",Fuel_Properties!$B$3:$B$14,0),MATCH(YEAR(FT$9),Fuel_Properties!$B$3:$EI$3,0))/1000</f>
        <v>3.5540820747225332</v>
      </c>
      <c r="FU116" s="53">
        <f>SUMPRODUCT(--(FU$9=Quarterly_kt!$B$9:FU$9),Quarterly_kt!$B116:FU116)*INDEX(Fuel_Properties!$B$3:$IV$14,MATCH("GCV_Auto_Diesel",Fuel_Properties!$B$3:$B$14,0),MATCH(YEAR(FU$9),Fuel_Properties!$B$3:$EI$3,0))/1000</f>
        <v>3.7639885528800439</v>
      </c>
      <c r="FV116" s="53">
        <f>SUMPRODUCT(--(FV$9=Quarterly_kt!$B$9:FV$9),Quarterly_kt!$B116:FV116)*INDEX(Fuel_Properties!$B$3:$IV$14,MATCH("GCV_Auto_Diesel",Fuel_Properties!$B$3:$B$14,0),MATCH(YEAR(FV$9),Fuel_Properties!$B$3:$EI$3,0))/1000</f>
        <v>3.8793110783033105</v>
      </c>
      <c r="FW116" s="18"/>
      <c r="FX116" s="117"/>
      <c r="FY116" s="18"/>
    </row>
    <row r="117" spans="1:181" ht="15" x14ac:dyDescent="0.25">
      <c r="A117" s="49" t="s">
        <v>27</v>
      </c>
      <c r="B117" s="41">
        <v>0.26374236994421779</v>
      </c>
      <c r="C117" s="41">
        <v>0.22800825749921874</v>
      </c>
      <c r="D117" s="41">
        <v>0.21975482761327764</v>
      </c>
      <c r="E117" s="41">
        <v>0.24102380146701319</v>
      </c>
      <c r="F117" s="41">
        <v>0.17662422924309557</v>
      </c>
      <c r="G117" s="41">
        <v>0.16300091177513432</v>
      </c>
      <c r="H117" s="41">
        <v>0.18938826269260398</v>
      </c>
      <c r="I117" s="41">
        <v>0.19365453251204567</v>
      </c>
      <c r="J117" s="41">
        <v>0.19705970015281377</v>
      </c>
      <c r="K117" s="41">
        <v>0.11930136137202402</v>
      </c>
      <c r="L117" s="41">
        <v>0.21545078647174581</v>
      </c>
      <c r="M117" s="41">
        <v>0.29834658630230426</v>
      </c>
      <c r="N117" s="41">
        <v>0.23758531406943578</v>
      </c>
      <c r="O117" s="41">
        <v>0.14297085377585547</v>
      </c>
      <c r="P117" s="41">
        <v>1.182437928840093</v>
      </c>
      <c r="Q117" s="41">
        <v>0.12648705261434862</v>
      </c>
      <c r="R117" s="41">
        <v>9.5171847435446807E-2</v>
      </c>
      <c r="S117" s="41">
        <v>4.6736971401391492E-2</v>
      </c>
      <c r="T117" s="41">
        <v>9.043931377678216E-2</v>
      </c>
      <c r="U117" s="41">
        <v>0.2421432545169418</v>
      </c>
      <c r="V117" s="41">
        <v>9.2746622125653447E-2</v>
      </c>
      <c r="W117" s="41">
        <v>8.4801142609928215E-2</v>
      </c>
      <c r="X117" s="41">
        <v>6.35339798801485E-2</v>
      </c>
      <c r="Y117" s="41">
        <v>8.7866032255054349E-2</v>
      </c>
      <c r="Z117" s="41">
        <v>6.9576267604036651E-2</v>
      </c>
      <c r="AA117" s="41">
        <v>7.7681872221588899E-2</v>
      </c>
      <c r="AB117" s="41">
        <v>9.510854947651684E-2</v>
      </c>
      <c r="AC117" s="41">
        <v>0.11247388432743138</v>
      </c>
      <c r="AD117" s="41">
        <v>0.13391032198955208</v>
      </c>
      <c r="AE117" s="41">
        <v>0.1218528510609224</v>
      </c>
      <c r="AF117" s="41">
        <v>0.14848044621412174</v>
      </c>
      <c r="AG117" s="41">
        <v>0.14383137441641441</v>
      </c>
      <c r="AH117" s="41">
        <v>0.21758195035632366</v>
      </c>
      <c r="AI117" s="41">
        <v>0.20109493562772332</v>
      </c>
      <c r="AJ117" s="41">
        <v>0.12839764642145665</v>
      </c>
      <c r="AK117" s="41">
        <v>0.10927709908715297</v>
      </c>
      <c r="AL117" s="41">
        <v>0.16534277373842587</v>
      </c>
      <c r="AM117" s="41">
        <v>0.19042121855907834</v>
      </c>
      <c r="AN117" s="41">
        <v>0.12868429243177193</v>
      </c>
      <c r="AO117" s="41">
        <v>0.14801108390870193</v>
      </c>
      <c r="AP117" s="41">
        <v>0.16306115823864981</v>
      </c>
      <c r="AQ117" s="41">
        <v>0.20962668695422226</v>
      </c>
      <c r="AR117" s="41">
        <v>0.14618111555890306</v>
      </c>
      <c r="AS117" s="41">
        <v>0.14383962368051856</v>
      </c>
      <c r="AT117" s="41">
        <v>0.20482789158485129</v>
      </c>
      <c r="AU117" s="41">
        <v>0.25831949679728206</v>
      </c>
      <c r="AV117" s="41">
        <v>0.22686886561106701</v>
      </c>
      <c r="AW117" s="41">
        <v>0.18181947107477839</v>
      </c>
      <c r="AX117" s="41">
        <v>0.20173963534763348</v>
      </c>
      <c r="AY117" s="41">
        <v>0.23237944145392744</v>
      </c>
      <c r="AZ117" s="41">
        <v>0.25500097240570391</v>
      </c>
      <c r="BA117" s="41">
        <v>0.23196068436471021</v>
      </c>
      <c r="BB117" s="41">
        <v>0.3014913085684946</v>
      </c>
      <c r="BC117" s="41">
        <v>0.27611679293580627</v>
      </c>
      <c r="BD117" s="41">
        <v>0.15109965611828133</v>
      </c>
      <c r="BE117" s="41">
        <v>0.26595208916795821</v>
      </c>
      <c r="BF117" s="41">
        <v>0.25599866145194655</v>
      </c>
      <c r="BG117" s="41">
        <v>0.28203005628764299</v>
      </c>
      <c r="BH117" s="41">
        <v>0.3246519048101475</v>
      </c>
      <c r="BI117" s="41">
        <v>0.20620044571982998</v>
      </c>
      <c r="BJ117" s="41">
        <v>0.25862062983676276</v>
      </c>
      <c r="BK117" s="41">
        <v>0.30762382523469761</v>
      </c>
      <c r="BL117" s="41">
        <v>0.25785615312586108</v>
      </c>
      <c r="BM117" s="41">
        <v>0.23314910543289202</v>
      </c>
      <c r="BN117" s="41">
        <v>0.28202675368059382</v>
      </c>
      <c r="BO117" s="41">
        <v>0.32405266289933232</v>
      </c>
      <c r="BP117" s="41">
        <v>0.33249162946395761</v>
      </c>
      <c r="BQ117" s="41">
        <v>0.15840925543169862</v>
      </c>
      <c r="BR117" s="41">
        <v>0.23011094884104788</v>
      </c>
      <c r="BS117" s="41">
        <v>0.2471280758038456</v>
      </c>
      <c r="BT117" s="41">
        <v>0.17162369333393121</v>
      </c>
      <c r="BU117" s="41">
        <v>0.13913587680619438</v>
      </c>
      <c r="BV117" s="41">
        <v>0.22073309066429939</v>
      </c>
      <c r="BW117" s="41">
        <v>0.12680862181237737</v>
      </c>
      <c r="BX117" s="41">
        <v>0.42585528491579572</v>
      </c>
      <c r="BY117" s="41">
        <v>0.40996814877848603</v>
      </c>
      <c r="BZ117" s="41">
        <v>0.27819498718606273</v>
      </c>
      <c r="CA117" s="41">
        <v>0.30960979668160737</v>
      </c>
      <c r="CB117" s="41">
        <v>0.36461641985650645</v>
      </c>
      <c r="CC117" s="41">
        <v>0.31751407927595904</v>
      </c>
      <c r="CD117" s="41">
        <v>0.31491818073171507</v>
      </c>
      <c r="CE117" s="41">
        <v>0.3388338442914004</v>
      </c>
      <c r="CF117" s="41">
        <v>0.49430746465955921</v>
      </c>
      <c r="CG117" s="41">
        <v>0.32680350283688603</v>
      </c>
      <c r="CH117" s="41">
        <v>0.30601209253601602</v>
      </c>
      <c r="CI117" s="41">
        <v>0.50700708592595278</v>
      </c>
      <c r="CJ117" s="41">
        <v>0.13977591040523987</v>
      </c>
      <c r="CK117" s="41">
        <v>0.3790249202165249</v>
      </c>
      <c r="CL117" s="41">
        <v>0.46204969100910193</v>
      </c>
      <c r="CM117" s="41">
        <v>0.42327871809459394</v>
      </c>
      <c r="CN117" s="41">
        <v>0.52827712821987349</v>
      </c>
      <c r="CO117" s="41">
        <v>0.52189220837604378</v>
      </c>
      <c r="CP117" s="41">
        <v>0.50859237813876357</v>
      </c>
      <c r="CQ117" s="41">
        <v>0.52780473256480187</v>
      </c>
      <c r="CR117" s="41">
        <v>0.6231952680772721</v>
      </c>
      <c r="CS117" s="41">
        <v>0.6304439331670717</v>
      </c>
      <c r="CT117" s="41">
        <v>0.78070413697303143</v>
      </c>
      <c r="CU117" s="41">
        <v>0.83349048840521034</v>
      </c>
      <c r="CV117" s="41">
        <v>0.80870491394911659</v>
      </c>
      <c r="CW117" s="41">
        <v>0.55321455068087244</v>
      </c>
      <c r="CX117" s="41">
        <v>0.68221671901539016</v>
      </c>
      <c r="CY117" s="41">
        <v>0.61815471141153777</v>
      </c>
      <c r="CZ117" s="41">
        <v>0.67667965350816661</v>
      </c>
      <c r="DA117" s="41">
        <v>0.37456383301021806</v>
      </c>
      <c r="DB117" s="41">
        <v>0.45138533152702082</v>
      </c>
      <c r="DC117" s="41">
        <v>0.45936053813285443</v>
      </c>
      <c r="DD117" s="41">
        <v>0.50454867067218767</v>
      </c>
      <c r="DE117" s="41">
        <v>0.38365872753312164</v>
      </c>
      <c r="DF117" s="41">
        <v>0.44831843214648875</v>
      </c>
      <c r="DG117" s="41">
        <v>0.37941877517278538</v>
      </c>
      <c r="DH117" s="41">
        <v>0.59839333517780902</v>
      </c>
      <c r="DI117" s="41">
        <v>0.40575543010693504</v>
      </c>
      <c r="DJ117" s="41">
        <v>0.45817331461144539</v>
      </c>
      <c r="DK117" s="41">
        <v>0.41677516407576909</v>
      </c>
      <c r="DL117" s="41">
        <v>0.5047733399408264</v>
      </c>
      <c r="DM117" s="41">
        <v>0.41128931214635805</v>
      </c>
      <c r="DN117" s="41">
        <v>1.0778997693765762</v>
      </c>
      <c r="DO117" s="41">
        <v>1.2617183362505777</v>
      </c>
      <c r="DP117" s="41">
        <v>0.4906672566662737</v>
      </c>
      <c r="DQ117" s="41">
        <v>0.3987322433991074</v>
      </c>
      <c r="DR117" s="41">
        <v>0.53427965979520242</v>
      </c>
      <c r="DS117" s="41">
        <v>0.34501356604433303</v>
      </c>
      <c r="DT117" s="41">
        <v>0.395882766249679</v>
      </c>
      <c r="DU117" s="41">
        <v>0.29862104634984787</v>
      </c>
      <c r="DV117" s="41">
        <v>0.4013762385589999</v>
      </c>
      <c r="DW117" s="41">
        <v>0.35204587669017789</v>
      </c>
      <c r="DX117" s="41">
        <v>0.47657385820362669</v>
      </c>
      <c r="DY117" s="41">
        <v>0.37293386322312405</v>
      </c>
      <c r="DZ117" s="41">
        <v>0.40248862250694883</v>
      </c>
      <c r="EA117" s="41">
        <v>0.38263433328647822</v>
      </c>
      <c r="EB117" s="41">
        <v>0.52985470541229285</v>
      </c>
      <c r="EC117" s="41">
        <v>0.49348124234474944</v>
      </c>
      <c r="ED117" s="41">
        <v>0.56163422974169341</v>
      </c>
      <c r="EE117" s="41">
        <v>0.3030395375976771</v>
      </c>
      <c r="EF117" s="41">
        <v>0.62907967953998234</v>
      </c>
      <c r="EG117" s="41">
        <v>0.48375068772029595</v>
      </c>
      <c r="EH117" s="41">
        <v>0.54987549142913639</v>
      </c>
      <c r="EI117" s="41">
        <v>0.41036538998486266</v>
      </c>
      <c r="EJ117" s="41">
        <v>0.52201525943130034</v>
      </c>
      <c r="EK117" s="41">
        <v>0.50351645968664793</v>
      </c>
      <c r="EL117" s="41">
        <v>0.60864086609899104</v>
      </c>
      <c r="EM117" s="41">
        <v>0.50271303425271241</v>
      </c>
      <c r="EN117" s="41">
        <v>0.78878194728318496</v>
      </c>
      <c r="EO117" s="41">
        <v>0.56206830557349108</v>
      </c>
      <c r="EP117" s="41">
        <v>0.68332667123027546</v>
      </c>
      <c r="EQ117" s="41">
        <v>0.57181121851158145</v>
      </c>
      <c r="ER117" s="41">
        <v>0.60553304613472225</v>
      </c>
      <c r="ES117" s="41">
        <v>0.53828441871293176</v>
      </c>
      <c r="ET117" s="41">
        <v>0.6959076818506128</v>
      </c>
      <c r="EU117" s="41">
        <v>0.60429511338484032</v>
      </c>
      <c r="EV117" s="41">
        <v>0.58701882876880762</v>
      </c>
      <c r="EW117" s="41">
        <v>0.48698797068018829</v>
      </c>
      <c r="EX117" s="41">
        <v>0.59418707175725394</v>
      </c>
      <c r="EY117" s="41">
        <v>0.58144352781390873</v>
      </c>
      <c r="EZ117" s="41">
        <v>0.63172179849744314</v>
      </c>
      <c r="FA117" s="41">
        <v>0.52138418646860241</v>
      </c>
      <c r="FB117" s="41">
        <v>0.62369938997393348</v>
      </c>
      <c r="FC117" s="41">
        <v>0.47515269483891426</v>
      </c>
      <c r="FD117" s="41">
        <v>0.47777574131825717</v>
      </c>
      <c r="FE117" s="41">
        <v>0.41209804734480021</v>
      </c>
      <c r="FF117" s="41">
        <v>0.50919164613119394</v>
      </c>
      <c r="FG117" s="41">
        <v>0.66499919672219399</v>
      </c>
      <c r="FH117" s="41">
        <v>0.55787844706156076</v>
      </c>
      <c r="FI117" s="41">
        <v>0.60300668235940835</v>
      </c>
      <c r="FJ117" s="41">
        <v>0.47042613867309846</v>
      </c>
      <c r="FK117" s="41">
        <v>0.32707838268509426</v>
      </c>
      <c r="FL117" s="41">
        <v>0.5213455415706123</v>
      </c>
      <c r="FM117" s="41">
        <v>0.29354979179376545</v>
      </c>
      <c r="FN117" s="41">
        <v>0.4544048772542264</v>
      </c>
      <c r="FO117" s="41">
        <v>0.31582432755202822</v>
      </c>
      <c r="FP117" s="41">
        <v>0.39205130275830818</v>
      </c>
      <c r="FQ117" s="41">
        <v>0.22038754292073118</v>
      </c>
      <c r="FR117" s="41">
        <v>0.24614912393281999</v>
      </c>
      <c r="FS117" s="41">
        <v>0.19662653485217488</v>
      </c>
      <c r="FT117" s="41">
        <v>0.27647869035589878</v>
      </c>
      <c r="FU117" s="41">
        <v>0.17612591393179844</v>
      </c>
      <c r="FV117" s="41">
        <v>0.34525844957049101</v>
      </c>
      <c r="FW117" s="18"/>
      <c r="FX117" s="117"/>
      <c r="FY117" s="18"/>
    </row>
    <row r="118" spans="1:181" ht="15" x14ac:dyDescent="0.25">
      <c r="A118" s="49" t="s">
        <v>24</v>
      </c>
      <c r="B118" s="53">
        <f>SUMPRODUCT(--(B$9=Quarterly_kt!$B$9:FC$9),Quarterly_kt!$B118:FC118)/Fuel_Properties!$D$49</f>
        <v>0</v>
      </c>
      <c r="C118" s="53">
        <f>SUMPRODUCT(--(C$9=Quarterly_kt!$B$9:FC$9),Quarterly_kt!$B118:FC118)/Fuel_Properties!$D$49</f>
        <v>0</v>
      </c>
      <c r="D118" s="53">
        <f>SUMPRODUCT(--(D$9=Quarterly_kt!$B$9:FC$9),Quarterly_kt!$B118:FC118)/Fuel_Properties!$D$49</f>
        <v>0</v>
      </c>
      <c r="E118" s="53">
        <f>SUMPRODUCT(--(E$9=Quarterly_kt!$B$9:FC$9),Quarterly_kt!$B118:FC118)/Fuel_Properties!$D$49</f>
        <v>0</v>
      </c>
      <c r="F118" s="53">
        <f>SUMPRODUCT(--(F$9=Quarterly_kt!$B$9:FC$9),Quarterly_kt!$B118:FC118)/Fuel_Properties!$D$49</f>
        <v>0</v>
      </c>
      <c r="G118" s="53">
        <f>SUMPRODUCT(--(G$9=Quarterly_kt!$B$9:FC$9),Quarterly_kt!$B118:FC118)/Fuel_Properties!$D$49</f>
        <v>0</v>
      </c>
      <c r="H118" s="53">
        <f>SUMPRODUCT(--(H$9=Quarterly_kt!$B$9:FC$9),Quarterly_kt!$B118:FC118)/Fuel_Properties!$D$49</f>
        <v>0</v>
      </c>
      <c r="I118" s="53">
        <f>SUMPRODUCT(--(I$9=Quarterly_kt!$B$9:FC$9),Quarterly_kt!$B118:FC118)/Fuel_Properties!$D$49</f>
        <v>0</v>
      </c>
      <c r="J118" s="53">
        <f>SUMPRODUCT(--(J$9=Quarterly_kt!$B$9:FC$9),Quarterly_kt!$B118:FC118)/Fuel_Properties!$D$49</f>
        <v>0</v>
      </c>
      <c r="K118" s="53">
        <f>SUMPRODUCT(--(K$9=Quarterly_kt!$B$9:FC$9),Quarterly_kt!$B118:FC118)/Fuel_Properties!$D$49</f>
        <v>0</v>
      </c>
      <c r="L118" s="53">
        <f>SUMPRODUCT(--(L$9=Quarterly_kt!$B$9:FC$9),Quarterly_kt!$B118:FC118)/Fuel_Properties!$D$49</f>
        <v>0</v>
      </c>
      <c r="M118" s="53">
        <f>SUMPRODUCT(--(M$9=Quarterly_kt!$B$9:FC$9),Quarterly_kt!$B118:FC118)/Fuel_Properties!$D$49</f>
        <v>0</v>
      </c>
      <c r="N118" s="53">
        <f>SUMPRODUCT(--(N$9=Quarterly_kt!$B$9:FC$9),Quarterly_kt!$B118:FC118)/Fuel_Properties!$D$49</f>
        <v>0</v>
      </c>
      <c r="O118" s="53">
        <f>SUMPRODUCT(--(O$9=Quarterly_kt!$B$9:FC$9),Quarterly_kt!$B118:FC118)/Fuel_Properties!$D$49</f>
        <v>0</v>
      </c>
      <c r="P118" s="53">
        <f>SUMPRODUCT(--(P$9=Quarterly_kt!$B$9:FC$9),Quarterly_kt!$B118:FC118)/Fuel_Properties!$D$49</f>
        <v>0</v>
      </c>
      <c r="Q118" s="53">
        <f>SUMPRODUCT(--(Q$9=Quarterly_kt!$B$9:FC$9),Quarterly_kt!$B118:FC118)/Fuel_Properties!$D$49</f>
        <v>0</v>
      </c>
      <c r="R118" s="53">
        <f>SUMPRODUCT(--(R$9=Quarterly_kt!$B$9:FC$9),Quarterly_kt!$B118:FC118)/Fuel_Properties!$D$49</f>
        <v>0</v>
      </c>
      <c r="S118" s="53">
        <f>SUMPRODUCT(--(S$9=Quarterly_kt!$B$9:FC$9),Quarterly_kt!$B118:FC118)/Fuel_Properties!$D$49</f>
        <v>0</v>
      </c>
      <c r="T118" s="53">
        <f>SUMPRODUCT(--(T$9=Quarterly_kt!$B$9:FC$9),Quarterly_kt!$B118:FC118)/Fuel_Properties!$D$49</f>
        <v>0</v>
      </c>
      <c r="U118" s="53">
        <f>SUMPRODUCT(--(U$9=Quarterly_kt!$B$9:FC$9),Quarterly_kt!$B118:FC118)/Fuel_Properties!$D$49</f>
        <v>0</v>
      </c>
      <c r="V118" s="53">
        <f>SUMPRODUCT(--(V$9=Quarterly_kt!$B$9:FC$9),Quarterly_kt!$B118:FC118)/Fuel_Properties!$D$49</f>
        <v>0</v>
      </c>
      <c r="W118" s="53">
        <f>SUMPRODUCT(--(W$9=Quarterly_kt!$B$9:FC$9),Quarterly_kt!$B118:FC118)/Fuel_Properties!$D$49</f>
        <v>0</v>
      </c>
      <c r="X118" s="53">
        <f>SUMPRODUCT(--(X$9=Quarterly_kt!$B$9:FC$9),Quarterly_kt!$B118:FC118)/Fuel_Properties!$D$49</f>
        <v>0</v>
      </c>
      <c r="Y118" s="53">
        <f>SUMPRODUCT(--(Y$9=Quarterly_kt!$B$9:FC$9),Quarterly_kt!$B118:FC118)/Fuel_Properties!$D$49</f>
        <v>0</v>
      </c>
      <c r="Z118" s="53">
        <f>SUMPRODUCT(--(Z$9=Quarterly_kt!$B$9:FC$9),Quarterly_kt!$B118:FC118)/Fuel_Properties!$D$49</f>
        <v>0</v>
      </c>
      <c r="AA118" s="53">
        <f>SUMPRODUCT(--(AA$9=Quarterly_kt!$B$9:FC$9),Quarterly_kt!$B118:FC118)/Fuel_Properties!$D$49</f>
        <v>0</v>
      </c>
      <c r="AB118" s="53">
        <f>SUMPRODUCT(--(AB$9=Quarterly_kt!$B$9:FC$9),Quarterly_kt!$B118:FC118)/Fuel_Properties!$D$49</f>
        <v>0</v>
      </c>
      <c r="AC118" s="53">
        <f>SUMPRODUCT(--(AC$9=Quarterly_kt!$B$9:FC$9),Quarterly_kt!$B118:FC118)/Fuel_Properties!$D$49</f>
        <v>0</v>
      </c>
      <c r="AD118" s="53">
        <f>SUMPRODUCT(--(AD$9=Quarterly_kt!$B$9:FC$9),Quarterly_kt!$B118:FC118)/Fuel_Properties!$D$49</f>
        <v>0</v>
      </c>
      <c r="AE118" s="53">
        <f>SUMPRODUCT(--(AE$9=Quarterly_kt!$B$9:FC$9),Quarterly_kt!$B118:FC118)/Fuel_Properties!$D$49</f>
        <v>0</v>
      </c>
      <c r="AF118" s="53">
        <f>SUMPRODUCT(--(AF$9=Quarterly_kt!$B$9:FC$9),Quarterly_kt!$B118:FC118)/Fuel_Properties!$D$49</f>
        <v>0</v>
      </c>
      <c r="AG118" s="53">
        <f>SUMPRODUCT(--(AG$9=Quarterly_kt!$B$9:FC$9),Quarterly_kt!$B118:FC118)/Fuel_Properties!$D$49</f>
        <v>0</v>
      </c>
      <c r="AH118" s="53">
        <f>SUMPRODUCT(--(AH$9=Quarterly_kt!$B$9:FC$9),Quarterly_kt!$B118:FC118)/Fuel_Properties!$D$49</f>
        <v>0</v>
      </c>
      <c r="AI118" s="53">
        <f>SUMPRODUCT(--(AI$9=Quarterly_kt!$B$9:FC$9),Quarterly_kt!$B118:FC118)/Fuel_Properties!$D$49</f>
        <v>0</v>
      </c>
      <c r="AJ118" s="53">
        <f>SUMPRODUCT(--(AJ$9=Quarterly_kt!$B$9:FC$9),Quarterly_kt!$B118:FC118)/Fuel_Properties!$D$49</f>
        <v>0</v>
      </c>
      <c r="AK118" s="53">
        <f>SUMPRODUCT(--(AK$9=Quarterly_kt!$B$9:FC$9),Quarterly_kt!$B118:FC118)/Fuel_Properties!$D$49</f>
        <v>0</v>
      </c>
      <c r="AL118" s="53">
        <f>SUMPRODUCT(--(AL$9=Quarterly_kt!$B$9:FC$9),Quarterly_kt!$B118:FC118)/Fuel_Properties!$D$49</f>
        <v>0</v>
      </c>
      <c r="AM118" s="53">
        <f>SUMPRODUCT(--(AM$9=Quarterly_kt!$B$9:FC$9),Quarterly_kt!$B118:FC118)/Fuel_Properties!$D$49</f>
        <v>0</v>
      </c>
      <c r="AN118" s="53">
        <f>SUMPRODUCT(--(AN$9=Quarterly_kt!$B$9:FC$9),Quarterly_kt!$B118:FC118)/Fuel_Properties!$D$49</f>
        <v>0</v>
      </c>
      <c r="AO118" s="53">
        <f>SUMPRODUCT(--(AO$9=Quarterly_kt!$B$9:FC$9),Quarterly_kt!$B118:FC118)/Fuel_Properties!$D$49</f>
        <v>0</v>
      </c>
      <c r="AP118" s="53">
        <f>SUMPRODUCT(--(AP$9=Quarterly_kt!$B$9:FC$9),Quarterly_kt!$B118:FC118)/Fuel_Properties!$D$49</f>
        <v>0</v>
      </c>
      <c r="AQ118" s="53">
        <f>SUMPRODUCT(--(AQ$9=Quarterly_kt!$B$9:FC$9),Quarterly_kt!$B118:FC118)/Fuel_Properties!$D$49</f>
        <v>0</v>
      </c>
      <c r="AR118" s="53">
        <f>SUMPRODUCT(--(AR$9=Quarterly_kt!$B$9:FC$9),Quarterly_kt!$B118:FC118)/Fuel_Properties!$D$49</f>
        <v>0</v>
      </c>
      <c r="AS118" s="53">
        <f>SUMPRODUCT(--(AS$9=Quarterly_kt!$B$9:FC$9),Quarterly_kt!$B118:FC118)/Fuel_Properties!$D$49</f>
        <v>0</v>
      </c>
      <c r="AT118" s="53">
        <f>SUMPRODUCT(--(AT$9=Quarterly_kt!$B$9:FC$9),Quarterly_kt!$B118:FC118)/Fuel_Properties!$D$49</f>
        <v>0</v>
      </c>
      <c r="AU118" s="53">
        <f>SUMPRODUCT(--(AU$9=Quarterly_kt!$B$9:FC$9),Quarterly_kt!$B118:FC118)/Fuel_Properties!$D$49</f>
        <v>0</v>
      </c>
      <c r="AV118" s="53">
        <f>SUMPRODUCT(--(AV$9=Quarterly_kt!$B$9:FC$9),Quarterly_kt!$B118:FC118)/Fuel_Properties!$D$49</f>
        <v>0</v>
      </c>
      <c r="AW118" s="53">
        <f>SUMPRODUCT(--(AW$9=Quarterly_kt!$B$9:FC$9),Quarterly_kt!$B118:FC118)/Fuel_Properties!$D$49</f>
        <v>0</v>
      </c>
      <c r="AX118" s="53">
        <f>SUMPRODUCT(--(AX$9=Quarterly_kt!$B$9:FC$9),Quarterly_kt!$B118:FC118)/Fuel_Properties!$D$49</f>
        <v>0</v>
      </c>
      <c r="AY118" s="53">
        <f>SUMPRODUCT(--(AY$9=Quarterly_kt!$B$9:FC$9),Quarterly_kt!$B118:FC118)/Fuel_Properties!$D$49</f>
        <v>0</v>
      </c>
      <c r="AZ118" s="53">
        <f>SUMPRODUCT(--(AZ$9=Quarterly_kt!$B$9:FC$9),Quarterly_kt!$B118:FC118)/Fuel_Properties!$D$49</f>
        <v>0</v>
      </c>
      <c r="BA118" s="53">
        <f>SUMPRODUCT(--(BA$9=Quarterly_kt!$B$9:FC$9),Quarterly_kt!$B118:FC118)/Fuel_Properties!$D$49</f>
        <v>0</v>
      </c>
      <c r="BB118" s="53">
        <f>SUMPRODUCT(--(BB$9=Quarterly_kt!$B$9:FC$9),Quarterly_kt!$B118:FC118)/Fuel_Properties!$D$49</f>
        <v>0</v>
      </c>
      <c r="BC118" s="53">
        <f>SUMPRODUCT(--(BC$9=Quarterly_kt!$B$9:FC$9),Quarterly_kt!$B118:FC118)/Fuel_Properties!$D$49</f>
        <v>0</v>
      </c>
      <c r="BD118" s="53">
        <f>SUMPRODUCT(--(BD$9=Quarterly_kt!$B$9:FC$9),Quarterly_kt!$B118:FC118)/Fuel_Properties!$D$49</f>
        <v>0</v>
      </c>
      <c r="BE118" s="53">
        <f>SUMPRODUCT(--(BE$9=Quarterly_kt!$B$9:FC$9),Quarterly_kt!$B118:FC118)/Fuel_Properties!$D$49</f>
        <v>0</v>
      </c>
      <c r="BF118" s="53">
        <f>SUMPRODUCT(--(BF$9=Quarterly_kt!$B$9:FC$9),Quarterly_kt!$B118:FC118)/Fuel_Properties!$D$49</f>
        <v>0</v>
      </c>
      <c r="BG118" s="53">
        <f>SUMPRODUCT(--(BG$9=Quarterly_kt!$B$9:FC$9),Quarterly_kt!$B118:FC118)/Fuel_Properties!$D$49</f>
        <v>0</v>
      </c>
      <c r="BH118" s="53">
        <f>SUMPRODUCT(--(BH$9=Quarterly_kt!$B$9:FC$9),Quarterly_kt!$B118:FC118)/Fuel_Properties!$D$49</f>
        <v>0</v>
      </c>
      <c r="BI118" s="53">
        <f>SUMPRODUCT(--(BI$9=Quarterly_kt!$B$9:FC$9),Quarterly_kt!$B118:FC118)/Fuel_Properties!$D$49</f>
        <v>0</v>
      </c>
      <c r="BJ118" s="53">
        <f>SUMPRODUCT(--(BJ$9=Quarterly_kt!$B$9:FC$9),Quarterly_kt!$B118:FC118)/Fuel_Properties!$D$49</f>
        <v>0</v>
      </c>
      <c r="BK118" s="53">
        <f>SUMPRODUCT(--(BK$9=Quarterly_kt!$B$9:FC$9),Quarterly_kt!$B118:FC118)/Fuel_Properties!$D$49</f>
        <v>0</v>
      </c>
      <c r="BL118" s="53">
        <f>SUMPRODUCT(--(BL$9=Quarterly_kt!$B$9:FC$9),Quarterly_kt!$B118:FC118)/Fuel_Properties!$D$49</f>
        <v>0</v>
      </c>
      <c r="BM118" s="53">
        <f>SUMPRODUCT(--(BM$9=Quarterly_kt!$B$9:FC$9),Quarterly_kt!$B118:FC118)/Fuel_Properties!$D$49</f>
        <v>0</v>
      </c>
      <c r="BN118" s="53">
        <f>SUMPRODUCT(--(BN$9=Quarterly_kt!$B$9:FC$9),Quarterly_kt!$B118:FC118)/Fuel_Properties!$D$49</f>
        <v>6.7906882579758755E-3</v>
      </c>
      <c r="BO118" s="53">
        <f>SUMPRODUCT(--(BO$9=Quarterly_kt!$B$9:FC$9),Quarterly_kt!$B118:FC118)/Fuel_Properties!$D$49</f>
        <v>6.7906882579758755E-3</v>
      </c>
      <c r="BP118" s="53">
        <f>SUMPRODUCT(--(BP$9=Quarterly_kt!$B$9:FC$9),Quarterly_kt!$B118:FC118)/Fuel_Properties!$D$49</f>
        <v>6.7906882579758755E-3</v>
      </c>
      <c r="BQ118" s="53">
        <f>SUMPRODUCT(--(BQ$9=Quarterly_kt!$B$9:FC$9),Quarterly_kt!$B118:FC118)/Fuel_Properties!$D$49</f>
        <v>6.7906882579758755E-3</v>
      </c>
      <c r="BR118" s="53">
        <f>SUMPRODUCT(--(BR$9=Quarterly_kt!$B$9:FC$9),Quarterly_kt!$B118:FC118)/Fuel_Properties!$D$49</f>
        <v>7.1859671267237241E-3</v>
      </c>
      <c r="BS118" s="53">
        <f>SUMPRODUCT(--(BS$9=Quarterly_kt!$B$9:FC$9),Quarterly_kt!$B118:FC118)/Fuel_Properties!$D$49</f>
        <v>7.1859671267237241E-3</v>
      </c>
      <c r="BT118" s="53">
        <f>SUMPRODUCT(--(BT$9=Quarterly_kt!$B$9:FC$9),Quarterly_kt!$B118:FC118)/Fuel_Properties!$D$49</f>
        <v>7.1859671267237241E-3</v>
      </c>
      <c r="BU118" s="53">
        <f>SUMPRODUCT(--(BU$9=Quarterly_kt!$B$9:FC$9),Quarterly_kt!$B118:FC118)/Fuel_Properties!$D$49</f>
        <v>7.1859671267237241E-3</v>
      </c>
      <c r="BV118" s="53">
        <f>SUMPRODUCT(--(BV$9=Quarterly_kt!$B$9:FC$9),Quarterly_kt!$B118:FC118)/Fuel_Properties!$D$49</f>
        <v>7.5812459954715736E-3</v>
      </c>
      <c r="BW118" s="53">
        <f>SUMPRODUCT(--(BW$9=Quarterly_kt!$B$9:FC$9),Quarterly_kt!$B118:FC118)/Fuel_Properties!$D$49</f>
        <v>7.5812459954715736E-3</v>
      </c>
      <c r="BX118" s="53">
        <f>SUMPRODUCT(--(BX$9=Quarterly_kt!$B$9:FC$9),Quarterly_kt!$B118:FC118)/Fuel_Properties!$D$49</f>
        <v>7.5812459954715736E-3</v>
      </c>
      <c r="BY118" s="53">
        <f>SUMPRODUCT(--(BY$9=Quarterly_kt!$B$9:FC$9),Quarterly_kt!$B118:FC118)/Fuel_Properties!$D$49</f>
        <v>7.5812459954715736E-3</v>
      </c>
      <c r="BZ118" s="53">
        <f>SUMPRODUCT(--(BZ$9=Quarterly_kt!$B$9:FC$9),Quarterly_kt!$B118:FC118)/Fuel_Properties!$D$49</f>
        <v>7.9765248642194239E-3</v>
      </c>
      <c r="CA118" s="53">
        <f>SUMPRODUCT(--(CA$9=Quarterly_kt!$B$9:FC$9),Quarterly_kt!$B118:FC118)/Fuel_Properties!$D$49</f>
        <v>7.9765248642194239E-3</v>
      </c>
      <c r="CB118" s="53">
        <f>SUMPRODUCT(--(CB$9=Quarterly_kt!$B$9:FC$9),Quarterly_kt!$B118:FC118)/Fuel_Properties!$D$49</f>
        <v>7.9765248642194239E-3</v>
      </c>
      <c r="CC118" s="53">
        <f>SUMPRODUCT(--(CC$9=Quarterly_kt!$B$9:FC$9),Quarterly_kt!$B118:FC118)/Fuel_Properties!$D$49</f>
        <v>7.9765248642194239E-3</v>
      </c>
      <c r="CD118" s="53">
        <f>SUMPRODUCT(--(CD$9=Quarterly_kt!$B$9:FC$9),Quarterly_kt!$B118:FC118)/Fuel_Properties!$D$49</f>
        <v>8.3718037329672743E-3</v>
      </c>
      <c r="CE118" s="53">
        <f>SUMPRODUCT(--(CE$9=Quarterly_kt!$B$9:FC$9),Quarterly_kt!$B118:FC118)/Fuel_Properties!$D$49</f>
        <v>8.3718037329672743E-3</v>
      </c>
      <c r="CF118" s="53">
        <f>SUMPRODUCT(--(CF$9=Quarterly_kt!$B$9:FC$9),Quarterly_kt!$B118:FC118)/Fuel_Properties!$D$49</f>
        <v>8.3718037329672743E-3</v>
      </c>
      <c r="CG118" s="53">
        <f>SUMPRODUCT(--(CG$9=Quarterly_kt!$B$9:FC$9),Quarterly_kt!$B118:FC118)/Fuel_Properties!$D$49</f>
        <v>8.3718037329672743E-3</v>
      </c>
      <c r="CH118" s="53">
        <f>SUMPRODUCT(--(CH$9=Quarterly_kt!$B$9:FC$9),Quarterly_kt!$B118:FC118)/Fuel_Properties!$D$49</f>
        <v>8.7670826017151229E-3</v>
      </c>
      <c r="CI118" s="53">
        <f>SUMPRODUCT(--(CI$9=Quarterly_kt!$B$9:FC$9),Quarterly_kt!$B118:FC118)/Fuel_Properties!$D$49</f>
        <v>8.7670826017151229E-3</v>
      </c>
      <c r="CJ118" s="53">
        <f>SUMPRODUCT(--(CJ$9=Quarterly_kt!$B$9:FC$9),Quarterly_kt!$B118:FC118)/Fuel_Properties!$D$49</f>
        <v>8.7670826017151229E-3</v>
      </c>
      <c r="CK118" s="53">
        <f>SUMPRODUCT(--(CK$9=Quarterly_kt!$B$9:FC$9),Quarterly_kt!$B118:FC118)/Fuel_Properties!$D$49</f>
        <v>8.7670826017151229E-3</v>
      </c>
      <c r="CL118" s="53">
        <f>SUMPRODUCT(--(CL$9=Quarterly_kt!$B$9:FC$9),Quarterly_kt!$B118:FC118)/Fuel_Properties!$D$49</f>
        <v>8.7738395054544026E-3</v>
      </c>
      <c r="CM118" s="53">
        <f>SUMPRODUCT(--(CM$9=Quarterly_kt!$B$9:FC$9),Quarterly_kt!$B118:FC118)/Fuel_Properties!$D$49</f>
        <v>8.7738395054544026E-3</v>
      </c>
      <c r="CN118" s="53">
        <f>SUMPRODUCT(--(CN$9=Quarterly_kt!$B$9:FC$9),Quarterly_kt!$B118:FC118)/Fuel_Properties!$D$49</f>
        <v>8.7738395054544026E-3</v>
      </c>
      <c r="CO118" s="53">
        <f>SUMPRODUCT(--(CO$9=Quarterly_kt!$B$9:FC$9),Quarterly_kt!$B118:FC118)/Fuel_Properties!$D$49</f>
        <v>8.7738395054544026E-3</v>
      </c>
      <c r="CP118" s="53">
        <f>SUMPRODUCT(--(CP$9=Quarterly_kt!$B$9:FC$9),Quarterly_kt!$B118:FC118)/Fuel_Properties!$D$49</f>
        <v>9.1809429557459903E-3</v>
      </c>
      <c r="CQ118" s="53">
        <f>SUMPRODUCT(--(CQ$9=Quarterly_kt!$B$9:FC$9),Quarterly_kt!$B118:FC118)/Fuel_Properties!$D$49</f>
        <v>9.1809429557459903E-3</v>
      </c>
      <c r="CR118" s="53">
        <f>SUMPRODUCT(--(CR$9=Quarterly_kt!$B$9:FC$9),Quarterly_kt!$B118:FC118)/Fuel_Properties!$D$49</f>
        <v>9.1809429557459903E-3</v>
      </c>
      <c r="CS118" s="53">
        <f>SUMPRODUCT(--(CS$9=Quarterly_kt!$B$9:FC$9),Quarterly_kt!$B118:FC118)/Fuel_Properties!$D$49</f>
        <v>9.1809429557459903E-3</v>
      </c>
      <c r="CT118" s="53">
        <f>SUMPRODUCT(--(CT$9=Quarterly_kt!$B$9:FC$9),Quarterly_kt!$B118:FC118)/Fuel_Properties!$D$49</f>
        <v>9.5880464060375797E-3</v>
      </c>
      <c r="CU118" s="53">
        <f>SUMPRODUCT(--(CU$9=Quarterly_kt!$B$9:FC$9),Quarterly_kt!$B118:FC118)/Fuel_Properties!$D$49</f>
        <v>9.5880464060375797E-3</v>
      </c>
      <c r="CV118" s="53">
        <f>SUMPRODUCT(--(CV$9=Quarterly_kt!$B$9:FC$9),Quarterly_kt!$B118:FC118)/Fuel_Properties!$D$49</f>
        <v>9.5880464060375797E-3</v>
      </c>
      <c r="CW118" s="53">
        <f>SUMPRODUCT(--(CW$9=Quarterly_kt!$B$9:FC$9),Quarterly_kt!$B118:FC118)/Fuel_Properties!$D$49</f>
        <v>9.5880464060375797E-3</v>
      </c>
      <c r="CX118" s="53">
        <f>SUMPRODUCT(--(CX$9=Quarterly_kt!$B$9:FC$9),Quarterly_kt!$B118:FC118)/Fuel_Properties!$D$49</f>
        <v>9.9951498563291673E-3</v>
      </c>
      <c r="CY118" s="53">
        <f>SUMPRODUCT(--(CY$9=Quarterly_kt!$B$9:FC$9),Quarterly_kt!$B118:FC118)/Fuel_Properties!$D$49</f>
        <v>9.9951498563291673E-3</v>
      </c>
      <c r="CZ118" s="53">
        <f>SUMPRODUCT(--(CZ$9=Quarterly_kt!$B$9:FC$9),Quarterly_kt!$B118:FC118)/Fuel_Properties!$D$49</f>
        <v>9.9951498563291673E-3</v>
      </c>
      <c r="DA118" s="53">
        <f>SUMPRODUCT(--(DA$9=Quarterly_kt!$B$9:FC$9),Quarterly_kt!$B118:FC118)/Fuel_Properties!$D$49</f>
        <v>9.9951498563291673E-3</v>
      </c>
      <c r="DB118" s="53">
        <f>SUMPRODUCT(--(DB$9=Quarterly_kt!$B$9:FC$9),Quarterly_kt!$B118:FC118)/Fuel_Properties!$D$49</f>
        <v>1.0402253306620757E-2</v>
      </c>
      <c r="DC118" s="53">
        <f>SUMPRODUCT(--(DC$9=Quarterly_kt!$B$9:FC$9),Quarterly_kt!$B118:FC118)/Fuel_Properties!$D$49</f>
        <v>1.0402253306620757E-2</v>
      </c>
      <c r="DD118" s="53">
        <f>SUMPRODUCT(--(DD$9=Quarterly_kt!$B$9:FC$9),Quarterly_kt!$B118:FC118)/Fuel_Properties!$D$49</f>
        <v>1.0402253306620757E-2</v>
      </c>
      <c r="DE118" s="53">
        <f>SUMPRODUCT(--(DE$9=Quarterly_kt!$B$9:FC$9),Quarterly_kt!$B118:FC118)/Fuel_Properties!$D$49</f>
        <v>1.0402253306620757E-2</v>
      </c>
      <c r="DF118" s="53">
        <f>SUMPRODUCT(--(DF$9=Quarterly_kt!$B$9:FC$9),Quarterly_kt!$B118:FC118)/Fuel_Properties!$D$49</f>
        <v>1.0672529456191933E-2</v>
      </c>
      <c r="DG118" s="53">
        <f>SUMPRODUCT(--(DG$9=Quarterly_kt!$B$9:FC$9),Quarterly_kt!$B118:FC118)/Fuel_Properties!$D$49</f>
        <v>1.0672529456191933E-2</v>
      </c>
      <c r="DH118" s="53">
        <f>SUMPRODUCT(--(DH$9=Quarterly_kt!$B$9:FC$9),Quarterly_kt!$B118:FC118)/Fuel_Properties!$D$49</f>
        <v>1.0672529456191933E-2</v>
      </c>
      <c r="DI118" s="53">
        <f>SUMPRODUCT(--(DI$9=Quarterly_kt!$B$9:FC$9),Quarterly_kt!$B118:FC118)/Fuel_Properties!$D$49</f>
        <v>1.0672529456191933E-2</v>
      </c>
      <c r="DJ118" s="53">
        <f>SUMPRODUCT(--(DJ$9=Quarterly_kt!$B$9:FC$9),Quarterly_kt!$B118:FC118)/Fuel_Properties!$D$49</f>
        <v>1.1483357904905473E-2</v>
      </c>
      <c r="DK118" s="53">
        <f>SUMPRODUCT(--(DK$9=Quarterly_kt!$B$9:FC$9),Quarterly_kt!$B118:FC118)/Fuel_Properties!$D$49</f>
        <v>1.1483357904905473E-2</v>
      </c>
      <c r="DL118" s="53">
        <f>SUMPRODUCT(--(DL$9=Quarterly_kt!$B$9:FC$9),Quarterly_kt!$B118:FC118)/Fuel_Properties!$D$49</f>
        <v>1.1483357904905473E-2</v>
      </c>
      <c r="DM118" s="53">
        <f>SUMPRODUCT(--(DM$9=Quarterly_kt!$B$9:FC$9),Quarterly_kt!$B118:FC118)/Fuel_Properties!$D$49</f>
        <v>1.1483357904905473E-2</v>
      </c>
      <c r="DN118" s="53">
        <f>SUMPRODUCT(--(DN$9=Quarterly_kt!$B$9:FC$9),Quarterly_kt!$B118:FC118)/Fuel_Properties!$D$49</f>
        <v>1.2030667107787111E-2</v>
      </c>
      <c r="DO118" s="53">
        <f>SUMPRODUCT(--(DO$9=Quarterly_kt!$B$9:FC$9),Quarterly_kt!$B118:FC118)/Fuel_Properties!$D$49</f>
        <v>1.2030667107787111E-2</v>
      </c>
      <c r="DP118" s="53">
        <f>SUMPRODUCT(--(DP$9=Quarterly_kt!$B$9:FC$9),Quarterly_kt!$B118:FC118)/Fuel_Properties!$D$49</f>
        <v>1.2030667107787111E-2</v>
      </c>
      <c r="DQ118" s="53">
        <f>SUMPRODUCT(--(DQ$9=Quarterly_kt!$B$9:FC$9),Quarterly_kt!$B118:FC118)/Fuel_Properties!$D$49</f>
        <v>1.2030667107787111E-2</v>
      </c>
      <c r="DR118" s="53">
        <f>SUMPRODUCT(--(DR$9=Quarterly_kt!$B$9:FC$9),Quarterly_kt!$B118:FC118)/Fuel_Properties!$D$49</f>
        <v>1.2485913497221066E-2</v>
      </c>
      <c r="DS118" s="53">
        <f>SUMPRODUCT(--(DS$9=Quarterly_kt!$B$9:FC$9),Quarterly_kt!$B118:FC118)/Fuel_Properties!$D$49</f>
        <v>1.2485913497221066E-2</v>
      </c>
      <c r="DT118" s="53">
        <f>SUMPRODUCT(--(DT$9=Quarterly_kt!$B$9:FC$9),Quarterly_kt!$B118:FC118)/Fuel_Properties!$D$49</f>
        <v>1.2485913497221066E-2</v>
      </c>
      <c r="DU118" s="53">
        <f>SUMPRODUCT(--(DU$9=Quarterly_kt!$B$9:FC$9),Quarterly_kt!$B118:FC118)/Fuel_Properties!$D$49</f>
        <v>1.2485913497221066E-2</v>
      </c>
      <c r="DV118" s="53">
        <f>SUMPRODUCT(--(DV$9=Quarterly_kt!$B$9:FC$9),Quarterly_kt!$B118:FC118)/Fuel_Properties!$D$49</f>
        <v>1.3851652665522929E-2</v>
      </c>
      <c r="DW118" s="53">
        <f>SUMPRODUCT(--(DW$9=Quarterly_kt!$B$9:FC$9),Quarterly_kt!$B118:FC118)/Fuel_Properties!$D$49</f>
        <v>1.3851652665522929E-2</v>
      </c>
      <c r="DX118" s="53">
        <f>SUMPRODUCT(--(DX$9=Quarterly_kt!$B$9:FC$9),Quarterly_kt!$B118:FC118)/Fuel_Properties!$D$49</f>
        <v>1.3851652665522929E-2</v>
      </c>
      <c r="DY118" s="53">
        <f>SUMPRODUCT(--(DY$9=Quarterly_kt!$B$9:FC$9),Quarterly_kt!$B118:FC118)/Fuel_Properties!$D$49</f>
        <v>1.3851652665522929E-2</v>
      </c>
      <c r="DZ118" s="53">
        <f>SUMPRODUCT(--(DZ$9=Quarterly_kt!$B$9:FC$9),Quarterly_kt!$B118:FC118)/Fuel_Properties!$D$49</f>
        <v>1.4150645655986045E-2</v>
      </c>
      <c r="EA118" s="53">
        <f>SUMPRODUCT(--(EA$9=Quarterly_kt!$B$9:FC$9),Quarterly_kt!$B118:FC118)/Fuel_Properties!$D$49</f>
        <v>1.4150645655986045E-2</v>
      </c>
      <c r="EB118" s="53">
        <f>SUMPRODUCT(--(EB$9=Quarterly_kt!$B$9:FC$9),Quarterly_kt!$B118:FC118)/Fuel_Properties!$D$49</f>
        <v>1.4150645655986045E-2</v>
      </c>
      <c r="EC118" s="53">
        <f>SUMPRODUCT(--(EC$9=Quarterly_kt!$B$9:FC$9),Quarterly_kt!$B118:FC118)/Fuel_Properties!$D$49</f>
        <v>1.4150645655986045E-2</v>
      </c>
      <c r="ED118" s="53">
        <f>SUMPRODUCT(--(ED$9=Quarterly_kt!$B$9:FC$9),Quarterly_kt!$B118:FC118)/Fuel_Properties!$D$49</f>
        <v>1.5047624627375397E-2</v>
      </c>
      <c r="EE118" s="53">
        <f>SUMPRODUCT(--(EE$9=Quarterly_kt!$B$9:FC$9),Quarterly_kt!$B118:FC118)/Fuel_Properties!$D$49</f>
        <v>1.5047624627375397E-2</v>
      </c>
      <c r="EF118" s="53">
        <f>SUMPRODUCT(--(EF$9=Quarterly_kt!$B$9:FC$9),Quarterly_kt!$B118:FC118)/Fuel_Properties!$D$49</f>
        <v>1.5047624627375397E-2</v>
      </c>
      <c r="EG118" s="53">
        <f>SUMPRODUCT(--(EG$9=Quarterly_kt!$B$9:FC$9),Quarterly_kt!$B118:FC118)/Fuel_Properties!$D$49</f>
        <v>1.5047624627375397E-2</v>
      </c>
      <c r="EH118" s="53">
        <f>SUMPRODUCT(--(EH$9=Quarterly_kt!$B$9:FC$9),Quarterly_kt!$B118:FC118)/Fuel_Properties!$D$49</f>
        <v>1.5398139008850521E-2</v>
      </c>
      <c r="EI118" s="53">
        <f>SUMPRODUCT(--(EI$9=Quarterly_kt!$B$9:FC$9),Quarterly_kt!$B118:FC118)/Fuel_Properties!$D$49</f>
        <v>1.5398139008850521E-2</v>
      </c>
      <c r="EJ118" s="53">
        <f>SUMPRODUCT(--(EJ$9=Quarterly_kt!$B$9:FC$9),Quarterly_kt!$B118:FC118)/Fuel_Properties!$D$49</f>
        <v>1.5398139008850521E-2</v>
      </c>
      <c r="EK118" s="53">
        <f>SUMPRODUCT(--(EK$9=Quarterly_kt!$B$9:FC$9),Quarterly_kt!$B118:FC118)/Fuel_Properties!$D$49</f>
        <v>1.5398139008850521E-2</v>
      </c>
      <c r="EL118" s="53">
        <f>SUMPRODUCT(--(EL$9=Quarterly_kt!$B$9:FC$9),Quarterly_kt!$B118:FC118)/Fuel_Properties!$D$49</f>
        <v>1.6449682153275889E-2</v>
      </c>
      <c r="EM118" s="53">
        <f>SUMPRODUCT(--(EM$9=Quarterly_kt!$B$9:FC$9),Quarterly_kt!$B118:FC118)/Fuel_Properties!$D$49</f>
        <v>1.6449682153275889E-2</v>
      </c>
      <c r="EN118" s="53">
        <f>SUMPRODUCT(--(EN$9=Quarterly_kt!$B$9:FC$9),Quarterly_kt!$B118:FC118)/Fuel_Properties!$D$49</f>
        <v>1.6449682153275889E-2</v>
      </c>
      <c r="EO118" s="53">
        <f>SUMPRODUCT(--(EO$9=Quarterly_kt!$B$9:FC$9),Quarterly_kt!$B118:FC118)/Fuel_Properties!$D$49</f>
        <v>1.6449682153275889E-2</v>
      </c>
      <c r="EP118" s="53">
        <f>SUMPRODUCT(--(EP$9=Quarterly_kt!$B$9:FC$9),Quarterly_kt!$B118:FC118)/Fuel_Properties!$D$49</f>
        <v>1.6465729799656676E-2</v>
      </c>
      <c r="EQ118" s="53">
        <f>SUMPRODUCT(--(EQ$9=Quarterly_kt!$B$9:FC$9),Quarterly_kt!$B118:FC118)/Fuel_Properties!$D$49</f>
        <v>1.6465729799656676E-2</v>
      </c>
      <c r="ER118" s="53">
        <f>SUMPRODUCT(--(ER$9=Quarterly_kt!$B$9:FC$9),Quarterly_kt!$B118:FC118)/Fuel_Properties!$D$49</f>
        <v>1.6465729799656676E-2</v>
      </c>
      <c r="ES118" s="53">
        <f>SUMPRODUCT(--(ES$9=Quarterly_kt!$B$9:FC$9),Quarterly_kt!$B118:FC118)/Fuel_Properties!$D$49</f>
        <v>1.6465729799656676E-2</v>
      </c>
      <c r="ET118" s="53">
        <f>SUMPRODUCT(--(ET$9=Quarterly_kt!$B$9:FC$9),Quarterly_kt!$B118:FC118)/Fuel_Properties!$D$49</f>
        <v>1.6513872738799042E-2</v>
      </c>
      <c r="EU118" s="53">
        <f>SUMPRODUCT(--(EU$9=Quarterly_kt!$B$9:FC$9),Quarterly_kt!$B118:FC118)/Fuel_Properties!$D$49</f>
        <v>1.6513872738799042E-2</v>
      </c>
      <c r="EV118" s="53">
        <f>SUMPRODUCT(--(EV$9=Quarterly_kt!$B$9:FC$9),Quarterly_kt!$B118:FC118)/Fuel_Properties!$D$49</f>
        <v>1.6513872738799042E-2</v>
      </c>
      <c r="EW118" s="53">
        <f>SUMPRODUCT(--(EW$9=Quarterly_kt!$B$9:FC$9),Quarterly_kt!$B118:FC118)/Fuel_Properties!$D$49</f>
        <v>1.6513872738799042E-2</v>
      </c>
      <c r="EX118" s="53">
        <f>SUMPRODUCT(--(EX$9=Quarterly_kt!$B$9:FC$9),Quarterly_kt!$B118:FC118)/Fuel_Properties!$D$49</f>
        <v>1.6753742821543464E-2</v>
      </c>
      <c r="EY118" s="53">
        <f>SUMPRODUCT(--(EY$9=Quarterly_kt!$B$9:FC$9),Quarterly_kt!$B118:FC118)/Fuel_Properties!$D$49</f>
        <v>1.6753742821543464E-2</v>
      </c>
      <c r="EZ118" s="53">
        <f>SUMPRODUCT(--(EZ$9=Quarterly_kt!$B$9:FC$9),Quarterly_kt!$B118:FC118)/Fuel_Properties!$D$49</f>
        <v>1.6753742821543464E-2</v>
      </c>
      <c r="FA118" s="53">
        <f>SUMPRODUCT(--(FA$9=Quarterly_kt!$B$9:FC$9),Quarterly_kt!$B118:FC118)/Fuel_Properties!$D$49</f>
        <v>1.6753742821543464E-2</v>
      </c>
      <c r="FB118" s="53">
        <f>SUMPRODUCT(--(FB$9=Quarterly_kt!$B$9:FC$9),Quarterly_kt!$B118:FC118)/Fuel_Properties!$D$49</f>
        <v>1.7553195279832887E-2</v>
      </c>
      <c r="FC118" s="53">
        <f>SUMPRODUCT(--(FC$9=Quarterly_kt!$B$9:FC$9),Quarterly_kt!$B118:FC118)/Fuel_Properties!$D$49</f>
        <v>1.7553195279832887E-2</v>
      </c>
      <c r="FD118" s="53">
        <f>SUMPRODUCT(--(FD$9=Quarterly_kt!$B$9:FD$9),Quarterly_kt!$B118:FD118)/Fuel_Properties!$D$49</f>
        <v>1.7553195279832887E-2</v>
      </c>
      <c r="FE118" s="53">
        <f>SUMPRODUCT(--(FE$9=Quarterly_kt!$B$9:FE$9),Quarterly_kt!$B118:FE118)/Fuel_Properties!$D$49</f>
        <v>1.7553195279832887E-2</v>
      </c>
      <c r="FF118" s="53">
        <f>SUMPRODUCT(--(FF$9=Quarterly_kt!$B$9:FF$9),Quarterly_kt!$B118:FF118)/Fuel_Properties!$D$49</f>
        <v>1.8390795884472219E-2</v>
      </c>
      <c r="FG118" s="53">
        <f>SUMPRODUCT(--(FG$9=Quarterly_kt!$B$9:FG$9),Quarterly_kt!$B118:FG118)/Fuel_Properties!$D$49</f>
        <v>1.8390795884472219E-2</v>
      </c>
      <c r="FH118" s="53">
        <f>SUMPRODUCT(--(FH$9=Quarterly_kt!$B$9:FH$9),Quarterly_kt!$B118:FH118)/Fuel_Properties!$D$49</f>
        <v>1.8390795884472219E-2</v>
      </c>
      <c r="FI118" s="53">
        <f>SUMPRODUCT(--(FI$9=Quarterly_kt!$B$9:FI$9),Quarterly_kt!$B118:FI118)/Fuel_Properties!$D$49</f>
        <v>1.8390795884472219E-2</v>
      </c>
      <c r="FJ118" s="53">
        <f>SUMPRODUCT(--(FJ$9=Quarterly_kt!$B$9:FJ$9),Quarterly_kt!$B118:FJ118)/Fuel_Properties!$D$49</f>
        <v>2.0534230463670335E-2</v>
      </c>
      <c r="FK118" s="53">
        <f>SUMPRODUCT(--(FK$9=Quarterly_kt!$B$9:FK$9),Quarterly_kt!$B118:FK118)/Fuel_Properties!$D$49</f>
        <v>2.0534230463670335E-2</v>
      </c>
      <c r="FL118" s="53">
        <f>SUMPRODUCT(--(FL$9=Quarterly_kt!$B$9:FL$9),Quarterly_kt!$B118:FL118)/Fuel_Properties!$D$49</f>
        <v>2.0534230463670335E-2</v>
      </c>
      <c r="FM118" s="53">
        <f>SUMPRODUCT(--(FM$9=Quarterly_kt!$B$9:FN$9),Quarterly_kt!$B118:FN118)/Fuel_Properties!$D$49</f>
        <v>2.0534230463670335E-2</v>
      </c>
      <c r="FN118" s="53">
        <f>SUMPRODUCT(--(FN$9=Quarterly_kt!$B$9:FN$9),Quarterly_kt!$B118:FN118)/Fuel_Properties!$D$49</f>
        <v>2.292748086509621E-2</v>
      </c>
      <c r="FO118" s="53">
        <f>SUMPRODUCT(--(FO$9=Quarterly_kt!$B$9:FO$9),Quarterly_kt!$B118:FO118)/Fuel_Properties!$D$49</f>
        <v>2.292748086509621E-2</v>
      </c>
      <c r="FP118" s="53">
        <f>SUMPRODUCT(--(FP$9=Quarterly_kt!$B$9:FP$9),Quarterly_kt!$B118:FP118)/Fuel_Properties!$D$49</f>
        <v>2.292748086509621E-2</v>
      </c>
      <c r="FQ118" s="53">
        <f>SUMPRODUCT(--(FQ$9=Quarterly_kt!$B$9:FQ$9),Quarterly_kt!$B118:FQ118)/Fuel_Properties!$D$49</f>
        <v>2.292748086509621E-2</v>
      </c>
      <c r="FR118" s="53">
        <f>SUMPRODUCT(--(FR$9=Quarterly_kt!$B$9:FR$9),Quarterly_kt!$B118:FR118)/Fuel_Properties!$D$49</f>
        <v>2.5320731266522085E-2</v>
      </c>
      <c r="FS118" s="53">
        <f>SUMPRODUCT(--(FS$9=Quarterly_kt!$B$9:FS$9),Quarterly_kt!$B118:FS118)/Fuel_Properties!$D$49</f>
        <v>2.5320731266522085E-2</v>
      </c>
      <c r="FT118" s="53">
        <f>SUMPRODUCT(--(FT$9=Quarterly_kt!$B$9:FT$9),Quarterly_kt!$B118:FT118)/Fuel_Properties!$D$49</f>
        <v>2.5320731266522085E-2</v>
      </c>
      <c r="FU118" s="53">
        <f>SUMPRODUCT(--(FU$9=Quarterly_kt!$B$9:FU$9),Quarterly_kt!$B118:FU118)/Fuel_Properties!$D$49</f>
        <v>2.5320731266522085E-2</v>
      </c>
      <c r="FV118" s="53">
        <f>SUMPRODUCT(--(FV$9=Quarterly_kt!$B$9:FV$9),Quarterly_kt!$B118:FV118)/Fuel_Properties!$D$49</f>
        <v>2.7713981667947966E-2</v>
      </c>
      <c r="FW118" s="18"/>
      <c r="FX118" s="117"/>
      <c r="FY118" s="18"/>
    </row>
    <row r="119" spans="1:181" x14ac:dyDescent="0.2">
      <c r="A119" s="25"/>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24"/>
      <c r="EI119" s="24"/>
      <c r="EJ119" s="24"/>
      <c r="EK119" s="24"/>
      <c r="EL119" s="24"/>
      <c r="EM119" s="24"/>
      <c r="EN119" s="24"/>
      <c r="EO119" s="24"/>
      <c r="EP119" s="24"/>
      <c r="EQ119" s="24"/>
      <c r="ER119" s="24"/>
      <c r="ES119" s="24"/>
      <c r="ET119" s="24"/>
      <c r="EU119" s="24"/>
      <c r="EV119" s="24"/>
      <c r="EW119" s="24"/>
      <c r="EX119" s="24"/>
      <c r="EY119" s="24"/>
      <c r="EZ119" s="24"/>
      <c r="FA119" s="24"/>
      <c r="FB119" s="24"/>
      <c r="FC119" s="24"/>
      <c r="FD119" s="24"/>
      <c r="FE119" s="24"/>
      <c r="FF119" s="24"/>
      <c r="FG119" s="24"/>
      <c r="FH119" s="24"/>
      <c r="FI119" s="24"/>
      <c r="FJ119" s="24"/>
      <c r="FK119" s="24"/>
      <c r="FL119" s="24"/>
      <c r="FM119" s="24"/>
      <c r="FN119" s="24"/>
      <c r="FO119" s="24"/>
      <c r="FP119" s="24"/>
      <c r="FQ119" s="24"/>
      <c r="FR119" s="24"/>
      <c r="FS119" s="24"/>
      <c r="FT119" s="24"/>
      <c r="FU119" s="24"/>
      <c r="FV119" s="24"/>
      <c r="FW119" s="18"/>
      <c r="FX119" s="117"/>
      <c r="FY119" s="18"/>
    </row>
    <row r="120" spans="1:181" ht="17.25" x14ac:dyDescent="0.2">
      <c r="A120" s="27" t="s">
        <v>119</v>
      </c>
      <c r="B120" s="15">
        <f t="shared" ref="B120:AG120" si="205">SUM(B121,B124:B126)</f>
        <v>8.5646717355278827</v>
      </c>
      <c r="C120" s="15">
        <f t="shared" si="205"/>
        <v>5.5283666311930606</v>
      </c>
      <c r="D120" s="15">
        <f t="shared" si="205"/>
        <v>7.1281059228360579</v>
      </c>
      <c r="E120" s="15">
        <f t="shared" si="205"/>
        <v>5.047927738852735</v>
      </c>
      <c r="F120" s="15">
        <f t="shared" si="205"/>
        <v>6.6063034230982307</v>
      </c>
      <c r="G120" s="15">
        <f t="shared" si="205"/>
        <v>7.8500354699515507</v>
      </c>
      <c r="H120" s="15">
        <f t="shared" si="205"/>
        <v>6.8547511054181482</v>
      </c>
      <c r="I120" s="15">
        <f t="shared" si="205"/>
        <v>7.8530892921638937</v>
      </c>
      <c r="J120" s="15">
        <f t="shared" si="205"/>
        <v>5.8798129720868753</v>
      </c>
      <c r="K120" s="15">
        <f t="shared" si="205"/>
        <v>7.6020801847856649</v>
      </c>
      <c r="L120" s="15">
        <f t="shared" si="205"/>
        <v>5.3491382917937287</v>
      </c>
      <c r="M120" s="15">
        <f t="shared" si="205"/>
        <v>7.9299972211509271</v>
      </c>
      <c r="N120" s="15">
        <f t="shared" si="205"/>
        <v>7.1368381283169189</v>
      </c>
      <c r="O120" s="15">
        <f t="shared" si="205"/>
        <v>8.5708885017647969</v>
      </c>
      <c r="P120" s="15">
        <f t="shared" si="205"/>
        <v>8.7227072566452684</v>
      </c>
      <c r="Q120" s="15">
        <f t="shared" si="205"/>
        <v>8.4899964058158801</v>
      </c>
      <c r="R120" s="15">
        <f t="shared" si="205"/>
        <v>8.0835988464669946</v>
      </c>
      <c r="S120" s="15">
        <f t="shared" si="205"/>
        <v>6.4568649289499422</v>
      </c>
      <c r="T120" s="15">
        <f t="shared" si="205"/>
        <v>9.7412479639169103</v>
      </c>
      <c r="U120" s="15">
        <f t="shared" si="205"/>
        <v>8.3431200468920057</v>
      </c>
      <c r="V120" s="15">
        <f t="shared" si="205"/>
        <v>8.0528010766547045</v>
      </c>
      <c r="W120" s="15">
        <f t="shared" si="205"/>
        <v>7.7265765551488332</v>
      </c>
      <c r="X120" s="15">
        <f t="shared" si="205"/>
        <v>7.5389556816218768</v>
      </c>
      <c r="Y120" s="15">
        <f t="shared" si="205"/>
        <v>7.8376884434577638</v>
      </c>
      <c r="Z120" s="15">
        <f t="shared" si="205"/>
        <v>6.4201849963600184</v>
      </c>
      <c r="AA120" s="15">
        <f t="shared" si="205"/>
        <v>7.4742851027160331</v>
      </c>
      <c r="AB120" s="15">
        <f t="shared" si="205"/>
        <v>7.3931568913580561</v>
      </c>
      <c r="AC120" s="15">
        <f t="shared" si="205"/>
        <v>7.3780552284803633</v>
      </c>
      <c r="AD120" s="15">
        <f t="shared" si="205"/>
        <v>6.7240355434727794</v>
      </c>
      <c r="AE120" s="15">
        <f t="shared" si="205"/>
        <v>6.5395457133627151</v>
      </c>
      <c r="AF120" s="15">
        <f t="shared" si="205"/>
        <v>6.1910248502213676</v>
      </c>
      <c r="AG120" s="15">
        <f t="shared" si="205"/>
        <v>5.9749763517983414</v>
      </c>
      <c r="AH120" s="15">
        <f t="shared" ref="AH120:BM120" si="206">SUM(AH121,AH124:AH126)</f>
        <v>5.9321567835241185</v>
      </c>
      <c r="AI120" s="15">
        <f t="shared" si="206"/>
        <v>6.3487467800890656</v>
      </c>
      <c r="AJ120" s="15">
        <f t="shared" si="206"/>
        <v>6.4779566470234666</v>
      </c>
      <c r="AK120" s="15">
        <f t="shared" si="206"/>
        <v>5.9261653577753348</v>
      </c>
      <c r="AL120" s="15">
        <f t="shared" si="206"/>
        <v>4.6071678325599557</v>
      </c>
      <c r="AM120" s="15">
        <f t="shared" si="206"/>
        <v>3.8868330209975279</v>
      </c>
      <c r="AN120" s="15">
        <f t="shared" si="206"/>
        <v>5.9843735649050638</v>
      </c>
      <c r="AO120" s="15">
        <f t="shared" si="206"/>
        <v>4.9401099549720646</v>
      </c>
      <c r="AP120" s="15">
        <f t="shared" si="206"/>
        <v>4.8916677180374091</v>
      </c>
      <c r="AQ120" s="15">
        <f t="shared" si="206"/>
        <v>4.3714099098726473</v>
      </c>
      <c r="AR120" s="15">
        <f t="shared" si="206"/>
        <v>4.2555011071517317</v>
      </c>
      <c r="AS120" s="15">
        <f t="shared" si="206"/>
        <v>4.1550102994647107</v>
      </c>
      <c r="AT120" s="15">
        <f t="shared" si="206"/>
        <v>4.2342273042917791</v>
      </c>
      <c r="AU120" s="15">
        <f t="shared" si="206"/>
        <v>4.1436723488416645</v>
      </c>
      <c r="AV120" s="15">
        <f t="shared" si="206"/>
        <v>3.7970605294943032</v>
      </c>
      <c r="AW120" s="15">
        <f t="shared" si="206"/>
        <v>3.8942956249161185</v>
      </c>
      <c r="AX120" s="15">
        <f t="shared" si="206"/>
        <v>3.4126596034655714</v>
      </c>
      <c r="AY120" s="15">
        <f t="shared" si="206"/>
        <v>3.8116096867606326</v>
      </c>
      <c r="AZ120" s="15">
        <f t="shared" si="206"/>
        <v>3.6410562465523002</v>
      </c>
      <c r="BA120" s="15">
        <f t="shared" si="206"/>
        <v>3.6430580663705747</v>
      </c>
      <c r="BB120" s="15">
        <f t="shared" si="206"/>
        <v>3.5803764914684524</v>
      </c>
      <c r="BC120" s="15">
        <f t="shared" si="206"/>
        <v>3.7913797267460083</v>
      </c>
      <c r="BD120" s="15">
        <f t="shared" si="206"/>
        <v>3.6034018184838748</v>
      </c>
      <c r="BE120" s="15">
        <f t="shared" si="206"/>
        <v>3.3804391830551417</v>
      </c>
      <c r="BF120" s="15">
        <f t="shared" si="206"/>
        <v>3.2769180053501166</v>
      </c>
      <c r="BG120" s="15">
        <f t="shared" si="206"/>
        <v>3.4421816671058427</v>
      </c>
      <c r="BH120" s="15">
        <f t="shared" si="206"/>
        <v>3.3674675295943861</v>
      </c>
      <c r="BI120" s="15">
        <f t="shared" si="206"/>
        <v>3.1823167346097718</v>
      </c>
      <c r="BJ120" s="15">
        <f t="shared" si="206"/>
        <v>3.1226707412549599</v>
      </c>
      <c r="BK120" s="15">
        <f t="shared" si="206"/>
        <v>3.1787590771949539</v>
      </c>
      <c r="BL120" s="15">
        <f t="shared" si="206"/>
        <v>3.1667951461888793</v>
      </c>
      <c r="BM120" s="15">
        <f t="shared" si="206"/>
        <v>3.0553284463324824</v>
      </c>
      <c r="BN120" s="15">
        <f t="shared" ref="BN120:CJ120" si="207">SUM(BN121,BN124:BN126)</f>
        <v>2.98998509943846</v>
      </c>
      <c r="BO120" s="15">
        <f t="shared" si="207"/>
        <v>2.904383522707457</v>
      </c>
      <c r="BP120" s="15">
        <f t="shared" si="207"/>
        <v>3.0323631850933306</v>
      </c>
      <c r="BQ120" s="15">
        <f t="shared" si="207"/>
        <v>3.0714311422098639</v>
      </c>
      <c r="BR120" s="15">
        <f t="shared" si="207"/>
        <v>3.0036857783081419</v>
      </c>
      <c r="BS120" s="15">
        <f t="shared" si="207"/>
        <v>2.9586813830788863</v>
      </c>
      <c r="BT120" s="15">
        <f t="shared" si="207"/>
        <v>2.7349632840507176</v>
      </c>
      <c r="BU120" s="15">
        <f t="shared" si="207"/>
        <v>2.788946775727394</v>
      </c>
      <c r="BV120" s="15">
        <f t="shared" si="207"/>
        <v>2.8248078386514526</v>
      </c>
      <c r="BW120" s="15">
        <f t="shared" si="207"/>
        <v>1.8287829229075836</v>
      </c>
      <c r="BX120" s="15">
        <f t="shared" si="207"/>
        <v>5.5943445461152361</v>
      </c>
      <c r="BY120" s="15">
        <f t="shared" si="207"/>
        <v>2.9583436419795675</v>
      </c>
      <c r="BZ120" s="15">
        <f t="shared" si="207"/>
        <v>2.9493212940940707</v>
      </c>
      <c r="CA120" s="15">
        <f t="shared" si="207"/>
        <v>2.6872835771241546</v>
      </c>
      <c r="CB120" s="15">
        <f t="shared" si="207"/>
        <v>2.6734830247777612</v>
      </c>
      <c r="CC120" s="15">
        <f t="shared" si="207"/>
        <v>2.8222304637358304</v>
      </c>
      <c r="CD120" s="15">
        <f t="shared" si="207"/>
        <v>2.8137819138834601</v>
      </c>
      <c r="CE120" s="15">
        <f t="shared" si="207"/>
        <v>3.0472919121773439</v>
      </c>
      <c r="CF120" s="15">
        <f t="shared" si="207"/>
        <v>3.316381694130818</v>
      </c>
      <c r="CG120" s="15">
        <f t="shared" si="207"/>
        <v>3.2611229893566862</v>
      </c>
      <c r="CH120" s="15">
        <f t="shared" si="207"/>
        <v>3.0877744360922721</v>
      </c>
      <c r="CI120" s="15">
        <f t="shared" si="207"/>
        <v>2.9610851794917488</v>
      </c>
      <c r="CJ120" s="15">
        <f t="shared" si="207"/>
        <v>3.129405879858441</v>
      </c>
      <c r="CK120" s="15">
        <f t="shared" ref="CK120:EO120" si="208">SUM(CK121,CK124:CK126)</f>
        <v>3.4197752862789015</v>
      </c>
      <c r="CL120" s="15">
        <f t="shared" si="208"/>
        <v>3.2035086813383429</v>
      </c>
      <c r="CM120" s="15">
        <f t="shared" si="208"/>
        <v>3.2366872916272289</v>
      </c>
      <c r="CN120" s="15">
        <f t="shared" si="208"/>
        <v>3.3268634977853186</v>
      </c>
      <c r="CO120" s="15">
        <f t="shared" si="208"/>
        <v>3.8873539946078388</v>
      </c>
      <c r="CP120" s="15">
        <f t="shared" si="208"/>
        <v>3.5813246877560045</v>
      </c>
      <c r="CQ120" s="15">
        <f t="shared" si="208"/>
        <v>3.2180174332771756</v>
      </c>
      <c r="CR120" s="15">
        <f t="shared" si="208"/>
        <v>3.3414244378258413</v>
      </c>
      <c r="CS120" s="15">
        <f t="shared" si="208"/>
        <v>3.2797216954972432</v>
      </c>
      <c r="CT120" s="15">
        <f t="shared" si="208"/>
        <v>3.3916375845199678</v>
      </c>
      <c r="CU120" s="15">
        <f t="shared" si="208"/>
        <v>2.856147830023013</v>
      </c>
      <c r="CV120" s="15">
        <f t="shared" si="208"/>
        <v>2.8847659603002307</v>
      </c>
      <c r="CW120" s="15">
        <f t="shared" si="208"/>
        <v>2.8786904860696256</v>
      </c>
      <c r="CX120" s="15">
        <f t="shared" si="208"/>
        <v>3.0052604603070185</v>
      </c>
      <c r="CY120" s="15">
        <f t="shared" si="208"/>
        <v>3.0159344606463074</v>
      </c>
      <c r="CZ120" s="15">
        <f t="shared" si="208"/>
        <v>2.3154079438632147</v>
      </c>
      <c r="DA120" s="15">
        <f t="shared" si="208"/>
        <v>2.5141981768747277</v>
      </c>
      <c r="DB120" s="15">
        <f t="shared" si="208"/>
        <v>3.4057841980016796</v>
      </c>
      <c r="DC120" s="15">
        <f t="shared" si="208"/>
        <v>3.4707315791160434</v>
      </c>
      <c r="DD120" s="15">
        <f t="shared" si="208"/>
        <v>3.3396499568623041</v>
      </c>
      <c r="DE120" s="15">
        <f t="shared" si="208"/>
        <v>3.6921113818386426</v>
      </c>
      <c r="DF120" s="15">
        <f t="shared" si="208"/>
        <v>3.5800209805431704</v>
      </c>
      <c r="DG120" s="15">
        <f t="shared" si="208"/>
        <v>3.4598615358538658</v>
      </c>
      <c r="DH120" s="15">
        <f t="shared" si="208"/>
        <v>3.5674825255426121</v>
      </c>
      <c r="DI120" s="15">
        <f t="shared" si="208"/>
        <v>3.5407869228349904</v>
      </c>
      <c r="DJ120" s="15">
        <f t="shared" si="208"/>
        <v>3.6009396282117772</v>
      </c>
      <c r="DK120" s="15">
        <f t="shared" si="208"/>
        <v>3.7381473158089111</v>
      </c>
      <c r="DL120" s="15">
        <f t="shared" si="208"/>
        <v>3.703024491585829</v>
      </c>
      <c r="DM120" s="15">
        <f t="shared" si="208"/>
        <v>4.0492907796406961</v>
      </c>
      <c r="DN120" s="15">
        <f t="shared" si="208"/>
        <v>3.9305154144643684</v>
      </c>
      <c r="DO120" s="15">
        <f t="shared" si="208"/>
        <v>3.7932596444791011</v>
      </c>
      <c r="DP120" s="15">
        <f t="shared" si="208"/>
        <v>3.8478479860373915</v>
      </c>
      <c r="DQ120" s="15">
        <f t="shared" si="208"/>
        <v>3.7952476797519727</v>
      </c>
      <c r="DR120" s="15">
        <f t="shared" si="208"/>
        <v>4.7230960847977741</v>
      </c>
      <c r="DS120" s="15">
        <f t="shared" si="208"/>
        <v>4.0508537437842342</v>
      </c>
      <c r="DT120" s="15">
        <f t="shared" si="208"/>
        <v>4.581895212599898</v>
      </c>
      <c r="DU120" s="15">
        <f t="shared" si="208"/>
        <v>4.5322295627837876</v>
      </c>
      <c r="DV120" s="15">
        <f t="shared" si="208"/>
        <v>4.6690005335095854</v>
      </c>
      <c r="DW120" s="15">
        <f t="shared" si="208"/>
        <v>4.5966412746942105</v>
      </c>
      <c r="DX120" s="15">
        <f t="shared" si="208"/>
        <v>4.6257322422392457</v>
      </c>
      <c r="DY120" s="15">
        <f t="shared" si="208"/>
        <v>4.8233371380656358</v>
      </c>
      <c r="DZ120" s="15">
        <f t="shared" si="208"/>
        <v>4.6851671350252415</v>
      </c>
      <c r="EA120" s="15">
        <f t="shared" si="208"/>
        <v>4.8563271163500179</v>
      </c>
      <c r="EB120" s="15">
        <f t="shared" si="208"/>
        <v>4.6993000477716409</v>
      </c>
      <c r="EC120" s="15">
        <f t="shared" si="208"/>
        <v>4.8895148158043824</v>
      </c>
      <c r="ED120" s="15">
        <f t="shared" si="208"/>
        <v>4.999110035269128</v>
      </c>
      <c r="EE120" s="15">
        <f t="shared" si="208"/>
        <v>5.1730549505644303</v>
      </c>
      <c r="EF120" s="15">
        <f t="shared" si="208"/>
        <v>5.2134241974667237</v>
      </c>
      <c r="EG120" s="15">
        <f t="shared" si="208"/>
        <v>5.3866731182579821</v>
      </c>
      <c r="EH120" s="15">
        <f t="shared" si="208"/>
        <v>4.9055932654659884</v>
      </c>
      <c r="EI120" s="15">
        <f t="shared" si="208"/>
        <v>5.1248127293526906</v>
      </c>
      <c r="EJ120" s="15">
        <f t="shared" si="208"/>
        <v>4.8836095910275947</v>
      </c>
      <c r="EK120" s="15">
        <f t="shared" si="208"/>
        <v>5.2960702783073206</v>
      </c>
      <c r="EL120" s="15">
        <f t="shared" si="208"/>
        <v>4.8874671207480684</v>
      </c>
      <c r="EM120" s="15">
        <f t="shared" si="208"/>
        <v>4.2849798731557138</v>
      </c>
      <c r="EN120" s="15">
        <f t="shared" si="208"/>
        <v>4.225849895849616</v>
      </c>
      <c r="EO120" s="15">
        <f t="shared" si="208"/>
        <v>4.3205975218411483</v>
      </c>
      <c r="EP120" s="15">
        <f t="shared" ref="EP120:FP120" si="209">SUM(EP121,EP124:EP126)</f>
        <v>3.8963306707240277</v>
      </c>
      <c r="EQ120" s="15">
        <f t="shared" si="209"/>
        <v>3.7427199120287287</v>
      </c>
      <c r="ER120" s="15">
        <f t="shared" si="209"/>
        <v>3.9455921442351722</v>
      </c>
      <c r="ES120" s="15">
        <f t="shared" si="209"/>
        <v>3.6055882563934323</v>
      </c>
      <c r="ET120" s="15">
        <f t="shared" si="209"/>
        <v>3.5362838617209009</v>
      </c>
      <c r="EU120" s="15">
        <f t="shared" si="209"/>
        <v>3.6981438915526583</v>
      </c>
      <c r="EV120" s="15">
        <f t="shared" si="209"/>
        <v>3.8355418573738107</v>
      </c>
      <c r="EW120" s="15">
        <f t="shared" si="209"/>
        <v>3.5833577508457322</v>
      </c>
      <c r="EX120" s="15">
        <f t="shared" si="209"/>
        <v>4.1348737597289444</v>
      </c>
      <c r="EY120" s="15">
        <f t="shared" si="209"/>
        <v>3.8445726978772456</v>
      </c>
      <c r="EZ120" s="15">
        <f t="shared" si="209"/>
        <v>3.7344753155999353</v>
      </c>
      <c r="FA120" s="15">
        <f t="shared" si="209"/>
        <v>4.3797474458777428</v>
      </c>
      <c r="FB120" s="15">
        <f t="shared" si="209"/>
        <v>4.5032777770752048</v>
      </c>
      <c r="FC120" s="15">
        <f t="shared" si="209"/>
        <v>4.4707981697875852</v>
      </c>
      <c r="FD120" s="15">
        <f t="shared" si="209"/>
        <v>4.5935369371818284</v>
      </c>
      <c r="FE120" s="15">
        <f t="shared" si="209"/>
        <v>4.8416082596138938</v>
      </c>
      <c r="FF120" s="15">
        <f t="shared" si="209"/>
        <v>4.6420377688683931</v>
      </c>
      <c r="FG120" s="15">
        <f t="shared" si="209"/>
        <v>4.2997828767511796</v>
      </c>
      <c r="FH120" s="15">
        <f t="shared" si="209"/>
        <v>5.3979285372795234</v>
      </c>
      <c r="FI120" s="15">
        <f t="shared" si="209"/>
        <v>4.3967575432329395</v>
      </c>
      <c r="FJ120" s="15">
        <f t="shared" si="209"/>
        <v>4.6838265273969988</v>
      </c>
      <c r="FK120" s="15">
        <f t="shared" si="209"/>
        <v>4.6706086763900228</v>
      </c>
      <c r="FL120" s="15">
        <f t="shared" si="209"/>
        <v>4.5113653916767404</v>
      </c>
      <c r="FM120" s="15">
        <f t="shared" si="209"/>
        <v>4.7294135720630104</v>
      </c>
      <c r="FN120" s="15">
        <f t="shared" si="209"/>
        <v>4.7535083772260265</v>
      </c>
      <c r="FO120" s="15">
        <f t="shared" si="209"/>
        <v>5.0032162415350747</v>
      </c>
      <c r="FP120" s="15">
        <f t="shared" si="209"/>
        <v>4.9363450516097531</v>
      </c>
      <c r="FQ120" s="15">
        <f t="shared" ref="FQ120:FS120" si="210">SUM(FQ121,FQ124:FQ126)</f>
        <v>5.2940264503360606</v>
      </c>
      <c r="FR120" s="15">
        <f t="shared" si="210"/>
        <v>5.785438573275151</v>
      </c>
      <c r="FS120" s="15">
        <f t="shared" si="210"/>
        <v>4.4807913288347541</v>
      </c>
      <c r="FT120" s="15">
        <f t="shared" ref="FT120:FU120" si="211">SUM(FT121,FT124:FT126)</f>
        <v>4.5507731307623605</v>
      </c>
      <c r="FU120" s="15">
        <f t="shared" si="211"/>
        <v>4.877385043348192</v>
      </c>
      <c r="FV120" s="15">
        <f t="shared" ref="FV120" si="212">SUM(FV121,FV124:FV126)</f>
        <v>4.8775971509218845</v>
      </c>
      <c r="FW120" s="18"/>
      <c r="FX120" s="117"/>
      <c r="FY120" s="18"/>
    </row>
    <row r="121" spans="1:181" ht="15" x14ac:dyDescent="0.25">
      <c r="A121" s="49" t="s">
        <v>25</v>
      </c>
      <c r="B121" s="13">
        <f t="shared" ref="B121:BM121" si="213">SUM(B122:B123)</f>
        <v>0.53103861751981196</v>
      </c>
      <c r="C121" s="13">
        <f t="shared" si="213"/>
        <v>0.56359526827621809</v>
      </c>
      <c r="D121" s="13">
        <f t="shared" si="213"/>
        <v>0.57239991152337943</v>
      </c>
      <c r="E121" s="13">
        <f t="shared" si="213"/>
        <v>0.59538166145153448</v>
      </c>
      <c r="F121" s="13">
        <f t="shared" si="213"/>
        <v>0.53720870890739458</v>
      </c>
      <c r="G121" s="13">
        <f t="shared" si="213"/>
        <v>0.59603833465859779</v>
      </c>
      <c r="H121" s="13">
        <f t="shared" si="213"/>
        <v>0.59419677512792302</v>
      </c>
      <c r="I121" s="13">
        <f t="shared" si="213"/>
        <v>0.62061148227449736</v>
      </c>
      <c r="J121" s="13">
        <f t="shared" si="213"/>
        <v>0.54796853192761497</v>
      </c>
      <c r="K121" s="13">
        <f t="shared" si="213"/>
        <v>0.55670300582826993</v>
      </c>
      <c r="L121" s="13">
        <f t="shared" si="213"/>
        <v>0.56345314632133592</v>
      </c>
      <c r="M121" s="13">
        <f t="shared" si="213"/>
        <v>0.57214517498382234</v>
      </c>
      <c r="N121" s="13">
        <f t="shared" si="213"/>
        <v>0.58172058164556661</v>
      </c>
      <c r="O121" s="13">
        <f t="shared" si="213"/>
        <v>0.53033258002777461</v>
      </c>
      <c r="P121" s="13">
        <f t="shared" si="213"/>
        <v>0.5619624425948081</v>
      </c>
      <c r="Q121" s="13">
        <f t="shared" si="213"/>
        <v>0.56043285712813218</v>
      </c>
      <c r="R121" s="13">
        <f t="shared" si="213"/>
        <v>0.50610644152183992</v>
      </c>
      <c r="S121" s="13">
        <f t="shared" si="213"/>
        <v>0.53169011958705359</v>
      </c>
      <c r="T121" s="13">
        <f t="shared" si="213"/>
        <v>0.52874189600084209</v>
      </c>
      <c r="U121" s="13">
        <f t="shared" si="213"/>
        <v>0.53429212476229482</v>
      </c>
      <c r="V121" s="13">
        <f t="shared" si="213"/>
        <v>0.62683374151618321</v>
      </c>
      <c r="W121" s="13">
        <f t="shared" si="213"/>
        <v>0.58144010452405859</v>
      </c>
      <c r="X121" s="13">
        <f t="shared" si="213"/>
        <v>0.5670360084387458</v>
      </c>
      <c r="Y121" s="13">
        <f t="shared" si="213"/>
        <v>0.56986056344979708</v>
      </c>
      <c r="Z121" s="13">
        <f t="shared" si="213"/>
        <v>0.57074734947167649</v>
      </c>
      <c r="AA121" s="13">
        <f t="shared" si="213"/>
        <v>0.56877174992264057</v>
      </c>
      <c r="AB121" s="13">
        <f t="shared" si="213"/>
        <v>0.56817921093203749</v>
      </c>
      <c r="AC121" s="13">
        <f t="shared" si="213"/>
        <v>0.61119127206882806</v>
      </c>
      <c r="AD121" s="13">
        <f t="shared" si="213"/>
        <v>0.49005382420025534</v>
      </c>
      <c r="AE121" s="13">
        <f t="shared" si="213"/>
        <v>0.50526812177422709</v>
      </c>
      <c r="AF121" s="13">
        <f t="shared" si="213"/>
        <v>0.50195857462262627</v>
      </c>
      <c r="AG121" s="13">
        <f t="shared" si="213"/>
        <v>0.49732613475581977</v>
      </c>
      <c r="AH121" s="13">
        <f t="shared" si="213"/>
        <v>0.49303472200357007</v>
      </c>
      <c r="AI121" s="13">
        <f t="shared" si="213"/>
        <v>0.52338457675996808</v>
      </c>
      <c r="AJ121" s="13">
        <f t="shared" si="213"/>
        <v>0.51496153956006674</v>
      </c>
      <c r="AK121" s="13">
        <f t="shared" si="213"/>
        <v>0.50229881303379287</v>
      </c>
      <c r="AL121" s="13">
        <f t="shared" si="213"/>
        <v>0.44827710777510194</v>
      </c>
      <c r="AM121" s="13">
        <f t="shared" si="213"/>
        <v>0.45842175889870035</v>
      </c>
      <c r="AN121" s="13">
        <f t="shared" si="213"/>
        <v>0.47378641562282769</v>
      </c>
      <c r="AO121" s="13">
        <f t="shared" si="213"/>
        <v>0.44893738729161881</v>
      </c>
      <c r="AP121" s="13">
        <f t="shared" si="213"/>
        <v>0.44580753625518049</v>
      </c>
      <c r="AQ121" s="13">
        <f t="shared" si="213"/>
        <v>0.44031440967986774</v>
      </c>
      <c r="AR121" s="13">
        <f t="shared" si="213"/>
        <v>0.43998321893915143</v>
      </c>
      <c r="AS121" s="13">
        <f t="shared" si="213"/>
        <v>0.42941459083391487</v>
      </c>
      <c r="AT121" s="13">
        <f t="shared" si="213"/>
        <v>0.39380086308508033</v>
      </c>
      <c r="AU121" s="13">
        <f t="shared" si="213"/>
        <v>0.40188358073390917</v>
      </c>
      <c r="AV121" s="13">
        <f t="shared" si="213"/>
        <v>0.37252904015087346</v>
      </c>
      <c r="AW121" s="13">
        <f t="shared" si="213"/>
        <v>0.43055086230788198</v>
      </c>
      <c r="AX121" s="13">
        <f t="shared" si="213"/>
        <v>0.33182643725360716</v>
      </c>
      <c r="AY121" s="13">
        <f t="shared" si="213"/>
        <v>0.33152583941284874</v>
      </c>
      <c r="AZ121" s="13">
        <f t="shared" si="213"/>
        <v>0.33528342694179647</v>
      </c>
      <c r="BA121" s="13">
        <f t="shared" si="213"/>
        <v>0.3712715154772247</v>
      </c>
      <c r="BB121" s="13">
        <f t="shared" si="213"/>
        <v>0.5844561460555735</v>
      </c>
      <c r="BC121" s="13">
        <f t="shared" si="213"/>
        <v>0.40554695285189085</v>
      </c>
      <c r="BD121" s="13">
        <f t="shared" si="213"/>
        <v>0.26634532531036614</v>
      </c>
      <c r="BE121" s="13">
        <f t="shared" si="213"/>
        <v>0.25868464966183524</v>
      </c>
      <c r="BF121" s="13">
        <f t="shared" si="213"/>
        <v>0.23989277824409108</v>
      </c>
      <c r="BG121" s="13">
        <f t="shared" si="213"/>
        <v>0.22661534612572951</v>
      </c>
      <c r="BH121" s="13">
        <f t="shared" si="213"/>
        <v>0.21296425656807594</v>
      </c>
      <c r="BI121" s="13">
        <f t="shared" si="213"/>
        <v>0.25337705902789676</v>
      </c>
      <c r="BJ121" s="13">
        <f t="shared" si="213"/>
        <v>0.24095979794955702</v>
      </c>
      <c r="BK121" s="13">
        <f t="shared" si="213"/>
        <v>0.23602428155326116</v>
      </c>
      <c r="BL121" s="13">
        <f t="shared" si="213"/>
        <v>0.22651261043832388</v>
      </c>
      <c r="BM121" s="13">
        <f t="shared" si="213"/>
        <v>0.22538127239357078</v>
      </c>
      <c r="BN121" s="13">
        <f t="shared" ref="BN121:DY121" si="214">SUM(BN122:BN123)</f>
        <v>0.21559846994485335</v>
      </c>
      <c r="BO121" s="13">
        <f t="shared" si="214"/>
        <v>0.20664625932887906</v>
      </c>
      <c r="BP121" s="13">
        <f t="shared" si="214"/>
        <v>0.20635644699775163</v>
      </c>
      <c r="BQ121" s="13">
        <f t="shared" si="214"/>
        <v>0.18932422499910595</v>
      </c>
      <c r="BR121" s="13">
        <f t="shared" si="214"/>
        <v>0.17367933138998304</v>
      </c>
      <c r="BS121" s="13">
        <f t="shared" si="214"/>
        <v>0.15819040571131796</v>
      </c>
      <c r="BT121" s="13">
        <f t="shared" si="214"/>
        <v>0.15869776696547641</v>
      </c>
      <c r="BU121" s="13">
        <f t="shared" si="214"/>
        <v>0.14828843905073452</v>
      </c>
      <c r="BV121" s="13">
        <f t="shared" si="214"/>
        <v>0.11849660923603038</v>
      </c>
      <c r="BW121" s="13">
        <f t="shared" si="214"/>
        <v>0.466135985225197</v>
      </c>
      <c r="BX121" s="13">
        <f t="shared" si="214"/>
        <v>0.6209997749679339</v>
      </c>
      <c r="BY121" s="13">
        <f t="shared" si="214"/>
        <v>0.11026153303600267</v>
      </c>
      <c r="BZ121" s="13">
        <f t="shared" si="214"/>
        <v>9.4453733016640007E-2</v>
      </c>
      <c r="CA121" s="13">
        <f t="shared" si="214"/>
        <v>9.4476675103111196E-2</v>
      </c>
      <c r="CB121" s="13">
        <f t="shared" si="214"/>
        <v>0.185374105066206</v>
      </c>
      <c r="CC121" s="13">
        <f t="shared" si="214"/>
        <v>8.6114901681462075E-2</v>
      </c>
      <c r="CD121" s="13">
        <f t="shared" si="214"/>
        <v>8.9164239787894256E-2</v>
      </c>
      <c r="CE121" s="13">
        <f t="shared" si="214"/>
        <v>8.6655884130563424E-2</v>
      </c>
      <c r="CF121" s="13">
        <f t="shared" si="214"/>
        <v>8.0605170322672143E-2</v>
      </c>
      <c r="CG121" s="13">
        <f t="shared" si="214"/>
        <v>8.2544997247453039E-2</v>
      </c>
      <c r="CH121" s="13">
        <f t="shared" si="214"/>
        <v>7.565870440981734E-2</v>
      </c>
      <c r="CI121" s="13">
        <f t="shared" si="214"/>
        <v>7.0701466573014127E-2</v>
      </c>
      <c r="CJ121" s="13">
        <f t="shared" si="214"/>
        <v>6.4887513384907392E-2</v>
      </c>
      <c r="CK121" s="13">
        <f t="shared" si="214"/>
        <v>6.7156246991050744E-2</v>
      </c>
      <c r="CL121" s="13">
        <f t="shared" si="214"/>
        <v>6.2833282145253036E-2</v>
      </c>
      <c r="CM121" s="13">
        <f t="shared" si="214"/>
        <v>5.8942775156765721E-2</v>
      </c>
      <c r="CN121" s="13">
        <f t="shared" si="214"/>
        <v>5.5135097207602971E-2</v>
      </c>
      <c r="CO121" s="13">
        <f t="shared" si="214"/>
        <v>0.29614712212384303</v>
      </c>
      <c r="CP121" s="13">
        <f t="shared" si="214"/>
        <v>0.12304086137498195</v>
      </c>
      <c r="CQ121" s="13">
        <f t="shared" si="214"/>
        <v>5.5576923433021189E-2</v>
      </c>
      <c r="CR121" s="13">
        <f t="shared" si="214"/>
        <v>5.3211713383359935E-2</v>
      </c>
      <c r="CS121" s="13">
        <f t="shared" si="214"/>
        <v>5.6210812556156599E-2</v>
      </c>
      <c r="CT121" s="13">
        <f t="shared" si="214"/>
        <v>5.8269336645960609E-2</v>
      </c>
      <c r="CU121" s="13">
        <f t="shared" si="214"/>
        <v>4.2377763247391974E-2</v>
      </c>
      <c r="CV121" s="13">
        <f t="shared" si="214"/>
        <v>3.9620943445116012E-2</v>
      </c>
      <c r="CW121" s="13">
        <f t="shared" si="214"/>
        <v>4.1096982611643448E-2</v>
      </c>
      <c r="CX121" s="13">
        <f t="shared" si="214"/>
        <v>4.2538202078818754E-2</v>
      </c>
      <c r="CY121" s="13">
        <f t="shared" si="214"/>
        <v>3.4199694698384728E-2</v>
      </c>
      <c r="CZ121" s="13">
        <f t="shared" si="214"/>
        <v>3.5854747261818844E-2</v>
      </c>
      <c r="DA121" s="13">
        <f t="shared" si="214"/>
        <v>4.0763956808592537E-2</v>
      </c>
      <c r="DB121" s="13">
        <f t="shared" si="214"/>
        <v>5.1399360690049092E-2</v>
      </c>
      <c r="DC121" s="13">
        <f t="shared" si="214"/>
        <v>4.8482613807160894E-2</v>
      </c>
      <c r="DD121" s="13">
        <f t="shared" si="214"/>
        <v>4.5985743203279798E-2</v>
      </c>
      <c r="DE121" s="13">
        <f t="shared" si="214"/>
        <v>4.7997271235547825E-2</v>
      </c>
      <c r="DF121" s="13">
        <f t="shared" si="214"/>
        <v>5.3310748310665179E-2</v>
      </c>
      <c r="DG121" s="13">
        <f t="shared" si="214"/>
        <v>3.9867129089579179E-2</v>
      </c>
      <c r="DH121" s="13">
        <f t="shared" si="214"/>
        <v>3.9331154748269627E-2</v>
      </c>
      <c r="DI121" s="13">
        <f t="shared" si="214"/>
        <v>4.580889970437025E-2</v>
      </c>
      <c r="DJ121" s="13">
        <f t="shared" si="214"/>
        <v>4.9216412716071765E-2</v>
      </c>
      <c r="DK121" s="13">
        <f t="shared" si="214"/>
        <v>4.1368222976300106E-2</v>
      </c>
      <c r="DL121" s="13">
        <f t="shared" si="214"/>
        <v>4.0211410343989729E-2</v>
      </c>
      <c r="DM121" s="13">
        <f t="shared" si="214"/>
        <v>4.6140526225453483E-2</v>
      </c>
      <c r="DN121" s="13">
        <f t="shared" si="214"/>
        <v>4.7614868292716994E-2</v>
      </c>
      <c r="DO121" s="13">
        <f t="shared" si="214"/>
        <v>4.1435941881116531E-2</v>
      </c>
      <c r="DP121" s="13">
        <f t="shared" si="214"/>
        <v>4.0418957224352209E-2</v>
      </c>
      <c r="DQ121" s="13">
        <f t="shared" si="214"/>
        <v>4.7885614677035726E-2</v>
      </c>
      <c r="DR121" s="13">
        <f t="shared" si="214"/>
        <v>5.8389252390882954E-2</v>
      </c>
      <c r="DS121" s="13">
        <f t="shared" si="214"/>
        <v>0.12071101420429703</v>
      </c>
      <c r="DT121" s="13">
        <f t="shared" si="214"/>
        <v>0.11508659729880377</v>
      </c>
      <c r="DU121" s="13">
        <f t="shared" si="214"/>
        <v>0.12972341846892338</v>
      </c>
      <c r="DV121" s="13">
        <f t="shared" si="214"/>
        <v>0.13399818290851506</v>
      </c>
      <c r="DW121" s="13">
        <f t="shared" si="214"/>
        <v>0.11066025813498165</v>
      </c>
      <c r="DX121" s="13">
        <f t="shared" si="214"/>
        <v>0.11544111026110218</v>
      </c>
      <c r="DY121" s="13">
        <f t="shared" si="214"/>
        <v>0.13720494367670558</v>
      </c>
      <c r="DZ121" s="13">
        <f t="shared" ref="DZ121:FB121" si="215">SUM(DZ122:DZ123)</f>
        <v>0.14368024313844444</v>
      </c>
      <c r="EA121" s="13">
        <f t="shared" si="215"/>
        <v>0.11467798490021432</v>
      </c>
      <c r="EB121" s="13">
        <f t="shared" si="215"/>
        <v>0.12160859623611484</v>
      </c>
      <c r="EC121" s="13">
        <f t="shared" si="215"/>
        <v>0.13264901966210974</v>
      </c>
      <c r="ED121" s="13">
        <f t="shared" si="215"/>
        <v>0.1198582971596257</v>
      </c>
      <c r="EE121" s="13">
        <f t="shared" si="215"/>
        <v>0.10482218185048027</v>
      </c>
      <c r="EF121" s="13">
        <f t="shared" si="215"/>
        <v>0.10432470414040559</v>
      </c>
      <c r="EG121" s="13">
        <f t="shared" si="215"/>
        <v>0.11944787148224469</v>
      </c>
      <c r="EH121" s="13">
        <f t="shared" si="215"/>
        <v>9.9783874826814001E-2</v>
      </c>
      <c r="EI121" s="13">
        <f t="shared" si="215"/>
        <v>8.5081904470101832E-2</v>
      </c>
      <c r="EJ121" s="13">
        <f t="shared" si="215"/>
        <v>8.3792337864408373E-2</v>
      </c>
      <c r="EK121" s="13">
        <f t="shared" si="215"/>
        <v>0.10010660931497853</v>
      </c>
      <c r="EL121" s="13">
        <f t="shared" si="215"/>
        <v>0.13300817469784665</v>
      </c>
      <c r="EM121" s="13">
        <f t="shared" si="215"/>
        <v>2.4769710689162124E-2</v>
      </c>
      <c r="EN121" s="13">
        <f t="shared" si="215"/>
        <v>2.4802861497629843E-2</v>
      </c>
      <c r="EO121" s="13">
        <f t="shared" si="215"/>
        <v>9.2666205880072822E-2</v>
      </c>
      <c r="EP121" s="13">
        <f t="shared" si="215"/>
        <v>2.3893752980135526E-2</v>
      </c>
      <c r="EQ121" s="13">
        <f t="shared" si="215"/>
        <v>2.138635212060009E-2</v>
      </c>
      <c r="ER121" s="13">
        <f t="shared" si="215"/>
        <v>2.1657335065975562E-2</v>
      </c>
      <c r="ES121" s="13">
        <f t="shared" si="215"/>
        <v>2.3421821125984503E-2</v>
      </c>
      <c r="ET121" s="13">
        <f t="shared" si="215"/>
        <v>2.1988507477580726E-2</v>
      </c>
      <c r="EU121" s="13">
        <f t="shared" si="215"/>
        <v>1.9866013742022702E-2</v>
      </c>
      <c r="EV121" s="13">
        <f t="shared" si="215"/>
        <v>1.9395361316154425E-2</v>
      </c>
      <c r="EW121" s="13">
        <f t="shared" si="215"/>
        <v>6.423166710459699E-2</v>
      </c>
      <c r="EX121" s="13">
        <f t="shared" si="215"/>
        <v>2.9031013461828094E-2</v>
      </c>
      <c r="EY121" s="13">
        <f t="shared" si="215"/>
        <v>1.5970623637490397E-2</v>
      </c>
      <c r="EZ121" s="13">
        <f t="shared" si="215"/>
        <v>1.6523149576801607E-2</v>
      </c>
      <c r="FA121" s="13">
        <f t="shared" si="215"/>
        <v>1.8153208401705215E-2</v>
      </c>
      <c r="FB121" s="13">
        <f t="shared" si="215"/>
        <v>2.8577309047173354E-2</v>
      </c>
      <c r="FC121" s="13">
        <f t="shared" ref="FC121:FP121" si="216">SUM(FC122:FC123)</f>
        <v>2.7673184671589961E-2</v>
      </c>
      <c r="FD121" s="13">
        <f t="shared" si="216"/>
        <v>2.7764243832863356E-2</v>
      </c>
      <c r="FE121" s="13">
        <f t="shared" si="216"/>
        <v>2.891935203922337E-2</v>
      </c>
      <c r="FF121" s="13">
        <f t="shared" si="216"/>
        <v>3.6867959071245834E-2</v>
      </c>
      <c r="FG121" s="13">
        <f t="shared" si="216"/>
        <v>2.42926656270054E-2</v>
      </c>
      <c r="FH121" s="13">
        <f t="shared" si="216"/>
        <v>3.7035428086164529E-2</v>
      </c>
      <c r="FI121" s="13">
        <f t="shared" si="216"/>
        <v>4.9883517103129188E-2</v>
      </c>
      <c r="FJ121" s="13">
        <f t="shared" si="216"/>
        <v>9.7172307206892183E-2</v>
      </c>
      <c r="FK121" s="13">
        <f t="shared" si="216"/>
        <v>0.119460046017102</v>
      </c>
      <c r="FL121" s="13">
        <f t="shared" si="216"/>
        <v>0.1014568349630792</v>
      </c>
      <c r="FM121" s="13">
        <f t="shared" si="216"/>
        <v>9.500824443146462E-2</v>
      </c>
      <c r="FN121" s="13">
        <f t="shared" si="216"/>
        <v>9.2762772925995399E-2</v>
      </c>
      <c r="FO121" s="13">
        <f t="shared" si="216"/>
        <v>9.161932197185936E-2</v>
      </c>
      <c r="FP121" s="13">
        <f t="shared" si="216"/>
        <v>9.5131815404198503E-2</v>
      </c>
      <c r="FQ121" s="13">
        <f t="shared" ref="FQ121:FS121" si="217">SUM(FQ122:FQ123)</f>
        <v>0.12626630046009318</v>
      </c>
      <c r="FR121" s="13">
        <f t="shared" si="217"/>
        <v>0.1191098247403032</v>
      </c>
      <c r="FS121" s="13">
        <f t="shared" si="217"/>
        <v>2.5940329029405206E-2</v>
      </c>
      <c r="FT121" s="13">
        <f t="shared" ref="FT121:FU121" si="218">SUM(FT122:FT123)</f>
        <v>2.6621680089119915E-2</v>
      </c>
      <c r="FU121" s="13">
        <f t="shared" si="218"/>
        <v>2.523200274832409E-2</v>
      </c>
      <c r="FV121" s="13">
        <f t="shared" ref="FV121" si="219">SUM(FV122:FV123)</f>
        <v>2.7302500945937225E-2</v>
      </c>
      <c r="FW121" s="18"/>
      <c r="FX121" s="117"/>
      <c r="FY121" s="18"/>
    </row>
    <row r="122" spans="1:181" ht="17.25" x14ac:dyDescent="0.25">
      <c r="A122" s="50" t="s">
        <v>117</v>
      </c>
      <c r="B122" s="53">
        <f>SUMPRODUCT(--(B$9=Quarterly_kt!$B$9:FC$9),Quarterly_kt!$B122:FC122)*INDEX(Fuel_Properties!$B$3:$IV$14,MATCH("GCV_Petrol_Regular",Fuel_Properties!$B$3:$B$14,0),MATCH(YEAR(B$9),Fuel_Properties!$B$3:$EI$3,0))/1000</f>
        <v>6.9588702095096489E-2</v>
      </c>
      <c r="C122" s="53">
        <f>SUMPRODUCT(--(C$9=Quarterly_kt!$B$9:FC$9),Quarterly_kt!$B122:FC122)*INDEX(Fuel_Properties!$B$3:$IV$14,MATCH("GCV_Petrol_Regular",Fuel_Properties!$B$3:$B$14,0),MATCH(YEAR(C$9),Fuel_Properties!$B$3:$EI$3,0))/1000</f>
        <v>5.9662265142440822E-2</v>
      </c>
      <c r="D122" s="53">
        <f>SUMPRODUCT(--(D$9=Quarterly_kt!$B$9:FC$9),Quarterly_kt!$B122:FC122)*INDEX(Fuel_Properties!$B$3:$IV$14,MATCH("GCV_Petrol_Regular",Fuel_Properties!$B$3:$B$14,0),MATCH(YEAR(D$9),Fuel_Properties!$B$3:$EI$3,0))/1000</f>
        <v>5.5968538928292601E-2</v>
      </c>
      <c r="E122" s="53">
        <f>SUMPRODUCT(--(E$9=Quarterly_kt!$B$9:FC$9),Quarterly_kt!$B122:FC122)*INDEX(Fuel_Properties!$B$3:$IV$14,MATCH("GCV_Petrol_Regular",Fuel_Properties!$B$3:$B$14,0),MATCH(YEAR(E$9),Fuel_Properties!$B$3:$EI$3,0))/1000</f>
        <v>5.8591385105968542E-2</v>
      </c>
      <c r="F122" s="53">
        <f>SUMPRODUCT(--(F$9=Quarterly_kt!$B$9:FC$9),Quarterly_kt!$B122:FC122)*INDEX(Fuel_Properties!$B$3:$IV$14,MATCH("GCV_Petrol_Regular",Fuel_Properties!$B$3:$B$14,0),MATCH(YEAR(F$9),Fuel_Properties!$B$3:$EI$3,0))/1000</f>
        <v>4.8133018680206599E-2</v>
      </c>
      <c r="G122" s="53">
        <f>SUMPRODUCT(--(G$9=Quarterly_kt!$B$9:FC$9),Quarterly_kt!$B122:FC122)*INDEX(Fuel_Properties!$B$3:$IV$14,MATCH("GCV_Petrol_Regular",Fuel_Properties!$B$3:$B$14,0),MATCH(YEAR(G$9),Fuel_Properties!$B$3:$EI$3,0))/1000</f>
        <v>5.0792880921358981E-2</v>
      </c>
      <c r="H122" s="53">
        <f>SUMPRODUCT(--(H$9=Quarterly_kt!$B$9:FC$9),Quarterly_kt!$B122:FC122)*INDEX(Fuel_Properties!$B$3:$IV$14,MATCH("GCV_Petrol_Regular",Fuel_Properties!$B$3:$B$14,0),MATCH(YEAR(H$9),Fuel_Properties!$B$3:$EI$3,0))/1000</f>
        <v>4.5471284148318261E-2</v>
      </c>
      <c r="I122" s="53">
        <f>SUMPRODUCT(--(I$9=Quarterly_kt!$B$9:FC$9),Quarterly_kt!$B122:FC122)*INDEX(Fuel_Properties!$B$3:$IV$14,MATCH("GCV_Petrol_Regular",Fuel_Properties!$B$3:$B$14,0),MATCH(YEAR(I$9),Fuel_Properties!$B$3:$EI$3,0))/1000</f>
        <v>4.7919685203743324E-2</v>
      </c>
      <c r="J122" s="53">
        <f>SUMPRODUCT(--(J$9=Quarterly_kt!$B$9:FC$9),Quarterly_kt!$B122:FC122)*INDEX(Fuel_Properties!$B$3:$IV$14,MATCH("GCV_Petrol_Regular",Fuel_Properties!$B$3:$B$14,0),MATCH(YEAR(J$9),Fuel_Properties!$B$3:$EI$3,0))/1000</f>
        <v>4.0102672987395518E-2</v>
      </c>
      <c r="K122" s="53">
        <f>SUMPRODUCT(--(K$9=Quarterly_kt!$B$9:FC$9),Quarterly_kt!$B122:FC122)*INDEX(Fuel_Properties!$B$3:$IV$14,MATCH("GCV_Petrol_Regular",Fuel_Properties!$B$3:$B$14,0),MATCH(YEAR(K$9),Fuel_Properties!$B$3:$EI$3,0))/1000</f>
        <v>3.6602836072604408E-2</v>
      </c>
      <c r="L122" s="53">
        <f>SUMPRODUCT(--(L$9=Quarterly_kt!$B$9:FC$9),Quarterly_kt!$B122:FC122)*INDEX(Fuel_Properties!$B$3:$IV$14,MATCH("GCV_Petrol_Regular",Fuel_Properties!$B$3:$B$14,0),MATCH(YEAR(L$9),Fuel_Properties!$B$3:$EI$3,0))/1000</f>
        <v>3.1898434644038506E-2</v>
      </c>
      <c r="M122" s="53">
        <f>SUMPRODUCT(--(M$9=Quarterly_kt!$B$9:FC$9),Quarterly_kt!$B122:FC122)*INDEX(Fuel_Properties!$B$3:$IV$14,MATCH("GCV_Petrol_Regular",Fuel_Properties!$B$3:$B$14,0),MATCH(YEAR(M$9),Fuel_Properties!$B$3:$EI$3,0))/1000</f>
        <v>3.2044925881850504E-2</v>
      </c>
      <c r="N122" s="53">
        <f>SUMPRODUCT(--(N$9=Quarterly_kt!$B$9:FC$9),Quarterly_kt!$B122:FC122)*INDEX(Fuel_Properties!$B$3:$IV$14,MATCH("GCV_Petrol_Regular",Fuel_Properties!$B$3:$B$14,0),MATCH(YEAR(N$9),Fuel_Properties!$B$3:$EI$3,0))/1000</f>
        <v>3.335139200799616E-2</v>
      </c>
      <c r="O122" s="53">
        <f>SUMPRODUCT(--(O$9=Quarterly_kt!$B$9:FC$9),Quarterly_kt!$B122:FC122)*INDEX(Fuel_Properties!$B$3:$IV$14,MATCH("GCV_Petrol_Regular",Fuel_Properties!$B$3:$B$14,0),MATCH(YEAR(O$9),Fuel_Properties!$B$3:$EI$3,0))/1000</f>
        <v>2.3836858558000652E-2</v>
      </c>
      <c r="P122" s="53">
        <f>SUMPRODUCT(--(P$9=Quarterly_kt!$B$9:FC$9),Quarterly_kt!$B122:FC122)*INDEX(Fuel_Properties!$B$3:$IV$14,MATCH("GCV_Petrol_Regular",Fuel_Properties!$B$3:$B$14,0),MATCH(YEAR(P$9),Fuel_Properties!$B$3:$EI$3,0))/1000</f>
        <v>2.348179896958616E-2</v>
      </c>
      <c r="Q122" s="53">
        <f>SUMPRODUCT(--(Q$9=Quarterly_kt!$B$9:FC$9),Quarterly_kt!$B122:FC122)*INDEX(Fuel_Properties!$B$3:$IV$14,MATCH("GCV_Petrol_Regular",Fuel_Properties!$B$3:$B$14,0),MATCH(YEAR(Q$9),Fuel_Properties!$B$3:$EI$3,0))/1000</f>
        <v>2.4137882668273367E-2</v>
      </c>
      <c r="R122" s="53">
        <f>SUMPRODUCT(--(R$9=Quarterly_kt!$B$9:FC$9),Quarterly_kt!$B122:FC122)*INDEX(Fuel_Properties!$B$3:$IV$14,MATCH("GCV_Petrol_Regular",Fuel_Properties!$B$3:$B$14,0),MATCH(YEAR(R$9),Fuel_Properties!$B$3:$EI$3,0))/1000</f>
        <v>2.02174637454475E-2</v>
      </c>
      <c r="S122" s="53">
        <f>SUMPRODUCT(--(S$9=Quarterly_kt!$B$9:FC$9),Quarterly_kt!$B122:FC122)*INDEX(Fuel_Properties!$B$3:$IV$14,MATCH("GCV_Petrol_Regular",Fuel_Properties!$B$3:$B$14,0),MATCH(YEAR(S$9),Fuel_Properties!$B$3:$EI$3,0))/1000</f>
        <v>1.7732046626545983E-2</v>
      </c>
      <c r="T122" s="53">
        <f>SUMPRODUCT(--(T$9=Quarterly_kt!$B$9:FC$9),Quarterly_kt!$B122:FC122)*INDEX(Fuel_Properties!$B$3:$IV$14,MATCH("GCV_Petrol_Regular",Fuel_Properties!$B$3:$B$14,0),MATCH(YEAR(T$9),Fuel_Properties!$B$3:$EI$3,0))/1000</f>
        <v>1.770690117821103E-2</v>
      </c>
      <c r="U122" s="53">
        <f>SUMPRODUCT(--(U$9=Quarterly_kt!$B$9:FC$9),Quarterly_kt!$B122:FC122)*INDEX(Fuel_Properties!$B$3:$IV$14,MATCH("GCV_Petrol_Regular",Fuel_Properties!$B$3:$B$14,0),MATCH(YEAR(U$9),Fuel_Properties!$B$3:$EI$3,0))/1000</f>
        <v>1.7707369250895014E-2</v>
      </c>
      <c r="V122" s="53">
        <f>SUMPRODUCT(--(V$9=Quarterly_kt!$B$9:FC$9),Quarterly_kt!$B122:FC122)*INDEX(Fuel_Properties!$B$3:$IV$14,MATCH("GCV_Petrol_Regular",Fuel_Properties!$B$3:$B$14,0),MATCH(YEAR(V$9),Fuel_Properties!$B$3:$EI$3,0))/1000</f>
        <v>1.8841262545525723E-2</v>
      </c>
      <c r="W122" s="53">
        <f>SUMPRODUCT(--(W$9=Quarterly_kt!$B$9:FC$9),Quarterly_kt!$B122:FC122)*INDEX(Fuel_Properties!$B$3:$IV$14,MATCH("GCV_Petrol_Regular",Fuel_Properties!$B$3:$B$14,0),MATCH(YEAR(W$9),Fuel_Properties!$B$3:$EI$3,0))/1000</f>
        <v>1.7257981612074352E-2</v>
      </c>
      <c r="X122" s="53">
        <f>SUMPRODUCT(--(X$9=Quarterly_kt!$B$9:FC$9),Quarterly_kt!$B122:FC122)*INDEX(Fuel_Properties!$B$3:$IV$14,MATCH("GCV_Petrol_Regular",Fuel_Properties!$B$3:$B$14,0),MATCH(YEAR(X$9),Fuel_Properties!$B$3:$EI$3,0))/1000</f>
        <v>1.4181918815084956E-2</v>
      </c>
      <c r="Y122" s="53">
        <f>SUMPRODUCT(--(Y$9=Quarterly_kt!$B$9:FC$9),Quarterly_kt!$B122:FC122)*INDEX(Fuel_Properties!$B$3:$IV$14,MATCH("GCV_Petrol_Regular",Fuel_Properties!$B$3:$B$14,0),MATCH(YEAR(Y$9),Fuel_Properties!$B$3:$EI$3,0))/1000</f>
        <v>1.5147068258693545E-2</v>
      </c>
      <c r="Z122" s="53">
        <f>SUMPRODUCT(--(Z$9=Quarterly_kt!$B$9:FC$9),Quarterly_kt!$B122:FC122)*INDEX(Fuel_Properties!$B$3:$IV$14,MATCH("GCV_Petrol_Regular",Fuel_Properties!$B$3:$B$14,0),MATCH(YEAR(Z$9),Fuel_Properties!$B$3:$EI$3,0))/1000</f>
        <v>2.0959281388187243E-2</v>
      </c>
      <c r="AA122" s="53">
        <f>SUMPRODUCT(--(AA$9=Quarterly_kt!$B$9:FC$9),Quarterly_kt!$B122:FC122)*INDEX(Fuel_Properties!$B$3:$IV$14,MATCH("GCV_Petrol_Regular",Fuel_Properties!$B$3:$B$14,0),MATCH(YEAR(AA$9),Fuel_Properties!$B$3:$EI$3,0))/1000</f>
        <v>2.016287579560078E-2</v>
      </c>
      <c r="AB122" s="53">
        <f>SUMPRODUCT(--(AB$9=Quarterly_kt!$B$9:FC$9),Quarterly_kt!$B122:FC122)*INDEX(Fuel_Properties!$B$3:$IV$14,MATCH("GCV_Petrol_Regular",Fuel_Properties!$B$3:$B$14,0),MATCH(YEAR(AB$9),Fuel_Properties!$B$3:$EI$3,0))/1000</f>
        <v>2.164378704399731E-2</v>
      </c>
      <c r="AC122" s="53">
        <f>SUMPRODUCT(--(AC$9=Quarterly_kt!$B$9:FC$9),Quarterly_kt!$B122:FC122)*INDEX(Fuel_Properties!$B$3:$IV$14,MATCH("GCV_Petrol_Regular",Fuel_Properties!$B$3:$B$14,0),MATCH(YEAR(AC$9),Fuel_Properties!$B$3:$EI$3,0))/1000</f>
        <v>1.8184242701470545E-2</v>
      </c>
      <c r="AD122" s="53">
        <f>SUMPRODUCT(--(AD$9=Quarterly_kt!$B$9:FC$9),Quarterly_kt!$B122:FC122)*INDEX(Fuel_Properties!$B$3:$IV$14,MATCH("GCV_Petrol_Regular",Fuel_Properties!$B$3:$B$14,0),MATCH(YEAR(AD$9),Fuel_Properties!$B$3:$EI$3,0))/1000</f>
        <v>1.4014111109430804E-2</v>
      </c>
      <c r="AE122" s="53">
        <f>SUMPRODUCT(--(AE$9=Quarterly_kt!$B$9:FC$9),Quarterly_kt!$B122:FC122)*INDEX(Fuel_Properties!$B$3:$IV$14,MATCH("GCV_Petrol_Regular",Fuel_Properties!$B$3:$B$14,0),MATCH(YEAR(AE$9),Fuel_Properties!$B$3:$EI$3,0))/1000</f>
        <v>9.1874277460198672E-3</v>
      </c>
      <c r="AF122" s="53">
        <f>SUMPRODUCT(--(AF$9=Quarterly_kt!$B$9:FC$9),Quarterly_kt!$B122:FC122)*INDEX(Fuel_Properties!$B$3:$IV$14,MATCH("GCV_Petrol_Regular",Fuel_Properties!$B$3:$B$14,0),MATCH(YEAR(AF$9),Fuel_Properties!$B$3:$EI$3,0))/1000</f>
        <v>8.8404097922540493E-3</v>
      </c>
      <c r="AG122" s="53">
        <f>SUMPRODUCT(--(AG$9=Quarterly_kt!$B$9:FC$9),Quarterly_kt!$B122:FC122)*INDEX(Fuel_Properties!$B$3:$IV$14,MATCH("GCV_Petrol_Regular",Fuel_Properties!$B$3:$B$14,0),MATCH(YEAR(AG$9),Fuel_Properties!$B$3:$EI$3,0))/1000</f>
        <v>9.0475739248045851E-3</v>
      </c>
      <c r="AH122" s="53">
        <f>SUMPRODUCT(--(AH$9=Quarterly_kt!$B$9:FC$9),Quarterly_kt!$B122:FC122)*INDEX(Fuel_Properties!$B$3:$IV$14,MATCH("GCV_Petrol_Regular",Fuel_Properties!$B$3:$B$14,0),MATCH(YEAR(AH$9),Fuel_Properties!$B$3:$EI$3,0))/1000</f>
        <v>7.8335635583291451E-3</v>
      </c>
      <c r="AI122" s="53">
        <f>SUMPRODUCT(--(AI$9=Quarterly_kt!$B$9:FC$9),Quarterly_kt!$B122:FC122)*INDEX(Fuel_Properties!$B$3:$IV$14,MATCH("GCV_Petrol_Regular",Fuel_Properties!$B$3:$B$14,0),MATCH(YEAR(AI$9),Fuel_Properties!$B$3:$EI$3,0))/1000</f>
        <v>7.5590891144433538E-3</v>
      </c>
      <c r="AJ122" s="53">
        <f>SUMPRODUCT(--(AJ$9=Quarterly_kt!$B$9:FC$9),Quarterly_kt!$B122:FC122)*INDEX(Fuel_Properties!$B$3:$IV$14,MATCH("GCV_Petrol_Regular",Fuel_Properties!$B$3:$B$14,0),MATCH(YEAR(AJ$9),Fuel_Properties!$B$3:$EI$3,0))/1000</f>
        <v>5.9971246488341257E-3</v>
      </c>
      <c r="AK122" s="53">
        <f>SUMPRODUCT(--(AK$9=Quarterly_kt!$B$9:FC$9),Quarterly_kt!$B122:FC122)*INDEX(Fuel_Properties!$B$3:$IV$14,MATCH("GCV_Petrol_Regular",Fuel_Properties!$B$3:$B$14,0),MATCH(YEAR(AK$9),Fuel_Properties!$B$3:$EI$3,0))/1000</f>
        <v>7.5462823539338844E-3</v>
      </c>
      <c r="AL122" s="53">
        <f>SUMPRODUCT(--(AL$9=Quarterly_kt!$B$9:FC$9),Quarterly_kt!$B122:FC122)*INDEX(Fuel_Properties!$B$3:$IV$14,MATCH("GCV_Petrol_Regular",Fuel_Properties!$B$3:$B$14,0),MATCH(YEAR(AL$9),Fuel_Properties!$B$3:$EI$3,0))/1000</f>
        <v>5.1528529220185998E-3</v>
      </c>
      <c r="AM122" s="53">
        <f>SUMPRODUCT(--(AM$9=Quarterly_kt!$B$9:FC$9),Quarterly_kt!$B122:FC122)*INDEX(Fuel_Properties!$B$3:$IV$14,MATCH("GCV_Petrol_Regular",Fuel_Properties!$B$3:$B$14,0),MATCH(YEAR(AM$9),Fuel_Properties!$B$3:$EI$3,0))/1000</f>
        <v>3.993814179052927E-3</v>
      </c>
      <c r="AN122" s="53">
        <f>SUMPRODUCT(--(AN$9=Quarterly_kt!$B$9:FC$9),Quarterly_kt!$B122:FC122)*INDEX(Fuel_Properties!$B$3:$IV$14,MATCH("GCV_Petrol_Regular",Fuel_Properties!$B$3:$B$14,0),MATCH(YEAR(AN$9),Fuel_Properties!$B$3:$EI$3,0))/1000</f>
        <v>4.8243429999910124E-3</v>
      </c>
      <c r="AO122" s="53">
        <f>SUMPRODUCT(--(AO$9=Quarterly_kt!$B$9:FC$9),Quarterly_kt!$B122:FC122)*INDEX(Fuel_Properties!$B$3:$IV$14,MATCH("GCV_Petrol_Regular",Fuel_Properties!$B$3:$B$14,0),MATCH(YEAR(AO$9),Fuel_Properties!$B$3:$EI$3,0))/1000</f>
        <v>1.8728426463381343E-2</v>
      </c>
      <c r="AP122" s="53">
        <f>SUMPRODUCT(--(AP$9=Quarterly_kt!$B$9:FC$9),Quarterly_kt!$B122:FC122)*INDEX(Fuel_Properties!$B$3:$IV$14,MATCH("GCV_Petrol_Regular",Fuel_Properties!$B$3:$B$14,0),MATCH(YEAR(AP$9),Fuel_Properties!$B$3:$EI$3,0))/1000</f>
        <v>2.553140255750258E-2</v>
      </c>
      <c r="AQ122" s="53">
        <f>SUMPRODUCT(--(AQ$9=Quarterly_kt!$B$9:FC$9),Quarterly_kt!$B122:FC122)*INDEX(Fuel_Properties!$B$3:$IV$14,MATCH("GCV_Petrol_Regular",Fuel_Properties!$B$3:$B$14,0),MATCH(YEAR(AQ$9),Fuel_Properties!$B$3:$EI$3,0))/1000</f>
        <v>3.2591281209139338E-2</v>
      </c>
      <c r="AR122" s="53">
        <f>SUMPRODUCT(--(AR$9=Quarterly_kt!$B$9:FC$9),Quarterly_kt!$B122:FC122)*INDEX(Fuel_Properties!$B$3:$IV$14,MATCH("GCV_Petrol_Regular",Fuel_Properties!$B$3:$B$14,0),MATCH(YEAR(AR$9),Fuel_Properties!$B$3:$EI$3,0))/1000</f>
        <v>3.8430512077703947E-2</v>
      </c>
      <c r="AS122" s="53">
        <f>SUMPRODUCT(--(AS$9=Quarterly_kt!$B$9:FC$9),Quarterly_kt!$B122:FC122)*INDEX(Fuel_Properties!$B$3:$IV$14,MATCH("GCV_Petrol_Regular",Fuel_Properties!$B$3:$B$14,0),MATCH(YEAR(AS$9),Fuel_Properties!$B$3:$EI$3,0))/1000</f>
        <v>4.0221893289073829E-2</v>
      </c>
      <c r="AT122" s="53">
        <f>SUMPRODUCT(--(AT$9=Quarterly_kt!$B$9:FC$9),Quarterly_kt!$B122:FC122)*INDEX(Fuel_Properties!$B$3:$IV$14,MATCH("GCV_Petrol_Regular",Fuel_Properties!$B$3:$B$14,0),MATCH(YEAR(AT$9),Fuel_Properties!$B$3:$EI$3,0))/1000</f>
        <v>3.5157751545253565E-2</v>
      </c>
      <c r="AU122" s="53">
        <f>SUMPRODUCT(--(AU$9=Quarterly_kt!$B$9:FC$9),Quarterly_kt!$B122:FC122)*INDEX(Fuel_Properties!$B$3:$IV$14,MATCH("GCV_Petrol_Regular",Fuel_Properties!$B$3:$B$14,0),MATCH(YEAR(AU$9),Fuel_Properties!$B$3:$EI$3,0))/1000</f>
        <v>3.4924037746316111E-2</v>
      </c>
      <c r="AV122" s="53">
        <f>SUMPRODUCT(--(AV$9=Quarterly_kt!$B$9:FC$9),Quarterly_kt!$B122:FC122)*INDEX(Fuel_Properties!$B$3:$IV$14,MATCH("GCV_Petrol_Regular",Fuel_Properties!$B$3:$B$14,0),MATCH(YEAR(AV$9),Fuel_Properties!$B$3:$EI$3,0))/1000</f>
        <v>3.4402574670299411E-2</v>
      </c>
      <c r="AW122" s="53">
        <f>SUMPRODUCT(--(AW$9=Quarterly_kt!$B$9:FC$9),Quarterly_kt!$B122:FC122)*INDEX(Fuel_Properties!$B$3:$IV$14,MATCH("GCV_Petrol_Regular",Fuel_Properties!$B$3:$B$14,0),MATCH(YEAR(AW$9),Fuel_Properties!$B$3:$EI$3,0))/1000</f>
        <v>3.1391566220246268E-2</v>
      </c>
      <c r="AX122" s="53">
        <f>SUMPRODUCT(--(AX$9=Quarterly_kt!$B$9:FC$9),Quarterly_kt!$B122:FC122)*INDEX(Fuel_Properties!$B$3:$IV$14,MATCH("GCV_Petrol_Regular",Fuel_Properties!$B$3:$B$14,0),MATCH(YEAR(AX$9),Fuel_Properties!$B$3:$EI$3,0))/1000</f>
        <v>2.4131544526318743E-2</v>
      </c>
      <c r="AY122" s="53">
        <f>SUMPRODUCT(--(AY$9=Quarterly_kt!$B$9:FC$9),Quarterly_kt!$B122:FC122)*INDEX(Fuel_Properties!$B$3:$IV$14,MATCH("GCV_Petrol_Regular",Fuel_Properties!$B$3:$B$14,0),MATCH(YEAR(AY$9),Fuel_Properties!$B$3:$EI$3,0))/1000</f>
        <v>2.3951398132839107E-2</v>
      </c>
      <c r="AZ122" s="53">
        <f>SUMPRODUCT(--(AZ$9=Quarterly_kt!$B$9:FC$9),Quarterly_kt!$B122:FC122)*INDEX(Fuel_Properties!$B$3:$IV$14,MATCH("GCV_Petrol_Regular",Fuel_Properties!$B$3:$B$14,0),MATCH(YEAR(AZ$9),Fuel_Properties!$B$3:$EI$3,0))/1000</f>
        <v>2.3261191205800287E-2</v>
      </c>
      <c r="BA122" s="53">
        <f>SUMPRODUCT(--(BA$9=Quarterly_kt!$B$9:FC$9),Quarterly_kt!$B122:FC122)*INDEX(Fuel_Properties!$B$3:$IV$14,MATCH("GCV_Petrol_Regular",Fuel_Properties!$B$3:$B$14,0),MATCH(YEAR(BA$9),Fuel_Properties!$B$3:$EI$3,0))/1000</f>
        <v>2.223536886745317E-2</v>
      </c>
      <c r="BB122" s="53">
        <f>SUMPRODUCT(--(BB$9=Quarterly_kt!$B$9:FC$9),Quarterly_kt!$B122:FC122)*INDEX(Fuel_Properties!$B$3:$IV$14,MATCH("GCV_Petrol_Regular",Fuel_Properties!$B$3:$B$14,0),MATCH(YEAR(BB$9),Fuel_Properties!$B$3:$EI$3,0))/1000</f>
        <v>1.1898900702873192E-2</v>
      </c>
      <c r="BC122" s="53">
        <f>SUMPRODUCT(--(BC$9=Quarterly_kt!$B$9:FC$9),Quarterly_kt!$B122:FC122)*INDEX(Fuel_Properties!$B$3:$IV$14,MATCH("GCV_Petrol_Regular",Fuel_Properties!$B$3:$B$14,0),MATCH(YEAR(BC$9),Fuel_Properties!$B$3:$EI$3,0))/1000</f>
        <v>5.9852540336926257E-3</v>
      </c>
      <c r="BD122" s="53">
        <f>SUMPRODUCT(--(BD$9=Quarterly_kt!$B$9:FC$9),Quarterly_kt!$B122:FC122)*INDEX(Fuel_Properties!$B$3:$IV$14,MATCH("GCV_Petrol_Regular",Fuel_Properties!$B$3:$B$14,0),MATCH(YEAR(BD$9),Fuel_Properties!$B$3:$EI$3,0))/1000</f>
        <v>5.6775925068231915E-3</v>
      </c>
      <c r="BE122" s="53">
        <f>SUMPRODUCT(--(BE$9=Quarterly_kt!$B$9:FC$9),Quarterly_kt!$B122:FC122)*INDEX(Fuel_Properties!$B$3:$IV$14,MATCH("GCV_Petrol_Regular",Fuel_Properties!$B$3:$B$14,0),MATCH(YEAR(BE$9),Fuel_Properties!$B$3:$EI$3,0))/1000</f>
        <v>6.8176551453666481E-3</v>
      </c>
      <c r="BF122" s="53">
        <f>SUMPRODUCT(--(BF$9=Quarterly_kt!$B$9:FC$9),Quarterly_kt!$B122:FC122)*INDEX(Fuel_Properties!$B$3:$IV$14,MATCH("GCV_Petrol_Regular",Fuel_Properties!$B$3:$B$14,0),MATCH(YEAR(BF$9),Fuel_Properties!$B$3:$EI$3,0))/1000</f>
        <v>7.3798788663316855E-3</v>
      </c>
      <c r="BG122" s="53">
        <f>SUMPRODUCT(--(BG$9=Quarterly_kt!$B$9:FC$9),Quarterly_kt!$B122:FC122)*INDEX(Fuel_Properties!$B$3:$IV$14,MATCH("GCV_Petrol_Regular",Fuel_Properties!$B$3:$B$14,0),MATCH(YEAR(BG$9),Fuel_Properties!$B$3:$EI$3,0))/1000</f>
        <v>8.827603031744579E-3</v>
      </c>
      <c r="BH122" s="53">
        <f>SUMPRODUCT(--(BH$9=Quarterly_kt!$B$9:FC$9),Quarterly_kt!$B122:FC122)*INDEX(Fuel_Properties!$B$3:$IV$14,MATCH("GCV_Petrol_Regular",Fuel_Properties!$B$3:$B$14,0),MATCH(YEAR(BH$9),Fuel_Properties!$B$3:$EI$3,0))/1000</f>
        <v>1.2327439946535687E-2</v>
      </c>
      <c r="BI122" s="53">
        <f>SUMPRODUCT(--(BI$9=Quarterly_kt!$B$9:FC$9),Quarterly_kt!$B122:FC122)*INDEX(Fuel_Properties!$B$3:$IV$14,MATCH("GCV_Petrol_Regular",Fuel_Properties!$B$3:$B$14,0),MATCH(YEAR(BI$9),Fuel_Properties!$B$3:$EI$3,0))/1000</f>
        <v>1.7463657127551997E-2</v>
      </c>
      <c r="BJ122" s="53">
        <f>SUMPRODUCT(--(BJ$9=Quarterly_kt!$B$9:FC$9),Quarterly_kt!$B122:FC122)*INDEX(Fuel_Properties!$B$3:$IV$14,MATCH("GCV_Petrol_Regular",Fuel_Properties!$B$3:$B$14,0),MATCH(YEAR(BJ$9),Fuel_Properties!$B$3:$EI$3,0))/1000</f>
        <v>1.4694115557486776E-2</v>
      </c>
      <c r="BK122" s="53">
        <f>SUMPRODUCT(--(BK$9=Quarterly_kt!$B$9:FC$9),Quarterly_kt!$B122:FC122)*INDEX(Fuel_Properties!$B$3:$IV$14,MATCH("GCV_Petrol_Regular",Fuel_Properties!$B$3:$B$14,0),MATCH(YEAR(BK$9),Fuel_Properties!$B$3:$EI$3,0))/1000</f>
        <v>1.866988977748546E-2</v>
      </c>
      <c r="BL122" s="53">
        <f>SUMPRODUCT(--(BL$9=Quarterly_kt!$B$9:FC$9),Quarterly_kt!$B122:FC122)*INDEX(Fuel_Properties!$B$3:$IV$14,MATCH("GCV_Petrol_Regular",Fuel_Properties!$B$3:$B$14,0),MATCH(YEAR(BL$9),Fuel_Properties!$B$3:$EI$3,0))/1000</f>
        <v>1.693254404425738E-2</v>
      </c>
      <c r="BM122" s="53">
        <f>SUMPRODUCT(--(BM$9=Quarterly_kt!$B$9:FC$9),Quarterly_kt!$B122:FC122)*INDEX(Fuel_Properties!$B$3:$IV$14,MATCH("GCV_Petrol_Regular",Fuel_Properties!$B$3:$B$14,0),MATCH(YEAR(BM$9),Fuel_Properties!$B$3:$EI$3,0))/1000</f>
        <v>1.9901472030331161E-2</v>
      </c>
      <c r="BN122" s="53">
        <f>SUMPRODUCT(--(BN$9=Quarterly_kt!$B$9:FC$9),Quarterly_kt!$B122:FC122)*INDEX(Fuel_Properties!$B$3:$IV$14,MATCH("GCV_Petrol_Regular",Fuel_Properties!$B$3:$B$14,0),MATCH(YEAR(BN$9),Fuel_Properties!$B$3:$EI$3,0))/1000</f>
        <v>1.8867383346917486E-2</v>
      </c>
      <c r="BO122" s="53">
        <f>SUMPRODUCT(--(BO$9=Quarterly_kt!$B$9:FC$9),Quarterly_kt!$B122:FC122)*INDEX(Fuel_Properties!$B$3:$IV$14,MATCH("GCV_Petrol_Regular",Fuel_Properties!$B$3:$B$14,0),MATCH(YEAR(BO$9),Fuel_Properties!$B$3:$EI$3,0))/1000</f>
        <v>1.9961515754145544E-2</v>
      </c>
      <c r="BP122" s="53">
        <f>SUMPRODUCT(--(BP$9=Quarterly_kt!$B$9:FC$9),Quarterly_kt!$B122:FC122)*INDEX(Fuel_Properties!$B$3:$IV$14,MATCH("GCV_Petrol_Regular",Fuel_Properties!$B$3:$B$14,0),MATCH(YEAR(BP$9),Fuel_Properties!$B$3:$EI$3,0))/1000</f>
        <v>3.028154004838814E-2</v>
      </c>
      <c r="BQ122" s="53">
        <f>SUMPRODUCT(--(BQ$9=Quarterly_kt!$B$9:FC$9),Quarterly_kt!$B122:FC122)*INDEX(Fuel_Properties!$B$3:$IV$14,MATCH("GCV_Petrol_Regular",Fuel_Properties!$B$3:$B$14,0),MATCH(YEAR(BQ$9),Fuel_Properties!$B$3:$EI$3,0))/1000</f>
        <v>3.9265128657470991E-2</v>
      </c>
      <c r="BR122" s="53">
        <f>SUMPRODUCT(--(BR$9=Quarterly_kt!$B$9:FC$9),Quarterly_kt!$B122:FC122)*INDEX(Fuel_Properties!$B$3:$IV$14,MATCH("GCV_Petrol_Regular",Fuel_Properties!$B$3:$B$14,0),MATCH(YEAR(BR$9),Fuel_Properties!$B$3:$EI$3,0))/1000</f>
        <v>3.5929025806996182E-2</v>
      </c>
      <c r="BS122" s="53">
        <f>SUMPRODUCT(--(BS$9=Quarterly_kt!$B$9:FC$9),Quarterly_kt!$B122:FC122)*INDEX(Fuel_Properties!$B$3:$IV$14,MATCH("GCV_Petrol_Regular",Fuel_Properties!$B$3:$B$14,0),MATCH(YEAR(BS$9),Fuel_Properties!$B$3:$EI$3,0))/1000</f>
        <v>3.6097235849867092E-2</v>
      </c>
      <c r="BT122" s="53">
        <f>SUMPRODUCT(--(BT$9=Quarterly_kt!$B$9:FC$9),Quarterly_kt!$B122:FC122)*INDEX(Fuel_Properties!$B$3:$IV$14,MATCH("GCV_Petrol_Regular",Fuel_Properties!$B$3:$B$14,0),MATCH(YEAR(BT$9),Fuel_Properties!$B$3:$EI$3,0))/1000</f>
        <v>4.4235515103249162E-2</v>
      </c>
      <c r="BU122" s="53">
        <f>SUMPRODUCT(--(BU$9=Quarterly_kt!$B$9:FC$9),Quarterly_kt!$B122:FC122)*INDEX(Fuel_Properties!$B$3:$IV$14,MATCH("GCV_Petrol_Regular",Fuel_Properties!$B$3:$B$14,0),MATCH(YEAR(BU$9),Fuel_Properties!$B$3:$EI$3,0))/1000</f>
        <v>4.4075002853918466E-2</v>
      </c>
      <c r="BV122" s="53">
        <f>SUMPRODUCT(--(BV$9=Quarterly_kt!$B$9:FC$9),Quarterly_kt!$B122:FC122)*INDEX(Fuel_Properties!$B$3:$IV$14,MATCH("GCV_Petrol_Regular",Fuel_Properties!$B$3:$B$14,0),MATCH(YEAR(BV$9),Fuel_Properties!$B$3:$EI$3,0))/1000</f>
        <v>3.6942047397767158E-2</v>
      </c>
      <c r="BW122" s="53">
        <f>SUMPRODUCT(--(BW$9=Quarterly_kt!$B$9:FC$9),Quarterly_kt!$B122:FC122)*INDEX(Fuel_Properties!$B$3:$IV$14,MATCH("GCV_Petrol_Regular",Fuel_Properties!$B$3:$B$14,0),MATCH(YEAR(BW$9),Fuel_Properties!$B$3:$EI$3,0))/1000</f>
        <v>3.4237662768823902E-2</v>
      </c>
      <c r="BX122" s="53">
        <f>SUMPRODUCT(--(BX$9=Quarterly_kt!$B$9:FC$9),Quarterly_kt!$B122:FC122)*INDEX(Fuel_Properties!$B$3:$IV$14,MATCH("GCV_Petrol_Regular",Fuel_Properties!$B$3:$B$14,0),MATCH(YEAR(BX$9),Fuel_Properties!$B$3:$EI$3,0))/1000</f>
        <v>3.8126166518171405E-2</v>
      </c>
      <c r="BY122" s="53">
        <f>SUMPRODUCT(--(BY$9=Quarterly_kt!$B$9:FC$9),Quarterly_kt!$B122:FC122)*INDEX(Fuel_Properties!$B$3:$IV$14,MATCH("GCV_Petrol_Regular",Fuel_Properties!$B$3:$B$14,0),MATCH(YEAR(BY$9),Fuel_Properties!$B$3:$EI$3,0))/1000</f>
        <v>4.0537694707782811E-2</v>
      </c>
      <c r="BZ122" s="53">
        <f>SUMPRODUCT(--(BZ$9=Quarterly_kt!$B$9:FC$9),Quarterly_kt!$B122:FC122)*INDEX(Fuel_Properties!$B$3:$IV$14,MATCH("GCV_Petrol_Regular",Fuel_Properties!$B$3:$B$14,0),MATCH(YEAR(BZ$9),Fuel_Properties!$B$3:$EI$3,0))/1000</f>
        <v>3.5737563057516637E-2</v>
      </c>
      <c r="CA122" s="53">
        <f>SUMPRODUCT(--(CA$9=Quarterly_kt!$B$9:FC$9),Quarterly_kt!$B122:FC122)*INDEX(Fuel_Properties!$B$3:$IV$14,MATCH("GCV_Petrol_Regular",Fuel_Properties!$B$3:$B$14,0),MATCH(YEAR(CA$9),Fuel_Properties!$B$3:$EI$3,0))/1000</f>
        <v>3.8396825289478582E-2</v>
      </c>
      <c r="CB122" s="53">
        <f>SUMPRODUCT(--(CB$9=Quarterly_kt!$B$9:FC$9),Quarterly_kt!$B122:FC122)*INDEX(Fuel_Properties!$B$3:$IV$14,MATCH("GCV_Petrol_Regular",Fuel_Properties!$B$3:$B$14,0),MATCH(YEAR(CB$9),Fuel_Properties!$B$3:$EI$3,0))/1000</f>
        <v>3.3710626106939721E-2</v>
      </c>
      <c r="CC122" s="53">
        <f>SUMPRODUCT(--(CC$9=Quarterly_kt!$B$9:FC$9),Quarterly_kt!$B122:FC122)*INDEX(Fuel_Properties!$B$3:$IV$14,MATCH("GCV_Petrol_Regular",Fuel_Properties!$B$3:$B$14,0),MATCH(YEAR(CC$9),Fuel_Properties!$B$3:$EI$3,0))/1000</f>
        <v>3.6659853744447204E-2</v>
      </c>
      <c r="CD122" s="53">
        <f>SUMPRODUCT(--(CD$9=Quarterly_kt!$B$9:FC$9),Quarterly_kt!$B122:FC122)*INDEX(Fuel_Properties!$B$3:$IV$14,MATCH("GCV_Petrol_Regular",Fuel_Properties!$B$3:$B$14,0),MATCH(YEAR(CD$9),Fuel_Properties!$B$3:$EI$3,0))/1000</f>
        <v>3.8067652109903052E-2</v>
      </c>
      <c r="CE122" s="53">
        <f>SUMPRODUCT(--(CE$9=Quarterly_kt!$B$9:FC$9),Quarterly_kt!$B122:FC122)*INDEX(Fuel_Properties!$B$3:$IV$14,MATCH("GCV_Petrol_Regular",Fuel_Properties!$B$3:$B$14,0),MATCH(YEAR(CE$9),Fuel_Properties!$B$3:$EI$3,0))/1000</f>
        <v>4.0457549579126478E-2</v>
      </c>
      <c r="CF122" s="53">
        <f>SUMPRODUCT(--(CF$9=Quarterly_kt!$B$9:FC$9),Quarterly_kt!$B122:FC122)*INDEX(Fuel_Properties!$B$3:$IV$14,MATCH("GCV_Petrol_Regular",Fuel_Properties!$B$3:$B$14,0),MATCH(YEAR(CF$9),Fuel_Properties!$B$3:$EI$3,0))/1000</f>
        <v>3.9869856359148137E-2</v>
      </c>
      <c r="CG122" s="53">
        <f>SUMPRODUCT(--(CG$9=Quarterly_kt!$B$9:FC$9),Quarterly_kt!$B122:FC122)*INDEX(Fuel_Properties!$B$3:$IV$14,MATCH("GCV_Petrol_Regular",Fuel_Properties!$B$3:$B$14,0),MATCH(YEAR(CG$9),Fuel_Properties!$B$3:$EI$3,0))/1000</f>
        <v>4.0153473107494807E-2</v>
      </c>
      <c r="CH122" s="53">
        <f>SUMPRODUCT(--(CH$9=Quarterly_kt!$B$9:FC$9),Quarterly_kt!$B122:FC122)*INDEX(Fuel_Properties!$B$3:$IV$14,MATCH("GCV_Petrol_Regular",Fuel_Properties!$B$3:$B$14,0),MATCH(YEAR(CH$9),Fuel_Properties!$B$3:$EI$3,0))/1000</f>
        <v>3.5594961823620992E-2</v>
      </c>
      <c r="CI122" s="53">
        <f>SUMPRODUCT(--(CI$9=Quarterly_kt!$B$9:FC$9),Quarterly_kt!$B122:FC122)*INDEX(Fuel_Properties!$B$3:$IV$14,MATCH("GCV_Petrol_Regular",Fuel_Properties!$B$3:$B$14,0),MATCH(YEAR(CI$9),Fuel_Properties!$B$3:$EI$3,0))/1000</f>
        <v>3.3280317395510649E-2</v>
      </c>
      <c r="CJ122" s="53">
        <f>SUMPRODUCT(--(CJ$9=Quarterly_kt!$B$9:FC$9),Quarterly_kt!$B122:FC122)*INDEX(Fuel_Properties!$B$3:$IV$14,MATCH("GCV_Petrol_Regular",Fuel_Properties!$B$3:$B$14,0),MATCH(YEAR(CJ$9),Fuel_Properties!$B$3:$EI$3,0))/1000</f>
        <v>3.3088229973908805E-2</v>
      </c>
      <c r="CK122" s="53">
        <f>SUMPRODUCT(--(CK$9=Quarterly_kt!$B$9:FC$9),Quarterly_kt!$B122:FC122)*INDEX(Fuel_Properties!$B$3:$IV$14,MATCH("GCV_Petrol_Regular",Fuel_Properties!$B$3:$B$14,0),MATCH(YEAR(CK$9),Fuel_Properties!$B$3:$EI$3,0))/1000</f>
        <v>3.6746214822327809E-2</v>
      </c>
      <c r="CL122" s="53">
        <f>SUMPRODUCT(--(CL$9=Quarterly_kt!$B$9:FC$9),Quarterly_kt!$B122:FC122)*INDEX(Fuel_Properties!$B$3:$IV$14,MATCH("GCV_Petrol_Regular",Fuel_Properties!$B$3:$B$14,0),MATCH(YEAR(CL$9),Fuel_Properties!$B$3:$EI$3,0))/1000</f>
        <v>3.4609199248378943E-2</v>
      </c>
      <c r="CM122" s="53">
        <f>SUMPRODUCT(--(CM$9=Quarterly_kt!$B$9:FC$9),Quarterly_kt!$B122:FC122)*INDEX(Fuel_Properties!$B$3:$IV$14,MATCH("GCV_Petrol_Regular",Fuel_Properties!$B$3:$B$14,0),MATCH(YEAR(CM$9),Fuel_Properties!$B$3:$EI$3,0))/1000</f>
        <v>3.8242603122741581E-2</v>
      </c>
      <c r="CN122" s="53">
        <f>SUMPRODUCT(--(CN$9=Quarterly_kt!$B$9:FC$9),Quarterly_kt!$B122:FC122)*INDEX(Fuel_Properties!$B$3:$IV$14,MATCH("GCV_Petrol_Regular",Fuel_Properties!$B$3:$B$14,0),MATCH(YEAR(CN$9),Fuel_Properties!$B$3:$EI$3,0))/1000</f>
        <v>3.6237587787588905E-2</v>
      </c>
      <c r="CO122" s="53">
        <f>SUMPRODUCT(--(CO$9=Quarterly_kt!$B$9:FC$9),Quarterly_kt!$B122:FC122)*INDEX(Fuel_Properties!$B$3:$IV$14,MATCH("GCV_Petrol_Regular",Fuel_Properties!$B$3:$B$14,0),MATCH(YEAR(CO$9),Fuel_Properties!$B$3:$EI$3,0))/1000</f>
        <v>0.27563414078803</v>
      </c>
      <c r="CP122" s="53">
        <f>SUMPRODUCT(--(CP$9=Quarterly_kt!$B$9:FC$9),Quarterly_kt!$B122:FC122)*INDEX(Fuel_Properties!$B$3:$IV$14,MATCH("GCV_Petrol_Regular",Fuel_Properties!$B$3:$B$14,0),MATCH(YEAR(CP$9),Fuel_Properties!$B$3:$EI$3,0))/1000</f>
        <v>7.6291304667595303E-2</v>
      </c>
      <c r="CQ122" s="53">
        <f>SUMPRODUCT(--(CQ$9=Quarterly_kt!$B$9:FC$9),Quarterly_kt!$B122:FC122)*INDEX(Fuel_Properties!$B$3:$IV$14,MATCH("GCV_Petrol_Regular",Fuel_Properties!$B$3:$B$14,0),MATCH(YEAR(CQ$9),Fuel_Properties!$B$3:$EI$3,0))/1000</f>
        <v>3.7316176801092373E-2</v>
      </c>
      <c r="CR122" s="53">
        <f>SUMPRODUCT(--(CR$9=Quarterly_kt!$B$9:FC$9),Quarterly_kt!$B122:FC122)*INDEX(Fuel_Properties!$B$3:$IV$14,MATCH("GCV_Petrol_Regular",Fuel_Properties!$B$3:$B$14,0),MATCH(YEAR(CR$9),Fuel_Properties!$B$3:$EI$3,0))/1000</f>
        <v>3.7155118028760627E-2</v>
      </c>
      <c r="CS122" s="53">
        <f>SUMPRODUCT(--(CS$9=Quarterly_kt!$B$9:FC$9),Quarterly_kt!$B122:FC122)*INDEX(Fuel_Properties!$B$3:$IV$14,MATCH("GCV_Petrol_Regular",Fuel_Properties!$B$3:$B$14,0),MATCH(YEAR(CS$9),Fuel_Properties!$B$3:$EI$3,0))/1000</f>
        <v>3.9082007851131369E-2</v>
      </c>
      <c r="CT122" s="53">
        <f>SUMPRODUCT(--(CT$9=Quarterly_kt!$B$9:FC$9),Quarterly_kt!$B122:FC122)*INDEX(Fuel_Properties!$B$3:$IV$14,MATCH("GCV_Petrol_Regular",Fuel_Properties!$B$3:$B$14,0),MATCH(YEAR(CT$9),Fuel_Properties!$B$3:$EI$3,0))/1000</f>
        <v>4.0023676930465893E-2</v>
      </c>
      <c r="CU122" s="53">
        <f>SUMPRODUCT(--(CU$9=Quarterly_kt!$B$9:FC$9),Quarterly_kt!$B122:FC122)*INDEX(Fuel_Properties!$B$3:$IV$14,MATCH("GCV_Petrol_Regular",Fuel_Properties!$B$3:$B$14,0),MATCH(YEAR(CU$9),Fuel_Properties!$B$3:$EI$3,0))/1000</f>
        <v>2.8023708430734848E-2</v>
      </c>
      <c r="CV122" s="53">
        <f>SUMPRODUCT(--(CV$9=Quarterly_kt!$B$9:FC$9),Quarterly_kt!$B122:FC122)*INDEX(Fuel_Properties!$B$3:$IV$14,MATCH("GCV_Petrol_Regular",Fuel_Properties!$B$3:$B$14,0),MATCH(YEAR(CV$9),Fuel_Properties!$B$3:$EI$3,0))/1000</f>
        <v>2.7068013542297122E-2</v>
      </c>
      <c r="CW122" s="53">
        <f>SUMPRODUCT(--(CW$9=Quarterly_kt!$B$9:FC$9),Quarterly_kt!$B122:FC122)*INDEX(Fuel_Properties!$B$3:$IV$14,MATCH("GCV_Petrol_Regular",Fuel_Properties!$B$3:$B$14,0),MATCH(YEAR(CW$9),Fuel_Properties!$B$3:$EI$3,0))/1000</f>
        <v>2.7417834080612977E-2</v>
      </c>
      <c r="CX122" s="53">
        <f>SUMPRODUCT(--(CX$9=Quarterly_kt!$B$9:FC$9),Quarterly_kt!$B122:FC122)*INDEX(Fuel_Properties!$B$3:$IV$14,MATCH("GCV_Petrol_Regular",Fuel_Properties!$B$3:$B$14,0),MATCH(YEAR(CX$9),Fuel_Properties!$B$3:$EI$3,0))/1000</f>
        <v>2.6267964662230896E-2</v>
      </c>
      <c r="CY122" s="53">
        <f>SUMPRODUCT(--(CY$9=Quarterly_kt!$B$9:FC$9),Quarterly_kt!$B122:FC122)*INDEX(Fuel_Properties!$B$3:$IV$14,MATCH("GCV_Petrol_Regular",Fuel_Properties!$B$3:$B$14,0),MATCH(YEAR(CY$9),Fuel_Properties!$B$3:$EI$3,0))/1000</f>
        <v>2.2519184880026119E-2</v>
      </c>
      <c r="CZ122" s="53">
        <f>SUMPRODUCT(--(CZ$9=Quarterly_kt!$B$9:FC$9),Quarterly_kt!$B122:FC122)*INDEX(Fuel_Properties!$B$3:$IV$14,MATCH("GCV_Petrol_Regular",Fuel_Properties!$B$3:$B$14,0),MATCH(YEAR(CZ$9),Fuel_Properties!$B$3:$EI$3,0))/1000</f>
        <v>2.3832554653887138E-2</v>
      </c>
      <c r="DA122" s="53">
        <f>SUMPRODUCT(--(DA$9=Quarterly_kt!$B$9:FC$9),Quarterly_kt!$B122:FC122)*INDEX(Fuel_Properties!$B$3:$IV$14,MATCH("GCV_Petrol_Regular",Fuel_Properties!$B$3:$B$14,0),MATCH(YEAR(DA$9),Fuel_Properties!$B$3:$EI$3,0))/1000</f>
        <v>2.7655593104883098E-2</v>
      </c>
      <c r="DB122" s="53">
        <f>SUMPRODUCT(--(DB$9=Quarterly_kt!$B$9:FC$9),Quarterly_kt!$B122:FC122)*INDEX(Fuel_Properties!$B$3:$IV$14,MATCH("GCV_Petrol_Regular",Fuel_Properties!$B$3:$B$14,0),MATCH(YEAR(DB$9),Fuel_Properties!$B$3:$EI$3,0))/1000</f>
        <v>3.7122951167841658E-2</v>
      </c>
      <c r="DC122" s="53">
        <f>SUMPRODUCT(--(DC$9=Quarterly_kt!$B$9:FC$9),Quarterly_kt!$B122:FC122)*INDEX(Fuel_Properties!$B$3:$IV$14,MATCH("GCV_Petrol_Regular",Fuel_Properties!$B$3:$B$14,0),MATCH(YEAR(DC$9),Fuel_Properties!$B$3:$EI$3,0))/1000</f>
        <v>3.7054421812174568E-2</v>
      </c>
      <c r="DD122" s="53">
        <f>SUMPRODUCT(--(DD$9=Quarterly_kt!$B$9:FC$9),Quarterly_kt!$B122:FC122)*INDEX(Fuel_Properties!$B$3:$IV$14,MATCH("GCV_Petrol_Regular",Fuel_Properties!$B$3:$B$14,0),MATCH(YEAR(DD$9),Fuel_Properties!$B$3:$EI$3,0))/1000</f>
        <v>3.5127101139839363E-2</v>
      </c>
      <c r="DE122" s="53">
        <f>SUMPRODUCT(--(DE$9=Quarterly_kt!$B$9:FC$9),Quarterly_kt!$B122:FC122)*INDEX(Fuel_Properties!$B$3:$IV$14,MATCH("GCV_Petrol_Regular",Fuel_Properties!$B$3:$B$14,0),MATCH(YEAR(DE$9),Fuel_Properties!$B$3:$EI$3,0))/1000</f>
        <v>3.6709340220139691E-2</v>
      </c>
      <c r="DF122" s="53">
        <f>SUMPRODUCT(--(DF$9=Quarterly_kt!$B$9:FC$9),Quarterly_kt!$B122:FC122)*INDEX(Fuel_Properties!$B$3:$IV$14,MATCH("GCV_Petrol_Regular",Fuel_Properties!$B$3:$B$14,0),MATCH(YEAR(DF$9),Fuel_Properties!$B$3:$EI$3,0))/1000</f>
        <v>4.0154422466128034E-2</v>
      </c>
      <c r="DG122" s="53">
        <f>SUMPRODUCT(--(DG$9=Quarterly_kt!$B$9:FC$9),Quarterly_kt!$B122:FC122)*INDEX(Fuel_Properties!$B$3:$IV$14,MATCH("GCV_Petrol_Regular",Fuel_Properties!$B$3:$B$14,0),MATCH(YEAR(DG$9),Fuel_Properties!$B$3:$EI$3,0))/1000</f>
        <v>2.9552420821083142E-2</v>
      </c>
      <c r="DH122" s="53">
        <f>SUMPRODUCT(--(DH$9=Quarterly_kt!$B$9:FC$9),Quarterly_kt!$B122:FC122)*INDEX(Fuel_Properties!$B$3:$IV$14,MATCH("GCV_Petrol_Regular",Fuel_Properties!$B$3:$B$14,0),MATCH(YEAR(DH$9),Fuel_Properties!$B$3:$EI$3,0))/1000</f>
        <v>2.7092812072956843E-2</v>
      </c>
      <c r="DI122" s="53">
        <f>SUMPRODUCT(--(DI$9=Quarterly_kt!$B$9:FC$9),Quarterly_kt!$B122:FC122)*INDEX(Fuel_Properties!$B$3:$IV$14,MATCH("GCV_Petrol_Regular",Fuel_Properties!$B$3:$B$14,0),MATCH(YEAR(DI$9),Fuel_Properties!$B$3:$EI$3,0))/1000</f>
        <v>3.1311861527121509E-2</v>
      </c>
      <c r="DJ122" s="53">
        <f>SUMPRODUCT(--(DJ$9=Quarterly_kt!$B$9:FC$9),Quarterly_kt!$B122:FC122)*INDEX(Fuel_Properties!$B$3:$IV$14,MATCH("GCV_Petrol_Regular",Fuel_Properties!$B$3:$B$14,0),MATCH(YEAR(DJ$9),Fuel_Properties!$B$3:$EI$3,0))/1000</f>
        <v>3.1374151250822109E-2</v>
      </c>
      <c r="DK122" s="53">
        <f>SUMPRODUCT(--(DK$9=Quarterly_kt!$B$9:FC$9),Quarterly_kt!$B122:FC122)*INDEX(Fuel_Properties!$B$3:$IV$14,MATCH("GCV_Petrol_Regular",Fuel_Properties!$B$3:$B$14,0),MATCH(YEAR(DK$9),Fuel_Properties!$B$3:$EI$3,0))/1000</f>
        <v>2.9636666389019042E-2</v>
      </c>
      <c r="DL122" s="53">
        <f>SUMPRODUCT(--(DL$9=Quarterly_kt!$B$9:FC$9),Quarterly_kt!$B122:FC122)*INDEX(Fuel_Properties!$B$3:$IV$14,MATCH("GCV_Petrol_Regular",Fuel_Properties!$B$3:$B$14,0),MATCH(YEAR(DL$9),Fuel_Properties!$B$3:$EI$3,0))/1000</f>
        <v>2.7863476347904516E-2</v>
      </c>
      <c r="DM122" s="53">
        <f>SUMPRODUCT(--(DM$9=Quarterly_kt!$B$9:FC$9),Quarterly_kt!$B122:FC122)*INDEX(Fuel_Properties!$B$3:$IV$14,MATCH("GCV_Petrol_Regular",Fuel_Properties!$B$3:$B$14,0),MATCH(YEAR(DM$9),Fuel_Properties!$B$3:$EI$3,0))/1000</f>
        <v>2.8612853212289423E-2</v>
      </c>
      <c r="DN122" s="53">
        <f>SUMPRODUCT(--(DN$9=Quarterly_kt!$B$9:FC$9),Quarterly_kt!$B122:FC122)*INDEX(Fuel_Properties!$B$3:$IV$14,MATCH("GCV_Petrol_Regular",Fuel_Properties!$B$3:$B$14,0),MATCH(YEAR(DN$9),Fuel_Properties!$B$3:$EI$3,0))/1000</f>
        <v>2.8165750642878132E-2</v>
      </c>
      <c r="DO122" s="53">
        <f>SUMPRODUCT(--(DO$9=Quarterly_kt!$B$9:FC$9),Quarterly_kt!$B122:FC122)*INDEX(Fuel_Properties!$B$3:$IV$14,MATCH("GCV_Petrol_Regular",Fuel_Properties!$B$3:$B$14,0),MATCH(YEAR(DO$9),Fuel_Properties!$B$3:$EI$3,0))/1000</f>
        <v>2.563599106062742E-2</v>
      </c>
      <c r="DP122" s="53">
        <f>SUMPRODUCT(--(DP$9=Quarterly_kt!$B$9:FC$9),Quarterly_kt!$B122:FC122)*INDEX(Fuel_Properties!$B$3:$IV$14,MATCH("GCV_Petrol_Regular",Fuel_Properties!$B$3:$B$14,0),MATCH(YEAR(DP$9),Fuel_Properties!$B$3:$EI$3,0))/1000</f>
        <v>2.4518639238451261E-2</v>
      </c>
      <c r="DQ122" s="53">
        <f>SUMPRODUCT(--(DQ$9=Quarterly_kt!$B$9:FC$9),Quarterly_kt!$B122:FC122)*INDEX(Fuel_Properties!$B$3:$IV$14,MATCH("GCV_Petrol_Regular",Fuel_Properties!$B$3:$B$14,0),MATCH(YEAR(DQ$9),Fuel_Properties!$B$3:$EI$3,0))/1000</f>
        <v>2.7237784925527728E-2</v>
      </c>
      <c r="DR122" s="53">
        <f>SUMPRODUCT(--(DR$9=Quarterly_kt!$B$9:FC$9),Quarterly_kt!$B122:FC122)*INDEX(Fuel_Properties!$B$3:$IV$14,MATCH("GCV_Petrol_Regular",Fuel_Properties!$B$3:$B$14,0),MATCH(YEAR(DR$9),Fuel_Properties!$B$3:$EI$3,0))/1000</f>
        <v>3.3717964817362334E-2</v>
      </c>
      <c r="DS122" s="53">
        <f>SUMPRODUCT(--(DS$9=Quarterly_kt!$B$9:FC$9),Quarterly_kt!$B122:FC122)*INDEX(Fuel_Properties!$B$3:$IV$14,MATCH("GCV_Petrol_Regular",Fuel_Properties!$B$3:$B$14,0),MATCH(YEAR(DS$9),Fuel_Properties!$B$3:$EI$3,0))/1000</f>
        <v>7.6919187589650398E-2</v>
      </c>
      <c r="DT122" s="53">
        <f>SUMPRODUCT(--(DT$9=Quarterly_kt!$B$9:FC$9),Quarterly_kt!$B122:FC122)*INDEX(Fuel_Properties!$B$3:$IV$14,MATCH("GCV_Petrol_Regular",Fuel_Properties!$B$3:$B$14,0),MATCH(YEAR(DT$9),Fuel_Properties!$B$3:$EI$3,0))/1000</f>
        <v>7.966563139737419E-2</v>
      </c>
      <c r="DU122" s="53">
        <f>SUMPRODUCT(--(DU$9=Quarterly_kt!$B$9:FC$9),Quarterly_kt!$B122:FC122)*INDEX(Fuel_Properties!$B$3:$IV$14,MATCH("GCV_Petrol_Regular",Fuel_Properties!$B$3:$B$14,0),MATCH(YEAR(DU$9),Fuel_Properties!$B$3:$EI$3,0))/1000</f>
        <v>9.5294257473330257E-2</v>
      </c>
      <c r="DV122" s="53">
        <f>SUMPRODUCT(--(DV$9=Quarterly_kt!$B$9:FC$9),Quarterly_kt!$B122:FC122)*INDEX(Fuel_Properties!$B$3:$IV$14,MATCH("GCV_Petrol_Regular",Fuel_Properties!$B$3:$B$14,0),MATCH(YEAR(DV$9),Fuel_Properties!$B$3:$EI$3,0))/1000</f>
        <v>9.8147432568112924E-2</v>
      </c>
      <c r="DW122" s="53">
        <f>SUMPRODUCT(--(DW$9=Quarterly_kt!$B$9:FC$9),Quarterly_kt!$B122:FC122)*INDEX(Fuel_Properties!$B$3:$IV$14,MATCH("GCV_Petrol_Regular",Fuel_Properties!$B$3:$B$14,0),MATCH(YEAR(DW$9),Fuel_Properties!$B$3:$EI$3,0))/1000</f>
        <v>8.3669074384115874E-2</v>
      </c>
      <c r="DX122" s="53">
        <f>SUMPRODUCT(--(DX$9=Quarterly_kt!$B$9:FC$9),Quarterly_kt!$B122:FC122)*INDEX(Fuel_Properties!$B$3:$IV$14,MATCH("GCV_Petrol_Regular",Fuel_Properties!$B$3:$B$14,0),MATCH(YEAR(DX$9),Fuel_Properties!$B$3:$EI$3,0))/1000</f>
        <v>8.759825383501417E-2</v>
      </c>
      <c r="DY122" s="53">
        <f>SUMPRODUCT(--(DY$9=Quarterly_kt!$B$9:FC$9),Quarterly_kt!$B122:FC122)*INDEX(Fuel_Properties!$B$3:$IV$14,MATCH("GCV_Petrol_Regular",Fuel_Properties!$B$3:$B$14,0),MATCH(YEAR(DY$9),Fuel_Properties!$B$3:$EI$3,0))/1000</f>
        <v>0.10684690754509348</v>
      </c>
      <c r="DZ122" s="53">
        <f>SUMPRODUCT(--(DZ$9=Quarterly_kt!$B$9:FC$9),Quarterly_kt!$B122:FC122)*INDEX(Fuel_Properties!$B$3:$IV$14,MATCH("GCV_Petrol_Regular",Fuel_Properties!$B$3:$B$14,0),MATCH(YEAR(DZ$9),Fuel_Properties!$B$3:$EI$3,0))/1000</f>
        <v>0.11032876363408169</v>
      </c>
      <c r="EA122" s="53">
        <f>SUMPRODUCT(--(EA$9=Quarterly_kt!$B$9:FC$9),Quarterly_kt!$B122:FC122)*INDEX(Fuel_Properties!$B$3:$IV$14,MATCH("GCV_Petrol_Regular",Fuel_Properties!$B$3:$B$14,0),MATCH(YEAR(EA$9),Fuel_Properties!$B$3:$EI$3,0))/1000</f>
        <v>9.0484778879039982E-2</v>
      </c>
      <c r="EB122" s="53">
        <f>SUMPRODUCT(--(EB$9=Quarterly_kt!$B$9:FC$9),Quarterly_kt!$B122:FC122)*INDEX(Fuel_Properties!$B$3:$IV$14,MATCH("GCV_Petrol_Regular",Fuel_Properties!$B$3:$B$14,0),MATCH(YEAR(EB$9),Fuel_Properties!$B$3:$EI$3,0))/1000</f>
        <v>9.8482311951442039E-2</v>
      </c>
      <c r="EC122" s="53">
        <f>SUMPRODUCT(--(EC$9=Quarterly_kt!$B$9:FC$9),Quarterly_kt!$B122:FC122)*INDEX(Fuel_Properties!$B$3:$IV$14,MATCH("GCV_Petrol_Regular",Fuel_Properties!$B$3:$B$14,0),MATCH(YEAR(EC$9),Fuel_Properties!$B$3:$EI$3,0))/1000</f>
        <v>0.10489307769747613</v>
      </c>
      <c r="ED122" s="53">
        <f>SUMPRODUCT(--(ED$9=Quarterly_kt!$B$9:FC$9),Quarterly_kt!$B122:FC122)*INDEX(Fuel_Properties!$B$3:$IV$14,MATCH("GCV_Petrol_Regular",Fuel_Properties!$B$3:$B$14,0),MATCH(YEAR(ED$9),Fuel_Properties!$B$3:$EI$3,0))/1000</f>
        <v>9.1355182854553463E-2</v>
      </c>
      <c r="EE122" s="53">
        <f>SUMPRODUCT(--(EE$9=Quarterly_kt!$B$9:FC$9),Quarterly_kt!$B122:FC122)*INDEX(Fuel_Properties!$B$3:$IV$14,MATCH("GCV_Petrol_Regular",Fuel_Properties!$B$3:$B$14,0),MATCH(YEAR(EE$9),Fuel_Properties!$B$3:$EI$3,0))/1000</f>
        <v>8.421604262554104E-2</v>
      </c>
      <c r="EF122" s="53">
        <f>SUMPRODUCT(--(EF$9=Quarterly_kt!$B$9:FC$9),Quarterly_kt!$B122:FC122)*INDEX(Fuel_Properties!$B$3:$IV$14,MATCH("GCV_Petrol_Regular",Fuel_Properties!$B$3:$B$14,0),MATCH(YEAR(EF$9),Fuel_Properties!$B$3:$EI$3,0))/1000</f>
        <v>8.3765531180543196E-2</v>
      </c>
      <c r="EG122" s="53">
        <f>SUMPRODUCT(--(EG$9=Quarterly_kt!$B$9:FC$9),Quarterly_kt!$B122:FC122)*INDEX(Fuel_Properties!$B$3:$IV$14,MATCH("GCV_Petrol_Regular",Fuel_Properties!$B$3:$B$14,0),MATCH(YEAR(EG$9),Fuel_Properties!$B$3:$EI$3,0))/1000</f>
        <v>9.1327129845012706E-2</v>
      </c>
      <c r="EH122" s="53">
        <f>SUMPRODUCT(--(EH$9=Quarterly_kt!$B$9:FC$9),Quarterly_kt!$B122:FC122)*INDEX(Fuel_Properties!$B$3:$IV$14,MATCH("GCV_Petrol_Regular",Fuel_Properties!$B$3:$B$14,0),MATCH(YEAR(EH$9),Fuel_Properties!$B$3:$EI$3,0))/1000</f>
        <v>7.5714212361093616E-2</v>
      </c>
      <c r="EI122" s="53">
        <f>SUMPRODUCT(--(EI$9=Quarterly_kt!$B$9:FC$9),Quarterly_kt!$B122:FC122)*INDEX(Fuel_Properties!$B$3:$IV$14,MATCH("GCV_Petrol_Regular",Fuel_Properties!$B$3:$B$14,0),MATCH(YEAR(EI$9),Fuel_Properties!$B$3:$EI$3,0))/1000</f>
        <v>6.8560873078203882E-2</v>
      </c>
      <c r="EJ122" s="53">
        <f>SUMPRODUCT(--(EJ$9=Quarterly_kt!$B$9:FC$9),Quarterly_kt!$B122:FC122)*INDEX(Fuel_Properties!$B$3:$IV$14,MATCH("GCV_Petrol_Regular",Fuel_Properties!$B$3:$B$14,0),MATCH(YEAR(EJ$9),Fuel_Properties!$B$3:$EI$3,0))/1000</f>
        <v>6.7452377983993062E-2</v>
      </c>
      <c r="EK122" s="53">
        <f>SUMPRODUCT(--(EK$9=Quarterly_kt!$B$9:FC$9),Quarterly_kt!$B122:FC122)*INDEX(Fuel_Properties!$B$3:$IV$14,MATCH("GCV_Petrol_Regular",Fuel_Properties!$B$3:$B$14,0),MATCH(YEAR(EK$9),Fuel_Properties!$B$3:$EI$3,0))/1000</f>
        <v>7.5862512350174161E-2</v>
      </c>
      <c r="EL122" s="53">
        <f>SUMPRODUCT(--(EL$9=Quarterly_kt!$B$9:FC$9),Quarterly_kt!$B122:FC122)*INDEX(Fuel_Properties!$B$3:$IV$14,MATCH("GCV_Petrol_Regular",Fuel_Properties!$B$3:$B$14,0),MATCH(YEAR(EL$9),Fuel_Properties!$B$3:$EI$3,0))/1000</f>
        <v>1.0548952516497843E-2</v>
      </c>
      <c r="EM122" s="53">
        <f>SUMPRODUCT(--(EM$9=Quarterly_kt!$B$9:FC$9),Quarterly_kt!$B122:FC122)*INDEX(Fuel_Properties!$B$3:$IV$14,MATCH("GCV_Petrol_Regular",Fuel_Properties!$B$3:$B$14,0),MATCH(YEAR(EM$9),Fuel_Properties!$B$3:$EI$3,0))/1000</f>
        <v>1.6362282488882992E-2</v>
      </c>
      <c r="EN122" s="53">
        <f>SUMPRODUCT(--(EN$9=Quarterly_kt!$B$9:FC$9),Quarterly_kt!$B122:FC122)*INDEX(Fuel_Properties!$B$3:$IV$14,MATCH("GCV_Petrol_Regular",Fuel_Properties!$B$3:$B$14,0),MATCH(YEAR(EN$9),Fuel_Properties!$B$3:$EI$3,0))/1000</f>
        <v>1.6865914034498657E-2</v>
      </c>
      <c r="EO122" s="53">
        <f>SUMPRODUCT(--(EO$9=Quarterly_kt!$B$9:FC$9),Quarterly_kt!$B122:FC122)*INDEX(Fuel_Properties!$B$3:$IV$14,MATCH("GCV_Petrol_Regular",Fuel_Properties!$B$3:$B$14,0),MATCH(YEAR(EO$9),Fuel_Properties!$B$3:$EI$3,0))/1000</f>
        <v>8.5310244016955972E-2</v>
      </c>
      <c r="EP122" s="53">
        <f>SUMPRODUCT(--(EP$9=Quarterly_kt!$B$9:FC$9),Quarterly_kt!$B122:FC122)*INDEX(Fuel_Properties!$B$3:$IV$14,MATCH("GCV_Petrol_Regular",Fuel_Properties!$B$3:$B$14,0),MATCH(YEAR(EP$9),Fuel_Properties!$B$3:$EI$3,0))/1000</f>
        <v>1.8544672523752956E-2</v>
      </c>
      <c r="EQ122" s="53">
        <f>SUMPRODUCT(--(EQ$9=Quarterly_kt!$B$9:FC$9),Quarterly_kt!$B122:FC122)*INDEX(Fuel_Properties!$B$3:$IV$14,MATCH("GCV_Petrol_Regular",Fuel_Properties!$B$3:$B$14,0),MATCH(YEAR(EQ$9),Fuel_Properties!$B$3:$EI$3,0))/1000</f>
        <v>1.7110598626988268E-2</v>
      </c>
      <c r="ER122" s="53">
        <f>SUMPRODUCT(--(ER$9=Quarterly_kt!$B$9:FC$9),Quarterly_kt!$B122:FC122)*INDEX(Fuel_Properties!$B$3:$IV$14,MATCH("GCV_Petrol_Regular",Fuel_Properties!$B$3:$B$14,0),MATCH(YEAR(ER$9),Fuel_Properties!$B$3:$EI$3,0))/1000</f>
        <v>1.7265965400347711E-2</v>
      </c>
      <c r="ES122" s="53">
        <f>SUMPRODUCT(--(ES$9=Quarterly_kt!$B$9:FC$9),Quarterly_kt!$B122:FC122)*INDEX(Fuel_Properties!$B$3:$IV$14,MATCH("GCV_Petrol_Regular",Fuel_Properties!$B$3:$B$14,0),MATCH(YEAR(ES$9),Fuel_Properties!$B$3:$EI$3,0))/1000</f>
        <v>1.9019786220976505E-2</v>
      </c>
      <c r="ET122" s="53">
        <f>SUMPRODUCT(--(ET$9=Quarterly_kt!$B$9:FC$9),Quarterly_kt!$B122:FC122)*INDEX(Fuel_Properties!$B$3:$IV$14,MATCH("GCV_Petrol_Regular",Fuel_Properties!$B$3:$B$14,0),MATCH(YEAR(ET$9),Fuel_Properties!$B$3:$EI$3,0))/1000</f>
        <v>1.66313240354399E-2</v>
      </c>
      <c r="EU122" s="53">
        <f>SUMPRODUCT(--(EU$9=Quarterly_kt!$B$9:FC$9),Quarterly_kt!$B122:FC122)*INDEX(Fuel_Properties!$B$3:$IV$14,MATCH("GCV_Petrol_Regular",Fuel_Properties!$B$3:$B$14,0),MATCH(YEAR(EU$9),Fuel_Properties!$B$3:$EI$3,0))/1000</f>
        <v>1.555323633174646E-2</v>
      </c>
      <c r="EV122" s="53">
        <f>SUMPRODUCT(--(EV$9=Quarterly_kt!$B$9:FC$9),Quarterly_kt!$B122:FC122)*INDEX(Fuel_Properties!$B$3:$IV$14,MATCH("GCV_Petrol_Regular",Fuel_Properties!$B$3:$B$14,0),MATCH(YEAR(EV$9),Fuel_Properties!$B$3:$EI$3,0))/1000</f>
        <v>1.4941479394539423E-2</v>
      </c>
      <c r="EW122" s="53">
        <f>SUMPRODUCT(--(EW$9=Quarterly_kt!$B$9:FC$9),Quarterly_kt!$B122:FC122)*INDEX(Fuel_Properties!$B$3:$IV$14,MATCH("GCV_Petrol_Regular",Fuel_Properties!$B$3:$B$14,0),MATCH(YEAR(EW$9),Fuel_Properties!$B$3:$EI$3,0))/1000</f>
        <v>5.9806302182650498E-2</v>
      </c>
      <c r="EX122" s="53">
        <f>SUMPRODUCT(--(EX$9=Quarterly_kt!$B$9:FC$9),Quarterly_kt!$B122:FC122)*INDEX(Fuel_Properties!$B$3:$IV$14,MATCH("GCV_Petrol_Regular",Fuel_Properties!$B$3:$B$14,0),MATCH(YEAR(EX$9),Fuel_Properties!$B$3:$EI$3,0))/1000</f>
        <v>2.488661822911364E-2</v>
      </c>
      <c r="EY122" s="53">
        <f>SUMPRODUCT(--(EY$9=Quarterly_kt!$B$9:FC$9),Quarterly_kt!$B122:FC122)*INDEX(Fuel_Properties!$B$3:$IV$14,MATCH("GCV_Petrol_Regular",Fuel_Properties!$B$3:$B$14,0),MATCH(YEAR(EY$9),Fuel_Properties!$B$3:$EI$3,0))/1000</f>
        <v>1.2727821413749476E-2</v>
      </c>
      <c r="EZ122" s="53">
        <f>SUMPRODUCT(--(EZ$9=Quarterly_kt!$B$9:FC$9),Quarterly_kt!$B122:FC122)*INDEX(Fuel_Properties!$B$3:$IV$14,MATCH("GCV_Petrol_Regular",Fuel_Properties!$B$3:$B$14,0),MATCH(YEAR(EZ$9),Fuel_Properties!$B$3:$EI$3,0))/1000</f>
        <v>1.3082798213207888E-2</v>
      </c>
      <c r="FA122" s="53">
        <f>SUMPRODUCT(--(FA$9=Quarterly_kt!$B$9:FC$9),Quarterly_kt!$B122:FC122)*INDEX(Fuel_Properties!$B$3:$IV$14,MATCH("GCV_Petrol_Regular",Fuel_Properties!$B$3:$B$14,0),MATCH(YEAR(FA$9),Fuel_Properties!$B$3:$EI$3,0))/1000</f>
        <v>1.446665116839297E-2</v>
      </c>
      <c r="FB122" s="53">
        <f>SUMPRODUCT(--(FB$9=Quarterly_kt!$B$9:FC$9),Quarterly_kt!$B122:FC122)*INDEX(Fuel_Properties!$B$3:$IV$14,MATCH("GCV_Petrol_Regular",Fuel_Properties!$B$3:$B$14,0),MATCH(YEAR(FB$9),Fuel_Properties!$B$3:$EI$3,0))/1000</f>
        <v>2.3503993478493562E-2</v>
      </c>
      <c r="FC122" s="53">
        <f>SUMPRODUCT(--(FC$9=Quarterly_kt!$B$9:FC$9),Quarterly_kt!$B122:FC122)*INDEX(Fuel_Properties!$B$3:$IV$14,MATCH("GCV_Petrol_Regular",Fuel_Properties!$B$3:$B$14,0),MATCH(YEAR(FC$9),Fuel_Properties!$B$3:$EI$3,0))/1000</f>
        <v>2.3204932886874832E-2</v>
      </c>
      <c r="FD122" s="53">
        <f>SUMPRODUCT(--(FD$9=Quarterly_kt!$B$9:FD$9),Quarterly_kt!$B122:FD122)*INDEX(Fuel_Properties!$B$3:$IV$14,MATCH("GCV_Petrol_Regular",Fuel_Properties!$B$3:$B$14,0),MATCH(YEAR(FD$9),Fuel_Properties!$B$3:$EI$3,0))/1000</f>
        <v>2.2982605810794431E-2</v>
      </c>
      <c r="FE122" s="53">
        <f>SUMPRODUCT(--(FE$9=Quarterly_kt!$B$9:FE$9),Quarterly_kt!$B122:FE122)*INDEX(Fuel_Properties!$B$3:$IV$14,MATCH("GCV_Petrol_Regular",Fuel_Properties!$B$3:$B$14,0),MATCH(YEAR(FE$9),Fuel_Properties!$B$3:$EI$3,0))/1000</f>
        <v>2.3653015599529439E-2</v>
      </c>
      <c r="FF122" s="53">
        <f>SUMPRODUCT(--(FF$9=Quarterly_kt!$B$9:FF$9),Quarterly_kt!$B122:FF122)*INDEX(Fuel_Properties!$B$3:$IV$14,MATCH("GCV_Petrol_Regular",Fuel_Properties!$B$3:$B$14,0),MATCH(YEAR(FF$9),Fuel_Properties!$B$3:$EI$3,0))/1000</f>
        <v>2.9925725667731419E-2</v>
      </c>
      <c r="FG122" s="53">
        <f>SUMPRODUCT(--(FG$9=Quarterly_kt!$B$9:FG$9),Quarterly_kt!$B122:FG122)*INDEX(Fuel_Properties!$B$3:$IV$14,MATCH("GCV_Petrol_Regular",Fuel_Properties!$B$3:$B$14,0),MATCH(YEAR(FG$9),Fuel_Properties!$B$3:$EI$3,0))/1000</f>
        <v>2.1024907420685718E-2</v>
      </c>
      <c r="FH122" s="53">
        <f>SUMPRODUCT(--(FH$9=Quarterly_kt!$B$9:FH$9),Quarterly_kt!$B122:FH122)*INDEX(Fuel_Properties!$B$3:$IV$14,MATCH("GCV_Petrol_Regular",Fuel_Properties!$B$3:$B$14,0),MATCH(YEAR(FH$9),Fuel_Properties!$B$3:$EI$3,0))/1000</f>
        <v>2.6386510765481506E-2</v>
      </c>
      <c r="FI122" s="53">
        <f>SUMPRODUCT(--(FI$9=Quarterly_kt!$B$9:FI$9),Quarterly_kt!$B122:FI122)*INDEX(Fuel_Properties!$B$3:$IV$14,MATCH("GCV_Petrol_Regular",Fuel_Properties!$B$3:$B$14,0),MATCH(YEAR(FI$9),Fuel_Properties!$B$3:$EI$3,0))/1000</f>
        <v>4.2614680929058221E-2</v>
      </c>
      <c r="FJ122" s="53">
        <f>SUMPRODUCT(--(FJ$9=Quarterly_kt!$B$9:FJ$9),Quarterly_kt!$B122:FJ122)*INDEX(Fuel_Properties!$B$3:$IV$14,MATCH("GCV_Petrol_Regular",Fuel_Properties!$B$3:$B$14,0),MATCH(YEAR(FJ$9),Fuel_Properties!$B$3:$EI$3,0))/1000</f>
        <v>8.1389001521360166E-2</v>
      </c>
      <c r="FK122" s="53">
        <f>SUMPRODUCT(--(FK$9=Quarterly_kt!$B$9:FK$9),Quarterly_kt!$B122:FK122)*INDEX(Fuel_Properties!$B$3:$IV$14,MATCH("GCV_Petrol_Regular",Fuel_Properties!$B$3:$B$14,0),MATCH(YEAR(FK$9),Fuel_Properties!$B$3:$EI$3,0))/1000</f>
        <v>0.10827113768219532</v>
      </c>
      <c r="FL122" s="53">
        <f>SUMPRODUCT(--(FL$9=Quarterly_kt!$B$9:FL$9),Quarterly_kt!$B122:FL122)*INDEX(Fuel_Properties!$B$3:$IV$14,MATCH("GCV_Petrol_Regular",Fuel_Properties!$B$3:$B$14,0),MATCH(YEAR(FL$9),Fuel_Properties!$B$3:$EI$3,0))/1000</f>
        <v>9.2025057867091725E-2</v>
      </c>
      <c r="FM122" s="53">
        <f>SUMPRODUCT(--(FM$9=Quarterly_kt!$B$9:FN$9),Quarterly_kt!$B122:FN122)*INDEX(Fuel_Properties!$B$3:$IV$14,MATCH("GCV_Petrol_Regular",Fuel_Properties!$B$3:$B$14,0),MATCH(YEAR(FM$9),Fuel_Properties!$B$3:$EI$3,0))/1000</f>
        <v>8.6545226296301431E-2</v>
      </c>
      <c r="FN122" s="53">
        <f>SUMPRODUCT(--(FN$9=Quarterly_kt!$B$9:FN$9),Quarterly_kt!$B122:FN122)*INDEX(Fuel_Properties!$B$3:$IV$14,MATCH("GCV_Petrol_Regular",Fuel_Properties!$B$3:$B$14,0),MATCH(YEAR(FN$9),Fuel_Properties!$B$3:$EI$3,0))/1000</f>
        <v>8.2273926161488625E-2</v>
      </c>
      <c r="FO122" s="53">
        <f>SUMPRODUCT(--(FO$9=Quarterly_kt!$B$9:FO$9),Quarterly_kt!$B122:FO122)*INDEX(Fuel_Properties!$B$3:$IV$14,MATCH("GCV_Petrol_Regular",Fuel_Properties!$B$3:$B$14,0),MATCH(YEAR(FO$9),Fuel_Properties!$B$3:$EI$3,0))/1000</f>
        <v>8.1904654982923888E-2</v>
      </c>
      <c r="FP122" s="53">
        <f>SUMPRODUCT(--(FP$9=Quarterly_kt!$B$9:FP$9),Quarterly_kt!$B122:FP122)*INDEX(Fuel_Properties!$B$3:$IV$14,MATCH("GCV_Petrol_Regular",Fuel_Properties!$B$3:$B$14,0),MATCH(YEAR(FP$9),Fuel_Properties!$B$3:$EI$3,0))/1000</f>
        <v>8.5440218123383344E-2</v>
      </c>
      <c r="FQ122" s="53">
        <f>SUMPRODUCT(--(FQ$9=Quarterly_kt!$B$9:FQ$9),Quarterly_kt!$B122:FQ122)*INDEX(Fuel_Properties!$B$3:$IV$14,MATCH("GCV_Petrol_Regular",Fuel_Properties!$B$3:$B$14,0),MATCH(YEAR(FQ$9),Fuel_Properties!$B$3:$EI$3,0))/1000</f>
        <v>0.11659996663264904</v>
      </c>
      <c r="FR122" s="53">
        <f>SUMPRODUCT(--(FR$9=Quarterly_kt!$B$9:FR$9),Quarterly_kt!$B122:FR122)*INDEX(Fuel_Properties!$B$3:$IV$14,MATCH("GCV_Petrol_Regular",Fuel_Properties!$B$3:$B$14,0),MATCH(YEAR(FR$9),Fuel_Properties!$B$3:$EI$3,0))/1000</f>
        <v>0.11438192615121008</v>
      </c>
      <c r="FS122" s="53">
        <f>SUMPRODUCT(--(FS$9=Quarterly_kt!$B$9:FS$9),Quarterly_kt!$B122:FS122)*INDEX(Fuel_Properties!$B$3:$IV$14,MATCH("GCV_Petrol_Regular",Fuel_Properties!$B$3:$B$14,0),MATCH(YEAR(FS$9),Fuel_Properties!$B$3:$EI$3,0))/1000</f>
        <v>2.1143362847902799E-2</v>
      </c>
      <c r="FT122" s="53">
        <f>SUMPRODUCT(--(FT$9=Quarterly_kt!$B$9:FT$9),Quarterly_kt!$B122:FT122)*INDEX(Fuel_Properties!$B$3:$IV$14,MATCH("GCV_Petrol_Regular",Fuel_Properties!$B$3:$B$14,0),MATCH(YEAR(FT$9),Fuel_Properties!$B$3:$EI$3,0))/1000</f>
        <v>2.1878071453392715E-2</v>
      </c>
      <c r="FU122" s="53">
        <f>SUMPRODUCT(--(FU$9=Quarterly_kt!$B$9:FU$9),Quarterly_kt!$B122:FU122)*INDEX(Fuel_Properties!$B$3:$IV$14,MATCH("GCV_Petrol_Regular",Fuel_Properties!$B$3:$B$14,0),MATCH(YEAR(FU$9),Fuel_Properties!$B$3:$EI$3,0))/1000</f>
        <v>2.0463979850935819E-2</v>
      </c>
      <c r="FV122" s="53">
        <f>SUMPRODUCT(--(FV$9=Quarterly_kt!$B$9:FV$9),Quarterly_kt!$B122:FV122)*INDEX(Fuel_Properties!$B$3:$IV$14,MATCH("GCV_Petrol_Regular",Fuel_Properties!$B$3:$B$14,0),MATCH(YEAR(FV$9),Fuel_Properties!$B$3:$EI$3,0))/1000</f>
        <v>2.2411096411157044E-2</v>
      </c>
      <c r="FW122" s="18"/>
      <c r="FX122" s="117"/>
      <c r="FY122" s="18"/>
    </row>
    <row r="123" spans="1:181" ht="17.25" x14ac:dyDescent="0.25">
      <c r="A123" s="50" t="s">
        <v>118</v>
      </c>
      <c r="B123" s="53">
        <f>SUMPRODUCT(--(B$9=Quarterly_kt!$B$9:FC$9),Quarterly_kt!$B123:FC123)*INDEX(Fuel_Properties!$B$3:$IV$14,MATCH("GCV_Petrol_Premium",Fuel_Properties!$B$3:$B$14,0),MATCH(YEAR(B$9),Fuel_Properties!$B$3:$EI$3,0))/1000</f>
        <v>0.46144991542471547</v>
      </c>
      <c r="C123" s="53">
        <f>SUMPRODUCT(--(C$9=Quarterly_kt!$B$9:FC$9),Quarterly_kt!$B123:FC123)*INDEX(Fuel_Properties!$B$3:$IV$14,MATCH("GCV_Petrol_Premium",Fuel_Properties!$B$3:$B$14,0),MATCH(YEAR(C$9),Fuel_Properties!$B$3:$EI$3,0))/1000</f>
        <v>0.50393300313377731</v>
      </c>
      <c r="D123" s="53">
        <f>SUMPRODUCT(--(D$9=Quarterly_kt!$B$9:FC$9),Quarterly_kt!$B123:FC123)*INDEX(Fuel_Properties!$B$3:$IV$14,MATCH("GCV_Petrol_Premium",Fuel_Properties!$B$3:$B$14,0),MATCH(YEAR(D$9),Fuel_Properties!$B$3:$EI$3,0))/1000</f>
        <v>0.51643137259508687</v>
      </c>
      <c r="E123" s="53">
        <f>SUMPRODUCT(--(E$9=Quarterly_kt!$B$9:FC$9),Quarterly_kt!$B123:FC123)*INDEX(Fuel_Properties!$B$3:$IV$14,MATCH("GCV_Petrol_Premium",Fuel_Properties!$B$3:$B$14,0),MATCH(YEAR(E$9),Fuel_Properties!$B$3:$EI$3,0))/1000</f>
        <v>0.53679027634556598</v>
      </c>
      <c r="F123" s="53">
        <f>SUMPRODUCT(--(F$9=Quarterly_kt!$B$9:FC$9),Quarterly_kt!$B123:FC123)*INDEX(Fuel_Properties!$B$3:$IV$14,MATCH("GCV_Petrol_Premium",Fuel_Properties!$B$3:$B$14,0),MATCH(YEAR(F$9),Fuel_Properties!$B$3:$EI$3,0))/1000</f>
        <v>0.48907569022718794</v>
      </c>
      <c r="G123" s="53">
        <f>SUMPRODUCT(--(G$9=Quarterly_kt!$B$9:FC$9),Quarterly_kt!$B123:FC123)*INDEX(Fuel_Properties!$B$3:$IV$14,MATCH("GCV_Petrol_Premium",Fuel_Properties!$B$3:$B$14,0),MATCH(YEAR(G$9),Fuel_Properties!$B$3:$EI$3,0))/1000</f>
        <v>0.54524545373723876</v>
      </c>
      <c r="H123" s="53">
        <f>SUMPRODUCT(--(H$9=Quarterly_kt!$B$9:FC$9),Quarterly_kt!$B123:FC123)*INDEX(Fuel_Properties!$B$3:$IV$14,MATCH("GCV_Petrol_Premium",Fuel_Properties!$B$3:$B$14,0),MATCH(YEAR(H$9),Fuel_Properties!$B$3:$EI$3,0))/1000</f>
        <v>0.54872549097960477</v>
      </c>
      <c r="I123" s="53">
        <f>SUMPRODUCT(--(I$9=Quarterly_kt!$B$9:FC$9),Quarterly_kt!$B123:FC123)*INDEX(Fuel_Properties!$B$3:$IV$14,MATCH("GCV_Petrol_Premium",Fuel_Properties!$B$3:$B$14,0),MATCH(YEAR(I$9),Fuel_Properties!$B$3:$EI$3,0))/1000</f>
        <v>0.57269179707075402</v>
      </c>
      <c r="J123" s="53">
        <f>SUMPRODUCT(--(J$9=Quarterly_kt!$B$9:FC$9),Quarterly_kt!$B123:FC123)*INDEX(Fuel_Properties!$B$3:$IV$14,MATCH("GCV_Petrol_Premium",Fuel_Properties!$B$3:$B$14,0),MATCH(YEAR(J$9),Fuel_Properties!$B$3:$EI$3,0))/1000</f>
        <v>0.50786585894021941</v>
      </c>
      <c r="K123" s="53">
        <f>SUMPRODUCT(--(K$9=Quarterly_kt!$B$9:FC$9),Quarterly_kt!$B123:FC123)*INDEX(Fuel_Properties!$B$3:$IV$14,MATCH("GCV_Petrol_Premium",Fuel_Properties!$B$3:$B$14,0),MATCH(YEAR(K$9),Fuel_Properties!$B$3:$EI$3,0))/1000</f>
        <v>0.52010016975566553</v>
      </c>
      <c r="L123" s="53">
        <f>SUMPRODUCT(--(L$9=Quarterly_kt!$B$9:FC$9),Quarterly_kt!$B123:FC123)*INDEX(Fuel_Properties!$B$3:$IV$14,MATCH("GCV_Petrol_Premium",Fuel_Properties!$B$3:$B$14,0),MATCH(YEAR(L$9),Fuel_Properties!$B$3:$EI$3,0))/1000</f>
        <v>0.5315547116772974</v>
      </c>
      <c r="M123" s="53">
        <f>SUMPRODUCT(--(M$9=Quarterly_kt!$B$9:FC$9),Quarterly_kt!$B123:FC123)*INDEX(Fuel_Properties!$B$3:$IV$14,MATCH("GCV_Petrol_Premium",Fuel_Properties!$B$3:$B$14,0),MATCH(YEAR(M$9),Fuel_Properties!$B$3:$EI$3,0))/1000</f>
        <v>0.54010024910197185</v>
      </c>
      <c r="N123" s="53">
        <f>SUMPRODUCT(--(N$9=Quarterly_kt!$B$9:FC$9),Quarterly_kt!$B123:FC123)*INDEX(Fuel_Properties!$B$3:$IV$14,MATCH("GCV_Petrol_Premium",Fuel_Properties!$B$3:$B$14,0),MATCH(YEAR(N$9),Fuel_Properties!$B$3:$EI$3,0))/1000</f>
        <v>0.54836918963757042</v>
      </c>
      <c r="O123" s="53">
        <f>SUMPRODUCT(--(O$9=Quarterly_kt!$B$9:FC$9),Quarterly_kt!$B123:FC123)*INDEX(Fuel_Properties!$B$3:$IV$14,MATCH("GCV_Petrol_Premium",Fuel_Properties!$B$3:$B$14,0),MATCH(YEAR(O$9),Fuel_Properties!$B$3:$EI$3,0))/1000</f>
        <v>0.50649572146977395</v>
      </c>
      <c r="P123" s="53">
        <f>SUMPRODUCT(--(P$9=Quarterly_kt!$B$9:FC$9),Quarterly_kt!$B123:FC123)*INDEX(Fuel_Properties!$B$3:$IV$14,MATCH("GCV_Petrol_Premium",Fuel_Properties!$B$3:$B$14,0),MATCH(YEAR(P$9),Fuel_Properties!$B$3:$EI$3,0))/1000</f>
        <v>0.53848064362522197</v>
      </c>
      <c r="Q123" s="53">
        <f>SUMPRODUCT(--(Q$9=Quarterly_kt!$B$9:FC$9),Quarterly_kt!$B123:FC123)*INDEX(Fuel_Properties!$B$3:$IV$14,MATCH("GCV_Petrol_Premium",Fuel_Properties!$B$3:$B$14,0),MATCH(YEAR(Q$9),Fuel_Properties!$B$3:$EI$3,0))/1000</f>
        <v>0.53629497445985885</v>
      </c>
      <c r="R123" s="53">
        <f>SUMPRODUCT(--(R$9=Quarterly_kt!$B$9:FC$9),Quarterly_kt!$B123:FC123)*INDEX(Fuel_Properties!$B$3:$IV$14,MATCH("GCV_Petrol_Premium",Fuel_Properties!$B$3:$B$14,0),MATCH(YEAR(R$9),Fuel_Properties!$B$3:$EI$3,0))/1000</f>
        <v>0.48588897777639245</v>
      </c>
      <c r="S123" s="53">
        <f>SUMPRODUCT(--(S$9=Quarterly_kt!$B$9:FC$9),Quarterly_kt!$B123:FC123)*INDEX(Fuel_Properties!$B$3:$IV$14,MATCH("GCV_Petrol_Premium",Fuel_Properties!$B$3:$B$14,0),MATCH(YEAR(S$9),Fuel_Properties!$B$3:$EI$3,0))/1000</f>
        <v>0.51395807296050766</v>
      </c>
      <c r="T123" s="53">
        <f>SUMPRODUCT(--(T$9=Quarterly_kt!$B$9:FC$9),Quarterly_kt!$B123:FC123)*INDEX(Fuel_Properties!$B$3:$IV$14,MATCH("GCV_Petrol_Premium",Fuel_Properties!$B$3:$B$14,0),MATCH(YEAR(T$9),Fuel_Properties!$B$3:$EI$3,0))/1000</f>
        <v>0.51103499482263104</v>
      </c>
      <c r="U123" s="53">
        <f>SUMPRODUCT(--(U$9=Quarterly_kt!$B$9:FC$9),Quarterly_kt!$B123:FC123)*INDEX(Fuel_Properties!$B$3:$IV$14,MATCH("GCV_Petrol_Premium",Fuel_Properties!$B$3:$B$14,0),MATCH(YEAR(U$9),Fuel_Properties!$B$3:$EI$3,0))/1000</f>
        <v>0.51658475551139982</v>
      </c>
      <c r="V123" s="53">
        <f>SUMPRODUCT(--(V$9=Quarterly_kt!$B$9:FC$9),Quarterly_kt!$B123:FC123)*INDEX(Fuel_Properties!$B$3:$IV$14,MATCH("GCV_Petrol_Premium",Fuel_Properties!$B$3:$B$14,0),MATCH(YEAR(V$9),Fuel_Properties!$B$3:$EI$3,0))/1000</f>
        <v>0.60799247897065745</v>
      </c>
      <c r="W123" s="53">
        <f>SUMPRODUCT(--(W$9=Quarterly_kt!$B$9:FC$9),Quarterly_kt!$B123:FC123)*INDEX(Fuel_Properties!$B$3:$IV$14,MATCH("GCV_Petrol_Premium",Fuel_Properties!$B$3:$B$14,0),MATCH(YEAR(W$9),Fuel_Properties!$B$3:$EI$3,0))/1000</f>
        <v>0.56418212291198422</v>
      </c>
      <c r="X123" s="53">
        <f>SUMPRODUCT(--(X$9=Quarterly_kt!$B$9:FC$9),Quarterly_kt!$B123:FC123)*INDEX(Fuel_Properties!$B$3:$IV$14,MATCH("GCV_Petrol_Premium",Fuel_Properties!$B$3:$B$14,0),MATCH(YEAR(X$9),Fuel_Properties!$B$3:$EI$3,0))/1000</f>
        <v>0.55285408962366089</v>
      </c>
      <c r="Y123" s="53">
        <f>SUMPRODUCT(--(Y$9=Quarterly_kt!$B$9:FC$9),Quarterly_kt!$B123:FC123)*INDEX(Fuel_Properties!$B$3:$IV$14,MATCH("GCV_Petrol_Premium",Fuel_Properties!$B$3:$B$14,0),MATCH(YEAR(Y$9),Fuel_Properties!$B$3:$EI$3,0))/1000</f>
        <v>0.55471349519110358</v>
      </c>
      <c r="Z123" s="53">
        <f>SUMPRODUCT(--(Z$9=Quarterly_kt!$B$9:FC$9),Quarterly_kt!$B123:FC123)*INDEX(Fuel_Properties!$B$3:$IV$14,MATCH("GCV_Petrol_Premium",Fuel_Properties!$B$3:$B$14,0),MATCH(YEAR(Z$9),Fuel_Properties!$B$3:$EI$3,0))/1000</f>
        <v>0.54978806808348923</v>
      </c>
      <c r="AA123" s="53">
        <f>SUMPRODUCT(--(AA$9=Quarterly_kt!$B$9:FC$9),Quarterly_kt!$B123:FC123)*INDEX(Fuel_Properties!$B$3:$IV$14,MATCH("GCV_Petrol_Premium",Fuel_Properties!$B$3:$B$14,0),MATCH(YEAR(AA$9),Fuel_Properties!$B$3:$EI$3,0))/1000</f>
        <v>0.54860887412703974</v>
      </c>
      <c r="AB123" s="53">
        <f>SUMPRODUCT(--(AB$9=Quarterly_kt!$B$9:FC$9),Quarterly_kt!$B123:FC123)*INDEX(Fuel_Properties!$B$3:$IV$14,MATCH("GCV_Petrol_Premium",Fuel_Properties!$B$3:$B$14,0),MATCH(YEAR(AB$9),Fuel_Properties!$B$3:$EI$3,0))/1000</f>
        <v>0.54653542388804022</v>
      </c>
      <c r="AC123" s="53">
        <f>SUMPRODUCT(--(AC$9=Quarterly_kt!$B$9:FC$9),Quarterly_kt!$B123:FC123)*INDEX(Fuel_Properties!$B$3:$IV$14,MATCH("GCV_Petrol_Premium",Fuel_Properties!$B$3:$B$14,0),MATCH(YEAR(AC$9),Fuel_Properties!$B$3:$EI$3,0))/1000</f>
        <v>0.5930070293673575</v>
      </c>
      <c r="AD123" s="53">
        <f>SUMPRODUCT(--(AD$9=Quarterly_kt!$B$9:FC$9),Quarterly_kt!$B123:FC123)*INDEX(Fuel_Properties!$B$3:$IV$14,MATCH("GCV_Petrol_Premium",Fuel_Properties!$B$3:$B$14,0),MATCH(YEAR(AD$9),Fuel_Properties!$B$3:$EI$3,0))/1000</f>
        <v>0.47603971309082455</v>
      </c>
      <c r="AE123" s="53">
        <f>SUMPRODUCT(--(AE$9=Quarterly_kt!$B$9:FC$9),Quarterly_kt!$B123:FC123)*INDEX(Fuel_Properties!$B$3:$IV$14,MATCH("GCV_Petrol_Premium",Fuel_Properties!$B$3:$B$14,0),MATCH(YEAR(AE$9),Fuel_Properties!$B$3:$EI$3,0))/1000</f>
        <v>0.4960806940282072</v>
      </c>
      <c r="AF123" s="53">
        <f>SUMPRODUCT(--(AF$9=Quarterly_kt!$B$9:FC$9),Quarterly_kt!$B123:FC123)*INDEX(Fuel_Properties!$B$3:$IV$14,MATCH("GCV_Petrol_Premium",Fuel_Properties!$B$3:$B$14,0),MATCH(YEAR(AF$9),Fuel_Properties!$B$3:$EI$3,0))/1000</f>
        <v>0.49311816483037219</v>
      </c>
      <c r="AG123" s="53">
        <f>SUMPRODUCT(--(AG$9=Quarterly_kt!$B$9:FC$9),Quarterly_kt!$B123:FC123)*INDEX(Fuel_Properties!$B$3:$IV$14,MATCH("GCV_Petrol_Premium",Fuel_Properties!$B$3:$B$14,0),MATCH(YEAR(AG$9),Fuel_Properties!$B$3:$EI$3,0))/1000</f>
        <v>0.48827856083101517</v>
      </c>
      <c r="AH123" s="53">
        <f>SUMPRODUCT(--(AH$9=Quarterly_kt!$B$9:FC$9),Quarterly_kt!$B123:FC123)*INDEX(Fuel_Properties!$B$3:$IV$14,MATCH("GCV_Petrol_Premium",Fuel_Properties!$B$3:$B$14,0),MATCH(YEAR(AH$9),Fuel_Properties!$B$3:$EI$3,0))/1000</f>
        <v>0.48520115844524092</v>
      </c>
      <c r="AI123" s="53">
        <f>SUMPRODUCT(--(AI$9=Quarterly_kt!$B$9:FC$9),Quarterly_kt!$B123:FC123)*INDEX(Fuel_Properties!$B$3:$IV$14,MATCH("GCV_Petrol_Premium",Fuel_Properties!$B$3:$B$14,0),MATCH(YEAR(AI$9),Fuel_Properties!$B$3:$EI$3,0))/1000</f>
        <v>0.51582548764552472</v>
      </c>
      <c r="AJ123" s="53">
        <f>SUMPRODUCT(--(AJ$9=Quarterly_kt!$B$9:FC$9),Quarterly_kt!$B123:FC123)*INDEX(Fuel_Properties!$B$3:$IV$14,MATCH("GCV_Petrol_Premium",Fuel_Properties!$B$3:$B$14,0),MATCH(YEAR(AJ$9),Fuel_Properties!$B$3:$EI$3,0))/1000</f>
        <v>0.50896441491123257</v>
      </c>
      <c r="AK123" s="53">
        <f>SUMPRODUCT(--(AK$9=Quarterly_kt!$B$9:FC$9),Quarterly_kt!$B123:FC123)*INDEX(Fuel_Properties!$B$3:$IV$14,MATCH("GCV_Petrol_Premium",Fuel_Properties!$B$3:$B$14,0),MATCH(YEAR(AK$9),Fuel_Properties!$B$3:$EI$3,0))/1000</f>
        <v>0.49475253067985897</v>
      </c>
      <c r="AL123" s="53">
        <f>SUMPRODUCT(--(AL$9=Quarterly_kt!$B$9:FC$9),Quarterly_kt!$B123:FC123)*INDEX(Fuel_Properties!$B$3:$IV$14,MATCH("GCV_Petrol_Premium",Fuel_Properties!$B$3:$B$14,0),MATCH(YEAR(AL$9),Fuel_Properties!$B$3:$EI$3,0))/1000</f>
        <v>0.44312425485308332</v>
      </c>
      <c r="AM123" s="53">
        <f>SUMPRODUCT(--(AM$9=Quarterly_kt!$B$9:FC$9),Quarterly_kt!$B123:FC123)*INDEX(Fuel_Properties!$B$3:$IV$14,MATCH("GCV_Petrol_Premium",Fuel_Properties!$B$3:$B$14,0),MATCH(YEAR(AM$9),Fuel_Properties!$B$3:$EI$3,0))/1000</f>
        <v>0.45442794471964743</v>
      </c>
      <c r="AN123" s="53">
        <f>SUMPRODUCT(--(AN$9=Quarterly_kt!$B$9:FC$9),Quarterly_kt!$B123:FC123)*INDEX(Fuel_Properties!$B$3:$IV$14,MATCH("GCV_Petrol_Premium",Fuel_Properties!$B$3:$B$14,0),MATCH(YEAR(AN$9),Fuel_Properties!$B$3:$EI$3,0))/1000</f>
        <v>0.46896207262283668</v>
      </c>
      <c r="AO123" s="53">
        <f>SUMPRODUCT(--(AO$9=Quarterly_kt!$B$9:FC$9),Quarterly_kt!$B123:FC123)*INDEX(Fuel_Properties!$B$3:$IV$14,MATCH("GCV_Petrol_Premium",Fuel_Properties!$B$3:$B$14,0),MATCH(YEAR(AO$9),Fuel_Properties!$B$3:$EI$3,0))/1000</f>
        <v>0.43020896082823745</v>
      </c>
      <c r="AP123" s="53">
        <f>SUMPRODUCT(--(AP$9=Quarterly_kt!$B$9:FC$9),Quarterly_kt!$B123:FC123)*INDEX(Fuel_Properties!$B$3:$IV$14,MATCH("GCV_Petrol_Premium",Fuel_Properties!$B$3:$B$14,0),MATCH(YEAR(AP$9),Fuel_Properties!$B$3:$EI$3,0))/1000</f>
        <v>0.42027613369767791</v>
      </c>
      <c r="AQ123" s="53">
        <f>SUMPRODUCT(--(AQ$9=Quarterly_kt!$B$9:FC$9),Quarterly_kt!$B123:FC123)*INDEX(Fuel_Properties!$B$3:$IV$14,MATCH("GCV_Petrol_Premium",Fuel_Properties!$B$3:$B$14,0),MATCH(YEAR(AQ$9),Fuel_Properties!$B$3:$EI$3,0))/1000</f>
        <v>0.40772312847072839</v>
      </c>
      <c r="AR123" s="53">
        <f>SUMPRODUCT(--(AR$9=Quarterly_kt!$B$9:FC$9),Quarterly_kt!$B123:FC123)*INDEX(Fuel_Properties!$B$3:$IV$14,MATCH("GCV_Petrol_Premium",Fuel_Properties!$B$3:$B$14,0),MATCH(YEAR(AR$9),Fuel_Properties!$B$3:$EI$3,0))/1000</f>
        <v>0.40155270686144751</v>
      </c>
      <c r="AS123" s="53">
        <f>SUMPRODUCT(--(AS$9=Quarterly_kt!$B$9:FC$9),Quarterly_kt!$B123:FC123)*INDEX(Fuel_Properties!$B$3:$IV$14,MATCH("GCV_Petrol_Premium",Fuel_Properties!$B$3:$B$14,0),MATCH(YEAR(AS$9),Fuel_Properties!$B$3:$EI$3,0))/1000</f>
        <v>0.38919269754484104</v>
      </c>
      <c r="AT123" s="53">
        <f>SUMPRODUCT(--(AT$9=Quarterly_kt!$B$9:FC$9),Quarterly_kt!$B123:FC123)*INDEX(Fuel_Properties!$B$3:$IV$14,MATCH("GCV_Petrol_Premium",Fuel_Properties!$B$3:$B$14,0),MATCH(YEAR(AT$9),Fuel_Properties!$B$3:$EI$3,0))/1000</f>
        <v>0.35864311153982675</v>
      </c>
      <c r="AU123" s="53">
        <f>SUMPRODUCT(--(AU$9=Quarterly_kt!$B$9:FC$9),Quarterly_kt!$B123:FC123)*INDEX(Fuel_Properties!$B$3:$IV$14,MATCH("GCV_Petrol_Premium",Fuel_Properties!$B$3:$B$14,0),MATCH(YEAR(AU$9),Fuel_Properties!$B$3:$EI$3,0))/1000</f>
        <v>0.36695954298759309</v>
      </c>
      <c r="AV123" s="53">
        <f>SUMPRODUCT(--(AV$9=Quarterly_kt!$B$9:FC$9),Quarterly_kt!$B123:FC123)*INDEX(Fuel_Properties!$B$3:$IV$14,MATCH("GCV_Petrol_Premium",Fuel_Properties!$B$3:$B$14,0),MATCH(YEAR(AV$9),Fuel_Properties!$B$3:$EI$3,0))/1000</f>
        <v>0.33812646548057407</v>
      </c>
      <c r="AW123" s="53">
        <f>SUMPRODUCT(--(AW$9=Quarterly_kt!$B$9:FC$9),Quarterly_kt!$B123:FC123)*INDEX(Fuel_Properties!$B$3:$IV$14,MATCH("GCV_Petrol_Premium",Fuel_Properties!$B$3:$B$14,0),MATCH(YEAR(AW$9),Fuel_Properties!$B$3:$EI$3,0))/1000</f>
        <v>0.39915929608763573</v>
      </c>
      <c r="AX123" s="53">
        <f>SUMPRODUCT(--(AX$9=Quarterly_kt!$B$9:FC$9),Quarterly_kt!$B123:FC123)*INDEX(Fuel_Properties!$B$3:$IV$14,MATCH("GCV_Petrol_Premium",Fuel_Properties!$B$3:$B$14,0),MATCH(YEAR(AX$9),Fuel_Properties!$B$3:$EI$3,0))/1000</f>
        <v>0.30769489272728845</v>
      </c>
      <c r="AY123" s="53">
        <f>SUMPRODUCT(--(AY$9=Quarterly_kt!$B$9:FC$9),Quarterly_kt!$B123:FC123)*INDEX(Fuel_Properties!$B$3:$IV$14,MATCH("GCV_Petrol_Premium",Fuel_Properties!$B$3:$B$14,0),MATCH(YEAR(AY$9),Fuel_Properties!$B$3:$EI$3,0))/1000</f>
        <v>0.30757444128000966</v>
      </c>
      <c r="AZ123" s="53">
        <f>SUMPRODUCT(--(AZ$9=Quarterly_kt!$B$9:FC$9),Quarterly_kt!$B123:FC123)*INDEX(Fuel_Properties!$B$3:$IV$14,MATCH("GCV_Petrol_Premium",Fuel_Properties!$B$3:$B$14,0),MATCH(YEAR(AZ$9),Fuel_Properties!$B$3:$EI$3,0))/1000</f>
        <v>0.31202223573599619</v>
      </c>
      <c r="BA123" s="53">
        <f>SUMPRODUCT(--(BA$9=Quarterly_kt!$B$9:FC$9),Quarterly_kt!$B123:FC123)*INDEX(Fuel_Properties!$B$3:$IV$14,MATCH("GCV_Petrol_Premium",Fuel_Properties!$B$3:$B$14,0),MATCH(YEAR(BA$9),Fuel_Properties!$B$3:$EI$3,0))/1000</f>
        <v>0.3490361466097715</v>
      </c>
      <c r="BB123" s="53">
        <f>SUMPRODUCT(--(BB$9=Quarterly_kt!$B$9:FC$9),Quarterly_kt!$B123:FC123)*INDEX(Fuel_Properties!$B$3:$IV$14,MATCH("GCV_Petrol_Premium",Fuel_Properties!$B$3:$B$14,0),MATCH(YEAR(BB$9),Fuel_Properties!$B$3:$EI$3,0))/1000</f>
        <v>0.57255724535270036</v>
      </c>
      <c r="BC123" s="53">
        <f>SUMPRODUCT(--(BC$9=Quarterly_kt!$B$9:FC$9),Quarterly_kt!$B123:FC123)*INDEX(Fuel_Properties!$B$3:$IV$14,MATCH("GCV_Petrol_Premium",Fuel_Properties!$B$3:$B$14,0),MATCH(YEAR(BC$9),Fuel_Properties!$B$3:$EI$3,0))/1000</f>
        <v>0.39956169881819825</v>
      </c>
      <c r="BD123" s="53">
        <f>SUMPRODUCT(--(BD$9=Quarterly_kt!$B$9:FC$9),Quarterly_kt!$B123:FC123)*INDEX(Fuel_Properties!$B$3:$IV$14,MATCH("GCV_Petrol_Premium",Fuel_Properties!$B$3:$B$14,0),MATCH(YEAR(BD$9),Fuel_Properties!$B$3:$EI$3,0))/1000</f>
        <v>0.26066773280354294</v>
      </c>
      <c r="BE123" s="53">
        <f>SUMPRODUCT(--(BE$9=Quarterly_kt!$B$9:FC$9),Quarterly_kt!$B123:FC123)*INDEX(Fuel_Properties!$B$3:$IV$14,MATCH("GCV_Petrol_Premium",Fuel_Properties!$B$3:$B$14,0),MATCH(YEAR(BE$9),Fuel_Properties!$B$3:$EI$3,0))/1000</f>
        <v>0.2518669945164686</v>
      </c>
      <c r="BF123" s="53">
        <f>SUMPRODUCT(--(BF$9=Quarterly_kt!$B$9:FC$9),Quarterly_kt!$B123:FC123)*INDEX(Fuel_Properties!$B$3:$IV$14,MATCH("GCV_Petrol_Premium",Fuel_Properties!$B$3:$B$14,0),MATCH(YEAR(BF$9),Fuel_Properties!$B$3:$EI$3,0))/1000</f>
        <v>0.2325128993777594</v>
      </c>
      <c r="BG123" s="53">
        <f>SUMPRODUCT(--(BG$9=Quarterly_kt!$B$9:FC$9),Quarterly_kt!$B123:FC123)*INDEX(Fuel_Properties!$B$3:$IV$14,MATCH("GCV_Petrol_Premium",Fuel_Properties!$B$3:$B$14,0),MATCH(YEAR(BG$9),Fuel_Properties!$B$3:$EI$3,0))/1000</f>
        <v>0.21778774309398494</v>
      </c>
      <c r="BH123" s="53">
        <f>SUMPRODUCT(--(BH$9=Quarterly_kt!$B$9:FC$9),Quarterly_kt!$B123:FC123)*INDEX(Fuel_Properties!$B$3:$IV$14,MATCH("GCV_Petrol_Premium",Fuel_Properties!$B$3:$B$14,0),MATCH(YEAR(BH$9),Fuel_Properties!$B$3:$EI$3,0))/1000</f>
        <v>0.20063681662154026</v>
      </c>
      <c r="BI123" s="53">
        <f>SUMPRODUCT(--(BI$9=Quarterly_kt!$B$9:FC$9),Quarterly_kt!$B123:FC123)*INDEX(Fuel_Properties!$B$3:$IV$14,MATCH("GCV_Petrol_Premium",Fuel_Properties!$B$3:$B$14,0),MATCH(YEAR(BI$9),Fuel_Properties!$B$3:$EI$3,0))/1000</f>
        <v>0.23591340190034477</v>
      </c>
      <c r="BJ123" s="53">
        <f>SUMPRODUCT(--(BJ$9=Quarterly_kt!$B$9:FC$9),Quarterly_kt!$B123:FC123)*INDEX(Fuel_Properties!$B$3:$IV$14,MATCH("GCV_Petrol_Premium",Fuel_Properties!$B$3:$B$14,0),MATCH(YEAR(BJ$9),Fuel_Properties!$B$3:$EI$3,0))/1000</f>
        <v>0.22626568239207023</v>
      </c>
      <c r="BK123" s="53">
        <f>SUMPRODUCT(--(BK$9=Quarterly_kt!$B$9:FC$9),Quarterly_kt!$B123:FC123)*INDEX(Fuel_Properties!$B$3:$IV$14,MATCH("GCV_Petrol_Premium",Fuel_Properties!$B$3:$B$14,0),MATCH(YEAR(BK$9),Fuel_Properties!$B$3:$EI$3,0))/1000</f>
        <v>0.2173543917757757</v>
      </c>
      <c r="BL123" s="53">
        <f>SUMPRODUCT(--(BL$9=Quarterly_kt!$B$9:FC$9),Quarterly_kt!$B123:FC123)*INDEX(Fuel_Properties!$B$3:$IV$14,MATCH("GCV_Petrol_Premium",Fuel_Properties!$B$3:$B$14,0),MATCH(YEAR(BL$9),Fuel_Properties!$B$3:$EI$3,0))/1000</f>
        <v>0.20958006639406651</v>
      </c>
      <c r="BM123" s="53">
        <f>SUMPRODUCT(--(BM$9=Quarterly_kt!$B$9:FC$9),Quarterly_kt!$B123:FC123)*INDEX(Fuel_Properties!$B$3:$IV$14,MATCH("GCV_Petrol_Premium",Fuel_Properties!$B$3:$B$14,0),MATCH(YEAR(BM$9),Fuel_Properties!$B$3:$EI$3,0))/1000</f>
        <v>0.20547980036323962</v>
      </c>
      <c r="BN123" s="53">
        <f>SUMPRODUCT(--(BN$9=Quarterly_kt!$B$9:FC$9),Quarterly_kt!$B123:FC123)*INDEX(Fuel_Properties!$B$3:$IV$14,MATCH("GCV_Petrol_Premium",Fuel_Properties!$B$3:$B$14,0),MATCH(YEAR(BN$9),Fuel_Properties!$B$3:$EI$3,0))/1000</f>
        <v>0.19673108659793587</v>
      </c>
      <c r="BO123" s="53">
        <f>SUMPRODUCT(--(BO$9=Quarterly_kt!$B$9:FC$9),Quarterly_kt!$B123:FC123)*INDEX(Fuel_Properties!$B$3:$IV$14,MATCH("GCV_Petrol_Premium",Fuel_Properties!$B$3:$B$14,0),MATCH(YEAR(BO$9),Fuel_Properties!$B$3:$EI$3,0))/1000</f>
        <v>0.18668474357473352</v>
      </c>
      <c r="BP123" s="53">
        <f>SUMPRODUCT(--(BP$9=Quarterly_kt!$B$9:FC$9),Quarterly_kt!$B123:FC123)*INDEX(Fuel_Properties!$B$3:$IV$14,MATCH("GCV_Petrol_Premium",Fuel_Properties!$B$3:$B$14,0),MATCH(YEAR(BP$9),Fuel_Properties!$B$3:$EI$3,0))/1000</f>
        <v>0.17607490694936348</v>
      </c>
      <c r="BQ123" s="53">
        <f>SUMPRODUCT(--(BQ$9=Quarterly_kt!$B$9:FC$9),Quarterly_kt!$B123:FC123)*INDEX(Fuel_Properties!$B$3:$IV$14,MATCH("GCV_Petrol_Premium",Fuel_Properties!$B$3:$B$14,0),MATCH(YEAR(BQ$9),Fuel_Properties!$B$3:$EI$3,0))/1000</f>
        <v>0.15005909634163497</v>
      </c>
      <c r="BR123" s="53">
        <f>SUMPRODUCT(--(BR$9=Quarterly_kt!$B$9:FC$9),Quarterly_kt!$B123:FC123)*INDEX(Fuel_Properties!$B$3:$IV$14,MATCH("GCV_Petrol_Premium",Fuel_Properties!$B$3:$B$14,0),MATCH(YEAR(BR$9),Fuel_Properties!$B$3:$EI$3,0))/1000</f>
        <v>0.13775030558298687</v>
      </c>
      <c r="BS123" s="53">
        <f>SUMPRODUCT(--(BS$9=Quarterly_kt!$B$9:FC$9),Quarterly_kt!$B123:FC123)*INDEX(Fuel_Properties!$B$3:$IV$14,MATCH("GCV_Petrol_Premium",Fuel_Properties!$B$3:$B$14,0),MATCH(YEAR(BS$9),Fuel_Properties!$B$3:$EI$3,0))/1000</f>
        <v>0.12209316986145087</v>
      </c>
      <c r="BT123" s="53">
        <f>SUMPRODUCT(--(BT$9=Quarterly_kt!$B$9:FC$9),Quarterly_kt!$B123:FC123)*INDEX(Fuel_Properties!$B$3:$IV$14,MATCH("GCV_Petrol_Premium",Fuel_Properties!$B$3:$B$14,0),MATCH(YEAR(BT$9),Fuel_Properties!$B$3:$EI$3,0))/1000</f>
        <v>0.11446225186222725</v>
      </c>
      <c r="BU123" s="53">
        <f>SUMPRODUCT(--(BU$9=Quarterly_kt!$B$9:FC$9),Quarterly_kt!$B123:FC123)*INDEX(Fuel_Properties!$B$3:$IV$14,MATCH("GCV_Petrol_Premium",Fuel_Properties!$B$3:$B$14,0),MATCH(YEAR(BU$9),Fuel_Properties!$B$3:$EI$3,0))/1000</f>
        <v>0.10421343619681606</v>
      </c>
      <c r="BV123" s="53">
        <f>SUMPRODUCT(--(BV$9=Quarterly_kt!$B$9:FC$9),Quarterly_kt!$B123:FC123)*INDEX(Fuel_Properties!$B$3:$IV$14,MATCH("GCV_Petrol_Premium",Fuel_Properties!$B$3:$B$14,0),MATCH(YEAR(BV$9),Fuel_Properties!$B$3:$EI$3,0))/1000</f>
        <v>8.155456183826322E-2</v>
      </c>
      <c r="BW123" s="53">
        <f>SUMPRODUCT(--(BW$9=Quarterly_kt!$B$9:FC$9),Quarterly_kt!$B123:FC123)*INDEX(Fuel_Properties!$B$3:$IV$14,MATCH("GCV_Petrol_Premium",Fuel_Properties!$B$3:$B$14,0),MATCH(YEAR(BW$9),Fuel_Properties!$B$3:$EI$3,0))/1000</f>
        <v>0.43189832245637311</v>
      </c>
      <c r="BX123" s="53">
        <f>SUMPRODUCT(--(BX$9=Quarterly_kt!$B$9:FC$9),Quarterly_kt!$B123:FC123)*INDEX(Fuel_Properties!$B$3:$IV$14,MATCH("GCV_Petrol_Premium",Fuel_Properties!$B$3:$B$14,0),MATCH(YEAR(BX$9),Fuel_Properties!$B$3:$EI$3,0))/1000</f>
        <v>0.58287360844976255</v>
      </c>
      <c r="BY123" s="53">
        <f>SUMPRODUCT(--(BY$9=Quarterly_kt!$B$9:FC$9),Quarterly_kt!$B123:FC123)*INDEX(Fuel_Properties!$B$3:$IV$14,MATCH("GCV_Petrol_Premium",Fuel_Properties!$B$3:$B$14,0),MATCH(YEAR(BY$9),Fuel_Properties!$B$3:$EI$3,0))/1000</f>
        <v>6.972383832821985E-2</v>
      </c>
      <c r="BZ123" s="53">
        <f>SUMPRODUCT(--(BZ$9=Quarterly_kt!$B$9:FC$9),Quarterly_kt!$B123:FC123)*INDEX(Fuel_Properties!$B$3:$IV$14,MATCH("GCV_Petrol_Premium",Fuel_Properties!$B$3:$B$14,0),MATCH(YEAR(BZ$9),Fuel_Properties!$B$3:$EI$3,0))/1000</f>
        <v>5.8716169959123377E-2</v>
      </c>
      <c r="CA123" s="53">
        <f>SUMPRODUCT(--(CA$9=Quarterly_kt!$B$9:FC$9),Quarterly_kt!$B123:FC123)*INDEX(Fuel_Properties!$B$3:$IV$14,MATCH("GCV_Petrol_Premium",Fuel_Properties!$B$3:$B$14,0),MATCH(YEAR(CA$9),Fuel_Properties!$B$3:$EI$3,0))/1000</f>
        <v>5.6079849813632607E-2</v>
      </c>
      <c r="CB123" s="53">
        <f>SUMPRODUCT(--(CB$9=Quarterly_kt!$B$9:FC$9),Quarterly_kt!$B123:FC123)*INDEX(Fuel_Properties!$B$3:$IV$14,MATCH("GCV_Petrol_Premium",Fuel_Properties!$B$3:$B$14,0),MATCH(YEAR(CB$9),Fuel_Properties!$B$3:$EI$3,0))/1000</f>
        <v>0.15166347895926627</v>
      </c>
      <c r="CC123" s="53">
        <f>SUMPRODUCT(--(CC$9=Quarterly_kt!$B$9:FC$9),Quarterly_kt!$B123:FC123)*INDEX(Fuel_Properties!$B$3:$IV$14,MATCH("GCV_Petrol_Premium",Fuel_Properties!$B$3:$B$14,0),MATCH(YEAR(CC$9),Fuel_Properties!$B$3:$EI$3,0))/1000</f>
        <v>4.945504793701487E-2</v>
      </c>
      <c r="CD123" s="53">
        <f>SUMPRODUCT(--(CD$9=Quarterly_kt!$B$9:FC$9),Quarterly_kt!$B123:FC123)*INDEX(Fuel_Properties!$B$3:$IV$14,MATCH("GCV_Petrol_Premium",Fuel_Properties!$B$3:$B$14,0),MATCH(YEAR(CD$9),Fuel_Properties!$B$3:$EI$3,0))/1000</f>
        <v>5.1096587677991211E-2</v>
      </c>
      <c r="CE123" s="53">
        <f>SUMPRODUCT(--(CE$9=Quarterly_kt!$B$9:FC$9),Quarterly_kt!$B123:FC123)*INDEX(Fuel_Properties!$B$3:$IV$14,MATCH("GCV_Petrol_Premium",Fuel_Properties!$B$3:$B$14,0),MATCH(YEAR(CE$9),Fuel_Properties!$B$3:$EI$3,0))/1000</f>
        <v>4.6198334551436945E-2</v>
      </c>
      <c r="CF123" s="53">
        <f>SUMPRODUCT(--(CF$9=Quarterly_kt!$B$9:FC$9),Quarterly_kt!$B123:FC123)*INDEX(Fuel_Properties!$B$3:$IV$14,MATCH("GCV_Petrol_Premium",Fuel_Properties!$B$3:$B$14,0),MATCH(YEAR(CF$9),Fuel_Properties!$B$3:$EI$3,0))/1000</f>
        <v>4.0735313963523999E-2</v>
      </c>
      <c r="CG123" s="53">
        <f>SUMPRODUCT(--(CG$9=Quarterly_kt!$B$9:FC$9),Quarterly_kt!$B123:FC123)*INDEX(Fuel_Properties!$B$3:$IV$14,MATCH("GCV_Petrol_Premium",Fuel_Properties!$B$3:$B$14,0),MATCH(YEAR(CG$9),Fuel_Properties!$B$3:$EI$3,0))/1000</f>
        <v>4.2391524139958232E-2</v>
      </c>
      <c r="CH123" s="53">
        <f>SUMPRODUCT(--(CH$9=Quarterly_kt!$B$9:FC$9),Quarterly_kt!$B123:FC123)*INDEX(Fuel_Properties!$B$3:$IV$14,MATCH("GCV_Petrol_Premium",Fuel_Properties!$B$3:$B$14,0),MATCH(YEAR(CH$9),Fuel_Properties!$B$3:$EI$3,0))/1000</f>
        <v>4.0063742586196341E-2</v>
      </c>
      <c r="CI123" s="53">
        <f>SUMPRODUCT(--(CI$9=Quarterly_kt!$B$9:FC$9),Quarterly_kt!$B123:FC123)*INDEX(Fuel_Properties!$B$3:$IV$14,MATCH("GCV_Petrol_Premium",Fuel_Properties!$B$3:$B$14,0),MATCH(YEAR(CI$9),Fuel_Properties!$B$3:$EI$3,0))/1000</f>
        <v>3.7421149177503485E-2</v>
      </c>
      <c r="CJ123" s="53">
        <f>SUMPRODUCT(--(CJ$9=Quarterly_kt!$B$9:FC$9),Quarterly_kt!$B123:FC123)*INDEX(Fuel_Properties!$B$3:$IV$14,MATCH("GCV_Petrol_Premium",Fuel_Properties!$B$3:$B$14,0),MATCH(YEAR(CJ$9),Fuel_Properties!$B$3:$EI$3,0))/1000</f>
        <v>3.1799283410998594E-2</v>
      </c>
      <c r="CK123" s="53">
        <f>SUMPRODUCT(--(CK$9=Quarterly_kt!$B$9:FC$9),Quarterly_kt!$B123:FC123)*INDEX(Fuel_Properties!$B$3:$IV$14,MATCH("GCV_Petrol_Premium",Fuel_Properties!$B$3:$B$14,0),MATCH(YEAR(CK$9),Fuel_Properties!$B$3:$EI$3,0))/1000</f>
        <v>3.0410032168722931E-2</v>
      </c>
      <c r="CL123" s="53">
        <f>SUMPRODUCT(--(CL$9=Quarterly_kt!$B$9:FC$9),Quarterly_kt!$B123:FC123)*INDEX(Fuel_Properties!$B$3:$IV$14,MATCH("GCV_Petrol_Premium",Fuel_Properties!$B$3:$B$14,0),MATCH(YEAR(CL$9),Fuel_Properties!$B$3:$EI$3,0))/1000</f>
        <v>2.8224082896874097E-2</v>
      </c>
      <c r="CM123" s="53">
        <f>SUMPRODUCT(--(CM$9=Quarterly_kt!$B$9:FC$9),Quarterly_kt!$B123:FC123)*INDEX(Fuel_Properties!$B$3:$IV$14,MATCH("GCV_Petrol_Premium",Fuel_Properties!$B$3:$B$14,0),MATCH(YEAR(CM$9),Fuel_Properties!$B$3:$EI$3,0))/1000</f>
        <v>2.070017203402414E-2</v>
      </c>
      <c r="CN123" s="53">
        <f>SUMPRODUCT(--(CN$9=Quarterly_kt!$B$9:FC$9),Quarterly_kt!$B123:FC123)*INDEX(Fuel_Properties!$B$3:$IV$14,MATCH("GCV_Petrol_Premium",Fuel_Properties!$B$3:$B$14,0),MATCH(YEAR(CN$9),Fuel_Properties!$B$3:$EI$3,0))/1000</f>
        <v>1.8897509420014062E-2</v>
      </c>
      <c r="CO123" s="53">
        <f>SUMPRODUCT(--(CO$9=Quarterly_kt!$B$9:FC$9),Quarterly_kt!$B123:FC123)*INDEX(Fuel_Properties!$B$3:$IV$14,MATCH("GCV_Petrol_Premium",Fuel_Properties!$B$3:$B$14,0),MATCH(YEAR(CO$9),Fuel_Properties!$B$3:$EI$3,0))/1000</f>
        <v>2.0512981335813047E-2</v>
      </c>
      <c r="CP123" s="53">
        <f>SUMPRODUCT(--(CP$9=Quarterly_kt!$B$9:FC$9),Quarterly_kt!$B123:FC123)*INDEX(Fuel_Properties!$B$3:$IV$14,MATCH("GCV_Petrol_Premium",Fuel_Properties!$B$3:$B$14,0),MATCH(YEAR(CP$9),Fuel_Properties!$B$3:$EI$3,0))/1000</f>
        <v>4.6749556707386647E-2</v>
      </c>
      <c r="CQ123" s="53">
        <f>SUMPRODUCT(--(CQ$9=Quarterly_kt!$B$9:FC$9),Quarterly_kt!$B123:FC123)*INDEX(Fuel_Properties!$B$3:$IV$14,MATCH("GCV_Petrol_Premium",Fuel_Properties!$B$3:$B$14,0),MATCH(YEAR(CQ$9),Fuel_Properties!$B$3:$EI$3,0))/1000</f>
        <v>1.8260746631928816E-2</v>
      </c>
      <c r="CR123" s="53">
        <f>SUMPRODUCT(--(CR$9=Quarterly_kt!$B$9:FC$9),Quarterly_kt!$B123:FC123)*INDEX(Fuel_Properties!$B$3:$IV$14,MATCH("GCV_Petrol_Premium",Fuel_Properties!$B$3:$B$14,0),MATCH(YEAR(CR$9),Fuel_Properties!$B$3:$EI$3,0))/1000</f>
        <v>1.6056595354599308E-2</v>
      </c>
      <c r="CS123" s="53">
        <f>SUMPRODUCT(--(CS$9=Quarterly_kt!$B$9:FC$9),Quarterly_kt!$B123:FC123)*INDEX(Fuel_Properties!$B$3:$IV$14,MATCH("GCV_Petrol_Premium",Fuel_Properties!$B$3:$B$14,0),MATCH(YEAR(CS$9),Fuel_Properties!$B$3:$EI$3,0))/1000</f>
        <v>1.712880470502523E-2</v>
      </c>
      <c r="CT123" s="53">
        <f>SUMPRODUCT(--(CT$9=Quarterly_kt!$B$9:FC$9),Quarterly_kt!$B123:FC123)*INDEX(Fuel_Properties!$B$3:$IV$14,MATCH("GCV_Petrol_Premium",Fuel_Properties!$B$3:$B$14,0),MATCH(YEAR(CT$9),Fuel_Properties!$B$3:$EI$3,0))/1000</f>
        <v>1.8245659715494716E-2</v>
      </c>
      <c r="CU123" s="53">
        <f>SUMPRODUCT(--(CU$9=Quarterly_kt!$B$9:FC$9),Quarterly_kt!$B123:FC123)*INDEX(Fuel_Properties!$B$3:$IV$14,MATCH("GCV_Petrol_Premium",Fuel_Properties!$B$3:$B$14,0),MATCH(YEAR(CU$9),Fuel_Properties!$B$3:$EI$3,0))/1000</f>
        <v>1.4354054816657127E-2</v>
      </c>
      <c r="CV123" s="53">
        <f>SUMPRODUCT(--(CV$9=Quarterly_kt!$B$9:FC$9),Quarterly_kt!$B123:FC123)*INDEX(Fuel_Properties!$B$3:$IV$14,MATCH("GCV_Petrol_Premium",Fuel_Properties!$B$3:$B$14,0),MATCH(YEAR(CV$9),Fuel_Properties!$B$3:$EI$3,0))/1000</f>
        <v>1.255292990281889E-2</v>
      </c>
      <c r="CW123" s="53">
        <f>SUMPRODUCT(--(CW$9=Quarterly_kt!$B$9:FC$9),Quarterly_kt!$B123:FC123)*INDEX(Fuel_Properties!$B$3:$IV$14,MATCH("GCV_Petrol_Premium",Fuel_Properties!$B$3:$B$14,0),MATCH(YEAR(CW$9),Fuel_Properties!$B$3:$EI$3,0))/1000</f>
        <v>1.3679148531030468E-2</v>
      </c>
      <c r="CX123" s="53">
        <f>SUMPRODUCT(--(CX$9=Quarterly_kt!$B$9:FC$9),Quarterly_kt!$B123:FC123)*INDEX(Fuel_Properties!$B$3:$IV$14,MATCH("GCV_Petrol_Premium",Fuel_Properties!$B$3:$B$14,0),MATCH(YEAR(CX$9),Fuel_Properties!$B$3:$EI$3,0))/1000</f>
        <v>1.6270237416587854E-2</v>
      </c>
      <c r="CY123" s="53">
        <f>SUMPRODUCT(--(CY$9=Quarterly_kt!$B$9:FC$9),Quarterly_kt!$B123:FC123)*INDEX(Fuel_Properties!$B$3:$IV$14,MATCH("GCV_Petrol_Premium",Fuel_Properties!$B$3:$B$14,0),MATCH(YEAR(CY$9),Fuel_Properties!$B$3:$EI$3,0))/1000</f>
        <v>1.168050981835861E-2</v>
      </c>
      <c r="CZ123" s="53">
        <f>SUMPRODUCT(--(CZ$9=Quarterly_kt!$B$9:FC$9),Quarterly_kt!$B123:FC123)*INDEX(Fuel_Properties!$B$3:$IV$14,MATCH("GCV_Petrol_Premium",Fuel_Properties!$B$3:$B$14,0),MATCH(YEAR(CZ$9),Fuel_Properties!$B$3:$EI$3,0))/1000</f>
        <v>1.2022192607931704E-2</v>
      </c>
      <c r="DA123" s="53">
        <f>SUMPRODUCT(--(DA$9=Quarterly_kt!$B$9:FC$9),Quarterly_kt!$B123:FC123)*INDEX(Fuel_Properties!$B$3:$IV$14,MATCH("GCV_Petrol_Premium",Fuel_Properties!$B$3:$B$14,0),MATCH(YEAR(DA$9),Fuel_Properties!$B$3:$EI$3,0))/1000</f>
        <v>1.3108363703709439E-2</v>
      </c>
      <c r="DB123" s="53">
        <f>SUMPRODUCT(--(DB$9=Quarterly_kt!$B$9:FC$9),Quarterly_kt!$B123:FC123)*INDEX(Fuel_Properties!$B$3:$IV$14,MATCH("GCV_Petrol_Premium",Fuel_Properties!$B$3:$B$14,0),MATCH(YEAR(DB$9),Fuel_Properties!$B$3:$EI$3,0))/1000</f>
        <v>1.4276409522207436E-2</v>
      </c>
      <c r="DC123" s="53">
        <f>SUMPRODUCT(--(DC$9=Quarterly_kt!$B$9:FC$9),Quarterly_kt!$B123:FC123)*INDEX(Fuel_Properties!$B$3:$IV$14,MATCH("GCV_Petrol_Premium",Fuel_Properties!$B$3:$B$14,0),MATCH(YEAR(DC$9),Fuel_Properties!$B$3:$EI$3,0))/1000</f>
        <v>1.1428191994986325E-2</v>
      </c>
      <c r="DD123" s="53">
        <f>SUMPRODUCT(--(DD$9=Quarterly_kt!$B$9:FC$9),Quarterly_kt!$B123:FC123)*INDEX(Fuel_Properties!$B$3:$IV$14,MATCH("GCV_Petrol_Premium",Fuel_Properties!$B$3:$B$14,0),MATCH(YEAR(DD$9),Fuel_Properties!$B$3:$EI$3,0))/1000</f>
        <v>1.0858642063440437E-2</v>
      </c>
      <c r="DE123" s="53">
        <f>SUMPRODUCT(--(DE$9=Quarterly_kt!$B$9:FC$9),Quarterly_kt!$B123:FC123)*INDEX(Fuel_Properties!$B$3:$IV$14,MATCH("GCV_Petrol_Premium",Fuel_Properties!$B$3:$B$14,0),MATCH(YEAR(DE$9),Fuel_Properties!$B$3:$EI$3,0))/1000</f>
        <v>1.1287931015408132E-2</v>
      </c>
      <c r="DF123" s="53">
        <f>SUMPRODUCT(--(DF$9=Quarterly_kt!$B$9:FC$9),Quarterly_kt!$B123:FC123)*INDEX(Fuel_Properties!$B$3:$IV$14,MATCH("GCV_Petrol_Premium",Fuel_Properties!$B$3:$B$14,0),MATCH(YEAR(DF$9),Fuel_Properties!$B$3:$EI$3,0))/1000</f>
        <v>1.3156325844537143E-2</v>
      </c>
      <c r="DG123" s="53">
        <f>SUMPRODUCT(--(DG$9=Quarterly_kt!$B$9:FC$9),Quarterly_kt!$B123:FC123)*INDEX(Fuel_Properties!$B$3:$IV$14,MATCH("GCV_Petrol_Premium",Fuel_Properties!$B$3:$B$14,0),MATCH(YEAR(DG$9),Fuel_Properties!$B$3:$EI$3,0))/1000</f>
        <v>1.0314708268496035E-2</v>
      </c>
      <c r="DH123" s="53">
        <f>SUMPRODUCT(--(DH$9=Quarterly_kt!$B$9:FC$9),Quarterly_kt!$B123:FC123)*INDEX(Fuel_Properties!$B$3:$IV$14,MATCH("GCV_Petrol_Premium",Fuel_Properties!$B$3:$B$14,0),MATCH(YEAR(DH$9),Fuel_Properties!$B$3:$EI$3,0))/1000</f>
        <v>1.2238342675312786E-2</v>
      </c>
      <c r="DI123" s="53">
        <f>SUMPRODUCT(--(DI$9=Quarterly_kt!$B$9:FC$9),Quarterly_kt!$B123:FC123)*INDEX(Fuel_Properties!$B$3:$IV$14,MATCH("GCV_Petrol_Premium",Fuel_Properties!$B$3:$B$14,0),MATCH(YEAR(DI$9),Fuel_Properties!$B$3:$EI$3,0))/1000</f>
        <v>1.4497038177248739E-2</v>
      </c>
      <c r="DJ123" s="53">
        <f>SUMPRODUCT(--(DJ$9=Quarterly_kt!$B$9:FC$9),Quarterly_kt!$B123:FC123)*INDEX(Fuel_Properties!$B$3:$IV$14,MATCH("GCV_Petrol_Premium",Fuel_Properties!$B$3:$B$14,0),MATCH(YEAR(DJ$9),Fuel_Properties!$B$3:$EI$3,0))/1000</f>
        <v>1.7842261465249656E-2</v>
      </c>
      <c r="DK123" s="53">
        <f>SUMPRODUCT(--(DK$9=Quarterly_kt!$B$9:FC$9),Quarterly_kt!$B123:FC123)*INDEX(Fuel_Properties!$B$3:$IV$14,MATCH("GCV_Petrol_Premium",Fuel_Properties!$B$3:$B$14,0),MATCH(YEAR(DK$9),Fuel_Properties!$B$3:$EI$3,0))/1000</f>
        <v>1.1731556587281066E-2</v>
      </c>
      <c r="DL123" s="53">
        <f>SUMPRODUCT(--(DL$9=Quarterly_kt!$B$9:FC$9),Quarterly_kt!$B123:FC123)*INDEX(Fuel_Properties!$B$3:$IV$14,MATCH("GCV_Petrol_Premium",Fuel_Properties!$B$3:$B$14,0),MATCH(YEAR(DL$9),Fuel_Properties!$B$3:$EI$3,0))/1000</f>
        <v>1.2347933996085214E-2</v>
      </c>
      <c r="DM123" s="53">
        <f>SUMPRODUCT(--(DM$9=Quarterly_kt!$B$9:FC$9),Quarterly_kt!$B123:FC123)*INDEX(Fuel_Properties!$B$3:$IV$14,MATCH("GCV_Petrol_Premium",Fuel_Properties!$B$3:$B$14,0),MATCH(YEAR(DM$9),Fuel_Properties!$B$3:$EI$3,0))/1000</f>
        <v>1.7527673013164061E-2</v>
      </c>
      <c r="DN123" s="53">
        <f>SUMPRODUCT(--(DN$9=Quarterly_kt!$B$9:FC$9),Quarterly_kt!$B123:FC123)*INDEX(Fuel_Properties!$B$3:$IV$14,MATCH("GCV_Petrol_Premium",Fuel_Properties!$B$3:$B$14,0),MATCH(YEAR(DN$9),Fuel_Properties!$B$3:$EI$3,0))/1000</f>
        <v>1.9449117649838862E-2</v>
      </c>
      <c r="DO123" s="53">
        <f>SUMPRODUCT(--(DO$9=Quarterly_kt!$B$9:FC$9),Quarterly_kt!$B123:FC123)*INDEX(Fuel_Properties!$B$3:$IV$14,MATCH("GCV_Petrol_Premium",Fuel_Properties!$B$3:$B$14,0),MATCH(YEAR(DO$9),Fuel_Properties!$B$3:$EI$3,0))/1000</f>
        <v>1.5799950820489114E-2</v>
      </c>
      <c r="DP123" s="53">
        <f>SUMPRODUCT(--(DP$9=Quarterly_kt!$B$9:FC$9),Quarterly_kt!$B123:FC123)*INDEX(Fuel_Properties!$B$3:$IV$14,MATCH("GCV_Petrol_Premium",Fuel_Properties!$B$3:$B$14,0),MATCH(YEAR(DP$9),Fuel_Properties!$B$3:$EI$3,0))/1000</f>
        <v>1.5900317985900948E-2</v>
      </c>
      <c r="DQ123" s="53">
        <f>SUMPRODUCT(--(DQ$9=Quarterly_kt!$B$9:FC$9),Quarterly_kt!$B123:FC123)*INDEX(Fuel_Properties!$B$3:$IV$14,MATCH("GCV_Petrol_Premium",Fuel_Properties!$B$3:$B$14,0),MATCH(YEAR(DQ$9),Fuel_Properties!$B$3:$EI$3,0))/1000</f>
        <v>2.0647829751507998E-2</v>
      </c>
      <c r="DR123" s="53">
        <f>SUMPRODUCT(--(DR$9=Quarterly_kt!$B$9:FC$9),Quarterly_kt!$B123:FC123)*INDEX(Fuel_Properties!$B$3:$IV$14,MATCH("GCV_Petrol_Premium",Fuel_Properties!$B$3:$B$14,0),MATCH(YEAR(DR$9),Fuel_Properties!$B$3:$EI$3,0))/1000</f>
        <v>2.467128757352062E-2</v>
      </c>
      <c r="DS123" s="53">
        <f>SUMPRODUCT(--(DS$9=Quarterly_kt!$B$9:FC$9),Quarterly_kt!$B123:FC123)*INDEX(Fuel_Properties!$B$3:$IV$14,MATCH("GCV_Petrol_Premium",Fuel_Properties!$B$3:$B$14,0),MATCH(YEAR(DS$9),Fuel_Properties!$B$3:$EI$3,0))/1000</f>
        <v>4.3791826614646631E-2</v>
      </c>
      <c r="DT123" s="53">
        <f>SUMPRODUCT(--(DT$9=Quarterly_kt!$B$9:FC$9),Quarterly_kt!$B123:FC123)*INDEX(Fuel_Properties!$B$3:$IV$14,MATCH("GCV_Petrol_Premium",Fuel_Properties!$B$3:$B$14,0),MATCH(YEAR(DT$9),Fuel_Properties!$B$3:$EI$3,0))/1000</f>
        <v>3.5420965901429576E-2</v>
      </c>
      <c r="DU123" s="53">
        <f>SUMPRODUCT(--(DU$9=Quarterly_kt!$B$9:FC$9),Quarterly_kt!$B123:FC123)*INDEX(Fuel_Properties!$B$3:$IV$14,MATCH("GCV_Petrol_Premium",Fuel_Properties!$B$3:$B$14,0),MATCH(YEAR(DU$9),Fuel_Properties!$B$3:$EI$3,0))/1000</f>
        <v>3.4429160995593129E-2</v>
      </c>
      <c r="DV123" s="53">
        <f>SUMPRODUCT(--(DV$9=Quarterly_kt!$B$9:FC$9),Quarterly_kt!$B123:FC123)*INDEX(Fuel_Properties!$B$3:$IV$14,MATCH("GCV_Petrol_Premium",Fuel_Properties!$B$3:$B$14,0),MATCH(YEAR(DV$9),Fuel_Properties!$B$3:$EI$3,0))/1000</f>
        <v>3.5850750340402131E-2</v>
      </c>
      <c r="DW123" s="53">
        <f>SUMPRODUCT(--(DW$9=Quarterly_kt!$B$9:FC$9),Quarterly_kt!$B123:FC123)*INDEX(Fuel_Properties!$B$3:$IV$14,MATCH("GCV_Petrol_Premium",Fuel_Properties!$B$3:$B$14,0),MATCH(YEAR(DW$9),Fuel_Properties!$B$3:$EI$3,0))/1000</f>
        <v>2.6991183750865778E-2</v>
      </c>
      <c r="DX123" s="53">
        <f>SUMPRODUCT(--(DX$9=Quarterly_kt!$B$9:FC$9),Quarterly_kt!$B123:FC123)*INDEX(Fuel_Properties!$B$3:$IV$14,MATCH("GCV_Petrol_Premium",Fuel_Properties!$B$3:$B$14,0),MATCH(YEAR(DX$9),Fuel_Properties!$B$3:$EI$3,0))/1000</f>
        <v>2.7842856426088018E-2</v>
      </c>
      <c r="DY123" s="53">
        <f>SUMPRODUCT(--(DY$9=Quarterly_kt!$B$9:FC$9),Quarterly_kt!$B123:FC123)*INDEX(Fuel_Properties!$B$3:$IV$14,MATCH("GCV_Petrol_Premium",Fuel_Properties!$B$3:$B$14,0),MATCH(YEAR(DY$9),Fuel_Properties!$B$3:$EI$3,0))/1000</f>
        <v>3.0358036131612091E-2</v>
      </c>
      <c r="DZ123" s="53">
        <f>SUMPRODUCT(--(DZ$9=Quarterly_kt!$B$9:FC$9),Quarterly_kt!$B123:FC123)*INDEX(Fuel_Properties!$B$3:$IV$14,MATCH("GCV_Petrol_Premium",Fuel_Properties!$B$3:$B$14,0),MATCH(YEAR(DZ$9),Fuel_Properties!$B$3:$EI$3,0))/1000</f>
        <v>3.3351479504362749E-2</v>
      </c>
      <c r="EA123" s="53">
        <f>SUMPRODUCT(--(EA$9=Quarterly_kt!$B$9:FC$9),Quarterly_kt!$B123:FC123)*INDEX(Fuel_Properties!$B$3:$IV$14,MATCH("GCV_Petrol_Premium",Fuel_Properties!$B$3:$B$14,0),MATCH(YEAR(EA$9),Fuel_Properties!$B$3:$EI$3,0))/1000</f>
        <v>2.4193206021174338E-2</v>
      </c>
      <c r="EB123" s="53">
        <f>SUMPRODUCT(--(EB$9=Quarterly_kt!$B$9:FC$9),Quarterly_kt!$B123:FC123)*INDEX(Fuel_Properties!$B$3:$IV$14,MATCH("GCV_Petrol_Premium",Fuel_Properties!$B$3:$B$14,0),MATCH(YEAR(EB$9),Fuel_Properties!$B$3:$EI$3,0))/1000</f>
        <v>2.3126284284672789E-2</v>
      </c>
      <c r="EC123" s="53">
        <f>SUMPRODUCT(--(EC$9=Quarterly_kt!$B$9:FC$9),Quarterly_kt!$B123:FC123)*INDEX(Fuel_Properties!$B$3:$IV$14,MATCH("GCV_Petrol_Premium",Fuel_Properties!$B$3:$B$14,0),MATCH(YEAR(EC$9),Fuel_Properties!$B$3:$EI$3,0))/1000</f>
        <v>2.7755941964633591E-2</v>
      </c>
      <c r="ED123" s="53">
        <f>SUMPRODUCT(--(ED$9=Quarterly_kt!$B$9:FC$9),Quarterly_kt!$B123:FC123)*INDEX(Fuel_Properties!$B$3:$IV$14,MATCH("GCV_Petrol_Premium",Fuel_Properties!$B$3:$B$14,0),MATCH(YEAR(ED$9),Fuel_Properties!$B$3:$EI$3,0))/1000</f>
        <v>2.8503114305072245E-2</v>
      </c>
      <c r="EE123" s="53">
        <f>SUMPRODUCT(--(EE$9=Quarterly_kt!$B$9:FC$9),Quarterly_kt!$B123:FC123)*INDEX(Fuel_Properties!$B$3:$IV$14,MATCH("GCV_Petrol_Premium",Fuel_Properties!$B$3:$B$14,0),MATCH(YEAR(EE$9),Fuel_Properties!$B$3:$EI$3,0))/1000</f>
        <v>2.0606139224939226E-2</v>
      </c>
      <c r="EF123" s="53">
        <f>SUMPRODUCT(--(EF$9=Quarterly_kt!$B$9:FC$9),Quarterly_kt!$B123:FC123)*INDEX(Fuel_Properties!$B$3:$IV$14,MATCH("GCV_Petrol_Premium",Fuel_Properties!$B$3:$B$14,0),MATCH(YEAR(EF$9),Fuel_Properties!$B$3:$EI$3,0))/1000</f>
        <v>2.0559172959862398E-2</v>
      </c>
      <c r="EG123" s="53">
        <f>SUMPRODUCT(--(EG$9=Quarterly_kt!$B$9:FC$9),Quarterly_kt!$B123:FC123)*INDEX(Fuel_Properties!$B$3:$IV$14,MATCH("GCV_Petrol_Premium",Fuel_Properties!$B$3:$B$14,0),MATCH(YEAR(EG$9),Fuel_Properties!$B$3:$EI$3,0))/1000</f>
        <v>2.8120741637231984E-2</v>
      </c>
      <c r="EH123" s="53">
        <f>SUMPRODUCT(--(EH$9=Quarterly_kt!$B$9:FC$9),Quarterly_kt!$B123:FC123)*INDEX(Fuel_Properties!$B$3:$IV$14,MATCH("GCV_Petrol_Premium",Fuel_Properties!$B$3:$B$14,0),MATCH(YEAR(EH$9),Fuel_Properties!$B$3:$EI$3,0))/1000</f>
        <v>2.4069662465720384E-2</v>
      </c>
      <c r="EI123" s="53">
        <f>SUMPRODUCT(--(EI$9=Quarterly_kt!$B$9:FC$9),Quarterly_kt!$B123:FC123)*INDEX(Fuel_Properties!$B$3:$IV$14,MATCH("GCV_Petrol_Premium",Fuel_Properties!$B$3:$B$14,0),MATCH(YEAR(EI$9),Fuel_Properties!$B$3:$EI$3,0))/1000</f>
        <v>1.6521031391897947E-2</v>
      </c>
      <c r="EJ123" s="53">
        <f>SUMPRODUCT(--(EJ$9=Quarterly_kt!$B$9:FC$9),Quarterly_kt!$B123:FC123)*INDEX(Fuel_Properties!$B$3:$IV$14,MATCH("GCV_Petrol_Premium",Fuel_Properties!$B$3:$B$14,0),MATCH(YEAR(EJ$9),Fuel_Properties!$B$3:$EI$3,0))/1000</f>
        <v>1.6339959880415318E-2</v>
      </c>
      <c r="EK123" s="53">
        <f>SUMPRODUCT(--(EK$9=Quarterly_kt!$B$9:FC$9),Quarterly_kt!$B123:FC123)*INDEX(Fuel_Properties!$B$3:$IV$14,MATCH("GCV_Petrol_Premium",Fuel_Properties!$B$3:$B$14,0),MATCH(YEAR(EK$9),Fuel_Properties!$B$3:$EI$3,0))/1000</f>
        <v>2.4244096964804368E-2</v>
      </c>
      <c r="EL123" s="53">
        <f>SUMPRODUCT(--(EL$9=Quarterly_kt!$B$9:FC$9),Quarterly_kt!$B123:FC123)*INDEX(Fuel_Properties!$B$3:$IV$14,MATCH("GCV_Petrol_Premium",Fuel_Properties!$B$3:$B$14,0),MATCH(YEAR(EL$9),Fuel_Properties!$B$3:$EI$3,0))/1000</f>
        <v>0.12245922218134882</v>
      </c>
      <c r="EM123" s="53">
        <f>SUMPRODUCT(--(EM$9=Quarterly_kt!$B$9:FC$9),Quarterly_kt!$B123:FC123)*INDEX(Fuel_Properties!$B$3:$IV$14,MATCH("GCV_Petrol_Premium",Fuel_Properties!$B$3:$B$14,0),MATCH(YEAR(EM$9),Fuel_Properties!$B$3:$EI$3,0))/1000</f>
        <v>8.4074282002791333E-3</v>
      </c>
      <c r="EN123" s="53">
        <f>SUMPRODUCT(--(EN$9=Quarterly_kt!$B$9:FC$9),Quarterly_kt!$B123:FC123)*INDEX(Fuel_Properties!$B$3:$IV$14,MATCH("GCV_Petrol_Premium",Fuel_Properties!$B$3:$B$14,0),MATCH(YEAR(EN$9),Fuel_Properties!$B$3:$EI$3,0))/1000</f>
        <v>7.9369474631311877E-3</v>
      </c>
      <c r="EO123" s="53">
        <f>SUMPRODUCT(--(EO$9=Quarterly_kt!$B$9:FC$9),Quarterly_kt!$B123:FC123)*INDEX(Fuel_Properties!$B$3:$IV$14,MATCH("GCV_Petrol_Premium",Fuel_Properties!$B$3:$B$14,0),MATCH(YEAR(EO$9),Fuel_Properties!$B$3:$EI$3,0))/1000</f>
        <v>7.3559618631168465E-3</v>
      </c>
      <c r="EP123" s="53">
        <f>SUMPRODUCT(--(EP$9=Quarterly_kt!$B$9:FC$9),Quarterly_kt!$B123:FC123)*INDEX(Fuel_Properties!$B$3:$IV$14,MATCH("GCV_Petrol_Premium",Fuel_Properties!$B$3:$B$14,0),MATCH(YEAR(EP$9),Fuel_Properties!$B$3:$EI$3,0))/1000</f>
        <v>5.3490804563825697E-3</v>
      </c>
      <c r="EQ123" s="53">
        <f>SUMPRODUCT(--(EQ$9=Quarterly_kt!$B$9:FC$9),Quarterly_kt!$B123:FC123)*INDEX(Fuel_Properties!$B$3:$IV$14,MATCH("GCV_Petrol_Premium",Fuel_Properties!$B$3:$B$14,0),MATCH(YEAR(EQ$9),Fuel_Properties!$B$3:$EI$3,0))/1000</f>
        <v>4.2757534936118235E-3</v>
      </c>
      <c r="ER123" s="53">
        <f>SUMPRODUCT(--(ER$9=Quarterly_kt!$B$9:FC$9),Quarterly_kt!$B123:FC123)*INDEX(Fuel_Properties!$B$3:$IV$14,MATCH("GCV_Petrol_Premium",Fuel_Properties!$B$3:$B$14,0),MATCH(YEAR(ER$9),Fuel_Properties!$B$3:$EI$3,0))/1000</f>
        <v>4.3913696656278506E-3</v>
      </c>
      <c r="ES123" s="53">
        <f>SUMPRODUCT(--(ES$9=Quarterly_kt!$B$9:FC$9),Quarterly_kt!$B123:FC123)*INDEX(Fuel_Properties!$B$3:$IV$14,MATCH("GCV_Petrol_Premium",Fuel_Properties!$B$3:$B$14,0),MATCH(YEAR(ES$9),Fuel_Properties!$B$3:$EI$3,0))/1000</f>
        <v>4.4020349050079999E-3</v>
      </c>
      <c r="ET123" s="53">
        <f>SUMPRODUCT(--(ET$9=Quarterly_kt!$B$9:FC$9),Quarterly_kt!$B123:FC123)*INDEX(Fuel_Properties!$B$3:$IV$14,MATCH("GCV_Petrol_Premium",Fuel_Properties!$B$3:$B$14,0),MATCH(YEAR(ET$9),Fuel_Properties!$B$3:$EI$3,0))/1000</f>
        <v>5.3571834421408254E-3</v>
      </c>
      <c r="EU123" s="53">
        <f>SUMPRODUCT(--(EU$9=Quarterly_kt!$B$9:FC$9),Quarterly_kt!$B123:FC123)*INDEX(Fuel_Properties!$B$3:$IV$14,MATCH("GCV_Petrol_Premium",Fuel_Properties!$B$3:$B$14,0),MATCH(YEAR(EU$9),Fuel_Properties!$B$3:$EI$3,0))/1000</f>
        <v>4.3127774102762421E-3</v>
      </c>
      <c r="EV123" s="53">
        <f>SUMPRODUCT(--(EV$9=Quarterly_kt!$B$9:FC$9),Quarterly_kt!$B123:FC123)*INDEX(Fuel_Properties!$B$3:$IV$14,MATCH("GCV_Petrol_Premium",Fuel_Properties!$B$3:$B$14,0),MATCH(YEAR(EV$9),Fuel_Properties!$B$3:$EI$3,0))/1000</f>
        <v>4.4538819216150037E-3</v>
      </c>
      <c r="EW123" s="53">
        <f>SUMPRODUCT(--(EW$9=Quarterly_kt!$B$9:FC$9),Quarterly_kt!$B123:FC123)*INDEX(Fuel_Properties!$B$3:$IV$14,MATCH("GCV_Petrol_Premium",Fuel_Properties!$B$3:$B$14,0),MATCH(YEAR(EW$9),Fuel_Properties!$B$3:$EI$3,0))/1000</f>
        <v>4.4253649219464907E-3</v>
      </c>
      <c r="EX123" s="53">
        <f>SUMPRODUCT(--(EX$9=Quarterly_kt!$B$9:FC$9),Quarterly_kt!$B123:FC123)*INDEX(Fuel_Properties!$B$3:$IV$14,MATCH("GCV_Petrol_Premium",Fuel_Properties!$B$3:$B$14,0),MATCH(YEAR(EX$9),Fuel_Properties!$B$3:$EI$3,0))/1000</f>
        <v>4.1443952327144548E-3</v>
      </c>
      <c r="EY123" s="53">
        <f>SUMPRODUCT(--(EY$9=Quarterly_kt!$B$9:FC$9),Quarterly_kt!$B123:FC123)*INDEX(Fuel_Properties!$B$3:$IV$14,MATCH("GCV_Petrol_Premium",Fuel_Properties!$B$3:$B$14,0),MATCH(YEAR(EY$9),Fuel_Properties!$B$3:$EI$3,0))/1000</f>
        <v>3.2428022237409194E-3</v>
      </c>
      <c r="EZ123" s="53">
        <f>SUMPRODUCT(--(EZ$9=Quarterly_kt!$B$9:FC$9),Quarterly_kt!$B123:FC123)*INDEX(Fuel_Properties!$B$3:$IV$14,MATCH("GCV_Petrol_Premium",Fuel_Properties!$B$3:$B$14,0),MATCH(YEAR(EZ$9),Fuel_Properties!$B$3:$EI$3,0))/1000</f>
        <v>3.4403513635937193E-3</v>
      </c>
      <c r="FA123" s="53">
        <f>SUMPRODUCT(--(FA$9=Quarterly_kt!$B$9:FC$9),Quarterly_kt!$B123:FC123)*INDEX(Fuel_Properties!$B$3:$IV$14,MATCH("GCV_Petrol_Premium",Fuel_Properties!$B$3:$B$14,0),MATCH(YEAR(FA$9),Fuel_Properties!$B$3:$EI$3,0))/1000</f>
        <v>3.6865572333122428E-3</v>
      </c>
      <c r="FB123" s="53">
        <f>SUMPRODUCT(--(FB$9=Quarterly_kt!$B$9:FC$9),Quarterly_kt!$B123:FC123)*INDEX(Fuel_Properties!$B$3:$IV$14,MATCH("GCV_Petrol_Premium",Fuel_Properties!$B$3:$B$14,0),MATCH(YEAR(FB$9),Fuel_Properties!$B$3:$EI$3,0))/1000</f>
        <v>5.0733155686797917E-3</v>
      </c>
      <c r="FC123" s="53">
        <f>SUMPRODUCT(--(FC$9=Quarterly_kt!$B$9:FC$9),Quarterly_kt!$B123:FC123)*INDEX(Fuel_Properties!$B$3:$IV$14,MATCH("GCV_Petrol_Premium",Fuel_Properties!$B$3:$B$14,0),MATCH(YEAR(FC$9),Fuel_Properties!$B$3:$EI$3,0))/1000</f>
        <v>4.4682517847151274E-3</v>
      </c>
      <c r="FD123" s="53">
        <f>SUMPRODUCT(--(FD$9=Quarterly_kt!$B$9:FD$9),Quarterly_kt!$B123:FD123)*INDEX(Fuel_Properties!$B$3:$IV$14,MATCH("GCV_Petrol_Premium",Fuel_Properties!$B$3:$B$14,0),MATCH(YEAR(FD$9),Fuel_Properties!$B$3:$EI$3,0))/1000</f>
        <v>4.7816380220689252E-3</v>
      </c>
      <c r="FE123" s="53">
        <f>SUMPRODUCT(--(FE$9=Quarterly_kt!$B$9:FE$9),Quarterly_kt!$B123:FE123)*INDEX(Fuel_Properties!$B$3:$IV$14,MATCH("GCV_Petrol_Premium",Fuel_Properties!$B$3:$B$14,0),MATCH(YEAR(FE$9),Fuel_Properties!$B$3:$EI$3,0))/1000</f>
        <v>5.2663364396939314E-3</v>
      </c>
      <c r="FF123" s="53">
        <f>SUMPRODUCT(--(FF$9=Quarterly_kt!$B$9:FF$9),Quarterly_kt!$B123:FF123)*INDEX(Fuel_Properties!$B$3:$IV$14,MATCH("GCV_Petrol_Premium",Fuel_Properties!$B$3:$B$14,0),MATCH(YEAR(FF$9),Fuel_Properties!$B$3:$EI$3,0))/1000</f>
        <v>6.9422334035144145E-3</v>
      </c>
      <c r="FG123" s="53">
        <f>SUMPRODUCT(--(FG$9=Quarterly_kt!$B$9:FG$9),Quarterly_kt!$B123:FG123)*INDEX(Fuel_Properties!$B$3:$IV$14,MATCH("GCV_Petrol_Premium",Fuel_Properties!$B$3:$B$14,0),MATCH(YEAR(FG$9),Fuel_Properties!$B$3:$EI$3,0))/1000</f>
        <v>3.2677582063196831E-3</v>
      </c>
      <c r="FH123" s="53">
        <f>SUMPRODUCT(--(FH$9=Quarterly_kt!$B$9:FH$9),Quarterly_kt!$B123:FH123)*INDEX(Fuel_Properties!$B$3:$IV$14,MATCH("GCV_Petrol_Premium",Fuel_Properties!$B$3:$B$14,0),MATCH(YEAR(FH$9),Fuel_Properties!$B$3:$EI$3,0))/1000</f>
        <v>1.0648917320683026E-2</v>
      </c>
      <c r="FI123" s="53">
        <f>SUMPRODUCT(--(FI$9=Quarterly_kt!$B$9:FI$9),Quarterly_kt!$B123:FI123)*INDEX(Fuel_Properties!$B$3:$IV$14,MATCH("GCV_Petrol_Premium",Fuel_Properties!$B$3:$B$14,0),MATCH(YEAR(FI$9),Fuel_Properties!$B$3:$EI$3,0))/1000</f>
        <v>7.2688361740709632E-3</v>
      </c>
      <c r="FJ123" s="53">
        <f>SUMPRODUCT(--(FJ$9=Quarterly_kt!$B$9:FJ$9),Quarterly_kt!$B123:FJ123)*INDEX(Fuel_Properties!$B$3:$IV$14,MATCH("GCV_Petrol_Premium",Fuel_Properties!$B$3:$B$14,0),MATCH(YEAR(FJ$9),Fuel_Properties!$B$3:$EI$3,0))/1000</f>
        <v>1.5783305685532018E-2</v>
      </c>
      <c r="FK123" s="53">
        <f>SUMPRODUCT(--(FK$9=Quarterly_kt!$B$9:FK$9),Quarterly_kt!$B123:FK123)*INDEX(Fuel_Properties!$B$3:$IV$14,MATCH("GCV_Petrol_Premium",Fuel_Properties!$B$3:$B$14,0),MATCH(YEAR(FK$9),Fuel_Properties!$B$3:$EI$3,0))/1000</f>
        <v>1.1188908334906678E-2</v>
      </c>
      <c r="FL123" s="53">
        <f>SUMPRODUCT(--(FL$9=Quarterly_kt!$B$9:FL$9),Quarterly_kt!$B123:FL123)*INDEX(Fuel_Properties!$B$3:$IV$14,MATCH("GCV_Petrol_Premium",Fuel_Properties!$B$3:$B$14,0),MATCH(YEAR(FL$9),Fuel_Properties!$B$3:$EI$3,0))/1000</f>
        <v>9.4317770959874651E-3</v>
      </c>
      <c r="FM123" s="53">
        <f>SUMPRODUCT(--(FM$9=Quarterly_kt!$B$9:FN$9),Quarterly_kt!$B123:FN123)*INDEX(Fuel_Properties!$B$3:$IV$14,MATCH("GCV_Petrol_Premium",Fuel_Properties!$B$3:$B$14,0),MATCH(YEAR(FM$9),Fuel_Properties!$B$3:$EI$3,0))/1000</f>
        <v>8.4630181351631872E-3</v>
      </c>
      <c r="FN123" s="53">
        <f>SUMPRODUCT(--(FN$9=Quarterly_kt!$B$9:FN$9),Quarterly_kt!$B123:FN123)*INDEX(Fuel_Properties!$B$3:$IV$14,MATCH("GCV_Petrol_Premium",Fuel_Properties!$B$3:$B$14,0),MATCH(YEAR(FN$9),Fuel_Properties!$B$3:$EI$3,0))/1000</f>
        <v>1.048884676450677E-2</v>
      </c>
      <c r="FO123" s="53">
        <f>SUMPRODUCT(--(FO$9=Quarterly_kt!$B$9:FO$9),Quarterly_kt!$B123:FO123)*INDEX(Fuel_Properties!$B$3:$IV$14,MATCH("GCV_Petrol_Premium",Fuel_Properties!$B$3:$B$14,0),MATCH(YEAR(FO$9),Fuel_Properties!$B$3:$EI$3,0))/1000</f>
        <v>9.7146669889354668E-3</v>
      </c>
      <c r="FP123" s="53">
        <f>SUMPRODUCT(--(FP$9=Quarterly_kt!$B$9:FP$9),Quarterly_kt!$B123:FP123)*INDEX(Fuel_Properties!$B$3:$IV$14,MATCH("GCV_Petrol_Premium",Fuel_Properties!$B$3:$B$14,0),MATCH(YEAR(FP$9),Fuel_Properties!$B$3:$EI$3,0))/1000</f>
        <v>9.6915972808151538E-3</v>
      </c>
      <c r="FQ123" s="53">
        <f>SUMPRODUCT(--(FQ$9=Quarterly_kt!$B$9:FQ$9),Quarterly_kt!$B123:FQ123)*INDEX(Fuel_Properties!$B$3:$IV$14,MATCH("GCV_Petrol_Premium",Fuel_Properties!$B$3:$B$14,0),MATCH(YEAR(FQ$9),Fuel_Properties!$B$3:$EI$3,0))/1000</f>
        <v>9.6663338274441332E-3</v>
      </c>
      <c r="FR123" s="53">
        <f>SUMPRODUCT(--(FR$9=Quarterly_kt!$B$9:FR$9),Quarterly_kt!$B123:FR123)*INDEX(Fuel_Properties!$B$3:$IV$14,MATCH("GCV_Petrol_Premium",Fuel_Properties!$B$3:$B$14,0),MATCH(YEAR(FR$9),Fuel_Properties!$B$3:$EI$3,0))/1000</f>
        <v>4.7278985890931218E-3</v>
      </c>
      <c r="FS123" s="53">
        <f>SUMPRODUCT(--(FS$9=Quarterly_kt!$B$9:FS$9),Quarterly_kt!$B123:FS123)*INDEX(Fuel_Properties!$B$3:$IV$14,MATCH("GCV_Petrol_Premium",Fuel_Properties!$B$3:$B$14,0),MATCH(YEAR(FS$9),Fuel_Properties!$B$3:$EI$3,0))/1000</f>
        <v>4.7969661815024083E-3</v>
      </c>
      <c r="FT123" s="53">
        <f>SUMPRODUCT(--(FT$9=Quarterly_kt!$B$9:FT$9),Quarterly_kt!$B123:FT123)*INDEX(Fuel_Properties!$B$3:$IV$14,MATCH("GCV_Petrol_Premium",Fuel_Properties!$B$3:$B$14,0),MATCH(YEAR(FT$9),Fuel_Properties!$B$3:$EI$3,0))/1000</f>
        <v>4.7436086357272016E-3</v>
      </c>
      <c r="FU123" s="53">
        <f>SUMPRODUCT(--(FU$9=Quarterly_kt!$B$9:FU$9),Quarterly_kt!$B123:FU123)*INDEX(Fuel_Properties!$B$3:$IV$14,MATCH("GCV_Petrol_Premium",Fuel_Properties!$B$3:$B$14,0),MATCH(YEAR(FU$9),Fuel_Properties!$B$3:$EI$3,0))/1000</f>
        <v>4.7680228973882707E-3</v>
      </c>
      <c r="FV123" s="53">
        <f>SUMPRODUCT(--(FV$9=Quarterly_kt!$B$9:FV$9),Quarterly_kt!$B123:FV123)*INDEX(Fuel_Properties!$B$3:$IV$14,MATCH("GCV_Petrol_Premium",Fuel_Properties!$B$3:$B$14,0),MATCH(YEAR(FV$9),Fuel_Properties!$B$3:$EI$3,0))/1000</f>
        <v>4.8914045347801787E-3</v>
      </c>
      <c r="FW123" s="18"/>
      <c r="FX123" s="117"/>
      <c r="FY123" s="18"/>
    </row>
    <row r="124" spans="1:181" ht="15" x14ac:dyDescent="0.25">
      <c r="A124" s="49" t="s">
        <v>26</v>
      </c>
      <c r="B124" s="53">
        <f>SUMPRODUCT(--(B$9=Quarterly_kt!$B$9:FC$9),Quarterly_kt!$B124:FC124)*INDEX(Fuel_Properties!$B$3:$IV$14,MATCH("GCV_Auto_Diesel",Fuel_Properties!$B$3:$B$14,0),MATCH(YEAR(B$9),Fuel_Properties!$B$3:$EI$3,0))/1000</f>
        <v>2.35531425030962</v>
      </c>
      <c r="C124" s="53">
        <f>SUMPRODUCT(--(C$9=Quarterly_kt!$B$9:FC$9),Quarterly_kt!$B124:FC124)*INDEX(Fuel_Properties!$B$3:$IV$14,MATCH("GCV_Auto_Diesel",Fuel_Properties!$B$3:$B$14,0),MATCH(YEAR(C$9),Fuel_Properties!$B$3:$EI$3,0))/1000</f>
        <v>2.5605328468892949</v>
      </c>
      <c r="D124" s="53">
        <f>SUMPRODUCT(--(D$9=Quarterly_kt!$B$9:FC$9),Quarterly_kt!$B124:FC124)*INDEX(Fuel_Properties!$B$3:$IV$14,MATCH("GCV_Auto_Diesel",Fuel_Properties!$B$3:$B$14,0),MATCH(YEAR(D$9),Fuel_Properties!$B$3:$EI$3,0))/1000</f>
        <v>3.3281652104805231</v>
      </c>
      <c r="E124" s="53">
        <f>SUMPRODUCT(--(E$9=Quarterly_kt!$B$9:FC$9),Quarterly_kt!$B124:FC124)*INDEX(Fuel_Properties!$B$3:$IV$14,MATCH("GCV_Auto_Diesel",Fuel_Properties!$B$3:$B$14,0),MATCH(YEAR(E$9),Fuel_Properties!$B$3:$EI$3,0))/1000</f>
        <v>2.7822460062112033</v>
      </c>
      <c r="F124" s="53">
        <f>SUMPRODUCT(--(F$9=Quarterly_kt!$B$9:FC$9),Quarterly_kt!$B124:FC124)*INDEX(Fuel_Properties!$B$3:$IV$14,MATCH("GCV_Auto_Diesel",Fuel_Properties!$B$3:$B$14,0),MATCH(YEAR(F$9),Fuel_Properties!$B$3:$EI$3,0))/1000</f>
        <v>2.2791321754483964</v>
      </c>
      <c r="G124" s="53">
        <f>SUMPRODUCT(--(G$9=Quarterly_kt!$B$9:FC$9),Quarterly_kt!$B124:FC124)*INDEX(Fuel_Properties!$B$3:$IV$14,MATCH("GCV_Auto_Diesel",Fuel_Properties!$B$3:$B$14,0),MATCH(YEAR(G$9),Fuel_Properties!$B$3:$EI$3,0))/1000</f>
        <v>2.5276406527367286</v>
      </c>
      <c r="H124" s="53">
        <f>SUMPRODUCT(--(H$9=Quarterly_kt!$B$9:FC$9),Quarterly_kt!$B124:FC124)*INDEX(Fuel_Properties!$B$3:$IV$14,MATCH("GCV_Auto_Diesel",Fuel_Properties!$B$3:$B$14,0),MATCH(YEAR(H$9),Fuel_Properties!$B$3:$EI$3,0))/1000</f>
        <v>2.6194517463077207</v>
      </c>
      <c r="I124" s="53">
        <f>SUMPRODUCT(--(I$9=Quarterly_kt!$B$9:FC$9),Quarterly_kt!$B124:FC124)*INDEX(Fuel_Properties!$B$3:$IV$14,MATCH("GCV_Auto_Diesel",Fuel_Properties!$B$3:$B$14,0),MATCH(YEAR(I$9),Fuel_Properties!$B$3:$EI$3,0))/1000</f>
        <v>2.5856488935954416</v>
      </c>
      <c r="J124" s="53">
        <f>SUMPRODUCT(--(J$9=Quarterly_kt!$B$9:FC$9),Quarterly_kt!$B124:FC124)*INDEX(Fuel_Properties!$B$3:$IV$14,MATCH("GCV_Auto_Diesel",Fuel_Properties!$B$3:$B$14,0),MATCH(YEAR(J$9),Fuel_Properties!$B$3:$EI$3,0))/1000</f>
        <v>2.3859949213560823</v>
      </c>
      <c r="K124" s="53">
        <f>SUMPRODUCT(--(K$9=Quarterly_kt!$B$9:FC$9),Quarterly_kt!$B124:FC124)*INDEX(Fuel_Properties!$B$3:$IV$14,MATCH("GCV_Auto_Diesel",Fuel_Properties!$B$3:$B$14,0),MATCH(YEAR(K$9),Fuel_Properties!$B$3:$EI$3,0))/1000</f>
        <v>2.4357948563404679</v>
      </c>
      <c r="L124" s="53">
        <f>SUMPRODUCT(--(L$9=Quarterly_kt!$B$9:FC$9),Quarterly_kt!$B124:FC124)*INDEX(Fuel_Properties!$B$3:$IV$14,MATCH("GCV_Auto_Diesel",Fuel_Properties!$B$3:$B$14,0),MATCH(YEAR(L$9),Fuel_Properties!$B$3:$EI$3,0))/1000</f>
        <v>2.5709974358160563</v>
      </c>
      <c r="M124" s="53">
        <f>SUMPRODUCT(--(M$9=Quarterly_kt!$B$9:FC$9),Quarterly_kt!$B124:FC124)*INDEX(Fuel_Properties!$B$3:$IV$14,MATCH("GCV_Auto_Diesel",Fuel_Properties!$B$3:$B$14,0),MATCH(YEAR(M$9),Fuel_Properties!$B$3:$EI$3,0))/1000</f>
        <v>2.6319586364099954</v>
      </c>
      <c r="N124" s="53">
        <f>SUMPRODUCT(--(N$9=Quarterly_kt!$B$9:FC$9),Quarterly_kt!$B124:FC124)*INDEX(Fuel_Properties!$B$3:$IV$14,MATCH("GCV_Auto_Diesel",Fuel_Properties!$B$3:$B$14,0),MATCH(YEAR(N$9),Fuel_Properties!$B$3:$EI$3,0))/1000</f>
        <v>2.6383225872460683</v>
      </c>
      <c r="O124" s="53">
        <f>SUMPRODUCT(--(O$9=Quarterly_kt!$B$9:FC$9),Quarterly_kt!$B124:FC124)*INDEX(Fuel_Properties!$B$3:$IV$14,MATCH("GCV_Auto_Diesel",Fuel_Properties!$B$3:$B$14,0),MATCH(YEAR(O$9),Fuel_Properties!$B$3:$EI$3,0))/1000</f>
        <v>2.9117083296975999</v>
      </c>
      <c r="P124" s="53">
        <f>SUMPRODUCT(--(P$9=Quarterly_kt!$B$9:FC$9),Quarterly_kt!$B124:FC124)*INDEX(Fuel_Properties!$B$3:$IV$14,MATCH("GCV_Auto_Diesel",Fuel_Properties!$B$3:$B$14,0),MATCH(YEAR(P$9),Fuel_Properties!$B$3:$EI$3,0))/1000</f>
        <v>2.9971674236507484</v>
      </c>
      <c r="Q124" s="53">
        <f>SUMPRODUCT(--(Q$9=Quarterly_kt!$B$9:FC$9),Quarterly_kt!$B124:FC124)*INDEX(Fuel_Properties!$B$3:$IV$14,MATCH("GCV_Auto_Diesel",Fuel_Properties!$B$3:$B$14,0),MATCH(YEAR(Q$9),Fuel_Properties!$B$3:$EI$3,0))/1000</f>
        <v>2.5490562553815352</v>
      </c>
      <c r="R124" s="53">
        <f>SUMPRODUCT(--(R$9=Quarterly_kt!$B$9:FC$9),Quarterly_kt!$B124:FC124)*INDEX(Fuel_Properties!$B$3:$IV$14,MATCH("GCV_Auto_Diesel",Fuel_Properties!$B$3:$B$14,0),MATCH(YEAR(R$9),Fuel_Properties!$B$3:$EI$3,0))/1000</f>
        <v>2.2097599101358782</v>
      </c>
      <c r="S124" s="53">
        <f>SUMPRODUCT(--(S$9=Quarterly_kt!$B$9:FC$9),Quarterly_kt!$B124:FC124)*INDEX(Fuel_Properties!$B$3:$IV$14,MATCH("GCV_Auto_Diesel",Fuel_Properties!$B$3:$B$14,0),MATCH(YEAR(S$9),Fuel_Properties!$B$3:$EI$3,0))/1000</f>
        <v>2.3008903747317184</v>
      </c>
      <c r="T124" s="53">
        <f>SUMPRODUCT(--(T$9=Quarterly_kt!$B$9:FC$9),Quarterly_kt!$B124:FC124)*INDEX(Fuel_Properties!$B$3:$IV$14,MATCH("GCV_Auto_Diesel",Fuel_Properties!$B$3:$B$14,0),MATCH(YEAR(T$9),Fuel_Properties!$B$3:$EI$3,0))/1000</f>
        <v>3.3585643808253902</v>
      </c>
      <c r="U124" s="53">
        <f>SUMPRODUCT(--(U$9=Quarterly_kt!$B$9:FC$9),Quarterly_kt!$B124:FC124)*INDEX(Fuel_Properties!$B$3:$IV$14,MATCH("GCV_Auto_Diesel",Fuel_Properties!$B$3:$B$14,0),MATCH(YEAR(U$9),Fuel_Properties!$B$3:$EI$3,0))/1000</f>
        <v>2.7901560021624001</v>
      </c>
      <c r="V124" s="53">
        <f>SUMPRODUCT(--(V$9=Quarterly_kt!$B$9:FC$9),Quarterly_kt!$B124:FC124)*INDEX(Fuel_Properties!$B$3:$IV$14,MATCH("GCV_Auto_Diesel",Fuel_Properties!$B$3:$B$14,0),MATCH(YEAR(V$9),Fuel_Properties!$B$3:$EI$3,0))/1000</f>
        <v>2.343523702360764</v>
      </c>
      <c r="W124" s="53">
        <f>SUMPRODUCT(--(W$9=Quarterly_kt!$B$9:FC$9),Quarterly_kt!$B124:FC124)*INDEX(Fuel_Properties!$B$3:$IV$14,MATCH("GCV_Auto_Diesel",Fuel_Properties!$B$3:$B$14,0),MATCH(YEAR(W$9),Fuel_Properties!$B$3:$EI$3,0))/1000</f>
        <v>2.5944495649845822</v>
      </c>
      <c r="X124" s="53">
        <f>SUMPRODUCT(--(X$9=Quarterly_kt!$B$9:FC$9),Quarterly_kt!$B124:FC124)*INDEX(Fuel_Properties!$B$3:$IV$14,MATCH("GCV_Auto_Diesel",Fuel_Properties!$B$3:$B$14,0),MATCH(YEAR(X$9),Fuel_Properties!$B$3:$EI$3,0))/1000</f>
        <v>2.5347215200234232</v>
      </c>
      <c r="Y124" s="53">
        <f>SUMPRODUCT(--(Y$9=Quarterly_kt!$B$9:FC$9),Quarterly_kt!$B124:FC124)*INDEX(Fuel_Properties!$B$3:$IV$14,MATCH("GCV_Auto_Diesel",Fuel_Properties!$B$3:$B$14,0),MATCH(YEAR(Y$9),Fuel_Properties!$B$3:$EI$3,0))/1000</f>
        <v>2.5281663969691377</v>
      </c>
      <c r="Z124" s="53">
        <f>SUMPRODUCT(--(Z$9=Quarterly_kt!$B$9:FC$9),Quarterly_kt!$B124:FC124)*INDEX(Fuel_Properties!$B$3:$IV$14,MATCH("GCV_Auto_Diesel",Fuel_Properties!$B$3:$B$14,0),MATCH(YEAR(Z$9),Fuel_Properties!$B$3:$EI$3,0))/1000</f>
        <v>2.3600686262759782</v>
      </c>
      <c r="AA124" s="53">
        <f>SUMPRODUCT(--(AA$9=Quarterly_kt!$B$9:FC$9),Quarterly_kt!$B124:FC124)*INDEX(Fuel_Properties!$B$3:$IV$14,MATCH("GCV_Auto_Diesel",Fuel_Properties!$B$3:$B$14,0),MATCH(YEAR(AA$9),Fuel_Properties!$B$3:$EI$3,0))/1000</f>
        <v>2.4477411792737089</v>
      </c>
      <c r="AB124" s="53">
        <f>SUMPRODUCT(--(AB$9=Quarterly_kt!$B$9:FC$9),Quarterly_kt!$B124:FC124)*INDEX(Fuel_Properties!$B$3:$IV$14,MATCH("GCV_Auto_Diesel",Fuel_Properties!$B$3:$B$14,0),MATCH(YEAR(AB$9),Fuel_Properties!$B$3:$EI$3,0))/1000</f>
        <v>2.7126771077627958</v>
      </c>
      <c r="AC124" s="53">
        <f>SUMPRODUCT(--(AC$9=Quarterly_kt!$B$9:FC$9),Quarterly_kt!$B124:FC124)*INDEX(Fuel_Properties!$B$3:$IV$14,MATCH("GCV_Auto_Diesel",Fuel_Properties!$B$3:$B$14,0),MATCH(YEAR(AC$9),Fuel_Properties!$B$3:$EI$3,0))/1000</f>
        <v>2.605495409710219</v>
      </c>
      <c r="AD124" s="53">
        <f>SUMPRODUCT(--(AD$9=Quarterly_kt!$B$9:FC$9),Quarterly_kt!$B124:FC124)*INDEX(Fuel_Properties!$B$3:$IV$14,MATCH("GCV_Auto_Diesel",Fuel_Properties!$B$3:$B$14,0),MATCH(YEAR(AD$9),Fuel_Properties!$B$3:$EI$3,0))/1000</f>
        <v>2.3605606764610516</v>
      </c>
      <c r="AE124" s="53">
        <f>SUMPRODUCT(--(AE$9=Quarterly_kt!$B$9:FC$9),Quarterly_kt!$B124:FC124)*INDEX(Fuel_Properties!$B$3:$IV$14,MATCH("GCV_Auto_Diesel",Fuel_Properties!$B$3:$B$14,0),MATCH(YEAR(AE$9),Fuel_Properties!$B$3:$EI$3,0))/1000</f>
        <v>2.5851943903018459</v>
      </c>
      <c r="AF124" s="53">
        <f>SUMPRODUCT(--(AF$9=Quarterly_kt!$B$9:FC$9),Quarterly_kt!$B124:FC124)*INDEX(Fuel_Properties!$B$3:$IV$14,MATCH("GCV_Auto_Diesel",Fuel_Properties!$B$3:$B$14,0),MATCH(YEAR(AF$9),Fuel_Properties!$B$3:$EI$3,0))/1000</f>
        <v>2.6015181574352702</v>
      </c>
      <c r="AG124" s="53">
        <f>SUMPRODUCT(--(AG$9=Quarterly_kt!$B$9:FC$9),Quarterly_kt!$B124:FC124)*INDEX(Fuel_Properties!$B$3:$IV$14,MATCH("GCV_Auto_Diesel",Fuel_Properties!$B$3:$B$14,0),MATCH(YEAR(AG$9),Fuel_Properties!$B$3:$EI$3,0))/1000</f>
        <v>2.6447973868843513</v>
      </c>
      <c r="AH124" s="53">
        <f>SUMPRODUCT(--(AH$9=Quarterly_kt!$B$9:FC$9),Quarterly_kt!$B124:FC124)*INDEX(Fuel_Properties!$B$3:$IV$14,MATCH("GCV_Auto_Diesel",Fuel_Properties!$B$3:$B$14,0),MATCH(YEAR(AH$9),Fuel_Properties!$B$3:$EI$3,0))/1000</f>
        <v>2.4317227015024221</v>
      </c>
      <c r="AI124" s="53">
        <f>SUMPRODUCT(--(AI$9=Quarterly_kt!$B$9:FC$9),Quarterly_kt!$B124:FC124)*INDEX(Fuel_Properties!$B$3:$IV$14,MATCH("GCV_Auto_Diesel",Fuel_Properties!$B$3:$B$14,0),MATCH(YEAR(AI$9),Fuel_Properties!$B$3:$EI$3,0))/1000</f>
        <v>2.5848494351642484</v>
      </c>
      <c r="AJ124" s="53">
        <f>SUMPRODUCT(--(AJ$9=Quarterly_kt!$B$9:FC$9),Quarterly_kt!$B124:FC124)*INDEX(Fuel_Properties!$B$3:$IV$14,MATCH("GCV_Auto_Diesel",Fuel_Properties!$B$3:$B$14,0),MATCH(YEAR(AJ$9),Fuel_Properties!$B$3:$EI$3,0))/1000</f>
        <v>2.9056786043357543</v>
      </c>
      <c r="AK124" s="53">
        <f>SUMPRODUCT(--(AK$9=Quarterly_kt!$B$9:FC$9),Quarterly_kt!$B124:FC124)*INDEX(Fuel_Properties!$B$3:$IV$14,MATCH("GCV_Auto_Diesel",Fuel_Properties!$B$3:$B$14,0),MATCH(YEAR(AK$9),Fuel_Properties!$B$3:$EI$3,0))/1000</f>
        <v>2.7079758427125142</v>
      </c>
      <c r="AL124" s="53">
        <f>SUMPRODUCT(--(AL$9=Quarterly_kt!$B$9:FC$9),Quarterly_kt!$B124:FC124)*INDEX(Fuel_Properties!$B$3:$IV$14,MATCH("GCV_Auto_Diesel",Fuel_Properties!$B$3:$B$14,0),MATCH(YEAR(AL$9),Fuel_Properties!$B$3:$EI$3,0))/1000</f>
        <v>2.1719305791331744</v>
      </c>
      <c r="AM124" s="53">
        <f>SUMPRODUCT(--(AM$9=Quarterly_kt!$B$9:FC$9),Quarterly_kt!$B124:FC124)*INDEX(Fuel_Properties!$B$3:$IV$14,MATCH("GCV_Auto_Diesel",Fuel_Properties!$B$3:$B$14,0),MATCH(YEAR(AM$9),Fuel_Properties!$B$3:$EI$3,0))/1000</f>
        <v>2.1933501699286886</v>
      </c>
      <c r="AN124" s="53">
        <f>SUMPRODUCT(--(AN$9=Quarterly_kt!$B$9:FC$9),Quarterly_kt!$B124:FC124)*INDEX(Fuel_Properties!$B$3:$IV$14,MATCH("GCV_Auto_Diesel",Fuel_Properties!$B$3:$B$14,0),MATCH(YEAR(AN$9),Fuel_Properties!$B$3:$EI$3,0))/1000</f>
        <v>2.5680768514483527</v>
      </c>
      <c r="AO124" s="53">
        <f>SUMPRODUCT(--(AO$9=Quarterly_kt!$B$9:FC$9),Quarterly_kt!$B124:FC124)*INDEX(Fuel_Properties!$B$3:$IV$14,MATCH("GCV_Auto_Diesel",Fuel_Properties!$B$3:$B$14,0),MATCH(YEAR(AO$9),Fuel_Properties!$B$3:$EI$3,0))/1000</f>
        <v>2.4404974963035038</v>
      </c>
      <c r="AP124" s="53">
        <f>SUMPRODUCT(--(AP$9=Quarterly_kt!$B$9:FC$9),Quarterly_kt!$B124:FC124)*INDEX(Fuel_Properties!$B$3:$IV$14,MATCH("GCV_Auto_Diesel",Fuel_Properties!$B$3:$B$14,0),MATCH(YEAR(AP$9),Fuel_Properties!$B$3:$EI$3,0))/1000</f>
        <v>2.4824921551349588</v>
      </c>
      <c r="AQ124" s="53">
        <f>SUMPRODUCT(--(AQ$9=Quarterly_kt!$B$9:FC$9),Quarterly_kt!$B124:FC124)*INDEX(Fuel_Properties!$B$3:$IV$14,MATCH("GCV_Auto_Diesel",Fuel_Properties!$B$3:$B$14,0),MATCH(YEAR(AQ$9),Fuel_Properties!$B$3:$EI$3,0))/1000</f>
        <v>2.4167031437230273</v>
      </c>
      <c r="AR124" s="53">
        <f>SUMPRODUCT(--(AR$9=Quarterly_kt!$B$9:FC$9),Quarterly_kt!$B124:FC124)*INDEX(Fuel_Properties!$B$3:$IV$14,MATCH("GCV_Auto_Diesel",Fuel_Properties!$B$3:$B$14,0),MATCH(YEAR(AR$9),Fuel_Properties!$B$3:$EI$3,0))/1000</f>
        <v>2.4245593259809017</v>
      </c>
      <c r="AS124" s="53">
        <f>SUMPRODUCT(--(AS$9=Quarterly_kt!$B$9:FC$9),Quarterly_kt!$B124:FC124)*INDEX(Fuel_Properties!$B$3:$IV$14,MATCH("GCV_Auto_Diesel",Fuel_Properties!$B$3:$B$14,0),MATCH(YEAR(AS$9),Fuel_Properties!$B$3:$EI$3,0))/1000</f>
        <v>2.5218493295260727</v>
      </c>
      <c r="AT124" s="53">
        <f>SUMPRODUCT(--(AT$9=Quarterly_kt!$B$9:FC$9),Quarterly_kt!$B124:FC124)*INDEX(Fuel_Properties!$B$3:$IV$14,MATCH("GCV_Auto_Diesel",Fuel_Properties!$B$3:$B$14,0),MATCH(YEAR(AT$9),Fuel_Properties!$B$3:$EI$3,0))/1000</f>
        <v>2.3863122567109176</v>
      </c>
      <c r="AU124" s="53">
        <f>SUMPRODUCT(--(AU$9=Quarterly_kt!$B$9:FC$9),Quarterly_kt!$B124:FC124)*INDEX(Fuel_Properties!$B$3:$IV$14,MATCH("GCV_Auto_Diesel",Fuel_Properties!$B$3:$B$14,0),MATCH(YEAR(AU$9),Fuel_Properties!$B$3:$EI$3,0))/1000</f>
        <v>2.3731363260175686</v>
      </c>
      <c r="AV124" s="53">
        <f>SUMPRODUCT(--(AV$9=Quarterly_kt!$B$9:FC$9),Quarterly_kt!$B124:FC124)*INDEX(Fuel_Properties!$B$3:$IV$14,MATCH("GCV_Auto_Diesel",Fuel_Properties!$B$3:$B$14,0),MATCH(YEAR(AV$9),Fuel_Properties!$B$3:$EI$3,0))/1000</f>
        <v>2.2727516508094263</v>
      </c>
      <c r="AW124" s="53">
        <f>SUMPRODUCT(--(AW$9=Quarterly_kt!$B$9:FC$9),Quarterly_kt!$B124:FC124)*INDEX(Fuel_Properties!$B$3:$IV$14,MATCH("GCV_Auto_Diesel",Fuel_Properties!$B$3:$B$14,0),MATCH(YEAR(AW$9),Fuel_Properties!$B$3:$EI$3,0))/1000</f>
        <v>2.3358444328725891</v>
      </c>
      <c r="AX124" s="53">
        <f>SUMPRODUCT(--(AX$9=Quarterly_kt!$B$9:FC$9),Quarterly_kt!$B124:FC124)*INDEX(Fuel_Properties!$B$3:$IV$14,MATCH("GCV_Auto_Diesel",Fuel_Properties!$B$3:$B$14,0),MATCH(YEAR(AX$9),Fuel_Properties!$B$3:$EI$3,0))/1000</f>
        <v>2.0206417566667509</v>
      </c>
      <c r="AY124" s="53">
        <f>SUMPRODUCT(--(AY$9=Quarterly_kt!$B$9:FC$9),Quarterly_kt!$B124:FC124)*INDEX(Fuel_Properties!$B$3:$IV$14,MATCH("GCV_Auto_Diesel",Fuel_Properties!$B$3:$B$14,0),MATCH(YEAR(AY$9),Fuel_Properties!$B$3:$EI$3,0))/1000</f>
        <v>2.175274044209917</v>
      </c>
      <c r="AZ124" s="53">
        <f>SUMPRODUCT(--(AZ$9=Quarterly_kt!$B$9:FC$9),Quarterly_kt!$B124:FC124)*INDEX(Fuel_Properties!$B$3:$IV$14,MATCH("GCV_Auto_Diesel",Fuel_Properties!$B$3:$B$14,0),MATCH(YEAR(AZ$9),Fuel_Properties!$B$3:$EI$3,0))/1000</f>
        <v>2.1486528737656911</v>
      </c>
      <c r="BA124" s="53">
        <f>SUMPRODUCT(--(BA$9=Quarterly_kt!$B$9:FC$9),Quarterly_kt!$B124:FC124)*INDEX(Fuel_Properties!$B$3:$IV$14,MATCH("GCV_Auto_Diesel",Fuel_Properties!$B$3:$B$14,0),MATCH(YEAR(BA$9),Fuel_Properties!$B$3:$EI$3,0))/1000</f>
        <v>2.1592380337005679</v>
      </c>
      <c r="BB124" s="53">
        <f>SUMPRODUCT(--(BB$9=Quarterly_kt!$B$9:FC$9),Quarterly_kt!$B124:FC124)*INDEX(Fuel_Properties!$B$3:$IV$14,MATCH("GCV_Auto_Diesel",Fuel_Properties!$B$3:$B$14,0),MATCH(YEAR(BB$9),Fuel_Properties!$B$3:$EI$3,0))/1000</f>
        <v>1.9533633269454656</v>
      </c>
      <c r="BC124" s="53">
        <f>SUMPRODUCT(--(BC$9=Quarterly_kt!$B$9:FC$9),Quarterly_kt!$B124:FC124)*INDEX(Fuel_Properties!$B$3:$IV$14,MATCH("GCV_Auto_Diesel",Fuel_Properties!$B$3:$B$14,0),MATCH(YEAR(BC$9),Fuel_Properties!$B$3:$EI$3,0))/1000</f>
        <v>1.9601292847804035</v>
      </c>
      <c r="BD124" s="53">
        <f>SUMPRODUCT(--(BD$9=Quarterly_kt!$B$9:FC$9),Quarterly_kt!$B124:FC124)*INDEX(Fuel_Properties!$B$3:$IV$14,MATCH("GCV_Auto_Diesel",Fuel_Properties!$B$3:$B$14,0),MATCH(YEAR(BD$9),Fuel_Properties!$B$3:$EI$3,0))/1000</f>
        <v>2.0334363837102489</v>
      </c>
      <c r="BE124" s="53">
        <f>SUMPRODUCT(--(BE$9=Quarterly_kt!$B$9:FC$9),Quarterly_kt!$B124:FC124)*INDEX(Fuel_Properties!$B$3:$IV$14,MATCH("GCV_Auto_Diesel",Fuel_Properties!$B$3:$B$14,0),MATCH(YEAR(BE$9),Fuel_Properties!$B$3:$EI$3,0))/1000</f>
        <v>2.1215480472702737</v>
      </c>
      <c r="BF124" s="53">
        <f>SUMPRODUCT(--(BF$9=Quarterly_kt!$B$9:FC$9),Quarterly_kt!$B124:FC124)*INDEX(Fuel_Properties!$B$3:$IV$14,MATCH("GCV_Auto_Diesel",Fuel_Properties!$B$3:$B$14,0),MATCH(YEAR(BF$9),Fuel_Properties!$B$3:$EI$3,0))/1000</f>
        <v>2.0602590258520008</v>
      </c>
      <c r="BG124" s="53">
        <f>SUMPRODUCT(--(BG$9=Quarterly_kt!$B$9:FC$9),Quarterly_kt!$B124:FC124)*INDEX(Fuel_Properties!$B$3:$IV$14,MATCH("GCV_Auto_Diesel",Fuel_Properties!$B$3:$B$14,0),MATCH(YEAR(BG$9),Fuel_Properties!$B$3:$EI$3,0))/1000</f>
        <v>1.9738860308394068</v>
      </c>
      <c r="BH124" s="53">
        <f>SUMPRODUCT(--(BH$9=Quarterly_kt!$B$9:FC$9),Quarterly_kt!$B124:FC124)*INDEX(Fuel_Properties!$B$3:$IV$14,MATCH("GCV_Auto_Diesel",Fuel_Properties!$B$3:$B$14,0),MATCH(YEAR(BH$9),Fuel_Properties!$B$3:$EI$3,0))/1000</f>
        <v>1.8586785601594815</v>
      </c>
      <c r="BI124" s="53">
        <f>SUMPRODUCT(--(BI$9=Quarterly_kt!$B$9:FC$9),Quarterly_kt!$B124:FC124)*INDEX(Fuel_Properties!$B$3:$IV$14,MATCH("GCV_Auto_Diesel",Fuel_Properties!$B$3:$B$14,0),MATCH(YEAR(BI$9),Fuel_Properties!$B$3:$EI$3,0))/1000</f>
        <v>1.8250759951677862</v>
      </c>
      <c r="BJ124" s="53">
        <f>SUMPRODUCT(--(BJ$9=Quarterly_kt!$B$9:FC$9),Quarterly_kt!$B124:FC124)*INDEX(Fuel_Properties!$B$3:$IV$14,MATCH("GCV_Auto_Diesel",Fuel_Properties!$B$3:$B$14,0),MATCH(YEAR(BJ$9),Fuel_Properties!$B$3:$EI$3,0))/1000</f>
        <v>2.108412534549855</v>
      </c>
      <c r="BK124" s="53">
        <f>SUMPRODUCT(--(BK$9=Quarterly_kt!$B$9:FC$9),Quarterly_kt!$B124:FC124)*INDEX(Fuel_Properties!$B$3:$IV$14,MATCH("GCV_Auto_Diesel",Fuel_Properties!$B$3:$B$14,0),MATCH(YEAR(BK$9),Fuel_Properties!$B$3:$EI$3,0))/1000</f>
        <v>2.0358570444270234</v>
      </c>
      <c r="BL124" s="53">
        <f>SUMPRODUCT(--(BL$9=Quarterly_kt!$B$9:FC$9),Quarterly_kt!$B124:FC124)*INDEX(Fuel_Properties!$B$3:$IV$14,MATCH("GCV_Auto_Diesel",Fuel_Properties!$B$3:$B$14,0),MATCH(YEAR(BL$9),Fuel_Properties!$B$3:$EI$3,0))/1000</f>
        <v>2.0982268379252491</v>
      </c>
      <c r="BM124" s="53">
        <f>SUMPRODUCT(--(BM$9=Quarterly_kt!$B$9:FC$9),Quarterly_kt!$B124:FC124)*INDEX(Fuel_Properties!$B$3:$IV$14,MATCH("GCV_Auto_Diesel",Fuel_Properties!$B$3:$B$14,0),MATCH(YEAR(BM$9),Fuel_Properties!$B$3:$EI$3,0))/1000</f>
        <v>2.0877044473453492</v>
      </c>
      <c r="BN124" s="53">
        <f>SUMPRODUCT(--(BN$9=Quarterly_kt!$B$9:FC$9),Quarterly_kt!$B124:FC124)*INDEX(Fuel_Properties!$B$3:$IV$14,MATCH("GCV_Auto_Diesel",Fuel_Properties!$B$3:$B$14,0),MATCH(YEAR(BN$9),Fuel_Properties!$B$3:$EI$3,0))/1000</f>
        <v>2.1276972922602782</v>
      </c>
      <c r="BO124" s="53">
        <f>SUMPRODUCT(--(BO$9=Quarterly_kt!$B$9:FC$9),Quarterly_kt!$B124:FC124)*INDEX(Fuel_Properties!$B$3:$IV$14,MATCH("GCV_Auto_Diesel",Fuel_Properties!$B$3:$B$14,0),MATCH(YEAR(BO$9),Fuel_Properties!$B$3:$EI$3,0))/1000</f>
        <v>2.0112014109236838</v>
      </c>
      <c r="BP124" s="53">
        <f>SUMPRODUCT(--(BP$9=Quarterly_kt!$B$9:FC$9),Quarterly_kt!$B124:FC124)*INDEX(Fuel_Properties!$B$3:$IV$14,MATCH("GCV_Auto_Diesel",Fuel_Properties!$B$3:$B$14,0),MATCH(YEAR(BP$9),Fuel_Properties!$B$3:$EI$3,0))/1000</f>
        <v>2.059450902941673</v>
      </c>
      <c r="BQ124" s="53">
        <f>SUMPRODUCT(--(BQ$9=Quarterly_kt!$B$9:FC$9),Quarterly_kt!$B124:FC124)*INDEX(Fuel_Properties!$B$3:$IV$14,MATCH("GCV_Auto_Diesel",Fuel_Properties!$B$3:$B$14,0),MATCH(YEAR(BQ$9),Fuel_Properties!$B$3:$EI$3,0))/1000</f>
        <v>2.0543244790720663</v>
      </c>
      <c r="BR124" s="53">
        <f>SUMPRODUCT(--(BR$9=Quarterly_kt!$B$9:FC$9),Quarterly_kt!$B124:FC124)*INDEX(Fuel_Properties!$B$3:$IV$14,MATCH("GCV_Auto_Diesel",Fuel_Properties!$B$3:$B$14,0),MATCH(YEAR(BR$9),Fuel_Properties!$B$3:$EI$3,0))/1000</f>
        <v>1.9626265118231598</v>
      </c>
      <c r="BS124" s="53">
        <f>SUMPRODUCT(--(BS$9=Quarterly_kt!$B$9:FC$9),Quarterly_kt!$B124:FC124)*INDEX(Fuel_Properties!$B$3:$IV$14,MATCH("GCV_Auto_Diesel",Fuel_Properties!$B$3:$B$14,0),MATCH(YEAR(BS$9),Fuel_Properties!$B$3:$EI$3,0))/1000</f>
        <v>1.921359752507303</v>
      </c>
      <c r="BT124" s="53">
        <f>SUMPRODUCT(--(BT$9=Quarterly_kt!$B$9:FC$9),Quarterly_kt!$B124:FC124)*INDEX(Fuel_Properties!$B$3:$IV$14,MATCH("GCV_Auto_Diesel",Fuel_Properties!$B$3:$B$14,0),MATCH(YEAR(BT$9),Fuel_Properties!$B$3:$EI$3,0))/1000</f>
        <v>1.9445765664892822</v>
      </c>
      <c r="BU124" s="53">
        <f>SUMPRODUCT(--(BU$9=Quarterly_kt!$B$9:FC$9),Quarterly_kt!$B124:FC124)*INDEX(Fuel_Properties!$B$3:$IV$14,MATCH("GCV_Auto_Diesel",Fuel_Properties!$B$3:$B$14,0),MATCH(YEAR(BU$9),Fuel_Properties!$B$3:$EI$3,0))/1000</f>
        <v>2.0608485975500677</v>
      </c>
      <c r="BV124" s="53">
        <f>SUMPRODUCT(--(BV$9=Quarterly_kt!$B$9:FC$9),Quarterly_kt!$B124:FC124)*INDEX(Fuel_Properties!$B$3:$IV$14,MATCH("GCV_Auto_Diesel",Fuel_Properties!$B$3:$B$14,0),MATCH(YEAR(BV$9),Fuel_Properties!$B$3:$EI$3,0))/1000</f>
        <v>2.0433846509708129</v>
      </c>
      <c r="BW124" s="53">
        <f>SUMPRODUCT(--(BW$9=Quarterly_kt!$B$9:FC$9),Quarterly_kt!$B124:FC124)*INDEX(Fuel_Properties!$B$3:$IV$14,MATCH("GCV_Auto_Diesel",Fuel_Properties!$B$3:$B$14,0),MATCH(YEAR(BW$9),Fuel_Properties!$B$3:$EI$3,0))/1000</f>
        <v>1.7351918315200778</v>
      </c>
      <c r="BX124" s="53">
        <f>SUMPRODUCT(--(BX$9=Quarterly_kt!$B$9:FC$9),Quarterly_kt!$B124:FC124)*INDEX(Fuel_Properties!$B$3:$IV$14,MATCH("GCV_Auto_Diesel",Fuel_Properties!$B$3:$B$14,0),MATCH(YEAR(BX$9),Fuel_Properties!$B$3:$EI$3,0))/1000</f>
        <v>2.8308247157365205</v>
      </c>
      <c r="BY124" s="53">
        <f>SUMPRODUCT(--(BY$9=Quarterly_kt!$B$9:FC$9),Quarterly_kt!$B124:FC124)*INDEX(Fuel_Properties!$B$3:$IV$14,MATCH("GCV_Auto_Diesel",Fuel_Properties!$B$3:$B$14,0),MATCH(YEAR(BY$9),Fuel_Properties!$B$3:$EI$3,0))/1000</f>
        <v>2.0934285032570656</v>
      </c>
      <c r="BZ124" s="53">
        <f>SUMPRODUCT(--(BZ$9=Quarterly_kt!$B$9:FC$9),Quarterly_kt!$B124:FC124)*INDEX(Fuel_Properties!$B$3:$IV$14,MATCH("GCV_Auto_Diesel",Fuel_Properties!$B$3:$B$14,0),MATCH(YEAR(BZ$9),Fuel_Properties!$B$3:$EI$3,0))/1000</f>
        <v>2.1423784894357776</v>
      </c>
      <c r="CA124" s="53">
        <f>SUMPRODUCT(--(CA$9=Quarterly_kt!$B$9:FC$9),Quarterly_kt!$B124:FC124)*INDEX(Fuel_Properties!$B$3:$IV$14,MATCH("GCV_Auto_Diesel",Fuel_Properties!$B$3:$B$14,0),MATCH(YEAR(CA$9),Fuel_Properties!$B$3:$EI$3,0))/1000</f>
        <v>1.9911836979991633</v>
      </c>
      <c r="CB124" s="53">
        <f>SUMPRODUCT(--(CB$9=Quarterly_kt!$B$9:FC$9),Quarterly_kt!$B124:FC124)*INDEX(Fuel_Properties!$B$3:$IV$14,MATCH("GCV_Auto_Diesel",Fuel_Properties!$B$3:$B$14,0),MATCH(YEAR(CB$9),Fuel_Properties!$B$3:$EI$3,0))/1000</f>
        <v>2.0487316875368426</v>
      </c>
      <c r="CC124" s="53">
        <f>SUMPRODUCT(--(CC$9=Quarterly_kt!$B$9:FC$9),Quarterly_kt!$B124:FC124)*INDEX(Fuel_Properties!$B$3:$IV$14,MATCH("GCV_Auto_Diesel",Fuel_Properties!$B$3:$B$14,0),MATCH(YEAR(CC$9),Fuel_Properties!$B$3:$EI$3,0))/1000</f>
        <v>2.1674532197329364</v>
      </c>
      <c r="CD124" s="53">
        <f>SUMPRODUCT(--(CD$9=Quarterly_kt!$B$9:FC$9),Quarterly_kt!$B124:FC124)*INDEX(Fuel_Properties!$B$3:$IV$14,MATCH("GCV_Auto_Diesel",Fuel_Properties!$B$3:$B$14,0),MATCH(YEAR(CD$9),Fuel_Properties!$B$3:$EI$3,0))/1000</f>
        <v>2.1524938209492221</v>
      </c>
      <c r="CE124" s="53">
        <f>SUMPRODUCT(--(CE$9=Quarterly_kt!$B$9:FC$9),Quarterly_kt!$B124:FC124)*INDEX(Fuel_Properties!$B$3:$IV$14,MATCH("GCV_Auto_Diesel",Fuel_Properties!$B$3:$B$14,0),MATCH(YEAR(CE$9),Fuel_Properties!$B$3:$EI$3,0))/1000</f>
        <v>2.093120559447089</v>
      </c>
      <c r="CF124" s="53">
        <f>SUMPRODUCT(--(CF$9=Quarterly_kt!$B$9:FC$9),Quarterly_kt!$B124:FC124)*INDEX(Fuel_Properties!$B$3:$IV$14,MATCH("GCV_Auto_Diesel",Fuel_Properties!$B$3:$B$14,0),MATCH(YEAR(CF$9),Fuel_Properties!$B$3:$EI$3,0))/1000</f>
        <v>2.0877393855701776</v>
      </c>
      <c r="CG124" s="53">
        <f>SUMPRODUCT(--(CG$9=Quarterly_kt!$B$9:FC$9),Quarterly_kt!$B124:FC124)*INDEX(Fuel_Properties!$B$3:$IV$14,MATCH("GCV_Auto_Diesel",Fuel_Properties!$B$3:$B$14,0),MATCH(YEAR(CG$9),Fuel_Properties!$B$3:$EI$3,0))/1000</f>
        <v>2.3212792122072603</v>
      </c>
      <c r="CH124" s="53">
        <f>SUMPRODUCT(--(CH$9=Quarterly_kt!$B$9:FC$9),Quarterly_kt!$B124:FC124)*INDEX(Fuel_Properties!$B$3:$IV$14,MATCH("GCV_Auto_Diesel",Fuel_Properties!$B$3:$B$14,0),MATCH(YEAR(CH$9),Fuel_Properties!$B$3:$EI$3,0))/1000</f>
        <v>2.3325408773028551</v>
      </c>
      <c r="CI124" s="53">
        <f>SUMPRODUCT(--(CI$9=Quarterly_kt!$B$9:FC$9),Quarterly_kt!$B124:FC124)*INDEX(Fuel_Properties!$B$3:$IV$14,MATCH("GCV_Auto_Diesel",Fuel_Properties!$B$3:$B$14,0),MATCH(YEAR(CI$9),Fuel_Properties!$B$3:$EI$3,0))/1000</f>
        <v>2.1825492431628115</v>
      </c>
      <c r="CJ124" s="53">
        <f>SUMPRODUCT(--(CJ$9=Quarterly_kt!$B$9:FC$9),Quarterly_kt!$B124:FC124)*INDEX(Fuel_Properties!$B$3:$IV$14,MATCH("GCV_Auto_Diesel",Fuel_Properties!$B$3:$B$14,0),MATCH(YEAR(CJ$9),Fuel_Properties!$B$3:$EI$3,0))/1000</f>
        <v>2.4908592406056229</v>
      </c>
      <c r="CK124" s="53">
        <f>SUMPRODUCT(--(CK$9=Quarterly_kt!$B$9:FC$9),Quarterly_kt!$B124:FC124)*INDEX(Fuel_Properties!$B$3:$IV$14,MATCH("GCV_Auto_Diesel",Fuel_Properties!$B$3:$B$14,0),MATCH(YEAR(CK$9),Fuel_Properties!$B$3:$EI$3,0))/1000</f>
        <v>2.501205419418822</v>
      </c>
      <c r="CL124" s="53">
        <f>SUMPRODUCT(--(CL$9=Quarterly_kt!$B$9:FC$9),Quarterly_kt!$B124:FC124)*INDEX(Fuel_Properties!$B$3:$IV$14,MATCH("GCV_Auto_Diesel",Fuel_Properties!$B$3:$B$14,0),MATCH(YEAR(CL$9),Fuel_Properties!$B$3:$EI$3,0))/1000</f>
        <v>2.5342027277200874</v>
      </c>
      <c r="CM124" s="53">
        <f>SUMPRODUCT(--(CM$9=Quarterly_kt!$B$9:FC$9),Quarterly_kt!$B124:FC124)*INDEX(Fuel_Properties!$B$3:$IV$14,MATCH("GCV_Auto_Diesel",Fuel_Properties!$B$3:$B$14,0),MATCH(YEAR(CM$9),Fuel_Properties!$B$3:$EI$3,0))/1000</f>
        <v>2.2016857323528307</v>
      </c>
      <c r="CN124" s="53">
        <f>SUMPRODUCT(--(CN$9=Quarterly_kt!$B$9:FC$9),Quarterly_kt!$B124:FC124)*INDEX(Fuel_Properties!$B$3:$IV$14,MATCH("GCV_Auto_Diesel",Fuel_Properties!$B$3:$B$14,0),MATCH(YEAR(CN$9),Fuel_Properties!$B$3:$EI$3,0))/1000</f>
        <v>2.3224491766595419</v>
      </c>
      <c r="CO124" s="53">
        <f>SUMPRODUCT(--(CO$9=Quarterly_kt!$B$9:FC$9),Quarterly_kt!$B124:FC124)*INDEX(Fuel_Properties!$B$3:$IV$14,MATCH("GCV_Auto_Diesel",Fuel_Properties!$B$3:$B$14,0),MATCH(YEAR(CO$9),Fuel_Properties!$B$3:$EI$3,0))/1000</f>
        <v>2.3947666049272458</v>
      </c>
      <c r="CP124" s="53">
        <f>SUMPRODUCT(--(CP$9=Quarterly_kt!$B$9:FC$9),Quarterly_kt!$B124:FC124)*INDEX(Fuel_Properties!$B$3:$IV$14,MATCH("GCV_Auto_Diesel",Fuel_Properties!$B$3:$B$14,0),MATCH(YEAR(CP$9),Fuel_Properties!$B$3:$EI$3,0))/1000</f>
        <v>2.5426995116495017</v>
      </c>
      <c r="CQ124" s="53">
        <f>SUMPRODUCT(--(CQ$9=Quarterly_kt!$B$9:FC$9),Quarterly_kt!$B124:FC124)*INDEX(Fuel_Properties!$B$3:$IV$14,MATCH("GCV_Auto_Diesel",Fuel_Properties!$B$3:$B$14,0),MATCH(YEAR(CQ$9),Fuel_Properties!$B$3:$EI$3,0))/1000</f>
        <v>2.2065024459884963</v>
      </c>
      <c r="CR124" s="53">
        <f>SUMPRODUCT(--(CR$9=Quarterly_kt!$B$9:FC$9),Quarterly_kt!$B124:FC124)*INDEX(Fuel_Properties!$B$3:$IV$14,MATCH("GCV_Auto_Diesel",Fuel_Properties!$B$3:$B$14,0),MATCH(YEAR(CR$9),Fuel_Properties!$B$3:$EI$3,0))/1000</f>
        <v>2.2686884382902535</v>
      </c>
      <c r="CS124" s="53">
        <f>SUMPRODUCT(--(CS$9=Quarterly_kt!$B$9:FC$9),Quarterly_kt!$B124:FC124)*INDEX(Fuel_Properties!$B$3:$IV$14,MATCH("GCV_Auto_Diesel",Fuel_Properties!$B$3:$B$14,0),MATCH(YEAR(CS$9),Fuel_Properties!$B$3:$EI$3,0))/1000</f>
        <v>2.6225472730477701</v>
      </c>
      <c r="CT124" s="53">
        <f>SUMPRODUCT(--(CT$9=Quarterly_kt!$B$9:FC$9),Quarterly_kt!$B124:FC124)*INDEX(Fuel_Properties!$B$3:$IV$14,MATCH("GCV_Auto_Diesel",Fuel_Properties!$B$3:$B$14,0),MATCH(YEAR(CT$9),Fuel_Properties!$B$3:$EI$3,0))/1000</f>
        <v>2.5956630218767094</v>
      </c>
      <c r="CU124" s="53">
        <f>SUMPRODUCT(--(CU$9=Quarterly_kt!$B$9:FC$9),Quarterly_kt!$B124:FC124)*INDEX(Fuel_Properties!$B$3:$IV$14,MATCH("GCV_Auto_Diesel",Fuel_Properties!$B$3:$B$14,0),MATCH(YEAR(CU$9),Fuel_Properties!$B$3:$EI$3,0))/1000</f>
        <v>2.0586455182373418</v>
      </c>
      <c r="CV124" s="53">
        <f>SUMPRODUCT(--(CV$9=Quarterly_kt!$B$9:FC$9),Quarterly_kt!$B124:FC124)*INDEX(Fuel_Properties!$B$3:$IV$14,MATCH("GCV_Auto_Diesel",Fuel_Properties!$B$3:$B$14,0),MATCH(YEAR(CV$9),Fuel_Properties!$B$3:$EI$3,0))/1000</f>
        <v>2.1089937748019301</v>
      </c>
      <c r="CW124" s="53">
        <f>SUMPRODUCT(--(CW$9=Quarterly_kt!$B$9:FC$9),Quarterly_kt!$B124:FC124)*INDEX(Fuel_Properties!$B$3:$IV$14,MATCH("GCV_Auto_Diesel",Fuel_Properties!$B$3:$B$14,0),MATCH(YEAR(CW$9),Fuel_Properties!$B$3:$EI$3,0))/1000</f>
        <v>2.2652709721779503</v>
      </c>
      <c r="CX124" s="53">
        <f>SUMPRODUCT(--(CX$9=Quarterly_kt!$B$9:FC$9),Quarterly_kt!$B124:FC124)*INDEX(Fuel_Properties!$B$3:$IV$14,MATCH("GCV_Auto_Diesel",Fuel_Properties!$B$3:$B$14,0),MATCH(YEAR(CX$9),Fuel_Properties!$B$3:$EI$3,0))/1000</f>
        <v>2.4179071244132069</v>
      </c>
      <c r="CY124" s="53">
        <f>SUMPRODUCT(--(CY$9=Quarterly_kt!$B$9:FC$9),Quarterly_kt!$B124:FC124)*INDEX(Fuel_Properties!$B$3:$IV$14,MATCH("GCV_Auto_Diesel",Fuel_Properties!$B$3:$B$14,0),MATCH(YEAR(CY$9),Fuel_Properties!$B$3:$EI$3,0))/1000</f>
        <v>2.3015015345545717</v>
      </c>
      <c r="CZ124" s="53">
        <f>SUMPRODUCT(--(CZ$9=Quarterly_kt!$B$9:FC$9),Quarterly_kt!$B124:FC124)*INDEX(Fuel_Properties!$B$3:$IV$14,MATCH("GCV_Auto_Diesel",Fuel_Properties!$B$3:$B$14,0),MATCH(YEAR(CZ$9),Fuel_Properties!$B$3:$EI$3,0))/1000</f>
        <v>1.6243619872990878</v>
      </c>
      <c r="DA124" s="53">
        <f>SUMPRODUCT(--(DA$9=Quarterly_kt!$B$9:FC$9),Quarterly_kt!$B124:FC124)*INDEX(Fuel_Properties!$B$3:$IV$14,MATCH("GCV_Auto_Diesel",Fuel_Properties!$B$3:$B$14,0),MATCH(YEAR(DA$9),Fuel_Properties!$B$3:$EI$3,0))/1000</f>
        <v>1.7732962947558581</v>
      </c>
      <c r="DB124" s="53">
        <f>SUMPRODUCT(--(DB$9=Quarterly_kt!$B$9:FC$9),Quarterly_kt!$B124:FC124)*INDEX(Fuel_Properties!$B$3:$IV$14,MATCH("GCV_Auto_Diesel",Fuel_Properties!$B$3:$B$14,0),MATCH(YEAR(DB$9),Fuel_Properties!$B$3:$EI$3,0))/1000</f>
        <v>2.5254779764182671</v>
      </c>
      <c r="DC124" s="53">
        <f>SUMPRODUCT(--(DC$9=Quarterly_kt!$B$9:FC$9),Quarterly_kt!$B124:FC124)*INDEX(Fuel_Properties!$B$3:$IV$14,MATCH("GCV_Auto_Diesel",Fuel_Properties!$B$3:$B$14,0),MATCH(YEAR(DC$9),Fuel_Properties!$B$3:$EI$3,0))/1000</f>
        <v>2.4425426538984603</v>
      </c>
      <c r="DD124" s="53">
        <f>SUMPRODUCT(--(DD$9=Quarterly_kt!$B$9:FC$9),Quarterly_kt!$B124:FC124)*INDEX(Fuel_Properties!$B$3:$IV$14,MATCH("GCV_Auto_Diesel",Fuel_Properties!$B$3:$B$14,0),MATCH(YEAR(DD$9),Fuel_Properties!$B$3:$EI$3,0))/1000</f>
        <v>2.4001464033224118</v>
      </c>
      <c r="DE124" s="53">
        <f>SUMPRODUCT(--(DE$9=Quarterly_kt!$B$9:FC$9),Quarterly_kt!$B124:FC124)*INDEX(Fuel_Properties!$B$3:$IV$14,MATCH("GCV_Auto_Diesel",Fuel_Properties!$B$3:$B$14,0),MATCH(YEAR(DE$9),Fuel_Properties!$B$3:$EI$3,0))/1000</f>
        <v>2.6582842565638036</v>
      </c>
      <c r="DF124" s="53">
        <f>SUMPRODUCT(--(DF$9=Quarterly_kt!$B$9:FC$9),Quarterly_kt!$B124:FC124)*INDEX(Fuel_Properties!$B$3:$IV$14,MATCH("GCV_Auto_Diesel",Fuel_Properties!$B$3:$B$14,0),MATCH(YEAR(DF$9),Fuel_Properties!$B$3:$EI$3,0))/1000</f>
        <v>2.6168282852871885</v>
      </c>
      <c r="DG124" s="53">
        <f>SUMPRODUCT(--(DG$9=Quarterly_kt!$B$9:FC$9),Quarterly_kt!$B124:FC124)*INDEX(Fuel_Properties!$B$3:$IV$14,MATCH("GCV_Auto_Diesel",Fuel_Properties!$B$3:$B$14,0),MATCH(YEAR(DG$9),Fuel_Properties!$B$3:$EI$3,0))/1000</f>
        <v>2.4428059051838553</v>
      </c>
      <c r="DH124" s="53">
        <f>SUMPRODUCT(--(DH$9=Quarterly_kt!$B$9:FC$9),Quarterly_kt!$B124:FC124)*INDEX(Fuel_Properties!$B$3:$IV$14,MATCH("GCV_Auto_Diesel",Fuel_Properties!$B$3:$B$14,0),MATCH(YEAR(DH$9),Fuel_Properties!$B$3:$EI$3,0))/1000</f>
        <v>2.4482560053045495</v>
      </c>
      <c r="DI124" s="53">
        <f>SUMPRODUCT(--(DI$9=Quarterly_kt!$B$9:FC$9),Quarterly_kt!$B124:FC124)*INDEX(Fuel_Properties!$B$3:$IV$14,MATCH("GCV_Auto_Diesel",Fuel_Properties!$B$3:$B$14,0),MATCH(YEAR(DI$9),Fuel_Properties!$B$3:$EI$3,0))/1000</f>
        <v>2.5934949942042018</v>
      </c>
      <c r="DJ124" s="53">
        <f>SUMPRODUCT(--(DJ$9=Quarterly_kt!$B$9:FC$9),Quarterly_kt!$B124:FC124)*INDEX(Fuel_Properties!$B$3:$IV$14,MATCH("GCV_Auto_Diesel",Fuel_Properties!$B$3:$B$14,0),MATCH(YEAR(DJ$9),Fuel_Properties!$B$3:$EI$3,0))/1000</f>
        <v>2.6404754742617578</v>
      </c>
      <c r="DK124" s="53">
        <f>SUMPRODUCT(--(DK$9=Quarterly_kt!$B$9:FC$9),Quarterly_kt!$B124:FC124)*INDEX(Fuel_Properties!$B$3:$IV$14,MATCH("GCV_Auto_Diesel",Fuel_Properties!$B$3:$B$14,0),MATCH(YEAR(DK$9),Fuel_Properties!$B$3:$EI$3,0))/1000</f>
        <v>2.5760099373039931</v>
      </c>
      <c r="DL124" s="53">
        <f>SUMPRODUCT(--(DL$9=Quarterly_kt!$B$9:FC$9),Quarterly_kt!$B124:FC124)*INDEX(Fuel_Properties!$B$3:$IV$14,MATCH("GCV_Auto_Diesel",Fuel_Properties!$B$3:$B$14,0),MATCH(YEAR(DL$9),Fuel_Properties!$B$3:$EI$3,0))/1000</f>
        <v>2.6141521189928647</v>
      </c>
      <c r="DM124" s="53">
        <f>SUMPRODUCT(--(DM$9=Quarterly_kt!$B$9:FC$9),Quarterly_kt!$B124:FC124)*INDEX(Fuel_Properties!$B$3:$IV$14,MATCH("GCV_Auto_Diesel",Fuel_Properties!$B$3:$B$14,0),MATCH(YEAR(DM$9),Fuel_Properties!$B$3:$EI$3,0))/1000</f>
        <v>2.9135066381788106</v>
      </c>
      <c r="DN124" s="53">
        <f>SUMPRODUCT(--(DN$9=Quarterly_kt!$B$9:FC$9),Quarterly_kt!$B124:FC124)*INDEX(Fuel_Properties!$B$3:$IV$14,MATCH("GCV_Auto_Diesel",Fuel_Properties!$B$3:$B$14,0),MATCH(YEAR(DN$9),Fuel_Properties!$B$3:$EI$3,0))/1000</f>
        <v>2.9696023023472295</v>
      </c>
      <c r="DO124" s="53">
        <f>SUMPRODUCT(--(DO$9=Quarterly_kt!$B$9:FC$9),Quarterly_kt!$B124:FC124)*INDEX(Fuel_Properties!$B$3:$IV$14,MATCH("GCV_Auto_Diesel",Fuel_Properties!$B$3:$B$14,0),MATCH(YEAR(DO$9),Fuel_Properties!$B$3:$EI$3,0))/1000</f>
        <v>2.818262819035898</v>
      </c>
      <c r="DP124" s="53">
        <f>SUMPRODUCT(--(DP$9=Quarterly_kt!$B$9:FC$9),Quarterly_kt!$B124:FC124)*INDEX(Fuel_Properties!$B$3:$IV$14,MATCH("GCV_Auto_Diesel",Fuel_Properties!$B$3:$B$14,0),MATCH(YEAR(DP$9),Fuel_Properties!$B$3:$EI$3,0))/1000</f>
        <v>2.8423917121533959</v>
      </c>
      <c r="DQ124" s="53">
        <f>SUMPRODUCT(--(DQ$9=Quarterly_kt!$B$9:FC$9),Quarterly_kt!$B124:FC124)*INDEX(Fuel_Properties!$B$3:$IV$14,MATCH("GCV_Auto_Diesel",Fuel_Properties!$B$3:$B$14,0),MATCH(YEAR(DQ$9),Fuel_Properties!$B$3:$EI$3,0))/1000</f>
        <v>2.9614674763886719</v>
      </c>
      <c r="DR124" s="53">
        <f>SUMPRODUCT(--(DR$9=Quarterly_kt!$B$9:FC$9),Quarterly_kt!$B124:FC124)*INDEX(Fuel_Properties!$B$3:$IV$14,MATCH("GCV_Auto_Diesel",Fuel_Properties!$B$3:$B$14,0),MATCH(YEAR(DR$9),Fuel_Properties!$B$3:$EI$3,0))/1000</f>
        <v>3.7591381295880097</v>
      </c>
      <c r="DS124" s="53">
        <f>SUMPRODUCT(--(DS$9=Quarterly_kt!$B$9:FC$9),Quarterly_kt!$B124:FC124)*INDEX(Fuel_Properties!$B$3:$IV$14,MATCH("GCV_Auto_Diesel",Fuel_Properties!$B$3:$B$14,0),MATCH(YEAR(DS$9),Fuel_Properties!$B$3:$EI$3,0))/1000</f>
        <v>3.0410001330032652</v>
      </c>
      <c r="DT124" s="53">
        <f>SUMPRODUCT(--(DT$9=Quarterly_kt!$B$9:FC$9),Quarterly_kt!$B124:FC124)*INDEX(Fuel_Properties!$B$3:$IV$14,MATCH("GCV_Auto_Diesel",Fuel_Properties!$B$3:$B$14,0),MATCH(YEAR(DT$9),Fuel_Properties!$B$3:$EI$3,0))/1000</f>
        <v>3.4972024563797137</v>
      </c>
      <c r="DU124" s="53">
        <f>SUMPRODUCT(--(DU$9=Quarterly_kt!$B$9:FC$9),Quarterly_kt!$B124:FC124)*INDEX(Fuel_Properties!$B$3:$IV$14,MATCH("GCV_Auto_Diesel",Fuel_Properties!$B$3:$B$14,0),MATCH(YEAR(DU$9),Fuel_Properties!$B$3:$EI$3,0))/1000</f>
        <v>3.5061161739585809</v>
      </c>
      <c r="DV124" s="53">
        <f>SUMPRODUCT(--(DV$9=Quarterly_kt!$B$9:FC$9),Quarterly_kt!$B124:FC124)*INDEX(Fuel_Properties!$B$3:$IV$14,MATCH("GCV_Auto_Diesel",Fuel_Properties!$B$3:$B$14,0),MATCH(YEAR(DV$9),Fuel_Properties!$B$3:$EI$3,0))/1000</f>
        <v>3.5948912429040387</v>
      </c>
      <c r="DW124" s="53">
        <f>SUMPRODUCT(--(DW$9=Quarterly_kt!$B$9:FC$9),Quarterly_kt!$B124:FC124)*INDEX(Fuel_Properties!$B$3:$IV$14,MATCH("GCV_Auto_Diesel",Fuel_Properties!$B$3:$B$14,0),MATCH(YEAR(DW$9),Fuel_Properties!$B$3:$EI$3,0))/1000</f>
        <v>3.5593785535810394</v>
      </c>
      <c r="DX124" s="53">
        <f>SUMPRODUCT(--(DX$9=Quarterly_kt!$B$9:FC$9),Quarterly_kt!$B124:FC124)*INDEX(Fuel_Properties!$B$3:$IV$14,MATCH("GCV_Auto_Diesel",Fuel_Properties!$B$3:$B$14,0),MATCH(YEAR(DX$9),Fuel_Properties!$B$3:$EI$3,0))/1000</f>
        <v>3.5296519993961004</v>
      </c>
      <c r="DY124" s="53">
        <f>SUMPRODUCT(--(DY$9=Quarterly_kt!$B$9:FC$9),Quarterly_kt!$B124:FC124)*INDEX(Fuel_Properties!$B$3:$IV$14,MATCH("GCV_Auto_Diesel",Fuel_Properties!$B$3:$B$14,0),MATCH(YEAR(DY$9),Fuel_Properties!$B$3:$EI$3,0))/1000</f>
        <v>3.7164619203297939</v>
      </c>
      <c r="DZ124" s="53">
        <f>SUMPRODUCT(--(DZ$9=Quarterly_kt!$B$9:FC$9),Quarterly_kt!$B124:FC124)*INDEX(Fuel_Properties!$B$3:$IV$14,MATCH("GCV_Auto_Diesel",Fuel_Properties!$B$3:$B$14,0),MATCH(YEAR(DZ$9),Fuel_Properties!$B$3:$EI$3,0))/1000</f>
        <v>3.5865404582763833</v>
      </c>
      <c r="EA124" s="53">
        <f>SUMPRODUCT(--(EA$9=Quarterly_kt!$B$9:FC$9),Quarterly_kt!$B124:FC124)*INDEX(Fuel_Properties!$B$3:$IV$14,MATCH("GCV_Auto_Diesel",Fuel_Properties!$B$3:$B$14,0),MATCH(YEAR(EA$9),Fuel_Properties!$B$3:$EI$3,0))/1000</f>
        <v>3.7445514791441217</v>
      </c>
      <c r="EB124" s="53">
        <f>SUMPRODUCT(--(EB$9=Quarterly_kt!$B$9:FC$9),Quarterly_kt!$B124:FC124)*INDEX(Fuel_Properties!$B$3:$IV$14,MATCH("GCV_Auto_Diesel",Fuel_Properties!$B$3:$B$14,0),MATCH(YEAR(EB$9),Fuel_Properties!$B$3:$EI$3,0))/1000</f>
        <v>3.5635943191571169</v>
      </c>
      <c r="EC124" s="53">
        <f>SUMPRODUCT(--(EC$9=Quarterly_kt!$B$9:FC$9),Quarterly_kt!$B124:FC124)*INDEX(Fuel_Properties!$B$3:$IV$14,MATCH("GCV_Auto_Diesel",Fuel_Properties!$B$3:$B$14,0),MATCH(YEAR(EC$9),Fuel_Properties!$B$3:$EI$3,0))/1000</f>
        <v>3.7740000968426504</v>
      </c>
      <c r="ED124" s="53">
        <f>SUMPRODUCT(--(ED$9=Quarterly_kt!$B$9:FC$9),Quarterly_kt!$B124:FC124)*INDEX(Fuel_Properties!$B$3:$IV$14,MATCH("GCV_Auto_Diesel",Fuel_Properties!$B$3:$B$14,0),MATCH(YEAR(ED$9),Fuel_Properties!$B$3:$EI$3,0))/1000</f>
        <v>3.789987356495959</v>
      </c>
      <c r="EE124" s="53">
        <f>SUMPRODUCT(--(EE$9=Quarterly_kt!$B$9:FC$9),Quarterly_kt!$B124:FC124)*INDEX(Fuel_Properties!$B$3:$IV$14,MATCH("GCV_Auto_Diesel",Fuel_Properties!$B$3:$B$14,0),MATCH(YEAR(EE$9),Fuel_Properties!$B$3:$EI$3,0))/1000</f>
        <v>3.8201275922978617</v>
      </c>
      <c r="EF124" s="53">
        <f>SUMPRODUCT(--(EF$9=Quarterly_kt!$B$9:FC$9),Quarterly_kt!$B124:FC124)*INDEX(Fuel_Properties!$B$3:$IV$14,MATCH("GCV_Auto_Diesel",Fuel_Properties!$B$3:$B$14,0),MATCH(YEAR(EF$9),Fuel_Properties!$B$3:$EI$3,0))/1000</f>
        <v>4.0524135739619833</v>
      </c>
      <c r="EG124" s="53">
        <f>SUMPRODUCT(--(EG$9=Quarterly_kt!$B$9:FC$9),Quarterly_kt!$B124:FC124)*INDEX(Fuel_Properties!$B$3:$IV$14,MATCH("GCV_Auto_Diesel",Fuel_Properties!$B$3:$B$14,0),MATCH(YEAR(EG$9),Fuel_Properties!$B$3:$EI$3,0))/1000</f>
        <v>4.1582136882207106</v>
      </c>
      <c r="EH124" s="53">
        <f>SUMPRODUCT(--(EH$9=Quarterly_kt!$B$9:FC$9),Quarterly_kt!$B124:FC124)*INDEX(Fuel_Properties!$B$3:$IV$14,MATCH("GCV_Auto_Diesel",Fuel_Properties!$B$3:$B$14,0),MATCH(YEAR(EH$9),Fuel_Properties!$B$3:$EI$3,0))/1000</f>
        <v>3.760298830398364</v>
      </c>
      <c r="EI124" s="53">
        <f>SUMPRODUCT(--(EI$9=Quarterly_kt!$B$9:FC$9),Quarterly_kt!$B124:FC124)*INDEX(Fuel_Properties!$B$3:$IV$14,MATCH("GCV_Auto_Diesel",Fuel_Properties!$B$3:$B$14,0),MATCH(YEAR(EI$9),Fuel_Properties!$B$3:$EI$3,0))/1000</f>
        <v>3.9594214798205987</v>
      </c>
      <c r="EJ124" s="53">
        <f>SUMPRODUCT(--(EJ$9=Quarterly_kt!$B$9:FC$9),Quarterly_kt!$B124:FC124)*INDEX(Fuel_Properties!$B$3:$IV$14,MATCH("GCV_Auto_Diesel",Fuel_Properties!$B$3:$B$14,0),MATCH(YEAR(EJ$9),Fuel_Properties!$B$3:$EI$3,0))/1000</f>
        <v>3.6373514071978437</v>
      </c>
      <c r="EK124" s="53">
        <f>SUMPRODUCT(--(EK$9=Quarterly_kt!$B$9:FC$9),Quarterly_kt!$B124:FC124)*INDEX(Fuel_Properties!$B$3:$IV$14,MATCH("GCV_Auto_Diesel",Fuel_Properties!$B$3:$B$14,0),MATCH(YEAR(EK$9),Fuel_Properties!$B$3:$EI$3,0))/1000</f>
        <v>3.4775711621342067</v>
      </c>
      <c r="EL124" s="53">
        <f>SUMPRODUCT(--(EL$9=Quarterly_kt!$B$9:FC$9),Quarterly_kt!$B124:FC124)*INDEX(Fuel_Properties!$B$3:$IV$14,MATCH("GCV_Auto_Diesel",Fuel_Properties!$B$3:$B$14,0),MATCH(YEAR(EL$9),Fuel_Properties!$B$3:$EI$3,0))/1000</f>
        <v>3.8205185501700645</v>
      </c>
      <c r="EM124" s="53">
        <f>SUMPRODUCT(--(EM$9=Quarterly_kt!$B$9:FC$9),Quarterly_kt!$B124:FC124)*INDEX(Fuel_Properties!$B$3:$IV$14,MATCH("GCV_Auto_Diesel",Fuel_Properties!$B$3:$B$14,0),MATCH(YEAR(EM$9),Fuel_Properties!$B$3:$EI$3,0))/1000</f>
        <v>3.3609665562123552</v>
      </c>
      <c r="EN124" s="53">
        <f>SUMPRODUCT(--(EN$9=Quarterly_kt!$B$9:FC$9),Quarterly_kt!$B124:FC124)*INDEX(Fuel_Properties!$B$3:$IV$14,MATCH("GCV_Auto_Diesel",Fuel_Properties!$B$3:$B$14,0),MATCH(YEAR(EN$9),Fuel_Properties!$B$3:$EI$3,0))/1000</f>
        <v>3.1781994982422863</v>
      </c>
      <c r="EO124" s="53">
        <f>SUMPRODUCT(--(EO$9=Quarterly_kt!$B$9:FC$9),Quarterly_kt!$B124:FC124)*INDEX(Fuel_Properties!$B$3:$IV$14,MATCH("GCV_Auto_Diesel",Fuel_Properties!$B$3:$B$14,0),MATCH(YEAR(EO$9),Fuel_Properties!$B$3:$EI$3,0))/1000</f>
        <v>3.0484192033255435</v>
      </c>
      <c r="EP124" s="53">
        <f>SUMPRODUCT(--(EP$9=Quarterly_kt!$B$9:FC$9),Quarterly_kt!$B124:FC124)*INDEX(Fuel_Properties!$B$3:$IV$14,MATCH("GCV_Auto_Diesel",Fuel_Properties!$B$3:$B$14,0),MATCH(YEAR(EP$9),Fuel_Properties!$B$3:$EI$3,0))/1000</f>
        <v>2.9323039332480172</v>
      </c>
      <c r="EQ124" s="53">
        <f>SUMPRODUCT(--(EQ$9=Quarterly_kt!$B$9:FC$9),Quarterly_kt!$B124:FC124)*INDEX(Fuel_Properties!$B$3:$IV$14,MATCH("GCV_Auto_Diesel",Fuel_Properties!$B$3:$B$14,0),MATCH(YEAR(EQ$9),Fuel_Properties!$B$3:$EI$3,0))/1000</f>
        <v>2.7058772341663961</v>
      </c>
      <c r="ER124" s="53">
        <f>SUMPRODUCT(--(ER$9=Quarterly_kt!$B$9:FC$9),Quarterly_kt!$B124:FC124)*INDEX(Fuel_Properties!$B$3:$IV$14,MATCH("GCV_Auto_Diesel",Fuel_Properties!$B$3:$B$14,0),MATCH(YEAR(ER$9),Fuel_Properties!$B$3:$EI$3,0))/1000</f>
        <v>2.7801206185527674</v>
      </c>
      <c r="ES124" s="53">
        <f>SUMPRODUCT(--(ES$9=Quarterly_kt!$B$9:FC$9),Quarterly_kt!$B124:FC124)*INDEX(Fuel_Properties!$B$3:$IV$14,MATCH("GCV_Auto_Diesel",Fuel_Properties!$B$3:$B$14,0),MATCH(YEAR(ES$9),Fuel_Properties!$B$3:$EI$3,0))/1000</f>
        <v>2.8243251379187608</v>
      </c>
      <c r="ET124" s="53">
        <f>SUMPRODUCT(--(ET$9=Quarterly_kt!$B$9:FC$9),Quarterly_kt!$B124:FC124)*INDEX(Fuel_Properties!$B$3:$IV$14,MATCH("GCV_Auto_Diesel",Fuel_Properties!$B$3:$B$14,0),MATCH(YEAR(ET$9),Fuel_Properties!$B$3:$EI$3,0))/1000</f>
        <v>2.8053511957320407</v>
      </c>
      <c r="EU124" s="53">
        <f>SUMPRODUCT(--(EU$9=Quarterly_kt!$B$9:FC$9),Quarterly_kt!$B124:FC124)*INDEX(Fuel_Properties!$B$3:$IV$14,MATCH("GCV_Auto_Diesel",Fuel_Properties!$B$3:$B$14,0),MATCH(YEAR(EU$9),Fuel_Properties!$B$3:$EI$3,0))/1000</f>
        <v>2.8081635784398475</v>
      </c>
      <c r="EV124" s="53">
        <f>SUMPRODUCT(--(EV$9=Quarterly_kt!$B$9:FC$9),Quarterly_kt!$B124:FC124)*INDEX(Fuel_Properties!$B$3:$IV$14,MATCH("GCV_Auto_Diesel",Fuel_Properties!$B$3:$B$14,0),MATCH(YEAR(EV$9),Fuel_Properties!$B$3:$EI$3,0))/1000</f>
        <v>2.7896821574091351</v>
      </c>
      <c r="EW124" s="53">
        <f>SUMPRODUCT(--(EW$9=Quarterly_kt!$B$9:FC$9),Quarterly_kt!$B124:FC124)*INDEX(Fuel_Properties!$B$3:$IV$14,MATCH("GCV_Auto_Diesel",Fuel_Properties!$B$3:$B$14,0),MATCH(YEAR(EW$9),Fuel_Properties!$B$3:$EI$3,0))/1000</f>
        <v>2.6647866270923597</v>
      </c>
      <c r="EX124" s="53">
        <f>SUMPRODUCT(--(EX$9=Quarterly_kt!$B$9:FC$9),Quarterly_kt!$B124:FC124)*INDEX(Fuel_Properties!$B$3:$IV$14,MATCH("GCV_Auto_Diesel",Fuel_Properties!$B$3:$B$14,0),MATCH(YEAR(EX$9),Fuel_Properties!$B$3:$EI$3,0))/1000</f>
        <v>2.9999765013631285</v>
      </c>
      <c r="EY124" s="53">
        <f>SUMPRODUCT(--(EY$9=Quarterly_kt!$B$9:FC$9),Quarterly_kt!$B124:FC124)*INDEX(Fuel_Properties!$B$3:$IV$14,MATCH("GCV_Auto_Diesel",Fuel_Properties!$B$3:$B$14,0),MATCH(YEAR(EY$9),Fuel_Properties!$B$3:$EI$3,0))/1000</f>
        <v>2.9123488167917908</v>
      </c>
      <c r="EZ124" s="53">
        <f>SUMPRODUCT(--(EZ$9=Quarterly_kt!$B$9:FC$9),Quarterly_kt!$B124:FC124)*INDEX(Fuel_Properties!$B$3:$IV$14,MATCH("GCV_Auto_Diesel",Fuel_Properties!$B$3:$B$14,0),MATCH(YEAR(EZ$9),Fuel_Properties!$B$3:$EI$3,0))/1000</f>
        <v>2.8193995113105732</v>
      </c>
      <c r="FA124" s="53">
        <f>SUMPRODUCT(--(FA$9=Quarterly_kt!$B$9:FC$9),Quarterly_kt!$B124:FC124)*INDEX(Fuel_Properties!$B$3:$IV$14,MATCH("GCV_Auto_Diesel",Fuel_Properties!$B$3:$B$14,0),MATCH(YEAR(FA$9),Fuel_Properties!$B$3:$EI$3,0))/1000</f>
        <v>3.4596743928907281</v>
      </c>
      <c r="FB124" s="53">
        <f>SUMPRODUCT(--(FB$9=Quarterly_kt!$B$9:FC$9),Quarterly_kt!$B124:FC124)*INDEX(Fuel_Properties!$B$3:$IV$14,MATCH("GCV_Auto_Diesel",Fuel_Properties!$B$3:$B$14,0),MATCH(YEAR(FB$9),Fuel_Properties!$B$3:$EI$3,0))/1000</f>
        <v>3.5611452436087241</v>
      </c>
      <c r="FC124" s="53">
        <f>SUMPRODUCT(--(FC$9=Quarterly_kt!$B$9:FC$9),Quarterly_kt!$B124:FC124)*INDEX(Fuel_Properties!$B$3:$IV$14,MATCH("GCV_Auto_Diesel",Fuel_Properties!$B$3:$B$14,0),MATCH(YEAR(FC$9),Fuel_Properties!$B$3:$EI$3,0))/1000</f>
        <v>3.3603773506923558</v>
      </c>
      <c r="FD124" s="53">
        <f>SUMPRODUCT(--(FD$9=Quarterly_kt!$B$9:FD$9),Quarterly_kt!$B124:FD124)*INDEX(Fuel_Properties!$B$3:$IV$14,MATCH("GCV_Auto_Diesel",Fuel_Properties!$B$3:$B$14,0),MATCH(YEAR(FD$9),Fuel_Properties!$B$3:$EI$3,0))/1000</f>
        <v>3.6073259017842649</v>
      </c>
      <c r="FE124" s="53">
        <f>SUMPRODUCT(--(FE$9=Quarterly_kt!$B$9:FE$9),Quarterly_kt!$B124:FE124)*INDEX(Fuel_Properties!$B$3:$IV$14,MATCH("GCV_Auto_Diesel",Fuel_Properties!$B$3:$B$14,0),MATCH(YEAR(FE$9),Fuel_Properties!$B$3:$EI$3,0))/1000</f>
        <v>3.8612012947376799</v>
      </c>
      <c r="FF124" s="53">
        <f>SUMPRODUCT(--(FF$9=Quarterly_kt!$B$9:FF$9),Quarterly_kt!$B124:FF124)*INDEX(Fuel_Properties!$B$3:$IV$14,MATCH("GCV_Auto_Diesel",Fuel_Properties!$B$3:$B$14,0),MATCH(YEAR(FF$9),Fuel_Properties!$B$3:$EI$3,0))/1000</f>
        <v>3.5660638029382983</v>
      </c>
      <c r="FG124" s="53">
        <f>SUMPRODUCT(--(FG$9=Quarterly_kt!$B$9:FG$9),Quarterly_kt!$B124:FG124)*INDEX(Fuel_Properties!$B$3:$IV$14,MATCH("GCV_Auto_Diesel",Fuel_Properties!$B$3:$B$14,0),MATCH(YEAR(FG$9),Fuel_Properties!$B$3:$EI$3,0))/1000</f>
        <v>3.352196720542703</v>
      </c>
      <c r="FH124" s="53">
        <f>SUMPRODUCT(--(FH$9=Quarterly_kt!$B$9:FH$9),Quarterly_kt!$B124:FH124)*INDEX(Fuel_Properties!$B$3:$IV$14,MATCH("GCV_Auto_Diesel",Fuel_Properties!$B$3:$B$14,0),MATCH(YEAR(FH$9),Fuel_Properties!$B$3:$EI$3,0))/1000</f>
        <v>4.2114921628506456</v>
      </c>
      <c r="FI124" s="53">
        <f>SUMPRODUCT(--(FI$9=Quarterly_kt!$B$9:FI$9),Quarterly_kt!$B124:FI124)*INDEX(Fuel_Properties!$B$3:$IV$14,MATCH("GCV_Auto_Diesel",Fuel_Properties!$B$3:$B$14,0),MATCH(YEAR(FI$9),Fuel_Properties!$B$3:$EI$3,0))/1000</f>
        <v>3.4445161737926098</v>
      </c>
      <c r="FJ124" s="53">
        <f>SUMPRODUCT(--(FJ$9=Quarterly_kt!$B$9:FJ$9),Quarterly_kt!$B124:FJ124)*INDEX(Fuel_Properties!$B$3:$IV$14,MATCH("GCV_Auto_Diesel",Fuel_Properties!$B$3:$B$14,0),MATCH(YEAR(FJ$9),Fuel_Properties!$B$3:$EI$3,0))/1000</f>
        <v>3.5334756058166104</v>
      </c>
      <c r="FK124" s="53">
        <f>SUMPRODUCT(--(FK$9=Quarterly_kt!$B$9:FK$9),Quarterly_kt!$B124:FK124)*INDEX(Fuel_Properties!$B$3:$IV$14,MATCH("GCV_Auto_Diesel",Fuel_Properties!$B$3:$B$14,0),MATCH(YEAR(FK$9),Fuel_Properties!$B$3:$EI$3,0))/1000</f>
        <v>3.4914449950311019</v>
      </c>
      <c r="FL124" s="53">
        <f>SUMPRODUCT(--(FL$9=Quarterly_kt!$B$9:FL$9),Quarterly_kt!$B124:FL124)*INDEX(Fuel_Properties!$B$3:$IV$14,MATCH("GCV_Auto_Diesel",Fuel_Properties!$B$3:$B$14,0),MATCH(YEAR(FL$9),Fuel_Properties!$B$3:$EI$3,0))/1000</f>
        <v>3.3527634351888009</v>
      </c>
      <c r="FM124" s="53">
        <f>SUMPRODUCT(--(FM$9=Quarterly_kt!$B$9:FN$9),Quarterly_kt!$B124:FN124)*INDEX(Fuel_Properties!$B$3:$IV$14,MATCH("GCV_Auto_Diesel",Fuel_Properties!$B$3:$B$14,0),MATCH(YEAR(FM$9),Fuel_Properties!$B$3:$EI$3,0))/1000</f>
        <v>3.4473111241681442</v>
      </c>
      <c r="FN124" s="53">
        <f>SUMPRODUCT(--(FN$9=Quarterly_kt!$B$9:FN$9),Quarterly_kt!$B124:FN124)*INDEX(Fuel_Properties!$B$3:$IV$14,MATCH("GCV_Auto_Diesel",Fuel_Properties!$B$3:$B$14,0),MATCH(YEAR(FN$9),Fuel_Properties!$B$3:$EI$3,0))/1000</f>
        <v>3.5742437585700166</v>
      </c>
      <c r="FO124" s="53">
        <f>SUMPRODUCT(--(FO$9=Quarterly_kt!$B$9:FO$9),Quarterly_kt!$B124:FO124)*INDEX(Fuel_Properties!$B$3:$IV$14,MATCH("GCV_Auto_Diesel",Fuel_Properties!$B$3:$B$14,0),MATCH(YEAR(FO$9),Fuel_Properties!$B$3:$EI$3,0))/1000</f>
        <v>3.7259987300448012</v>
      </c>
      <c r="FP124" s="53">
        <f>SUMPRODUCT(--(FP$9=Quarterly_kt!$B$9:FP$9),Quarterly_kt!$B124:FP124)*INDEX(Fuel_Properties!$B$3:$IV$14,MATCH("GCV_Auto_Diesel",Fuel_Properties!$B$3:$B$14,0),MATCH(YEAR(FP$9),Fuel_Properties!$B$3:$EI$3,0))/1000</f>
        <v>3.8131476444610506</v>
      </c>
      <c r="FQ124" s="53">
        <f>SUMPRODUCT(--(FQ$9=Quarterly_kt!$B$9:FQ$9),Quarterly_kt!$B124:FQ124)*INDEX(Fuel_Properties!$B$3:$IV$14,MATCH("GCV_Auto_Diesel",Fuel_Properties!$B$3:$B$14,0),MATCH(YEAR(FQ$9),Fuel_Properties!$B$3:$EI$3,0))/1000</f>
        <v>4.0924782019379409</v>
      </c>
      <c r="FR124" s="53">
        <f>SUMPRODUCT(--(FR$9=Quarterly_kt!$B$9:FR$9),Quarterly_kt!$B124:FR124)*INDEX(Fuel_Properties!$B$3:$IV$14,MATCH("GCV_Auto_Diesel",Fuel_Properties!$B$3:$B$14,0),MATCH(YEAR(FR$9),Fuel_Properties!$B$3:$EI$3,0))/1000</f>
        <v>4.3968310424767409</v>
      </c>
      <c r="FS124" s="53">
        <f>SUMPRODUCT(--(FS$9=Quarterly_kt!$B$9:FS$9),Quarterly_kt!$B124:FS124)*INDEX(Fuel_Properties!$B$3:$IV$14,MATCH("GCV_Auto_Diesel",Fuel_Properties!$B$3:$B$14,0),MATCH(YEAR(FS$9),Fuel_Properties!$B$3:$EI$3,0))/1000</f>
        <v>3.343712562008736</v>
      </c>
      <c r="FT124" s="53">
        <f>SUMPRODUCT(--(FT$9=Quarterly_kt!$B$9:FT$9),Quarterly_kt!$B124:FT124)*INDEX(Fuel_Properties!$B$3:$IV$14,MATCH("GCV_Auto_Diesel",Fuel_Properties!$B$3:$B$14,0),MATCH(YEAR(FT$9),Fuel_Properties!$B$3:$EI$3,0))/1000</f>
        <v>3.3798820998880301</v>
      </c>
      <c r="FU124" s="53">
        <f>SUMPRODUCT(--(FU$9=Quarterly_kt!$B$9:FU$9),Quarterly_kt!$B124:FU124)*INDEX(Fuel_Properties!$B$3:$IV$14,MATCH("GCV_Auto_Diesel",Fuel_Properties!$B$3:$B$14,0),MATCH(YEAR(FU$9),Fuel_Properties!$B$3:$EI$3,0))/1000</f>
        <v>3.6191962250633609</v>
      </c>
      <c r="FV124" s="53">
        <f>SUMPRODUCT(--(FV$9=Quarterly_kt!$B$9:FV$9),Quarterly_kt!$B124:FV124)*INDEX(Fuel_Properties!$B$3:$IV$14,MATCH("GCV_Auto_Diesel",Fuel_Properties!$B$3:$B$14,0),MATCH(YEAR(FV$9),Fuel_Properties!$B$3:$EI$3,0))/1000</f>
        <v>3.6775795230609054</v>
      </c>
      <c r="FW124" s="18"/>
      <c r="FX124" s="117"/>
      <c r="FY124" s="18"/>
    </row>
    <row r="125" spans="1:181" ht="15" x14ac:dyDescent="0.25">
      <c r="A125" s="49" t="s">
        <v>27</v>
      </c>
      <c r="B125" s="13">
        <v>5.6783188676984508</v>
      </c>
      <c r="C125" s="13">
        <v>2.4042385160275472</v>
      </c>
      <c r="D125" s="13">
        <v>3.2275408008321556</v>
      </c>
      <c r="E125" s="13">
        <v>1.6703000711899971</v>
      </c>
      <c r="F125" s="13">
        <v>3.7899625387424396</v>
      </c>
      <c r="G125" s="13">
        <v>4.7263564825562243</v>
      </c>
      <c r="H125" s="13">
        <v>3.6411025839825046</v>
      </c>
      <c r="I125" s="13">
        <v>4.6468289162939547</v>
      </c>
      <c r="J125" s="13">
        <v>2.9458495188031781</v>
      </c>
      <c r="K125" s="13">
        <v>4.6095823226169266</v>
      </c>
      <c r="L125" s="13">
        <v>2.214687709656336</v>
      </c>
      <c r="M125" s="13">
        <v>4.7258934097571093</v>
      </c>
      <c r="N125" s="13">
        <v>3.916794959425284</v>
      </c>
      <c r="O125" s="13">
        <v>5.1288475920394223</v>
      </c>
      <c r="P125" s="13">
        <v>5.1635773903997126</v>
      </c>
      <c r="Q125" s="13">
        <v>5.3805072933062137</v>
      </c>
      <c r="R125" s="13">
        <v>5.3677324948092755</v>
      </c>
      <c r="S125" s="13">
        <v>3.6242844346311704</v>
      </c>
      <c r="T125" s="13">
        <v>5.8539416870906784</v>
      </c>
      <c r="U125" s="13">
        <v>5.0186719199673107</v>
      </c>
      <c r="V125" s="13">
        <v>5.0824436327777569</v>
      </c>
      <c r="W125" s="13">
        <v>4.5506868856401921</v>
      </c>
      <c r="X125" s="13">
        <v>4.4371981531597076</v>
      </c>
      <c r="Y125" s="13">
        <v>4.7396614830388293</v>
      </c>
      <c r="Z125" s="13">
        <v>3.4893690206123638</v>
      </c>
      <c r="AA125" s="13">
        <v>4.4577721735196834</v>
      </c>
      <c r="AB125" s="13">
        <v>4.1123005726632229</v>
      </c>
      <c r="AC125" s="13">
        <v>4.1613685467013166</v>
      </c>
      <c r="AD125" s="13">
        <v>3.8734210428114726</v>
      </c>
      <c r="AE125" s="13">
        <v>3.4490832012866424</v>
      </c>
      <c r="AF125" s="13">
        <v>3.0875481181634714</v>
      </c>
      <c r="AG125" s="13">
        <v>2.8328528301581701</v>
      </c>
      <c r="AH125" s="13">
        <v>3.0073993600181264</v>
      </c>
      <c r="AI125" s="13">
        <v>3.2405127681648485</v>
      </c>
      <c r="AJ125" s="13">
        <v>3.0573165031276459</v>
      </c>
      <c r="AK125" s="13">
        <v>2.7158907020290277</v>
      </c>
      <c r="AL125" s="13">
        <v>1.9869601456516799</v>
      </c>
      <c r="AM125" s="13">
        <v>1.235061092170139</v>
      </c>
      <c r="AN125" s="13">
        <v>2.9425102978338833</v>
      </c>
      <c r="AO125" s="13">
        <v>2.0506750713769422</v>
      </c>
      <c r="AP125" s="13">
        <v>1.9073814746219155</v>
      </c>
      <c r="AQ125" s="13">
        <v>1.4584058044443979</v>
      </c>
      <c r="AR125" s="13">
        <v>1.3349720102063247</v>
      </c>
      <c r="AS125" s="13">
        <v>1.147759827079369</v>
      </c>
      <c r="AT125" s="13">
        <v>1.3400488270102717</v>
      </c>
      <c r="AU125" s="13">
        <v>1.2545870846046778</v>
      </c>
      <c r="AV125" s="13">
        <v>1.0377144810484946</v>
      </c>
      <c r="AW125" s="13">
        <v>1.0138349722501385</v>
      </c>
      <c r="AX125" s="13">
        <v>0.91176928355009834</v>
      </c>
      <c r="AY125" s="13">
        <v>1.1563876771427521</v>
      </c>
      <c r="AZ125" s="13">
        <v>1.0086978198496976</v>
      </c>
      <c r="BA125" s="13">
        <v>0.96412639119766752</v>
      </c>
      <c r="BB125" s="13">
        <v>0.87971702287880871</v>
      </c>
      <c r="BC125" s="13">
        <v>1.2628634935251091</v>
      </c>
      <c r="BD125" s="13">
        <v>1.1407801138746552</v>
      </c>
      <c r="BE125" s="13">
        <v>0.83736649053442813</v>
      </c>
      <c r="BF125" s="13">
        <v>0.79021253818443982</v>
      </c>
      <c r="BG125" s="13">
        <v>1.0551266270711217</v>
      </c>
      <c r="BH125" s="13">
        <v>1.109271049797244</v>
      </c>
      <c r="BI125" s="13">
        <v>0.91731001734450412</v>
      </c>
      <c r="BJ125" s="13">
        <v>0.5804287473337999</v>
      </c>
      <c r="BK125" s="13">
        <v>0.71400808979292085</v>
      </c>
      <c r="BL125" s="13">
        <v>0.64918603640355788</v>
      </c>
      <c r="BM125" s="13">
        <v>0.54937306517181361</v>
      </c>
      <c r="BN125" s="13">
        <v>0.43527936902666492</v>
      </c>
      <c r="BO125" s="13">
        <v>0.47512588424823055</v>
      </c>
      <c r="BP125" s="13">
        <v>0.55514586694724188</v>
      </c>
      <c r="BQ125" s="13">
        <v>0.61637246993202788</v>
      </c>
      <c r="BR125" s="13">
        <v>0.61325454723357986</v>
      </c>
      <c r="BS125" s="13">
        <v>0.62500583699884604</v>
      </c>
      <c r="BT125" s="13">
        <v>0.37756356273453984</v>
      </c>
      <c r="BU125" s="13">
        <v>0.32568435126517292</v>
      </c>
      <c r="BV125" s="13">
        <v>0.40814029464790069</v>
      </c>
      <c r="BW125" s="13">
        <v>-0.62733117763440005</v>
      </c>
      <c r="BX125" s="13">
        <v>1.8877337716140741</v>
      </c>
      <c r="BY125" s="13">
        <v>0.49986732188979061</v>
      </c>
      <c r="BZ125" s="13">
        <v>0.44404301251602529</v>
      </c>
      <c r="CA125" s="13">
        <v>0.33317714489625239</v>
      </c>
      <c r="CB125" s="13">
        <v>0.17093117304908473</v>
      </c>
      <c r="CC125" s="13">
        <v>0.30021628319580401</v>
      </c>
      <c r="CD125" s="13">
        <v>0.27581679655517094</v>
      </c>
      <c r="CE125" s="13">
        <v>0.57120841200851868</v>
      </c>
      <c r="CF125" s="13">
        <v>0.85173008164679531</v>
      </c>
      <c r="CG125" s="13">
        <v>0.56099172331079994</v>
      </c>
      <c r="CH125" s="13">
        <v>0.41246559129402738</v>
      </c>
      <c r="CI125" s="13">
        <v>0.44072520667035053</v>
      </c>
      <c r="CJ125" s="13">
        <v>0.30654986278233809</v>
      </c>
      <c r="CK125" s="13">
        <v>0.58430435678345594</v>
      </c>
      <c r="CL125" s="13">
        <v>0.34383331014745533</v>
      </c>
      <c r="CM125" s="13">
        <v>0.71341942279208503</v>
      </c>
      <c r="CN125" s="13">
        <v>0.68663986259262666</v>
      </c>
      <c r="CO125" s="13">
        <v>0.93380090623120271</v>
      </c>
      <c r="CP125" s="13">
        <v>0.70131800400216637</v>
      </c>
      <c r="CQ125" s="13">
        <v>0.74167175312630385</v>
      </c>
      <c r="CR125" s="13">
        <v>0.80525797542287347</v>
      </c>
      <c r="CS125" s="13">
        <v>0.38669729916396206</v>
      </c>
      <c r="CT125" s="13">
        <v>0.51747965206200774</v>
      </c>
      <c r="CU125" s="13">
        <v>0.53489897460298919</v>
      </c>
      <c r="CV125" s="13">
        <v>0.51592566811789464</v>
      </c>
      <c r="CW125" s="13">
        <v>0.35209695734474145</v>
      </c>
      <c r="CX125" s="13">
        <v>0.30293514364414453</v>
      </c>
      <c r="CY125" s="13">
        <v>0.43835324122250202</v>
      </c>
      <c r="CZ125" s="13">
        <v>0.41331121913145907</v>
      </c>
      <c r="DA125" s="13">
        <v>0.45825793513942809</v>
      </c>
      <c r="DB125" s="13">
        <v>0.49602588408430803</v>
      </c>
      <c r="DC125" s="13">
        <v>0.64682533460136649</v>
      </c>
      <c r="DD125" s="13">
        <v>0.560636833527557</v>
      </c>
      <c r="DE125" s="13">
        <v>0.6529488772302352</v>
      </c>
      <c r="DF125" s="13">
        <v>0.42770050684660982</v>
      </c>
      <c r="DG125" s="13">
        <v>0.49500706148172458</v>
      </c>
      <c r="DH125" s="13">
        <v>0.59771392539108625</v>
      </c>
      <c r="DI125" s="13">
        <v>0.41930158882771151</v>
      </c>
      <c r="DJ125" s="13">
        <v>0.36238231031903073</v>
      </c>
      <c r="DK125" s="13">
        <v>0.57190372461370143</v>
      </c>
      <c r="DL125" s="13">
        <v>0.49979553133405752</v>
      </c>
      <c r="DM125" s="13">
        <v>0.54077818432151548</v>
      </c>
      <c r="DN125" s="13">
        <v>0.30879949112049099</v>
      </c>
      <c r="DO125" s="13">
        <v>0.32906213085815594</v>
      </c>
      <c r="DP125" s="13">
        <v>0.36053856395571282</v>
      </c>
      <c r="DQ125" s="13">
        <v>0.18139583598233427</v>
      </c>
      <c r="DR125" s="13">
        <v>0.21783596634257402</v>
      </c>
      <c r="DS125" s="13">
        <v>0.20140986010036466</v>
      </c>
      <c r="DT125" s="13">
        <v>0.28187342244507385</v>
      </c>
      <c r="DU125" s="13">
        <v>0.20865723387997659</v>
      </c>
      <c r="DV125" s="13">
        <v>0.22303897458093622</v>
      </c>
      <c r="DW125" s="13">
        <v>0.20953032986209397</v>
      </c>
      <c r="DX125" s="13">
        <v>0.26356699946594836</v>
      </c>
      <c r="DY125" s="13">
        <v>0.25259814094304134</v>
      </c>
      <c r="DZ125" s="13">
        <v>0.2029502743517905</v>
      </c>
      <c r="EA125" s="13">
        <v>0.24510149304705917</v>
      </c>
      <c r="EB125" s="13">
        <v>0.26210097311978531</v>
      </c>
      <c r="EC125" s="13">
        <v>0.23086954004099838</v>
      </c>
      <c r="ED125" s="13">
        <v>0.25696253780298273</v>
      </c>
      <c r="EE125" s="13">
        <v>0.41580333260552799</v>
      </c>
      <c r="EF125" s="13">
        <v>0.22438407555377415</v>
      </c>
      <c r="EG125" s="13">
        <v>0.27670971474446698</v>
      </c>
      <c r="EH125" s="13">
        <v>0.24855986906067537</v>
      </c>
      <c r="EI125" s="13">
        <v>0.28335865388185505</v>
      </c>
      <c r="EJ125" s="13">
        <v>0.36551515478520652</v>
      </c>
      <c r="EK125" s="13">
        <v>0.92144181567799899</v>
      </c>
      <c r="EL125" s="13">
        <v>0.1454240265716164</v>
      </c>
      <c r="EM125" s="13">
        <v>0.11072723694565569</v>
      </c>
      <c r="EN125" s="13">
        <v>0.23433116680115895</v>
      </c>
      <c r="EO125" s="13">
        <v>0.39099574332699161</v>
      </c>
      <c r="EP125" s="13">
        <v>0.28177067589995475</v>
      </c>
      <c r="EQ125" s="13">
        <v>0.35709401714581246</v>
      </c>
      <c r="ER125" s="13">
        <v>0.48545188202050893</v>
      </c>
      <c r="ES125" s="13">
        <v>9.9478988752766784E-2</v>
      </c>
      <c r="ET125" s="13">
        <v>8.9474828165720111E-2</v>
      </c>
      <c r="EU125" s="13">
        <v>0.25064496902522881</v>
      </c>
      <c r="EV125" s="13">
        <v>0.40699500830296148</v>
      </c>
      <c r="EW125" s="13">
        <v>0.23487012630321613</v>
      </c>
      <c r="EX125" s="13">
        <v>0.39260479872714166</v>
      </c>
      <c r="EY125" s="13">
        <v>0.20299181127111812</v>
      </c>
      <c r="EZ125" s="13">
        <v>0.18529120853571432</v>
      </c>
      <c r="FA125" s="13">
        <v>0.18865839840846269</v>
      </c>
      <c r="FB125" s="39">
        <v>0.18759918932903269</v>
      </c>
      <c r="FC125" s="13">
        <v>0.35679159933336518</v>
      </c>
      <c r="FD125" s="13">
        <v>0.23249075647442594</v>
      </c>
      <c r="FE125" s="13">
        <v>0.22553157774671578</v>
      </c>
      <c r="FF125" s="13">
        <v>0.28086999218128123</v>
      </c>
      <c r="FG125" s="13">
        <v>0.16505747590390393</v>
      </c>
      <c r="FH125" s="13">
        <v>0.39116493166514538</v>
      </c>
      <c r="FI125" s="13">
        <v>0.14412183765963316</v>
      </c>
      <c r="FJ125" s="13">
        <v>0.28126877663426503</v>
      </c>
      <c r="FK125" s="13">
        <v>0.28779379760258772</v>
      </c>
      <c r="FL125" s="13">
        <v>0.28523528378562879</v>
      </c>
      <c r="FM125" s="13">
        <v>0.41518436572417</v>
      </c>
      <c r="FN125" s="13">
        <v>0.25961370622602942</v>
      </c>
      <c r="FO125" s="13">
        <v>0.35871005001442852</v>
      </c>
      <c r="FP125" s="13">
        <v>0.20117745224051847</v>
      </c>
      <c r="FQ125" s="13">
        <v>0.24839380843404088</v>
      </c>
      <c r="FR125" s="13">
        <v>0.41972499830234306</v>
      </c>
      <c r="FS125" s="13">
        <v>0.26136573004084979</v>
      </c>
      <c r="FT125" s="13">
        <v>0.29449664302944695</v>
      </c>
      <c r="FU125" s="13">
        <v>0.3831841077807438</v>
      </c>
      <c r="FV125" s="13">
        <v>0.23179985543401924</v>
      </c>
      <c r="FW125" s="18"/>
      <c r="FX125" s="117"/>
      <c r="FY125" s="18"/>
    </row>
    <row r="126" spans="1:181" ht="15" x14ac:dyDescent="0.25">
      <c r="A126" s="49" t="s">
        <v>24</v>
      </c>
      <c r="B126" s="53">
        <f>SUMPRODUCT(--(B$9=Quarterly_kt!$B$9:FC$9),Quarterly_kt!$B126:FC126)/Fuel_Properties!$D$49</f>
        <v>0</v>
      </c>
      <c r="C126" s="53">
        <f>SUMPRODUCT(--(C$9=Quarterly_kt!$B$9:FC$9),Quarterly_kt!$B126:FC126)/Fuel_Properties!$D$49</f>
        <v>0</v>
      </c>
      <c r="D126" s="53">
        <f>SUMPRODUCT(--(D$9=Quarterly_kt!$B$9:FC$9),Quarterly_kt!$B126:FC126)/Fuel_Properties!$D$49</f>
        <v>0</v>
      </c>
      <c r="E126" s="53">
        <f>SUMPRODUCT(--(E$9=Quarterly_kt!$B$9:FC$9),Quarterly_kt!$B126:FC126)/Fuel_Properties!$D$49</f>
        <v>0</v>
      </c>
      <c r="F126" s="53">
        <f>SUMPRODUCT(--(F$9=Quarterly_kt!$B$9:FC$9),Quarterly_kt!$B126:FC126)/Fuel_Properties!$D$49</f>
        <v>0</v>
      </c>
      <c r="G126" s="53">
        <f>SUMPRODUCT(--(G$9=Quarterly_kt!$B$9:FC$9),Quarterly_kt!$B126:FC126)/Fuel_Properties!$D$49</f>
        <v>0</v>
      </c>
      <c r="H126" s="53">
        <f>SUMPRODUCT(--(H$9=Quarterly_kt!$B$9:FC$9),Quarterly_kt!$B126:FC126)/Fuel_Properties!$D$49</f>
        <v>0</v>
      </c>
      <c r="I126" s="53">
        <f>SUMPRODUCT(--(I$9=Quarterly_kt!$B$9:FC$9),Quarterly_kt!$B126:FC126)/Fuel_Properties!$D$49</f>
        <v>0</v>
      </c>
      <c r="J126" s="53">
        <f>SUMPRODUCT(--(J$9=Quarterly_kt!$B$9:FC$9),Quarterly_kt!$B126:FC126)/Fuel_Properties!$D$49</f>
        <v>0</v>
      </c>
      <c r="K126" s="53">
        <f>SUMPRODUCT(--(K$9=Quarterly_kt!$B$9:FC$9),Quarterly_kt!$B126:FC126)/Fuel_Properties!$D$49</f>
        <v>0</v>
      </c>
      <c r="L126" s="53">
        <f>SUMPRODUCT(--(L$9=Quarterly_kt!$B$9:FC$9),Quarterly_kt!$B126:FC126)/Fuel_Properties!$D$49</f>
        <v>0</v>
      </c>
      <c r="M126" s="53">
        <f>SUMPRODUCT(--(M$9=Quarterly_kt!$B$9:FC$9),Quarterly_kt!$B126:FC126)/Fuel_Properties!$D$49</f>
        <v>0</v>
      </c>
      <c r="N126" s="53">
        <f>SUMPRODUCT(--(N$9=Quarterly_kt!$B$9:FC$9),Quarterly_kt!$B126:FC126)/Fuel_Properties!$D$49</f>
        <v>0</v>
      </c>
      <c r="O126" s="53">
        <f>SUMPRODUCT(--(O$9=Quarterly_kt!$B$9:FC$9),Quarterly_kt!$B126:FC126)/Fuel_Properties!$D$49</f>
        <v>0</v>
      </c>
      <c r="P126" s="53">
        <f>SUMPRODUCT(--(P$9=Quarterly_kt!$B$9:FC$9),Quarterly_kt!$B126:FC126)/Fuel_Properties!$D$49</f>
        <v>0</v>
      </c>
      <c r="Q126" s="53">
        <f>SUMPRODUCT(--(Q$9=Quarterly_kt!$B$9:FC$9),Quarterly_kt!$B126:FC126)/Fuel_Properties!$D$49</f>
        <v>0</v>
      </c>
      <c r="R126" s="53">
        <f>SUMPRODUCT(--(R$9=Quarterly_kt!$B$9:FC$9),Quarterly_kt!$B126:FC126)/Fuel_Properties!$D$49</f>
        <v>0</v>
      </c>
      <c r="S126" s="53">
        <f>SUMPRODUCT(--(S$9=Quarterly_kt!$B$9:FC$9),Quarterly_kt!$B126:FC126)/Fuel_Properties!$D$49</f>
        <v>0</v>
      </c>
      <c r="T126" s="53">
        <f>SUMPRODUCT(--(T$9=Quarterly_kt!$B$9:FC$9),Quarterly_kt!$B126:FC126)/Fuel_Properties!$D$49</f>
        <v>0</v>
      </c>
      <c r="U126" s="53">
        <f>SUMPRODUCT(--(U$9=Quarterly_kt!$B$9:FC$9),Quarterly_kt!$B126:FC126)/Fuel_Properties!$D$49</f>
        <v>0</v>
      </c>
      <c r="V126" s="53">
        <f>SUMPRODUCT(--(V$9=Quarterly_kt!$B$9:FC$9),Quarterly_kt!$B126:FC126)/Fuel_Properties!$D$49</f>
        <v>0</v>
      </c>
      <c r="W126" s="53">
        <f>SUMPRODUCT(--(W$9=Quarterly_kt!$B$9:FC$9),Quarterly_kt!$B126:FC126)/Fuel_Properties!$D$49</f>
        <v>0</v>
      </c>
      <c r="X126" s="53">
        <f>SUMPRODUCT(--(X$9=Quarterly_kt!$B$9:FC$9),Quarterly_kt!$B126:FC126)/Fuel_Properties!$D$49</f>
        <v>0</v>
      </c>
      <c r="Y126" s="53">
        <f>SUMPRODUCT(--(Y$9=Quarterly_kt!$B$9:FC$9),Quarterly_kt!$B126:FC126)/Fuel_Properties!$D$49</f>
        <v>0</v>
      </c>
      <c r="Z126" s="53">
        <f>SUMPRODUCT(--(Z$9=Quarterly_kt!$B$9:FC$9),Quarterly_kt!$B126:FC126)/Fuel_Properties!$D$49</f>
        <v>0</v>
      </c>
      <c r="AA126" s="53">
        <f>SUMPRODUCT(--(AA$9=Quarterly_kt!$B$9:FC$9),Quarterly_kt!$B126:FC126)/Fuel_Properties!$D$49</f>
        <v>0</v>
      </c>
      <c r="AB126" s="53">
        <f>SUMPRODUCT(--(AB$9=Quarterly_kt!$B$9:FC$9),Quarterly_kt!$B126:FC126)/Fuel_Properties!$D$49</f>
        <v>0</v>
      </c>
      <c r="AC126" s="53">
        <f>SUMPRODUCT(--(AC$9=Quarterly_kt!$B$9:FC$9),Quarterly_kt!$B126:FC126)/Fuel_Properties!$D$49</f>
        <v>0</v>
      </c>
      <c r="AD126" s="53">
        <f>SUMPRODUCT(--(AD$9=Quarterly_kt!$B$9:FC$9),Quarterly_kt!$B126:FC126)/Fuel_Properties!$D$49</f>
        <v>0</v>
      </c>
      <c r="AE126" s="53">
        <f>SUMPRODUCT(--(AE$9=Quarterly_kt!$B$9:FC$9),Quarterly_kt!$B126:FC126)/Fuel_Properties!$D$49</f>
        <v>0</v>
      </c>
      <c r="AF126" s="53">
        <f>SUMPRODUCT(--(AF$9=Quarterly_kt!$B$9:FC$9),Quarterly_kt!$B126:FC126)/Fuel_Properties!$D$49</f>
        <v>0</v>
      </c>
      <c r="AG126" s="53">
        <f>SUMPRODUCT(--(AG$9=Quarterly_kt!$B$9:FC$9),Quarterly_kt!$B126:FC126)/Fuel_Properties!$D$49</f>
        <v>0</v>
      </c>
      <c r="AH126" s="53">
        <f>SUMPRODUCT(--(AH$9=Quarterly_kt!$B$9:FC$9),Quarterly_kt!$B126:FC126)/Fuel_Properties!$D$49</f>
        <v>0</v>
      </c>
      <c r="AI126" s="53">
        <f>SUMPRODUCT(--(AI$9=Quarterly_kt!$B$9:FC$9),Quarterly_kt!$B126:FC126)/Fuel_Properties!$D$49</f>
        <v>0</v>
      </c>
      <c r="AJ126" s="53">
        <f>SUMPRODUCT(--(AJ$9=Quarterly_kt!$B$9:FC$9),Quarterly_kt!$B126:FC126)/Fuel_Properties!$D$49</f>
        <v>0</v>
      </c>
      <c r="AK126" s="53">
        <f>SUMPRODUCT(--(AK$9=Quarterly_kt!$B$9:FC$9),Quarterly_kt!$B126:FC126)/Fuel_Properties!$D$49</f>
        <v>0</v>
      </c>
      <c r="AL126" s="53">
        <f>SUMPRODUCT(--(AL$9=Quarterly_kt!$B$9:FC$9),Quarterly_kt!$B126:FC126)/Fuel_Properties!$D$49</f>
        <v>0</v>
      </c>
      <c r="AM126" s="53">
        <f>SUMPRODUCT(--(AM$9=Quarterly_kt!$B$9:FC$9),Quarterly_kt!$B126:FC126)/Fuel_Properties!$D$49</f>
        <v>0</v>
      </c>
      <c r="AN126" s="53">
        <f>SUMPRODUCT(--(AN$9=Quarterly_kt!$B$9:FC$9),Quarterly_kt!$B126:FC126)/Fuel_Properties!$D$49</f>
        <v>0</v>
      </c>
      <c r="AO126" s="53">
        <f>SUMPRODUCT(--(AO$9=Quarterly_kt!$B$9:FC$9),Quarterly_kt!$B126:FC126)/Fuel_Properties!$D$49</f>
        <v>0</v>
      </c>
      <c r="AP126" s="53">
        <f>SUMPRODUCT(--(AP$9=Quarterly_kt!$B$9:FC$9),Quarterly_kt!$B126:FC126)/Fuel_Properties!$D$49</f>
        <v>5.598655202535445E-2</v>
      </c>
      <c r="AQ126" s="53">
        <f>SUMPRODUCT(--(AQ$9=Quarterly_kt!$B$9:FC$9),Quarterly_kt!$B126:FC126)/Fuel_Properties!$D$49</f>
        <v>5.598655202535445E-2</v>
      </c>
      <c r="AR126" s="53">
        <f>SUMPRODUCT(--(AR$9=Quarterly_kt!$B$9:FC$9),Quarterly_kt!$B126:FC126)/Fuel_Properties!$D$49</f>
        <v>5.598655202535445E-2</v>
      </c>
      <c r="AS126" s="53">
        <f>SUMPRODUCT(--(AS$9=Quarterly_kt!$B$9:FC$9),Quarterly_kt!$B126:FC126)/Fuel_Properties!$D$49</f>
        <v>5.598655202535445E-2</v>
      </c>
      <c r="AT126" s="53">
        <f>SUMPRODUCT(--(AT$9=Quarterly_kt!$B$9:FC$9),Quarterly_kt!$B126:FC126)/Fuel_Properties!$D$49</f>
        <v>0.11406535748550865</v>
      </c>
      <c r="AU126" s="53">
        <f>SUMPRODUCT(--(AU$9=Quarterly_kt!$B$9:FC$9),Quarterly_kt!$B126:FC126)/Fuel_Properties!$D$49</f>
        <v>0.11406535748550865</v>
      </c>
      <c r="AV126" s="53">
        <f>SUMPRODUCT(--(AV$9=Quarterly_kt!$B$9:FC$9),Quarterly_kt!$B126:FC126)/Fuel_Properties!$D$49</f>
        <v>0.11406535748550865</v>
      </c>
      <c r="AW126" s="53">
        <f>SUMPRODUCT(--(AW$9=Quarterly_kt!$B$9:FC$9),Quarterly_kt!$B126:FC126)/Fuel_Properties!$D$49</f>
        <v>0.11406535748550865</v>
      </c>
      <c r="AX126" s="53">
        <f>SUMPRODUCT(--(AX$9=Quarterly_kt!$B$9:FC$9),Quarterly_kt!$B126:FC126)/Fuel_Properties!$D$49</f>
        <v>0.14842212599511465</v>
      </c>
      <c r="AY126" s="53">
        <f>SUMPRODUCT(--(AY$9=Quarterly_kt!$B$9:FC$9),Quarterly_kt!$B126:FC126)/Fuel_Properties!$D$49</f>
        <v>0.14842212599511465</v>
      </c>
      <c r="AZ126" s="53">
        <f>SUMPRODUCT(--(AZ$9=Quarterly_kt!$B$9:FC$9),Quarterly_kt!$B126:FC126)/Fuel_Properties!$D$49</f>
        <v>0.14842212599511465</v>
      </c>
      <c r="BA126" s="53">
        <f>SUMPRODUCT(--(BA$9=Quarterly_kt!$B$9:FC$9),Quarterly_kt!$B126:FC126)/Fuel_Properties!$D$49</f>
        <v>0.14842212599511465</v>
      </c>
      <c r="BB126" s="53">
        <f>SUMPRODUCT(--(BB$9=Quarterly_kt!$B$9:FC$9),Quarterly_kt!$B126:FC126)/Fuel_Properties!$D$49</f>
        <v>0.16283999558860474</v>
      </c>
      <c r="BC126" s="53">
        <f>SUMPRODUCT(--(BC$9=Quarterly_kt!$B$9:FC$9),Quarterly_kt!$B126:FC126)/Fuel_Properties!$D$49</f>
        <v>0.16283999558860474</v>
      </c>
      <c r="BD126" s="53">
        <f>SUMPRODUCT(--(BD$9=Quarterly_kt!$B$9:FC$9),Quarterly_kt!$B126:FC126)/Fuel_Properties!$D$49</f>
        <v>0.16283999558860474</v>
      </c>
      <c r="BE126" s="53">
        <f>SUMPRODUCT(--(BE$9=Quarterly_kt!$B$9:FC$9),Quarterly_kt!$B126:FC126)/Fuel_Properties!$D$49</f>
        <v>0.16283999558860474</v>
      </c>
      <c r="BF126" s="53">
        <f>SUMPRODUCT(--(BF$9=Quarterly_kt!$B$9:FC$9),Quarterly_kt!$B126:FC126)/Fuel_Properties!$D$49</f>
        <v>0.18655366306958443</v>
      </c>
      <c r="BG126" s="53">
        <f>SUMPRODUCT(--(BG$9=Quarterly_kt!$B$9:FC$9),Quarterly_kt!$B126:FC126)/Fuel_Properties!$D$49</f>
        <v>0.18655366306958443</v>
      </c>
      <c r="BH126" s="53">
        <f>SUMPRODUCT(--(BH$9=Quarterly_kt!$B$9:FC$9),Quarterly_kt!$B126:FC126)/Fuel_Properties!$D$49</f>
        <v>0.18655366306958443</v>
      </c>
      <c r="BI126" s="53">
        <f>SUMPRODUCT(--(BI$9=Quarterly_kt!$B$9:FC$9),Quarterly_kt!$B126:FC126)/Fuel_Properties!$D$49</f>
        <v>0.18655366306958443</v>
      </c>
      <c r="BJ126" s="53">
        <f>SUMPRODUCT(--(BJ$9=Quarterly_kt!$B$9:FC$9),Quarterly_kt!$B126:FC126)/Fuel_Properties!$D$49</f>
        <v>0.19286966142174838</v>
      </c>
      <c r="BK126" s="53">
        <f>SUMPRODUCT(--(BK$9=Quarterly_kt!$B$9:FC$9),Quarterly_kt!$B126:FC126)/Fuel_Properties!$D$49</f>
        <v>0.19286966142174838</v>
      </c>
      <c r="BL126" s="53">
        <f>SUMPRODUCT(--(BL$9=Quarterly_kt!$B$9:FC$9),Quarterly_kt!$B126:FC126)/Fuel_Properties!$D$49</f>
        <v>0.19286966142174838</v>
      </c>
      <c r="BM126" s="53">
        <f>SUMPRODUCT(--(BM$9=Quarterly_kt!$B$9:FC$9),Quarterly_kt!$B126:FC126)/Fuel_Properties!$D$49</f>
        <v>0.19286966142174838</v>
      </c>
      <c r="BN126" s="53">
        <f>SUMPRODUCT(--(BN$9=Quarterly_kt!$B$9:FC$9),Quarterly_kt!$B126:FC126)/Fuel_Properties!$D$49</f>
        <v>0.21140996820666394</v>
      </c>
      <c r="BO126" s="53">
        <f>SUMPRODUCT(--(BO$9=Quarterly_kt!$B$9:FC$9),Quarterly_kt!$B126:FC126)/Fuel_Properties!$D$49</f>
        <v>0.21140996820666394</v>
      </c>
      <c r="BP126" s="53">
        <f>SUMPRODUCT(--(BP$9=Quarterly_kt!$B$9:FC$9),Quarterly_kt!$B126:FC126)/Fuel_Properties!$D$49</f>
        <v>0.21140996820666394</v>
      </c>
      <c r="BQ126" s="53">
        <f>SUMPRODUCT(--(BQ$9=Quarterly_kt!$B$9:FC$9),Quarterly_kt!$B126:FC126)/Fuel_Properties!$D$49</f>
        <v>0.21140996820666394</v>
      </c>
      <c r="BR126" s="53">
        <f>SUMPRODUCT(--(BR$9=Quarterly_kt!$B$9:FC$9),Quarterly_kt!$B126:FC126)/Fuel_Properties!$D$49</f>
        <v>0.25412538786141903</v>
      </c>
      <c r="BS126" s="53">
        <f>SUMPRODUCT(--(BS$9=Quarterly_kt!$B$9:FC$9),Quarterly_kt!$B126:FC126)/Fuel_Properties!$D$49</f>
        <v>0.25412538786141903</v>
      </c>
      <c r="BT126" s="53">
        <f>SUMPRODUCT(--(BT$9=Quarterly_kt!$B$9:FC$9),Quarterly_kt!$B126:FC126)/Fuel_Properties!$D$49</f>
        <v>0.25412538786141903</v>
      </c>
      <c r="BU126" s="53">
        <f>SUMPRODUCT(--(BU$9=Quarterly_kt!$B$9:FC$9),Quarterly_kt!$B126:FC126)/Fuel_Properties!$D$49</f>
        <v>0.25412538786141903</v>
      </c>
      <c r="BV126" s="53">
        <f>SUMPRODUCT(--(BV$9=Quarterly_kt!$B$9:FC$9),Quarterly_kt!$B126:FC126)/Fuel_Properties!$D$49</f>
        <v>0.25478628379670842</v>
      </c>
      <c r="BW126" s="53">
        <f>SUMPRODUCT(--(BW$9=Quarterly_kt!$B$9:FC$9),Quarterly_kt!$B126:FC126)/Fuel_Properties!$D$49</f>
        <v>0.25478628379670842</v>
      </c>
      <c r="BX126" s="53">
        <f>SUMPRODUCT(--(BX$9=Quarterly_kt!$B$9:FC$9),Quarterly_kt!$B126:FC126)/Fuel_Properties!$D$49</f>
        <v>0.25478628379670842</v>
      </c>
      <c r="BY126" s="53">
        <f>SUMPRODUCT(--(BY$9=Quarterly_kt!$B$9:FC$9),Quarterly_kt!$B126:FC126)/Fuel_Properties!$D$49</f>
        <v>0.25478628379670842</v>
      </c>
      <c r="BZ126" s="53">
        <f>SUMPRODUCT(--(BZ$9=Quarterly_kt!$B$9:FC$9),Quarterly_kt!$B126:FC126)/Fuel_Properties!$D$49</f>
        <v>0.26844605912562797</v>
      </c>
      <c r="CA126" s="53">
        <f>SUMPRODUCT(--(CA$9=Quarterly_kt!$B$9:FC$9),Quarterly_kt!$B126:FC126)/Fuel_Properties!$D$49</f>
        <v>0.26844605912562797</v>
      </c>
      <c r="CB126" s="53">
        <f>SUMPRODUCT(--(CB$9=Quarterly_kt!$B$9:FC$9),Quarterly_kt!$B126:FC126)/Fuel_Properties!$D$49</f>
        <v>0.26844605912562797</v>
      </c>
      <c r="CC126" s="53">
        <f>SUMPRODUCT(--(CC$9=Quarterly_kt!$B$9:FC$9),Quarterly_kt!$B126:FC126)/Fuel_Properties!$D$49</f>
        <v>0.26844605912562797</v>
      </c>
      <c r="CD126" s="53">
        <f>SUMPRODUCT(--(CD$9=Quarterly_kt!$B$9:FC$9),Quarterly_kt!$B126:FC126)/Fuel_Properties!$D$49</f>
        <v>0.29630705659117268</v>
      </c>
      <c r="CE126" s="53">
        <f>SUMPRODUCT(--(CE$9=Quarterly_kt!$B$9:FC$9),Quarterly_kt!$B126:FC126)/Fuel_Properties!$D$49</f>
        <v>0.29630705659117268</v>
      </c>
      <c r="CF126" s="53">
        <f>SUMPRODUCT(--(CF$9=Quarterly_kt!$B$9:FC$9),Quarterly_kt!$B126:FC126)/Fuel_Properties!$D$49</f>
        <v>0.29630705659117268</v>
      </c>
      <c r="CG126" s="53">
        <f>SUMPRODUCT(--(CG$9=Quarterly_kt!$B$9:FC$9),Quarterly_kt!$B126:FC126)/Fuel_Properties!$D$49</f>
        <v>0.29630705659117268</v>
      </c>
      <c r="CH126" s="53">
        <f>SUMPRODUCT(--(CH$9=Quarterly_kt!$B$9:FC$9),Quarterly_kt!$B126:FC126)/Fuel_Properties!$D$49</f>
        <v>0.26710926308557231</v>
      </c>
      <c r="CI126" s="53">
        <f>SUMPRODUCT(--(CI$9=Quarterly_kt!$B$9:FC$9),Quarterly_kt!$B126:FC126)/Fuel_Properties!$D$49</f>
        <v>0.26710926308557231</v>
      </c>
      <c r="CJ126" s="53">
        <f>SUMPRODUCT(--(CJ$9=Quarterly_kt!$B$9:FC$9),Quarterly_kt!$B126:FC126)/Fuel_Properties!$D$49</f>
        <v>0.26710926308557231</v>
      </c>
      <c r="CK126" s="53">
        <f>SUMPRODUCT(--(CK$9=Quarterly_kt!$B$9:FC$9),Quarterly_kt!$B126:FC126)/Fuel_Properties!$D$49</f>
        <v>0.26710926308557231</v>
      </c>
      <c r="CL126" s="53">
        <f>SUMPRODUCT(--(CL$9=Quarterly_kt!$B$9:FC$9),Quarterly_kt!$B126:FC126)/Fuel_Properties!$D$49</f>
        <v>0.26263936132554733</v>
      </c>
      <c r="CM126" s="53">
        <f>SUMPRODUCT(--(CM$9=Quarterly_kt!$B$9:FC$9),Quarterly_kt!$B126:FC126)/Fuel_Properties!$D$49</f>
        <v>0.26263936132554733</v>
      </c>
      <c r="CN126" s="53">
        <f>SUMPRODUCT(--(CN$9=Quarterly_kt!$B$9:FC$9),Quarterly_kt!$B126:FC126)/Fuel_Properties!$D$49</f>
        <v>0.26263936132554733</v>
      </c>
      <c r="CO126" s="53">
        <f>SUMPRODUCT(--(CO$9=Quarterly_kt!$B$9:FC$9),Quarterly_kt!$B126:FC126)/Fuel_Properties!$D$49</f>
        <v>0.26263936132554733</v>
      </c>
      <c r="CP126" s="53">
        <f>SUMPRODUCT(--(CP$9=Quarterly_kt!$B$9:FC$9),Quarterly_kt!$B126:FC126)/Fuel_Properties!$D$49</f>
        <v>0.2142663107293544</v>
      </c>
      <c r="CQ126" s="53">
        <f>SUMPRODUCT(--(CQ$9=Quarterly_kt!$B$9:FC$9),Quarterly_kt!$B126:FC126)/Fuel_Properties!$D$49</f>
        <v>0.2142663107293544</v>
      </c>
      <c r="CR126" s="53">
        <f>SUMPRODUCT(--(CR$9=Quarterly_kt!$B$9:FC$9),Quarterly_kt!$B126:FC126)/Fuel_Properties!$D$49</f>
        <v>0.2142663107293544</v>
      </c>
      <c r="CS126" s="53">
        <f>SUMPRODUCT(--(CS$9=Quarterly_kt!$B$9:FC$9),Quarterly_kt!$B126:FC126)/Fuel_Properties!$D$49</f>
        <v>0.2142663107293544</v>
      </c>
      <c r="CT126" s="53">
        <f>SUMPRODUCT(--(CT$9=Quarterly_kt!$B$9:FC$9),Quarterly_kt!$B126:FC126)/Fuel_Properties!$D$49</f>
        <v>0.22022557393529019</v>
      </c>
      <c r="CU126" s="53">
        <f>SUMPRODUCT(--(CU$9=Quarterly_kt!$B$9:FC$9),Quarterly_kt!$B126:FC126)/Fuel_Properties!$D$49</f>
        <v>0.22022557393529019</v>
      </c>
      <c r="CV126" s="53">
        <f>SUMPRODUCT(--(CV$9=Quarterly_kt!$B$9:FC$9),Quarterly_kt!$B126:FC126)/Fuel_Properties!$D$49</f>
        <v>0.22022557393529019</v>
      </c>
      <c r="CW126" s="53">
        <f>SUMPRODUCT(--(CW$9=Quarterly_kt!$B$9:FC$9),Quarterly_kt!$B126:FC126)/Fuel_Properties!$D$49</f>
        <v>0.22022557393529019</v>
      </c>
      <c r="CX126" s="53">
        <f>SUMPRODUCT(--(CX$9=Quarterly_kt!$B$9:FC$9),Quarterly_kt!$B126:FC126)/Fuel_Properties!$D$49</f>
        <v>0.24187999017084869</v>
      </c>
      <c r="CY126" s="53">
        <f>SUMPRODUCT(--(CY$9=Quarterly_kt!$B$9:FC$9),Quarterly_kt!$B126:FC126)/Fuel_Properties!$D$49</f>
        <v>0.24187999017084869</v>
      </c>
      <c r="CZ126" s="53">
        <f>SUMPRODUCT(--(CZ$9=Quarterly_kt!$B$9:FC$9),Quarterly_kt!$B126:FC126)/Fuel_Properties!$D$49</f>
        <v>0.24187999017084869</v>
      </c>
      <c r="DA126" s="53">
        <f>SUMPRODUCT(--(DA$9=Quarterly_kt!$B$9:FC$9),Quarterly_kt!$B126:FC126)/Fuel_Properties!$D$49</f>
        <v>0.24187999017084869</v>
      </c>
      <c r="DB126" s="53">
        <f>SUMPRODUCT(--(DB$9=Quarterly_kt!$B$9:FC$9),Quarterly_kt!$B126:FC126)/Fuel_Properties!$D$49</f>
        <v>0.33288097680905554</v>
      </c>
      <c r="DC126" s="53">
        <f>SUMPRODUCT(--(DC$9=Quarterly_kt!$B$9:FC$9),Quarterly_kt!$B126:FC126)/Fuel_Properties!$D$49</f>
        <v>0.33288097680905554</v>
      </c>
      <c r="DD126" s="53">
        <f>SUMPRODUCT(--(DD$9=Quarterly_kt!$B$9:FC$9),Quarterly_kt!$B126:FC126)/Fuel_Properties!$D$49</f>
        <v>0.33288097680905554</v>
      </c>
      <c r="DE126" s="53">
        <f>SUMPRODUCT(--(DE$9=Quarterly_kt!$B$9:FC$9),Quarterly_kt!$B126:FC126)/Fuel_Properties!$D$49</f>
        <v>0.33288097680905554</v>
      </c>
      <c r="DF126" s="53">
        <f>SUMPRODUCT(--(DF$9=Quarterly_kt!$B$9:FC$9),Quarterly_kt!$B126:FC126)/Fuel_Properties!$D$49</f>
        <v>0.48218144009870706</v>
      </c>
      <c r="DG126" s="53">
        <f>SUMPRODUCT(--(DG$9=Quarterly_kt!$B$9:FC$9),Quarterly_kt!$B126:FC126)/Fuel_Properties!$D$49</f>
        <v>0.48218144009870706</v>
      </c>
      <c r="DH126" s="53">
        <f>SUMPRODUCT(--(DH$9=Quarterly_kt!$B$9:FC$9),Quarterly_kt!$B126:FC126)/Fuel_Properties!$D$49</f>
        <v>0.48218144009870706</v>
      </c>
      <c r="DI126" s="53">
        <f>SUMPRODUCT(--(DI$9=Quarterly_kt!$B$9:FC$9),Quarterly_kt!$B126:FC126)/Fuel_Properties!$D$49</f>
        <v>0.48218144009870706</v>
      </c>
      <c r="DJ126" s="53">
        <f>SUMPRODUCT(--(DJ$9=Quarterly_kt!$B$9:FC$9),Quarterly_kt!$B126:FC126)/Fuel_Properties!$D$49</f>
        <v>0.54886543091491702</v>
      </c>
      <c r="DK126" s="53">
        <f>SUMPRODUCT(--(DK$9=Quarterly_kt!$B$9:FC$9),Quarterly_kt!$B126:FC126)/Fuel_Properties!$D$49</f>
        <v>0.54886543091491702</v>
      </c>
      <c r="DL126" s="53">
        <f>SUMPRODUCT(--(DL$9=Quarterly_kt!$B$9:FC$9),Quarterly_kt!$B126:FC126)/Fuel_Properties!$D$49</f>
        <v>0.54886543091491702</v>
      </c>
      <c r="DM126" s="53">
        <f>SUMPRODUCT(--(DM$9=Quarterly_kt!$B$9:FC$9),Quarterly_kt!$B126:FC126)/Fuel_Properties!$D$49</f>
        <v>0.54886543091491702</v>
      </c>
      <c r="DN126" s="53">
        <f>SUMPRODUCT(--(DN$9=Quarterly_kt!$B$9:FC$9),Quarterly_kt!$B126:FC126)/Fuel_Properties!$D$49</f>
        <v>0.60449875270393083</v>
      </c>
      <c r="DO126" s="53">
        <f>SUMPRODUCT(--(DO$9=Quarterly_kt!$B$9:FC$9),Quarterly_kt!$B126:FC126)/Fuel_Properties!$D$49</f>
        <v>0.60449875270393083</v>
      </c>
      <c r="DP126" s="53">
        <f>SUMPRODUCT(--(DP$9=Quarterly_kt!$B$9:FC$9),Quarterly_kt!$B126:FC126)/Fuel_Properties!$D$49</f>
        <v>0.60449875270393083</v>
      </c>
      <c r="DQ126" s="53">
        <f>SUMPRODUCT(--(DQ$9=Quarterly_kt!$B$9:FC$9),Quarterly_kt!$B126:FC126)/Fuel_Properties!$D$49</f>
        <v>0.60449875270393083</v>
      </c>
      <c r="DR126" s="53">
        <f>SUMPRODUCT(--(DR$9=Quarterly_kt!$B$9:FC$9),Quarterly_kt!$B126:FC126)/Fuel_Properties!$D$49</f>
        <v>0.68773273647630728</v>
      </c>
      <c r="DS126" s="53">
        <f>SUMPRODUCT(--(DS$9=Quarterly_kt!$B$9:FC$9),Quarterly_kt!$B126:FC126)/Fuel_Properties!$D$49</f>
        <v>0.68773273647630728</v>
      </c>
      <c r="DT126" s="53">
        <f>SUMPRODUCT(--(DT$9=Quarterly_kt!$B$9:FC$9),Quarterly_kt!$B126:FC126)/Fuel_Properties!$D$49</f>
        <v>0.68773273647630728</v>
      </c>
      <c r="DU126" s="53">
        <f>SUMPRODUCT(--(DU$9=Quarterly_kt!$B$9:FC$9),Quarterly_kt!$B126:FC126)/Fuel_Properties!$D$49</f>
        <v>0.68773273647630728</v>
      </c>
      <c r="DV126" s="53">
        <f>SUMPRODUCT(--(DV$9=Quarterly_kt!$B$9:FC$9),Quarterly_kt!$B126:FC126)/Fuel_Properties!$D$49</f>
        <v>0.71707213311609508</v>
      </c>
      <c r="DW126" s="53">
        <f>SUMPRODUCT(--(DW$9=Quarterly_kt!$B$9:FC$9),Quarterly_kt!$B126:FC126)/Fuel_Properties!$D$49</f>
        <v>0.71707213311609508</v>
      </c>
      <c r="DX126" s="53">
        <f>SUMPRODUCT(--(DX$9=Quarterly_kt!$B$9:FC$9),Quarterly_kt!$B126:FC126)/Fuel_Properties!$D$49</f>
        <v>0.71707213311609508</v>
      </c>
      <c r="DY126" s="53">
        <f>SUMPRODUCT(--(DY$9=Quarterly_kt!$B$9:FC$9),Quarterly_kt!$B126:FC126)/Fuel_Properties!$D$49</f>
        <v>0.71707213311609508</v>
      </c>
      <c r="DZ126" s="53">
        <f>SUMPRODUCT(--(DZ$9=Quarterly_kt!$B$9:FC$9),Quarterly_kt!$B126:FC126)/Fuel_Properties!$D$49</f>
        <v>0.75199615925862351</v>
      </c>
      <c r="EA126" s="53">
        <f>SUMPRODUCT(--(EA$9=Quarterly_kt!$B$9:FC$9),Quarterly_kt!$B126:FC126)/Fuel_Properties!$D$49</f>
        <v>0.75199615925862351</v>
      </c>
      <c r="EB126" s="53">
        <f>SUMPRODUCT(--(EB$9=Quarterly_kt!$B$9:FC$9),Quarterly_kt!$B126:FC126)/Fuel_Properties!$D$49</f>
        <v>0.75199615925862351</v>
      </c>
      <c r="EC126" s="53">
        <f>SUMPRODUCT(--(EC$9=Quarterly_kt!$B$9:FC$9),Quarterly_kt!$B126:FC126)/Fuel_Properties!$D$49</f>
        <v>0.75199615925862351</v>
      </c>
      <c r="ED126" s="53">
        <f>SUMPRODUCT(--(ED$9=Quarterly_kt!$B$9:FC$9),Quarterly_kt!$B126:FC126)/Fuel_Properties!$D$49</f>
        <v>0.8323018438105606</v>
      </c>
      <c r="EE126" s="53">
        <f>SUMPRODUCT(--(EE$9=Quarterly_kt!$B$9:FC$9),Quarterly_kt!$B126:FC126)/Fuel_Properties!$D$49</f>
        <v>0.8323018438105606</v>
      </c>
      <c r="EF126" s="53">
        <f>SUMPRODUCT(--(EF$9=Quarterly_kt!$B$9:FC$9),Quarterly_kt!$B126:FC126)/Fuel_Properties!$D$49</f>
        <v>0.8323018438105606</v>
      </c>
      <c r="EG126" s="53">
        <f>SUMPRODUCT(--(EG$9=Quarterly_kt!$B$9:FC$9),Quarterly_kt!$B126:FC126)/Fuel_Properties!$D$49</f>
        <v>0.8323018438105606</v>
      </c>
      <c r="EH126" s="53">
        <f>SUMPRODUCT(--(EH$9=Quarterly_kt!$B$9:FC$9),Quarterly_kt!$B126:FC126)/Fuel_Properties!$D$49</f>
        <v>0.79695069118013562</v>
      </c>
      <c r="EI126" s="53">
        <f>SUMPRODUCT(--(EI$9=Quarterly_kt!$B$9:FC$9),Quarterly_kt!$B126:FC126)/Fuel_Properties!$D$49</f>
        <v>0.79695069118013562</v>
      </c>
      <c r="EJ126" s="53">
        <f>SUMPRODUCT(--(EJ$9=Quarterly_kt!$B$9:FC$9),Quarterly_kt!$B126:FC126)/Fuel_Properties!$D$49</f>
        <v>0.79695069118013562</v>
      </c>
      <c r="EK126" s="53">
        <f>SUMPRODUCT(--(EK$9=Quarterly_kt!$B$9:FC$9),Quarterly_kt!$B126:FC126)/Fuel_Properties!$D$49</f>
        <v>0.79695069118013562</v>
      </c>
      <c r="EL126" s="53">
        <f>SUMPRODUCT(--(EL$9=Quarterly_kt!$B$9:FC$9),Quarterly_kt!$B126:FC126)/Fuel_Properties!$D$49</f>
        <v>0.7885163693085403</v>
      </c>
      <c r="EM126" s="53">
        <f>SUMPRODUCT(--(EM$9=Quarterly_kt!$B$9:FC$9),Quarterly_kt!$B126:FC126)/Fuel_Properties!$D$49</f>
        <v>0.7885163693085403</v>
      </c>
      <c r="EN126" s="53">
        <f>SUMPRODUCT(--(EN$9=Quarterly_kt!$B$9:FC$9),Quarterly_kt!$B126:FC126)/Fuel_Properties!$D$49</f>
        <v>0.7885163693085403</v>
      </c>
      <c r="EO126" s="53">
        <f>SUMPRODUCT(--(EO$9=Quarterly_kt!$B$9:FC$9),Quarterly_kt!$B126:FC126)/Fuel_Properties!$D$49</f>
        <v>0.7885163693085403</v>
      </c>
      <c r="EP126" s="53">
        <f>SUMPRODUCT(--(EP$9=Quarterly_kt!$B$9:FC$9),Quarterly_kt!$B126:FC126)/Fuel_Properties!$D$49</f>
        <v>0.65836230859592026</v>
      </c>
      <c r="EQ126" s="53">
        <f>SUMPRODUCT(--(EQ$9=Quarterly_kt!$B$9:FC$9),Quarterly_kt!$B126:FC126)/Fuel_Properties!$D$49</f>
        <v>0.65836230859592026</v>
      </c>
      <c r="ER126" s="53">
        <f>SUMPRODUCT(--(ER$9=Quarterly_kt!$B$9:FC$9),Quarterly_kt!$B126:FC126)/Fuel_Properties!$D$49</f>
        <v>0.65836230859592026</v>
      </c>
      <c r="ES126" s="53">
        <f>SUMPRODUCT(--(ES$9=Quarterly_kt!$B$9:FC$9),Quarterly_kt!$B126:FC126)/Fuel_Properties!$D$49</f>
        <v>0.65836230859592026</v>
      </c>
      <c r="ET126" s="53">
        <f>SUMPRODUCT(--(ET$9=Quarterly_kt!$B$9:FC$9),Quarterly_kt!$B126:FC126)/Fuel_Properties!$D$49</f>
        <v>0.61946933034555951</v>
      </c>
      <c r="EU126" s="53">
        <f>SUMPRODUCT(--(EU$9=Quarterly_kt!$B$9:FC$9),Quarterly_kt!$B126:FC126)/Fuel_Properties!$D$49</f>
        <v>0.61946933034555951</v>
      </c>
      <c r="EV126" s="53">
        <f>SUMPRODUCT(--(EV$9=Quarterly_kt!$B$9:FC$9),Quarterly_kt!$B126:FC126)/Fuel_Properties!$D$49</f>
        <v>0.61946933034555951</v>
      </c>
      <c r="EW126" s="53">
        <f>SUMPRODUCT(--(EW$9=Quarterly_kt!$B$9:FC$9),Quarterly_kt!$B126:FC126)/Fuel_Properties!$D$49</f>
        <v>0.61946933034555951</v>
      </c>
      <c r="EX126" s="53">
        <f>SUMPRODUCT(--(EX$9=Quarterly_kt!$B$9:FC$9),Quarterly_kt!$B126:FC126)/Fuel_Properties!$D$49</f>
        <v>0.71326144617684639</v>
      </c>
      <c r="EY126" s="53">
        <f>SUMPRODUCT(--(EY$9=Quarterly_kt!$B$9:FC$9),Quarterly_kt!$B126:FC126)/Fuel_Properties!$D$49</f>
        <v>0.71326144617684639</v>
      </c>
      <c r="EZ126" s="53">
        <f>SUMPRODUCT(--(EZ$9=Quarterly_kt!$B$9:FC$9),Quarterly_kt!$B126:FC126)/Fuel_Properties!$D$49</f>
        <v>0.71326144617684639</v>
      </c>
      <c r="FA126" s="53">
        <f>SUMPRODUCT(--(FA$9=Quarterly_kt!$B$9:FC$9),Quarterly_kt!$B126:FC126)/Fuel_Properties!$D$49</f>
        <v>0.71326144617684639</v>
      </c>
      <c r="FB126" s="53">
        <f>SUMPRODUCT(--(FB$9=Quarterly_kt!$B$9:FC$9),Quarterly_kt!$B126:FC126)/Fuel_Properties!$D$49</f>
        <v>0.72595603509027451</v>
      </c>
      <c r="FC126" s="53">
        <f>SUMPRODUCT(--(FC$9=Quarterly_kt!$B$9:FC$9),Quarterly_kt!$B126:FC126)/Fuel_Properties!$D$49</f>
        <v>0.72595603509027451</v>
      </c>
      <c r="FD126" s="53">
        <f>SUMPRODUCT(--(FD$9=Quarterly_kt!$B$9:FD$9),Quarterly_kt!$B126:FD126)/Fuel_Properties!$D$49</f>
        <v>0.72595603509027451</v>
      </c>
      <c r="FE126" s="53">
        <f>SUMPRODUCT(--(FE$9=Quarterly_kt!$B$9:FE$9),Quarterly_kt!$B126:FE126)/Fuel_Properties!$D$49</f>
        <v>0.72595603509027451</v>
      </c>
      <c r="FF126" s="53">
        <f>SUMPRODUCT(--(FF$9=Quarterly_kt!$B$9:FF$9),Quarterly_kt!$B126:FF126)/Fuel_Properties!$D$49</f>
        <v>0.7582360146775674</v>
      </c>
      <c r="FG126" s="53">
        <f>SUMPRODUCT(--(FG$9=Quarterly_kt!$B$9:FG$9),Quarterly_kt!$B126:FG126)/Fuel_Properties!$D$49</f>
        <v>0.7582360146775674</v>
      </c>
      <c r="FH126" s="53">
        <f>SUMPRODUCT(--(FH$9=Quarterly_kt!$B$9:FH$9),Quarterly_kt!$B126:FH126)/Fuel_Properties!$D$49</f>
        <v>0.7582360146775674</v>
      </c>
      <c r="FI126" s="53">
        <f>SUMPRODUCT(--(FI$9=Quarterly_kt!$B$9:FI$9),Quarterly_kt!$B126:FI126)/Fuel_Properties!$D$49</f>
        <v>0.7582360146775674</v>
      </c>
      <c r="FJ126" s="53">
        <f>SUMPRODUCT(--(FJ$9=Quarterly_kt!$B$9:FJ$9),Quarterly_kt!$B126:FJ126)/Fuel_Properties!$D$49</f>
        <v>0.77190983773923127</v>
      </c>
      <c r="FK126" s="53">
        <f>SUMPRODUCT(--(FK$9=Quarterly_kt!$B$9:FK$9),Quarterly_kt!$B126:FK126)/Fuel_Properties!$D$49</f>
        <v>0.77190983773923127</v>
      </c>
      <c r="FL126" s="53">
        <f>SUMPRODUCT(--(FL$9=Quarterly_kt!$B$9:FL$9),Quarterly_kt!$B126:FL126)/Fuel_Properties!$D$49</f>
        <v>0.77190983773923127</v>
      </c>
      <c r="FM126" s="53">
        <f>SUMPRODUCT(--(FM$9=Quarterly_kt!$B$9:FN$9),Quarterly_kt!$B126:FN126)/Fuel_Properties!$D$49</f>
        <v>0.77190983773923127</v>
      </c>
      <c r="FN126" s="53">
        <f>SUMPRODUCT(--(FN$9=Quarterly_kt!$B$9:FN$9),Quarterly_kt!$B126:FN126)/Fuel_Properties!$D$49</f>
        <v>0.82688813950398554</v>
      </c>
      <c r="FO126" s="53">
        <f>SUMPRODUCT(--(FO$9=Quarterly_kt!$B$9:FO$9),Quarterly_kt!$B126:FO126)/Fuel_Properties!$D$49</f>
        <v>0.82688813950398554</v>
      </c>
      <c r="FP126" s="53">
        <f>SUMPRODUCT(--(FP$9=Quarterly_kt!$B$9:FP$9),Quarterly_kt!$B126:FP126)/Fuel_Properties!$D$49</f>
        <v>0.82688813950398554</v>
      </c>
      <c r="FQ126" s="53">
        <f>SUMPRODUCT(--(FQ$9=Quarterly_kt!$B$9:FQ$9),Quarterly_kt!$B126:FQ126)/Fuel_Properties!$D$49</f>
        <v>0.82688813950398554</v>
      </c>
      <c r="FR126" s="53">
        <f>SUMPRODUCT(--(FR$9=Quarterly_kt!$B$9:FR$9),Quarterly_kt!$B126:FR126)/Fuel_Properties!$D$49</f>
        <v>0.8497727077557633</v>
      </c>
      <c r="FS126" s="53">
        <f>SUMPRODUCT(--(FS$9=Quarterly_kt!$B$9:FS$9),Quarterly_kt!$B126:FS126)/Fuel_Properties!$D$49</f>
        <v>0.8497727077557633</v>
      </c>
      <c r="FT126" s="53">
        <f>SUMPRODUCT(--(FT$9=Quarterly_kt!$B$9:FT$9),Quarterly_kt!$B126:FT126)/Fuel_Properties!$D$49</f>
        <v>0.8497727077557633</v>
      </c>
      <c r="FU126" s="53">
        <f>SUMPRODUCT(--(FU$9=Quarterly_kt!$B$9:FU$9),Quarterly_kt!$B126:FU126)/Fuel_Properties!$D$49</f>
        <v>0.8497727077557633</v>
      </c>
      <c r="FV126" s="53">
        <f>SUMPRODUCT(--(FV$9=Quarterly_kt!$B$9:FV$9),Quarterly_kt!$B126:FV126)/Fuel_Properties!$D$49</f>
        <v>0.94091527148102228</v>
      </c>
      <c r="FW126" s="18"/>
      <c r="FX126" s="117"/>
      <c r="FY126" s="18"/>
    </row>
    <row r="127" spans="1:181" x14ac:dyDescent="0.2">
      <c r="A127" s="25"/>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c r="AP127" s="24"/>
      <c r="AQ127" s="24"/>
      <c r="AR127" s="24"/>
      <c r="AS127" s="24"/>
      <c r="AT127" s="24"/>
      <c r="AU127" s="24"/>
      <c r="AV127" s="24"/>
      <c r="AW127" s="24"/>
      <c r="AX127" s="24"/>
      <c r="AY127" s="24"/>
      <c r="AZ127" s="24"/>
      <c r="BA127" s="24"/>
      <c r="BB127" s="24"/>
      <c r="BC127" s="24"/>
      <c r="BD127" s="24"/>
      <c r="BE127" s="24"/>
      <c r="BF127" s="24"/>
      <c r="BG127" s="24"/>
      <c r="BH127" s="24"/>
      <c r="BI127" s="24"/>
      <c r="BJ127" s="24"/>
      <c r="BK127" s="24"/>
      <c r="BL127" s="24"/>
      <c r="BM127" s="24"/>
      <c r="BN127" s="24"/>
      <c r="BO127" s="24"/>
      <c r="BP127" s="24"/>
      <c r="BQ127" s="24"/>
      <c r="BR127" s="24"/>
      <c r="BS127" s="24"/>
      <c r="BT127" s="24"/>
      <c r="BU127" s="24"/>
      <c r="BV127" s="24"/>
      <c r="BW127" s="24"/>
      <c r="BX127" s="24"/>
      <c r="BY127" s="24"/>
      <c r="BZ127" s="24"/>
      <c r="CA127" s="24"/>
      <c r="CB127" s="24"/>
      <c r="CC127" s="24"/>
      <c r="CD127" s="24"/>
      <c r="CE127" s="24"/>
      <c r="CF127" s="24"/>
      <c r="CG127" s="24"/>
      <c r="CH127" s="24"/>
      <c r="CI127" s="24"/>
      <c r="CJ127" s="24"/>
      <c r="CK127" s="24"/>
      <c r="CL127" s="24"/>
      <c r="CM127" s="24"/>
      <c r="CN127" s="24"/>
      <c r="CO127" s="24"/>
      <c r="CP127" s="24"/>
      <c r="CQ127" s="24"/>
      <c r="CR127" s="24"/>
      <c r="CS127" s="24"/>
      <c r="CT127" s="24"/>
      <c r="CU127" s="24"/>
      <c r="CV127" s="24"/>
      <c r="CW127" s="24"/>
      <c r="CX127" s="24"/>
      <c r="CY127" s="24"/>
      <c r="CZ127" s="24"/>
      <c r="DA127" s="24"/>
      <c r="DB127" s="24"/>
      <c r="DC127" s="24"/>
      <c r="DD127" s="24"/>
      <c r="DE127" s="24"/>
      <c r="DF127" s="24"/>
      <c r="DG127" s="24"/>
      <c r="DH127" s="24"/>
      <c r="DI127" s="24"/>
      <c r="DJ127" s="24"/>
      <c r="DK127" s="24"/>
      <c r="DL127" s="24"/>
      <c r="DM127" s="24"/>
      <c r="DN127" s="24"/>
      <c r="DO127" s="24"/>
      <c r="DP127" s="24"/>
      <c r="DQ127" s="24"/>
      <c r="DR127" s="24"/>
      <c r="DS127" s="24"/>
      <c r="DT127" s="24"/>
      <c r="DU127" s="24"/>
      <c r="DV127" s="24"/>
      <c r="DW127" s="24"/>
      <c r="DX127" s="24"/>
      <c r="DY127" s="24"/>
      <c r="DZ127" s="24"/>
      <c r="EA127" s="24"/>
      <c r="EB127" s="24"/>
      <c r="EC127" s="24"/>
      <c r="ED127" s="24"/>
      <c r="EE127" s="24"/>
      <c r="EF127" s="24"/>
      <c r="EG127" s="24"/>
      <c r="EH127" s="24"/>
      <c r="EI127" s="24"/>
      <c r="EJ127" s="24"/>
      <c r="EK127" s="24"/>
      <c r="EL127" s="24"/>
      <c r="EM127" s="24"/>
      <c r="EN127" s="24"/>
      <c r="EO127" s="24"/>
      <c r="EP127" s="24"/>
      <c r="EQ127" s="24"/>
      <c r="ER127" s="24"/>
      <c r="ES127" s="24"/>
      <c r="ET127" s="24"/>
      <c r="EU127" s="24"/>
      <c r="EV127" s="24"/>
      <c r="EW127" s="24"/>
      <c r="EX127" s="24"/>
      <c r="EY127" s="24"/>
      <c r="EZ127" s="24"/>
      <c r="FA127" s="24"/>
      <c r="FB127" s="24"/>
      <c r="FC127" s="24"/>
      <c r="FD127" s="24"/>
      <c r="FE127" s="24"/>
      <c r="FF127" s="24"/>
      <c r="FG127" s="24"/>
      <c r="FH127" s="24"/>
      <c r="FI127" s="24"/>
      <c r="FJ127" s="24"/>
      <c r="FK127" s="24"/>
      <c r="FL127" s="24"/>
      <c r="FM127" s="24"/>
      <c r="FN127" s="24"/>
      <c r="FO127" s="24"/>
      <c r="FP127" s="24"/>
      <c r="FQ127" s="24"/>
      <c r="FR127" s="24"/>
      <c r="FS127" s="24"/>
      <c r="FT127" s="24"/>
      <c r="FU127" s="24"/>
      <c r="FV127" s="24"/>
      <c r="FW127" s="18"/>
      <c r="FX127" s="117"/>
      <c r="FY127" s="18"/>
    </row>
    <row r="128" spans="1:181" ht="15" x14ac:dyDescent="0.25">
      <c r="A128" s="54" t="s">
        <v>57</v>
      </c>
      <c r="B128" s="15">
        <f t="shared" ref="B128:AG128" si="220">SUM(B129,B132:B134)</f>
        <v>3.1982364557899472</v>
      </c>
      <c r="C128" s="15">
        <f t="shared" si="220"/>
        <v>3.6442142266815178</v>
      </c>
      <c r="D128" s="15">
        <f t="shared" si="220"/>
        <v>4.4065531671493519</v>
      </c>
      <c r="E128" s="15">
        <f t="shared" si="220"/>
        <v>3.5233340724853512</v>
      </c>
      <c r="F128" s="15">
        <f t="shared" si="220"/>
        <v>2.8137940952209473</v>
      </c>
      <c r="G128" s="15">
        <f t="shared" si="220"/>
        <v>3.3031191841575618</v>
      </c>
      <c r="H128" s="15">
        <f t="shared" si="220"/>
        <v>4.6428816895286555</v>
      </c>
      <c r="I128" s="15">
        <f t="shared" si="220"/>
        <v>3.4643119651184082</v>
      </c>
      <c r="J128" s="15">
        <f t="shared" si="220"/>
        <v>2.7679100618484491</v>
      </c>
      <c r="K128" s="15">
        <f t="shared" si="220"/>
        <v>3.8233822341300971</v>
      </c>
      <c r="L128" s="15">
        <f t="shared" si="220"/>
        <v>3.7080186830169675</v>
      </c>
      <c r="M128" s="15">
        <f t="shared" si="220"/>
        <v>3.6826879777343744</v>
      </c>
      <c r="N128" s="15">
        <f t="shared" si="220"/>
        <v>3.2227286538581845</v>
      </c>
      <c r="O128" s="15">
        <f t="shared" si="220"/>
        <v>3.6117866704147334</v>
      </c>
      <c r="P128" s="15">
        <f t="shared" si="220"/>
        <v>3.8254137283798215</v>
      </c>
      <c r="Q128" s="15">
        <f t="shared" si="220"/>
        <v>3.3232883942802429</v>
      </c>
      <c r="R128" s="15">
        <f t="shared" si="220"/>
        <v>3.1721470956169129</v>
      </c>
      <c r="S128" s="15">
        <f t="shared" si="220"/>
        <v>3.2429380409194946</v>
      </c>
      <c r="T128" s="15">
        <f t="shared" si="220"/>
        <v>3.4380284919403072</v>
      </c>
      <c r="U128" s="15">
        <f t="shared" si="220"/>
        <v>3.4913062503799432</v>
      </c>
      <c r="V128" s="15">
        <f t="shared" si="220"/>
        <v>2.2502215084472654</v>
      </c>
      <c r="W128" s="15">
        <f t="shared" si="220"/>
        <v>2.3765168898399347</v>
      </c>
      <c r="X128" s="15">
        <f t="shared" si="220"/>
        <v>2.9174804555343625</v>
      </c>
      <c r="Y128" s="15">
        <f t="shared" si="220"/>
        <v>2.6361571390296934</v>
      </c>
      <c r="Z128" s="15">
        <f t="shared" si="220"/>
        <v>3.2753463041923516</v>
      </c>
      <c r="AA128" s="15">
        <f t="shared" si="220"/>
        <v>4.750395160104369</v>
      </c>
      <c r="AB128" s="15">
        <f t="shared" si="220"/>
        <v>3.8764685677589408</v>
      </c>
      <c r="AC128" s="15">
        <f t="shared" si="220"/>
        <v>2.5492552243743893</v>
      </c>
      <c r="AD128" s="15">
        <f t="shared" si="220"/>
        <v>2.5741758006095883</v>
      </c>
      <c r="AE128" s="15">
        <f t="shared" si="220"/>
        <v>2.6957917939094544</v>
      </c>
      <c r="AF128" s="15">
        <f t="shared" si="220"/>
        <v>2.7291169557228088</v>
      </c>
      <c r="AG128" s="15">
        <f t="shared" si="220"/>
        <v>2.6976238829467771</v>
      </c>
      <c r="AH128" s="15">
        <f t="shared" ref="AH128:BM128" si="221">SUM(AH129,AH132:AH134)</f>
        <v>3.1358569480239868</v>
      </c>
      <c r="AI128" s="15">
        <f t="shared" si="221"/>
        <v>3.3713119929939266</v>
      </c>
      <c r="AJ128" s="15">
        <f t="shared" si="221"/>
        <v>3.1820665161018367</v>
      </c>
      <c r="AK128" s="15">
        <f t="shared" si="221"/>
        <v>2.660702200554657</v>
      </c>
      <c r="AL128" s="15">
        <f t="shared" si="221"/>
        <v>2.996349198397064</v>
      </c>
      <c r="AM128" s="15">
        <f t="shared" si="221"/>
        <v>2.6753787082580569</v>
      </c>
      <c r="AN128" s="15">
        <f t="shared" si="221"/>
        <v>2.7179128193420405</v>
      </c>
      <c r="AO128" s="15">
        <f t="shared" si="221"/>
        <v>2.5877861025238031</v>
      </c>
      <c r="AP128" s="15">
        <f t="shared" si="221"/>
        <v>2.3434695801307295</v>
      </c>
      <c r="AQ128" s="15">
        <f t="shared" si="221"/>
        <v>2.6321701228103254</v>
      </c>
      <c r="AR128" s="15">
        <f t="shared" si="221"/>
        <v>2.5572725959319684</v>
      </c>
      <c r="AS128" s="15">
        <f t="shared" si="221"/>
        <v>2.5087986043487165</v>
      </c>
      <c r="AT128" s="15">
        <f t="shared" si="221"/>
        <v>2.6278005551407917</v>
      </c>
      <c r="AU128" s="15">
        <f t="shared" si="221"/>
        <v>2.3253291616730789</v>
      </c>
      <c r="AV128" s="15">
        <f t="shared" si="221"/>
        <v>1.6353113213730912</v>
      </c>
      <c r="AW128" s="15">
        <f t="shared" si="221"/>
        <v>2.3815005858491038</v>
      </c>
      <c r="AX128" s="15">
        <f t="shared" si="221"/>
        <v>1.8717473756574621</v>
      </c>
      <c r="AY128" s="15">
        <f t="shared" si="221"/>
        <v>2.352928723842429</v>
      </c>
      <c r="AZ128" s="15">
        <f t="shared" si="221"/>
        <v>2.2103174958349219</v>
      </c>
      <c r="BA128" s="15">
        <f t="shared" si="221"/>
        <v>1.9834795021154394</v>
      </c>
      <c r="BB128" s="15">
        <f t="shared" si="221"/>
        <v>1.769943188952678</v>
      </c>
      <c r="BC128" s="15">
        <f t="shared" si="221"/>
        <v>1.3648767162758286</v>
      </c>
      <c r="BD128" s="15">
        <f t="shared" si="221"/>
        <v>1.5112953464119374</v>
      </c>
      <c r="BE128" s="15">
        <f t="shared" si="221"/>
        <v>1.1073566086174425</v>
      </c>
      <c r="BF128" s="15">
        <f t="shared" si="221"/>
        <v>1.6964166623715182</v>
      </c>
      <c r="BG128" s="15">
        <f t="shared" si="221"/>
        <v>1.3746944840405244</v>
      </c>
      <c r="BH128" s="15">
        <f t="shared" si="221"/>
        <v>1.3502783777432219</v>
      </c>
      <c r="BI128" s="15">
        <f t="shared" si="221"/>
        <v>1.3261479413914459</v>
      </c>
      <c r="BJ128" s="15">
        <f t="shared" si="221"/>
        <v>1.0760778615775148</v>
      </c>
      <c r="BK128" s="15">
        <f t="shared" si="221"/>
        <v>1.5125074277350463</v>
      </c>
      <c r="BL128" s="15">
        <f t="shared" si="221"/>
        <v>1.4150924606749573</v>
      </c>
      <c r="BM128" s="15">
        <f t="shared" si="221"/>
        <v>1.4183232058417359</v>
      </c>
      <c r="BN128" s="15">
        <f t="shared" ref="BN128:CJ128" si="222">SUM(BN129,BN132:BN134)</f>
        <v>1.4331939545261339</v>
      </c>
      <c r="BO128" s="15">
        <f t="shared" si="222"/>
        <v>1.7174831441758096</v>
      </c>
      <c r="BP128" s="15">
        <f t="shared" si="222"/>
        <v>1.9287230603117695</v>
      </c>
      <c r="BQ128" s="15">
        <f t="shared" si="222"/>
        <v>2.2012621920196689</v>
      </c>
      <c r="BR128" s="15">
        <f t="shared" si="222"/>
        <v>2.6581471259024814</v>
      </c>
      <c r="BS128" s="15">
        <f t="shared" si="222"/>
        <v>1.4103588721642348</v>
      </c>
      <c r="BT128" s="15">
        <f t="shared" si="222"/>
        <v>1.9988452833098491</v>
      </c>
      <c r="BU128" s="15">
        <f t="shared" si="222"/>
        <v>1.2716103053731012</v>
      </c>
      <c r="BV128" s="15">
        <f t="shared" si="222"/>
        <v>1.8231716479935567</v>
      </c>
      <c r="BW128" s="15">
        <f t="shared" si="222"/>
        <v>4.0107196149451534</v>
      </c>
      <c r="BX128" s="15">
        <f t="shared" si="222"/>
        <v>1.9009268991474413</v>
      </c>
      <c r="BY128" s="15">
        <f t="shared" si="222"/>
        <v>1.7221024948109895</v>
      </c>
      <c r="BZ128" s="15">
        <f t="shared" si="222"/>
        <v>0.99609917524128111</v>
      </c>
      <c r="CA128" s="15">
        <f t="shared" si="222"/>
        <v>1.3868677626043615</v>
      </c>
      <c r="CB128" s="15">
        <f t="shared" si="222"/>
        <v>1.1740288035663469</v>
      </c>
      <c r="CC128" s="15">
        <f t="shared" si="222"/>
        <v>1.0548673929066281</v>
      </c>
      <c r="CD128" s="15">
        <f t="shared" si="222"/>
        <v>2.57806797967232</v>
      </c>
      <c r="CE128" s="15">
        <f t="shared" si="222"/>
        <v>1.8538643798353747</v>
      </c>
      <c r="CF128" s="15">
        <f t="shared" si="222"/>
        <v>1.5026886962534822</v>
      </c>
      <c r="CG128" s="15">
        <f t="shared" si="222"/>
        <v>2.2789582643941562</v>
      </c>
      <c r="CH128" s="15">
        <f t="shared" si="222"/>
        <v>2.0349251617418704</v>
      </c>
      <c r="CI128" s="15">
        <f t="shared" si="222"/>
        <v>2.1629859120188328</v>
      </c>
      <c r="CJ128" s="15">
        <f t="shared" si="222"/>
        <v>1.3287749863160587</v>
      </c>
      <c r="CK128" s="15">
        <f t="shared" ref="CK128:EO128" si="223">SUM(CK129,CK132:CK134)</f>
        <v>1.1889831582657266</v>
      </c>
      <c r="CL128" s="15">
        <f t="shared" si="223"/>
        <v>1.1164491871021187</v>
      </c>
      <c r="CM128" s="15">
        <f t="shared" si="223"/>
        <v>1.5595176002054558</v>
      </c>
      <c r="CN128" s="15">
        <f t="shared" si="223"/>
        <v>1.225710232578447</v>
      </c>
      <c r="CO128" s="15">
        <f t="shared" si="223"/>
        <v>1.1013915333842881</v>
      </c>
      <c r="CP128" s="15">
        <f t="shared" si="223"/>
        <v>1.2850666535625901</v>
      </c>
      <c r="CQ128" s="15">
        <f t="shared" si="223"/>
        <v>1.1208211619818764</v>
      </c>
      <c r="CR128" s="15">
        <f t="shared" si="223"/>
        <v>1.1362354610922623</v>
      </c>
      <c r="CS128" s="15">
        <f t="shared" si="223"/>
        <v>1.0753391116692119</v>
      </c>
      <c r="CT128" s="15">
        <f t="shared" si="223"/>
        <v>1.1972234052994497</v>
      </c>
      <c r="CU128" s="15">
        <f t="shared" si="223"/>
        <v>1.1760585609031378</v>
      </c>
      <c r="CV128" s="15">
        <f t="shared" si="223"/>
        <v>1.2870433322749562</v>
      </c>
      <c r="CW128" s="15">
        <f t="shared" si="223"/>
        <v>1.1840692242186088</v>
      </c>
      <c r="CX128" s="15">
        <f t="shared" si="223"/>
        <v>1.2056099263233984</v>
      </c>
      <c r="CY128" s="15">
        <f t="shared" si="223"/>
        <v>1.3405643730984038</v>
      </c>
      <c r="CZ128" s="15">
        <f t="shared" si="223"/>
        <v>1.1710649300969707</v>
      </c>
      <c r="DA128" s="15">
        <f t="shared" si="223"/>
        <v>0.9764484104021427</v>
      </c>
      <c r="DB128" s="15">
        <f t="shared" si="223"/>
        <v>1.2882967754720869</v>
      </c>
      <c r="DC128" s="15">
        <f t="shared" si="223"/>
        <v>1.2219308621078702</v>
      </c>
      <c r="DD128" s="15">
        <f t="shared" si="223"/>
        <v>1.3036228419917448</v>
      </c>
      <c r="DE128" s="15">
        <f t="shared" si="223"/>
        <v>1.1718936340656876</v>
      </c>
      <c r="DF128" s="15">
        <f t="shared" si="223"/>
        <v>0.92399809041645353</v>
      </c>
      <c r="DG128" s="15">
        <f t="shared" si="223"/>
        <v>0.91391059660493346</v>
      </c>
      <c r="DH128" s="15">
        <f t="shared" si="223"/>
        <v>1.3879481723961531</v>
      </c>
      <c r="DI128" s="15">
        <f t="shared" si="223"/>
        <v>1.2618363984426908</v>
      </c>
      <c r="DJ128" s="15">
        <f t="shared" si="223"/>
        <v>1.029030612517591</v>
      </c>
      <c r="DK128" s="15">
        <f t="shared" si="223"/>
        <v>1.051258142998259</v>
      </c>
      <c r="DL128" s="15">
        <f t="shared" si="223"/>
        <v>1.1926202597938698</v>
      </c>
      <c r="DM128" s="15">
        <f t="shared" si="223"/>
        <v>1.0022141883784716</v>
      </c>
      <c r="DN128" s="15">
        <f t="shared" si="223"/>
        <v>1.0334055699759892</v>
      </c>
      <c r="DO128" s="15">
        <f t="shared" si="223"/>
        <v>1.3938396432749782</v>
      </c>
      <c r="DP128" s="15">
        <f t="shared" si="223"/>
        <v>1.6478478009366784</v>
      </c>
      <c r="DQ128" s="15">
        <f t="shared" si="223"/>
        <v>1.493938587749444</v>
      </c>
      <c r="DR128" s="15">
        <f t="shared" si="223"/>
        <v>1.1799577270870061</v>
      </c>
      <c r="DS128" s="15">
        <f t="shared" si="223"/>
        <v>1.3589642569256615</v>
      </c>
      <c r="DT128" s="15">
        <f t="shared" si="223"/>
        <v>2.7370968603334704</v>
      </c>
      <c r="DU128" s="15">
        <f t="shared" si="223"/>
        <v>1.4541190963793944</v>
      </c>
      <c r="DV128" s="15">
        <f t="shared" si="223"/>
        <v>1.7400434795831121</v>
      </c>
      <c r="DW128" s="15">
        <f t="shared" si="223"/>
        <v>2.1354353314128054</v>
      </c>
      <c r="DX128" s="15">
        <f t="shared" si="223"/>
        <v>1.1617480243911751</v>
      </c>
      <c r="DY128" s="15">
        <f t="shared" si="223"/>
        <v>1.3210957673835535</v>
      </c>
      <c r="DZ128" s="15">
        <f t="shared" si="223"/>
        <v>1.0905626820912446</v>
      </c>
      <c r="EA128" s="15">
        <f t="shared" si="223"/>
        <v>1.4453034026977909</v>
      </c>
      <c r="EB128" s="15">
        <f t="shared" si="223"/>
        <v>1.1525120684011618</v>
      </c>
      <c r="EC128" s="15">
        <f t="shared" si="223"/>
        <v>1.1694367148840246</v>
      </c>
      <c r="ED128" s="15">
        <f t="shared" si="223"/>
        <v>1.2424851876317182</v>
      </c>
      <c r="EE128" s="15">
        <f t="shared" si="223"/>
        <v>1.3389745882885036</v>
      </c>
      <c r="EF128" s="15">
        <f t="shared" si="223"/>
        <v>1.3067045600955214</v>
      </c>
      <c r="EG128" s="15">
        <f t="shared" si="223"/>
        <v>1.3525836374584932</v>
      </c>
      <c r="EH128" s="15">
        <f t="shared" si="223"/>
        <v>1.3543769265725611</v>
      </c>
      <c r="EI128" s="15">
        <f t="shared" si="223"/>
        <v>1.387097107188755</v>
      </c>
      <c r="EJ128" s="15">
        <f t="shared" si="223"/>
        <v>1.378889920678664</v>
      </c>
      <c r="EK128" s="15">
        <f t="shared" si="223"/>
        <v>1.1633110114662286</v>
      </c>
      <c r="EL128" s="15">
        <f t="shared" si="223"/>
        <v>1.2503433591255106</v>
      </c>
      <c r="EM128" s="15">
        <f t="shared" si="223"/>
        <v>0.95310018813963349</v>
      </c>
      <c r="EN128" s="15">
        <f t="shared" si="223"/>
        <v>0.97038561932964118</v>
      </c>
      <c r="EO128" s="15">
        <f t="shared" si="223"/>
        <v>0.91879148916648057</v>
      </c>
      <c r="EP128" s="15">
        <f t="shared" ref="EP128:FP128" si="224">SUM(EP129,EP132:EP134)</f>
        <v>1.3437616291957031</v>
      </c>
      <c r="EQ128" s="15">
        <f t="shared" si="224"/>
        <v>1.3506636553451983</v>
      </c>
      <c r="ER128" s="15">
        <f t="shared" si="224"/>
        <v>1.3486701550849161</v>
      </c>
      <c r="ES128" s="15">
        <f t="shared" si="224"/>
        <v>1.5750701451500344</v>
      </c>
      <c r="ET128" s="15">
        <f t="shared" si="224"/>
        <v>1.6150943408048335</v>
      </c>
      <c r="EU128" s="15">
        <f t="shared" si="224"/>
        <v>1.6142717124039361</v>
      </c>
      <c r="EV128" s="15">
        <f t="shared" si="224"/>
        <v>1.5000348691670891</v>
      </c>
      <c r="EW128" s="15">
        <f t="shared" si="224"/>
        <v>1.4858990874516638</v>
      </c>
      <c r="EX128" s="15">
        <f t="shared" si="224"/>
        <v>1.4464830367798478</v>
      </c>
      <c r="EY128" s="15">
        <f t="shared" si="224"/>
        <v>1.3380163161370957</v>
      </c>
      <c r="EZ128" s="15">
        <f t="shared" si="224"/>
        <v>1.3136820540813821</v>
      </c>
      <c r="FA128" s="15">
        <f t="shared" si="224"/>
        <v>1.3072530776495963</v>
      </c>
      <c r="FB128" s="15">
        <f t="shared" si="224"/>
        <v>1.2344614966810508</v>
      </c>
      <c r="FC128" s="15">
        <f t="shared" si="224"/>
        <v>1.3550004465628582</v>
      </c>
      <c r="FD128" s="15">
        <f t="shared" si="224"/>
        <v>1.2735193304487684</v>
      </c>
      <c r="FE128" s="15">
        <f t="shared" si="224"/>
        <v>1.2602296337016552</v>
      </c>
      <c r="FF128" s="15">
        <f t="shared" si="224"/>
        <v>1.4155448223217064</v>
      </c>
      <c r="FG128" s="15">
        <f t="shared" si="224"/>
        <v>1.4405716202577867</v>
      </c>
      <c r="FH128" s="15">
        <f t="shared" si="224"/>
        <v>1.4830036109614433</v>
      </c>
      <c r="FI128" s="15">
        <f t="shared" si="224"/>
        <v>1.5749685964917108</v>
      </c>
      <c r="FJ128" s="15">
        <f t="shared" si="224"/>
        <v>1.5450451235150016</v>
      </c>
      <c r="FK128" s="15">
        <f t="shared" si="224"/>
        <v>1.5259869748219981</v>
      </c>
      <c r="FL128" s="15">
        <f t="shared" si="224"/>
        <v>1.5767593935348754</v>
      </c>
      <c r="FM128" s="15">
        <f t="shared" si="224"/>
        <v>1.6187683501143195</v>
      </c>
      <c r="FN128" s="15">
        <f t="shared" si="224"/>
        <v>1.6833547653144583</v>
      </c>
      <c r="FO128" s="15">
        <f t="shared" si="224"/>
        <v>1.6700719141738813</v>
      </c>
      <c r="FP128" s="15">
        <f t="shared" si="224"/>
        <v>1.7128934423570885</v>
      </c>
      <c r="FQ128" s="15">
        <f t="shared" ref="FQ128:FS128" si="225">SUM(FQ129,FQ132:FQ134)</f>
        <v>1.7265491718511905</v>
      </c>
      <c r="FR128" s="15">
        <f t="shared" si="225"/>
        <v>1.8854241952270481</v>
      </c>
      <c r="FS128" s="15">
        <f t="shared" si="225"/>
        <v>1.9066617797631455</v>
      </c>
      <c r="FT128" s="15">
        <f t="shared" ref="FT128:FU128" si="226">SUM(FT129,FT132:FT134)</f>
        <v>1.9555317707683506</v>
      </c>
      <c r="FU128" s="15">
        <f t="shared" si="226"/>
        <v>2.1279073096652077</v>
      </c>
      <c r="FV128" s="15">
        <f t="shared" ref="FV128" si="227">SUM(FV129,FV132:FV134)</f>
        <v>2.2044608036882707</v>
      </c>
      <c r="FW128" s="18"/>
      <c r="FX128" s="117"/>
      <c r="FY128" s="18"/>
    </row>
    <row r="129" spans="1:181" ht="15" x14ac:dyDescent="0.25">
      <c r="A129" s="49" t="s">
        <v>25</v>
      </c>
      <c r="B129" s="13">
        <f t="shared" ref="B129:BM129" si="228">SUM(B130:B131)</f>
        <v>0.72496810131072997</v>
      </c>
      <c r="C129" s="13">
        <f t="shared" si="228"/>
        <v>0.75034993886947632</v>
      </c>
      <c r="D129" s="13">
        <f t="shared" si="228"/>
        <v>0.80098218702316271</v>
      </c>
      <c r="E129" s="13">
        <f t="shared" si="228"/>
        <v>0.82642681734085077</v>
      </c>
      <c r="F129" s="13">
        <f t="shared" si="228"/>
        <v>0.75188445734024034</v>
      </c>
      <c r="G129" s="13">
        <f t="shared" si="228"/>
        <v>0.80774478191375731</v>
      </c>
      <c r="H129" s="13">
        <f t="shared" si="228"/>
        <v>0.83003171178817736</v>
      </c>
      <c r="I129" s="13">
        <f t="shared" si="228"/>
        <v>0.86213870891571054</v>
      </c>
      <c r="J129" s="13">
        <f t="shared" si="228"/>
        <v>0.73600638999938961</v>
      </c>
      <c r="K129" s="13">
        <f t="shared" si="228"/>
        <v>0.80799685457229609</v>
      </c>
      <c r="L129" s="13">
        <f t="shared" si="228"/>
        <v>0.79749220178604119</v>
      </c>
      <c r="M129" s="13">
        <f t="shared" si="228"/>
        <v>0.80189452106475823</v>
      </c>
      <c r="N129" s="13">
        <f t="shared" si="228"/>
        <v>0.81341563583374021</v>
      </c>
      <c r="O129" s="13">
        <f t="shared" si="228"/>
        <v>0.75514679903030379</v>
      </c>
      <c r="P129" s="13">
        <f t="shared" si="228"/>
        <v>0.79233042299270617</v>
      </c>
      <c r="Q129" s="13">
        <f t="shared" si="228"/>
        <v>0.82647074909210183</v>
      </c>
      <c r="R129" s="13">
        <f t="shared" si="228"/>
        <v>0.86551480154037463</v>
      </c>
      <c r="S129" s="13">
        <f t="shared" si="228"/>
        <v>0.93287804153442377</v>
      </c>
      <c r="T129" s="13">
        <f t="shared" si="228"/>
        <v>0.90254970415115354</v>
      </c>
      <c r="U129" s="13">
        <f t="shared" si="228"/>
        <v>0.91295607044219951</v>
      </c>
      <c r="V129" s="13">
        <f t="shared" si="228"/>
        <v>0.79665409008026122</v>
      </c>
      <c r="W129" s="13">
        <f t="shared" si="228"/>
        <v>0.77205627948760969</v>
      </c>
      <c r="X129" s="13">
        <f t="shared" si="228"/>
        <v>0.79065381126403811</v>
      </c>
      <c r="Y129" s="13">
        <f t="shared" si="228"/>
        <v>0.83366429357528682</v>
      </c>
      <c r="Z129" s="13">
        <f t="shared" si="228"/>
        <v>0.84698278741836541</v>
      </c>
      <c r="AA129" s="13">
        <f t="shared" si="228"/>
        <v>0.85853861261367803</v>
      </c>
      <c r="AB129" s="13">
        <f t="shared" si="228"/>
        <v>0.92553512405395488</v>
      </c>
      <c r="AC129" s="13">
        <f t="shared" si="228"/>
        <v>0.76331391370773316</v>
      </c>
      <c r="AD129" s="13">
        <f t="shared" si="228"/>
        <v>0.73697007387161251</v>
      </c>
      <c r="AE129" s="13">
        <f t="shared" si="228"/>
        <v>0.76204485240936282</v>
      </c>
      <c r="AF129" s="13">
        <f t="shared" si="228"/>
        <v>0.78362471256256083</v>
      </c>
      <c r="AG129" s="13">
        <f t="shared" si="228"/>
        <v>0.78680399223327624</v>
      </c>
      <c r="AH129" s="13">
        <f t="shared" si="228"/>
        <v>0.83017340337753287</v>
      </c>
      <c r="AI129" s="13">
        <f t="shared" si="228"/>
        <v>0.88439390991210931</v>
      </c>
      <c r="AJ129" s="13">
        <f t="shared" si="228"/>
        <v>0.86719634641647347</v>
      </c>
      <c r="AK129" s="13">
        <f t="shared" si="228"/>
        <v>0.83777722986221337</v>
      </c>
      <c r="AL129" s="13">
        <f t="shared" si="228"/>
        <v>0.77073976821899415</v>
      </c>
      <c r="AM129" s="13">
        <f t="shared" si="228"/>
        <v>0.77427719675064088</v>
      </c>
      <c r="AN129" s="13">
        <f t="shared" si="228"/>
        <v>0.79215621921539303</v>
      </c>
      <c r="AO129" s="13">
        <f t="shared" si="228"/>
        <v>0.78486673816680907</v>
      </c>
      <c r="AP129" s="13">
        <f t="shared" si="228"/>
        <v>0.7490755460929871</v>
      </c>
      <c r="AQ129" s="13">
        <f t="shared" si="228"/>
        <v>0.75036553497314451</v>
      </c>
      <c r="AR129" s="13">
        <f t="shared" si="228"/>
        <v>0.72279462734222399</v>
      </c>
      <c r="AS129" s="13">
        <f t="shared" si="228"/>
        <v>0.74550171886444083</v>
      </c>
      <c r="AT129" s="13">
        <f t="shared" si="228"/>
        <v>0.64259558124542238</v>
      </c>
      <c r="AU129" s="13">
        <f t="shared" si="228"/>
        <v>0.65616445613861085</v>
      </c>
      <c r="AV129" s="13">
        <f t="shared" si="228"/>
        <v>0.63754469348907461</v>
      </c>
      <c r="AW129" s="13">
        <f t="shared" si="228"/>
        <v>0.64902043821334843</v>
      </c>
      <c r="AX129" s="13">
        <f t="shared" si="228"/>
        <v>0.5604843651771545</v>
      </c>
      <c r="AY129" s="13">
        <f t="shared" si="228"/>
        <v>0.5706789607048034</v>
      </c>
      <c r="AZ129" s="13">
        <f t="shared" si="228"/>
        <v>0.57102099014282215</v>
      </c>
      <c r="BA129" s="13">
        <f t="shared" si="228"/>
        <v>0.46428583608627322</v>
      </c>
      <c r="BB129" s="13">
        <f t="shared" si="228"/>
        <v>0.35375052122116085</v>
      </c>
      <c r="BC129" s="13">
        <f t="shared" si="228"/>
        <v>0.34632648330688476</v>
      </c>
      <c r="BD129" s="13">
        <f t="shared" si="228"/>
        <v>0.33429355850219727</v>
      </c>
      <c r="BE129" s="13">
        <f t="shared" si="228"/>
        <v>0.34159370584487914</v>
      </c>
      <c r="BF129" s="13">
        <f t="shared" si="228"/>
        <v>0.32364383424758908</v>
      </c>
      <c r="BG129" s="13">
        <f t="shared" si="228"/>
        <v>0.30174508382797238</v>
      </c>
      <c r="BH129" s="13">
        <f t="shared" si="228"/>
        <v>0.28607593069076531</v>
      </c>
      <c r="BI129" s="13">
        <f t="shared" si="228"/>
        <v>0.29679702739715574</v>
      </c>
      <c r="BJ129" s="13">
        <f t="shared" si="228"/>
        <v>0.27226257130316484</v>
      </c>
      <c r="BK129" s="13">
        <f t="shared" si="228"/>
        <v>0.2780393797748445</v>
      </c>
      <c r="BL129" s="13">
        <f t="shared" si="228"/>
        <v>0.26642076515845048</v>
      </c>
      <c r="BM129" s="13">
        <f t="shared" si="228"/>
        <v>0.29791624415091261</v>
      </c>
      <c r="BN129" s="13">
        <f t="shared" ref="BN129:DY129" si="229">SUM(BN130:BN131)</f>
        <v>0.2785062693834508</v>
      </c>
      <c r="BO129" s="13">
        <f t="shared" si="229"/>
        <v>0.27297803026481265</v>
      </c>
      <c r="BP129" s="13">
        <f t="shared" si="229"/>
        <v>0.27703744217161308</v>
      </c>
      <c r="BQ129" s="13">
        <f t="shared" si="229"/>
        <v>0.25941289627576153</v>
      </c>
      <c r="BR129" s="13">
        <f t="shared" si="229"/>
        <v>0.23794025398725693</v>
      </c>
      <c r="BS129" s="13">
        <f t="shared" si="229"/>
        <v>0.22793961098199472</v>
      </c>
      <c r="BT129" s="13">
        <f t="shared" si="229"/>
        <v>0.22930815560362422</v>
      </c>
      <c r="BU129" s="13">
        <f t="shared" si="229"/>
        <v>0.21798684591391113</v>
      </c>
      <c r="BV129" s="13">
        <f t="shared" si="229"/>
        <v>0.58924729766808404</v>
      </c>
      <c r="BW129" s="13">
        <f t="shared" si="229"/>
        <v>0.5511510599093441</v>
      </c>
      <c r="BX129" s="13">
        <f t="shared" si="229"/>
        <v>0.1889819820874678</v>
      </c>
      <c r="BY129" s="13">
        <f t="shared" si="229"/>
        <v>0.19492377635662281</v>
      </c>
      <c r="BZ129" s="13">
        <f t="shared" si="229"/>
        <v>0.21450255470862944</v>
      </c>
      <c r="CA129" s="13">
        <f t="shared" si="229"/>
        <v>0.22782560613331096</v>
      </c>
      <c r="CB129" s="13">
        <f t="shared" si="229"/>
        <v>0.19448784140989389</v>
      </c>
      <c r="CC129" s="13">
        <f t="shared" si="229"/>
        <v>0.20222032345893021</v>
      </c>
      <c r="CD129" s="13">
        <f t="shared" si="229"/>
        <v>1.5863075591593714</v>
      </c>
      <c r="CE129" s="13">
        <f t="shared" si="229"/>
        <v>0.40185104658210713</v>
      </c>
      <c r="CF129" s="13">
        <f t="shared" si="229"/>
        <v>0.41523106528995324</v>
      </c>
      <c r="CG129" s="13">
        <f t="shared" si="229"/>
        <v>1.3001106181478237</v>
      </c>
      <c r="CH129" s="13">
        <f t="shared" si="229"/>
        <v>1.0297156280507709</v>
      </c>
      <c r="CI129" s="13">
        <f t="shared" si="229"/>
        <v>0.72756202376350321</v>
      </c>
      <c r="CJ129" s="13">
        <f t="shared" si="229"/>
        <v>0.14540105230883812</v>
      </c>
      <c r="CK129" s="13">
        <f t="shared" si="229"/>
        <v>0.16534000412762112</v>
      </c>
      <c r="CL129" s="13">
        <f t="shared" si="229"/>
        <v>0.16697595990174621</v>
      </c>
      <c r="CM129" s="13">
        <f t="shared" si="229"/>
        <v>0.14876795732693762</v>
      </c>
      <c r="CN129" s="13">
        <f t="shared" si="229"/>
        <v>0.15315549104987591</v>
      </c>
      <c r="CO129" s="13">
        <f t="shared" si="229"/>
        <v>0.14980141449961432</v>
      </c>
      <c r="CP129" s="13">
        <f t="shared" si="229"/>
        <v>0.205061966515314</v>
      </c>
      <c r="CQ129" s="13">
        <f t="shared" si="229"/>
        <v>0.12466877326328371</v>
      </c>
      <c r="CR129" s="13">
        <f t="shared" si="229"/>
        <v>0.16519269705639827</v>
      </c>
      <c r="CS129" s="13">
        <f t="shared" si="229"/>
        <v>0.18148613220902024</v>
      </c>
      <c r="CT129" s="13">
        <f t="shared" si="229"/>
        <v>8.7020957365855078E-2</v>
      </c>
      <c r="CU129" s="13">
        <f t="shared" si="229"/>
        <v>8.677077910035301E-2</v>
      </c>
      <c r="CV129" s="13">
        <f t="shared" si="229"/>
        <v>9.2654320073294702E-2</v>
      </c>
      <c r="CW129" s="13">
        <f t="shared" si="229"/>
        <v>6.4548519645371644E-2</v>
      </c>
      <c r="CX129" s="13">
        <f t="shared" si="229"/>
        <v>5.4802375740230308E-2</v>
      </c>
      <c r="CY129" s="13">
        <f t="shared" si="229"/>
        <v>4.0737722931990135E-2</v>
      </c>
      <c r="CZ129" s="13">
        <f t="shared" si="229"/>
        <v>4.0587676208380906E-2</v>
      </c>
      <c r="DA129" s="13">
        <f t="shared" si="229"/>
        <v>4.779097130489398E-2</v>
      </c>
      <c r="DB129" s="13">
        <f t="shared" si="229"/>
        <v>4.0710503168025075E-2</v>
      </c>
      <c r="DC129" s="13">
        <f t="shared" si="229"/>
        <v>3.5512776851224254E-2</v>
      </c>
      <c r="DD129" s="13">
        <f t="shared" si="229"/>
        <v>3.5556033009921995E-2</v>
      </c>
      <c r="DE129" s="13">
        <f t="shared" si="229"/>
        <v>3.5371618183606277E-2</v>
      </c>
      <c r="DF129" s="13">
        <f t="shared" si="229"/>
        <v>4.3076992985270263E-2</v>
      </c>
      <c r="DG129" s="13">
        <f t="shared" si="229"/>
        <v>3.9553903074255901E-2</v>
      </c>
      <c r="DH129" s="13">
        <f t="shared" si="229"/>
        <v>4.6193628041810292E-2</v>
      </c>
      <c r="DI129" s="13">
        <f t="shared" si="229"/>
        <v>5.3584275522919625E-2</v>
      </c>
      <c r="DJ129" s="13">
        <f t="shared" si="229"/>
        <v>5.115046549780429E-2</v>
      </c>
      <c r="DK129" s="13">
        <f t="shared" si="229"/>
        <v>3.8574725541232195E-2</v>
      </c>
      <c r="DL129" s="13">
        <f t="shared" si="229"/>
        <v>4.0878218457986622E-2</v>
      </c>
      <c r="DM129" s="13">
        <f t="shared" si="229"/>
        <v>4.6002709712451288E-2</v>
      </c>
      <c r="DN129" s="13">
        <f t="shared" si="229"/>
        <v>4.3085393555850532E-2</v>
      </c>
      <c r="DO129" s="13">
        <f t="shared" si="229"/>
        <v>3.1608832514176267E-2</v>
      </c>
      <c r="DP129" s="13">
        <f t="shared" si="229"/>
        <v>3.2644802549280788E-2</v>
      </c>
      <c r="DQ129" s="13">
        <f t="shared" si="229"/>
        <v>4.065062055252805E-2</v>
      </c>
      <c r="DR129" s="13">
        <f t="shared" si="229"/>
        <v>3.4944529973177207E-2</v>
      </c>
      <c r="DS129" s="13">
        <f t="shared" si="229"/>
        <v>0.19611296085930796</v>
      </c>
      <c r="DT129" s="13">
        <f t="shared" si="229"/>
        <v>0.25004619017297991</v>
      </c>
      <c r="DU129" s="13">
        <f t="shared" si="229"/>
        <v>4.012926142287896E-2</v>
      </c>
      <c r="DV129" s="13">
        <f t="shared" si="229"/>
        <v>4.8236918665716708E-2</v>
      </c>
      <c r="DW129" s="13">
        <f t="shared" si="229"/>
        <v>3.1150900408361375E-2</v>
      </c>
      <c r="DX129" s="13">
        <f t="shared" si="229"/>
        <v>2.7949558143093765E-2</v>
      </c>
      <c r="DY129" s="13">
        <f t="shared" si="229"/>
        <v>6.5673211146353203E-2</v>
      </c>
      <c r="DZ129" s="13">
        <f t="shared" ref="DZ129:FB129" si="230">SUM(DZ130:DZ131)</f>
        <v>3.9608923148248362E-2</v>
      </c>
      <c r="EA129" s="13">
        <f t="shared" si="230"/>
        <v>2.9023899293503335E-2</v>
      </c>
      <c r="EB129" s="13">
        <f t="shared" si="230"/>
        <v>2.9868537333413488E-2</v>
      </c>
      <c r="EC129" s="13">
        <f t="shared" si="230"/>
        <v>3.6261156883518587E-2</v>
      </c>
      <c r="ED129" s="13">
        <f t="shared" si="230"/>
        <v>4.2716180638273413E-2</v>
      </c>
      <c r="EE129" s="13">
        <f t="shared" si="230"/>
        <v>0.26696102853508641</v>
      </c>
      <c r="EF129" s="13">
        <f t="shared" si="230"/>
        <v>3.0963812867052076E-2</v>
      </c>
      <c r="EG129" s="13">
        <f t="shared" si="230"/>
        <v>3.6790492785305544E-2</v>
      </c>
      <c r="EH129" s="13">
        <f t="shared" si="230"/>
        <v>3.7912547682954545E-2</v>
      </c>
      <c r="EI129" s="13">
        <f t="shared" si="230"/>
        <v>2.6080611934514115E-2</v>
      </c>
      <c r="EJ129" s="13">
        <f t="shared" si="230"/>
        <v>2.4760747194919792E-2</v>
      </c>
      <c r="EK129" s="13">
        <f t="shared" si="230"/>
        <v>3.9427338257172359E-2</v>
      </c>
      <c r="EL129" s="13">
        <f t="shared" si="230"/>
        <v>3.2713831177037966E-2</v>
      </c>
      <c r="EM129" s="13">
        <f t="shared" si="230"/>
        <v>2.5797910036401403E-2</v>
      </c>
      <c r="EN129" s="13">
        <f t="shared" si="230"/>
        <v>2.5014760786477262E-2</v>
      </c>
      <c r="EO129" s="13">
        <f t="shared" si="230"/>
        <v>2.6454637309750884E-2</v>
      </c>
      <c r="EP129" s="13">
        <f t="shared" si="230"/>
        <v>1.3314220876156937E-2</v>
      </c>
      <c r="EQ129" s="13">
        <f t="shared" si="230"/>
        <v>1.0210284022301022E-2</v>
      </c>
      <c r="ER129" s="13">
        <f t="shared" si="230"/>
        <v>1.1473289939160386E-2</v>
      </c>
      <c r="ES129" s="13">
        <f t="shared" si="230"/>
        <v>1.1332863627528061E-2</v>
      </c>
      <c r="ET129" s="13">
        <f t="shared" si="230"/>
        <v>1.5372085749739462E-2</v>
      </c>
      <c r="EU129" s="13">
        <f t="shared" si="230"/>
        <v>1.1208956256382801E-2</v>
      </c>
      <c r="EV129" s="13">
        <f t="shared" si="230"/>
        <v>2.497446450461354E-2</v>
      </c>
      <c r="EW129" s="13">
        <f t="shared" si="230"/>
        <v>3.5283487526129698E-2</v>
      </c>
      <c r="EX129" s="13">
        <f t="shared" si="230"/>
        <v>5.3252223859380277E-2</v>
      </c>
      <c r="EY129" s="13">
        <f t="shared" si="230"/>
        <v>3.9448921957893145E-2</v>
      </c>
      <c r="EZ129" s="13">
        <f t="shared" si="230"/>
        <v>3.6292892655194489E-2</v>
      </c>
      <c r="FA129" s="13">
        <f t="shared" si="230"/>
        <v>4.1194214424637568E-2</v>
      </c>
      <c r="FB129" s="13">
        <f t="shared" si="230"/>
        <v>5.7728987871274853E-2</v>
      </c>
      <c r="FC129" s="13">
        <f t="shared" ref="FC129:FP129" si="231">SUM(FC130:FC131)</f>
        <v>5.2976358883815876E-2</v>
      </c>
      <c r="FD129" s="13">
        <f t="shared" si="231"/>
        <v>5.6943712973395247E-2</v>
      </c>
      <c r="FE129" s="13">
        <f t="shared" si="231"/>
        <v>5.5556516656787215E-2</v>
      </c>
      <c r="FF129" s="13">
        <f t="shared" si="231"/>
        <v>6.7936902667061386E-2</v>
      </c>
      <c r="FG129" s="13">
        <f t="shared" si="231"/>
        <v>6.4415121356698052E-2</v>
      </c>
      <c r="FH129" s="13">
        <f t="shared" si="231"/>
        <v>6.4356820434154E-2</v>
      </c>
      <c r="FI129" s="13">
        <f t="shared" si="231"/>
        <v>7.0244684836616542E-2</v>
      </c>
      <c r="FJ129" s="13">
        <f t="shared" si="231"/>
        <v>7.8078487944884145E-2</v>
      </c>
      <c r="FK129" s="13">
        <f t="shared" si="231"/>
        <v>7.317338013803594E-2</v>
      </c>
      <c r="FL129" s="13">
        <f t="shared" si="231"/>
        <v>7.7107639856310056E-2</v>
      </c>
      <c r="FM129" s="13">
        <f t="shared" si="231"/>
        <v>8.875947563030534E-2</v>
      </c>
      <c r="FN129" s="13">
        <f t="shared" si="231"/>
        <v>0.1128542452553995</v>
      </c>
      <c r="FO129" s="13">
        <f t="shared" si="231"/>
        <v>0.10691323065105954</v>
      </c>
      <c r="FP129" s="13">
        <f t="shared" si="231"/>
        <v>0.11117516066630577</v>
      </c>
      <c r="FQ129" s="13">
        <f t="shared" ref="FQ129:FS129" si="232">SUM(FQ130:FQ131)</f>
        <v>0.11823337957254396</v>
      </c>
      <c r="FR129" s="13">
        <f t="shared" si="232"/>
        <v>0.14695404754600158</v>
      </c>
      <c r="FS129" s="13">
        <f t="shared" si="232"/>
        <v>0.13871647993430786</v>
      </c>
      <c r="FT129" s="13">
        <f t="shared" ref="FT129:FU129" si="233">SUM(FT130:FT131)</f>
        <v>0.1392413630311902</v>
      </c>
      <c r="FU129" s="13">
        <f t="shared" si="233"/>
        <v>0.19336085515681289</v>
      </c>
      <c r="FV129" s="13">
        <f t="shared" ref="FV129" si="234">SUM(FV130:FV131)</f>
        <v>0.18941344445406882</v>
      </c>
      <c r="FW129" s="18"/>
      <c r="FX129" s="117"/>
      <c r="FY129" s="18"/>
    </row>
    <row r="130" spans="1:181" ht="17.25" x14ac:dyDescent="0.25">
      <c r="A130" s="50" t="s">
        <v>117</v>
      </c>
      <c r="B130" s="53">
        <f>SUMPRODUCT(--(B$9=Quarterly_kt!$B$9:FC$9),Quarterly_kt!$B130:FC130)*INDEX(Fuel_Properties!$B$3:$IV$14,MATCH("GCV_Petrol_Regular",Fuel_Properties!$B$3:$B$14,0),MATCH(YEAR(B$9),Fuel_Properties!$B$3:$EI$3,0))/1000</f>
        <v>7.8748521308898936E-2</v>
      </c>
      <c r="C130" s="53">
        <f>SUMPRODUCT(--(C$9=Quarterly_kt!$B$9:FC$9),Quarterly_kt!$B130:FC130)*INDEX(Fuel_Properties!$B$3:$IV$14,MATCH("GCV_Petrol_Regular",Fuel_Properties!$B$3:$B$14,0),MATCH(YEAR(C$9),Fuel_Properties!$B$3:$EI$3,0))/1000</f>
        <v>7.1380513057708719E-2</v>
      </c>
      <c r="D130" s="53">
        <f>SUMPRODUCT(--(D$9=Quarterly_kt!$B$9:FC$9),Quarterly_kt!$B130:FC130)*INDEX(Fuel_Properties!$B$3:$IV$14,MATCH("GCV_Petrol_Regular",Fuel_Properties!$B$3:$B$14,0),MATCH(YEAR(D$9),Fuel_Properties!$B$3:$EI$3,0))/1000</f>
        <v>7.1849812946319577E-2</v>
      </c>
      <c r="E130" s="53">
        <f>SUMPRODUCT(--(E$9=Quarterly_kt!$B$9:FC$9),Quarterly_kt!$B130:FC130)*INDEX(Fuel_Properties!$B$3:$IV$14,MATCH("GCV_Petrol_Regular",Fuel_Properties!$B$3:$B$14,0),MATCH(YEAR(E$9),Fuel_Properties!$B$3:$EI$3,0))/1000</f>
        <v>7.8701591320037845E-2</v>
      </c>
      <c r="F130" s="53">
        <f>SUMPRODUCT(--(F$9=Quarterly_kt!$B$9:FC$9),Quarterly_kt!$B130:FC130)*INDEX(Fuel_Properties!$B$3:$IV$14,MATCH("GCV_Petrol_Regular",Fuel_Properties!$B$3:$B$14,0),MATCH(YEAR(F$9),Fuel_Properties!$B$3:$EI$3,0))/1000</f>
        <v>6.6969094104766841E-2</v>
      </c>
      <c r="G130" s="53">
        <f>SUMPRODUCT(--(G$9=Quarterly_kt!$B$9:FC$9),Quarterly_kt!$B130:FC130)*INDEX(Fuel_Properties!$B$3:$IV$14,MATCH("GCV_Petrol_Regular",Fuel_Properties!$B$3:$B$14,0),MATCH(YEAR(G$9),Fuel_Properties!$B$3:$EI$3,0))/1000</f>
        <v>6.0727405586242678E-2</v>
      </c>
      <c r="H130" s="53">
        <f>SUMPRODUCT(--(H$9=Quarterly_kt!$B$9:FC$9),Quarterly_kt!$B130:FC130)*INDEX(Fuel_Properties!$B$3:$IV$14,MATCH("GCV_Petrol_Regular",Fuel_Properties!$B$3:$B$14,0),MATCH(YEAR(H$9),Fuel_Properties!$B$3:$EI$3,0))/1000</f>
        <v>5.8333976154327387E-2</v>
      </c>
      <c r="I130" s="53">
        <f>SUMPRODUCT(--(I$9=Quarterly_kt!$B$9:FC$9),Quarterly_kt!$B130:FC130)*INDEX(Fuel_Properties!$B$3:$IV$14,MATCH("GCV_Petrol_Regular",Fuel_Properties!$B$3:$B$14,0),MATCH(YEAR(I$9),Fuel_Properties!$B$3:$EI$3,0))/1000</f>
        <v>6.3637064895629897E-2</v>
      </c>
      <c r="J130" s="53">
        <f>SUMPRODUCT(--(J$9=Quarterly_kt!$B$9:FC$9),Quarterly_kt!$B130:FC130)*INDEX(Fuel_Properties!$B$3:$IV$14,MATCH("GCV_Petrol_Regular",Fuel_Properties!$B$3:$B$14,0),MATCH(YEAR(J$9),Fuel_Properties!$B$3:$EI$3,0))/1000</f>
        <v>4.5428229217529294E-2</v>
      </c>
      <c r="K130" s="53">
        <f>SUMPRODUCT(--(K$9=Quarterly_kt!$B$9:FC$9),Quarterly_kt!$B130:FC130)*INDEX(Fuel_Properties!$B$3:$IV$14,MATCH("GCV_Petrol_Regular",Fuel_Properties!$B$3:$B$14,0),MATCH(YEAR(K$9),Fuel_Properties!$B$3:$EI$3,0))/1000</f>
        <v>7.4853332233428937E-2</v>
      </c>
      <c r="L130" s="53">
        <f>SUMPRODUCT(--(L$9=Quarterly_kt!$B$9:FC$9),Quarterly_kt!$B130:FC130)*INDEX(Fuel_Properties!$B$3:$IV$14,MATCH("GCV_Petrol_Regular",Fuel_Properties!$B$3:$B$14,0),MATCH(YEAR(L$9),Fuel_Properties!$B$3:$EI$3,0))/1000</f>
        <v>3.7403201122283937E-2</v>
      </c>
      <c r="M130" s="53">
        <f>SUMPRODUCT(--(M$9=Quarterly_kt!$B$9:FC$9),Quarterly_kt!$B130:FC130)*INDEX(Fuel_Properties!$B$3:$IV$14,MATCH("GCV_Petrol_Regular",Fuel_Properties!$B$3:$B$14,0),MATCH(YEAR(M$9),Fuel_Properties!$B$3:$EI$3,0))/1000</f>
        <v>4.345716968536377E-2</v>
      </c>
      <c r="N130" s="53">
        <f>SUMPRODUCT(--(N$9=Quarterly_kt!$B$9:FC$9),Quarterly_kt!$B130:FC130)*INDEX(Fuel_Properties!$B$3:$IV$14,MATCH("GCV_Petrol_Regular",Fuel_Properties!$B$3:$B$14,0),MATCH(YEAR(N$9),Fuel_Properties!$B$3:$EI$3,0))/1000</f>
        <v>4.2236989974975596E-2</v>
      </c>
      <c r="O130" s="53">
        <f>SUMPRODUCT(--(O$9=Quarterly_kt!$B$9:FC$9),Quarterly_kt!$B130:FC130)*INDEX(Fuel_Properties!$B$3:$IV$14,MATCH("GCV_Petrol_Regular",Fuel_Properties!$B$3:$B$14,0),MATCH(YEAR(O$9),Fuel_Properties!$B$3:$EI$3,0))/1000</f>
        <v>3.1771602458953857E-2</v>
      </c>
      <c r="P130" s="53">
        <f>SUMPRODUCT(--(P$9=Quarterly_kt!$B$9:FC$9),Quarterly_kt!$B130:FC130)*INDEX(Fuel_Properties!$B$3:$IV$14,MATCH("GCV_Petrol_Regular",Fuel_Properties!$B$3:$B$14,0),MATCH(YEAR(P$9),Fuel_Properties!$B$3:$EI$3,0))/1000</f>
        <v>3.2147042369842532E-2</v>
      </c>
      <c r="Q130" s="53">
        <f>SUMPRODUCT(--(Q$9=Quarterly_kt!$B$9:FC$9),Quarterly_kt!$B130:FC130)*INDEX(Fuel_Properties!$B$3:$IV$14,MATCH("GCV_Petrol_Regular",Fuel_Properties!$B$3:$B$14,0),MATCH(YEAR(Q$9),Fuel_Properties!$B$3:$EI$3,0))/1000</f>
        <v>3.6699251289367678E-2</v>
      </c>
      <c r="R130" s="53">
        <f>SUMPRODUCT(--(R$9=Quarterly_kt!$B$9:FC$9),Quarterly_kt!$B130:FC130)*INDEX(Fuel_Properties!$B$3:$IV$14,MATCH("GCV_Petrol_Regular",Fuel_Properties!$B$3:$B$14,0),MATCH(YEAR(R$9),Fuel_Properties!$B$3:$EI$3,0))/1000</f>
        <v>3.3461082057952882E-2</v>
      </c>
      <c r="S130" s="53">
        <f>SUMPRODUCT(--(S$9=Quarterly_kt!$B$9:FC$9),Quarterly_kt!$B130:FC130)*INDEX(Fuel_Properties!$B$3:$IV$14,MATCH("GCV_Petrol_Regular",Fuel_Properties!$B$3:$B$14,0),MATCH(YEAR(S$9),Fuel_Properties!$B$3:$EI$3,0))/1000</f>
        <v>2.9284313049316404E-2</v>
      </c>
      <c r="T130" s="53">
        <f>SUMPRODUCT(--(T$9=Quarterly_kt!$B$9:FC$9),Quarterly_kt!$B130:FC130)*INDEX(Fuel_Properties!$B$3:$IV$14,MATCH("GCV_Petrol_Regular",Fuel_Properties!$B$3:$B$14,0),MATCH(YEAR(T$9),Fuel_Properties!$B$3:$EI$3,0))/1000</f>
        <v>2.6609303684234621E-2</v>
      </c>
      <c r="U130" s="53">
        <f>SUMPRODUCT(--(U$9=Quarterly_kt!$B$9:FC$9),Quarterly_kt!$B130:FC130)*INDEX(Fuel_Properties!$B$3:$IV$14,MATCH("GCV_Petrol_Regular",Fuel_Properties!$B$3:$B$14,0),MATCH(YEAR(U$9),Fuel_Properties!$B$3:$EI$3,0))/1000</f>
        <v>3.0692212715148923E-2</v>
      </c>
      <c r="V130" s="53">
        <f>SUMPRODUCT(--(V$9=Quarterly_kt!$B$9:FC$9),Quarterly_kt!$B130:FC130)*INDEX(Fuel_Properties!$B$3:$IV$14,MATCH("GCV_Petrol_Regular",Fuel_Properties!$B$3:$B$14,0),MATCH(YEAR(V$9),Fuel_Properties!$B$3:$EI$3,0))/1000</f>
        <v>2.6843953628540043E-2</v>
      </c>
      <c r="W130" s="53">
        <f>SUMPRODUCT(--(W$9=Quarterly_kt!$B$9:FC$9),Quarterly_kt!$B130:FC130)*INDEX(Fuel_Properties!$B$3:$IV$14,MATCH("GCV_Petrol_Regular",Fuel_Properties!$B$3:$B$14,0),MATCH(YEAR(W$9),Fuel_Properties!$B$3:$EI$3,0))/1000</f>
        <v>2.046147514343262E-2</v>
      </c>
      <c r="X130" s="53">
        <f>SUMPRODUCT(--(X$9=Quarterly_kt!$B$9:FC$9),Quarterly_kt!$B130:FC130)*INDEX(Fuel_Properties!$B$3:$IV$14,MATCH("GCV_Petrol_Regular",Fuel_Properties!$B$3:$B$14,0),MATCH(YEAR(X$9),Fuel_Properties!$B$3:$EI$3,0))/1000</f>
        <v>1.9616735343933104E-2</v>
      </c>
      <c r="Y130" s="53">
        <f>SUMPRODUCT(--(Y$9=Quarterly_kt!$B$9:FC$9),Quarterly_kt!$B130:FC130)*INDEX(Fuel_Properties!$B$3:$IV$14,MATCH("GCV_Petrol_Regular",Fuel_Properties!$B$3:$B$14,0),MATCH(YEAR(Y$9),Fuel_Properties!$B$3:$EI$3,0))/1000</f>
        <v>2.4450524196624756E-2</v>
      </c>
      <c r="Z130" s="53">
        <f>SUMPRODUCT(--(Z$9=Quarterly_kt!$B$9:FC$9),Quarterly_kt!$B130:FC130)*INDEX(Fuel_Properties!$B$3:$IV$14,MATCH("GCV_Petrol_Regular",Fuel_Properties!$B$3:$B$14,0),MATCH(YEAR(Z$9),Fuel_Properties!$B$3:$EI$3,0))/1000</f>
        <v>2.2479464664459228E-2</v>
      </c>
      <c r="AA130" s="53">
        <f>SUMPRODUCT(--(AA$9=Quarterly_kt!$B$9:FC$9),Quarterly_kt!$B130:FC130)*INDEX(Fuel_Properties!$B$3:$IV$14,MATCH("GCV_Petrol_Regular",Fuel_Properties!$B$3:$B$14,0),MATCH(YEAR(AA$9),Fuel_Properties!$B$3:$EI$3,0))/1000</f>
        <v>2.3511924419403071E-2</v>
      </c>
      <c r="AB130" s="53">
        <f>SUMPRODUCT(--(AB$9=Quarterly_kt!$B$9:FC$9),Quarterly_kt!$B130:FC130)*INDEX(Fuel_Properties!$B$3:$IV$14,MATCH("GCV_Petrol_Regular",Fuel_Properties!$B$3:$B$14,0),MATCH(YEAR(AB$9),Fuel_Properties!$B$3:$EI$3,0))/1000</f>
        <v>2.5905353851318355E-2</v>
      </c>
      <c r="AC130" s="53">
        <f>SUMPRODUCT(--(AC$9=Quarterly_kt!$B$9:FC$9),Quarterly_kt!$B130:FC130)*INDEX(Fuel_Properties!$B$3:$IV$14,MATCH("GCV_Petrol_Regular",Fuel_Properties!$B$3:$B$14,0),MATCH(YEAR(AC$9),Fuel_Properties!$B$3:$EI$3,0))/1000</f>
        <v>2.2667184619903566E-2</v>
      </c>
      <c r="AD130" s="53">
        <f>SUMPRODUCT(--(AD$9=Quarterly_kt!$B$9:FC$9),Quarterly_kt!$B130:FC130)*INDEX(Fuel_Properties!$B$3:$IV$14,MATCH("GCV_Petrol_Regular",Fuel_Properties!$B$3:$B$14,0),MATCH(YEAR(AD$9),Fuel_Properties!$B$3:$EI$3,0))/1000</f>
        <v>1.6284706134796142E-2</v>
      </c>
      <c r="AE130" s="53">
        <f>SUMPRODUCT(--(AE$9=Quarterly_kt!$B$9:FC$9),Quarterly_kt!$B130:FC130)*INDEX(Fuel_Properties!$B$3:$IV$14,MATCH("GCV_Petrol_Regular",Fuel_Properties!$B$3:$B$14,0),MATCH(YEAR(AE$9),Fuel_Properties!$B$3:$EI$3,0))/1000</f>
        <v>1.3234256858825684E-2</v>
      </c>
      <c r="AF130" s="53">
        <f>SUMPRODUCT(--(AF$9=Quarterly_kt!$B$9:FC$9),Quarterly_kt!$B130:FC130)*INDEX(Fuel_Properties!$B$3:$IV$14,MATCH("GCV_Petrol_Regular",Fuel_Properties!$B$3:$B$14,0),MATCH(YEAR(AF$9),Fuel_Properties!$B$3:$EI$3,0))/1000</f>
        <v>1.0700037460327149E-2</v>
      </c>
      <c r="AG130" s="53">
        <f>SUMPRODUCT(--(AG$9=Quarterly_kt!$B$9:FC$9),Quarterly_kt!$B130:FC130)*INDEX(Fuel_Properties!$B$3:$IV$14,MATCH("GCV_Petrol_Regular",Fuel_Properties!$B$3:$B$14,0),MATCH(YEAR(AG$9),Fuel_Properties!$B$3:$EI$3,0))/1000</f>
        <v>1.6050056190490724E-2</v>
      </c>
      <c r="AH130" s="53">
        <f>SUMPRODUCT(--(AH$9=Quarterly_kt!$B$9:FC$9),Quarterly_kt!$B130:FC130)*INDEX(Fuel_Properties!$B$3:$IV$14,MATCH("GCV_Petrol_Regular",Fuel_Properties!$B$3:$B$14,0),MATCH(YEAR(AH$9),Fuel_Properties!$B$3:$EI$3,0))/1000</f>
        <v>1.5721546268463133E-2</v>
      </c>
      <c r="AI130" s="53">
        <f>SUMPRODUCT(--(AI$9=Quarterly_kt!$B$9:FC$9),Quarterly_kt!$B130:FC130)*INDEX(Fuel_Properties!$B$3:$IV$14,MATCH("GCV_Petrol_Regular",Fuel_Properties!$B$3:$B$14,0),MATCH(YEAR(AI$9),Fuel_Properties!$B$3:$EI$3,0))/1000</f>
        <v>1.5862336235046386E-2</v>
      </c>
      <c r="AJ130" s="53">
        <f>SUMPRODUCT(--(AJ$9=Quarterly_kt!$B$9:FC$9),Quarterly_kt!$B130:FC130)*INDEX(Fuel_Properties!$B$3:$IV$14,MATCH("GCV_Petrol_Regular",Fuel_Properties!$B$3:$B$14,0),MATCH(YEAR(AJ$9),Fuel_Properties!$B$3:$EI$3,0))/1000</f>
        <v>1.1028547382354736E-2</v>
      </c>
      <c r="AK130" s="53">
        <f>SUMPRODUCT(--(AK$9=Quarterly_kt!$B$9:FC$9),Quarterly_kt!$B130:FC130)*INDEX(Fuel_Properties!$B$3:$IV$14,MATCH("GCV_Petrol_Regular",Fuel_Properties!$B$3:$B$14,0),MATCH(YEAR(AK$9),Fuel_Properties!$B$3:$EI$3,0))/1000</f>
        <v>1.459522653579712E-2</v>
      </c>
      <c r="AL130" s="53">
        <f>SUMPRODUCT(--(AL$9=Quarterly_kt!$B$9:FC$9),Quarterly_kt!$B130:FC130)*INDEX(Fuel_Properties!$B$3:$IV$14,MATCH("GCV_Petrol_Regular",Fuel_Properties!$B$3:$B$14,0),MATCH(YEAR(AL$9),Fuel_Properties!$B$3:$EI$3,0))/1000</f>
        <v>1.107547737121582E-2</v>
      </c>
      <c r="AM130" s="53">
        <f>SUMPRODUCT(--(AM$9=Quarterly_kt!$B$9:FC$9),Quarterly_kt!$B130:FC130)*INDEX(Fuel_Properties!$B$3:$IV$14,MATCH("GCV_Petrol_Regular",Fuel_Properties!$B$3:$B$14,0),MATCH(YEAR(AM$9),Fuel_Properties!$B$3:$EI$3,0))/1000</f>
        <v>1.1403987293243408E-2</v>
      </c>
      <c r="AN130" s="53">
        <f>SUMPRODUCT(--(AN$9=Quarterly_kt!$B$9:FC$9),Quarterly_kt!$B130:FC130)*INDEX(Fuel_Properties!$B$3:$IV$14,MATCH("GCV_Petrol_Regular",Fuel_Properties!$B$3:$B$14,0),MATCH(YEAR(AN$9),Fuel_Properties!$B$3:$EI$3,0))/1000</f>
        <v>1.248337703704834E-2</v>
      </c>
      <c r="AO130" s="53">
        <f>SUMPRODUCT(--(AO$9=Quarterly_kt!$B$9:FC$9),Quarterly_kt!$B130:FC130)*INDEX(Fuel_Properties!$B$3:$IV$14,MATCH("GCV_Petrol_Regular",Fuel_Properties!$B$3:$B$14,0),MATCH(YEAR(AO$9),Fuel_Properties!$B$3:$EI$3,0))/1000</f>
        <v>4.2049270019531251E-2</v>
      </c>
      <c r="AP130" s="53">
        <f>SUMPRODUCT(--(AP$9=Quarterly_kt!$B$9:FC$9),Quarterly_kt!$B130:FC130)*INDEX(Fuel_Properties!$B$3:$IV$14,MATCH("GCV_Petrol_Regular",Fuel_Properties!$B$3:$B$14,0),MATCH(YEAR(AP$9),Fuel_Properties!$B$3:$EI$3,0))/1000</f>
        <v>5.4391857089996345E-2</v>
      </c>
      <c r="AQ130" s="53">
        <f>SUMPRODUCT(--(AQ$9=Quarterly_kt!$B$9:FC$9),Quarterly_kt!$B130:FC130)*INDEX(Fuel_Properties!$B$3:$IV$14,MATCH("GCV_Petrol_Regular",Fuel_Properties!$B$3:$B$14,0),MATCH(YEAR(AQ$9),Fuel_Properties!$B$3:$EI$3,0))/1000</f>
        <v>5.1529127769470225E-2</v>
      </c>
      <c r="AR130" s="53">
        <f>SUMPRODUCT(--(AR$9=Quarterly_kt!$B$9:FC$9),Quarterly_kt!$B130:FC130)*INDEX(Fuel_Properties!$B$3:$IV$14,MATCH("GCV_Petrol_Regular",Fuel_Properties!$B$3:$B$14,0),MATCH(YEAR(AR$9),Fuel_Properties!$B$3:$EI$3,0))/1000</f>
        <v>5.3687907257080086E-2</v>
      </c>
      <c r="AS130" s="53">
        <f>SUMPRODUCT(--(AS$9=Quarterly_kt!$B$9:FC$9),Quarterly_kt!$B130:FC130)*INDEX(Fuel_Properties!$B$3:$IV$14,MATCH("GCV_Petrol_Regular",Fuel_Properties!$B$3:$B$14,0),MATCH(YEAR(AS$9),Fuel_Properties!$B$3:$EI$3,0))/1000</f>
        <v>6.0633545608520509E-2</v>
      </c>
      <c r="AT130" s="53">
        <f>SUMPRODUCT(--(AT$9=Quarterly_kt!$B$9:FC$9),Quarterly_kt!$B130:FC130)*INDEX(Fuel_Properties!$B$3:$IV$14,MATCH("GCV_Petrol_Regular",Fuel_Properties!$B$3:$B$14,0),MATCH(YEAR(AT$9),Fuel_Properties!$B$3:$EI$3,0))/1000</f>
        <v>4.9370348281860349E-2</v>
      </c>
      <c r="AU130" s="53">
        <f>SUMPRODUCT(--(AU$9=Quarterly_kt!$B$9:FC$9),Quarterly_kt!$B130:FC130)*INDEX(Fuel_Properties!$B$3:$IV$14,MATCH("GCV_Petrol_Regular",Fuel_Properties!$B$3:$B$14,0),MATCH(YEAR(AU$9),Fuel_Properties!$B$3:$EI$3,0))/1000</f>
        <v>5.3312467346191404E-2</v>
      </c>
      <c r="AV130" s="53">
        <f>SUMPRODUCT(--(AV$9=Quarterly_kt!$B$9:FC$9),Quarterly_kt!$B130:FC130)*INDEX(Fuel_Properties!$B$3:$IV$14,MATCH("GCV_Petrol_Regular",Fuel_Properties!$B$3:$B$14,0),MATCH(YEAR(AV$9),Fuel_Properties!$B$3:$EI$3,0))/1000</f>
        <v>4.9651928215026848E-2</v>
      </c>
      <c r="AW130" s="53">
        <f>SUMPRODUCT(--(AW$9=Quarterly_kt!$B$9:FC$9),Quarterly_kt!$B130:FC130)*INDEX(Fuel_Properties!$B$3:$IV$14,MATCH("GCV_Petrol_Regular",Fuel_Properties!$B$3:$B$14,0),MATCH(YEAR(AW$9),Fuel_Properties!$B$3:$EI$3,0))/1000</f>
        <v>4.8103238582611091E-2</v>
      </c>
      <c r="AX130" s="53">
        <f>SUMPRODUCT(--(AX$9=Quarterly_kt!$B$9:FC$9),Quarterly_kt!$B130:FC130)*INDEX(Fuel_Properties!$B$3:$IV$14,MATCH("GCV_Petrol_Regular",Fuel_Properties!$B$3:$B$14,0),MATCH(YEAR(AX$9),Fuel_Properties!$B$3:$EI$3,0))/1000</f>
        <v>4.0969880275726317E-2</v>
      </c>
      <c r="AY130" s="53">
        <f>SUMPRODUCT(--(AY$9=Quarterly_kt!$B$9:FC$9),Quarterly_kt!$B130:FC130)*INDEX(Fuel_Properties!$B$3:$IV$14,MATCH("GCV_Petrol_Regular",Fuel_Properties!$B$3:$B$14,0),MATCH(YEAR(AY$9),Fuel_Properties!$B$3:$EI$3,0))/1000</f>
        <v>4.0688300342559811E-2</v>
      </c>
      <c r="AZ130" s="53">
        <f>SUMPRODUCT(--(AZ$9=Quarterly_kt!$B$9:FC$9),Quarterly_kt!$B130:FC130)*INDEX(Fuel_Properties!$B$3:$IV$14,MATCH("GCV_Petrol_Regular",Fuel_Properties!$B$3:$B$14,0),MATCH(YEAR(AZ$9),Fuel_Properties!$B$3:$EI$3,0))/1000</f>
        <v>3.8576450843811033E-2</v>
      </c>
      <c r="BA130" s="53">
        <f>SUMPRODUCT(--(BA$9=Quarterly_kt!$B$9:FC$9),Quarterly_kt!$B130:FC130)*INDEX(Fuel_Properties!$B$3:$IV$14,MATCH("GCV_Petrol_Regular",Fuel_Properties!$B$3:$B$14,0),MATCH(YEAR(BA$9),Fuel_Properties!$B$3:$EI$3,0))/1000</f>
        <v>3.7027761211395269E-2</v>
      </c>
      <c r="BB130" s="53">
        <f>SUMPRODUCT(--(BB$9=Quarterly_kt!$B$9:FC$9),Quarterly_kt!$B130:FC130)*INDEX(Fuel_Properties!$B$3:$IV$14,MATCH("GCV_Petrol_Regular",Fuel_Properties!$B$3:$B$14,0),MATCH(YEAR(BB$9),Fuel_Properties!$B$3:$EI$3,0))/1000</f>
        <v>2.2948764553070065E-2</v>
      </c>
      <c r="BC130" s="53">
        <f>SUMPRODUCT(--(BC$9=Quarterly_kt!$B$9:FC$9),Quarterly_kt!$B130:FC130)*INDEX(Fuel_Properties!$B$3:$IV$14,MATCH("GCV_Petrol_Regular",Fuel_Properties!$B$3:$B$14,0),MATCH(YEAR(BC$9),Fuel_Properties!$B$3:$EI$3,0))/1000</f>
        <v>1.7176375923156736E-2</v>
      </c>
      <c r="BD130" s="53">
        <f>SUMPRODUCT(--(BD$9=Quarterly_kt!$B$9:FC$9),Quarterly_kt!$B130:FC130)*INDEX(Fuel_Properties!$B$3:$IV$14,MATCH("GCV_Petrol_Regular",Fuel_Properties!$B$3:$B$14,0),MATCH(YEAR(BD$9),Fuel_Properties!$B$3:$EI$3,0))/1000</f>
        <v>1.708251594543457E-2</v>
      </c>
      <c r="BE130" s="53">
        <f>SUMPRODUCT(--(BE$9=Quarterly_kt!$B$9:FC$9),Quarterly_kt!$B130:FC130)*INDEX(Fuel_Properties!$B$3:$IV$14,MATCH("GCV_Petrol_Regular",Fuel_Properties!$B$3:$B$14,0),MATCH(YEAR(BE$9),Fuel_Properties!$B$3:$EI$3,0))/1000</f>
        <v>1.9663665332794188E-2</v>
      </c>
      <c r="BF130" s="53">
        <f>SUMPRODUCT(--(BF$9=Quarterly_kt!$B$9:FC$9),Quarterly_kt!$B130:FC130)*INDEX(Fuel_Properties!$B$3:$IV$14,MATCH("GCV_Petrol_Regular",Fuel_Properties!$B$3:$B$14,0),MATCH(YEAR(BF$9),Fuel_Properties!$B$3:$EI$3,0))/1000</f>
        <v>2.2854904575347904E-2</v>
      </c>
      <c r="BG130" s="53">
        <f>SUMPRODUCT(--(BG$9=Quarterly_kt!$B$9:FC$9),Quarterly_kt!$B130:FC130)*INDEX(Fuel_Properties!$B$3:$IV$14,MATCH("GCV_Petrol_Regular",Fuel_Properties!$B$3:$B$14,0),MATCH(YEAR(BG$9),Fuel_Properties!$B$3:$EI$3,0))/1000</f>
        <v>2.3324204463958744E-2</v>
      </c>
      <c r="BH130" s="53">
        <f>SUMPRODUCT(--(BH$9=Quarterly_kt!$B$9:FC$9),Quarterly_kt!$B130:FC130)*INDEX(Fuel_Properties!$B$3:$IV$14,MATCH("GCV_Petrol_Regular",Fuel_Properties!$B$3:$B$14,0),MATCH(YEAR(BH$9),Fuel_Properties!$B$3:$EI$3,0))/1000</f>
        <v>2.3699644374847412E-2</v>
      </c>
      <c r="BI130" s="53">
        <f>SUMPRODUCT(--(BI$9=Quarterly_kt!$B$9:FC$9),Quarterly_kt!$B130:FC130)*INDEX(Fuel_Properties!$B$3:$IV$14,MATCH("GCV_Petrol_Regular",Fuel_Properties!$B$3:$B$14,0),MATCH(YEAR(BI$9),Fuel_Properties!$B$3:$EI$3,0))/1000</f>
        <v>3.0598352737426757E-2</v>
      </c>
      <c r="BJ130" s="53">
        <f>SUMPRODUCT(--(BJ$9=Quarterly_kt!$B$9:FC$9),Quarterly_kt!$B130:FC130)*INDEX(Fuel_Properties!$B$3:$IV$14,MATCH("GCV_Petrol_Regular",Fuel_Properties!$B$3:$B$14,0),MATCH(YEAR(BJ$9),Fuel_Properties!$B$3:$EI$3,0))/1000</f>
        <v>2.7071044123581169E-2</v>
      </c>
      <c r="BK130" s="53">
        <f>SUMPRODUCT(--(BK$9=Quarterly_kt!$B$9:FC$9),Quarterly_kt!$B130:FC130)*INDEX(Fuel_Properties!$B$3:$IV$14,MATCH("GCV_Petrol_Regular",Fuel_Properties!$B$3:$B$14,0),MATCH(YEAR(BK$9),Fuel_Properties!$B$3:$EI$3,0))/1000</f>
        <v>3.2045622942856074E-2</v>
      </c>
      <c r="BL130" s="53">
        <f>SUMPRODUCT(--(BL$9=Quarterly_kt!$B$9:FC$9),Quarterly_kt!$B130:FC130)*INDEX(Fuel_Properties!$B$3:$IV$14,MATCH("GCV_Petrol_Regular",Fuel_Properties!$B$3:$B$14,0),MATCH(YEAR(BL$9),Fuel_Properties!$B$3:$EI$3,0))/1000</f>
        <v>3.382896251957726E-2</v>
      </c>
      <c r="BM130" s="53">
        <f>SUMPRODUCT(--(BM$9=Quarterly_kt!$B$9:FC$9),Quarterly_kt!$B130:FC130)*INDEX(Fuel_Properties!$B$3:$IV$14,MATCH("GCV_Petrol_Regular",Fuel_Properties!$B$3:$B$14,0),MATCH(YEAR(BM$9),Fuel_Properties!$B$3:$EI$3,0))/1000</f>
        <v>4.7297869322708359E-2</v>
      </c>
      <c r="BN130" s="53">
        <f>SUMPRODUCT(--(BN$9=Quarterly_kt!$B$9:FC$9),Quarterly_kt!$B130:FC130)*INDEX(Fuel_Properties!$B$3:$IV$14,MATCH("GCV_Petrol_Regular",Fuel_Properties!$B$3:$B$14,0),MATCH(YEAR(BN$9),Fuel_Properties!$B$3:$EI$3,0))/1000</f>
        <v>4.6637704429844225E-2</v>
      </c>
      <c r="BO130" s="53">
        <f>SUMPRODUCT(--(BO$9=Quarterly_kt!$B$9:FC$9),Quarterly_kt!$B130:FC130)*INDEX(Fuel_Properties!$B$3:$IV$14,MATCH("GCV_Petrol_Regular",Fuel_Properties!$B$3:$B$14,0),MATCH(YEAR(BO$9),Fuel_Properties!$B$3:$EI$3,0))/1000</f>
        <v>4.9376417066492075E-2</v>
      </c>
      <c r="BP130" s="53">
        <f>SUMPRODUCT(--(BP$9=Quarterly_kt!$B$9:FC$9),Quarterly_kt!$B130:FC130)*INDEX(Fuel_Properties!$B$3:$IV$14,MATCH("GCV_Petrol_Regular",Fuel_Properties!$B$3:$B$14,0),MATCH(YEAR(BP$9),Fuel_Properties!$B$3:$EI$3,0))/1000</f>
        <v>5.6742609675406945E-2</v>
      </c>
      <c r="BQ130" s="53">
        <f>SUMPRODUCT(--(BQ$9=Quarterly_kt!$B$9:FC$9),Quarterly_kt!$B130:FC130)*INDEX(Fuel_Properties!$B$3:$IV$14,MATCH("GCV_Petrol_Regular",Fuel_Properties!$B$3:$B$14,0),MATCH(YEAR(BQ$9),Fuel_Properties!$B$3:$EI$3,0))/1000</f>
        <v>6.623366553689343E-2</v>
      </c>
      <c r="BR130" s="53">
        <f>SUMPRODUCT(--(BR$9=Quarterly_kt!$B$9:FC$9),Quarterly_kt!$B130:FC130)*INDEX(Fuel_Properties!$B$3:$IV$14,MATCH("GCV_Petrol_Regular",Fuel_Properties!$B$3:$B$14,0),MATCH(YEAR(BR$9),Fuel_Properties!$B$3:$EI$3,0))/1000</f>
        <v>7.1229537117341743E-2</v>
      </c>
      <c r="BS130" s="53">
        <f>SUMPRODUCT(--(BS$9=Quarterly_kt!$B$9:FC$9),Quarterly_kt!$B130:FC130)*INDEX(Fuel_Properties!$B$3:$IV$14,MATCH("GCV_Petrol_Regular",Fuel_Properties!$B$3:$B$14,0),MATCH(YEAR(BS$9),Fuel_Properties!$B$3:$EI$3,0))/1000</f>
        <v>7.0899318465089581E-2</v>
      </c>
      <c r="BT130" s="53">
        <f>SUMPRODUCT(--(BT$9=Quarterly_kt!$B$9:FC$9),Quarterly_kt!$B130:FC130)*INDEX(Fuel_Properties!$B$3:$IV$14,MATCH("GCV_Petrol_Regular",Fuel_Properties!$B$3:$B$14,0),MATCH(YEAR(BT$9),Fuel_Properties!$B$3:$EI$3,0))/1000</f>
        <v>9.0382218947967038E-2</v>
      </c>
      <c r="BU130" s="53">
        <f>SUMPRODUCT(--(BU$9=Quarterly_kt!$B$9:FC$9),Quarterly_kt!$B130:FC130)*INDEX(Fuel_Properties!$B$3:$IV$14,MATCH("GCV_Petrol_Regular",Fuel_Properties!$B$3:$B$14,0),MATCH(YEAR(BU$9),Fuel_Properties!$B$3:$EI$3,0))/1000</f>
        <v>9.632615468850593E-2</v>
      </c>
      <c r="BV130" s="53">
        <f>SUMPRODUCT(--(BV$9=Quarterly_kt!$B$9:FC$9),Quarterly_kt!$B130:FC130)*INDEX(Fuel_Properties!$B$3:$IV$14,MATCH("GCV_Petrol_Regular",Fuel_Properties!$B$3:$B$14,0),MATCH(YEAR(BV$9),Fuel_Properties!$B$3:$EI$3,0))/1000</f>
        <v>8.5770397971963452E-2</v>
      </c>
      <c r="BW130" s="53">
        <f>SUMPRODUCT(--(BW$9=Quarterly_kt!$B$9:FC$9),Quarterly_kt!$B130:FC130)*INDEX(Fuel_Properties!$B$3:$IV$14,MATCH("GCV_Petrol_Regular",Fuel_Properties!$B$3:$B$14,0),MATCH(YEAR(BW$9),Fuel_Properties!$B$3:$EI$3,0))/1000</f>
        <v>0.11235494081923622</v>
      </c>
      <c r="BX130" s="53">
        <f>SUMPRODUCT(--(BX$9=Quarterly_kt!$B$9:FC$9),Quarterly_kt!$B130:FC130)*INDEX(Fuel_Properties!$B$3:$IV$14,MATCH("GCV_Petrol_Regular",Fuel_Properties!$B$3:$B$14,0),MATCH(YEAR(BX$9),Fuel_Properties!$B$3:$EI$3,0))/1000</f>
        <v>9.5574626539752003E-2</v>
      </c>
      <c r="BY130" s="53">
        <f>SUMPRODUCT(--(BY$9=Quarterly_kt!$B$9:FC$9),Quarterly_kt!$B130:FC130)*INDEX(Fuel_Properties!$B$3:$IV$14,MATCH("GCV_Petrol_Regular",Fuel_Properties!$B$3:$B$14,0),MATCH(YEAR(BY$9),Fuel_Properties!$B$3:$EI$3,0))/1000</f>
        <v>9.8497040824381252E-2</v>
      </c>
      <c r="BZ130" s="53">
        <f>SUMPRODUCT(--(BZ$9=Quarterly_kt!$B$9:FC$9),Quarterly_kt!$B130:FC130)*INDEX(Fuel_Properties!$B$3:$IV$14,MATCH("GCV_Petrol_Regular",Fuel_Properties!$B$3:$B$14,0),MATCH(YEAR(BZ$9),Fuel_Properties!$B$3:$EI$3,0))/1000</f>
        <v>0.10642250378422999</v>
      </c>
      <c r="CA130" s="53">
        <f>SUMPRODUCT(--(CA$9=Quarterly_kt!$B$9:FC$9),Quarterly_kt!$B130:FC130)*INDEX(Fuel_Properties!$B$3:$IV$14,MATCH("GCV_Petrol_Regular",Fuel_Properties!$B$3:$B$14,0),MATCH(YEAR(CA$9),Fuel_Properties!$B$3:$EI$3,0))/1000</f>
        <v>0.10448984297088919</v>
      </c>
      <c r="CB130" s="53">
        <f>SUMPRODUCT(--(CB$9=Quarterly_kt!$B$9:FC$9),Quarterly_kt!$B130:FC130)*INDEX(Fuel_Properties!$B$3:$IV$14,MATCH("GCV_Petrol_Regular",Fuel_Properties!$B$3:$B$14,0),MATCH(YEAR(CB$9),Fuel_Properties!$B$3:$EI$3,0))/1000</f>
        <v>0.10340566739267361</v>
      </c>
      <c r="CC130" s="53">
        <f>SUMPRODUCT(--(CC$9=Quarterly_kt!$B$9:FC$9),Quarterly_kt!$B130:FC130)*INDEX(Fuel_Properties!$B$3:$IV$14,MATCH("GCV_Petrol_Regular",Fuel_Properties!$B$3:$B$14,0),MATCH(YEAR(CC$9),Fuel_Properties!$B$3:$EI$3,0))/1000</f>
        <v>0.11278614304766915</v>
      </c>
      <c r="CD130" s="53">
        <f>SUMPRODUCT(--(CD$9=Quarterly_kt!$B$9:FC$9),Quarterly_kt!$B130:FC130)*INDEX(Fuel_Properties!$B$3:$IV$14,MATCH("GCV_Petrol_Regular",Fuel_Properties!$B$3:$B$14,0),MATCH(YEAR(CD$9),Fuel_Properties!$B$3:$EI$3,0))/1000</f>
        <v>0.10485556436852954</v>
      </c>
      <c r="CE130" s="53">
        <f>SUMPRODUCT(--(CE$9=Quarterly_kt!$B$9:FC$9),Quarterly_kt!$B130:FC130)*INDEX(Fuel_Properties!$B$3:$IV$14,MATCH("GCV_Petrol_Regular",Fuel_Properties!$B$3:$B$14,0),MATCH(YEAR(CE$9),Fuel_Properties!$B$3:$EI$3,0))/1000</f>
        <v>0.32425999489440654</v>
      </c>
      <c r="CF130" s="53">
        <f>SUMPRODUCT(--(CF$9=Quarterly_kt!$B$9:FC$9),Quarterly_kt!$B130:FC130)*INDEX(Fuel_Properties!$B$3:$IV$14,MATCH("GCV_Petrol_Regular",Fuel_Properties!$B$3:$B$14,0),MATCH(YEAR(CF$9),Fuel_Properties!$B$3:$EI$3,0))/1000</f>
        <v>0.10923705718341181</v>
      </c>
      <c r="CG130" s="53">
        <f>SUMPRODUCT(--(CG$9=Quarterly_kt!$B$9:FC$9),Quarterly_kt!$B130:FC130)*INDEX(Fuel_Properties!$B$3:$IV$14,MATCH("GCV_Petrol_Regular",Fuel_Properties!$B$3:$B$14,0),MATCH(YEAR(CG$9),Fuel_Properties!$B$3:$EI$3,0))/1000</f>
        <v>0.56882267448638146</v>
      </c>
      <c r="CH130" s="53">
        <f>SUMPRODUCT(--(CH$9=Quarterly_kt!$B$9:FC$9),Quarterly_kt!$B130:FC130)*INDEX(Fuel_Properties!$B$3:$IV$14,MATCH("GCV_Petrol_Regular",Fuel_Properties!$B$3:$B$14,0),MATCH(YEAR(CH$9),Fuel_Properties!$B$3:$EI$3,0))/1000</f>
        <v>0.4803630121673762</v>
      </c>
      <c r="CI130" s="53">
        <f>SUMPRODUCT(--(CI$9=Quarterly_kt!$B$9:FC$9),Quarterly_kt!$B130:FC130)*INDEX(Fuel_Properties!$B$3:$IV$14,MATCH("GCV_Petrol_Regular",Fuel_Properties!$B$3:$B$14,0),MATCH(YEAR(CI$9),Fuel_Properties!$B$3:$EI$3,0))/1000</f>
        <v>0.10238292838528008</v>
      </c>
      <c r="CJ130" s="53">
        <f>SUMPRODUCT(--(CJ$9=Quarterly_kt!$B$9:FC$9),Quarterly_kt!$B130:FC130)*INDEX(Fuel_Properties!$B$3:$IV$14,MATCH("GCV_Petrol_Regular",Fuel_Properties!$B$3:$B$14,0),MATCH(YEAR(CJ$9),Fuel_Properties!$B$3:$EI$3,0))/1000</f>
        <v>8.5319854394867473E-2</v>
      </c>
      <c r="CK130" s="53">
        <f>SUMPRODUCT(--(CK$9=Quarterly_kt!$B$9:FC$9),Quarterly_kt!$B130:FC130)*INDEX(Fuel_Properties!$B$3:$IV$14,MATCH("GCV_Petrol_Regular",Fuel_Properties!$B$3:$B$14,0),MATCH(YEAR(CK$9),Fuel_Properties!$B$3:$EI$3,0))/1000</f>
        <v>0.10568241783093998</v>
      </c>
      <c r="CL130" s="53">
        <f>SUMPRODUCT(--(CL$9=Quarterly_kt!$B$9:FC$9),Quarterly_kt!$B130:FC130)*INDEX(Fuel_Properties!$B$3:$IV$14,MATCH("GCV_Petrol_Regular",Fuel_Properties!$B$3:$B$14,0),MATCH(YEAR(CL$9),Fuel_Properties!$B$3:$EI$3,0))/1000</f>
        <v>0.11197462490272125</v>
      </c>
      <c r="CM130" s="53">
        <f>SUMPRODUCT(--(CM$9=Quarterly_kt!$B$9:FC$9),Quarterly_kt!$B130:FC130)*INDEX(Fuel_Properties!$B$3:$IV$14,MATCH("GCV_Petrol_Regular",Fuel_Properties!$B$3:$B$14,0),MATCH(YEAR(CM$9),Fuel_Properties!$B$3:$EI$3,0))/1000</f>
        <v>0.11089047121606288</v>
      </c>
      <c r="CN130" s="53">
        <f>SUMPRODUCT(--(CN$9=Quarterly_kt!$B$9:FC$9),Quarterly_kt!$B130:FC130)*INDEX(Fuel_Properties!$B$3:$IV$14,MATCH("GCV_Petrol_Regular",Fuel_Properties!$B$3:$B$14,0),MATCH(YEAR(CN$9),Fuel_Properties!$B$3:$EI$3,0))/1000</f>
        <v>0.11607555406529857</v>
      </c>
      <c r="CO130" s="53">
        <f>SUMPRODUCT(--(CO$9=Quarterly_kt!$B$9:FC$9),Quarterly_kt!$B130:FC130)*INDEX(Fuel_Properties!$B$3:$IV$14,MATCH("GCV_Petrol_Regular",Fuel_Properties!$B$3:$B$14,0),MATCH(YEAR(CO$9),Fuel_Properties!$B$3:$EI$3,0))/1000</f>
        <v>0.11117329391693026</v>
      </c>
      <c r="CP130" s="53">
        <f>SUMPRODUCT(--(CP$9=Quarterly_kt!$B$9:FC$9),Quarterly_kt!$B130:FC130)*INDEX(Fuel_Properties!$B$3:$IV$14,MATCH("GCV_Petrol_Regular",Fuel_Properties!$B$3:$B$14,0),MATCH(YEAR(CP$9),Fuel_Properties!$B$3:$EI$3,0))/1000</f>
        <v>0.11223499574065134</v>
      </c>
      <c r="CQ130" s="53">
        <f>SUMPRODUCT(--(CQ$9=Quarterly_kt!$B$9:FC$9),Quarterly_kt!$B130:FC130)*INDEX(Fuel_Properties!$B$3:$IV$14,MATCH("GCV_Petrol_Regular",Fuel_Properties!$B$3:$B$14,0),MATCH(YEAR(CQ$9),Fuel_Properties!$B$3:$EI$3,0))/1000</f>
        <v>9.2658819401134587E-2</v>
      </c>
      <c r="CR130" s="53">
        <f>SUMPRODUCT(--(CR$9=Quarterly_kt!$B$9:FC$9),Quarterly_kt!$B130:FC130)*INDEX(Fuel_Properties!$B$3:$IV$14,MATCH("GCV_Petrol_Regular",Fuel_Properties!$B$3:$B$14,0),MATCH(YEAR(CR$9),Fuel_Properties!$B$3:$EI$3,0))/1000</f>
        <v>0.12482978871089465</v>
      </c>
      <c r="CS130" s="53">
        <f>SUMPRODUCT(--(CS$9=Quarterly_kt!$B$9:FC$9),Quarterly_kt!$B130:FC130)*INDEX(Fuel_Properties!$B$3:$IV$14,MATCH("GCV_Petrol_Regular",Fuel_Properties!$B$3:$B$14,0),MATCH(YEAR(CS$9),Fuel_Properties!$B$3:$EI$3,0))/1000</f>
        <v>0.1357735788573233</v>
      </c>
      <c r="CT130" s="53">
        <f>SUMPRODUCT(--(CT$9=Quarterly_kt!$B$9:FC$9),Quarterly_kt!$B130:FC130)*INDEX(Fuel_Properties!$B$3:$IV$14,MATCH("GCV_Petrol_Regular",Fuel_Properties!$B$3:$B$14,0),MATCH(YEAR(CT$9),Fuel_Properties!$B$3:$EI$3,0))/1000</f>
        <v>6.7565780519971169E-2</v>
      </c>
      <c r="CU130" s="53">
        <f>SUMPRODUCT(--(CU$9=Quarterly_kt!$B$9:FC$9),Quarterly_kt!$B130:FC130)*INDEX(Fuel_Properties!$B$3:$IV$14,MATCH("GCV_Petrol_Regular",Fuel_Properties!$B$3:$B$14,0),MATCH(YEAR(CU$9),Fuel_Properties!$B$3:$EI$3,0))/1000</f>
        <v>6.4361733475833349E-2</v>
      </c>
      <c r="CV130" s="53">
        <f>SUMPRODUCT(--(CV$9=Quarterly_kt!$B$9:FC$9),Quarterly_kt!$B130:FC130)*INDEX(Fuel_Properties!$B$3:$IV$14,MATCH("GCV_Petrol_Regular",Fuel_Properties!$B$3:$B$14,0),MATCH(YEAR(CV$9),Fuel_Properties!$B$3:$EI$3,0))/1000</f>
        <v>6.8979330686502568E-2</v>
      </c>
      <c r="CW130" s="53">
        <f>SUMPRODUCT(--(CW$9=Quarterly_kt!$B$9:FC$9),Quarterly_kt!$B130:FC130)*INDEX(Fuel_Properties!$B$3:$IV$14,MATCH("GCV_Petrol_Regular",Fuel_Properties!$B$3:$B$14,0),MATCH(YEAR(CW$9),Fuel_Properties!$B$3:$EI$3,0))/1000</f>
        <v>4.5702871277618934E-2</v>
      </c>
      <c r="CX130" s="53">
        <f>SUMPRODUCT(--(CX$9=Quarterly_kt!$B$9:FC$9),Quarterly_kt!$B130:FC130)*INDEX(Fuel_Properties!$B$3:$IV$14,MATCH("GCV_Petrol_Regular",Fuel_Properties!$B$3:$B$14,0),MATCH(YEAR(CX$9),Fuel_Properties!$B$3:$EI$3,0))/1000</f>
        <v>3.5711912263285503E-2</v>
      </c>
      <c r="CY130" s="53">
        <f>SUMPRODUCT(--(CY$9=Quarterly_kt!$B$9:FC$9),Quarterly_kt!$B130:FC130)*INDEX(Fuel_Properties!$B$3:$IV$14,MATCH("GCV_Petrol_Regular",Fuel_Properties!$B$3:$B$14,0),MATCH(YEAR(CY$9),Fuel_Properties!$B$3:$EI$3,0))/1000</f>
        <v>2.7511757967537041E-2</v>
      </c>
      <c r="CZ130" s="53">
        <f>SUMPRODUCT(--(CZ$9=Quarterly_kt!$B$9:FC$9),Quarterly_kt!$B130:FC130)*INDEX(Fuel_Properties!$B$3:$IV$14,MATCH("GCV_Petrol_Regular",Fuel_Properties!$B$3:$B$14,0),MATCH(YEAR(CZ$9),Fuel_Properties!$B$3:$EI$3,0))/1000</f>
        <v>2.5438155731830531E-2</v>
      </c>
      <c r="DA130" s="53">
        <f>SUMPRODUCT(--(DA$9=Quarterly_kt!$B$9:FC$9),Quarterly_kt!$B130:FC130)*INDEX(Fuel_Properties!$B$3:$IV$14,MATCH("GCV_Petrol_Regular",Fuel_Properties!$B$3:$B$14,0),MATCH(YEAR(DA$9),Fuel_Properties!$B$3:$EI$3,0))/1000</f>
        <v>3.1046307232945859E-2</v>
      </c>
      <c r="DB130" s="53">
        <f>SUMPRODUCT(--(DB$9=Quarterly_kt!$B$9:FC$9),Quarterly_kt!$B130:FC130)*INDEX(Fuel_Properties!$B$3:$IV$14,MATCH("GCV_Petrol_Regular",Fuel_Properties!$B$3:$B$14,0),MATCH(YEAR(DB$9),Fuel_Properties!$B$3:$EI$3,0))/1000</f>
        <v>2.1490016098679371E-2</v>
      </c>
      <c r="DC130" s="53">
        <f>SUMPRODUCT(--(DC$9=Quarterly_kt!$B$9:FC$9),Quarterly_kt!$B130:FC130)*INDEX(Fuel_Properties!$B$3:$IV$14,MATCH("GCV_Petrol_Regular",Fuel_Properties!$B$3:$B$14,0),MATCH(YEAR(DC$9),Fuel_Properties!$B$3:$EI$3,0))/1000</f>
        <v>2.3516370700798372E-2</v>
      </c>
      <c r="DD130" s="53">
        <f>SUMPRODUCT(--(DD$9=Quarterly_kt!$B$9:FC$9),Quarterly_kt!$B130:FC130)*INDEX(Fuel_Properties!$B$3:$IV$14,MATCH("GCV_Petrol_Regular",Fuel_Properties!$B$3:$B$14,0),MATCH(YEAR(DD$9),Fuel_Properties!$B$3:$EI$3,0))/1000</f>
        <v>2.2715253765076909E-2</v>
      </c>
      <c r="DE130" s="53">
        <f>SUMPRODUCT(--(DE$9=Quarterly_kt!$B$9:FC$9),Quarterly_kt!$B130:FC130)*INDEX(Fuel_Properties!$B$3:$IV$14,MATCH("GCV_Petrol_Regular",Fuel_Properties!$B$3:$B$14,0),MATCH(YEAR(DE$9),Fuel_Properties!$B$3:$EI$3,0))/1000</f>
        <v>2.3422121649537015E-2</v>
      </c>
      <c r="DF130" s="53">
        <f>SUMPRODUCT(--(DF$9=Quarterly_kt!$B$9:FC$9),Quarterly_kt!$B130:FC130)*INDEX(Fuel_Properties!$B$3:$IV$14,MATCH("GCV_Petrol_Regular",Fuel_Properties!$B$3:$B$14,0),MATCH(YEAR(DF$9),Fuel_Properties!$B$3:$EI$3,0))/1000</f>
        <v>2.8100551503752763E-2</v>
      </c>
      <c r="DG130" s="53">
        <f>SUMPRODUCT(--(DG$9=Quarterly_kt!$B$9:FC$9),Quarterly_kt!$B130:FC130)*INDEX(Fuel_Properties!$B$3:$IV$14,MATCH("GCV_Petrol_Regular",Fuel_Properties!$B$3:$B$14,0),MATCH(YEAR(DG$9),Fuel_Properties!$B$3:$EI$3,0))/1000</f>
        <v>2.7251782597337303E-2</v>
      </c>
      <c r="DH130" s="53">
        <f>SUMPRODUCT(--(DH$9=Quarterly_kt!$B$9:FC$9),Quarterly_kt!$B130:FC130)*INDEX(Fuel_Properties!$B$3:$IV$14,MATCH("GCV_Petrol_Regular",Fuel_Properties!$B$3:$B$14,0),MATCH(YEAR(DH$9),Fuel_Properties!$B$3:$EI$3,0))/1000</f>
        <v>3.2108626895159094E-2</v>
      </c>
      <c r="DI130" s="53">
        <f>SUMPRODUCT(--(DI$9=Quarterly_kt!$B$9:FC$9),Quarterly_kt!$B130:FC130)*INDEX(Fuel_Properties!$B$3:$IV$14,MATCH("GCV_Petrol_Regular",Fuel_Properties!$B$3:$B$14,0),MATCH(YEAR(DI$9),Fuel_Properties!$B$3:$EI$3,0))/1000</f>
        <v>3.7012625021115068E-2</v>
      </c>
      <c r="DJ130" s="53">
        <f>SUMPRODUCT(--(DJ$9=Quarterly_kt!$B$9:FC$9),Quarterly_kt!$B130:FC130)*INDEX(Fuel_Properties!$B$3:$IV$14,MATCH("GCV_Petrol_Regular",Fuel_Properties!$B$3:$B$14,0),MATCH(YEAR(DJ$9),Fuel_Properties!$B$3:$EI$3,0))/1000</f>
        <v>3.4859323131596447E-2</v>
      </c>
      <c r="DK130" s="53">
        <f>SUMPRODUCT(--(DK$9=Quarterly_kt!$B$9:FC$9),Quarterly_kt!$B130:FC130)*INDEX(Fuel_Properties!$B$3:$IV$14,MATCH("GCV_Petrol_Regular",Fuel_Properties!$B$3:$B$14,0),MATCH(YEAR(DK$9),Fuel_Properties!$B$3:$EI$3,0))/1000</f>
        <v>2.5379205328714533E-2</v>
      </c>
      <c r="DL130" s="53">
        <f>SUMPRODUCT(--(DL$9=Quarterly_kt!$B$9:FC$9),Quarterly_kt!$B130:FC130)*INDEX(Fuel_Properties!$B$3:$IV$14,MATCH("GCV_Petrol_Regular",Fuel_Properties!$B$3:$B$14,0),MATCH(YEAR(DL$9),Fuel_Properties!$B$3:$EI$3,0))/1000</f>
        <v>2.6322500632483883E-2</v>
      </c>
      <c r="DM130" s="53">
        <f>SUMPRODUCT(--(DM$9=Quarterly_kt!$B$9:FC$9),Quarterly_kt!$B130:FC130)*INDEX(Fuel_Properties!$B$3:$IV$14,MATCH("GCV_Petrol_Regular",Fuel_Properties!$B$3:$B$14,0),MATCH(YEAR(DM$9),Fuel_Properties!$B$3:$EI$3,0))/1000</f>
        <v>2.8492079831153372E-2</v>
      </c>
      <c r="DN130" s="53">
        <f>SUMPRODUCT(--(DN$9=Quarterly_kt!$B$9:FC$9),Quarterly_kt!$B130:FC130)*INDEX(Fuel_Properties!$B$3:$IV$14,MATCH("GCV_Petrol_Regular",Fuel_Properties!$B$3:$B$14,0),MATCH(YEAR(DN$9),Fuel_Properties!$B$3:$EI$3,0))/1000</f>
        <v>2.9948103300810349E-2</v>
      </c>
      <c r="DO130" s="53">
        <f>SUMPRODUCT(--(DO$9=Quarterly_kt!$B$9:FC$9),Quarterly_kt!$B130:FC130)*INDEX(Fuel_Properties!$B$3:$IV$14,MATCH("GCV_Petrol_Regular",Fuel_Properties!$B$3:$B$14,0),MATCH(YEAR(DO$9),Fuel_Properties!$B$3:$EI$3,0))/1000</f>
        <v>2.2080468729094103E-2</v>
      </c>
      <c r="DP130" s="53">
        <f>SUMPRODUCT(--(DP$9=Quarterly_kt!$B$9:FC$9),Quarterly_kt!$B130:FC130)*INDEX(Fuel_Properties!$B$3:$IV$14,MATCH("GCV_Petrol_Regular",Fuel_Properties!$B$3:$B$14,0),MATCH(YEAR(DP$9),Fuel_Properties!$B$3:$EI$3,0))/1000</f>
        <v>2.3022700414329588E-2</v>
      </c>
      <c r="DQ130" s="53">
        <f>SUMPRODUCT(--(DQ$9=Quarterly_kt!$B$9:FC$9),Quarterly_kt!$B130:FC130)*INDEX(Fuel_Properties!$B$3:$IV$14,MATCH("GCV_Petrol_Regular",Fuel_Properties!$B$3:$B$14,0),MATCH(YEAR(DQ$9),Fuel_Properties!$B$3:$EI$3,0))/1000</f>
        <v>3.0419219143428086E-2</v>
      </c>
      <c r="DR130" s="53">
        <f>SUMPRODUCT(--(DR$9=Quarterly_kt!$B$9:FC$9),Quarterly_kt!$B130:FC130)*INDEX(Fuel_Properties!$B$3:$IV$14,MATCH("GCV_Petrol_Regular",Fuel_Properties!$B$3:$B$14,0),MATCH(YEAR(DR$9),Fuel_Properties!$B$3:$EI$3,0))/1000</f>
        <v>2.5743724197711371E-2</v>
      </c>
      <c r="DS130" s="53">
        <f>SUMPRODUCT(--(DS$9=Quarterly_kt!$B$9:FC$9),Quarterly_kt!$B130:FC130)*INDEX(Fuel_Properties!$B$3:$IV$14,MATCH("GCV_Petrol_Regular",Fuel_Properties!$B$3:$B$14,0),MATCH(YEAR(DS$9),Fuel_Properties!$B$3:$EI$3,0))/1000</f>
        <v>1.9620921318887471E-2</v>
      </c>
      <c r="DT130" s="53">
        <f>SUMPRODUCT(--(DT$9=Quarterly_kt!$B$9:FC$9),Quarterly_kt!$B130:FC130)*INDEX(Fuel_Properties!$B$3:$IV$14,MATCH("GCV_Petrol_Regular",Fuel_Properties!$B$3:$B$14,0),MATCH(YEAR(DT$9),Fuel_Properties!$B$3:$EI$3,0))/1000</f>
        <v>5.1129806902988906E-2</v>
      </c>
      <c r="DU130" s="53">
        <f>SUMPRODUCT(--(DU$9=Quarterly_kt!$B$9:FC$9),Quarterly_kt!$B130:FC130)*INDEX(Fuel_Properties!$B$3:$IV$14,MATCH("GCV_Petrol_Regular",Fuel_Properties!$B$3:$B$14,0),MATCH(YEAR(DU$9),Fuel_Properties!$B$3:$EI$3,0))/1000</f>
        <v>3.1913625560218518E-2</v>
      </c>
      <c r="DV130" s="53">
        <f>SUMPRODUCT(--(DV$9=Quarterly_kt!$B$9:FC$9),Quarterly_kt!$B130:FC130)*INDEX(Fuel_Properties!$B$3:$IV$14,MATCH("GCV_Petrol_Regular",Fuel_Properties!$B$3:$B$14,0),MATCH(YEAR(DV$9),Fuel_Properties!$B$3:$EI$3,0))/1000</f>
        <v>3.7145253484830276E-2</v>
      </c>
      <c r="DW130" s="53">
        <f>SUMPRODUCT(--(DW$9=Quarterly_kt!$B$9:FC$9),Quarterly_kt!$B130:FC130)*INDEX(Fuel_Properties!$B$3:$IV$14,MATCH("GCV_Petrol_Regular",Fuel_Properties!$B$3:$B$14,0),MATCH(YEAR(DW$9),Fuel_Properties!$B$3:$EI$3,0))/1000</f>
        <v>2.3392420772980003E-2</v>
      </c>
      <c r="DX130" s="53">
        <f>SUMPRODUCT(--(DX$9=Quarterly_kt!$B$9:FC$9),Quarterly_kt!$B130:FC130)*INDEX(Fuel_Properties!$B$3:$IV$14,MATCH("GCV_Petrol_Regular",Fuel_Properties!$B$3:$B$14,0),MATCH(YEAR(DX$9),Fuel_Properties!$B$3:$EI$3,0))/1000</f>
        <v>2.0613594985311626E-2</v>
      </c>
      <c r="DY130" s="53">
        <f>SUMPRODUCT(--(DY$9=Quarterly_kt!$B$9:FC$9),Quarterly_kt!$B130:FC130)*INDEX(Fuel_Properties!$B$3:$IV$14,MATCH("GCV_Petrol_Regular",Fuel_Properties!$B$3:$B$14,0),MATCH(YEAR(DY$9),Fuel_Properties!$B$3:$EI$3,0))/1000</f>
        <v>5.7586107583950198E-2</v>
      </c>
      <c r="DZ130" s="53">
        <f>SUMPRODUCT(--(DZ$9=Quarterly_kt!$B$9:FC$9),Quarterly_kt!$B130:FC130)*INDEX(Fuel_Properties!$B$3:$IV$14,MATCH("GCV_Petrol_Regular",Fuel_Properties!$B$3:$B$14,0),MATCH(YEAR(DZ$9),Fuel_Properties!$B$3:$EI$3,0))/1000</f>
        <v>2.6418256048494782E-2</v>
      </c>
      <c r="EA130" s="53">
        <f>SUMPRODUCT(--(EA$9=Quarterly_kt!$B$9:FC$9),Quarterly_kt!$B130:FC130)*INDEX(Fuel_Properties!$B$3:$IV$14,MATCH("GCV_Petrol_Regular",Fuel_Properties!$B$3:$B$14,0),MATCH(YEAR(EA$9),Fuel_Properties!$B$3:$EI$3,0))/1000</f>
        <v>1.96374381021511E-2</v>
      </c>
      <c r="EB130" s="53">
        <f>SUMPRODUCT(--(EB$9=Quarterly_kt!$B$9:FC$9),Quarterly_kt!$B130:FC130)*INDEX(Fuel_Properties!$B$3:$IV$14,MATCH("GCV_Petrol_Regular",Fuel_Properties!$B$3:$B$14,0),MATCH(YEAR(EB$9),Fuel_Properties!$B$3:$EI$3,0))/1000</f>
        <v>1.935490402105345E-2</v>
      </c>
      <c r="EC130" s="53">
        <f>SUMPRODUCT(--(EC$9=Quarterly_kt!$B$9:FC$9),Quarterly_kt!$B130:FC130)*INDEX(Fuel_Properties!$B$3:$IV$14,MATCH("GCV_Petrol_Regular",Fuel_Properties!$B$3:$B$14,0),MATCH(YEAR(EC$9),Fuel_Properties!$B$3:$EI$3,0))/1000</f>
        <v>2.1379731602253302E-2</v>
      </c>
      <c r="ED130" s="53">
        <f>SUMPRODUCT(--(ED$9=Quarterly_kt!$B$9:FC$9),Quarterly_kt!$B130:FC130)*INDEX(Fuel_Properties!$B$3:$IV$14,MATCH("GCV_Petrol_Regular",Fuel_Properties!$B$3:$B$14,0),MATCH(YEAR(ED$9),Fuel_Properties!$B$3:$EI$3,0))/1000</f>
        <v>2.2053300722710067E-2</v>
      </c>
      <c r="EE130" s="53">
        <f>SUMPRODUCT(--(EE$9=Quarterly_kt!$B$9:FC$9),Quarterly_kt!$B130:FC130)*INDEX(Fuel_Properties!$B$3:$IV$14,MATCH("GCV_Petrol_Regular",Fuel_Properties!$B$3:$B$14,0),MATCH(YEAR(EE$9),Fuel_Properties!$B$3:$EI$3,0))/1000</f>
        <v>0.25310825705566337</v>
      </c>
      <c r="EF130" s="53">
        <f>SUMPRODUCT(--(EF$9=Quarterly_kt!$B$9:FC$9),Quarterly_kt!$B130:FC130)*INDEX(Fuel_Properties!$B$3:$IV$14,MATCH("GCV_Petrol_Regular",Fuel_Properties!$B$3:$B$14,0),MATCH(YEAR(EF$9),Fuel_Properties!$B$3:$EI$3,0))/1000</f>
        <v>1.8144299219319298E-2</v>
      </c>
      <c r="EG130" s="53">
        <f>SUMPRODUCT(--(EG$9=Quarterly_kt!$B$9:FC$9),Quarterly_kt!$B130:FC130)*INDEX(Fuel_Properties!$B$3:$IV$14,MATCH("GCV_Petrol_Regular",Fuel_Properties!$B$3:$B$14,0),MATCH(YEAR(EG$9),Fuel_Properties!$B$3:$EI$3,0))/1000</f>
        <v>1.9180420099736129E-2</v>
      </c>
      <c r="EH130" s="53">
        <f>SUMPRODUCT(--(EH$9=Quarterly_kt!$B$9:FC$9),Quarterly_kt!$B130:FC130)*INDEX(Fuel_Properties!$B$3:$IV$14,MATCH("GCV_Petrol_Regular",Fuel_Properties!$B$3:$B$14,0),MATCH(YEAR(EH$9),Fuel_Properties!$B$3:$EI$3,0))/1000</f>
        <v>1.7080072798995559E-2</v>
      </c>
      <c r="EI130" s="53">
        <f>SUMPRODUCT(--(EI$9=Quarterly_kt!$B$9:FC$9),Quarterly_kt!$B130:FC130)*INDEX(Fuel_Properties!$B$3:$IV$14,MATCH("GCV_Petrol_Regular",Fuel_Properties!$B$3:$B$14,0),MATCH(YEAR(EI$9),Fuel_Properties!$B$3:$EI$3,0))/1000</f>
        <v>1.4821271768499856E-2</v>
      </c>
      <c r="EJ130" s="53">
        <f>SUMPRODUCT(--(EJ$9=Quarterly_kt!$B$9:FC$9),Quarterly_kt!$B130:FC130)*INDEX(Fuel_Properties!$B$3:$IV$14,MATCH("GCV_Petrol_Regular",Fuel_Properties!$B$3:$B$14,0),MATCH(YEAR(EJ$9),Fuel_Properties!$B$3:$EI$3,0))/1000</f>
        <v>1.2703645802410136E-2</v>
      </c>
      <c r="EK130" s="53">
        <f>SUMPRODUCT(--(EK$9=Quarterly_kt!$B$9:FC$9),Quarterly_kt!$B130:FC130)*INDEX(Fuel_Properties!$B$3:$IV$14,MATCH("GCV_Petrol_Regular",Fuel_Properties!$B$3:$B$14,0),MATCH(YEAR(EK$9),Fuel_Properties!$B$3:$EI$3,0))/1000</f>
        <v>2.1785908279194941E-2</v>
      </c>
      <c r="EL130" s="53">
        <f>SUMPRODUCT(--(EL$9=Quarterly_kt!$B$9:FC$9),Quarterly_kt!$B130:FC130)*INDEX(Fuel_Properties!$B$3:$IV$14,MATCH("GCV_Petrol_Regular",Fuel_Properties!$B$3:$B$14,0),MATCH(YEAR(EL$9),Fuel_Properties!$B$3:$EI$3,0))/1000</f>
        <v>1.8652087917989779E-2</v>
      </c>
      <c r="EM130" s="53">
        <f>SUMPRODUCT(--(EM$9=Quarterly_kt!$B$9:FC$9),Quarterly_kt!$B130:FC130)*INDEX(Fuel_Properties!$B$3:$IV$14,MATCH("GCV_Petrol_Regular",Fuel_Properties!$B$3:$B$14,0),MATCH(YEAR(EM$9),Fuel_Properties!$B$3:$EI$3,0))/1000</f>
        <v>1.5653145169389125E-2</v>
      </c>
      <c r="EN130" s="53">
        <f>SUMPRODUCT(--(EN$9=Quarterly_kt!$B$9:FC$9),Quarterly_kt!$B130:FC130)*INDEX(Fuel_Properties!$B$3:$IV$14,MATCH("GCV_Petrol_Regular",Fuel_Properties!$B$3:$B$14,0),MATCH(YEAR(EN$9),Fuel_Properties!$B$3:$EI$3,0))/1000</f>
        <v>1.3683082038299774E-2</v>
      </c>
      <c r="EO130" s="53">
        <f>SUMPRODUCT(--(EO$9=Quarterly_kt!$B$9:FC$9),Quarterly_kt!$B130:FC130)*INDEX(Fuel_Properties!$B$3:$IV$14,MATCH("GCV_Petrol_Regular",Fuel_Properties!$B$3:$B$14,0),MATCH(YEAR(EO$9),Fuel_Properties!$B$3:$EI$3,0))/1000</f>
        <v>1.3219310948899205E-2</v>
      </c>
      <c r="EP130" s="53">
        <f>SUMPRODUCT(--(EP$9=Quarterly_kt!$B$9:FC$9),Quarterly_kt!$B130:FC130)*INDEX(Fuel_Properties!$B$3:$IV$14,MATCH("GCV_Petrol_Regular",Fuel_Properties!$B$3:$B$14,0),MATCH(YEAR(EP$9),Fuel_Properties!$B$3:$EI$3,0))/1000</f>
        <v>9.0212780420229188E-3</v>
      </c>
      <c r="EQ130" s="53">
        <f>SUMPRODUCT(--(EQ$9=Quarterly_kt!$B$9:FC$9),Quarterly_kt!$B130:FC130)*INDEX(Fuel_Properties!$B$3:$IV$14,MATCH("GCV_Petrol_Regular",Fuel_Properties!$B$3:$B$14,0),MATCH(YEAR(EQ$9),Fuel_Properties!$B$3:$EI$3,0))/1000</f>
        <v>6.6360648916446901E-3</v>
      </c>
      <c r="ER130" s="53">
        <f>SUMPRODUCT(--(ER$9=Quarterly_kt!$B$9:FC$9),Quarterly_kt!$B130:FC130)*INDEX(Fuel_Properties!$B$3:$IV$14,MATCH("GCV_Petrol_Regular",Fuel_Properties!$B$3:$B$14,0),MATCH(YEAR(ER$9),Fuel_Properties!$B$3:$EI$3,0))/1000</f>
        <v>7.673830766070389E-3</v>
      </c>
      <c r="ES130" s="53">
        <f>SUMPRODUCT(--(ES$9=Quarterly_kt!$B$9:FC$9),Quarterly_kt!$B130:FC130)*INDEX(Fuel_Properties!$B$3:$IV$14,MATCH("GCV_Petrol_Regular",Fuel_Properties!$B$3:$B$14,0),MATCH(YEAR(ES$9),Fuel_Properties!$B$3:$EI$3,0))/1000</f>
        <v>7.5334044544380649E-3</v>
      </c>
      <c r="ET130" s="53">
        <f>SUMPRODUCT(--(ET$9=Quarterly_kt!$B$9:FC$9),Quarterly_kt!$B130:FC130)*INDEX(Fuel_Properties!$B$3:$IV$14,MATCH("GCV_Petrol_Regular",Fuel_Properties!$B$3:$B$14,0),MATCH(YEAR(ET$9),Fuel_Properties!$B$3:$EI$3,0))/1000</f>
        <v>1.1881465601229484E-2</v>
      </c>
      <c r="EU130" s="53">
        <f>SUMPRODUCT(--(EU$9=Quarterly_kt!$B$9:FC$9),Quarterly_kt!$B130:FC130)*INDEX(Fuel_Properties!$B$3:$IV$14,MATCH("GCV_Petrol_Regular",Fuel_Properties!$B$3:$B$14,0),MATCH(YEAR(EU$9),Fuel_Properties!$B$3:$EI$3,0))/1000</f>
        <v>7.7535857984395891E-3</v>
      </c>
      <c r="EV130" s="53">
        <f>SUMPRODUCT(--(EV$9=Quarterly_kt!$B$9:FC$9),Quarterly_kt!$B130:FC130)*INDEX(Fuel_Properties!$B$3:$IV$14,MATCH("GCV_Petrol_Regular",Fuel_Properties!$B$3:$B$14,0),MATCH(YEAR(EV$9),Fuel_Properties!$B$3:$EI$3,0))/1000</f>
        <v>1.5177392716184668E-2</v>
      </c>
      <c r="EW130" s="53">
        <f>SUMPRODUCT(--(EW$9=Quarterly_kt!$B$9:FC$9),Quarterly_kt!$B130:FC130)*INDEX(Fuel_Properties!$B$3:$IV$14,MATCH("GCV_Petrol_Regular",Fuel_Properties!$B$3:$B$14,0),MATCH(YEAR(EW$9),Fuel_Properties!$B$3:$EI$3,0))/1000</f>
        <v>2.5024398043442225E-2</v>
      </c>
      <c r="EX130" s="53">
        <f>SUMPRODUCT(--(EX$9=Quarterly_kt!$B$9:FC$9),Quarterly_kt!$B130:FC130)*INDEX(Fuel_Properties!$B$3:$IV$14,MATCH("GCV_Petrol_Regular",Fuel_Properties!$B$3:$B$14,0),MATCH(YEAR(EX$9),Fuel_Properties!$B$3:$EI$3,0))/1000</f>
        <v>4.0233881651717159E-2</v>
      </c>
      <c r="EY130" s="53">
        <f>SUMPRODUCT(--(EY$9=Quarterly_kt!$B$9:FC$9),Quarterly_kt!$B130:FC130)*INDEX(Fuel_Properties!$B$3:$IV$14,MATCH("GCV_Petrol_Regular",Fuel_Properties!$B$3:$B$14,0),MATCH(YEAR(EY$9),Fuel_Properties!$B$3:$EI$3,0))/1000</f>
        <v>3.2568862112870633E-2</v>
      </c>
      <c r="EZ130" s="53">
        <f>SUMPRODUCT(--(EZ$9=Quarterly_kt!$B$9:FC$9),Quarterly_kt!$B130:FC130)*INDEX(Fuel_Properties!$B$3:$IV$14,MATCH("GCV_Petrol_Regular",Fuel_Properties!$B$3:$B$14,0),MATCH(YEAR(EZ$9),Fuel_Properties!$B$3:$EI$3,0))/1000</f>
        <v>2.9613867490007925E-2</v>
      </c>
      <c r="FA130" s="53">
        <f>SUMPRODUCT(--(FA$9=Quarterly_kt!$B$9:FC$9),Quarterly_kt!$B130:FC130)*INDEX(Fuel_Properties!$B$3:$IV$14,MATCH("GCV_Petrol_Regular",Fuel_Properties!$B$3:$B$14,0),MATCH(YEAR(FA$9),Fuel_Properties!$B$3:$EI$3,0))/1000</f>
        <v>3.0835515261487065E-2</v>
      </c>
      <c r="FB130" s="53">
        <f>SUMPRODUCT(--(FB$9=Quarterly_kt!$B$9:FC$9),Quarterly_kt!$B130:FC130)*INDEX(Fuel_Properties!$B$3:$IV$14,MATCH("GCV_Petrol_Regular",Fuel_Properties!$B$3:$B$14,0),MATCH(YEAR(FB$9),Fuel_Properties!$B$3:$EI$3,0))/1000</f>
        <v>4.9313987139343263E-2</v>
      </c>
      <c r="FC130" s="53">
        <f>SUMPRODUCT(--(FC$9=Quarterly_kt!$B$9:FC$9),Quarterly_kt!$B130:FC130)*INDEX(Fuel_Properties!$B$3:$IV$14,MATCH("GCV_Petrol_Regular",Fuel_Properties!$B$3:$B$14,0),MATCH(YEAR(FC$9),Fuel_Properties!$B$3:$EI$3,0))/1000</f>
        <v>4.6900970955193834E-2</v>
      </c>
      <c r="FD130" s="53">
        <f>SUMPRODUCT(--(FD$9=Quarterly_kt!$B$9:FD$9),Quarterly_kt!$B130:FD130)*INDEX(Fuel_Properties!$B$3:$IV$14,MATCH("GCV_Petrol_Regular",Fuel_Properties!$B$3:$B$14,0),MATCH(YEAR(FD$9),Fuel_Properties!$B$3:$EI$3,0))/1000</f>
        <v>4.752888101805703E-2</v>
      </c>
      <c r="FE130" s="53">
        <f>SUMPRODUCT(--(FE$9=Quarterly_kt!$B$9:FE$9),Quarterly_kt!$B130:FE130)*INDEX(Fuel_Properties!$B$3:$IV$14,MATCH("GCV_Petrol_Regular",Fuel_Properties!$B$3:$B$14,0),MATCH(YEAR(FE$9),Fuel_Properties!$B$3:$EI$3,0))/1000</f>
        <v>5.0245471674193458E-2</v>
      </c>
      <c r="FF130" s="53">
        <f>SUMPRODUCT(--(FF$9=Quarterly_kt!$B$9:FF$9),Quarterly_kt!$B130:FF130)*INDEX(Fuel_Properties!$B$3:$IV$14,MATCH("GCV_Petrol_Regular",Fuel_Properties!$B$3:$B$14,0),MATCH(YEAR(FF$9),Fuel_Properties!$B$3:$EI$3,0))/1000</f>
        <v>6.109578698233685E-2</v>
      </c>
      <c r="FG130" s="53">
        <f>SUMPRODUCT(--(FG$9=Quarterly_kt!$B$9:FG$9),Quarterly_kt!$B130:FG130)*INDEX(Fuel_Properties!$B$3:$IV$14,MATCH("GCV_Petrol_Regular",Fuel_Properties!$B$3:$B$14,0),MATCH(YEAR(FG$9),Fuel_Properties!$B$3:$EI$3,0))/1000</f>
        <v>5.9876558732186884E-2</v>
      </c>
      <c r="FH130" s="53">
        <f>SUMPRODUCT(--(FH$9=Quarterly_kt!$B$9:FH$9),Quarterly_kt!$B130:FH130)*INDEX(Fuel_Properties!$B$3:$IV$14,MATCH("GCV_Petrol_Regular",Fuel_Properties!$B$3:$B$14,0),MATCH(YEAR(FH$9),Fuel_Properties!$B$3:$EI$3,0))/1000</f>
        <v>6.0678615162022727E-2</v>
      </c>
      <c r="FI130" s="53">
        <f>SUMPRODUCT(--(FI$9=Quarterly_kt!$B$9:FI$9),Quarterly_kt!$B130:FI130)*INDEX(Fuel_Properties!$B$3:$IV$14,MATCH("GCV_Petrol_Regular",Fuel_Properties!$B$3:$B$14,0),MATCH(YEAR(FI$9),Fuel_Properties!$B$3:$EI$3,0))/1000</f>
        <v>6.3805666622058735E-2</v>
      </c>
      <c r="FJ130" s="53">
        <f>SUMPRODUCT(--(FJ$9=Quarterly_kt!$B$9:FJ$9),Quarterly_kt!$B130:FJ130)*INDEX(Fuel_Properties!$B$3:$IV$14,MATCH("GCV_Petrol_Regular",Fuel_Properties!$B$3:$B$14,0),MATCH(YEAR(FJ$9),Fuel_Properties!$B$3:$EI$3,0))/1000</f>
        <v>6.9736816047384242E-2</v>
      </c>
      <c r="FK130" s="53">
        <f>SUMPRODUCT(--(FK$9=Quarterly_kt!$B$9:FK$9),Quarterly_kt!$B130:FK130)*INDEX(Fuel_Properties!$B$3:$IV$14,MATCH("GCV_Petrol_Regular",Fuel_Properties!$B$3:$B$14,0),MATCH(YEAR(FK$9),Fuel_Properties!$B$3:$EI$3,0))/1000</f>
        <v>6.7846365163921868E-2</v>
      </c>
      <c r="FL130" s="53">
        <f>SUMPRODUCT(--(FL$9=Quarterly_kt!$B$9:FL$9),Quarterly_kt!$B130:FL130)*INDEX(Fuel_Properties!$B$3:$IV$14,MATCH("GCV_Petrol_Regular",Fuel_Properties!$B$3:$B$14,0),MATCH(YEAR(FL$9),Fuel_Properties!$B$3:$EI$3,0))/1000</f>
        <v>7.2722139039239533E-2</v>
      </c>
      <c r="FM130" s="53">
        <f>SUMPRODUCT(--(FM$9=Quarterly_kt!$B$9:FN$9),Quarterly_kt!$B130:FN130)*INDEX(Fuel_Properties!$B$3:$IV$14,MATCH("GCV_Petrol_Regular",Fuel_Properties!$B$3:$B$14,0),MATCH(YEAR(FM$9),Fuel_Properties!$B$3:$EI$3,0))/1000</f>
        <v>8.1606248155421821E-2</v>
      </c>
      <c r="FN130" s="53">
        <f>SUMPRODUCT(--(FN$9=Quarterly_kt!$B$9:FN$9),Quarterly_kt!$B130:FN130)*INDEX(Fuel_Properties!$B$3:$IV$14,MATCH("GCV_Petrol_Regular",Fuel_Properties!$B$3:$B$14,0),MATCH(YEAR(FN$9),Fuel_Properties!$B$3:$EI$3,0))/1000</f>
        <v>9.7517481336765827E-2</v>
      </c>
      <c r="FO130" s="53">
        <f>SUMPRODUCT(--(FO$9=Quarterly_kt!$B$9:FO$9),Quarterly_kt!$B130:FO130)*INDEX(Fuel_Properties!$B$3:$IV$14,MATCH("GCV_Petrol_Regular",Fuel_Properties!$B$3:$B$14,0),MATCH(YEAR(FO$9),Fuel_Properties!$B$3:$EI$3,0))/1000</f>
        <v>9.5511479584383607E-2</v>
      </c>
      <c r="FP130" s="53">
        <f>SUMPRODUCT(--(FP$9=Quarterly_kt!$B$9:FP$9),Quarterly_kt!$B130:FP130)*INDEX(Fuel_Properties!$B$3:$IV$14,MATCH("GCV_Petrol_Regular",Fuel_Properties!$B$3:$B$14,0),MATCH(YEAR(FP$9),Fuel_Properties!$B$3:$EI$3,0))/1000</f>
        <v>9.9974986481779285E-2</v>
      </c>
      <c r="FQ130" s="53">
        <f>SUMPRODUCT(--(FQ$9=Quarterly_kt!$B$9:FQ$9),Quarterly_kt!$B130:FQ130)*INDEX(Fuel_Properties!$B$3:$IV$14,MATCH("GCV_Petrol_Regular",Fuel_Properties!$B$3:$B$14,0),MATCH(YEAR(FQ$9),Fuel_Properties!$B$3:$EI$3,0))/1000</f>
        <v>0.10472053791493174</v>
      </c>
      <c r="FR130" s="53">
        <f>SUMPRODUCT(--(FR$9=Quarterly_kt!$B$9:FR$9),Quarterly_kt!$B130:FR130)*INDEX(Fuel_Properties!$B$3:$IV$14,MATCH("GCV_Petrol_Regular",Fuel_Properties!$B$3:$B$14,0),MATCH(YEAR(FR$9),Fuel_Properties!$B$3:$EI$3,0))/1000</f>
        <v>0.12513244202719825</v>
      </c>
      <c r="FS130" s="53">
        <f>SUMPRODUCT(--(FS$9=Quarterly_kt!$B$9:FS$9),Quarterly_kt!$B130:FS130)*INDEX(Fuel_Properties!$B$3:$IV$14,MATCH("GCV_Petrol_Regular",Fuel_Properties!$B$3:$B$14,0),MATCH(YEAR(FS$9),Fuel_Properties!$B$3:$EI$3,0))/1000</f>
        <v>0.12095294929942925</v>
      </c>
      <c r="FT130" s="53">
        <f>SUMPRODUCT(--(FT$9=Quarterly_kt!$B$9:FT$9),Quarterly_kt!$B130:FT130)*INDEX(Fuel_Properties!$B$3:$IV$14,MATCH("GCV_Petrol_Regular",Fuel_Properties!$B$3:$B$14,0),MATCH(YEAR(FT$9),Fuel_Properties!$B$3:$EI$3,0))/1000</f>
        <v>0.12244350490247666</v>
      </c>
      <c r="FU130" s="53">
        <f>SUMPRODUCT(--(FU$9=Quarterly_kt!$B$9:FU$9),Quarterly_kt!$B130:FU130)*INDEX(Fuel_Properties!$B$3:$IV$14,MATCH("GCV_Petrol_Regular",Fuel_Properties!$B$3:$B$14,0),MATCH(YEAR(FU$9),Fuel_Properties!$B$3:$EI$3,0))/1000</f>
        <v>0.1737190186084881</v>
      </c>
      <c r="FV130" s="53">
        <f>SUMPRODUCT(--(FV$9=Quarterly_kt!$B$9:FV$9),Quarterly_kt!$B130:FV130)*INDEX(Fuel_Properties!$B$3:$IV$14,MATCH("GCV_Petrol_Regular",Fuel_Properties!$B$3:$B$14,0),MATCH(YEAR(FV$9),Fuel_Properties!$B$3:$EI$3,0))/1000</f>
        <v>0.16808336881054761</v>
      </c>
      <c r="FW130" s="18"/>
      <c r="FX130" s="117"/>
      <c r="FY130" s="18"/>
    </row>
    <row r="131" spans="1:181" ht="17.25" x14ac:dyDescent="0.25">
      <c r="A131" s="50" t="s">
        <v>118</v>
      </c>
      <c r="B131" s="53">
        <f>SUMPRODUCT(--(B$9=Quarterly_kt!$B$9:FC$9),Quarterly_kt!$B131:FC131)*INDEX(Fuel_Properties!$B$3:$IV$14,MATCH("GCV_Petrol_Premium",Fuel_Properties!$B$3:$B$14,0),MATCH(YEAR(B$9),Fuel_Properties!$B$3:$EI$3,0))/1000</f>
        <v>0.646219580001831</v>
      </c>
      <c r="C131" s="53">
        <f>SUMPRODUCT(--(C$9=Quarterly_kt!$B$9:FC$9),Quarterly_kt!$B131:FC131)*INDEX(Fuel_Properties!$B$3:$IV$14,MATCH("GCV_Petrol_Premium",Fuel_Properties!$B$3:$B$14,0),MATCH(YEAR(C$9),Fuel_Properties!$B$3:$EI$3,0))/1000</f>
        <v>0.67896942581176756</v>
      </c>
      <c r="D131" s="53">
        <f>SUMPRODUCT(--(D$9=Quarterly_kt!$B$9:FC$9),Quarterly_kt!$B131:FC131)*INDEX(Fuel_Properties!$B$3:$IV$14,MATCH("GCV_Petrol_Premium",Fuel_Properties!$B$3:$B$14,0),MATCH(YEAR(D$9),Fuel_Properties!$B$3:$EI$3,0))/1000</f>
        <v>0.72913237407684317</v>
      </c>
      <c r="E131" s="53">
        <f>SUMPRODUCT(--(E$9=Quarterly_kt!$B$9:FC$9),Quarterly_kt!$B131:FC131)*INDEX(Fuel_Properties!$B$3:$IV$14,MATCH("GCV_Petrol_Premium",Fuel_Properties!$B$3:$B$14,0),MATCH(YEAR(E$9),Fuel_Properties!$B$3:$EI$3,0))/1000</f>
        <v>0.74772522602081293</v>
      </c>
      <c r="F131" s="53">
        <f>SUMPRODUCT(--(F$9=Quarterly_kt!$B$9:FC$9),Quarterly_kt!$B131:FC131)*INDEX(Fuel_Properties!$B$3:$IV$14,MATCH("GCV_Petrol_Premium",Fuel_Properties!$B$3:$B$14,0),MATCH(YEAR(F$9),Fuel_Properties!$B$3:$EI$3,0))/1000</f>
        <v>0.68491536323547353</v>
      </c>
      <c r="G131" s="53">
        <f>SUMPRODUCT(--(G$9=Quarterly_kt!$B$9:FC$9),Quarterly_kt!$B131:FC131)*INDEX(Fuel_Properties!$B$3:$IV$14,MATCH("GCV_Petrol_Premium",Fuel_Properties!$B$3:$B$14,0),MATCH(YEAR(G$9),Fuel_Properties!$B$3:$EI$3,0))/1000</f>
        <v>0.74701737632751464</v>
      </c>
      <c r="H131" s="53">
        <f>SUMPRODUCT(--(H$9=Quarterly_kt!$B$9:FC$9),Quarterly_kt!$B131:FC131)*INDEX(Fuel_Properties!$B$3:$IV$14,MATCH("GCV_Petrol_Premium",Fuel_Properties!$B$3:$B$14,0),MATCH(YEAR(H$9),Fuel_Properties!$B$3:$EI$3,0))/1000</f>
        <v>0.77169773563385002</v>
      </c>
      <c r="I131" s="53">
        <f>SUMPRODUCT(--(I$9=Quarterly_kt!$B$9:FC$9),Quarterly_kt!$B131:FC131)*INDEX(Fuel_Properties!$B$3:$IV$14,MATCH("GCV_Petrol_Premium",Fuel_Properties!$B$3:$B$14,0),MATCH(YEAR(I$9),Fuel_Properties!$B$3:$EI$3,0))/1000</f>
        <v>0.79850164402008061</v>
      </c>
      <c r="J131" s="53">
        <f>SUMPRODUCT(--(J$9=Quarterly_kt!$B$9:FC$9),Quarterly_kt!$B131:FC131)*INDEX(Fuel_Properties!$B$3:$IV$14,MATCH("GCV_Petrol_Premium",Fuel_Properties!$B$3:$B$14,0),MATCH(YEAR(J$9),Fuel_Properties!$B$3:$EI$3,0))/1000</f>
        <v>0.6905781607818603</v>
      </c>
      <c r="K131" s="53">
        <f>SUMPRODUCT(--(K$9=Quarterly_kt!$B$9:FC$9),Quarterly_kt!$B131:FC131)*INDEX(Fuel_Properties!$B$3:$IV$14,MATCH("GCV_Petrol_Premium",Fuel_Properties!$B$3:$B$14,0),MATCH(YEAR(K$9),Fuel_Properties!$B$3:$EI$3,0))/1000</f>
        <v>0.73314352233886715</v>
      </c>
      <c r="L131" s="53">
        <f>SUMPRODUCT(--(L$9=Quarterly_kt!$B$9:FC$9),Quarterly_kt!$B131:FC131)*INDEX(Fuel_Properties!$B$3:$IV$14,MATCH("GCV_Petrol_Premium",Fuel_Properties!$B$3:$B$14,0),MATCH(YEAR(L$9),Fuel_Properties!$B$3:$EI$3,0))/1000</f>
        <v>0.76008900066375729</v>
      </c>
      <c r="M131" s="53">
        <f>SUMPRODUCT(--(M$9=Quarterly_kt!$B$9:FC$9),Quarterly_kt!$B131:FC131)*INDEX(Fuel_Properties!$B$3:$IV$14,MATCH("GCV_Petrol_Premium",Fuel_Properties!$B$3:$B$14,0),MATCH(YEAR(M$9),Fuel_Properties!$B$3:$EI$3,0))/1000</f>
        <v>0.7584373513793945</v>
      </c>
      <c r="N131" s="53">
        <f>SUMPRODUCT(--(N$9=Quarterly_kt!$B$9:FC$9),Quarterly_kt!$B131:FC131)*INDEX(Fuel_Properties!$B$3:$IV$14,MATCH("GCV_Petrol_Premium",Fuel_Properties!$B$3:$B$14,0),MATCH(YEAR(N$9),Fuel_Properties!$B$3:$EI$3,0))/1000</f>
        <v>0.77117864585876461</v>
      </c>
      <c r="O131" s="53">
        <f>SUMPRODUCT(--(O$9=Quarterly_kt!$B$9:FC$9),Quarterly_kt!$B131:FC131)*INDEX(Fuel_Properties!$B$3:$IV$14,MATCH("GCV_Petrol_Premium",Fuel_Properties!$B$3:$B$14,0),MATCH(YEAR(O$9),Fuel_Properties!$B$3:$EI$3,0))/1000</f>
        <v>0.72337519657134997</v>
      </c>
      <c r="P131" s="53">
        <f>SUMPRODUCT(--(P$9=Quarterly_kt!$B$9:FC$9),Quarterly_kt!$B131:FC131)*INDEX(Fuel_Properties!$B$3:$IV$14,MATCH("GCV_Petrol_Premium",Fuel_Properties!$B$3:$B$14,0),MATCH(YEAR(P$9),Fuel_Properties!$B$3:$EI$3,0))/1000</f>
        <v>0.76018338062286361</v>
      </c>
      <c r="Q131" s="53">
        <f>SUMPRODUCT(--(Q$9=Quarterly_kt!$B$9:FC$9),Quarterly_kt!$B131:FC131)*INDEX(Fuel_Properties!$B$3:$IV$14,MATCH("GCV_Petrol_Premium",Fuel_Properties!$B$3:$B$14,0),MATCH(YEAR(Q$9),Fuel_Properties!$B$3:$EI$3,0))/1000</f>
        <v>0.78977149780273415</v>
      </c>
      <c r="R131" s="53">
        <f>SUMPRODUCT(--(R$9=Quarterly_kt!$B$9:FC$9),Quarterly_kt!$B131:FC131)*INDEX(Fuel_Properties!$B$3:$IV$14,MATCH("GCV_Petrol_Premium",Fuel_Properties!$B$3:$B$14,0),MATCH(YEAR(R$9),Fuel_Properties!$B$3:$EI$3,0))/1000</f>
        <v>0.83205371948242179</v>
      </c>
      <c r="S131" s="53">
        <f>SUMPRODUCT(--(S$9=Quarterly_kt!$B$9:FC$9),Quarterly_kt!$B131:FC131)*INDEX(Fuel_Properties!$B$3:$IV$14,MATCH("GCV_Petrol_Premium",Fuel_Properties!$B$3:$B$14,0),MATCH(YEAR(S$9),Fuel_Properties!$B$3:$EI$3,0))/1000</f>
        <v>0.90359372848510733</v>
      </c>
      <c r="T131" s="53">
        <f>SUMPRODUCT(--(T$9=Quarterly_kt!$B$9:FC$9),Quarterly_kt!$B131:FC131)*INDEX(Fuel_Properties!$B$3:$IV$14,MATCH("GCV_Petrol_Premium",Fuel_Properties!$B$3:$B$14,0),MATCH(YEAR(T$9),Fuel_Properties!$B$3:$EI$3,0))/1000</f>
        <v>0.8759404004669189</v>
      </c>
      <c r="U131" s="53">
        <f>SUMPRODUCT(--(U$9=Quarterly_kt!$B$9:FC$9),Quarterly_kt!$B131:FC131)*INDEX(Fuel_Properties!$B$3:$IV$14,MATCH("GCV_Petrol_Premium",Fuel_Properties!$B$3:$B$14,0),MATCH(YEAR(U$9),Fuel_Properties!$B$3:$EI$3,0))/1000</f>
        <v>0.88226385772705063</v>
      </c>
      <c r="V131" s="53">
        <f>SUMPRODUCT(--(V$9=Quarterly_kt!$B$9:FC$9),Quarterly_kt!$B131:FC131)*INDEX(Fuel_Properties!$B$3:$IV$14,MATCH("GCV_Petrol_Premium",Fuel_Properties!$B$3:$B$14,0),MATCH(YEAR(V$9),Fuel_Properties!$B$3:$EI$3,0))/1000</f>
        <v>0.76981013645172114</v>
      </c>
      <c r="W131" s="53">
        <f>SUMPRODUCT(--(W$9=Quarterly_kt!$B$9:FC$9),Quarterly_kt!$B131:FC131)*INDEX(Fuel_Properties!$B$3:$IV$14,MATCH("GCV_Petrol_Premium",Fuel_Properties!$B$3:$B$14,0),MATCH(YEAR(W$9),Fuel_Properties!$B$3:$EI$3,0))/1000</f>
        <v>0.75159480434417703</v>
      </c>
      <c r="X131" s="53">
        <f>SUMPRODUCT(--(X$9=Quarterly_kt!$B$9:FC$9),Quarterly_kt!$B131:FC131)*INDEX(Fuel_Properties!$B$3:$IV$14,MATCH("GCV_Petrol_Premium",Fuel_Properties!$B$3:$B$14,0),MATCH(YEAR(X$9),Fuel_Properties!$B$3:$EI$3,0))/1000</f>
        <v>0.77103707592010495</v>
      </c>
      <c r="Y131" s="53">
        <f>SUMPRODUCT(--(Y$9=Quarterly_kt!$B$9:FC$9),Quarterly_kt!$B131:FC131)*INDEX(Fuel_Properties!$B$3:$IV$14,MATCH("GCV_Petrol_Premium",Fuel_Properties!$B$3:$B$14,0),MATCH(YEAR(Y$9),Fuel_Properties!$B$3:$EI$3,0))/1000</f>
        <v>0.80921376937866207</v>
      </c>
      <c r="Z131" s="53">
        <f>SUMPRODUCT(--(Z$9=Quarterly_kt!$B$9:FC$9),Quarterly_kt!$B131:FC131)*INDEX(Fuel_Properties!$B$3:$IV$14,MATCH("GCV_Petrol_Premium",Fuel_Properties!$B$3:$B$14,0),MATCH(YEAR(Z$9),Fuel_Properties!$B$3:$EI$3,0))/1000</f>
        <v>0.82450332275390614</v>
      </c>
      <c r="AA131" s="53">
        <f>SUMPRODUCT(--(AA$9=Quarterly_kt!$B$9:FC$9),Quarterly_kt!$B131:FC131)*INDEX(Fuel_Properties!$B$3:$IV$14,MATCH("GCV_Petrol_Premium",Fuel_Properties!$B$3:$B$14,0),MATCH(YEAR(AA$9),Fuel_Properties!$B$3:$EI$3,0))/1000</f>
        <v>0.83502668819427495</v>
      </c>
      <c r="AB131" s="53">
        <f>SUMPRODUCT(--(AB$9=Quarterly_kt!$B$9:FC$9),Quarterly_kt!$B131:FC131)*INDEX(Fuel_Properties!$B$3:$IV$14,MATCH("GCV_Petrol_Premium",Fuel_Properties!$B$3:$B$14,0),MATCH(YEAR(AB$9),Fuel_Properties!$B$3:$EI$3,0))/1000</f>
        <v>0.89962977020263657</v>
      </c>
      <c r="AC131" s="53">
        <f>SUMPRODUCT(--(AC$9=Quarterly_kt!$B$9:FC$9),Quarterly_kt!$B131:FC131)*INDEX(Fuel_Properties!$B$3:$IV$14,MATCH("GCV_Petrol_Premium",Fuel_Properties!$B$3:$B$14,0),MATCH(YEAR(AC$9),Fuel_Properties!$B$3:$EI$3,0))/1000</f>
        <v>0.74064672908782958</v>
      </c>
      <c r="AD131" s="53">
        <f>SUMPRODUCT(--(AD$9=Quarterly_kt!$B$9:FC$9),Quarterly_kt!$B131:FC131)*INDEX(Fuel_Properties!$B$3:$IV$14,MATCH("GCV_Petrol_Premium",Fuel_Properties!$B$3:$B$14,0),MATCH(YEAR(AD$9),Fuel_Properties!$B$3:$EI$3,0))/1000</f>
        <v>0.72068536773681635</v>
      </c>
      <c r="AE131" s="53">
        <f>SUMPRODUCT(--(AE$9=Quarterly_kt!$B$9:FC$9),Quarterly_kt!$B131:FC131)*INDEX(Fuel_Properties!$B$3:$IV$14,MATCH("GCV_Petrol_Premium",Fuel_Properties!$B$3:$B$14,0),MATCH(YEAR(AE$9),Fuel_Properties!$B$3:$EI$3,0))/1000</f>
        <v>0.74881059555053708</v>
      </c>
      <c r="AF131" s="53">
        <f>SUMPRODUCT(--(AF$9=Quarterly_kt!$B$9:FC$9),Quarterly_kt!$B131:FC131)*INDEX(Fuel_Properties!$B$3:$IV$14,MATCH("GCV_Petrol_Premium",Fuel_Properties!$B$3:$B$14,0),MATCH(YEAR(AF$9),Fuel_Properties!$B$3:$EI$3,0))/1000</f>
        <v>0.77292467510223373</v>
      </c>
      <c r="AG131" s="53">
        <f>SUMPRODUCT(--(AG$9=Quarterly_kt!$B$9:FC$9),Quarterly_kt!$B131:FC131)*INDEX(Fuel_Properties!$B$3:$IV$14,MATCH("GCV_Petrol_Premium",Fuel_Properties!$B$3:$B$14,0),MATCH(YEAR(AG$9),Fuel_Properties!$B$3:$EI$3,0))/1000</f>
        <v>0.77075393604278553</v>
      </c>
      <c r="AH131" s="53">
        <f>SUMPRODUCT(--(AH$9=Quarterly_kt!$B$9:FC$9),Quarterly_kt!$B131:FC131)*INDEX(Fuel_Properties!$B$3:$IV$14,MATCH("GCV_Petrol_Premium",Fuel_Properties!$B$3:$B$14,0),MATCH(YEAR(AH$9),Fuel_Properties!$B$3:$EI$3,0))/1000</f>
        <v>0.81445185710906975</v>
      </c>
      <c r="AI131" s="53">
        <f>SUMPRODUCT(--(AI$9=Quarterly_kt!$B$9:FC$9),Quarterly_kt!$B131:FC131)*INDEX(Fuel_Properties!$B$3:$IV$14,MATCH("GCV_Petrol_Premium",Fuel_Properties!$B$3:$B$14,0),MATCH(YEAR(AI$9),Fuel_Properties!$B$3:$EI$3,0))/1000</f>
        <v>0.86853157367706291</v>
      </c>
      <c r="AJ131" s="53">
        <f>SUMPRODUCT(--(AJ$9=Quarterly_kt!$B$9:FC$9),Quarterly_kt!$B131:FC131)*INDEX(Fuel_Properties!$B$3:$IV$14,MATCH("GCV_Petrol_Premium",Fuel_Properties!$B$3:$B$14,0),MATCH(YEAR(AJ$9),Fuel_Properties!$B$3:$EI$3,0))/1000</f>
        <v>0.85616779903411877</v>
      </c>
      <c r="AK131" s="53">
        <f>SUMPRODUCT(--(AK$9=Quarterly_kt!$B$9:FC$9),Quarterly_kt!$B131:FC131)*INDEX(Fuel_Properties!$B$3:$IV$14,MATCH("GCV_Petrol_Premium",Fuel_Properties!$B$3:$B$14,0),MATCH(YEAR(AK$9),Fuel_Properties!$B$3:$EI$3,0))/1000</f>
        <v>0.82318200332641622</v>
      </c>
      <c r="AL131" s="53">
        <f>SUMPRODUCT(--(AL$9=Quarterly_kt!$B$9:FC$9),Quarterly_kt!$B131:FC131)*INDEX(Fuel_Properties!$B$3:$IV$14,MATCH("GCV_Petrol_Premium",Fuel_Properties!$B$3:$B$14,0),MATCH(YEAR(AL$9),Fuel_Properties!$B$3:$EI$3,0))/1000</f>
        <v>0.75966429084777831</v>
      </c>
      <c r="AM131" s="53">
        <f>SUMPRODUCT(--(AM$9=Quarterly_kt!$B$9:FC$9),Quarterly_kt!$B131:FC131)*INDEX(Fuel_Properties!$B$3:$IV$14,MATCH("GCV_Petrol_Premium",Fuel_Properties!$B$3:$B$14,0),MATCH(YEAR(AM$9),Fuel_Properties!$B$3:$EI$3,0))/1000</f>
        <v>0.76287320945739745</v>
      </c>
      <c r="AN131" s="53">
        <f>SUMPRODUCT(--(AN$9=Quarterly_kt!$B$9:FC$9),Quarterly_kt!$B131:FC131)*INDEX(Fuel_Properties!$B$3:$IV$14,MATCH("GCV_Petrol_Premium",Fuel_Properties!$B$3:$B$14,0),MATCH(YEAR(AN$9),Fuel_Properties!$B$3:$EI$3,0))/1000</f>
        <v>0.77967284217834465</v>
      </c>
      <c r="AO131" s="53">
        <f>SUMPRODUCT(--(AO$9=Quarterly_kt!$B$9:FC$9),Quarterly_kt!$B131:FC131)*INDEX(Fuel_Properties!$B$3:$IV$14,MATCH("GCV_Petrol_Premium",Fuel_Properties!$B$3:$B$14,0),MATCH(YEAR(AO$9),Fuel_Properties!$B$3:$EI$3,0))/1000</f>
        <v>0.74281746814727778</v>
      </c>
      <c r="AP131" s="53">
        <f>SUMPRODUCT(--(AP$9=Quarterly_kt!$B$9:FC$9),Quarterly_kt!$B131:FC131)*INDEX(Fuel_Properties!$B$3:$IV$14,MATCH("GCV_Petrol_Premium",Fuel_Properties!$B$3:$B$14,0),MATCH(YEAR(AP$9),Fuel_Properties!$B$3:$EI$3,0))/1000</f>
        <v>0.69468368900299071</v>
      </c>
      <c r="AQ131" s="53">
        <f>SUMPRODUCT(--(AQ$9=Quarterly_kt!$B$9:FC$9),Quarterly_kt!$B131:FC131)*INDEX(Fuel_Properties!$B$3:$IV$14,MATCH("GCV_Petrol_Premium",Fuel_Properties!$B$3:$B$14,0),MATCH(YEAR(AQ$9),Fuel_Properties!$B$3:$EI$3,0))/1000</f>
        <v>0.69883640720367424</v>
      </c>
      <c r="AR131" s="53">
        <f>SUMPRODUCT(--(AR$9=Quarterly_kt!$B$9:FC$9),Quarterly_kt!$B131:FC131)*INDEX(Fuel_Properties!$B$3:$IV$14,MATCH("GCV_Petrol_Premium",Fuel_Properties!$B$3:$B$14,0),MATCH(YEAR(AR$9),Fuel_Properties!$B$3:$EI$3,0))/1000</f>
        <v>0.66910672008514394</v>
      </c>
      <c r="AS131" s="53">
        <f>SUMPRODUCT(--(AS$9=Quarterly_kt!$B$9:FC$9),Quarterly_kt!$B131:FC131)*INDEX(Fuel_Properties!$B$3:$IV$14,MATCH("GCV_Petrol_Premium",Fuel_Properties!$B$3:$B$14,0),MATCH(YEAR(AS$9),Fuel_Properties!$B$3:$EI$3,0))/1000</f>
        <v>0.68486817325592031</v>
      </c>
      <c r="AT131" s="53">
        <f>SUMPRODUCT(--(AT$9=Quarterly_kt!$B$9:FC$9),Quarterly_kt!$B131:FC131)*INDEX(Fuel_Properties!$B$3:$IV$14,MATCH("GCV_Petrol_Premium",Fuel_Properties!$B$3:$B$14,0),MATCH(YEAR(AT$9),Fuel_Properties!$B$3:$EI$3,0))/1000</f>
        <v>0.593225232963562</v>
      </c>
      <c r="AU131" s="53">
        <f>SUMPRODUCT(--(AU$9=Quarterly_kt!$B$9:FC$9),Quarterly_kt!$B131:FC131)*INDEX(Fuel_Properties!$B$3:$IV$14,MATCH("GCV_Petrol_Premium",Fuel_Properties!$B$3:$B$14,0),MATCH(YEAR(AU$9),Fuel_Properties!$B$3:$EI$3,0))/1000</f>
        <v>0.60285198879241941</v>
      </c>
      <c r="AV131" s="53">
        <f>SUMPRODUCT(--(AV$9=Quarterly_kt!$B$9:FC$9),Quarterly_kt!$B131:FC131)*INDEX(Fuel_Properties!$B$3:$IV$14,MATCH("GCV_Petrol_Premium",Fuel_Properties!$B$3:$B$14,0),MATCH(YEAR(AV$9),Fuel_Properties!$B$3:$EI$3,0))/1000</f>
        <v>0.58789276527404777</v>
      </c>
      <c r="AW131" s="53">
        <f>SUMPRODUCT(--(AW$9=Quarterly_kt!$B$9:FC$9),Quarterly_kt!$B131:FC131)*INDEX(Fuel_Properties!$B$3:$IV$14,MATCH("GCV_Petrol_Premium",Fuel_Properties!$B$3:$B$14,0),MATCH(YEAR(AW$9),Fuel_Properties!$B$3:$EI$3,0))/1000</f>
        <v>0.60091719963073731</v>
      </c>
      <c r="AX131" s="53">
        <f>SUMPRODUCT(--(AX$9=Quarterly_kt!$B$9:FC$9),Quarterly_kt!$B131:FC131)*INDEX(Fuel_Properties!$B$3:$IV$14,MATCH("GCV_Petrol_Premium",Fuel_Properties!$B$3:$B$14,0),MATCH(YEAR(AX$9),Fuel_Properties!$B$3:$EI$3,0))/1000</f>
        <v>0.51951448490142815</v>
      </c>
      <c r="AY131" s="53">
        <f>SUMPRODUCT(--(AY$9=Quarterly_kt!$B$9:FC$9),Quarterly_kt!$B131:FC131)*INDEX(Fuel_Properties!$B$3:$IV$14,MATCH("GCV_Petrol_Premium",Fuel_Properties!$B$3:$B$14,0),MATCH(YEAR(AY$9),Fuel_Properties!$B$3:$EI$3,0))/1000</f>
        <v>0.52999066036224363</v>
      </c>
      <c r="AZ131" s="53">
        <f>SUMPRODUCT(--(AZ$9=Quarterly_kt!$B$9:FC$9),Quarterly_kt!$B131:FC131)*INDEX(Fuel_Properties!$B$3:$IV$14,MATCH("GCV_Petrol_Premium",Fuel_Properties!$B$3:$B$14,0),MATCH(YEAR(AZ$9),Fuel_Properties!$B$3:$EI$3,0))/1000</f>
        <v>0.53244453929901114</v>
      </c>
      <c r="BA131" s="53">
        <f>SUMPRODUCT(--(BA$9=Quarterly_kt!$B$9:FC$9),Quarterly_kt!$B131:FC131)*INDEX(Fuel_Properties!$B$3:$IV$14,MATCH("GCV_Petrol_Premium",Fuel_Properties!$B$3:$B$14,0),MATCH(YEAR(BA$9),Fuel_Properties!$B$3:$EI$3,0))/1000</f>
        <v>0.42725807487487794</v>
      </c>
      <c r="BB131" s="53">
        <f>SUMPRODUCT(--(BB$9=Quarterly_kt!$B$9:FC$9),Quarterly_kt!$B131:FC131)*INDEX(Fuel_Properties!$B$3:$IV$14,MATCH("GCV_Petrol_Premium",Fuel_Properties!$B$3:$B$14,0),MATCH(YEAR(BB$9),Fuel_Properties!$B$3:$EI$3,0))/1000</f>
        <v>0.33080175666809081</v>
      </c>
      <c r="BC131" s="53">
        <f>SUMPRODUCT(--(BC$9=Quarterly_kt!$B$9:FC$9),Quarterly_kt!$B131:FC131)*INDEX(Fuel_Properties!$B$3:$IV$14,MATCH("GCV_Petrol_Premium",Fuel_Properties!$B$3:$B$14,0),MATCH(YEAR(BC$9),Fuel_Properties!$B$3:$EI$3,0))/1000</f>
        <v>0.32915010738372802</v>
      </c>
      <c r="BD131" s="53">
        <f>SUMPRODUCT(--(BD$9=Quarterly_kt!$B$9:FC$9),Quarterly_kt!$B131:FC131)*INDEX(Fuel_Properties!$B$3:$IV$14,MATCH("GCV_Petrol_Premium",Fuel_Properties!$B$3:$B$14,0),MATCH(YEAR(BD$9),Fuel_Properties!$B$3:$EI$3,0))/1000</f>
        <v>0.31721104255676269</v>
      </c>
      <c r="BE131" s="53">
        <f>SUMPRODUCT(--(BE$9=Quarterly_kt!$B$9:FC$9),Quarterly_kt!$B131:FC131)*INDEX(Fuel_Properties!$B$3:$IV$14,MATCH("GCV_Petrol_Premium",Fuel_Properties!$B$3:$B$14,0),MATCH(YEAR(BE$9),Fuel_Properties!$B$3:$EI$3,0))/1000</f>
        <v>0.32193004051208496</v>
      </c>
      <c r="BF131" s="53">
        <f>SUMPRODUCT(--(BF$9=Quarterly_kt!$B$9:FC$9),Quarterly_kt!$B131:FC131)*INDEX(Fuel_Properties!$B$3:$IV$14,MATCH("GCV_Petrol_Premium",Fuel_Properties!$B$3:$B$14,0),MATCH(YEAR(BF$9),Fuel_Properties!$B$3:$EI$3,0))/1000</f>
        <v>0.30078892967224119</v>
      </c>
      <c r="BG131" s="53">
        <f>SUMPRODUCT(--(BG$9=Quarterly_kt!$B$9:FC$9),Quarterly_kt!$B131:FC131)*INDEX(Fuel_Properties!$B$3:$IV$14,MATCH("GCV_Petrol_Premium",Fuel_Properties!$B$3:$B$14,0),MATCH(YEAR(BG$9),Fuel_Properties!$B$3:$EI$3,0))/1000</f>
        <v>0.27842087936401366</v>
      </c>
      <c r="BH131" s="53">
        <f>SUMPRODUCT(--(BH$9=Quarterly_kt!$B$9:FC$9),Quarterly_kt!$B131:FC131)*INDEX(Fuel_Properties!$B$3:$IV$14,MATCH("GCV_Petrol_Premium",Fuel_Properties!$B$3:$B$14,0),MATCH(YEAR(BH$9),Fuel_Properties!$B$3:$EI$3,0))/1000</f>
        <v>0.26237628631591792</v>
      </c>
      <c r="BI131" s="53">
        <f>SUMPRODUCT(--(BI$9=Quarterly_kt!$B$9:FC$9),Quarterly_kt!$B131:FC131)*INDEX(Fuel_Properties!$B$3:$IV$14,MATCH("GCV_Petrol_Premium",Fuel_Properties!$B$3:$B$14,0),MATCH(YEAR(BI$9),Fuel_Properties!$B$3:$EI$3,0))/1000</f>
        <v>0.26619867465972896</v>
      </c>
      <c r="BJ131" s="53">
        <f>SUMPRODUCT(--(BJ$9=Quarterly_kt!$B$9:FC$9),Quarterly_kt!$B131:FC131)*INDEX(Fuel_Properties!$B$3:$IV$14,MATCH("GCV_Petrol_Premium",Fuel_Properties!$B$3:$B$14,0),MATCH(YEAR(BJ$9),Fuel_Properties!$B$3:$EI$3,0))/1000</f>
        <v>0.24519152717958365</v>
      </c>
      <c r="BK131" s="53">
        <f>SUMPRODUCT(--(BK$9=Quarterly_kt!$B$9:FC$9),Quarterly_kt!$B131:FC131)*INDEX(Fuel_Properties!$B$3:$IV$14,MATCH("GCV_Petrol_Premium",Fuel_Properties!$B$3:$B$14,0),MATCH(YEAR(BK$9),Fuel_Properties!$B$3:$EI$3,0))/1000</f>
        <v>0.24599375683198843</v>
      </c>
      <c r="BL131" s="53">
        <f>SUMPRODUCT(--(BL$9=Quarterly_kt!$B$9:FC$9),Quarterly_kt!$B131:FC131)*INDEX(Fuel_Properties!$B$3:$IV$14,MATCH("GCV_Petrol_Premium",Fuel_Properties!$B$3:$B$14,0),MATCH(YEAR(BL$9),Fuel_Properties!$B$3:$EI$3,0))/1000</f>
        <v>0.23259180263887319</v>
      </c>
      <c r="BM131" s="53">
        <f>SUMPRODUCT(--(BM$9=Quarterly_kt!$B$9:FC$9),Quarterly_kt!$B131:FC131)*INDEX(Fuel_Properties!$B$3:$IV$14,MATCH("GCV_Petrol_Premium",Fuel_Properties!$B$3:$B$14,0),MATCH(YEAR(BM$9),Fuel_Properties!$B$3:$EI$3,0))/1000</f>
        <v>0.25061837482820426</v>
      </c>
      <c r="BN131" s="53">
        <f>SUMPRODUCT(--(BN$9=Quarterly_kt!$B$9:FC$9),Quarterly_kt!$B131:FC131)*INDEX(Fuel_Properties!$B$3:$IV$14,MATCH("GCV_Petrol_Premium",Fuel_Properties!$B$3:$B$14,0),MATCH(YEAR(BN$9),Fuel_Properties!$B$3:$EI$3,0))/1000</f>
        <v>0.23186856495360655</v>
      </c>
      <c r="BO131" s="53">
        <f>SUMPRODUCT(--(BO$9=Quarterly_kt!$B$9:FC$9),Quarterly_kt!$B131:FC131)*INDEX(Fuel_Properties!$B$3:$IV$14,MATCH("GCV_Petrol_Premium",Fuel_Properties!$B$3:$B$14,0),MATCH(YEAR(BO$9),Fuel_Properties!$B$3:$EI$3,0))/1000</f>
        <v>0.22360161319832056</v>
      </c>
      <c r="BP131" s="53">
        <f>SUMPRODUCT(--(BP$9=Quarterly_kt!$B$9:FC$9),Quarterly_kt!$B131:FC131)*INDEX(Fuel_Properties!$B$3:$IV$14,MATCH("GCV_Petrol_Premium",Fuel_Properties!$B$3:$B$14,0),MATCH(YEAR(BP$9),Fuel_Properties!$B$3:$EI$3,0))/1000</f>
        <v>0.22029483249620613</v>
      </c>
      <c r="BQ131" s="53">
        <f>SUMPRODUCT(--(BQ$9=Quarterly_kt!$B$9:FC$9),Quarterly_kt!$B131:FC131)*INDEX(Fuel_Properties!$B$3:$IV$14,MATCH("GCV_Petrol_Premium",Fuel_Properties!$B$3:$B$14,0),MATCH(YEAR(BQ$9),Fuel_Properties!$B$3:$EI$3,0))/1000</f>
        <v>0.19317923073886809</v>
      </c>
      <c r="BR131" s="53">
        <f>SUMPRODUCT(--(BR$9=Quarterly_kt!$B$9:FC$9),Quarterly_kt!$B131:FC131)*INDEX(Fuel_Properties!$B$3:$IV$14,MATCH("GCV_Petrol_Premium",Fuel_Properties!$B$3:$B$14,0),MATCH(YEAR(BR$9),Fuel_Properties!$B$3:$EI$3,0))/1000</f>
        <v>0.16671071686991518</v>
      </c>
      <c r="BS131" s="53">
        <f>SUMPRODUCT(--(BS$9=Quarterly_kt!$B$9:FC$9),Quarterly_kt!$B131:FC131)*INDEX(Fuel_Properties!$B$3:$IV$14,MATCH("GCV_Petrol_Premium",Fuel_Properties!$B$3:$B$14,0),MATCH(YEAR(BS$9),Fuel_Properties!$B$3:$EI$3,0))/1000</f>
        <v>0.15704029251690516</v>
      </c>
      <c r="BT131" s="53">
        <f>SUMPRODUCT(--(BT$9=Quarterly_kt!$B$9:FC$9),Quarterly_kt!$B131:FC131)*INDEX(Fuel_Properties!$B$3:$IV$14,MATCH("GCV_Petrol_Premium",Fuel_Properties!$B$3:$B$14,0),MATCH(YEAR(BT$9),Fuel_Properties!$B$3:$EI$3,0))/1000</f>
        <v>0.1389259366556572</v>
      </c>
      <c r="BU131" s="53">
        <f>SUMPRODUCT(--(BU$9=Quarterly_kt!$B$9:FC$9),Quarterly_kt!$B131:FC131)*INDEX(Fuel_Properties!$B$3:$IV$14,MATCH("GCV_Petrol_Premium",Fuel_Properties!$B$3:$B$14,0),MATCH(YEAR(BU$9),Fuel_Properties!$B$3:$EI$3,0))/1000</f>
        <v>0.1216606912254052</v>
      </c>
      <c r="BV131" s="53">
        <f>SUMPRODUCT(--(BV$9=Quarterly_kt!$B$9:FC$9),Quarterly_kt!$B131:FC131)*INDEX(Fuel_Properties!$B$3:$IV$14,MATCH("GCV_Petrol_Premium",Fuel_Properties!$B$3:$B$14,0),MATCH(YEAR(BV$9),Fuel_Properties!$B$3:$EI$3,0))/1000</f>
        <v>0.50347689969612064</v>
      </c>
      <c r="BW131" s="53">
        <f>SUMPRODUCT(--(BW$9=Quarterly_kt!$B$9:FC$9),Quarterly_kt!$B131:FC131)*INDEX(Fuel_Properties!$B$3:$IV$14,MATCH("GCV_Petrol_Premium",Fuel_Properties!$B$3:$B$14,0),MATCH(YEAR(BW$9),Fuel_Properties!$B$3:$EI$3,0))/1000</f>
        <v>0.43879611909010791</v>
      </c>
      <c r="BX131" s="53">
        <f>SUMPRODUCT(--(BX$9=Quarterly_kt!$B$9:FC$9),Quarterly_kt!$B131:FC131)*INDEX(Fuel_Properties!$B$3:$IV$14,MATCH("GCV_Petrol_Premium",Fuel_Properties!$B$3:$B$14,0),MATCH(YEAR(BX$9),Fuel_Properties!$B$3:$EI$3,0))/1000</f>
        <v>9.3407355547715801E-2</v>
      </c>
      <c r="BY131" s="53">
        <f>SUMPRODUCT(--(BY$9=Quarterly_kt!$B$9:FC$9),Quarterly_kt!$B131:FC131)*INDEX(Fuel_Properties!$B$3:$IV$14,MATCH("GCV_Petrol_Premium",Fuel_Properties!$B$3:$B$14,0),MATCH(YEAR(BY$9),Fuel_Properties!$B$3:$EI$3,0))/1000</f>
        <v>9.6426735532241556E-2</v>
      </c>
      <c r="BZ131" s="53">
        <f>SUMPRODUCT(--(BZ$9=Quarterly_kt!$B$9:FC$9),Quarterly_kt!$B131:FC131)*INDEX(Fuel_Properties!$B$3:$IV$14,MATCH("GCV_Petrol_Premium",Fuel_Properties!$B$3:$B$14,0),MATCH(YEAR(BZ$9),Fuel_Properties!$B$3:$EI$3,0))/1000</f>
        <v>0.10808005092439944</v>
      </c>
      <c r="CA131" s="53">
        <f>SUMPRODUCT(--(CA$9=Quarterly_kt!$B$9:FC$9),Quarterly_kt!$B131:FC131)*INDEX(Fuel_Properties!$B$3:$IV$14,MATCH("GCV_Petrol_Premium",Fuel_Properties!$B$3:$B$14,0),MATCH(YEAR(CA$9),Fuel_Properties!$B$3:$EI$3,0))/1000</f>
        <v>0.12333576316242177</v>
      </c>
      <c r="CB131" s="53">
        <f>SUMPRODUCT(--(CB$9=Quarterly_kt!$B$9:FC$9),Quarterly_kt!$B131:FC131)*INDEX(Fuel_Properties!$B$3:$IV$14,MATCH("GCV_Petrol_Premium",Fuel_Properties!$B$3:$B$14,0),MATCH(YEAR(CB$9),Fuel_Properties!$B$3:$EI$3,0))/1000</f>
        <v>9.1082174017220283E-2</v>
      </c>
      <c r="CC131" s="53">
        <f>SUMPRODUCT(--(CC$9=Quarterly_kt!$B$9:FC$9),Quarterly_kt!$B131:FC131)*INDEX(Fuel_Properties!$B$3:$IV$14,MATCH("GCV_Petrol_Premium",Fuel_Properties!$B$3:$B$14,0),MATCH(YEAR(CC$9),Fuel_Properties!$B$3:$EI$3,0))/1000</f>
        <v>8.9434180411261069E-2</v>
      </c>
      <c r="CD131" s="53">
        <f>SUMPRODUCT(--(CD$9=Quarterly_kt!$B$9:FC$9),Quarterly_kt!$B131:FC131)*INDEX(Fuel_Properties!$B$3:$IV$14,MATCH("GCV_Petrol_Premium",Fuel_Properties!$B$3:$B$14,0),MATCH(YEAR(CD$9),Fuel_Properties!$B$3:$EI$3,0))/1000</f>
        <v>1.4814519947908418</v>
      </c>
      <c r="CE131" s="53">
        <f>SUMPRODUCT(--(CE$9=Quarterly_kt!$B$9:FC$9),Quarterly_kt!$B131:FC131)*INDEX(Fuel_Properties!$B$3:$IV$14,MATCH("GCV_Petrol_Premium",Fuel_Properties!$B$3:$B$14,0),MATCH(YEAR(CE$9),Fuel_Properties!$B$3:$EI$3,0))/1000</f>
        <v>7.7591051687700599E-2</v>
      </c>
      <c r="CF131" s="53">
        <f>SUMPRODUCT(--(CF$9=Quarterly_kt!$B$9:FC$9),Quarterly_kt!$B131:FC131)*INDEX(Fuel_Properties!$B$3:$IV$14,MATCH("GCV_Petrol_Premium",Fuel_Properties!$B$3:$B$14,0),MATCH(YEAR(CF$9),Fuel_Properties!$B$3:$EI$3,0))/1000</f>
        <v>0.30599400810654143</v>
      </c>
      <c r="CG131" s="53">
        <f>SUMPRODUCT(--(CG$9=Quarterly_kt!$B$9:FC$9),Quarterly_kt!$B131:FC131)*INDEX(Fuel_Properties!$B$3:$IV$14,MATCH("GCV_Petrol_Premium",Fuel_Properties!$B$3:$B$14,0),MATCH(YEAR(CG$9),Fuel_Properties!$B$3:$EI$3,0))/1000</f>
        <v>0.73128794366144212</v>
      </c>
      <c r="CH131" s="53">
        <f>SUMPRODUCT(--(CH$9=Quarterly_kt!$B$9:FC$9),Quarterly_kt!$B131:FC131)*INDEX(Fuel_Properties!$B$3:$IV$14,MATCH("GCV_Petrol_Premium",Fuel_Properties!$B$3:$B$14,0),MATCH(YEAR(CH$9),Fuel_Properties!$B$3:$EI$3,0))/1000</f>
        <v>0.54935261588339457</v>
      </c>
      <c r="CI131" s="53">
        <f>SUMPRODUCT(--(CI$9=Quarterly_kt!$B$9:FC$9),Quarterly_kt!$B131:FC131)*INDEX(Fuel_Properties!$B$3:$IV$14,MATCH("GCV_Petrol_Premium",Fuel_Properties!$B$3:$B$14,0),MATCH(YEAR(CI$9),Fuel_Properties!$B$3:$EI$3,0))/1000</f>
        <v>0.62517909537822314</v>
      </c>
      <c r="CJ131" s="53">
        <f>SUMPRODUCT(--(CJ$9=Quarterly_kt!$B$9:FC$9),Quarterly_kt!$B131:FC131)*INDEX(Fuel_Properties!$B$3:$IV$14,MATCH("GCV_Petrol_Premium",Fuel_Properties!$B$3:$B$14,0),MATCH(YEAR(CJ$9),Fuel_Properties!$B$3:$EI$3,0))/1000</f>
        <v>6.0081197913970659E-2</v>
      </c>
      <c r="CK131" s="53">
        <f>SUMPRODUCT(--(CK$9=Quarterly_kt!$B$9:FC$9),Quarterly_kt!$B131:FC131)*INDEX(Fuel_Properties!$B$3:$IV$14,MATCH("GCV_Petrol_Premium",Fuel_Properties!$B$3:$B$14,0),MATCH(YEAR(CK$9),Fuel_Properties!$B$3:$EI$3,0))/1000</f>
        <v>5.9657586296681123E-2</v>
      </c>
      <c r="CL131" s="53">
        <f>SUMPRODUCT(--(CL$9=Quarterly_kt!$B$9:FC$9),Quarterly_kt!$B131:FC131)*INDEX(Fuel_Properties!$B$3:$IV$14,MATCH("GCV_Petrol_Premium",Fuel_Properties!$B$3:$B$14,0),MATCH(YEAR(CL$9),Fuel_Properties!$B$3:$EI$3,0))/1000</f>
        <v>5.5001334999024952E-2</v>
      </c>
      <c r="CM131" s="53">
        <f>SUMPRODUCT(--(CM$9=Quarterly_kt!$B$9:FC$9),Quarterly_kt!$B131:FC131)*INDEX(Fuel_Properties!$B$3:$IV$14,MATCH("GCV_Petrol_Premium",Fuel_Properties!$B$3:$B$14,0),MATCH(YEAR(CM$9),Fuel_Properties!$B$3:$EI$3,0))/1000</f>
        <v>3.7877486110874749E-2</v>
      </c>
      <c r="CN131" s="53">
        <f>SUMPRODUCT(--(CN$9=Quarterly_kt!$B$9:FC$9),Quarterly_kt!$B131:FC131)*INDEX(Fuel_Properties!$B$3:$IV$14,MATCH("GCV_Petrol_Premium",Fuel_Properties!$B$3:$B$14,0),MATCH(YEAR(CN$9),Fuel_Properties!$B$3:$EI$3,0))/1000</f>
        <v>3.7079936984577344E-2</v>
      </c>
      <c r="CO131" s="53">
        <f>SUMPRODUCT(--(CO$9=Quarterly_kt!$B$9:FC$9),Quarterly_kt!$B131:FC131)*INDEX(Fuel_Properties!$B$3:$IV$14,MATCH("GCV_Petrol_Premium",Fuel_Properties!$B$3:$B$14,0),MATCH(YEAR(CO$9),Fuel_Properties!$B$3:$EI$3,0))/1000</f>
        <v>3.862812058268407E-2</v>
      </c>
      <c r="CP131" s="53">
        <f>SUMPRODUCT(--(CP$9=Quarterly_kt!$B$9:FC$9),Quarterly_kt!$B131:FC131)*INDEX(Fuel_Properties!$B$3:$IV$14,MATCH("GCV_Petrol_Premium",Fuel_Properties!$B$3:$B$14,0),MATCH(YEAR(CP$9),Fuel_Properties!$B$3:$EI$3,0))/1000</f>
        <v>9.2826970774662676E-2</v>
      </c>
      <c r="CQ131" s="53">
        <f>SUMPRODUCT(--(CQ$9=Quarterly_kt!$B$9:FC$9),Quarterly_kt!$B131:FC131)*INDEX(Fuel_Properties!$B$3:$IV$14,MATCH("GCV_Petrol_Premium",Fuel_Properties!$B$3:$B$14,0),MATCH(YEAR(CQ$9),Fuel_Properties!$B$3:$EI$3,0))/1000</f>
        <v>3.2009953862149124E-2</v>
      </c>
      <c r="CR131" s="53">
        <f>SUMPRODUCT(--(CR$9=Quarterly_kt!$B$9:FC$9),Quarterly_kt!$B131:FC131)*INDEX(Fuel_Properties!$B$3:$IV$14,MATCH("GCV_Petrol_Premium",Fuel_Properties!$B$3:$B$14,0),MATCH(YEAR(CR$9),Fuel_Properties!$B$3:$EI$3,0))/1000</f>
        <v>4.0362908345503615E-2</v>
      </c>
      <c r="CS131" s="53">
        <f>SUMPRODUCT(--(CS$9=Quarterly_kt!$B$9:FC$9),Quarterly_kt!$B131:FC131)*INDEX(Fuel_Properties!$B$3:$IV$14,MATCH("GCV_Petrol_Premium",Fuel_Properties!$B$3:$B$14,0),MATCH(YEAR(CS$9),Fuel_Properties!$B$3:$EI$3,0))/1000</f>
        <v>4.5712553351696932E-2</v>
      </c>
      <c r="CT131" s="53">
        <f>SUMPRODUCT(--(CT$9=Quarterly_kt!$B$9:FC$9),Quarterly_kt!$B131:FC131)*INDEX(Fuel_Properties!$B$3:$IV$14,MATCH("GCV_Petrol_Premium",Fuel_Properties!$B$3:$B$14,0),MATCH(YEAR(CT$9),Fuel_Properties!$B$3:$EI$3,0))/1000</f>
        <v>1.9455176845883906E-2</v>
      </c>
      <c r="CU131" s="53">
        <f>SUMPRODUCT(--(CU$9=Quarterly_kt!$B$9:FC$9),Quarterly_kt!$B131:FC131)*INDEX(Fuel_Properties!$B$3:$IV$14,MATCH("GCV_Petrol_Premium",Fuel_Properties!$B$3:$B$14,0),MATCH(YEAR(CU$9),Fuel_Properties!$B$3:$EI$3,0))/1000</f>
        <v>2.2409045624519664E-2</v>
      </c>
      <c r="CV131" s="53">
        <f>SUMPRODUCT(--(CV$9=Quarterly_kt!$B$9:FC$9),Quarterly_kt!$B131:FC131)*INDEX(Fuel_Properties!$B$3:$IV$14,MATCH("GCV_Petrol_Premium",Fuel_Properties!$B$3:$B$14,0),MATCH(YEAR(CV$9),Fuel_Properties!$B$3:$EI$3,0))/1000</f>
        <v>2.3674989386792133E-2</v>
      </c>
      <c r="CW131" s="53">
        <f>SUMPRODUCT(--(CW$9=Quarterly_kt!$B$9:FC$9),Quarterly_kt!$B131:FC131)*INDEX(Fuel_Properties!$B$3:$IV$14,MATCH("GCV_Petrol_Premium",Fuel_Properties!$B$3:$B$14,0),MATCH(YEAR(CW$9),Fuel_Properties!$B$3:$EI$3,0))/1000</f>
        <v>1.8845648367752717E-2</v>
      </c>
      <c r="CX131" s="53">
        <f>SUMPRODUCT(--(CX$9=Quarterly_kt!$B$9:FC$9),Quarterly_kt!$B131:FC131)*INDEX(Fuel_Properties!$B$3:$IV$14,MATCH("GCV_Petrol_Premium",Fuel_Properties!$B$3:$B$14,0),MATCH(YEAR(CX$9),Fuel_Properties!$B$3:$EI$3,0))/1000</f>
        <v>1.9090463476944802E-2</v>
      </c>
      <c r="CY131" s="53">
        <f>SUMPRODUCT(--(CY$9=Quarterly_kt!$B$9:FC$9),Quarterly_kt!$B131:FC131)*INDEX(Fuel_Properties!$B$3:$IV$14,MATCH("GCV_Petrol_Premium",Fuel_Properties!$B$3:$B$14,0),MATCH(YEAR(CY$9),Fuel_Properties!$B$3:$EI$3,0))/1000</f>
        <v>1.3225964964453095E-2</v>
      </c>
      <c r="CZ131" s="53">
        <f>SUMPRODUCT(--(CZ$9=Quarterly_kt!$B$9:FC$9),Quarterly_kt!$B131:FC131)*INDEX(Fuel_Properties!$B$3:$IV$14,MATCH("GCV_Petrol_Premium",Fuel_Properties!$B$3:$B$14,0),MATCH(YEAR(CZ$9),Fuel_Properties!$B$3:$EI$3,0))/1000</f>
        <v>1.5149520476550375E-2</v>
      </c>
      <c r="DA131" s="53">
        <f>SUMPRODUCT(--(DA$9=Quarterly_kt!$B$9:FC$9),Quarterly_kt!$B131:FC131)*INDEX(Fuel_Properties!$B$3:$IV$14,MATCH("GCV_Petrol_Premium",Fuel_Properties!$B$3:$B$14,0),MATCH(YEAR(DA$9),Fuel_Properties!$B$3:$EI$3,0))/1000</f>
        <v>1.674466407194812E-2</v>
      </c>
      <c r="DB131" s="53">
        <f>SUMPRODUCT(--(DB$9=Quarterly_kt!$B$9:FC$9),Quarterly_kt!$B131:FC131)*INDEX(Fuel_Properties!$B$3:$IV$14,MATCH("GCV_Petrol_Premium",Fuel_Properties!$B$3:$B$14,0),MATCH(YEAR(DB$9),Fuel_Properties!$B$3:$EI$3,0))/1000</f>
        <v>1.9220487069345701E-2</v>
      </c>
      <c r="DC131" s="53">
        <f>SUMPRODUCT(--(DC$9=Quarterly_kt!$B$9:FC$9),Quarterly_kt!$B131:FC131)*INDEX(Fuel_Properties!$B$3:$IV$14,MATCH("GCV_Petrol_Premium",Fuel_Properties!$B$3:$B$14,0),MATCH(YEAR(DC$9),Fuel_Properties!$B$3:$EI$3,0))/1000</f>
        <v>1.1996406150425883E-2</v>
      </c>
      <c r="DD131" s="53">
        <f>SUMPRODUCT(--(DD$9=Quarterly_kt!$B$9:FC$9),Quarterly_kt!$B131:FC131)*INDEX(Fuel_Properties!$B$3:$IV$14,MATCH("GCV_Petrol_Premium",Fuel_Properties!$B$3:$B$14,0),MATCH(YEAR(DD$9),Fuel_Properties!$B$3:$EI$3,0))/1000</f>
        <v>1.2840779244845084E-2</v>
      </c>
      <c r="DE131" s="53">
        <f>SUMPRODUCT(--(DE$9=Quarterly_kt!$B$9:FC$9),Quarterly_kt!$B131:FC131)*INDEX(Fuel_Properties!$B$3:$IV$14,MATCH("GCV_Petrol_Premium",Fuel_Properties!$B$3:$B$14,0),MATCH(YEAR(DE$9),Fuel_Properties!$B$3:$EI$3,0))/1000</f>
        <v>1.1949496534069261E-2</v>
      </c>
      <c r="DF131" s="53">
        <f>SUMPRODUCT(--(DF$9=Quarterly_kt!$B$9:FC$9),Quarterly_kt!$B131:FC131)*INDEX(Fuel_Properties!$B$3:$IV$14,MATCH("GCV_Petrol_Premium",Fuel_Properties!$B$3:$B$14,0),MATCH(YEAR(DF$9),Fuel_Properties!$B$3:$EI$3,0))/1000</f>
        <v>1.4976441481517496E-2</v>
      </c>
      <c r="DG131" s="53">
        <f>SUMPRODUCT(--(DG$9=Quarterly_kt!$B$9:FC$9),Quarterly_kt!$B131:FC131)*INDEX(Fuel_Properties!$B$3:$IV$14,MATCH("GCV_Petrol_Premium",Fuel_Properties!$B$3:$B$14,0),MATCH(YEAR(DG$9),Fuel_Properties!$B$3:$EI$3,0))/1000</f>
        <v>1.23021204769186E-2</v>
      </c>
      <c r="DH131" s="53">
        <f>SUMPRODUCT(--(DH$9=Quarterly_kt!$B$9:FC$9),Quarterly_kt!$B131:FC131)*INDEX(Fuel_Properties!$B$3:$IV$14,MATCH("GCV_Petrol_Premium",Fuel_Properties!$B$3:$B$14,0),MATCH(YEAR(DH$9),Fuel_Properties!$B$3:$EI$3,0))/1000</f>
        <v>1.4085001146651194E-2</v>
      </c>
      <c r="DI131" s="53">
        <f>SUMPRODUCT(--(DI$9=Quarterly_kt!$B$9:FC$9),Quarterly_kt!$B131:FC131)*INDEX(Fuel_Properties!$B$3:$IV$14,MATCH("GCV_Petrol_Premium",Fuel_Properties!$B$3:$B$14,0),MATCH(YEAR(DI$9),Fuel_Properties!$B$3:$EI$3,0))/1000</f>
        <v>1.657165050180456E-2</v>
      </c>
      <c r="DJ131" s="53">
        <f>SUMPRODUCT(--(DJ$9=Quarterly_kt!$B$9:FC$9),Quarterly_kt!$B131:FC131)*INDEX(Fuel_Properties!$B$3:$IV$14,MATCH("GCV_Petrol_Premium",Fuel_Properties!$B$3:$B$14,0),MATCH(YEAR(DJ$9),Fuel_Properties!$B$3:$EI$3,0))/1000</f>
        <v>1.629114236620784E-2</v>
      </c>
      <c r="DK131" s="53">
        <f>SUMPRODUCT(--(DK$9=Quarterly_kt!$B$9:FC$9),Quarterly_kt!$B131:FC131)*INDEX(Fuel_Properties!$B$3:$IV$14,MATCH("GCV_Petrol_Premium",Fuel_Properties!$B$3:$B$14,0),MATCH(YEAR(DK$9),Fuel_Properties!$B$3:$EI$3,0))/1000</f>
        <v>1.3195520212517662E-2</v>
      </c>
      <c r="DL131" s="53">
        <f>SUMPRODUCT(--(DL$9=Quarterly_kt!$B$9:FC$9),Quarterly_kt!$B131:FC131)*INDEX(Fuel_Properties!$B$3:$IV$14,MATCH("GCV_Petrol_Premium",Fuel_Properties!$B$3:$B$14,0),MATCH(YEAR(DL$9),Fuel_Properties!$B$3:$EI$3,0))/1000</f>
        <v>1.455571782550274E-2</v>
      </c>
      <c r="DM131" s="53">
        <f>SUMPRODUCT(--(DM$9=Quarterly_kt!$B$9:FC$9),Quarterly_kt!$B131:FC131)*INDEX(Fuel_Properties!$B$3:$IV$14,MATCH("GCV_Petrol_Premium",Fuel_Properties!$B$3:$B$14,0),MATCH(YEAR(DM$9),Fuel_Properties!$B$3:$EI$3,0))/1000</f>
        <v>1.7510629881297916E-2</v>
      </c>
      <c r="DN131" s="53">
        <f>SUMPRODUCT(--(DN$9=Quarterly_kt!$B$9:FC$9),Quarterly_kt!$B131:FC131)*INDEX(Fuel_Properties!$B$3:$IV$14,MATCH("GCV_Petrol_Premium",Fuel_Properties!$B$3:$B$14,0),MATCH(YEAR(DN$9),Fuel_Properties!$B$3:$EI$3,0))/1000</f>
        <v>1.3137290255040179E-2</v>
      </c>
      <c r="DO131" s="53">
        <f>SUMPRODUCT(--(DO$9=Quarterly_kt!$B$9:FC$9),Quarterly_kt!$B131:FC131)*INDEX(Fuel_Properties!$B$3:$IV$14,MATCH("GCV_Petrol_Premium",Fuel_Properties!$B$3:$B$14,0),MATCH(YEAR(DO$9),Fuel_Properties!$B$3:$EI$3,0))/1000</f>
        <v>9.5283637850821657E-3</v>
      </c>
      <c r="DP131" s="53">
        <f>SUMPRODUCT(--(DP$9=Quarterly_kt!$B$9:FC$9),Quarterly_kt!$B131:FC131)*INDEX(Fuel_Properties!$B$3:$IV$14,MATCH("GCV_Petrol_Premium",Fuel_Properties!$B$3:$B$14,0),MATCH(YEAR(DP$9),Fuel_Properties!$B$3:$EI$3,0))/1000</f>
        <v>9.6221021349512017E-3</v>
      </c>
      <c r="DQ131" s="53">
        <f>SUMPRODUCT(--(DQ$9=Quarterly_kt!$B$9:FC$9),Quarterly_kt!$B131:FC131)*INDEX(Fuel_Properties!$B$3:$IV$14,MATCH("GCV_Petrol_Premium",Fuel_Properties!$B$3:$B$14,0),MATCH(YEAR(DQ$9),Fuel_Properties!$B$3:$EI$3,0))/1000</f>
        <v>1.0231401409099962E-2</v>
      </c>
      <c r="DR131" s="53">
        <f>SUMPRODUCT(--(DR$9=Quarterly_kt!$B$9:FC$9),Quarterly_kt!$B131:FC131)*INDEX(Fuel_Properties!$B$3:$IV$14,MATCH("GCV_Petrol_Premium",Fuel_Properties!$B$3:$B$14,0),MATCH(YEAR(DR$9),Fuel_Properties!$B$3:$EI$3,0))/1000</f>
        <v>9.2008057754658402E-3</v>
      </c>
      <c r="DS131" s="53">
        <f>SUMPRODUCT(--(DS$9=Quarterly_kt!$B$9:FC$9),Quarterly_kt!$B131:FC131)*INDEX(Fuel_Properties!$B$3:$IV$14,MATCH("GCV_Petrol_Premium",Fuel_Properties!$B$3:$B$14,0),MATCH(YEAR(DS$9),Fuel_Properties!$B$3:$EI$3,0))/1000</f>
        <v>0.1764920395404205</v>
      </c>
      <c r="DT131" s="53">
        <f>SUMPRODUCT(--(DT$9=Quarterly_kt!$B$9:FC$9),Quarterly_kt!$B131:FC131)*INDEX(Fuel_Properties!$B$3:$IV$14,MATCH("GCV_Petrol_Premium",Fuel_Properties!$B$3:$B$14,0),MATCH(YEAR(DT$9),Fuel_Properties!$B$3:$EI$3,0))/1000</f>
        <v>0.19891638326999098</v>
      </c>
      <c r="DU131" s="53">
        <f>SUMPRODUCT(--(DU$9=Quarterly_kt!$B$9:FC$9),Quarterly_kt!$B131:FC131)*INDEX(Fuel_Properties!$B$3:$IV$14,MATCH("GCV_Petrol_Premium",Fuel_Properties!$B$3:$B$14,0),MATCH(YEAR(DU$9),Fuel_Properties!$B$3:$EI$3,0))/1000</f>
        <v>8.2156358626604403E-3</v>
      </c>
      <c r="DV131" s="53">
        <f>SUMPRODUCT(--(DV$9=Quarterly_kt!$B$9:FC$9),Quarterly_kt!$B131:FC131)*INDEX(Fuel_Properties!$B$3:$IV$14,MATCH("GCV_Petrol_Premium",Fuel_Properties!$B$3:$B$14,0),MATCH(YEAR(DV$9),Fuel_Properties!$B$3:$EI$3,0))/1000</f>
        <v>1.1091665180886435E-2</v>
      </c>
      <c r="DW131" s="53">
        <f>SUMPRODUCT(--(DW$9=Quarterly_kt!$B$9:FC$9),Quarterly_kt!$B131:FC131)*INDEX(Fuel_Properties!$B$3:$IV$14,MATCH("GCV_Petrol_Premium",Fuel_Properties!$B$3:$B$14,0),MATCH(YEAR(DW$9),Fuel_Properties!$B$3:$EI$3,0))/1000</f>
        <v>7.7584796353813729E-3</v>
      </c>
      <c r="DX131" s="53">
        <f>SUMPRODUCT(--(DX$9=Quarterly_kt!$B$9:FC$9),Quarterly_kt!$B131:FC131)*INDEX(Fuel_Properties!$B$3:$IV$14,MATCH("GCV_Petrol_Premium",Fuel_Properties!$B$3:$B$14,0),MATCH(YEAR(DX$9),Fuel_Properties!$B$3:$EI$3,0))/1000</f>
        <v>7.3359631577821389E-3</v>
      </c>
      <c r="DY131" s="53">
        <f>SUMPRODUCT(--(DY$9=Quarterly_kt!$B$9:FC$9),Quarterly_kt!$B131:FC131)*INDEX(Fuel_Properties!$B$3:$IV$14,MATCH("GCV_Petrol_Premium",Fuel_Properties!$B$3:$B$14,0),MATCH(YEAR(DY$9),Fuel_Properties!$B$3:$EI$3,0))/1000</f>
        <v>8.0871035624029992E-3</v>
      </c>
      <c r="DZ131" s="53">
        <f>SUMPRODUCT(--(DZ$9=Quarterly_kt!$B$9:FC$9),Quarterly_kt!$B131:FC131)*INDEX(Fuel_Properties!$B$3:$IV$14,MATCH("GCV_Petrol_Premium",Fuel_Properties!$B$3:$B$14,0),MATCH(YEAR(DZ$9),Fuel_Properties!$B$3:$EI$3,0))/1000</f>
        <v>1.3190667099753578E-2</v>
      </c>
      <c r="EA131" s="53">
        <f>SUMPRODUCT(--(EA$9=Quarterly_kt!$B$9:FC$9),Quarterly_kt!$B131:FC131)*INDEX(Fuel_Properties!$B$3:$IV$14,MATCH("GCV_Petrol_Premium",Fuel_Properties!$B$3:$B$14,0),MATCH(YEAR(EA$9),Fuel_Properties!$B$3:$EI$3,0))/1000</f>
        <v>9.3864611913522349E-3</v>
      </c>
      <c r="EB131" s="53">
        <f>SUMPRODUCT(--(EB$9=Quarterly_kt!$B$9:FC$9),Quarterly_kt!$B131:FC131)*INDEX(Fuel_Properties!$B$3:$IV$14,MATCH("GCV_Petrol_Premium",Fuel_Properties!$B$3:$B$14,0),MATCH(YEAR(EB$9),Fuel_Properties!$B$3:$EI$3,0))/1000</f>
        <v>1.0513633312360039E-2</v>
      </c>
      <c r="EC131" s="53">
        <f>SUMPRODUCT(--(EC$9=Quarterly_kt!$B$9:FC$9),Quarterly_kt!$B131:FC131)*INDEX(Fuel_Properties!$B$3:$IV$14,MATCH("GCV_Petrol_Premium",Fuel_Properties!$B$3:$B$14,0),MATCH(YEAR(EC$9),Fuel_Properties!$B$3:$EI$3,0))/1000</f>
        <v>1.4881425281265286E-2</v>
      </c>
      <c r="ED131" s="53">
        <f>SUMPRODUCT(--(ED$9=Quarterly_kt!$B$9:FC$9),Quarterly_kt!$B131:FC131)*INDEX(Fuel_Properties!$B$3:$IV$14,MATCH("GCV_Petrol_Premium",Fuel_Properties!$B$3:$B$14,0),MATCH(YEAR(ED$9),Fuel_Properties!$B$3:$EI$3,0))/1000</f>
        <v>2.0662879915563349E-2</v>
      </c>
      <c r="EE131" s="53">
        <f>SUMPRODUCT(--(EE$9=Quarterly_kt!$B$9:FC$9),Quarterly_kt!$B131:FC131)*INDEX(Fuel_Properties!$B$3:$IV$14,MATCH("GCV_Petrol_Premium",Fuel_Properties!$B$3:$B$14,0),MATCH(YEAR(EE$9),Fuel_Properties!$B$3:$EI$3,0))/1000</f>
        <v>1.3852771479423036E-2</v>
      </c>
      <c r="EF131" s="53">
        <f>SUMPRODUCT(--(EF$9=Quarterly_kt!$B$9:FC$9),Quarterly_kt!$B131:FC131)*INDEX(Fuel_Properties!$B$3:$IV$14,MATCH("GCV_Petrol_Premium",Fuel_Properties!$B$3:$B$14,0),MATCH(YEAR(EF$9),Fuel_Properties!$B$3:$EI$3,0))/1000</f>
        <v>1.2819513647732777E-2</v>
      </c>
      <c r="EG131" s="53">
        <f>SUMPRODUCT(--(EG$9=Quarterly_kt!$B$9:FC$9),Quarterly_kt!$B131:FC131)*INDEX(Fuel_Properties!$B$3:$IV$14,MATCH("GCV_Petrol_Premium",Fuel_Properties!$B$3:$B$14,0),MATCH(YEAR(EG$9),Fuel_Properties!$B$3:$EI$3,0))/1000</f>
        <v>1.7610072685569415E-2</v>
      </c>
      <c r="EH131" s="53">
        <f>SUMPRODUCT(--(EH$9=Quarterly_kt!$B$9:FC$9),Quarterly_kt!$B131:FC131)*INDEX(Fuel_Properties!$B$3:$IV$14,MATCH("GCV_Petrol_Premium",Fuel_Properties!$B$3:$B$14,0),MATCH(YEAR(EH$9),Fuel_Properties!$B$3:$EI$3,0))/1000</f>
        <v>2.0832474883958989E-2</v>
      </c>
      <c r="EI131" s="53">
        <f>SUMPRODUCT(--(EI$9=Quarterly_kt!$B$9:FC$9),Quarterly_kt!$B131:FC131)*INDEX(Fuel_Properties!$B$3:$IV$14,MATCH("GCV_Petrol_Premium",Fuel_Properties!$B$3:$B$14,0),MATCH(YEAR(EI$9),Fuel_Properties!$B$3:$EI$3,0))/1000</f>
        <v>1.1259340166014261E-2</v>
      </c>
      <c r="EJ131" s="53">
        <f>SUMPRODUCT(--(EJ$9=Quarterly_kt!$B$9:FC$9),Quarterly_kt!$B131:FC131)*INDEX(Fuel_Properties!$B$3:$IV$14,MATCH("GCV_Petrol_Premium",Fuel_Properties!$B$3:$B$14,0),MATCH(YEAR(EJ$9),Fuel_Properties!$B$3:$EI$3,0))/1000</f>
        <v>1.2057101392509656E-2</v>
      </c>
      <c r="EK131" s="53">
        <f>SUMPRODUCT(--(EK$9=Quarterly_kt!$B$9:FC$9),Quarterly_kt!$B131:FC131)*INDEX(Fuel_Properties!$B$3:$IV$14,MATCH("GCV_Petrol_Premium",Fuel_Properties!$B$3:$B$14,0),MATCH(YEAR(EK$9),Fuel_Properties!$B$3:$EI$3,0))/1000</f>
        <v>1.7641429977977414E-2</v>
      </c>
      <c r="EL131" s="53">
        <f>SUMPRODUCT(--(EL$9=Quarterly_kt!$B$9:FC$9),Quarterly_kt!$B131:FC131)*INDEX(Fuel_Properties!$B$3:$IV$14,MATCH("GCV_Petrol_Premium",Fuel_Properties!$B$3:$B$14,0),MATCH(YEAR(EL$9),Fuel_Properties!$B$3:$EI$3,0))/1000</f>
        <v>1.4061743259048185E-2</v>
      </c>
      <c r="EM131" s="53">
        <f>SUMPRODUCT(--(EM$9=Quarterly_kt!$B$9:FC$9),Quarterly_kt!$B131:FC131)*INDEX(Fuel_Properties!$B$3:$IV$14,MATCH("GCV_Petrol_Premium",Fuel_Properties!$B$3:$B$14,0),MATCH(YEAR(EM$9),Fuel_Properties!$B$3:$EI$3,0))/1000</f>
        <v>1.0144764867012277E-2</v>
      </c>
      <c r="EN131" s="53">
        <f>SUMPRODUCT(--(EN$9=Quarterly_kt!$B$9:FC$9),Quarterly_kt!$B131:FC131)*INDEX(Fuel_Properties!$B$3:$IV$14,MATCH("GCV_Petrol_Premium",Fuel_Properties!$B$3:$B$14,0),MATCH(YEAR(EN$9),Fuel_Properties!$B$3:$EI$3,0))/1000</f>
        <v>1.1331678748177488E-2</v>
      </c>
      <c r="EO131" s="53">
        <f>SUMPRODUCT(--(EO$9=Quarterly_kt!$B$9:FC$9),Quarterly_kt!$B131:FC131)*INDEX(Fuel_Properties!$B$3:$IV$14,MATCH("GCV_Petrol_Premium",Fuel_Properties!$B$3:$B$14,0),MATCH(YEAR(EO$9),Fuel_Properties!$B$3:$EI$3,0))/1000</f>
        <v>1.3235326360851679E-2</v>
      </c>
      <c r="EP131" s="53">
        <f>SUMPRODUCT(--(EP$9=Quarterly_kt!$B$9:FC$9),Quarterly_kt!$B131:FC131)*INDEX(Fuel_Properties!$B$3:$IV$14,MATCH("GCV_Petrol_Premium",Fuel_Properties!$B$3:$B$14,0),MATCH(YEAR(EP$9),Fuel_Properties!$B$3:$EI$3,0))/1000</f>
        <v>4.292942834134018E-3</v>
      </c>
      <c r="EQ131" s="53">
        <f>SUMPRODUCT(--(EQ$9=Quarterly_kt!$B$9:FC$9),Quarterly_kt!$B131:FC131)*INDEX(Fuel_Properties!$B$3:$IV$14,MATCH("GCV_Petrol_Premium",Fuel_Properties!$B$3:$B$14,0),MATCH(YEAR(EQ$9),Fuel_Properties!$B$3:$EI$3,0))/1000</f>
        <v>3.5742191306563321E-3</v>
      </c>
      <c r="ER131" s="53">
        <f>SUMPRODUCT(--(ER$9=Quarterly_kt!$B$9:FC$9),Quarterly_kt!$B131:FC131)*INDEX(Fuel_Properties!$B$3:$IV$14,MATCH("GCV_Petrol_Premium",Fuel_Properties!$B$3:$B$14,0),MATCH(YEAR(ER$9),Fuel_Properties!$B$3:$EI$3,0))/1000</f>
        <v>3.7994591730899966E-3</v>
      </c>
      <c r="ES131" s="53">
        <f>SUMPRODUCT(--(ES$9=Quarterly_kt!$B$9:FC$9),Quarterly_kt!$B131:FC131)*INDEX(Fuel_Properties!$B$3:$IV$14,MATCH("GCV_Petrol_Premium",Fuel_Properties!$B$3:$B$14,0),MATCH(YEAR(ES$9),Fuel_Properties!$B$3:$EI$3,0))/1000</f>
        <v>3.7994591730899966E-3</v>
      </c>
      <c r="ET131" s="53">
        <f>SUMPRODUCT(--(ET$9=Quarterly_kt!$B$9:FC$9),Quarterly_kt!$B131:FC131)*INDEX(Fuel_Properties!$B$3:$IV$14,MATCH("GCV_Petrol_Premium",Fuel_Properties!$B$3:$B$14,0),MATCH(YEAR(ET$9),Fuel_Properties!$B$3:$EI$3,0))/1000</f>
        <v>3.4906201485099776E-3</v>
      </c>
      <c r="EU131" s="53">
        <f>SUMPRODUCT(--(EU$9=Quarterly_kt!$B$9:FC$9),Quarterly_kt!$B131:FC131)*INDEX(Fuel_Properties!$B$3:$IV$14,MATCH("GCV_Petrol_Premium",Fuel_Properties!$B$3:$B$14,0),MATCH(YEAR(EU$9),Fuel_Properties!$B$3:$EI$3,0))/1000</f>
        <v>3.4553704579432117E-3</v>
      </c>
      <c r="EV131" s="53">
        <f>SUMPRODUCT(--(EV$9=Quarterly_kt!$B$9:FC$9),Quarterly_kt!$B131:FC131)*INDEX(Fuel_Properties!$B$3:$IV$14,MATCH("GCV_Petrol_Premium",Fuel_Properties!$B$3:$B$14,0),MATCH(YEAR(EV$9),Fuel_Properties!$B$3:$EI$3,0))/1000</f>
        <v>9.7970717884288735E-3</v>
      </c>
      <c r="EW131" s="53">
        <f>SUMPRODUCT(--(EW$9=Quarterly_kt!$B$9:FC$9),Quarterly_kt!$B131:FC131)*INDEX(Fuel_Properties!$B$3:$IV$14,MATCH("GCV_Petrol_Premium",Fuel_Properties!$B$3:$B$14,0),MATCH(YEAR(EW$9),Fuel_Properties!$B$3:$EI$3,0))/1000</f>
        <v>1.0259089482687471E-2</v>
      </c>
      <c r="EX131" s="53">
        <f>SUMPRODUCT(--(EX$9=Quarterly_kt!$B$9:FC$9),Quarterly_kt!$B131:FC131)*INDEX(Fuel_Properties!$B$3:$IV$14,MATCH("GCV_Petrol_Premium",Fuel_Properties!$B$3:$B$14,0),MATCH(YEAR(EX$9),Fuel_Properties!$B$3:$EI$3,0))/1000</f>
        <v>1.3018342207663115E-2</v>
      </c>
      <c r="EY131" s="53">
        <f>SUMPRODUCT(--(EY$9=Quarterly_kt!$B$9:FC$9),Quarterly_kt!$B131:FC131)*INDEX(Fuel_Properties!$B$3:$IV$14,MATCH("GCV_Petrol_Premium",Fuel_Properties!$B$3:$B$14,0),MATCH(YEAR(EY$9),Fuel_Properties!$B$3:$EI$3,0))/1000</f>
        <v>6.8800598450225112E-3</v>
      </c>
      <c r="EZ131" s="53">
        <f>SUMPRODUCT(--(EZ$9=Quarterly_kt!$B$9:FC$9),Quarterly_kt!$B131:FC131)*INDEX(Fuel_Properties!$B$3:$IV$14,MATCH("GCV_Petrol_Premium",Fuel_Properties!$B$3:$B$14,0),MATCH(YEAR(EZ$9),Fuel_Properties!$B$3:$EI$3,0))/1000</f>
        <v>6.6790251651865657E-3</v>
      </c>
      <c r="FA131" s="53">
        <f>SUMPRODUCT(--(FA$9=Quarterly_kt!$B$9:FC$9),Quarterly_kt!$B131:FC131)*INDEX(Fuel_Properties!$B$3:$IV$14,MATCH("GCV_Petrol_Premium",Fuel_Properties!$B$3:$B$14,0),MATCH(YEAR(FA$9),Fuel_Properties!$B$3:$EI$3,0))/1000</f>
        <v>1.0358699163150499E-2</v>
      </c>
      <c r="FB131" s="53">
        <f>SUMPRODUCT(--(FB$9=Quarterly_kt!$B$9:FC$9),Quarterly_kt!$B131:FC131)*INDEX(Fuel_Properties!$B$3:$IV$14,MATCH("GCV_Petrol_Premium",Fuel_Properties!$B$3:$B$14,0),MATCH(YEAR(FB$9),Fuel_Properties!$B$3:$EI$3,0))/1000</f>
        <v>8.4150007319315871E-3</v>
      </c>
      <c r="FC131" s="53">
        <f>SUMPRODUCT(--(FC$9=Quarterly_kt!$B$9:FC$9),Quarterly_kt!$B131:FC131)*INDEX(Fuel_Properties!$B$3:$IV$14,MATCH("GCV_Petrol_Premium",Fuel_Properties!$B$3:$B$14,0),MATCH(YEAR(FC$9),Fuel_Properties!$B$3:$EI$3,0))/1000</f>
        <v>6.0753879286220393E-3</v>
      </c>
      <c r="FD131" s="53">
        <f>SUMPRODUCT(--(FD$9=Quarterly_kt!$B$9:FD$9),Quarterly_kt!$B131:FD131)*INDEX(Fuel_Properties!$B$3:$IV$14,MATCH("GCV_Petrol_Premium",Fuel_Properties!$B$3:$B$14,0),MATCH(YEAR(FD$9),Fuel_Properties!$B$3:$EI$3,0))/1000</f>
        <v>9.4148319553382185E-3</v>
      </c>
      <c r="FE131" s="53">
        <f>SUMPRODUCT(--(FE$9=Quarterly_kt!$B$9:FE$9),Quarterly_kt!$B131:FE131)*INDEX(Fuel_Properties!$B$3:$IV$14,MATCH("GCV_Petrol_Premium",Fuel_Properties!$B$3:$B$14,0),MATCH(YEAR(FE$9),Fuel_Properties!$B$3:$EI$3,0))/1000</f>
        <v>5.3110449825937564E-3</v>
      </c>
      <c r="FF131" s="53">
        <f>SUMPRODUCT(--(FF$9=Quarterly_kt!$B$9:FF$9),Quarterly_kt!$B131:FF131)*INDEX(Fuel_Properties!$B$3:$IV$14,MATCH("GCV_Petrol_Premium",Fuel_Properties!$B$3:$B$14,0),MATCH(YEAR(FF$9),Fuel_Properties!$B$3:$EI$3,0))/1000</f>
        <v>6.8411156847245315E-3</v>
      </c>
      <c r="FG131" s="53">
        <f>SUMPRODUCT(--(FG$9=Quarterly_kt!$B$9:FG$9),Quarterly_kt!$B131:FG131)*INDEX(Fuel_Properties!$B$3:$IV$14,MATCH("GCV_Petrol_Premium",Fuel_Properties!$B$3:$B$14,0),MATCH(YEAR(FG$9),Fuel_Properties!$B$3:$EI$3,0))/1000</f>
        <v>4.5385626245111714E-3</v>
      </c>
      <c r="FH131" s="53">
        <f>SUMPRODUCT(--(FH$9=Quarterly_kt!$B$9:FH$9),Quarterly_kt!$B131:FH131)*INDEX(Fuel_Properties!$B$3:$IV$14,MATCH("GCV_Petrol_Premium",Fuel_Properties!$B$3:$B$14,0),MATCH(YEAR(FH$9),Fuel_Properties!$B$3:$EI$3,0))/1000</f>
        <v>3.6782052721312749E-3</v>
      </c>
      <c r="FI131" s="53">
        <f>SUMPRODUCT(--(FI$9=Quarterly_kt!$B$9:FI$9),Quarterly_kt!$B131:FI131)*INDEX(Fuel_Properties!$B$3:$IV$14,MATCH("GCV_Petrol_Premium",Fuel_Properties!$B$3:$B$14,0),MATCH(YEAR(FI$9),Fuel_Properties!$B$3:$EI$3,0))/1000</f>
        <v>6.4390182145578076E-3</v>
      </c>
      <c r="FJ131" s="53">
        <f>SUMPRODUCT(--(FJ$9=Quarterly_kt!$B$9:FJ$9),Quarterly_kt!$B131:FJ131)*INDEX(Fuel_Properties!$B$3:$IV$14,MATCH("GCV_Petrol_Premium",Fuel_Properties!$B$3:$B$14,0),MATCH(YEAR(FJ$9),Fuel_Properties!$B$3:$EI$3,0))/1000</f>
        <v>8.3416718974998992E-3</v>
      </c>
      <c r="FK131" s="53">
        <f>SUMPRODUCT(--(FK$9=Quarterly_kt!$B$9:FK$9),Quarterly_kt!$B131:FK131)*INDEX(Fuel_Properties!$B$3:$IV$14,MATCH("GCV_Petrol_Premium",Fuel_Properties!$B$3:$B$14,0),MATCH(YEAR(FK$9),Fuel_Properties!$B$3:$EI$3,0))/1000</f>
        <v>5.3270149741140686E-3</v>
      </c>
      <c r="FL131" s="53">
        <f>SUMPRODUCT(--(FL$9=Quarterly_kt!$B$9:FL$9),Quarterly_kt!$B131:FL131)*INDEX(Fuel_Properties!$B$3:$IV$14,MATCH("GCV_Petrol_Premium",Fuel_Properties!$B$3:$B$14,0),MATCH(YEAR(FL$9),Fuel_Properties!$B$3:$EI$3,0))/1000</f>
        <v>4.385500817070522E-3</v>
      </c>
      <c r="FM131" s="53">
        <f>SUMPRODUCT(--(FM$9=Quarterly_kt!$B$9:FN$9),Quarterly_kt!$B131:FN131)*INDEX(Fuel_Properties!$B$3:$IV$14,MATCH("GCV_Petrol_Premium",Fuel_Properties!$B$3:$B$14,0),MATCH(YEAR(FM$9),Fuel_Properties!$B$3:$EI$3,0))/1000</f>
        <v>7.1532274748835186E-3</v>
      </c>
      <c r="FN131" s="53">
        <f>SUMPRODUCT(--(FN$9=Quarterly_kt!$B$9:FN$9),Quarterly_kt!$B131:FN131)*INDEX(Fuel_Properties!$B$3:$IV$14,MATCH("GCV_Petrol_Premium",Fuel_Properties!$B$3:$B$14,0),MATCH(YEAR(FN$9),Fuel_Properties!$B$3:$EI$3,0))/1000</f>
        <v>1.5336763918633665E-2</v>
      </c>
      <c r="FO131" s="53">
        <f>SUMPRODUCT(--(FO$9=Quarterly_kt!$B$9:FO$9),Quarterly_kt!$B131:FO131)*INDEX(Fuel_Properties!$B$3:$IV$14,MATCH("GCV_Petrol_Premium",Fuel_Properties!$B$3:$B$14,0),MATCH(YEAR(FO$9),Fuel_Properties!$B$3:$EI$3,0))/1000</f>
        <v>1.1401751066675925E-2</v>
      </c>
      <c r="FP131" s="53">
        <f>SUMPRODUCT(--(FP$9=Quarterly_kt!$B$9:FP$9),Quarterly_kt!$B131:FP131)*INDEX(Fuel_Properties!$B$3:$IV$14,MATCH("GCV_Petrol_Premium",Fuel_Properties!$B$3:$B$14,0),MATCH(YEAR(FP$9),Fuel_Properties!$B$3:$EI$3,0))/1000</f>
        <v>1.1200174184526485E-2</v>
      </c>
      <c r="FQ131" s="53">
        <f>SUMPRODUCT(--(FQ$9=Quarterly_kt!$B$9:FQ$9),Quarterly_kt!$B131:FQ131)*INDEX(Fuel_Properties!$B$3:$IV$14,MATCH("GCV_Petrol_Premium",Fuel_Properties!$B$3:$B$14,0),MATCH(YEAR(FQ$9),Fuel_Properties!$B$3:$EI$3,0))/1000</f>
        <v>1.3512841657612214E-2</v>
      </c>
      <c r="FR131" s="53">
        <f>SUMPRODUCT(--(FR$9=Quarterly_kt!$B$9:FR$9),Quarterly_kt!$B131:FR131)*INDEX(Fuel_Properties!$B$3:$IV$14,MATCH("GCV_Petrol_Premium",Fuel_Properties!$B$3:$B$14,0),MATCH(YEAR(FR$9),Fuel_Properties!$B$3:$EI$3,0))/1000</f>
        <v>2.1821605518803321E-2</v>
      </c>
      <c r="FS131" s="53">
        <f>SUMPRODUCT(--(FS$9=Quarterly_kt!$B$9:FS$9),Quarterly_kt!$B131:FS131)*INDEX(Fuel_Properties!$B$3:$IV$14,MATCH("GCV_Petrol_Premium",Fuel_Properties!$B$3:$B$14,0),MATCH(YEAR(FS$9),Fuel_Properties!$B$3:$EI$3,0))/1000</f>
        <v>1.7763530634878621E-2</v>
      </c>
      <c r="FT131" s="53">
        <f>SUMPRODUCT(--(FT$9=Quarterly_kt!$B$9:FT$9),Quarterly_kt!$B131:FT131)*INDEX(Fuel_Properties!$B$3:$IV$14,MATCH("GCV_Petrol_Premium",Fuel_Properties!$B$3:$B$14,0),MATCH(YEAR(FT$9),Fuel_Properties!$B$3:$EI$3,0))/1000</f>
        <v>1.6797858128713542E-2</v>
      </c>
      <c r="FU131" s="53">
        <f>SUMPRODUCT(--(FU$9=Quarterly_kt!$B$9:FU$9),Quarterly_kt!$B131:FU131)*INDEX(Fuel_Properties!$B$3:$IV$14,MATCH("GCV_Petrol_Premium",Fuel_Properties!$B$3:$B$14,0),MATCH(YEAR(FU$9),Fuel_Properties!$B$3:$EI$3,0))/1000</f>
        <v>1.9641836548324802E-2</v>
      </c>
      <c r="FV131" s="53">
        <f>SUMPRODUCT(--(FV$9=Quarterly_kt!$B$9:FV$9),Quarterly_kt!$B131:FV131)*INDEX(Fuel_Properties!$B$3:$IV$14,MATCH("GCV_Petrol_Premium",Fuel_Properties!$B$3:$B$14,0),MATCH(YEAR(FV$9),Fuel_Properties!$B$3:$EI$3,0))/1000</f>
        <v>2.1330075643521205E-2</v>
      </c>
      <c r="FW131" s="18"/>
      <c r="FX131" s="117"/>
      <c r="FY131" s="18"/>
    </row>
    <row r="132" spans="1:181" ht="15" x14ac:dyDescent="0.25">
      <c r="A132" s="49" t="s">
        <v>26</v>
      </c>
      <c r="B132" s="53">
        <f>SUMPRODUCT(--(B$9=Quarterly_kt!$B$9:FC$9),Quarterly_kt!$B132:FC132)*INDEX(Fuel_Properties!$B$3:$IV$14,MATCH("GCV_Auto_Diesel",Fuel_Properties!$B$3:$B$14,0),MATCH(YEAR(B$9),Fuel_Properties!$B$3:$EI$3,0))/1000</f>
        <v>1.3017882786163328</v>
      </c>
      <c r="C132" s="53">
        <f>SUMPRODUCT(--(C$9=Quarterly_kt!$B$9:FC$9),Quarterly_kt!$B132:FC132)*INDEX(Fuel_Properties!$B$3:$IV$14,MATCH("GCV_Auto_Diesel",Fuel_Properties!$B$3:$B$14,0),MATCH(YEAR(C$9),Fuel_Properties!$B$3:$EI$3,0))/1000</f>
        <v>1.9388345327766416</v>
      </c>
      <c r="D132" s="53">
        <f>SUMPRODUCT(--(D$9=Quarterly_kt!$B$9:FC$9),Quarterly_kt!$B132:FC132)*INDEX(Fuel_Properties!$B$3:$IV$14,MATCH("GCV_Auto_Diesel",Fuel_Properties!$B$3:$B$14,0),MATCH(YEAR(D$9),Fuel_Properties!$B$3:$EI$3,0))/1000</f>
        <v>2.5205634587715142</v>
      </c>
      <c r="E132" s="53">
        <f>SUMPRODUCT(--(E$9=Quarterly_kt!$B$9:FC$9),Quarterly_kt!$B132:FC132)*INDEX(Fuel_Properties!$B$3:$IV$14,MATCH("GCV_Auto_Diesel",Fuel_Properties!$B$3:$B$14,0),MATCH(YEAR(E$9),Fuel_Properties!$B$3:$EI$3,0))/1000</f>
        <v>1.7098921403106688</v>
      </c>
      <c r="F132" s="53">
        <f>SUMPRODUCT(--(F$9=Quarterly_kt!$B$9:FC$9),Quarterly_kt!$B132:FC132)*INDEX(Fuel_Properties!$B$3:$IV$14,MATCH("GCV_Auto_Diesel",Fuel_Properties!$B$3:$B$14,0),MATCH(YEAR(F$9),Fuel_Properties!$B$3:$EI$3,0))/1000</f>
        <v>1.3238857503494261</v>
      </c>
      <c r="G132" s="53">
        <f>SUMPRODUCT(--(G$9=Quarterly_kt!$B$9:FC$9),Quarterly_kt!$B132:FC132)*INDEX(Fuel_Properties!$B$3:$IV$14,MATCH("GCV_Auto_Diesel",Fuel_Properties!$B$3:$B$14,0),MATCH(YEAR(G$9),Fuel_Properties!$B$3:$EI$3,0))/1000</f>
        <v>1.6301991543876646</v>
      </c>
      <c r="H132" s="53">
        <f>SUMPRODUCT(--(H$9=Quarterly_kt!$B$9:FC$9),Quarterly_kt!$B132:FC132)*INDEX(Fuel_Properties!$B$3:$IV$14,MATCH("GCV_Auto_Diesel",Fuel_Properties!$B$3:$B$14,0),MATCH(YEAR(H$9),Fuel_Properties!$B$3:$EI$3,0))/1000</f>
        <v>2.8021324803230283</v>
      </c>
      <c r="I132" s="53">
        <f>SUMPRODUCT(--(I$9=Quarterly_kt!$B$9:FC$9),Quarterly_kt!$B132:FC132)*INDEX(Fuel_Properties!$B$3:$IV$14,MATCH("GCV_Auto_Diesel",Fuel_Properties!$B$3:$B$14,0),MATCH(YEAR(I$9),Fuel_Properties!$B$3:$EI$3,0))/1000</f>
        <v>1.7980311500091553</v>
      </c>
      <c r="J132" s="53">
        <f>SUMPRODUCT(--(J$9=Quarterly_kt!$B$9:FC$9),Quarterly_kt!$B132:FC132)*INDEX(Fuel_Properties!$B$3:$IV$14,MATCH("GCV_Auto_Diesel",Fuel_Properties!$B$3:$B$14,0),MATCH(YEAR(J$9),Fuel_Properties!$B$3:$EI$3,0))/1000</f>
        <v>1.0408793671005245</v>
      </c>
      <c r="K132" s="53">
        <f>SUMPRODUCT(--(K$9=Quarterly_kt!$B$9:FC$9),Quarterly_kt!$B132:FC132)*INDEX(Fuel_Properties!$B$3:$IV$14,MATCH("GCV_Auto_Diesel",Fuel_Properties!$B$3:$B$14,0),MATCH(YEAR(K$9),Fuel_Properties!$B$3:$EI$3,0))/1000</f>
        <v>2.1583032745239263</v>
      </c>
      <c r="L132" s="53">
        <f>SUMPRODUCT(--(L$9=Quarterly_kt!$B$9:FC$9),Quarterly_kt!$B132:FC132)*INDEX(Fuel_Properties!$B$3:$IV$14,MATCH("GCV_Auto_Diesel",Fuel_Properties!$B$3:$B$14,0),MATCH(YEAR(L$9),Fuel_Properties!$B$3:$EI$3,0))/1000</f>
        <v>2.0369291599761961</v>
      </c>
      <c r="M132" s="53">
        <f>SUMPRODUCT(--(M$9=Quarterly_kt!$B$9:FC$9),Quarterly_kt!$B132:FC132)*INDEX(Fuel_Properties!$B$3:$IV$14,MATCH("GCV_Auto_Diesel",Fuel_Properties!$B$3:$B$14,0),MATCH(YEAR(M$9),Fuel_Properties!$B$3:$EI$3,0))/1000</f>
        <v>2.0763371591270441</v>
      </c>
      <c r="N132" s="53">
        <f>SUMPRODUCT(--(N$9=Quarterly_kt!$B$9:FC$9),Quarterly_kt!$B132:FC132)*INDEX(Fuel_Properties!$B$3:$IV$14,MATCH("GCV_Auto_Diesel",Fuel_Properties!$B$3:$B$14,0),MATCH(YEAR(N$9),Fuel_Properties!$B$3:$EI$3,0))/1000</f>
        <v>1.6436786004104615</v>
      </c>
      <c r="O132" s="53">
        <f>SUMPRODUCT(--(O$9=Quarterly_kt!$B$9:FC$9),Quarterly_kt!$B132:FC132)*INDEX(Fuel_Properties!$B$3:$IV$14,MATCH("GCV_Auto_Diesel",Fuel_Properties!$B$3:$B$14,0),MATCH(YEAR(O$9),Fuel_Properties!$B$3:$EI$3,0))/1000</f>
        <v>1.878719570866394</v>
      </c>
      <c r="P132" s="53">
        <f>SUMPRODUCT(--(P$9=Quarterly_kt!$B$9:FC$9),Quarterly_kt!$B132:FC132)*INDEX(Fuel_Properties!$B$3:$IV$14,MATCH("GCV_Auto_Diesel",Fuel_Properties!$B$3:$B$14,0),MATCH(YEAR(P$9),Fuel_Properties!$B$3:$EI$3,0))/1000</f>
        <v>2.1597589186416628</v>
      </c>
      <c r="Q132" s="53">
        <f>SUMPRODUCT(--(Q$9=Quarterly_kt!$B$9:FC$9),Quarterly_kt!$B132:FC132)*INDEX(Fuel_Properties!$B$3:$IV$14,MATCH("GCV_Auto_Diesel",Fuel_Properties!$B$3:$B$14,0),MATCH(YEAR(Q$9),Fuel_Properties!$B$3:$EI$3,0))/1000</f>
        <v>1.9015097341545109</v>
      </c>
      <c r="R132" s="53">
        <f>SUMPRODUCT(--(R$9=Quarterly_kt!$B$9:FC$9),Quarterly_kt!$B132:FC132)*INDEX(Fuel_Properties!$B$3:$IV$14,MATCH("GCV_Auto_Diesel",Fuel_Properties!$B$3:$B$14,0),MATCH(YEAR(R$9),Fuel_Properties!$B$3:$EI$3,0))/1000</f>
        <v>1.8555701475502013</v>
      </c>
      <c r="S132" s="53">
        <f>SUMPRODUCT(--(S$9=Quarterly_kt!$B$9:FC$9),Quarterly_kt!$B132:FC132)*INDEX(Fuel_Properties!$B$3:$IV$14,MATCH("GCV_Auto_Diesel",Fuel_Properties!$B$3:$B$14,0),MATCH(YEAR(S$9),Fuel_Properties!$B$3:$EI$3,0))/1000</f>
        <v>1.7221892020866394</v>
      </c>
      <c r="T132" s="53">
        <f>SUMPRODUCT(--(T$9=Quarterly_kt!$B$9:FC$9),Quarterly_kt!$B132:FC132)*INDEX(Fuel_Properties!$B$3:$IV$14,MATCH("GCV_Auto_Diesel",Fuel_Properties!$B$3:$B$14,0),MATCH(YEAR(T$9),Fuel_Properties!$B$3:$EI$3,0))/1000</f>
        <v>2.0349204192893979</v>
      </c>
      <c r="U132" s="53">
        <f>SUMPRODUCT(--(U$9=Quarterly_kt!$B$9:FC$9),Quarterly_kt!$B132:FC132)*INDEX(Fuel_Properties!$B$3:$IV$14,MATCH("GCV_Auto_Diesel",Fuel_Properties!$B$3:$B$14,0),MATCH(YEAR(U$9),Fuel_Properties!$B$3:$EI$3,0))/1000</f>
        <v>2.0761999745468138</v>
      </c>
      <c r="V132" s="53">
        <f>SUMPRODUCT(--(V$9=Quarterly_kt!$B$9:FC$9),Quarterly_kt!$B132:FC132)*INDEX(Fuel_Properties!$B$3:$IV$14,MATCH("GCV_Auto_Diesel",Fuel_Properties!$B$3:$B$14,0),MATCH(YEAR(V$9),Fuel_Properties!$B$3:$EI$3,0))/1000</f>
        <v>1.2734385673233033</v>
      </c>
      <c r="W132" s="53">
        <f>SUMPRODUCT(--(W$9=Quarterly_kt!$B$9:FC$9),Quarterly_kt!$B132:FC132)*INDEX(Fuel_Properties!$B$3:$IV$14,MATCH("GCV_Auto_Diesel",Fuel_Properties!$B$3:$B$14,0),MATCH(YEAR(W$9),Fuel_Properties!$B$3:$EI$3,0))/1000</f>
        <v>1.3439700076072691</v>
      </c>
      <c r="X132" s="53">
        <f>SUMPRODUCT(--(X$9=Quarterly_kt!$B$9:FC$9),Quarterly_kt!$B132:FC132)*INDEX(Fuel_Properties!$B$3:$IV$14,MATCH("GCV_Auto_Diesel",Fuel_Properties!$B$3:$B$14,0),MATCH(YEAR(X$9),Fuel_Properties!$B$3:$EI$3,0))/1000</f>
        <v>1.8324486214050288</v>
      </c>
      <c r="Y132" s="53">
        <f>SUMPRODUCT(--(Y$9=Quarterly_kt!$B$9:FC$9),Quarterly_kt!$B132:FC132)*INDEX(Fuel_Properties!$B$3:$IV$14,MATCH("GCV_Auto_Diesel",Fuel_Properties!$B$3:$B$14,0),MATCH(YEAR(Y$9),Fuel_Properties!$B$3:$EI$3,0))/1000</f>
        <v>1.5675387272560117</v>
      </c>
      <c r="Z132" s="53">
        <f>SUMPRODUCT(--(Z$9=Quarterly_kt!$B$9:FC$9),Quarterly_kt!$B132:FC132)*INDEX(Fuel_Properties!$B$3:$IV$14,MATCH("GCV_Auto_Diesel",Fuel_Properties!$B$3:$B$14,0),MATCH(YEAR(Z$9),Fuel_Properties!$B$3:$EI$3,0))/1000</f>
        <v>2.0588965781616206</v>
      </c>
      <c r="AA132" s="53">
        <f>SUMPRODUCT(--(AA$9=Quarterly_kt!$B$9:FC$9),Quarterly_kt!$B132:FC132)*INDEX(Fuel_Properties!$B$3:$IV$14,MATCH("GCV_Auto_Diesel",Fuel_Properties!$B$3:$B$14,0),MATCH(YEAR(AA$9),Fuel_Properties!$B$3:$EI$3,0))/1000</f>
        <v>3.7506566440673819</v>
      </c>
      <c r="AB132" s="53">
        <f>SUMPRODUCT(--(AB$9=Quarterly_kt!$B$9:FC$9),Quarterly_kt!$B132:FC132)*INDEX(Fuel_Properties!$B$3:$IV$14,MATCH("GCV_Auto_Diesel",Fuel_Properties!$B$3:$B$14,0),MATCH(YEAR(AB$9),Fuel_Properties!$B$3:$EI$3,0))/1000</f>
        <v>2.3923881910690303</v>
      </c>
      <c r="AC132" s="53">
        <f>SUMPRODUCT(--(AC$9=Quarterly_kt!$B$9:FC$9),Quarterly_kt!$B132:FC132)*INDEX(Fuel_Properties!$B$3:$IV$14,MATCH("GCV_Auto_Diesel",Fuel_Properties!$B$3:$B$14,0),MATCH(YEAR(AC$9),Fuel_Properties!$B$3:$EI$3,0))/1000</f>
        <v>1.4749437171760558</v>
      </c>
      <c r="AD132" s="53">
        <f>SUMPRODUCT(--(AD$9=Quarterly_kt!$B$9:FC$9),Quarterly_kt!$B132:FC132)*INDEX(Fuel_Properties!$B$3:$IV$14,MATCH("GCV_Auto_Diesel",Fuel_Properties!$B$3:$B$14,0),MATCH(YEAR(AD$9),Fuel_Properties!$B$3:$EI$3,0))/1000</f>
        <v>1.4720697776046752</v>
      </c>
      <c r="AE132" s="53">
        <f>SUMPRODUCT(--(AE$9=Quarterly_kt!$B$9:FC$9),Quarterly_kt!$B132:FC132)*INDEX(Fuel_Properties!$B$3:$IV$14,MATCH("GCV_Auto_Diesel",Fuel_Properties!$B$3:$B$14,0),MATCH(YEAR(AE$9),Fuel_Properties!$B$3:$EI$3,0))/1000</f>
        <v>1.6635648969230654</v>
      </c>
      <c r="AF132" s="53">
        <f>SUMPRODUCT(--(AF$9=Quarterly_kt!$B$9:FC$9),Quarterly_kt!$B132:FC132)*INDEX(Fuel_Properties!$B$3:$IV$14,MATCH("GCV_Auto_Diesel",Fuel_Properties!$B$3:$B$14,0),MATCH(YEAR(AF$9),Fuel_Properties!$B$3:$EI$3,0))/1000</f>
        <v>1.7178848580429078</v>
      </c>
      <c r="AG132" s="53">
        <f>SUMPRODUCT(--(AG$9=Quarterly_kt!$B$9:FC$9),Quarterly_kt!$B132:FC132)*INDEX(Fuel_Properties!$B$3:$IV$14,MATCH("GCV_Auto_Diesel",Fuel_Properties!$B$3:$B$14,0),MATCH(YEAR(AG$9),Fuel_Properties!$B$3:$EI$3,0))/1000</f>
        <v>1.4328733517990113</v>
      </c>
      <c r="AH132" s="53">
        <f>SUMPRODUCT(--(AH$9=Quarterly_kt!$B$9:FC$9),Quarterly_kt!$B132:FC132)*INDEX(Fuel_Properties!$B$3:$IV$14,MATCH("GCV_Auto_Diesel",Fuel_Properties!$B$3:$B$14,0),MATCH(YEAR(AH$9),Fuel_Properties!$B$3:$EI$3,0))/1000</f>
        <v>1.8406432723152162</v>
      </c>
      <c r="AI132" s="53">
        <f>SUMPRODUCT(--(AI$9=Quarterly_kt!$B$9:FC$9),Quarterly_kt!$B132:FC132)*INDEX(Fuel_Properties!$B$3:$IV$14,MATCH("GCV_Auto_Diesel",Fuel_Properties!$B$3:$B$14,0),MATCH(YEAR(AI$9),Fuel_Properties!$B$3:$EI$3,0))/1000</f>
        <v>2.2631676353240961</v>
      </c>
      <c r="AJ132" s="53">
        <f>SUMPRODUCT(--(AJ$9=Quarterly_kt!$B$9:FC$9),Quarterly_kt!$B132:FC132)*INDEX(Fuel_Properties!$B$3:$IV$14,MATCH("GCV_Auto_Diesel",Fuel_Properties!$B$3:$B$14,0),MATCH(YEAR(AJ$9),Fuel_Properties!$B$3:$EI$3,0))/1000</f>
        <v>1.8465413946876523</v>
      </c>
      <c r="AK132" s="53">
        <f>SUMPRODUCT(--(AK$9=Quarterly_kt!$B$9:FC$9),Quarterly_kt!$B132:FC132)*INDEX(Fuel_Properties!$B$3:$IV$14,MATCH("GCV_Auto_Diesel",Fuel_Properties!$B$3:$B$14,0),MATCH(YEAR(AK$9),Fuel_Properties!$B$3:$EI$3,0))/1000</f>
        <v>1.4632642214935301</v>
      </c>
      <c r="AL132" s="53">
        <f>SUMPRODUCT(--(AL$9=Quarterly_kt!$B$9:FC$9),Quarterly_kt!$B132:FC132)*INDEX(Fuel_Properties!$B$3:$IV$14,MATCH("GCV_Auto_Diesel",Fuel_Properties!$B$3:$B$14,0),MATCH(YEAR(AL$9),Fuel_Properties!$B$3:$EI$3,0))/1000</f>
        <v>1.9575906318458556</v>
      </c>
      <c r="AM132" s="53">
        <f>SUMPRODUCT(--(AM$9=Quarterly_kt!$B$9:FC$9),Quarterly_kt!$B132:FC132)*INDEX(Fuel_Properties!$B$3:$IV$14,MATCH("GCV_Auto_Diesel",Fuel_Properties!$B$3:$B$14,0),MATCH(YEAR(AM$9),Fuel_Properties!$B$3:$EI$3,0))/1000</f>
        <v>1.6575259380516054</v>
      </c>
      <c r="AN132" s="53">
        <f>SUMPRODUCT(--(AN$9=Quarterly_kt!$B$9:FC$9),Quarterly_kt!$B132:FC132)*INDEX(Fuel_Properties!$B$3:$IV$14,MATCH("GCV_Auto_Diesel",Fuel_Properties!$B$3:$B$14,0),MATCH(YEAR(AN$9),Fuel_Properties!$B$3:$EI$3,0))/1000</f>
        <v>1.6584955787223814</v>
      </c>
      <c r="AO132" s="53">
        <f>SUMPRODUCT(--(AO$9=Quarterly_kt!$B$9:FC$9),Quarterly_kt!$B132:FC132)*INDEX(Fuel_Properties!$B$3:$IV$14,MATCH("GCV_Auto_Diesel",Fuel_Properties!$B$3:$B$14,0),MATCH(YEAR(AO$9),Fuel_Properties!$B$3:$EI$3,0))/1000</f>
        <v>1.6386704609107967</v>
      </c>
      <c r="AP132" s="53">
        <f>SUMPRODUCT(--(AP$9=Quarterly_kt!$B$9:FC$9),Quarterly_kt!$B132:FC132)*INDEX(Fuel_Properties!$B$3:$IV$14,MATCH("GCV_Auto_Diesel",Fuel_Properties!$B$3:$B$14,0),MATCH(YEAR(AP$9),Fuel_Properties!$B$3:$EI$3,0))/1000</f>
        <v>1.4713661377044678</v>
      </c>
      <c r="AQ132" s="53">
        <f>SUMPRODUCT(--(AQ$9=Quarterly_kt!$B$9:FC$9),Quarterly_kt!$B132:FC132)*INDEX(Fuel_Properties!$B$3:$IV$14,MATCH("GCV_Auto_Diesel",Fuel_Properties!$B$3:$B$14,0),MATCH(YEAR(AQ$9),Fuel_Properties!$B$3:$EI$3,0))/1000</f>
        <v>1.6317191858543396</v>
      </c>
      <c r="AR132" s="53">
        <f>SUMPRODUCT(--(AR$9=Quarterly_kt!$B$9:FC$9),Quarterly_kt!$B132:FC132)*INDEX(Fuel_Properties!$B$3:$IV$14,MATCH("GCV_Auto_Diesel",Fuel_Properties!$B$3:$B$14,0),MATCH(YEAR(AR$9),Fuel_Properties!$B$3:$EI$3,0))/1000</f>
        <v>1.6571561774238586</v>
      </c>
      <c r="AS132" s="53">
        <f>SUMPRODUCT(--(AS$9=Quarterly_kt!$B$9:FC$9),Quarterly_kt!$B132:FC132)*INDEX(Fuel_Properties!$B$3:$IV$14,MATCH("GCV_Auto_Diesel",Fuel_Properties!$B$3:$B$14,0),MATCH(YEAR(AS$9),Fuel_Properties!$B$3:$EI$3,0))/1000</f>
        <v>1.5578429286994933</v>
      </c>
      <c r="AT132" s="53">
        <f>SUMPRODUCT(--(AT$9=Quarterly_kt!$B$9:FC$9),Quarterly_kt!$B132:FC132)*INDEX(Fuel_Properties!$B$3:$IV$14,MATCH("GCV_Auto_Diesel",Fuel_Properties!$B$3:$B$14,0),MATCH(YEAR(AT$9),Fuel_Properties!$B$3:$EI$3,0))/1000</f>
        <v>1.5424794333831791</v>
      </c>
      <c r="AU132" s="53">
        <f>SUMPRODUCT(--(AU$9=Quarterly_kt!$B$9:FC$9),Quarterly_kt!$B132:FC132)*INDEX(Fuel_Properties!$B$3:$IV$14,MATCH("GCV_Auto_Diesel",Fuel_Properties!$B$3:$B$14,0),MATCH(YEAR(AU$9),Fuel_Properties!$B$3:$EI$3,0))/1000</f>
        <v>1.4281775145324704</v>
      </c>
      <c r="AV132" s="53">
        <f>SUMPRODUCT(--(AV$9=Quarterly_kt!$B$9:FC$9),Quarterly_kt!$B132:FC132)*INDEX(Fuel_Properties!$B$3:$IV$14,MATCH("GCV_Auto_Diesel",Fuel_Properties!$B$3:$B$14,0),MATCH(YEAR(AV$9),Fuel_Properties!$B$3:$EI$3,0))/1000</f>
        <v>0.81195888587188714</v>
      </c>
      <c r="AW132" s="53">
        <f>SUMPRODUCT(--(AW$9=Quarterly_kt!$B$9:FC$9),Quarterly_kt!$B132:FC132)*INDEX(Fuel_Properties!$B$3:$IV$14,MATCH("GCV_Auto_Diesel",Fuel_Properties!$B$3:$B$14,0),MATCH(YEAR(AW$9),Fuel_Properties!$B$3:$EI$3,0))/1000</f>
        <v>1.5081209863044738</v>
      </c>
      <c r="AX132" s="53">
        <f>SUMPRODUCT(--(AX$9=Quarterly_kt!$B$9:FC$9),Quarterly_kt!$B132:FC132)*INDEX(Fuel_Properties!$B$3:$IV$14,MATCH("GCV_Auto_Diesel",Fuel_Properties!$B$3:$B$14,0),MATCH(YEAR(AX$9),Fuel_Properties!$B$3:$EI$3,0))/1000</f>
        <v>1.132028893571472</v>
      </c>
      <c r="AY132" s="53">
        <f>SUMPRODUCT(--(AY$9=Quarterly_kt!$B$9:FC$9),Quarterly_kt!$B132:FC132)*INDEX(Fuel_Properties!$B$3:$IV$14,MATCH("GCV_Auto_Diesel",Fuel_Properties!$B$3:$B$14,0),MATCH(YEAR(AY$9),Fuel_Properties!$B$3:$EI$3,0))/1000</f>
        <v>1.5716630850791931</v>
      </c>
      <c r="AZ132" s="53">
        <f>SUMPRODUCT(--(AZ$9=Quarterly_kt!$B$9:FC$9),Quarterly_kt!$B132:FC132)*INDEX(Fuel_Properties!$B$3:$IV$14,MATCH("GCV_Auto_Diesel",Fuel_Properties!$B$3:$B$14,0),MATCH(YEAR(AZ$9),Fuel_Properties!$B$3:$EI$3,0))/1000</f>
        <v>1.4549543265159608</v>
      </c>
      <c r="BA132" s="53">
        <f>SUMPRODUCT(--(BA$9=Quarterly_kt!$B$9:FC$9),Quarterly_kt!$B132:FC132)*INDEX(Fuel_Properties!$B$3:$IV$14,MATCH("GCV_Auto_Diesel",Fuel_Properties!$B$3:$B$14,0),MATCH(YEAR(BA$9),Fuel_Properties!$B$3:$EI$3,0))/1000</f>
        <v>1.3190416699279786</v>
      </c>
      <c r="BB132" s="53">
        <f>SUMPRODUCT(--(BB$9=Quarterly_kt!$B$9:FC$9),Quarterly_kt!$B132:FC132)*INDEX(Fuel_Properties!$B$3:$IV$14,MATCH("GCV_Auto_Diesel",Fuel_Properties!$B$3:$B$14,0),MATCH(YEAR(BB$9),Fuel_Properties!$B$3:$EI$3,0))/1000</f>
        <v>1.2133328457588195</v>
      </c>
      <c r="BC132" s="53">
        <f>SUMPRODUCT(--(BC$9=Quarterly_kt!$B$9:FC$9),Quarterly_kt!$B132:FC132)*INDEX(Fuel_Properties!$B$3:$IV$14,MATCH("GCV_Auto_Diesel",Fuel_Properties!$B$3:$B$14,0),MATCH(YEAR(BC$9),Fuel_Properties!$B$3:$EI$3,0))/1000</f>
        <v>0.89057603711776723</v>
      </c>
      <c r="BD132" s="53">
        <f>SUMPRODUCT(--(BD$9=Quarterly_kt!$B$9:FC$9),Quarterly_kt!$B132:FC132)*INDEX(Fuel_Properties!$B$3:$IV$14,MATCH("GCV_Auto_Diesel",Fuel_Properties!$B$3:$B$14,0),MATCH(YEAR(BD$9),Fuel_Properties!$B$3:$EI$3,0))/1000</f>
        <v>1.1237619580406191</v>
      </c>
      <c r="BE132" s="53">
        <f>SUMPRODUCT(--(BE$9=Quarterly_kt!$B$9:FC$9),Quarterly_kt!$B132:FC132)*INDEX(Fuel_Properties!$B$3:$IV$14,MATCH("GCV_Auto_Diesel",Fuel_Properties!$B$3:$B$14,0),MATCH(YEAR(BE$9),Fuel_Properties!$B$3:$EI$3,0))/1000</f>
        <v>0.62939166553192127</v>
      </c>
      <c r="BF132" s="53">
        <f>SUMPRODUCT(--(BF$9=Quarterly_kt!$B$9:FC$9),Quarterly_kt!$B132:FC132)*INDEX(Fuel_Properties!$B$3:$IV$14,MATCH("GCV_Auto_Diesel",Fuel_Properties!$B$3:$B$14,0),MATCH(YEAR(BF$9),Fuel_Properties!$B$3:$EI$3,0))/1000</f>
        <v>1.2581616503723145</v>
      </c>
      <c r="BG132" s="53">
        <f>SUMPRODUCT(--(BG$9=Quarterly_kt!$B$9:FC$9),Quarterly_kt!$B132:FC132)*INDEX(Fuel_Properties!$B$3:$IV$14,MATCH("GCV_Auto_Diesel",Fuel_Properties!$B$3:$B$14,0),MATCH(YEAR(BG$9),Fuel_Properties!$B$3:$EI$3,0))/1000</f>
        <v>0.8990021345016479</v>
      </c>
      <c r="BH132" s="53">
        <f>SUMPRODUCT(--(BH$9=Quarterly_kt!$B$9:FC$9),Quarterly_kt!$B132:FC132)*INDEX(Fuel_Properties!$B$3:$IV$14,MATCH("GCV_Auto_Diesel",Fuel_Properties!$B$3:$B$14,0),MATCH(YEAR(BH$9),Fuel_Properties!$B$3:$EI$3,0))/1000</f>
        <v>0.92358378543319686</v>
      </c>
      <c r="BI132" s="53">
        <f>SUMPRODUCT(--(BI$9=Quarterly_kt!$B$9:FC$9),Quarterly_kt!$B132:FC132)*INDEX(Fuel_Properties!$B$3:$IV$14,MATCH("GCV_Auto_Diesel",Fuel_Properties!$B$3:$B$14,0),MATCH(YEAR(BI$9),Fuel_Properties!$B$3:$EI$3,0))/1000</f>
        <v>0.72303987303009021</v>
      </c>
      <c r="BJ132" s="53">
        <f>SUMPRODUCT(--(BJ$9=Quarterly_kt!$B$9:FC$9),Quarterly_kt!$B132:FC132)*INDEX(Fuel_Properties!$B$3:$IV$14,MATCH("GCV_Auto_Diesel",Fuel_Properties!$B$3:$B$14,0),MATCH(YEAR(BJ$9),Fuel_Properties!$B$3:$EI$3,0))/1000</f>
        <v>0.58648123749584724</v>
      </c>
      <c r="BK132" s="53">
        <f>SUMPRODUCT(--(BK$9=Quarterly_kt!$B$9:FC$9),Quarterly_kt!$B132:FC132)*INDEX(Fuel_Properties!$B$3:$IV$14,MATCH("GCV_Auto_Diesel",Fuel_Properties!$B$3:$B$14,0),MATCH(YEAR(BK$9),Fuel_Properties!$B$3:$EI$3,0))/1000</f>
        <v>1.0173693305775122</v>
      </c>
      <c r="BL132" s="53">
        <f>SUMPRODUCT(--(BL$9=Quarterly_kt!$B$9:FC$9),Quarterly_kt!$B132:FC132)*INDEX(Fuel_Properties!$B$3:$IV$14,MATCH("GCV_Auto_Diesel",Fuel_Properties!$B$3:$B$14,0),MATCH(YEAR(BL$9),Fuel_Properties!$B$3:$EI$3,0))/1000</f>
        <v>0.84320345034756239</v>
      </c>
      <c r="BM132" s="53">
        <f>SUMPRODUCT(--(BM$9=Quarterly_kt!$B$9:FC$9),Quarterly_kt!$B132:FC132)*INDEX(Fuel_Properties!$B$3:$IV$14,MATCH("GCV_Auto_Diesel",Fuel_Properties!$B$3:$B$14,0),MATCH(YEAR(BM$9),Fuel_Properties!$B$3:$EI$3,0))/1000</f>
        <v>0.82875103473248057</v>
      </c>
      <c r="BN132" s="53">
        <f>SUMPRODUCT(--(BN$9=Quarterly_kt!$B$9:FC$9),Quarterly_kt!$B132:FC132)*INDEX(Fuel_Properties!$B$3:$IV$14,MATCH("GCV_Auto_Diesel",Fuel_Properties!$B$3:$B$14,0),MATCH(YEAR(BN$9),Fuel_Properties!$B$3:$EI$3,0))/1000</f>
        <v>0.75519898083318926</v>
      </c>
      <c r="BO132" s="53">
        <f>SUMPRODUCT(--(BO$9=Quarterly_kt!$B$9:FC$9),Quarterly_kt!$B132:FC132)*INDEX(Fuel_Properties!$B$3:$IV$14,MATCH("GCV_Auto_Diesel",Fuel_Properties!$B$3:$B$14,0),MATCH(YEAR(BO$9),Fuel_Properties!$B$3:$EI$3,0))/1000</f>
        <v>1.1282015256235509</v>
      </c>
      <c r="BP132" s="53">
        <f>SUMPRODUCT(--(BP$9=Quarterly_kt!$B$9:FC$9),Quarterly_kt!$B132:FC132)*INDEX(Fuel_Properties!$B$3:$IV$14,MATCH("GCV_Auto_Diesel",Fuel_Properties!$B$3:$B$14,0),MATCH(YEAR(BP$9),Fuel_Properties!$B$3:$EI$3,0))/1000</f>
        <v>1.4528607484555043</v>
      </c>
      <c r="BQ132" s="53">
        <f>SUMPRODUCT(--(BQ$9=Quarterly_kt!$B$9:FC$9),Quarterly_kt!$B132:FC132)*INDEX(Fuel_Properties!$B$3:$IV$14,MATCH("GCV_Auto_Diesel",Fuel_Properties!$B$3:$B$14,0),MATCH(YEAR(BQ$9),Fuel_Properties!$B$3:$EI$3,0))/1000</f>
        <v>1.5847079561300805</v>
      </c>
      <c r="BR132" s="53">
        <f>SUMPRODUCT(--(BR$9=Quarterly_kt!$B$9:FC$9),Quarterly_kt!$B132:FC132)*INDEX(Fuel_Properties!$B$3:$IV$14,MATCH("GCV_Auto_Diesel",Fuel_Properties!$B$3:$B$14,0),MATCH(YEAR(BR$9),Fuel_Properties!$B$3:$EI$3,0))/1000</f>
        <v>2.0037784238338587</v>
      </c>
      <c r="BS132" s="53">
        <f>SUMPRODUCT(--(BS$9=Quarterly_kt!$B$9:FC$9),Quarterly_kt!$B132:FC132)*INDEX(Fuel_Properties!$B$3:$IV$14,MATCH("GCV_Auto_Diesel",Fuel_Properties!$B$3:$B$14,0),MATCH(YEAR(BS$9),Fuel_Properties!$B$3:$EI$3,0))/1000</f>
        <v>0.87776155254765609</v>
      </c>
      <c r="BT132" s="53">
        <f>SUMPRODUCT(--(BT$9=Quarterly_kt!$B$9:FC$9),Quarterly_kt!$B132:FC132)*INDEX(Fuel_Properties!$B$3:$IV$14,MATCH("GCV_Auto_Diesel",Fuel_Properties!$B$3:$B$14,0),MATCH(YEAR(BT$9),Fuel_Properties!$B$3:$EI$3,0))/1000</f>
        <v>1.4928812035182626</v>
      </c>
      <c r="BU132" s="53">
        <f>SUMPRODUCT(--(BU$9=Quarterly_kt!$B$9:FC$9),Quarterly_kt!$B132:FC132)*INDEX(Fuel_Properties!$B$3:$IV$14,MATCH("GCV_Auto_Diesel",Fuel_Properties!$B$3:$B$14,0),MATCH(YEAR(BU$9),Fuel_Properties!$B$3:$EI$3,0))/1000</f>
        <v>0.82940749184908436</v>
      </c>
      <c r="BV132" s="53">
        <f>SUMPRODUCT(--(BV$9=Quarterly_kt!$B$9:FC$9),Quarterly_kt!$B132:FC132)*INDEX(Fuel_Properties!$B$3:$IV$14,MATCH("GCV_Auto_Diesel",Fuel_Properties!$B$3:$B$14,0),MATCH(YEAR(BV$9),Fuel_Properties!$B$3:$EI$3,0))/1000</f>
        <v>0.97719642058294809</v>
      </c>
      <c r="BW132" s="53">
        <f>SUMPRODUCT(--(BW$9=Quarterly_kt!$B$9:FC$9),Quarterly_kt!$B132:FC132)*INDEX(Fuel_Properties!$B$3:$IV$14,MATCH("GCV_Auto_Diesel",Fuel_Properties!$B$3:$B$14,0),MATCH(YEAR(BW$9),Fuel_Properties!$B$3:$EI$3,0))/1000</f>
        <v>2.1643728042431847</v>
      </c>
      <c r="BX132" s="53">
        <f>SUMPRODUCT(--(BX$9=Quarterly_kt!$B$9:FC$9),Quarterly_kt!$B132:FC132)*INDEX(Fuel_Properties!$B$3:$IV$14,MATCH("GCV_Auto_Diesel",Fuel_Properties!$B$3:$B$14,0),MATCH(YEAR(BX$9),Fuel_Properties!$B$3:$EI$3,0))/1000</f>
        <v>1.2083165927306627</v>
      </c>
      <c r="BY132" s="53">
        <f>SUMPRODUCT(--(BY$9=Quarterly_kt!$B$9:FC$9),Quarterly_kt!$B132:FC132)*INDEX(Fuel_Properties!$B$3:$IV$14,MATCH("GCV_Auto_Diesel",Fuel_Properties!$B$3:$B$14,0),MATCH(YEAR(BY$9),Fuel_Properties!$B$3:$EI$3,0))/1000</f>
        <v>1.2842172956369617</v>
      </c>
      <c r="BZ132" s="53">
        <f>SUMPRODUCT(--(BZ$9=Quarterly_kt!$B$9:FC$9),Quarterly_kt!$B132:FC132)*INDEX(Fuel_Properties!$B$3:$IV$14,MATCH("GCV_Auto_Diesel",Fuel_Properties!$B$3:$B$14,0),MATCH(YEAR(BZ$9),Fuel_Properties!$B$3:$EI$3,0))/1000</f>
        <v>0.64029662783936525</v>
      </c>
      <c r="CA132" s="53">
        <f>SUMPRODUCT(--(CA$9=Quarterly_kt!$B$9:FC$9),Quarterly_kt!$B132:FC132)*INDEX(Fuel_Properties!$B$3:$IV$14,MATCH("GCV_Auto_Diesel",Fuel_Properties!$B$3:$B$14,0),MATCH(YEAR(CA$9),Fuel_Properties!$B$3:$EI$3,0))/1000</f>
        <v>1.0069974166824753</v>
      </c>
      <c r="CB132" s="53">
        <f>SUMPRODUCT(--(CB$9=Quarterly_kt!$B$9:FC$9),Quarterly_kt!$B132:FC132)*INDEX(Fuel_Properties!$B$3:$IV$14,MATCH("GCV_Auto_Diesel",Fuel_Properties!$B$3:$B$14,0),MATCH(YEAR(CB$9),Fuel_Properties!$B$3:$EI$3,0))/1000</f>
        <v>0.80939748487193741</v>
      </c>
      <c r="CC132" s="53">
        <f>SUMPRODUCT(--(CC$9=Quarterly_kt!$B$9:FC$9),Quarterly_kt!$B132:FC132)*INDEX(Fuel_Properties!$B$3:$IV$14,MATCH("GCV_Auto_Diesel",Fuel_Properties!$B$3:$B$14,0),MATCH(YEAR(CC$9),Fuel_Properties!$B$3:$EI$3,0))/1000</f>
        <v>0.71146553338838847</v>
      </c>
      <c r="CD132" s="53">
        <f>SUMPRODUCT(--(CD$9=Quarterly_kt!$B$9:FC$9),Quarterly_kt!$B132:FC132)*INDEX(Fuel_Properties!$B$3:$IV$14,MATCH("GCV_Auto_Diesel",Fuel_Properties!$B$3:$B$14,0),MATCH(YEAR(CD$9),Fuel_Properties!$B$3:$EI$3,0))/1000</f>
        <v>0.79574550832047897</v>
      </c>
      <c r="CE132" s="53">
        <f>SUMPRODUCT(--(CE$9=Quarterly_kt!$B$9:FC$9),Quarterly_kt!$B132:FC132)*INDEX(Fuel_Properties!$B$3:$IV$14,MATCH("GCV_Auto_Diesel",Fuel_Properties!$B$3:$B$14,0),MATCH(YEAR(CE$9),Fuel_Properties!$B$3:$EI$3,0))/1000</f>
        <v>1.2932056005361579</v>
      </c>
      <c r="CF132" s="53">
        <f>SUMPRODUCT(--(CF$9=Quarterly_kt!$B$9:FC$9),Quarterly_kt!$B132:FC132)*INDEX(Fuel_Properties!$B$3:$IV$14,MATCH("GCV_Auto_Diesel",Fuel_Properties!$B$3:$B$14,0),MATCH(YEAR(CF$9),Fuel_Properties!$B$3:$EI$3,0))/1000</f>
        <v>0.90604454356595865</v>
      </c>
      <c r="CG132" s="53">
        <f>SUMPRODUCT(--(CG$9=Quarterly_kt!$B$9:FC$9),Quarterly_kt!$B132:FC132)*INDEX(Fuel_Properties!$B$3:$IV$14,MATCH("GCV_Auto_Diesel",Fuel_Properties!$B$3:$B$14,0),MATCH(YEAR(CG$9),Fuel_Properties!$B$3:$EI$3,0))/1000</f>
        <v>0.83618593182618017</v>
      </c>
      <c r="CH132" s="53">
        <f>SUMPRODUCT(--(CH$9=Quarterly_kt!$B$9:FC$9),Quarterly_kt!$B132:FC132)*INDEX(Fuel_Properties!$B$3:$IV$14,MATCH("GCV_Auto_Diesel",Fuel_Properties!$B$3:$B$14,0),MATCH(YEAR(CH$9),Fuel_Properties!$B$3:$EI$3,0))/1000</f>
        <v>0.86465810309841518</v>
      </c>
      <c r="CI132" s="53">
        <f>SUMPRODUCT(--(CI$9=Quarterly_kt!$B$9:FC$9),Quarterly_kt!$B132:FC132)*INDEX(Fuel_Properties!$B$3:$IV$14,MATCH("GCV_Auto_Diesel",Fuel_Properties!$B$3:$B$14,0),MATCH(YEAR(CI$9),Fuel_Properties!$B$3:$EI$3,0))/1000</f>
        <v>1.2910432499724642</v>
      </c>
      <c r="CJ132" s="53">
        <f>SUMPRODUCT(--(CJ$9=Quarterly_kt!$B$9:FC$9),Quarterly_kt!$B132:FC132)*INDEX(Fuel_Properties!$B$3:$IV$14,MATCH("GCV_Auto_Diesel",Fuel_Properties!$B$3:$B$14,0),MATCH(YEAR(CJ$9),Fuel_Properties!$B$3:$EI$3,0))/1000</f>
        <v>1.0188349379990325</v>
      </c>
      <c r="CK132" s="53">
        <f>SUMPRODUCT(--(CK$9=Quarterly_kt!$B$9:FC$9),Quarterly_kt!$B132:FC132)*INDEX(Fuel_Properties!$B$3:$IV$14,MATCH("GCV_Auto_Diesel",Fuel_Properties!$B$3:$B$14,0),MATCH(YEAR(CK$9),Fuel_Properties!$B$3:$EI$3,0))/1000</f>
        <v>0.84678918836161099</v>
      </c>
      <c r="CL132" s="53">
        <f>SUMPRODUCT(--(CL$9=Quarterly_kt!$B$9:FC$9),Quarterly_kt!$B132:FC132)*INDEX(Fuel_Properties!$B$3:$IV$14,MATCH("GCV_Auto_Diesel",Fuel_Properties!$B$3:$B$14,0),MATCH(YEAR(CL$9),Fuel_Properties!$B$3:$EI$3,0))/1000</f>
        <v>0.76171014703859008</v>
      </c>
      <c r="CM132" s="53">
        <f>SUMPRODUCT(--(CM$9=Quarterly_kt!$B$9:FC$9),Quarterly_kt!$B132:FC132)*INDEX(Fuel_Properties!$B$3:$IV$14,MATCH("GCV_Auto_Diesel",Fuel_Properties!$B$3:$B$14,0),MATCH(YEAR(CM$9),Fuel_Properties!$B$3:$EI$3,0))/1000</f>
        <v>1.2311079268717127</v>
      </c>
      <c r="CN132" s="53">
        <f>SUMPRODUCT(--(CN$9=Quarterly_kt!$B$9:FC$9),Quarterly_kt!$B132:FC132)*INDEX(Fuel_Properties!$B$3:$IV$14,MATCH("GCV_Auto_Diesel",Fuel_Properties!$B$3:$B$14,0),MATCH(YEAR(CN$9),Fuel_Properties!$B$3:$EI$3,0))/1000</f>
        <v>0.84549936138933324</v>
      </c>
      <c r="CO132" s="53">
        <f>SUMPRODUCT(--(CO$9=Quarterly_kt!$B$9:FC$9),Quarterly_kt!$B132:FC132)*INDEX(Fuel_Properties!$B$3:$IV$14,MATCH("GCV_Auto_Diesel",Fuel_Properties!$B$3:$B$14,0),MATCH(YEAR(CO$9),Fuel_Properties!$B$3:$EI$3,0))/1000</f>
        <v>0.79832287652398815</v>
      </c>
      <c r="CP132" s="53">
        <f>SUMPRODUCT(--(CP$9=Quarterly_kt!$B$9:FC$9),Quarterly_kt!$B132:FC132)*INDEX(Fuel_Properties!$B$3:$IV$14,MATCH("GCV_Auto_Diesel",Fuel_Properties!$B$3:$B$14,0),MATCH(YEAR(CP$9),Fuel_Properties!$B$3:$EI$3,0))/1000</f>
        <v>0.97673941360720595</v>
      </c>
      <c r="CQ132" s="53">
        <f>SUMPRODUCT(--(CQ$9=Quarterly_kt!$B$9:FC$9),Quarterly_kt!$B132:FC132)*INDEX(Fuel_Properties!$B$3:$IV$14,MATCH("GCV_Auto_Diesel",Fuel_Properties!$B$3:$B$14,0),MATCH(YEAR(CQ$9),Fuel_Properties!$B$3:$EI$3,0))/1000</f>
        <v>0.88256551749641854</v>
      </c>
      <c r="CR132" s="53">
        <f>SUMPRODUCT(--(CR$9=Quarterly_kt!$B$9:FC$9),Quarterly_kt!$B132:FC132)*INDEX(Fuel_Properties!$B$3:$IV$14,MATCH("GCV_Auto_Diesel",Fuel_Properties!$B$3:$B$14,0),MATCH(YEAR(CR$9),Fuel_Properties!$B$3:$EI$3,0))/1000</f>
        <v>0.85521588648650959</v>
      </c>
      <c r="CS132" s="53">
        <f>SUMPRODUCT(--(CS$9=Quarterly_kt!$B$9:FC$9),Quarterly_kt!$B132:FC132)*INDEX(Fuel_Properties!$B$3:$IV$14,MATCH("GCV_Auto_Diesel",Fuel_Properties!$B$3:$B$14,0),MATCH(YEAR(CS$9),Fuel_Properties!$B$3:$EI$3,0))/1000</f>
        <v>0.78839162138563146</v>
      </c>
      <c r="CT132" s="53">
        <f>SUMPRODUCT(--(CT$9=Quarterly_kt!$B$9:FC$9),Quarterly_kt!$B132:FC132)*INDEX(Fuel_Properties!$B$3:$IV$14,MATCH("GCV_Auto_Diesel",Fuel_Properties!$B$3:$B$14,0),MATCH(YEAR(CT$9),Fuel_Properties!$B$3:$EI$3,0))/1000</f>
        <v>1.0072213761109641</v>
      </c>
      <c r="CU132" s="53">
        <f>SUMPRODUCT(--(CU$9=Quarterly_kt!$B$9:FC$9),Quarterly_kt!$B132:FC132)*INDEX(Fuel_Properties!$B$3:$IV$14,MATCH("GCV_Auto_Diesel",Fuel_Properties!$B$3:$B$14,0),MATCH(YEAR(CU$9),Fuel_Properties!$B$3:$EI$3,0))/1000</f>
        <v>0.92347195488081113</v>
      </c>
      <c r="CV132" s="53">
        <f>SUMPRODUCT(--(CV$9=Quarterly_kt!$B$9:FC$9),Quarterly_kt!$B132:FC132)*INDEX(Fuel_Properties!$B$3:$IV$14,MATCH("GCV_Auto_Diesel",Fuel_Properties!$B$3:$B$14,0),MATCH(YEAR(CV$9),Fuel_Properties!$B$3:$EI$3,0))/1000</f>
        <v>1.0525419075995428</v>
      </c>
      <c r="CW132" s="53">
        <f>SUMPRODUCT(--(CW$9=Quarterly_kt!$B$9:FC$9),Quarterly_kt!$B132:FC132)*INDEX(Fuel_Properties!$B$3:$IV$14,MATCH("GCV_Auto_Diesel",Fuel_Properties!$B$3:$B$14,0),MATCH(YEAR(CW$9),Fuel_Properties!$B$3:$EI$3,0))/1000</f>
        <v>0.98335165006008129</v>
      </c>
      <c r="CX132" s="53">
        <f>SUMPRODUCT(--(CX$9=Quarterly_kt!$B$9:FC$9),Quarterly_kt!$B132:FC132)*INDEX(Fuel_Properties!$B$3:$IV$14,MATCH("GCV_Auto_Diesel",Fuel_Properties!$B$3:$B$14,0),MATCH(YEAR(CX$9),Fuel_Properties!$B$3:$EI$3,0))/1000</f>
        <v>1.0172211191224729</v>
      </c>
      <c r="CY132" s="53">
        <f>SUMPRODUCT(--(CY$9=Quarterly_kt!$B$9:FC$9),Quarterly_kt!$B132:FC132)*INDEX(Fuel_Properties!$B$3:$IV$14,MATCH("GCV_Auto_Diesel",Fuel_Properties!$B$3:$B$14,0),MATCH(YEAR(CY$9),Fuel_Properties!$B$3:$EI$3,0))/1000</f>
        <v>1.1587718124551152</v>
      </c>
      <c r="CZ132" s="53">
        <f>SUMPRODUCT(--(CZ$9=Quarterly_kt!$B$9:FC$9),Quarterly_kt!$B132:FC132)*INDEX(Fuel_Properties!$B$3:$IV$14,MATCH("GCV_Auto_Diesel",Fuel_Properties!$B$3:$B$14,0),MATCH(YEAR(CZ$9),Fuel_Properties!$B$3:$EI$3,0))/1000</f>
        <v>0.93015855878817</v>
      </c>
      <c r="DA132" s="53">
        <f>SUMPRODUCT(--(DA$9=Quarterly_kt!$B$9:FC$9),Quarterly_kt!$B132:FC132)*INDEX(Fuel_Properties!$B$3:$IV$14,MATCH("GCV_Auto_Diesel",Fuel_Properties!$B$3:$B$14,0),MATCH(YEAR(DA$9),Fuel_Properties!$B$3:$EI$3,0))/1000</f>
        <v>0.73954121057324418</v>
      </c>
      <c r="DB132" s="53">
        <f>SUMPRODUCT(--(DB$9=Quarterly_kt!$B$9:FC$9),Quarterly_kt!$B132:FC132)*INDEX(Fuel_Properties!$B$3:$IV$14,MATCH("GCV_Auto_Diesel",Fuel_Properties!$B$3:$B$14,0),MATCH(YEAR(DB$9),Fuel_Properties!$B$3:$EI$3,0))/1000</f>
        <v>1.0092290973884286</v>
      </c>
      <c r="DC132" s="53">
        <f>SUMPRODUCT(--(DC$9=Quarterly_kt!$B$9:FC$9),Quarterly_kt!$B132:FC132)*INDEX(Fuel_Properties!$B$3:$IV$14,MATCH("GCV_Auto_Diesel",Fuel_Properties!$B$3:$B$14,0),MATCH(YEAR(DC$9),Fuel_Properties!$B$3:$EI$3,0))/1000</f>
        <v>0.95649033167013831</v>
      </c>
      <c r="DD132" s="53">
        <f>SUMPRODUCT(--(DD$9=Quarterly_kt!$B$9:FC$9),Quarterly_kt!$B132:FC132)*INDEX(Fuel_Properties!$B$3:$IV$14,MATCH("GCV_Auto_Diesel",Fuel_Properties!$B$3:$B$14,0),MATCH(YEAR(DD$9),Fuel_Properties!$B$3:$EI$3,0))/1000</f>
        <v>1.0026652406352448</v>
      </c>
      <c r="DE132" s="53">
        <f>SUMPRODUCT(--(DE$9=Quarterly_kt!$B$9:FC$9),Quarterly_kt!$B132:FC132)*INDEX(Fuel_Properties!$B$3:$IV$14,MATCH("GCV_Auto_Diesel",Fuel_Properties!$B$3:$B$14,0),MATCH(YEAR(DE$9),Fuel_Properties!$B$3:$EI$3,0))/1000</f>
        <v>0.89987706717392679</v>
      </c>
      <c r="DF132" s="53">
        <f>SUMPRODUCT(--(DF$9=Quarterly_kt!$B$9:FC$9),Quarterly_kt!$B132:FC132)*INDEX(Fuel_Properties!$B$3:$IV$14,MATCH("GCV_Auto_Diesel",Fuel_Properties!$B$3:$B$14,0),MATCH(YEAR(DF$9),Fuel_Properties!$B$3:$EI$3,0))/1000</f>
        <v>0.59232209612877118</v>
      </c>
      <c r="DG132" s="53">
        <f>SUMPRODUCT(--(DG$9=Quarterly_kt!$B$9:FC$9),Quarterly_kt!$B132:FC132)*INDEX(Fuel_Properties!$B$3:$IV$14,MATCH("GCV_Auto_Diesel",Fuel_Properties!$B$3:$B$14,0),MATCH(YEAR(DG$9),Fuel_Properties!$B$3:$EI$3,0))/1000</f>
        <v>0.58474667317764939</v>
      </c>
      <c r="DH132" s="53">
        <f>SUMPRODUCT(--(DH$9=Quarterly_kt!$B$9:FC$9),Quarterly_kt!$B132:FC132)*INDEX(Fuel_Properties!$B$3:$IV$14,MATCH("GCV_Auto_Diesel",Fuel_Properties!$B$3:$B$14,0),MATCH(YEAR(DH$9),Fuel_Properties!$B$3:$EI$3,0))/1000</f>
        <v>1.0163632410795118</v>
      </c>
      <c r="DI132" s="53">
        <f>SUMPRODUCT(--(DI$9=Quarterly_kt!$B$9:FC$9),Quarterly_kt!$B132:FC132)*INDEX(Fuel_Properties!$B$3:$IV$14,MATCH("GCV_Auto_Diesel",Fuel_Properties!$B$3:$B$14,0),MATCH(YEAR(DI$9),Fuel_Properties!$B$3:$EI$3,0))/1000</f>
        <v>0.91103748101210902</v>
      </c>
      <c r="DJ132" s="53">
        <f>SUMPRODUCT(--(DJ$9=Quarterly_kt!$B$9:FC$9),Quarterly_kt!$B132:FC132)*INDEX(Fuel_Properties!$B$3:$IV$14,MATCH("GCV_Auto_Diesel",Fuel_Properties!$B$3:$B$14,0),MATCH(YEAR(DJ$9),Fuel_Properties!$B$3:$EI$3,0))/1000</f>
        <v>0.66274252301647274</v>
      </c>
      <c r="DK132" s="53">
        <f>SUMPRODUCT(--(DK$9=Quarterly_kt!$B$9:FC$9),Quarterly_kt!$B132:FC132)*INDEX(Fuel_Properties!$B$3:$IV$14,MATCH("GCV_Auto_Diesel",Fuel_Properties!$B$3:$B$14,0),MATCH(YEAR(DK$9),Fuel_Properties!$B$3:$EI$3,0))/1000</f>
        <v>0.70197394179251194</v>
      </c>
      <c r="DL132" s="53">
        <f>SUMPRODUCT(--(DL$9=Quarterly_kt!$B$9:FC$9),Quarterly_kt!$B132:FC132)*INDEX(Fuel_Properties!$B$3:$IV$14,MATCH("GCV_Auto_Diesel",Fuel_Properties!$B$3:$B$14,0),MATCH(YEAR(DL$9),Fuel_Properties!$B$3:$EI$3,0))/1000</f>
        <v>0.81323607015851129</v>
      </c>
      <c r="DM132" s="53">
        <f>SUMPRODUCT(--(DM$9=Quarterly_kt!$B$9:FC$9),Quarterly_kt!$B132:FC132)*INDEX(Fuel_Properties!$B$3:$IV$14,MATCH("GCV_Auto_Diesel",Fuel_Properties!$B$3:$B$14,0),MATCH(YEAR(DM$9),Fuel_Properties!$B$3:$EI$3,0))/1000</f>
        <v>0.63318210514801532</v>
      </c>
      <c r="DN132" s="53">
        <f>SUMPRODUCT(--(DN$9=Quarterly_kt!$B$9:FC$9),Quarterly_kt!$B132:FC132)*INDEX(Fuel_Properties!$B$3:$IV$14,MATCH("GCV_Auto_Diesel",Fuel_Properties!$B$3:$B$14,0),MATCH(YEAR(DN$9),Fuel_Properties!$B$3:$EI$3,0))/1000</f>
        <v>0.66861221556300587</v>
      </c>
      <c r="DO132" s="53">
        <f>SUMPRODUCT(--(DO$9=Quarterly_kt!$B$9:FC$9),Quarterly_kt!$B132:FC132)*INDEX(Fuel_Properties!$B$3:$IV$14,MATCH("GCV_Auto_Diesel",Fuel_Properties!$B$3:$B$14,0),MATCH(YEAR(DO$9),Fuel_Properties!$B$3:$EI$3,0))/1000</f>
        <v>1.02900591107118</v>
      </c>
      <c r="DP132" s="53">
        <f>SUMPRODUCT(--(DP$9=Quarterly_kt!$B$9:FC$9),Quarterly_kt!$B132:FC132)*INDEX(Fuel_Properties!$B$3:$IV$14,MATCH("GCV_Auto_Diesel",Fuel_Properties!$B$3:$B$14,0),MATCH(YEAR(DP$9),Fuel_Properties!$B$3:$EI$3,0))/1000</f>
        <v>0.83013026084770958</v>
      </c>
      <c r="DQ132" s="53">
        <f>SUMPRODUCT(--(DQ$9=Quarterly_kt!$B$9:FC$9),Quarterly_kt!$B132:FC132)*INDEX(Fuel_Properties!$B$3:$IV$14,MATCH("GCV_Auto_Diesel",Fuel_Properties!$B$3:$B$14,0),MATCH(YEAR(DQ$9),Fuel_Properties!$B$3:$EI$3,0))/1000</f>
        <v>0.79108494970291832</v>
      </c>
      <c r="DR132" s="53">
        <f>SUMPRODUCT(--(DR$9=Quarterly_kt!$B$9:FC$9),Quarterly_kt!$B132:FC132)*INDEX(Fuel_Properties!$B$3:$IV$14,MATCH("GCV_Auto_Diesel",Fuel_Properties!$B$3:$B$14,0),MATCH(YEAR(DR$9),Fuel_Properties!$B$3:$EI$3,0))/1000</f>
        <v>0.79437890187867954</v>
      </c>
      <c r="DS132" s="53">
        <f>SUMPRODUCT(--(DS$9=Quarterly_kt!$B$9:FC$9),Quarterly_kt!$B132:FC132)*INDEX(Fuel_Properties!$B$3:$IV$14,MATCH("GCV_Auto_Diesel",Fuel_Properties!$B$3:$B$14,0),MATCH(YEAR(DS$9),Fuel_Properties!$B$3:$EI$3,0))/1000</f>
        <v>0.85159637057297444</v>
      </c>
      <c r="DT132" s="53">
        <f>SUMPRODUCT(--(DT$9=Quarterly_kt!$B$9:FC$9),Quarterly_kt!$B132:FC132)*INDEX(Fuel_Properties!$B$3:$IV$14,MATCH("GCV_Auto_Diesel",Fuel_Properties!$B$3:$B$14,0),MATCH(YEAR(DT$9),Fuel_Properties!$B$3:$EI$3,0))/1000</f>
        <v>2.1246508553146457</v>
      </c>
      <c r="DU132" s="53">
        <f>SUMPRODUCT(--(DU$9=Quarterly_kt!$B$9:FC$9),Quarterly_kt!$B132:FC132)*INDEX(Fuel_Properties!$B$3:$IV$14,MATCH("GCV_Auto_Diesel",Fuel_Properties!$B$3:$B$14,0),MATCH(YEAR(DU$9),Fuel_Properties!$B$3:$EI$3,0))/1000</f>
        <v>0.7404896206064433</v>
      </c>
      <c r="DV132" s="53">
        <f>SUMPRODUCT(--(DV$9=Quarterly_kt!$B$9:FC$9),Quarterly_kt!$B132:FC132)*INDEX(Fuel_Properties!$B$3:$IV$14,MATCH("GCV_Auto_Diesel",Fuel_Properties!$B$3:$B$14,0),MATCH(YEAR(DV$9),Fuel_Properties!$B$3:$EI$3,0))/1000</f>
        <v>0.89773516243787221</v>
      </c>
      <c r="DW132" s="53">
        <f>SUMPRODUCT(--(DW$9=Quarterly_kt!$B$9:FC$9),Quarterly_kt!$B132:FC132)*INDEX(Fuel_Properties!$B$3:$IV$14,MATCH("GCV_Auto_Diesel",Fuel_Properties!$B$3:$B$14,0),MATCH(YEAR(DW$9),Fuel_Properties!$B$3:$EI$3,0))/1000</f>
        <v>1.3585959694984295</v>
      </c>
      <c r="DX132" s="53">
        <f>SUMPRODUCT(--(DX$9=Quarterly_kt!$B$9:FC$9),Quarterly_kt!$B132:FC132)*INDEX(Fuel_Properties!$B$3:$IV$14,MATCH("GCV_Auto_Diesel",Fuel_Properties!$B$3:$B$14,0),MATCH(YEAR(DX$9),Fuel_Properties!$B$3:$EI$3,0))/1000</f>
        <v>0.76328311638357604</v>
      </c>
      <c r="DY132" s="53">
        <f>SUMPRODUCT(--(DY$9=Quarterly_kt!$B$9:FC$9),Quarterly_kt!$B132:FC132)*INDEX(Fuel_Properties!$B$3:$IV$14,MATCH("GCV_Auto_Diesel",Fuel_Properties!$B$3:$B$14,0),MATCH(YEAR(DY$9),Fuel_Properties!$B$3:$EI$3,0))/1000</f>
        <v>0.89558502764217573</v>
      </c>
      <c r="DZ132" s="53">
        <f>SUMPRODUCT(--(DZ$9=Quarterly_kt!$B$9:FC$9),Quarterly_kt!$B132:FC132)*INDEX(Fuel_Properties!$B$3:$IV$14,MATCH("GCV_Auto_Diesel",Fuel_Properties!$B$3:$B$14,0),MATCH(YEAR(DZ$9),Fuel_Properties!$B$3:$EI$3,0))/1000</f>
        <v>0.65058793629350786</v>
      </c>
      <c r="EA132" s="53">
        <f>SUMPRODUCT(--(EA$9=Quarterly_kt!$B$9:FC$9),Quarterly_kt!$B132:FC132)*INDEX(Fuel_Properties!$B$3:$IV$14,MATCH("GCV_Auto_Diesel",Fuel_Properties!$B$3:$B$14,0),MATCH(YEAR(EA$9),Fuel_Properties!$B$3:$EI$3,0))/1000</f>
        <v>1.0630041378466342</v>
      </c>
      <c r="EB132" s="53">
        <f>SUMPRODUCT(--(EB$9=Quarterly_kt!$B$9:FC$9),Quarterly_kt!$B132:FC132)*INDEX(Fuel_Properties!$B$3:$IV$14,MATCH("GCV_Auto_Diesel",Fuel_Properties!$B$3:$B$14,0),MATCH(YEAR(EB$9),Fuel_Properties!$B$3:$EI$3,0))/1000</f>
        <v>0.78071859520479736</v>
      </c>
      <c r="EC132" s="53">
        <f>SUMPRODUCT(--(EC$9=Quarterly_kt!$B$9:FC$9),Quarterly_kt!$B132:FC132)*INDEX(Fuel_Properties!$B$3:$IV$14,MATCH("GCV_Auto_Diesel",Fuel_Properties!$B$3:$B$14,0),MATCH(YEAR(EC$9),Fuel_Properties!$B$3:$EI$3,0))/1000</f>
        <v>0.75718335288234728</v>
      </c>
      <c r="ED132" s="53">
        <f>SUMPRODUCT(--(ED$9=Quarterly_kt!$B$9:FC$9),Quarterly_kt!$B132:FC132)*INDEX(Fuel_Properties!$B$3:$IV$14,MATCH("GCV_Auto_Diesel",Fuel_Properties!$B$3:$B$14,0),MATCH(YEAR(ED$9),Fuel_Properties!$B$3:$EI$3,0))/1000</f>
        <v>0.76785864131766091</v>
      </c>
      <c r="EE132" s="53">
        <f>SUMPRODUCT(--(EE$9=Quarterly_kt!$B$9:FC$9),Quarterly_kt!$B132:FC132)*INDEX(Fuel_Properties!$B$3:$IV$14,MATCH("GCV_Auto_Diesel",Fuel_Properties!$B$3:$B$14,0),MATCH(YEAR(EE$9),Fuel_Properties!$B$3:$EI$3,0))/1000</f>
        <v>0.6935778568008254</v>
      </c>
      <c r="EF132" s="53">
        <f>SUMPRODUCT(--(EF$9=Quarterly_kt!$B$9:FC$9),Quarterly_kt!$B132:FC132)*INDEX(Fuel_Properties!$B$3:$IV$14,MATCH("GCV_Auto_Diesel",Fuel_Properties!$B$3:$B$14,0),MATCH(YEAR(EF$9),Fuel_Properties!$B$3:$EI$3,0))/1000</f>
        <v>0.8357319644467226</v>
      </c>
      <c r="EG132" s="53">
        <f>SUMPRODUCT(--(EG$9=Quarterly_kt!$B$9:FC$9),Quarterly_kt!$B132:FC132)*INDEX(Fuel_Properties!$B$3:$IV$14,MATCH("GCV_Auto_Diesel",Fuel_Properties!$B$3:$B$14,0),MATCH(YEAR(EG$9),Fuel_Properties!$B$3:$EI$3,0))/1000</f>
        <v>0.90841088361661448</v>
      </c>
      <c r="EH132" s="53">
        <f>SUMPRODUCT(--(EH$9=Quarterly_kt!$B$9:FC$9),Quarterly_kt!$B132:FC132)*INDEX(Fuel_Properties!$B$3:$IV$14,MATCH("GCV_Auto_Diesel",Fuel_Properties!$B$3:$B$14,0),MATCH(YEAR(EH$9),Fuel_Properties!$B$3:$EI$3,0))/1000</f>
        <v>0.92160544835917613</v>
      </c>
      <c r="EI132" s="53">
        <f>SUMPRODUCT(--(EI$9=Quarterly_kt!$B$9:FC$9),Quarterly_kt!$B132:FC132)*INDEX(Fuel_Properties!$B$3:$IV$14,MATCH("GCV_Auto_Diesel",Fuel_Properties!$B$3:$B$14,0),MATCH(YEAR(EI$9),Fuel_Properties!$B$3:$EI$3,0))/1000</f>
        <v>0.9600874240235977</v>
      </c>
      <c r="EJ132" s="53">
        <f>SUMPRODUCT(--(EJ$9=Quarterly_kt!$B$9:FC$9),Quarterly_kt!$B132:FC132)*INDEX(Fuel_Properties!$B$3:$IV$14,MATCH("GCV_Auto_Diesel",Fuel_Properties!$B$3:$B$14,0),MATCH(YEAR(EJ$9),Fuel_Properties!$B$3:$EI$3,0))/1000</f>
        <v>0.94215052216812412</v>
      </c>
      <c r="EK132" s="53">
        <f>SUMPRODUCT(--(EK$9=Quarterly_kt!$B$9:FC$9),Quarterly_kt!$B132:FC132)*INDEX(Fuel_Properties!$B$3:$IV$14,MATCH("GCV_Auto_Diesel",Fuel_Properties!$B$3:$B$14,0),MATCH(YEAR(EK$9),Fuel_Properties!$B$3:$EI$3,0))/1000</f>
        <v>0.77394630987036717</v>
      </c>
      <c r="EL132" s="53">
        <f>SUMPRODUCT(--(EL$9=Quarterly_kt!$B$9:FC$9),Quarterly_kt!$B132:FC132)*INDEX(Fuel_Properties!$B$3:$IV$14,MATCH("GCV_Auto_Diesel",Fuel_Properties!$B$3:$B$14,0),MATCH(YEAR(EL$9),Fuel_Properties!$B$3:$EI$3,0))/1000</f>
        <v>0.9094291958045575</v>
      </c>
      <c r="EM132" s="53">
        <f>SUMPRODUCT(--(EM$9=Quarterly_kt!$B$9:FC$9),Quarterly_kt!$B132:FC132)*INDEX(Fuel_Properties!$B$3:$IV$14,MATCH("GCV_Auto_Diesel",Fuel_Properties!$B$3:$B$14,0),MATCH(YEAR(EM$9),Fuel_Properties!$B$3:$EI$3,0))/1000</f>
        <v>0.62482273943567024</v>
      </c>
      <c r="EN132" s="53">
        <f>SUMPRODUCT(--(EN$9=Quarterly_kt!$B$9:FC$9),Quarterly_kt!$B132:FC132)*INDEX(Fuel_Properties!$B$3:$IV$14,MATCH("GCV_Auto_Diesel",Fuel_Properties!$B$3:$B$14,0),MATCH(YEAR(EN$9),Fuel_Properties!$B$3:$EI$3,0))/1000</f>
        <v>0.64322835116863319</v>
      </c>
      <c r="EO132" s="53">
        <f>SUMPRODUCT(--(EO$9=Quarterly_kt!$B$9:FC$9),Quarterly_kt!$B132:FC132)*INDEX(Fuel_Properties!$B$3:$IV$14,MATCH("GCV_Auto_Diesel",Fuel_Properties!$B$3:$B$14,0),MATCH(YEAR(EO$9),Fuel_Properties!$B$3:$EI$3,0))/1000</f>
        <v>0.59130289319301232</v>
      </c>
      <c r="EP132" s="53">
        <f>SUMPRODUCT(--(EP$9=Quarterly_kt!$B$9:FC$9),Quarterly_kt!$B132:FC132)*INDEX(Fuel_Properties!$B$3:$IV$14,MATCH("GCV_Auto_Diesel",Fuel_Properties!$B$3:$B$14,0),MATCH(YEAR(EP$9),Fuel_Properties!$B$3:$EI$3,0))/1000</f>
        <v>1.0575286033780729</v>
      </c>
      <c r="EQ132" s="53">
        <f>SUMPRODUCT(--(EQ$9=Quarterly_kt!$B$9:FC$9),Quarterly_kt!$B132:FC132)*INDEX(Fuel_Properties!$B$3:$IV$14,MATCH("GCV_Auto_Diesel",Fuel_Properties!$B$3:$B$14,0),MATCH(YEAR(EQ$9),Fuel_Properties!$B$3:$EI$3,0))/1000</f>
        <v>1.0399686882755201</v>
      </c>
      <c r="ER132" s="53">
        <f>SUMPRODUCT(--(ER$9=Quarterly_kt!$B$9:FC$9),Quarterly_kt!$B132:FC132)*INDEX(Fuel_Properties!$B$3:$IV$14,MATCH("GCV_Auto_Diesel",Fuel_Properties!$B$3:$B$14,0),MATCH(YEAR(ER$9),Fuel_Properties!$B$3:$EI$3,0))/1000</f>
        <v>1.0449883333958088</v>
      </c>
      <c r="ES132" s="53">
        <f>SUMPRODUCT(--(ES$9=Quarterly_kt!$B$9:FC$9),Quarterly_kt!$B132:FC132)*INDEX(Fuel_Properties!$B$3:$IV$14,MATCH("GCV_Auto_Diesel",Fuel_Properties!$B$3:$B$14,0),MATCH(YEAR(ES$9),Fuel_Properties!$B$3:$EI$3,0))/1000</f>
        <v>1.2770162925570194</v>
      </c>
      <c r="ET132" s="53">
        <f>SUMPRODUCT(--(ET$9=Quarterly_kt!$B$9:FC$9),Quarterly_kt!$B132:FC132)*INDEX(Fuel_Properties!$B$3:$IV$14,MATCH("GCV_Auto_Diesel",Fuel_Properties!$B$3:$B$14,0),MATCH(YEAR(ET$9),Fuel_Properties!$B$3:$EI$3,0))/1000</f>
        <v>1.3076712064990859</v>
      </c>
      <c r="EU132" s="53">
        <f>SUMPRODUCT(--(EU$9=Quarterly_kt!$B$9:FC$9),Quarterly_kt!$B132:FC132)*INDEX(Fuel_Properties!$B$3:$IV$14,MATCH("GCV_Auto_Diesel",Fuel_Properties!$B$3:$B$14,0),MATCH(YEAR(EU$9),Fuel_Properties!$B$3:$EI$3,0))/1000</f>
        <v>1.3143790619228386</v>
      </c>
      <c r="EV132" s="53">
        <f>SUMPRODUCT(--(EV$9=Quarterly_kt!$B$9:FC$9),Quarterly_kt!$B132:FC132)*INDEX(Fuel_Properties!$B$3:$IV$14,MATCH("GCV_Auto_Diesel",Fuel_Properties!$B$3:$B$14,0),MATCH(YEAR(EV$9),Fuel_Properties!$B$3:$EI$3,0))/1000</f>
        <v>1.2028623569528265</v>
      </c>
      <c r="EW132" s="53">
        <f>SUMPRODUCT(--(EW$9=Quarterly_kt!$B$9:FC$9),Quarterly_kt!$B132:FC132)*INDEX(Fuel_Properties!$B$3:$IV$14,MATCH("GCV_Auto_Diesel",Fuel_Properties!$B$3:$B$14,0),MATCH(YEAR(EW$9),Fuel_Properties!$B$3:$EI$3,0))/1000</f>
        <v>1.178815911371446</v>
      </c>
      <c r="EX132" s="53">
        <f>SUMPRODUCT(--(EX$9=Quarterly_kt!$B$9:FC$9),Quarterly_kt!$B132:FC132)*INDEX(Fuel_Properties!$B$3:$IV$14,MATCH("GCV_Auto_Diesel",Fuel_Properties!$B$3:$B$14,0),MATCH(YEAR(EX$9),Fuel_Properties!$B$3:$EI$3,0))/1000</f>
        <v>1.0942005245486539</v>
      </c>
      <c r="EY132" s="53">
        <f>SUMPRODUCT(--(EY$9=Quarterly_kt!$B$9:FC$9),Quarterly_kt!$B132:FC132)*INDEX(Fuel_Properties!$B$3:$IV$14,MATCH("GCV_Auto_Diesel",Fuel_Properties!$B$3:$B$14,0),MATCH(YEAR(EY$9),Fuel_Properties!$B$3:$EI$3,0))/1000</f>
        <v>0.99938257569570932</v>
      </c>
      <c r="EZ132" s="53">
        <f>SUMPRODUCT(--(EZ$9=Quarterly_kt!$B$9:FC$9),Quarterly_kt!$B132:FC132)*INDEX(Fuel_Properties!$B$3:$IV$14,MATCH("GCV_Auto_Diesel",Fuel_Properties!$B$3:$B$14,0),MATCH(YEAR(EZ$9),Fuel_Properties!$B$3:$EI$3,0))/1000</f>
        <v>0.97841987178266809</v>
      </c>
      <c r="FA132" s="53">
        <f>SUMPRODUCT(--(FA$9=Quarterly_kt!$B$9:FC$9),Quarterly_kt!$B132:FC132)*INDEX(Fuel_Properties!$B$3:$IV$14,MATCH("GCV_Auto_Diesel",Fuel_Properties!$B$3:$B$14,0),MATCH(YEAR(FA$9),Fuel_Properties!$B$3:$EI$3,0))/1000</f>
        <v>0.96702857485314486</v>
      </c>
      <c r="FB132" s="53">
        <f>SUMPRODUCT(--(FB$9=Quarterly_kt!$B$9:FC$9),Quarterly_kt!$B132:FC132)*INDEX(Fuel_Properties!$B$3:$IV$14,MATCH("GCV_Auto_Diesel",Fuel_Properties!$B$3:$B$14,0),MATCH(YEAR(FB$9),Fuel_Properties!$B$3:$EI$3,0))/1000</f>
        <v>0.88197937410999772</v>
      </c>
      <c r="FC132" s="53">
        <f>SUMPRODUCT(--(FC$9=Quarterly_kt!$B$9:FC$9),Quarterly_kt!$B132:FC132)*INDEX(Fuel_Properties!$B$3:$IV$14,MATCH("GCV_Auto_Diesel",Fuel_Properties!$B$3:$B$14,0),MATCH(YEAR(FC$9),Fuel_Properties!$B$3:$EI$3,0))/1000</f>
        <v>1.0075580514069797</v>
      </c>
      <c r="FD132" s="53">
        <f>SUMPRODUCT(--(FD$9=Quarterly_kt!$B$9:FD$9),Quarterly_kt!$B132:FD132)*INDEX(Fuel_Properties!$B$3:$IV$14,MATCH("GCV_Auto_Diesel",Fuel_Properties!$B$3:$B$14,0),MATCH(YEAR(FD$9),Fuel_Properties!$B$3:$EI$3,0))/1000</f>
        <v>0.92425271031160849</v>
      </c>
      <c r="FE132" s="53">
        <f>SUMPRODUCT(--(FE$9=Quarterly_kt!$B$9:FE$9),Quarterly_kt!$B132:FE132)*INDEX(Fuel_Properties!$B$3:$IV$14,MATCH("GCV_Auto_Diesel",Fuel_Properties!$B$3:$B$14,0),MATCH(YEAR(FE$9),Fuel_Properties!$B$3:$EI$3,0))/1000</f>
        <v>0.90205899940024337</v>
      </c>
      <c r="FF132" s="53">
        <f>SUMPRODUCT(--(FF$9=Quarterly_kt!$B$9:FF$9),Quarterly_kt!$B132:FF132)*INDEX(Fuel_Properties!$B$3:$IV$14,MATCH("GCV_Auto_Diesel",Fuel_Properties!$B$3:$B$14,0),MATCH(YEAR(FF$9),Fuel_Properties!$B$3:$EI$3,0))/1000</f>
        <v>1.0502020361357178</v>
      </c>
      <c r="FG132" s="53">
        <f>SUMPRODUCT(--(FG$9=Quarterly_kt!$B$9:FG$9),Quarterly_kt!$B132:FG132)*INDEX(Fuel_Properties!$B$3:$IV$14,MATCH("GCV_Auto_Diesel",Fuel_Properties!$B$3:$B$14,0),MATCH(YEAR(FG$9),Fuel_Properties!$B$3:$EI$3,0))/1000</f>
        <v>1.0793602879951965</v>
      </c>
      <c r="FH132" s="53">
        <f>SUMPRODUCT(--(FH$9=Quarterly_kt!$B$9:FH$9),Quarterly_kt!$B132:FH132)*INDEX(Fuel_Properties!$B$3:$IV$14,MATCH("GCV_Auto_Diesel",Fuel_Properties!$B$3:$B$14,0),MATCH(YEAR(FH$9),Fuel_Properties!$B$3:$EI$3,0))/1000</f>
        <v>1.1212572055895507</v>
      </c>
      <c r="FI132" s="53">
        <f>SUMPRODUCT(--(FI$9=Quarterly_kt!$B$9:FI$9),Quarterly_kt!$B132:FI132)*INDEX(Fuel_Properties!$B$3:$IV$14,MATCH("GCV_Auto_Diesel",Fuel_Properties!$B$3:$B$14,0),MATCH(YEAR(FI$9),Fuel_Properties!$B$3:$EI$3,0))/1000</f>
        <v>1.2071960936135602</v>
      </c>
      <c r="FJ132" s="53">
        <f>SUMPRODUCT(--(FJ$9=Quarterly_kt!$B$9:FJ$9),Quarterly_kt!$B132:FJ132)*INDEX(Fuel_Properties!$B$3:$IV$14,MATCH("GCV_Auto_Diesel",Fuel_Properties!$B$3:$B$14,0),MATCH(YEAR(FJ$9),Fuel_Properties!$B$3:$EI$3,0))/1000</f>
        <v>1.1361111947208686</v>
      </c>
      <c r="FK132" s="53">
        <f>SUMPRODUCT(--(FK$9=Quarterly_kt!$B$9:FK$9),Quarterly_kt!$B132:FK132)*INDEX(Fuel_Properties!$B$3:$IV$14,MATCH("GCV_Auto_Diesel",Fuel_Properties!$B$3:$B$14,0),MATCH(YEAR(FK$9),Fuel_Properties!$B$3:$EI$3,0))/1000</f>
        <v>1.1217547402074992</v>
      </c>
      <c r="FL132" s="53">
        <f>SUMPRODUCT(--(FL$9=Quarterly_kt!$B$9:FL$9),Quarterly_kt!$B132:FL132)*INDEX(Fuel_Properties!$B$3:$IV$14,MATCH("GCV_Auto_Diesel",Fuel_Properties!$B$3:$B$14,0),MATCH(YEAR(FL$9),Fuel_Properties!$B$3:$EI$3,0))/1000</f>
        <v>1.1684301683003313</v>
      </c>
      <c r="FM132" s="53">
        <f>SUMPRODUCT(--(FM$9=Quarterly_kt!$B$9:FN$9),Quarterly_kt!$B132:FN132)*INDEX(Fuel_Properties!$B$3:$IV$14,MATCH("GCV_Auto_Diesel",Fuel_Properties!$B$3:$B$14,0),MATCH(YEAR(FM$9),Fuel_Properties!$B$3:$EI$3,0))/1000</f>
        <v>1.194306778504586</v>
      </c>
      <c r="FN132" s="53">
        <f>SUMPRODUCT(--(FN$9=Quarterly_kt!$B$9:FN$9),Quarterly_kt!$B132:FN132)*INDEX(Fuel_Properties!$B$3:$IV$14,MATCH("GCV_Auto_Diesel",Fuel_Properties!$B$3:$B$14,0),MATCH(YEAR(FN$9),Fuel_Properties!$B$3:$EI$3,0))/1000</f>
        <v>1.192333876946519</v>
      </c>
      <c r="FO132" s="53">
        <f>SUMPRODUCT(--(FO$9=Quarterly_kt!$B$9:FO$9),Quarterly_kt!$B132:FO132)*INDEX(Fuel_Properties!$B$3:$IV$14,MATCH("GCV_Auto_Diesel",Fuel_Properties!$B$3:$B$14,0),MATCH(YEAR(FO$9),Fuel_Properties!$B$3:$EI$3,0))/1000</f>
        <v>1.1842917397679786</v>
      </c>
      <c r="FP132" s="53">
        <f>SUMPRODUCT(--(FP$9=Quarterly_kt!$B$9:FP$9),Quarterly_kt!$B132:FP132)*INDEX(Fuel_Properties!$B$3:$IV$14,MATCH("GCV_Auto_Diesel",Fuel_Properties!$B$3:$B$14,0),MATCH(YEAR(FP$9),Fuel_Properties!$B$3:$EI$3,0))/1000</f>
        <v>1.2127004355280291</v>
      </c>
      <c r="FQ132" s="53">
        <f>SUMPRODUCT(--(FQ$9=Quarterly_kt!$B$9:FQ$9),Quarterly_kt!$B132:FQ132)*INDEX(Fuel_Properties!$B$3:$IV$14,MATCH("GCV_Auto_Diesel",Fuel_Properties!$B$3:$B$14,0),MATCH(YEAR(FQ$9),Fuel_Properties!$B$3:$EI$3,0))/1000</f>
        <v>1.2300876223781425</v>
      </c>
      <c r="FR132" s="53">
        <f>SUMPRODUCT(--(FR$9=Quarterly_kt!$B$9:FR$9),Quarterly_kt!$B132:FR132)*INDEX(Fuel_Properties!$B$3:$IV$14,MATCH("GCV_Auto_Diesel",Fuel_Properties!$B$3:$B$14,0),MATCH(YEAR(FR$9),Fuel_Properties!$B$3:$EI$3,0))/1000</f>
        <v>1.3166092972352093</v>
      </c>
      <c r="FS132" s="53">
        <f>SUMPRODUCT(--(FS$9=Quarterly_kt!$B$9:FS$9),Quarterly_kt!$B132:FS132)*INDEX(Fuel_Properties!$B$3:$IV$14,MATCH("GCV_Auto_Diesel",Fuel_Properties!$B$3:$B$14,0),MATCH(YEAR(FS$9),Fuel_Properties!$B$3:$EI$3,0))/1000</f>
        <v>1.3456605757775806</v>
      </c>
      <c r="FT132" s="53">
        <f>SUMPRODUCT(--(FT$9=Quarterly_kt!$B$9:FT$9),Quarterly_kt!$B132:FT132)*INDEX(Fuel_Properties!$B$3:$IV$14,MATCH("GCV_Auto_Diesel",Fuel_Properties!$B$3:$B$14,0),MATCH(YEAR(FT$9),Fuel_Properties!$B$3:$EI$3,0))/1000</f>
        <v>1.3874048723873571</v>
      </c>
      <c r="FU132" s="53">
        <f>SUMPRODUCT(--(FU$9=Quarterly_kt!$B$9:FU$9),Quarterly_kt!$B132:FU132)*INDEX(Fuel_Properties!$B$3:$IV$14,MATCH("GCV_Auto_Diesel",Fuel_Properties!$B$3:$B$14,0),MATCH(YEAR(FU$9),Fuel_Properties!$B$3:$EI$3,0))/1000</f>
        <v>1.4940770256244591</v>
      </c>
      <c r="FV132" s="53">
        <f>SUMPRODUCT(--(FV$9=Quarterly_kt!$B$9:FV$9),Quarterly_kt!$B132:FV132)*INDEX(Fuel_Properties!$B$3:$IV$14,MATCH("GCV_Auto_Diesel",Fuel_Properties!$B$3:$B$14,0),MATCH(YEAR(FV$9),Fuel_Properties!$B$3:$EI$3,0))/1000</f>
        <v>1.5371477973543555</v>
      </c>
      <c r="FW132" s="18"/>
      <c r="FX132" s="117"/>
      <c r="FY132" s="18"/>
    </row>
    <row r="133" spans="1:181" ht="15" x14ac:dyDescent="0.25">
      <c r="A133" s="49" t="s">
        <v>27</v>
      </c>
      <c r="B133" s="13">
        <v>1.1714800758628843</v>
      </c>
      <c r="C133" s="13">
        <v>0.95502975503540033</v>
      </c>
      <c r="D133" s="13">
        <v>1.0850075213546753</v>
      </c>
      <c r="E133" s="13">
        <v>0.98701511483383175</v>
      </c>
      <c r="F133" s="13">
        <v>0.73802388753128045</v>
      </c>
      <c r="G133" s="13">
        <v>0.86517524785614008</v>
      </c>
      <c r="H133" s="13">
        <v>1.01071749741745</v>
      </c>
      <c r="I133" s="13">
        <v>0.80414210619354243</v>
      </c>
      <c r="J133" s="13">
        <v>0.99102430474853509</v>
      </c>
      <c r="K133" s="13">
        <v>0.8570821050338745</v>
      </c>
      <c r="L133" s="13">
        <v>0.87359732125473022</v>
      </c>
      <c r="M133" s="13">
        <v>0.80445629754257197</v>
      </c>
      <c r="N133" s="13">
        <v>0.7656344176139831</v>
      </c>
      <c r="O133" s="13">
        <v>0.9779203005180358</v>
      </c>
      <c r="P133" s="13">
        <v>0.87332438674545276</v>
      </c>
      <c r="Q133" s="13">
        <v>0.59530791103363034</v>
      </c>
      <c r="R133" s="13">
        <v>0.45106214652633664</v>
      </c>
      <c r="S133" s="13">
        <v>0.58787079729843139</v>
      </c>
      <c r="T133" s="13">
        <v>0.50055836849975577</v>
      </c>
      <c r="U133" s="13">
        <v>0.50215020539093014</v>
      </c>
      <c r="V133" s="13">
        <v>0.18012885104370116</v>
      </c>
      <c r="W133" s="13">
        <v>0.26049060274505614</v>
      </c>
      <c r="X133" s="13">
        <v>0.29437802286529541</v>
      </c>
      <c r="Y133" s="13">
        <v>0.23495411819839476</v>
      </c>
      <c r="Z133" s="13">
        <v>0.36946693861236568</v>
      </c>
      <c r="AA133" s="13">
        <v>0.14119990342330932</v>
      </c>
      <c r="AB133" s="13">
        <v>0.55854525263595578</v>
      </c>
      <c r="AC133" s="13">
        <v>0.31099759349060058</v>
      </c>
      <c r="AD133" s="13">
        <v>0.36513594913330072</v>
      </c>
      <c r="AE133" s="13">
        <v>0.27018204457702633</v>
      </c>
      <c r="AF133" s="13">
        <v>0.22760738511734008</v>
      </c>
      <c r="AG133" s="13">
        <v>0.47794653891448974</v>
      </c>
      <c r="AH133" s="13">
        <v>0.46504027233123779</v>
      </c>
      <c r="AI133" s="13">
        <v>0.2237504477577209</v>
      </c>
      <c r="AJ133" s="13">
        <v>0.46832877499771119</v>
      </c>
      <c r="AK133" s="13">
        <v>0.35966074919891355</v>
      </c>
      <c r="AL133" s="13">
        <v>0.26801879833221437</v>
      </c>
      <c r="AM133" s="13">
        <v>0.24357557345581052</v>
      </c>
      <c r="AN133" s="13">
        <v>0.26726102140426639</v>
      </c>
      <c r="AO133" s="13">
        <v>0.1642489034461975</v>
      </c>
      <c r="AP133" s="13">
        <v>0.10039486344528198</v>
      </c>
      <c r="AQ133" s="13">
        <v>0.22745236909484862</v>
      </c>
      <c r="AR133" s="13">
        <v>0.15468875827789305</v>
      </c>
      <c r="AS133" s="13">
        <v>0.18282092389678953</v>
      </c>
      <c r="AT133" s="13">
        <v>0.39661366374969487</v>
      </c>
      <c r="AU133" s="13">
        <v>0.19487531423950194</v>
      </c>
      <c r="AV133" s="13">
        <v>0.13969586524963376</v>
      </c>
      <c r="AW133" s="13">
        <v>0.17824728456878663</v>
      </c>
      <c r="AX133" s="13">
        <v>0.11923322852706908</v>
      </c>
      <c r="AY133" s="13">
        <v>0.15058578967666625</v>
      </c>
      <c r="AZ133" s="13">
        <v>0.12434129079437256</v>
      </c>
      <c r="BA133" s="13">
        <v>0.14015110771942138</v>
      </c>
      <c r="BB133" s="13">
        <v>0.13703038896942138</v>
      </c>
      <c r="BC133" s="13">
        <v>6.2144762847900388E-2</v>
      </c>
      <c r="BD133" s="13">
        <v>-1.2589603134155261E-2</v>
      </c>
      <c r="BE133" s="13">
        <v>7.0541804237365696E-2</v>
      </c>
      <c r="BF133" s="13">
        <v>3.919529592132568E-2</v>
      </c>
      <c r="BG133" s="13">
        <v>9.853138388061522E-2</v>
      </c>
      <c r="BH133" s="13">
        <v>6.5202779788970933E-2</v>
      </c>
      <c r="BI133" s="13">
        <v>0.23089515913391112</v>
      </c>
      <c r="BJ133" s="13">
        <v>0.13936487567901612</v>
      </c>
      <c r="BK133" s="13">
        <v>0.13912954028320312</v>
      </c>
      <c r="BL133" s="13">
        <v>0.22749906806945802</v>
      </c>
      <c r="BM133" s="13">
        <v>0.21368674985885616</v>
      </c>
      <c r="BN133" s="13">
        <v>0.31402445280309527</v>
      </c>
      <c r="BO133" s="13">
        <v>0.23083933678104754</v>
      </c>
      <c r="BP133" s="13">
        <v>0.11336061817825369</v>
      </c>
      <c r="BQ133" s="13">
        <v>0.27167708810742841</v>
      </c>
      <c r="BR133" s="13">
        <v>0.31369613017515269</v>
      </c>
      <c r="BS133" s="13">
        <v>0.20192539072837121</v>
      </c>
      <c r="BT133" s="13">
        <v>0.1739236062817493</v>
      </c>
      <c r="BU133" s="13">
        <v>0.12148364970389272</v>
      </c>
      <c r="BV133" s="13">
        <v>0.15372843911540224</v>
      </c>
      <c r="BW133" s="13">
        <v>1.1921962601655021</v>
      </c>
      <c r="BX133" s="13">
        <v>0.40062883370218849</v>
      </c>
      <c r="BY133" s="13">
        <v>0.13996193219028275</v>
      </c>
      <c r="BZ133" s="13">
        <v>3.277842340480952E-2</v>
      </c>
      <c r="CA133" s="13">
        <v>4.3523170500098227E-2</v>
      </c>
      <c r="CB133" s="13">
        <v>6.1621907996038679E-2</v>
      </c>
      <c r="CC133" s="13">
        <v>3.2659966770832639E-2</v>
      </c>
      <c r="CD133" s="13">
        <v>7.6230301171321652E-2</v>
      </c>
      <c r="CE133" s="13">
        <v>3.9023121695961283E-2</v>
      </c>
      <c r="CF133" s="13">
        <v>6.1628476376421971E-2</v>
      </c>
      <c r="CG133" s="13">
        <v>2.2877103399003656E-2</v>
      </c>
      <c r="CH133" s="13">
        <v>3.2570272307289358E-2</v>
      </c>
      <c r="CI133" s="13">
        <v>3.6399479997470674E-2</v>
      </c>
      <c r="CJ133" s="13">
        <v>5.6557837722793006E-2</v>
      </c>
      <c r="CK133" s="13">
        <v>6.8872807491099336E-2</v>
      </c>
      <c r="CL133" s="13">
        <v>8.1588917125798938E-2</v>
      </c>
      <c r="CM133" s="13">
        <v>7.3467552970821998E-2</v>
      </c>
      <c r="CN133" s="13">
        <v>0.1208812171032542</v>
      </c>
      <c r="CO133" s="13">
        <v>4.7093079324701997E-2</v>
      </c>
      <c r="CP133" s="13">
        <v>1.6646321529436101E-2</v>
      </c>
      <c r="CQ133" s="13">
        <v>2.6967919311540283E-2</v>
      </c>
      <c r="CR133" s="13">
        <v>2.9207925638720336E-2</v>
      </c>
      <c r="CS133" s="13">
        <v>1.8842406163926354E-2</v>
      </c>
      <c r="CT133" s="13">
        <v>1.3953037815512664E-2</v>
      </c>
      <c r="CU133" s="13">
        <v>7.6787792914855685E-2</v>
      </c>
      <c r="CV133" s="13">
        <v>5.2819070595000621E-2</v>
      </c>
      <c r="CW133" s="13">
        <v>4.7141020506038057E-2</v>
      </c>
      <c r="CX133" s="13">
        <v>3.5804418201421738E-2</v>
      </c>
      <c r="CY133" s="13">
        <v>4.3272824452025044E-2</v>
      </c>
      <c r="CZ133" s="13">
        <v>0.1025366818411463</v>
      </c>
      <c r="DA133" s="13">
        <v>9.1334215264731039E-2</v>
      </c>
      <c r="DB133" s="13">
        <v>0.10378725011485958</v>
      </c>
      <c r="DC133" s="13">
        <v>9.5357828785733928E-2</v>
      </c>
      <c r="DD133" s="13">
        <v>0.13083164354580437</v>
      </c>
      <c r="DE133" s="13">
        <v>0.10207502390738094</v>
      </c>
      <c r="DF133" s="13">
        <v>9.3673112907078068E-2</v>
      </c>
      <c r="DG133" s="13">
        <v>9.4684131957694123E-2</v>
      </c>
      <c r="DH133" s="13">
        <v>0.13046541487949681</v>
      </c>
      <c r="DI133" s="13">
        <v>0.10228875351232786</v>
      </c>
      <c r="DJ133" s="13">
        <v>9.3254173431934317E-2</v>
      </c>
      <c r="DK133" s="13">
        <v>8.8826025093135377E-2</v>
      </c>
      <c r="DL133" s="13">
        <v>0.11662252060599215</v>
      </c>
      <c r="DM133" s="13">
        <v>0.10114592294662553</v>
      </c>
      <c r="DN133" s="13">
        <v>7.7334273681277044E-2</v>
      </c>
      <c r="DO133" s="13">
        <v>8.8851212513766209E-2</v>
      </c>
      <c r="DP133" s="13">
        <v>0.54069905036383226</v>
      </c>
      <c r="DQ133" s="13">
        <v>0.41782933031814196</v>
      </c>
      <c r="DR133" s="13">
        <v>7.2612572522728652E-2</v>
      </c>
      <c r="DS133" s="13">
        <v>3.3233202780958641E-2</v>
      </c>
      <c r="DT133" s="13">
        <v>8.4378092133424717E-2</v>
      </c>
      <c r="DU133" s="13">
        <v>0.39547849163765153</v>
      </c>
      <c r="DV133" s="13">
        <v>0.50418897877755642</v>
      </c>
      <c r="DW133" s="13">
        <v>0.45580604180404788</v>
      </c>
      <c r="DX133" s="13">
        <v>8.0632930162538544E-2</v>
      </c>
      <c r="DY133" s="13">
        <v>6.9955108893057963E-2</v>
      </c>
      <c r="DZ133" s="13">
        <v>9.6365072675869953E-2</v>
      </c>
      <c r="EA133" s="13">
        <v>4.927461558403505E-2</v>
      </c>
      <c r="EB133" s="13">
        <v>3.7924185889332551E-2</v>
      </c>
      <c r="EC133" s="13">
        <v>7.1991455144540265E-2</v>
      </c>
      <c r="ED133" s="13">
        <v>9.5445369667981006E-2</v>
      </c>
      <c r="EE133" s="13">
        <v>4.197070694478891E-2</v>
      </c>
      <c r="EF133" s="13">
        <v>0.10354378677394394</v>
      </c>
      <c r="EG133" s="13">
        <v>7.091726504877012E-2</v>
      </c>
      <c r="EH133" s="13">
        <v>7.268493425682318E-2</v>
      </c>
      <c r="EI133" s="13">
        <v>7.8755074957035778E-2</v>
      </c>
      <c r="EJ133" s="13">
        <v>8.9804655042012779E-2</v>
      </c>
      <c r="EK133" s="13">
        <v>2.7763367065081847E-2</v>
      </c>
      <c r="EL133" s="13">
        <v>1.7045857045798377E-2</v>
      </c>
      <c r="EM133" s="13">
        <v>1.1325063569445225E-2</v>
      </c>
      <c r="EN133" s="13">
        <v>1.098803227641405E-2</v>
      </c>
      <c r="EO133" s="13">
        <v>9.879483565600658E-3</v>
      </c>
      <c r="EP133" s="13">
        <v>6.7703238576883092E-3</v>
      </c>
      <c r="EQ133" s="13">
        <v>3.4336201963592189E-2</v>
      </c>
      <c r="ER133" s="13">
        <v>2.6060050666162033E-2</v>
      </c>
      <c r="ES133" s="13">
        <v>2.0572507881702073E-2</v>
      </c>
      <c r="ET133" s="13">
        <v>2.2816305177012074E-2</v>
      </c>
      <c r="EU133" s="13">
        <v>1.9448950845718613E-2</v>
      </c>
      <c r="EV133" s="13">
        <v>2.9633043306529819E-3</v>
      </c>
      <c r="EW133" s="13">
        <v>2.5649451750919508E-3</v>
      </c>
      <c r="EX133" s="13">
        <v>2.7856085921151739E-3</v>
      </c>
      <c r="EY133" s="13">
        <v>2.9401387037945562E-3</v>
      </c>
      <c r="EZ133" s="13">
        <v>2.724609863820681E-3</v>
      </c>
      <c r="FA133" s="13">
        <v>2.7856085921151739E-3</v>
      </c>
      <c r="FB133" s="13">
        <v>4.067901665939332E-3</v>
      </c>
      <c r="FC133" s="13">
        <v>3.7808032382239324E-3</v>
      </c>
      <c r="FD133" s="13">
        <v>1.6376741299258743E-3</v>
      </c>
      <c r="FE133" s="13">
        <v>1.192888461078582E-2</v>
      </c>
      <c r="FF133" s="13">
        <v>1.3006349078074687E-3</v>
      </c>
      <c r="FG133" s="13">
        <v>6.9096229477271767E-4</v>
      </c>
      <c r="FH133" s="13">
        <v>1.2843363266190064E-3</v>
      </c>
      <c r="FI133" s="13">
        <v>1.4225694304144188E-3</v>
      </c>
      <c r="FJ133" s="13">
        <v>8.9501995974200412E-4</v>
      </c>
      <c r="FK133" s="13">
        <v>1.0984335869560959E-3</v>
      </c>
      <c r="FL133" s="13">
        <v>1.2611644887273695E-3</v>
      </c>
      <c r="FM133" s="13">
        <v>5.741675089921283E-3</v>
      </c>
      <c r="FN133" s="13">
        <v>7.5691254465010509E-3</v>
      </c>
      <c r="FO133" s="13">
        <v>8.2694260888045434E-3</v>
      </c>
      <c r="FP133" s="13">
        <v>1.8420328496714981E-2</v>
      </c>
      <c r="FQ133" s="13">
        <v>7.6306522344655363E-3</v>
      </c>
      <c r="FR133" s="13">
        <v>8.5648030538293205E-3</v>
      </c>
      <c r="FS133" s="13">
        <v>8.9886766592491268E-3</v>
      </c>
      <c r="FT133" s="13">
        <v>1.5589487957795377E-2</v>
      </c>
      <c r="FU133" s="13">
        <v>2.7173381491927689E-2</v>
      </c>
      <c r="FV133" s="13">
        <v>5.5918461720473406E-2</v>
      </c>
      <c r="FW133" s="18"/>
      <c r="FX133" s="117"/>
      <c r="FY133" s="18"/>
    </row>
    <row r="134" spans="1:181" ht="15" x14ac:dyDescent="0.25">
      <c r="A134" s="49" t="s">
        <v>24</v>
      </c>
      <c r="B134" s="53">
        <f>SUMPRODUCT(--(B$9=Quarterly_kt!$B$9:FC$9),Quarterly_kt!$B134:FC134)/Fuel_Properties!$D$49</f>
        <v>0</v>
      </c>
      <c r="C134" s="53">
        <f>SUMPRODUCT(--(C$9=Quarterly_kt!$B$9:FC$9),Quarterly_kt!$B134:FC134)/Fuel_Properties!$D$49</f>
        <v>0</v>
      </c>
      <c r="D134" s="53">
        <f>SUMPRODUCT(--(D$9=Quarterly_kt!$B$9:FC$9),Quarterly_kt!$B134:FC134)/Fuel_Properties!$D$49</f>
        <v>0</v>
      </c>
      <c r="E134" s="53">
        <f>SUMPRODUCT(--(E$9=Quarterly_kt!$B$9:FC$9),Quarterly_kt!$B134:FC134)/Fuel_Properties!$D$49</f>
        <v>0</v>
      </c>
      <c r="F134" s="53">
        <f>SUMPRODUCT(--(F$9=Quarterly_kt!$B$9:FC$9),Quarterly_kt!$B134:FC134)/Fuel_Properties!$D$49</f>
        <v>0</v>
      </c>
      <c r="G134" s="53">
        <f>SUMPRODUCT(--(G$9=Quarterly_kt!$B$9:FC$9),Quarterly_kt!$B134:FC134)/Fuel_Properties!$D$49</f>
        <v>0</v>
      </c>
      <c r="H134" s="53">
        <f>SUMPRODUCT(--(H$9=Quarterly_kt!$B$9:FC$9),Quarterly_kt!$B134:FC134)/Fuel_Properties!$D$49</f>
        <v>0</v>
      </c>
      <c r="I134" s="53">
        <f>SUMPRODUCT(--(I$9=Quarterly_kt!$B$9:FC$9),Quarterly_kt!$B134:FC134)/Fuel_Properties!$D$49</f>
        <v>0</v>
      </c>
      <c r="J134" s="53">
        <f>SUMPRODUCT(--(J$9=Quarterly_kt!$B$9:FC$9),Quarterly_kt!$B134:FC134)/Fuel_Properties!$D$49</f>
        <v>0</v>
      </c>
      <c r="K134" s="53">
        <f>SUMPRODUCT(--(K$9=Quarterly_kt!$B$9:FC$9),Quarterly_kt!$B134:FC134)/Fuel_Properties!$D$49</f>
        <v>0</v>
      </c>
      <c r="L134" s="53">
        <f>SUMPRODUCT(--(L$9=Quarterly_kt!$B$9:FC$9),Quarterly_kt!$B134:FC134)/Fuel_Properties!$D$49</f>
        <v>0</v>
      </c>
      <c r="M134" s="53">
        <f>SUMPRODUCT(--(M$9=Quarterly_kt!$B$9:FC$9),Quarterly_kt!$B134:FC134)/Fuel_Properties!$D$49</f>
        <v>0</v>
      </c>
      <c r="N134" s="53">
        <f>SUMPRODUCT(--(N$9=Quarterly_kt!$B$9:FC$9),Quarterly_kt!$B134:FC134)/Fuel_Properties!$D$49</f>
        <v>0</v>
      </c>
      <c r="O134" s="53">
        <f>SUMPRODUCT(--(O$9=Quarterly_kt!$B$9:FC$9),Quarterly_kt!$B134:FC134)/Fuel_Properties!$D$49</f>
        <v>0</v>
      </c>
      <c r="P134" s="53">
        <f>SUMPRODUCT(--(P$9=Quarterly_kt!$B$9:FC$9),Quarterly_kt!$B134:FC134)/Fuel_Properties!$D$49</f>
        <v>0</v>
      </c>
      <c r="Q134" s="53">
        <f>SUMPRODUCT(--(Q$9=Quarterly_kt!$B$9:FC$9),Quarterly_kt!$B134:FC134)/Fuel_Properties!$D$49</f>
        <v>0</v>
      </c>
      <c r="R134" s="53">
        <f>SUMPRODUCT(--(R$9=Quarterly_kt!$B$9:FC$9),Quarterly_kt!$B134:FC134)/Fuel_Properties!$D$49</f>
        <v>0</v>
      </c>
      <c r="S134" s="53">
        <f>SUMPRODUCT(--(S$9=Quarterly_kt!$B$9:FC$9),Quarterly_kt!$B134:FC134)/Fuel_Properties!$D$49</f>
        <v>0</v>
      </c>
      <c r="T134" s="53">
        <f>SUMPRODUCT(--(T$9=Quarterly_kt!$B$9:FC$9),Quarterly_kt!$B134:FC134)/Fuel_Properties!$D$49</f>
        <v>0</v>
      </c>
      <c r="U134" s="53">
        <f>SUMPRODUCT(--(U$9=Quarterly_kt!$B$9:FC$9),Quarterly_kt!$B134:FC134)/Fuel_Properties!$D$49</f>
        <v>0</v>
      </c>
      <c r="V134" s="53">
        <f>SUMPRODUCT(--(V$9=Quarterly_kt!$B$9:FC$9),Quarterly_kt!$B134:FC134)/Fuel_Properties!$D$49</f>
        <v>0</v>
      </c>
      <c r="W134" s="53">
        <f>SUMPRODUCT(--(W$9=Quarterly_kt!$B$9:FC$9),Quarterly_kt!$B134:FC134)/Fuel_Properties!$D$49</f>
        <v>0</v>
      </c>
      <c r="X134" s="53">
        <f>SUMPRODUCT(--(X$9=Quarterly_kt!$B$9:FC$9),Quarterly_kt!$B134:FC134)/Fuel_Properties!$D$49</f>
        <v>0</v>
      </c>
      <c r="Y134" s="53">
        <f>SUMPRODUCT(--(Y$9=Quarterly_kt!$B$9:FC$9),Quarterly_kt!$B134:FC134)/Fuel_Properties!$D$49</f>
        <v>0</v>
      </c>
      <c r="Z134" s="53">
        <f>SUMPRODUCT(--(Z$9=Quarterly_kt!$B$9:FC$9),Quarterly_kt!$B134:FC134)/Fuel_Properties!$D$49</f>
        <v>0</v>
      </c>
      <c r="AA134" s="53">
        <f>SUMPRODUCT(--(AA$9=Quarterly_kt!$B$9:FC$9),Quarterly_kt!$B134:FC134)/Fuel_Properties!$D$49</f>
        <v>0</v>
      </c>
      <c r="AB134" s="53">
        <f>SUMPRODUCT(--(AB$9=Quarterly_kt!$B$9:FC$9),Quarterly_kt!$B134:FC134)/Fuel_Properties!$D$49</f>
        <v>0</v>
      </c>
      <c r="AC134" s="53">
        <f>SUMPRODUCT(--(AC$9=Quarterly_kt!$B$9:FC$9),Quarterly_kt!$B134:FC134)/Fuel_Properties!$D$49</f>
        <v>0</v>
      </c>
      <c r="AD134" s="53">
        <f>SUMPRODUCT(--(AD$9=Quarterly_kt!$B$9:FC$9),Quarterly_kt!$B134:FC134)/Fuel_Properties!$D$49</f>
        <v>0</v>
      </c>
      <c r="AE134" s="53">
        <f>SUMPRODUCT(--(AE$9=Quarterly_kt!$B$9:FC$9),Quarterly_kt!$B134:FC134)/Fuel_Properties!$D$49</f>
        <v>0</v>
      </c>
      <c r="AF134" s="53">
        <f>SUMPRODUCT(--(AF$9=Quarterly_kt!$B$9:FC$9),Quarterly_kt!$B134:FC134)/Fuel_Properties!$D$49</f>
        <v>0</v>
      </c>
      <c r="AG134" s="53">
        <f>SUMPRODUCT(--(AG$9=Quarterly_kt!$B$9:FC$9),Quarterly_kt!$B134:FC134)/Fuel_Properties!$D$49</f>
        <v>0</v>
      </c>
      <c r="AH134" s="53">
        <f>SUMPRODUCT(--(AH$9=Quarterly_kt!$B$9:FC$9),Quarterly_kt!$B134:FC134)/Fuel_Properties!$D$49</f>
        <v>0</v>
      </c>
      <c r="AI134" s="53">
        <f>SUMPRODUCT(--(AI$9=Quarterly_kt!$B$9:FC$9),Quarterly_kt!$B134:FC134)/Fuel_Properties!$D$49</f>
        <v>0</v>
      </c>
      <c r="AJ134" s="53">
        <f>SUMPRODUCT(--(AJ$9=Quarterly_kt!$B$9:FC$9),Quarterly_kt!$B134:FC134)/Fuel_Properties!$D$49</f>
        <v>0</v>
      </c>
      <c r="AK134" s="53">
        <f>SUMPRODUCT(--(AK$9=Quarterly_kt!$B$9:FC$9),Quarterly_kt!$B134:FC134)/Fuel_Properties!$D$49</f>
        <v>0</v>
      </c>
      <c r="AL134" s="53">
        <f>SUMPRODUCT(--(AL$9=Quarterly_kt!$B$9:FC$9),Quarterly_kt!$B134:FC134)/Fuel_Properties!$D$49</f>
        <v>0</v>
      </c>
      <c r="AM134" s="53">
        <f>SUMPRODUCT(--(AM$9=Quarterly_kt!$B$9:FC$9),Quarterly_kt!$B134:FC134)/Fuel_Properties!$D$49</f>
        <v>0</v>
      </c>
      <c r="AN134" s="53">
        <f>SUMPRODUCT(--(AN$9=Quarterly_kt!$B$9:FC$9),Quarterly_kt!$B134:FC134)/Fuel_Properties!$D$49</f>
        <v>0</v>
      </c>
      <c r="AO134" s="53">
        <f>SUMPRODUCT(--(AO$9=Quarterly_kt!$B$9:FC$9),Quarterly_kt!$B134:FC134)/Fuel_Properties!$D$49</f>
        <v>0</v>
      </c>
      <c r="AP134" s="53">
        <f>SUMPRODUCT(--(AP$9=Quarterly_kt!$B$9:FC$9),Quarterly_kt!$B134:FC134)/Fuel_Properties!$D$49</f>
        <v>2.2633032887992885E-2</v>
      </c>
      <c r="AQ134" s="53">
        <f>SUMPRODUCT(--(AQ$9=Quarterly_kt!$B$9:FC$9),Quarterly_kt!$B134:FC134)/Fuel_Properties!$D$49</f>
        <v>2.2633032887992885E-2</v>
      </c>
      <c r="AR134" s="53">
        <f>SUMPRODUCT(--(AR$9=Quarterly_kt!$B$9:FC$9),Quarterly_kt!$B134:FC134)/Fuel_Properties!$D$49</f>
        <v>2.2633032887992885E-2</v>
      </c>
      <c r="AS134" s="53">
        <f>SUMPRODUCT(--(AS$9=Quarterly_kt!$B$9:FC$9),Quarterly_kt!$B134:FC134)/Fuel_Properties!$D$49</f>
        <v>2.2633032887992885E-2</v>
      </c>
      <c r="AT134" s="53">
        <f>SUMPRODUCT(--(AT$9=Quarterly_kt!$B$9:FC$9),Quarterly_kt!$B134:FC134)/Fuel_Properties!$D$49</f>
        <v>4.6111876762495403E-2</v>
      </c>
      <c r="AU134" s="53">
        <f>SUMPRODUCT(--(AU$9=Quarterly_kt!$B$9:FC$9),Quarterly_kt!$B134:FC134)/Fuel_Properties!$D$49</f>
        <v>4.6111876762495403E-2</v>
      </c>
      <c r="AV134" s="53">
        <f>SUMPRODUCT(--(AV$9=Quarterly_kt!$B$9:FC$9),Quarterly_kt!$B134:FC134)/Fuel_Properties!$D$49</f>
        <v>4.6111876762495403E-2</v>
      </c>
      <c r="AW134" s="53">
        <f>SUMPRODUCT(--(AW$9=Quarterly_kt!$B$9:FC$9),Quarterly_kt!$B134:FC134)/Fuel_Properties!$D$49</f>
        <v>4.6111876762495403E-2</v>
      </c>
      <c r="AX134" s="53">
        <f>SUMPRODUCT(--(AX$9=Quarterly_kt!$B$9:FC$9),Quarterly_kt!$B134:FC134)/Fuel_Properties!$D$49</f>
        <v>6.0000888381766454E-2</v>
      </c>
      <c r="AY134" s="53">
        <f>SUMPRODUCT(--(AY$9=Quarterly_kt!$B$9:FC$9),Quarterly_kt!$B134:FC134)/Fuel_Properties!$D$49</f>
        <v>6.0000888381766454E-2</v>
      </c>
      <c r="AZ134" s="53">
        <f>SUMPRODUCT(--(AZ$9=Quarterly_kt!$B$9:FC$9),Quarterly_kt!$B134:FC134)/Fuel_Properties!$D$49</f>
        <v>6.0000888381766454E-2</v>
      </c>
      <c r="BA134" s="53">
        <f>SUMPRODUCT(--(BA$9=Quarterly_kt!$B$9:FC$9),Quarterly_kt!$B134:FC134)/Fuel_Properties!$D$49</f>
        <v>6.0000888381766454E-2</v>
      </c>
      <c r="BB134" s="53">
        <f>SUMPRODUCT(--(BB$9=Quarterly_kt!$B$9:FC$9),Quarterly_kt!$B134:FC134)/Fuel_Properties!$D$49</f>
        <v>6.5829433003276192E-2</v>
      </c>
      <c r="BC134" s="53">
        <f>SUMPRODUCT(--(BC$9=Quarterly_kt!$B$9:FC$9),Quarterly_kt!$B134:FC134)/Fuel_Properties!$D$49</f>
        <v>6.5829433003276192E-2</v>
      </c>
      <c r="BD134" s="53">
        <f>SUMPRODUCT(--(BD$9=Quarterly_kt!$B$9:FC$9),Quarterly_kt!$B134:FC134)/Fuel_Properties!$D$49</f>
        <v>6.5829433003276192E-2</v>
      </c>
      <c r="BE134" s="53">
        <f>SUMPRODUCT(--(BE$9=Quarterly_kt!$B$9:FC$9),Quarterly_kt!$B134:FC134)/Fuel_Properties!$D$49</f>
        <v>6.5829433003276192E-2</v>
      </c>
      <c r="BF134" s="53">
        <f>SUMPRODUCT(--(BF$9=Quarterly_kt!$B$9:FC$9),Quarterly_kt!$B134:FC134)/Fuel_Properties!$D$49</f>
        <v>7.54158818302888E-2</v>
      </c>
      <c r="BG134" s="53">
        <f>SUMPRODUCT(--(BG$9=Quarterly_kt!$B$9:FC$9),Quarterly_kt!$B134:FC134)/Fuel_Properties!$D$49</f>
        <v>7.54158818302888E-2</v>
      </c>
      <c r="BH134" s="53">
        <f>SUMPRODUCT(--(BH$9=Quarterly_kt!$B$9:FC$9),Quarterly_kt!$B134:FC134)/Fuel_Properties!$D$49</f>
        <v>7.54158818302888E-2</v>
      </c>
      <c r="BI134" s="53">
        <f>SUMPRODUCT(--(BI$9=Quarterly_kt!$B$9:FC$9),Quarterly_kt!$B134:FC134)/Fuel_Properties!$D$49</f>
        <v>7.54158818302888E-2</v>
      </c>
      <c r="BJ134" s="53">
        <f>SUMPRODUCT(--(BJ$9=Quarterly_kt!$B$9:FC$9),Quarterly_kt!$B134:FC134)/Fuel_Properties!$D$49</f>
        <v>7.7969177099486628E-2</v>
      </c>
      <c r="BK134" s="53">
        <f>SUMPRODUCT(--(BK$9=Quarterly_kt!$B$9:FC$9),Quarterly_kt!$B134:FC134)/Fuel_Properties!$D$49</f>
        <v>7.7969177099486628E-2</v>
      </c>
      <c r="BL134" s="53">
        <f>SUMPRODUCT(--(BL$9=Quarterly_kt!$B$9:FC$9),Quarterly_kt!$B134:FC134)/Fuel_Properties!$D$49</f>
        <v>7.7969177099486628E-2</v>
      </c>
      <c r="BM134" s="53">
        <f>SUMPRODUCT(--(BM$9=Quarterly_kt!$B$9:FC$9),Quarterly_kt!$B134:FC134)/Fuel_Properties!$D$49</f>
        <v>7.7969177099486628E-2</v>
      </c>
      <c r="BN134" s="53">
        <f>SUMPRODUCT(--(BN$9=Quarterly_kt!$B$9:FC$9),Quarterly_kt!$B134:FC134)/Fuel_Properties!$D$49</f>
        <v>8.546425150639847E-2</v>
      </c>
      <c r="BO134" s="53">
        <f>SUMPRODUCT(--(BO$9=Quarterly_kt!$B$9:FC$9),Quarterly_kt!$B134:FC134)/Fuel_Properties!$D$49</f>
        <v>8.546425150639847E-2</v>
      </c>
      <c r="BP134" s="53">
        <f>SUMPRODUCT(--(BP$9=Quarterly_kt!$B$9:FC$9),Quarterly_kt!$B134:FC134)/Fuel_Properties!$D$49</f>
        <v>8.546425150639847E-2</v>
      </c>
      <c r="BQ134" s="53">
        <f>SUMPRODUCT(--(BQ$9=Quarterly_kt!$B$9:FC$9),Quarterly_kt!$B134:FC134)/Fuel_Properties!$D$49</f>
        <v>8.546425150639847E-2</v>
      </c>
      <c r="BR134" s="53">
        <f>SUMPRODUCT(--(BR$9=Quarterly_kt!$B$9:FC$9),Quarterly_kt!$B134:FC134)/Fuel_Properties!$D$49</f>
        <v>0.10273231790621297</v>
      </c>
      <c r="BS134" s="53">
        <f>SUMPRODUCT(--(BS$9=Quarterly_kt!$B$9:FC$9),Quarterly_kt!$B134:FC134)/Fuel_Properties!$D$49</f>
        <v>0.10273231790621297</v>
      </c>
      <c r="BT134" s="53">
        <f>SUMPRODUCT(--(BT$9=Quarterly_kt!$B$9:FC$9),Quarterly_kt!$B134:FC134)/Fuel_Properties!$D$49</f>
        <v>0.10273231790621297</v>
      </c>
      <c r="BU134" s="53">
        <f>SUMPRODUCT(--(BU$9=Quarterly_kt!$B$9:FC$9),Quarterly_kt!$B134:FC134)/Fuel_Properties!$D$49</f>
        <v>0.10273231790621297</v>
      </c>
      <c r="BV134" s="53">
        <f>SUMPRODUCT(--(BV$9=Quarterly_kt!$B$9:FC$9),Quarterly_kt!$B134:FC134)/Fuel_Properties!$D$49</f>
        <v>0.10299949062712228</v>
      </c>
      <c r="BW134" s="53">
        <f>SUMPRODUCT(--(BW$9=Quarterly_kt!$B$9:FC$9),Quarterly_kt!$B134:FC134)/Fuel_Properties!$D$49</f>
        <v>0.10299949062712228</v>
      </c>
      <c r="BX134" s="53">
        <f>SUMPRODUCT(--(BX$9=Quarterly_kt!$B$9:FC$9),Quarterly_kt!$B134:FC134)/Fuel_Properties!$D$49</f>
        <v>0.10299949062712228</v>
      </c>
      <c r="BY134" s="53">
        <f>SUMPRODUCT(--(BY$9=Quarterly_kt!$B$9:FC$9),Quarterly_kt!$B134:FC134)/Fuel_Properties!$D$49</f>
        <v>0.10299949062712228</v>
      </c>
      <c r="BZ134" s="53">
        <f>SUMPRODUCT(--(BZ$9=Quarterly_kt!$B$9:FC$9),Quarterly_kt!$B134:FC134)/Fuel_Properties!$D$49</f>
        <v>0.10852156928847687</v>
      </c>
      <c r="CA134" s="53">
        <f>SUMPRODUCT(--(CA$9=Quarterly_kt!$B$9:FC$9),Quarterly_kt!$B134:FC134)/Fuel_Properties!$D$49</f>
        <v>0.10852156928847687</v>
      </c>
      <c r="CB134" s="53">
        <f>SUMPRODUCT(--(CB$9=Quarterly_kt!$B$9:FC$9),Quarterly_kt!$B134:FC134)/Fuel_Properties!$D$49</f>
        <v>0.10852156928847687</v>
      </c>
      <c r="CC134" s="53">
        <f>SUMPRODUCT(--(CC$9=Quarterly_kt!$B$9:FC$9),Quarterly_kt!$B134:FC134)/Fuel_Properties!$D$49</f>
        <v>0.10852156928847687</v>
      </c>
      <c r="CD134" s="53">
        <f>SUMPRODUCT(--(CD$9=Quarterly_kt!$B$9:FC$9),Quarterly_kt!$B134:FC134)/Fuel_Properties!$D$49</f>
        <v>0.11978461102114855</v>
      </c>
      <c r="CE134" s="53">
        <f>SUMPRODUCT(--(CE$9=Quarterly_kt!$B$9:FC$9),Quarterly_kt!$B134:FC134)/Fuel_Properties!$D$49</f>
        <v>0.11978461102114855</v>
      </c>
      <c r="CF134" s="53">
        <f>SUMPRODUCT(--(CF$9=Quarterly_kt!$B$9:FC$9),Quarterly_kt!$B134:FC134)/Fuel_Properties!$D$49</f>
        <v>0.11978461102114855</v>
      </c>
      <c r="CG134" s="53">
        <f>SUMPRODUCT(--(CG$9=Quarterly_kt!$B$9:FC$9),Quarterly_kt!$B134:FC134)/Fuel_Properties!$D$49</f>
        <v>0.11978461102114855</v>
      </c>
      <c r="CH134" s="53">
        <f>SUMPRODUCT(--(CH$9=Quarterly_kt!$B$9:FC$9),Quarterly_kt!$B134:FC134)/Fuel_Properties!$D$49</f>
        <v>0.10798115828539501</v>
      </c>
      <c r="CI134" s="53">
        <f>SUMPRODUCT(--(CI$9=Quarterly_kt!$B$9:FC$9),Quarterly_kt!$B134:FC134)/Fuel_Properties!$D$49</f>
        <v>0.10798115828539501</v>
      </c>
      <c r="CJ134" s="53">
        <f>SUMPRODUCT(--(CJ$9=Quarterly_kt!$B$9:FC$9),Quarterly_kt!$B134:FC134)/Fuel_Properties!$D$49</f>
        <v>0.10798115828539501</v>
      </c>
      <c r="CK134" s="53">
        <f>SUMPRODUCT(--(CK$9=Quarterly_kt!$B$9:FC$9),Quarterly_kt!$B134:FC134)/Fuel_Properties!$D$49</f>
        <v>0.10798115828539501</v>
      </c>
      <c r="CL134" s="53">
        <f>SUMPRODUCT(--(CL$9=Quarterly_kt!$B$9:FC$9),Quarterly_kt!$B134:FC134)/Fuel_Properties!$D$49</f>
        <v>0.10617416303598357</v>
      </c>
      <c r="CM134" s="53">
        <f>SUMPRODUCT(--(CM$9=Quarterly_kt!$B$9:FC$9),Quarterly_kt!$B134:FC134)/Fuel_Properties!$D$49</f>
        <v>0.10617416303598357</v>
      </c>
      <c r="CN134" s="53">
        <f>SUMPRODUCT(--(CN$9=Quarterly_kt!$B$9:FC$9),Quarterly_kt!$B134:FC134)/Fuel_Properties!$D$49</f>
        <v>0.10617416303598357</v>
      </c>
      <c r="CO134" s="53">
        <f>SUMPRODUCT(--(CO$9=Quarterly_kt!$B$9:FC$9),Quarterly_kt!$B134:FC134)/Fuel_Properties!$D$49</f>
        <v>0.10617416303598357</v>
      </c>
      <c r="CP134" s="53">
        <f>SUMPRODUCT(--(CP$9=Quarterly_kt!$B$9:FC$9),Quarterly_kt!$B134:FC134)/Fuel_Properties!$D$49</f>
        <v>8.6618951910633887E-2</v>
      </c>
      <c r="CQ134" s="53">
        <f>SUMPRODUCT(--(CQ$9=Quarterly_kt!$B$9:FC$9),Quarterly_kt!$B134:FC134)/Fuel_Properties!$D$49</f>
        <v>8.6618951910633887E-2</v>
      </c>
      <c r="CR134" s="53">
        <f>SUMPRODUCT(--(CR$9=Quarterly_kt!$B$9:FC$9),Quarterly_kt!$B134:FC134)/Fuel_Properties!$D$49</f>
        <v>8.6618951910633887E-2</v>
      </c>
      <c r="CS134" s="53">
        <f>SUMPRODUCT(--(CS$9=Quarterly_kt!$B$9:FC$9),Quarterly_kt!$B134:FC134)/Fuel_Properties!$D$49</f>
        <v>8.6618951910633887E-2</v>
      </c>
      <c r="CT134" s="53">
        <f>SUMPRODUCT(--(CT$9=Quarterly_kt!$B$9:FC$9),Quarterly_kt!$B134:FC134)/Fuel_Properties!$D$49</f>
        <v>8.9028034007117895E-2</v>
      </c>
      <c r="CU134" s="53">
        <f>SUMPRODUCT(--(CU$9=Quarterly_kt!$B$9:FC$9),Quarterly_kt!$B134:FC134)/Fuel_Properties!$D$49</f>
        <v>8.9028034007117895E-2</v>
      </c>
      <c r="CV134" s="53">
        <f>SUMPRODUCT(--(CV$9=Quarterly_kt!$B$9:FC$9),Quarterly_kt!$B134:FC134)/Fuel_Properties!$D$49</f>
        <v>8.9028034007117895E-2</v>
      </c>
      <c r="CW134" s="53">
        <f>SUMPRODUCT(--(CW$9=Quarterly_kt!$B$9:FC$9),Quarterly_kt!$B134:FC134)/Fuel_Properties!$D$49</f>
        <v>8.9028034007117895E-2</v>
      </c>
      <c r="CX134" s="53">
        <f>SUMPRODUCT(--(CX$9=Quarterly_kt!$B$9:FC$9),Quarterly_kt!$B134:FC134)/Fuel_Properties!$D$49</f>
        <v>9.7782013259273479E-2</v>
      </c>
      <c r="CY134" s="53">
        <f>SUMPRODUCT(--(CY$9=Quarterly_kt!$B$9:FC$9),Quarterly_kt!$B134:FC134)/Fuel_Properties!$D$49</f>
        <v>9.7782013259273479E-2</v>
      </c>
      <c r="CZ134" s="53">
        <f>SUMPRODUCT(--(CZ$9=Quarterly_kt!$B$9:FC$9),Quarterly_kt!$B134:FC134)/Fuel_Properties!$D$49</f>
        <v>9.7782013259273479E-2</v>
      </c>
      <c r="DA134" s="53">
        <f>SUMPRODUCT(--(DA$9=Quarterly_kt!$B$9:FC$9),Quarterly_kt!$B134:FC134)/Fuel_Properties!$D$49</f>
        <v>9.7782013259273479E-2</v>
      </c>
      <c r="DB134" s="53">
        <f>SUMPRODUCT(--(DB$9=Quarterly_kt!$B$9:FC$9),Quarterly_kt!$B134:FC134)/Fuel_Properties!$D$49</f>
        <v>0.13456992480077365</v>
      </c>
      <c r="DC134" s="53">
        <f>SUMPRODUCT(--(DC$9=Quarterly_kt!$B$9:FC$9),Quarterly_kt!$B134:FC134)/Fuel_Properties!$D$49</f>
        <v>0.13456992480077365</v>
      </c>
      <c r="DD134" s="53">
        <f>SUMPRODUCT(--(DD$9=Quarterly_kt!$B$9:FC$9),Quarterly_kt!$B134:FC134)/Fuel_Properties!$D$49</f>
        <v>0.13456992480077365</v>
      </c>
      <c r="DE134" s="53">
        <f>SUMPRODUCT(--(DE$9=Quarterly_kt!$B$9:FC$9),Quarterly_kt!$B134:FC134)/Fuel_Properties!$D$49</f>
        <v>0.13456992480077365</v>
      </c>
      <c r="DF134" s="53">
        <f>SUMPRODUCT(--(DF$9=Quarterly_kt!$B$9:FC$9),Quarterly_kt!$B134:FC134)/Fuel_Properties!$D$49</f>
        <v>0.19492588839533412</v>
      </c>
      <c r="DG134" s="53">
        <f>SUMPRODUCT(--(DG$9=Quarterly_kt!$B$9:FC$9),Quarterly_kt!$B134:FC134)/Fuel_Properties!$D$49</f>
        <v>0.19492588839533412</v>
      </c>
      <c r="DH134" s="53">
        <f>SUMPRODUCT(--(DH$9=Quarterly_kt!$B$9:FC$9),Quarterly_kt!$B134:FC134)/Fuel_Properties!$D$49</f>
        <v>0.19492588839533412</v>
      </c>
      <c r="DI134" s="53">
        <f>SUMPRODUCT(--(DI$9=Quarterly_kt!$B$9:FC$9),Quarterly_kt!$B134:FC134)/Fuel_Properties!$D$49</f>
        <v>0.19492588839533412</v>
      </c>
      <c r="DJ134" s="53">
        <f>SUMPRODUCT(--(DJ$9=Quarterly_kt!$B$9:FC$9),Quarterly_kt!$B134:FC134)/Fuel_Properties!$D$49</f>
        <v>0.22188345057137951</v>
      </c>
      <c r="DK134" s="53">
        <f>SUMPRODUCT(--(DK$9=Quarterly_kt!$B$9:FC$9),Quarterly_kt!$B134:FC134)/Fuel_Properties!$D$49</f>
        <v>0.22188345057137951</v>
      </c>
      <c r="DL134" s="53">
        <f>SUMPRODUCT(--(DL$9=Quarterly_kt!$B$9:FC$9),Quarterly_kt!$B134:FC134)/Fuel_Properties!$D$49</f>
        <v>0.22188345057137951</v>
      </c>
      <c r="DM134" s="53">
        <f>SUMPRODUCT(--(DM$9=Quarterly_kt!$B$9:FC$9),Quarterly_kt!$B134:FC134)/Fuel_Properties!$D$49</f>
        <v>0.22188345057137951</v>
      </c>
      <c r="DN134" s="53">
        <f>SUMPRODUCT(--(DN$9=Quarterly_kt!$B$9:FC$9),Quarterly_kt!$B134:FC134)/Fuel_Properties!$D$49</f>
        <v>0.24437368717585575</v>
      </c>
      <c r="DO134" s="53">
        <f>SUMPRODUCT(--(DO$9=Quarterly_kt!$B$9:FC$9),Quarterly_kt!$B134:FC134)/Fuel_Properties!$D$49</f>
        <v>0.24437368717585575</v>
      </c>
      <c r="DP134" s="53">
        <f>SUMPRODUCT(--(DP$9=Quarterly_kt!$B$9:FC$9),Quarterly_kt!$B134:FC134)/Fuel_Properties!$D$49</f>
        <v>0.24437368717585575</v>
      </c>
      <c r="DQ134" s="53">
        <f>SUMPRODUCT(--(DQ$9=Quarterly_kt!$B$9:FC$9),Quarterly_kt!$B134:FC134)/Fuel_Properties!$D$49</f>
        <v>0.24437368717585575</v>
      </c>
      <c r="DR134" s="53">
        <f>SUMPRODUCT(--(DR$9=Quarterly_kt!$B$9:FC$9),Quarterly_kt!$B134:FC134)/Fuel_Properties!$D$49</f>
        <v>0.27802172271242065</v>
      </c>
      <c r="DS134" s="53">
        <f>SUMPRODUCT(--(DS$9=Quarterly_kt!$B$9:FC$9),Quarterly_kt!$B134:FC134)/Fuel_Properties!$D$49</f>
        <v>0.27802172271242065</v>
      </c>
      <c r="DT134" s="53">
        <f>SUMPRODUCT(--(DT$9=Quarterly_kt!$B$9:FC$9),Quarterly_kt!$B134:FC134)/Fuel_Properties!$D$49</f>
        <v>0.27802172271242065</v>
      </c>
      <c r="DU134" s="53">
        <f>SUMPRODUCT(--(DU$9=Quarterly_kt!$B$9:FC$9),Quarterly_kt!$B134:FC134)/Fuel_Properties!$D$49</f>
        <v>0.27802172271242065</v>
      </c>
      <c r="DV134" s="53">
        <f>SUMPRODUCT(--(DV$9=Quarterly_kt!$B$9:FC$9),Quarterly_kt!$B134:FC134)/Fuel_Properties!$D$49</f>
        <v>0.28988241970196665</v>
      </c>
      <c r="DW134" s="53">
        <f>SUMPRODUCT(--(DW$9=Quarterly_kt!$B$9:FC$9),Quarterly_kt!$B134:FC134)/Fuel_Properties!$D$49</f>
        <v>0.28988241970196665</v>
      </c>
      <c r="DX134" s="53">
        <f>SUMPRODUCT(--(DX$9=Quarterly_kt!$B$9:FC$9),Quarterly_kt!$B134:FC134)/Fuel_Properties!$D$49</f>
        <v>0.28988241970196665</v>
      </c>
      <c r="DY134" s="53">
        <f>SUMPRODUCT(--(DY$9=Quarterly_kt!$B$9:FC$9),Quarterly_kt!$B134:FC134)/Fuel_Properties!$D$49</f>
        <v>0.28988241970196665</v>
      </c>
      <c r="DZ134" s="53">
        <f>SUMPRODUCT(--(DZ$9=Quarterly_kt!$B$9:FC$9),Quarterly_kt!$B134:FC134)/Fuel_Properties!$D$49</f>
        <v>0.30400074997361842</v>
      </c>
      <c r="EA134" s="53">
        <f>SUMPRODUCT(--(EA$9=Quarterly_kt!$B$9:FC$9),Quarterly_kt!$B134:FC134)/Fuel_Properties!$D$49</f>
        <v>0.30400074997361842</v>
      </c>
      <c r="EB134" s="53">
        <f>SUMPRODUCT(--(EB$9=Quarterly_kt!$B$9:FC$9),Quarterly_kt!$B134:FC134)/Fuel_Properties!$D$49</f>
        <v>0.30400074997361842</v>
      </c>
      <c r="EC134" s="53">
        <f>SUMPRODUCT(--(EC$9=Quarterly_kt!$B$9:FC$9),Quarterly_kt!$B134:FC134)/Fuel_Properties!$D$49</f>
        <v>0.30400074997361842</v>
      </c>
      <c r="ED134" s="53">
        <f>SUMPRODUCT(--(ED$9=Quarterly_kt!$B$9:FC$9),Quarterly_kt!$B134:FC134)/Fuel_Properties!$D$49</f>
        <v>0.33646499600780289</v>
      </c>
      <c r="EE134" s="53">
        <f>SUMPRODUCT(--(EE$9=Quarterly_kt!$B$9:FC$9),Quarterly_kt!$B134:FC134)/Fuel_Properties!$D$49</f>
        <v>0.33646499600780289</v>
      </c>
      <c r="EF134" s="53">
        <f>SUMPRODUCT(--(EF$9=Quarterly_kt!$B$9:FC$9),Quarterly_kt!$B134:FC134)/Fuel_Properties!$D$49</f>
        <v>0.33646499600780289</v>
      </c>
      <c r="EG134" s="53">
        <f>SUMPRODUCT(--(EG$9=Quarterly_kt!$B$9:FC$9),Quarterly_kt!$B134:FC134)/Fuel_Properties!$D$49</f>
        <v>0.33646499600780289</v>
      </c>
      <c r="EH134" s="53">
        <f>SUMPRODUCT(--(EH$9=Quarterly_kt!$B$9:FC$9),Quarterly_kt!$B134:FC134)/Fuel_Properties!$D$49</f>
        <v>0.32217399627360732</v>
      </c>
      <c r="EI134" s="53">
        <f>SUMPRODUCT(--(EI$9=Quarterly_kt!$B$9:FC$9),Quarterly_kt!$B134:FC134)/Fuel_Properties!$D$49</f>
        <v>0.32217399627360732</v>
      </c>
      <c r="EJ134" s="53">
        <f>SUMPRODUCT(--(EJ$9=Quarterly_kt!$B$9:FC$9),Quarterly_kt!$B134:FC134)/Fuel_Properties!$D$49</f>
        <v>0.32217399627360732</v>
      </c>
      <c r="EK134" s="53">
        <f>SUMPRODUCT(--(EK$9=Quarterly_kt!$B$9:FC$9),Quarterly_kt!$B134:FC134)/Fuel_Properties!$D$49</f>
        <v>0.32217399627360732</v>
      </c>
      <c r="EL134" s="53">
        <f>SUMPRODUCT(--(EL$9=Quarterly_kt!$B$9:FC$9),Quarterly_kt!$B134:FC134)/Fuel_Properties!$D$49</f>
        <v>0.29115447509811671</v>
      </c>
      <c r="EM134" s="53">
        <f>SUMPRODUCT(--(EM$9=Quarterly_kt!$B$9:FC$9),Quarterly_kt!$B134:FC134)/Fuel_Properties!$D$49</f>
        <v>0.29115447509811671</v>
      </c>
      <c r="EN134" s="53">
        <f>SUMPRODUCT(--(EN$9=Quarterly_kt!$B$9:FC$9),Quarterly_kt!$B134:FC134)/Fuel_Properties!$D$49</f>
        <v>0.29115447509811671</v>
      </c>
      <c r="EO134" s="53">
        <f>SUMPRODUCT(--(EO$9=Quarterly_kt!$B$9:FC$9),Quarterly_kt!$B134:FC134)/Fuel_Properties!$D$49</f>
        <v>0.29115447509811671</v>
      </c>
      <c r="EP134" s="53">
        <f>SUMPRODUCT(--(EP$9=Quarterly_kt!$B$9:FC$9),Quarterly_kt!$B134:FC134)/Fuel_Properties!$D$49</f>
        <v>0.2661484810837848</v>
      </c>
      <c r="EQ134" s="53">
        <f>SUMPRODUCT(--(EQ$9=Quarterly_kt!$B$9:FC$9),Quarterly_kt!$B134:FC134)/Fuel_Properties!$D$49</f>
        <v>0.2661484810837848</v>
      </c>
      <c r="ER134" s="53">
        <f>SUMPRODUCT(--(ER$9=Quarterly_kt!$B$9:FC$9),Quarterly_kt!$B134:FC134)/Fuel_Properties!$D$49</f>
        <v>0.2661484810837848</v>
      </c>
      <c r="ES134" s="53">
        <f>SUMPRODUCT(--(ES$9=Quarterly_kt!$B$9:FC$9),Quarterly_kt!$B134:FC134)/Fuel_Properties!$D$49</f>
        <v>0.2661484810837848</v>
      </c>
      <c r="ET134" s="53">
        <f>SUMPRODUCT(--(ET$9=Quarterly_kt!$B$9:FC$9),Quarterly_kt!$B134:FC134)/Fuel_Properties!$D$49</f>
        <v>0.26923474337899611</v>
      </c>
      <c r="EU134" s="53">
        <f>SUMPRODUCT(--(EU$9=Quarterly_kt!$B$9:FC$9),Quarterly_kt!$B134:FC134)/Fuel_Properties!$D$49</f>
        <v>0.26923474337899611</v>
      </c>
      <c r="EV134" s="53">
        <f>SUMPRODUCT(--(EV$9=Quarterly_kt!$B$9:FC$9),Quarterly_kt!$B134:FC134)/Fuel_Properties!$D$49</f>
        <v>0.26923474337899611</v>
      </c>
      <c r="EW134" s="53">
        <f>SUMPRODUCT(--(EW$9=Quarterly_kt!$B$9:FC$9),Quarterly_kt!$B134:FC134)/Fuel_Properties!$D$49</f>
        <v>0.26923474337899611</v>
      </c>
      <c r="EX134" s="53">
        <f>SUMPRODUCT(--(EX$9=Quarterly_kt!$B$9:FC$9),Quarterly_kt!$B134:FC134)/Fuel_Properties!$D$49</f>
        <v>0.29624467977969859</v>
      </c>
      <c r="EY134" s="53">
        <f>SUMPRODUCT(--(EY$9=Quarterly_kt!$B$9:FC$9),Quarterly_kt!$B134:FC134)/Fuel_Properties!$D$49</f>
        <v>0.29624467977969859</v>
      </c>
      <c r="EZ134" s="53">
        <f>SUMPRODUCT(--(EZ$9=Quarterly_kt!$B$9:FC$9),Quarterly_kt!$B134:FC134)/Fuel_Properties!$D$49</f>
        <v>0.29624467977969859</v>
      </c>
      <c r="FA134" s="53">
        <f>SUMPRODUCT(--(FA$9=Quarterly_kt!$B$9:FC$9),Quarterly_kt!$B134:FC134)/Fuel_Properties!$D$49</f>
        <v>0.29624467977969859</v>
      </c>
      <c r="FB134" s="53">
        <f>SUMPRODUCT(--(FB$9=Quarterly_kt!$B$9:FC$9),Quarterly_kt!$B134:FC134)/Fuel_Properties!$D$49</f>
        <v>0.29068523303383881</v>
      </c>
      <c r="FC134" s="53">
        <f>SUMPRODUCT(--(FC$9=Quarterly_kt!$B$9:FC$9),Quarterly_kt!$B134:FC134)/Fuel_Properties!$D$49</f>
        <v>0.29068523303383881</v>
      </c>
      <c r="FD134" s="53">
        <f>SUMPRODUCT(--(FD$9=Quarterly_kt!$B$9:FD$9),Quarterly_kt!$B134:FD134)/Fuel_Properties!$D$49</f>
        <v>0.29068523303383881</v>
      </c>
      <c r="FE134" s="53">
        <f>SUMPRODUCT(--(FE$9=Quarterly_kt!$B$9:FE$9),Quarterly_kt!$B134:FE134)/Fuel_Properties!$D$49</f>
        <v>0.29068523303383881</v>
      </c>
      <c r="FF134" s="53">
        <f>SUMPRODUCT(--(FF$9=Quarterly_kt!$B$9:FF$9),Quarterly_kt!$B134:FF134)/Fuel_Properties!$D$49</f>
        <v>0.29610524861111964</v>
      </c>
      <c r="FG134" s="53">
        <f>SUMPRODUCT(--(FG$9=Quarterly_kt!$B$9:FG$9),Quarterly_kt!$B134:FG134)/Fuel_Properties!$D$49</f>
        <v>0.29610524861111964</v>
      </c>
      <c r="FH134" s="53">
        <f>SUMPRODUCT(--(FH$9=Quarterly_kt!$B$9:FH$9),Quarterly_kt!$B134:FH134)/Fuel_Properties!$D$49</f>
        <v>0.29610524861111964</v>
      </c>
      <c r="FI134" s="53">
        <f>SUMPRODUCT(--(FI$9=Quarterly_kt!$B$9:FI$9),Quarterly_kt!$B134:FI134)/Fuel_Properties!$D$49</f>
        <v>0.29610524861111964</v>
      </c>
      <c r="FJ134" s="53">
        <f>SUMPRODUCT(--(FJ$9=Quarterly_kt!$B$9:FJ$9),Quarterly_kt!$B134:FJ134)/Fuel_Properties!$D$49</f>
        <v>0.32996042088950689</v>
      </c>
      <c r="FK134" s="53">
        <f>SUMPRODUCT(--(FK$9=Quarterly_kt!$B$9:FK$9),Quarterly_kt!$B134:FK134)/Fuel_Properties!$D$49</f>
        <v>0.32996042088950689</v>
      </c>
      <c r="FL134" s="53">
        <f>SUMPRODUCT(--(FL$9=Quarterly_kt!$B$9:FL$9),Quarterly_kt!$B134:FL134)/Fuel_Properties!$D$49</f>
        <v>0.32996042088950689</v>
      </c>
      <c r="FM134" s="53">
        <f>SUMPRODUCT(--(FM$9=Quarterly_kt!$B$9:FN$9),Quarterly_kt!$B134:FN134)/Fuel_Properties!$D$49</f>
        <v>0.32996042088950689</v>
      </c>
      <c r="FN134" s="53">
        <f>SUMPRODUCT(--(FN$9=Quarterly_kt!$B$9:FN$9),Quarterly_kt!$B134:FN134)/Fuel_Properties!$D$49</f>
        <v>0.3705975176660386</v>
      </c>
      <c r="FO134" s="53">
        <f>SUMPRODUCT(--(FO$9=Quarterly_kt!$B$9:FO$9),Quarterly_kt!$B134:FO134)/Fuel_Properties!$D$49</f>
        <v>0.3705975176660386</v>
      </c>
      <c r="FP134" s="53">
        <f>SUMPRODUCT(--(FP$9=Quarterly_kt!$B$9:FP$9),Quarterly_kt!$B134:FP134)/Fuel_Properties!$D$49</f>
        <v>0.3705975176660386</v>
      </c>
      <c r="FQ134" s="53">
        <f>SUMPRODUCT(--(FQ$9=Quarterly_kt!$B$9:FQ$9),Quarterly_kt!$B134:FQ134)/Fuel_Properties!$D$49</f>
        <v>0.3705975176660386</v>
      </c>
      <c r="FR134" s="53">
        <f>SUMPRODUCT(--(FR$9=Quarterly_kt!$B$9:FR$9),Quarterly_kt!$B134:FR134)/Fuel_Properties!$D$49</f>
        <v>0.41329604739200793</v>
      </c>
      <c r="FS134" s="53">
        <f>SUMPRODUCT(--(FS$9=Quarterly_kt!$B$9:FS$9),Quarterly_kt!$B134:FS134)/Fuel_Properties!$D$49</f>
        <v>0.41329604739200793</v>
      </c>
      <c r="FT134" s="53">
        <f>SUMPRODUCT(--(FT$9=Quarterly_kt!$B$9:FT$9),Quarterly_kt!$B134:FT134)/Fuel_Properties!$D$49</f>
        <v>0.41329604739200793</v>
      </c>
      <c r="FU134" s="53">
        <f>SUMPRODUCT(--(FU$9=Quarterly_kt!$B$9:FU$9),Quarterly_kt!$B134:FU134)/Fuel_Properties!$D$49</f>
        <v>0.41329604739200793</v>
      </c>
      <c r="FV134" s="53">
        <f>SUMPRODUCT(--(FV$9=Quarterly_kt!$B$9:FV$9),Quarterly_kt!$B134:FV134)/Fuel_Properties!$D$49</f>
        <v>0.42198110015937312</v>
      </c>
      <c r="FW134" s="18"/>
      <c r="FX134" s="117"/>
      <c r="FY134" s="18"/>
    </row>
    <row r="135" spans="1:181" x14ac:dyDescent="0.2">
      <c r="A135" s="55"/>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2"/>
      <c r="EW135" s="62"/>
      <c r="EX135" s="62"/>
      <c r="EY135" s="62"/>
      <c r="EZ135" s="62"/>
      <c r="FA135" s="62"/>
      <c r="FB135" s="62"/>
      <c r="FC135" s="62"/>
      <c r="FD135" s="62"/>
      <c r="FE135" s="62"/>
      <c r="FF135" s="62"/>
      <c r="FG135" s="62"/>
      <c r="FH135" s="62"/>
      <c r="FI135" s="62"/>
      <c r="FJ135" s="62"/>
      <c r="FK135" s="62"/>
      <c r="FL135" s="62"/>
      <c r="FM135" s="62"/>
      <c r="FN135" s="62"/>
      <c r="FO135" s="62"/>
      <c r="FP135" s="62"/>
      <c r="FQ135" s="62"/>
      <c r="FR135" s="62"/>
      <c r="FS135" s="62"/>
      <c r="FT135" s="62"/>
      <c r="FU135" s="62"/>
      <c r="FV135" s="62"/>
      <c r="FW135" s="18"/>
      <c r="FX135" s="117"/>
      <c r="FY135" s="18"/>
    </row>
    <row r="136" spans="1:181" ht="15" x14ac:dyDescent="0.25">
      <c r="A136" s="54" t="s">
        <v>58</v>
      </c>
      <c r="B136" s="15">
        <f>SUM(B137,B140:B142)</f>
        <v>0.12429158035812378</v>
      </c>
      <c r="C136" s="15">
        <f t="shared" ref="C136:BM136" si="235">SUM(C137,C140:C142)</f>
        <v>0.82711682860488889</v>
      </c>
      <c r="D136" s="15">
        <f t="shared" si="235"/>
        <v>1.1587281808898926</v>
      </c>
      <c r="E136" s="15">
        <f t="shared" si="235"/>
        <v>0.22321036723861692</v>
      </c>
      <c r="F136" s="15">
        <f t="shared" si="235"/>
        <v>7.4981687819671614E-2</v>
      </c>
      <c r="G136" s="15">
        <f t="shared" si="235"/>
        <v>0.59100426388473504</v>
      </c>
      <c r="H136" s="15">
        <f t="shared" si="235"/>
        <v>1.0819383474151612</v>
      </c>
      <c r="I136" s="15">
        <f t="shared" si="235"/>
        <v>0.19794157045288086</v>
      </c>
      <c r="J136" s="15">
        <f t="shared" si="235"/>
        <v>7.4441886719512934E-2</v>
      </c>
      <c r="K136" s="15">
        <f t="shared" si="235"/>
        <v>0.55944284874114991</v>
      </c>
      <c r="L136" s="15">
        <f t="shared" si="235"/>
        <v>0.86247891392898546</v>
      </c>
      <c r="M136" s="15">
        <f t="shared" si="235"/>
        <v>0.1619479899871826</v>
      </c>
      <c r="N136" s="15">
        <f t="shared" si="235"/>
        <v>8.0600145825958258E-2</v>
      </c>
      <c r="O136" s="15">
        <f t="shared" si="235"/>
        <v>0.54496511008758541</v>
      </c>
      <c r="P136" s="15">
        <f t="shared" si="235"/>
        <v>0.82049256352462774</v>
      </c>
      <c r="Q136" s="15">
        <f t="shared" si="235"/>
        <v>0.19445342487869263</v>
      </c>
      <c r="R136" s="15">
        <f t="shared" si="235"/>
        <v>4.595939854354858E-2</v>
      </c>
      <c r="S136" s="15">
        <f t="shared" si="235"/>
        <v>0.39906342649154652</v>
      </c>
      <c r="T136" s="15">
        <f t="shared" si="235"/>
        <v>0.63029417848815905</v>
      </c>
      <c r="U136" s="15">
        <f t="shared" si="235"/>
        <v>0.13365068582077025</v>
      </c>
      <c r="V136" s="15">
        <f t="shared" si="235"/>
        <v>0.10544027877807616</v>
      </c>
      <c r="W136" s="15">
        <f t="shared" si="235"/>
        <v>0.25860349534454341</v>
      </c>
      <c r="X136" s="15">
        <f t="shared" si="235"/>
        <v>0.37135971907424919</v>
      </c>
      <c r="Y136" s="15">
        <f t="shared" si="235"/>
        <v>0.1227493452644348</v>
      </c>
      <c r="Z136" s="15">
        <f t="shared" si="235"/>
        <v>4.596176081390381E-2</v>
      </c>
      <c r="AA136" s="15">
        <f t="shared" si="235"/>
        <v>0.19599289441604606</v>
      </c>
      <c r="AB136" s="15">
        <f t="shared" si="235"/>
        <v>0.28010724371032708</v>
      </c>
      <c r="AC136" s="15">
        <f t="shared" si="235"/>
        <v>7.2202671347045888E-2</v>
      </c>
      <c r="AD136" s="15">
        <f t="shared" si="235"/>
        <v>4.5696466957855224E-2</v>
      </c>
      <c r="AE136" s="15">
        <f t="shared" si="235"/>
        <v>0.13916753469314569</v>
      </c>
      <c r="AF136" s="15">
        <f t="shared" si="235"/>
        <v>0.18601986642074583</v>
      </c>
      <c r="AG136" s="15">
        <f t="shared" si="235"/>
        <v>0.1122148068229675</v>
      </c>
      <c r="AH136" s="15">
        <f t="shared" si="235"/>
        <v>2.6074872440338133E-2</v>
      </c>
      <c r="AI136" s="15">
        <f t="shared" si="235"/>
        <v>0.13703142076950073</v>
      </c>
      <c r="AJ136" s="15">
        <f t="shared" si="235"/>
        <v>0.1973487143661499</v>
      </c>
      <c r="AK136" s="15">
        <f t="shared" si="235"/>
        <v>8.3216493148040777E-2</v>
      </c>
      <c r="AL136" s="15">
        <f t="shared" si="235"/>
        <v>6.2128508187866208E-2</v>
      </c>
      <c r="AM136" s="15">
        <f t="shared" si="235"/>
        <v>0.14915146430435181</v>
      </c>
      <c r="AN136" s="15">
        <f t="shared" si="235"/>
        <v>0.15677681237792968</v>
      </c>
      <c r="AO136" s="15">
        <f t="shared" si="235"/>
        <v>6.4033498648071285E-2</v>
      </c>
      <c r="AP136" s="15">
        <f t="shared" si="235"/>
        <v>0.38028310061677895</v>
      </c>
      <c r="AQ136" s="15">
        <f t="shared" si="235"/>
        <v>0.43837928093370393</v>
      </c>
      <c r="AR136" s="15">
        <f t="shared" si="235"/>
        <v>0.45204781723741494</v>
      </c>
      <c r="AS136" s="15">
        <f t="shared" si="235"/>
        <v>0.38342656997484165</v>
      </c>
      <c r="AT136" s="15">
        <f t="shared" si="235"/>
        <v>0.62478092107255234</v>
      </c>
      <c r="AU136" s="15">
        <f t="shared" si="235"/>
        <v>0.67076879093644393</v>
      </c>
      <c r="AV136" s="15">
        <f t="shared" si="235"/>
        <v>0.6543457194505431</v>
      </c>
      <c r="AW136" s="15">
        <f t="shared" si="235"/>
        <v>0.63890455849091787</v>
      </c>
      <c r="AX136" s="15">
        <f t="shared" si="235"/>
        <v>0.70707642141923399</v>
      </c>
      <c r="AY136" s="15">
        <f t="shared" si="235"/>
        <v>0.74105208553895441</v>
      </c>
      <c r="AZ136" s="15">
        <f t="shared" si="235"/>
        <v>0.76322854156846487</v>
      </c>
      <c r="BA136" s="15">
        <f t="shared" si="235"/>
        <v>0.69612293554429494</v>
      </c>
      <c r="BB136" s="15">
        <f t="shared" si="235"/>
        <v>0.71398307639370617</v>
      </c>
      <c r="BC136" s="15">
        <f t="shared" si="235"/>
        <v>0.70926755894299209</v>
      </c>
      <c r="BD136" s="15">
        <f t="shared" si="235"/>
        <v>0.70936112903652848</v>
      </c>
      <c r="BE136" s="15">
        <f t="shared" si="235"/>
        <v>0.6968240515409535</v>
      </c>
      <c r="BF136" s="15">
        <f t="shared" si="235"/>
        <v>0.70611451717625517</v>
      </c>
      <c r="BG136" s="15">
        <f t="shared" si="235"/>
        <v>0.73004390952931297</v>
      </c>
      <c r="BH136" s="15">
        <f t="shared" si="235"/>
        <v>0.72449706118412871</v>
      </c>
      <c r="BI136" s="15">
        <f t="shared" si="235"/>
        <v>0.7031586670892801</v>
      </c>
      <c r="BJ136" s="15">
        <f t="shared" si="235"/>
        <v>0.67449491833512454</v>
      </c>
      <c r="BK136" s="15">
        <f t="shared" si="235"/>
        <v>0.69199824310395386</v>
      </c>
      <c r="BL136" s="15">
        <f t="shared" si="235"/>
        <v>0.69292086298691902</v>
      </c>
      <c r="BM136" s="15">
        <f t="shared" si="235"/>
        <v>0.67705508741013676</v>
      </c>
      <c r="BN136" s="15">
        <f t="shared" ref="BN136:DY136" si="236">SUM(BN137,BN140:BN142)</f>
        <v>0.68184014523881753</v>
      </c>
      <c r="BO136" s="15">
        <f t="shared" si="236"/>
        <v>0.68773867684476608</v>
      </c>
      <c r="BP136" s="15">
        <f t="shared" si="236"/>
        <v>0.69598539177065</v>
      </c>
      <c r="BQ136" s="15">
        <f t="shared" si="236"/>
        <v>0.68136677300847937</v>
      </c>
      <c r="BR136" s="15">
        <f t="shared" si="236"/>
        <v>0.75898456004411385</v>
      </c>
      <c r="BS136" s="15">
        <f t="shared" si="236"/>
        <v>0.7677490054968753</v>
      </c>
      <c r="BT136" s="15">
        <f t="shared" si="236"/>
        <v>0.76306997491735562</v>
      </c>
      <c r="BU136" s="15">
        <f t="shared" si="236"/>
        <v>0.75625858392896539</v>
      </c>
      <c r="BV136" s="15">
        <f t="shared" si="236"/>
        <v>0.76131411736889365</v>
      </c>
      <c r="BW136" s="15">
        <f t="shared" si="236"/>
        <v>0.7151611716732299</v>
      </c>
      <c r="BX136" s="15">
        <f t="shared" si="236"/>
        <v>0.75030405603543615</v>
      </c>
      <c r="BY136" s="15">
        <f t="shared" si="236"/>
        <v>0.74935616754181633</v>
      </c>
      <c r="BZ136" s="15">
        <f t="shared" si="236"/>
        <v>0.74537128603701208</v>
      </c>
      <c r="CA136" s="15">
        <f t="shared" si="236"/>
        <v>0.7353539873238194</v>
      </c>
      <c r="CB136" s="15">
        <f t="shared" si="236"/>
        <v>0.731924682817363</v>
      </c>
      <c r="CC136" s="15">
        <f t="shared" si="236"/>
        <v>0.73346986983145213</v>
      </c>
      <c r="CD136" s="15">
        <f t="shared" si="236"/>
        <v>0.75864622826963524</v>
      </c>
      <c r="CE136" s="15">
        <f t="shared" si="236"/>
        <v>0.75534129328210542</v>
      </c>
      <c r="CF136" s="15">
        <f t="shared" si="236"/>
        <v>0.75833940027414659</v>
      </c>
      <c r="CG136" s="15">
        <f t="shared" si="236"/>
        <v>0.75382497322137154</v>
      </c>
      <c r="CH136" s="15">
        <f t="shared" si="236"/>
        <v>0.65141877342728782</v>
      </c>
      <c r="CI136" s="15">
        <f t="shared" si="236"/>
        <v>0.68773625041819519</v>
      </c>
      <c r="CJ136" s="15">
        <f t="shared" si="236"/>
        <v>0.65913060655656219</v>
      </c>
      <c r="CK136" s="15">
        <f t="shared" si="236"/>
        <v>0.64279512510900105</v>
      </c>
      <c r="CL136" s="15">
        <f t="shared" si="236"/>
        <v>0.61446382007944556</v>
      </c>
      <c r="CM136" s="15">
        <f t="shared" si="236"/>
        <v>0.60305105047010843</v>
      </c>
      <c r="CN136" s="15">
        <f t="shared" si="236"/>
        <v>0.59837164401696552</v>
      </c>
      <c r="CO136" s="15">
        <f t="shared" si="236"/>
        <v>0.59786475255312344</v>
      </c>
      <c r="CP136" s="15">
        <f t="shared" si="236"/>
        <v>0.48707840684975345</v>
      </c>
      <c r="CQ136" s="15">
        <f t="shared" si="236"/>
        <v>0.4887261902856902</v>
      </c>
      <c r="CR136" s="15">
        <f t="shared" si="236"/>
        <v>0.48816328912953033</v>
      </c>
      <c r="CS136" s="15">
        <f t="shared" si="236"/>
        <v>0.50639882227572586</v>
      </c>
      <c r="CT136" s="15">
        <f t="shared" si="236"/>
        <v>0.52070104971331022</v>
      </c>
      <c r="CU136" s="15">
        <f t="shared" si="236"/>
        <v>0.49682416355872755</v>
      </c>
      <c r="CV136" s="15">
        <f t="shared" si="236"/>
        <v>0.49507949482788038</v>
      </c>
      <c r="CW136" s="15">
        <f t="shared" si="236"/>
        <v>0.53192195349525517</v>
      </c>
      <c r="CX136" s="15">
        <f t="shared" si="236"/>
        <v>0.60100560108183676</v>
      </c>
      <c r="CY136" s="15">
        <f t="shared" si="236"/>
        <v>0.5871907887208101</v>
      </c>
      <c r="CZ136" s="15">
        <f t="shared" si="236"/>
        <v>0.58062545989059022</v>
      </c>
      <c r="DA136" s="15">
        <f t="shared" si="236"/>
        <v>0.58077340713388648</v>
      </c>
      <c r="DB136" s="15">
        <f t="shared" si="236"/>
        <v>0.66085038916250693</v>
      </c>
      <c r="DC136" s="15">
        <f t="shared" si="236"/>
        <v>0.64773267235965348</v>
      </c>
      <c r="DD136" s="15">
        <f t="shared" si="236"/>
        <v>0.64436729024126849</v>
      </c>
      <c r="DE136" s="15">
        <f t="shared" si="236"/>
        <v>0.64405438261958958</v>
      </c>
      <c r="DF136" s="15">
        <f t="shared" si="236"/>
        <v>0.77814756777986338</v>
      </c>
      <c r="DG136" s="15">
        <f t="shared" si="236"/>
        <v>0.78254379534537988</v>
      </c>
      <c r="DH136" s="15">
        <f t="shared" si="236"/>
        <v>0.7782632105123044</v>
      </c>
      <c r="DI136" s="15">
        <f t="shared" si="236"/>
        <v>0.77773837082780961</v>
      </c>
      <c r="DJ136" s="15">
        <f t="shared" si="236"/>
        <v>0.8956290926586552</v>
      </c>
      <c r="DK136" s="15">
        <f t="shared" si="236"/>
        <v>0.89505538129449802</v>
      </c>
      <c r="DL136" s="15">
        <f t="shared" si="236"/>
        <v>0.89620665736938554</v>
      </c>
      <c r="DM136" s="15">
        <f t="shared" si="236"/>
        <v>0.89621748522403943</v>
      </c>
      <c r="DN136" s="15">
        <f t="shared" si="236"/>
        <v>0.88369965113392057</v>
      </c>
      <c r="DO136" s="15">
        <f t="shared" si="236"/>
        <v>0.88201262151860393</v>
      </c>
      <c r="DP136" s="15">
        <f t="shared" si="236"/>
        <v>0.88027181211624583</v>
      </c>
      <c r="DQ136" s="15">
        <f t="shared" si="236"/>
        <v>0.88168665754711695</v>
      </c>
      <c r="DR136" s="15">
        <f t="shared" si="236"/>
        <v>0.99680506059825569</v>
      </c>
      <c r="DS136" s="15">
        <f t="shared" si="236"/>
        <v>0.99610159709333068</v>
      </c>
      <c r="DT136" s="15">
        <f t="shared" si="236"/>
        <v>0.99590868253311182</v>
      </c>
      <c r="DU136" s="15">
        <f t="shared" si="236"/>
        <v>0.99676097586489631</v>
      </c>
      <c r="DV136" s="15">
        <f t="shared" si="236"/>
        <v>1.0051155166374524</v>
      </c>
      <c r="DW136" s="15">
        <f t="shared" si="236"/>
        <v>1.0045974304736498</v>
      </c>
      <c r="DX136" s="15">
        <f t="shared" si="236"/>
        <v>1.0044103866983136</v>
      </c>
      <c r="DY136" s="15">
        <f t="shared" si="236"/>
        <v>1.004503232989322</v>
      </c>
      <c r="DZ136" s="15">
        <f t="shared" ref="DZ136:EO136" si="237">SUM(DZ137,DZ140:DZ142)</f>
        <v>1.0895124087706212</v>
      </c>
      <c r="EA136" s="15">
        <f t="shared" si="237"/>
        <v>1.088099738365133</v>
      </c>
      <c r="EB136" s="15">
        <f t="shared" si="237"/>
        <v>1.0880539499559454</v>
      </c>
      <c r="EC136" s="15">
        <f t="shared" si="237"/>
        <v>1.0888060735678771</v>
      </c>
      <c r="ED136" s="15">
        <f t="shared" si="237"/>
        <v>1.1277674318384183</v>
      </c>
      <c r="EE136" s="15">
        <f t="shared" si="237"/>
        <v>1.1276559643410247</v>
      </c>
      <c r="EF136" s="15">
        <f t="shared" si="237"/>
        <v>1.1284797808051672</v>
      </c>
      <c r="EG136" s="15">
        <f t="shared" si="237"/>
        <v>1.1297069449448331</v>
      </c>
      <c r="EH136" s="15">
        <f t="shared" si="237"/>
        <v>0.95813523786035937</v>
      </c>
      <c r="EI136" s="15">
        <f t="shared" si="237"/>
        <v>0.95667100097419822</v>
      </c>
      <c r="EJ136" s="15">
        <f t="shared" si="237"/>
        <v>0.9590098323199554</v>
      </c>
      <c r="EK136" s="15">
        <f t="shared" si="237"/>
        <v>0.95827251006843694</v>
      </c>
      <c r="EL136" s="15">
        <f t="shared" si="237"/>
        <v>0.88147032747393972</v>
      </c>
      <c r="EM136" s="15">
        <f t="shared" si="237"/>
        <v>0.88149356129774681</v>
      </c>
      <c r="EN136" s="15">
        <f t="shared" si="237"/>
        <v>0.87991178106018542</v>
      </c>
      <c r="EO136" s="15">
        <f t="shared" si="237"/>
        <v>0.87991178106018542</v>
      </c>
      <c r="EP136" s="15">
        <f t="shared" ref="EP136:FB136" si="238">SUM(EP137,EP140:EP142)</f>
        <v>0.75858503607438865</v>
      </c>
      <c r="EQ136" s="15">
        <f t="shared" si="238"/>
        <v>0.75858503607438865</v>
      </c>
      <c r="ER136" s="15">
        <f t="shared" si="238"/>
        <v>0.75858503607438865</v>
      </c>
      <c r="ES136" s="15">
        <f t="shared" si="238"/>
        <v>0.75858503607438865</v>
      </c>
      <c r="ET136" s="15">
        <f t="shared" si="238"/>
        <v>0.7696398433497107</v>
      </c>
      <c r="EU136" s="15">
        <f t="shared" si="238"/>
        <v>0.7696398433497107</v>
      </c>
      <c r="EV136" s="15">
        <f t="shared" si="238"/>
        <v>0.7696398433497107</v>
      </c>
      <c r="EW136" s="15">
        <f t="shared" si="238"/>
        <v>0.7696398433497107</v>
      </c>
      <c r="EX136" s="15">
        <f t="shared" si="238"/>
        <v>0.80012825204440086</v>
      </c>
      <c r="EY136" s="15">
        <f t="shared" si="238"/>
        <v>0.80012825204440086</v>
      </c>
      <c r="EZ136" s="15">
        <f t="shared" si="238"/>
        <v>0.80012825204440086</v>
      </c>
      <c r="FA136" s="15">
        <f t="shared" si="238"/>
        <v>0.80012825204440086</v>
      </c>
      <c r="FB136" s="15">
        <f t="shared" si="238"/>
        <v>0.71948432109302118</v>
      </c>
      <c r="FC136" s="15">
        <f t="shared" ref="FC136:FP136" si="239">SUM(FC137,FC140:FC142)</f>
        <v>0.71948432109302118</v>
      </c>
      <c r="FD136" s="15">
        <f t="shared" si="239"/>
        <v>1.0670214475549251</v>
      </c>
      <c r="FE136" s="15">
        <f t="shared" si="239"/>
        <v>0.71948432109302118</v>
      </c>
      <c r="FF136" s="15">
        <f t="shared" si="239"/>
        <v>0.73904208173640562</v>
      </c>
      <c r="FG136" s="15">
        <f t="shared" si="239"/>
        <v>0.73904208173640562</v>
      </c>
      <c r="FH136" s="15">
        <f t="shared" si="239"/>
        <v>0.73904208173640562</v>
      </c>
      <c r="FI136" s="15">
        <f t="shared" si="239"/>
        <v>0.73904208173640562</v>
      </c>
      <c r="FJ136" s="15">
        <f t="shared" si="239"/>
        <v>0.78227894070750481</v>
      </c>
      <c r="FK136" s="15">
        <f t="shared" si="239"/>
        <v>0.78227894070750481</v>
      </c>
      <c r="FL136" s="15">
        <f t="shared" si="239"/>
        <v>0.78227894070750481</v>
      </c>
      <c r="FM136" s="15">
        <f t="shared" si="239"/>
        <v>0.78227894070750481</v>
      </c>
      <c r="FN136" s="15">
        <f t="shared" si="239"/>
        <v>0.84527007153984357</v>
      </c>
      <c r="FO136" s="15">
        <f t="shared" si="239"/>
        <v>0.84527007153984357</v>
      </c>
      <c r="FP136" s="15">
        <f t="shared" si="239"/>
        <v>0.84527007153984357</v>
      </c>
      <c r="FQ136" s="15">
        <f t="shared" ref="FQ136:FS136" si="240">SUM(FQ137,FQ140:FQ142)</f>
        <v>0.84527007153984357</v>
      </c>
      <c r="FR136" s="15">
        <f t="shared" si="240"/>
        <v>0.91758268494321804</v>
      </c>
      <c r="FS136" s="15">
        <f t="shared" si="240"/>
        <v>0.91758268494321804</v>
      </c>
      <c r="FT136" s="15">
        <f t="shared" ref="FT136:FU136" si="241">SUM(FT137,FT140:FT142)</f>
        <v>0.91758268494321804</v>
      </c>
      <c r="FU136" s="15">
        <f t="shared" si="241"/>
        <v>0.91758268494321804</v>
      </c>
      <c r="FV136" s="15">
        <f t="shared" ref="FV136" si="242">SUM(FV137,FV140:FV142)</f>
        <v>0.95989865852820555</v>
      </c>
      <c r="FW136" s="18"/>
      <c r="FX136" s="117"/>
      <c r="FY136" s="18"/>
    </row>
    <row r="137" spans="1:181" ht="15" x14ac:dyDescent="0.25">
      <c r="A137" s="49" t="s">
        <v>25</v>
      </c>
      <c r="B137" s="13">
        <f t="shared" ref="B137:BM137" si="243">SUM(B138:B139)</f>
        <v>7.8207970619201643E-3</v>
      </c>
      <c r="C137" s="13">
        <f t="shared" si="243"/>
        <v>7.4010270690917975E-3</v>
      </c>
      <c r="D137" s="13">
        <f t="shared" si="243"/>
        <v>6.9765772438049314E-3</v>
      </c>
      <c r="E137" s="13">
        <f t="shared" si="243"/>
        <v>9.8966361808776864E-3</v>
      </c>
      <c r="F137" s="13">
        <f t="shared" si="243"/>
        <v>0</v>
      </c>
      <c r="G137" s="13">
        <f t="shared" si="243"/>
        <v>0</v>
      </c>
      <c r="H137" s="13">
        <f t="shared" si="243"/>
        <v>0</v>
      </c>
      <c r="I137" s="13">
        <f t="shared" si="243"/>
        <v>0</v>
      </c>
      <c r="J137" s="13">
        <f t="shared" si="243"/>
        <v>0</v>
      </c>
      <c r="K137" s="13">
        <f t="shared" si="243"/>
        <v>0</v>
      </c>
      <c r="L137" s="13">
        <f t="shared" si="243"/>
        <v>0</v>
      </c>
      <c r="M137" s="13">
        <f t="shared" si="243"/>
        <v>2.9200589370727537E-3</v>
      </c>
      <c r="N137" s="13">
        <f t="shared" si="243"/>
        <v>4.0526184463500975E-3</v>
      </c>
      <c r="O137" s="13">
        <f t="shared" si="243"/>
        <v>2.1678791618347168E-3</v>
      </c>
      <c r="P137" s="13">
        <f t="shared" si="243"/>
        <v>2.2142891693115235E-3</v>
      </c>
      <c r="Q137" s="13">
        <f t="shared" si="243"/>
        <v>3.9587584686279296E-3</v>
      </c>
      <c r="R137" s="13">
        <f t="shared" si="243"/>
        <v>3.8169285392761236E-3</v>
      </c>
      <c r="S137" s="13">
        <f t="shared" si="243"/>
        <v>4.0546983718872075E-3</v>
      </c>
      <c r="T137" s="13">
        <f t="shared" si="243"/>
        <v>3.2999186897277833E-3</v>
      </c>
      <c r="U137" s="13">
        <f t="shared" si="243"/>
        <v>5.9853276824951163E-3</v>
      </c>
      <c r="V137" s="13">
        <f t="shared" si="243"/>
        <v>9.900276050567626E-3</v>
      </c>
      <c r="W137" s="13">
        <f t="shared" si="243"/>
        <v>2.1982210769653319E-2</v>
      </c>
      <c r="X137" s="13">
        <f t="shared" si="243"/>
        <v>2.4342229728698726E-2</v>
      </c>
      <c r="Y137" s="13">
        <f t="shared" si="243"/>
        <v>1.3256484394073485E-2</v>
      </c>
      <c r="Z137" s="13">
        <f t="shared" si="243"/>
        <v>4.8577079963684072E-3</v>
      </c>
      <c r="AA137" s="13">
        <f t="shared" si="243"/>
        <v>5.8958875465393067E-3</v>
      </c>
      <c r="AB137" s="13">
        <f t="shared" si="243"/>
        <v>5.8022875595092772E-3</v>
      </c>
      <c r="AC137" s="13">
        <f t="shared" si="243"/>
        <v>1.6557183055877684E-2</v>
      </c>
      <c r="AD137" s="13">
        <f t="shared" si="243"/>
        <v>5.7532776451110837E-3</v>
      </c>
      <c r="AE137" s="13">
        <f t="shared" si="243"/>
        <v>6.5098772621154793E-3</v>
      </c>
      <c r="AF137" s="13">
        <f t="shared" si="243"/>
        <v>4.5276381301879885E-3</v>
      </c>
      <c r="AG137" s="13">
        <f t="shared" si="243"/>
        <v>9.9036559295654289E-3</v>
      </c>
      <c r="AH137" s="13">
        <f t="shared" si="243"/>
        <v>4.0544383811950682E-3</v>
      </c>
      <c r="AI137" s="13">
        <f t="shared" si="243"/>
        <v>1.344654426574707E-2</v>
      </c>
      <c r="AJ137" s="13">
        <f t="shared" si="243"/>
        <v>3.0574946899414063E-2</v>
      </c>
      <c r="AK137" s="13">
        <f t="shared" si="243"/>
        <v>3.1608446617126466E-2</v>
      </c>
      <c r="AL137" s="13">
        <f t="shared" si="243"/>
        <v>2.7505778293609614E-2</v>
      </c>
      <c r="AM137" s="13">
        <f t="shared" si="243"/>
        <v>2.6424048633575437E-2</v>
      </c>
      <c r="AN137" s="13">
        <f t="shared" si="243"/>
        <v>2.4861319503784174E-2</v>
      </c>
      <c r="AO137" s="13">
        <f t="shared" si="243"/>
        <v>2.4523449916839597E-2</v>
      </c>
      <c r="AP137" s="13">
        <f t="shared" si="243"/>
        <v>2.2025500888824458E-2</v>
      </c>
      <c r="AQ137" s="13">
        <f t="shared" si="243"/>
        <v>2.4622509708404541E-2</v>
      </c>
      <c r="AR137" s="13">
        <f t="shared" si="243"/>
        <v>2.2267170581817625E-2</v>
      </c>
      <c r="AS137" s="13">
        <f t="shared" si="243"/>
        <v>2.2355050773620599E-2</v>
      </c>
      <c r="AT137" s="13">
        <f t="shared" si="243"/>
        <v>2.1743920955657955E-2</v>
      </c>
      <c r="AU137" s="13">
        <f t="shared" si="243"/>
        <v>1.9296281795501712E-2</v>
      </c>
      <c r="AV137" s="13">
        <f t="shared" si="243"/>
        <v>1.0990585403442383E-2</v>
      </c>
      <c r="AW137" s="13">
        <f t="shared" si="243"/>
        <v>2.1649800987243652E-2</v>
      </c>
      <c r="AX137" s="13">
        <f t="shared" si="243"/>
        <v>8.2022167587280266E-3</v>
      </c>
      <c r="AY137" s="13">
        <f t="shared" si="243"/>
        <v>6.2713274574279785E-3</v>
      </c>
      <c r="AZ137" s="13">
        <f t="shared" si="243"/>
        <v>7.0263671302795401E-3</v>
      </c>
      <c r="BA137" s="13">
        <f t="shared" si="243"/>
        <v>5.9840277290344225E-3</v>
      </c>
      <c r="BB137" s="13">
        <f t="shared" si="243"/>
        <v>6.410817470550537E-3</v>
      </c>
      <c r="BC137" s="13">
        <f t="shared" si="243"/>
        <v>5.5647777175903317E-3</v>
      </c>
      <c r="BD137" s="13">
        <f t="shared" si="243"/>
        <v>6.7442672157287595E-3</v>
      </c>
      <c r="BE137" s="13">
        <f t="shared" si="243"/>
        <v>9.2873262977600079E-3</v>
      </c>
      <c r="BF137" s="13">
        <f t="shared" si="243"/>
        <v>7.1648171806335441E-3</v>
      </c>
      <c r="BG137" s="13">
        <f t="shared" si="243"/>
        <v>6.3198173904418951E-3</v>
      </c>
      <c r="BH137" s="13">
        <f t="shared" si="243"/>
        <v>7.0268871116638178E-3</v>
      </c>
      <c r="BI137" s="13">
        <f t="shared" si="243"/>
        <v>4.1986082267761226E-3</v>
      </c>
      <c r="BJ137" s="13">
        <f t="shared" si="243"/>
        <v>4.6227980613708494E-3</v>
      </c>
      <c r="BK137" s="13">
        <f t="shared" si="243"/>
        <v>3.5384684944152838E-3</v>
      </c>
      <c r="BL137" s="13">
        <f t="shared" si="243"/>
        <v>2.9721887397766117E-3</v>
      </c>
      <c r="BM137" s="13">
        <f t="shared" si="243"/>
        <v>3.0660487174987796E-3</v>
      </c>
      <c r="BN137" s="13">
        <f t="shared" ref="BN137:DY137" si="244">SUM(BN138:BN139)</f>
        <v>3.2593766503949597E-3</v>
      </c>
      <c r="BO137" s="13">
        <f t="shared" si="244"/>
        <v>2.8815204786439199E-3</v>
      </c>
      <c r="BP137" s="13">
        <f t="shared" si="244"/>
        <v>3.0704177531312793E-3</v>
      </c>
      <c r="BQ137" s="13">
        <f t="shared" si="244"/>
        <v>2.6925615813802404E-3</v>
      </c>
      <c r="BR137" s="13">
        <f t="shared" si="244"/>
        <v>3.3021103265656795E-3</v>
      </c>
      <c r="BS137" s="13">
        <f t="shared" si="244"/>
        <v>3.6794927403416798E-3</v>
      </c>
      <c r="BT137" s="13">
        <f t="shared" si="244"/>
        <v>2.1699540450395194E-3</v>
      </c>
      <c r="BU137" s="13">
        <f t="shared" si="244"/>
        <v>2.1227889920587997E-3</v>
      </c>
      <c r="BV137" s="13">
        <f t="shared" si="244"/>
        <v>1.9386586704956299E-2</v>
      </c>
      <c r="BW137" s="13">
        <f t="shared" si="244"/>
        <v>5.1858547252835738E-3</v>
      </c>
      <c r="BX137" s="13">
        <f t="shared" si="244"/>
        <v>1.4434137259553746E-2</v>
      </c>
      <c r="BY137" s="13">
        <f t="shared" si="244"/>
        <v>1.5754442434943748E-2</v>
      </c>
      <c r="BZ137" s="13">
        <f t="shared" si="244"/>
        <v>1.3234291674464931E-2</v>
      </c>
      <c r="CA137" s="13">
        <f t="shared" si="244"/>
        <v>1.2952198781025794E-2</v>
      </c>
      <c r="CB137" s="13">
        <f t="shared" si="244"/>
        <v>1.1397325497879588E-2</v>
      </c>
      <c r="CC137" s="13">
        <f t="shared" si="244"/>
        <v>1.2717401567262426E-2</v>
      </c>
      <c r="CD137" s="13">
        <f t="shared" si="244"/>
        <v>1.0504731216753774E-2</v>
      </c>
      <c r="CE137" s="13">
        <f t="shared" si="244"/>
        <v>7.6311793437388283E-3</v>
      </c>
      <c r="CF137" s="13">
        <f t="shared" si="244"/>
        <v>7.4899380749394217E-3</v>
      </c>
      <c r="CG137" s="13">
        <f t="shared" si="244"/>
        <v>9.0445252390930885E-3</v>
      </c>
      <c r="CH137" s="13">
        <f t="shared" si="244"/>
        <v>6.7808957541420235E-3</v>
      </c>
      <c r="CI137" s="13">
        <f t="shared" si="244"/>
        <v>5.0388404792447387E-3</v>
      </c>
      <c r="CJ137" s="13">
        <f t="shared" si="244"/>
        <v>6.781233784306076E-3</v>
      </c>
      <c r="CK137" s="13">
        <f t="shared" si="244"/>
        <v>4.7565003404178531E-3</v>
      </c>
      <c r="CL137" s="13">
        <f t="shared" si="244"/>
        <v>3.5248280316544289E-3</v>
      </c>
      <c r="CM137" s="13">
        <f t="shared" si="244"/>
        <v>2.5400652120509924E-3</v>
      </c>
      <c r="CN137" s="13">
        <f t="shared" si="244"/>
        <v>1.4125562680749506E-3</v>
      </c>
      <c r="CO137" s="13">
        <f t="shared" si="244"/>
        <v>2.5905392637094876E-3</v>
      </c>
      <c r="CP137" s="13">
        <f t="shared" si="244"/>
        <v>1.4136764855282018E-3</v>
      </c>
      <c r="CQ137" s="13">
        <f t="shared" si="244"/>
        <v>1.1313818260307294E-3</v>
      </c>
      <c r="CR137" s="13">
        <f t="shared" si="244"/>
        <v>5.6581331235096689E-4</v>
      </c>
      <c r="CS137" s="13">
        <f t="shared" si="244"/>
        <v>2.0269061058022205E-3</v>
      </c>
      <c r="CT137" s="13">
        <f t="shared" si="244"/>
        <v>1.2248452781195873E-3</v>
      </c>
      <c r="CU137" s="13">
        <f t="shared" si="244"/>
        <v>9.8948511657197648E-4</v>
      </c>
      <c r="CV137" s="13">
        <f t="shared" si="244"/>
        <v>6.5965674438131765E-4</v>
      </c>
      <c r="CW137" s="13">
        <f t="shared" si="244"/>
        <v>8.8401881460689127E-3</v>
      </c>
      <c r="CX137" s="13">
        <f t="shared" si="244"/>
        <v>1.1285620067523854E-2</v>
      </c>
      <c r="CY137" s="13">
        <f t="shared" si="244"/>
        <v>4.5145016295361625E-3</v>
      </c>
      <c r="CZ137" s="13">
        <f t="shared" si="244"/>
        <v>4.2818237079861503E-3</v>
      </c>
      <c r="DA137" s="13">
        <f t="shared" si="244"/>
        <v>6.1609992572497045E-3</v>
      </c>
      <c r="DB137" s="13">
        <f t="shared" si="244"/>
        <v>9.539844862318481E-3</v>
      </c>
      <c r="DC137" s="13">
        <f t="shared" si="244"/>
        <v>7.0686788446011563E-4</v>
      </c>
      <c r="DD137" s="13">
        <f t="shared" si="244"/>
        <v>9.4249051261348739E-4</v>
      </c>
      <c r="DE137" s="13">
        <f t="shared" si="244"/>
        <v>1.1309886151361849E-3</v>
      </c>
      <c r="DF137" s="13">
        <f t="shared" si="244"/>
        <v>1.3674610158915699E-3</v>
      </c>
      <c r="DG137" s="13">
        <f t="shared" si="244"/>
        <v>4.2438445320772865E-4</v>
      </c>
      <c r="DH137" s="13">
        <f t="shared" si="244"/>
        <v>7.0730742201288114E-4</v>
      </c>
      <c r="DI137" s="13">
        <f t="shared" si="244"/>
        <v>1.4146148440257623E-3</v>
      </c>
      <c r="DJ137" s="13">
        <f t="shared" si="244"/>
        <v>1.320613425277082E-3</v>
      </c>
      <c r="DK137" s="13">
        <f t="shared" si="244"/>
        <v>5.1881241707313927E-4</v>
      </c>
      <c r="DL137" s="13">
        <f t="shared" si="244"/>
        <v>8.4896577339240993E-4</v>
      </c>
      <c r="DM137" s="13">
        <f t="shared" si="244"/>
        <v>1.1791191297116804E-3</v>
      </c>
      <c r="DN137" s="13">
        <f t="shared" si="244"/>
        <v>1.6489054491620869E-3</v>
      </c>
      <c r="DO137" s="13">
        <f t="shared" si="244"/>
        <v>2.3555792130886953E-4</v>
      </c>
      <c r="DP137" s="13">
        <f t="shared" si="244"/>
        <v>0</v>
      </c>
      <c r="DQ137" s="13">
        <f t="shared" si="244"/>
        <v>1.460459112114991E-3</v>
      </c>
      <c r="DR137" s="13">
        <f t="shared" si="244"/>
        <v>9.8906815734847524E-4</v>
      </c>
      <c r="DS137" s="13">
        <f t="shared" si="244"/>
        <v>3.7678786946608578E-4</v>
      </c>
      <c r="DT137" s="13">
        <f t="shared" si="244"/>
        <v>4.7098483683260723E-5</v>
      </c>
      <c r="DU137" s="13">
        <f t="shared" si="244"/>
        <v>1.0361666410317358E-3</v>
      </c>
      <c r="DV137" s="13">
        <f t="shared" si="244"/>
        <v>1.0361723276051575E-3</v>
      </c>
      <c r="DW137" s="13">
        <f t="shared" si="244"/>
        <v>5.1808616380257877E-4</v>
      </c>
      <c r="DX137" s="13">
        <f t="shared" si="244"/>
        <v>3.7678993731096641E-4</v>
      </c>
      <c r="DY137" s="13">
        <f t="shared" si="244"/>
        <v>4.2388867947483721E-4</v>
      </c>
      <c r="DZ137" s="13">
        <f t="shared" ref="DZ137:FB137" si="245">SUM(DZ138:DZ139)</f>
        <v>1.4126704054882675E-3</v>
      </c>
      <c r="EA137" s="13">
        <f t="shared" si="245"/>
        <v>0</v>
      </c>
      <c r="EB137" s="13">
        <f t="shared" si="245"/>
        <v>0</v>
      </c>
      <c r="EC137" s="13">
        <f t="shared" si="245"/>
        <v>7.0633520274413376E-4</v>
      </c>
      <c r="ED137" s="13">
        <f t="shared" si="245"/>
        <v>7.0644605482965731E-4</v>
      </c>
      <c r="EE137" s="13">
        <f t="shared" si="245"/>
        <v>0</v>
      </c>
      <c r="EF137" s="13">
        <f t="shared" si="245"/>
        <v>0</v>
      </c>
      <c r="EG137" s="13">
        <f t="shared" si="245"/>
        <v>1.3186993023486936E-3</v>
      </c>
      <c r="EH137" s="13">
        <f t="shared" si="245"/>
        <v>3.7646683841595054E-4</v>
      </c>
      <c r="EI137" s="13">
        <f t="shared" si="245"/>
        <v>3.7646683841595054E-4</v>
      </c>
      <c r="EJ137" s="13">
        <f t="shared" si="245"/>
        <v>5.6470025762392568E-4</v>
      </c>
      <c r="EK137" s="13">
        <f t="shared" si="245"/>
        <v>3.7646683841595054E-4</v>
      </c>
      <c r="EL137" s="13">
        <f t="shared" si="245"/>
        <v>0</v>
      </c>
      <c r="EM137" s="13">
        <f t="shared" si="245"/>
        <v>0</v>
      </c>
      <c r="EN137" s="13">
        <f t="shared" si="245"/>
        <v>0</v>
      </c>
      <c r="EO137" s="13">
        <f t="shared" si="245"/>
        <v>0</v>
      </c>
      <c r="EP137" s="13">
        <f t="shared" si="245"/>
        <v>9.2407007753073211E-3</v>
      </c>
      <c r="EQ137" s="13">
        <f t="shared" si="245"/>
        <v>9.2407007753073211E-3</v>
      </c>
      <c r="ER137" s="13">
        <f t="shared" si="245"/>
        <v>9.2407007753073211E-3</v>
      </c>
      <c r="ES137" s="13">
        <f t="shared" si="245"/>
        <v>9.2407007753073211E-3</v>
      </c>
      <c r="ET137" s="13">
        <f t="shared" si="245"/>
        <v>6.0689310645029297E-6</v>
      </c>
      <c r="EU137" s="13">
        <f t="shared" si="245"/>
        <v>6.0689310645029297E-6</v>
      </c>
      <c r="EV137" s="13">
        <f t="shared" si="245"/>
        <v>6.0689310645029297E-6</v>
      </c>
      <c r="EW137" s="13">
        <f t="shared" si="245"/>
        <v>6.0689310645029297E-6</v>
      </c>
      <c r="EX137" s="13">
        <f t="shared" si="245"/>
        <v>0</v>
      </c>
      <c r="EY137" s="13">
        <f t="shared" si="245"/>
        <v>0</v>
      </c>
      <c r="EZ137" s="13">
        <f t="shared" si="245"/>
        <v>0</v>
      </c>
      <c r="FA137" s="13">
        <f t="shared" si="245"/>
        <v>0</v>
      </c>
      <c r="FB137" s="13">
        <f t="shared" si="245"/>
        <v>0</v>
      </c>
      <c r="FC137" s="13">
        <f t="shared" ref="FC137:FP137" si="246">SUM(FC138:FC139)</f>
        <v>0</v>
      </c>
      <c r="FD137" s="13">
        <f t="shared" si="246"/>
        <v>0</v>
      </c>
      <c r="FE137" s="13">
        <f t="shared" si="246"/>
        <v>0</v>
      </c>
      <c r="FF137" s="13">
        <f t="shared" si="246"/>
        <v>0</v>
      </c>
      <c r="FG137" s="13">
        <f t="shared" si="246"/>
        <v>0</v>
      </c>
      <c r="FH137" s="13">
        <f t="shared" si="246"/>
        <v>0</v>
      </c>
      <c r="FI137" s="13">
        <f t="shared" si="246"/>
        <v>0</v>
      </c>
      <c r="FJ137" s="13">
        <f t="shared" si="246"/>
        <v>0</v>
      </c>
      <c r="FK137" s="13">
        <f t="shared" si="246"/>
        <v>0</v>
      </c>
      <c r="FL137" s="13">
        <f t="shared" si="246"/>
        <v>0</v>
      </c>
      <c r="FM137" s="13">
        <f t="shared" si="246"/>
        <v>0</v>
      </c>
      <c r="FN137" s="13">
        <f t="shared" si="246"/>
        <v>1.1039929244886578E-2</v>
      </c>
      <c r="FO137" s="13">
        <f t="shared" si="246"/>
        <v>1.1039929244886578E-2</v>
      </c>
      <c r="FP137" s="13">
        <f t="shared" si="246"/>
        <v>1.1039929244886578E-2</v>
      </c>
      <c r="FQ137" s="13">
        <f t="shared" ref="FQ137:FS137" si="247">SUM(FQ138:FQ139)</f>
        <v>1.1039929244886578E-2</v>
      </c>
      <c r="FR137" s="13">
        <f t="shared" si="247"/>
        <v>7.4311029814632988E-3</v>
      </c>
      <c r="FS137" s="13">
        <f t="shared" si="247"/>
        <v>7.4311029814632988E-3</v>
      </c>
      <c r="FT137" s="13">
        <f t="shared" ref="FT137:FU137" si="248">SUM(FT138:FT139)</f>
        <v>7.4311029814632988E-3</v>
      </c>
      <c r="FU137" s="13">
        <f t="shared" si="248"/>
        <v>7.4311029814632988E-3</v>
      </c>
      <c r="FV137" s="13">
        <f t="shared" ref="FV137" si="249">SUM(FV138:FV139)</f>
        <v>7.4321183518127366E-3</v>
      </c>
      <c r="FW137" s="18"/>
      <c r="FX137" s="117"/>
      <c r="FY137" s="18"/>
    </row>
    <row r="138" spans="1:181" ht="17.25" x14ac:dyDescent="0.25">
      <c r="A138" s="50" t="s">
        <v>117</v>
      </c>
      <c r="B138" s="53">
        <f>SUMPRODUCT(--(B$9=Quarterly_kt!$B$9:FC$9),Quarterly_kt!$B138:FC138)*INDEX(Fuel_Properties!$B$3:$IV$14,MATCH("GCV_Petrol_Regular",Fuel_Properties!$B$3:$B$14,0),MATCH(YEAR(B$9),Fuel_Properties!$B$3:$EI$3,0))/1000</f>
        <v>2.2995694541931154E-3</v>
      </c>
      <c r="C138" s="53">
        <f>SUMPRODUCT(--(C$9=Quarterly_kt!$B$9:FC$9),Quarterly_kt!$B138:FC138)*INDEX(Fuel_Properties!$B$3:$IV$14,MATCH("GCV_Petrol_Regular",Fuel_Properties!$B$3:$B$14,0),MATCH(YEAR(C$9),Fuel_Properties!$B$3:$EI$3,0))/1000</f>
        <v>1.4078996658325195E-3</v>
      </c>
      <c r="D138" s="53">
        <f>SUMPRODUCT(--(D$9=Quarterly_kt!$B$9:FC$9),Quarterly_kt!$B138:FC138)*INDEX(Fuel_Properties!$B$3:$IV$14,MATCH("GCV_Petrol_Regular",Fuel_Properties!$B$3:$B$14,0),MATCH(YEAR(D$9),Fuel_Properties!$B$3:$EI$3,0))/1000</f>
        <v>1.3609696769714356E-3</v>
      </c>
      <c r="E138" s="53">
        <f>SUMPRODUCT(--(E$9=Quarterly_kt!$B$9:FC$9),Quarterly_kt!$B138:FC138)*INDEX(Fuel_Properties!$B$3:$IV$14,MATCH("GCV_Petrol_Regular",Fuel_Properties!$B$3:$B$14,0),MATCH(YEAR(E$9),Fuel_Properties!$B$3:$EI$3,0))/1000</f>
        <v>2.3934294319152834E-3</v>
      </c>
      <c r="F138" s="53">
        <f>SUMPRODUCT(--(F$9=Quarterly_kt!$B$9:FC$9),Quarterly_kt!$B138:FC138)*INDEX(Fuel_Properties!$B$3:$IV$14,MATCH("GCV_Petrol_Regular",Fuel_Properties!$B$3:$B$14,0),MATCH(YEAR(F$9),Fuel_Properties!$B$3:$EI$3,0))/1000</f>
        <v>0</v>
      </c>
      <c r="G138" s="53">
        <f>SUMPRODUCT(--(G$9=Quarterly_kt!$B$9:FC$9),Quarterly_kt!$B138:FC138)*INDEX(Fuel_Properties!$B$3:$IV$14,MATCH("GCV_Petrol_Regular",Fuel_Properties!$B$3:$B$14,0),MATCH(YEAR(G$9),Fuel_Properties!$B$3:$EI$3,0))/1000</f>
        <v>0</v>
      </c>
      <c r="H138" s="53">
        <f>SUMPRODUCT(--(H$9=Quarterly_kt!$B$9:FC$9),Quarterly_kt!$B138:FC138)*INDEX(Fuel_Properties!$B$3:$IV$14,MATCH("GCV_Petrol_Regular",Fuel_Properties!$B$3:$B$14,0),MATCH(YEAR(H$9),Fuel_Properties!$B$3:$EI$3,0))/1000</f>
        <v>0</v>
      </c>
      <c r="I138" s="53">
        <f>SUMPRODUCT(--(I$9=Quarterly_kt!$B$9:FC$9),Quarterly_kt!$B138:FC138)*INDEX(Fuel_Properties!$B$3:$IV$14,MATCH("GCV_Petrol_Regular",Fuel_Properties!$B$3:$B$14,0),MATCH(YEAR(I$9),Fuel_Properties!$B$3:$EI$3,0))/1000</f>
        <v>0</v>
      </c>
      <c r="J138" s="53">
        <f>SUMPRODUCT(--(J$9=Quarterly_kt!$B$9:FC$9),Quarterly_kt!$B138:FC138)*INDEX(Fuel_Properties!$B$3:$IV$14,MATCH("GCV_Petrol_Regular",Fuel_Properties!$B$3:$B$14,0),MATCH(YEAR(J$9),Fuel_Properties!$B$3:$EI$3,0))/1000</f>
        <v>0</v>
      </c>
      <c r="K138" s="53">
        <f>SUMPRODUCT(--(K$9=Quarterly_kt!$B$9:FC$9),Quarterly_kt!$B138:FC138)*INDEX(Fuel_Properties!$B$3:$IV$14,MATCH("GCV_Petrol_Regular",Fuel_Properties!$B$3:$B$14,0),MATCH(YEAR(K$9),Fuel_Properties!$B$3:$EI$3,0))/1000</f>
        <v>0</v>
      </c>
      <c r="L138" s="53">
        <f>SUMPRODUCT(--(L$9=Quarterly_kt!$B$9:FC$9),Quarterly_kt!$B138:FC138)*INDEX(Fuel_Properties!$B$3:$IV$14,MATCH("GCV_Petrol_Regular",Fuel_Properties!$B$3:$B$14,0),MATCH(YEAR(L$9),Fuel_Properties!$B$3:$EI$3,0))/1000</f>
        <v>0</v>
      </c>
      <c r="M138" s="53">
        <f>SUMPRODUCT(--(M$9=Quarterly_kt!$B$9:FC$9),Quarterly_kt!$B138:FC138)*INDEX(Fuel_Properties!$B$3:$IV$14,MATCH("GCV_Petrol_Regular",Fuel_Properties!$B$3:$B$14,0),MATCH(YEAR(M$9),Fuel_Properties!$B$3:$EI$3,0))/1000</f>
        <v>1.0324597549438478E-3</v>
      </c>
      <c r="N138" s="53">
        <f>SUMPRODUCT(--(N$9=Quarterly_kt!$B$9:FC$9),Quarterly_kt!$B138:FC138)*INDEX(Fuel_Properties!$B$3:$IV$14,MATCH("GCV_Petrol_Regular",Fuel_Properties!$B$3:$B$14,0),MATCH(YEAR(N$9),Fuel_Properties!$B$3:$EI$3,0))/1000</f>
        <v>1.0324597549438478E-3</v>
      </c>
      <c r="O138" s="53">
        <f>SUMPRODUCT(--(O$9=Quarterly_kt!$B$9:FC$9),Quarterly_kt!$B138:FC138)*INDEX(Fuel_Properties!$B$3:$IV$14,MATCH("GCV_Petrol_Regular",Fuel_Properties!$B$3:$B$14,0),MATCH(YEAR(O$9),Fuel_Properties!$B$3:$EI$3,0))/1000</f>
        <v>5.1622987747192389E-4</v>
      </c>
      <c r="P138" s="53">
        <f>SUMPRODUCT(--(P$9=Quarterly_kt!$B$9:FC$9),Quarterly_kt!$B138:FC138)*INDEX(Fuel_Properties!$B$3:$IV$14,MATCH("GCV_Petrol_Regular",Fuel_Properties!$B$3:$B$14,0),MATCH(YEAR(P$9),Fuel_Properties!$B$3:$EI$3,0))/1000</f>
        <v>6.570198440551758E-4</v>
      </c>
      <c r="Q138" s="53">
        <f>SUMPRODUCT(--(Q$9=Quarterly_kt!$B$9:FC$9),Quarterly_kt!$B138:FC138)*INDEX(Fuel_Properties!$B$3:$IV$14,MATCH("GCV_Petrol_Regular",Fuel_Properties!$B$3:$B$14,0),MATCH(YEAR(Q$9),Fuel_Properties!$B$3:$EI$3,0))/1000</f>
        <v>9.3859977722167952E-4</v>
      </c>
      <c r="R138" s="53">
        <f>SUMPRODUCT(--(R$9=Quarterly_kt!$B$9:FC$9),Quarterly_kt!$B138:FC138)*INDEX(Fuel_Properties!$B$3:$IV$14,MATCH("GCV_Petrol_Regular",Fuel_Properties!$B$3:$B$14,0),MATCH(YEAR(R$9),Fuel_Properties!$B$3:$EI$3,0))/1000</f>
        <v>9.8552976608276359E-4</v>
      </c>
      <c r="S138" s="53">
        <f>SUMPRODUCT(--(S$9=Quarterly_kt!$B$9:FC$9),Quarterly_kt!$B138:FC138)*INDEX(Fuel_Properties!$B$3:$IV$14,MATCH("GCV_Petrol_Regular",Fuel_Properties!$B$3:$B$14,0),MATCH(YEAR(S$9),Fuel_Properties!$B$3:$EI$3,0))/1000</f>
        <v>6.570198440551758E-4</v>
      </c>
      <c r="T138" s="53">
        <f>SUMPRODUCT(--(T$9=Quarterly_kt!$B$9:FC$9),Quarterly_kt!$B138:FC138)*INDEX(Fuel_Properties!$B$3:$IV$14,MATCH("GCV_Petrol_Regular",Fuel_Properties!$B$3:$B$14,0),MATCH(YEAR(T$9),Fuel_Properties!$B$3:$EI$3,0))/1000</f>
        <v>6.1008985519409183E-4</v>
      </c>
      <c r="U138" s="53">
        <f>SUMPRODUCT(--(U$9=Quarterly_kt!$B$9:FC$9),Quarterly_kt!$B138:FC138)*INDEX(Fuel_Properties!$B$3:$IV$14,MATCH("GCV_Petrol_Regular",Fuel_Properties!$B$3:$B$14,0),MATCH(YEAR(U$9),Fuel_Properties!$B$3:$EI$3,0))/1000</f>
        <v>1.4078996658325195E-3</v>
      </c>
      <c r="V138" s="53">
        <f>SUMPRODUCT(--(V$9=Quarterly_kt!$B$9:FC$9),Quarterly_kt!$B138:FC138)*INDEX(Fuel_Properties!$B$3:$IV$14,MATCH("GCV_Petrol_Regular",Fuel_Properties!$B$3:$B$14,0),MATCH(YEAR(V$9),Fuel_Properties!$B$3:$EI$3,0))/1000</f>
        <v>1.7364095878601073E-3</v>
      </c>
      <c r="W138" s="53">
        <f>SUMPRODUCT(--(W$9=Quarterly_kt!$B$9:FC$9),Quarterly_kt!$B138:FC138)*INDEX(Fuel_Properties!$B$3:$IV$14,MATCH("GCV_Petrol_Regular",Fuel_Properties!$B$3:$B$14,0),MATCH(YEAR(W$9),Fuel_Properties!$B$3:$EI$3,0))/1000</f>
        <v>1.5017596435546877E-3</v>
      </c>
      <c r="X138" s="53">
        <f>SUMPRODUCT(--(X$9=Quarterly_kt!$B$9:FC$9),Quarterly_kt!$B138:FC138)*INDEX(Fuel_Properties!$B$3:$IV$14,MATCH("GCV_Petrol_Regular",Fuel_Properties!$B$3:$B$14,0),MATCH(YEAR(X$9),Fuel_Properties!$B$3:$EI$3,0))/1000</f>
        <v>1.4078996658325195E-3</v>
      </c>
      <c r="Y138" s="53">
        <f>SUMPRODUCT(--(Y$9=Quarterly_kt!$B$9:FC$9),Quarterly_kt!$B138:FC138)*INDEX(Fuel_Properties!$B$3:$IV$14,MATCH("GCV_Petrol_Regular",Fuel_Properties!$B$3:$B$14,0),MATCH(YEAR(Y$9),Fuel_Properties!$B$3:$EI$3,0))/1000</f>
        <v>7.0394983291625977E-4</v>
      </c>
      <c r="Z138" s="53">
        <f>SUMPRODUCT(--(Z$9=Quarterly_kt!$B$9:FC$9),Quarterly_kt!$B138:FC138)*INDEX(Fuel_Properties!$B$3:$IV$14,MATCH("GCV_Petrol_Regular",Fuel_Properties!$B$3:$B$14,0),MATCH(YEAR(Z$9),Fuel_Properties!$B$3:$EI$3,0))/1000</f>
        <v>5.1622987747192389E-4</v>
      </c>
      <c r="AA138" s="53">
        <f>SUMPRODUCT(--(AA$9=Quarterly_kt!$B$9:FC$9),Quarterly_kt!$B138:FC138)*INDEX(Fuel_Properties!$B$3:$IV$14,MATCH("GCV_Petrol_Regular",Fuel_Properties!$B$3:$B$14,0),MATCH(YEAR(AA$9),Fuel_Properties!$B$3:$EI$3,0))/1000</f>
        <v>5.1622987747192389E-4</v>
      </c>
      <c r="AB138" s="53">
        <f>SUMPRODUCT(--(AB$9=Quarterly_kt!$B$9:FC$9),Quarterly_kt!$B138:FC138)*INDEX(Fuel_Properties!$B$3:$IV$14,MATCH("GCV_Petrol_Regular",Fuel_Properties!$B$3:$B$14,0),MATCH(YEAR(AB$9),Fuel_Properties!$B$3:$EI$3,0))/1000</f>
        <v>3.7543991088867193E-4</v>
      </c>
      <c r="AC138" s="53">
        <f>SUMPRODUCT(--(AC$9=Quarterly_kt!$B$9:FC$9),Quarterly_kt!$B138:FC138)*INDEX(Fuel_Properties!$B$3:$IV$14,MATCH("GCV_Petrol_Regular",Fuel_Properties!$B$3:$B$14,0),MATCH(YEAR(AC$9),Fuel_Properties!$B$3:$EI$3,0))/1000</f>
        <v>1.1732497215270997E-3</v>
      </c>
      <c r="AD138" s="53">
        <f>SUMPRODUCT(--(AD$9=Quarterly_kt!$B$9:FC$9),Quarterly_kt!$B138:FC138)*INDEX(Fuel_Properties!$B$3:$IV$14,MATCH("GCV_Petrol_Regular",Fuel_Properties!$B$3:$B$14,0),MATCH(YEAR(AD$9),Fuel_Properties!$B$3:$EI$3,0))/1000</f>
        <v>7.0394983291625977E-4</v>
      </c>
      <c r="AE138" s="53">
        <f>SUMPRODUCT(--(AE$9=Quarterly_kt!$B$9:FC$9),Quarterly_kt!$B138:FC138)*INDEX(Fuel_Properties!$B$3:$IV$14,MATCH("GCV_Petrol_Regular",Fuel_Properties!$B$3:$B$14,0),MATCH(YEAR(AE$9),Fuel_Properties!$B$3:$EI$3,0))/1000</f>
        <v>4.223698997497559E-4</v>
      </c>
      <c r="AF138" s="53">
        <f>SUMPRODUCT(--(AF$9=Quarterly_kt!$B$9:FC$9),Quarterly_kt!$B138:FC138)*INDEX(Fuel_Properties!$B$3:$IV$14,MATCH("GCV_Petrol_Regular",Fuel_Properties!$B$3:$B$14,0),MATCH(YEAR(AF$9),Fuel_Properties!$B$3:$EI$3,0))/1000</f>
        <v>4.6929988861083976E-4</v>
      </c>
      <c r="AG138" s="53">
        <f>SUMPRODUCT(--(AG$9=Quarterly_kt!$B$9:FC$9),Quarterly_kt!$B138:FC138)*INDEX(Fuel_Properties!$B$3:$IV$14,MATCH("GCV_Petrol_Regular",Fuel_Properties!$B$3:$B$14,0),MATCH(YEAR(AG$9),Fuel_Properties!$B$3:$EI$3,0))/1000</f>
        <v>1.1263197326660157E-3</v>
      </c>
      <c r="AH138" s="53">
        <f>SUMPRODUCT(--(AH$9=Quarterly_kt!$B$9:FC$9),Quarterly_kt!$B138:FC138)*INDEX(Fuel_Properties!$B$3:$IV$14,MATCH("GCV_Petrol_Regular",Fuel_Properties!$B$3:$B$14,0),MATCH(YEAR(AH$9),Fuel_Properties!$B$3:$EI$3,0))/1000</f>
        <v>7.0394983291625977E-4</v>
      </c>
      <c r="AI138" s="53">
        <f>SUMPRODUCT(--(AI$9=Quarterly_kt!$B$9:FC$9),Quarterly_kt!$B138:FC138)*INDEX(Fuel_Properties!$B$3:$IV$14,MATCH("GCV_Petrol_Regular",Fuel_Properties!$B$3:$B$14,0),MATCH(YEAR(AI$9),Fuel_Properties!$B$3:$EI$3,0))/1000</f>
        <v>4.6929988861083976E-4</v>
      </c>
      <c r="AJ138" s="53">
        <f>SUMPRODUCT(--(AJ$9=Quarterly_kt!$B$9:FC$9),Quarterly_kt!$B138:FC138)*INDEX(Fuel_Properties!$B$3:$IV$14,MATCH("GCV_Petrol_Regular",Fuel_Properties!$B$3:$B$14,0),MATCH(YEAR(AJ$9),Fuel_Properties!$B$3:$EI$3,0))/1000</f>
        <v>7.5087982177734385E-4</v>
      </c>
      <c r="AK138" s="53">
        <f>SUMPRODUCT(--(AK$9=Quarterly_kt!$B$9:FC$9),Quarterly_kt!$B138:FC138)*INDEX(Fuel_Properties!$B$3:$IV$14,MATCH("GCV_Petrol_Regular",Fuel_Properties!$B$3:$B$14,0),MATCH(YEAR(AK$9),Fuel_Properties!$B$3:$EI$3,0))/1000</f>
        <v>1.5956196212768556E-3</v>
      </c>
      <c r="AL138" s="53">
        <f>SUMPRODUCT(--(AL$9=Quarterly_kt!$B$9:FC$9),Quarterly_kt!$B138:FC138)*INDEX(Fuel_Properties!$B$3:$IV$14,MATCH("GCV_Petrol_Regular",Fuel_Properties!$B$3:$B$14,0),MATCH(YEAR(AL$9),Fuel_Properties!$B$3:$EI$3,0))/1000</f>
        <v>1.0793897438049313E-3</v>
      </c>
      <c r="AM138" s="53">
        <f>SUMPRODUCT(--(AM$9=Quarterly_kt!$B$9:FC$9),Quarterly_kt!$B138:FC138)*INDEX(Fuel_Properties!$B$3:$IV$14,MATCH("GCV_Petrol_Regular",Fuel_Properties!$B$3:$B$14,0),MATCH(YEAR(AM$9),Fuel_Properties!$B$3:$EI$3,0))/1000</f>
        <v>4.223698997497559E-4</v>
      </c>
      <c r="AN138" s="53">
        <f>SUMPRODUCT(--(AN$9=Quarterly_kt!$B$9:FC$9),Quarterly_kt!$B138:FC138)*INDEX(Fuel_Properties!$B$3:$IV$14,MATCH("GCV_Petrol_Regular",Fuel_Properties!$B$3:$B$14,0),MATCH(YEAR(AN$9),Fuel_Properties!$B$3:$EI$3,0))/1000</f>
        <v>1.4078996658325195E-3</v>
      </c>
      <c r="AO138" s="53">
        <f>SUMPRODUCT(--(AO$9=Quarterly_kt!$B$9:FC$9),Quarterly_kt!$B138:FC138)*INDEX(Fuel_Properties!$B$3:$IV$14,MATCH("GCV_Petrol_Regular",Fuel_Properties!$B$3:$B$14,0),MATCH(YEAR(AO$9),Fuel_Properties!$B$3:$EI$3,0))/1000</f>
        <v>2.7688693428039551E-3</v>
      </c>
      <c r="AP138" s="53">
        <f>SUMPRODUCT(--(AP$9=Quarterly_kt!$B$9:FC$9),Quarterly_kt!$B138:FC138)*INDEX(Fuel_Properties!$B$3:$IV$14,MATCH("GCV_Petrol_Regular",Fuel_Properties!$B$3:$B$14,0),MATCH(YEAR(AP$9),Fuel_Properties!$B$3:$EI$3,0))/1000</f>
        <v>2.2057094764709475E-3</v>
      </c>
      <c r="AQ138" s="53">
        <f>SUMPRODUCT(--(AQ$9=Quarterly_kt!$B$9:FC$9),Quarterly_kt!$B138:FC138)*INDEX(Fuel_Properties!$B$3:$IV$14,MATCH("GCV_Petrol_Regular",Fuel_Properties!$B$3:$B$14,0),MATCH(YEAR(AQ$9),Fuel_Properties!$B$3:$EI$3,0))/1000</f>
        <v>1.9241295433044434E-3</v>
      </c>
      <c r="AR138" s="53">
        <f>SUMPRODUCT(--(AR$9=Quarterly_kt!$B$9:FC$9),Quarterly_kt!$B138:FC138)*INDEX(Fuel_Properties!$B$3:$IV$14,MATCH("GCV_Petrol_Regular",Fuel_Properties!$B$3:$B$14,0),MATCH(YEAR(AR$9),Fuel_Properties!$B$3:$EI$3,0))/1000</f>
        <v>1.1732497215270997E-3</v>
      </c>
      <c r="AS138" s="53">
        <f>SUMPRODUCT(--(AS$9=Quarterly_kt!$B$9:FC$9),Quarterly_kt!$B138:FC138)*INDEX(Fuel_Properties!$B$3:$IV$14,MATCH("GCV_Petrol_Regular",Fuel_Properties!$B$3:$B$14,0),MATCH(YEAR(AS$9),Fuel_Properties!$B$3:$EI$3,0))/1000</f>
        <v>2.3464994430541994E-3</v>
      </c>
      <c r="AT138" s="53">
        <f>SUMPRODUCT(--(AT$9=Quarterly_kt!$B$9:FC$9),Quarterly_kt!$B138:FC138)*INDEX(Fuel_Properties!$B$3:$IV$14,MATCH("GCV_Petrol_Regular",Fuel_Properties!$B$3:$B$14,0),MATCH(YEAR(AT$9),Fuel_Properties!$B$3:$EI$3,0))/1000</f>
        <v>1.9241295433044434E-3</v>
      </c>
      <c r="AU138" s="53">
        <f>SUMPRODUCT(--(AU$9=Quarterly_kt!$B$9:FC$9),Quarterly_kt!$B138:FC138)*INDEX(Fuel_Properties!$B$3:$IV$14,MATCH("GCV_Petrol_Regular",Fuel_Properties!$B$3:$B$14,0),MATCH(YEAR(AU$9),Fuel_Properties!$B$3:$EI$3,0))/1000</f>
        <v>7.9780981063842782E-4</v>
      </c>
      <c r="AV138" s="53">
        <f>SUMPRODUCT(--(AV$9=Quarterly_kt!$B$9:FC$9),Quarterly_kt!$B138:FC138)*INDEX(Fuel_Properties!$B$3:$IV$14,MATCH("GCV_Petrol_Regular",Fuel_Properties!$B$3:$B$14,0),MATCH(YEAR(AV$9),Fuel_Properties!$B$3:$EI$3,0))/1000</f>
        <v>8.4473979949951179E-4</v>
      </c>
      <c r="AW138" s="53">
        <f>SUMPRODUCT(--(AW$9=Quarterly_kt!$B$9:FC$9),Quarterly_kt!$B138:FC138)*INDEX(Fuel_Properties!$B$3:$IV$14,MATCH("GCV_Petrol_Regular",Fuel_Properties!$B$3:$B$14,0),MATCH(YEAR(AW$9),Fuel_Properties!$B$3:$EI$3,0))/1000</f>
        <v>1.877199554443359E-3</v>
      </c>
      <c r="AX138" s="53">
        <f>SUMPRODUCT(--(AX$9=Quarterly_kt!$B$9:FC$9),Quarterly_kt!$B138:FC138)*INDEX(Fuel_Properties!$B$3:$IV$14,MATCH("GCV_Petrol_Regular",Fuel_Properties!$B$3:$B$14,0),MATCH(YEAR(AX$9),Fuel_Properties!$B$3:$EI$3,0))/1000</f>
        <v>1.5956196212768556E-3</v>
      </c>
      <c r="AY138" s="53">
        <f>SUMPRODUCT(--(AY$9=Quarterly_kt!$B$9:FC$9),Quarterly_kt!$B138:FC138)*INDEX(Fuel_Properties!$B$3:$IV$14,MATCH("GCV_Petrol_Regular",Fuel_Properties!$B$3:$B$14,0),MATCH(YEAR(AY$9),Fuel_Properties!$B$3:$EI$3,0))/1000</f>
        <v>8.9166978836059555E-4</v>
      </c>
      <c r="AZ138" s="53">
        <f>SUMPRODUCT(--(AZ$9=Quarterly_kt!$B$9:FC$9),Quarterly_kt!$B138:FC138)*INDEX(Fuel_Properties!$B$3:$IV$14,MATCH("GCV_Petrol_Regular",Fuel_Properties!$B$3:$B$14,0),MATCH(YEAR(AZ$9),Fuel_Properties!$B$3:$EI$3,0))/1000</f>
        <v>8.9166978836059555E-4</v>
      </c>
      <c r="BA138" s="53">
        <f>SUMPRODUCT(--(BA$9=Quarterly_kt!$B$9:FC$9),Quarterly_kt!$B138:FC138)*INDEX(Fuel_Properties!$B$3:$IV$14,MATCH("GCV_Petrol_Regular",Fuel_Properties!$B$3:$B$14,0),MATCH(YEAR(BA$9),Fuel_Properties!$B$3:$EI$3,0))/1000</f>
        <v>1.6425496101379394E-3</v>
      </c>
      <c r="BB138" s="53">
        <f>SUMPRODUCT(--(BB$9=Quarterly_kt!$B$9:FC$9),Quarterly_kt!$B138:FC138)*INDEX(Fuel_Properties!$B$3:$IV$14,MATCH("GCV_Petrol_Regular",Fuel_Properties!$B$3:$B$14,0),MATCH(YEAR(BB$9),Fuel_Properties!$B$3:$EI$3,0))/1000</f>
        <v>1.2671096992492676E-3</v>
      </c>
      <c r="BC138" s="53">
        <f>SUMPRODUCT(--(BC$9=Quarterly_kt!$B$9:FC$9),Quarterly_kt!$B138:FC138)*INDEX(Fuel_Properties!$B$3:$IV$14,MATCH("GCV_Petrol_Regular",Fuel_Properties!$B$3:$B$14,0),MATCH(YEAR(BC$9),Fuel_Properties!$B$3:$EI$3,0))/1000</f>
        <v>6.570198440551758E-4</v>
      </c>
      <c r="BD138" s="53">
        <f>SUMPRODUCT(--(BD$9=Quarterly_kt!$B$9:FC$9),Quarterly_kt!$B138:FC138)*INDEX(Fuel_Properties!$B$3:$IV$14,MATCH("GCV_Petrol_Regular",Fuel_Properties!$B$3:$B$14,0),MATCH(YEAR(BD$9),Fuel_Properties!$B$3:$EI$3,0))/1000</f>
        <v>7.0394983291625977E-4</v>
      </c>
      <c r="BE138" s="53">
        <f>SUMPRODUCT(--(BE$9=Quarterly_kt!$B$9:FC$9),Quarterly_kt!$B138:FC138)*INDEX(Fuel_Properties!$B$3:$IV$14,MATCH("GCV_Petrol_Regular",Fuel_Properties!$B$3:$B$14,0),MATCH(YEAR(BE$9),Fuel_Properties!$B$3:$EI$3,0))/1000</f>
        <v>1.6425496101379394E-3</v>
      </c>
      <c r="BF138" s="53">
        <f>SUMPRODUCT(--(BF$9=Quarterly_kt!$B$9:FC$9),Quarterly_kt!$B138:FC138)*INDEX(Fuel_Properties!$B$3:$IV$14,MATCH("GCV_Petrol_Regular",Fuel_Properties!$B$3:$B$14,0),MATCH(YEAR(BF$9),Fuel_Properties!$B$3:$EI$3,0))/1000</f>
        <v>1.4548296546936035E-3</v>
      </c>
      <c r="BG138" s="53">
        <f>SUMPRODUCT(--(BG$9=Quarterly_kt!$B$9:FC$9),Quarterly_kt!$B138:FC138)*INDEX(Fuel_Properties!$B$3:$IV$14,MATCH("GCV_Petrol_Regular",Fuel_Properties!$B$3:$B$14,0),MATCH(YEAR(BG$9),Fuel_Properties!$B$3:$EI$3,0))/1000</f>
        <v>6.570198440551758E-4</v>
      </c>
      <c r="BH138" s="53">
        <f>SUMPRODUCT(--(BH$9=Quarterly_kt!$B$9:FC$9),Quarterly_kt!$B138:FC138)*INDEX(Fuel_Properties!$B$3:$IV$14,MATCH("GCV_Petrol_Regular",Fuel_Properties!$B$3:$B$14,0),MATCH(YEAR(BH$9),Fuel_Properties!$B$3:$EI$3,0))/1000</f>
        <v>7.9780981063842782E-4</v>
      </c>
      <c r="BI138" s="53">
        <f>SUMPRODUCT(--(BI$9=Quarterly_kt!$B$9:FC$9),Quarterly_kt!$B138:FC138)*INDEX(Fuel_Properties!$B$3:$IV$14,MATCH("GCV_Petrol_Regular",Fuel_Properties!$B$3:$B$14,0),MATCH(YEAR(BI$9),Fuel_Properties!$B$3:$EI$3,0))/1000</f>
        <v>2.3464994430541988E-4</v>
      </c>
      <c r="BJ138" s="53">
        <f>SUMPRODUCT(--(BJ$9=Quarterly_kt!$B$9:FC$9),Quarterly_kt!$B138:FC138)*INDEX(Fuel_Properties!$B$3:$IV$14,MATCH("GCV_Petrol_Regular",Fuel_Properties!$B$3:$B$14,0),MATCH(YEAR(BJ$9),Fuel_Properties!$B$3:$EI$3,0))/1000</f>
        <v>3.285099220275879E-4</v>
      </c>
      <c r="BK138" s="53">
        <f>SUMPRODUCT(--(BK$9=Quarterly_kt!$B$9:FC$9),Quarterly_kt!$B138:FC138)*INDEX(Fuel_Properties!$B$3:$IV$14,MATCH("GCV_Petrol_Regular",Fuel_Properties!$B$3:$B$14,0),MATCH(YEAR(BK$9),Fuel_Properties!$B$3:$EI$3,0))/1000</f>
        <v>1.4078996658325197E-4</v>
      </c>
      <c r="BL138" s="53">
        <f>SUMPRODUCT(--(BL$9=Quarterly_kt!$B$9:FC$9),Quarterly_kt!$B138:FC138)*INDEX(Fuel_Properties!$B$3:$IV$14,MATCH("GCV_Petrol_Regular",Fuel_Properties!$B$3:$B$14,0),MATCH(YEAR(BL$9),Fuel_Properties!$B$3:$EI$3,0))/1000</f>
        <v>1.4078996658325197E-4</v>
      </c>
      <c r="BM138" s="53">
        <f>SUMPRODUCT(--(BM$9=Quarterly_kt!$B$9:FC$9),Quarterly_kt!$B138:FC138)*INDEX(Fuel_Properties!$B$3:$IV$14,MATCH("GCV_Petrol_Regular",Fuel_Properties!$B$3:$B$14,0),MATCH(YEAR(BM$9),Fuel_Properties!$B$3:$EI$3,0))/1000</f>
        <v>2.3464994430541988E-4</v>
      </c>
      <c r="BN138" s="53">
        <f>SUMPRODUCT(--(BN$9=Quarterly_kt!$B$9:FC$9),Quarterly_kt!$B138:FC138)*INDEX(Fuel_Properties!$B$3:$IV$14,MATCH("GCV_Petrol_Regular",Fuel_Properties!$B$3:$B$14,0),MATCH(YEAR(BN$9),Fuel_Properties!$B$3:$EI$3,0))/1000</f>
        <v>3.7775346712384003E-4</v>
      </c>
      <c r="BO138" s="53">
        <f>SUMPRODUCT(--(BO$9=Quarterly_kt!$B$9:FC$9),Quarterly_kt!$B138:FC138)*INDEX(Fuel_Properties!$B$3:$IV$14,MATCH("GCV_Petrol_Regular",Fuel_Properties!$B$3:$B$14,0),MATCH(YEAR(BO$9),Fuel_Properties!$B$3:$EI$3,0))/1000</f>
        <v>2.3609591695239999E-4</v>
      </c>
      <c r="BP138" s="53">
        <f>SUMPRODUCT(--(BP$9=Quarterly_kt!$B$9:FC$9),Quarterly_kt!$B138:FC138)*INDEX(Fuel_Properties!$B$3:$IV$14,MATCH("GCV_Petrol_Regular",Fuel_Properties!$B$3:$B$14,0),MATCH(YEAR(BP$9),Fuel_Properties!$B$3:$EI$3,0))/1000</f>
        <v>3.7775346712384003E-4</v>
      </c>
      <c r="BQ138" s="53">
        <f>SUMPRODUCT(--(BQ$9=Quarterly_kt!$B$9:FC$9),Quarterly_kt!$B138:FC138)*INDEX(Fuel_Properties!$B$3:$IV$14,MATCH("GCV_Petrol_Regular",Fuel_Properties!$B$3:$B$14,0),MATCH(YEAR(BQ$9),Fuel_Properties!$B$3:$EI$3,0))/1000</f>
        <v>2.3609591695239999E-4</v>
      </c>
      <c r="BR138" s="53">
        <f>SUMPRODUCT(--(BR$9=Quarterly_kt!$B$9:FC$9),Quarterly_kt!$B138:FC138)*INDEX(Fuel_Properties!$B$3:$IV$14,MATCH("GCV_Petrol_Regular",Fuel_Properties!$B$3:$B$14,0),MATCH(YEAR(BR$9),Fuel_Properties!$B$3:$EI$3,0))/1000</f>
        <v>5.1891502496767994E-4</v>
      </c>
      <c r="BS138" s="53">
        <f>SUMPRODUCT(--(BS$9=Quarterly_kt!$B$9:FC$9),Quarterly_kt!$B138:FC138)*INDEX(Fuel_Properties!$B$3:$IV$14,MATCH("GCV_Petrol_Regular",Fuel_Properties!$B$3:$B$14,0),MATCH(YEAR(BS$9),Fuel_Properties!$B$3:$EI$3,0))/1000</f>
        <v>5.1891502496767994E-4</v>
      </c>
      <c r="BT138" s="53">
        <f>SUMPRODUCT(--(BT$9=Quarterly_kt!$B$9:FC$9),Quarterly_kt!$B138:FC138)*INDEX(Fuel_Properties!$B$3:$IV$14,MATCH("GCV_Petrol_Regular",Fuel_Properties!$B$3:$B$14,0),MATCH(YEAR(BT$9),Fuel_Properties!$B$3:$EI$3,0))/1000</f>
        <v>1.8869637271552001E-4</v>
      </c>
      <c r="BU138" s="53">
        <f>SUMPRODUCT(--(BU$9=Quarterly_kt!$B$9:FC$9),Quarterly_kt!$B138:FC138)*INDEX(Fuel_Properties!$B$3:$IV$14,MATCH("GCV_Petrol_Regular",Fuel_Properties!$B$3:$B$14,0),MATCH(YEAR(BU$9),Fuel_Properties!$B$3:$EI$3,0))/1000</f>
        <v>4.7174093178879993E-4</v>
      </c>
      <c r="BV138" s="53">
        <f>SUMPRODUCT(--(BV$9=Quarterly_kt!$B$9:FC$9),Quarterly_kt!$B138:FC138)*INDEX(Fuel_Properties!$B$3:$IV$14,MATCH("GCV_Petrol_Regular",Fuel_Properties!$B$3:$B$14,0),MATCH(YEAR(BV$9),Fuel_Properties!$B$3:$EI$3,0))/1000</f>
        <v>3.9122642842617733E-3</v>
      </c>
      <c r="BW138" s="53">
        <f>SUMPRODUCT(--(BW$9=Quarterly_kt!$B$9:FC$9),Quarterly_kt!$B138:FC138)*INDEX(Fuel_Properties!$B$3:$IV$14,MATCH("GCV_Petrol_Regular",Fuel_Properties!$B$3:$B$14,0),MATCH(YEAR(BW$9),Fuel_Properties!$B$3:$EI$3,0))/1000</f>
        <v>4.1479428556028437E-3</v>
      </c>
      <c r="BX138" s="53">
        <f>SUMPRODUCT(--(BX$9=Quarterly_kt!$B$9:FC$9),Quarterly_kt!$B138:FC138)*INDEX(Fuel_Properties!$B$3:$IV$14,MATCH("GCV_Petrol_Regular",Fuel_Properties!$B$3:$B$14,0),MATCH(YEAR(BX$9),Fuel_Properties!$B$3:$EI$3,0))/1000</f>
        <v>2.5453285704835631E-3</v>
      </c>
      <c r="BY138" s="53">
        <f>SUMPRODUCT(--(BY$9=Quarterly_kt!$B$9:FC$9),Quarterly_kt!$B138:FC138)*INDEX(Fuel_Properties!$B$3:$IV$14,MATCH("GCV_Petrol_Regular",Fuel_Properties!$B$3:$B$14,0),MATCH(YEAR(BY$9),Fuel_Properties!$B$3:$EI$3,0))/1000</f>
        <v>3.2994999987749889E-3</v>
      </c>
      <c r="BZ138" s="53">
        <f>SUMPRODUCT(--(BZ$9=Quarterly_kt!$B$9:FC$9),Quarterly_kt!$B138:FC138)*INDEX(Fuel_Properties!$B$3:$IV$14,MATCH("GCV_Petrol_Regular",Fuel_Properties!$B$3:$B$14,0),MATCH(YEAR(BZ$9),Fuel_Properties!$B$3:$EI$3,0))/1000</f>
        <v>2.9225602543202149E-3</v>
      </c>
      <c r="CA138" s="53">
        <f>SUMPRODUCT(--(CA$9=Quarterly_kt!$B$9:FC$9),Quarterly_kt!$B138:FC138)*INDEX(Fuel_Properties!$B$3:$IV$14,MATCH("GCV_Petrol_Regular",Fuel_Properties!$B$3:$B$14,0),MATCH(YEAR(CA$9),Fuel_Properties!$B$3:$EI$3,0))/1000</f>
        <v>3.2996648032647593E-3</v>
      </c>
      <c r="CB138" s="53">
        <f>SUMPRODUCT(--(CB$9=Quarterly_kt!$B$9:FC$9),Quarterly_kt!$B138:FC138)*INDEX(Fuel_Properties!$B$3:$IV$14,MATCH("GCV_Petrol_Regular",Fuel_Properties!$B$3:$B$14,0),MATCH(YEAR(CB$9),Fuel_Properties!$B$3:$EI$3,0))/1000</f>
        <v>2.3569034309033994E-3</v>
      </c>
      <c r="CC138" s="53">
        <f>SUMPRODUCT(--(CC$9=Quarterly_kt!$B$9:FC$9),Quarterly_kt!$B138:FC138)*INDEX(Fuel_Properties!$B$3:$IV$14,MATCH("GCV_Petrol_Regular",Fuel_Properties!$B$3:$B$14,0),MATCH(YEAR(CC$9),Fuel_Properties!$B$3:$EI$3,0))/1000</f>
        <v>3.8653216266815748E-3</v>
      </c>
      <c r="CD138" s="53">
        <f>SUMPRODUCT(--(CD$9=Quarterly_kt!$B$9:FC$9),Quarterly_kt!$B138:FC138)*INDEX(Fuel_Properties!$B$3:$IV$14,MATCH("GCV_Petrol_Regular",Fuel_Properties!$B$3:$B$14,0),MATCH(YEAR(CD$9),Fuel_Properties!$B$3:$EI$3,0))/1000</f>
        <v>3.5805747734521474E-3</v>
      </c>
      <c r="CE138" s="53">
        <f>SUMPRODUCT(--(CE$9=Quarterly_kt!$B$9:FC$9),Quarterly_kt!$B138:FC138)*INDEX(Fuel_Properties!$B$3:$IV$14,MATCH("GCV_Petrol_Regular",Fuel_Properties!$B$3:$B$14,0),MATCH(YEAR(CE$9),Fuel_Properties!$B$3:$EI$3,0))/1000</f>
        <v>2.3085284723573058E-3</v>
      </c>
      <c r="CF138" s="53">
        <f>SUMPRODUCT(--(CF$9=Quarterly_kt!$B$9:FC$9),Quarterly_kt!$B138:FC138)*INDEX(Fuel_Properties!$B$3:$IV$14,MATCH("GCV_Petrol_Regular",Fuel_Properties!$B$3:$B$14,0),MATCH(YEAR(CF$9),Fuel_Properties!$B$3:$EI$3,0))/1000</f>
        <v>2.638318254122635E-3</v>
      </c>
      <c r="CG138" s="53">
        <f>SUMPRODUCT(--(CG$9=Quarterly_kt!$B$9:FC$9),Quarterly_kt!$B138:FC138)*INDEX(Fuel_Properties!$B$3:$IV$14,MATCH("GCV_Petrol_Regular",Fuel_Properties!$B$3:$B$14,0),MATCH(YEAR(CG$9),Fuel_Properties!$B$3:$EI$3,0))/1000</f>
        <v>3.5334619474856718E-3</v>
      </c>
      <c r="CH138" s="53">
        <f>SUMPRODUCT(--(CH$9=Quarterly_kt!$B$9:FC$9),Quarterly_kt!$B138:FC138)*INDEX(Fuel_Properties!$B$3:$IV$14,MATCH("GCV_Petrol_Regular",Fuel_Properties!$B$3:$B$14,0),MATCH(YEAR(CH$9),Fuel_Properties!$B$3:$EI$3,0))/1000</f>
        <v>2.1682359214336478E-3</v>
      </c>
      <c r="CI138" s="53">
        <f>SUMPRODUCT(--(CI$9=Quarterly_kt!$B$9:FC$9),Quarterly_kt!$B138:FC138)*INDEX(Fuel_Properties!$B$3:$IV$14,MATCH("GCV_Petrol_Regular",Fuel_Properties!$B$3:$B$14,0),MATCH(YEAR(CI$9),Fuel_Properties!$B$3:$EI$3,0))/1000</f>
        <v>1.7911514133582304E-3</v>
      </c>
      <c r="CJ138" s="53">
        <f>SUMPRODUCT(--(CJ$9=Quarterly_kt!$B$9:FC$9),Quarterly_kt!$B138:FC138)*INDEX(Fuel_Properties!$B$3:$IV$14,MATCH("GCV_Petrol_Regular",Fuel_Properties!$B$3:$B$14,0),MATCH(YEAR(CJ$9),Fuel_Properties!$B$3:$EI$3,0))/1000</f>
        <v>2.403913738980783E-3</v>
      </c>
      <c r="CK138" s="53">
        <f>SUMPRODUCT(--(CK$9=Quarterly_kt!$B$9:FC$9),Quarterly_kt!$B138:FC138)*INDEX(Fuel_Properties!$B$3:$IV$14,MATCH("GCV_Petrol_Regular",Fuel_Properties!$B$3:$B$14,0),MATCH(YEAR(CK$9),Fuel_Properties!$B$3:$EI$3,0))/1000</f>
        <v>1.8382869768676579E-3</v>
      </c>
      <c r="CL138" s="53">
        <f>SUMPRODUCT(--(CL$9=Quarterly_kt!$B$9:FC$9),Quarterly_kt!$B138:FC138)*INDEX(Fuel_Properties!$B$3:$IV$14,MATCH("GCV_Petrol_Regular",Fuel_Properties!$B$3:$B$14,0),MATCH(YEAR(CL$9),Fuel_Properties!$B$3:$EI$3,0))/1000</f>
        <v>1.3198392707145393E-3</v>
      </c>
      <c r="CM138" s="53">
        <f>SUMPRODUCT(--(CM$9=Quarterly_kt!$B$9:FC$9),Quarterly_kt!$B138:FC138)*INDEX(Fuel_Properties!$B$3:$IV$14,MATCH("GCV_Petrol_Regular",Fuel_Properties!$B$3:$B$14,0),MATCH(YEAR(CM$9),Fuel_Properties!$B$3:$EI$3,0))/1000</f>
        <v>1.414113504337006E-3</v>
      </c>
      <c r="CN138" s="53">
        <f>SUMPRODUCT(--(CN$9=Quarterly_kt!$B$9:FC$9),Quarterly_kt!$B138:FC138)*INDEX(Fuel_Properties!$B$3:$IV$14,MATCH("GCV_Petrol_Regular",Fuel_Properties!$B$3:$B$14,0),MATCH(YEAR(CN$9),Fuel_Properties!$B$3:$EI$3,0))/1000</f>
        <v>1.0841536866583712E-3</v>
      </c>
      <c r="CO138" s="53">
        <f>SUMPRODUCT(--(CO$9=Quarterly_kt!$B$9:FC$9),Quarterly_kt!$B138:FC138)*INDEX(Fuel_Properties!$B$3:$IV$14,MATCH("GCV_Petrol_Regular",Fuel_Properties!$B$3:$B$14,0),MATCH(YEAR(CO$9),Fuel_Properties!$B$3:$EI$3,0))/1000</f>
        <v>2.1683073733167425E-3</v>
      </c>
      <c r="CP138" s="53">
        <f>SUMPRODUCT(--(CP$9=Quarterly_kt!$B$9:FC$9),Quarterly_kt!$B138:FC138)*INDEX(Fuel_Properties!$B$3:$IV$14,MATCH("GCV_Petrol_Regular",Fuel_Properties!$B$3:$B$14,0),MATCH(YEAR(CP$9),Fuel_Properties!$B$3:$EI$3,0))/1000</f>
        <v>1.1321162220443428E-3</v>
      </c>
      <c r="CQ138" s="53">
        <f>SUMPRODUCT(--(CQ$9=Quarterly_kt!$B$9:FC$9),Quarterly_kt!$B138:FC138)*INDEX(Fuel_Properties!$B$3:$IV$14,MATCH("GCV_Petrol_Regular",Fuel_Properties!$B$3:$B$14,0),MATCH(YEAR(CQ$9),Fuel_Properties!$B$3:$EI$3,0))/1000</f>
        <v>9.9060169428879987E-4</v>
      </c>
      <c r="CR138" s="53">
        <f>SUMPRODUCT(--(CR$9=Quarterly_kt!$B$9:FC$9),Quarterly_kt!$B138:FC138)*INDEX(Fuel_Properties!$B$3:$IV$14,MATCH("GCV_Petrol_Regular",Fuel_Properties!$B$3:$B$14,0),MATCH(YEAR(CR$9),Fuel_Properties!$B$3:$EI$3,0))/1000</f>
        <v>5.1888660177032376E-4</v>
      </c>
      <c r="CS138" s="53">
        <f>SUMPRODUCT(--(CS$9=Quarterly_kt!$B$9:FC$9),Quarterly_kt!$B138:FC138)*INDEX(Fuel_Properties!$B$3:$IV$14,MATCH("GCV_Petrol_Regular",Fuel_Properties!$B$3:$B$14,0),MATCH(YEAR(CS$9),Fuel_Properties!$B$3:$EI$3,0))/1000</f>
        <v>1.7453458423183617E-3</v>
      </c>
      <c r="CT138" s="53">
        <f>SUMPRODUCT(--(CT$9=Quarterly_kt!$B$9:FC$9),Quarterly_kt!$B138:FC138)*INDEX(Fuel_Properties!$B$3:$IV$14,MATCH("GCV_Petrol_Regular",Fuel_Properties!$B$3:$B$14,0),MATCH(YEAR(CT$9),Fuel_Properties!$B$3:$EI$3,0))/1000</f>
        <v>1.1779584721094958E-3</v>
      </c>
      <c r="CU138" s="53">
        <f>SUMPRODUCT(--(CU$9=Quarterly_kt!$B$9:FC$9),Quarterly_kt!$B138:FC138)*INDEX(Fuel_Properties!$B$3:$IV$14,MATCH("GCV_Petrol_Regular",Fuel_Properties!$B$3:$B$14,0),MATCH(YEAR(CU$9),Fuel_Properties!$B$3:$EI$3,0))/1000</f>
        <v>9.8948511657197648E-4</v>
      </c>
      <c r="CV138" s="53">
        <f>SUMPRODUCT(--(CV$9=Quarterly_kt!$B$9:FC$9),Quarterly_kt!$B138:FC138)*INDEX(Fuel_Properties!$B$3:$IV$14,MATCH("GCV_Petrol_Regular",Fuel_Properties!$B$3:$B$14,0),MATCH(YEAR(CV$9),Fuel_Properties!$B$3:$EI$3,0))/1000</f>
        <v>6.5965674438131765E-4</v>
      </c>
      <c r="CW138" s="53">
        <f>SUMPRODUCT(--(CW$9=Quarterly_kt!$B$9:FC$9),Quarterly_kt!$B138:FC138)*INDEX(Fuel_Properties!$B$3:$IV$14,MATCH("GCV_Petrol_Regular",Fuel_Properties!$B$3:$B$14,0),MATCH(YEAR(CW$9),Fuel_Properties!$B$3:$EI$3,0))/1000</f>
        <v>5.1830172772817807E-3</v>
      </c>
      <c r="CX138" s="53">
        <f>SUMPRODUCT(--(CX$9=Quarterly_kt!$B$9:FC$9),Quarterly_kt!$B138:FC138)*INDEX(Fuel_Properties!$B$3:$IV$14,MATCH("GCV_Petrol_Regular",Fuel_Properties!$B$3:$B$14,0),MATCH(YEAR(CX$9),Fuel_Properties!$B$3:$EI$3,0))/1000</f>
        <v>5.7495334717316852E-3</v>
      </c>
      <c r="CY138" s="53">
        <f>SUMPRODUCT(--(CY$9=Quarterly_kt!$B$9:FC$9),Quarterly_kt!$B138:FC138)*INDEX(Fuel_Properties!$B$3:$IV$14,MATCH("GCV_Petrol_Regular",Fuel_Properties!$B$3:$B$14,0),MATCH(YEAR(CY$9),Fuel_Properties!$B$3:$EI$3,0))/1000</f>
        <v>2.3563661769392154E-3</v>
      </c>
      <c r="CZ138" s="53">
        <f>SUMPRODUCT(--(CZ$9=Quarterly_kt!$B$9:FC$9),Quarterly_kt!$B138:FC138)*INDEX(Fuel_Properties!$B$3:$IV$14,MATCH("GCV_Petrol_Regular",Fuel_Properties!$B$3:$B$14,0),MATCH(YEAR(CZ$9),Fuel_Properties!$B$3:$EI$3,0))/1000</f>
        <v>2.7805120887882738E-3</v>
      </c>
      <c r="DA138" s="53">
        <f>SUMPRODUCT(--(DA$9=Quarterly_kt!$B$9:FC$9),Quarterly_kt!$B138:FC138)*INDEX(Fuel_Properties!$B$3:$IV$14,MATCH("GCV_Petrol_Regular",Fuel_Properties!$B$3:$B$14,0),MATCH(YEAR(DA$9),Fuel_Properties!$B$3:$EI$3,0))/1000</f>
        <v>3.3460399712536859E-3</v>
      </c>
      <c r="DB138" s="53">
        <f>SUMPRODUCT(--(DB$9=Quarterly_kt!$B$9:FC$9),Quarterly_kt!$B138:FC138)*INDEX(Fuel_Properties!$B$3:$IV$14,MATCH("GCV_Petrol_Regular",Fuel_Properties!$B$3:$B$14,0),MATCH(YEAR(DB$9),Fuel_Properties!$B$3:$EI$3,0))/1000</f>
        <v>3.7699620504539496E-3</v>
      </c>
      <c r="DC138" s="53">
        <f>SUMPRODUCT(--(DC$9=Quarterly_kt!$B$9:FC$9),Quarterly_kt!$B138:FC138)*INDEX(Fuel_Properties!$B$3:$IV$14,MATCH("GCV_Petrol_Regular",Fuel_Properties!$B$3:$B$14,0),MATCH(YEAR(DC$9),Fuel_Properties!$B$3:$EI$3,0))/1000</f>
        <v>7.0686788446011563E-4</v>
      </c>
      <c r="DD138" s="53">
        <f>SUMPRODUCT(--(DD$9=Quarterly_kt!$B$9:FC$9),Quarterly_kt!$B138:FC138)*INDEX(Fuel_Properties!$B$3:$IV$14,MATCH("GCV_Petrol_Regular",Fuel_Properties!$B$3:$B$14,0),MATCH(YEAR(DD$9),Fuel_Properties!$B$3:$EI$3,0))/1000</f>
        <v>9.4249051261348739E-4</v>
      </c>
      <c r="DE138" s="53">
        <f>SUMPRODUCT(--(DE$9=Quarterly_kt!$B$9:FC$9),Quarterly_kt!$B138:FC138)*INDEX(Fuel_Properties!$B$3:$IV$14,MATCH("GCV_Petrol_Regular",Fuel_Properties!$B$3:$B$14,0),MATCH(YEAR(DE$9),Fuel_Properties!$B$3:$EI$3,0))/1000</f>
        <v>1.1309886151361849E-3</v>
      </c>
      <c r="DF138" s="53">
        <f>SUMPRODUCT(--(DF$9=Quarterly_kt!$B$9:FC$9),Quarterly_kt!$B138:FC138)*INDEX(Fuel_Properties!$B$3:$IV$14,MATCH("GCV_Petrol_Regular",Fuel_Properties!$B$3:$B$14,0),MATCH(YEAR(DF$9),Fuel_Properties!$B$3:$EI$3,0))/1000</f>
        <v>1.3674610158915699E-3</v>
      </c>
      <c r="DG138" s="53">
        <f>SUMPRODUCT(--(DG$9=Quarterly_kt!$B$9:FC$9),Quarterly_kt!$B138:FC138)*INDEX(Fuel_Properties!$B$3:$IV$14,MATCH("GCV_Petrol_Regular",Fuel_Properties!$B$3:$B$14,0),MATCH(YEAR(DG$9),Fuel_Properties!$B$3:$EI$3,0))/1000</f>
        <v>4.2438445320772865E-4</v>
      </c>
      <c r="DH138" s="53">
        <f>SUMPRODUCT(--(DH$9=Quarterly_kt!$B$9:FC$9),Quarterly_kt!$B138:FC138)*INDEX(Fuel_Properties!$B$3:$IV$14,MATCH("GCV_Petrol_Regular",Fuel_Properties!$B$3:$B$14,0),MATCH(YEAR(DH$9),Fuel_Properties!$B$3:$EI$3,0))/1000</f>
        <v>7.0730742201288114E-4</v>
      </c>
      <c r="DI138" s="53">
        <f>SUMPRODUCT(--(DI$9=Quarterly_kt!$B$9:FC$9),Quarterly_kt!$B138:FC138)*INDEX(Fuel_Properties!$B$3:$IV$14,MATCH("GCV_Petrol_Regular",Fuel_Properties!$B$3:$B$14,0),MATCH(YEAR(DI$9),Fuel_Properties!$B$3:$EI$3,0))/1000</f>
        <v>1.4146148440257623E-3</v>
      </c>
      <c r="DJ138" s="53">
        <f>SUMPRODUCT(--(DJ$9=Quarterly_kt!$B$9:FC$9),Quarterly_kt!$B138:FC138)*INDEX(Fuel_Properties!$B$3:$IV$14,MATCH("GCV_Petrol_Regular",Fuel_Properties!$B$3:$B$14,0),MATCH(YEAR(DJ$9),Fuel_Properties!$B$3:$EI$3,0))/1000</f>
        <v>1.320613425277082E-3</v>
      </c>
      <c r="DK138" s="53">
        <f>SUMPRODUCT(--(DK$9=Quarterly_kt!$B$9:FC$9),Quarterly_kt!$B138:FC138)*INDEX(Fuel_Properties!$B$3:$IV$14,MATCH("GCV_Petrol_Regular",Fuel_Properties!$B$3:$B$14,0),MATCH(YEAR(DK$9),Fuel_Properties!$B$3:$EI$3,0))/1000</f>
        <v>5.1881241707313927E-4</v>
      </c>
      <c r="DL138" s="53">
        <f>SUMPRODUCT(--(DL$9=Quarterly_kt!$B$9:FC$9),Quarterly_kt!$B138:FC138)*INDEX(Fuel_Properties!$B$3:$IV$14,MATCH("GCV_Petrol_Regular",Fuel_Properties!$B$3:$B$14,0),MATCH(YEAR(DL$9),Fuel_Properties!$B$3:$EI$3,0))/1000</f>
        <v>8.4896577339240993E-4</v>
      </c>
      <c r="DM138" s="53">
        <f>SUMPRODUCT(--(DM$9=Quarterly_kt!$B$9:FC$9),Quarterly_kt!$B138:FC138)*INDEX(Fuel_Properties!$B$3:$IV$14,MATCH("GCV_Petrol_Regular",Fuel_Properties!$B$3:$B$14,0),MATCH(YEAR(DM$9),Fuel_Properties!$B$3:$EI$3,0))/1000</f>
        <v>1.1791191297116804E-3</v>
      </c>
      <c r="DN138" s="53">
        <f>SUMPRODUCT(--(DN$9=Quarterly_kt!$B$9:FC$9),Quarterly_kt!$B138:FC138)*INDEX(Fuel_Properties!$B$3:$IV$14,MATCH("GCV_Petrol_Regular",Fuel_Properties!$B$3:$B$14,0),MATCH(YEAR(DN$9),Fuel_Properties!$B$3:$EI$3,0))/1000</f>
        <v>1.6489054491620869E-3</v>
      </c>
      <c r="DO138" s="53">
        <f>SUMPRODUCT(--(DO$9=Quarterly_kt!$B$9:FC$9),Quarterly_kt!$B138:FC138)*INDEX(Fuel_Properties!$B$3:$IV$14,MATCH("GCV_Petrol_Regular",Fuel_Properties!$B$3:$B$14,0),MATCH(YEAR(DO$9),Fuel_Properties!$B$3:$EI$3,0))/1000</f>
        <v>2.3555792130886953E-4</v>
      </c>
      <c r="DP138" s="53">
        <f>SUMPRODUCT(--(DP$9=Quarterly_kt!$B$9:FC$9),Quarterly_kt!$B138:FC138)*INDEX(Fuel_Properties!$B$3:$IV$14,MATCH("GCV_Petrol_Regular",Fuel_Properties!$B$3:$B$14,0),MATCH(YEAR(DP$9),Fuel_Properties!$B$3:$EI$3,0))/1000</f>
        <v>0</v>
      </c>
      <c r="DQ138" s="53">
        <f>SUMPRODUCT(--(DQ$9=Quarterly_kt!$B$9:FC$9),Quarterly_kt!$B138:FC138)*INDEX(Fuel_Properties!$B$3:$IV$14,MATCH("GCV_Petrol_Regular",Fuel_Properties!$B$3:$B$14,0),MATCH(YEAR(DQ$9),Fuel_Properties!$B$3:$EI$3,0))/1000</f>
        <v>1.460459112114991E-3</v>
      </c>
      <c r="DR138" s="53">
        <f>SUMPRODUCT(--(DR$9=Quarterly_kt!$B$9:FC$9),Quarterly_kt!$B138:FC138)*INDEX(Fuel_Properties!$B$3:$IV$14,MATCH("GCV_Petrol_Regular",Fuel_Properties!$B$3:$B$14,0),MATCH(YEAR(DR$9),Fuel_Properties!$B$3:$EI$3,0))/1000</f>
        <v>9.8906815734847524E-4</v>
      </c>
      <c r="DS138" s="53">
        <f>SUMPRODUCT(--(DS$9=Quarterly_kt!$B$9:FC$9),Quarterly_kt!$B138:FC138)*INDEX(Fuel_Properties!$B$3:$IV$14,MATCH("GCV_Petrol_Regular",Fuel_Properties!$B$3:$B$14,0),MATCH(YEAR(DS$9),Fuel_Properties!$B$3:$EI$3,0))/1000</f>
        <v>3.7678786946608578E-4</v>
      </c>
      <c r="DT138" s="53">
        <f>SUMPRODUCT(--(DT$9=Quarterly_kt!$B$9:FC$9),Quarterly_kt!$B138:FC138)*INDEX(Fuel_Properties!$B$3:$IV$14,MATCH("GCV_Petrol_Regular",Fuel_Properties!$B$3:$B$14,0),MATCH(YEAR(DT$9),Fuel_Properties!$B$3:$EI$3,0))/1000</f>
        <v>4.7098483683260723E-5</v>
      </c>
      <c r="DU138" s="53">
        <f>SUMPRODUCT(--(DU$9=Quarterly_kt!$B$9:FC$9),Quarterly_kt!$B138:FC138)*INDEX(Fuel_Properties!$B$3:$IV$14,MATCH("GCV_Petrol_Regular",Fuel_Properties!$B$3:$B$14,0),MATCH(YEAR(DU$9),Fuel_Properties!$B$3:$EI$3,0))/1000</f>
        <v>1.0361666410317358E-3</v>
      </c>
      <c r="DV138" s="53">
        <f>SUMPRODUCT(--(DV$9=Quarterly_kt!$B$9:FC$9),Quarterly_kt!$B138:FC138)*INDEX(Fuel_Properties!$B$3:$IV$14,MATCH("GCV_Petrol_Regular",Fuel_Properties!$B$3:$B$14,0),MATCH(YEAR(DV$9),Fuel_Properties!$B$3:$EI$3,0))/1000</f>
        <v>1.0361723276051575E-3</v>
      </c>
      <c r="DW138" s="53">
        <f>SUMPRODUCT(--(DW$9=Quarterly_kt!$B$9:FC$9),Quarterly_kt!$B138:FC138)*INDEX(Fuel_Properties!$B$3:$IV$14,MATCH("GCV_Petrol_Regular",Fuel_Properties!$B$3:$B$14,0),MATCH(YEAR(DW$9),Fuel_Properties!$B$3:$EI$3,0))/1000</f>
        <v>5.1808616380257877E-4</v>
      </c>
      <c r="DX138" s="53">
        <f>SUMPRODUCT(--(DX$9=Quarterly_kt!$B$9:FC$9),Quarterly_kt!$B138:FC138)*INDEX(Fuel_Properties!$B$3:$IV$14,MATCH("GCV_Petrol_Regular",Fuel_Properties!$B$3:$B$14,0),MATCH(YEAR(DX$9),Fuel_Properties!$B$3:$EI$3,0))/1000</f>
        <v>3.7678993731096641E-4</v>
      </c>
      <c r="DY138" s="53">
        <f>SUMPRODUCT(--(DY$9=Quarterly_kt!$B$9:FC$9),Quarterly_kt!$B138:FC138)*INDEX(Fuel_Properties!$B$3:$IV$14,MATCH("GCV_Petrol_Regular",Fuel_Properties!$B$3:$B$14,0),MATCH(YEAR(DY$9),Fuel_Properties!$B$3:$EI$3,0))/1000</f>
        <v>4.2388867947483721E-4</v>
      </c>
      <c r="DZ138" s="53">
        <f>SUMPRODUCT(--(DZ$9=Quarterly_kt!$B$9:FC$9),Quarterly_kt!$B138:FC138)*INDEX(Fuel_Properties!$B$3:$IV$14,MATCH("GCV_Petrol_Regular",Fuel_Properties!$B$3:$B$14,0),MATCH(YEAR(DZ$9),Fuel_Properties!$B$3:$EI$3,0))/1000</f>
        <v>1.4126704054882675E-3</v>
      </c>
      <c r="EA138" s="53">
        <f>SUMPRODUCT(--(EA$9=Quarterly_kt!$B$9:FC$9),Quarterly_kt!$B138:FC138)*INDEX(Fuel_Properties!$B$3:$IV$14,MATCH("GCV_Petrol_Regular",Fuel_Properties!$B$3:$B$14,0),MATCH(YEAR(EA$9),Fuel_Properties!$B$3:$EI$3,0))/1000</f>
        <v>0</v>
      </c>
      <c r="EB138" s="53">
        <f>SUMPRODUCT(--(EB$9=Quarterly_kt!$B$9:FC$9),Quarterly_kt!$B138:FC138)*INDEX(Fuel_Properties!$B$3:$IV$14,MATCH("GCV_Petrol_Regular",Fuel_Properties!$B$3:$B$14,0),MATCH(YEAR(EB$9),Fuel_Properties!$B$3:$EI$3,0))/1000</f>
        <v>0</v>
      </c>
      <c r="EC138" s="53">
        <f>SUMPRODUCT(--(EC$9=Quarterly_kt!$B$9:FC$9),Quarterly_kt!$B138:FC138)*INDEX(Fuel_Properties!$B$3:$IV$14,MATCH("GCV_Petrol_Regular",Fuel_Properties!$B$3:$B$14,0),MATCH(YEAR(EC$9),Fuel_Properties!$B$3:$EI$3,0))/1000</f>
        <v>7.0633520274413376E-4</v>
      </c>
      <c r="ED138" s="53">
        <f>SUMPRODUCT(--(ED$9=Quarterly_kt!$B$9:FC$9),Quarterly_kt!$B138:FC138)*INDEX(Fuel_Properties!$B$3:$IV$14,MATCH("GCV_Petrol_Regular",Fuel_Properties!$B$3:$B$14,0),MATCH(YEAR(ED$9),Fuel_Properties!$B$3:$EI$3,0))/1000</f>
        <v>7.0644605482965731E-4</v>
      </c>
      <c r="EE138" s="53">
        <f>SUMPRODUCT(--(EE$9=Quarterly_kt!$B$9:FC$9),Quarterly_kt!$B138:FC138)*INDEX(Fuel_Properties!$B$3:$IV$14,MATCH("GCV_Petrol_Regular",Fuel_Properties!$B$3:$B$14,0),MATCH(YEAR(EE$9),Fuel_Properties!$B$3:$EI$3,0))/1000</f>
        <v>0</v>
      </c>
      <c r="EF138" s="53">
        <f>SUMPRODUCT(--(EF$9=Quarterly_kt!$B$9:FC$9),Quarterly_kt!$B138:FC138)*INDEX(Fuel_Properties!$B$3:$IV$14,MATCH("GCV_Petrol_Regular",Fuel_Properties!$B$3:$B$14,0),MATCH(YEAR(EF$9),Fuel_Properties!$B$3:$EI$3,0))/1000</f>
        <v>0</v>
      </c>
      <c r="EG138" s="53">
        <f>SUMPRODUCT(--(EG$9=Quarterly_kt!$B$9:FC$9),Quarterly_kt!$B138:FC138)*INDEX(Fuel_Properties!$B$3:$IV$14,MATCH("GCV_Petrol_Regular",Fuel_Properties!$B$3:$B$14,0),MATCH(YEAR(EG$9),Fuel_Properties!$B$3:$EI$3,0))/1000</f>
        <v>1.3186993023486936E-3</v>
      </c>
      <c r="EH138" s="53">
        <f>SUMPRODUCT(--(EH$9=Quarterly_kt!$B$9:FC$9),Quarterly_kt!$B138:FC138)*INDEX(Fuel_Properties!$B$3:$IV$14,MATCH("GCV_Petrol_Regular",Fuel_Properties!$B$3:$B$14,0),MATCH(YEAR(EH$9),Fuel_Properties!$B$3:$EI$3,0))/1000</f>
        <v>3.7646683841595054E-4</v>
      </c>
      <c r="EI138" s="53">
        <f>SUMPRODUCT(--(EI$9=Quarterly_kt!$B$9:FC$9),Quarterly_kt!$B138:FC138)*INDEX(Fuel_Properties!$B$3:$IV$14,MATCH("GCV_Petrol_Regular",Fuel_Properties!$B$3:$B$14,0),MATCH(YEAR(EI$9),Fuel_Properties!$B$3:$EI$3,0))/1000</f>
        <v>3.7646683841595054E-4</v>
      </c>
      <c r="EJ138" s="53">
        <f>SUMPRODUCT(--(EJ$9=Quarterly_kt!$B$9:FC$9),Quarterly_kt!$B138:FC138)*INDEX(Fuel_Properties!$B$3:$IV$14,MATCH("GCV_Petrol_Regular",Fuel_Properties!$B$3:$B$14,0),MATCH(YEAR(EJ$9),Fuel_Properties!$B$3:$EI$3,0))/1000</f>
        <v>5.6470025762392568E-4</v>
      </c>
      <c r="EK138" s="53">
        <f>SUMPRODUCT(--(EK$9=Quarterly_kt!$B$9:FC$9),Quarterly_kt!$B138:FC138)*INDEX(Fuel_Properties!$B$3:$IV$14,MATCH("GCV_Petrol_Regular",Fuel_Properties!$B$3:$B$14,0),MATCH(YEAR(EK$9),Fuel_Properties!$B$3:$EI$3,0))/1000</f>
        <v>3.7646683841595054E-4</v>
      </c>
      <c r="EL138" s="53">
        <f>SUMPRODUCT(--(EL$9=Quarterly_kt!$B$9:FC$9),Quarterly_kt!$B138:FC138)*INDEX(Fuel_Properties!$B$3:$IV$14,MATCH("GCV_Petrol_Regular",Fuel_Properties!$B$3:$B$14,0),MATCH(YEAR(EL$9),Fuel_Properties!$B$3:$EI$3,0))/1000</f>
        <v>0</v>
      </c>
      <c r="EM138" s="53">
        <f>SUMPRODUCT(--(EM$9=Quarterly_kt!$B$9:FC$9),Quarterly_kt!$B138:FC138)*INDEX(Fuel_Properties!$B$3:$IV$14,MATCH("GCV_Petrol_Regular",Fuel_Properties!$B$3:$B$14,0),MATCH(YEAR(EM$9),Fuel_Properties!$B$3:$EI$3,0))/1000</f>
        <v>0</v>
      </c>
      <c r="EN138" s="53">
        <f>SUMPRODUCT(--(EN$9=Quarterly_kt!$B$9:FC$9),Quarterly_kt!$B138:FC138)*INDEX(Fuel_Properties!$B$3:$IV$14,MATCH("GCV_Petrol_Regular",Fuel_Properties!$B$3:$B$14,0),MATCH(YEAR(EN$9),Fuel_Properties!$B$3:$EI$3,0))/1000</f>
        <v>0</v>
      </c>
      <c r="EO138" s="53">
        <f>SUMPRODUCT(--(EO$9=Quarterly_kt!$B$9:FC$9),Quarterly_kt!$B138:FC138)*INDEX(Fuel_Properties!$B$3:$IV$14,MATCH("GCV_Petrol_Regular",Fuel_Properties!$B$3:$B$14,0),MATCH(YEAR(EO$9),Fuel_Properties!$B$3:$EI$3,0))/1000</f>
        <v>0</v>
      </c>
      <c r="EP138" s="53">
        <f>SUMPRODUCT(--(EP$9=Quarterly_kt!$B$9:FC$9),Quarterly_kt!$B138:FC138)*INDEX(Fuel_Properties!$B$3:$IV$14,MATCH("GCV_Petrol_Regular",Fuel_Properties!$B$3:$B$14,0),MATCH(YEAR(EP$9),Fuel_Properties!$B$3:$EI$3,0))/1000</f>
        <v>7.0465542441923807E-3</v>
      </c>
      <c r="EQ138" s="53">
        <f>SUMPRODUCT(--(EQ$9=Quarterly_kt!$B$9:FC$9),Quarterly_kt!$B138:FC138)*INDEX(Fuel_Properties!$B$3:$IV$14,MATCH("GCV_Petrol_Regular",Fuel_Properties!$B$3:$B$14,0),MATCH(YEAR(EQ$9),Fuel_Properties!$B$3:$EI$3,0))/1000</f>
        <v>7.0465542441923807E-3</v>
      </c>
      <c r="ER138" s="53">
        <f>SUMPRODUCT(--(ER$9=Quarterly_kt!$B$9:FC$9),Quarterly_kt!$B138:FC138)*INDEX(Fuel_Properties!$B$3:$IV$14,MATCH("GCV_Petrol_Regular",Fuel_Properties!$B$3:$B$14,0),MATCH(YEAR(ER$9),Fuel_Properties!$B$3:$EI$3,0))/1000</f>
        <v>7.0465542441923807E-3</v>
      </c>
      <c r="ES138" s="53">
        <f>SUMPRODUCT(--(ES$9=Quarterly_kt!$B$9:FC$9),Quarterly_kt!$B138:FC138)*INDEX(Fuel_Properties!$B$3:$IV$14,MATCH("GCV_Petrol_Regular",Fuel_Properties!$B$3:$B$14,0),MATCH(YEAR(ES$9),Fuel_Properties!$B$3:$EI$3,0))/1000</f>
        <v>7.0465542441923807E-3</v>
      </c>
      <c r="ET138" s="53">
        <f>SUMPRODUCT(--(ET$9=Quarterly_kt!$B$9:FC$9),Quarterly_kt!$B138:FC138)*INDEX(Fuel_Properties!$B$3:$IV$14,MATCH("GCV_Petrol_Regular",Fuel_Properties!$B$3:$B$14,0),MATCH(YEAR(ET$9),Fuel_Properties!$B$3:$EI$3,0))/1000</f>
        <v>6.0689310645029297E-6</v>
      </c>
      <c r="EU138" s="53">
        <f>SUMPRODUCT(--(EU$9=Quarterly_kt!$B$9:FC$9),Quarterly_kt!$B138:FC138)*INDEX(Fuel_Properties!$B$3:$IV$14,MATCH("GCV_Petrol_Regular",Fuel_Properties!$B$3:$B$14,0),MATCH(YEAR(EU$9),Fuel_Properties!$B$3:$EI$3,0))/1000</f>
        <v>6.0689310645029297E-6</v>
      </c>
      <c r="EV138" s="53">
        <f>SUMPRODUCT(--(EV$9=Quarterly_kt!$B$9:FC$9),Quarterly_kt!$B138:FC138)*INDEX(Fuel_Properties!$B$3:$IV$14,MATCH("GCV_Petrol_Regular",Fuel_Properties!$B$3:$B$14,0),MATCH(YEAR(EV$9),Fuel_Properties!$B$3:$EI$3,0))/1000</f>
        <v>6.0689310645029297E-6</v>
      </c>
      <c r="EW138" s="53">
        <f>SUMPRODUCT(--(EW$9=Quarterly_kt!$B$9:FC$9),Quarterly_kt!$B138:FC138)*INDEX(Fuel_Properties!$B$3:$IV$14,MATCH("GCV_Petrol_Regular",Fuel_Properties!$B$3:$B$14,0),MATCH(YEAR(EW$9),Fuel_Properties!$B$3:$EI$3,0))/1000</f>
        <v>6.0689310645029297E-6</v>
      </c>
      <c r="EX138" s="53">
        <f>SUMPRODUCT(--(EX$9=Quarterly_kt!$B$9:FC$9),Quarterly_kt!$B138:FC138)*INDEX(Fuel_Properties!$B$3:$IV$14,MATCH("GCV_Petrol_Regular",Fuel_Properties!$B$3:$B$14,0),MATCH(YEAR(EX$9),Fuel_Properties!$B$3:$EI$3,0))/1000</f>
        <v>0</v>
      </c>
      <c r="EY138" s="53">
        <f>SUMPRODUCT(--(EY$9=Quarterly_kt!$B$9:FC$9),Quarterly_kt!$B138:FC138)*INDEX(Fuel_Properties!$B$3:$IV$14,MATCH("GCV_Petrol_Regular",Fuel_Properties!$B$3:$B$14,0),MATCH(YEAR(EY$9),Fuel_Properties!$B$3:$EI$3,0))/1000</f>
        <v>0</v>
      </c>
      <c r="EZ138" s="53">
        <f>SUMPRODUCT(--(EZ$9=Quarterly_kt!$B$9:FC$9),Quarterly_kt!$B138:FC138)*INDEX(Fuel_Properties!$B$3:$IV$14,MATCH("GCV_Petrol_Regular",Fuel_Properties!$B$3:$B$14,0),MATCH(YEAR(EZ$9),Fuel_Properties!$B$3:$EI$3,0))/1000</f>
        <v>0</v>
      </c>
      <c r="FA138" s="53">
        <f>SUMPRODUCT(--(FA$9=Quarterly_kt!$B$9:FC$9),Quarterly_kt!$B138:FC138)*INDEX(Fuel_Properties!$B$3:$IV$14,MATCH("GCV_Petrol_Regular",Fuel_Properties!$B$3:$B$14,0),MATCH(YEAR(FA$9),Fuel_Properties!$B$3:$EI$3,0))/1000</f>
        <v>0</v>
      </c>
      <c r="FB138" s="53">
        <f>SUMPRODUCT(--(FB$9=Quarterly_kt!$B$9:FC$9),Quarterly_kt!$B138:FC138)*INDEX(Fuel_Properties!$B$3:$IV$14,MATCH("GCV_Petrol_Regular",Fuel_Properties!$B$3:$B$14,0),MATCH(YEAR(FB$9),Fuel_Properties!$B$3:$EI$3,0))/1000</f>
        <v>0</v>
      </c>
      <c r="FC138" s="53">
        <f>SUMPRODUCT(--(FC$9=Quarterly_kt!$B$9:FC$9),Quarterly_kt!$B138:FC138)*INDEX(Fuel_Properties!$B$3:$IV$14,MATCH("GCV_Petrol_Regular",Fuel_Properties!$B$3:$B$14,0),MATCH(YEAR(FC$9),Fuel_Properties!$B$3:$EI$3,0))/1000</f>
        <v>0</v>
      </c>
      <c r="FD138" s="53">
        <f>SUMPRODUCT(--(FD$9=Quarterly_kt!$B$9:FD$9),Quarterly_kt!$B138:FD138)*INDEX(Fuel_Properties!$B$3:$IV$14,MATCH("GCV_Petrol_Regular",Fuel_Properties!$B$3:$B$14,0),MATCH(YEAR(FD$9),Fuel_Properties!$B$3:$EI$3,0))/1000</f>
        <v>0</v>
      </c>
      <c r="FE138" s="53">
        <f>SUMPRODUCT(--(FE$9=Quarterly_kt!$B$9:FE$9),Quarterly_kt!$B138:FE138)*INDEX(Fuel_Properties!$B$3:$IV$14,MATCH("GCV_Petrol_Regular",Fuel_Properties!$B$3:$B$14,0),MATCH(YEAR(FE$9),Fuel_Properties!$B$3:$EI$3,0))/1000</f>
        <v>0</v>
      </c>
      <c r="FF138" s="53">
        <f>SUMPRODUCT(--(FF$9=Quarterly_kt!$B$9:FF$9),Quarterly_kt!$B138:FF138)*INDEX(Fuel_Properties!$B$3:$IV$14,MATCH("GCV_Petrol_Regular",Fuel_Properties!$B$3:$B$14,0),MATCH(YEAR(FF$9),Fuel_Properties!$B$3:$EI$3,0))/1000</f>
        <v>0</v>
      </c>
      <c r="FG138" s="53">
        <f>SUMPRODUCT(--(FG$9=Quarterly_kt!$B$9:FG$9),Quarterly_kt!$B138:FG138)*INDEX(Fuel_Properties!$B$3:$IV$14,MATCH("GCV_Petrol_Regular",Fuel_Properties!$B$3:$B$14,0),MATCH(YEAR(FG$9),Fuel_Properties!$B$3:$EI$3,0))/1000</f>
        <v>0</v>
      </c>
      <c r="FH138" s="53">
        <f>SUMPRODUCT(--(FH$9=Quarterly_kt!$B$9:FH$9),Quarterly_kt!$B138:FH138)*INDEX(Fuel_Properties!$B$3:$IV$14,MATCH("GCV_Petrol_Regular",Fuel_Properties!$B$3:$B$14,0),MATCH(YEAR(FH$9),Fuel_Properties!$B$3:$EI$3,0))/1000</f>
        <v>0</v>
      </c>
      <c r="FI138" s="53">
        <f>SUMPRODUCT(--(FI$9=Quarterly_kt!$B$9:FI$9),Quarterly_kt!$B138:FI138)*INDEX(Fuel_Properties!$B$3:$IV$14,MATCH("GCV_Petrol_Regular",Fuel_Properties!$B$3:$B$14,0),MATCH(YEAR(FI$9),Fuel_Properties!$B$3:$EI$3,0))/1000</f>
        <v>0</v>
      </c>
      <c r="FJ138" s="53">
        <f>SUMPRODUCT(--(FJ$9=Quarterly_kt!$B$9:FJ$9),Quarterly_kt!$B138:FJ138)*INDEX(Fuel_Properties!$B$3:$IV$14,MATCH("GCV_Petrol_Regular",Fuel_Properties!$B$3:$B$14,0),MATCH(YEAR(FJ$9),Fuel_Properties!$B$3:$EI$3,0))/1000</f>
        <v>0</v>
      </c>
      <c r="FK138" s="53">
        <f>SUMPRODUCT(--(FK$9=Quarterly_kt!$B$9:FK$9),Quarterly_kt!$B138:FK138)*INDEX(Fuel_Properties!$B$3:$IV$14,MATCH("GCV_Petrol_Regular",Fuel_Properties!$B$3:$B$14,0),MATCH(YEAR(FK$9),Fuel_Properties!$B$3:$EI$3,0))/1000</f>
        <v>0</v>
      </c>
      <c r="FL138" s="53">
        <f>SUMPRODUCT(--(FL$9=Quarterly_kt!$B$9:FL$9),Quarterly_kt!$B138:FL138)*INDEX(Fuel_Properties!$B$3:$IV$14,MATCH("GCV_Petrol_Regular",Fuel_Properties!$B$3:$B$14,0),MATCH(YEAR(FL$9),Fuel_Properties!$B$3:$EI$3,0))/1000</f>
        <v>0</v>
      </c>
      <c r="FM138" s="53">
        <f>SUMPRODUCT(--(FM$9=Quarterly_kt!$B$9:FN$9),Quarterly_kt!$B138:FN138)*INDEX(Fuel_Properties!$B$3:$IV$14,MATCH("GCV_Petrol_Regular",Fuel_Properties!$B$3:$B$14,0),MATCH(YEAR(FM$9),Fuel_Properties!$B$3:$EI$3,0))/1000</f>
        <v>0</v>
      </c>
      <c r="FN138" s="53">
        <f>SUMPRODUCT(--(FN$9=Quarterly_kt!$B$9:FN$9),Quarterly_kt!$B138:FN138)*INDEX(Fuel_Properties!$B$3:$IV$14,MATCH("GCV_Petrol_Regular",Fuel_Properties!$B$3:$B$14,0),MATCH(YEAR(FN$9),Fuel_Properties!$B$3:$EI$3,0))/1000</f>
        <v>9.3617665568144128E-3</v>
      </c>
      <c r="FO138" s="53">
        <f>SUMPRODUCT(--(FO$9=Quarterly_kt!$B$9:FO$9),Quarterly_kt!$B138:FO138)*INDEX(Fuel_Properties!$B$3:$IV$14,MATCH("GCV_Petrol_Regular",Fuel_Properties!$B$3:$B$14,0),MATCH(YEAR(FO$9),Fuel_Properties!$B$3:$EI$3,0))/1000</f>
        <v>9.3617665568144128E-3</v>
      </c>
      <c r="FP138" s="53">
        <f>SUMPRODUCT(--(FP$9=Quarterly_kt!$B$9:FP$9),Quarterly_kt!$B138:FP138)*INDEX(Fuel_Properties!$B$3:$IV$14,MATCH("GCV_Petrol_Regular",Fuel_Properties!$B$3:$B$14,0),MATCH(YEAR(FP$9),Fuel_Properties!$B$3:$EI$3,0))/1000</f>
        <v>9.3617665568144128E-3</v>
      </c>
      <c r="FQ138" s="53">
        <f>SUMPRODUCT(--(FQ$9=Quarterly_kt!$B$9:FQ$9),Quarterly_kt!$B138:FQ138)*INDEX(Fuel_Properties!$B$3:$IV$14,MATCH("GCV_Petrol_Regular",Fuel_Properties!$B$3:$B$14,0),MATCH(YEAR(FQ$9),Fuel_Properties!$B$3:$EI$3,0))/1000</f>
        <v>9.3617665568144128E-3</v>
      </c>
      <c r="FR138" s="53">
        <f>SUMPRODUCT(--(FR$9=Quarterly_kt!$B$9:FR$9),Quarterly_kt!$B138:FR138)*INDEX(Fuel_Properties!$B$3:$IV$14,MATCH("GCV_Petrol_Regular",Fuel_Properties!$B$3:$B$14,0),MATCH(YEAR(FR$9),Fuel_Properties!$B$3:$EI$3,0))/1000</f>
        <v>6.0912565803425238E-3</v>
      </c>
      <c r="FS138" s="53">
        <f>SUMPRODUCT(--(FS$9=Quarterly_kt!$B$9:FS$9),Quarterly_kt!$B138:FS138)*INDEX(Fuel_Properties!$B$3:$IV$14,MATCH("GCV_Petrol_Regular",Fuel_Properties!$B$3:$B$14,0),MATCH(YEAR(FS$9),Fuel_Properties!$B$3:$EI$3,0))/1000</f>
        <v>6.0912565803425238E-3</v>
      </c>
      <c r="FT138" s="53">
        <f>SUMPRODUCT(--(FT$9=Quarterly_kt!$B$9:FT$9),Quarterly_kt!$B138:FT138)*INDEX(Fuel_Properties!$B$3:$IV$14,MATCH("GCV_Petrol_Regular",Fuel_Properties!$B$3:$B$14,0),MATCH(YEAR(FT$9),Fuel_Properties!$B$3:$EI$3,0))/1000</f>
        <v>6.0912565803425238E-3</v>
      </c>
      <c r="FU138" s="53">
        <f>SUMPRODUCT(--(FU$9=Quarterly_kt!$B$9:FU$9),Quarterly_kt!$B138:FU138)*INDEX(Fuel_Properties!$B$3:$IV$14,MATCH("GCV_Petrol_Regular",Fuel_Properties!$B$3:$B$14,0),MATCH(YEAR(FU$9),Fuel_Properties!$B$3:$EI$3,0))/1000</f>
        <v>6.0912565803425238E-3</v>
      </c>
      <c r="FV138" s="53">
        <f>SUMPRODUCT(--(FV$9=Quarterly_kt!$B$9:FV$9),Quarterly_kt!$B138:FV138)*INDEX(Fuel_Properties!$B$3:$IV$14,MATCH("GCV_Petrol_Regular",Fuel_Properties!$B$3:$B$14,0),MATCH(YEAR(FV$9),Fuel_Properties!$B$3:$EI$3,0))/1000</f>
        <v>6.0920888768855709E-3</v>
      </c>
      <c r="FW138" s="18"/>
      <c r="FX138" s="117"/>
      <c r="FY138" s="18"/>
    </row>
    <row r="139" spans="1:181" ht="17.25" x14ac:dyDescent="0.25">
      <c r="A139" s="50" t="s">
        <v>118</v>
      </c>
      <c r="B139" s="53">
        <f>SUMPRODUCT(--(B$9=Quarterly_kt!$B$9:FC$9),Quarterly_kt!$B139:FC139)*INDEX(Fuel_Properties!$B$3:$IV$14,MATCH("GCV_Petrol_Premium",Fuel_Properties!$B$3:$B$14,0),MATCH(YEAR(B$9),Fuel_Properties!$B$3:$EI$3,0))/1000</f>
        <v>5.5212276077270493E-3</v>
      </c>
      <c r="C139" s="53">
        <f>SUMPRODUCT(--(C$9=Quarterly_kt!$B$9:FC$9),Quarterly_kt!$B139:FC139)*INDEX(Fuel_Properties!$B$3:$IV$14,MATCH("GCV_Petrol_Premium",Fuel_Properties!$B$3:$B$14,0),MATCH(YEAR(C$9),Fuel_Properties!$B$3:$EI$3,0))/1000</f>
        <v>5.9931274032592775E-3</v>
      </c>
      <c r="D139" s="53">
        <f>SUMPRODUCT(--(D$9=Quarterly_kt!$B$9:FC$9),Quarterly_kt!$B139:FC139)*INDEX(Fuel_Properties!$B$3:$IV$14,MATCH("GCV_Petrol_Premium",Fuel_Properties!$B$3:$B$14,0),MATCH(YEAR(D$9),Fuel_Properties!$B$3:$EI$3,0))/1000</f>
        <v>5.6156075668334958E-3</v>
      </c>
      <c r="E139" s="53">
        <f>SUMPRODUCT(--(E$9=Quarterly_kt!$B$9:FC$9),Quarterly_kt!$B139:FC139)*INDEX(Fuel_Properties!$B$3:$IV$14,MATCH("GCV_Petrol_Premium",Fuel_Properties!$B$3:$B$14,0),MATCH(YEAR(E$9),Fuel_Properties!$B$3:$EI$3,0))/1000</f>
        <v>7.5032067489624026E-3</v>
      </c>
      <c r="F139" s="53">
        <f>SUMPRODUCT(--(F$9=Quarterly_kt!$B$9:FC$9),Quarterly_kt!$B139:FC139)*INDEX(Fuel_Properties!$B$3:$IV$14,MATCH("GCV_Petrol_Premium",Fuel_Properties!$B$3:$B$14,0),MATCH(YEAR(F$9),Fuel_Properties!$B$3:$EI$3,0))/1000</f>
        <v>0</v>
      </c>
      <c r="G139" s="53">
        <f>SUMPRODUCT(--(G$9=Quarterly_kt!$B$9:FC$9),Quarterly_kt!$B139:FC139)*INDEX(Fuel_Properties!$B$3:$IV$14,MATCH("GCV_Petrol_Premium",Fuel_Properties!$B$3:$B$14,0),MATCH(YEAR(G$9),Fuel_Properties!$B$3:$EI$3,0))/1000</f>
        <v>0</v>
      </c>
      <c r="H139" s="53">
        <f>SUMPRODUCT(--(H$9=Quarterly_kt!$B$9:FC$9),Quarterly_kt!$B139:FC139)*INDEX(Fuel_Properties!$B$3:$IV$14,MATCH("GCV_Petrol_Premium",Fuel_Properties!$B$3:$B$14,0),MATCH(YEAR(H$9),Fuel_Properties!$B$3:$EI$3,0))/1000</f>
        <v>0</v>
      </c>
      <c r="I139" s="53">
        <f>SUMPRODUCT(--(I$9=Quarterly_kt!$B$9:FC$9),Quarterly_kt!$B139:FC139)*INDEX(Fuel_Properties!$B$3:$IV$14,MATCH("GCV_Petrol_Premium",Fuel_Properties!$B$3:$B$14,0),MATCH(YEAR(I$9),Fuel_Properties!$B$3:$EI$3,0))/1000</f>
        <v>0</v>
      </c>
      <c r="J139" s="53">
        <f>SUMPRODUCT(--(J$9=Quarterly_kt!$B$9:FC$9),Quarterly_kt!$B139:FC139)*INDEX(Fuel_Properties!$B$3:$IV$14,MATCH("GCV_Petrol_Premium",Fuel_Properties!$B$3:$B$14,0),MATCH(YEAR(J$9),Fuel_Properties!$B$3:$EI$3,0))/1000</f>
        <v>0</v>
      </c>
      <c r="K139" s="53">
        <f>SUMPRODUCT(--(K$9=Quarterly_kt!$B$9:FC$9),Quarterly_kt!$B139:FC139)*INDEX(Fuel_Properties!$B$3:$IV$14,MATCH("GCV_Petrol_Premium",Fuel_Properties!$B$3:$B$14,0),MATCH(YEAR(K$9),Fuel_Properties!$B$3:$EI$3,0))/1000</f>
        <v>0</v>
      </c>
      <c r="L139" s="53">
        <f>SUMPRODUCT(--(L$9=Quarterly_kt!$B$9:FC$9),Quarterly_kt!$B139:FC139)*INDEX(Fuel_Properties!$B$3:$IV$14,MATCH("GCV_Petrol_Premium",Fuel_Properties!$B$3:$B$14,0),MATCH(YEAR(L$9),Fuel_Properties!$B$3:$EI$3,0))/1000</f>
        <v>0</v>
      </c>
      <c r="M139" s="53">
        <f>SUMPRODUCT(--(M$9=Quarterly_kt!$B$9:FC$9),Quarterly_kt!$B139:FC139)*INDEX(Fuel_Properties!$B$3:$IV$14,MATCH("GCV_Petrol_Premium",Fuel_Properties!$B$3:$B$14,0),MATCH(YEAR(M$9),Fuel_Properties!$B$3:$EI$3,0))/1000</f>
        <v>1.8875991821289059E-3</v>
      </c>
      <c r="N139" s="53">
        <f>SUMPRODUCT(--(N$9=Quarterly_kt!$B$9:FC$9),Quarterly_kt!$B139:FC139)*INDEX(Fuel_Properties!$B$3:$IV$14,MATCH("GCV_Petrol_Premium",Fuel_Properties!$B$3:$B$14,0),MATCH(YEAR(N$9),Fuel_Properties!$B$3:$EI$3,0))/1000</f>
        <v>3.0201586914062497E-3</v>
      </c>
      <c r="O139" s="53">
        <f>SUMPRODUCT(--(O$9=Quarterly_kt!$B$9:FC$9),Quarterly_kt!$B139:FC139)*INDEX(Fuel_Properties!$B$3:$IV$14,MATCH("GCV_Petrol_Premium",Fuel_Properties!$B$3:$B$14,0),MATCH(YEAR(O$9),Fuel_Properties!$B$3:$EI$3,0))/1000</f>
        <v>1.6516492843627927E-3</v>
      </c>
      <c r="P139" s="53">
        <f>SUMPRODUCT(--(P$9=Quarterly_kt!$B$9:FC$9),Quarterly_kt!$B139:FC139)*INDEX(Fuel_Properties!$B$3:$IV$14,MATCH("GCV_Petrol_Premium",Fuel_Properties!$B$3:$B$14,0),MATCH(YEAR(P$9),Fuel_Properties!$B$3:$EI$3,0))/1000</f>
        <v>1.5572693252563475E-3</v>
      </c>
      <c r="Q139" s="53">
        <f>SUMPRODUCT(--(Q$9=Quarterly_kt!$B$9:FC$9),Quarterly_kt!$B139:FC139)*INDEX(Fuel_Properties!$B$3:$IV$14,MATCH("GCV_Petrol_Premium",Fuel_Properties!$B$3:$B$14,0),MATCH(YEAR(Q$9),Fuel_Properties!$B$3:$EI$3,0))/1000</f>
        <v>3.0201586914062497E-3</v>
      </c>
      <c r="R139" s="53">
        <f>SUMPRODUCT(--(R$9=Quarterly_kt!$B$9:FC$9),Quarterly_kt!$B139:FC139)*INDEX(Fuel_Properties!$B$3:$IV$14,MATCH("GCV_Petrol_Premium",Fuel_Properties!$B$3:$B$14,0),MATCH(YEAR(R$9),Fuel_Properties!$B$3:$EI$3,0))/1000</f>
        <v>2.8313987731933598E-3</v>
      </c>
      <c r="S139" s="53">
        <f>SUMPRODUCT(--(S$9=Quarterly_kt!$B$9:FC$9),Quarterly_kt!$B139:FC139)*INDEX(Fuel_Properties!$B$3:$IV$14,MATCH("GCV_Petrol_Premium",Fuel_Properties!$B$3:$B$14,0),MATCH(YEAR(S$9),Fuel_Properties!$B$3:$EI$3,0))/1000</f>
        <v>3.3976785278320319E-3</v>
      </c>
      <c r="T139" s="53">
        <f>SUMPRODUCT(--(T$9=Quarterly_kt!$B$9:FC$9),Quarterly_kt!$B139:FC139)*INDEX(Fuel_Properties!$B$3:$IV$14,MATCH("GCV_Petrol_Premium",Fuel_Properties!$B$3:$B$14,0),MATCH(YEAR(T$9),Fuel_Properties!$B$3:$EI$3,0))/1000</f>
        <v>2.6898288345336913E-3</v>
      </c>
      <c r="U139" s="53">
        <f>SUMPRODUCT(--(U$9=Quarterly_kt!$B$9:FC$9),Quarterly_kt!$B139:FC139)*INDEX(Fuel_Properties!$B$3:$IV$14,MATCH("GCV_Petrol_Premium",Fuel_Properties!$B$3:$B$14,0),MATCH(YEAR(U$9),Fuel_Properties!$B$3:$EI$3,0))/1000</f>
        <v>4.5774280166625972E-3</v>
      </c>
      <c r="V139" s="53">
        <f>SUMPRODUCT(--(V$9=Quarterly_kt!$B$9:FC$9),Quarterly_kt!$B139:FC139)*INDEX(Fuel_Properties!$B$3:$IV$14,MATCH("GCV_Petrol_Premium",Fuel_Properties!$B$3:$B$14,0),MATCH(YEAR(V$9),Fuel_Properties!$B$3:$EI$3,0))/1000</f>
        <v>8.1638664627075187E-3</v>
      </c>
      <c r="W139" s="53">
        <f>SUMPRODUCT(--(W$9=Quarterly_kt!$B$9:FC$9),Quarterly_kt!$B139:FC139)*INDEX(Fuel_Properties!$B$3:$IV$14,MATCH("GCV_Petrol_Premium",Fuel_Properties!$B$3:$B$14,0),MATCH(YEAR(W$9),Fuel_Properties!$B$3:$EI$3,0))/1000</f>
        <v>2.0480451126098632E-2</v>
      </c>
      <c r="X139" s="53">
        <f>SUMPRODUCT(--(X$9=Quarterly_kt!$B$9:FC$9),Quarterly_kt!$B139:FC139)*INDEX(Fuel_Properties!$B$3:$IV$14,MATCH("GCV_Petrol_Premium",Fuel_Properties!$B$3:$B$14,0),MATCH(YEAR(X$9),Fuel_Properties!$B$3:$EI$3,0))/1000</f>
        <v>2.2934330062866208E-2</v>
      </c>
      <c r="Y139" s="53">
        <f>SUMPRODUCT(--(Y$9=Quarterly_kt!$B$9:FC$9),Quarterly_kt!$B139:FC139)*INDEX(Fuel_Properties!$B$3:$IV$14,MATCH("GCV_Petrol_Premium",Fuel_Properties!$B$3:$B$14,0),MATCH(YEAR(Y$9),Fuel_Properties!$B$3:$EI$3,0))/1000</f>
        <v>1.2552534561157225E-2</v>
      </c>
      <c r="Z139" s="53">
        <f>SUMPRODUCT(--(Z$9=Quarterly_kt!$B$9:FC$9),Quarterly_kt!$B139:FC139)*INDEX(Fuel_Properties!$B$3:$IV$14,MATCH("GCV_Petrol_Premium",Fuel_Properties!$B$3:$B$14,0),MATCH(YEAR(Z$9),Fuel_Properties!$B$3:$EI$3,0))/1000</f>
        <v>4.3414781188964831E-3</v>
      </c>
      <c r="AA139" s="53">
        <f>SUMPRODUCT(--(AA$9=Quarterly_kt!$B$9:FC$9),Quarterly_kt!$B139:FC139)*INDEX(Fuel_Properties!$B$3:$IV$14,MATCH("GCV_Petrol_Premium",Fuel_Properties!$B$3:$B$14,0),MATCH(YEAR(AA$9),Fuel_Properties!$B$3:$EI$3,0))/1000</f>
        <v>5.3796576690673826E-3</v>
      </c>
      <c r="AB139" s="53">
        <f>SUMPRODUCT(--(AB$9=Quarterly_kt!$B$9:FC$9),Quarterly_kt!$B139:FC139)*INDEX(Fuel_Properties!$B$3:$IV$14,MATCH("GCV_Petrol_Premium",Fuel_Properties!$B$3:$B$14,0),MATCH(YEAR(AB$9),Fuel_Properties!$B$3:$EI$3,0))/1000</f>
        <v>5.4268476486206054E-3</v>
      </c>
      <c r="AC139" s="53">
        <f>SUMPRODUCT(--(AC$9=Quarterly_kt!$B$9:FC$9),Quarterly_kt!$B139:FC139)*INDEX(Fuel_Properties!$B$3:$IV$14,MATCH("GCV_Petrol_Premium",Fuel_Properties!$B$3:$B$14,0),MATCH(YEAR(AC$9),Fuel_Properties!$B$3:$EI$3,0))/1000</f>
        <v>1.5383933334350584E-2</v>
      </c>
      <c r="AD139" s="53">
        <f>SUMPRODUCT(--(AD$9=Quarterly_kt!$B$9:FC$9),Quarterly_kt!$B139:FC139)*INDEX(Fuel_Properties!$B$3:$IV$14,MATCH("GCV_Petrol_Premium",Fuel_Properties!$B$3:$B$14,0),MATCH(YEAR(AD$9),Fuel_Properties!$B$3:$EI$3,0))/1000</f>
        <v>5.0493278121948237E-3</v>
      </c>
      <c r="AE139" s="53">
        <f>SUMPRODUCT(--(AE$9=Quarterly_kt!$B$9:FC$9),Quarterly_kt!$B139:FC139)*INDEX(Fuel_Properties!$B$3:$IV$14,MATCH("GCV_Petrol_Premium",Fuel_Properties!$B$3:$B$14,0),MATCH(YEAR(AE$9),Fuel_Properties!$B$3:$EI$3,0))/1000</f>
        <v>6.0875073623657232E-3</v>
      </c>
      <c r="AF139" s="53">
        <f>SUMPRODUCT(--(AF$9=Quarterly_kt!$B$9:FC$9),Quarterly_kt!$B139:FC139)*INDEX(Fuel_Properties!$B$3:$IV$14,MATCH("GCV_Petrol_Premium",Fuel_Properties!$B$3:$B$14,0),MATCH(YEAR(AF$9),Fuel_Properties!$B$3:$EI$3,0))/1000</f>
        <v>4.0583382415771488E-3</v>
      </c>
      <c r="AG139" s="53">
        <f>SUMPRODUCT(--(AG$9=Quarterly_kt!$B$9:FC$9),Quarterly_kt!$B139:FC139)*INDEX(Fuel_Properties!$B$3:$IV$14,MATCH("GCV_Petrol_Premium",Fuel_Properties!$B$3:$B$14,0),MATCH(YEAR(AG$9),Fuel_Properties!$B$3:$EI$3,0))/1000</f>
        <v>8.7773361968994136E-3</v>
      </c>
      <c r="AH139" s="53">
        <f>SUMPRODUCT(--(AH$9=Quarterly_kt!$B$9:FC$9),Quarterly_kt!$B139:FC139)*INDEX(Fuel_Properties!$B$3:$IV$14,MATCH("GCV_Petrol_Premium",Fuel_Properties!$B$3:$B$14,0),MATCH(YEAR(AH$9),Fuel_Properties!$B$3:$EI$3,0))/1000</f>
        <v>3.3504885482788086E-3</v>
      </c>
      <c r="AI139" s="53">
        <f>SUMPRODUCT(--(AI$9=Quarterly_kt!$B$9:FC$9),Quarterly_kt!$B139:FC139)*INDEX(Fuel_Properties!$B$3:$IV$14,MATCH("GCV_Petrol_Premium",Fuel_Properties!$B$3:$B$14,0),MATCH(YEAR(AI$9),Fuel_Properties!$B$3:$EI$3,0))/1000</f>
        <v>1.2977244377136229E-2</v>
      </c>
      <c r="AJ139" s="53">
        <f>SUMPRODUCT(--(AJ$9=Quarterly_kt!$B$9:FC$9),Quarterly_kt!$B139:FC139)*INDEX(Fuel_Properties!$B$3:$IV$14,MATCH("GCV_Petrol_Premium",Fuel_Properties!$B$3:$B$14,0),MATCH(YEAR(AJ$9),Fuel_Properties!$B$3:$EI$3,0))/1000</f>
        <v>2.9824067077636719E-2</v>
      </c>
      <c r="AK139" s="53">
        <f>SUMPRODUCT(--(AK$9=Quarterly_kt!$B$9:FC$9),Quarterly_kt!$B139:FC139)*INDEX(Fuel_Properties!$B$3:$IV$14,MATCH("GCV_Petrol_Premium",Fuel_Properties!$B$3:$B$14,0),MATCH(YEAR(AK$9),Fuel_Properties!$B$3:$EI$3,0))/1000</f>
        <v>3.0012826995849611E-2</v>
      </c>
      <c r="AL139" s="53">
        <f>SUMPRODUCT(--(AL$9=Quarterly_kt!$B$9:FC$9),Quarterly_kt!$B139:FC139)*INDEX(Fuel_Properties!$B$3:$IV$14,MATCH("GCV_Petrol_Premium",Fuel_Properties!$B$3:$B$14,0),MATCH(YEAR(AL$9),Fuel_Properties!$B$3:$EI$3,0))/1000</f>
        <v>2.6426388549804683E-2</v>
      </c>
      <c r="AM139" s="53">
        <f>SUMPRODUCT(--(AM$9=Quarterly_kt!$B$9:FC$9),Quarterly_kt!$B139:FC139)*INDEX(Fuel_Properties!$B$3:$IV$14,MATCH("GCV_Petrol_Premium",Fuel_Properties!$B$3:$B$14,0),MATCH(YEAR(AM$9),Fuel_Properties!$B$3:$EI$3,0))/1000</f>
        <v>2.6001678733825681E-2</v>
      </c>
      <c r="AN139" s="53">
        <f>SUMPRODUCT(--(AN$9=Quarterly_kt!$B$9:FC$9),Quarterly_kt!$B139:FC139)*INDEX(Fuel_Properties!$B$3:$IV$14,MATCH("GCV_Petrol_Premium",Fuel_Properties!$B$3:$B$14,0),MATCH(YEAR(AN$9),Fuel_Properties!$B$3:$EI$3,0))/1000</f>
        <v>2.3453419837951656E-2</v>
      </c>
      <c r="AO139" s="53">
        <f>SUMPRODUCT(--(AO$9=Quarterly_kt!$B$9:FC$9),Quarterly_kt!$B139:FC139)*INDEX(Fuel_Properties!$B$3:$IV$14,MATCH("GCV_Petrol_Premium",Fuel_Properties!$B$3:$B$14,0),MATCH(YEAR(AO$9),Fuel_Properties!$B$3:$EI$3,0))/1000</f>
        <v>2.1754580574035641E-2</v>
      </c>
      <c r="AP139" s="53">
        <f>SUMPRODUCT(--(AP$9=Quarterly_kt!$B$9:FC$9),Quarterly_kt!$B139:FC139)*INDEX(Fuel_Properties!$B$3:$IV$14,MATCH("GCV_Petrol_Premium",Fuel_Properties!$B$3:$B$14,0),MATCH(YEAR(AP$9),Fuel_Properties!$B$3:$EI$3,0))/1000</f>
        <v>1.9819791412353512E-2</v>
      </c>
      <c r="AQ139" s="53">
        <f>SUMPRODUCT(--(AQ$9=Quarterly_kt!$B$9:FC$9),Quarterly_kt!$B139:FC139)*INDEX(Fuel_Properties!$B$3:$IV$14,MATCH("GCV_Petrol_Premium",Fuel_Properties!$B$3:$B$14,0),MATCH(YEAR(AQ$9),Fuel_Properties!$B$3:$EI$3,0))/1000</f>
        <v>2.2698380165100097E-2</v>
      </c>
      <c r="AR139" s="53">
        <f>SUMPRODUCT(--(AR$9=Quarterly_kt!$B$9:FC$9),Quarterly_kt!$B139:FC139)*INDEX(Fuel_Properties!$B$3:$IV$14,MATCH("GCV_Petrol_Premium",Fuel_Properties!$B$3:$B$14,0),MATCH(YEAR(AR$9),Fuel_Properties!$B$3:$EI$3,0))/1000</f>
        <v>2.1093920860290525E-2</v>
      </c>
      <c r="AS139" s="53">
        <f>SUMPRODUCT(--(AS$9=Quarterly_kt!$B$9:FC$9),Quarterly_kt!$B139:FC139)*INDEX(Fuel_Properties!$B$3:$IV$14,MATCH("GCV_Petrol_Premium",Fuel_Properties!$B$3:$B$14,0),MATCH(YEAR(AS$9),Fuel_Properties!$B$3:$EI$3,0))/1000</f>
        <v>2.00085513305664E-2</v>
      </c>
      <c r="AT139" s="53">
        <f>SUMPRODUCT(--(AT$9=Quarterly_kt!$B$9:FC$9),Quarterly_kt!$B139:FC139)*INDEX(Fuel_Properties!$B$3:$IV$14,MATCH("GCV_Petrol_Premium",Fuel_Properties!$B$3:$B$14,0),MATCH(YEAR(AT$9),Fuel_Properties!$B$3:$EI$3,0))/1000</f>
        <v>1.9819791412353512E-2</v>
      </c>
      <c r="AU139" s="53">
        <f>SUMPRODUCT(--(AU$9=Quarterly_kt!$B$9:FC$9),Quarterly_kt!$B139:FC139)*INDEX(Fuel_Properties!$B$3:$IV$14,MATCH("GCV_Petrol_Premium",Fuel_Properties!$B$3:$B$14,0),MATCH(YEAR(AU$9),Fuel_Properties!$B$3:$EI$3,0))/1000</f>
        <v>1.8498471984863284E-2</v>
      </c>
      <c r="AV139" s="53">
        <f>SUMPRODUCT(--(AV$9=Quarterly_kt!$B$9:FC$9),Quarterly_kt!$B139:FC139)*INDEX(Fuel_Properties!$B$3:$IV$14,MATCH("GCV_Petrol_Premium",Fuel_Properties!$B$3:$B$14,0),MATCH(YEAR(AV$9),Fuel_Properties!$B$3:$EI$3,0))/1000</f>
        <v>1.014584560394287E-2</v>
      </c>
      <c r="AW139" s="53">
        <f>SUMPRODUCT(--(AW$9=Quarterly_kt!$B$9:FC$9),Quarterly_kt!$B139:FC139)*INDEX(Fuel_Properties!$B$3:$IV$14,MATCH("GCV_Petrol_Premium",Fuel_Properties!$B$3:$B$14,0),MATCH(YEAR(AW$9),Fuel_Properties!$B$3:$EI$3,0))/1000</f>
        <v>1.9772601432800293E-2</v>
      </c>
      <c r="AX139" s="53">
        <f>SUMPRODUCT(--(AX$9=Quarterly_kt!$B$9:FC$9),Quarterly_kt!$B139:FC139)*INDEX(Fuel_Properties!$B$3:$IV$14,MATCH("GCV_Petrol_Premium",Fuel_Properties!$B$3:$B$14,0),MATCH(YEAR(AX$9),Fuel_Properties!$B$3:$EI$3,0))/1000</f>
        <v>6.6065971374511707E-3</v>
      </c>
      <c r="AY139" s="53">
        <f>SUMPRODUCT(--(AY$9=Quarterly_kt!$B$9:FC$9),Quarterly_kt!$B139:FC139)*INDEX(Fuel_Properties!$B$3:$IV$14,MATCH("GCV_Petrol_Premium",Fuel_Properties!$B$3:$B$14,0),MATCH(YEAR(AY$9),Fuel_Properties!$B$3:$EI$3,0))/1000</f>
        <v>5.3796576690673826E-3</v>
      </c>
      <c r="AZ139" s="53">
        <f>SUMPRODUCT(--(AZ$9=Quarterly_kt!$B$9:FC$9),Quarterly_kt!$B139:FC139)*INDEX(Fuel_Properties!$B$3:$IV$14,MATCH("GCV_Petrol_Premium",Fuel_Properties!$B$3:$B$14,0),MATCH(YEAR(AZ$9),Fuel_Properties!$B$3:$EI$3,0))/1000</f>
        <v>6.1346973419189443E-3</v>
      </c>
      <c r="BA139" s="53">
        <f>SUMPRODUCT(--(BA$9=Quarterly_kt!$B$9:FC$9),Quarterly_kt!$B139:FC139)*INDEX(Fuel_Properties!$B$3:$IV$14,MATCH("GCV_Petrol_Premium",Fuel_Properties!$B$3:$B$14,0),MATCH(YEAR(BA$9),Fuel_Properties!$B$3:$EI$3,0))/1000</f>
        <v>4.3414781188964831E-3</v>
      </c>
      <c r="BB139" s="53">
        <f>SUMPRODUCT(--(BB$9=Quarterly_kt!$B$9:FC$9),Quarterly_kt!$B139:FC139)*INDEX(Fuel_Properties!$B$3:$IV$14,MATCH("GCV_Petrol_Premium",Fuel_Properties!$B$3:$B$14,0),MATCH(YEAR(BB$9),Fuel_Properties!$B$3:$EI$3,0))/1000</f>
        <v>5.1437077713012693E-3</v>
      </c>
      <c r="BC139" s="53">
        <f>SUMPRODUCT(--(BC$9=Quarterly_kt!$B$9:FC$9),Quarterly_kt!$B139:FC139)*INDEX(Fuel_Properties!$B$3:$IV$14,MATCH("GCV_Petrol_Premium",Fuel_Properties!$B$3:$B$14,0),MATCH(YEAR(BC$9),Fuel_Properties!$B$3:$EI$3,0))/1000</f>
        <v>4.9077578735351561E-3</v>
      </c>
      <c r="BD139" s="53">
        <f>SUMPRODUCT(--(BD$9=Quarterly_kt!$B$9:FC$9),Quarterly_kt!$B139:FC139)*INDEX(Fuel_Properties!$B$3:$IV$14,MATCH("GCV_Petrol_Premium",Fuel_Properties!$B$3:$B$14,0),MATCH(YEAR(BD$9),Fuel_Properties!$B$3:$EI$3,0))/1000</f>
        <v>6.0403173828124995E-3</v>
      </c>
      <c r="BE139" s="53">
        <f>SUMPRODUCT(--(BE$9=Quarterly_kt!$B$9:FC$9),Quarterly_kt!$B139:FC139)*INDEX(Fuel_Properties!$B$3:$IV$14,MATCH("GCV_Petrol_Premium",Fuel_Properties!$B$3:$B$14,0),MATCH(YEAR(BE$9),Fuel_Properties!$B$3:$EI$3,0))/1000</f>
        <v>7.6447766876220685E-3</v>
      </c>
      <c r="BF139" s="53">
        <f>SUMPRODUCT(--(BF$9=Quarterly_kt!$B$9:FC$9),Quarterly_kt!$B139:FC139)*INDEX(Fuel_Properties!$B$3:$IV$14,MATCH("GCV_Petrol_Premium",Fuel_Properties!$B$3:$B$14,0),MATCH(YEAR(BF$9),Fuel_Properties!$B$3:$EI$3,0))/1000</f>
        <v>5.7099875259399406E-3</v>
      </c>
      <c r="BG139" s="53">
        <f>SUMPRODUCT(--(BG$9=Quarterly_kt!$B$9:FC$9),Quarterly_kt!$B139:FC139)*INDEX(Fuel_Properties!$B$3:$IV$14,MATCH("GCV_Petrol_Premium",Fuel_Properties!$B$3:$B$14,0),MATCH(YEAR(BG$9),Fuel_Properties!$B$3:$EI$3,0))/1000</f>
        <v>5.6627975463867195E-3</v>
      </c>
      <c r="BH139" s="53">
        <f>SUMPRODUCT(--(BH$9=Quarterly_kt!$B$9:FC$9),Quarterly_kt!$B139:FC139)*INDEX(Fuel_Properties!$B$3:$IV$14,MATCH("GCV_Petrol_Premium",Fuel_Properties!$B$3:$B$14,0),MATCH(YEAR(BH$9),Fuel_Properties!$B$3:$EI$3,0))/1000</f>
        <v>6.2290773010253899E-3</v>
      </c>
      <c r="BI139" s="53">
        <f>SUMPRODUCT(--(BI$9=Quarterly_kt!$B$9:FC$9),Quarterly_kt!$B139:FC139)*INDEX(Fuel_Properties!$B$3:$IV$14,MATCH("GCV_Petrol_Premium",Fuel_Properties!$B$3:$B$14,0),MATCH(YEAR(BI$9),Fuel_Properties!$B$3:$EI$3,0))/1000</f>
        <v>3.9639582824707023E-3</v>
      </c>
      <c r="BJ139" s="53">
        <f>SUMPRODUCT(--(BJ$9=Quarterly_kt!$B$9:FC$9),Quarterly_kt!$B139:FC139)*INDEX(Fuel_Properties!$B$3:$IV$14,MATCH("GCV_Petrol_Premium",Fuel_Properties!$B$3:$B$14,0),MATCH(YEAR(BJ$9),Fuel_Properties!$B$3:$EI$3,0))/1000</f>
        <v>4.2942881393432612E-3</v>
      </c>
      <c r="BK139" s="53">
        <f>SUMPRODUCT(--(BK$9=Quarterly_kt!$B$9:FC$9),Quarterly_kt!$B139:FC139)*INDEX(Fuel_Properties!$B$3:$IV$14,MATCH("GCV_Petrol_Premium",Fuel_Properties!$B$3:$B$14,0),MATCH(YEAR(BK$9),Fuel_Properties!$B$3:$EI$3,0))/1000</f>
        <v>3.3976785278320319E-3</v>
      </c>
      <c r="BL139" s="53">
        <f>SUMPRODUCT(--(BL$9=Quarterly_kt!$B$9:FC$9),Quarterly_kt!$B139:FC139)*INDEX(Fuel_Properties!$B$3:$IV$14,MATCH("GCV_Petrol_Premium",Fuel_Properties!$B$3:$B$14,0),MATCH(YEAR(BL$9),Fuel_Properties!$B$3:$EI$3,0))/1000</f>
        <v>2.8313987731933598E-3</v>
      </c>
      <c r="BM139" s="53">
        <f>SUMPRODUCT(--(BM$9=Quarterly_kt!$B$9:FC$9),Quarterly_kt!$B139:FC139)*INDEX(Fuel_Properties!$B$3:$IV$14,MATCH("GCV_Petrol_Premium",Fuel_Properties!$B$3:$B$14,0),MATCH(YEAR(BM$9),Fuel_Properties!$B$3:$EI$3,0))/1000</f>
        <v>2.8313987731933598E-3</v>
      </c>
      <c r="BN139" s="53">
        <f>SUMPRODUCT(--(BN$9=Quarterly_kt!$B$9:FC$9),Quarterly_kt!$B139:FC139)*INDEX(Fuel_Properties!$B$3:$IV$14,MATCH("GCV_Petrol_Premium",Fuel_Properties!$B$3:$B$14,0),MATCH(YEAR(BN$9),Fuel_Properties!$B$3:$EI$3,0))/1000</f>
        <v>2.8816231832711199E-3</v>
      </c>
      <c r="BO139" s="53">
        <f>SUMPRODUCT(--(BO$9=Quarterly_kt!$B$9:FC$9),Quarterly_kt!$B139:FC139)*INDEX(Fuel_Properties!$B$3:$IV$14,MATCH("GCV_Petrol_Premium",Fuel_Properties!$B$3:$B$14,0),MATCH(YEAR(BO$9),Fuel_Properties!$B$3:$EI$3,0))/1000</f>
        <v>2.6454245616915201E-3</v>
      </c>
      <c r="BP139" s="53">
        <f>SUMPRODUCT(--(BP$9=Quarterly_kt!$B$9:FC$9),Quarterly_kt!$B139:FC139)*INDEX(Fuel_Properties!$B$3:$IV$14,MATCH("GCV_Petrol_Premium",Fuel_Properties!$B$3:$B$14,0),MATCH(YEAR(BP$9),Fuel_Properties!$B$3:$EI$3,0))/1000</f>
        <v>2.6926642860074395E-3</v>
      </c>
      <c r="BQ139" s="53">
        <f>SUMPRODUCT(--(BQ$9=Quarterly_kt!$B$9:FC$9),Quarterly_kt!$B139:FC139)*INDEX(Fuel_Properties!$B$3:$IV$14,MATCH("GCV_Petrol_Premium",Fuel_Properties!$B$3:$B$14,0),MATCH(YEAR(BQ$9),Fuel_Properties!$B$3:$EI$3,0))/1000</f>
        <v>2.4564656644278406E-3</v>
      </c>
      <c r="BR139" s="53">
        <f>SUMPRODUCT(--(BR$9=Quarterly_kt!$B$9:FC$9),Quarterly_kt!$B139:FC139)*INDEX(Fuel_Properties!$B$3:$IV$14,MATCH("GCV_Petrol_Premium",Fuel_Properties!$B$3:$B$14,0),MATCH(YEAR(BR$9),Fuel_Properties!$B$3:$EI$3,0))/1000</f>
        <v>2.7831953015979996E-3</v>
      </c>
      <c r="BS139" s="53">
        <f>SUMPRODUCT(--(BS$9=Quarterly_kt!$B$9:FC$9),Quarterly_kt!$B139:FC139)*INDEX(Fuel_Properties!$B$3:$IV$14,MATCH("GCV_Petrol_Premium",Fuel_Properties!$B$3:$B$14,0),MATCH(YEAR(BS$9),Fuel_Properties!$B$3:$EI$3,0))/1000</f>
        <v>3.160577715374E-3</v>
      </c>
      <c r="BT139" s="53">
        <f>SUMPRODUCT(--(BT$9=Quarterly_kt!$B$9:FC$9),Quarterly_kt!$B139:FC139)*INDEX(Fuel_Properties!$B$3:$IV$14,MATCH("GCV_Petrol_Premium",Fuel_Properties!$B$3:$B$14,0),MATCH(YEAR(BT$9),Fuel_Properties!$B$3:$EI$3,0))/1000</f>
        <v>1.9812576723239996E-3</v>
      </c>
      <c r="BU139" s="53">
        <f>SUMPRODUCT(--(BU$9=Quarterly_kt!$B$9:FC$9),Quarterly_kt!$B139:FC139)*INDEX(Fuel_Properties!$B$3:$IV$14,MATCH("GCV_Petrol_Premium",Fuel_Properties!$B$3:$B$14,0),MATCH(YEAR(BU$9),Fuel_Properties!$B$3:$EI$3,0))/1000</f>
        <v>1.6510480602699997E-3</v>
      </c>
      <c r="BV139" s="53">
        <f>SUMPRODUCT(--(BV$9=Quarterly_kt!$B$9:FC$9),Quarterly_kt!$B139:FC139)*INDEX(Fuel_Properties!$B$3:$IV$14,MATCH("GCV_Petrol_Premium",Fuel_Properties!$B$3:$B$14,0),MATCH(YEAR(BV$9),Fuel_Properties!$B$3:$EI$3,0))/1000</f>
        <v>1.5474322420694525E-2</v>
      </c>
      <c r="BW139" s="53">
        <f>SUMPRODUCT(--(BW$9=Quarterly_kt!$B$9:FC$9),Quarterly_kt!$B139:FC139)*INDEX(Fuel_Properties!$B$3:$IV$14,MATCH("GCV_Petrol_Premium",Fuel_Properties!$B$3:$B$14,0),MATCH(YEAR(BW$9),Fuel_Properties!$B$3:$EI$3,0))/1000</f>
        <v>1.0379118696807301E-3</v>
      </c>
      <c r="BX139" s="53">
        <f>SUMPRODUCT(--(BX$9=Quarterly_kt!$B$9:FC$9),Quarterly_kt!$B139:FC139)*INDEX(Fuel_Properties!$B$3:$IV$14,MATCH("GCV_Petrol_Premium",Fuel_Properties!$B$3:$B$14,0),MATCH(YEAR(BX$9),Fuel_Properties!$B$3:$EI$3,0))/1000</f>
        <v>1.1888808689070184E-2</v>
      </c>
      <c r="BY139" s="53">
        <f>SUMPRODUCT(--(BY$9=Quarterly_kt!$B$9:FC$9),Quarterly_kt!$B139:FC139)*INDEX(Fuel_Properties!$B$3:$IV$14,MATCH("GCV_Petrol_Premium",Fuel_Properties!$B$3:$B$14,0),MATCH(YEAR(BY$9),Fuel_Properties!$B$3:$EI$3,0))/1000</f>
        <v>1.2454942436168761E-2</v>
      </c>
      <c r="BZ139" s="53">
        <f>SUMPRODUCT(--(BZ$9=Quarterly_kt!$B$9:FC$9),Quarterly_kt!$B139:FC139)*INDEX(Fuel_Properties!$B$3:$IV$14,MATCH("GCV_Petrol_Premium",Fuel_Properties!$B$3:$B$14,0),MATCH(YEAR(BZ$9),Fuel_Properties!$B$3:$EI$3,0))/1000</f>
        <v>1.0311731420144715E-2</v>
      </c>
      <c r="CA139" s="53">
        <f>SUMPRODUCT(--(CA$9=Quarterly_kt!$B$9:FC$9),Quarterly_kt!$B139:FC139)*INDEX(Fuel_Properties!$B$3:$IV$14,MATCH("GCV_Petrol_Premium",Fuel_Properties!$B$3:$B$14,0),MATCH(YEAR(CA$9),Fuel_Properties!$B$3:$EI$3,0))/1000</f>
        <v>9.6525339777610349E-3</v>
      </c>
      <c r="CB139" s="53">
        <f>SUMPRODUCT(--(CB$9=Quarterly_kt!$B$9:FC$9),Quarterly_kt!$B139:FC139)*INDEX(Fuel_Properties!$B$3:$IV$14,MATCH("GCV_Petrol_Premium",Fuel_Properties!$B$3:$B$14,0),MATCH(YEAR(CB$9),Fuel_Properties!$B$3:$EI$3,0))/1000</f>
        <v>9.0404220669761878E-3</v>
      </c>
      <c r="CC139" s="53">
        <f>SUMPRODUCT(--(CC$9=Quarterly_kt!$B$9:FC$9),Quarterly_kt!$B139:FC139)*INDEX(Fuel_Properties!$B$3:$IV$14,MATCH("GCV_Petrol_Premium",Fuel_Properties!$B$3:$B$14,0),MATCH(YEAR(CC$9),Fuel_Properties!$B$3:$EI$3,0))/1000</f>
        <v>8.8520799405808516E-3</v>
      </c>
      <c r="CD139" s="53">
        <f>SUMPRODUCT(--(CD$9=Quarterly_kt!$B$9:FC$9),Quarterly_kt!$B139:FC139)*INDEX(Fuel_Properties!$B$3:$IV$14,MATCH("GCV_Petrol_Premium",Fuel_Properties!$B$3:$B$14,0),MATCH(YEAR(CD$9),Fuel_Properties!$B$3:$EI$3,0))/1000</f>
        <v>6.9241564433016271E-3</v>
      </c>
      <c r="CE139" s="53">
        <f>SUMPRODUCT(--(CE$9=Quarterly_kt!$B$9:FC$9),Quarterly_kt!$B139:FC139)*INDEX(Fuel_Properties!$B$3:$IV$14,MATCH("GCV_Petrol_Premium",Fuel_Properties!$B$3:$B$14,0),MATCH(YEAR(CE$9),Fuel_Properties!$B$3:$EI$3,0))/1000</f>
        <v>5.3226508713815224E-3</v>
      </c>
      <c r="CF139" s="53">
        <f>SUMPRODUCT(--(CF$9=Quarterly_kt!$B$9:FC$9),Quarterly_kt!$B139:FC139)*INDEX(Fuel_Properties!$B$3:$IV$14,MATCH("GCV_Petrol_Premium",Fuel_Properties!$B$3:$B$14,0),MATCH(YEAR(CF$9),Fuel_Properties!$B$3:$EI$3,0))/1000</f>
        <v>4.8516198208167867E-3</v>
      </c>
      <c r="CG139" s="53">
        <f>SUMPRODUCT(--(CG$9=Quarterly_kt!$B$9:FC$9),Quarterly_kt!$B139:FC139)*INDEX(Fuel_Properties!$B$3:$IV$14,MATCH("GCV_Petrol_Premium",Fuel_Properties!$B$3:$B$14,0),MATCH(YEAR(CG$9),Fuel_Properties!$B$3:$EI$3,0))/1000</f>
        <v>5.5110632916074171E-3</v>
      </c>
      <c r="CH139" s="53">
        <f>SUMPRODUCT(--(CH$9=Quarterly_kt!$B$9:FC$9),Quarterly_kt!$B139:FC139)*INDEX(Fuel_Properties!$B$3:$IV$14,MATCH("GCV_Petrol_Premium",Fuel_Properties!$B$3:$B$14,0),MATCH(YEAR(CH$9),Fuel_Properties!$B$3:$EI$3,0))/1000</f>
        <v>4.6126598327083752E-3</v>
      </c>
      <c r="CI139" s="53">
        <f>SUMPRODUCT(--(CI$9=Quarterly_kt!$B$9:FC$9),Quarterly_kt!$B139:FC139)*INDEX(Fuel_Properties!$B$3:$IV$14,MATCH("GCV_Petrol_Premium",Fuel_Properties!$B$3:$B$14,0),MATCH(YEAR(CI$9),Fuel_Properties!$B$3:$EI$3,0))/1000</f>
        <v>3.2476890658865083E-3</v>
      </c>
      <c r="CJ139" s="53">
        <f>SUMPRODUCT(--(CJ$9=Quarterly_kt!$B$9:FC$9),Quarterly_kt!$B139:FC139)*INDEX(Fuel_Properties!$B$3:$IV$14,MATCH("GCV_Petrol_Premium",Fuel_Properties!$B$3:$B$14,0),MATCH(YEAR(CJ$9),Fuel_Properties!$B$3:$EI$3,0))/1000</f>
        <v>4.3773200453252935E-3</v>
      </c>
      <c r="CK139" s="53">
        <f>SUMPRODUCT(--(CK$9=Quarterly_kt!$B$9:FC$9),Quarterly_kt!$B139:FC139)*INDEX(Fuel_Properties!$B$3:$IV$14,MATCH("GCV_Petrol_Premium",Fuel_Properties!$B$3:$B$14,0),MATCH(YEAR(CK$9),Fuel_Properties!$B$3:$EI$3,0))/1000</f>
        <v>2.9182133635501954E-3</v>
      </c>
      <c r="CL139" s="53">
        <f>SUMPRODUCT(--(CL$9=Quarterly_kt!$B$9:FC$9),Quarterly_kt!$B139:FC139)*INDEX(Fuel_Properties!$B$3:$IV$14,MATCH("GCV_Petrol_Premium",Fuel_Properties!$B$3:$B$14,0),MATCH(YEAR(CL$9),Fuel_Properties!$B$3:$EI$3,0))/1000</f>
        <v>2.2049887609398898E-3</v>
      </c>
      <c r="CM139" s="53">
        <f>SUMPRODUCT(--(CM$9=Quarterly_kt!$B$9:FC$9),Quarterly_kt!$B139:FC139)*INDEX(Fuel_Properties!$B$3:$IV$14,MATCH("GCV_Petrol_Premium",Fuel_Properties!$B$3:$B$14,0),MATCH(YEAR(CM$9),Fuel_Properties!$B$3:$EI$3,0))/1000</f>
        <v>1.1259517077139864E-3</v>
      </c>
      <c r="CN139" s="53">
        <f>SUMPRODUCT(--(CN$9=Quarterly_kt!$B$9:FC$9),Quarterly_kt!$B139:FC139)*INDEX(Fuel_Properties!$B$3:$IV$14,MATCH("GCV_Petrol_Premium",Fuel_Properties!$B$3:$B$14,0),MATCH(YEAR(CN$9),Fuel_Properties!$B$3:$EI$3,0))/1000</f>
        <v>3.2840258141657937E-4</v>
      </c>
      <c r="CO139" s="53">
        <f>SUMPRODUCT(--(CO$9=Quarterly_kt!$B$9:FC$9),Quarterly_kt!$B139:FC139)*INDEX(Fuel_Properties!$B$3:$IV$14,MATCH("GCV_Petrol_Premium",Fuel_Properties!$B$3:$B$14,0),MATCH(YEAR(CO$9),Fuel_Properties!$B$3:$EI$3,0))/1000</f>
        <v>4.2223189039274496E-4</v>
      </c>
      <c r="CP139" s="53">
        <f>SUMPRODUCT(--(CP$9=Quarterly_kt!$B$9:FC$9),Quarterly_kt!$B139:FC139)*INDEX(Fuel_Properties!$B$3:$IV$14,MATCH("GCV_Petrol_Premium",Fuel_Properties!$B$3:$B$14,0),MATCH(YEAR(CP$9),Fuel_Properties!$B$3:$EI$3,0))/1000</f>
        <v>2.8156026348385901E-4</v>
      </c>
      <c r="CQ139" s="53">
        <f>SUMPRODUCT(--(CQ$9=Quarterly_kt!$B$9:FC$9),Quarterly_kt!$B139:FC139)*INDEX(Fuel_Properties!$B$3:$IV$14,MATCH("GCV_Petrol_Premium",Fuel_Properties!$B$3:$B$14,0),MATCH(YEAR(CQ$9),Fuel_Properties!$B$3:$EI$3,0))/1000</f>
        <v>1.407801317419295E-4</v>
      </c>
      <c r="CR139" s="53">
        <f>SUMPRODUCT(--(CR$9=Quarterly_kt!$B$9:FC$9),Quarterly_kt!$B139:FC139)*INDEX(Fuel_Properties!$B$3:$IV$14,MATCH("GCV_Petrol_Premium",Fuel_Properties!$B$3:$B$14,0),MATCH(YEAR(CR$9),Fuel_Properties!$B$3:$EI$3,0))/1000</f>
        <v>4.6926710580643159E-5</v>
      </c>
      <c r="CS139" s="53">
        <f>SUMPRODUCT(--(CS$9=Quarterly_kt!$B$9:FC$9),Quarterly_kt!$B139:FC139)*INDEX(Fuel_Properties!$B$3:$IV$14,MATCH("GCV_Petrol_Premium",Fuel_Properties!$B$3:$B$14,0),MATCH(YEAR(CS$9),Fuel_Properties!$B$3:$EI$3,0))/1000</f>
        <v>2.8156026348385901E-4</v>
      </c>
      <c r="CT139" s="53">
        <f>SUMPRODUCT(--(CT$9=Quarterly_kt!$B$9:FC$9),Quarterly_kt!$B139:FC139)*INDEX(Fuel_Properties!$B$3:$IV$14,MATCH("GCV_Petrol_Premium",Fuel_Properties!$B$3:$B$14,0),MATCH(YEAR(CT$9),Fuel_Properties!$B$3:$EI$3,0))/1000</f>
        <v>4.6886806010091445E-5</v>
      </c>
      <c r="CU139" s="53">
        <f>SUMPRODUCT(--(CU$9=Quarterly_kt!$B$9:FC$9),Quarterly_kt!$B139:FC139)*INDEX(Fuel_Properties!$B$3:$IV$14,MATCH("GCV_Petrol_Premium",Fuel_Properties!$B$3:$B$14,0),MATCH(YEAR(CU$9),Fuel_Properties!$B$3:$EI$3,0))/1000</f>
        <v>0</v>
      </c>
      <c r="CV139" s="53">
        <f>SUMPRODUCT(--(CV$9=Quarterly_kt!$B$9:FC$9),Quarterly_kt!$B139:FC139)*INDEX(Fuel_Properties!$B$3:$IV$14,MATCH("GCV_Petrol_Premium",Fuel_Properties!$B$3:$B$14,0),MATCH(YEAR(CV$9),Fuel_Properties!$B$3:$EI$3,0))/1000</f>
        <v>0</v>
      </c>
      <c r="CW139" s="53">
        <f>SUMPRODUCT(--(CW$9=Quarterly_kt!$B$9:FC$9),Quarterly_kt!$B139:FC139)*INDEX(Fuel_Properties!$B$3:$IV$14,MATCH("GCV_Petrol_Premium",Fuel_Properties!$B$3:$B$14,0),MATCH(YEAR(CW$9),Fuel_Properties!$B$3:$EI$3,0))/1000</f>
        <v>3.6571708687871325E-3</v>
      </c>
      <c r="CX139" s="53">
        <f>SUMPRODUCT(--(CX$9=Quarterly_kt!$B$9:FC$9),Quarterly_kt!$B139:FC139)*INDEX(Fuel_Properties!$B$3:$IV$14,MATCH("GCV_Petrol_Premium",Fuel_Properties!$B$3:$B$14,0),MATCH(YEAR(CX$9),Fuel_Properties!$B$3:$EI$3,0))/1000</f>
        <v>5.5360865957921682E-3</v>
      </c>
      <c r="CY139" s="53">
        <f>SUMPRODUCT(--(CY$9=Quarterly_kt!$B$9:FC$9),Quarterly_kt!$B139:FC139)*INDEX(Fuel_Properties!$B$3:$IV$14,MATCH("GCV_Petrol_Premium",Fuel_Properties!$B$3:$B$14,0),MATCH(YEAR(CY$9),Fuel_Properties!$B$3:$EI$3,0))/1000</f>
        <v>2.1581354525969472E-3</v>
      </c>
      <c r="CZ139" s="53">
        <f>SUMPRODUCT(--(CZ$9=Quarterly_kt!$B$9:FC$9),Quarterly_kt!$B139:FC139)*INDEX(Fuel_Properties!$B$3:$IV$14,MATCH("GCV_Petrol_Premium",Fuel_Properties!$B$3:$B$14,0),MATCH(YEAR(CZ$9),Fuel_Properties!$B$3:$EI$3,0))/1000</f>
        <v>1.5013116191978763E-3</v>
      </c>
      <c r="DA139" s="53">
        <f>SUMPRODUCT(--(DA$9=Quarterly_kt!$B$9:FC$9),Quarterly_kt!$B139:FC139)*INDEX(Fuel_Properties!$B$3:$IV$14,MATCH("GCV_Petrol_Premium",Fuel_Properties!$B$3:$B$14,0),MATCH(YEAR(DA$9),Fuel_Properties!$B$3:$EI$3,0))/1000</f>
        <v>2.8149592859960182E-3</v>
      </c>
      <c r="DB139" s="53">
        <f>SUMPRODUCT(--(DB$9=Quarterly_kt!$B$9:FC$9),Quarterly_kt!$B139:FC139)*INDEX(Fuel_Properties!$B$3:$IV$14,MATCH("GCV_Petrol_Premium",Fuel_Properties!$B$3:$B$14,0),MATCH(YEAR(DB$9),Fuel_Properties!$B$3:$EI$3,0))/1000</f>
        <v>5.7698828118645309E-3</v>
      </c>
      <c r="DC139" s="53">
        <f>SUMPRODUCT(--(DC$9=Quarterly_kt!$B$9:FC$9),Quarterly_kt!$B139:FC139)*INDEX(Fuel_Properties!$B$3:$IV$14,MATCH("GCV_Petrol_Premium",Fuel_Properties!$B$3:$B$14,0),MATCH(YEAR(DC$9),Fuel_Properties!$B$3:$EI$3,0))/1000</f>
        <v>0</v>
      </c>
      <c r="DD139" s="53">
        <f>SUMPRODUCT(--(DD$9=Quarterly_kt!$B$9:FC$9),Quarterly_kt!$B139:FC139)*INDEX(Fuel_Properties!$B$3:$IV$14,MATCH("GCV_Petrol_Premium",Fuel_Properties!$B$3:$B$14,0),MATCH(YEAR(DD$9),Fuel_Properties!$B$3:$EI$3,0))/1000</f>
        <v>0</v>
      </c>
      <c r="DE139" s="53">
        <f>SUMPRODUCT(--(DE$9=Quarterly_kt!$B$9:FC$9),Quarterly_kt!$B139:FC139)*INDEX(Fuel_Properties!$B$3:$IV$14,MATCH("GCV_Petrol_Premium",Fuel_Properties!$B$3:$B$14,0),MATCH(YEAR(DE$9),Fuel_Properties!$B$3:$EI$3,0))/1000</f>
        <v>0</v>
      </c>
      <c r="DF139" s="53">
        <f>SUMPRODUCT(--(DF$9=Quarterly_kt!$B$9:FC$9),Quarterly_kt!$B139:FC139)*INDEX(Fuel_Properties!$B$3:$IV$14,MATCH("GCV_Petrol_Premium",Fuel_Properties!$B$3:$B$14,0),MATCH(YEAR(DF$9),Fuel_Properties!$B$3:$EI$3,0))/1000</f>
        <v>0</v>
      </c>
      <c r="DG139" s="53">
        <f>SUMPRODUCT(--(DG$9=Quarterly_kt!$B$9:FC$9),Quarterly_kt!$B139:FC139)*INDEX(Fuel_Properties!$B$3:$IV$14,MATCH("GCV_Petrol_Premium",Fuel_Properties!$B$3:$B$14,0),MATCH(YEAR(DG$9),Fuel_Properties!$B$3:$EI$3,0))/1000</f>
        <v>0</v>
      </c>
      <c r="DH139" s="53">
        <f>SUMPRODUCT(--(DH$9=Quarterly_kt!$B$9:FC$9),Quarterly_kt!$B139:FC139)*INDEX(Fuel_Properties!$B$3:$IV$14,MATCH("GCV_Petrol_Premium",Fuel_Properties!$B$3:$B$14,0),MATCH(YEAR(DH$9),Fuel_Properties!$B$3:$EI$3,0))/1000</f>
        <v>0</v>
      </c>
      <c r="DI139" s="53">
        <f>SUMPRODUCT(--(DI$9=Quarterly_kt!$B$9:FC$9),Quarterly_kt!$B139:FC139)*INDEX(Fuel_Properties!$B$3:$IV$14,MATCH("GCV_Petrol_Premium",Fuel_Properties!$B$3:$B$14,0),MATCH(YEAR(DI$9),Fuel_Properties!$B$3:$EI$3,0))/1000</f>
        <v>0</v>
      </c>
      <c r="DJ139" s="53">
        <f>SUMPRODUCT(--(DJ$9=Quarterly_kt!$B$9:FC$9),Quarterly_kt!$B139:FC139)*INDEX(Fuel_Properties!$B$3:$IV$14,MATCH("GCV_Petrol_Premium",Fuel_Properties!$B$3:$B$14,0),MATCH(YEAR(DJ$9),Fuel_Properties!$B$3:$EI$3,0))/1000</f>
        <v>0</v>
      </c>
      <c r="DK139" s="53">
        <f>SUMPRODUCT(--(DK$9=Quarterly_kt!$B$9:FC$9),Quarterly_kt!$B139:FC139)*INDEX(Fuel_Properties!$B$3:$IV$14,MATCH("GCV_Petrol_Premium",Fuel_Properties!$B$3:$B$14,0),MATCH(YEAR(DK$9),Fuel_Properties!$B$3:$EI$3,0))/1000</f>
        <v>0</v>
      </c>
      <c r="DL139" s="53">
        <f>SUMPRODUCT(--(DL$9=Quarterly_kt!$B$9:FC$9),Quarterly_kt!$B139:FC139)*INDEX(Fuel_Properties!$B$3:$IV$14,MATCH("GCV_Petrol_Premium",Fuel_Properties!$B$3:$B$14,0),MATCH(YEAR(DL$9),Fuel_Properties!$B$3:$EI$3,0))/1000</f>
        <v>0</v>
      </c>
      <c r="DM139" s="53">
        <f>SUMPRODUCT(--(DM$9=Quarterly_kt!$B$9:FC$9),Quarterly_kt!$B139:FC139)*INDEX(Fuel_Properties!$B$3:$IV$14,MATCH("GCV_Petrol_Premium",Fuel_Properties!$B$3:$B$14,0),MATCH(YEAR(DM$9),Fuel_Properties!$B$3:$EI$3,0))/1000</f>
        <v>0</v>
      </c>
      <c r="DN139" s="53">
        <f>SUMPRODUCT(--(DN$9=Quarterly_kt!$B$9:FC$9),Quarterly_kt!$B139:FC139)*INDEX(Fuel_Properties!$B$3:$IV$14,MATCH("GCV_Petrol_Premium",Fuel_Properties!$B$3:$B$14,0),MATCH(YEAR(DN$9),Fuel_Properties!$B$3:$EI$3,0))/1000</f>
        <v>0</v>
      </c>
      <c r="DO139" s="53">
        <f>SUMPRODUCT(--(DO$9=Quarterly_kt!$B$9:FC$9),Quarterly_kt!$B139:FC139)*INDEX(Fuel_Properties!$B$3:$IV$14,MATCH("GCV_Petrol_Premium",Fuel_Properties!$B$3:$B$14,0),MATCH(YEAR(DO$9),Fuel_Properties!$B$3:$EI$3,0))/1000</f>
        <v>0</v>
      </c>
      <c r="DP139" s="53">
        <f>SUMPRODUCT(--(DP$9=Quarterly_kt!$B$9:FC$9),Quarterly_kt!$B139:FC139)*INDEX(Fuel_Properties!$B$3:$IV$14,MATCH("GCV_Petrol_Premium",Fuel_Properties!$B$3:$B$14,0),MATCH(YEAR(DP$9),Fuel_Properties!$B$3:$EI$3,0))/1000</f>
        <v>0</v>
      </c>
      <c r="DQ139" s="53">
        <f>SUMPRODUCT(--(DQ$9=Quarterly_kt!$B$9:FC$9),Quarterly_kt!$B139:FC139)*INDEX(Fuel_Properties!$B$3:$IV$14,MATCH("GCV_Petrol_Premium",Fuel_Properties!$B$3:$B$14,0),MATCH(YEAR(DQ$9),Fuel_Properties!$B$3:$EI$3,0))/1000</f>
        <v>0</v>
      </c>
      <c r="DR139" s="53">
        <f>SUMPRODUCT(--(DR$9=Quarterly_kt!$B$9:FC$9),Quarterly_kt!$B139:FC139)*INDEX(Fuel_Properties!$B$3:$IV$14,MATCH("GCV_Petrol_Premium",Fuel_Properties!$B$3:$B$14,0),MATCH(YEAR(DR$9),Fuel_Properties!$B$3:$EI$3,0))/1000</f>
        <v>0</v>
      </c>
      <c r="DS139" s="53">
        <f>SUMPRODUCT(--(DS$9=Quarterly_kt!$B$9:FC$9),Quarterly_kt!$B139:FC139)*INDEX(Fuel_Properties!$B$3:$IV$14,MATCH("GCV_Petrol_Premium",Fuel_Properties!$B$3:$B$14,0),MATCH(YEAR(DS$9),Fuel_Properties!$B$3:$EI$3,0))/1000</f>
        <v>0</v>
      </c>
      <c r="DT139" s="53">
        <f>SUMPRODUCT(--(DT$9=Quarterly_kt!$B$9:FC$9),Quarterly_kt!$B139:FC139)*INDEX(Fuel_Properties!$B$3:$IV$14,MATCH("GCV_Petrol_Premium",Fuel_Properties!$B$3:$B$14,0),MATCH(YEAR(DT$9),Fuel_Properties!$B$3:$EI$3,0))/1000</f>
        <v>0</v>
      </c>
      <c r="DU139" s="53">
        <f>SUMPRODUCT(--(DU$9=Quarterly_kt!$B$9:FC$9),Quarterly_kt!$B139:FC139)*INDEX(Fuel_Properties!$B$3:$IV$14,MATCH("GCV_Petrol_Premium",Fuel_Properties!$B$3:$B$14,0),MATCH(YEAR(DU$9),Fuel_Properties!$B$3:$EI$3,0))/1000</f>
        <v>0</v>
      </c>
      <c r="DV139" s="53">
        <f>SUMPRODUCT(--(DV$9=Quarterly_kt!$B$9:FC$9),Quarterly_kt!$B139:FC139)*INDEX(Fuel_Properties!$B$3:$IV$14,MATCH("GCV_Petrol_Premium",Fuel_Properties!$B$3:$B$14,0),MATCH(YEAR(DV$9),Fuel_Properties!$B$3:$EI$3,0))/1000</f>
        <v>0</v>
      </c>
      <c r="DW139" s="53">
        <f>SUMPRODUCT(--(DW$9=Quarterly_kt!$B$9:FC$9),Quarterly_kt!$B139:FC139)*INDEX(Fuel_Properties!$B$3:$IV$14,MATCH("GCV_Petrol_Premium",Fuel_Properties!$B$3:$B$14,0),MATCH(YEAR(DW$9),Fuel_Properties!$B$3:$EI$3,0))/1000</f>
        <v>0</v>
      </c>
      <c r="DX139" s="53">
        <f>SUMPRODUCT(--(DX$9=Quarterly_kt!$B$9:FC$9),Quarterly_kt!$B139:FC139)*INDEX(Fuel_Properties!$B$3:$IV$14,MATCH("GCV_Petrol_Premium",Fuel_Properties!$B$3:$B$14,0),MATCH(YEAR(DX$9),Fuel_Properties!$B$3:$EI$3,0))/1000</f>
        <v>0</v>
      </c>
      <c r="DY139" s="53">
        <f>SUMPRODUCT(--(DY$9=Quarterly_kt!$B$9:FC$9),Quarterly_kt!$B139:FC139)*INDEX(Fuel_Properties!$B$3:$IV$14,MATCH("GCV_Petrol_Premium",Fuel_Properties!$B$3:$B$14,0),MATCH(YEAR(DY$9),Fuel_Properties!$B$3:$EI$3,0))/1000</f>
        <v>0</v>
      </c>
      <c r="DZ139" s="53">
        <f>SUMPRODUCT(--(DZ$9=Quarterly_kt!$B$9:FC$9),Quarterly_kt!$B139:FC139)*INDEX(Fuel_Properties!$B$3:$IV$14,MATCH("GCV_Petrol_Premium",Fuel_Properties!$B$3:$B$14,0),MATCH(YEAR(DZ$9),Fuel_Properties!$B$3:$EI$3,0))/1000</f>
        <v>0</v>
      </c>
      <c r="EA139" s="53">
        <f>SUMPRODUCT(--(EA$9=Quarterly_kt!$B$9:FC$9),Quarterly_kt!$B139:FC139)*INDEX(Fuel_Properties!$B$3:$IV$14,MATCH("GCV_Petrol_Premium",Fuel_Properties!$B$3:$B$14,0),MATCH(YEAR(EA$9),Fuel_Properties!$B$3:$EI$3,0))/1000</f>
        <v>0</v>
      </c>
      <c r="EB139" s="53">
        <f>SUMPRODUCT(--(EB$9=Quarterly_kt!$B$9:FC$9),Quarterly_kt!$B139:FC139)*INDEX(Fuel_Properties!$B$3:$IV$14,MATCH("GCV_Petrol_Premium",Fuel_Properties!$B$3:$B$14,0),MATCH(YEAR(EB$9),Fuel_Properties!$B$3:$EI$3,0))/1000</f>
        <v>0</v>
      </c>
      <c r="EC139" s="53">
        <f>SUMPRODUCT(--(EC$9=Quarterly_kt!$B$9:FC$9),Quarterly_kt!$B139:FC139)*INDEX(Fuel_Properties!$B$3:$IV$14,MATCH("GCV_Petrol_Premium",Fuel_Properties!$B$3:$B$14,0),MATCH(YEAR(EC$9),Fuel_Properties!$B$3:$EI$3,0))/1000</f>
        <v>0</v>
      </c>
      <c r="ED139" s="53">
        <f>SUMPRODUCT(--(ED$9=Quarterly_kt!$B$9:FC$9),Quarterly_kt!$B139:FC139)*INDEX(Fuel_Properties!$B$3:$IV$14,MATCH("GCV_Petrol_Premium",Fuel_Properties!$B$3:$B$14,0),MATCH(YEAR(ED$9),Fuel_Properties!$B$3:$EI$3,0))/1000</f>
        <v>0</v>
      </c>
      <c r="EE139" s="53">
        <f>SUMPRODUCT(--(EE$9=Quarterly_kt!$B$9:FC$9),Quarterly_kt!$B139:FC139)*INDEX(Fuel_Properties!$B$3:$IV$14,MATCH("GCV_Petrol_Premium",Fuel_Properties!$B$3:$B$14,0),MATCH(YEAR(EE$9),Fuel_Properties!$B$3:$EI$3,0))/1000</f>
        <v>0</v>
      </c>
      <c r="EF139" s="53">
        <f>SUMPRODUCT(--(EF$9=Quarterly_kt!$B$9:FC$9),Quarterly_kt!$B139:FC139)*INDEX(Fuel_Properties!$B$3:$IV$14,MATCH("GCV_Petrol_Premium",Fuel_Properties!$B$3:$B$14,0),MATCH(YEAR(EF$9),Fuel_Properties!$B$3:$EI$3,0))/1000</f>
        <v>0</v>
      </c>
      <c r="EG139" s="53">
        <f>SUMPRODUCT(--(EG$9=Quarterly_kt!$B$9:FC$9),Quarterly_kt!$B139:FC139)*INDEX(Fuel_Properties!$B$3:$IV$14,MATCH("GCV_Petrol_Premium",Fuel_Properties!$B$3:$B$14,0),MATCH(YEAR(EG$9),Fuel_Properties!$B$3:$EI$3,0))/1000</f>
        <v>0</v>
      </c>
      <c r="EH139" s="53">
        <f>SUMPRODUCT(--(EH$9=Quarterly_kt!$B$9:FC$9),Quarterly_kt!$B139:FC139)*INDEX(Fuel_Properties!$B$3:$IV$14,MATCH("GCV_Petrol_Premium",Fuel_Properties!$B$3:$B$14,0),MATCH(YEAR(EH$9),Fuel_Properties!$B$3:$EI$3,0))/1000</f>
        <v>0</v>
      </c>
      <c r="EI139" s="53">
        <f>SUMPRODUCT(--(EI$9=Quarterly_kt!$B$9:FC$9),Quarterly_kt!$B139:FC139)*INDEX(Fuel_Properties!$B$3:$IV$14,MATCH("GCV_Petrol_Premium",Fuel_Properties!$B$3:$B$14,0),MATCH(YEAR(EI$9),Fuel_Properties!$B$3:$EI$3,0))/1000</f>
        <v>0</v>
      </c>
      <c r="EJ139" s="53">
        <f>SUMPRODUCT(--(EJ$9=Quarterly_kt!$B$9:FC$9),Quarterly_kt!$B139:FC139)*INDEX(Fuel_Properties!$B$3:$IV$14,MATCH("GCV_Petrol_Premium",Fuel_Properties!$B$3:$B$14,0),MATCH(YEAR(EJ$9),Fuel_Properties!$B$3:$EI$3,0))/1000</f>
        <v>0</v>
      </c>
      <c r="EK139" s="53">
        <f>SUMPRODUCT(--(EK$9=Quarterly_kt!$B$9:FC$9),Quarterly_kt!$B139:FC139)*INDEX(Fuel_Properties!$B$3:$IV$14,MATCH("GCV_Petrol_Premium",Fuel_Properties!$B$3:$B$14,0),MATCH(YEAR(EK$9),Fuel_Properties!$B$3:$EI$3,0))/1000</f>
        <v>0</v>
      </c>
      <c r="EL139" s="53">
        <f>SUMPRODUCT(--(EL$9=Quarterly_kt!$B$9:FC$9),Quarterly_kt!$B139:FC139)*INDEX(Fuel_Properties!$B$3:$IV$14,MATCH("GCV_Petrol_Premium",Fuel_Properties!$B$3:$B$14,0),MATCH(YEAR(EL$9),Fuel_Properties!$B$3:$EI$3,0))/1000</f>
        <v>0</v>
      </c>
      <c r="EM139" s="53">
        <f>SUMPRODUCT(--(EM$9=Quarterly_kt!$B$9:FC$9),Quarterly_kt!$B139:FC139)*INDEX(Fuel_Properties!$B$3:$IV$14,MATCH("GCV_Petrol_Premium",Fuel_Properties!$B$3:$B$14,0),MATCH(YEAR(EM$9),Fuel_Properties!$B$3:$EI$3,0))/1000</f>
        <v>0</v>
      </c>
      <c r="EN139" s="53">
        <f>SUMPRODUCT(--(EN$9=Quarterly_kt!$B$9:FC$9),Quarterly_kt!$B139:FC139)*INDEX(Fuel_Properties!$B$3:$IV$14,MATCH("GCV_Petrol_Premium",Fuel_Properties!$B$3:$B$14,0),MATCH(YEAR(EN$9),Fuel_Properties!$B$3:$EI$3,0))/1000</f>
        <v>0</v>
      </c>
      <c r="EO139" s="53">
        <f>SUMPRODUCT(--(EO$9=Quarterly_kt!$B$9:FC$9),Quarterly_kt!$B139:FC139)*INDEX(Fuel_Properties!$B$3:$IV$14,MATCH("GCV_Petrol_Premium",Fuel_Properties!$B$3:$B$14,0),MATCH(YEAR(EO$9),Fuel_Properties!$B$3:$EI$3,0))/1000</f>
        <v>0</v>
      </c>
      <c r="EP139" s="53">
        <f>SUMPRODUCT(--(EP$9=Quarterly_kt!$B$9:FC$9),Quarterly_kt!$B139:FC139)*INDEX(Fuel_Properties!$B$3:$IV$14,MATCH("GCV_Petrol_Premium",Fuel_Properties!$B$3:$B$14,0),MATCH(YEAR(EP$9),Fuel_Properties!$B$3:$EI$3,0))/1000</f>
        <v>2.1941465311149408E-3</v>
      </c>
      <c r="EQ139" s="53">
        <f>SUMPRODUCT(--(EQ$9=Quarterly_kt!$B$9:FC$9),Quarterly_kt!$B139:FC139)*INDEX(Fuel_Properties!$B$3:$IV$14,MATCH("GCV_Petrol_Premium",Fuel_Properties!$B$3:$B$14,0),MATCH(YEAR(EQ$9),Fuel_Properties!$B$3:$EI$3,0))/1000</f>
        <v>2.1941465311149408E-3</v>
      </c>
      <c r="ER139" s="53">
        <f>SUMPRODUCT(--(ER$9=Quarterly_kt!$B$9:FC$9),Quarterly_kt!$B139:FC139)*INDEX(Fuel_Properties!$B$3:$IV$14,MATCH("GCV_Petrol_Premium",Fuel_Properties!$B$3:$B$14,0),MATCH(YEAR(ER$9),Fuel_Properties!$B$3:$EI$3,0))/1000</f>
        <v>2.1941465311149408E-3</v>
      </c>
      <c r="ES139" s="53">
        <f>SUMPRODUCT(--(ES$9=Quarterly_kt!$B$9:FC$9),Quarterly_kt!$B139:FC139)*INDEX(Fuel_Properties!$B$3:$IV$14,MATCH("GCV_Petrol_Premium",Fuel_Properties!$B$3:$B$14,0),MATCH(YEAR(ES$9),Fuel_Properties!$B$3:$EI$3,0))/1000</f>
        <v>2.1941465311149408E-3</v>
      </c>
      <c r="ET139" s="53">
        <f>SUMPRODUCT(--(ET$9=Quarterly_kt!$B$9:FC$9),Quarterly_kt!$B139:FC139)*INDEX(Fuel_Properties!$B$3:$IV$14,MATCH("GCV_Petrol_Premium",Fuel_Properties!$B$3:$B$14,0),MATCH(YEAR(ET$9),Fuel_Properties!$B$3:$EI$3,0))/1000</f>
        <v>0</v>
      </c>
      <c r="EU139" s="53">
        <f>SUMPRODUCT(--(EU$9=Quarterly_kt!$B$9:FC$9),Quarterly_kt!$B139:FC139)*INDEX(Fuel_Properties!$B$3:$IV$14,MATCH("GCV_Petrol_Premium",Fuel_Properties!$B$3:$B$14,0),MATCH(YEAR(EU$9),Fuel_Properties!$B$3:$EI$3,0))/1000</f>
        <v>0</v>
      </c>
      <c r="EV139" s="53">
        <f>SUMPRODUCT(--(EV$9=Quarterly_kt!$B$9:FC$9),Quarterly_kt!$B139:FC139)*INDEX(Fuel_Properties!$B$3:$IV$14,MATCH("GCV_Petrol_Premium",Fuel_Properties!$B$3:$B$14,0),MATCH(YEAR(EV$9),Fuel_Properties!$B$3:$EI$3,0))/1000</f>
        <v>0</v>
      </c>
      <c r="EW139" s="53">
        <f>SUMPRODUCT(--(EW$9=Quarterly_kt!$B$9:FC$9),Quarterly_kt!$B139:FC139)*INDEX(Fuel_Properties!$B$3:$IV$14,MATCH("GCV_Petrol_Premium",Fuel_Properties!$B$3:$B$14,0),MATCH(YEAR(EW$9),Fuel_Properties!$B$3:$EI$3,0))/1000</f>
        <v>0</v>
      </c>
      <c r="EX139" s="53">
        <f>SUMPRODUCT(--(EX$9=Quarterly_kt!$B$9:FC$9),Quarterly_kt!$B139:FC139)*INDEX(Fuel_Properties!$B$3:$IV$14,MATCH("GCV_Petrol_Premium",Fuel_Properties!$B$3:$B$14,0),MATCH(YEAR(EX$9),Fuel_Properties!$B$3:$EI$3,0))/1000</f>
        <v>0</v>
      </c>
      <c r="EY139" s="53">
        <f>SUMPRODUCT(--(EY$9=Quarterly_kt!$B$9:FC$9),Quarterly_kt!$B139:FC139)*INDEX(Fuel_Properties!$B$3:$IV$14,MATCH("GCV_Petrol_Premium",Fuel_Properties!$B$3:$B$14,0),MATCH(YEAR(EY$9),Fuel_Properties!$B$3:$EI$3,0))/1000</f>
        <v>0</v>
      </c>
      <c r="EZ139" s="53">
        <f>SUMPRODUCT(--(EZ$9=Quarterly_kt!$B$9:FC$9),Quarterly_kt!$B139:FC139)*INDEX(Fuel_Properties!$B$3:$IV$14,MATCH("GCV_Petrol_Premium",Fuel_Properties!$B$3:$B$14,0),MATCH(YEAR(EZ$9),Fuel_Properties!$B$3:$EI$3,0))/1000</f>
        <v>0</v>
      </c>
      <c r="FA139" s="53">
        <f>SUMPRODUCT(--(FA$9=Quarterly_kt!$B$9:FC$9),Quarterly_kt!$B139:FC139)*INDEX(Fuel_Properties!$B$3:$IV$14,MATCH("GCV_Petrol_Premium",Fuel_Properties!$B$3:$B$14,0),MATCH(YEAR(FA$9),Fuel_Properties!$B$3:$EI$3,0))/1000</f>
        <v>0</v>
      </c>
      <c r="FB139" s="53">
        <f>SUMPRODUCT(--(FB$9=Quarterly_kt!$B$9:FC$9),Quarterly_kt!$B139:FC139)*INDEX(Fuel_Properties!$B$3:$IV$14,MATCH("GCV_Petrol_Premium",Fuel_Properties!$B$3:$B$14,0),MATCH(YEAR(FB$9),Fuel_Properties!$B$3:$EI$3,0))/1000</f>
        <v>0</v>
      </c>
      <c r="FC139" s="53">
        <f>SUMPRODUCT(--(FC$9=Quarterly_kt!$B$9:FC$9),Quarterly_kt!$B139:FC139)*INDEX(Fuel_Properties!$B$3:$IV$14,MATCH("GCV_Petrol_Premium",Fuel_Properties!$B$3:$B$14,0),MATCH(YEAR(FC$9),Fuel_Properties!$B$3:$EI$3,0))/1000</f>
        <v>0</v>
      </c>
      <c r="FD139" s="53">
        <f>SUMPRODUCT(--(FD$9=Quarterly_kt!$B$9:FD$9),Quarterly_kt!$B139:FD139)*INDEX(Fuel_Properties!$B$3:$IV$14,MATCH("GCV_Petrol_Premium",Fuel_Properties!$B$3:$B$14,0),MATCH(YEAR(FD$9),Fuel_Properties!$B$3:$EI$3,0))/1000</f>
        <v>0</v>
      </c>
      <c r="FE139" s="53">
        <f>SUMPRODUCT(--(FE$9=Quarterly_kt!$B$9:FE$9),Quarterly_kt!$B139:FE139)*INDEX(Fuel_Properties!$B$3:$IV$14,MATCH("GCV_Petrol_Premium",Fuel_Properties!$B$3:$B$14,0),MATCH(YEAR(FE$9),Fuel_Properties!$B$3:$EI$3,0))/1000</f>
        <v>0</v>
      </c>
      <c r="FF139" s="53">
        <f>SUMPRODUCT(--(FF$9=Quarterly_kt!$B$9:FF$9),Quarterly_kt!$B139:FF139)*INDEX(Fuel_Properties!$B$3:$IV$14,MATCH("GCV_Petrol_Premium",Fuel_Properties!$B$3:$B$14,0),MATCH(YEAR(FF$9),Fuel_Properties!$B$3:$EI$3,0))/1000</f>
        <v>0</v>
      </c>
      <c r="FG139" s="53">
        <f>SUMPRODUCT(--(FG$9=Quarterly_kt!$B$9:FG$9),Quarterly_kt!$B139:FG139)*INDEX(Fuel_Properties!$B$3:$IV$14,MATCH("GCV_Petrol_Premium",Fuel_Properties!$B$3:$B$14,0),MATCH(YEAR(FG$9),Fuel_Properties!$B$3:$EI$3,0))/1000</f>
        <v>0</v>
      </c>
      <c r="FH139" s="53">
        <f>SUMPRODUCT(--(FH$9=Quarterly_kt!$B$9:FH$9),Quarterly_kt!$B139:FH139)*INDEX(Fuel_Properties!$B$3:$IV$14,MATCH("GCV_Petrol_Premium",Fuel_Properties!$B$3:$B$14,0),MATCH(YEAR(FH$9),Fuel_Properties!$B$3:$EI$3,0))/1000</f>
        <v>0</v>
      </c>
      <c r="FI139" s="53">
        <f>SUMPRODUCT(--(FI$9=Quarterly_kt!$B$9:FI$9),Quarterly_kt!$B139:FI139)*INDEX(Fuel_Properties!$B$3:$IV$14,MATCH("GCV_Petrol_Premium",Fuel_Properties!$B$3:$B$14,0),MATCH(YEAR(FI$9),Fuel_Properties!$B$3:$EI$3,0))/1000</f>
        <v>0</v>
      </c>
      <c r="FJ139" s="53">
        <f>SUMPRODUCT(--(FJ$9=Quarterly_kt!$B$9:FJ$9),Quarterly_kt!$B139:FJ139)*INDEX(Fuel_Properties!$B$3:$IV$14,MATCH("GCV_Petrol_Premium",Fuel_Properties!$B$3:$B$14,0),MATCH(YEAR(FJ$9),Fuel_Properties!$B$3:$EI$3,0))/1000</f>
        <v>0</v>
      </c>
      <c r="FK139" s="53">
        <f>SUMPRODUCT(--(FK$9=Quarterly_kt!$B$9:FK$9),Quarterly_kt!$B139:FK139)*INDEX(Fuel_Properties!$B$3:$IV$14,MATCH("GCV_Petrol_Premium",Fuel_Properties!$B$3:$B$14,0),MATCH(YEAR(FK$9),Fuel_Properties!$B$3:$EI$3,0))/1000</f>
        <v>0</v>
      </c>
      <c r="FL139" s="53">
        <f>SUMPRODUCT(--(FL$9=Quarterly_kt!$B$9:FL$9),Quarterly_kt!$B139:FL139)*INDEX(Fuel_Properties!$B$3:$IV$14,MATCH("GCV_Petrol_Premium",Fuel_Properties!$B$3:$B$14,0),MATCH(YEAR(FL$9),Fuel_Properties!$B$3:$EI$3,0))/1000</f>
        <v>0</v>
      </c>
      <c r="FM139" s="53">
        <f>SUMPRODUCT(--(FM$9=Quarterly_kt!$B$9:FN$9),Quarterly_kt!$B139:FN139)*INDEX(Fuel_Properties!$B$3:$IV$14,MATCH("GCV_Petrol_Premium",Fuel_Properties!$B$3:$B$14,0),MATCH(YEAR(FM$9),Fuel_Properties!$B$3:$EI$3,0))/1000</f>
        <v>0</v>
      </c>
      <c r="FN139" s="53">
        <f>SUMPRODUCT(--(FN$9=Quarterly_kt!$B$9:FN$9),Quarterly_kt!$B139:FN139)*INDEX(Fuel_Properties!$B$3:$IV$14,MATCH("GCV_Petrol_Premium",Fuel_Properties!$B$3:$B$14,0),MATCH(YEAR(FN$9),Fuel_Properties!$B$3:$EI$3,0))/1000</f>
        <v>1.6781626880721663E-3</v>
      </c>
      <c r="FO139" s="53">
        <f>SUMPRODUCT(--(FO$9=Quarterly_kt!$B$9:FO$9),Quarterly_kt!$B139:FO139)*INDEX(Fuel_Properties!$B$3:$IV$14,MATCH("GCV_Petrol_Premium",Fuel_Properties!$B$3:$B$14,0),MATCH(YEAR(FO$9),Fuel_Properties!$B$3:$EI$3,0))/1000</f>
        <v>1.6781626880721663E-3</v>
      </c>
      <c r="FP139" s="53">
        <f>SUMPRODUCT(--(FP$9=Quarterly_kt!$B$9:FP$9),Quarterly_kt!$B139:FP139)*INDEX(Fuel_Properties!$B$3:$IV$14,MATCH("GCV_Petrol_Premium",Fuel_Properties!$B$3:$B$14,0),MATCH(YEAR(FP$9),Fuel_Properties!$B$3:$EI$3,0))/1000</f>
        <v>1.6781626880721663E-3</v>
      </c>
      <c r="FQ139" s="53">
        <f>SUMPRODUCT(--(FQ$9=Quarterly_kt!$B$9:FQ$9),Quarterly_kt!$B139:FQ139)*INDEX(Fuel_Properties!$B$3:$IV$14,MATCH("GCV_Petrol_Premium",Fuel_Properties!$B$3:$B$14,0),MATCH(YEAR(FQ$9),Fuel_Properties!$B$3:$EI$3,0))/1000</f>
        <v>1.6781626880721663E-3</v>
      </c>
      <c r="FR139" s="53">
        <f>SUMPRODUCT(--(FR$9=Quarterly_kt!$B$9:FR$9),Quarterly_kt!$B139:FR139)*INDEX(Fuel_Properties!$B$3:$IV$14,MATCH("GCV_Petrol_Premium",Fuel_Properties!$B$3:$B$14,0),MATCH(YEAR(FR$9),Fuel_Properties!$B$3:$EI$3,0))/1000</f>
        <v>1.3398464011207748E-3</v>
      </c>
      <c r="FS139" s="53">
        <f>SUMPRODUCT(--(FS$9=Quarterly_kt!$B$9:FS$9),Quarterly_kt!$B139:FS139)*INDEX(Fuel_Properties!$B$3:$IV$14,MATCH("GCV_Petrol_Premium",Fuel_Properties!$B$3:$B$14,0),MATCH(YEAR(FS$9),Fuel_Properties!$B$3:$EI$3,0))/1000</f>
        <v>1.3398464011207748E-3</v>
      </c>
      <c r="FT139" s="53">
        <f>SUMPRODUCT(--(FT$9=Quarterly_kt!$B$9:FT$9),Quarterly_kt!$B139:FT139)*INDEX(Fuel_Properties!$B$3:$IV$14,MATCH("GCV_Petrol_Premium",Fuel_Properties!$B$3:$B$14,0),MATCH(YEAR(FT$9),Fuel_Properties!$B$3:$EI$3,0))/1000</f>
        <v>1.3398464011207748E-3</v>
      </c>
      <c r="FU139" s="53">
        <f>SUMPRODUCT(--(FU$9=Quarterly_kt!$B$9:FU$9),Quarterly_kt!$B139:FU139)*INDEX(Fuel_Properties!$B$3:$IV$14,MATCH("GCV_Petrol_Premium",Fuel_Properties!$B$3:$B$14,0),MATCH(YEAR(FU$9),Fuel_Properties!$B$3:$EI$3,0))/1000</f>
        <v>1.3398464011207748E-3</v>
      </c>
      <c r="FV139" s="53">
        <f>SUMPRODUCT(--(FV$9=Quarterly_kt!$B$9:FV$9),Quarterly_kt!$B139:FV139)*INDEX(Fuel_Properties!$B$3:$IV$14,MATCH("GCV_Petrol_Premium",Fuel_Properties!$B$3:$B$14,0),MATCH(YEAR(FV$9),Fuel_Properties!$B$3:$EI$3,0))/1000</f>
        <v>1.3400294749271655E-3</v>
      </c>
      <c r="FW139" s="18"/>
      <c r="FX139" s="117"/>
      <c r="FY139" s="18"/>
    </row>
    <row r="140" spans="1:181" ht="15" x14ac:dyDescent="0.25">
      <c r="A140" s="49" t="s">
        <v>26</v>
      </c>
      <c r="B140" s="53">
        <f>SUMPRODUCT(--(B$9=Quarterly_kt!$B$9:FC$9),Quarterly_kt!$B140:FC140)*INDEX(Fuel_Properties!$B$3:$IV$14,MATCH("GCV_Auto_Diesel",Fuel_Properties!$B$3:$B$14,0),MATCH(YEAR(B$9),Fuel_Properties!$B$3:$EI$3,0))/1000</f>
        <v>0.11607064354476929</v>
      </c>
      <c r="C140" s="53">
        <f>SUMPRODUCT(--(C$9=Quarterly_kt!$B$9:FC$9),Quarterly_kt!$B140:FC140)*INDEX(Fuel_Properties!$B$3:$IV$14,MATCH("GCV_Auto_Diesel",Fuel_Properties!$B$3:$B$14,0),MATCH(YEAR(C$9),Fuel_Properties!$B$3:$EI$3,0))/1000</f>
        <v>0.81971580153579704</v>
      </c>
      <c r="D140" s="53">
        <f>SUMPRODUCT(--(D$9=Quarterly_kt!$B$9:FC$9),Quarterly_kt!$B140:FC140)*INDEX(Fuel_Properties!$B$3:$IV$14,MATCH("GCV_Auto_Diesel",Fuel_Properties!$B$3:$B$14,0),MATCH(YEAR(D$9),Fuel_Properties!$B$3:$EI$3,0))/1000</f>
        <v>1.1513514638946534</v>
      </c>
      <c r="E140" s="53">
        <f>SUMPRODUCT(--(E$9=Quarterly_kt!$B$9:FC$9),Quarterly_kt!$B140:FC140)*INDEX(Fuel_Properties!$B$3:$IV$14,MATCH("GCV_Auto_Diesel",Fuel_Properties!$B$3:$B$14,0),MATCH(YEAR(E$9),Fuel_Properties!$B$3:$EI$3,0))/1000</f>
        <v>0.21322481111297606</v>
      </c>
      <c r="F140" s="53">
        <f>SUMPRODUCT(--(F$9=Quarterly_kt!$B$9:FC$9),Quarterly_kt!$B140:FC140)*INDEX(Fuel_Properties!$B$3:$IV$14,MATCH("GCV_Auto_Diesel",Fuel_Properties!$B$3:$B$14,0),MATCH(YEAR(F$9),Fuel_Properties!$B$3:$EI$3,0))/1000</f>
        <v>7.4981687819671614E-2</v>
      </c>
      <c r="G140" s="53">
        <f>SUMPRODUCT(--(G$9=Quarterly_kt!$B$9:FC$9),Quarterly_kt!$B140:FC140)*INDEX(Fuel_Properties!$B$3:$IV$14,MATCH("GCV_Auto_Diesel",Fuel_Properties!$B$3:$B$14,0),MATCH(YEAR(G$9),Fuel_Properties!$B$3:$EI$3,0))/1000</f>
        <v>0.59100426388473504</v>
      </c>
      <c r="H140" s="53">
        <f>SUMPRODUCT(--(H$9=Quarterly_kt!$B$9:FC$9),Quarterly_kt!$B140:FC140)*INDEX(Fuel_Properties!$B$3:$IV$14,MATCH("GCV_Auto_Diesel",Fuel_Properties!$B$3:$B$14,0),MATCH(YEAR(H$9),Fuel_Properties!$B$3:$EI$3,0))/1000</f>
        <v>1.0819383474151612</v>
      </c>
      <c r="I140" s="53">
        <f>SUMPRODUCT(--(I$9=Quarterly_kt!$B$9:FC$9),Quarterly_kt!$B140:FC140)*INDEX(Fuel_Properties!$B$3:$IV$14,MATCH("GCV_Auto_Diesel",Fuel_Properties!$B$3:$B$14,0),MATCH(YEAR(I$9),Fuel_Properties!$B$3:$EI$3,0))/1000</f>
        <v>0.19794157045288086</v>
      </c>
      <c r="J140" s="53">
        <f>SUMPRODUCT(--(J$9=Quarterly_kt!$B$9:FC$9),Quarterly_kt!$B140:FC140)*INDEX(Fuel_Properties!$B$3:$IV$14,MATCH("GCV_Auto_Diesel",Fuel_Properties!$B$3:$B$14,0),MATCH(YEAR(J$9),Fuel_Properties!$B$3:$EI$3,0))/1000</f>
        <v>7.4441886719512934E-2</v>
      </c>
      <c r="K140" s="53">
        <f>SUMPRODUCT(--(K$9=Quarterly_kt!$B$9:FC$9),Quarterly_kt!$B140:FC140)*INDEX(Fuel_Properties!$B$3:$IV$14,MATCH("GCV_Auto_Diesel",Fuel_Properties!$B$3:$B$14,0),MATCH(YEAR(K$9),Fuel_Properties!$B$3:$EI$3,0))/1000</f>
        <v>0.55944284874114991</v>
      </c>
      <c r="L140" s="53">
        <f>SUMPRODUCT(--(L$9=Quarterly_kt!$B$9:FC$9),Quarterly_kt!$B140:FC140)*INDEX(Fuel_Properties!$B$3:$IV$14,MATCH("GCV_Auto_Diesel",Fuel_Properties!$B$3:$B$14,0),MATCH(YEAR(L$9),Fuel_Properties!$B$3:$EI$3,0))/1000</f>
        <v>0.86247891392898546</v>
      </c>
      <c r="M140" s="53">
        <f>SUMPRODUCT(--(M$9=Quarterly_kt!$B$9:FC$9),Quarterly_kt!$B140:FC140)*INDEX(Fuel_Properties!$B$3:$IV$14,MATCH("GCV_Auto_Diesel",Fuel_Properties!$B$3:$B$14,0),MATCH(YEAR(M$9),Fuel_Properties!$B$3:$EI$3,0))/1000</f>
        <v>0.15902793105010984</v>
      </c>
      <c r="N140" s="53">
        <f>SUMPRODUCT(--(N$9=Quarterly_kt!$B$9:FC$9),Quarterly_kt!$B140:FC140)*INDEX(Fuel_Properties!$B$3:$IV$14,MATCH("GCV_Auto_Diesel",Fuel_Properties!$B$3:$B$14,0),MATCH(YEAR(N$9),Fuel_Properties!$B$3:$EI$3,0))/1000</f>
        <v>7.6547527379608155E-2</v>
      </c>
      <c r="O140" s="53">
        <f>SUMPRODUCT(--(O$9=Quarterly_kt!$B$9:FC$9),Quarterly_kt!$B140:FC140)*INDEX(Fuel_Properties!$B$3:$IV$14,MATCH("GCV_Auto_Diesel",Fuel_Properties!$B$3:$B$14,0),MATCH(YEAR(O$9),Fuel_Properties!$B$3:$EI$3,0))/1000</f>
        <v>0.54279723092575072</v>
      </c>
      <c r="P140" s="53">
        <f>SUMPRODUCT(--(P$9=Quarterly_kt!$B$9:FC$9),Quarterly_kt!$B140:FC140)*INDEX(Fuel_Properties!$B$3:$IV$14,MATCH("GCV_Auto_Diesel",Fuel_Properties!$B$3:$B$14,0),MATCH(YEAR(P$9),Fuel_Properties!$B$3:$EI$3,0))/1000</f>
        <v>0.77925964518203739</v>
      </c>
      <c r="Q140" s="53">
        <f>SUMPRODUCT(--(Q$9=Quarterly_kt!$B$9:FC$9),Quarterly_kt!$B140:FC140)*INDEX(Fuel_Properties!$B$3:$IV$14,MATCH("GCV_Auto_Diesel",Fuel_Properties!$B$3:$B$14,0),MATCH(YEAR(Q$9),Fuel_Properties!$B$3:$EI$3,0))/1000</f>
        <v>0.17991319298324587</v>
      </c>
      <c r="R140" s="53">
        <f>SUMPRODUCT(--(R$9=Quarterly_kt!$B$9:FC$9),Quarterly_kt!$B140:FC140)*INDEX(Fuel_Properties!$B$3:$IV$14,MATCH("GCV_Auto_Diesel",Fuel_Properties!$B$3:$B$14,0),MATCH(YEAR(R$9),Fuel_Properties!$B$3:$EI$3,0))/1000</f>
        <v>4.2142470004272459E-2</v>
      </c>
      <c r="S140" s="53">
        <f>SUMPRODUCT(--(S$9=Quarterly_kt!$B$9:FC$9),Quarterly_kt!$B140:FC140)*INDEX(Fuel_Properties!$B$3:$IV$14,MATCH("GCV_Auto_Diesel",Fuel_Properties!$B$3:$B$14,0),MATCH(YEAR(S$9),Fuel_Properties!$B$3:$EI$3,0))/1000</f>
        <v>0.39500872811965931</v>
      </c>
      <c r="T140" s="53">
        <f>SUMPRODUCT(--(T$9=Quarterly_kt!$B$9:FC$9),Quarterly_kt!$B140:FC140)*INDEX(Fuel_Properties!$B$3:$IV$14,MATCH("GCV_Auto_Diesel",Fuel_Properties!$B$3:$B$14,0),MATCH(YEAR(T$9),Fuel_Properties!$B$3:$EI$3,0))/1000</f>
        <v>0.62699425979843126</v>
      </c>
      <c r="U140" s="53">
        <f>SUMPRODUCT(--(U$9=Quarterly_kt!$B$9:FC$9),Quarterly_kt!$B140:FC140)*INDEX(Fuel_Properties!$B$3:$IV$14,MATCH("GCV_Auto_Diesel",Fuel_Properties!$B$3:$B$14,0),MATCH(YEAR(U$9),Fuel_Properties!$B$3:$EI$3,0))/1000</f>
        <v>0.12766535813827512</v>
      </c>
      <c r="V140" s="53">
        <f>SUMPRODUCT(--(V$9=Quarterly_kt!$B$9:FC$9),Quarterly_kt!$B140:FC140)*INDEX(Fuel_Properties!$B$3:$IV$14,MATCH("GCV_Auto_Diesel",Fuel_Properties!$B$3:$B$14,0),MATCH(YEAR(V$9),Fuel_Properties!$B$3:$EI$3,0))/1000</f>
        <v>9.5540002727508538E-2</v>
      </c>
      <c r="W140" s="53">
        <f>SUMPRODUCT(--(W$9=Quarterly_kt!$B$9:FC$9),Quarterly_kt!$B140:FC140)*INDEX(Fuel_Properties!$B$3:$IV$14,MATCH("GCV_Auto_Diesel",Fuel_Properties!$B$3:$B$14,0),MATCH(YEAR(W$9),Fuel_Properties!$B$3:$EI$3,0))/1000</f>
        <v>0.2366212845748901</v>
      </c>
      <c r="X140" s="53">
        <f>SUMPRODUCT(--(X$9=Quarterly_kt!$B$9:FC$9),Quarterly_kt!$B140:FC140)*INDEX(Fuel_Properties!$B$3:$IV$14,MATCH("GCV_Auto_Diesel",Fuel_Properties!$B$3:$B$14,0),MATCH(YEAR(X$9),Fuel_Properties!$B$3:$EI$3,0))/1000</f>
        <v>0.34701748934555049</v>
      </c>
      <c r="Y140" s="53">
        <f>SUMPRODUCT(--(Y$9=Quarterly_kt!$B$9:FC$9),Quarterly_kt!$B140:FC140)*INDEX(Fuel_Properties!$B$3:$IV$14,MATCH("GCV_Auto_Diesel",Fuel_Properties!$B$3:$B$14,0),MATCH(YEAR(Y$9),Fuel_Properties!$B$3:$EI$3,0))/1000</f>
        <v>0.10949286087036132</v>
      </c>
      <c r="Z140" s="53">
        <f>SUMPRODUCT(--(Z$9=Quarterly_kt!$B$9:FC$9),Quarterly_kt!$B140:FC140)*INDEX(Fuel_Properties!$B$3:$IV$14,MATCH("GCV_Auto_Diesel",Fuel_Properties!$B$3:$B$14,0),MATCH(YEAR(Z$9),Fuel_Properties!$B$3:$EI$3,0))/1000</f>
        <v>4.1104052817535403E-2</v>
      </c>
      <c r="AA140" s="53">
        <f>SUMPRODUCT(--(AA$9=Quarterly_kt!$B$9:FC$9),Quarterly_kt!$B140:FC140)*INDEX(Fuel_Properties!$B$3:$IV$14,MATCH("GCV_Auto_Diesel",Fuel_Properties!$B$3:$B$14,0),MATCH(YEAR(AA$9),Fuel_Properties!$B$3:$EI$3,0))/1000</f>
        <v>0.19009700686950676</v>
      </c>
      <c r="AB140" s="53">
        <f>SUMPRODUCT(--(AB$9=Quarterly_kt!$B$9:FC$9),Quarterly_kt!$B140:FC140)*INDEX(Fuel_Properties!$B$3:$IV$14,MATCH("GCV_Auto_Diesel",Fuel_Properties!$B$3:$B$14,0),MATCH(YEAR(AB$9),Fuel_Properties!$B$3:$EI$3,0))/1000</f>
        <v>0.27430495615081779</v>
      </c>
      <c r="AC140" s="53">
        <f>SUMPRODUCT(--(AC$9=Quarterly_kt!$B$9:FC$9),Quarterly_kt!$B140:FC140)*INDEX(Fuel_Properties!$B$3:$IV$14,MATCH("GCV_Auto_Diesel",Fuel_Properties!$B$3:$B$14,0),MATCH(YEAR(AC$9),Fuel_Properties!$B$3:$EI$3,0))/1000</f>
        <v>5.5645488291168207E-2</v>
      </c>
      <c r="AD140" s="53">
        <f>SUMPRODUCT(--(AD$9=Quarterly_kt!$B$9:FC$9),Quarterly_kt!$B140:FC140)*INDEX(Fuel_Properties!$B$3:$IV$14,MATCH("GCV_Auto_Diesel",Fuel_Properties!$B$3:$B$14,0),MATCH(YEAR(AD$9),Fuel_Properties!$B$3:$EI$3,0))/1000</f>
        <v>3.994318931274414E-2</v>
      </c>
      <c r="AE140" s="53">
        <f>SUMPRODUCT(--(AE$9=Quarterly_kt!$B$9:FC$9),Quarterly_kt!$B140:FC140)*INDEX(Fuel_Properties!$B$3:$IV$14,MATCH("GCV_Auto_Diesel",Fuel_Properties!$B$3:$B$14,0),MATCH(YEAR(AE$9),Fuel_Properties!$B$3:$EI$3,0))/1000</f>
        <v>0.13265765743103022</v>
      </c>
      <c r="AF140" s="53">
        <f>SUMPRODUCT(--(AF$9=Quarterly_kt!$B$9:FC$9),Quarterly_kt!$B140:FC140)*INDEX(Fuel_Properties!$B$3:$IV$14,MATCH("GCV_Auto_Diesel",Fuel_Properties!$B$3:$B$14,0),MATCH(YEAR(AF$9),Fuel_Properties!$B$3:$EI$3,0))/1000</f>
        <v>0.18118380844116208</v>
      </c>
      <c r="AG140" s="53">
        <f>SUMPRODUCT(--(AG$9=Quarterly_kt!$B$9:FC$9),Quarterly_kt!$B140:FC140)*INDEX(Fuel_Properties!$B$3:$IV$14,MATCH("GCV_Auto_Diesel",Fuel_Properties!$B$3:$B$14,0),MATCH(YEAR(AG$9),Fuel_Properties!$B$3:$EI$3,0))/1000</f>
        <v>0.10200233105010985</v>
      </c>
      <c r="AH140" s="53">
        <f>SUMPRODUCT(--(AH$9=Quarterly_kt!$B$9:FC$9),Quarterly_kt!$B140:FC140)*INDEX(Fuel_Properties!$B$3:$IV$14,MATCH("GCV_Auto_Diesel",Fuel_Properties!$B$3:$B$14,0),MATCH(YEAR(AH$9),Fuel_Properties!$B$3:$EI$3,0))/1000</f>
        <v>2.2020434059143064E-2</v>
      </c>
      <c r="AI140" s="53">
        <f>SUMPRODUCT(--(AI$9=Quarterly_kt!$B$9:FC$9),Quarterly_kt!$B140:FC140)*INDEX(Fuel_Properties!$B$3:$IV$14,MATCH("GCV_Auto_Diesel",Fuel_Properties!$B$3:$B$14,0),MATCH(YEAR(AI$9),Fuel_Properties!$B$3:$EI$3,0))/1000</f>
        <v>0.12358487650375366</v>
      </c>
      <c r="AJ140" s="53">
        <f>SUMPRODUCT(--(AJ$9=Quarterly_kt!$B$9:FC$9),Quarterly_kt!$B140:FC140)*INDEX(Fuel_Properties!$B$3:$IV$14,MATCH("GCV_Auto_Diesel",Fuel_Properties!$B$3:$B$14,0),MATCH(YEAR(AJ$9),Fuel_Properties!$B$3:$EI$3,0))/1000</f>
        <v>0.16677376746673583</v>
      </c>
      <c r="AK140" s="53">
        <f>SUMPRODUCT(--(AK$9=Quarterly_kt!$B$9:FC$9),Quarterly_kt!$B140:FC140)*INDEX(Fuel_Properties!$B$3:$IV$14,MATCH("GCV_Auto_Diesel",Fuel_Properties!$B$3:$B$14,0),MATCH(YEAR(AK$9),Fuel_Properties!$B$3:$EI$3,0))/1000</f>
        <v>5.1608046530914303E-2</v>
      </c>
      <c r="AL140" s="53">
        <f>SUMPRODUCT(--(AL$9=Quarterly_kt!$B$9:FC$9),Quarterly_kt!$B140:FC140)*INDEX(Fuel_Properties!$B$3:$IV$14,MATCH("GCV_Auto_Diesel",Fuel_Properties!$B$3:$B$14,0),MATCH(YEAR(AL$9),Fuel_Properties!$B$3:$EI$3,0))/1000</f>
        <v>3.462272989425659E-2</v>
      </c>
      <c r="AM140" s="53">
        <f>SUMPRODUCT(--(AM$9=Quarterly_kt!$B$9:FC$9),Quarterly_kt!$B140:FC140)*INDEX(Fuel_Properties!$B$3:$IV$14,MATCH("GCV_Auto_Diesel",Fuel_Properties!$B$3:$B$14,0),MATCH(YEAR(AM$9),Fuel_Properties!$B$3:$EI$3,0))/1000</f>
        <v>0.12272741567077636</v>
      </c>
      <c r="AN140" s="53">
        <f>SUMPRODUCT(--(AN$9=Quarterly_kt!$B$9:FC$9),Quarterly_kt!$B140:FC140)*INDEX(Fuel_Properties!$B$3:$IV$14,MATCH("GCV_Auto_Diesel",Fuel_Properties!$B$3:$B$14,0),MATCH(YEAR(AN$9),Fuel_Properties!$B$3:$EI$3,0))/1000</f>
        <v>0.1319154928741455</v>
      </c>
      <c r="AO140" s="53">
        <f>SUMPRODUCT(--(AO$9=Quarterly_kt!$B$9:FC$9),Quarterly_kt!$B140:FC140)*INDEX(Fuel_Properties!$B$3:$IV$14,MATCH("GCV_Auto_Diesel",Fuel_Properties!$B$3:$B$14,0),MATCH(YEAR(AO$9),Fuel_Properties!$B$3:$EI$3,0))/1000</f>
        <v>3.9510048731231685E-2</v>
      </c>
      <c r="AP140" s="53">
        <f>SUMPRODUCT(--(AP$9=Quarterly_kt!$B$9:FC$9),Quarterly_kt!$B140:FC140)*INDEX(Fuel_Properties!$B$3:$IV$14,MATCH("GCV_Auto_Diesel",Fuel_Properties!$B$3:$B$14,0),MATCH(YEAR(AP$9),Fuel_Properties!$B$3:$EI$3,0))/1000</f>
        <v>3.4384429658508298E-2</v>
      </c>
      <c r="AQ140" s="53">
        <f>SUMPRODUCT(--(AQ$9=Quarterly_kt!$B$9:FC$9),Quarterly_kt!$B140:FC140)*INDEX(Fuel_Properties!$B$3:$IV$14,MATCH("GCV_Auto_Diesel",Fuel_Properties!$B$3:$B$14,0),MATCH(YEAR(AQ$9),Fuel_Properties!$B$3:$EI$3,0))/1000</f>
        <v>8.9883601155853241E-2</v>
      </c>
      <c r="AR140" s="53">
        <f>SUMPRODUCT(--(AR$9=Quarterly_kt!$B$9:FC$9),Quarterly_kt!$B140:FC140)*INDEX(Fuel_Properties!$B$3:$IV$14,MATCH("GCV_Auto_Diesel",Fuel_Properties!$B$3:$B$14,0),MATCH(YEAR(AR$9),Fuel_Properties!$B$3:$EI$3,0))/1000</f>
        <v>0.10586301661376953</v>
      </c>
      <c r="AS140" s="53">
        <f>SUMPRODUCT(--(AS$9=Quarterly_kt!$B$9:FC$9),Quarterly_kt!$B140:FC140)*INDEX(Fuel_Properties!$B$3:$IV$14,MATCH("GCV_Auto_Diesel",Fuel_Properties!$B$3:$B$14,0),MATCH(YEAR(AS$9),Fuel_Properties!$B$3:$EI$3,0))/1000</f>
        <v>3.7109429187011711E-2</v>
      </c>
      <c r="AT140" s="53">
        <f>SUMPRODUCT(--(AT$9=Quarterly_kt!$B$9:FC$9),Quarterly_kt!$B140:FC140)*INDEX(Fuel_Properties!$B$3:$IV$14,MATCH("GCV_Auto_Diesel",Fuel_Properties!$B$3:$B$14,0),MATCH(YEAR(AT$9),Fuel_Properties!$B$3:$EI$3,0))/1000</f>
        <v>2.5215932094573977E-2</v>
      </c>
      <c r="AU140" s="53">
        <f>SUMPRODUCT(--(AU$9=Quarterly_kt!$B$9:FC$9),Quarterly_kt!$B140:FC140)*INDEX(Fuel_Properties!$B$3:$IV$14,MATCH("GCV_Auto_Diesel",Fuel_Properties!$B$3:$B$14,0),MATCH(YEAR(AU$9),Fuel_Properties!$B$3:$EI$3,0))/1000</f>
        <v>6.6864604456329343E-2</v>
      </c>
      <c r="AV140" s="53">
        <f>SUMPRODUCT(--(AV$9=Quarterly_kt!$B$9:FC$9),Quarterly_kt!$B140:FC140)*INDEX(Fuel_Properties!$B$3:$IV$14,MATCH("GCV_Auto_Diesel",Fuel_Properties!$B$3:$B$14,0),MATCH(YEAR(AV$9),Fuel_Properties!$B$3:$EI$3,0))/1000</f>
        <v>6.7209145195007314E-2</v>
      </c>
      <c r="AW140" s="53">
        <f>SUMPRODUCT(--(AW$9=Quarterly_kt!$B$9:FC$9),Quarterly_kt!$B140:FC140)*INDEX(Fuel_Properties!$B$3:$IV$14,MATCH("GCV_Auto_Diesel",Fuel_Properties!$B$3:$B$14,0),MATCH(YEAR(AW$9),Fuel_Properties!$B$3:$EI$3,0))/1000</f>
        <v>3.9300309564208984E-2</v>
      </c>
      <c r="AX140" s="53">
        <f>SUMPRODUCT(--(AX$9=Quarterly_kt!$B$9:FC$9),Quarterly_kt!$B140:FC140)*INDEX(Fuel_Properties!$B$3:$IV$14,MATCH("GCV_Auto_Diesel",Fuel_Properties!$B$3:$B$14,0),MATCH(YEAR(AX$9),Fuel_Properties!$B$3:$EI$3,0))/1000</f>
        <v>3.1463329737091067E-2</v>
      </c>
      <c r="AY140" s="53">
        <f>SUMPRODUCT(--(AY$9=Quarterly_kt!$B$9:FC$9),Quarterly_kt!$B140:FC140)*INDEX(Fuel_Properties!$B$3:$IV$14,MATCH("GCV_Auto_Diesel",Fuel_Properties!$B$3:$B$14,0),MATCH(YEAR(AY$9),Fuel_Properties!$B$3:$EI$3,0))/1000</f>
        <v>6.6747443544769289E-2</v>
      </c>
      <c r="AZ140" s="53">
        <f>SUMPRODUCT(--(AZ$9=Quarterly_kt!$B$9:FC$9),Quarterly_kt!$B140:FC140)*INDEX(Fuel_Properties!$B$3:$IV$14,MATCH("GCV_Auto_Diesel",Fuel_Properties!$B$3:$B$14,0),MATCH(YEAR(AZ$9),Fuel_Properties!$B$3:$EI$3,0))/1000</f>
        <v>8.7768720149993887E-2</v>
      </c>
      <c r="BA140" s="53">
        <f>SUMPRODUCT(--(BA$9=Quarterly_kt!$B$9:FC$9),Quarterly_kt!$B140:FC140)*INDEX(Fuel_Properties!$B$3:$IV$14,MATCH("GCV_Auto_Diesel",Fuel_Properties!$B$3:$B$14,0),MATCH(YEAR(BA$9),Fuel_Properties!$B$3:$EI$3,0))/1000</f>
        <v>2.2594652974700931E-2</v>
      </c>
      <c r="BB140" s="53">
        <f>SUMPRODUCT(--(BB$9=Quarterly_kt!$B$9:FC$9),Quarterly_kt!$B140:FC140)*INDEX(Fuel_Properties!$B$3:$IV$14,MATCH("GCV_Auto_Diesel",Fuel_Properties!$B$3:$B$14,0),MATCH(YEAR(BB$9),Fuel_Properties!$B$3:$EI$3,0))/1000</f>
        <v>5.0500303277587887E-2</v>
      </c>
      <c r="BC140" s="53">
        <f>SUMPRODUCT(--(BC$9=Quarterly_kt!$B$9:FC$9),Quarterly_kt!$B140:FC140)*INDEX(Fuel_Properties!$B$3:$IV$14,MATCH("GCV_Auto_Diesel",Fuel_Properties!$B$3:$B$14,0),MATCH(YEAR(BC$9),Fuel_Properties!$B$3:$EI$3,0))/1000</f>
        <v>4.1962528479766836E-2</v>
      </c>
      <c r="BD140" s="53">
        <f>SUMPRODUCT(--(BD$9=Quarterly_kt!$B$9:FC$9),Quarterly_kt!$B140:FC140)*INDEX(Fuel_Properties!$B$3:$IV$14,MATCH("GCV_Auto_Diesel",Fuel_Properties!$B$3:$B$14,0),MATCH(YEAR(BD$9),Fuel_Properties!$B$3:$EI$3,0))/1000</f>
        <v>4.4744626672363279E-2</v>
      </c>
      <c r="BE140" s="53">
        <f>SUMPRODUCT(--(BE$9=Quarterly_kt!$B$9:FC$9),Quarterly_kt!$B140:FC140)*INDEX(Fuel_Properties!$B$3:$IV$14,MATCH("GCV_Auto_Diesel",Fuel_Properties!$B$3:$B$14,0),MATCH(YEAR(BE$9),Fuel_Properties!$B$3:$EI$3,0))/1000</f>
        <v>2.9708950067138671E-2</v>
      </c>
      <c r="BF140" s="53">
        <f>SUMPRODUCT(--(BF$9=Quarterly_kt!$B$9:FC$9),Quarterly_kt!$B140:FC140)*INDEX(Fuel_Properties!$B$3:$IV$14,MATCH("GCV_Auto_Diesel",Fuel_Properties!$B$3:$B$14,0),MATCH(YEAR(BF$9),Fuel_Properties!$B$3:$EI$3,0))/1000</f>
        <v>1.7340754310607911E-2</v>
      </c>
      <c r="BG140" s="53">
        <f>SUMPRODUCT(--(BG$9=Quarterly_kt!$B$9:FC$9),Quarterly_kt!$B140:FC140)*INDEX(Fuel_Properties!$B$3:$IV$14,MATCH("GCV_Auto_Diesel",Fuel_Properties!$B$3:$B$14,0),MATCH(YEAR(BG$9),Fuel_Properties!$B$3:$EI$3,0))/1000</f>
        <v>4.1181487033843993E-2</v>
      </c>
      <c r="BH140" s="53">
        <f>SUMPRODUCT(--(BH$9=Quarterly_kt!$B$9:FC$9),Quarterly_kt!$B140:FC140)*INDEX(Fuel_Properties!$B$3:$IV$14,MATCH("GCV_Auto_Diesel",Fuel_Properties!$B$3:$B$14,0),MATCH(YEAR(BH$9),Fuel_Properties!$B$3:$EI$3,0))/1000</f>
        <v>3.5105408856964102E-2</v>
      </c>
      <c r="BI140" s="53">
        <f>SUMPRODUCT(--(BI$9=Quarterly_kt!$B$9:FC$9),Quarterly_kt!$B140:FC140)*INDEX(Fuel_Properties!$B$3:$IV$14,MATCH("GCV_Auto_Diesel",Fuel_Properties!$B$3:$B$14,0),MATCH(YEAR(BI$9),Fuel_Properties!$B$3:$EI$3,0))/1000</f>
        <v>1.3705395442199706E-2</v>
      </c>
      <c r="BJ140" s="53">
        <f>SUMPRODUCT(--(BJ$9=Quarterly_kt!$B$9:FC$9),Quarterly_kt!$B140:FC140)*INDEX(Fuel_Properties!$B$3:$IV$14,MATCH("GCV_Auto_Diesel",Fuel_Properties!$B$3:$B$14,0),MATCH(YEAR(BJ$9),Fuel_Properties!$B$3:$EI$3,0))/1000</f>
        <v>2.7301596859956222E-2</v>
      </c>
      <c r="BK140" s="53">
        <f>SUMPRODUCT(--(BK$9=Quarterly_kt!$B$9:FC$9),Quarterly_kt!$B140:FC140)*INDEX(Fuel_Properties!$B$3:$IV$14,MATCH("GCV_Auto_Diesel",Fuel_Properties!$B$3:$B$14,0),MATCH(YEAR(BK$9),Fuel_Properties!$B$3:$EI$3,0))/1000</f>
        <v>4.5667351327729658E-2</v>
      </c>
      <c r="BL140" s="53">
        <f>SUMPRODUCT(--(BL$9=Quarterly_kt!$B$9:FC$9),Quarterly_kt!$B140:FC140)*INDEX(Fuel_Properties!$B$3:$IV$14,MATCH("GCV_Auto_Diesel",Fuel_Properties!$B$3:$B$14,0),MATCH(YEAR(BL$9),Fuel_Properties!$B$3:$EI$3,0))/1000</f>
        <v>4.7644910667634439E-2</v>
      </c>
      <c r="BM140" s="53">
        <f>SUMPRODUCT(--(BM$9=Quarterly_kt!$B$9:FC$9),Quarterly_kt!$B140:FC140)*INDEX(Fuel_Properties!$B$3:$IV$14,MATCH("GCV_Auto_Diesel",Fuel_Properties!$B$3:$B$14,0),MATCH(YEAR(BM$9),Fuel_Properties!$B$3:$EI$3,0))/1000</f>
        <v>3.0796075665498215E-2</v>
      </c>
      <c r="BN140" s="53">
        <f>SUMPRODUCT(--(BN$9=Quarterly_kt!$B$9:FC$9),Quarterly_kt!$B140:FC140)*INDEX(Fuel_Properties!$B$3:$IV$14,MATCH("GCV_Auto_Diesel",Fuel_Properties!$B$3:$B$14,0),MATCH(YEAR(BN$9),Fuel_Properties!$B$3:$EI$3,0))/1000</f>
        <v>3.2397243380912336E-2</v>
      </c>
      <c r="BO140" s="53">
        <f>SUMPRODUCT(--(BO$9=Quarterly_kt!$B$9:FC$9),Quarterly_kt!$B140:FC140)*INDEX(Fuel_Properties!$B$3:$IV$14,MATCH("GCV_Auto_Diesel",Fuel_Properties!$B$3:$B$14,0),MATCH(YEAR(BO$9),Fuel_Properties!$B$3:$EI$3,0))/1000</f>
        <v>3.8585388417080195E-2</v>
      </c>
      <c r="BP140" s="53">
        <f>SUMPRODUCT(--(BP$9=Quarterly_kt!$B$9:FC$9),Quarterly_kt!$B140:FC140)*INDEX(Fuel_Properties!$B$3:$IV$14,MATCH("GCV_Auto_Diesel",Fuel_Properties!$B$3:$B$14,0),MATCH(YEAR(BP$9),Fuel_Properties!$B$3:$EI$3,0))/1000</f>
        <v>4.6731448810008513E-2</v>
      </c>
      <c r="BQ140" s="53">
        <f>SUMPRODUCT(--(BQ$9=Quarterly_kt!$B$9:FC$9),Quarterly_kt!$B140:FC140)*INDEX(Fuel_Properties!$B$3:$IV$14,MATCH("GCV_Auto_Diesel",Fuel_Properties!$B$3:$B$14,0),MATCH(YEAR(BQ$9),Fuel_Properties!$B$3:$EI$3,0))/1000</f>
        <v>3.2490686219588887E-2</v>
      </c>
      <c r="BR140" s="53">
        <f>SUMPRODUCT(--(BR$9=Quarterly_kt!$B$9:FC$9),Quarterly_kt!$B140:FC140)*INDEX(Fuel_Properties!$B$3:$IV$14,MATCH("GCV_Auto_Diesel",Fuel_Properties!$B$3:$B$14,0),MATCH(YEAR(BR$9),Fuel_Properties!$B$3:$EI$3,0))/1000</f>
        <v>3.8718570161000526E-2</v>
      </c>
      <c r="BS140" s="53">
        <f>SUMPRODUCT(--(BS$9=Quarterly_kt!$B$9:FC$9),Quarterly_kt!$B140:FC140)*INDEX(Fuel_Properties!$B$3:$IV$14,MATCH("GCV_Auto_Diesel",Fuel_Properties!$B$3:$B$14,0),MATCH(YEAR(BS$9),Fuel_Properties!$B$3:$EI$3,0))/1000</f>
        <v>4.6312379003232589E-2</v>
      </c>
      <c r="BT140" s="53">
        <f>SUMPRODUCT(--(BT$9=Quarterly_kt!$B$9:FC$9),Quarterly_kt!$B140:FC140)*INDEX(Fuel_Properties!$B$3:$IV$14,MATCH("GCV_Auto_Diesel",Fuel_Properties!$B$3:$B$14,0),MATCH(YEAR(BT$9),Fuel_Properties!$B$3:$EI$3,0))/1000</f>
        <v>4.3936141315768423E-2</v>
      </c>
      <c r="BU140" s="53">
        <f>SUMPRODUCT(--(BU$9=Quarterly_kt!$B$9:FC$9),Quarterly_kt!$B140:FC140)*INDEX(Fuel_Properties!$B$3:$IV$14,MATCH("GCV_Auto_Diesel",Fuel_Properties!$B$3:$B$14,0),MATCH(YEAR(BU$9),Fuel_Properties!$B$3:$EI$3,0))/1000</f>
        <v>3.7392263768345951E-2</v>
      </c>
      <c r="BV140" s="53">
        <f>SUMPRODUCT(--(BV$9=Quarterly_kt!$B$9:FC$9),Quarterly_kt!$B140:FC140)*INDEX(Fuel_Properties!$B$3:$IV$14,MATCH("GCV_Auto_Diesel",Fuel_Properties!$B$3:$B$14,0),MATCH(YEAR(BV$9),Fuel_Properties!$B$3:$EI$3,0))/1000</f>
        <v>7.5083385849132656E-2</v>
      </c>
      <c r="BW140" s="53">
        <f>SUMPRODUCT(--(BW$9=Quarterly_kt!$B$9:FC$9),Quarterly_kt!$B140:FC140)*INDEX(Fuel_Properties!$B$3:$IV$14,MATCH("GCV_Auto_Diesel",Fuel_Properties!$B$3:$B$14,0),MATCH(YEAR(BW$9),Fuel_Properties!$B$3:$EI$3,0))/1000</f>
        <v>4.3793209452688962E-2</v>
      </c>
      <c r="BX140" s="53">
        <f>SUMPRODUCT(--(BX$9=Quarterly_kt!$B$9:FC$9),Quarterly_kt!$B140:FC140)*INDEX(Fuel_Properties!$B$3:$IV$14,MATCH("GCV_Auto_Diesel",Fuel_Properties!$B$3:$B$14,0),MATCH(YEAR(BX$9),Fuel_Properties!$B$3:$EI$3,0))/1000</f>
        <v>6.9687811280624942E-2</v>
      </c>
      <c r="BY140" s="53">
        <f>SUMPRODUCT(--(BY$9=Quarterly_kt!$B$9:FC$9),Quarterly_kt!$B140:FC140)*INDEX(Fuel_Properties!$B$3:$IV$14,MATCH("GCV_Auto_Diesel",Fuel_Properties!$B$3:$B$14,0),MATCH(YEAR(BY$9),Fuel_Properties!$B$3:$EI$3,0))/1000</f>
        <v>6.6757580292067881E-2</v>
      </c>
      <c r="BZ140" s="53">
        <f>SUMPRODUCT(--(BZ$9=Quarterly_kt!$B$9:FC$9),Quarterly_kt!$B140:FC140)*INDEX(Fuel_Properties!$B$3:$IV$14,MATCH("GCV_Auto_Diesel",Fuel_Properties!$B$3:$B$14,0),MATCH(YEAR(BZ$9),Fuel_Properties!$B$3:$EI$3,0))/1000</f>
        <v>7.8804349376175392E-2</v>
      </c>
      <c r="CA140" s="53">
        <f>SUMPRODUCT(--(CA$9=Quarterly_kt!$B$9:FC$9),Quarterly_kt!$B140:FC140)*INDEX(Fuel_Properties!$B$3:$IV$14,MATCH("GCV_Auto_Diesel",Fuel_Properties!$B$3:$B$14,0),MATCH(YEAR(CA$9),Fuel_Properties!$B$3:$EI$3,0))/1000</f>
        <v>6.9069143556421853E-2</v>
      </c>
      <c r="CB140" s="53">
        <f>SUMPRODUCT(--(CB$9=Quarterly_kt!$B$9:FC$9),Quarterly_kt!$B140:FC140)*INDEX(Fuel_Properties!$B$3:$IV$14,MATCH("GCV_Auto_Diesel",Fuel_Properties!$B$3:$B$14,0),MATCH(YEAR(CB$9),Fuel_Properties!$B$3:$EI$3,0))/1000</f>
        <v>6.7194712333111625E-2</v>
      </c>
      <c r="CC140" s="53">
        <f>SUMPRODUCT(--(CC$9=Quarterly_kt!$B$9:FC$9),Quarterly_kt!$B140:FC140)*INDEX(Fuel_Properties!$B$3:$IV$14,MATCH("GCV_Auto_Diesel",Fuel_Properties!$B$3:$B$14,0),MATCH(YEAR(CC$9),Fuel_Properties!$B$3:$EI$3,0))/1000</f>
        <v>6.6414993032221106E-2</v>
      </c>
      <c r="CD140" s="53">
        <f>SUMPRODUCT(--(CD$9=Quarterly_kt!$B$9:FC$9),Quarterly_kt!$B140:FC140)*INDEX(Fuel_Properties!$B$3:$IV$14,MATCH("GCV_Auto_Diesel",Fuel_Properties!$B$3:$B$14,0),MATCH(YEAR(CD$9),Fuel_Properties!$B$3:$EI$3,0))/1000</f>
        <v>7.4115058526582386E-2</v>
      </c>
      <c r="CE140" s="53">
        <f>SUMPRODUCT(--(CE$9=Quarterly_kt!$B$9:FC$9),Quarterly_kt!$B140:FC140)*INDEX(Fuel_Properties!$B$3:$IV$14,MATCH("GCV_Auto_Diesel",Fuel_Properties!$B$3:$B$14,0),MATCH(YEAR(CE$9),Fuel_Properties!$B$3:$EI$3,0))/1000</f>
        <v>7.4070965662255128E-2</v>
      </c>
      <c r="CF140" s="53">
        <f>SUMPRODUCT(--(CF$9=Quarterly_kt!$B$9:FC$9),Quarterly_kt!$B140:FC140)*INDEX(Fuel_Properties!$B$3:$IV$14,MATCH("GCV_Auto_Diesel",Fuel_Properties!$B$3:$B$14,0),MATCH(YEAR(CF$9),Fuel_Properties!$B$3:$EI$3,0))/1000</f>
        <v>7.6724506708058887E-2</v>
      </c>
      <c r="CG140" s="53">
        <f>SUMPRODUCT(--(CG$9=Quarterly_kt!$B$9:FC$9),Quarterly_kt!$B140:FC140)*INDEX(Fuel_Properties!$B$3:$IV$14,MATCH("GCV_Auto_Diesel",Fuel_Properties!$B$3:$B$14,0),MATCH(YEAR(CG$9),Fuel_Properties!$B$3:$EI$3,0))/1000</f>
        <v>7.1141299706166949E-2</v>
      </c>
      <c r="CH140" s="53">
        <f>SUMPRODUCT(--(CH$9=Quarterly_kt!$B$9:FC$9),Quarterly_kt!$B140:FC140)*INDEX(Fuel_Properties!$B$3:$IV$14,MATCH("GCV_Auto_Diesel",Fuel_Properties!$B$3:$B$14,0),MATCH(YEAR(CH$9),Fuel_Properties!$B$3:$EI$3,0))/1000</f>
        <v>7.5011949643125769E-2</v>
      </c>
      <c r="CI140" s="53">
        <f>SUMPRODUCT(--(CI$9=Quarterly_kt!$B$9:FC$9),Quarterly_kt!$B140:FC140)*INDEX(Fuel_Properties!$B$3:$IV$14,MATCH("GCV_Auto_Diesel",Fuel_Properties!$B$3:$B$14,0),MATCH(YEAR(CI$9),Fuel_Properties!$B$3:$EI$3,0))/1000</f>
        <v>7.7200168489415744E-2</v>
      </c>
      <c r="CJ140" s="53">
        <f>SUMPRODUCT(--(CJ$9=Quarterly_kt!$B$9:FC$9),Quarterly_kt!$B140:FC140)*INDEX(Fuel_Properties!$B$3:$IV$14,MATCH("GCV_Auto_Diesel",Fuel_Properties!$B$3:$B$14,0),MATCH(YEAR(CJ$9),Fuel_Properties!$B$3:$EI$3,0))/1000</f>
        <v>8.2899500268221335E-2</v>
      </c>
      <c r="CK140" s="53">
        <f>SUMPRODUCT(--(CK$9=Quarterly_kt!$B$9:FC$9),Quarterly_kt!$B140:FC140)*INDEX(Fuel_Properties!$B$3:$IV$14,MATCH("GCV_Auto_Diesel",Fuel_Properties!$B$3:$B$14,0),MATCH(YEAR(CK$9),Fuel_Properties!$B$3:$EI$3,0))/1000</f>
        <v>6.8720793909037473E-2</v>
      </c>
      <c r="CL140" s="53">
        <f>SUMPRODUCT(--(CL$9=Quarterly_kt!$B$9:FC$9),Quarterly_kt!$B140:FC140)*INDEX(Fuel_Properties!$B$3:$IV$14,MATCH("GCV_Auto_Diesel",Fuel_Properties!$B$3:$B$14,0),MATCH(YEAR(CL$9),Fuel_Properties!$B$3:$EI$3,0))/1000</f>
        <v>8.513329003724858E-2</v>
      </c>
      <c r="CM140" s="53">
        <f>SUMPRODUCT(--(CM$9=Quarterly_kt!$B$9:FC$9),Quarterly_kt!$B140:FC140)*INDEX(Fuel_Properties!$B$3:$IV$14,MATCH("GCV_Auto_Diesel",Fuel_Properties!$B$3:$B$14,0),MATCH(YEAR(CM$9),Fuel_Properties!$B$3:$EI$3,0))/1000</f>
        <v>7.4705283247514909E-2</v>
      </c>
      <c r="CN140" s="53">
        <f>SUMPRODUCT(--(CN$9=Quarterly_kt!$B$9:FC$9),Quarterly_kt!$B140:FC140)*INDEX(Fuel_Properties!$B$3:$IV$14,MATCH("GCV_Auto_Diesel",Fuel_Properties!$B$3:$B$14,0),MATCH(YEAR(CN$9),Fuel_Properties!$B$3:$EI$3,0))/1000</f>
        <v>7.1153385738347966E-2</v>
      </c>
      <c r="CO140" s="53">
        <f>SUMPRODUCT(--(CO$9=Quarterly_kt!$B$9:FC$9),Quarterly_kt!$B140:FC140)*INDEX(Fuel_Properties!$B$3:$IV$14,MATCH("GCV_Auto_Diesel",Fuel_Properties!$B$3:$B$14,0),MATCH(YEAR(CO$9),Fuel_Properties!$B$3:$EI$3,0))/1000</f>
        <v>6.9468511278871353E-2</v>
      </c>
      <c r="CP140" s="53">
        <f>SUMPRODUCT(--(CP$9=Quarterly_kt!$B$9:FC$9),Quarterly_kt!$B140:FC140)*INDEX(Fuel_Properties!$B$3:$IV$14,MATCH("GCV_Auto_Diesel",Fuel_Properties!$B$3:$B$14,0),MATCH(YEAR(CP$9),Fuel_Properties!$B$3:$EI$3,0))/1000</f>
        <v>8.1056432082707366E-2</v>
      </c>
      <c r="CQ140" s="53">
        <f>SUMPRODUCT(--(CQ$9=Quarterly_kt!$B$9:FC$9),Quarterly_kt!$B140:FC140)*INDEX(Fuel_Properties!$B$3:$IV$14,MATCH("GCV_Auto_Diesel",Fuel_Properties!$B$3:$B$14,0),MATCH(YEAR(CQ$9),Fuel_Properties!$B$3:$EI$3,0))/1000</f>
        <v>8.3426733436899492E-2</v>
      </c>
      <c r="CR140" s="53">
        <f>SUMPRODUCT(--(CR$9=Quarterly_kt!$B$9:FC$9),Quarterly_kt!$B140:FC140)*INDEX(Fuel_Properties!$B$3:$IV$14,MATCH("GCV_Auto_Diesel",Fuel_Properties!$B$3:$B$14,0),MATCH(YEAR(CR$9),Fuel_Properties!$B$3:$EI$3,0))/1000</f>
        <v>8.3472316155249332E-2</v>
      </c>
      <c r="CS140" s="53">
        <f>SUMPRODUCT(--(CS$9=Quarterly_kt!$B$9:FC$9),Quarterly_kt!$B140:FC140)*INDEX(Fuel_Properties!$B$3:$IV$14,MATCH("GCV_Auto_Diesel",Fuel_Properties!$B$3:$B$14,0),MATCH(YEAR(CS$9),Fuel_Properties!$B$3:$EI$3,0))/1000</f>
        <v>0.10024675650799363</v>
      </c>
      <c r="CT140" s="53">
        <f>SUMPRODUCT(--(CT$9=Quarterly_kt!$B$9:FC$9),Quarterly_kt!$B140:FC140)*INDEX(Fuel_Properties!$B$3:$IV$14,MATCH("GCV_Auto_Diesel",Fuel_Properties!$B$3:$B$14,0),MATCH(YEAR(CT$9),Fuel_Properties!$B$3:$EI$3,0))/1000</f>
        <v>0.11070626344779232</v>
      </c>
      <c r="CU140" s="53">
        <f>SUMPRODUCT(--(CU$9=Quarterly_kt!$B$9:FC$9),Quarterly_kt!$B140:FC140)*INDEX(Fuel_Properties!$B$3:$IV$14,MATCH("GCV_Auto_Diesel",Fuel_Properties!$B$3:$B$14,0),MATCH(YEAR(CU$9),Fuel_Properties!$B$3:$EI$3,0))/1000</f>
        <v>8.7064737454757318E-2</v>
      </c>
      <c r="CV140" s="53">
        <f>SUMPRODUCT(--(CV$9=Quarterly_kt!$B$9:FC$9),Quarterly_kt!$B140:FC140)*INDEX(Fuel_Properties!$B$3:$IV$14,MATCH("GCV_Auto_Diesel",Fuel_Properties!$B$3:$B$14,0),MATCH(YEAR(CV$9),Fuel_Properties!$B$3:$EI$3,0))/1000</f>
        <v>8.5649897096100783E-2</v>
      </c>
      <c r="CW140" s="53">
        <f>SUMPRODUCT(--(CW$9=Quarterly_kt!$B$9:FC$9),Quarterly_kt!$B140:FC140)*INDEX(Fuel_Properties!$B$3:$IV$14,MATCH("GCV_Auto_Diesel",Fuel_Properties!$B$3:$B$14,0),MATCH(YEAR(CW$9),Fuel_Properties!$B$3:$EI$3,0))/1000</f>
        <v>0.11431182436178799</v>
      </c>
      <c r="CX140" s="53">
        <f>SUMPRODUCT(--(CX$9=Quarterly_kt!$B$9:FC$9),Quarterly_kt!$B140:FC140)*INDEX(Fuel_Properties!$B$3:$IV$14,MATCH("GCV_Auto_Diesel",Fuel_Properties!$B$3:$B$14,0),MATCH(YEAR(CX$9),Fuel_Properties!$B$3:$EI$3,0))/1000</f>
        <v>0.12033261283153621</v>
      </c>
      <c r="CY140" s="53">
        <f>SUMPRODUCT(--(CY$9=Quarterly_kt!$B$9:FC$9),Quarterly_kt!$B140:FC140)*INDEX(Fuel_Properties!$B$3:$IV$14,MATCH("GCV_Auto_Diesel",Fuel_Properties!$B$3:$B$14,0),MATCH(YEAR(CY$9),Fuel_Properties!$B$3:$EI$3,0))/1000</f>
        <v>0.11377216872471274</v>
      </c>
      <c r="CZ140" s="53">
        <f>SUMPRODUCT(--(CZ$9=Quarterly_kt!$B$9:FC$9),Quarterly_kt!$B140:FC140)*INDEX(Fuel_Properties!$B$3:$IV$14,MATCH("GCV_Auto_Diesel",Fuel_Properties!$B$3:$B$14,0),MATCH(YEAR(CZ$9),Fuel_Properties!$B$3:$EI$3,0))/1000</f>
        <v>0.1074395178160429</v>
      </c>
      <c r="DA140" s="53">
        <f>SUMPRODUCT(--(DA$9=Quarterly_kt!$B$9:FC$9),Quarterly_kt!$B140:FC140)*INDEX(Fuel_Properties!$B$3:$IV$14,MATCH("GCV_Auto_Diesel",Fuel_Properties!$B$3:$B$14,0),MATCH(YEAR(DA$9),Fuel_Properties!$B$3:$EI$3,0))/1000</f>
        <v>0.10570828951007559</v>
      </c>
      <c r="DB140" s="53">
        <f>SUMPRODUCT(--(DB$9=Quarterly_kt!$B$9:FC$9),Quarterly_kt!$B140:FC140)*INDEX(Fuel_Properties!$B$3:$IV$14,MATCH("GCV_Auto_Diesel",Fuel_Properties!$B$3:$B$14,0),MATCH(YEAR(DB$9),Fuel_Properties!$B$3:$EI$3,0))/1000</f>
        <v>0.11061261331850282</v>
      </c>
      <c r="DC140" s="53">
        <f>SUMPRODUCT(--(DC$9=Quarterly_kt!$B$9:FC$9),Quarterly_kt!$B140:FC140)*INDEX(Fuel_Properties!$B$3:$IV$14,MATCH("GCV_Auto_Diesel",Fuel_Properties!$B$3:$B$14,0),MATCH(YEAR(DC$9),Fuel_Properties!$B$3:$EI$3,0))/1000</f>
        <v>0.10632787349350777</v>
      </c>
      <c r="DD140" s="53">
        <f>SUMPRODUCT(--(DD$9=Quarterly_kt!$B$9:FC$9),Quarterly_kt!$B140:FC140)*INDEX(Fuel_Properties!$B$3:$IV$14,MATCH("GCV_Auto_Diesel",Fuel_Properties!$B$3:$B$14,0),MATCH(YEAR(DD$9),Fuel_Properties!$B$3:$EI$3,0))/1000</f>
        <v>0.10272686874696935</v>
      </c>
      <c r="DE140" s="53">
        <f>SUMPRODUCT(--(DE$9=Quarterly_kt!$B$9:FC$9),Quarterly_kt!$B140:FC140)*INDEX(Fuel_Properties!$B$3:$IV$14,MATCH("GCV_Auto_Diesel",Fuel_Properties!$B$3:$B$14,0),MATCH(YEAR(DE$9),Fuel_Properties!$B$3:$EI$3,0))/1000</f>
        <v>0.10222546302276782</v>
      </c>
      <c r="DF140" s="53">
        <f>SUMPRODUCT(--(DF$9=Quarterly_kt!$B$9:FC$9),Quarterly_kt!$B140:FC140)*INDEX(Fuel_Properties!$B$3:$IV$14,MATCH("GCV_Auto_Diesel",Fuel_Properties!$B$3:$B$14,0),MATCH(YEAR(DF$9),Fuel_Properties!$B$3:$EI$3,0))/1000</f>
        <v>0.10778154249185684</v>
      </c>
      <c r="DG140" s="53">
        <f>SUMPRODUCT(--(DG$9=Quarterly_kt!$B$9:FC$9),Quarterly_kt!$B140:FC140)*INDEX(Fuel_Properties!$B$3:$IV$14,MATCH("GCV_Auto_Diesel",Fuel_Properties!$B$3:$B$14,0),MATCH(YEAR(DG$9),Fuel_Properties!$B$3:$EI$3,0))/1000</f>
        <v>0.11312084662005709</v>
      </c>
      <c r="DH140" s="53">
        <f>SUMPRODUCT(--(DH$9=Quarterly_kt!$B$9:FC$9),Quarterly_kt!$B140:FC140)*INDEX(Fuel_Properties!$B$3:$IV$14,MATCH("GCV_Auto_Diesel",Fuel_Properties!$B$3:$B$14,0),MATCH(YEAR(DH$9),Fuel_Properties!$B$3:$EI$3,0))/1000</f>
        <v>0.10855733881817652</v>
      </c>
      <c r="DI140" s="53">
        <f>SUMPRODUCT(--(DI$9=Quarterly_kt!$B$9:FC$9),Quarterly_kt!$B140:FC140)*INDEX(Fuel_Properties!$B$3:$IV$14,MATCH("GCV_Auto_Diesel",Fuel_Properties!$B$3:$B$14,0),MATCH(YEAR(DI$9),Fuel_Properties!$B$3:$EI$3,0))/1000</f>
        <v>0.10732519171166879</v>
      </c>
      <c r="DJ140" s="53">
        <f>SUMPRODUCT(--(DJ$9=Quarterly_kt!$B$9:FC$9),Quarterly_kt!$B140:FC140)*INDEX(Fuel_Properties!$B$3:$IV$14,MATCH("GCV_Auto_Diesel",Fuel_Properties!$B$3:$B$14,0),MATCH(YEAR(DJ$9),Fuel_Properties!$B$3:$EI$3,0))/1000</f>
        <v>0.11761229939978619</v>
      </c>
      <c r="DK140" s="53">
        <f>SUMPRODUCT(--(DK$9=Quarterly_kt!$B$9:FC$9),Quarterly_kt!$B140:FC140)*INDEX(Fuel_Properties!$B$3:$IV$14,MATCH("GCV_Auto_Diesel",Fuel_Properties!$B$3:$B$14,0),MATCH(YEAR(DK$9),Fuel_Properties!$B$3:$EI$3,0))/1000</f>
        <v>0.11784038904383293</v>
      </c>
      <c r="DL140" s="53">
        <f>SUMPRODUCT(--(DL$9=Quarterly_kt!$B$9:FC$9),Quarterly_kt!$B140:FC140)*INDEX(Fuel_Properties!$B$3:$IV$14,MATCH("GCV_Auto_Diesel",Fuel_Properties!$B$3:$B$14,0),MATCH(YEAR(DL$9),Fuel_Properties!$B$3:$EI$3,0))/1000</f>
        <v>0.11866151176240121</v>
      </c>
      <c r="DM140" s="53">
        <f>SUMPRODUCT(--(DM$9=Quarterly_kt!$B$9:FC$9),Quarterly_kt!$B140:FC140)*INDEX(Fuel_Properties!$B$3:$IV$14,MATCH("GCV_Auto_Diesel",Fuel_Properties!$B$3:$B$14,0),MATCH(YEAR(DM$9),Fuel_Properties!$B$3:$EI$3,0))/1000</f>
        <v>0.11834218626073575</v>
      </c>
      <c r="DN140" s="53">
        <f>SUMPRODUCT(--(DN$9=Quarterly_kt!$B$9:FC$9),Quarterly_kt!$B140:FC140)*INDEX(Fuel_Properties!$B$3:$IV$14,MATCH("GCV_Auto_Diesel",Fuel_Properties!$B$3:$B$14,0),MATCH(YEAR(DN$9),Fuel_Properties!$B$3:$EI$3,0))/1000</f>
        <v>0.13048425304154346</v>
      </c>
      <c r="DO140" s="53">
        <f>SUMPRODUCT(--(DO$9=Quarterly_kt!$B$9:FC$9),Quarterly_kt!$B140:FC140)*INDEX(Fuel_Properties!$B$3:$IV$14,MATCH("GCV_Auto_Diesel",Fuel_Properties!$B$3:$B$14,0),MATCH(YEAR(DO$9),Fuel_Properties!$B$3:$EI$3,0))/1000</f>
        <v>0.13021057095407995</v>
      </c>
      <c r="DP140" s="53">
        <f>SUMPRODUCT(--(DP$9=Quarterly_kt!$B$9:FC$9),Quarterly_kt!$B140:FC140)*INDEX(Fuel_Properties!$B$3:$IV$14,MATCH("GCV_Auto_Diesel",Fuel_Properties!$B$3:$B$14,0),MATCH(YEAR(DP$9),Fuel_Properties!$B$3:$EI$3,0))/1000</f>
        <v>0.12870531947303074</v>
      </c>
      <c r="DQ140" s="53">
        <f>SUMPRODUCT(--(DQ$9=Quarterly_kt!$B$9:FC$9),Quarterly_kt!$B140:FC140)*INDEX(Fuel_Properties!$B$3:$IV$14,MATCH("GCV_Auto_Diesel",Fuel_Properties!$B$3:$B$14,0),MATCH(YEAR(DQ$9),Fuel_Properties!$B$3:$EI$3,0))/1000</f>
        <v>0.12865970579178684</v>
      </c>
      <c r="DR140" s="53">
        <f>SUMPRODUCT(--(DR$9=Quarterly_kt!$B$9:FC$9),Quarterly_kt!$B140:FC140)*INDEX(Fuel_Properties!$B$3:$IV$14,MATCH("GCV_Auto_Diesel",Fuel_Properties!$B$3:$B$14,0),MATCH(YEAR(DR$9),Fuel_Properties!$B$3:$EI$3,0))/1000</f>
        <v>0.14206693204655033</v>
      </c>
      <c r="DS140" s="53">
        <f>SUMPRODUCT(--(DS$9=Quarterly_kt!$B$9:FC$9),Quarterly_kt!$B140:FC140)*INDEX(Fuel_Properties!$B$3:$IV$14,MATCH("GCV_Auto_Diesel",Fuel_Properties!$B$3:$B$14,0),MATCH(YEAR(DS$9),Fuel_Properties!$B$3:$EI$3,0))/1000</f>
        <v>0.14197574882950761</v>
      </c>
      <c r="DT140" s="53">
        <f>SUMPRODUCT(--(DT$9=Quarterly_kt!$B$9:FC$9),Quarterly_kt!$B140:FC140)*INDEX(Fuel_Properties!$B$3:$IV$14,MATCH("GCV_Auto_Diesel",Fuel_Properties!$B$3:$B$14,0),MATCH(YEAR(DT$9),Fuel_Properties!$B$3:$EI$3,0))/1000</f>
        <v>0.14211252365507165</v>
      </c>
      <c r="DU140" s="53">
        <f>SUMPRODUCT(--(DU$9=Quarterly_kt!$B$9:FC$9),Quarterly_kt!$B140:FC140)*INDEX(Fuel_Properties!$B$3:$IV$14,MATCH("GCV_Auto_Diesel",Fuel_Properties!$B$3:$B$14,0),MATCH(YEAR(DU$9),Fuel_Properties!$B$3:$EI$3,0))/1000</f>
        <v>0.14197574882950761</v>
      </c>
      <c r="DV140" s="53">
        <f>SUMPRODUCT(--(DV$9=Quarterly_kt!$B$9:FC$9),Quarterly_kt!$B140:FC140)*INDEX(Fuel_Properties!$B$3:$IV$14,MATCH("GCV_Auto_Diesel",Fuel_Properties!$B$3:$B$14,0),MATCH(YEAR(DV$9),Fuel_Properties!$B$3:$EI$3,0))/1000</f>
        <v>0.15130770721033387</v>
      </c>
      <c r="DW140" s="53">
        <f>SUMPRODUCT(--(DW$9=Quarterly_kt!$B$9:FC$9),Quarterly_kt!$B140:FC140)*INDEX(Fuel_Properties!$B$3:$IV$14,MATCH("GCV_Auto_Diesel",Fuel_Properties!$B$3:$B$14,0),MATCH(YEAR(DW$9),Fuel_Properties!$B$3:$EI$3,0))/1000</f>
        <v>0.15130770721033387</v>
      </c>
      <c r="DX140" s="53">
        <f>SUMPRODUCT(--(DX$9=Quarterly_kt!$B$9:FC$9),Quarterly_kt!$B140:FC140)*INDEX(Fuel_Properties!$B$3:$IV$14,MATCH("GCV_Auto_Diesel",Fuel_Properties!$B$3:$B$14,0),MATCH(YEAR(DX$9),Fuel_Properties!$B$3:$EI$3,0))/1000</f>
        <v>0.15126195966148931</v>
      </c>
      <c r="DY140" s="53">
        <f>SUMPRODUCT(--(DY$9=Quarterly_kt!$B$9:FC$9),Quarterly_kt!$B140:FC140)*INDEX(Fuel_Properties!$B$3:$IV$14,MATCH("GCV_Auto_Diesel",Fuel_Properties!$B$3:$B$14,0),MATCH(YEAR(DY$9),Fuel_Properties!$B$3:$EI$3,0))/1000</f>
        <v>0.15130770721033387</v>
      </c>
      <c r="DZ140" s="53">
        <f>SUMPRODUCT(--(DZ$9=Quarterly_kt!$B$9:FC$9),Quarterly_kt!$B140:FC140)*INDEX(Fuel_Properties!$B$3:$IV$14,MATCH("GCV_Auto_Diesel",Fuel_Properties!$B$3:$B$14,0),MATCH(YEAR(DZ$9),Fuel_Properties!$B$3:$EI$3,0))/1000</f>
        <v>0.15229409703026422</v>
      </c>
      <c r="EA140" s="53">
        <f>SUMPRODUCT(--(EA$9=Quarterly_kt!$B$9:FC$9),Quarterly_kt!$B140:FC140)*INDEX(Fuel_Properties!$B$3:$IV$14,MATCH("GCV_Auto_Diesel",Fuel_Properties!$B$3:$B$14,0),MATCH(YEAR(EA$9),Fuel_Properties!$B$3:$EI$3,0))/1000</f>
        <v>0.15229409703026422</v>
      </c>
      <c r="EB140" s="53">
        <f>SUMPRODUCT(--(EB$9=Quarterly_kt!$B$9:FC$9),Quarterly_kt!$B140:FC140)*INDEX(Fuel_Properties!$B$3:$IV$14,MATCH("GCV_Auto_Diesel",Fuel_Properties!$B$3:$B$14,0),MATCH(YEAR(EB$9),Fuel_Properties!$B$3:$EI$3,0))/1000</f>
        <v>0.15224830862107658</v>
      </c>
      <c r="EC140" s="53">
        <f>SUMPRODUCT(--(EC$9=Quarterly_kt!$B$9:FC$9),Quarterly_kt!$B140:FC140)*INDEX(Fuel_Properties!$B$3:$IV$14,MATCH("GCV_Auto_Diesel",Fuel_Properties!$B$3:$B$14,0),MATCH(YEAR(EC$9),Fuel_Properties!$B$3:$EI$3,0))/1000</f>
        <v>0.15229409703026422</v>
      </c>
      <c r="ED140" s="53">
        <f>SUMPRODUCT(--(ED$9=Quarterly_kt!$B$9:FC$9),Quarterly_kt!$B140:FC140)*INDEX(Fuel_Properties!$B$3:$IV$14,MATCH("GCV_Auto_Diesel",Fuel_Properties!$B$3:$B$14,0),MATCH(YEAR(ED$9),Fuel_Properties!$B$3:$EI$3,0))/1000</f>
        <v>0.15877370815694355</v>
      </c>
      <c r="EE140" s="53">
        <f>SUMPRODUCT(--(EE$9=Quarterly_kt!$B$9:FC$9),Quarterly_kt!$B140:FC140)*INDEX(Fuel_Properties!$B$3:$IV$14,MATCH("GCV_Auto_Diesel",Fuel_Properties!$B$3:$B$14,0),MATCH(YEAR(EE$9),Fuel_Properties!$B$3:$EI$3,0))/1000</f>
        <v>0.15936868671437973</v>
      </c>
      <c r="EF140" s="53">
        <f>SUMPRODUCT(--(EF$9=Quarterly_kt!$B$9:FC$9),Quarterly_kt!$B140:FC140)*INDEX(Fuel_Properties!$B$3:$IV$14,MATCH("GCV_Auto_Diesel",Fuel_Properties!$B$3:$B$14,0),MATCH(YEAR(EF$9),Fuel_Properties!$B$3:$EI$3,0))/1000</f>
        <v>0.16019250317852207</v>
      </c>
      <c r="EG140" s="53">
        <f>SUMPRODUCT(--(EG$9=Quarterly_kt!$B$9:FC$9),Quarterly_kt!$B140:FC140)*INDEX(Fuel_Properties!$B$3:$IV$14,MATCH("GCV_Auto_Diesel",Fuel_Properties!$B$3:$B$14,0),MATCH(YEAR(EG$9),Fuel_Properties!$B$3:$EI$3,0))/1000</f>
        <v>0.16010096801583956</v>
      </c>
      <c r="EH140" s="53">
        <f>SUMPRODUCT(--(EH$9=Quarterly_kt!$B$9:FC$9),Quarterly_kt!$B140:FC140)*INDEX(Fuel_Properties!$B$3:$IV$14,MATCH("GCV_Auto_Diesel",Fuel_Properties!$B$3:$B$14,0),MATCH(YEAR(EH$9),Fuel_Properties!$B$3:$EI$3,0))/1000</f>
        <v>7.0764654207491229E-2</v>
      </c>
      <c r="EI140" s="53">
        <f>SUMPRODUCT(--(EI$9=Quarterly_kt!$B$9:FC$9),Quarterly_kt!$B140:FC140)*INDEX(Fuel_Properties!$B$3:$IV$14,MATCH("GCV_Auto_Diesel",Fuel_Properties!$B$3:$B$14,0),MATCH(YEAR(EI$9),Fuel_Properties!$B$3:$EI$3,0))/1000</f>
        <v>6.9300417321330132E-2</v>
      </c>
      <c r="EJ140" s="53">
        <f>SUMPRODUCT(--(EJ$9=Quarterly_kt!$B$9:FC$9),Quarterly_kt!$B140:FC140)*INDEX(Fuel_Properties!$B$3:$IV$14,MATCH("GCV_Auto_Diesel",Fuel_Properties!$B$3:$B$14,0),MATCH(YEAR(EJ$9),Fuel_Properties!$B$3:$EI$3,0))/1000</f>
        <v>7.1451015247879252E-2</v>
      </c>
      <c r="EK140" s="53">
        <f>SUMPRODUCT(--(EK$9=Quarterly_kt!$B$9:FC$9),Quarterly_kt!$B140:FC140)*INDEX(Fuel_Properties!$B$3:$IV$14,MATCH("GCV_Auto_Diesel",Fuel_Properties!$B$3:$B$14,0),MATCH(YEAR(EK$9),Fuel_Properties!$B$3:$EI$3,0))/1000</f>
        <v>7.0901926415568819E-2</v>
      </c>
      <c r="EL140" s="53">
        <f>SUMPRODUCT(--(EL$9=Quarterly_kt!$B$9:FC$9),Quarterly_kt!$B140:FC140)*INDEX(Fuel_Properties!$B$3:$IV$14,MATCH("GCV_Auto_Diesel",Fuel_Properties!$B$3:$B$14,0),MATCH(YEAR(EL$9),Fuel_Properties!$B$3:$EI$3,0))/1000</f>
        <v>7.7784937456322201E-2</v>
      </c>
      <c r="EM140" s="53">
        <f>SUMPRODUCT(--(EM$9=Quarterly_kt!$B$9:FC$9),Quarterly_kt!$B140:FC140)*INDEX(Fuel_Properties!$B$3:$IV$14,MATCH("GCV_Auto_Diesel",Fuel_Properties!$B$3:$B$14,0),MATCH(YEAR(EM$9),Fuel_Properties!$B$3:$EI$3,0))/1000</f>
        <v>7.7808171280129262E-2</v>
      </c>
      <c r="EN140" s="53">
        <f>SUMPRODUCT(--(EN$9=Quarterly_kt!$B$9:FC$9),Quarterly_kt!$B140:FC140)*INDEX(Fuel_Properties!$B$3:$IV$14,MATCH("GCV_Auto_Diesel",Fuel_Properties!$B$3:$B$14,0),MATCH(YEAR(EN$9),Fuel_Properties!$B$3:$EI$3,0))/1000</f>
        <v>7.622639104256794E-2</v>
      </c>
      <c r="EO140" s="53">
        <f>SUMPRODUCT(--(EO$9=Quarterly_kt!$B$9:FC$9),Quarterly_kt!$B140:FC140)*INDEX(Fuel_Properties!$B$3:$IV$14,MATCH("GCV_Auto_Diesel",Fuel_Properties!$B$3:$B$14,0),MATCH(YEAR(EO$9),Fuel_Properties!$B$3:$EI$3,0))/1000</f>
        <v>7.622639104256794E-2</v>
      </c>
      <c r="EP140" s="53">
        <f>SUMPRODUCT(--(EP$9=Quarterly_kt!$B$9:FC$9),Quarterly_kt!$B140:FC140)*INDEX(Fuel_Properties!$B$3:$IV$14,MATCH("GCV_Auto_Diesel",Fuel_Properties!$B$3:$B$14,0),MATCH(YEAR(EP$9),Fuel_Properties!$B$3:$EI$3,0))/1000</f>
        <v>7.5839414221460802E-2</v>
      </c>
      <c r="EQ140" s="53">
        <f>SUMPRODUCT(--(EQ$9=Quarterly_kt!$B$9:FC$9),Quarterly_kt!$B140:FC140)*INDEX(Fuel_Properties!$B$3:$IV$14,MATCH("GCV_Auto_Diesel",Fuel_Properties!$B$3:$B$14,0),MATCH(YEAR(EQ$9),Fuel_Properties!$B$3:$EI$3,0))/1000</f>
        <v>7.5839414221460802E-2</v>
      </c>
      <c r="ER140" s="53">
        <f>SUMPRODUCT(--(ER$9=Quarterly_kt!$B$9:FC$9),Quarterly_kt!$B140:FC140)*INDEX(Fuel_Properties!$B$3:$IV$14,MATCH("GCV_Auto_Diesel",Fuel_Properties!$B$3:$B$14,0),MATCH(YEAR(ER$9),Fuel_Properties!$B$3:$EI$3,0))/1000</f>
        <v>7.5839414221460802E-2</v>
      </c>
      <c r="ES140" s="53">
        <f>SUMPRODUCT(--(ES$9=Quarterly_kt!$B$9:FC$9),Quarterly_kt!$B140:FC140)*INDEX(Fuel_Properties!$B$3:$IV$14,MATCH("GCV_Auto_Diesel",Fuel_Properties!$B$3:$B$14,0),MATCH(YEAR(ES$9),Fuel_Properties!$B$3:$EI$3,0))/1000</f>
        <v>7.5839414221460802E-2</v>
      </c>
      <c r="ET140" s="53">
        <f>SUMPRODUCT(--(ET$9=Quarterly_kt!$B$9:FC$9),Quarterly_kt!$B140:FC140)*INDEX(Fuel_Properties!$B$3:$IV$14,MATCH("GCV_Auto_Diesel",Fuel_Properties!$B$3:$B$14,0),MATCH(YEAR(ET$9),Fuel_Properties!$B$3:$EI$3,0))/1000</f>
        <v>8.5894832826437853E-2</v>
      </c>
      <c r="EU140" s="53">
        <f>SUMPRODUCT(--(EU$9=Quarterly_kt!$B$9:FC$9),Quarterly_kt!$B140:FC140)*INDEX(Fuel_Properties!$B$3:$IV$14,MATCH("GCV_Auto_Diesel",Fuel_Properties!$B$3:$B$14,0),MATCH(YEAR(EU$9),Fuel_Properties!$B$3:$EI$3,0))/1000</f>
        <v>8.5894832826437853E-2</v>
      </c>
      <c r="EV140" s="53">
        <f>SUMPRODUCT(--(EV$9=Quarterly_kt!$B$9:FC$9),Quarterly_kt!$B140:FC140)*INDEX(Fuel_Properties!$B$3:$IV$14,MATCH("GCV_Auto_Diesel",Fuel_Properties!$B$3:$B$14,0),MATCH(YEAR(EV$9),Fuel_Properties!$B$3:$EI$3,0))/1000</f>
        <v>8.5894832826437853E-2</v>
      </c>
      <c r="EW140" s="53">
        <f>SUMPRODUCT(--(EW$9=Quarterly_kt!$B$9:FC$9),Quarterly_kt!$B140:FC140)*INDEX(Fuel_Properties!$B$3:$IV$14,MATCH("GCV_Auto_Diesel",Fuel_Properties!$B$3:$B$14,0),MATCH(YEAR(EW$9),Fuel_Properties!$B$3:$EI$3,0))/1000</f>
        <v>8.5894832826437853E-2</v>
      </c>
      <c r="EX140" s="53">
        <f>SUMPRODUCT(--(EX$9=Quarterly_kt!$B$9:FC$9),Quarterly_kt!$B140:FC140)*INDEX(Fuel_Properties!$B$3:$IV$14,MATCH("GCV_Auto_Diesel",Fuel_Properties!$B$3:$B$14,0),MATCH(YEAR(EX$9),Fuel_Properties!$B$3:$EI$3,0))/1000</f>
        <v>7.2526677947596443E-2</v>
      </c>
      <c r="EY140" s="53">
        <f>SUMPRODUCT(--(EY$9=Quarterly_kt!$B$9:FC$9),Quarterly_kt!$B140:FC140)*INDEX(Fuel_Properties!$B$3:$IV$14,MATCH("GCV_Auto_Diesel",Fuel_Properties!$B$3:$B$14,0),MATCH(YEAR(EY$9),Fuel_Properties!$B$3:$EI$3,0))/1000</f>
        <v>7.2526677947596443E-2</v>
      </c>
      <c r="EZ140" s="53">
        <f>SUMPRODUCT(--(EZ$9=Quarterly_kt!$B$9:FC$9),Quarterly_kt!$B140:FC140)*INDEX(Fuel_Properties!$B$3:$IV$14,MATCH("GCV_Auto_Diesel",Fuel_Properties!$B$3:$B$14,0),MATCH(YEAR(EZ$9),Fuel_Properties!$B$3:$EI$3,0))/1000</f>
        <v>7.2526677947596443E-2</v>
      </c>
      <c r="FA140" s="53">
        <f>SUMPRODUCT(--(FA$9=Quarterly_kt!$B$9:FC$9),Quarterly_kt!$B140:FC140)*INDEX(Fuel_Properties!$B$3:$IV$14,MATCH("GCV_Auto_Diesel",Fuel_Properties!$B$3:$B$14,0),MATCH(YEAR(FA$9),Fuel_Properties!$B$3:$EI$3,0))/1000</f>
        <v>7.2526677947596443E-2</v>
      </c>
      <c r="FB140" s="53">
        <f>SUMPRODUCT(--(FB$9=Quarterly_kt!$B$9:FC$9),Quarterly_kt!$B140:FC140)*INDEX(Fuel_Properties!$B$3:$IV$14,MATCH("GCV_Auto_Diesel",Fuel_Properties!$B$3:$B$14,0),MATCH(YEAR(FB$9),Fuel_Properties!$B$3:$EI$3,0))/1000</f>
        <v>2.5918103567638223E-2</v>
      </c>
      <c r="FC140" s="53">
        <f>SUMPRODUCT(--(FC$9=Quarterly_kt!$B$9:FC$9),Quarterly_kt!$B140:FC140)*INDEX(Fuel_Properties!$B$3:$IV$14,MATCH("GCV_Auto_Diesel",Fuel_Properties!$B$3:$B$14,0),MATCH(YEAR(FC$9),Fuel_Properties!$B$3:$EI$3,0))/1000</f>
        <v>2.5918103567638223E-2</v>
      </c>
      <c r="FD140" s="53">
        <f>SUMPRODUCT(--(FD$9=Quarterly_kt!$B$9:FD$9),Quarterly_kt!$B140:FD140)*INDEX(Fuel_Properties!$B$3:$IV$14,MATCH("GCV_Auto_Diesel",Fuel_Properties!$B$3:$B$14,0),MATCH(YEAR(FD$9),Fuel_Properties!$B$3:$EI$3,0))/1000</f>
        <v>0.37345523002954223</v>
      </c>
      <c r="FE140" s="53">
        <f>SUMPRODUCT(--(FE$9=Quarterly_kt!$B$9:FE$9),Quarterly_kt!$B140:FE140)*INDEX(Fuel_Properties!$B$3:$IV$14,MATCH("GCV_Auto_Diesel",Fuel_Properties!$B$3:$B$14,0),MATCH(YEAR(FE$9),Fuel_Properties!$B$3:$EI$3,0))/1000</f>
        <v>2.5918103567638223E-2</v>
      </c>
      <c r="FF140" s="53">
        <f>SUMPRODUCT(--(FF$9=Quarterly_kt!$B$9:FF$9),Quarterly_kt!$B140:FF140)*INDEX(Fuel_Properties!$B$3:$IV$14,MATCH("GCV_Auto_Diesel",Fuel_Properties!$B$3:$B$14,0),MATCH(YEAR(FF$9),Fuel_Properties!$B$3:$EI$3,0))/1000</f>
        <v>2.5229679283578128E-2</v>
      </c>
      <c r="FG140" s="53">
        <f>SUMPRODUCT(--(FG$9=Quarterly_kt!$B$9:FG$9),Quarterly_kt!$B140:FG140)*INDEX(Fuel_Properties!$B$3:$IV$14,MATCH("GCV_Auto_Diesel",Fuel_Properties!$B$3:$B$14,0),MATCH(YEAR(FG$9),Fuel_Properties!$B$3:$EI$3,0))/1000</f>
        <v>2.5229679283578128E-2</v>
      </c>
      <c r="FH140" s="53">
        <f>SUMPRODUCT(--(FH$9=Quarterly_kt!$B$9:FH$9),Quarterly_kt!$B140:FH140)*INDEX(Fuel_Properties!$B$3:$IV$14,MATCH("GCV_Auto_Diesel",Fuel_Properties!$B$3:$B$14,0),MATCH(YEAR(FH$9),Fuel_Properties!$B$3:$EI$3,0))/1000</f>
        <v>2.5229679283578128E-2</v>
      </c>
      <c r="FI140" s="53">
        <f>SUMPRODUCT(--(FI$9=Quarterly_kt!$B$9:FI$9),Quarterly_kt!$B140:FI140)*INDEX(Fuel_Properties!$B$3:$IV$14,MATCH("GCV_Auto_Diesel",Fuel_Properties!$B$3:$B$14,0),MATCH(YEAR(FI$9),Fuel_Properties!$B$3:$EI$3,0))/1000</f>
        <v>2.5229679283578128E-2</v>
      </c>
      <c r="FJ140" s="53">
        <f>SUMPRODUCT(--(FJ$9=Quarterly_kt!$B$9:FJ$9),Quarterly_kt!$B140:FJ140)*INDEX(Fuel_Properties!$B$3:$IV$14,MATCH("GCV_Auto_Diesel",Fuel_Properties!$B$3:$B$14,0),MATCH(YEAR(FJ$9),Fuel_Properties!$B$3:$EI$3,0))/1000</f>
        <v>2.6353217976037038E-2</v>
      </c>
      <c r="FK140" s="53">
        <f>SUMPRODUCT(--(FK$9=Quarterly_kt!$B$9:FK$9),Quarterly_kt!$B140:FK140)*INDEX(Fuel_Properties!$B$3:$IV$14,MATCH("GCV_Auto_Diesel",Fuel_Properties!$B$3:$B$14,0),MATCH(YEAR(FK$9),Fuel_Properties!$B$3:$EI$3,0))/1000</f>
        <v>2.6353217976037038E-2</v>
      </c>
      <c r="FL140" s="53">
        <f>SUMPRODUCT(--(FL$9=Quarterly_kt!$B$9:FL$9),Quarterly_kt!$B140:FL140)*INDEX(Fuel_Properties!$B$3:$IV$14,MATCH("GCV_Auto_Diesel",Fuel_Properties!$B$3:$B$14,0),MATCH(YEAR(FL$9),Fuel_Properties!$B$3:$EI$3,0))/1000</f>
        <v>2.6353217976037038E-2</v>
      </c>
      <c r="FM140" s="53">
        <f>SUMPRODUCT(--(FM$9=Quarterly_kt!$B$9:FN$9),Quarterly_kt!$B140:FN140)*INDEX(Fuel_Properties!$B$3:$IV$14,MATCH("GCV_Auto_Diesel",Fuel_Properties!$B$3:$B$14,0),MATCH(YEAR(FM$9),Fuel_Properties!$B$3:$EI$3,0))/1000</f>
        <v>2.6353217976037038E-2</v>
      </c>
      <c r="FN140" s="53">
        <f>SUMPRODUCT(--(FN$9=Quarterly_kt!$B$9:FN$9),Quarterly_kt!$B140:FN140)*INDEX(Fuel_Properties!$B$3:$IV$14,MATCH("GCV_Auto_Diesel",Fuel_Properties!$B$3:$B$14,0),MATCH(YEAR(FN$9),Fuel_Properties!$B$3:$EI$3,0))/1000</f>
        <v>2.9893719551296265E-2</v>
      </c>
      <c r="FO140" s="53">
        <f>SUMPRODUCT(--(FO$9=Quarterly_kt!$B$9:FO$9),Quarterly_kt!$B140:FO140)*INDEX(Fuel_Properties!$B$3:$IV$14,MATCH("GCV_Auto_Diesel",Fuel_Properties!$B$3:$B$14,0),MATCH(YEAR(FO$9),Fuel_Properties!$B$3:$EI$3,0))/1000</f>
        <v>2.9893719551296265E-2</v>
      </c>
      <c r="FP140" s="53">
        <f>SUMPRODUCT(--(FP$9=Quarterly_kt!$B$9:FP$9),Quarterly_kt!$B140:FP140)*INDEX(Fuel_Properties!$B$3:$IV$14,MATCH("GCV_Auto_Diesel",Fuel_Properties!$B$3:$B$14,0),MATCH(YEAR(FP$9),Fuel_Properties!$B$3:$EI$3,0))/1000</f>
        <v>2.9893719551296265E-2</v>
      </c>
      <c r="FQ140" s="53">
        <f>SUMPRODUCT(--(FQ$9=Quarterly_kt!$B$9:FQ$9),Quarterly_kt!$B140:FQ140)*INDEX(Fuel_Properties!$B$3:$IV$14,MATCH("GCV_Auto_Diesel",Fuel_Properties!$B$3:$B$14,0),MATCH(YEAR(FQ$9),Fuel_Properties!$B$3:$EI$3,0))/1000</f>
        <v>2.9893719551296265E-2</v>
      </c>
      <c r="FR140" s="53">
        <f>SUMPRODUCT(--(FR$9=Quarterly_kt!$B$9:FR$9),Quarterly_kt!$B140:FR140)*INDEX(Fuel_Properties!$B$3:$IV$14,MATCH("GCV_Auto_Diesel",Fuel_Properties!$B$3:$B$14,0),MATCH(YEAR(FR$9),Fuel_Properties!$B$3:$EI$3,0))/1000</f>
        <v>3.2303355598819847E-2</v>
      </c>
      <c r="FS140" s="53">
        <f>SUMPRODUCT(--(FS$9=Quarterly_kt!$B$9:FS$9),Quarterly_kt!$B140:FS140)*INDEX(Fuel_Properties!$B$3:$IV$14,MATCH("GCV_Auto_Diesel",Fuel_Properties!$B$3:$B$14,0),MATCH(YEAR(FS$9),Fuel_Properties!$B$3:$EI$3,0))/1000</f>
        <v>3.2303355598819847E-2</v>
      </c>
      <c r="FT140" s="53">
        <f>SUMPRODUCT(--(FT$9=Quarterly_kt!$B$9:FT$9),Quarterly_kt!$B140:FT140)*INDEX(Fuel_Properties!$B$3:$IV$14,MATCH("GCV_Auto_Diesel",Fuel_Properties!$B$3:$B$14,0),MATCH(YEAR(FT$9),Fuel_Properties!$B$3:$EI$3,0))/1000</f>
        <v>3.2303355598819847E-2</v>
      </c>
      <c r="FU140" s="53">
        <f>SUMPRODUCT(--(FU$9=Quarterly_kt!$B$9:FU$9),Quarterly_kt!$B140:FU140)*INDEX(Fuel_Properties!$B$3:$IV$14,MATCH("GCV_Auto_Diesel",Fuel_Properties!$B$3:$B$14,0),MATCH(YEAR(FU$9),Fuel_Properties!$B$3:$EI$3,0))/1000</f>
        <v>3.2303355598819847E-2</v>
      </c>
      <c r="FV140" s="53">
        <f>SUMPRODUCT(--(FV$9=Quarterly_kt!$B$9:FV$9),Quarterly_kt!$B140:FV140)*INDEX(Fuel_Properties!$B$3:$IV$14,MATCH("GCV_Auto_Diesel",Fuel_Properties!$B$3:$B$14,0),MATCH(YEAR(FV$9),Fuel_Properties!$B$3:$EI$3,0))/1000</f>
        <v>3.2303355598819847E-2</v>
      </c>
      <c r="FW140" s="18"/>
      <c r="FX140" s="117"/>
      <c r="FY140" s="18"/>
    </row>
    <row r="141" spans="1:181" ht="15" x14ac:dyDescent="0.25">
      <c r="A141" s="49" t="s">
        <v>27</v>
      </c>
      <c r="B141" s="13">
        <v>4.0013975143432615E-4</v>
      </c>
      <c r="C141" s="13">
        <v>0</v>
      </c>
      <c r="D141" s="13">
        <v>4.0013975143432615E-4</v>
      </c>
      <c r="E141" s="13">
        <v>8.8919944763183586E-5</v>
      </c>
      <c r="F141" s="13">
        <v>0</v>
      </c>
      <c r="G141" s="13">
        <v>0</v>
      </c>
      <c r="H141" s="13">
        <v>0</v>
      </c>
      <c r="I141" s="13">
        <v>0</v>
      </c>
      <c r="J141" s="13">
        <v>0</v>
      </c>
      <c r="K141" s="13">
        <v>0</v>
      </c>
      <c r="L141" s="13">
        <v>0</v>
      </c>
      <c r="M141" s="13">
        <v>0</v>
      </c>
      <c r="N141" s="13">
        <v>0</v>
      </c>
      <c r="O141" s="13">
        <v>0</v>
      </c>
      <c r="P141" s="13">
        <v>3.9018629173278807E-2</v>
      </c>
      <c r="Q141" s="13">
        <v>1.0581473426818847E-2</v>
      </c>
      <c r="R141" s="13">
        <v>0</v>
      </c>
      <c r="S141" s="13">
        <v>0</v>
      </c>
      <c r="T141" s="13">
        <v>0</v>
      </c>
      <c r="U141" s="13">
        <v>0</v>
      </c>
      <c r="V141" s="13">
        <v>0</v>
      </c>
      <c r="W141" s="13">
        <v>0</v>
      </c>
      <c r="X141" s="13">
        <v>0</v>
      </c>
      <c r="Y141" s="13">
        <v>0</v>
      </c>
      <c r="Z141" s="13">
        <v>0</v>
      </c>
      <c r="AA141" s="13">
        <v>0</v>
      </c>
      <c r="AB141" s="13">
        <v>0</v>
      </c>
      <c r="AC141" s="13">
        <v>0</v>
      </c>
      <c r="AD141" s="13">
        <v>0</v>
      </c>
      <c r="AE141" s="13">
        <v>0</v>
      </c>
      <c r="AF141" s="13">
        <v>3.0841984939575191E-4</v>
      </c>
      <c r="AG141" s="13">
        <v>3.0881984329223633E-4</v>
      </c>
      <c r="AH141" s="13">
        <v>0</v>
      </c>
      <c r="AI141" s="13">
        <v>0</v>
      </c>
      <c r="AJ141" s="13">
        <v>0</v>
      </c>
      <c r="AK141" s="13">
        <v>0</v>
      </c>
      <c r="AL141" s="13">
        <v>0</v>
      </c>
      <c r="AM141" s="13">
        <v>0</v>
      </c>
      <c r="AN141" s="13">
        <v>0</v>
      </c>
      <c r="AO141" s="13">
        <v>0</v>
      </c>
      <c r="AP141" s="13">
        <v>0</v>
      </c>
      <c r="AQ141" s="13">
        <v>0</v>
      </c>
      <c r="AR141" s="13">
        <v>4.4459972381591793E-5</v>
      </c>
      <c r="AS141" s="13">
        <v>8.8919944763183586E-5</v>
      </c>
      <c r="AT141" s="13">
        <v>1.3337991714477537E-4</v>
      </c>
      <c r="AU141" s="13">
        <v>6.9202165794372559E-3</v>
      </c>
      <c r="AV141" s="13">
        <v>-1.5416992530822753E-3</v>
      </c>
      <c r="AW141" s="13">
        <v>2.6675983428955073E-4</v>
      </c>
      <c r="AX141" s="13">
        <v>2.6675983428955073E-4</v>
      </c>
      <c r="AY141" s="13">
        <v>8.8919944763183592E-4</v>
      </c>
      <c r="AZ141" s="13">
        <v>1.289339199066162E-3</v>
      </c>
      <c r="BA141" s="13">
        <v>4.0013975143432615E-4</v>
      </c>
      <c r="BB141" s="13">
        <v>3.1121980667114254E-4</v>
      </c>
      <c r="BC141" s="13">
        <v>4.9795169067382806E-3</v>
      </c>
      <c r="BD141" s="13">
        <v>1.1114993095397948E-3</v>
      </c>
      <c r="BE141" s="13">
        <v>1.0670393371582029E-3</v>
      </c>
      <c r="BF141" s="13">
        <v>4.4459972381591796E-4</v>
      </c>
      <c r="BG141" s="13">
        <v>1.3782591438293455E-3</v>
      </c>
      <c r="BH141" s="13">
        <v>1.2004192543029785E-3</v>
      </c>
      <c r="BI141" s="13">
        <v>4.0903174591064451E-3</v>
      </c>
      <c r="BJ141" s="13">
        <v>2.6675983428955073E-4</v>
      </c>
      <c r="BK141" s="13">
        <v>4.886597023010254E-4</v>
      </c>
      <c r="BL141" s="13">
        <v>0</v>
      </c>
      <c r="BM141" s="13">
        <v>8.8919944763183592E-4</v>
      </c>
      <c r="BN141" s="13">
        <v>0</v>
      </c>
      <c r="BO141" s="13">
        <v>8.8242741531716469E-5</v>
      </c>
      <c r="BP141" s="13">
        <v>0</v>
      </c>
      <c r="BQ141" s="13">
        <v>0</v>
      </c>
      <c r="BR141" s="13">
        <v>2.2034838798704119E-4</v>
      </c>
      <c r="BS141" s="13">
        <v>1.0136025847403895E-3</v>
      </c>
      <c r="BT141" s="13">
        <v>2.2034838798704119E-4</v>
      </c>
      <c r="BU141" s="13">
        <v>0</v>
      </c>
      <c r="BV141" s="13">
        <v>6.620373195472478E-4</v>
      </c>
      <c r="BW141" s="13">
        <v>0</v>
      </c>
      <c r="BX141" s="13">
        <v>0</v>
      </c>
      <c r="BY141" s="13">
        <v>6.620373195472478E-4</v>
      </c>
      <c r="BZ141" s="13">
        <v>0</v>
      </c>
      <c r="CA141" s="13">
        <v>0</v>
      </c>
      <c r="CB141" s="13">
        <v>0</v>
      </c>
      <c r="CC141" s="13">
        <v>1.0048302455967829E-3</v>
      </c>
      <c r="CD141" s="13">
        <v>3.8729025018761611E-4</v>
      </c>
      <c r="CE141" s="13">
        <v>0</v>
      </c>
      <c r="CF141" s="13">
        <v>4.8580721503675716E-4</v>
      </c>
      <c r="CG141" s="13">
        <v>0</v>
      </c>
      <c r="CH141" s="13">
        <v>5.7218045945238059E-4</v>
      </c>
      <c r="CI141" s="13">
        <v>3.6443493878967011E-2</v>
      </c>
      <c r="CJ141" s="13">
        <v>3.9612493346703271E-4</v>
      </c>
      <c r="CK141" s="13">
        <v>2.6408328897802182E-4</v>
      </c>
      <c r="CL141" s="13">
        <v>0</v>
      </c>
      <c r="CM141" s="13">
        <v>0</v>
      </c>
      <c r="CN141" s="13">
        <v>0</v>
      </c>
      <c r="CO141" s="13">
        <v>0</v>
      </c>
      <c r="CP141" s="13">
        <v>4.8313861958785523E-4</v>
      </c>
      <c r="CQ141" s="13">
        <v>4.2915360829983898E-5</v>
      </c>
      <c r="CR141" s="13">
        <v>0</v>
      </c>
      <c r="CS141" s="13">
        <v>0</v>
      </c>
      <c r="CT141" s="13">
        <v>0</v>
      </c>
      <c r="CU141" s="13">
        <v>0</v>
      </c>
      <c r="CV141" s="13">
        <v>0</v>
      </c>
      <c r="CW141" s="13">
        <v>0</v>
      </c>
      <c r="CX141" s="13">
        <v>4.832498162155081E-4</v>
      </c>
      <c r="CY141" s="13">
        <v>0</v>
      </c>
      <c r="CZ141" s="13">
        <v>0</v>
      </c>
      <c r="DA141" s="13">
        <v>0</v>
      </c>
      <c r="DB141" s="13">
        <v>0</v>
      </c>
      <c r="DC141" s="13">
        <v>0</v>
      </c>
      <c r="DD141" s="13">
        <v>0</v>
      </c>
      <c r="DE141" s="13">
        <v>0</v>
      </c>
      <c r="DF141" s="13">
        <v>0</v>
      </c>
      <c r="DG141" s="13">
        <v>0</v>
      </c>
      <c r="DH141" s="13">
        <v>0</v>
      </c>
      <c r="DI141" s="13">
        <v>0</v>
      </c>
      <c r="DJ141" s="13">
        <v>0</v>
      </c>
      <c r="DK141" s="13">
        <v>0</v>
      </c>
      <c r="DL141" s="13">
        <v>0</v>
      </c>
      <c r="DM141" s="13">
        <v>0</v>
      </c>
      <c r="DN141" s="13">
        <v>0</v>
      </c>
      <c r="DO141" s="13">
        <v>0</v>
      </c>
      <c r="DP141" s="13">
        <v>0</v>
      </c>
      <c r="DQ141" s="13">
        <v>0</v>
      </c>
      <c r="DR141" s="13">
        <v>0</v>
      </c>
      <c r="DS141" s="13">
        <v>0</v>
      </c>
      <c r="DT141" s="13">
        <v>0</v>
      </c>
      <c r="DU141" s="13">
        <v>0</v>
      </c>
      <c r="DV141" s="13">
        <v>0</v>
      </c>
      <c r="DW141" s="13">
        <v>0</v>
      </c>
      <c r="DX141" s="13">
        <v>0</v>
      </c>
      <c r="DY141" s="13">
        <v>0</v>
      </c>
      <c r="DZ141" s="13">
        <v>0</v>
      </c>
      <c r="EA141" s="13">
        <v>0</v>
      </c>
      <c r="EB141" s="13">
        <v>0</v>
      </c>
      <c r="EC141" s="13">
        <v>0</v>
      </c>
      <c r="ED141" s="13">
        <v>0</v>
      </c>
      <c r="EE141" s="13">
        <v>0</v>
      </c>
      <c r="EF141" s="13">
        <v>0</v>
      </c>
      <c r="EG141" s="13">
        <v>0</v>
      </c>
      <c r="EH141" s="13">
        <v>0</v>
      </c>
      <c r="EI141" s="13">
        <v>0</v>
      </c>
      <c r="EJ141" s="13">
        <v>0</v>
      </c>
      <c r="EK141" s="13">
        <v>0</v>
      </c>
      <c r="EL141" s="13">
        <v>0</v>
      </c>
      <c r="EM141" s="13">
        <v>0</v>
      </c>
      <c r="EN141" s="13">
        <v>0</v>
      </c>
      <c r="EO141" s="13">
        <v>0</v>
      </c>
      <c r="EP141" s="13">
        <v>0</v>
      </c>
      <c r="EQ141" s="13">
        <v>0</v>
      </c>
      <c r="ER141" s="13">
        <v>0</v>
      </c>
      <c r="ES141" s="13">
        <v>0</v>
      </c>
      <c r="ET141" s="13">
        <v>0</v>
      </c>
      <c r="EU141" s="13">
        <v>0</v>
      </c>
      <c r="EV141" s="13">
        <v>0</v>
      </c>
      <c r="EW141" s="13">
        <v>0</v>
      </c>
      <c r="EX141" s="13">
        <v>0</v>
      </c>
      <c r="EY141" s="13">
        <v>0</v>
      </c>
      <c r="EZ141" s="13">
        <v>0</v>
      </c>
      <c r="FA141" s="13">
        <v>0</v>
      </c>
      <c r="FB141" s="13">
        <v>0</v>
      </c>
      <c r="FC141" s="13">
        <v>0</v>
      </c>
      <c r="FD141" s="13">
        <v>0</v>
      </c>
      <c r="FE141" s="13">
        <v>0</v>
      </c>
      <c r="FF141" s="13">
        <v>0</v>
      </c>
      <c r="FG141" s="13">
        <v>0</v>
      </c>
      <c r="FH141" s="13">
        <v>0</v>
      </c>
      <c r="FI141" s="13">
        <v>0</v>
      </c>
      <c r="FJ141" s="13">
        <v>0</v>
      </c>
      <c r="FK141" s="13">
        <v>0</v>
      </c>
      <c r="FL141" s="13">
        <v>0</v>
      </c>
      <c r="FM141" s="13">
        <v>0</v>
      </c>
      <c r="FN141" s="13">
        <v>0</v>
      </c>
      <c r="FO141" s="13">
        <v>0</v>
      </c>
      <c r="FP141" s="13">
        <v>0</v>
      </c>
      <c r="FQ141" s="13">
        <v>0</v>
      </c>
      <c r="FR141" s="13">
        <v>0</v>
      </c>
      <c r="FS141" s="13">
        <v>0</v>
      </c>
      <c r="FT141" s="13">
        <v>0</v>
      </c>
      <c r="FU141" s="13">
        <v>0</v>
      </c>
      <c r="FV141" s="13">
        <v>0</v>
      </c>
      <c r="FW141" s="18"/>
      <c r="FX141" s="117"/>
      <c r="FY141" s="18"/>
    </row>
    <row r="142" spans="1:181" ht="15" x14ac:dyDescent="0.25">
      <c r="A142" s="49" t="s">
        <v>24</v>
      </c>
      <c r="B142" s="53">
        <f>SUMPRODUCT(--(B$9=Quarterly_kt!$B$9:FC$9),Quarterly_kt!$B142:FC142)/Fuel_Properties!$D$49</f>
        <v>0</v>
      </c>
      <c r="C142" s="53">
        <f>SUMPRODUCT(--(C$9=Quarterly_kt!$B$9:FC$9),Quarterly_kt!$B142:FC142)/Fuel_Properties!$D$49</f>
        <v>0</v>
      </c>
      <c r="D142" s="53">
        <f>SUMPRODUCT(--(D$9=Quarterly_kt!$B$9:FC$9),Quarterly_kt!$B142:FC142)/Fuel_Properties!$D$49</f>
        <v>0</v>
      </c>
      <c r="E142" s="53">
        <f>SUMPRODUCT(--(E$9=Quarterly_kt!$B$9:FC$9),Quarterly_kt!$B142:FC142)/Fuel_Properties!$D$49</f>
        <v>0</v>
      </c>
      <c r="F142" s="53">
        <f>SUMPRODUCT(--(F$9=Quarterly_kt!$B$9:FC$9),Quarterly_kt!$B142:FC142)/Fuel_Properties!$D$49</f>
        <v>0</v>
      </c>
      <c r="G142" s="53">
        <f>SUMPRODUCT(--(G$9=Quarterly_kt!$B$9:FC$9),Quarterly_kt!$B142:FC142)/Fuel_Properties!$D$49</f>
        <v>0</v>
      </c>
      <c r="H142" s="53">
        <f>SUMPRODUCT(--(H$9=Quarterly_kt!$B$9:FC$9),Quarterly_kt!$B142:FC142)/Fuel_Properties!$D$49</f>
        <v>0</v>
      </c>
      <c r="I142" s="53">
        <f>SUMPRODUCT(--(I$9=Quarterly_kt!$B$9:FC$9),Quarterly_kt!$B142:FC142)/Fuel_Properties!$D$49</f>
        <v>0</v>
      </c>
      <c r="J142" s="53">
        <f>SUMPRODUCT(--(J$9=Quarterly_kt!$B$9:FC$9),Quarterly_kt!$B142:FC142)/Fuel_Properties!$D$49</f>
        <v>0</v>
      </c>
      <c r="K142" s="53">
        <f>SUMPRODUCT(--(K$9=Quarterly_kt!$B$9:FC$9),Quarterly_kt!$B142:FC142)/Fuel_Properties!$D$49</f>
        <v>0</v>
      </c>
      <c r="L142" s="53">
        <f>SUMPRODUCT(--(L$9=Quarterly_kt!$B$9:FC$9),Quarterly_kt!$B142:FC142)/Fuel_Properties!$D$49</f>
        <v>0</v>
      </c>
      <c r="M142" s="53">
        <f>SUMPRODUCT(--(M$9=Quarterly_kt!$B$9:FC$9),Quarterly_kt!$B142:FC142)/Fuel_Properties!$D$49</f>
        <v>0</v>
      </c>
      <c r="N142" s="53">
        <f>SUMPRODUCT(--(N$9=Quarterly_kt!$B$9:FC$9),Quarterly_kt!$B142:FC142)/Fuel_Properties!$D$49</f>
        <v>0</v>
      </c>
      <c r="O142" s="53">
        <f>SUMPRODUCT(--(O$9=Quarterly_kt!$B$9:FC$9),Quarterly_kt!$B142:FC142)/Fuel_Properties!$D$49</f>
        <v>0</v>
      </c>
      <c r="P142" s="53">
        <f>SUMPRODUCT(--(P$9=Quarterly_kt!$B$9:FC$9),Quarterly_kt!$B142:FC142)/Fuel_Properties!$D$49</f>
        <v>0</v>
      </c>
      <c r="Q142" s="53">
        <f>SUMPRODUCT(--(Q$9=Quarterly_kt!$B$9:FC$9),Quarterly_kt!$B142:FC142)/Fuel_Properties!$D$49</f>
        <v>0</v>
      </c>
      <c r="R142" s="53">
        <f>SUMPRODUCT(--(R$9=Quarterly_kt!$B$9:FC$9),Quarterly_kt!$B142:FC142)/Fuel_Properties!$D$49</f>
        <v>0</v>
      </c>
      <c r="S142" s="53">
        <f>SUMPRODUCT(--(S$9=Quarterly_kt!$B$9:FC$9),Quarterly_kt!$B142:FC142)/Fuel_Properties!$D$49</f>
        <v>0</v>
      </c>
      <c r="T142" s="53">
        <f>SUMPRODUCT(--(T$9=Quarterly_kt!$B$9:FC$9),Quarterly_kt!$B142:FC142)/Fuel_Properties!$D$49</f>
        <v>0</v>
      </c>
      <c r="U142" s="53">
        <f>SUMPRODUCT(--(U$9=Quarterly_kt!$B$9:FC$9),Quarterly_kt!$B142:FC142)/Fuel_Properties!$D$49</f>
        <v>0</v>
      </c>
      <c r="V142" s="53">
        <f>SUMPRODUCT(--(V$9=Quarterly_kt!$B$9:FC$9),Quarterly_kt!$B142:FC142)/Fuel_Properties!$D$49</f>
        <v>0</v>
      </c>
      <c r="W142" s="53">
        <f>SUMPRODUCT(--(W$9=Quarterly_kt!$B$9:FC$9),Quarterly_kt!$B142:FC142)/Fuel_Properties!$D$49</f>
        <v>0</v>
      </c>
      <c r="X142" s="53">
        <f>SUMPRODUCT(--(X$9=Quarterly_kt!$B$9:FC$9),Quarterly_kt!$B142:FC142)/Fuel_Properties!$D$49</f>
        <v>0</v>
      </c>
      <c r="Y142" s="53">
        <f>SUMPRODUCT(--(Y$9=Quarterly_kt!$B$9:FC$9),Quarterly_kt!$B142:FC142)/Fuel_Properties!$D$49</f>
        <v>0</v>
      </c>
      <c r="Z142" s="53">
        <f>SUMPRODUCT(--(Z$9=Quarterly_kt!$B$9:FC$9),Quarterly_kt!$B142:FC142)/Fuel_Properties!$D$49</f>
        <v>0</v>
      </c>
      <c r="AA142" s="53">
        <f>SUMPRODUCT(--(AA$9=Quarterly_kt!$B$9:FC$9),Quarterly_kt!$B142:FC142)/Fuel_Properties!$D$49</f>
        <v>0</v>
      </c>
      <c r="AB142" s="53">
        <f>SUMPRODUCT(--(AB$9=Quarterly_kt!$B$9:FC$9),Quarterly_kt!$B142:FC142)/Fuel_Properties!$D$49</f>
        <v>0</v>
      </c>
      <c r="AC142" s="53">
        <f>SUMPRODUCT(--(AC$9=Quarterly_kt!$B$9:FC$9),Quarterly_kt!$B142:FC142)/Fuel_Properties!$D$49</f>
        <v>0</v>
      </c>
      <c r="AD142" s="53">
        <f>SUMPRODUCT(--(AD$9=Quarterly_kt!$B$9:FC$9),Quarterly_kt!$B142:FC142)/Fuel_Properties!$D$49</f>
        <v>0</v>
      </c>
      <c r="AE142" s="53">
        <f>SUMPRODUCT(--(AE$9=Quarterly_kt!$B$9:FC$9),Quarterly_kt!$B142:FC142)/Fuel_Properties!$D$49</f>
        <v>0</v>
      </c>
      <c r="AF142" s="53">
        <f>SUMPRODUCT(--(AF$9=Quarterly_kt!$B$9:FC$9),Quarterly_kt!$B142:FC142)/Fuel_Properties!$D$49</f>
        <v>0</v>
      </c>
      <c r="AG142" s="53">
        <f>SUMPRODUCT(--(AG$9=Quarterly_kt!$B$9:FC$9),Quarterly_kt!$B142:FC142)/Fuel_Properties!$D$49</f>
        <v>0</v>
      </c>
      <c r="AH142" s="53">
        <f>SUMPRODUCT(--(AH$9=Quarterly_kt!$B$9:FC$9),Quarterly_kt!$B142:FC142)/Fuel_Properties!$D$49</f>
        <v>0</v>
      </c>
      <c r="AI142" s="53">
        <f>SUMPRODUCT(--(AI$9=Quarterly_kt!$B$9:FC$9),Quarterly_kt!$B142:FC142)/Fuel_Properties!$D$49</f>
        <v>0</v>
      </c>
      <c r="AJ142" s="53">
        <f>SUMPRODUCT(--(AJ$9=Quarterly_kt!$B$9:FC$9),Quarterly_kt!$B142:FC142)/Fuel_Properties!$D$49</f>
        <v>0</v>
      </c>
      <c r="AK142" s="53">
        <f>SUMPRODUCT(--(AK$9=Quarterly_kt!$B$9:FC$9),Quarterly_kt!$B142:FC142)/Fuel_Properties!$D$49</f>
        <v>0</v>
      </c>
      <c r="AL142" s="53">
        <f>SUMPRODUCT(--(AL$9=Quarterly_kt!$B$9:FC$9),Quarterly_kt!$B142:FC142)/Fuel_Properties!$D$49</f>
        <v>0</v>
      </c>
      <c r="AM142" s="53">
        <f>SUMPRODUCT(--(AM$9=Quarterly_kt!$B$9:FC$9),Quarterly_kt!$B142:FC142)/Fuel_Properties!$D$49</f>
        <v>0</v>
      </c>
      <c r="AN142" s="53">
        <f>SUMPRODUCT(--(AN$9=Quarterly_kt!$B$9:FC$9),Quarterly_kt!$B142:FC142)/Fuel_Properties!$D$49</f>
        <v>0</v>
      </c>
      <c r="AO142" s="53">
        <f>SUMPRODUCT(--(AO$9=Quarterly_kt!$B$9:FC$9),Quarterly_kt!$B142:FC142)/Fuel_Properties!$D$49</f>
        <v>0</v>
      </c>
      <c r="AP142" s="53">
        <f>SUMPRODUCT(--(AP$9=Quarterly_kt!$B$9:FC$9),Quarterly_kt!$B142:FC142)/Fuel_Properties!$D$49</f>
        <v>0.32387317006944616</v>
      </c>
      <c r="AQ142" s="53">
        <f>SUMPRODUCT(--(AQ$9=Quarterly_kt!$B$9:FC$9),Quarterly_kt!$B142:FC142)/Fuel_Properties!$D$49</f>
        <v>0.32387317006944616</v>
      </c>
      <c r="AR142" s="53">
        <f>SUMPRODUCT(--(AR$9=Quarterly_kt!$B$9:FC$9),Quarterly_kt!$B142:FC142)/Fuel_Properties!$D$49</f>
        <v>0.32387317006944616</v>
      </c>
      <c r="AS142" s="53">
        <f>SUMPRODUCT(--(AS$9=Quarterly_kt!$B$9:FC$9),Quarterly_kt!$B142:FC142)/Fuel_Properties!$D$49</f>
        <v>0.32387317006944616</v>
      </c>
      <c r="AT142" s="53">
        <f>SUMPRODUCT(--(AT$9=Quarterly_kt!$B$9:FC$9),Quarterly_kt!$B142:FC142)/Fuel_Properties!$D$49</f>
        <v>0.57768768810517568</v>
      </c>
      <c r="AU142" s="53">
        <f>SUMPRODUCT(--(AU$9=Quarterly_kt!$B$9:FC$9),Quarterly_kt!$B142:FC142)/Fuel_Properties!$D$49</f>
        <v>0.57768768810517568</v>
      </c>
      <c r="AV142" s="53">
        <f>SUMPRODUCT(--(AV$9=Quarterly_kt!$B$9:FC$9),Quarterly_kt!$B142:FC142)/Fuel_Properties!$D$49</f>
        <v>0.57768768810517568</v>
      </c>
      <c r="AW142" s="53">
        <f>SUMPRODUCT(--(AW$9=Quarterly_kt!$B$9:FC$9),Quarterly_kt!$B142:FC142)/Fuel_Properties!$D$49</f>
        <v>0.57768768810517568</v>
      </c>
      <c r="AX142" s="53">
        <f>SUMPRODUCT(--(AX$9=Quarterly_kt!$B$9:FC$9),Quarterly_kt!$B142:FC142)/Fuel_Properties!$D$49</f>
        <v>0.6671441150891253</v>
      </c>
      <c r="AY142" s="53">
        <f>SUMPRODUCT(--(AY$9=Quarterly_kt!$B$9:FC$9),Quarterly_kt!$B142:FC142)/Fuel_Properties!$D$49</f>
        <v>0.6671441150891253</v>
      </c>
      <c r="AZ142" s="53">
        <f>SUMPRODUCT(--(AZ$9=Quarterly_kt!$B$9:FC$9),Quarterly_kt!$B142:FC142)/Fuel_Properties!$D$49</f>
        <v>0.6671441150891253</v>
      </c>
      <c r="BA142" s="53">
        <f>SUMPRODUCT(--(BA$9=Quarterly_kt!$B$9:FC$9),Quarterly_kt!$B142:FC142)/Fuel_Properties!$D$49</f>
        <v>0.6671441150891253</v>
      </c>
      <c r="BB142" s="53">
        <f>SUMPRODUCT(--(BB$9=Quarterly_kt!$B$9:FC$9),Quarterly_kt!$B142:FC142)/Fuel_Properties!$D$49</f>
        <v>0.6567607358388966</v>
      </c>
      <c r="BC142" s="53">
        <f>SUMPRODUCT(--(BC$9=Quarterly_kt!$B$9:FC$9),Quarterly_kt!$B142:FC142)/Fuel_Properties!$D$49</f>
        <v>0.6567607358388966</v>
      </c>
      <c r="BD142" s="53">
        <f>SUMPRODUCT(--(BD$9=Quarterly_kt!$B$9:FC$9),Quarterly_kt!$B142:FC142)/Fuel_Properties!$D$49</f>
        <v>0.6567607358388966</v>
      </c>
      <c r="BE142" s="53">
        <f>SUMPRODUCT(--(BE$9=Quarterly_kt!$B$9:FC$9),Quarterly_kt!$B142:FC142)/Fuel_Properties!$D$49</f>
        <v>0.6567607358388966</v>
      </c>
      <c r="BF142" s="53">
        <f>SUMPRODUCT(--(BF$9=Quarterly_kt!$B$9:FC$9),Quarterly_kt!$B142:FC142)/Fuel_Properties!$D$49</f>
        <v>0.68116434596119779</v>
      </c>
      <c r="BG142" s="53">
        <f>SUMPRODUCT(--(BG$9=Quarterly_kt!$B$9:FC$9),Quarterly_kt!$B142:FC142)/Fuel_Properties!$D$49</f>
        <v>0.68116434596119779</v>
      </c>
      <c r="BH142" s="53">
        <f>SUMPRODUCT(--(BH$9=Quarterly_kt!$B$9:FC$9),Quarterly_kt!$B142:FC142)/Fuel_Properties!$D$49</f>
        <v>0.68116434596119779</v>
      </c>
      <c r="BI142" s="53">
        <f>SUMPRODUCT(--(BI$9=Quarterly_kt!$B$9:FC$9),Quarterly_kt!$B142:FC142)/Fuel_Properties!$D$49</f>
        <v>0.68116434596119779</v>
      </c>
      <c r="BJ142" s="53">
        <f>SUMPRODUCT(--(BJ$9=Quarterly_kt!$B$9:FC$9),Quarterly_kt!$B142:FC142)/Fuel_Properties!$D$49</f>
        <v>0.64230376357950791</v>
      </c>
      <c r="BK142" s="53">
        <f>SUMPRODUCT(--(BK$9=Quarterly_kt!$B$9:FC$9),Quarterly_kt!$B142:FC142)/Fuel_Properties!$D$49</f>
        <v>0.64230376357950791</v>
      </c>
      <c r="BL142" s="53">
        <f>SUMPRODUCT(--(BL$9=Quarterly_kt!$B$9:FC$9),Quarterly_kt!$B142:FC142)/Fuel_Properties!$D$49</f>
        <v>0.64230376357950791</v>
      </c>
      <c r="BM142" s="53">
        <f>SUMPRODUCT(--(BM$9=Quarterly_kt!$B$9:FC$9),Quarterly_kt!$B142:FC142)/Fuel_Properties!$D$49</f>
        <v>0.64230376357950791</v>
      </c>
      <c r="BN142" s="53">
        <f>SUMPRODUCT(--(BN$9=Quarterly_kt!$B$9:FC$9),Quarterly_kt!$B142:FC142)/Fuel_Properties!$D$49</f>
        <v>0.64618352520751021</v>
      </c>
      <c r="BO142" s="53">
        <f>SUMPRODUCT(--(BO$9=Quarterly_kt!$B$9:FC$9),Quarterly_kt!$B142:FC142)/Fuel_Properties!$D$49</f>
        <v>0.64618352520751021</v>
      </c>
      <c r="BP142" s="53">
        <f>SUMPRODUCT(--(BP$9=Quarterly_kt!$B$9:FC$9),Quarterly_kt!$B142:FC142)/Fuel_Properties!$D$49</f>
        <v>0.64618352520751021</v>
      </c>
      <c r="BQ142" s="53">
        <f>SUMPRODUCT(--(BQ$9=Quarterly_kt!$B$9:FC$9),Quarterly_kt!$B142:FC142)/Fuel_Properties!$D$49</f>
        <v>0.64618352520751021</v>
      </c>
      <c r="BR142" s="53">
        <f>SUMPRODUCT(--(BR$9=Quarterly_kt!$B$9:FC$9),Quarterly_kt!$B142:FC142)/Fuel_Properties!$D$49</f>
        <v>0.7167435311685606</v>
      </c>
      <c r="BS142" s="53">
        <f>SUMPRODUCT(--(BS$9=Quarterly_kt!$B$9:FC$9),Quarterly_kt!$B142:FC142)/Fuel_Properties!$D$49</f>
        <v>0.7167435311685606</v>
      </c>
      <c r="BT142" s="53">
        <f>SUMPRODUCT(--(BT$9=Quarterly_kt!$B$9:FC$9),Quarterly_kt!$B142:FC142)/Fuel_Properties!$D$49</f>
        <v>0.7167435311685606</v>
      </c>
      <c r="BU142" s="53">
        <f>SUMPRODUCT(--(BU$9=Quarterly_kt!$B$9:FC$9),Quarterly_kt!$B142:FC142)/Fuel_Properties!$D$49</f>
        <v>0.7167435311685606</v>
      </c>
      <c r="BV142" s="53">
        <f>SUMPRODUCT(--(BV$9=Quarterly_kt!$B$9:FC$9),Quarterly_kt!$B142:FC142)/Fuel_Properties!$D$49</f>
        <v>0.66618210749525741</v>
      </c>
      <c r="BW142" s="53">
        <f>SUMPRODUCT(--(BW$9=Quarterly_kt!$B$9:FC$9),Quarterly_kt!$B142:FC142)/Fuel_Properties!$D$49</f>
        <v>0.66618210749525741</v>
      </c>
      <c r="BX142" s="53">
        <f>SUMPRODUCT(--(BX$9=Quarterly_kt!$B$9:FC$9),Quarterly_kt!$B142:FC142)/Fuel_Properties!$D$49</f>
        <v>0.66618210749525741</v>
      </c>
      <c r="BY142" s="53">
        <f>SUMPRODUCT(--(BY$9=Quarterly_kt!$B$9:FC$9),Quarterly_kt!$B142:FC142)/Fuel_Properties!$D$49</f>
        <v>0.66618210749525741</v>
      </c>
      <c r="BZ142" s="53">
        <f>SUMPRODUCT(--(BZ$9=Quarterly_kt!$B$9:FC$9),Quarterly_kt!$B142:FC142)/Fuel_Properties!$D$49</f>
        <v>0.65333264498637178</v>
      </c>
      <c r="CA142" s="53">
        <f>SUMPRODUCT(--(CA$9=Quarterly_kt!$B$9:FC$9),Quarterly_kt!$B142:FC142)/Fuel_Properties!$D$49</f>
        <v>0.65333264498637178</v>
      </c>
      <c r="CB142" s="53">
        <f>SUMPRODUCT(--(CB$9=Quarterly_kt!$B$9:FC$9),Quarterly_kt!$B142:FC142)/Fuel_Properties!$D$49</f>
        <v>0.65333264498637178</v>
      </c>
      <c r="CC142" s="53">
        <f>SUMPRODUCT(--(CC$9=Quarterly_kt!$B$9:FC$9),Quarterly_kt!$B142:FC142)/Fuel_Properties!$D$49</f>
        <v>0.65333264498637178</v>
      </c>
      <c r="CD142" s="53">
        <f>SUMPRODUCT(--(CD$9=Quarterly_kt!$B$9:FC$9),Quarterly_kt!$B142:FC142)/Fuel_Properties!$D$49</f>
        <v>0.67363914827611149</v>
      </c>
      <c r="CE142" s="53">
        <f>SUMPRODUCT(--(CE$9=Quarterly_kt!$B$9:FC$9),Quarterly_kt!$B142:FC142)/Fuel_Properties!$D$49</f>
        <v>0.67363914827611149</v>
      </c>
      <c r="CF142" s="53">
        <f>SUMPRODUCT(--(CF$9=Quarterly_kt!$B$9:FC$9),Quarterly_kt!$B142:FC142)/Fuel_Properties!$D$49</f>
        <v>0.67363914827611149</v>
      </c>
      <c r="CG142" s="53">
        <f>SUMPRODUCT(--(CG$9=Quarterly_kt!$B$9:FC$9),Quarterly_kt!$B142:FC142)/Fuel_Properties!$D$49</f>
        <v>0.67363914827611149</v>
      </c>
      <c r="CH142" s="53">
        <f>SUMPRODUCT(--(CH$9=Quarterly_kt!$B$9:FC$9),Quarterly_kt!$B142:FC142)/Fuel_Properties!$D$49</f>
        <v>0.5690537475705677</v>
      </c>
      <c r="CI142" s="53">
        <f>SUMPRODUCT(--(CI$9=Quarterly_kt!$B$9:FC$9),Quarterly_kt!$B142:FC142)/Fuel_Properties!$D$49</f>
        <v>0.5690537475705677</v>
      </c>
      <c r="CJ142" s="53">
        <f>SUMPRODUCT(--(CJ$9=Quarterly_kt!$B$9:FC$9),Quarterly_kt!$B142:FC142)/Fuel_Properties!$D$49</f>
        <v>0.5690537475705677</v>
      </c>
      <c r="CK142" s="53">
        <f>SUMPRODUCT(--(CK$9=Quarterly_kt!$B$9:FC$9),Quarterly_kt!$B142:FC142)/Fuel_Properties!$D$49</f>
        <v>0.5690537475705677</v>
      </c>
      <c r="CL142" s="53">
        <f>SUMPRODUCT(--(CL$9=Quarterly_kt!$B$9:FC$9),Quarterly_kt!$B142:FC142)/Fuel_Properties!$D$49</f>
        <v>0.52580570201054255</v>
      </c>
      <c r="CM142" s="53">
        <f>SUMPRODUCT(--(CM$9=Quarterly_kt!$B$9:FC$9),Quarterly_kt!$B142:FC142)/Fuel_Properties!$D$49</f>
        <v>0.52580570201054255</v>
      </c>
      <c r="CN142" s="53">
        <f>SUMPRODUCT(--(CN$9=Quarterly_kt!$B$9:FC$9),Quarterly_kt!$B142:FC142)/Fuel_Properties!$D$49</f>
        <v>0.52580570201054255</v>
      </c>
      <c r="CO142" s="53">
        <f>SUMPRODUCT(--(CO$9=Quarterly_kt!$B$9:FC$9),Quarterly_kt!$B142:FC142)/Fuel_Properties!$D$49</f>
        <v>0.52580570201054255</v>
      </c>
      <c r="CP142" s="53">
        <f>SUMPRODUCT(--(CP$9=Quarterly_kt!$B$9:FC$9),Quarterly_kt!$B142:FC142)/Fuel_Properties!$D$49</f>
        <v>0.40412515966193002</v>
      </c>
      <c r="CQ142" s="53">
        <f>SUMPRODUCT(--(CQ$9=Quarterly_kt!$B$9:FC$9),Quarterly_kt!$B142:FC142)/Fuel_Properties!$D$49</f>
        <v>0.40412515966193002</v>
      </c>
      <c r="CR142" s="53">
        <f>SUMPRODUCT(--(CR$9=Quarterly_kt!$B$9:FC$9),Quarterly_kt!$B142:FC142)/Fuel_Properties!$D$49</f>
        <v>0.40412515966193002</v>
      </c>
      <c r="CS142" s="53">
        <f>SUMPRODUCT(--(CS$9=Quarterly_kt!$B$9:FC$9),Quarterly_kt!$B142:FC142)/Fuel_Properties!$D$49</f>
        <v>0.40412515966193002</v>
      </c>
      <c r="CT142" s="53">
        <f>SUMPRODUCT(--(CT$9=Quarterly_kt!$B$9:FC$9),Quarterly_kt!$B142:FC142)/Fuel_Properties!$D$49</f>
        <v>0.40876994098739827</v>
      </c>
      <c r="CU142" s="53">
        <f>SUMPRODUCT(--(CU$9=Quarterly_kt!$B$9:FC$9),Quarterly_kt!$B142:FC142)/Fuel_Properties!$D$49</f>
        <v>0.40876994098739827</v>
      </c>
      <c r="CV142" s="53">
        <f>SUMPRODUCT(--(CV$9=Quarterly_kt!$B$9:FC$9),Quarterly_kt!$B142:FC142)/Fuel_Properties!$D$49</f>
        <v>0.40876994098739827</v>
      </c>
      <c r="CW142" s="53">
        <f>SUMPRODUCT(--(CW$9=Quarterly_kt!$B$9:FC$9),Quarterly_kt!$B142:FC142)/Fuel_Properties!$D$49</f>
        <v>0.40876994098739827</v>
      </c>
      <c r="CX142" s="53">
        <f>SUMPRODUCT(--(CX$9=Quarterly_kt!$B$9:FC$9),Quarterly_kt!$B142:FC142)/Fuel_Properties!$D$49</f>
        <v>0.46890411836656115</v>
      </c>
      <c r="CY142" s="53">
        <f>SUMPRODUCT(--(CY$9=Quarterly_kt!$B$9:FC$9),Quarterly_kt!$B142:FC142)/Fuel_Properties!$D$49</f>
        <v>0.46890411836656115</v>
      </c>
      <c r="CZ142" s="53">
        <f>SUMPRODUCT(--(CZ$9=Quarterly_kt!$B$9:FC$9),Quarterly_kt!$B142:FC142)/Fuel_Properties!$D$49</f>
        <v>0.46890411836656115</v>
      </c>
      <c r="DA142" s="53">
        <f>SUMPRODUCT(--(DA$9=Quarterly_kt!$B$9:FC$9),Quarterly_kt!$B142:FC142)/Fuel_Properties!$D$49</f>
        <v>0.46890411836656115</v>
      </c>
      <c r="DB142" s="53">
        <f>SUMPRODUCT(--(DB$9=Quarterly_kt!$B$9:FC$9),Quarterly_kt!$B142:FC142)/Fuel_Properties!$D$49</f>
        <v>0.54069793098168561</v>
      </c>
      <c r="DC142" s="53">
        <f>SUMPRODUCT(--(DC$9=Quarterly_kt!$B$9:FC$9),Quarterly_kt!$B142:FC142)/Fuel_Properties!$D$49</f>
        <v>0.54069793098168561</v>
      </c>
      <c r="DD142" s="53">
        <f>SUMPRODUCT(--(DD$9=Quarterly_kt!$B$9:FC$9),Quarterly_kt!$B142:FC142)/Fuel_Properties!$D$49</f>
        <v>0.54069793098168561</v>
      </c>
      <c r="DE142" s="53">
        <f>SUMPRODUCT(--(DE$9=Quarterly_kt!$B$9:FC$9),Quarterly_kt!$B142:FC142)/Fuel_Properties!$D$49</f>
        <v>0.54069793098168561</v>
      </c>
      <c r="DF142" s="53">
        <f>SUMPRODUCT(--(DF$9=Quarterly_kt!$B$9:FC$9),Quarterly_kt!$B142:FC142)/Fuel_Properties!$D$49</f>
        <v>0.66899856427211501</v>
      </c>
      <c r="DG142" s="53">
        <f>SUMPRODUCT(--(DG$9=Quarterly_kt!$B$9:FC$9),Quarterly_kt!$B142:FC142)/Fuel_Properties!$D$49</f>
        <v>0.66899856427211501</v>
      </c>
      <c r="DH142" s="53">
        <f>SUMPRODUCT(--(DH$9=Quarterly_kt!$B$9:FC$9),Quarterly_kt!$B142:FC142)/Fuel_Properties!$D$49</f>
        <v>0.66899856427211501</v>
      </c>
      <c r="DI142" s="53">
        <f>SUMPRODUCT(--(DI$9=Quarterly_kt!$B$9:FC$9),Quarterly_kt!$B142:FC142)/Fuel_Properties!$D$49</f>
        <v>0.66899856427211501</v>
      </c>
      <c r="DJ142" s="53">
        <f>SUMPRODUCT(--(DJ$9=Quarterly_kt!$B$9:FC$9),Quarterly_kt!$B142:FC142)/Fuel_Properties!$D$49</f>
        <v>0.77669617983359196</v>
      </c>
      <c r="DK142" s="53">
        <f>SUMPRODUCT(--(DK$9=Quarterly_kt!$B$9:FC$9),Quarterly_kt!$B142:FC142)/Fuel_Properties!$D$49</f>
        <v>0.77669617983359196</v>
      </c>
      <c r="DL142" s="53">
        <f>SUMPRODUCT(--(DL$9=Quarterly_kt!$B$9:FC$9),Quarterly_kt!$B142:FC142)/Fuel_Properties!$D$49</f>
        <v>0.77669617983359196</v>
      </c>
      <c r="DM142" s="53">
        <f>SUMPRODUCT(--(DM$9=Quarterly_kt!$B$9:FC$9),Quarterly_kt!$B142:FC142)/Fuel_Properties!$D$49</f>
        <v>0.77669617983359196</v>
      </c>
      <c r="DN142" s="53">
        <f>SUMPRODUCT(--(DN$9=Quarterly_kt!$B$9:FC$9),Quarterly_kt!$B142:FC142)/Fuel_Properties!$D$49</f>
        <v>0.75156649264321507</v>
      </c>
      <c r="DO142" s="53">
        <f>SUMPRODUCT(--(DO$9=Quarterly_kt!$B$9:FC$9),Quarterly_kt!$B142:FC142)/Fuel_Properties!$D$49</f>
        <v>0.75156649264321507</v>
      </c>
      <c r="DP142" s="53">
        <f>SUMPRODUCT(--(DP$9=Quarterly_kt!$B$9:FC$9),Quarterly_kt!$B142:FC142)/Fuel_Properties!$D$49</f>
        <v>0.75156649264321507</v>
      </c>
      <c r="DQ142" s="53">
        <f>SUMPRODUCT(--(DQ$9=Quarterly_kt!$B$9:FC$9),Quarterly_kt!$B142:FC142)/Fuel_Properties!$D$49</f>
        <v>0.75156649264321507</v>
      </c>
      <c r="DR142" s="53">
        <f>SUMPRODUCT(--(DR$9=Quarterly_kt!$B$9:FC$9),Quarterly_kt!$B142:FC142)/Fuel_Properties!$D$49</f>
        <v>0.85374906039435694</v>
      </c>
      <c r="DS142" s="53">
        <f>SUMPRODUCT(--(DS$9=Quarterly_kt!$B$9:FC$9),Quarterly_kt!$B142:FC142)/Fuel_Properties!$D$49</f>
        <v>0.85374906039435694</v>
      </c>
      <c r="DT142" s="53">
        <f>SUMPRODUCT(--(DT$9=Quarterly_kt!$B$9:FC$9),Quarterly_kt!$B142:FC142)/Fuel_Properties!$D$49</f>
        <v>0.85374906039435694</v>
      </c>
      <c r="DU142" s="53">
        <f>SUMPRODUCT(--(DU$9=Quarterly_kt!$B$9:FC$9),Quarterly_kt!$B142:FC142)/Fuel_Properties!$D$49</f>
        <v>0.85374906039435694</v>
      </c>
      <c r="DV142" s="53">
        <f>SUMPRODUCT(--(DV$9=Quarterly_kt!$B$9:FC$9),Quarterly_kt!$B142:FC142)/Fuel_Properties!$D$49</f>
        <v>0.85277163709951331</v>
      </c>
      <c r="DW142" s="53">
        <f>SUMPRODUCT(--(DW$9=Quarterly_kt!$B$9:FC$9),Quarterly_kt!$B142:FC142)/Fuel_Properties!$D$49</f>
        <v>0.85277163709951331</v>
      </c>
      <c r="DX142" s="53">
        <f>SUMPRODUCT(--(DX$9=Quarterly_kt!$B$9:FC$9),Quarterly_kt!$B142:FC142)/Fuel_Properties!$D$49</f>
        <v>0.85277163709951331</v>
      </c>
      <c r="DY142" s="53">
        <f>SUMPRODUCT(--(DY$9=Quarterly_kt!$B$9:FC$9),Quarterly_kt!$B142:FC142)/Fuel_Properties!$D$49</f>
        <v>0.85277163709951331</v>
      </c>
      <c r="DZ142" s="53">
        <f>SUMPRODUCT(--(DZ$9=Quarterly_kt!$B$9:FC$9),Quarterly_kt!$B142:FC142)/Fuel_Properties!$D$49</f>
        <v>0.93580564133486877</v>
      </c>
      <c r="EA142" s="53">
        <f>SUMPRODUCT(--(EA$9=Quarterly_kt!$B$9:FC$9),Quarterly_kt!$B142:FC142)/Fuel_Properties!$D$49</f>
        <v>0.93580564133486877</v>
      </c>
      <c r="EB142" s="53">
        <f>SUMPRODUCT(--(EB$9=Quarterly_kt!$B$9:FC$9),Quarterly_kt!$B142:FC142)/Fuel_Properties!$D$49</f>
        <v>0.93580564133486877</v>
      </c>
      <c r="EC142" s="53">
        <f>SUMPRODUCT(--(EC$9=Quarterly_kt!$B$9:FC$9),Quarterly_kt!$B142:FC142)/Fuel_Properties!$D$49</f>
        <v>0.93580564133486877</v>
      </c>
      <c r="ED142" s="53">
        <f>SUMPRODUCT(--(ED$9=Quarterly_kt!$B$9:FC$9),Quarterly_kt!$B142:FC142)/Fuel_Properties!$D$49</f>
        <v>0.96828727762664502</v>
      </c>
      <c r="EE142" s="53">
        <f>SUMPRODUCT(--(EE$9=Quarterly_kt!$B$9:FC$9),Quarterly_kt!$B142:FC142)/Fuel_Properties!$D$49</f>
        <v>0.96828727762664502</v>
      </c>
      <c r="EF142" s="53">
        <f>SUMPRODUCT(--(EF$9=Quarterly_kt!$B$9:FC$9),Quarterly_kt!$B142:FC142)/Fuel_Properties!$D$49</f>
        <v>0.96828727762664502</v>
      </c>
      <c r="EG142" s="53">
        <f>SUMPRODUCT(--(EG$9=Quarterly_kt!$B$9:FC$9),Quarterly_kt!$B142:FC142)/Fuel_Properties!$D$49</f>
        <v>0.96828727762664502</v>
      </c>
      <c r="EH142" s="53">
        <f>SUMPRODUCT(--(EH$9=Quarterly_kt!$B$9:FC$9),Quarterly_kt!$B142:FC142)/Fuel_Properties!$D$49</f>
        <v>0.88699411681445217</v>
      </c>
      <c r="EI142" s="53">
        <f>SUMPRODUCT(--(EI$9=Quarterly_kt!$B$9:FC$9),Quarterly_kt!$B142:FC142)/Fuel_Properties!$D$49</f>
        <v>0.88699411681445217</v>
      </c>
      <c r="EJ142" s="53">
        <f>SUMPRODUCT(--(EJ$9=Quarterly_kt!$B$9:FC$9),Quarterly_kt!$B142:FC142)/Fuel_Properties!$D$49</f>
        <v>0.88699411681445217</v>
      </c>
      <c r="EK142" s="53">
        <f>SUMPRODUCT(--(EK$9=Quarterly_kt!$B$9:FC$9),Quarterly_kt!$B142:FC142)/Fuel_Properties!$D$49</f>
        <v>0.88699411681445217</v>
      </c>
      <c r="EL142" s="53">
        <f>SUMPRODUCT(--(EL$9=Quarterly_kt!$B$9:FC$9),Quarterly_kt!$B142:FC142)/Fuel_Properties!$D$49</f>
        <v>0.80368539001761752</v>
      </c>
      <c r="EM142" s="53">
        <f>SUMPRODUCT(--(EM$9=Quarterly_kt!$B$9:FC$9),Quarterly_kt!$B142:FC142)/Fuel_Properties!$D$49</f>
        <v>0.80368539001761752</v>
      </c>
      <c r="EN142" s="53">
        <f>SUMPRODUCT(--(EN$9=Quarterly_kt!$B$9:FC$9),Quarterly_kt!$B142:FC142)/Fuel_Properties!$D$49</f>
        <v>0.80368539001761752</v>
      </c>
      <c r="EO142" s="53">
        <f>SUMPRODUCT(--(EO$9=Quarterly_kt!$B$9:FC$9),Quarterly_kt!$B142:FC142)/Fuel_Properties!$D$49</f>
        <v>0.80368539001761752</v>
      </c>
      <c r="EP142" s="53">
        <f>SUMPRODUCT(--(EP$9=Quarterly_kt!$B$9:FC$9),Quarterly_kt!$B142:FC142)/Fuel_Properties!$D$49</f>
        <v>0.6735049210776205</v>
      </c>
      <c r="EQ142" s="53">
        <f>SUMPRODUCT(--(EQ$9=Quarterly_kt!$B$9:FC$9),Quarterly_kt!$B142:FC142)/Fuel_Properties!$D$49</f>
        <v>0.6735049210776205</v>
      </c>
      <c r="ER142" s="53">
        <f>SUMPRODUCT(--(ER$9=Quarterly_kt!$B$9:FC$9),Quarterly_kt!$B142:FC142)/Fuel_Properties!$D$49</f>
        <v>0.6735049210776205</v>
      </c>
      <c r="ES142" s="53">
        <f>SUMPRODUCT(--(ES$9=Quarterly_kt!$B$9:FC$9),Quarterly_kt!$B142:FC142)/Fuel_Properties!$D$49</f>
        <v>0.6735049210776205</v>
      </c>
      <c r="ET142" s="53">
        <f>SUMPRODUCT(--(ET$9=Quarterly_kt!$B$9:FC$9),Quarterly_kt!$B142:FC142)/Fuel_Properties!$D$49</f>
        <v>0.68373894159220838</v>
      </c>
      <c r="EU142" s="53">
        <f>SUMPRODUCT(--(EU$9=Quarterly_kt!$B$9:FC$9),Quarterly_kt!$B142:FC142)/Fuel_Properties!$D$49</f>
        <v>0.68373894159220838</v>
      </c>
      <c r="EV142" s="53">
        <f>SUMPRODUCT(--(EV$9=Quarterly_kt!$B$9:FC$9),Quarterly_kt!$B142:FC142)/Fuel_Properties!$D$49</f>
        <v>0.68373894159220838</v>
      </c>
      <c r="EW142" s="53">
        <f>SUMPRODUCT(--(EW$9=Quarterly_kt!$B$9:FC$9),Quarterly_kt!$B142:FC142)/Fuel_Properties!$D$49</f>
        <v>0.68373894159220838</v>
      </c>
      <c r="EX142" s="53">
        <f>SUMPRODUCT(--(EX$9=Quarterly_kt!$B$9:FC$9),Quarterly_kt!$B142:FC142)/Fuel_Properties!$D$49</f>
        <v>0.72760157409680437</v>
      </c>
      <c r="EY142" s="53">
        <f>SUMPRODUCT(--(EY$9=Quarterly_kt!$B$9:FC$9),Quarterly_kt!$B142:FC142)/Fuel_Properties!$D$49</f>
        <v>0.72760157409680437</v>
      </c>
      <c r="EZ142" s="53">
        <f>SUMPRODUCT(--(EZ$9=Quarterly_kt!$B$9:FC$9),Quarterly_kt!$B142:FC142)/Fuel_Properties!$D$49</f>
        <v>0.72760157409680437</v>
      </c>
      <c r="FA142" s="53">
        <f>SUMPRODUCT(--(FA$9=Quarterly_kt!$B$9:FC$9),Quarterly_kt!$B142:FC142)/Fuel_Properties!$D$49</f>
        <v>0.72760157409680437</v>
      </c>
      <c r="FB142" s="53">
        <f>SUMPRODUCT(--(FB$9=Quarterly_kt!$B$9:FC$9),Quarterly_kt!$B142:FC142)/Fuel_Properties!$D$49</f>
        <v>0.69356621752538294</v>
      </c>
      <c r="FC142" s="53">
        <f>SUMPRODUCT(--(FC$9=Quarterly_kt!$B$9:FC$9),Quarterly_kt!$B142:FC142)/Fuel_Properties!$D$49</f>
        <v>0.69356621752538294</v>
      </c>
      <c r="FD142" s="53">
        <f>SUMPRODUCT(--(FD$9=Quarterly_kt!$B$9:FD$9),Quarterly_kt!$B142:FD142)/Fuel_Properties!$D$49</f>
        <v>0.69356621752538294</v>
      </c>
      <c r="FE142" s="53">
        <f>SUMPRODUCT(--(FE$9=Quarterly_kt!$B$9:FE$9),Quarterly_kt!$B142:FE142)/Fuel_Properties!$D$49</f>
        <v>0.69356621752538294</v>
      </c>
      <c r="FF142" s="53">
        <f>SUMPRODUCT(--(FF$9=Quarterly_kt!$B$9:FF$9),Quarterly_kt!$B142:FF142)/Fuel_Properties!$D$49</f>
        <v>0.71381240245282751</v>
      </c>
      <c r="FG142" s="53">
        <f>SUMPRODUCT(--(FG$9=Quarterly_kt!$B$9:FG$9),Quarterly_kt!$B142:FG142)/Fuel_Properties!$D$49</f>
        <v>0.71381240245282751</v>
      </c>
      <c r="FH142" s="53">
        <f>SUMPRODUCT(--(FH$9=Quarterly_kt!$B$9:FH$9),Quarterly_kt!$B142:FH142)/Fuel_Properties!$D$49</f>
        <v>0.71381240245282751</v>
      </c>
      <c r="FI142" s="53">
        <f>SUMPRODUCT(--(FI$9=Quarterly_kt!$B$9:FI$9),Quarterly_kt!$B142:FI142)/Fuel_Properties!$D$49</f>
        <v>0.71381240245282751</v>
      </c>
      <c r="FJ142" s="53">
        <f>SUMPRODUCT(--(FJ$9=Quarterly_kt!$B$9:FJ$9),Quarterly_kt!$B142:FJ142)/Fuel_Properties!$D$49</f>
        <v>0.75592572273146774</v>
      </c>
      <c r="FK142" s="53">
        <f>SUMPRODUCT(--(FK$9=Quarterly_kt!$B$9:FK$9),Quarterly_kt!$B142:FK142)/Fuel_Properties!$D$49</f>
        <v>0.75592572273146774</v>
      </c>
      <c r="FL142" s="53">
        <f>SUMPRODUCT(--(FL$9=Quarterly_kt!$B$9:FL$9),Quarterly_kt!$B142:FL142)/Fuel_Properties!$D$49</f>
        <v>0.75592572273146774</v>
      </c>
      <c r="FM142" s="53">
        <f>SUMPRODUCT(--(FM$9=Quarterly_kt!$B$9:FN$9),Quarterly_kt!$B142:FN142)/Fuel_Properties!$D$49</f>
        <v>0.75592572273146774</v>
      </c>
      <c r="FN142" s="53">
        <f>SUMPRODUCT(--(FN$9=Quarterly_kt!$B$9:FN$9),Quarterly_kt!$B142:FN142)/Fuel_Properties!$D$49</f>
        <v>0.80433642274366068</v>
      </c>
      <c r="FO142" s="53">
        <f>SUMPRODUCT(--(FO$9=Quarterly_kt!$B$9:FO$9),Quarterly_kt!$B142:FO142)/Fuel_Properties!$D$49</f>
        <v>0.80433642274366068</v>
      </c>
      <c r="FP142" s="53">
        <f>SUMPRODUCT(--(FP$9=Quarterly_kt!$B$9:FP$9),Quarterly_kt!$B142:FP142)/Fuel_Properties!$D$49</f>
        <v>0.80433642274366068</v>
      </c>
      <c r="FQ142" s="53">
        <f>SUMPRODUCT(--(FQ$9=Quarterly_kt!$B$9:FQ$9),Quarterly_kt!$B142:FQ142)/Fuel_Properties!$D$49</f>
        <v>0.80433642274366068</v>
      </c>
      <c r="FR142" s="53">
        <f>SUMPRODUCT(--(FR$9=Quarterly_kt!$B$9:FR$9),Quarterly_kt!$B142:FR142)/Fuel_Properties!$D$49</f>
        <v>0.87784822636293491</v>
      </c>
      <c r="FS142" s="53">
        <f>SUMPRODUCT(--(FS$9=Quarterly_kt!$B$9:FS$9),Quarterly_kt!$B142:FS142)/Fuel_Properties!$D$49</f>
        <v>0.87784822636293491</v>
      </c>
      <c r="FT142" s="53">
        <f>SUMPRODUCT(--(FT$9=Quarterly_kt!$B$9:FT$9),Quarterly_kt!$B142:FT142)/Fuel_Properties!$D$49</f>
        <v>0.87784822636293491</v>
      </c>
      <c r="FU142" s="53">
        <f>SUMPRODUCT(--(FU$9=Quarterly_kt!$B$9:FU$9),Quarterly_kt!$B142:FU142)/Fuel_Properties!$D$49</f>
        <v>0.87784822636293491</v>
      </c>
      <c r="FV142" s="53">
        <f>SUMPRODUCT(--(FV$9=Quarterly_kt!$B$9:FV$9),Quarterly_kt!$B142:FV142)/Fuel_Properties!$D$49</f>
        <v>0.92016318457757296</v>
      </c>
      <c r="FW142" s="18"/>
      <c r="FX142" s="117"/>
      <c r="FY142" s="18"/>
    </row>
    <row r="143" spans="1:181" x14ac:dyDescent="0.2">
      <c r="A143" s="55"/>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c r="EO143" s="62"/>
      <c r="EP143" s="62"/>
      <c r="EQ143" s="62"/>
      <c r="ER143" s="62"/>
      <c r="ES143" s="62"/>
      <c r="ET143" s="62"/>
      <c r="EU143" s="62"/>
      <c r="EV143" s="62"/>
      <c r="EW143" s="62"/>
      <c r="EX143" s="62"/>
      <c r="EY143" s="62"/>
      <c r="EZ143" s="62"/>
      <c r="FA143" s="62"/>
      <c r="FB143" s="62"/>
      <c r="FC143" s="62"/>
      <c r="FD143" s="62"/>
      <c r="FE143" s="62"/>
      <c r="FF143" s="62"/>
      <c r="FG143" s="62"/>
      <c r="FH143" s="62"/>
      <c r="FI143" s="62"/>
      <c r="FJ143" s="62"/>
      <c r="FK143" s="62"/>
      <c r="FL143" s="62"/>
      <c r="FM143" s="62"/>
      <c r="FN143" s="62"/>
      <c r="FO143" s="62"/>
      <c r="FP143" s="62"/>
      <c r="FQ143" s="62"/>
      <c r="FR143" s="62"/>
      <c r="FS143" s="62"/>
      <c r="FT143" s="62"/>
      <c r="FU143" s="62"/>
      <c r="FV143" s="62"/>
      <c r="FW143" s="18"/>
      <c r="FX143" s="117"/>
      <c r="FY143" s="18"/>
    </row>
    <row r="144" spans="1:181" ht="15" x14ac:dyDescent="0.25">
      <c r="A144" s="54" t="s">
        <v>59</v>
      </c>
      <c r="B144" s="15">
        <f>B145+B151+B153</f>
        <v>21.94487020416992</v>
      </c>
      <c r="C144" s="15">
        <f t="shared" ref="C144:BN144" si="250">C145+C151+C153</f>
        <v>21.846730261325224</v>
      </c>
      <c r="D144" s="15">
        <f t="shared" si="250"/>
        <v>22.443230621533957</v>
      </c>
      <c r="E144" s="15">
        <f t="shared" si="250"/>
        <v>23.755419167059326</v>
      </c>
      <c r="F144" s="15">
        <f t="shared" si="250"/>
        <v>22.75375686669403</v>
      </c>
      <c r="G144" s="15">
        <f t="shared" si="250"/>
        <v>23.347483969304808</v>
      </c>
      <c r="H144" s="15">
        <f t="shared" si="250"/>
        <v>22.807421869206841</v>
      </c>
      <c r="I144" s="15">
        <f t="shared" si="250"/>
        <v>24.456487194057466</v>
      </c>
      <c r="J144" s="15">
        <f t="shared" si="250"/>
        <v>23.808391505684202</v>
      </c>
      <c r="K144" s="15">
        <f t="shared" si="250"/>
        <v>22.972948106589051</v>
      </c>
      <c r="L144" s="15">
        <f t="shared" si="250"/>
        <v>22.755735569051058</v>
      </c>
      <c r="M144" s="15">
        <f t="shared" si="250"/>
        <v>24.702063870700989</v>
      </c>
      <c r="N144" s="15">
        <f t="shared" si="250"/>
        <v>24.954269936465295</v>
      </c>
      <c r="O144" s="15">
        <f t="shared" si="250"/>
        <v>22.423362402667692</v>
      </c>
      <c r="P144" s="15">
        <f t="shared" si="250"/>
        <v>23.06724389931961</v>
      </c>
      <c r="Q144" s="15">
        <f t="shared" si="250"/>
        <v>24.318808691189421</v>
      </c>
      <c r="R144" s="15">
        <f t="shared" si="250"/>
        <v>23.806599968532563</v>
      </c>
      <c r="S144" s="15">
        <f t="shared" si="250"/>
        <v>23.363949211916349</v>
      </c>
      <c r="T144" s="15">
        <f t="shared" si="250"/>
        <v>22.967201071770475</v>
      </c>
      <c r="U144" s="15">
        <f t="shared" si="250"/>
        <v>25.14285504594849</v>
      </c>
      <c r="V144" s="15">
        <f t="shared" si="250"/>
        <v>24.868041232006377</v>
      </c>
      <c r="W144" s="15">
        <f t="shared" si="250"/>
        <v>23.696445776275482</v>
      </c>
      <c r="X144" s="15">
        <f t="shared" si="250"/>
        <v>21.664396713654934</v>
      </c>
      <c r="Y144" s="15">
        <f t="shared" si="250"/>
        <v>24.112360879143669</v>
      </c>
      <c r="Z144" s="15">
        <f t="shared" si="250"/>
        <v>23.214115249942775</v>
      </c>
      <c r="AA144" s="15">
        <f t="shared" si="250"/>
        <v>21.949796858532871</v>
      </c>
      <c r="AB144" s="15">
        <f t="shared" si="250"/>
        <v>22.36941738459381</v>
      </c>
      <c r="AC144" s="15">
        <f t="shared" si="250"/>
        <v>24.427447748053741</v>
      </c>
      <c r="AD144" s="15">
        <f t="shared" si="250"/>
        <v>23.11351478927277</v>
      </c>
      <c r="AE144" s="15">
        <f t="shared" si="250"/>
        <v>22.599383140898585</v>
      </c>
      <c r="AF144" s="15">
        <f t="shared" si="250"/>
        <v>22.537193900574643</v>
      </c>
      <c r="AG144" s="15">
        <f t="shared" si="250"/>
        <v>23.461323202816004</v>
      </c>
      <c r="AH144" s="15">
        <f t="shared" si="250"/>
        <v>23.53249106049698</v>
      </c>
      <c r="AI144" s="15">
        <f t="shared" si="250"/>
        <v>22.838949591341404</v>
      </c>
      <c r="AJ144" s="15">
        <f t="shared" si="250"/>
        <v>22.3298787136908</v>
      </c>
      <c r="AK144" s="15">
        <f t="shared" si="250"/>
        <v>23.004507464916379</v>
      </c>
      <c r="AL144" s="15">
        <f t="shared" si="250"/>
        <v>22.643948984219058</v>
      </c>
      <c r="AM144" s="15">
        <f t="shared" si="250"/>
        <v>22.770974780841829</v>
      </c>
      <c r="AN144" s="15">
        <f t="shared" si="250"/>
        <v>22.73068943235916</v>
      </c>
      <c r="AO144" s="15">
        <f t="shared" si="250"/>
        <v>23.933442448111265</v>
      </c>
      <c r="AP144" s="15">
        <f t="shared" si="250"/>
        <v>24.665872145818458</v>
      </c>
      <c r="AQ144" s="15">
        <f t="shared" si="250"/>
        <v>23.972126234715091</v>
      </c>
      <c r="AR144" s="15">
        <f t="shared" si="250"/>
        <v>23.43258812921049</v>
      </c>
      <c r="AS144" s="15">
        <f t="shared" si="250"/>
        <v>25.341122233063487</v>
      </c>
      <c r="AT144" s="15">
        <f t="shared" si="250"/>
        <v>24.168929176081399</v>
      </c>
      <c r="AU144" s="15">
        <f t="shared" si="250"/>
        <v>23.388088314849856</v>
      </c>
      <c r="AV144" s="15">
        <f t="shared" si="250"/>
        <v>24.742394643798985</v>
      </c>
      <c r="AW144" s="15">
        <f t="shared" si="250"/>
        <v>24.590786047769477</v>
      </c>
      <c r="AX144" s="15">
        <f t="shared" si="250"/>
        <v>23.952477347806788</v>
      </c>
      <c r="AY144" s="15">
        <f t="shared" si="250"/>
        <v>25.150510015677575</v>
      </c>
      <c r="AZ144" s="15">
        <f t="shared" si="250"/>
        <v>25.741999891456082</v>
      </c>
      <c r="BA144" s="15">
        <f t="shared" si="250"/>
        <v>26.671382284777302</v>
      </c>
      <c r="BB144" s="15">
        <f t="shared" si="250"/>
        <v>26.852367898381551</v>
      </c>
      <c r="BC144" s="15">
        <f t="shared" si="250"/>
        <v>26.671157088058216</v>
      </c>
      <c r="BD144" s="15">
        <f t="shared" si="250"/>
        <v>26.491060307237753</v>
      </c>
      <c r="BE144" s="15">
        <f t="shared" si="250"/>
        <v>28.81418487207722</v>
      </c>
      <c r="BF144" s="15">
        <f t="shared" si="250"/>
        <v>28.297818990800927</v>
      </c>
      <c r="BG144" s="15">
        <f t="shared" si="250"/>
        <v>27.498459338104549</v>
      </c>
      <c r="BH144" s="15">
        <f t="shared" si="250"/>
        <v>27.737563439790641</v>
      </c>
      <c r="BI144" s="15">
        <f t="shared" si="250"/>
        <v>30.447987472055352</v>
      </c>
      <c r="BJ144" s="15">
        <f t="shared" si="250"/>
        <v>30.084741241134267</v>
      </c>
      <c r="BK144" s="15">
        <f t="shared" si="250"/>
        <v>29.216175906514206</v>
      </c>
      <c r="BL144" s="15">
        <f t="shared" si="250"/>
        <v>28.851518224529041</v>
      </c>
      <c r="BM144" s="15">
        <f t="shared" si="250"/>
        <v>31.005985871709218</v>
      </c>
      <c r="BN144" s="15">
        <f t="shared" si="250"/>
        <v>30.898569240206871</v>
      </c>
      <c r="BO144" s="15">
        <f t="shared" ref="BO144:DZ144" si="251">BO145+BO151+BO153</f>
        <v>31.173757270168551</v>
      </c>
      <c r="BP144" s="15">
        <f t="shared" si="251"/>
        <v>31.86166558319163</v>
      </c>
      <c r="BQ144" s="15">
        <f t="shared" si="251"/>
        <v>32.315501216486638</v>
      </c>
      <c r="BR144" s="15">
        <f t="shared" si="251"/>
        <v>31.161766707943741</v>
      </c>
      <c r="BS144" s="15">
        <f t="shared" si="251"/>
        <v>30.836279213760321</v>
      </c>
      <c r="BT144" s="15">
        <f t="shared" si="251"/>
        <v>31.526103087938395</v>
      </c>
      <c r="BU144" s="15">
        <f t="shared" si="251"/>
        <v>32.333019283287655</v>
      </c>
      <c r="BV144" s="15">
        <f t="shared" si="251"/>
        <v>31.985300922384667</v>
      </c>
      <c r="BW144" s="15">
        <f t="shared" si="251"/>
        <v>32.339600013464697</v>
      </c>
      <c r="BX144" s="15">
        <f t="shared" si="251"/>
        <v>32.152285992645353</v>
      </c>
      <c r="BY144" s="15">
        <f t="shared" si="251"/>
        <v>34.895278065173244</v>
      </c>
      <c r="BZ144" s="15">
        <f t="shared" si="251"/>
        <v>33.744570085962735</v>
      </c>
      <c r="CA144" s="15">
        <f t="shared" si="251"/>
        <v>33.525181348891181</v>
      </c>
      <c r="CB144" s="15">
        <f t="shared" si="251"/>
        <v>34.840016869521534</v>
      </c>
      <c r="CC144" s="15">
        <f t="shared" si="251"/>
        <v>35.897835165922537</v>
      </c>
      <c r="CD144" s="15">
        <f t="shared" si="251"/>
        <v>37.281236884109681</v>
      </c>
      <c r="CE144" s="15">
        <f t="shared" si="251"/>
        <v>36.491139239372998</v>
      </c>
      <c r="CF144" s="15">
        <f t="shared" si="251"/>
        <v>36.101998851059996</v>
      </c>
      <c r="CG144" s="15">
        <f t="shared" si="251"/>
        <v>38.190319701843237</v>
      </c>
      <c r="CH144" s="15">
        <f t="shared" si="251"/>
        <v>37.604609922332614</v>
      </c>
      <c r="CI144" s="15">
        <f t="shared" si="251"/>
        <v>38.498382590905749</v>
      </c>
      <c r="CJ144" s="15">
        <f t="shared" si="251"/>
        <v>41.031135743334076</v>
      </c>
      <c r="CK144" s="15">
        <f t="shared" si="251"/>
        <v>40.636265268592545</v>
      </c>
      <c r="CL144" s="15">
        <f t="shared" si="251"/>
        <v>39.558397506584399</v>
      </c>
      <c r="CM144" s="15">
        <f t="shared" si="251"/>
        <v>39.870772835110969</v>
      </c>
      <c r="CN144" s="15">
        <f t="shared" si="251"/>
        <v>38.444499404601437</v>
      </c>
      <c r="CO144" s="15">
        <f t="shared" si="251"/>
        <v>41.967261274727356</v>
      </c>
      <c r="CP144" s="15">
        <f t="shared" si="251"/>
        <v>39.870044521352639</v>
      </c>
      <c r="CQ144" s="15">
        <f t="shared" si="251"/>
        <v>40.745776759373747</v>
      </c>
      <c r="CR144" s="15">
        <f t="shared" si="251"/>
        <v>39.762101095076844</v>
      </c>
      <c r="CS144" s="15">
        <f t="shared" si="251"/>
        <v>43.350359469465772</v>
      </c>
      <c r="CT144" s="15">
        <f t="shared" si="251"/>
        <v>42.111007628629707</v>
      </c>
      <c r="CU144" s="15">
        <f t="shared" si="251"/>
        <v>40.709148320963564</v>
      </c>
      <c r="CV144" s="15">
        <f t="shared" si="251"/>
        <v>40.548498561864349</v>
      </c>
      <c r="CW144" s="15">
        <f t="shared" si="251"/>
        <v>43.600052749461383</v>
      </c>
      <c r="CX144" s="15">
        <f t="shared" si="251"/>
        <v>42.582208930202135</v>
      </c>
      <c r="CY144" s="15">
        <f t="shared" si="251"/>
        <v>41.224775084152675</v>
      </c>
      <c r="CZ144" s="15">
        <f t="shared" si="251"/>
        <v>42.456501575439987</v>
      </c>
      <c r="DA144" s="15">
        <f t="shared" si="251"/>
        <v>45.093582390712051</v>
      </c>
      <c r="DB144" s="15">
        <f t="shared" si="251"/>
        <v>46.165884256611605</v>
      </c>
      <c r="DC144" s="15">
        <f t="shared" si="251"/>
        <v>43.181352179702799</v>
      </c>
      <c r="DD144" s="15">
        <f t="shared" si="251"/>
        <v>43.363171810616187</v>
      </c>
      <c r="DE144" s="15">
        <f t="shared" si="251"/>
        <v>46.427137124242741</v>
      </c>
      <c r="DF144" s="15">
        <f t="shared" si="251"/>
        <v>45.592168379315794</v>
      </c>
      <c r="DG144" s="15">
        <f t="shared" si="251"/>
        <v>44.752518846628476</v>
      </c>
      <c r="DH144" s="15">
        <f t="shared" si="251"/>
        <v>44.328216720321315</v>
      </c>
      <c r="DI144" s="15">
        <f t="shared" si="251"/>
        <v>45.984346781235388</v>
      </c>
      <c r="DJ144" s="15">
        <f t="shared" si="251"/>
        <v>45.241530638073222</v>
      </c>
      <c r="DK144" s="15">
        <f t="shared" si="251"/>
        <v>45.497607724944302</v>
      </c>
      <c r="DL144" s="15">
        <f t="shared" si="251"/>
        <v>46.878099115866995</v>
      </c>
      <c r="DM144" s="15">
        <f t="shared" si="251"/>
        <v>49.759351313123531</v>
      </c>
      <c r="DN144" s="15">
        <f t="shared" si="251"/>
        <v>49.310387346914915</v>
      </c>
      <c r="DO144" s="15">
        <f t="shared" si="251"/>
        <v>47.494158793923425</v>
      </c>
      <c r="DP144" s="15">
        <f t="shared" si="251"/>
        <v>47.242344011537135</v>
      </c>
      <c r="DQ144" s="15">
        <f t="shared" si="251"/>
        <v>50.957920326776708</v>
      </c>
      <c r="DR144" s="15">
        <f t="shared" si="251"/>
        <v>50.866796059100921</v>
      </c>
      <c r="DS144" s="15">
        <f t="shared" si="251"/>
        <v>49.104321462414994</v>
      </c>
      <c r="DT144" s="15">
        <f t="shared" si="251"/>
        <v>48.354373043266087</v>
      </c>
      <c r="DU144" s="15">
        <f t="shared" si="251"/>
        <v>51.227432795748051</v>
      </c>
      <c r="DV144" s="15">
        <f t="shared" si="251"/>
        <v>51.577697683130125</v>
      </c>
      <c r="DW144" s="15">
        <f t="shared" si="251"/>
        <v>48.829902699963064</v>
      </c>
      <c r="DX144" s="15">
        <f t="shared" si="251"/>
        <v>48.50832079132875</v>
      </c>
      <c r="DY144" s="15">
        <f t="shared" si="251"/>
        <v>51.967332127587255</v>
      </c>
      <c r="DZ144" s="15">
        <f t="shared" si="251"/>
        <v>51.366915015154888</v>
      </c>
      <c r="EA144" s="15">
        <f t="shared" ref="EA144:EO144" si="252">EA145+EA151+EA153</f>
        <v>50.570495555114043</v>
      </c>
      <c r="EB144" s="15">
        <f t="shared" si="252"/>
        <v>48.19292412799296</v>
      </c>
      <c r="EC144" s="15">
        <f t="shared" si="252"/>
        <v>52.923598879470404</v>
      </c>
      <c r="ED144" s="15">
        <f t="shared" si="252"/>
        <v>52.206386755679148</v>
      </c>
      <c r="EE144" s="15">
        <f t="shared" si="252"/>
        <v>49.034889236787976</v>
      </c>
      <c r="EF144" s="15">
        <f t="shared" si="252"/>
        <v>49.404874609157922</v>
      </c>
      <c r="EG144" s="15">
        <f t="shared" si="252"/>
        <v>54.077804291801414</v>
      </c>
      <c r="EH144" s="15">
        <f t="shared" si="252"/>
        <v>52.989986730833223</v>
      </c>
      <c r="EI144" s="15">
        <f t="shared" si="252"/>
        <v>53.146782992223933</v>
      </c>
      <c r="EJ144" s="15">
        <f t="shared" si="252"/>
        <v>47.298100101190421</v>
      </c>
      <c r="EK144" s="15">
        <f t="shared" si="252"/>
        <v>51.36414375731097</v>
      </c>
      <c r="EL144" s="15">
        <f t="shared" si="252"/>
        <v>48.785135427351925</v>
      </c>
      <c r="EM144" s="15">
        <f t="shared" si="252"/>
        <v>49.338994179605848</v>
      </c>
      <c r="EN144" s="15">
        <f t="shared" si="252"/>
        <v>49.989454829274848</v>
      </c>
      <c r="EO144" s="15">
        <f t="shared" si="252"/>
        <v>54.090871496002222</v>
      </c>
      <c r="EP144" s="15">
        <f t="shared" ref="EP144:EU144" si="253">EP145+EP151+EP153</f>
        <v>50.048859373552538</v>
      </c>
      <c r="EQ144" s="15">
        <f t="shared" si="253"/>
        <v>50.337046920587191</v>
      </c>
      <c r="ER144" s="15">
        <f t="shared" si="253"/>
        <v>49.797365304200234</v>
      </c>
      <c r="ES144" s="15">
        <f t="shared" si="253"/>
        <v>54.369489573856882</v>
      </c>
      <c r="ET144" s="15">
        <f t="shared" si="253"/>
        <v>52.418518648763602</v>
      </c>
      <c r="EU144" s="15">
        <f t="shared" si="253"/>
        <v>49.60305326307634</v>
      </c>
      <c r="EV144" s="15">
        <f t="shared" ref="EV144:FP144" si="254">EV145+EV151+EV153</f>
        <v>50.057159389185948</v>
      </c>
      <c r="EW144" s="15">
        <f t="shared" si="254"/>
        <v>52.491460164662477</v>
      </c>
      <c r="EX144" s="15">
        <f t="shared" si="254"/>
        <v>51.160998353859753</v>
      </c>
      <c r="EY144" s="15">
        <f t="shared" si="254"/>
        <v>49.423378731790756</v>
      </c>
      <c r="EZ144" s="15">
        <f t="shared" si="254"/>
        <v>47.812849696469947</v>
      </c>
      <c r="FA144" s="15">
        <f t="shared" si="254"/>
        <v>52.643641756363287</v>
      </c>
      <c r="FB144" s="15">
        <f t="shared" si="254"/>
        <v>51.429138683512377</v>
      </c>
      <c r="FC144" s="15">
        <f t="shared" si="254"/>
        <v>49.199276927395594</v>
      </c>
      <c r="FD144" s="15">
        <f t="shared" si="254"/>
        <v>49.022658697422173</v>
      </c>
      <c r="FE144" s="15">
        <f t="shared" si="254"/>
        <v>54.687694259296421</v>
      </c>
      <c r="FF144" s="15">
        <f t="shared" si="254"/>
        <v>51.604248305253165</v>
      </c>
      <c r="FG144" s="15">
        <f t="shared" si="254"/>
        <v>49.541482036345656</v>
      </c>
      <c r="FH144" s="15">
        <f t="shared" si="254"/>
        <v>49.604286921869686</v>
      </c>
      <c r="FI144" s="15">
        <f t="shared" si="254"/>
        <v>54.495485379570681</v>
      </c>
      <c r="FJ144" s="15">
        <f t="shared" si="254"/>
        <v>54.669628369487164</v>
      </c>
      <c r="FK144" s="15">
        <f t="shared" si="254"/>
        <v>51.033926680172627</v>
      </c>
      <c r="FL144" s="15">
        <f t="shared" si="254"/>
        <v>51.041337887558583</v>
      </c>
      <c r="FM144" s="15">
        <f t="shared" si="254"/>
        <v>56.841411929925961</v>
      </c>
      <c r="FN144" s="15">
        <f t="shared" si="254"/>
        <v>55.172356916209239</v>
      </c>
      <c r="FO144" s="15">
        <f t="shared" si="254"/>
        <v>51.806870364503403</v>
      </c>
      <c r="FP144" s="15">
        <f t="shared" si="254"/>
        <v>52.941897605669986</v>
      </c>
      <c r="FQ144" s="15">
        <f t="shared" ref="FQ144:FS144" si="255">FQ145+FQ151+FQ153</f>
        <v>57.849279165189017</v>
      </c>
      <c r="FR144" s="15">
        <f t="shared" si="255"/>
        <v>57.555029335088342</v>
      </c>
      <c r="FS144" s="15">
        <f t="shared" si="255"/>
        <v>56.279205734341545</v>
      </c>
      <c r="FT144" s="15">
        <f t="shared" ref="FT144:FU144" si="256">FT145+FT151+FT153</f>
        <v>55.518816081331614</v>
      </c>
      <c r="FU144" s="15">
        <f t="shared" si="256"/>
        <v>61.930318961522104</v>
      </c>
      <c r="FV144" s="15">
        <f t="shared" ref="FV144" si="257">FV145+FV151+FV153</f>
        <v>59.875133711239997</v>
      </c>
      <c r="FW144" s="18"/>
      <c r="FX144" s="117"/>
      <c r="FY144" s="18"/>
    </row>
    <row r="145" spans="1:181" ht="15" x14ac:dyDescent="0.25">
      <c r="A145" s="44" t="s">
        <v>35</v>
      </c>
      <c r="B145" s="28">
        <f>SUM(B146,B149:B150)</f>
        <v>19.634953458965299</v>
      </c>
      <c r="C145" s="28">
        <f t="shared" ref="C145:BM145" si="258">SUM(C146,C149:C150)</f>
        <v>19.419338043510436</v>
      </c>
      <c r="D145" s="28">
        <f t="shared" si="258"/>
        <v>19.789283247976677</v>
      </c>
      <c r="E145" s="28">
        <f t="shared" si="258"/>
        <v>21.26219813258362</v>
      </c>
      <c r="F145" s="28">
        <f t="shared" si="258"/>
        <v>20.279123360650633</v>
      </c>
      <c r="G145" s="28">
        <f t="shared" si="258"/>
        <v>20.51814026062393</v>
      </c>
      <c r="H145" s="28">
        <f t="shared" si="258"/>
        <v>19.860118598849482</v>
      </c>
      <c r="I145" s="28">
        <f t="shared" si="258"/>
        <v>21.46520893800659</v>
      </c>
      <c r="J145" s="28">
        <f t="shared" si="258"/>
        <v>20.624024394446561</v>
      </c>
      <c r="K145" s="28">
        <f t="shared" si="258"/>
        <v>20.098342921560668</v>
      </c>
      <c r="L145" s="28">
        <f t="shared" si="258"/>
        <v>20.086841248883822</v>
      </c>
      <c r="M145" s="28">
        <f t="shared" si="258"/>
        <v>21.706933472148894</v>
      </c>
      <c r="N145" s="28">
        <f t="shared" si="258"/>
        <v>22.281953013999171</v>
      </c>
      <c r="O145" s="28">
        <f t="shared" si="258"/>
        <v>19.703022362352751</v>
      </c>
      <c r="P145" s="28">
        <f t="shared" si="258"/>
        <v>20.20820053727417</v>
      </c>
      <c r="Q145" s="28">
        <f t="shared" si="258"/>
        <v>21.424749484893798</v>
      </c>
      <c r="R145" s="28">
        <f t="shared" si="258"/>
        <v>21.333834521097565</v>
      </c>
      <c r="S145" s="28">
        <f t="shared" si="258"/>
        <v>20.702018444713588</v>
      </c>
      <c r="T145" s="28">
        <f t="shared" si="258"/>
        <v>20.260831237210081</v>
      </c>
      <c r="U145" s="28">
        <f t="shared" si="258"/>
        <v>22.395264523176579</v>
      </c>
      <c r="V145" s="28">
        <f t="shared" si="258"/>
        <v>22.200008179992675</v>
      </c>
      <c r="W145" s="28">
        <f t="shared" si="258"/>
        <v>20.98879132855301</v>
      </c>
      <c r="X145" s="28">
        <f t="shared" si="258"/>
        <v>19.024615433266447</v>
      </c>
      <c r="Y145" s="28">
        <f t="shared" si="258"/>
        <v>21.2874043890541</v>
      </c>
      <c r="Z145" s="28">
        <f t="shared" si="258"/>
        <v>20.755760905959313</v>
      </c>
      <c r="AA145" s="28">
        <f t="shared" si="258"/>
        <v>19.98722272370987</v>
      </c>
      <c r="AB145" s="28">
        <f t="shared" si="258"/>
        <v>19.758991184709167</v>
      </c>
      <c r="AC145" s="28">
        <f t="shared" si="258"/>
        <v>21.961141884707644</v>
      </c>
      <c r="AD145" s="28">
        <f t="shared" si="258"/>
        <v>20.848311245739751</v>
      </c>
      <c r="AE145" s="28">
        <f t="shared" si="258"/>
        <v>20.639105759094996</v>
      </c>
      <c r="AF145" s="28">
        <f t="shared" si="258"/>
        <v>20.324984545340726</v>
      </c>
      <c r="AG145" s="28">
        <f t="shared" si="258"/>
        <v>21.543769142945859</v>
      </c>
      <c r="AH145" s="28">
        <f t="shared" si="258"/>
        <v>21.245884862043763</v>
      </c>
      <c r="AI145" s="28">
        <f t="shared" si="258"/>
        <v>20.81268569649048</v>
      </c>
      <c r="AJ145" s="28">
        <f t="shared" si="258"/>
        <v>20.448701696769717</v>
      </c>
      <c r="AK145" s="28">
        <f t="shared" si="258"/>
        <v>21.181830999903866</v>
      </c>
      <c r="AL145" s="28">
        <f t="shared" si="258"/>
        <v>20.90909896986313</v>
      </c>
      <c r="AM145" s="28">
        <f t="shared" si="258"/>
        <v>20.857995237580109</v>
      </c>
      <c r="AN145" s="28">
        <f t="shared" si="258"/>
        <v>20.921984133516691</v>
      </c>
      <c r="AO145" s="28">
        <f t="shared" si="258"/>
        <v>22.161387806178283</v>
      </c>
      <c r="AP145" s="28">
        <f t="shared" si="258"/>
        <v>22.583062558633248</v>
      </c>
      <c r="AQ145" s="28">
        <f t="shared" si="258"/>
        <v>22.061419213902866</v>
      </c>
      <c r="AR145" s="28">
        <f t="shared" si="258"/>
        <v>21.363414392394844</v>
      </c>
      <c r="AS145" s="28">
        <f t="shared" si="258"/>
        <v>23.052974256630534</v>
      </c>
      <c r="AT145" s="28">
        <f t="shared" si="258"/>
        <v>22.112312436642004</v>
      </c>
      <c r="AU145" s="28">
        <f t="shared" si="258"/>
        <v>21.072654809060978</v>
      </c>
      <c r="AV145" s="28">
        <f t="shared" si="258"/>
        <v>22.445125086408542</v>
      </c>
      <c r="AW145" s="28">
        <f t="shared" si="258"/>
        <v>22.262905521367195</v>
      </c>
      <c r="AX145" s="28">
        <f t="shared" si="258"/>
        <v>21.827630465721519</v>
      </c>
      <c r="AY145" s="28">
        <f t="shared" si="258"/>
        <v>22.755082235120017</v>
      </c>
      <c r="AZ145" s="28">
        <f t="shared" si="258"/>
        <v>23.488664893559658</v>
      </c>
      <c r="BA145" s="28">
        <f t="shared" si="258"/>
        <v>24.4099301453167</v>
      </c>
      <c r="BB145" s="28">
        <f t="shared" si="258"/>
        <v>23.792359970325673</v>
      </c>
      <c r="BC145" s="28">
        <f t="shared" si="258"/>
        <v>24.335017531282247</v>
      </c>
      <c r="BD145" s="28">
        <f t="shared" si="258"/>
        <v>24.202706767449392</v>
      </c>
      <c r="BE145" s="28">
        <f t="shared" si="258"/>
        <v>26.151884605105785</v>
      </c>
      <c r="BF145" s="28">
        <f t="shared" si="258"/>
        <v>25.543336486118463</v>
      </c>
      <c r="BG145" s="28">
        <f t="shared" si="258"/>
        <v>24.84787796780487</v>
      </c>
      <c r="BH145" s="28">
        <f t="shared" si="258"/>
        <v>24.890356552956533</v>
      </c>
      <c r="BI145" s="28">
        <f t="shared" si="258"/>
        <v>26.837184275213005</v>
      </c>
      <c r="BJ145" s="28">
        <f t="shared" si="258"/>
        <v>26.322734412445151</v>
      </c>
      <c r="BK145" s="28">
        <f t="shared" si="258"/>
        <v>25.891457773153761</v>
      </c>
      <c r="BL145" s="28">
        <f t="shared" si="258"/>
        <v>25.575436832556232</v>
      </c>
      <c r="BM145" s="28">
        <f t="shared" si="258"/>
        <v>27.572417818851552</v>
      </c>
      <c r="BN145" s="28">
        <f t="shared" ref="BN145:DY145" si="259">SUM(BN146,BN149:BN150)</f>
        <v>26.892547664324578</v>
      </c>
      <c r="BO145" s="28">
        <f t="shared" si="259"/>
        <v>27.164114568991213</v>
      </c>
      <c r="BP145" s="28">
        <f t="shared" si="259"/>
        <v>26.945291566723004</v>
      </c>
      <c r="BQ145" s="28">
        <f t="shared" si="259"/>
        <v>28.176698093664633</v>
      </c>
      <c r="BR145" s="28">
        <f t="shared" si="259"/>
        <v>27.07127853118951</v>
      </c>
      <c r="BS145" s="28">
        <f t="shared" si="259"/>
        <v>27.077210941682125</v>
      </c>
      <c r="BT145" s="28">
        <f t="shared" si="259"/>
        <v>27.747907477404983</v>
      </c>
      <c r="BU145" s="28">
        <f t="shared" si="259"/>
        <v>28.753378285307853</v>
      </c>
      <c r="BV145" s="28">
        <f t="shared" si="259"/>
        <v>28.771852544135736</v>
      </c>
      <c r="BW145" s="28">
        <f t="shared" si="259"/>
        <v>28.327505253479821</v>
      </c>
      <c r="BX145" s="28">
        <f t="shared" si="259"/>
        <v>28.386322480772932</v>
      </c>
      <c r="BY145" s="28">
        <f t="shared" si="259"/>
        <v>30.786006744812948</v>
      </c>
      <c r="BZ145" s="28">
        <f t="shared" si="259"/>
        <v>29.831145933808205</v>
      </c>
      <c r="CA145" s="28">
        <f t="shared" si="259"/>
        <v>29.555316941722698</v>
      </c>
      <c r="CB145" s="28">
        <f t="shared" si="259"/>
        <v>29.660012349112666</v>
      </c>
      <c r="CC145" s="28">
        <f t="shared" si="259"/>
        <v>32.087055433664162</v>
      </c>
      <c r="CD145" s="28">
        <f t="shared" si="259"/>
        <v>31.928308896824806</v>
      </c>
      <c r="CE145" s="28">
        <f t="shared" si="259"/>
        <v>31.204730332260077</v>
      </c>
      <c r="CF145" s="28">
        <f t="shared" si="259"/>
        <v>31.562493414151284</v>
      </c>
      <c r="CG145" s="28">
        <f t="shared" si="259"/>
        <v>33.617380185938174</v>
      </c>
      <c r="CH145" s="28">
        <f t="shared" si="259"/>
        <v>32.906471282130944</v>
      </c>
      <c r="CI145" s="28">
        <f t="shared" si="259"/>
        <v>33.466499147279947</v>
      </c>
      <c r="CJ145" s="28">
        <f t="shared" si="259"/>
        <v>35.736066605351681</v>
      </c>
      <c r="CK145" s="28">
        <f t="shared" si="259"/>
        <v>35.297143372943104</v>
      </c>
      <c r="CL145" s="28">
        <f t="shared" si="259"/>
        <v>34.476317832875544</v>
      </c>
      <c r="CM145" s="28">
        <f t="shared" si="259"/>
        <v>34.780669502929932</v>
      </c>
      <c r="CN145" s="28">
        <f t="shared" si="259"/>
        <v>33.713167517440347</v>
      </c>
      <c r="CO145" s="28">
        <f t="shared" si="259"/>
        <v>37.387383223414872</v>
      </c>
      <c r="CP145" s="28">
        <f t="shared" si="259"/>
        <v>35.678726812921553</v>
      </c>
      <c r="CQ145" s="28">
        <f t="shared" si="259"/>
        <v>36.37368355168001</v>
      </c>
      <c r="CR145" s="28">
        <f t="shared" si="259"/>
        <v>35.365683235746111</v>
      </c>
      <c r="CS145" s="28">
        <f t="shared" si="259"/>
        <v>38.787073130724004</v>
      </c>
      <c r="CT145" s="28">
        <f t="shared" si="259"/>
        <v>37.498243376359852</v>
      </c>
      <c r="CU145" s="28">
        <f t="shared" si="259"/>
        <v>36.402823341226103</v>
      </c>
      <c r="CV145" s="28">
        <f t="shared" si="259"/>
        <v>36.066826255384996</v>
      </c>
      <c r="CW145" s="28">
        <f t="shared" si="259"/>
        <v>39.152960970133933</v>
      </c>
      <c r="CX145" s="28">
        <f t="shared" si="259"/>
        <v>38.04861456838993</v>
      </c>
      <c r="CY145" s="28">
        <f t="shared" si="259"/>
        <v>36.830746155737444</v>
      </c>
      <c r="CZ145" s="28">
        <f t="shared" si="259"/>
        <v>37.665555235657898</v>
      </c>
      <c r="DA145" s="28">
        <f t="shared" si="259"/>
        <v>40.294200843948438</v>
      </c>
      <c r="DB145" s="28">
        <f t="shared" si="259"/>
        <v>40.264935012873856</v>
      </c>
      <c r="DC145" s="28">
        <f t="shared" si="259"/>
        <v>37.849849708395197</v>
      </c>
      <c r="DD145" s="28">
        <f t="shared" si="259"/>
        <v>37.801057205842127</v>
      </c>
      <c r="DE145" s="28">
        <f t="shared" si="259"/>
        <v>40.960119591761739</v>
      </c>
      <c r="DF145" s="28">
        <f t="shared" si="259"/>
        <v>39.834634648205906</v>
      </c>
      <c r="DG145" s="28">
        <f t="shared" si="259"/>
        <v>38.535996986008733</v>
      </c>
      <c r="DH145" s="28">
        <f t="shared" si="259"/>
        <v>39.16875893595023</v>
      </c>
      <c r="DI145" s="28">
        <f t="shared" si="259"/>
        <v>41.082797990964551</v>
      </c>
      <c r="DJ145" s="28">
        <f t="shared" si="259"/>
        <v>40.178272193463805</v>
      </c>
      <c r="DK145" s="28">
        <f t="shared" si="259"/>
        <v>40.589857967171049</v>
      </c>
      <c r="DL145" s="28">
        <f t="shared" si="259"/>
        <v>41.154213377249981</v>
      </c>
      <c r="DM145" s="28">
        <f t="shared" si="259"/>
        <v>44.212813974566401</v>
      </c>
      <c r="DN145" s="28">
        <f t="shared" si="259"/>
        <v>42.958530654151978</v>
      </c>
      <c r="DO145" s="28">
        <f t="shared" si="259"/>
        <v>42.096948169483738</v>
      </c>
      <c r="DP145" s="28">
        <f t="shared" si="259"/>
        <v>41.638690090374944</v>
      </c>
      <c r="DQ145" s="28">
        <f t="shared" si="259"/>
        <v>45.089989601022864</v>
      </c>
      <c r="DR145" s="28">
        <f t="shared" si="259"/>
        <v>45.087388037172275</v>
      </c>
      <c r="DS145" s="28">
        <f t="shared" si="259"/>
        <v>43.501844228798447</v>
      </c>
      <c r="DT145" s="28">
        <f t="shared" si="259"/>
        <v>42.466610755717284</v>
      </c>
      <c r="DU145" s="28">
        <f t="shared" si="259"/>
        <v>45.25010844589972</v>
      </c>
      <c r="DV145" s="28">
        <f t="shared" si="259"/>
        <v>46.062398958346883</v>
      </c>
      <c r="DW145" s="28">
        <f t="shared" si="259"/>
        <v>43.482371078973038</v>
      </c>
      <c r="DX145" s="28">
        <f t="shared" si="259"/>
        <v>42.77996477282197</v>
      </c>
      <c r="DY145" s="28">
        <f t="shared" si="259"/>
        <v>45.775368137359074</v>
      </c>
      <c r="DZ145" s="28">
        <f t="shared" ref="DZ145:EO145" si="260">SUM(DZ146,DZ149:DZ150)</f>
        <v>45.473628378543822</v>
      </c>
      <c r="EA145" s="28">
        <f t="shared" si="260"/>
        <v>45.357536074018782</v>
      </c>
      <c r="EB145" s="28">
        <f>SUM(EB146,EB149:EB150)</f>
        <v>42.90336560195874</v>
      </c>
      <c r="EC145" s="28">
        <f t="shared" si="260"/>
        <v>47.241910021245772</v>
      </c>
      <c r="ED145" s="28">
        <f t="shared" si="260"/>
        <v>46.643548023066877</v>
      </c>
      <c r="EE145" s="28">
        <f t="shared" si="260"/>
        <v>44.916507305711008</v>
      </c>
      <c r="EF145" s="28">
        <f t="shared" si="260"/>
        <v>44.982574862706109</v>
      </c>
      <c r="EG145" s="28">
        <f t="shared" si="260"/>
        <v>48.781830896327683</v>
      </c>
      <c r="EH145" s="28">
        <f t="shared" si="260"/>
        <v>48.083468231657129</v>
      </c>
      <c r="EI145" s="28">
        <f t="shared" si="260"/>
        <v>47.790676252572517</v>
      </c>
      <c r="EJ145" s="28">
        <f t="shared" si="260"/>
        <v>43.743276415042409</v>
      </c>
      <c r="EK145" s="28">
        <f t="shared" si="260"/>
        <v>45.559081149277254</v>
      </c>
      <c r="EL145" s="28">
        <f t="shared" si="260"/>
        <v>43.954371514340139</v>
      </c>
      <c r="EM145" s="28">
        <f t="shared" si="260"/>
        <v>45.072274375728369</v>
      </c>
      <c r="EN145" s="28">
        <f t="shared" si="260"/>
        <v>45.069203284260141</v>
      </c>
      <c r="EO145" s="28">
        <f t="shared" si="260"/>
        <v>49.08375956045635</v>
      </c>
      <c r="EP145" s="28">
        <f t="shared" ref="EP145:EZ145" si="261">SUM(EP146,EP149:EP150)</f>
        <v>45.844555114249673</v>
      </c>
      <c r="EQ145" s="28">
        <f t="shared" si="261"/>
        <v>45.738763879125052</v>
      </c>
      <c r="ER145" s="28">
        <f t="shared" si="261"/>
        <v>45.248320960105438</v>
      </c>
      <c r="ES145" s="28">
        <f t="shared" si="261"/>
        <v>49.580368366556449</v>
      </c>
      <c r="ET145" s="28">
        <f t="shared" si="261"/>
        <v>47.456169785459778</v>
      </c>
      <c r="EU145" s="28">
        <f t="shared" si="261"/>
        <v>45.060935711680031</v>
      </c>
      <c r="EV145" s="28">
        <f t="shared" si="261"/>
        <v>45.585094882822268</v>
      </c>
      <c r="EW145" s="28">
        <f t="shared" si="261"/>
        <v>48.52657723234703</v>
      </c>
      <c r="EX145" s="28">
        <f t="shared" si="261"/>
        <v>47.121733213960837</v>
      </c>
      <c r="EY145" s="28">
        <f t="shared" si="261"/>
        <v>45.49687592814098</v>
      </c>
      <c r="EZ145" s="28">
        <f t="shared" si="261"/>
        <v>44.070182881820976</v>
      </c>
      <c r="FA145" s="28">
        <f t="shared" ref="FA145:FP145" si="262">SUM(FA146,FA149:FA150)</f>
        <v>48.396785738817243</v>
      </c>
      <c r="FB145" s="28">
        <f t="shared" si="262"/>
        <v>46.980311549761232</v>
      </c>
      <c r="FC145" s="28">
        <f t="shared" si="262"/>
        <v>44.886702012965756</v>
      </c>
      <c r="FD145" s="28">
        <f t="shared" si="262"/>
        <v>44.522730269778037</v>
      </c>
      <c r="FE145" s="28">
        <f t="shared" si="262"/>
        <v>50.400920895613808</v>
      </c>
      <c r="FF145" s="28">
        <f t="shared" si="262"/>
        <v>47.333399858381405</v>
      </c>
      <c r="FG145" s="28">
        <f t="shared" si="262"/>
        <v>45.484996007610185</v>
      </c>
      <c r="FH145" s="28">
        <f t="shared" si="262"/>
        <v>45.617683888769271</v>
      </c>
      <c r="FI145" s="28">
        <f t="shared" si="262"/>
        <v>50.065417601515207</v>
      </c>
      <c r="FJ145" s="28">
        <f t="shared" si="262"/>
        <v>49.780041705475767</v>
      </c>
      <c r="FK145" s="28">
        <f t="shared" si="262"/>
        <v>46.650997716407176</v>
      </c>
      <c r="FL145" s="28">
        <f t="shared" si="262"/>
        <v>46.68173297590068</v>
      </c>
      <c r="FM145" s="28">
        <f t="shared" si="262"/>
        <v>52.20113322124039</v>
      </c>
      <c r="FN145" s="28">
        <f t="shared" si="262"/>
        <v>50.671443267991378</v>
      </c>
      <c r="FO145" s="28">
        <f t="shared" si="262"/>
        <v>47.644206817363219</v>
      </c>
      <c r="FP145" s="28">
        <f t="shared" si="262"/>
        <v>48.281901757188074</v>
      </c>
      <c r="FQ145" s="28">
        <f t="shared" ref="FQ145:FS145" si="263">SUM(FQ146,FQ149:FQ150)</f>
        <v>53.488249334926508</v>
      </c>
      <c r="FR145" s="28">
        <f t="shared" si="263"/>
        <v>52.477000808925112</v>
      </c>
      <c r="FS145" s="28">
        <f t="shared" si="263"/>
        <v>51.888151613307926</v>
      </c>
      <c r="FT145" s="28">
        <f t="shared" ref="FT145:FU145" si="264">SUM(FT146,FT149:FT150)</f>
        <v>51.048117777415833</v>
      </c>
      <c r="FU145" s="28">
        <f t="shared" si="264"/>
        <v>57.020343245422858</v>
      </c>
      <c r="FV145" s="28">
        <f t="shared" ref="FV145" si="265">SUM(FV146,FV149:FV150)</f>
        <v>53.814761792019617</v>
      </c>
      <c r="FW145" s="18"/>
      <c r="FX145" s="117"/>
      <c r="FY145" s="18"/>
    </row>
    <row r="146" spans="1:181" ht="15" x14ac:dyDescent="0.25">
      <c r="A146" s="46" t="s">
        <v>25</v>
      </c>
      <c r="B146" s="13">
        <f t="shared" ref="B146:BM146" si="266">SUM(B147:B148)</f>
        <v>16.102231802825926</v>
      </c>
      <c r="C146" s="13">
        <f t="shared" si="266"/>
        <v>16.025931028976441</v>
      </c>
      <c r="D146" s="13">
        <f t="shared" si="266"/>
        <v>16.311010756931299</v>
      </c>
      <c r="E146" s="13">
        <f t="shared" si="266"/>
        <v>17.75392644721985</v>
      </c>
      <c r="F146" s="13">
        <f t="shared" si="266"/>
        <v>16.972907431468961</v>
      </c>
      <c r="G146" s="13">
        <f t="shared" si="266"/>
        <v>16.48022737548828</v>
      </c>
      <c r="H146" s="13">
        <f t="shared" si="266"/>
        <v>16.134578431262966</v>
      </c>
      <c r="I146" s="13">
        <f t="shared" si="266"/>
        <v>17.369643459205626</v>
      </c>
      <c r="J146" s="13">
        <f t="shared" si="266"/>
        <v>16.409521538276671</v>
      </c>
      <c r="K146" s="13">
        <f t="shared" si="266"/>
        <v>16.254779203853605</v>
      </c>
      <c r="L146" s="13">
        <f t="shared" si="266"/>
        <v>16.145111379642486</v>
      </c>
      <c r="M146" s="13">
        <f t="shared" si="266"/>
        <v>17.559335167369841</v>
      </c>
      <c r="N146" s="13">
        <f t="shared" si="266"/>
        <v>17.930072521286007</v>
      </c>
      <c r="O146" s="13">
        <f t="shared" si="266"/>
        <v>15.771357733516691</v>
      </c>
      <c r="P146" s="13">
        <f t="shared" si="266"/>
        <v>16.31579295080185</v>
      </c>
      <c r="Q146" s="13">
        <f t="shared" si="266"/>
        <v>17.35493297334671</v>
      </c>
      <c r="R146" s="13">
        <f t="shared" si="266"/>
        <v>17.447026089191436</v>
      </c>
      <c r="S146" s="13">
        <f t="shared" si="266"/>
        <v>16.582900062980649</v>
      </c>
      <c r="T146" s="13">
        <f t="shared" si="266"/>
        <v>16.44618586736679</v>
      </c>
      <c r="U146" s="13">
        <f t="shared" si="266"/>
        <v>17.883639084606173</v>
      </c>
      <c r="V146" s="13">
        <f t="shared" si="266"/>
        <v>18.057741115188598</v>
      </c>
      <c r="W146" s="13">
        <f t="shared" si="266"/>
        <v>16.444898995037079</v>
      </c>
      <c r="X146" s="13">
        <f t="shared" si="266"/>
        <v>15.207324730167388</v>
      </c>
      <c r="Y146" s="13">
        <f t="shared" si="266"/>
        <v>17.096918921012872</v>
      </c>
      <c r="Z146" s="13">
        <f t="shared" si="266"/>
        <v>16.753778473796839</v>
      </c>
      <c r="AA146" s="13">
        <f t="shared" si="266"/>
        <v>16.154175290489196</v>
      </c>
      <c r="AB146" s="13">
        <f t="shared" si="266"/>
        <v>15.988787789993285</v>
      </c>
      <c r="AC146" s="13">
        <f t="shared" si="266"/>
        <v>17.636411781635289</v>
      </c>
      <c r="AD146" s="13">
        <f t="shared" si="266"/>
        <v>16.889141539325717</v>
      </c>
      <c r="AE146" s="13">
        <f t="shared" si="266"/>
        <v>16.634727343330379</v>
      </c>
      <c r="AF146" s="13">
        <f t="shared" si="266"/>
        <v>16.616610024375913</v>
      </c>
      <c r="AG146" s="13">
        <f t="shared" si="266"/>
        <v>17.40978117567062</v>
      </c>
      <c r="AH146" s="13">
        <f t="shared" si="266"/>
        <v>17.171706155529023</v>
      </c>
      <c r="AI146" s="13">
        <f t="shared" si="266"/>
        <v>16.992920860691072</v>
      </c>
      <c r="AJ146" s="13">
        <f t="shared" si="266"/>
        <v>16.769673772106174</v>
      </c>
      <c r="AK146" s="13">
        <f t="shared" si="266"/>
        <v>17.48452098358154</v>
      </c>
      <c r="AL146" s="13">
        <f t="shared" si="266"/>
        <v>16.98069553276062</v>
      </c>
      <c r="AM146" s="13">
        <f t="shared" si="266"/>
        <v>16.810431479949951</v>
      </c>
      <c r="AN146" s="13">
        <f t="shared" si="266"/>
        <v>17.060485231857299</v>
      </c>
      <c r="AO146" s="13">
        <f t="shared" si="266"/>
        <v>17.946091647109984</v>
      </c>
      <c r="AP146" s="13">
        <f t="shared" si="266"/>
        <v>17.942361947116851</v>
      </c>
      <c r="AQ146" s="13">
        <f t="shared" si="266"/>
        <v>17.496992614669796</v>
      </c>
      <c r="AR146" s="13">
        <f t="shared" si="266"/>
        <v>16.829466563072202</v>
      </c>
      <c r="AS146" s="13">
        <f t="shared" si="266"/>
        <v>18.166812549304964</v>
      </c>
      <c r="AT146" s="13">
        <f t="shared" si="266"/>
        <v>17.09482427280426</v>
      </c>
      <c r="AU146" s="13">
        <f t="shared" si="266"/>
        <v>16.574447727012632</v>
      </c>
      <c r="AV146" s="13">
        <f t="shared" si="266"/>
        <v>16.318043880481717</v>
      </c>
      <c r="AW146" s="13">
        <f t="shared" si="266"/>
        <v>17.268195929450989</v>
      </c>
      <c r="AX146" s="13">
        <f t="shared" si="266"/>
        <v>17.025129971103667</v>
      </c>
      <c r="AY146" s="13">
        <f t="shared" si="266"/>
        <v>17.238518483772275</v>
      </c>
      <c r="AZ146" s="13">
        <f t="shared" si="266"/>
        <v>18.077149164791109</v>
      </c>
      <c r="BA146" s="13">
        <f t="shared" si="266"/>
        <v>18.960521291255947</v>
      </c>
      <c r="BB146" s="13">
        <f t="shared" si="266"/>
        <v>18.422893330516818</v>
      </c>
      <c r="BC146" s="13">
        <f t="shared" si="266"/>
        <v>18.526737379550934</v>
      </c>
      <c r="BD146" s="13">
        <f t="shared" si="266"/>
        <v>18.552680682029724</v>
      </c>
      <c r="BE146" s="13">
        <f t="shared" si="266"/>
        <v>20.368229006824485</v>
      </c>
      <c r="BF146" s="13">
        <f t="shared" si="266"/>
        <v>19.598968817443847</v>
      </c>
      <c r="BG146" s="13">
        <f t="shared" si="266"/>
        <v>18.93379954660416</v>
      </c>
      <c r="BH146" s="13">
        <f t="shared" si="266"/>
        <v>19.313012657527917</v>
      </c>
      <c r="BI146" s="13">
        <f t="shared" si="266"/>
        <v>20.777229646301269</v>
      </c>
      <c r="BJ146" s="13">
        <f t="shared" si="266"/>
        <v>20.484588805743531</v>
      </c>
      <c r="BK146" s="13">
        <f t="shared" si="266"/>
        <v>20.122528201667141</v>
      </c>
      <c r="BL146" s="13">
        <f t="shared" si="266"/>
        <v>20.095623102008179</v>
      </c>
      <c r="BM146" s="13">
        <f t="shared" si="266"/>
        <v>21.66387895629056</v>
      </c>
      <c r="BN146" s="13">
        <f t="shared" ref="BN146:DY146" si="267">SUM(BN147:BN148)</f>
        <v>21.177835970931945</v>
      </c>
      <c r="BO146" s="13">
        <f t="shared" si="267"/>
        <v>21.145557105587418</v>
      </c>
      <c r="BP146" s="13">
        <f t="shared" si="267"/>
        <v>21.15236575293298</v>
      </c>
      <c r="BQ146" s="13">
        <f t="shared" si="267"/>
        <v>22.101539653795442</v>
      </c>
      <c r="BR146" s="13">
        <f t="shared" si="267"/>
        <v>21.065884040089422</v>
      </c>
      <c r="BS146" s="13">
        <f t="shared" si="267"/>
        <v>20.904044514865415</v>
      </c>
      <c r="BT146" s="13">
        <f t="shared" si="267"/>
        <v>21.535422271896266</v>
      </c>
      <c r="BU146" s="13">
        <f t="shared" si="267"/>
        <v>22.070942489843841</v>
      </c>
      <c r="BV146" s="13">
        <f t="shared" si="267"/>
        <v>21.660013843647477</v>
      </c>
      <c r="BW146" s="13">
        <f t="shared" si="267"/>
        <v>21.249992431530572</v>
      </c>
      <c r="BX146" s="13">
        <f t="shared" si="267"/>
        <v>21.19380235208213</v>
      </c>
      <c r="BY146" s="13">
        <f t="shared" si="267"/>
        <v>22.910831742694974</v>
      </c>
      <c r="BZ146" s="13">
        <f t="shared" si="267"/>
        <v>21.755046780888705</v>
      </c>
      <c r="CA146" s="13">
        <f t="shared" si="267"/>
        <v>21.382850771899093</v>
      </c>
      <c r="CB146" s="13">
        <f t="shared" si="267"/>
        <v>21.59660280814451</v>
      </c>
      <c r="CC146" s="13">
        <f t="shared" si="267"/>
        <v>23.193235385807284</v>
      </c>
      <c r="CD146" s="13">
        <f t="shared" si="267"/>
        <v>22.548877422491039</v>
      </c>
      <c r="CE146" s="13">
        <f t="shared" si="267"/>
        <v>21.847365926516979</v>
      </c>
      <c r="CF146" s="13">
        <f t="shared" si="267"/>
        <v>22.319566188558142</v>
      </c>
      <c r="CG146" s="13">
        <f t="shared" si="267"/>
        <v>24.052448394306936</v>
      </c>
      <c r="CH146" s="13">
        <f t="shared" si="267"/>
        <v>23.09088887052328</v>
      </c>
      <c r="CI146" s="13">
        <f t="shared" si="267"/>
        <v>22.542731651812776</v>
      </c>
      <c r="CJ146" s="13">
        <f t="shared" si="267"/>
        <v>23.888252462661146</v>
      </c>
      <c r="CK146" s="13">
        <f t="shared" si="267"/>
        <v>24.248634828009521</v>
      </c>
      <c r="CL146" s="13">
        <f t="shared" si="267"/>
        <v>23.107989443729576</v>
      </c>
      <c r="CM146" s="13">
        <f t="shared" si="267"/>
        <v>23.231195301944457</v>
      </c>
      <c r="CN146" s="13">
        <f t="shared" si="267"/>
        <v>23.132075542461813</v>
      </c>
      <c r="CO146" s="13">
        <f t="shared" si="267"/>
        <v>24.882609164857449</v>
      </c>
      <c r="CP146" s="13">
        <f t="shared" si="267"/>
        <v>24.287414056410739</v>
      </c>
      <c r="CQ146" s="13">
        <f t="shared" si="267"/>
        <v>23.728467916924565</v>
      </c>
      <c r="CR146" s="13">
        <f t="shared" si="267"/>
        <v>23.680491748489544</v>
      </c>
      <c r="CS146" s="13">
        <f t="shared" si="267"/>
        <v>25.455417697562819</v>
      </c>
      <c r="CT146" s="13">
        <f t="shared" si="267"/>
        <v>24.485985113635238</v>
      </c>
      <c r="CU146" s="13">
        <f t="shared" si="267"/>
        <v>24.118793031192236</v>
      </c>
      <c r="CV146" s="13">
        <f t="shared" si="267"/>
        <v>23.963578031398317</v>
      </c>
      <c r="CW146" s="13">
        <f t="shared" si="267"/>
        <v>25.998131655503435</v>
      </c>
      <c r="CX146" s="13">
        <f t="shared" si="267"/>
        <v>25.025996273333824</v>
      </c>
      <c r="CY146" s="13">
        <f t="shared" si="267"/>
        <v>24.355715134980297</v>
      </c>
      <c r="CZ146" s="13">
        <f t="shared" si="267"/>
        <v>24.636798978647136</v>
      </c>
      <c r="DA146" s="13">
        <f t="shared" si="267"/>
        <v>26.184398771627009</v>
      </c>
      <c r="DB146" s="13">
        <f t="shared" si="267"/>
        <v>25.190316498553301</v>
      </c>
      <c r="DC146" s="13">
        <f t="shared" si="267"/>
        <v>24.064663569705342</v>
      </c>
      <c r="DD146" s="13">
        <f t="shared" si="267"/>
        <v>24.076221265749275</v>
      </c>
      <c r="DE146" s="13">
        <f t="shared" si="267"/>
        <v>25.929054593110919</v>
      </c>
      <c r="DF146" s="13">
        <f t="shared" si="267"/>
        <v>25.003096863001591</v>
      </c>
      <c r="DG146" s="13">
        <f t="shared" si="267"/>
        <v>24.314151593291143</v>
      </c>
      <c r="DH146" s="13">
        <f t="shared" si="267"/>
        <v>24.668814142708023</v>
      </c>
      <c r="DI146" s="13">
        <f t="shared" si="267"/>
        <v>25.931997199940671</v>
      </c>
      <c r="DJ146" s="13">
        <f t="shared" si="267"/>
        <v>25.002629991090416</v>
      </c>
      <c r="DK146" s="13">
        <f t="shared" si="267"/>
        <v>25.175122919908421</v>
      </c>
      <c r="DL146" s="13">
        <f t="shared" si="267"/>
        <v>25.618782570357261</v>
      </c>
      <c r="DM146" s="13">
        <f t="shared" si="267"/>
        <v>27.493096117854208</v>
      </c>
      <c r="DN146" s="13">
        <f t="shared" si="267"/>
        <v>26.635536253248489</v>
      </c>
      <c r="DO146" s="13">
        <f t="shared" si="267"/>
        <v>26.029116701458712</v>
      </c>
      <c r="DP146" s="13">
        <f t="shared" si="267"/>
        <v>26.08045466920694</v>
      </c>
      <c r="DQ146" s="13">
        <f t="shared" si="267"/>
        <v>28.136294829559759</v>
      </c>
      <c r="DR146" s="13">
        <f t="shared" si="267"/>
        <v>28.30715205140099</v>
      </c>
      <c r="DS146" s="13">
        <f t="shared" si="267"/>
        <v>27.022740817310677</v>
      </c>
      <c r="DT146" s="13">
        <f t="shared" si="267"/>
        <v>27.032467011538877</v>
      </c>
      <c r="DU146" s="13">
        <f t="shared" si="267"/>
        <v>28.396150829149413</v>
      </c>
      <c r="DV146" s="13">
        <f t="shared" si="267"/>
        <v>28.21906582144727</v>
      </c>
      <c r="DW146" s="13">
        <f t="shared" si="267"/>
        <v>26.512038416675036</v>
      </c>
      <c r="DX146" s="13">
        <f t="shared" si="267"/>
        <v>25.778798262602699</v>
      </c>
      <c r="DY146" s="13">
        <f t="shared" si="267"/>
        <v>27.704898420445993</v>
      </c>
      <c r="DZ146" s="13">
        <f t="shared" ref="DZ146:FB146" si="268">SUM(DZ147:DZ148)</f>
        <v>27.662192905090379</v>
      </c>
      <c r="EA146" s="13">
        <f t="shared" si="268"/>
        <v>27.373340932700351</v>
      </c>
      <c r="EB146" s="13">
        <f t="shared" si="268"/>
        <v>25.834984432802415</v>
      </c>
      <c r="EC146" s="13">
        <f t="shared" si="268"/>
        <v>28.219096394323966</v>
      </c>
      <c r="ED146" s="13">
        <f t="shared" si="268"/>
        <v>28.031891088468303</v>
      </c>
      <c r="EE146" s="13">
        <f t="shared" si="268"/>
        <v>26.774105382604187</v>
      </c>
      <c r="EF146" s="13">
        <f t="shared" si="268"/>
        <v>27.157433813456773</v>
      </c>
      <c r="EG146" s="13">
        <f t="shared" si="268"/>
        <v>29.048776683705995</v>
      </c>
      <c r="EH146" s="13">
        <f t="shared" si="268"/>
        <v>28.559082665584153</v>
      </c>
      <c r="EI146" s="13">
        <f t="shared" si="268"/>
        <v>27.95779427754648</v>
      </c>
      <c r="EJ146" s="13">
        <f t="shared" si="268"/>
        <v>25.815915717744275</v>
      </c>
      <c r="EK146" s="13">
        <f t="shared" si="268"/>
        <v>27.21120992123473</v>
      </c>
      <c r="EL146" s="13">
        <f t="shared" si="268"/>
        <v>26.460456147445075</v>
      </c>
      <c r="EM146" s="13">
        <f t="shared" si="268"/>
        <v>26.743762782007046</v>
      </c>
      <c r="EN146" s="13">
        <f t="shared" si="268"/>
        <v>26.605523368287443</v>
      </c>
      <c r="EO146" s="13">
        <f t="shared" si="268"/>
        <v>28.372815174440078</v>
      </c>
      <c r="EP146" s="13">
        <f t="shared" si="268"/>
        <v>27.770025581935307</v>
      </c>
      <c r="EQ146" s="13">
        <f t="shared" si="268"/>
        <v>26.498192238814251</v>
      </c>
      <c r="ER146" s="13">
        <f t="shared" si="268"/>
        <v>26.493832514346149</v>
      </c>
      <c r="ES146" s="13">
        <f t="shared" si="268"/>
        <v>28.112460157968826</v>
      </c>
      <c r="ET146" s="13">
        <f t="shared" si="268"/>
        <v>27.102791538987383</v>
      </c>
      <c r="EU146" s="13">
        <f t="shared" si="268"/>
        <v>25.993692394256868</v>
      </c>
      <c r="EV146" s="13">
        <f t="shared" si="268"/>
        <v>26.563946458219835</v>
      </c>
      <c r="EW146" s="13">
        <f t="shared" si="268"/>
        <v>27.36079854405703</v>
      </c>
      <c r="EX146" s="13">
        <f t="shared" si="268"/>
        <v>26.577768238953578</v>
      </c>
      <c r="EY146" s="13">
        <f t="shared" si="268"/>
        <v>25.649737762547929</v>
      </c>
      <c r="EZ146" s="13">
        <f t="shared" si="268"/>
        <v>25.32313475001839</v>
      </c>
      <c r="FA146" s="13">
        <f t="shared" si="268"/>
        <v>27.158791642197571</v>
      </c>
      <c r="FB146" s="13">
        <f t="shared" si="268"/>
        <v>26.352511331075487</v>
      </c>
      <c r="FC146" s="13">
        <f t="shared" ref="FC146:FP146" si="269">SUM(FC147:FC148)</f>
        <v>25.338559537170472</v>
      </c>
      <c r="FD146" s="13">
        <f t="shared" si="269"/>
        <v>25.289323902783117</v>
      </c>
      <c r="FE146" s="13">
        <f t="shared" si="269"/>
        <v>27.23297593210491</v>
      </c>
      <c r="FF146" s="13">
        <f t="shared" si="269"/>
        <v>25.993393535504232</v>
      </c>
      <c r="FG146" s="13">
        <f t="shared" si="269"/>
        <v>25.427636839213562</v>
      </c>
      <c r="FH146" s="13">
        <f t="shared" si="269"/>
        <v>25.403164173100059</v>
      </c>
      <c r="FI146" s="13">
        <f t="shared" si="269"/>
        <v>27.597403844175581</v>
      </c>
      <c r="FJ146" s="13">
        <f t="shared" si="269"/>
        <v>27.18213546992834</v>
      </c>
      <c r="FK146" s="13">
        <f t="shared" si="269"/>
        <v>25.854919542076658</v>
      </c>
      <c r="FL146" s="13">
        <f t="shared" si="269"/>
        <v>26.055564497385539</v>
      </c>
      <c r="FM146" s="13">
        <f t="shared" si="269"/>
        <v>28.352231360353166</v>
      </c>
      <c r="FN146" s="13">
        <f t="shared" si="269"/>
        <v>28.186755520060764</v>
      </c>
      <c r="FO146" s="13">
        <f t="shared" si="269"/>
        <v>26.088358471758664</v>
      </c>
      <c r="FP146" s="13">
        <f t="shared" si="269"/>
        <v>26.990787690884556</v>
      </c>
      <c r="FQ146" s="13">
        <f t="shared" ref="FQ146:FS146" si="270">SUM(FQ147:FQ148)</f>
        <v>28.74799627106497</v>
      </c>
      <c r="FR146" s="13">
        <f t="shared" si="270"/>
        <v>28.495866493600026</v>
      </c>
      <c r="FS146" s="13">
        <f t="shared" si="270"/>
        <v>27.482520185930145</v>
      </c>
      <c r="FT146" s="13">
        <f t="shared" ref="FT146:FU146" si="271">SUM(FT147:FT148)</f>
        <v>26.984981089943908</v>
      </c>
      <c r="FU146" s="13">
        <f t="shared" si="271"/>
        <v>29.584251792137586</v>
      </c>
      <c r="FV146" s="13">
        <f t="shared" ref="FV146" si="272">SUM(FV147:FV148)</f>
        <v>28.45697760393853</v>
      </c>
      <c r="FW146" s="18"/>
      <c r="FX146" s="117"/>
      <c r="FY146" s="18"/>
    </row>
    <row r="147" spans="1:181" ht="17.25" x14ac:dyDescent="0.25">
      <c r="A147" s="50" t="s">
        <v>117</v>
      </c>
      <c r="B147" s="53">
        <f>SUMPRODUCT(--(B$9=Quarterly_kt!$B$9:FC$9),Quarterly_kt!$B147:FC147)*INDEX(Fuel_Properties!$B$3:$IV$14,MATCH("GCV_Petrol_Regular",Fuel_Properties!$B$3:$B$14,0),MATCH(YEAR(B$9),Fuel_Properties!$B$3:$EI$3,0))/1000</f>
        <v>1.4785762290573121</v>
      </c>
      <c r="C147" s="53">
        <f>SUMPRODUCT(--(C$9=Quarterly_kt!$B$9:FC$9),Quarterly_kt!$B147:FC147)*INDEX(Fuel_Properties!$B$3:$IV$14,MATCH("GCV_Petrol_Regular",Fuel_Properties!$B$3:$B$14,0),MATCH(YEAR(C$9),Fuel_Properties!$B$3:$EI$3,0))/1000</f>
        <v>1.2901992537689206</v>
      </c>
      <c r="D147" s="53">
        <f>SUMPRODUCT(--(D$9=Quarterly_kt!$B$9:FC$9),Quarterly_kt!$B147:FC147)*INDEX(Fuel_Properties!$B$3:$IV$14,MATCH("GCV_Petrol_Regular",Fuel_Properties!$B$3:$B$14,0),MATCH(YEAR(D$9),Fuel_Properties!$B$3:$EI$3,0))/1000</f>
        <v>1.246695154094696</v>
      </c>
      <c r="E147" s="53">
        <f>SUMPRODUCT(--(E$9=Quarterly_kt!$B$9:FC$9),Quarterly_kt!$B147:FC147)*INDEX(Fuel_Properties!$B$3:$IV$14,MATCH("GCV_Petrol_Regular",Fuel_Properties!$B$3:$B$14,0),MATCH(YEAR(E$9),Fuel_Properties!$B$3:$EI$3,0))/1000</f>
        <v>1.4277979811096191</v>
      </c>
      <c r="F147" s="53">
        <f>SUMPRODUCT(--(F$9=Quarterly_kt!$B$9:FC$9),Quarterly_kt!$B147:FC147)*INDEX(Fuel_Properties!$B$3:$IV$14,MATCH("GCV_Petrol_Regular",Fuel_Properties!$B$3:$B$14,0),MATCH(YEAR(F$9),Fuel_Properties!$B$3:$EI$3,0))/1000</f>
        <v>1.3045129003715514</v>
      </c>
      <c r="G147" s="53">
        <f>SUMPRODUCT(--(G$9=Quarterly_kt!$B$9:FC$9),Quarterly_kt!$B147:FC147)*INDEX(Fuel_Properties!$B$3:$IV$14,MATCH("GCV_Petrol_Regular",Fuel_Properties!$B$3:$B$14,0),MATCH(YEAR(G$9),Fuel_Properties!$B$3:$EI$3,0))/1000</f>
        <v>1.1541961460494994</v>
      </c>
      <c r="H147" s="53">
        <f>SUMPRODUCT(--(H$9=Quarterly_kt!$B$9:FC$9),Quarterly_kt!$B147:FC147)*INDEX(Fuel_Properties!$B$3:$IV$14,MATCH("GCV_Petrol_Regular",Fuel_Properties!$B$3:$B$14,0),MATCH(YEAR(H$9),Fuel_Properties!$B$3:$EI$3,0))/1000</f>
        <v>1.0317558051109312</v>
      </c>
      <c r="I147" s="53">
        <f>SUMPRODUCT(--(I$9=Quarterly_kt!$B$9:FC$9),Quarterly_kt!$B147:FC147)*INDEX(Fuel_Properties!$B$3:$IV$14,MATCH("GCV_Petrol_Regular",Fuel_Properties!$B$3:$B$14,0),MATCH(YEAR(I$9),Fuel_Properties!$B$3:$EI$3,0))/1000</f>
        <v>1.2516228029251097</v>
      </c>
      <c r="J147" s="53">
        <f>SUMPRODUCT(--(J$9=Quarterly_kt!$B$9:FC$9),Quarterly_kt!$B147:FC147)*INDEX(Fuel_Properties!$B$3:$IV$14,MATCH("GCV_Petrol_Regular",Fuel_Properties!$B$3:$B$14,0),MATCH(YEAR(J$9),Fuel_Properties!$B$3:$EI$3,0))/1000</f>
        <v>0.96103231189727778</v>
      </c>
      <c r="K147" s="53">
        <f>SUMPRODUCT(--(K$9=Quarterly_kt!$B$9:FC$9),Quarterly_kt!$B147:FC147)*INDEX(Fuel_Properties!$B$3:$IV$14,MATCH("GCV_Petrol_Regular",Fuel_Properties!$B$3:$B$14,0),MATCH(YEAR(K$9),Fuel_Properties!$B$3:$EI$3,0))/1000</f>
        <v>0.85145078790664674</v>
      </c>
      <c r="L147" s="53">
        <f>SUMPRODUCT(--(L$9=Quarterly_kt!$B$9:FC$9),Quarterly_kt!$B147:FC147)*INDEX(Fuel_Properties!$B$3:$IV$14,MATCH("GCV_Petrol_Regular",Fuel_Properties!$B$3:$B$14,0),MATCH(YEAR(L$9),Fuel_Properties!$B$3:$EI$3,0))/1000</f>
        <v>0.84262795000076285</v>
      </c>
      <c r="M147" s="53">
        <f>SUMPRODUCT(--(M$9=Quarterly_kt!$B$9:FC$9),Quarterly_kt!$B147:FC147)*INDEX(Fuel_Properties!$B$3:$IV$14,MATCH("GCV_Petrol_Regular",Fuel_Properties!$B$3:$B$14,0),MATCH(YEAR(M$9),Fuel_Properties!$B$3:$EI$3,0))/1000</f>
        <v>0.99824779306411737</v>
      </c>
      <c r="N147" s="53">
        <f>SUMPRODUCT(--(N$9=Quarterly_kt!$B$9:FC$9),Quarterly_kt!$B147:FC147)*INDEX(Fuel_Properties!$B$3:$IV$14,MATCH("GCV_Petrol_Regular",Fuel_Properties!$B$3:$B$14,0),MATCH(YEAR(N$9),Fuel_Properties!$B$3:$EI$3,0))/1000</f>
        <v>1.0214781375503541</v>
      </c>
      <c r="O147" s="53">
        <f>SUMPRODUCT(--(O$9=Quarterly_kt!$B$9:FC$9),Quarterly_kt!$B147:FC147)*INDEX(Fuel_Properties!$B$3:$IV$14,MATCH("GCV_Petrol_Regular",Fuel_Properties!$B$3:$B$14,0),MATCH(YEAR(O$9),Fuel_Properties!$B$3:$EI$3,0))/1000</f>
        <v>0.64833779611587528</v>
      </c>
      <c r="P147" s="53">
        <f>SUMPRODUCT(--(P$9=Quarterly_kt!$B$9:FC$9),Quarterly_kt!$B147:FC147)*INDEX(Fuel_Properties!$B$3:$IV$14,MATCH("GCV_Petrol_Regular",Fuel_Properties!$B$3:$B$14,0),MATCH(YEAR(P$9),Fuel_Properties!$B$3:$EI$3,0))/1000</f>
        <v>0.6645755722618103</v>
      </c>
      <c r="Q147" s="53">
        <f>SUMPRODUCT(--(Q$9=Quarterly_kt!$B$9:FC$9),Quarterly_kt!$B147:FC147)*INDEX(Fuel_Properties!$B$3:$IV$14,MATCH("GCV_Petrol_Regular",Fuel_Properties!$B$3:$B$14,0),MATCH(YEAR(Q$9),Fuel_Properties!$B$3:$EI$3,0))/1000</f>
        <v>0.83192791254043585</v>
      </c>
      <c r="R147" s="53">
        <f>SUMPRODUCT(--(R$9=Quarterly_kt!$B$9:FC$9),Quarterly_kt!$B147:FC147)*INDEX(Fuel_Properties!$B$3:$IV$14,MATCH("GCV_Petrol_Regular",Fuel_Properties!$B$3:$B$14,0),MATCH(YEAR(R$9),Fuel_Properties!$B$3:$EI$3,0))/1000</f>
        <v>0.75918642980575557</v>
      </c>
      <c r="S147" s="53">
        <f>SUMPRODUCT(--(S$9=Quarterly_kt!$B$9:FC$9),Quarterly_kt!$B147:FC147)*INDEX(Fuel_Properties!$B$3:$IV$14,MATCH("GCV_Petrol_Regular",Fuel_Properties!$B$3:$B$14,0),MATCH(YEAR(S$9),Fuel_Properties!$B$3:$EI$3,0))/1000</f>
        <v>0.65392246479034433</v>
      </c>
      <c r="T147" s="53">
        <f>SUMPRODUCT(--(T$9=Quarterly_kt!$B$9:FC$9),Quarterly_kt!$B147:FC147)*INDEX(Fuel_Properties!$B$3:$IV$14,MATCH("GCV_Petrol_Regular",Fuel_Properties!$B$3:$B$14,0),MATCH(YEAR(T$9),Fuel_Properties!$B$3:$EI$3,0))/1000</f>
        <v>0.57813053277969373</v>
      </c>
      <c r="U147" s="53">
        <f>SUMPRODUCT(--(U$9=Quarterly_kt!$B$9:FC$9),Quarterly_kt!$B147:FC147)*INDEX(Fuel_Properties!$B$3:$IV$14,MATCH("GCV_Petrol_Regular",Fuel_Properties!$B$3:$B$14,0),MATCH(YEAR(U$9),Fuel_Properties!$B$3:$EI$3,0))/1000</f>
        <v>0.73159159635543813</v>
      </c>
      <c r="V147" s="53">
        <f>SUMPRODUCT(--(V$9=Quarterly_kt!$B$9:FC$9),Quarterly_kt!$B147:FC147)*INDEX(Fuel_Properties!$B$3:$IV$14,MATCH("GCV_Petrol_Regular",Fuel_Properties!$B$3:$B$14,0),MATCH(YEAR(V$9),Fuel_Properties!$B$3:$EI$3,0))/1000</f>
        <v>0.71127091117858876</v>
      </c>
      <c r="W147" s="53">
        <f>SUMPRODUCT(--(W$9=Quarterly_kt!$B$9:FC$9),Quarterly_kt!$B147:FC147)*INDEX(Fuel_Properties!$B$3:$IV$14,MATCH("GCV_Petrol_Regular",Fuel_Properties!$B$3:$B$14,0),MATCH(YEAR(W$9),Fuel_Properties!$B$3:$EI$3,0))/1000</f>
        <v>0.56339451627731318</v>
      </c>
      <c r="X147" s="53">
        <f>SUMPRODUCT(--(X$9=Quarterly_kt!$B$9:FC$9),Quarterly_kt!$B147:FC147)*INDEX(Fuel_Properties!$B$3:$IV$14,MATCH("GCV_Petrol_Regular",Fuel_Properties!$B$3:$B$14,0),MATCH(YEAR(X$9),Fuel_Properties!$B$3:$EI$3,0))/1000</f>
        <v>0.45573712182998649</v>
      </c>
      <c r="Y147" s="53">
        <f>SUMPRODUCT(--(Y$9=Quarterly_kt!$B$9:FC$9),Quarterly_kt!$B147:FC147)*INDEX(Fuel_Properties!$B$3:$IV$14,MATCH("GCV_Petrol_Regular",Fuel_Properties!$B$3:$B$14,0),MATCH(YEAR(Y$9),Fuel_Properties!$B$3:$EI$3,0))/1000</f>
        <v>0.60671089599609374</v>
      </c>
      <c r="Z147" s="53">
        <f>SUMPRODUCT(--(Z$9=Quarterly_kt!$B$9:FC$9),Quarterly_kt!$B147:FC147)*INDEX(Fuel_Properties!$B$3:$IV$14,MATCH("GCV_Petrol_Regular",Fuel_Properties!$B$3:$B$14,0),MATCH(YEAR(Z$9),Fuel_Properties!$B$3:$EI$3,0))/1000</f>
        <v>0.57662877313613892</v>
      </c>
      <c r="AA147" s="53">
        <f>SUMPRODUCT(--(AA$9=Quarterly_kt!$B$9:FC$9),Quarterly_kt!$B147:FC147)*INDEX(Fuel_Properties!$B$3:$IV$14,MATCH("GCV_Petrol_Regular",Fuel_Properties!$B$3:$B$14,0),MATCH(YEAR(AA$9),Fuel_Properties!$B$3:$EI$3,0))/1000</f>
        <v>0.45869371112823482</v>
      </c>
      <c r="AB147" s="53">
        <f>SUMPRODUCT(--(AB$9=Quarterly_kt!$B$9:FC$9),Quarterly_kt!$B147:FC147)*INDEX(Fuel_Properties!$B$3:$IV$14,MATCH("GCV_Petrol_Regular",Fuel_Properties!$B$3:$B$14,0),MATCH(YEAR(AB$9),Fuel_Properties!$B$3:$EI$3,0))/1000</f>
        <v>0.39665226585388197</v>
      </c>
      <c r="AC147" s="53">
        <f>SUMPRODUCT(--(AC$9=Quarterly_kt!$B$9:FC$9),Quarterly_kt!$B147:FC147)*INDEX(Fuel_Properties!$B$3:$IV$14,MATCH("GCV_Petrol_Regular",Fuel_Properties!$B$3:$B$14,0),MATCH(YEAR(AC$9),Fuel_Properties!$B$3:$EI$3,0))/1000</f>
        <v>0.52697684492111219</v>
      </c>
      <c r="AD147" s="53">
        <f>SUMPRODUCT(--(AD$9=Quarterly_kt!$B$9:FC$9),Quarterly_kt!$B147:FC147)*INDEX(Fuel_Properties!$B$3:$IV$14,MATCH("GCV_Petrol_Regular",Fuel_Properties!$B$3:$B$14,0),MATCH(YEAR(AD$9),Fuel_Properties!$B$3:$EI$3,0))/1000</f>
        <v>0.44484936441421508</v>
      </c>
      <c r="AE147" s="53">
        <f>SUMPRODUCT(--(AE$9=Quarterly_kt!$B$9:FC$9),Quarterly_kt!$B147:FC147)*INDEX(Fuel_Properties!$B$3:$IV$14,MATCH("GCV_Petrol_Regular",Fuel_Properties!$B$3:$B$14,0),MATCH(YEAR(AE$9),Fuel_Properties!$B$3:$EI$3,0))/1000</f>
        <v>0.36201793407440186</v>
      </c>
      <c r="AF147" s="53">
        <f>SUMPRODUCT(--(AF$9=Quarterly_kt!$B$9:FC$9),Quarterly_kt!$B147:FC147)*INDEX(Fuel_Properties!$B$3:$IV$14,MATCH("GCV_Petrol_Regular",Fuel_Properties!$B$3:$B$14,0),MATCH(YEAR(AF$9),Fuel_Properties!$B$3:$EI$3,0))/1000</f>
        <v>0.32728974231719976</v>
      </c>
      <c r="AG147" s="53">
        <f>SUMPRODUCT(--(AG$9=Quarterly_kt!$B$9:FC$9),Quarterly_kt!$B147:FC147)*INDEX(Fuel_Properties!$B$3:$IV$14,MATCH("GCV_Petrol_Regular",Fuel_Properties!$B$3:$B$14,0),MATCH(YEAR(AG$9),Fuel_Properties!$B$3:$EI$3,0))/1000</f>
        <v>0.45470466207504273</v>
      </c>
      <c r="AH147" s="53">
        <f>SUMPRODUCT(--(AH$9=Quarterly_kt!$B$9:FC$9),Quarterly_kt!$B147:FC147)*INDEX(Fuel_Properties!$B$3:$IV$14,MATCH("GCV_Petrol_Regular",Fuel_Properties!$B$3:$B$14,0),MATCH(YEAR(AH$9),Fuel_Properties!$B$3:$EI$3,0))/1000</f>
        <v>0.38684389818191528</v>
      </c>
      <c r="AI147" s="53">
        <f>SUMPRODUCT(--(AI$9=Quarterly_kt!$B$9:FC$9),Quarterly_kt!$B147:FC147)*INDEX(Fuel_Properties!$B$3:$IV$14,MATCH("GCV_Petrol_Regular",Fuel_Properties!$B$3:$B$14,0),MATCH(YEAR(AI$9),Fuel_Properties!$B$3:$EI$3,0))/1000</f>
        <v>0.32405157308578486</v>
      </c>
      <c r="AJ147" s="53">
        <f>SUMPRODUCT(--(AJ$9=Quarterly_kt!$B$9:FC$9),Quarterly_kt!$B147:FC147)*INDEX(Fuel_Properties!$B$3:$IV$14,MATCH("GCV_Petrol_Regular",Fuel_Properties!$B$3:$B$14,0),MATCH(YEAR(AJ$9),Fuel_Properties!$B$3:$EI$3,0))/1000</f>
        <v>0.29692603952407837</v>
      </c>
      <c r="AK147" s="53">
        <f>SUMPRODUCT(--(AK$9=Quarterly_kt!$B$9:FC$9),Quarterly_kt!$B147:FC147)*INDEX(Fuel_Properties!$B$3:$IV$14,MATCH("GCV_Petrol_Regular",Fuel_Properties!$B$3:$B$14,0),MATCH(YEAR(AK$9),Fuel_Properties!$B$3:$EI$3,0))/1000</f>
        <v>0.35413369594573968</v>
      </c>
      <c r="AL147" s="53">
        <f>SUMPRODUCT(--(AL$9=Quarterly_kt!$B$9:FC$9),Quarterly_kt!$B147:FC147)*INDEX(Fuel_Properties!$B$3:$IV$14,MATCH("GCV_Petrol_Regular",Fuel_Properties!$B$3:$B$14,0),MATCH(YEAR(AL$9),Fuel_Properties!$B$3:$EI$3,0))/1000</f>
        <v>0.30757914699554439</v>
      </c>
      <c r="AM147" s="53">
        <f>SUMPRODUCT(--(AM$9=Quarterly_kt!$B$9:FC$9),Quarterly_kt!$B147:FC147)*INDEX(Fuel_Properties!$B$3:$IV$14,MATCH("GCV_Petrol_Regular",Fuel_Properties!$B$3:$B$14,0),MATCH(YEAR(AM$9),Fuel_Properties!$B$3:$EI$3,0))/1000</f>
        <v>0.27397727497100827</v>
      </c>
      <c r="AN147" s="53">
        <f>SUMPRODUCT(--(AN$9=Quarterly_kt!$B$9:FC$9),Quarterly_kt!$B147:FC147)*INDEX(Fuel_Properties!$B$3:$IV$14,MATCH("GCV_Petrol_Regular",Fuel_Properties!$B$3:$B$14,0),MATCH(YEAR(AN$9),Fuel_Properties!$B$3:$EI$3,0))/1000</f>
        <v>0.42837693832397461</v>
      </c>
      <c r="AO147" s="53">
        <f>SUMPRODUCT(--(AO$9=Quarterly_kt!$B$9:FC$9),Quarterly_kt!$B147:FC147)*INDEX(Fuel_Properties!$B$3:$IV$14,MATCH("GCV_Petrol_Regular",Fuel_Properties!$B$3:$B$14,0),MATCH(YEAR(AO$9),Fuel_Properties!$B$3:$EI$3,0))/1000</f>
        <v>1.750113144607544</v>
      </c>
      <c r="AP147" s="53">
        <f>SUMPRODUCT(--(AP$9=Quarterly_kt!$B$9:FC$9),Quarterly_kt!$B147:FC147)*INDEX(Fuel_Properties!$B$3:$IV$14,MATCH("GCV_Petrol_Regular",Fuel_Properties!$B$3:$B$14,0),MATCH(YEAR(AP$9),Fuel_Properties!$B$3:$EI$3,0))/1000</f>
        <v>1.741900396556854</v>
      </c>
      <c r="AQ147" s="53">
        <f>SUMPRODUCT(--(AQ$9=Quarterly_kt!$B$9:FC$9),Quarterly_kt!$B147:FC147)*INDEX(Fuel_Properties!$B$3:$IV$14,MATCH("GCV_Petrol_Regular",Fuel_Properties!$B$3:$B$14,0),MATCH(YEAR(AQ$9),Fuel_Properties!$B$3:$EI$3,0))/1000</f>
        <v>1.4590533536911012</v>
      </c>
      <c r="AR147" s="53">
        <f>SUMPRODUCT(--(AR$9=Quarterly_kt!$B$9:FC$9),Quarterly_kt!$B147:FC147)*INDEX(Fuel_Properties!$B$3:$IV$14,MATCH("GCV_Petrol_Regular",Fuel_Properties!$B$3:$B$14,0),MATCH(YEAR(AR$9),Fuel_Properties!$B$3:$EI$3,0))/1000</f>
        <v>1.4548296546936035</v>
      </c>
      <c r="AS147" s="53">
        <f>SUMPRODUCT(--(AS$9=Quarterly_kt!$B$9:FC$9),Quarterly_kt!$B147:FC147)*INDEX(Fuel_Properties!$B$3:$IV$14,MATCH("GCV_Petrol_Regular",Fuel_Properties!$B$3:$B$14,0),MATCH(YEAR(AS$9),Fuel_Properties!$B$3:$EI$3,0))/1000</f>
        <v>1.6369649414634699</v>
      </c>
      <c r="AT147" s="53">
        <f>SUMPRODUCT(--(AT$9=Quarterly_kt!$B$9:FC$9),Quarterly_kt!$B147:FC147)*INDEX(Fuel_Properties!$B$3:$IV$14,MATCH("GCV_Petrol_Regular",Fuel_Properties!$B$3:$B$14,0),MATCH(YEAR(AT$9),Fuel_Properties!$B$3:$EI$3,0))/1000</f>
        <v>1.4788578089904783</v>
      </c>
      <c r="AU147" s="53">
        <f>SUMPRODUCT(--(AU$9=Quarterly_kt!$B$9:FC$9),Quarterly_kt!$B147:FC147)*INDEX(Fuel_Properties!$B$3:$IV$14,MATCH("GCV_Petrol_Regular",Fuel_Properties!$B$3:$B$14,0),MATCH(YEAR(AU$9),Fuel_Properties!$B$3:$EI$3,0))/1000</f>
        <v>1.3192958468627929</v>
      </c>
      <c r="AV147" s="53">
        <f>SUMPRODUCT(--(AV$9=Quarterly_kt!$B$9:FC$9),Quarterly_kt!$B147:FC147)*INDEX(Fuel_Properties!$B$3:$IV$14,MATCH("GCV_Petrol_Regular",Fuel_Properties!$B$3:$B$14,0),MATCH(YEAR(AV$9),Fuel_Properties!$B$3:$EI$3,0))/1000</f>
        <v>1.2293310582160948</v>
      </c>
      <c r="AW147" s="53">
        <f>SUMPRODUCT(--(AW$9=Quarterly_kt!$B$9:FC$9),Quarterly_kt!$B147:FC147)*INDEX(Fuel_Properties!$B$3:$IV$14,MATCH("GCV_Petrol_Regular",Fuel_Properties!$B$3:$B$14,0),MATCH(YEAR(AW$9),Fuel_Properties!$B$3:$EI$3,0))/1000</f>
        <v>1.2837229153060914</v>
      </c>
      <c r="AX147" s="53">
        <f>SUMPRODUCT(--(AX$9=Quarterly_kt!$B$9:FC$9),Quarterly_kt!$B147:FC147)*INDEX(Fuel_Properties!$B$3:$IV$14,MATCH("GCV_Petrol_Regular",Fuel_Properties!$B$3:$B$14,0),MATCH(YEAR(AX$9),Fuel_Properties!$B$3:$EI$3,0))/1000</f>
        <v>1.3160576776313782</v>
      </c>
      <c r="AY147" s="53">
        <f>SUMPRODUCT(--(AY$9=Quarterly_kt!$B$9:FC$9),Quarterly_kt!$B147:FC147)*INDEX(Fuel_Properties!$B$3:$IV$14,MATCH("GCV_Petrol_Regular",Fuel_Properties!$B$3:$B$14,0),MATCH(YEAR(AY$9),Fuel_Properties!$B$3:$EI$3,0))/1000</f>
        <v>1.1891120577621461</v>
      </c>
      <c r="AZ147" s="53">
        <f>SUMPRODUCT(--(AZ$9=Quarterly_kt!$B$9:FC$9),Quarterly_kt!$B147:FC147)*INDEX(Fuel_Properties!$B$3:$IV$14,MATCH("GCV_Petrol_Regular",Fuel_Properties!$B$3:$B$14,0),MATCH(YEAR(AZ$9),Fuel_Properties!$B$3:$EI$3,0))/1000</f>
        <v>1.2114976624488831</v>
      </c>
      <c r="BA147" s="53">
        <f>SUMPRODUCT(--(BA$9=Quarterly_kt!$B$9:FC$9),Quarterly_kt!$B147:FC147)*INDEX(Fuel_Properties!$B$3:$IV$14,MATCH("GCV_Petrol_Regular",Fuel_Properties!$B$3:$B$14,0),MATCH(YEAR(BA$9),Fuel_Properties!$B$3:$EI$3,0))/1000</f>
        <v>1.3095813391685482</v>
      </c>
      <c r="BB147" s="53">
        <f>SUMPRODUCT(--(BB$9=Quarterly_kt!$B$9:FC$9),Quarterly_kt!$B147:FC147)*INDEX(Fuel_Properties!$B$3:$IV$14,MATCH("GCV_Petrol_Regular",Fuel_Properties!$B$3:$B$14,0),MATCH(YEAR(BB$9),Fuel_Properties!$B$3:$EI$3,0))/1000</f>
        <v>0.98454423631668087</v>
      </c>
      <c r="BC147" s="53">
        <f>SUMPRODUCT(--(BC$9=Quarterly_kt!$B$9:FC$9),Quarterly_kt!$B147:FC147)*INDEX(Fuel_Properties!$B$3:$IV$14,MATCH("GCV_Petrol_Regular",Fuel_Properties!$B$3:$B$14,0),MATCH(YEAR(BC$9),Fuel_Properties!$B$3:$EI$3,0))/1000</f>
        <v>0.80095411989212051</v>
      </c>
      <c r="BD147" s="53">
        <f>SUMPRODUCT(--(BD$9=Quarterly_kt!$B$9:FC$9),Quarterly_kt!$B147:FC147)*INDEX(Fuel_Properties!$B$3:$IV$14,MATCH("GCV_Petrol_Regular",Fuel_Properties!$B$3:$B$14,0),MATCH(YEAR(BD$9),Fuel_Properties!$B$3:$EI$3,0))/1000</f>
        <v>0.7689009375000001</v>
      </c>
      <c r="BE147" s="53">
        <f>SUMPRODUCT(--(BE$9=Quarterly_kt!$B$9:FC$9),Quarterly_kt!$B147:FC147)*INDEX(Fuel_Properties!$B$3:$IV$14,MATCH("GCV_Petrol_Regular",Fuel_Properties!$B$3:$B$14,0),MATCH(YEAR(BE$9),Fuel_Properties!$B$3:$EI$3,0))/1000</f>
        <v>1.0314742251777647</v>
      </c>
      <c r="BF147" s="53">
        <f>SUMPRODUCT(--(BF$9=Quarterly_kt!$B$9:FC$9),Quarterly_kt!$B147:FC147)*INDEX(Fuel_Properties!$B$3:$IV$14,MATCH("GCV_Petrol_Regular",Fuel_Properties!$B$3:$B$14,0),MATCH(YEAR(BF$9),Fuel_Properties!$B$3:$EI$3,0))/1000</f>
        <v>1.2729290178680421</v>
      </c>
      <c r="BG147" s="53">
        <f>SUMPRODUCT(--(BG$9=Quarterly_kt!$B$9:FC$9),Quarterly_kt!$B147:FC147)*INDEX(Fuel_Properties!$B$3:$IV$14,MATCH("GCV_Petrol_Regular",Fuel_Properties!$B$3:$B$14,0),MATCH(YEAR(BG$9),Fuel_Properties!$B$3:$EI$3,0))/1000</f>
        <v>1.328822634601593</v>
      </c>
      <c r="BH147" s="53">
        <f>SUMPRODUCT(--(BH$9=Quarterly_kt!$B$9:FC$9),Quarterly_kt!$B147:FC147)*INDEX(Fuel_Properties!$B$3:$IV$14,MATCH("GCV_Petrol_Regular",Fuel_Properties!$B$3:$B$14,0),MATCH(YEAR(BH$9),Fuel_Properties!$B$3:$EI$3,0))/1000</f>
        <v>1.4575985240364078</v>
      </c>
      <c r="BI147" s="53">
        <f>SUMPRODUCT(--(BI$9=Quarterly_kt!$B$9:FC$9),Quarterly_kt!$B147:FC147)*INDEX(Fuel_Properties!$B$3:$IV$14,MATCH("GCV_Petrol_Regular",Fuel_Properties!$B$3:$B$14,0),MATCH(YEAR(BI$9),Fuel_Properties!$B$3:$EI$3,0))/1000</f>
        <v>1.7801483374786378</v>
      </c>
      <c r="BJ147" s="53">
        <f>SUMPRODUCT(--(BJ$9=Quarterly_kt!$B$9:FC$9),Quarterly_kt!$B147:FC147)*INDEX(Fuel_Properties!$B$3:$IV$14,MATCH("GCV_Petrol_Regular",Fuel_Properties!$B$3:$B$14,0),MATCH(YEAR(BJ$9),Fuel_Properties!$B$3:$EI$3,0))/1000</f>
        <v>1.8702363780923119</v>
      </c>
      <c r="BK147" s="53">
        <f>SUMPRODUCT(--(BK$9=Quarterly_kt!$B$9:FC$9),Quarterly_kt!$B147:FC147)*INDEX(Fuel_Properties!$B$3:$IV$14,MATCH("GCV_Petrol_Regular",Fuel_Properties!$B$3:$B$14,0),MATCH(YEAR(BK$9),Fuel_Properties!$B$3:$EI$3,0))/1000</f>
        <v>2.0184882129044763</v>
      </c>
      <c r="BL147" s="53">
        <f>SUMPRODUCT(--(BL$9=Quarterly_kt!$B$9:FC$9),Quarterly_kt!$B147:FC147)*INDEX(Fuel_Properties!$B$3:$IV$14,MATCH("GCV_Petrol_Regular",Fuel_Properties!$B$3:$B$14,0),MATCH(YEAR(BL$9),Fuel_Properties!$B$3:$EI$3,0))/1000</f>
        <v>2.4200681275887717</v>
      </c>
      <c r="BM147" s="53">
        <f>SUMPRODUCT(--(BM$9=Quarterly_kt!$B$9:FC$9),Quarterly_kt!$B147:FC147)*INDEX(Fuel_Properties!$B$3:$IV$14,MATCH("GCV_Petrol_Regular",Fuel_Properties!$B$3:$B$14,0),MATCH(YEAR(BM$9),Fuel_Properties!$B$3:$EI$3,0))/1000</f>
        <v>2.9497669118638274</v>
      </c>
      <c r="BN147" s="53">
        <f>SUMPRODUCT(--(BN$9=Quarterly_kt!$B$9:FC$9),Quarterly_kt!$B147:FC147)*INDEX(Fuel_Properties!$B$3:$IV$14,MATCH("GCV_Petrol_Regular",Fuel_Properties!$B$3:$B$14,0),MATCH(YEAR(BN$9),Fuel_Properties!$B$3:$EI$3,0))/1000</f>
        <v>3.2078616361752106</v>
      </c>
      <c r="BO147" s="53">
        <f>SUMPRODUCT(--(BO$9=Quarterly_kt!$B$9:FC$9),Quarterly_kt!$B147:FC147)*INDEX(Fuel_Properties!$B$3:$IV$14,MATCH("GCV_Petrol_Regular",Fuel_Properties!$B$3:$B$14,0),MATCH(YEAR(BO$9),Fuel_Properties!$B$3:$EI$3,0))/1000</f>
        <v>3.7833218241549917</v>
      </c>
      <c r="BP147" s="53">
        <f>SUMPRODUCT(--(BP$9=Quarterly_kt!$B$9:FC$9),Quarterly_kt!$B147:FC147)*INDEX(Fuel_Properties!$B$3:$IV$14,MATCH("GCV_Petrol_Regular",Fuel_Properties!$B$3:$B$14,0),MATCH(YEAR(BP$9),Fuel_Properties!$B$3:$EI$3,0))/1000</f>
        <v>4.6379890435226789</v>
      </c>
      <c r="BQ147" s="53">
        <f>SUMPRODUCT(--(BQ$9=Quarterly_kt!$B$9:FC$9),Quarterly_kt!$B147:FC147)*INDEX(Fuel_Properties!$B$3:$IV$14,MATCH("GCV_Petrol_Regular",Fuel_Properties!$B$3:$B$14,0),MATCH(YEAR(BQ$9),Fuel_Properties!$B$3:$EI$3,0))/1000</f>
        <v>5.5386477475126945</v>
      </c>
      <c r="BR147" s="53">
        <f>SUMPRODUCT(--(BR$9=Quarterly_kt!$B$9:FC$9),Quarterly_kt!$B147:FC147)*INDEX(Fuel_Properties!$B$3:$IV$14,MATCH("GCV_Petrol_Regular",Fuel_Properties!$B$3:$B$14,0),MATCH(YEAR(BR$9),Fuel_Properties!$B$3:$EI$3,0))/1000</f>
        <v>6.0757210262047456</v>
      </c>
      <c r="BS147" s="53">
        <f>SUMPRODUCT(--(BS$9=Quarterly_kt!$B$9:FC$9),Quarterly_kt!$B147:FC147)*INDEX(Fuel_Properties!$B$3:$IV$14,MATCH("GCV_Petrol_Regular",Fuel_Properties!$B$3:$B$14,0),MATCH(YEAR(BS$9),Fuel_Properties!$B$3:$EI$3,0))/1000</f>
        <v>6.4540572534993643</v>
      </c>
      <c r="BT147" s="53">
        <f>SUMPRODUCT(--(BT$9=Quarterly_kt!$B$9:FC$9),Quarterly_kt!$B147:FC147)*INDEX(Fuel_Properties!$B$3:$IV$14,MATCH("GCV_Petrol_Regular",Fuel_Properties!$B$3:$B$14,0),MATCH(YEAR(BT$9),Fuel_Properties!$B$3:$EI$3,0))/1000</f>
        <v>7.0742550565220998</v>
      </c>
      <c r="BU147" s="53">
        <f>SUMPRODUCT(--(BU$9=Quarterly_kt!$B$9:FC$9),Quarterly_kt!$B147:FC147)*INDEX(Fuel_Properties!$B$3:$IV$14,MATCH("GCV_Petrol_Regular",Fuel_Properties!$B$3:$B$14,0),MATCH(YEAR(BU$9),Fuel_Properties!$B$3:$EI$3,0))/1000</f>
        <v>7.6065675239525818</v>
      </c>
      <c r="BV147" s="53">
        <f>SUMPRODUCT(--(BV$9=Quarterly_kt!$B$9:FC$9),Quarterly_kt!$B147:FC147)*INDEX(Fuel_Properties!$B$3:$IV$14,MATCH("GCV_Petrol_Regular",Fuel_Properties!$B$3:$B$14,0),MATCH(YEAR(BV$9),Fuel_Properties!$B$3:$EI$3,0))/1000</f>
        <v>7.6441690369098971</v>
      </c>
      <c r="BW147" s="53">
        <f>SUMPRODUCT(--(BW$9=Quarterly_kt!$B$9:FC$9),Quarterly_kt!$B147:FC147)*INDEX(Fuel_Properties!$B$3:$IV$14,MATCH("GCV_Petrol_Regular",Fuel_Properties!$B$3:$B$14,0),MATCH(YEAR(BW$9),Fuel_Properties!$B$3:$EI$3,0))/1000</f>
        <v>7.6959240511763962</v>
      </c>
      <c r="BX147" s="53">
        <f>SUMPRODUCT(--(BX$9=Quarterly_kt!$B$9:FC$9),Quarterly_kt!$B147:FC147)*INDEX(Fuel_Properties!$B$3:$IV$14,MATCH("GCV_Petrol_Regular",Fuel_Properties!$B$3:$B$14,0),MATCH(YEAR(BX$9),Fuel_Properties!$B$3:$EI$3,0))/1000</f>
        <v>8.0143258010581828</v>
      </c>
      <c r="BY147" s="53">
        <f>SUMPRODUCT(--(BY$9=Quarterly_kt!$B$9:FC$9),Quarterly_kt!$B147:FC147)*INDEX(Fuel_Properties!$B$3:$IV$14,MATCH("GCV_Petrol_Regular",Fuel_Properties!$B$3:$B$14,0),MATCH(YEAR(BY$9),Fuel_Properties!$B$3:$EI$3,0))/1000</f>
        <v>8.8674350935985906</v>
      </c>
      <c r="BZ147" s="53">
        <f>SUMPRODUCT(--(BZ$9=Quarterly_kt!$B$9:FC$9),Quarterly_kt!$B147:FC147)*INDEX(Fuel_Properties!$B$3:$IV$14,MATCH("GCV_Petrol_Regular",Fuel_Properties!$B$3:$B$14,0),MATCH(YEAR(BZ$9),Fuel_Properties!$B$3:$EI$3,0))/1000</f>
        <v>8.6282282783627515</v>
      </c>
      <c r="CA147" s="53">
        <f>SUMPRODUCT(--(CA$9=Quarterly_kt!$B$9:FC$9),Quarterly_kt!$B147:FC147)*INDEX(Fuel_Properties!$B$3:$IV$14,MATCH("GCV_Petrol_Regular",Fuel_Properties!$B$3:$B$14,0),MATCH(YEAR(CA$9),Fuel_Properties!$B$3:$EI$3,0))/1000</f>
        <v>8.6840397516065426</v>
      </c>
      <c r="CB147" s="53">
        <f>SUMPRODUCT(--(CB$9=Quarterly_kt!$B$9:FC$9),Quarterly_kt!$B147:FC147)*INDEX(Fuel_Properties!$B$3:$IV$14,MATCH("GCV_Petrol_Regular",Fuel_Properties!$B$3:$B$14,0),MATCH(YEAR(CB$9),Fuel_Properties!$B$3:$EI$3,0))/1000</f>
        <v>9.1763968783222634</v>
      </c>
      <c r="CC147" s="53">
        <f>SUMPRODUCT(--(CC$9=Quarterly_kt!$B$9:FC$9),Quarterly_kt!$B147:FC147)*INDEX(Fuel_Properties!$B$3:$IV$14,MATCH("GCV_Petrol_Regular",Fuel_Properties!$B$3:$B$14,0),MATCH(YEAR(CC$9),Fuel_Properties!$B$3:$EI$3,0))/1000</f>
        <v>9.9451716394143332</v>
      </c>
      <c r="CD147" s="53">
        <f>SUMPRODUCT(--(CD$9=Quarterly_kt!$B$9:FC$9),Quarterly_kt!$B147:FC147)*INDEX(Fuel_Properties!$B$3:$IV$14,MATCH("GCV_Petrol_Regular",Fuel_Properties!$B$3:$B$14,0),MATCH(YEAR(CD$9),Fuel_Properties!$B$3:$EI$3,0))/1000</f>
        <v>9.8918388567357116</v>
      </c>
      <c r="CE147" s="53">
        <f>SUMPRODUCT(--(CE$9=Quarterly_kt!$B$9:FC$9),Quarterly_kt!$B147:FC147)*INDEX(Fuel_Properties!$B$3:$IV$14,MATCH("GCV_Petrol_Regular",Fuel_Properties!$B$3:$B$14,0),MATCH(YEAR(CE$9),Fuel_Properties!$B$3:$EI$3,0))/1000</f>
        <v>9.6395496736852362</v>
      </c>
      <c r="CF147" s="53">
        <f>SUMPRODUCT(--(CF$9=Quarterly_kt!$B$9:FC$9),Quarterly_kt!$B147:FC147)*INDEX(Fuel_Properties!$B$3:$IV$14,MATCH("GCV_Petrol_Regular",Fuel_Properties!$B$3:$B$14,0),MATCH(YEAR(CF$9),Fuel_Properties!$B$3:$EI$3,0))/1000</f>
        <v>10.283864681602758</v>
      </c>
      <c r="CG147" s="53">
        <f>SUMPRODUCT(--(CG$9=Quarterly_kt!$B$9:FC$9),Quarterly_kt!$B147:FC147)*INDEX(Fuel_Properties!$B$3:$IV$14,MATCH("GCV_Petrol_Regular",Fuel_Properties!$B$3:$B$14,0),MATCH(YEAR(CG$9),Fuel_Properties!$B$3:$EI$3,0))/1000</f>
        <v>11.226450990714037</v>
      </c>
      <c r="CH147" s="53">
        <f>SUMPRODUCT(--(CH$9=Quarterly_kt!$B$9:FC$9),Quarterly_kt!$B147:FC147)*INDEX(Fuel_Properties!$B$3:$IV$14,MATCH("GCV_Petrol_Regular",Fuel_Properties!$B$3:$B$14,0),MATCH(YEAR(CH$9),Fuel_Properties!$B$3:$EI$3,0))/1000</f>
        <v>10.958712975736834</v>
      </c>
      <c r="CI147" s="53">
        <f>SUMPRODUCT(--(CI$9=Quarterly_kt!$B$9:FC$9),Quarterly_kt!$B147:FC147)*INDEX(Fuel_Properties!$B$3:$IV$14,MATCH("GCV_Petrol_Regular",Fuel_Properties!$B$3:$B$14,0),MATCH(YEAR(CI$9),Fuel_Properties!$B$3:$EI$3,0))/1000</f>
        <v>10.956073384180304</v>
      </c>
      <c r="CJ147" s="53">
        <f>SUMPRODUCT(--(CJ$9=Quarterly_kt!$B$9:FC$9),Quarterly_kt!$B147:FC147)*INDEX(Fuel_Properties!$B$3:$IV$14,MATCH("GCV_Petrol_Regular",Fuel_Properties!$B$3:$B$14,0),MATCH(YEAR(CJ$9),Fuel_Properties!$B$3:$EI$3,0))/1000</f>
        <v>11.900151585710619</v>
      </c>
      <c r="CK147" s="53">
        <f>SUMPRODUCT(--(CK$9=Quarterly_kt!$B$9:FC$9),Quarterly_kt!$B147:FC147)*INDEX(Fuel_Properties!$B$3:$IV$14,MATCH("GCV_Petrol_Regular",Fuel_Properties!$B$3:$B$14,0),MATCH(YEAR(CK$9),Fuel_Properties!$B$3:$EI$3,0))/1000</f>
        <v>12.708715042151333</v>
      </c>
      <c r="CL147" s="53">
        <f>SUMPRODUCT(--(CL$9=Quarterly_kt!$B$9:FC$9),Quarterly_kt!$B147:FC147)*INDEX(Fuel_Properties!$B$3:$IV$14,MATCH("GCV_Petrol_Regular",Fuel_Properties!$B$3:$B$14,0),MATCH(YEAR(CL$9),Fuel_Properties!$B$3:$EI$3,0))/1000</f>
        <v>13.774289115813195</v>
      </c>
      <c r="CM147" s="53">
        <f>SUMPRODUCT(--(CM$9=Quarterly_kt!$B$9:FC$9),Quarterly_kt!$B147:FC147)*INDEX(Fuel_Properties!$B$3:$IV$14,MATCH("GCV_Petrol_Regular",Fuel_Properties!$B$3:$B$14,0),MATCH(YEAR(CM$9),Fuel_Properties!$B$3:$EI$3,0))/1000</f>
        <v>16.072270697477641</v>
      </c>
      <c r="CN147" s="53">
        <f>SUMPRODUCT(--(CN$9=Quarterly_kt!$B$9:FC$9),Quarterly_kt!$B147:FC147)*INDEX(Fuel_Properties!$B$3:$IV$14,MATCH("GCV_Petrol_Regular",Fuel_Properties!$B$3:$B$14,0),MATCH(YEAR(CN$9),Fuel_Properties!$B$3:$EI$3,0))/1000</f>
        <v>16.342979159324553</v>
      </c>
      <c r="CO147" s="53">
        <f>SUMPRODUCT(--(CO$9=Quarterly_kt!$B$9:FC$9),Quarterly_kt!$B147:FC147)*INDEX(Fuel_Properties!$B$3:$IV$14,MATCH("GCV_Petrol_Regular",Fuel_Properties!$B$3:$B$14,0),MATCH(YEAR(CO$9),Fuel_Properties!$B$3:$EI$3,0))/1000</f>
        <v>17.766001578738884</v>
      </c>
      <c r="CP147" s="53">
        <f>SUMPRODUCT(--(CP$9=Quarterly_kt!$B$9:FC$9),Quarterly_kt!$B147:FC147)*INDEX(Fuel_Properties!$B$3:$IV$14,MATCH("GCV_Petrol_Regular",Fuel_Properties!$B$3:$B$14,0),MATCH(YEAR(CP$9),Fuel_Properties!$B$3:$EI$3,0))/1000</f>
        <v>17.501093881339106</v>
      </c>
      <c r="CQ147" s="53">
        <f>SUMPRODUCT(--(CQ$9=Quarterly_kt!$B$9:FC$9),Quarterly_kt!$B147:FC147)*INDEX(Fuel_Properties!$B$3:$IV$14,MATCH("GCV_Petrol_Regular",Fuel_Properties!$B$3:$B$14,0),MATCH(YEAR(CQ$9),Fuel_Properties!$B$3:$EI$3,0))/1000</f>
        <v>17.247499847601176</v>
      </c>
      <c r="CR147" s="53">
        <f>SUMPRODUCT(--(CR$9=Quarterly_kt!$B$9:FC$9),Quarterly_kt!$B147:FC147)*INDEX(Fuel_Properties!$B$3:$IV$14,MATCH("GCV_Petrol_Regular",Fuel_Properties!$B$3:$B$14,0),MATCH(YEAR(CR$9),Fuel_Properties!$B$3:$EI$3,0))/1000</f>
        <v>17.370806172785503</v>
      </c>
      <c r="CS147" s="53">
        <f>SUMPRODUCT(--(CS$9=Quarterly_kt!$B$9:FC$9),Quarterly_kt!$B147:FC147)*INDEX(Fuel_Properties!$B$3:$IV$14,MATCH("GCV_Petrol_Regular",Fuel_Properties!$B$3:$B$14,0),MATCH(YEAR(CS$9),Fuel_Properties!$B$3:$EI$3,0))/1000</f>
        <v>18.748544443504215</v>
      </c>
      <c r="CT147" s="53">
        <f>SUMPRODUCT(--(CT$9=Quarterly_kt!$B$9:FC$9),Quarterly_kt!$B147:FC147)*INDEX(Fuel_Properties!$B$3:$IV$14,MATCH("GCV_Petrol_Regular",Fuel_Properties!$B$3:$B$14,0),MATCH(YEAR(CT$9),Fuel_Properties!$B$3:$EI$3,0))/1000</f>
        <v>18.083017424908409</v>
      </c>
      <c r="CU147" s="53">
        <f>SUMPRODUCT(--(CU$9=Quarterly_kt!$B$9:FC$9),Quarterly_kt!$B147:FC147)*INDEX(Fuel_Properties!$B$3:$IV$14,MATCH("GCV_Petrol_Regular",Fuel_Properties!$B$3:$B$14,0),MATCH(YEAR(CU$9),Fuel_Properties!$B$3:$EI$3,0))/1000</f>
        <v>17.887806146910425</v>
      </c>
      <c r="CV147" s="53">
        <f>SUMPRODUCT(--(CV$9=Quarterly_kt!$B$9:FC$9),Quarterly_kt!$B147:FC147)*INDEX(Fuel_Properties!$B$3:$IV$14,MATCH("GCV_Petrol_Regular",Fuel_Properties!$B$3:$B$14,0),MATCH(YEAR(CV$9),Fuel_Properties!$B$3:$EI$3,0))/1000</f>
        <v>17.826552306360728</v>
      </c>
      <c r="CW147" s="53">
        <f>SUMPRODUCT(--(CW$9=Quarterly_kt!$B$9:FC$9),Quarterly_kt!$B147:FC147)*INDEX(Fuel_Properties!$B$3:$IV$14,MATCH("GCV_Petrol_Regular",Fuel_Properties!$B$3:$B$14,0),MATCH(YEAR(CW$9),Fuel_Properties!$B$3:$EI$3,0))/1000</f>
        <v>19.352102764420295</v>
      </c>
      <c r="CX147" s="53">
        <f>SUMPRODUCT(--(CX$9=Quarterly_kt!$B$9:FC$9),Quarterly_kt!$B147:FC147)*INDEX(Fuel_Properties!$B$3:$IV$14,MATCH("GCV_Petrol_Regular",Fuel_Properties!$B$3:$B$14,0),MATCH(YEAR(CX$9),Fuel_Properties!$B$3:$EI$3,0))/1000</f>
        <v>18.712764758501212</v>
      </c>
      <c r="CY147" s="53">
        <f>SUMPRODUCT(--(CY$9=Quarterly_kt!$B$9:FC$9),Quarterly_kt!$B147:FC147)*INDEX(Fuel_Properties!$B$3:$IV$14,MATCH("GCV_Petrol_Regular",Fuel_Properties!$B$3:$B$14,0),MATCH(YEAR(CY$9),Fuel_Properties!$B$3:$EI$3,0))/1000</f>
        <v>18.180885785042491</v>
      </c>
      <c r="CZ147" s="53">
        <f>SUMPRODUCT(--(CZ$9=Quarterly_kt!$B$9:FC$9),Quarterly_kt!$B147:FC147)*INDEX(Fuel_Properties!$B$3:$IV$14,MATCH("GCV_Petrol_Regular",Fuel_Properties!$B$3:$B$14,0),MATCH(YEAR(CZ$9),Fuel_Properties!$B$3:$EI$3,0))/1000</f>
        <v>18.507478137166267</v>
      </c>
      <c r="DA147" s="53">
        <f>SUMPRODUCT(--(DA$9=Quarterly_kt!$B$9:FC$9),Quarterly_kt!$B147:FC147)*INDEX(Fuel_Properties!$B$3:$IV$14,MATCH("GCV_Petrol_Regular",Fuel_Properties!$B$3:$B$14,0),MATCH(YEAR(DA$9),Fuel_Properties!$B$3:$EI$3,0))/1000</f>
        <v>19.748481947913074</v>
      </c>
      <c r="DB147" s="53">
        <f>SUMPRODUCT(--(DB$9=Quarterly_kt!$B$9:FC$9),Quarterly_kt!$B147:FC147)*INDEX(Fuel_Properties!$B$3:$IV$14,MATCH("GCV_Petrol_Regular",Fuel_Properties!$B$3:$B$14,0),MATCH(YEAR(DB$9),Fuel_Properties!$B$3:$EI$3,0))/1000</f>
        <v>19.109644187940528</v>
      </c>
      <c r="DC147" s="53">
        <f>SUMPRODUCT(--(DC$9=Quarterly_kt!$B$9:FC$9),Quarterly_kt!$B147:FC147)*INDEX(Fuel_Properties!$B$3:$IV$14,MATCH("GCV_Petrol_Regular",Fuel_Properties!$B$3:$B$14,0),MATCH(YEAR(DC$9),Fuel_Properties!$B$3:$EI$3,0))/1000</f>
        <v>18.418327396938533</v>
      </c>
      <c r="DD147" s="53">
        <f>SUMPRODUCT(--(DD$9=Quarterly_kt!$B$9:FC$9),Quarterly_kt!$B147:FC147)*INDEX(Fuel_Properties!$B$3:$IV$14,MATCH("GCV_Petrol_Regular",Fuel_Properties!$B$3:$B$14,0),MATCH(YEAR(DD$9),Fuel_Properties!$B$3:$EI$3,0))/1000</f>
        <v>18.741130397508655</v>
      </c>
      <c r="DE147" s="53">
        <f>SUMPRODUCT(--(DE$9=Quarterly_kt!$B$9:FC$9),Quarterly_kt!$B147:FC147)*INDEX(Fuel_Properties!$B$3:$IV$14,MATCH("GCV_Petrol_Regular",Fuel_Properties!$B$3:$B$14,0),MATCH(YEAR(DE$9),Fuel_Properties!$B$3:$EI$3,0))/1000</f>
        <v>20.324608707750574</v>
      </c>
      <c r="DF147" s="53">
        <f>SUMPRODUCT(--(DF$9=Quarterly_kt!$B$9:FC$9),Quarterly_kt!$B147:FC147)*INDEX(Fuel_Properties!$B$3:$IV$14,MATCH("GCV_Petrol_Regular",Fuel_Properties!$B$3:$B$14,0),MATCH(YEAR(DF$9),Fuel_Properties!$B$3:$EI$3,0))/1000</f>
        <v>19.51120642283874</v>
      </c>
      <c r="DG147" s="53">
        <f>SUMPRODUCT(--(DG$9=Quarterly_kt!$B$9:FC$9),Quarterly_kt!$B147:FC147)*INDEX(Fuel_Properties!$B$3:$IV$14,MATCH("GCV_Petrol_Regular",Fuel_Properties!$B$3:$B$14,0),MATCH(YEAR(DG$9),Fuel_Properties!$B$3:$EI$3,0))/1000</f>
        <v>18.966768323201354</v>
      </c>
      <c r="DH147" s="53">
        <f>SUMPRODUCT(--(DH$9=Quarterly_kt!$B$9:FC$9),Quarterly_kt!$B147:FC147)*INDEX(Fuel_Properties!$B$3:$IV$14,MATCH("GCV_Petrol_Regular",Fuel_Properties!$B$3:$B$14,0),MATCH(YEAR(DH$9),Fuel_Properties!$B$3:$EI$3,0))/1000</f>
        <v>19.31575380522251</v>
      </c>
      <c r="DI147" s="53">
        <f>SUMPRODUCT(--(DI$9=Quarterly_kt!$B$9:FC$9),Quarterly_kt!$B147:FC147)*INDEX(Fuel_Properties!$B$3:$IV$14,MATCH("GCV_Petrol_Regular",Fuel_Properties!$B$3:$B$14,0),MATCH(YEAR(DI$9),Fuel_Properties!$B$3:$EI$3,0))/1000</f>
        <v>20.321592113152963</v>
      </c>
      <c r="DJ147" s="53">
        <f>SUMPRODUCT(--(DJ$9=Quarterly_kt!$B$9:FC$9),Quarterly_kt!$B147:FC147)*INDEX(Fuel_Properties!$B$3:$IV$14,MATCH("GCV_Petrol_Regular",Fuel_Properties!$B$3:$B$14,0),MATCH(YEAR(DJ$9),Fuel_Properties!$B$3:$EI$3,0))/1000</f>
        <v>19.458631556986965</v>
      </c>
      <c r="DK147" s="53">
        <f>SUMPRODUCT(--(DK$9=Quarterly_kt!$B$9:FC$9),Quarterly_kt!$B147:FC147)*INDEX(Fuel_Properties!$B$3:$IV$14,MATCH("GCV_Petrol_Regular",Fuel_Properties!$B$3:$B$14,0),MATCH(YEAR(DK$9),Fuel_Properties!$B$3:$EI$3,0))/1000</f>
        <v>19.700869790994929</v>
      </c>
      <c r="DL147" s="53">
        <f>SUMPRODUCT(--(DL$9=Quarterly_kt!$B$9:FC$9),Quarterly_kt!$B147:FC147)*INDEX(Fuel_Properties!$B$3:$IV$14,MATCH("GCV_Petrol_Regular",Fuel_Properties!$B$3:$B$14,0),MATCH(YEAR(DL$9),Fuel_Properties!$B$3:$EI$3,0))/1000</f>
        <v>20.03951280504813</v>
      </c>
      <c r="DM147" s="53">
        <f>SUMPRODUCT(--(DM$9=Quarterly_kt!$B$9:FC$9),Quarterly_kt!$B147:FC147)*INDEX(Fuel_Properties!$B$3:$IV$14,MATCH("GCV_Petrol_Regular",Fuel_Properties!$B$3:$B$14,0),MATCH(YEAR(DM$9),Fuel_Properties!$B$3:$EI$3,0))/1000</f>
        <v>21.488131403046712</v>
      </c>
      <c r="DN147" s="53">
        <f>SUMPRODUCT(--(DN$9=Quarterly_kt!$B$9:FC$9),Quarterly_kt!$B147:FC147)*INDEX(Fuel_Properties!$B$3:$IV$14,MATCH("GCV_Petrol_Regular",Fuel_Properties!$B$3:$B$14,0),MATCH(YEAR(DN$9),Fuel_Properties!$B$3:$EI$3,0))/1000</f>
        <v>20.84378339414171</v>
      </c>
      <c r="DO147" s="53">
        <f>SUMPRODUCT(--(DO$9=Quarterly_kt!$B$9:FC$9),Quarterly_kt!$B147:FC147)*INDEX(Fuel_Properties!$B$3:$IV$14,MATCH("GCV_Petrol_Regular",Fuel_Properties!$B$3:$B$14,0),MATCH(YEAR(DO$9),Fuel_Properties!$B$3:$EI$3,0))/1000</f>
        <v>20.365035474873565</v>
      </c>
      <c r="DP147" s="53">
        <f>SUMPRODUCT(--(DP$9=Quarterly_kt!$B$9:FC$9),Quarterly_kt!$B147:FC147)*INDEX(Fuel_Properties!$B$3:$IV$14,MATCH("GCV_Petrol_Regular",Fuel_Properties!$B$3:$B$14,0),MATCH(YEAR(DP$9),Fuel_Properties!$B$3:$EI$3,0))/1000</f>
        <v>20.422841388762759</v>
      </c>
      <c r="DQ147" s="53">
        <f>SUMPRODUCT(--(DQ$9=Quarterly_kt!$B$9:FC$9),Quarterly_kt!$B147:FC147)*INDEX(Fuel_Properties!$B$3:$IV$14,MATCH("GCV_Petrol_Regular",Fuel_Properties!$B$3:$B$14,0),MATCH(YEAR(DQ$9),Fuel_Properties!$B$3:$EI$3,0))/1000</f>
        <v>21.938326831295502</v>
      </c>
      <c r="DR147" s="53">
        <f>SUMPRODUCT(--(DR$9=Quarterly_kt!$B$9:FC$9),Quarterly_kt!$B147:FC147)*INDEX(Fuel_Properties!$B$3:$IV$14,MATCH("GCV_Petrol_Regular",Fuel_Properties!$B$3:$B$14,0),MATCH(YEAR(DR$9),Fuel_Properties!$B$3:$EI$3,0))/1000</f>
        <v>21.457733373975383</v>
      </c>
      <c r="DS147" s="53">
        <f>SUMPRODUCT(--(DS$9=Quarterly_kt!$B$9:FC$9),Quarterly_kt!$B147:FC147)*INDEX(Fuel_Properties!$B$3:$IV$14,MATCH("GCV_Petrol_Regular",Fuel_Properties!$B$3:$B$14,0),MATCH(YEAR(DS$9),Fuel_Properties!$B$3:$EI$3,0))/1000</f>
        <v>20.604732735987852</v>
      </c>
      <c r="DT147" s="53">
        <f>SUMPRODUCT(--(DT$9=Quarterly_kt!$B$9:FC$9),Quarterly_kt!$B147:FC147)*INDEX(Fuel_Properties!$B$3:$IV$14,MATCH("GCV_Petrol_Regular",Fuel_Properties!$B$3:$B$14,0),MATCH(YEAR(DT$9),Fuel_Properties!$B$3:$EI$3,0))/1000</f>
        <v>20.739528596289347</v>
      </c>
      <c r="DU147" s="53">
        <f>SUMPRODUCT(--(DU$9=Quarterly_kt!$B$9:FC$9),Quarterly_kt!$B147:FC147)*INDEX(Fuel_Properties!$B$3:$IV$14,MATCH("GCV_Petrol_Regular",Fuel_Properties!$B$3:$B$14,0),MATCH(YEAR(DU$9),Fuel_Properties!$B$3:$EI$3,0))/1000</f>
        <v>22.375541525511089</v>
      </c>
      <c r="DV147" s="53">
        <f>SUMPRODUCT(--(DV$9=Quarterly_kt!$B$9:FC$9),Quarterly_kt!$B147:FC147)*INDEX(Fuel_Properties!$B$3:$IV$14,MATCH("GCV_Petrol_Regular",Fuel_Properties!$B$3:$B$14,0),MATCH(YEAR(DV$9),Fuel_Properties!$B$3:$EI$3,0))/1000</f>
        <v>22.121976138012126</v>
      </c>
      <c r="DW147" s="53">
        <f>SUMPRODUCT(--(DW$9=Quarterly_kt!$B$9:FC$9),Quarterly_kt!$B147:FC147)*INDEX(Fuel_Properties!$B$3:$IV$14,MATCH("GCV_Petrol_Regular",Fuel_Properties!$B$3:$B$14,0),MATCH(YEAR(DW$9),Fuel_Properties!$B$3:$EI$3,0))/1000</f>
        <v>20.957506836752597</v>
      </c>
      <c r="DX147" s="53">
        <f>SUMPRODUCT(--(DX$9=Quarterly_kt!$B$9:FC$9),Quarterly_kt!$B147:FC147)*INDEX(Fuel_Properties!$B$3:$IV$14,MATCH("GCV_Petrol_Regular",Fuel_Properties!$B$3:$B$14,0),MATCH(YEAR(DX$9),Fuel_Properties!$B$3:$EI$3,0))/1000</f>
        <v>20.468668991833773</v>
      </c>
      <c r="DY147" s="53">
        <f>SUMPRODUCT(--(DY$9=Quarterly_kt!$B$9:FC$9),Quarterly_kt!$B147:FC147)*INDEX(Fuel_Properties!$B$3:$IV$14,MATCH("GCV_Petrol_Regular",Fuel_Properties!$B$3:$B$14,0),MATCH(YEAR(DY$9),Fuel_Properties!$B$3:$EI$3,0))/1000</f>
        <v>22.060323884519629</v>
      </c>
      <c r="DZ147" s="53">
        <f>SUMPRODUCT(--(DZ$9=Quarterly_kt!$B$9:FC$9),Quarterly_kt!$B147:FC147)*INDEX(Fuel_Properties!$B$3:$IV$14,MATCH("GCV_Petrol_Regular",Fuel_Properties!$B$3:$B$14,0),MATCH(YEAR(DZ$9),Fuel_Properties!$B$3:$EI$3,0))/1000</f>
        <v>22.083183731899222</v>
      </c>
      <c r="EA147" s="53">
        <f>SUMPRODUCT(--(EA$9=Quarterly_kt!$B$9:FC$9),Quarterly_kt!$B147:FC147)*INDEX(Fuel_Properties!$B$3:$IV$14,MATCH("GCV_Petrol_Regular",Fuel_Properties!$B$3:$B$14,0),MATCH(YEAR(EA$9),Fuel_Properties!$B$3:$EI$3,0))/1000</f>
        <v>21.755491286839469</v>
      </c>
      <c r="EB147" s="53">
        <f>SUMPRODUCT(--(EB$9=Quarterly_kt!$B$9:FC$9),Quarterly_kt!$B147:FC147)*INDEX(Fuel_Properties!$B$3:$IV$14,MATCH("GCV_Petrol_Regular",Fuel_Properties!$B$3:$B$14,0),MATCH(YEAR(EB$9),Fuel_Properties!$B$3:$EI$3,0))/1000</f>
        <v>20.877563718842023</v>
      </c>
      <c r="EC147" s="53">
        <f>SUMPRODUCT(--(EC$9=Quarterly_kt!$B$9:FC$9),Quarterly_kt!$B147:FC147)*INDEX(Fuel_Properties!$B$3:$IV$14,MATCH("GCV_Petrol_Regular",Fuel_Properties!$B$3:$B$14,0),MATCH(YEAR(EC$9),Fuel_Properties!$B$3:$EI$3,0))/1000</f>
        <v>22.561513931197556</v>
      </c>
      <c r="ED147" s="53">
        <f>SUMPRODUCT(--(ED$9=Quarterly_kt!$B$9:FC$9),Quarterly_kt!$B147:FC147)*INDEX(Fuel_Properties!$B$3:$IV$14,MATCH("GCV_Petrol_Regular",Fuel_Properties!$B$3:$B$14,0),MATCH(YEAR(ED$9),Fuel_Properties!$B$3:$EI$3,0))/1000</f>
        <v>22.264956621666048</v>
      </c>
      <c r="EE147" s="53">
        <f>SUMPRODUCT(--(EE$9=Quarterly_kt!$B$9:FC$9),Quarterly_kt!$B147:FC147)*INDEX(Fuel_Properties!$B$3:$IV$14,MATCH("GCV_Petrol_Regular",Fuel_Properties!$B$3:$B$14,0),MATCH(YEAR(EE$9),Fuel_Properties!$B$3:$EI$3,0))/1000</f>
        <v>21.319590511093004</v>
      </c>
      <c r="EF147" s="53">
        <f>SUMPRODUCT(--(EF$9=Quarterly_kt!$B$9:FC$9),Quarterly_kt!$B147:FC147)*INDEX(Fuel_Properties!$B$3:$IV$14,MATCH("GCV_Petrol_Regular",Fuel_Properties!$B$3:$B$14,0),MATCH(YEAR(EF$9),Fuel_Properties!$B$3:$EI$3,0))/1000</f>
        <v>21.706817141946967</v>
      </c>
      <c r="EG147" s="53">
        <f>SUMPRODUCT(--(EG$9=Quarterly_kt!$B$9:FC$9),Quarterly_kt!$B147:FC147)*INDEX(Fuel_Properties!$B$3:$IV$14,MATCH("GCV_Petrol_Regular",Fuel_Properties!$B$3:$B$14,0),MATCH(YEAR(EG$9),Fuel_Properties!$B$3:$EI$3,0))/1000</f>
        <v>23.22365101447355</v>
      </c>
      <c r="EH147" s="53">
        <f>SUMPRODUCT(--(EH$9=Quarterly_kt!$B$9:FC$9),Quarterly_kt!$B147:FC147)*INDEX(Fuel_Properties!$B$3:$IV$14,MATCH("GCV_Petrol_Regular",Fuel_Properties!$B$3:$B$14,0),MATCH(YEAR(EH$9),Fuel_Properties!$B$3:$EI$3,0))/1000</f>
        <v>22.841948623479514</v>
      </c>
      <c r="EI147" s="53">
        <f>SUMPRODUCT(--(EI$9=Quarterly_kt!$B$9:FC$9),Quarterly_kt!$B147:FC147)*INDEX(Fuel_Properties!$B$3:$IV$14,MATCH("GCV_Petrol_Regular",Fuel_Properties!$B$3:$B$14,0),MATCH(YEAR(EI$9),Fuel_Properties!$B$3:$EI$3,0))/1000</f>
        <v>22.652868153885105</v>
      </c>
      <c r="EJ147" s="53">
        <f>SUMPRODUCT(--(EJ$9=Quarterly_kt!$B$9:FC$9),Quarterly_kt!$B147:FC147)*INDEX(Fuel_Properties!$B$3:$IV$14,MATCH("GCV_Petrol_Regular",Fuel_Properties!$B$3:$B$14,0),MATCH(YEAR(EJ$9),Fuel_Properties!$B$3:$EI$3,0))/1000</f>
        <v>20.908603174794401</v>
      </c>
      <c r="EK147" s="53">
        <f>SUMPRODUCT(--(EK$9=Quarterly_kt!$B$9:FC$9),Quarterly_kt!$B147:FC147)*INDEX(Fuel_Properties!$B$3:$IV$14,MATCH("GCV_Petrol_Regular",Fuel_Properties!$B$3:$B$14,0),MATCH(YEAR(EK$9),Fuel_Properties!$B$3:$EI$3,0))/1000</f>
        <v>21.770382826283317</v>
      </c>
      <c r="EL147" s="53">
        <f>SUMPRODUCT(--(EL$9=Quarterly_kt!$B$9:FC$9),Quarterly_kt!$B147:FC147)*INDEX(Fuel_Properties!$B$3:$IV$14,MATCH("GCV_Petrol_Regular",Fuel_Properties!$B$3:$B$14,0),MATCH(YEAR(EL$9),Fuel_Properties!$B$3:$EI$3,0))/1000</f>
        <v>20.739136005887314</v>
      </c>
      <c r="EM147" s="53">
        <f>SUMPRODUCT(--(EM$9=Quarterly_kt!$B$9:FC$9),Quarterly_kt!$B147:FC147)*INDEX(Fuel_Properties!$B$3:$IV$14,MATCH("GCV_Petrol_Regular",Fuel_Properties!$B$3:$B$14,0),MATCH(YEAR(EM$9),Fuel_Properties!$B$3:$EI$3,0))/1000</f>
        <v>21.266224278405719</v>
      </c>
      <c r="EN147" s="53">
        <f>SUMPRODUCT(--(EN$9=Quarterly_kt!$B$9:FC$9),Quarterly_kt!$B147:FC147)*INDEX(Fuel_Properties!$B$3:$IV$14,MATCH("GCV_Petrol_Regular",Fuel_Properties!$B$3:$B$14,0),MATCH(YEAR(EN$9),Fuel_Properties!$B$3:$EI$3,0))/1000</f>
        <v>21.158994437409547</v>
      </c>
      <c r="EO147" s="53">
        <f>SUMPRODUCT(--(EO$9=Quarterly_kt!$B$9:FC$9),Quarterly_kt!$B147:FC147)*INDEX(Fuel_Properties!$B$3:$IV$14,MATCH("GCV_Petrol_Regular",Fuel_Properties!$B$3:$B$14,0),MATCH(YEAR(EO$9),Fuel_Properties!$B$3:$EI$3,0))/1000</f>
        <v>22.494040762567703</v>
      </c>
      <c r="EP147" s="53">
        <f>SUMPRODUCT(--(EP$9=Quarterly_kt!$B$9:FC$9),Quarterly_kt!$B147:FC147)*INDEX(Fuel_Properties!$B$3:$IV$14,MATCH("GCV_Petrol_Regular",Fuel_Properties!$B$3:$B$14,0),MATCH(YEAR(EP$9),Fuel_Properties!$B$3:$EI$3,0))/1000</f>
        <v>22.059051843443957</v>
      </c>
      <c r="EQ147" s="53">
        <f>SUMPRODUCT(--(EQ$9=Quarterly_kt!$B$9:FC$9),Quarterly_kt!$B147:FC147)*INDEX(Fuel_Properties!$B$3:$IV$14,MATCH("GCV_Petrol_Regular",Fuel_Properties!$B$3:$B$14,0),MATCH(YEAR(EQ$9),Fuel_Properties!$B$3:$EI$3,0))/1000</f>
        <v>21.086963281005609</v>
      </c>
      <c r="ER147" s="53">
        <f>SUMPRODUCT(--(ER$9=Quarterly_kt!$B$9:FC$9),Quarterly_kt!$B147:FC147)*INDEX(Fuel_Properties!$B$3:$IV$14,MATCH("GCV_Petrol_Regular",Fuel_Properties!$B$3:$B$14,0),MATCH(YEAR(ER$9),Fuel_Properties!$B$3:$EI$3,0))/1000</f>
        <v>21.135373711167976</v>
      </c>
      <c r="ES147" s="53">
        <f>SUMPRODUCT(--(ES$9=Quarterly_kt!$B$9:FC$9),Quarterly_kt!$B147:FC147)*INDEX(Fuel_Properties!$B$3:$IV$14,MATCH("GCV_Petrol_Regular",Fuel_Properties!$B$3:$B$14,0),MATCH(YEAR(ES$9),Fuel_Properties!$B$3:$EI$3,0))/1000</f>
        <v>22.376342892845756</v>
      </c>
      <c r="ET147" s="53">
        <f>SUMPRODUCT(--(ET$9=Quarterly_kt!$B$9:FC$9),Quarterly_kt!$B147:FC147)*INDEX(Fuel_Properties!$B$3:$IV$14,MATCH("GCV_Petrol_Regular",Fuel_Properties!$B$3:$B$14,0),MATCH(YEAR(ET$9),Fuel_Properties!$B$3:$EI$3,0))/1000</f>
        <v>21.783416711390625</v>
      </c>
      <c r="EU147" s="53">
        <f>SUMPRODUCT(--(EU$9=Quarterly_kt!$B$9:FC$9),Quarterly_kt!$B147:FC147)*INDEX(Fuel_Properties!$B$3:$IV$14,MATCH("GCV_Petrol_Regular",Fuel_Properties!$B$3:$B$14,0),MATCH(YEAR(EU$9),Fuel_Properties!$B$3:$EI$3,0))/1000</f>
        <v>21.123028687964165</v>
      </c>
      <c r="EV147" s="53">
        <f>SUMPRODUCT(--(EV$9=Quarterly_kt!$B$9:FC$9),Quarterly_kt!$B147:FC147)*INDEX(Fuel_Properties!$B$3:$IV$14,MATCH("GCV_Petrol_Regular",Fuel_Properties!$B$3:$B$14,0),MATCH(YEAR(EV$9),Fuel_Properties!$B$3:$EI$3,0))/1000</f>
        <v>21.612056865448348</v>
      </c>
      <c r="EW147" s="53">
        <f>SUMPRODUCT(--(EW$9=Quarterly_kt!$B$9:FC$9),Quarterly_kt!$B147:FC147)*INDEX(Fuel_Properties!$B$3:$IV$14,MATCH("GCV_Petrol_Regular",Fuel_Properties!$B$3:$B$14,0),MATCH(YEAR(EW$9),Fuel_Properties!$B$3:$EI$3,0))/1000</f>
        <v>22.01918919367932</v>
      </c>
      <c r="EX147" s="53">
        <f>SUMPRODUCT(--(EX$9=Quarterly_kt!$B$9:FC$9),Quarterly_kt!$B147:FC147)*INDEX(Fuel_Properties!$B$3:$IV$14,MATCH("GCV_Petrol_Regular",Fuel_Properties!$B$3:$B$14,0),MATCH(YEAR(EX$9),Fuel_Properties!$B$3:$EI$3,0))/1000</f>
        <v>21.325108959467197</v>
      </c>
      <c r="EY147" s="53">
        <f>SUMPRODUCT(--(EY$9=Quarterly_kt!$B$9:FC$9),Quarterly_kt!$B147:FC147)*INDEX(Fuel_Properties!$B$3:$IV$14,MATCH("GCV_Petrol_Regular",Fuel_Properties!$B$3:$B$14,0),MATCH(YEAR(EY$9),Fuel_Properties!$B$3:$EI$3,0))/1000</f>
        <v>20.62629348552348</v>
      </c>
      <c r="EZ147" s="53">
        <f>SUMPRODUCT(--(EZ$9=Quarterly_kt!$B$9:FC$9),Quarterly_kt!$B147:FC147)*INDEX(Fuel_Properties!$B$3:$IV$14,MATCH("GCV_Petrol_Regular",Fuel_Properties!$B$3:$B$14,0),MATCH(YEAR(EZ$9),Fuel_Properties!$B$3:$EI$3,0))/1000</f>
        <v>20.397274244823947</v>
      </c>
      <c r="FA147" s="53">
        <f>SUMPRODUCT(--(FA$9=Quarterly_kt!$B$9:FC$9),Quarterly_kt!$B147:FC147)*INDEX(Fuel_Properties!$B$3:$IV$14,MATCH("GCV_Petrol_Regular",Fuel_Properties!$B$3:$B$14,0),MATCH(YEAR(FA$9),Fuel_Properties!$B$3:$EI$3,0))/1000</f>
        <v>21.764066575731633</v>
      </c>
      <c r="FB147" s="53">
        <f>SUMPRODUCT(--(FB$9=Quarterly_kt!$B$9:FC$9),Quarterly_kt!$B147:FC147)*INDEX(Fuel_Properties!$B$3:$IV$14,MATCH("GCV_Petrol_Regular",Fuel_Properties!$B$3:$B$14,0),MATCH(YEAR(FB$9),Fuel_Properties!$B$3:$EI$3,0))/1000</f>
        <v>21.044637465871737</v>
      </c>
      <c r="FC147" s="53">
        <f>SUMPRODUCT(--(FC$9=Quarterly_kt!$B$9:FC$9),Quarterly_kt!$B147:FC147)*INDEX(Fuel_Properties!$B$3:$IV$14,MATCH("GCV_Petrol_Regular",Fuel_Properties!$B$3:$B$14,0),MATCH(YEAR(FC$9),Fuel_Properties!$B$3:$EI$3,0))/1000</f>
        <v>20.134880783559666</v>
      </c>
      <c r="FD147" s="53">
        <f>SUMPRODUCT(--(FD$9=Quarterly_kt!$B$9:FD$9),Quarterly_kt!$B147:FD147)*INDEX(Fuel_Properties!$B$3:$IV$14,MATCH("GCV_Petrol_Regular",Fuel_Properties!$B$3:$B$14,0),MATCH(YEAR(FD$9),Fuel_Properties!$B$3:$EI$3,0))/1000</f>
        <v>20.293605017138376</v>
      </c>
      <c r="FE147" s="53">
        <f>SUMPRODUCT(--(FE$9=Quarterly_kt!$B$9:FE$9),Quarterly_kt!$B147:FE147)*INDEX(Fuel_Properties!$B$3:$IV$14,MATCH("GCV_Petrol_Regular",Fuel_Properties!$B$3:$B$14,0),MATCH(YEAR(FE$9),Fuel_Properties!$B$3:$EI$3,0))/1000</f>
        <v>21.655419840018904</v>
      </c>
      <c r="FF147" s="53">
        <f>SUMPRODUCT(--(FF$9=Quarterly_kt!$B$9:FF$9),Quarterly_kt!$B147:FF147)*INDEX(Fuel_Properties!$B$3:$IV$14,MATCH("GCV_Petrol_Regular",Fuel_Properties!$B$3:$B$14,0),MATCH(YEAR(FF$9),Fuel_Properties!$B$3:$EI$3,0))/1000</f>
        <v>20.62923084715684</v>
      </c>
      <c r="FG147" s="53">
        <f>SUMPRODUCT(--(FG$9=Quarterly_kt!$B$9:FG$9),Quarterly_kt!$B147:FG147)*INDEX(Fuel_Properties!$B$3:$IV$14,MATCH("GCV_Petrol_Regular",Fuel_Properties!$B$3:$B$14,0),MATCH(YEAR(FG$9),Fuel_Properties!$B$3:$EI$3,0))/1000</f>
        <v>20.118382225787521</v>
      </c>
      <c r="FH147" s="53">
        <f>SUMPRODUCT(--(FH$9=Quarterly_kt!$B$9:FH$9),Quarterly_kt!$B147:FH147)*INDEX(Fuel_Properties!$B$3:$IV$14,MATCH("GCV_Petrol_Regular",Fuel_Properties!$B$3:$B$14,0),MATCH(YEAR(FH$9),Fuel_Properties!$B$3:$EI$3,0))/1000</f>
        <v>20.0888322515639</v>
      </c>
      <c r="FI147" s="53">
        <f>SUMPRODUCT(--(FI$9=Quarterly_kt!$B$9:FI$9),Quarterly_kt!$B147:FI147)*INDEX(Fuel_Properties!$B$3:$IV$14,MATCH("GCV_Petrol_Regular",Fuel_Properties!$B$3:$B$14,0),MATCH(YEAR(FI$9),Fuel_Properties!$B$3:$EI$3,0))/1000</f>
        <v>21.742362699307758</v>
      </c>
      <c r="FJ147" s="53">
        <f>SUMPRODUCT(--(FJ$9=Quarterly_kt!$B$9:FJ$9),Quarterly_kt!$B147:FJ147)*INDEX(Fuel_Properties!$B$3:$IV$14,MATCH("GCV_Petrol_Regular",Fuel_Properties!$B$3:$B$14,0),MATCH(YEAR(FJ$9),Fuel_Properties!$B$3:$EI$3,0))/1000</f>
        <v>21.30645446050017</v>
      </c>
      <c r="FK147" s="53">
        <f>SUMPRODUCT(--(FK$9=Quarterly_kt!$B$9:FK$9),Quarterly_kt!$B147:FK147)*INDEX(Fuel_Properties!$B$3:$IV$14,MATCH("GCV_Petrol_Regular",Fuel_Properties!$B$3:$B$14,0),MATCH(YEAR(FK$9),Fuel_Properties!$B$3:$EI$3,0))/1000</f>
        <v>20.235395212968509</v>
      </c>
      <c r="FL147" s="53">
        <f>SUMPRODUCT(--(FL$9=Quarterly_kt!$B$9:FL$9),Quarterly_kt!$B147:FL147)*INDEX(Fuel_Properties!$B$3:$IV$14,MATCH("GCV_Petrol_Regular",Fuel_Properties!$B$3:$B$14,0),MATCH(YEAR(FL$9),Fuel_Properties!$B$3:$EI$3,0))/1000</f>
        <v>20.407688649126822</v>
      </c>
      <c r="FM147" s="53">
        <f>SUMPRODUCT(--(FM$9=Quarterly_kt!$B$9:FN$9),Quarterly_kt!$B147:FN147)*INDEX(Fuel_Properties!$B$3:$IV$14,MATCH("GCV_Petrol_Regular",Fuel_Properties!$B$3:$B$14,0),MATCH(YEAR(FM$9),Fuel_Properties!$B$3:$EI$3,0))/1000</f>
        <v>22.107486688542718</v>
      </c>
      <c r="FN147" s="53">
        <f>SUMPRODUCT(--(FN$9=Quarterly_kt!$B$9:FN$9),Quarterly_kt!$B147:FN147)*INDEX(Fuel_Properties!$B$3:$IV$14,MATCH("GCV_Petrol_Regular",Fuel_Properties!$B$3:$B$14,0),MATCH(YEAR(FN$9),Fuel_Properties!$B$3:$EI$3,0))/1000</f>
        <v>21.84443421575455</v>
      </c>
      <c r="FO147" s="53">
        <f>SUMPRODUCT(--(FO$9=Quarterly_kt!$B$9:FO$9),Quarterly_kt!$B147:FO147)*INDEX(Fuel_Properties!$B$3:$IV$14,MATCH("GCV_Petrol_Regular",Fuel_Properties!$B$3:$B$14,0),MATCH(YEAR(FO$9),Fuel_Properties!$B$3:$EI$3,0))/1000</f>
        <v>20.044101018613507</v>
      </c>
      <c r="FP147" s="53">
        <f>SUMPRODUCT(--(FP$9=Quarterly_kt!$B$9:FP$9),Quarterly_kt!$B147:FP147)*INDEX(Fuel_Properties!$B$3:$IV$14,MATCH("GCV_Petrol_Regular",Fuel_Properties!$B$3:$B$14,0),MATCH(YEAR(FP$9),Fuel_Properties!$B$3:$EI$3,0))/1000</f>
        <v>20.801977652116229</v>
      </c>
      <c r="FQ147" s="53">
        <f>SUMPRODUCT(--(FQ$9=Quarterly_kt!$B$9:FQ$9),Quarterly_kt!$B147:FQ147)*INDEX(Fuel_Properties!$B$3:$IV$14,MATCH("GCV_Petrol_Regular",Fuel_Properties!$B$3:$B$14,0),MATCH(YEAR(FQ$9),Fuel_Properties!$B$3:$EI$3,0))/1000</f>
        <v>22.117352860542791</v>
      </c>
      <c r="FR147" s="53">
        <f>SUMPRODUCT(--(FR$9=Quarterly_kt!$B$9:FR$9),Quarterly_kt!$B147:FR147)*INDEX(Fuel_Properties!$B$3:$IV$14,MATCH("GCV_Petrol_Regular",Fuel_Properties!$B$3:$B$14,0),MATCH(YEAR(FR$9),Fuel_Properties!$B$3:$EI$3,0))/1000</f>
        <v>22.001125972409476</v>
      </c>
      <c r="FS147" s="53">
        <f>SUMPRODUCT(--(FS$9=Quarterly_kt!$B$9:FS$9),Quarterly_kt!$B147:FS147)*INDEX(Fuel_Properties!$B$3:$IV$14,MATCH("GCV_Petrol_Regular",Fuel_Properties!$B$3:$B$14,0),MATCH(YEAR(FS$9),Fuel_Properties!$B$3:$EI$3,0))/1000</f>
        <v>21.160823846603741</v>
      </c>
      <c r="FT147" s="53">
        <f>SUMPRODUCT(--(FT$9=Quarterly_kt!$B$9:FT$9),Quarterly_kt!$B147:FT147)*INDEX(Fuel_Properties!$B$3:$IV$14,MATCH("GCV_Petrol_Regular",Fuel_Properties!$B$3:$B$14,0),MATCH(YEAR(FT$9),Fuel_Properties!$B$3:$EI$3,0))/1000</f>
        <v>20.649159018612508</v>
      </c>
      <c r="FU147" s="53">
        <f>SUMPRODUCT(--(FU$9=Quarterly_kt!$B$9:FU$9),Quarterly_kt!$B147:FU147)*INDEX(Fuel_Properties!$B$3:$IV$14,MATCH("GCV_Petrol_Regular",Fuel_Properties!$B$3:$B$14,0),MATCH(YEAR(FU$9),Fuel_Properties!$B$3:$EI$3,0))/1000</f>
        <v>22.676166765029741</v>
      </c>
      <c r="FV147" s="53">
        <f>SUMPRODUCT(--(FV$9=Quarterly_kt!$B$9:FV$9),Quarterly_kt!$B147:FV147)*INDEX(Fuel_Properties!$B$3:$IV$14,MATCH("GCV_Petrol_Regular",Fuel_Properties!$B$3:$B$14,0),MATCH(YEAR(FV$9),Fuel_Properties!$B$3:$EI$3,0))/1000</f>
        <v>21.800073903505957</v>
      </c>
      <c r="FW147" s="18"/>
      <c r="FX147" s="117"/>
      <c r="FY147" s="18"/>
    </row>
    <row r="148" spans="1:181" ht="17.25" x14ac:dyDescent="0.25">
      <c r="A148" s="50" t="s">
        <v>118</v>
      </c>
      <c r="B148" s="53">
        <f>SUMPRODUCT(--(B$9=Quarterly_kt!$B$9:FC$9),Quarterly_kt!$B148:FC148)*INDEX(Fuel_Properties!$B$3:$IV$14,MATCH("GCV_Petrol_Premium",Fuel_Properties!$B$3:$B$14,0),MATCH(YEAR(B$9),Fuel_Properties!$B$3:$EI$3,0))/1000</f>
        <v>14.623655573768614</v>
      </c>
      <c r="C148" s="53">
        <f>SUMPRODUCT(--(C$9=Quarterly_kt!$B$9:FC$9),Quarterly_kt!$B148:FC148)*INDEX(Fuel_Properties!$B$3:$IV$14,MATCH("GCV_Petrol_Premium",Fuel_Properties!$B$3:$B$14,0),MATCH(YEAR(C$9),Fuel_Properties!$B$3:$EI$3,0))/1000</f>
        <v>14.735731775207519</v>
      </c>
      <c r="D148" s="53">
        <f>SUMPRODUCT(--(D$9=Quarterly_kt!$B$9:FC$9),Quarterly_kt!$B148:FC148)*INDEX(Fuel_Properties!$B$3:$IV$14,MATCH("GCV_Petrol_Premium",Fuel_Properties!$B$3:$B$14,0),MATCH(YEAR(D$9),Fuel_Properties!$B$3:$EI$3,0))/1000</f>
        <v>15.064315602836604</v>
      </c>
      <c r="E148" s="53">
        <f>SUMPRODUCT(--(E$9=Quarterly_kt!$B$9:FC$9),Quarterly_kt!$B148:FC148)*INDEX(Fuel_Properties!$B$3:$IV$14,MATCH("GCV_Petrol_Premium",Fuel_Properties!$B$3:$B$14,0),MATCH(YEAR(E$9),Fuel_Properties!$B$3:$EI$3,0))/1000</f>
        <v>16.32612846611023</v>
      </c>
      <c r="F148" s="53">
        <f>SUMPRODUCT(--(F$9=Quarterly_kt!$B$9:FC$9),Quarterly_kt!$B148:FC148)*INDEX(Fuel_Properties!$B$3:$IV$14,MATCH("GCV_Petrol_Premium",Fuel_Properties!$B$3:$B$14,0),MATCH(YEAR(F$9),Fuel_Properties!$B$3:$EI$3,0))/1000</f>
        <v>15.668394531097411</v>
      </c>
      <c r="G148" s="53">
        <f>SUMPRODUCT(--(G$9=Quarterly_kt!$B$9:FC$9),Quarterly_kt!$B148:FC148)*INDEX(Fuel_Properties!$B$3:$IV$14,MATCH("GCV_Petrol_Premium",Fuel_Properties!$B$3:$B$14,0),MATCH(YEAR(G$9),Fuel_Properties!$B$3:$EI$3,0))/1000</f>
        <v>15.326031229438781</v>
      </c>
      <c r="H148" s="53">
        <f>SUMPRODUCT(--(H$9=Quarterly_kt!$B$9:FC$9),Quarterly_kt!$B148:FC148)*INDEX(Fuel_Properties!$B$3:$IV$14,MATCH("GCV_Petrol_Premium",Fuel_Properties!$B$3:$B$14,0),MATCH(YEAR(H$9),Fuel_Properties!$B$3:$EI$3,0))/1000</f>
        <v>15.102822626152037</v>
      </c>
      <c r="I148" s="53">
        <f>SUMPRODUCT(--(I$9=Quarterly_kt!$B$9:FC$9),Quarterly_kt!$B148:FC148)*INDEX(Fuel_Properties!$B$3:$IV$14,MATCH("GCV_Petrol_Premium",Fuel_Properties!$B$3:$B$14,0),MATCH(YEAR(I$9),Fuel_Properties!$B$3:$EI$3,0))/1000</f>
        <v>16.118020656280517</v>
      </c>
      <c r="J148" s="53">
        <f>SUMPRODUCT(--(J$9=Quarterly_kt!$B$9:FC$9),Quarterly_kt!$B148:FC148)*INDEX(Fuel_Properties!$B$3:$IV$14,MATCH("GCV_Petrol_Premium",Fuel_Properties!$B$3:$B$14,0),MATCH(YEAR(J$9),Fuel_Properties!$B$3:$EI$3,0))/1000</f>
        <v>15.448489226379394</v>
      </c>
      <c r="K148" s="53">
        <f>SUMPRODUCT(--(K$9=Quarterly_kt!$B$9:FC$9),Quarterly_kt!$B148:FC148)*INDEX(Fuel_Properties!$B$3:$IV$14,MATCH("GCV_Petrol_Premium",Fuel_Properties!$B$3:$B$14,0),MATCH(YEAR(K$9),Fuel_Properties!$B$3:$EI$3,0))/1000</f>
        <v>15.403328415946959</v>
      </c>
      <c r="L148" s="53">
        <f>SUMPRODUCT(--(L$9=Quarterly_kt!$B$9:FC$9),Quarterly_kt!$B148:FC148)*INDEX(Fuel_Properties!$B$3:$IV$14,MATCH("GCV_Petrol_Premium",Fuel_Properties!$B$3:$B$14,0),MATCH(YEAR(L$9),Fuel_Properties!$B$3:$EI$3,0))/1000</f>
        <v>15.302483429641724</v>
      </c>
      <c r="M148" s="53">
        <f>SUMPRODUCT(--(M$9=Quarterly_kt!$B$9:FC$9),Quarterly_kt!$B148:FC148)*INDEX(Fuel_Properties!$B$3:$IV$14,MATCH("GCV_Petrol_Premium",Fuel_Properties!$B$3:$B$14,0),MATCH(YEAR(M$9),Fuel_Properties!$B$3:$EI$3,0))/1000</f>
        <v>16.561087374305725</v>
      </c>
      <c r="N148" s="53">
        <f>SUMPRODUCT(--(N$9=Quarterly_kt!$B$9:FC$9),Quarterly_kt!$B148:FC148)*INDEX(Fuel_Properties!$B$3:$IV$14,MATCH("GCV_Petrol_Premium",Fuel_Properties!$B$3:$B$14,0),MATCH(YEAR(N$9),Fuel_Properties!$B$3:$EI$3,0))/1000</f>
        <v>16.908594383735654</v>
      </c>
      <c r="O148" s="53">
        <f>SUMPRODUCT(--(O$9=Quarterly_kt!$B$9:FC$9),Quarterly_kt!$B148:FC148)*INDEX(Fuel_Properties!$B$3:$IV$14,MATCH("GCV_Petrol_Premium",Fuel_Properties!$B$3:$B$14,0),MATCH(YEAR(O$9),Fuel_Properties!$B$3:$EI$3,0))/1000</f>
        <v>15.123019937400816</v>
      </c>
      <c r="P148" s="53">
        <f>SUMPRODUCT(--(P$9=Quarterly_kt!$B$9:FC$9),Quarterly_kt!$B148:FC148)*INDEX(Fuel_Properties!$B$3:$IV$14,MATCH("GCV_Petrol_Premium",Fuel_Properties!$B$3:$B$14,0),MATCH(YEAR(P$9),Fuel_Properties!$B$3:$EI$3,0))/1000</f>
        <v>15.651217378540039</v>
      </c>
      <c r="Q148" s="53">
        <f>SUMPRODUCT(--(Q$9=Quarterly_kt!$B$9:FC$9),Quarterly_kt!$B148:FC148)*INDEX(Fuel_Properties!$B$3:$IV$14,MATCH("GCV_Petrol_Premium",Fuel_Properties!$B$3:$B$14,0),MATCH(YEAR(Q$9),Fuel_Properties!$B$3:$EI$3,0))/1000</f>
        <v>16.523005060806273</v>
      </c>
      <c r="R148" s="53">
        <f>SUMPRODUCT(--(R$9=Quarterly_kt!$B$9:FC$9),Quarterly_kt!$B148:FC148)*INDEX(Fuel_Properties!$B$3:$IV$14,MATCH("GCV_Petrol_Premium",Fuel_Properties!$B$3:$B$14,0),MATCH(YEAR(R$9),Fuel_Properties!$B$3:$EI$3,0))/1000</f>
        <v>16.687839659385681</v>
      </c>
      <c r="S148" s="53">
        <f>SUMPRODUCT(--(S$9=Quarterly_kt!$B$9:FC$9),Quarterly_kt!$B148:FC148)*INDEX(Fuel_Properties!$B$3:$IV$14,MATCH("GCV_Petrol_Premium",Fuel_Properties!$B$3:$B$14,0),MATCH(YEAR(S$9),Fuel_Properties!$B$3:$EI$3,0))/1000</f>
        <v>15.928977598190306</v>
      </c>
      <c r="T148" s="53">
        <f>SUMPRODUCT(--(T$9=Quarterly_kt!$B$9:FC$9),Quarterly_kt!$B148:FC148)*INDEX(Fuel_Properties!$B$3:$IV$14,MATCH("GCV_Petrol_Premium",Fuel_Properties!$B$3:$B$14,0),MATCH(YEAR(T$9),Fuel_Properties!$B$3:$EI$3,0))/1000</f>
        <v>15.868055334587096</v>
      </c>
      <c r="U148" s="53">
        <f>SUMPRODUCT(--(U$9=Quarterly_kt!$B$9:FC$9),Quarterly_kt!$B148:FC148)*INDEX(Fuel_Properties!$B$3:$IV$14,MATCH("GCV_Petrol_Premium",Fuel_Properties!$B$3:$B$14,0),MATCH(YEAR(U$9),Fuel_Properties!$B$3:$EI$3,0))/1000</f>
        <v>17.152047488250734</v>
      </c>
      <c r="V148" s="53">
        <f>SUMPRODUCT(--(V$9=Quarterly_kt!$B$9:FC$9),Quarterly_kt!$B148:FC148)*INDEX(Fuel_Properties!$B$3:$IV$14,MATCH("GCV_Petrol_Premium",Fuel_Properties!$B$3:$B$14,0),MATCH(YEAR(V$9),Fuel_Properties!$B$3:$EI$3,0))/1000</f>
        <v>17.346470204010011</v>
      </c>
      <c r="W148" s="53">
        <f>SUMPRODUCT(--(W$9=Quarterly_kt!$B$9:FC$9),Quarterly_kt!$B148:FC148)*INDEX(Fuel_Properties!$B$3:$IV$14,MATCH("GCV_Petrol_Premium",Fuel_Properties!$B$3:$B$14,0),MATCH(YEAR(W$9),Fuel_Properties!$B$3:$EI$3,0))/1000</f>
        <v>15.881504478759766</v>
      </c>
      <c r="X148" s="53">
        <f>SUMPRODUCT(--(X$9=Quarterly_kt!$B$9:FC$9),Quarterly_kt!$B148:FC148)*INDEX(Fuel_Properties!$B$3:$IV$14,MATCH("GCV_Petrol_Premium",Fuel_Properties!$B$3:$B$14,0),MATCH(YEAR(X$9),Fuel_Properties!$B$3:$EI$3,0))/1000</f>
        <v>14.751587608337401</v>
      </c>
      <c r="Y148" s="53">
        <f>SUMPRODUCT(--(Y$9=Quarterly_kt!$B$9:FC$9),Quarterly_kt!$B148:FC148)*INDEX(Fuel_Properties!$B$3:$IV$14,MATCH("GCV_Petrol_Premium",Fuel_Properties!$B$3:$B$14,0),MATCH(YEAR(Y$9),Fuel_Properties!$B$3:$EI$3,0))/1000</f>
        <v>16.490208025016777</v>
      </c>
      <c r="Z148" s="53">
        <f>SUMPRODUCT(--(Z$9=Quarterly_kt!$B$9:FC$9),Quarterly_kt!$B148:FC148)*INDEX(Fuel_Properties!$B$3:$IV$14,MATCH("GCV_Petrol_Premium",Fuel_Properties!$B$3:$B$14,0),MATCH(YEAR(Z$9),Fuel_Properties!$B$3:$EI$3,0))/1000</f>
        <v>16.177149700660699</v>
      </c>
      <c r="AA148" s="53">
        <f>SUMPRODUCT(--(AA$9=Quarterly_kt!$B$9:FC$9),Quarterly_kt!$B148:FC148)*INDEX(Fuel_Properties!$B$3:$IV$14,MATCH("GCV_Petrol_Premium",Fuel_Properties!$B$3:$B$14,0),MATCH(YEAR(AA$9),Fuel_Properties!$B$3:$EI$3,0))/1000</f>
        <v>15.695481579360962</v>
      </c>
      <c r="AB148" s="53">
        <f>SUMPRODUCT(--(AB$9=Quarterly_kt!$B$9:FC$9),Quarterly_kt!$B148:FC148)*INDEX(Fuel_Properties!$B$3:$IV$14,MATCH("GCV_Petrol_Premium",Fuel_Properties!$B$3:$B$14,0),MATCH(YEAR(AB$9),Fuel_Properties!$B$3:$EI$3,0))/1000</f>
        <v>15.592135524139403</v>
      </c>
      <c r="AC148" s="53">
        <f>SUMPRODUCT(--(AC$9=Quarterly_kt!$B$9:FC$9),Quarterly_kt!$B148:FC148)*INDEX(Fuel_Properties!$B$3:$IV$14,MATCH("GCV_Petrol_Premium",Fuel_Properties!$B$3:$B$14,0),MATCH(YEAR(AC$9),Fuel_Properties!$B$3:$EI$3,0))/1000</f>
        <v>17.109434936714177</v>
      </c>
      <c r="AD148" s="53">
        <f>SUMPRODUCT(--(AD$9=Quarterly_kt!$B$9:FC$9),Quarterly_kt!$B148:FC148)*INDEX(Fuel_Properties!$B$3:$IV$14,MATCH("GCV_Petrol_Premium",Fuel_Properties!$B$3:$B$14,0),MATCH(YEAR(AD$9),Fuel_Properties!$B$3:$EI$3,0))/1000</f>
        <v>16.444292174911503</v>
      </c>
      <c r="AE148" s="53">
        <f>SUMPRODUCT(--(AE$9=Quarterly_kt!$B$9:FC$9),Quarterly_kt!$B148:FC148)*INDEX(Fuel_Properties!$B$3:$IV$14,MATCH("GCV_Petrol_Premium",Fuel_Properties!$B$3:$B$14,0),MATCH(YEAR(AE$9),Fuel_Properties!$B$3:$EI$3,0))/1000</f>
        <v>16.272709409255977</v>
      </c>
      <c r="AF148" s="53">
        <f>SUMPRODUCT(--(AF$9=Quarterly_kt!$B$9:FC$9),Quarterly_kt!$B148:FC148)*INDEX(Fuel_Properties!$B$3:$IV$14,MATCH("GCV_Petrol_Premium",Fuel_Properties!$B$3:$B$14,0),MATCH(YEAR(AF$9),Fuel_Properties!$B$3:$EI$3,0))/1000</f>
        <v>16.289320282058714</v>
      </c>
      <c r="AG148" s="53">
        <f>SUMPRODUCT(--(AG$9=Quarterly_kt!$B$9:FC$9),Quarterly_kt!$B148:FC148)*INDEX(Fuel_Properties!$B$3:$IV$14,MATCH("GCV_Petrol_Premium",Fuel_Properties!$B$3:$B$14,0),MATCH(YEAR(AG$9),Fuel_Properties!$B$3:$EI$3,0))/1000</f>
        <v>16.955076513595579</v>
      </c>
      <c r="AH148" s="53">
        <f>SUMPRODUCT(--(AH$9=Quarterly_kt!$B$9:FC$9),Quarterly_kt!$B148:FC148)*INDEX(Fuel_Properties!$B$3:$IV$14,MATCH("GCV_Petrol_Premium",Fuel_Properties!$B$3:$B$14,0),MATCH(YEAR(AH$9),Fuel_Properties!$B$3:$EI$3,0))/1000</f>
        <v>16.784862257347108</v>
      </c>
      <c r="AI148" s="53">
        <f>SUMPRODUCT(--(AI$9=Quarterly_kt!$B$9:FC$9),Quarterly_kt!$B148:FC148)*INDEX(Fuel_Properties!$B$3:$IV$14,MATCH("GCV_Petrol_Premium",Fuel_Properties!$B$3:$B$14,0),MATCH(YEAR(AI$9),Fuel_Properties!$B$3:$EI$3,0))/1000</f>
        <v>16.668869287605286</v>
      </c>
      <c r="AJ148" s="53">
        <f>SUMPRODUCT(--(AJ$9=Quarterly_kt!$B$9:FC$9),Quarterly_kt!$B148:FC148)*INDEX(Fuel_Properties!$B$3:$IV$14,MATCH("GCV_Petrol_Premium",Fuel_Properties!$B$3:$B$14,0),MATCH(YEAR(AJ$9),Fuel_Properties!$B$3:$EI$3,0))/1000</f>
        <v>16.472747732582096</v>
      </c>
      <c r="AK148" s="53">
        <f>SUMPRODUCT(--(AK$9=Quarterly_kt!$B$9:FC$9),Quarterly_kt!$B148:FC148)*INDEX(Fuel_Properties!$B$3:$IV$14,MATCH("GCV_Petrol_Premium",Fuel_Properties!$B$3:$B$14,0),MATCH(YEAR(AK$9),Fuel_Properties!$B$3:$EI$3,0))/1000</f>
        <v>17.130387287635799</v>
      </c>
      <c r="AL148" s="53">
        <f>SUMPRODUCT(--(AL$9=Quarterly_kt!$B$9:FC$9),Quarterly_kt!$B148:FC148)*INDEX(Fuel_Properties!$B$3:$IV$14,MATCH("GCV_Petrol_Premium",Fuel_Properties!$B$3:$B$14,0),MATCH(YEAR(AL$9),Fuel_Properties!$B$3:$EI$3,0))/1000</f>
        <v>16.673116385765077</v>
      </c>
      <c r="AM148" s="53">
        <f>SUMPRODUCT(--(AM$9=Quarterly_kt!$B$9:FC$9),Quarterly_kt!$B148:FC148)*INDEX(Fuel_Properties!$B$3:$IV$14,MATCH("GCV_Petrol_Premium",Fuel_Properties!$B$3:$B$14,0),MATCH(YEAR(AM$9),Fuel_Properties!$B$3:$EI$3,0))/1000</f>
        <v>16.536454204978941</v>
      </c>
      <c r="AN148" s="53">
        <f>SUMPRODUCT(--(AN$9=Quarterly_kt!$B$9:FC$9),Quarterly_kt!$B148:FC148)*INDEX(Fuel_Properties!$B$3:$IV$14,MATCH("GCV_Petrol_Premium",Fuel_Properties!$B$3:$B$14,0),MATCH(YEAR(AN$9),Fuel_Properties!$B$3:$EI$3,0))/1000</f>
        <v>16.632108293533324</v>
      </c>
      <c r="AO148" s="53">
        <f>SUMPRODUCT(--(AO$9=Quarterly_kt!$B$9:FC$9),Quarterly_kt!$B148:FC148)*INDEX(Fuel_Properties!$B$3:$IV$14,MATCH("GCV_Petrol_Premium",Fuel_Properties!$B$3:$B$14,0),MATCH(YEAR(AO$9),Fuel_Properties!$B$3:$EI$3,0))/1000</f>
        <v>16.195978502502442</v>
      </c>
      <c r="AP148" s="53">
        <f>SUMPRODUCT(--(AP$9=Quarterly_kt!$B$9:FC$9),Quarterly_kt!$B148:FC148)*INDEX(Fuel_Properties!$B$3:$IV$14,MATCH("GCV_Petrol_Premium",Fuel_Properties!$B$3:$B$14,0),MATCH(YEAR(AP$9),Fuel_Properties!$B$3:$EI$3,0))/1000</f>
        <v>16.200461550559996</v>
      </c>
      <c r="AQ148" s="53">
        <f>SUMPRODUCT(--(AQ$9=Quarterly_kt!$B$9:FC$9),Quarterly_kt!$B148:FC148)*INDEX(Fuel_Properties!$B$3:$IV$14,MATCH("GCV_Petrol_Premium",Fuel_Properties!$B$3:$B$14,0),MATCH(YEAR(AQ$9),Fuel_Properties!$B$3:$EI$3,0))/1000</f>
        <v>16.037939260978696</v>
      </c>
      <c r="AR148" s="53">
        <f>SUMPRODUCT(--(AR$9=Quarterly_kt!$B$9:FC$9),Quarterly_kt!$B148:FC148)*INDEX(Fuel_Properties!$B$3:$IV$14,MATCH("GCV_Petrol_Premium",Fuel_Properties!$B$3:$B$14,0),MATCH(YEAR(AR$9),Fuel_Properties!$B$3:$EI$3,0))/1000</f>
        <v>15.374636908378598</v>
      </c>
      <c r="AS148" s="53">
        <f>SUMPRODUCT(--(AS$9=Quarterly_kt!$B$9:FC$9),Quarterly_kt!$B148:FC148)*INDEX(Fuel_Properties!$B$3:$IV$14,MATCH("GCV_Petrol_Premium",Fuel_Properties!$B$3:$B$14,0),MATCH(YEAR(AS$9),Fuel_Properties!$B$3:$EI$3,0))/1000</f>
        <v>16.529847607841493</v>
      </c>
      <c r="AT148" s="53">
        <f>SUMPRODUCT(--(AT$9=Quarterly_kt!$B$9:FC$9),Quarterly_kt!$B148:FC148)*INDEX(Fuel_Properties!$B$3:$IV$14,MATCH("GCV_Petrol_Premium",Fuel_Properties!$B$3:$B$14,0),MATCH(YEAR(AT$9),Fuel_Properties!$B$3:$EI$3,0))/1000</f>
        <v>15.615966463813781</v>
      </c>
      <c r="AU148" s="53">
        <f>SUMPRODUCT(--(AU$9=Quarterly_kt!$B$9:FC$9),Quarterly_kt!$B148:FC148)*INDEX(Fuel_Properties!$B$3:$IV$14,MATCH("GCV_Petrol_Premium",Fuel_Properties!$B$3:$B$14,0),MATCH(YEAR(AU$9),Fuel_Properties!$B$3:$EI$3,0))/1000</f>
        <v>15.255151880149839</v>
      </c>
      <c r="AV148" s="53">
        <f>SUMPRODUCT(--(AV$9=Quarterly_kt!$B$9:FC$9),Quarterly_kt!$B148:FC148)*INDEX(Fuel_Properties!$B$3:$IV$14,MATCH("GCV_Petrol_Premium",Fuel_Properties!$B$3:$B$14,0),MATCH(YEAR(AV$9),Fuel_Properties!$B$3:$EI$3,0))/1000</f>
        <v>15.088712822265624</v>
      </c>
      <c r="AW148" s="53">
        <f>SUMPRODUCT(--(AW$9=Quarterly_kt!$B$9:FC$9),Quarterly_kt!$B148:FC148)*INDEX(Fuel_Properties!$B$3:$IV$14,MATCH("GCV_Petrol_Premium",Fuel_Properties!$B$3:$B$14,0),MATCH(YEAR(AW$9),Fuel_Properties!$B$3:$EI$3,0))/1000</f>
        <v>15.984473014144898</v>
      </c>
      <c r="AX148" s="53">
        <f>SUMPRODUCT(--(AX$9=Quarterly_kt!$B$9:FC$9),Quarterly_kt!$B148:FC148)*INDEX(Fuel_Properties!$B$3:$IV$14,MATCH("GCV_Petrol_Premium",Fuel_Properties!$B$3:$B$14,0),MATCH(YEAR(AX$9),Fuel_Properties!$B$3:$EI$3,0))/1000</f>
        <v>15.709072293472289</v>
      </c>
      <c r="AY148" s="53">
        <f>SUMPRODUCT(--(AY$9=Quarterly_kt!$B$9:FC$9),Quarterly_kt!$B148:FC148)*INDEX(Fuel_Properties!$B$3:$IV$14,MATCH("GCV_Petrol_Premium",Fuel_Properties!$B$3:$B$14,0),MATCH(YEAR(AY$9),Fuel_Properties!$B$3:$EI$3,0))/1000</f>
        <v>16.04940642601013</v>
      </c>
      <c r="AZ148" s="53">
        <f>SUMPRODUCT(--(AZ$9=Quarterly_kt!$B$9:FC$9),Quarterly_kt!$B148:FC148)*INDEX(Fuel_Properties!$B$3:$IV$14,MATCH("GCV_Petrol_Premium",Fuel_Properties!$B$3:$B$14,0),MATCH(YEAR(AZ$9),Fuel_Properties!$B$3:$EI$3,0))/1000</f>
        <v>16.865651502342224</v>
      </c>
      <c r="BA148" s="53">
        <f>SUMPRODUCT(--(BA$9=Quarterly_kt!$B$9:FC$9),Quarterly_kt!$B148:FC148)*INDEX(Fuel_Properties!$B$3:$IV$14,MATCH("GCV_Petrol_Premium",Fuel_Properties!$B$3:$B$14,0),MATCH(YEAR(BA$9),Fuel_Properties!$B$3:$EI$3,0))/1000</f>
        <v>17.650939952087398</v>
      </c>
      <c r="BB148" s="53">
        <f>SUMPRODUCT(--(BB$9=Quarterly_kt!$B$9:FC$9),Quarterly_kt!$B148:FC148)*INDEX(Fuel_Properties!$B$3:$IV$14,MATCH("GCV_Petrol_Premium",Fuel_Properties!$B$3:$B$14,0),MATCH(YEAR(BB$9),Fuel_Properties!$B$3:$EI$3,0))/1000</f>
        <v>17.438349094200138</v>
      </c>
      <c r="BC148" s="53">
        <f>SUMPRODUCT(--(BC$9=Quarterly_kt!$B$9:FC$9),Quarterly_kt!$B148:FC148)*INDEX(Fuel_Properties!$B$3:$IV$14,MATCH("GCV_Petrol_Premium",Fuel_Properties!$B$3:$B$14,0),MATCH(YEAR(BC$9),Fuel_Properties!$B$3:$EI$3,0))/1000</f>
        <v>17.725783259658812</v>
      </c>
      <c r="BD148" s="53">
        <f>SUMPRODUCT(--(BD$9=Quarterly_kt!$B$9:FC$9),Quarterly_kt!$B148:FC148)*INDEX(Fuel_Properties!$B$3:$IV$14,MATCH("GCV_Petrol_Premium",Fuel_Properties!$B$3:$B$14,0),MATCH(YEAR(BD$9),Fuel_Properties!$B$3:$EI$3,0))/1000</f>
        <v>17.783779744529724</v>
      </c>
      <c r="BE148" s="53">
        <f>SUMPRODUCT(--(BE$9=Quarterly_kt!$B$9:FC$9),Quarterly_kt!$B148:FC148)*INDEX(Fuel_Properties!$B$3:$IV$14,MATCH("GCV_Petrol_Premium",Fuel_Properties!$B$3:$B$14,0),MATCH(YEAR(BE$9),Fuel_Properties!$B$3:$EI$3,0))/1000</f>
        <v>19.336754781646722</v>
      </c>
      <c r="BF148" s="53">
        <f>SUMPRODUCT(--(BF$9=Quarterly_kt!$B$9:FC$9),Quarterly_kt!$B148:FC148)*INDEX(Fuel_Properties!$B$3:$IV$14,MATCH("GCV_Petrol_Premium",Fuel_Properties!$B$3:$B$14,0),MATCH(YEAR(BF$9),Fuel_Properties!$B$3:$EI$3,0))/1000</f>
        <v>18.326039799575806</v>
      </c>
      <c r="BG148" s="53">
        <f>SUMPRODUCT(--(BG$9=Quarterly_kt!$B$9:FC$9),Quarterly_kt!$B148:FC148)*INDEX(Fuel_Properties!$B$3:$IV$14,MATCH("GCV_Petrol_Premium",Fuel_Properties!$B$3:$B$14,0),MATCH(YEAR(BG$9),Fuel_Properties!$B$3:$EI$3,0))/1000</f>
        <v>17.604976912002567</v>
      </c>
      <c r="BH148" s="53">
        <f>SUMPRODUCT(--(BH$9=Quarterly_kt!$B$9:FC$9),Quarterly_kt!$B148:FC148)*INDEX(Fuel_Properties!$B$3:$IV$14,MATCH("GCV_Petrol_Premium",Fuel_Properties!$B$3:$B$14,0),MATCH(YEAR(BH$9),Fuel_Properties!$B$3:$EI$3,0))/1000</f>
        <v>17.855414133491511</v>
      </c>
      <c r="BI148" s="53">
        <f>SUMPRODUCT(--(BI$9=Quarterly_kt!$B$9:FC$9),Quarterly_kt!$B148:FC148)*INDEX(Fuel_Properties!$B$3:$IV$14,MATCH("GCV_Petrol_Premium",Fuel_Properties!$B$3:$B$14,0),MATCH(YEAR(BI$9),Fuel_Properties!$B$3:$EI$3,0))/1000</f>
        <v>18.997081308822629</v>
      </c>
      <c r="BJ148" s="53">
        <f>SUMPRODUCT(--(BJ$9=Quarterly_kt!$B$9:FC$9),Quarterly_kt!$B148:FC148)*INDEX(Fuel_Properties!$B$3:$IV$14,MATCH("GCV_Petrol_Premium",Fuel_Properties!$B$3:$B$14,0),MATCH(YEAR(BJ$9),Fuel_Properties!$B$3:$EI$3,0))/1000</f>
        <v>18.61435242765122</v>
      </c>
      <c r="BK148" s="53">
        <f>SUMPRODUCT(--(BK$9=Quarterly_kt!$B$9:FC$9),Quarterly_kt!$B148:FC148)*INDEX(Fuel_Properties!$B$3:$IV$14,MATCH("GCV_Petrol_Premium",Fuel_Properties!$B$3:$B$14,0),MATCH(YEAR(BK$9),Fuel_Properties!$B$3:$EI$3,0))/1000</f>
        <v>18.104039988762665</v>
      </c>
      <c r="BL148" s="53">
        <f>SUMPRODUCT(--(BL$9=Quarterly_kt!$B$9:FC$9),Quarterly_kt!$B148:FC148)*INDEX(Fuel_Properties!$B$3:$IV$14,MATCH("GCV_Petrol_Premium",Fuel_Properties!$B$3:$B$14,0),MATCH(YEAR(BL$9),Fuel_Properties!$B$3:$EI$3,0))/1000</f>
        <v>17.675554974419409</v>
      </c>
      <c r="BM148" s="53">
        <f>SUMPRODUCT(--(BM$9=Quarterly_kt!$B$9:FC$9),Quarterly_kt!$B148:FC148)*INDEX(Fuel_Properties!$B$3:$IV$14,MATCH("GCV_Petrol_Premium",Fuel_Properties!$B$3:$B$14,0),MATCH(YEAR(BM$9),Fuel_Properties!$B$3:$EI$3,0))/1000</f>
        <v>18.714112044426734</v>
      </c>
      <c r="BN148" s="53">
        <f>SUMPRODUCT(--(BN$9=Quarterly_kt!$B$9:FC$9),Quarterly_kt!$B148:FC148)*INDEX(Fuel_Properties!$B$3:$IV$14,MATCH("GCV_Petrol_Premium",Fuel_Properties!$B$3:$B$14,0),MATCH(YEAR(BN$9),Fuel_Properties!$B$3:$EI$3,0))/1000</f>
        <v>17.969974334756735</v>
      </c>
      <c r="BO148" s="53">
        <f>SUMPRODUCT(--(BO$9=Quarterly_kt!$B$9:FC$9),Quarterly_kt!$B148:FC148)*INDEX(Fuel_Properties!$B$3:$IV$14,MATCH("GCV_Petrol_Premium",Fuel_Properties!$B$3:$B$14,0),MATCH(YEAR(BO$9),Fuel_Properties!$B$3:$EI$3,0))/1000</f>
        <v>17.362235281432426</v>
      </c>
      <c r="BP148" s="53">
        <f>SUMPRODUCT(--(BP$9=Quarterly_kt!$B$9:FC$9),Quarterly_kt!$B148:FC148)*INDEX(Fuel_Properties!$B$3:$IV$14,MATCH("GCV_Petrol_Premium",Fuel_Properties!$B$3:$B$14,0),MATCH(YEAR(BP$9),Fuel_Properties!$B$3:$EI$3,0))/1000</f>
        <v>16.5143767094103</v>
      </c>
      <c r="BQ148" s="53">
        <f>SUMPRODUCT(--(BQ$9=Quarterly_kt!$B$9:FC$9),Quarterly_kt!$B148:FC148)*INDEX(Fuel_Properties!$B$3:$IV$14,MATCH("GCV_Petrol_Premium",Fuel_Properties!$B$3:$B$14,0),MATCH(YEAR(BQ$9),Fuel_Properties!$B$3:$EI$3,0))/1000</f>
        <v>16.562891906282747</v>
      </c>
      <c r="BR148" s="53">
        <f>SUMPRODUCT(--(BR$9=Quarterly_kt!$B$9:FC$9),Quarterly_kt!$B148:FC148)*INDEX(Fuel_Properties!$B$3:$IV$14,MATCH("GCV_Petrol_Premium",Fuel_Properties!$B$3:$B$14,0),MATCH(YEAR(BR$9),Fuel_Properties!$B$3:$EI$3,0))/1000</f>
        <v>14.990163013884676</v>
      </c>
      <c r="BS148" s="53">
        <f>SUMPRODUCT(--(BS$9=Quarterly_kt!$B$9:FC$9),Quarterly_kt!$B148:FC148)*INDEX(Fuel_Properties!$B$3:$IV$14,MATCH("GCV_Petrol_Premium",Fuel_Properties!$B$3:$B$14,0),MATCH(YEAR(BS$9),Fuel_Properties!$B$3:$EI$3,0))/1000</f>
        <v>14.449987261366051</v>
      </c>
      <c r="BT148" s="53">
        <f>SUMPRODUCT(--(BT$9=Quarterly_kt!$B$9:FC$9),Quarterly_kt!$B148:FC148)*INDEX(Fuel_Properties!$B$3:$IV$14,MATCH("GCV_Petrol_Premium",Fuel_Properties!$B$3:$B$14,0),MATCH(YEAR(BT$9),Fuel_Properties!$B$3:$EI$3,0))/1000</f>
        <v>14.461167215374168</v>
      </c>
      <c r="BU148" s="53">
        <f>SUMPRODUCT(--(BU$9=Quarterly_kt!$B$9:FC$9),Quarterly_kt!$B148:FC148)*INDEX(Fuel_Properties!$B$3:$IV$14,MATCH("GCV_Petrol_Premium",Fuel_Properties!$B$3:$B$14,0),MATCH(YEAR(BU$9),Fuel_Properties!$B$3:$EI$3,0))/1000</f>
        <v>14.46437496589126</v>
      </c>
      <c r="BV148" s="53">
        <f>SUMPRODUCT(--(BV$9=Quarterly_kt!$B$9:FC$9),Quarterly_kt!$B148:FC148)*INDEX(Fuel_Properties!$B$3:$IV$14,MATCH("GCV_Petrol_Premium",Fuel_Properties!$B$3:$B$14,0),MATCH(YEAR(BV$9),Fuel_Properties!$B$3:$EI$3,0))/1000</f>
        <v>14.015844806737581</v>
      </c>
      <c r="BW148" s="53">
        <f>SUMPRODUCT(--(BW$9=Quarterly_kt!$B$9:FC$9),Quarterly_kt!$B148:FC148)*INDEX(Fuel_Properties!$B$3:$IV$14,MATCH("GCV_Petrol_Premium",Fuel_Properties!$B$3:$B$14,0),MATCH(YEAR(BW$9),Fuel_Properties!$B$3:$EI$3,0))/1000</f>
        <v>13.554068380354176</v>
      </c>
      <c r="BX148" s="53">
        <f>SUMPRODUCT(--(BX$9=Quarterly_kt!$B$9:FC$9),Quarterly_kt!$B148:FC148)*INDEX(Fuel_Properties!$B$3:$IV$14,MATCH("GCV_Petrol_Premium",Fuel_Properties!$B$3:$B$14,0),MATCH(YEAR(BX$9),Fuel_Properties!$B$3:$EI$3,0))/1000</f>
        <v>13.179476551023949</v>
      </c>
      <c r="BY148" s="53">
        <f>SUMPRODUCT(--(BY$9=Quarterly_kt!$B$9:FC$9),Quarterly_kt!$B148:FC148)*INDEX(Fuel_Properties!$B$3:$IV$14,MATCH("GCV_Petrol_Premium",Fuel_Properties!$B$3:$B$14,0),MATCH(YEAR(BY$9),Fuel_Properties!$B$3:$EI$3,0))/1000</f>
        <v>14.043396649096383</v>
      </c>
      <c r="BZ148" s="53">
        <f>SUMPRODUCT(--(BZ$9=Quarterly_kt!$B$9:FC$9),Quarterly_kt!$B148:FC148)*INDEX(Fuel_Properties!$B$3:$IV$14,MATCH("GCV_Petrol_Premium",Fuel_Properties!$B$3:$B$14,0),MATCH(YEAR(BZ$9),Fuel_Properties!$B$3:$EI$3,0))/1000</f>
        <v>13.126818502525952</v>
      </c>
      <c r="CA148" s="53">
        <f>SUMPRODUCT(--(CA$9=Quarterly_kt!$B$9:FC$9),Quarterly_kt!$B148:FC148)*INDEX(Fuel_Properties!$B$3:$IV$14,MATCH("GCV_Petrol_Premium",Fuel_Properties!$B$3:$B$14,0),MATCH(YEAR(CA$9),Fuel_Properties!$B$3:$EI$3,0))/1000</f>
        <v>12.698811020292549</v>
      </c>
      <c r="CB148" s="53">
        <f>SUMPRODUCT(--(CB$9=Quarterly_kt!$B$9:FC$9),Quarterly_kt!$B148:FC148)*INDEX(Fuel_Properties!$B$3:$IV$14,MATCH("GCV_Petrol_Premium",Fuel_Properties!$B$3:$B$14,0),MATCH(YEAR(CB$9),Fuel_Properties!$B$3:$EI$3,0))/1000</f>
        <v>12.420205929822245</v>
      </c>
      <c r="CC148" s="53">
        <f>SUMPRODUCT(--(CC$9=Quarterly_kt!$B$9:FC$9),Quarterly_kt!$B148:FC148)*INDEX(Fuel_Properties!$B$3:$IV$14,MATCH("GCV_Petrol_Premium",Fuel_Properties!$B$3:$B$14,0),MATCH(YEAR(CC$9),Fuel_Properties!$B$3:$EI$3,0))/1000</f>
        <v>13.248063746392949</v>
      </c>
      <c r="CD148" s="53">
        <f>SUMPRODUCT(--(CD$9=Quarterly_kt!$B$9:FC$9),Quarterly_kt!$B148:FC148)*INDEX(Fuel_Properties!$B$3:$IV$14,MATCH("GCV_Petrol_Premium",Fuel_Properties!$B$3:$B$14,0),MATCH(YEAR(CD$9),Fuel_Properties!$B$3:$EI$3,0))/1000</f>
        <v>12.657038565755329</v>
      </c>
      <c r="CE148" s="53">
        <f>SUMPRODUCT(--(CE$9=Quarterly_kt!$B$9:FC$9),Quarterly_kt!$B148:FC148)*INDEX(Fuel_Properties!$B$3:$IV$14,MATCH("GCV_Petrol_Premium",Fuel_Properties!$B$3:$B$14,0),MATCH(YEAR(CE$9),Fuel_Properties!$B$3:$EI$3,0))/1000</f>
        <v>12.207816252831741</v>
      </c>
      <c r="CF148" s="53">
        <f>SUMPRODUCT(--(CF$9=Quarterly_kt!$B$9:FC$9),Quarterly_kt!$B148:FC148)*INDEX(Fuel_Properties!$B$3:$IV$14,MATCH("GCV_Petrol_Premium",Fuel_Properties!$B$3:$B$14,0),MATCH(YEAR(CF$9),Fuel_Properties!$B$3:$EI$3,0))/1000</f>
        <v>12.035701506955384</v>
      </c>
      <c r="CG148" s="53">
        <f>SUMPRODUCT(--(CG$9=Quarterly_kt!$B$9:FC$9),Quarterly_kt!$B148:FC148)*INDEX(Fuel_Properties!$B$3:$IV$14,MATCH("GCV_Petrol_Premium",Fuel_Properties!$B$3:$B$14,0),MATCH(YEAR(CG$9),Fuel_Properties!$B$3:$EI$3,0))/1000</f>
        <v>12.825997403592901</v>
      </c>
      <c r="CH148" s="53">
        <f>SUMPRODUCT(--(CH$9=Quarterly_kt!$B$9:FC$9),Quarterly_kt!$B148:FC148)*INDEX(Fuel_Properties!$B$3:$IV$14,MATCH("GCV_Petrol_Premium",Fuel_Properties!$B$3:$B$14,0),MATCH(YEAR(CH$9),Fuel_Properties!$B$3:$EI$3,0))/1000</f>
        <v>12.132175894786448</v>
      </c>
      <c r="CI148" s="53">
        <f>SUMPRODUCT(--(CI$9=Quarterly_kt!$B$9:FC$9),Quarterly_kt!$B148:FC148)*INDEX(Fuel_Properties!$B$3:$IV$14,MATCH("GCV_Petrol_Premium",Fuel_Properties!$B$3:$B$14,0),MATCH(YEAR(CI$9),Fuel_Properties!$B$3:$EI$3,0))/1000</f>
        <v>11.586658267632473</v>
      </c>
      <c r="CJ148" s="53">
        <f>SUMPRODUCT(--(CJ$9=Quarterly_kt!$B$9:FC$9),Quarterly_kt!$B148:FC148)*INDEX(Fuel_Properties!$B$3:$IV$14,MATCH("GCV_Petrol_Premium",Fuel_Properties!$B$3:$B$14,0),MATCH(YEAR(CJ$9),Fuel_Properties!$B$3:$EI$3,0))/1000</f>
        <v>11.988100876950528</v>
      </c>
      <c r="CK148" s="53">
        <f>SUMPRODUCT(--(CK$9=Quarterly_kt!$B$9:FC$9),Quarterly_kt!$B148:FC148)*INDEX(Fuel_Properties!$B$3:$IV$14,MATCH("GCV_Petrol_Premium",Fuel_Properties!$B$3:$B$14,0),MATCH(YEAR(CK$9),Fuel_Properties!$B$3:$EI$3,0))/1000</f>
        <v>11.53991978585819</v>
      </c>
      <c r="CL148" s="53">
        <f>SUMPRODUCT(--(CL$9=Quarterly_kt!$B$9:FC$9),Quarterly_kt!$B148:FC148)*INDEX(Fuel_Properties!$B$3:$IV$14,MATCH("GCV_Petrol_Premium",Fuel_Properties!$B$3:$B$14,0),MATCH(YEAR(CL$9),Fuel_Properties!$B$3:$EI$3,0))/1000</f>
        <v>9.3337003279163806</v>
      </c>
      <c r="CM148" s="53">
        <f>SUMPRODUCT(--(CM$9=Quarterly_kt!$B$9:FC$9),Quarterly_kt!$B148:FC148)*INDEX(Fuel_Properties!$B$3:$IV$14,MATCH("GCV_Petrol_Premium",Fuel_Properties!$B$3:$B$14,0),MATCH(YEAR(CM$9),Fuel_Properties!$B$3:$EI$3,0))/1000</f>
        <v>7.158924604466816</v>
      </c>
      <c r="CN148" s="53">
        <f>SUMPRODUCT(--(CN$9=Quarterly_kt!$B$9:FC$9),Quarterly_kt!$B148:FC148)*INDEX(Fuel_Properties!$B$3:$IV$14,MATCH("GCV_Petrol_Premium",Fuel_Properties!$B$3:$B$14,0),MATCH(YEAR(CN$9),Fuel_Properties!$B$3:$EI$3,0))/1000</f>
        <v>6.7890963831372595</v>
      </c>
      <c r="CO148" s="53">
        <f>SUMPRODUCT(--(CO$9=Quarterly_kt!$B$9:FC$9),Quarterly_kt!$B148:FC148)*INDEX(Fuel_Properties!$B$3:$IV$14,MATCH("GCV_Petrol_Premium",Fuel_Properties!$B$3:$B$14,0),MATCH(YEAR(CO$9),Fuel_Properties!$B$3:$EI$3,0))/1000</f>
        <v>7.1166075861185645</v>
      </c>
      <c r="CP148" s="53">
        <f>SUMPRODUCT(--(CP$9=Quarterly_kt!$B$9:FC$9),Quarterly_kt!$B148:FC148)*INDEX(Fuel_Properties!$B$3:$IV$14,MATCH("GCV_Petrol_Premium",Fuel_Properties!$B$3:$B$14,0),MATCH(YEAR(CP$9),Fuel_Properties!$B$3:$EI$3,0))/1000</f>
        <v>6.7863201750716335</v>
      </c>
      <c r="CQ148" s="53">
        <f>SUMPRODUCT(--(CQ$9=Quarterly_kt!$B$9:FC$9),Quarterly_kt!$B148:FC148)*INDEX(Fuel_Properties!$B$3:$IV$14,MATCH("GCV_Petrol_Premium",Fuel_Properties!$B$3:$B$14,0),MATCH(YEAR(CQ$9),Fuel_Properties!$B$3:$EI$3,0))/1000</f>
        <v>6.4809680693233886</v>
      </c>
      <c r="CR148" s="53">
        <f>SUMPRODUCT(--(CR$9=Quarterly_kt!$B$9:FC$9),Quarterly_kt!$B148:FC148)*INDEX(Fuel_Properties!$B$3:$IV$14,MATCH("GCV_Petrol_Premium",Fuel_Properties!$B$3:$B$14,0),MATCH(YEAR(CR$9),Fuel_Properties!$B$3:$EI$3,0))/1000</f>
        <v>6.30968557570404</v>
      </c>
      <c r="CS148" s="53">
        <f>SUMPRODUCT(--(CS$9=Quarterly_kt!$B$9:FC$9),Quarterly_kt!$B148:FC148)*INDEX(Fuel_Properties!$B$3:$IV$14,MATCH("GCV_Petrol_Premium",Fuel_Properties!$B$3:$B$14,0),MATCH(YEAR(CS$9),Fuel_Properties!$B$3:$EI$3,0))/1000</f>
        <v>6.7068732540586042</v>
      </c>
      <c r="CT148" s="53">
        <f>SUMPRODUCT(--(CT$9=Quarterly_kt!$B$9:FC$9),Quarterly_kt!$B148:FC148)*INDEX(Fuel_Properties!$B$3:$IV$14,MATCH("GCV_Petrol_Premium",Fuel_Properties!$B$3:$B$14,0),MATCH(YEAR(CT$9),Fuel_Properties!$B$3:$EI$3,0))/1000</f>
        <v>6.4029676887268279</v>
      </c>
      <c r="CU148" s="53">
        <f>SUMPRODUCT(--(CU$9=Quarterly_kt!$B$9:FC$9),Quarterly_kt!$B148:FC148)*INDEX(Fuel_Properties!$B$3:$IV$14,MATCH("GCV_Petrol_Premium",Fuel_Properties!$B$3:$B$14,0),MATCH(YEAR(CU$9),Fuel_Properties!$B$3:$EI$3,0))/1000</f>
        <v>6.2309868842818119</v>
      </c>
      <c r="CV148" s="53">
        <f>SUMPRODUCT(--(CV$9=Quarterly_kt!$B$9:FC$9),Quarterly_kt!$B148:FC148)*INDEX(Fuel_Properties!$B$3:$IV$14,MATCH("GCV_Petrol_Premium",Fuel_Properties!$B$3:$B$14,0),MATCH(YEAR(CV$9),Fuel_Properties!$B$3:$EI$3,0))/1000</f>
        <v>6.1370257250375886</v>
      </c>
      <c r="CW148" s="53">
        <f>SUMPRODUCT(--(CW$9=Quarterly_kt!$B$9:FC$9),Quarterly_kt!$B148:FC148)*INDEX(Fuel_Properties!$B$3:$IV$14,MATCH("GCV_Petrol_Premium",Fuel_Properties!$B$3:$B$14,0),MATCH(YEAR(CW$9),Fuel_Properties!$B$3:$EI$3,0))/1000</f>
        <v>6.6460288910831418</v>
      </c>
      <c r="CX148" s="53">
        <f>SUMPRODUCT(--(CX$9=Quarterly_kt!$B$9:FC$9),Quarterly_kt!$B148:FC148)*INDEX(Fuel_Properties!$B$3:$IV$14,MATCH("GCV_Petrol_Premium",Fuel_Properties!$B$3:$B$14,0),MATCH(YEAR(CX$9),Fuel_Properties!$B$3:$EI$3,0))/1000</f>
        <v>6.3132315148326112</v>
      </c>
      <c r="CY148" s="53">
        <f>SUMPRODUCT(--(CY$9=Quarterly_kt!$B$9:FC$9),Quarterly_kt!$B148:FC148)*INDEX(Fuel_Properties!$B$3:$IV$14,MATCH("GCV_Petrol_Premium",Fuel_Properties!$B$3:$B$14,0),MATCH(YEAR(CY$9),Fuel_Properties!$B$3:$EI$3,0))/1000</f>
        <v>6.1748293499378049</v>
      </c>
      <c r="CZ148" s="53">
        <f>SUMPRODUCT(--(CZ$9=Quarterly_kt!$B$9:FC$9),Quarterly_kt!$B148:FC148)*INDEX(Fuel_Properties!$B$3:$IV$14,MATCH("GCV_Petrol_Premium",Fuel_Properties!$B$3:$B$14,0),MATCH(YEAR(CZ$9),Fuel_Properties!$B$3:$EI$3,0))/1000</f>
        <v>6.1293208414808706</v>
      </c>
      <c r="DA148" s="53">
        <f>SUMPRODUCT(--(DA$9=Quarterly_kt!$B$9:FC$9),Quarterly_kt!$B148:FC148)*INDEX(Fuel_Properties!$B$3:$IV$14,MATCH("GCV_Petrol_Premium",Fuel_Properties!$B$3:$B$14,0),MATCH(YEAR(DA$9),Fuel_Properties!$B$3:$EI$3,0))/1000</f>
        <v>6.4359168237139368</v>
      </c>
      <c r="DB148" s="53">
        <f>SUMPRODUCT(--(DB$9=Quarterly_kt!$B$9:FC$9),Quarterly_kt!$B148:FC148)*INDEX(Fuel_Properties!$B$3:$IV$14,MATCH("GCV_Petrol_Premium",Fuel_Properties!$B$3:$B$14,0),MATCH(YEAR(DB$9),Fuel_Properties!$B$3:$EI$3,0))/1000</f>
        <v>6.0806723106127736</v>
      </c>
      <c r="DC148" s="53">
        <f>SUMPRODUCT(--(DC$9=Quarterly_kt!$B$9:FC$9),Quarterly_kt!$B148:FC148)*INDEX(Fuel_Properties!$B$3:$IV$14,MATCH("GCV_Petrol_Premium",Fuel_Properties!$B$3:$B$14,0),MATCH(YEAR(DC$9),Fuel_Properties!$B$3:$EI$3,0))/1000</f>
        <v>5.6463361727668095</v>
      </c>
      <c r="DD148" s="53">
        <f>SUMPRODUCT(--(DD$9=Quarterly_kt!$B$9:FC$9),Quarterly_kt!$B148:FC148)*INDEX(Fuel_Properties!$B$3:$IV$14,MATCH("GCV_Petrol_Premium",Fuel_Properties!$B$3:$B$14,0),MATCH(YEAR(DD$9),Fuel_Properties!$B$3:$EI$3,0))/1000</f>
        <v>5.3350908682406208</v>
      </c>
      <c r="DE148" s="53">
        <f>SUMPRODUCT(--(DE$9=Quarterly_kt!$B$9:FC$9),Quarterly_kt!$B148:FC148)*INDEX(Fuel_Properties!$B$3:$IV$14,MATCH("GCV_Petrol_Premium",Fuel_Properties!$B$3:$B$14,0),MATCH(YEAR(DE$9),Fuel_Properties!$B$3:$EI$3,0))/1000</f>
        <v>5.6044458853603452</v>
      </c>
      <c r="DF148" s="53">
        <f>SUMPRODUCT(--(DF$9=Quarterly_kt!$B$9:FC$9),Quarterly_kt!$B148:FC148)*INDEX(Fuel_Properties!$B$3:$IV$14,MATCH("GCV_Petrol_Premium",Fuel_Properties!$B$3:$B$14,0),MATCH(YEAR(DF$9),Fuel_Properties!$B$3:$EI$3,0))/1000</f>
        <v>5.4918904401628508</v>
      </c>
      <c r="DG148" s="53">
        <f>SUMPRODUCT(--(DG$9=Quarterly_kt!$B$9:FC$9),Quarterly_kt!$B148:FC148)*INDEX(Fuel_Properties!$B$3:$IV$14,MATCH("GCV_Petrol_Premium",Fuel_Properties!$B$3:$B$14,0),MATCH(YEAR(DG$9),Fuel_Properties!$B$3:$EI$3,0))/1000</f>
        <v>5.3473832700897876</v>
      </c>
      <c r="DH148" s="53">
        <f>SUMPRODUCT(--(DH$9=Quarterly_kt!$B$9:FC$9),Quarterly_kt!$B148:FC148)*INDEX(Fuel_Properties!$B$3:$IV$14,MATCH("GCV_Petrol_Premium",Fuel_Properties!$B$3:$B$14,0),MATCH(YEAR(DH$9),Fuel_Properties!$B$3:$EI$3,0))/1000</f>
        <v>5.3530603374855135</v>
      </c>
      <c r="DI148" s="53">
        <f>SUMPRODUCT(--(DI$9=Quarterly_kt!$B$9:FC$9),Quarterly_kt!$B148:FC148)*INDEX(Fuel_Properties!$B$3:$IV$14,MATCH("GCV_Petrol_Premium",Fuel_Properties!$B$3:$B$14,0),MATCH(YEAR(DI$9),Fuel_Properties!$B$3:$EI$3,0))/1000</f>
        <v>5.6104050867877078</v>
      </c>
      <c r="DJ148" s="53">
        <f>SUMPRODUCT(--(DJ$9=Quarterly_kt!$B$9:FC$9),Quarterly_kt!$B148:FC148)*INDEX(Fuel_Properties!$B$3:$IV$14,MATCH("GCV_Petrol_Premium",Fuel_Properties!$B$3:$B$14,0),MATCH(YEAR(DJ$9),Fuel_Properties!$B$3:$EI$3,0))/1000</f>
        <v>5.5439984341034485</v>
      </c>
      <c r="DK148" s="53">
        <f>SUMPRODUCT(--(DK$9=Quarterly_kt!$B$9:FC$9),Quarterly_kt!$B148:FC148)*INDEX(Fuel_Properties!$B$3:$IV$14,MATCH("GCV_Petrol_Premium",Fuel_Properties!$B$3:$B$14,0),MATCH(YEAR(DK$9),Fuel_Properties!$B$3:$EI$3,0))/1000</f>
        <v>5.4742531289134915</v>
      </c>
      <c r="DL148" s="53">
        <f>SUMPRODUCT(--(DL$9=Quarterly_kt!$B$9:FC$9),Quarterly_kt!$B148:FC148)*INDEX(Fuel_Properties!$B$3:$IV$14,MATCH("GCV_Petrol_Premium",Fuel_Properties!$B$3:$B$14,0),MATCH(YEAR(DL$9),Fuel_Properties!$B$3:$EI$3,0))/1000</f>
        <v>5.5792697653091317</v>
      </c>
      <c r="DM148" s="53">
        <f>SUMPRODUCT(--(DM$9=Quarterly_kt!$B$9:FC$9),Quarterly_kt!$B148:FC148)*INDEX(Fuel_Properties!$B$3:$IV$14,MATCH("GCV_Petrol_Premium",Fuel_Properties!$B$3:$B$14,0),MATCH(YEAR(DM$9),Fuel_Properties!$B$3:$EI$3,0))/1000</f>
        <v>6.0049647148074969</v>
      </c>
      <c r="DN148" s="53">
        <f>SUMPRODUCT(--(DN$9=Quarterly_kt!$B$9:FC$9),Quarterly_kt!$B148:FC148)*INDEX(Fuel_Properties!$B$3:$IV$14,MATCH("GCV_Petrol_Premium",Fuel_Properties!$B$3:$B$14,0),MATCH(YEAR(DN$9),Fuel_Properties!$B$3:$EI$3,0))/1000</f>
        <v>5.7917528591067775</v>
      </c>
      <c r="DO148" s="53">
        <f>SUMPRODUCT(--(DO$9=Quarterly_kt!$B$9:FC$9),Quarterly_kt!$B148:FC148)*INDEX(Fuel_Properties!$B$3:$IV$14,MATCH("GCV_Petrol_Premium",Fuel_Properties!$B$3:$B$14,0),MATCH(YEAR(DO$9),Fuel_Properties!$B$3:$EI$3,0))/1000</f>
        <v>5.6640812265851457</v>
      </c>
      <c r="DP148" s="53">
        <f>SUMPRODUCT(--(DP$9=Quarterly_kt!$B$9:FC$9),Quarterly_kt!$B148:FC148)*INDEX(Fuel_Properties!$B$3:$IV$14,MATCH("GCV_Petrol_Premium",Fuel_Properties!$B$3:$B$14,0),MATCH(YEAR(DP$9),Fuel_Properties!$B$3:$EI$3,0))/1000</f>
        <v>5.6576132804441821</v>
      </c>
      <c r="DQ148" s="53">
        <f>SUMPRODUCT(--(DQ$9=Quarterly_kt!$B$9:FC$9),Quarterly_kt!$B148:FC148)*INDEX(Fuel_Properties!$B$3:$IV$14,MATCH("GCV_Petrol_Premium",Fuel_Properties!$B$3:$B$14,0),MATCH(YEAR(DQ$9),Fuel_Properties!$B$3:$EI$3,0))/1000</f>
        <v>6.197967998264259</v>
      </c>
      <c r="DR148" s="53">
        <f>SUMPRODUCT(--(DR$9=Quarterly_kt!$B$9:FC$9),Quarterly_kt!$B148:FC148)*INDEX(Fuel_Properties!$B$3:$IV$14,MATCH("GCV_Petrol_Premium",Fuel_Properties!$B$3:$B$14,0),MATCH(YEAR(DR$9),Fuel_Properties!$B$3:$EI$3,0))/1000</f>
        <v>6.8494186774256089</v>
      </c>
      <c r="DS148" s="53">
        <f>SUMPRODUCT(--(DS$9=Quarterly_kt!$B$9:FC$9),Quarterly_kt!$B148:FC148)*INDEX(Fuel_Properties!$B$3:$IV$14,MATCH("GCV_Petrol_Premium",Fuel_Properties!$B$3:$B$14,0),MATCH(YEAR(DS$9),Fuel_Properties!$B$3:$EI$3,0))/1000</f>
        <v>6.4180080813228244</v>
      </c>
      <c r="DT148" s="53">
        <f>SUMPRODUCT(--(DT$9=Quarterly_kt!$B$9:FC$9),Quarterly_kt!$B148:FC148)*INDEX(Fuel_Properties!$B$3:$IV$14,MATCH("GCV_Petrol_Premium",Fuel_Properties!$B$3:$B$14,0),MATCH(YEAR(DT$9),Fuel_Properties!$B$3:$EI$3,0))/1000</f>
        <v>6.2929384152495293</v>
      </c>
      <c r="DU148" s="53">
        <f>SUMPRODUCT(--(DU$9=Quarterly_kt!$B$9:FC$9),Quarterly_kt!$B148:FC148)*INDEX(Fuel_Properties!$B$3:$IV$14,MATCH("GCV_Petrol_Premium",Fuel_Properties!$B$3:$B$14,0),MATCH(YEAR(DU$9),Fuel_Properties!$B$3:$EI$3,0))/1000</f>
        <v>6.0206093036383228</v>
      </c>
      <c r="DV148" s="53">
        <f>SUMPRODUCT(--(DV$9=Quarterly_kt!$B$9:FC$9),Quarterly_kt!$B148:FC148)*INDEX(Fuel_Properties!$B$3:$IV$14,MATCH("GCV_Petrol_Premium",Fuel_Properties!$B$3:$B$14,0),MATCH(YEAR(DV$9),Fuel_Properties!$B$3:$EI$3,0))/1000</f>
        <v>6.0970896834351445</v>
      </c>
      <c r="DW148" s="53">
        <f>SUMPRODUCT(--(DW$9=Quarterly_kt!$B$9:FC$9),Quarterly_kt!$B148:FC148)*INDEX(Fuel_Properties!$B$3:$IV$14,MATCH("GCV_Petrol_Premium",Fuel_Properties!$B$3:$B$14,0),MATCH(YEAR(DW$9),Fuel_Properties!$B$3:$EI$3,0))/1000</f>
        <v>5.5545315799224397</v>
      </c>
      <c r="DX148" s="53">
        <f>SUMPRODUCT(--(DX$9=Quarterly_kt!$B$9:FC$9),Quarterly_kt!$B148:FC148)*INDEX(Fuel_Properties!$B$3:$IV$14,MATCH("GCV_Petrol_Premium",Fuel_Properties!$B$3:$B$14,0),MATCH(YEAR(DX$9),Fuel_Properties!$B$3:$EI$3,0))/1000</f>
        <v>5.3101292707689272</v>
      </c>
      <c r="DY148" s="53">
        <f>SUMPRODUCT(--(DY$9=Quarterly_kt!$B$9:FC$9),Quarterly_kt!$B148:FC148)*INDEX(Fuel_Properties!$B$3:$IV$14,MATCH("GCV_Petrol_Premium",Fuel_Properties!$B$3:$B$14,0),MATCH(YEAR(DY$9),Fuel_Properties!$B$3:$EI$3,0))/1000</f>
        <v>5.644574535926365</v>
      </c>
      <c r="DZ148" s="53">
        <f>SUMPRODUCT(--(DZ$9=Quarterly_kt!$B$9:FC$9),Quarterly_kt!$B148:FC148)*INDEX(Fuel_Properties!$B$3:$IV$14,MATCH("GCV_Petrol_Premium",Fuel_Properties!$B$3:$B$14,0),MATCH(YEAR(DZ$9),Fuel_Properties!$B$3:$EI$3,0))/1000</f>
        <v>5.5790091731911566</v>
      </c>
      <c r="EA148" s="53">
        <f>SUMPRODUCT(--(EA$9=Quarterly_kt!$B$9:FC$9),Quarterly_kt!$B148:FC148)*INDEX(Fuel_Properties!$B$3:$IV$14,MATCH("GCV_Petrol_Premium",Fuel_Properties!$B$3:$B$14,0),MATCH(YEAR(EA$9),Fuel_Properties!$B$3:$EI$3,0))/1000</f>
        <v>5.6178496458608835</v>
      </c>
      <c r="EB148" s="53">
        <f>SUMPRODUCT(--(EB$9=Quarterly_kt!$B$9:FC$9),Quarterly_kt!$B148:FC148)*INDEX(Fuel_Properties!$B$3:$IV$14,MATCH("GCV_Petrol_Premium",Fuel_Properties!$B$3:$B$14,0),MATCH(YEAR(EB$9),Fuel_Properties!$B$3:$EI$3,0))/1000</f>
        <v>4.9574207139603939</v>
      </c>
      <c r="EC148" s="53">
        <f>SUMPRODUCT(--(EC$9=Quarterly_kt!$B$9:FC$9),Quarterly_kt!$B148:FC148)*INDEX(Fuel_Properties!$B$3:$IV$14,MATCH("GCV_Petrol_Premium",Fuel_Properties!$B$3:$B$14,0),MATCH(YEAR(EC$9),Fuel_Properties!$B$3:$EI$3,0))/1000</f>
        <v>5.6575824631264098</v>
      </c>
      <c r="ED148" s="53">
        <f>SUMPRODUCT(--(ED$9=Quarterly_kt!$B$9:FC$9),Quarterly_kt!$B148:FC148)*INDEX(Fuel_Properties!$B$3:$IV$14,MATCH("GCV_Petrol_Premium",Fuel_Properties!$B$3:$B$14,0),MATCH(YEAR(ED$9),Fuel_Properties!$B$3:$EI$3,0))/1000</f>
        <v>5.7669344668022546</v>
      </c>
      <c r="EE148" s="53">
        <f>SUMPRODUCT(--(EE$9=Quarterly_kt!$B$9:FC$9),Quarterly_kt!$B148:FC148)*INDEX(Fuel_Properties!$B$3:$IV$14,MATCH("GCV_Petrol_Premium",Fuel_Properties!$B$3:$B$14,0),MATCH(YEAR(EE$9),Fuel_Properties!$B$3:$EI$3,0))/1000</f>
        <v>5.4545148715111829</v>
      </c>
      <c r="EF148" s="53">
        <f>SUMPRODUCT(--(EF$9=Quarterly_kt!$B$9:FC$9),Quarterly_kt!$B148:FC148)*INDEX(Fuel_Properties!$B$3:$IV$14,MATCH("GCV_Petrol_Premium",Fuel_Properties!$B$3:$B$14,0),MATCH(YEAR(EF$9),Fuel_Properties!$B$3:$EI$3,0))/1000</f>
        <v>5.4506166715098061</v>
      </c>
      <c r="EG148" s="53">
        <f>SUMPRODUCT(--(EG$9=Quarterly_kt!$B$9:FC$9),Quarterly_kt!$B148:FC148)*INDEX(Fuel_Properties!$B$3:$IV$14,MATCH("GCV_Petrol_Premium",Fuel_Properties!$B$3:$B$14,0),MATCH(YEAR(EG$9),Fuel_Properties!$B$3:$EI$3,0))/1000</f>
        <v>5.8251256692324471</v>
      </c>
      <c r="EH148" s="53">
        <f>SUMPRODUCT(--(EH$9=Quarterly_kt!$B$9:FC$9),Quarterly_kt!$B148:FC148)*INDEX(Fuel_Properties!$B$3:$IV$14,MATCH("GCV_Petrol_Premium",Fuel_Properties!$B$3:$B$14,0),MATCH(YEAR(EH$9),Fuel_Properties!$B$3:$EI$3,0))/1000</f>
        <v>5.7171340421046395</v>
      </c>
      <c r="EI148" s="53">
        <f>SUMPRODUCT(--(EI$9=Quarterly_kt!$B$9:FC$9),Quarterly_kt!$B148:FC148)*INDEX(Fuel_Properties!$B$3:$IV$14,MATCH("GCV_Petrol_Premium",Fuel_Properties!$B$3:$B$14,0),MATCH(YEAR(EI$9),Fuel_Properties!$B$3:$EI$3,0))/1000</f>
        <v>5.3049261236613736</v>
      </c>
      <c r="EJ148" s="53">
        <f>SUMPRODUCT(--(EJ$9=Quarterly_kt!$B$9:FC$9),Quarterly_kt!$B148:FC148)*INDEX(Fuel_Properties!$B$3:$IV$14,MATCH("GCV_Petrol_Premium",Fuel_Properties!$B$3:$B$14,0),MATCH(YEAR(EJ$9),Fuel_Properties!$B$3:$EI$3,0))/1000</f>
        <v>4.9073125429498745</v>
      </c>
      <c r="EK148" s="53">
        <f>SUMPRODUCT(--(EK$9=Quarterly_kt!$B$9:FC$9),Quarterly_kt!$B148:FC148)*INDEX(Fuel_Properties!$B$3:$IV$14,MATCH("GCV_Petrol_Premium",Fuel_Properties!$B$3:$B$14,0),MATCH(YEAR(EK$9),Fuel_Properties!$B$3:$EI$3,0))/1000</f>
        <v>5.4408270949514126</v>
      </c>
      <c r="EL148" s="53">
        <f>SUMPRODUCT(--(EL$9=Quarterly_kt!$B$9:FC$9),Quarterly_kt!$B148:FC148)*INDEX(Fuel_Properties!$B$3:$IV$14,MATCH("GCV_Petrol_Premium",Fuel_Properties!$B$3:$B$14,0),MATCH(YEAR(EL$9),Fuel_Properties!$B$3:$EI$3,0))/1000</f>
        <v>5.7213201415577615</v>
      </c>
      <c r="EM148" s="53">
        <f>SUMPRODUCT(--(EM$9=Quarterly_kt!$B$9:FC$9),Quarterly_kt!$B148:FC148)*INDEX(Fuel_Properties!$B$3:$IV$14,MATCH("GCV_Petrol_Premium",Fuel_Properties!$B$3:$B$14,0),MATCH(YEAR(EM$9),Fuel_Properties!$B$3:$EI$3,0))/1000</f>
        <v>5.4775385036013251</v>
      </c>
      <c r="EN148" s="53">
        <f>SUMPRODUCT(--(EN$9=Quarterly_kt!$B$9:FC$9),Quarterly_kt!$B148:FC148)*INDEX(Fuel_Properties!$B$3:$IV$14,MATCH("GCV_Petrol_Premium",Fuel_Properties!$B$3:$B$14,0),MATCH(YEAR(EN$9),Fuel_Properties!$B$3:$EI$3,0))/1000</f>
        <v>5.4465289308778964</v>
      </c>
      <c r="EO148" s="53">
        <f>SUMPRODUCT(--(EO$9=Quarterly_kt!$B$9:FC$9),Quarterly_kt!$B148:FC148)*INDEX(Fuel_Properties!$B$3:$IV$14,MATCH("GCV_Petrol_Premium",Fuel_Properties!$B$3:$B$14,0),MATCH(YEAR(EO$9),Fuel_Properties!$B$3:$EI$3,0))/1000</f>
        <v>5.8787744118723761</v>
      </c>
      <c r="EP148" s="53">
        <f>SUMPRODUCT(--(EP$9=Quarterly_kt!$B$9:FC$9),Quarterly_kt!$B148:FC148)*INDEX(Fuel_Properties!$B$3:$IV$14,MATCH("GCV_Petrol_Premium",Fuel_Properties!$B$3:$B$14,0),MATCH(YEAR(EP$9),Fuel_Properties!$B$3:$EI$3,0))/1000</f>
        <v>5.7109737384913517</v>
      </c>
      <c r="EQ148" s="53">
        <f>SUMPRODUCT(--(EQ$9=Quarterly_kt!$B$9:FC$9),Quarterly_kt!$B148:FC148)*INDEX(Fuel_Properties!$B$3:$IV$14,MATCH("GCV_Petrol_Premium",Fuel_Properties!$B$3:$B$14,0),MATCH(YEAR(EQ$9),Fuel_Properties!$B$3:$EI$3,0))/1000</f>
        <v>5.4112289578086425</v>
      </c>
      <c r="ER148" s="53">
        <f>SUMPRODUCT(--(ER$9=Quarterly_kt!$B$9:FC$9),Quarterly_kt!$B148:FC148)*INDEX(Fuel_Properties!$B$3:$IV$14,MATCH("GCV_Petrol_Premium",Fuel_Properties!$B$3:$B$14,0),MATCH(YEAR(ER$9),Fuel_Properties!$B$3:$EI$3,0))/1000</f>
        <v>5.3584588031781735</v>
      </c>
      <c r="ES148" s="53">
        <f>SUMPRODUCT(--(ES$9=Quarterly_kt!$B$9:FC$9),Quarterly_kt!$B148:FC148)*INDEX(Fuel_Properties!$B$3:$IV$14,MATCH("GCV_Petrol_Premium",Fuel_Properties!$B$3:$B$14,0),MATCH(YEAR(ES$9),Fuel_Properties!$B$3:$EI$3,0))/1000</f>
        <v>5.7361172651230694</v>
      </c>
      <c r="ET148" s="53">
        <f>SUMPRODUCT(--(ET$9=Quarterly_kt!$B$9:FC$9),Quarterly_kt!$B148:FC148)*INDEX(Fuel_Properties!$B$3:$IV$14,MATCH("GCV_Petrol_Premium",Fuel_Properties!$B$3:$B$14,0),MATCH(YEAR(ET$9),Fuel_Properties!$B$3:$EI$3,0))/1000</f>
        <v>5.3193748275967581</v>
      </c>
      <c r="EU148" s="53">
        <f>SUMPRODUCT(--(EU$9=Quarterly_kt!$B$9:FC$9),Quarterly_kt!$B148:FC148)*INDEX(Fuel_Properties!$B$3:$IV$14,MATCH("GCV_Petrol_Premium",Fuel_Properties!$B$3:$B$14,0),MATCH(YEAR(EU$9),Fuel_Properties!$B$3:$EI$3,0))/1000</f>
        <v>4.8706637062927038</v>
      </c>
      <c r="EV148" s="53">
        <f>SUMPRODUCT(--(EV$9=Quarterly_kt!$B$9:FC$9),Quarterly_kt!$B148:FC148)*INDEX(Fuel_Properties!$B$3:$IV$14,MATCH("GCV_Petrol_Premium",Fuel_Properties!$B$3:$B$14,0),MATCH(YEAR(EV$9),Fuel_Properties!$B$3:$EI$3,0))/1000</f>
        <v>4.9518895927714874</v>
      </c>
      <c r="EW148" s="53">
        <f>SUMPRODUCT(--(EW$9=Quarterly_kt!$B$9:FC$9),Quarterly_kt!$B148:FC148)*INDEX(Fuel_Properties!$B$3:$IV$14,MATCH("GCV_Petrol_Premium",Fuel_Properties!$B$3:$B$14,0),MATCH(YEAR(EW$9),Fuel_Properties!$B$3:$EI$3,0))/1000</f>
        <v>5.3416093503777082</v>
      </c>
      <c r="EX148" s="53">
        <f>SUMPRODUCT(--(EX$9=Quarterly_kt!$B$9:FC$9),Quarterly_kt!$B148:FC148)*INDEX(Fuel_Properties!$B$3:$IV$14,MATCH("GCV_Petrol_Premium",Fuel_Properties!$B$3:$B$14,0),MATCH(YEAR(EX$9),Fuel_Properties!$B$3:$EI$3,0))/1000</f>
        <v>5.2526592794863793</v>
      </c>
      <c r="EY148" s="53">
        <f>SUMPRODUCT(--(EY$9=Quarterly_kt!$B$9:FC$9),Quarterly_kt!$B148:FC148)*INDEX(Fuel_Properties!$B$3:$IV$14,MATCH("GCV_Petrol_Premium",Fuel_Properties!$B$3:$B$14,0),MATCH(YEAR(EY$9),Fuel_Properties!$B$3:$EI$3,0))/1000</f>
        <v>5.0234442770244474</v>
      </c>
      <c r="EZ148" s="53">
        <f>SUMPRODUCT(--(EZ$9=Quarterly_kt!$B$9:FC$9),Quarterly_kt!$B148:FC148)*INDEX(Fuel_Properties!$B$3:$IV$14,MATCH("GCV_Petrol_Premium",Fuel_Properties!$B$3:$B$14,0),MATCH(YEAR(EZ$9),Fuel_Properties!$B$3:$EI$3,0))/1000</f>
        <v>4.9258605051944437</v>
      </c>
      <c r="FA148" s="53">
        <f>SUMPRODUCT(--(FA$9=Quarterly_kt!$B$9:FC$9),Quarterly_kt!$B148:FC148)*INDEX(Fuel_Properties!$B$3:$IV$14,MATCH("GCV_Petrol_Premium",Fuel_Properties!$B$3:$B$14,0),MATCH(YEAR(FA$9),Fuel_Properties!$B$3:$EI$3,0))/1000</f>
        <v>5.3947250664659361</v>
      </c>
      <c r="FB148" s="53">
        <f>SUMPRODUCT(--(FB$9=Quarterly_kt!$B$9:FC$9),Quarterly_kt!$B148:FC148)*INDEX(Fuel_Properties!$B$3:$IV$14,MATCH("GCV_Petrol_Premium",Fuel_Properties!$B$3:$B$14,0),MATCH(YEAR(FB$9),Fuel_Properties!$B$3:$EI$3,0))/1000</f>
        <v>5.3078738652037503</v>
      </c>
      <c r="FC148" s="53">
        <f>SUMPRODUCT(--(FC$9=Quarterly_kt!$B$9:FC$9),Quarterly_kt!$B148:FC148)*INDEX(Fuel_Properties!$B$3:$IV$14,MATCH("GCV_Petrol_Premium",Fuel_Properties!$B$3:$B$14,0),MATCH(YEAR(FC$9),Fuel_Properties!$B$3:$EI$3,0))/1000</f>
        <v>5.2036787536108058</v>
      </c>
      <c r="FD148" s="53">
        <f>SUMPRODUCT(--(FD$9=Quarterly_kt!$B$9:FD$9),Quarterly_kt!$B148:FD148)*INDEX(Fuel_Properties!$B$3:$IV$14,MATCH("GCV_Petrol_Premium",Fuel_Properties!$B$3:$B$14,0),MATCH(YEAR(FD$9),Fuel_Properties!$B$3:$EI$3,0))/1000</f>
        <v>4.9957188856447425</v>
      </c>
      <c r="FE148" s="53">
        <f>SUMPRODUCT(--(FE$9=Quarterly_kt!$B$9:FE$9),Quarterly_kt!$B148:FE148)*INDEX(Fuel_Properties!$B$3:$IV$14,MATCH("GCV_Petrol_Premium",Fuel_Properties!$B$3:$B$14,0),MATCH(YEAR(FE$9),Fuel_Properties!$B$3:$EI$3,0))/1000</f>
        <v>5.5775560920860059</v>
      </c>
      <c r="FF148" s="53">
        <f>SUMPRODUCT(--(FF$9=Quarterly_kt!$B$9:FF$9),Quarterly_kt!$B148:FF148)*INDEX(Fuel_Properties!$B$3:$IV$14,MATCH("GCV_Petrol_Premium",Fuel_Properties!$B$3:$B$14,0),MATCH(YEAR(FF$9),Fuel_Properties!$B$3:$EI$3,0))/1000</f>
        <v>5.3641626883473927</v>
      </c>
      <c r="FG148" s="53">
        <f>SUMPRODUCT(--(FG$9=Quarterly_kt!$B$9:FG$9),Quarterly_kt!$B148:FG148)*INDEX(Fuel_Properties!$B$3:$IV$14,MATCH("GCV_Petrol_Premium",Fuel_Properties!$B$3:$B$14,0),MATCH(YEAR(FG$9),Fuel_Properties!$B$3:$EI$3,0))/1000</f>
        <v>5.3092546134260399</v>
      </c>
      <c r="FH148" s="53">
        <f>SUMPRODUCT(--(FH$9=Quarterly_kt!$B$9:FH$9),Quarterly_kt!$B148:FH148)*INDEX(Fuel_Properties!$B$3:$IV$14,MATCH("GCV_Petrol_Premium",Fuel_Properties!$B$3:$B$14,0),MATCH(YEAR(FH$9),Fuel_Properties!$B$3:$EI$3,0))/1000</f>
        <v>5.3143319215361586</v>
      </c>
      <c r="FI148" s="53">
        <f>SUMPRODUCT(--(FI$9=Quarterly_kt!$B$9:FI$9),Quarterly_kt!$B148:FI148)*INDEX(Fuel_Properties!$B$3:$IV$14,MATCH("GCV_Petrol_Premium",Fuel_Properties!$B$3:$B$14,0),MATCH(YEAR(FI$9),Fuel_Properties!$B$3:$EI$3,0))/1000</f>
        <v>5.8550411448678226</v>
      </c>
      <c r="FJ148" s="53">
        <f>SUMPRODUCT(--(FJ$9=Quarterly_kt!$B$9:FJ$9),Quarterly_kt!$B148:FJ148)*INDEX(Fuel_Properties!$B$3:$IV$14,MATCH("GCV_Petrol_Premium",Fuel_Properties!$B$3:$B$14,0),MATCH(YEAR(FJ$9),Fuel_Properties!$B$3:$EI$3,0))/1000</f>
        <v>5.8756810094281704</v>
      </c>
      <c r="FK148" s="53">
        <f>SUMPRODUCT(--(FK$9=Quarterly_kt!$B$9:FK$9),Quarterly_kt!$B148:FK148)*INDEX(Fuel_Properties!$B$3:$IV$14,MATCH("GCV_Petrol_Premium",Fuel_Properties!$B$3:$B$14,0),MATCH(YEAR(FK$9),Fuel_Properties!$B$3:$EI$3,0))/1000</f>
        <v>5.6195243291081507</v>
      </c>
      <c r="FL148" s="53">
        <f>SUMPRODUCT(--(FL$9=Quarterly_kt!$B$9:FL$9),Quarterly_kt!$B148:FL148)*INDEX(Fuel_Properties!$B$3:$IV$14,MATCH("GCV_Petrol_Premium",Fuel_Properties!$B$3:$B$14,0),MATCH(YEAR(FL$9),Fuel_Properties!$B$3:$EI$3,0))/1000</f>
        <v>5.6478758482587184</v>
      </c>
      <c r="FM148" s="53">
        <f>SUMPRODUCT(--(FM$9=Quarterly_kt!$B$9:FN$9),Quarterly_kt!$B148:FN148)*INDEX(Fuel_Properties!$B$3:$IV$14,MATCH("GCV_Petrol_Premium",Fuel_Properties!$B$3:$B$14,0),MATCH(YEAR(FM$9),Fuel_Properties!$B$3:$EI$3,0))/1000</f>
        <v>6.2447446718104489</v>
      </c>
      <c r="FN148" s="53">
        <f>SUMPRODUCT(--(FN$9=Quarterly_kt!$B$9:FN$9),Quarterly_kt!$B148:FN148)*INDEX(Fuel_Properties!$B$3:$IV$14,MATCH("GCV_Petrol_Premium",Fuel_Properties!$B$3:$B$14,0),MATCH(YEAR(FN$9),Fuel_Properties!$B$3:$EI$3,0))/1000</f>
        <v>6.3423213043062123</v>
      </c>
      <c r="FO148" s="53">
        <f>SUMPRODUCT(--(FO$9=Quarterly_kt!$B$9:FO$9),Quarterly_kt!$B148:FO148)*INDEX(Fuel_Properties!$B$3:$IV$14,MATCH("GCV_Petrol_Premium",Fuel_Properties!$B$3:$B$14,0),MATCH(YEAR(FO$9),Fuel_Properties!$B$3:$EI$3,0))/1000</f>
        <v>6.0442574531451569</v>
      </c>
      <c r="FP148" s="53">
        <f>SUMPRODUCT(--(FP$9=Quarterly_kt!$B$9:FP$9),Quarterly_kt!$B148:FP148)*INDEX(Fuel_Properties!$B$3:$IV$14,MATCH("GCV_Petrol_Premium",Fuel_Properties!$B$3:$B$14,0),MATCH(YEAR(FP$9),Fuel_Properties!$B$3:$EI$3,0))/1000</f>
        <v>6.1888100387683274</v>
      </c>
      <c r="FQ148" s="53">
        <f>SUMPRODUCT(--(FQ$9=Quarterly_kt!$B$9:FQ$9),Quarterly_kt!$B148:FQ148)*INDEX(Fuel_Properties!$B$3:$IV$14,MATCH("GCV_Petrol_Premium",Fuel_Properties!$B$3:$B$14,0),MATCH(YEAR(FQ$9),Fuel_Properties!$B$3:$EI$3,0))/1000</f>
        <v>6.6306434105221772</v>
      </c>
      <c r="FR148" s="53">
        <f>SUMPRODUCT(--(FR$9=Quarterly_kt!$B$9:FR$9),Quarterly_kt!$B148:FR148)*INDEX(Fuel_Properties!$B$3:$IV$14,MATCH("GCV_Petrol_Premium",Fuel_Properties!$B$3:$B$14,0),MATCH(YEAR(FR$9),Fuel_Properties!$B$3:$EI$3,0))/1000</f>
        <v>6.4947405211905522</v>
      </c>
      <c r="FS148" s="53">
        <f>SUMPRODUCT(--(FS$9=Quarterly_kt!$B$9:FS$9),Quarterly_kt!$B148:FS148)*INDEX(Fuel_Properties!$B$3:$IV$14,MATCH("GCV_Petrol_Premium",Fuel_Properties!$B$3:$B$14,0),MATCH(YEAR(FS$9),Fuel_Properties!$B$3:$EI$3,0))/1000</f>
        <v>6.3216963393264054</v>
      </c>
      <c r="FT148" s="53">
        <f>SUMPRODUCT(--(FT$9=Quarterly_kt!$B$9:FT$9),Quarterly_kt!$B148:FT148)*INDEX(Fuel_Properties!$B$3:$IV$14,MATCH("GCV_Petrol_Premium",Fuel_Properties!$B$3:$B$14,0),MATCH(YEAR(FT$9),Fuel_Properties!$B$3:$EI$3,0))/1000</f>
        <v>6.3358220713313989</v>
      </c>
      <c r="FU148" s="53">
        <f>SUMPRODUCT(--(FU$9=Quarterly_kt!$B$9:FU$9),Quarterly_kt!$B148:FU148)*INDEX(Fuel_Properties!$B$3:$IV$14,MATCH("GCV_Petrol_Premium",Fuel_Properties!$B$3:$B$14,0),MATCH(YEAR(FU$9),Fuel_Properties!$B$3:$EI$3,0))/1000</f>
        <v>6.9080850271078438</v>
      </c>
      <c r="FV148" s="53">
        <f>SUMPRODUCT(--(FV$9=Quarterly_kt!$B$9:FV$9),Quarterly_kt!$B148:FV148)*INDEX(Fuel_Properties!$B$3:$IV$14,MATCH("GCV_Petrol_Premium",Fuel_Properties!$B$3:$B$14,0),MATCH(YEAR(FV$9),Fuel_Properties!$B$3:$EI$3,0))/1000</f>
        <v>6.6569037004325713</v>
      </c>
      <c r="FW148" s="18"/>
      <c r="FX148" s="117"/>
      <c r="FY148" s="18"/>
    </row>
    <row r="149" spans="1:181" ht="15" x14ac:dyDescent="0.25">
      <c r="A149" s="46" t="s">
        <v>26</v>
      </c>
      <c r="B149" s="53">
        <f>SUMPRODUCT(--(B$9=Quarterly_kt!$B$9:FC$9),Quarterly_kt!$B149:FC149)*INDEX(Fuel_Properties!$B$3:$IV$14,MATCH("GCV_Auto_Diesel",Fuel_Properties!$B$3:$B$14,0),MATCH(YEAR(B$9),Fuel_Properties!$B$3:$EI$3,0))/1000</f>
        <v>3.5327216561393735</v>
      </c>
      <c r="C149" s="53">
        <f>SUMPRODUCT(--(C$9=Quarterly_kt!$B$9:FC$9),Quarterly_kt!$B149:FC149)*INDEX(Fuel_Properties!$B$3:$IV$14,MATCH("GCV_Auto_Diesel",Fuel_Properties!$B$3:$B$14,0),MATCH(YEAR(C$9),Fuel_Properties!$B$3:$EI$3,0))/1000</f>
        <v>3.3934070145339965</v>
      </c>
      <c r="D149" s="53">
        <f>SUMPRODUCT(--(D$9=Quarterly_kt!$B$9:FC$9),Quarterly_kt!$B149:FC149)*INDEX(Fuel_Properties!$B$3:$IV$14,MATCH("GCV_Auto_Diesel",Fuel_Properties!$B$3:$B$14,0),MATCH(YEAR(D$9),Fuel_Properties!$B$3:$EI$3,0))/1000</f>
        <v>3.4782724910453791</v>
      </c>
      <c r="E149" s="53">
        <f>SUMPRODUCT(--(E$9=Quarterly_kt!$B$9:FC$9),Quarterly_kt!$B149:FC149)*INDEX(Fuel_Properties!$B$3:$IV$14,MATCH("GCV_Auto_Diesel",Fuel_Properties!$B$3:$B$14,0),MATCH(YEAR(E$9),Fuel_Properties!$B$3:$EI$3,0))/1000</f>
        <v>3.5082716853637699</v>
      </c>
      <c r="F149" s="53">
        <f>SUMPRODUCT(--(F$9=Quarterly_kt!$B$9:FC$9),Quarterly_kt!$B149:FC149)*INDEX(Fuel_Properties!$B$3:$IV$14,MATCH("GCV_Auto_Diesel",Fuel_Properties!$B$3:$B$14,0),MATCH(YEAR(F$9),Fuel_Properties!$B$3:$EI$3,0))/1000</f>
        <v>3.3062159291816706</v>
      </c>
      <c r="G149" s="53">
        <f>SUMPRODUCT(--(G$9=Quarterly_kt!$B$9:FC$9),Quarterly_kt!$B149:FC149)*INDEX(Fuel_Properties!$B$3:$IV$14,MATCH("GCV_Auto_Diesel",Fuel_Properties!$B$3:$B$14,0),MATCH(YEAR(G$9),Fuel_Properties!$B$3:$EI$3,0))/1000</f>
        <v>4.0379128851356496</v>
      </c>
      <c r="H149" s="53">
        <f>SUMPRODUCT(--(H$9=Quarterly_kt!$B$9:FC$9),Quarterly_kt!$B149:FC149)*INDEX(Fuel_Properties!$B$3:$IV$14,MATCH("GCV_Auto_Diesel",Fuel_Properties!$B$3:$B$14,0),MATCH(YEAR(H$9),Fuel_Properties!$B$3:$EI$3,0))/1000</f>
        <v>3.7255401675865167</v>
      </c>
      <c r="I149" s="53">
        <f>SUMPRODUCT(--(I$9=Quarterly_kt!$B$9:FC$9),Quarterly_kt!$B149:FC149)*INDEX(Fuel_Properties!$B$3:$IV$14,MATCH("GCV_Auto_Diesel",Fuel_Properties!$B$3:$B$14,0),MATCH(YEAR(I$9),Fuel_Properties!$B$3:$EI$3,0))/1000</f>
        <v>4.0955654788009639</v>
      </c>
      <c r="J149" s="53">
        <f>SUMPRODUCT(--(J$9=Quarterly_kt!$B$9:FC$9),Quarterly_kt!$B149:FC149)*INDEX(Fuel_Properties!$B$3:$IV$14,MATCH("GCV_Auto_Diesel",Fuel_Properties!$B$3:$B$14,0),MATCH(YEAR(J$9),Fuel_Properties!$B$3:$EI$3,0))/1000</f>
        <v>4.214502856169891</v>
      </c>
      <c r="K149" s="53">
        <f>SUMPRODUCT(--(K$9=Quarterly_kt!$B$9:FC$9),Quarterly_kt!$B149:FC149)*INDEX(Fuel_Properties!$B$3:$IV$14,MATCH("GCV_Auto_Diesel",Fuel_Properties!$B$3:$B$14,0),MATCH(YEAR(K$9),Fuel_Properties!$B$3:$EI$3,0))/1000</f>
        <v>3.8435637177070623</v>
      </c>
      <c r="L149" s="53">
        <f>SUMPRODUCT(--(L$9=Quarterly_kt!$B$9:FC$9),Quarterly_kt!$B149:FC149)*INDEX(Fuel_Properties!$B$3:$IV$14,MATCH("GCV_Auto_Diesel",Fuel_Properties!$B$3:$B$14,0),MATCH(YEAR(L$9),Fuel_Properties!$B$3:$EI$3,0))/1000</f>
        <v>3.9417298692413336</v>
      </c>
      <c r="M149" s="53">
        <f>SUMPRODUCT(--(M$9=Quarterly_kt!$B$9:FC$9),Quarterly_kt!$B149:FC149)*INDEX(Fuel_Properties!$B$3:$IV$14,MATCH("GCV_Auto_Diesel",Fuel_Properties!$B$3:$B$14,0),MATCH(YEAR(M$9),Fuel_Properties!$B$3:$EI$3,0))/1000</f>
        <v>4.147598304779053</v>
      </c>
      <c r="N149" s="53">
        <f>SUMPRODUCT(--(N$9=Quarterly_kt!$B$9:FC$9),Quarterly_kt!$B149:FC149)*INDEX(Fuel_Properties!$B$3:$IV$14,MATCH("GCV_Auto_Diesel",Fuel_Properties!$B$3:$B$14,0),MATCH(YEAR(N$9),Fuel_Properties!$B$3:$EI$3,0))/1000</f>
        <v>4.3518804927131649</v>
      </c>
      <c r="O149" s="53">
        <f>SUMPRODUCT(--(O$9=Quarterly_kt!$B$9:FC$9),Quarterly_kt!$B149:FC149)*INDEX(Fuel_Properties!$B$3:$IV$14,MATCH("GCV_Auto_Diesel",Fuel_Properties!$B$3:$B$14,0),MATCH(YEAR(O$9),Fuel_Properties!$B$3:$EI$3,0))/1000</f>
        <v>3.9316646288360588</v>
      </c>
      <c r="P149" s="53">
        <f>SUMPRODUCT(--(P$9=Quarterly_kt!$B$9:FC$9),Quarterly_kt!$B149:FC149)*INDEX(Fuel_Properties!$B$3:$IV$14,MATCH("GCV_Auto_Diesel",Fuel_Properties!$B$3:$B$14,0),MATCH(YEAR(P$9),Fuel_Properties!$B$3:$EI$3,0))/1000</f>
        <v>3.89240758647232</v>
      </c>
      <c r="Q149" s="53">
        <f>SUMPRODUCT(--(Q$9=Quarterly_kt!$B$9:FC$9),Quarterly_kt!$B149:FC149)*INDEX(Fuel_Properties!$B$3:$IV$14,MATCH("GCV_Auto_Diesel",Fuel_Properties!$B$3:$B$14,0),MATCH(YEAR(Q$9),Fuel_Properties!$B$3:$EI$3,0))/1000</f>
        <v>4.0698165115470886</v>
      </c>
      <c r="R149" s="53">
        <f>SUMPRODUCT(--(R$9=Quarterly_kt!$B$9:FC$9),Quarterly_kt!$B149:FC149)*INDEX(Fuel_Properties!$B$3:$IV$14,MATCH("GCV_Auto_Diesel",Fuel_Properties!$B$3:$B$14,0),MATCH(YEAR(R$9),Fuel_Properties!$B$3:$EI$3,0))/1000</f>
        <v>3.886808431906128</v>
      </c>
      <c r="S149" s="53">
        <f>SUMPRODUCT(--(S$9=Quarterly_kt!$B$9:FC$9),Quarterly_kt!$B149:FC149)*INDEX(Fuel_Properties!$B$3:$IV$14,MATCH("GCV_Auto_Diesel",Fuel_Properties!$B$3:$B$14,0),MATCH(YEAR(S$9),Fuel_Properties!$B$3:$EI$3,0))/1000</f>
        <v>4.1191183817329398</v>
      </c>
      <c r="T149" s="53">
        <f>SUMPRODUCT(--(T$9=Quarterly_kt!$B$9:FC$9),Quarterly_kt!$B149:FC149)*INDEX(Fuel_Properties!$B$3:$IV$14,MATCH("GCV_Auto_Diesel",Fuel_Properties!$B$3:$B$14,0),MATCH(YEAR(T$9),Fuel_Properties!$B$3:$EI$3,0))/1000</f>
        <v>3.8146453698432921</v>
      </c>
      <c r="U149" s="53">
        <f>SUMPRODUCT(--(U$9=Quarterly_kt!$B$9:FC$9),Quarterly_kt!$B149:FC149)*INDEX(Fuel_Properties!$B$3:$IV$14,MATCH("GCV_Auto_Diesel",Fuel_Properties!$B$3:$B$14,0),MATCH(YEAR(U$9),Fuel_Properties!$B$3:$EI$3,0))/1000</f>
        <v>4.5116254385704035</v>
      </c>
      <c r="V149" s="53">
        <f>SUMPRODUCT(--(V$9=Quarterly_kt!$B$9:FC$9),Quarterly_kt!$B149:FC149)*INDEX(Fuel_Properties!$B$3:$IV$14,MATCH("GCV_Auto_Diesel",Fuel_Properties!$B$3:$B$14,0),MATCH(YEAR(V$9),Fuel_Properties!$B$3:$EI$3,0))/1000</f>
        <v>4.1422670648040771</v>
      </c>
      <c r="W149" s="53">
        <f>SUMPRODUCT(--(W$9=Quarterly_kt!$B$9:FC$9),Quarterly_kt!$B149:FC149)*INDEX(Fuel_Properties!$B$3:$IV$14,MATCH("GCV_Auto_Diesel",Fuel_Properties!$B$3:$B$14,0),MATCH(YEAR(W$9),Fuel_Properties!$B$3:$EI$3,0))/1000</f>
        <v>4.54389233351593</v>
      </c>
      <c r="X149" s="53">
        <f>SUMPRODUCT(--(X$9=Quarterly_kt!$B$9:FC$9),Quarterly_kt!$B149:FC149)*INDEX(Fuel_Properties!$B$3:$IV$14,MATCH("GCV_Auto_Diesel",Fuel_Properties!$B$3:$B$14,0),MATCH(YEAR(X$9),Fuel_Properties!$B$3:$EI$3,0))/1000</f>
        <v>3.8172907030990593</v>
      </c>
      <c r="Y149" s="53">
        <f>SUMPRODUCT(--(Y$9=Quarterly_kt!$B$9:FC$9),Quarterly_kt!$B149:FC149)*INDEX(Fuel_Properties!$B$3:$IV$14,MATCH("GCV_Auto_Diesel",Fuel_Properties!$B$3:$B$14,0),MATCH(YEAR(Y$9),Fuel_Properties!$B$3:$EI$3,0))/1000</f>
        <v>4.1904854680412287</v>
      </c>
      <c r="Z149" s="53">
        <f>SUMPRODUCT(--(Z$9=Quarterly_kt!$B$9:FC$9),Quarterly_kt!$B149:FC149)*INDEX(Fuel_Properties!$B$3:$IV$14,MATCH("GCV_Auto_Diesel",Fuel_Properties!$B$3:$B$14,0),MATCH(YEAR(Z$9),Fuel_Properties!$B$3:$EI$3,0))/1000</f>
        <v>4.0019824321624755</v>
      </c>
      <c r="AA149" s="53">
        <f>SUMPRODUCT(--(AA$9=Quarterly_kt!$B$9:FC$9),Quarterly_kt!$B149:FC149)*INDEX(Fuel_Properties!$B$3:$IV$14,MATCH("GCV_Auto_Diesel",Fuel_Properties!$B$3:$B$14,0),MATCH(YEAR(AA$9),Fuel_Properties!$B$3:$EI$3,0))/1000</f>
        <v>3.8330474332206723</v>
      </c>
      <c r="AB149" s="53">
        <f>SUMPRODUCT(--(AB$9=Quarterly_kt!$B$9:FC$9),Quarterly_kt!$B149:FC149)*INDEX(Fuel_Properties!$B$3:$IV$14,MATCH("GCV_Auto_Diesel",Fuel_Properties!$B$3:$B$14,0),MATCH(YEAR(AB$9),Fuel_Properties!$B$3:$EI$3,0))/1000</f>
        <v>3.7702033947158817</v>
      </c>
      <c r="AC149" s="53">
        <f>SUMPRODUCT(--(AC$9=Quarterly_kt!$B$9:FC$9),Quarterly_kt!$B149:FC149)*INDEX(Fuel_Properties!$B$3:$IV$14,MATCH("GCV_Auto_Diesel",Fuel_Properties!$B$3:$B$14,0),MATCH(YEAR(AC$9),Fuel_Properties!$B$3:$EI$3,0))/1000</f>
        <v>4.3247301030723566</v>
      </c>
      <c r="AD149" s="53">
        <f>SUMPRODUCT(--(AD$9=Quarterly_kt!$B$9:FC$9),Quarterly_kt!$B149:FC149)*INDEX(Fuel_Properties!$B$3:$IV$14,MATCH("GCV_Auto_Diesel",Fuel_Properties!$B$3:$B$14,0),MATCH(YEAR(AD$9),Fuel_Properties!$B$3:$EI$3,0))/1000</f>
        <v>3.9591697064140323</v>
      </c>
      <c r="AE149" s="53">
        <f>SUMPRODUCT(--(AE$9=Quarterly_kt!$B$9:FC$9),Quarterly_kt!$B149:FC149)*INDEX(Fuel_Properties!$B$3:$IV$14,MATCH("GCV_Auto_Diesel",Fuel_Properties!$B$3:$B$14,0),MATCH(YEAR(AE$9),Fuel_Properties!$B$3:$EI$3,0))/1000</f>
        <v>4.0043784157646174</v>
      </c>
      <c r="AF149" s="53">
        <f>SUMPRODUCT(--(AF$9=Quarterly_kt!$B$9:FC$9),Quarterly_kt!$B149:FC149)*INDEX(Fuel_Properties!$B$3:$IV$14,MATCH("GCV_Auto_Diesel",Fuel_Properties!$B$3:$B$14,0),MATCH(YEAR(AF$9),Fuel_Properties!$B$3:$EI$3,0))/1000</f>
        <v>3.7083745209648127</v>
      </c>
      <c r="AG149" s="53">
        <f>SUMPRODUCT(--(AG$9=Quarterly_kt!$B$9:FC$9),Quarterly_kt!$B149:FC149)*INDEX(Fuel_Properties!$B$3:$IV$14,MATCH("GCV_Auto_Diesel",Fuel_Properties!$B$3:$B$14,0),MATCH(YEAR(AG$9),Fuel_Properties!$B$3:$EI$3,0))/1000</f>
        <v>4.133987967275238</v>
      </c>
      <c r="AH149" s="53">
        <f>SUMPRODUCT(--(AH$9=Quarterly_kt!$B$9:FC$9),Quarterly_kt!$B149:FC149)*INDEX(Fuel_Properties!$B$3:$IV$14,MATCH("GCV_Auto_Diesel",Fuel_Properties!$B$3:$B$14,0),MATCH(YEAR(AH$9),Fuel_Properties!$B$3:$EI$3,0))/1000</f>
        <v>4.0741787065147399</v>
      </c>
      <c r="AI149" s="53">
        <f>SUMPRODUCT(--(AI$9=Quarterly_kt!$B$9:FC$9),Quarterly_kt!$B149:FC149)*INDEX(Fuel_Properties!$B$3:$IV$14,MATCH("GCV_Auto_Diesel",Fuel_Properties!$B$3:$B$14,0),MATCH(YEAR(AI$9),Fuel_Properties!$B$3:$EI$3,0))/1000</f>
        <v>3.8197648357994076</v>
      </c>
      <c r="AJ149" s="53">
        <f>SUMPRODUCT(--(AJ$9=Quarterly_kt!$B$9:FC$9),Quarterly_kt!$B149:FC149)*INDEX(Fuel_Properties!$B$3:$IV$14,MATCH("GCV_Auto_Diesel",Fuel_Properties!$B$3:$B$14,0),MATCH(YEAR(AJ$9),Fuel_Properties!$B$3:$EI$3,0))/1000</f>
        <v>3.6790279246635436</v>
      </c>
      <c r="AK149" s="53">
        <f>SUMPRODUCT(--(AK$9=Quarterly_kt!$B$9:FC$9),Quarterly_kt!$B149:FC149)*INDEX(Fuel_Properties!$B$3:$IV$14,MATCH("GCV_Auto_Diesel",Fuel_Properties!$B$3:$B$14,0),MATCH(YEAR(AK$9),Fuel_Properties!$B$3:$EI$3,0))/1000</f>
        <v>3.6973100163223265</v>
      </c>
      <c r="AL149" s="53">
        <f>SUMPRODUCT(--(AL$9=Quarterly_kt!$B$9:FC$9),Quarterly_kt!$B149:FC149)*INDEX(Fuel_Properties!$B$3:$IV$14,MATCH("GCV_Auto_Diesel",Fuel_Properties!$B$3:$B$14,0),MATCH(YEAR(AL$9),Fuel_Properties!$B$3:$EI$3,0))/1000</f>
        <v>3.9284034371025083</v>
      </c>
      <c r="AM149" s="53">
        <f>SUMPRODUCT(--(AM$9=Quarterly_kt!$B$9:FC$9),Quarterly_kt!$B149:FC149)*INDEX(Fuel_Properties!$B$3:$IV$14,MATCH("GCV_Auto_Diesel",Fuel_Properties!$B$3:$B$14,0),MATCH(YEAR(AM$9),Fuel_Properties!$B$3:$EI$3,0))/1000</f>
        <v>4.0475637576301589</v>
      </c>
      <c r="AN149" s="53">
        <f>SUMPRODUCT(--(AN$9=Quarterly_kt!$B$9:FC$9),Quarterly_kt!$B149:FC149)*INDEX(Fuel_Properties!$B$3:$IV$14,MATCH("GCV_Auto_Diesel",Fuel_Properties!$B$3:$B$14,0),MATCH(YEAR(AN$9),Fuel_Properties!$B$3:$EI$3,0))/1000</f>
        <v>3.861498901659393</v>
      </c>
      <c r="AO149" s="53">
        <f>SUMPRODUCT(--(AO$9=Quarterly_kt!$B$9:FC$9),Quarterly_kt!$B149:FC149)*INDEX(Fuel_Properties!$B$3:$IV$14,MATCH("GCV_Auto_Diesel",Fuel_Properties!$B$3:$B$14,0),MATCH(YEAR(AO$9),Fuel_Properties!$B$3:$EI$3,0))/1000</f>
        <v>4.2152961590682994</v>
      </c>
      <c r="AP149" s="53">
        <f>SUMPRODUCT(--(AP$9=Quarterly_kt!$B$9:FC$9),Quarterly_kt!$B149:FC149)*INDEX(Fuel_Properties!$B$3:$IV$14,MATCH("GCV_Auto_Diesel",Fuel_Properties!$B$3:$B$14,0),MATCH(YEAR(AP$9),Fuel_Properties!$B$3:$EI$3,0))/1000</f>
        <v>4.3943324974655154</v>
      </c>
      <c r="AQ149" s="53">
        <f>SUMPRODUCT(--(AQ$9=Quarterly_kt!$B$9:FC$9),Quarterly_kt!$B149:FC149)*INDEX(Fuel_Properties!$B$3:$IV$14,MATCH("GCV_Auto_Diesel",Fuel_Properties!$B$3:$B$14,0),MATCH(YEAR(AQ$9),Fuel_Properties!$B$3:$EI$3,0))/1000</f>
        <v>4.3180584851821902</v>
      </c>
      <c r="AR149" s="53">
        <f>SUMPRODUCT(--(AR$9=Quarterly_kt!$B$9:FC$9),Quarterly_kt!$B149:FC149)*INDEX(Fuel_Properties!$B$3:$IV$14,MATCH("GCV_Auto_Diesel",Fuel_Properties!$B$3:$B$14,0),MATCH(YEAR(AR$9),Fuel_Properties!$B$3:$EI$3,0))/1000</f>
        <v>4.2875797152717592</v>
      </c>
      <c r="AS149" s="53">
        <f>SUMPRODUCT(--(AS$9=Quarterly_kt!$B$9:FC$9),Quarterly_kt!$B149:FC149)*INDEX(Fuel_Properties!$B$3:$IV$14,MATCH("GCV_Auto_Diesel",Fuel_Properties!$B$3:$B$14,0),MATCH(YEAR(AS$9),Fuel_Properties!$B$3:$EI$3,0))/1000</f>
        <v>4.6397935932746881</v>
      </c>
      <c r="AT149" s="53">
        <f>SUMPRODUCT(--(AT$9=Quarterly_kt!$B$9:FC$9),Quarterly_kt!$B149:FC149)*INDEX(Fuel_Properties!$B$3:$IV$14,MATCH("GCV_Auto_Diesel",Fuel_Properties!$B$3:$B$14,0),MATCH(YEAR(AT$9),Fuel_Properties!$B$3:$EI$3,0))/1000</f>
        <v>4.5878101114471432</v>
      </c>
      <c r="AU149" s="53">
        <f>SUMPRODUCT(--(AU$9=Quarterly_kt!$B$9:FC$9),Quarterly_kt!$B149:FC149)*INDEX(Fuel_Properties!$B$3:$IV$14,MATCH("GCV_Auto_Diesel",Fuel_Properties!$B$3:$B$14,0),MATCH(YEAR(AU$9),Fuel_Properties!$B$3:$EI$3,0))/1000</f>
        <v>4.0685290296577454</v>
      </c>
      <c r="AV149" s="53">
        <f>SUMPRODUCT(--(AV$9=Quarterly_kt!$B$9:FC$9),Quarterly_kt!$B149:FC149)*INDEX(Fuel_Properties!$B$3:$IV$14,MATCH("GCV_Auto_Diesel",Fuel_Properties!$B$3:$B$14,0),MATCH(YEAR(AV$9),Fuel_Properties!$B$3:$EI$3,0))/1000</f>
        <v>5.6974031535362251</v>
      </c>
      <c r="AW149" s="53">
        <f>SUMPRODUCT(--(AW$9=Quarterly_kt!$B$9:FC$9),Quarterly_kt!$B149:FC149)*INDEX(Fuel_Properties!$B$3:$IV$14,MATCH("GCV_Auto_Diesel",Fuel_Properties!$B$3:$B$14,0),MATCH(YEAR(AW$9),Fuel_Properties!$B$3:$EI$3,0))/1000</f>
        <v>4.565031539525604</v>
      </c>
      <c r="AX149" s="53">
        <f>SUMPRODUCT(--(AX$9=Quarterly_kt!$B$9:FC$9),Quarterly_kt!$B149:FC149)*INDEX(Fuel_Properties!$B$3:$IV$14,MATCH("GCV_Auto_Diesel",Fuel_Properties!$B$3:$B$14,0),MATCH(YEAR(AX$9),Fuel_Properties!$B$3:$EI$3,0))/1000</f>
        <v>4.3177630040801995</v>
      </c>
      <c r="AY149" s="53">
        <f>SUMPRODUCT(--(AY$9=Quarterly_kt!$B$9:FC$9),Quarterly_kt!$B149:FC149)*INDEX(Fuel_Properties!$B$3:$IV$14,MATCH("GCV_Auto_Diesel",Fuel_Properties!$B$3:$B$14,0),MATCH(YEAR(AY$9),Fuel_Properties!$B$3:$EI$3,0))/1000</f>
        <v>5.0318262608100888</v>
      </c>
      <c r="AZ149" s="53">
        <f>SUMPRODUCT(--(AZ$9=Quarterly_kt!$B$9:FC$9),Quarterly_kt!$B149:FC149)*INDEX(Fuel_Properties!$B$3:$IV$14,MATCH("GCV_Auto_Diesel",Fuel_Properties!$B$3:$B$14,0),MATCH(YEAR(AZ$9),Fuel_Properties!$B$3:$EI$3,0))/1000</f>
        <v>4.9267782382308969</v>
      </c>
      <c r="BA149" s="53">
        <f>SUMPRODUCT(--(BA$9=Quarterly_kt!$B$9:FC$9),Quarterly_kt!$B149:FC149)*INDEX(Fuel_Properties!$B$3:$IV$14,MATCH("GCV_Auto_Diesel",Fuel_Properties!$B$3:$B$14,0),MATCH(YEAR(BA$9),Fuel_Properties!$B$3:$EI$3,0))/1000</f>
        <v>4.9646713635231006</v>
      </c>
      <c r="BB149" s="53">
        <f>SUMPRODUCT(--(BB$9=Quarterly_kt!$B$9:FC$9),Quarterly_kt!$B149:FC149)*INDEX(Fuel_Properties!$B$3:$IV$14,MATCH("GCV_Auto_Diesel",Fuel_Properties!$B$3:$B$14,0),MATCH(YEAR(BB$9),Fuel_Properties!$B$3:$EI$3,0))/1000</f>
        <v>4.9037745641754142</v>
      </c>
      <c r="BC149" s="53">
        <f>SUMPRODUCT(--(BC$9=Quarterly_kt!$B$9:FC$9),Quarterly_kt!$B149:FC149)*INDEX(Fuel_Properties!$B$3:$IV$14,MATCH("GCV_Auto_Diesel",Fuel_Properties!$B$3:$B$14,0),MATCH(YEAR(BC$9),Fuel_Properties!$B$3:$EI$3,0))/1000</f>
        <v>5.3425880760978703</v>
      </c>
      <c r="BD149" s="53">
        <f>SUMPRODUCT(--(BD$9=Quarterly_kt!$B$9:FC$9),Quarterly_kt!$B149:FC149)*INDEX(Fuel_Properties!$B$3:$IV$14,MATCH("GCV_Auto_Diesel",Fuel_Properties!$B$3:$B$14,0),MATCH(YEAR(BD$9),Fuel_Properties!$B$3:$EI$3,0))/1000</f>
        <v>5.1843340097862249</v>
      </c>
      <c r="BE149" s="53">
        <f>SUMPRODUCT(--(BE$9=Quarterly_kt!$B$9:FC$9),Quarterly_kt!$B149:FC149)*INDEX(Fuel_Properties!$B$3:$IV$14,MATCH("GCV_Auto_Diesel",Fuel_Properties!$B$3:$B$14,0),MATCH(YEAR(BE$9),Fuel_Properties!$B$3:$EI$3,0))/1000</f>
        <v>5.317963522647859</v>
      </c>
      <c r="BF149" s="53">
        <f>SUMPRODUCT(--(BF$9=Quarterly_kt!$B$9:FC$9),Quarterly_kt!$B149:FC149)*INDEX(Fuel_Properties!$B$3:$IV$14,MATCH("GCV_Auto_Diesel",Fuel_Properties!$B$3:$B$14,0),MATCH(YEAR(BF$9),Fuel_Properties!$B$3:$EI$3,0))/1000</f>
        <v>5.4735154895416249</v>
      </c>
      <c r="BG149" s="53">
        <f>SUMPRODUCT(--(BG$9=Quarterly_kt!$B$9:FC$9),Quarterly_kt!$B149:FC149)*INDEX(Fuel_Properties!$B$3:$IV$14,MATCH("GCV_Auto_Diesel",Fuel_Properties!$B$3:$B$14,0),MATCH(YEAR(BG$9),Fuel_Properties!$B$3:$EI$3,0))/1000</f>
        <v>5.443226242067718</v>
      </c>
      <c r="BH149" s="53">
        <f>SUMPRODUCT(--(BH$9=Quarterly_kt!$B$9:FC$9),Quarterly_kt!$B149:FC149)*INDEX(Fuel_Properties!$B$3:$IV$14,MATCH("GCV_Auto_Diesel",Fuel_Properties!$B$3:$B$14,0),MATCH(YEAR(BH$9),Fuel_Properties!$B$3:$EI$3,0))/1000</f>
        <v>5.1064917162956238</v>
      </c>
      <c r="BI149" s="53">
        <f>SUMPRODUCT(--(BI$9=Quarterly_kt!$B$9:FC$9),Quarterly_kt!$B149:FC149)*INDEX(Fuel_Properties!$B$3:$IV$14,MATCH("GCV_Auto_Diesel",Fuel_Properties!$B$3:$B$14,0),MATCH(YEAR(BI$9),Fuel_Properties!$B$3:$EI$3,0))/1000</f>
        <v>5.5891024497787472</v>
      </c>
      <c r="BJ149" s="53">
        <f>SUMPRODUCT(--(BJ$9=Quarterly_kt!$B$9:FC$9),Quarterly_kt!$B149:FC149)*INDEX(Fuel_Properties!$B$3:$IV$14,MATCH("GCV_Auto_Diesel",Fuel_Properties!$B$3:$B$14,0),MATCH(YEAR(BJ$9),Fuel_Properties!$B$3:$EI$3,0))/1000</f>
        <v>5.4058154900617001</v>
      </c>
      <c r="BK149" s="53">
        <f>SUMPRODUCT(--(BK$9=Quarterly_kt!$B$9:FC$9),Quarterly_kt!$B149:FC149)*INDEX(Fuel_Properties!$B$3:$IV$14,MATCH("GCV_Auto_Diesel",Fuel_Properties!$B$3:$B$14,0),MATCH(YEAR(BK$9),Fuel_Properties!$B$3:$EI$3,0))/1000</f>
        <v>5.3365994548467039</v>
      </c>
      <c r="BL149" s="53">
        <f>SUMPRODUCT(--(BL$9=Quarterly_kt!$B$9:FC$9),Quarterly_kt!$B149:FC149)*INDEX(Fuel_Properties!$B$3:$IV$14,MATCH("GCV_Auto_Diesel",Fuel_Properties!$B$3:$B$14,0),MATCH(YEAR(BL$9),Fuel_Properties!$B$3:$EI$3,0))/1000</f>
        <v>5.0474836139081356</v>
      </c>
      <c r="BM149" s="53">
        <f>SUMPRODUCT(--(BM$9=Quarterly_kt!$B$9:FC$9),Quarterly_kt!$B149:FC149)*INDEX(Fuel_Properties!$B$3:$IV$14,MATCH("GCV_Auto_Diesel",Fuel_Properties!$B$3:$B$14,0),MATCH(YEAR(BM$9),Fuel_Properties!$B$3:$EI$3,0))/1000</f>
        <v>5.4762087459210749</v>
      </c>
      <c r="BN149" s="53">
        <f>SUMPRODUCT(--(BN$9=Quarterly_kt!$B$9:FC$9),Quarterly_kt!$B149:FC149)*INDEX(Fuel_Properties!$B$3:$IV$14,MATCH("GCV_Auto_Diesel",Fuel_Properties!$B$3:$B$14,0),MATCH(YEAR(BN$9),Fuel_Properties!$B$3:$EI$3,0))/1000</f>
        <v>5.2917162442058441</v>
      </c>
      <c r="BO149" s="53">
        <f>SUMPRODUCT(--(BO$9=Quarterly_kt!$B$9:FC$9),Quarterly_kt!$B149:FC149)*INDEX(Fuel_Properties!$B$3:$IV$14,MATCH("GCV_Auto_Diesel",Fuel_Properties!$B$3:$B$14,0),MATCH(YEAR(BO$9),Fuel_Properties!$B$3:$EI$3,0))/1000</f>
        <v>5.5955620142170064</v>
      </c>
      <c r="BP149" s="53">
        <f>SUMPRODUCT(--(BP$9=Quarterly_kt!$B$9:FC$9),Quarterly_kt!$B149:FC149)*INDEX(Fuel_Properties!$B$3:$IV$14,MATCH("GCV_Auto_Diesel",Fuel_Properties!$B$3:$B$14,0),MATCH(YEAR(BP$9),Fuel_Properties!$B$3:$EI$3,0))/1000</f>
        <v>5.3699303646032348</v>
      </c>
      <c r="BQ149" s="53">
        <f>SUMPRODUCT(--(BQ$9=Quarterly_kt!$B$9:FC$9),Quarterly_kt!$B149:FC149)*INDEX(Fuel_Properties!$B$3:$IV$14,MATCH("GCV_Auto_Diesel",Fuel_Properties!$B$3:$B$14,0),MATCH(YEAR(BQ$9),Fuel_Properties!$B$3:$EI$3,0))/1000</f>
        <v>5.6521629906824025</v>
      </c>
      <c r="BR149" s="53">
        <f>SUMPRODUCT(--(BR$9=Quarterly_kt!$B$9:FC$9),Quarterly_kt!$B149:FC149)*INDEX(Fuel_Properties!$B$3:$IV$14,MATCH("GCV_Auto_Diesel",Fuel_Properties!$B$3:$B$14,0),MATCH(YEAR(BR$9),Fuel_Properties!$B$3:$EI$3,0))/1000</f>
        <v>5.5497066970905289</v>
      </c>
      <c r="BS149" s="53">
        <f>SUMPRODUCT(--(BS$9=Quarterly_kt!$B$9:FC$9),Quarterly_kt!$B149:FC149)*INDEX(Fuel_Properties!$B$3:$IV$14,MATCH("GCV_Auto_Diesel",Fuel_Properties!$B$3:$B$14,0),MATCH(YEAR(BS$9),Fuel_Properties!$B$3:$EI$3,0))/1000</f>
        <v>5.7174786328071496</v>
      </c>
      <c r="BT149" s="53">
        <f>SUMPRODUCT(--(BT$9=Quarterly_kt!$B$9:FC$9),Quarterly_kt!$B149:FC149)*INDEX(Fuel_Properties!$B$3:$IV$14,MATCH("GCV_Auto_Diesel",Fuel_Properties!$B$3:$B$14,0),MATCH(YEAR(BT$9),Fuel_Properties!$B$3:$EI$3,0))/1000</f>
        <v>5.7567974114991571</v>
      </c>
      <c r="BU149" s="53">
        <f>SUMPRODUCT(--(BU$9=Quarterly_kt!$B$9:FC$9),Quarterly_kt!$B149:FC149)*INDEX(Fuel_Properties!$B$3:$IV$14,MATCH("GCV_Auto_Diesel",Fuel_Properties!$B$3:$B$14,0),MATCH(YEAR(BU$9),Fuel_Properties!$B$3:$EI$3,0))/1000</f>
        <v>6.2267480014544532</v>
      </c>
      <c r="BV149" s="53">
        <f>SUMPRODUCT(--(BV$9=Quarterly_kt!$B$9:FC$9),Quarterly_kt!$B149:FC149)*INDEX(Fuel_Properties!$B$3:$IV$14,MATCH("GCV_Auto_Diesel",Fuel_Properties!$B$3:$B$14,0),MATCH(YEAR(BV$9),Fuel_Properties!$B$3:$EI$3,0))/1000</f>
        <v>6.701076301414715</v>
      </c>
      <c r="BW149" s="53">
        <f>SUMPRODUCT(--(BW$9=Quarterly_kt!$B$9:FC$9),Quarterly_kt!$B149:FC149)*INDEX(Fuel_Properties!$B$3:$IV$14,MATCH("GCV_Auto_Diesel",Fuel_Properties!$B$3:$B$14,0),MATCH(YEAR(BW$9),Fuel_Properties!$B$3:$EI$3,0))/1000</f>
        <v>6.6667504228757046</v>
      </c>
      <c r="BX149" s="53">
        <f>SUMPRODUCT(--(BX$9=Quarterly_kt!$B$9:FC$9),Quarterly_kt!$B149:FC149)*INDEX(Fuel_Properties!$B$3:$IV$14,MATCH("GCV_Auto_Diesel",Fuel_Properties!$B$3:$B$14,0),MATCH(YEAR(BX$9),Fuel_Properties!$B$3:$EI$3,0))/1000</f>
        <v>6.7817577296172589</v>
      </c>
      <c r="BY149" s="53">
        <f>SUMPRODUCT(--(BY$9=Quarterly_kt!$B$9:FC$9),Quarterly_kt!$B149:FC149)*INDEX(Fuel_Properties!$B$3:$IV$14,MATCH("GCV_Auto_Diesel",Fuel_Properties!$B$3:$B$14,0),MATCH(YEAR(BY$9),Fuel_Properties!$B$3:$EI$3,0))/1000</f>
        <v>7.4644126030444298</v>
      </c>
      <c r="BZ149" s="53">
        <f>SUMPRODUCT(--(BZ$9=Quarterly_kt!$B$9:FC$9),Quarterly_kt!$B149:FC149)*INDEX(Fuel_Properties!$B$3:$IV$14,MATCH("GCV_Auto_Diesel",Fuel_Properties!$B$3:$B$14,0),MATCH(YEAR(BZ$9),Fuel_Properties!$B$3:$EI$3,0))/1000</f>
        <v>7.6860299824603686</v>
      </c>
      <c r="CA149" s="53">
        <f>SUMPRODUCT(--(CA$9=Quarterly_kt!$B$9:FC$9),Quarterly_kt!$B149:FC149)*INDEX(Fuel_Properties!$B$3:$IV$14,MATCH("GCV_Auto_Diesel",Fuel_Properties!$B$3:$B$14,0),MATCH(YEAR(CA$9),Fuel_Properties!$B$3:$EI$3,0))/1000</f>
        <v>7.7823969993644724</v>
      </c>
      <c r="CB149" s="53">
        <f>SUMPRODUCT(--(CB$9=Quarterly_kt!$B$9:FC$9),Quarterly_kt!$B149:FC149)*INDEX(Fuel_Properties!$B$3:$IV$14,MATCH("GCV_Auto_Diesel",Fuel_Properties!$B$3:$B$14,0),MATCH(YEAR(CB$9),Fuel_Properties!$B$3:$EI$3,0))/1000</f>
        <v>7.6733403705090231</v>
      </c>
      <c r="CC149" s="53">
        <f>SUMPRODUCT(--(CC$9=Quarterly_kt!$B$9:FC$9),Quarterly_kt!$B149:FC149)*INDEX(Fuel_Properties!$B$3:$IV$14,MATCH("GCV_Auto_Diesel",Fuel_Properties!$B$3:$B$14,0),MATCH(YEAR(CC$9),Fuel_Properties!$B$3:$EI$3,0))/1000</f>
        <v>8.5037508773977404</v>
      </c>
      <c r="CD149" s="53">
        <f>SUMPRODUCT(--(CD$9=Quarterly_kt!$B$9:FC$9),Quarterly_kt!$B149:FC149)*INDEX(Fuel_Properties!$B$3:$IV$14,MATCH("GCV_Auto_Diesel",Fuel_Properties!$B$3:$B$14,0),MATCH(YEAR(CD$9),Fuel_Properties!$B$3:$EI$3,0))/1000</f>
        <v>8.990657216819157</v>
      </c>
      <c r="CE149" s="53">
        <f>SUMPRODUCT(--(CE$9=Quarterly_kt!$B$9:FC$9),Quarterly_kt!$B149:FC149)*INDEX(Fuel_Properties!$B$3:$IV$14,MATCH("GCV_Auto_Diesel",Fuel_Properties!$B$3:$B$14,0),MATCH(YEAR(CE$9),Fuel_Properties!$B$3:$EI$3,0))/1000</f>
        <v>8.9685901482284898</v>
      </c>
      <c r="CF149" s="53">
        <f>SUMPRODUCT(--(CF$9=Quarterly_kt!$B$9:FC$9),Quarterly_kt!$B149:FC149)*INDEX(Fuel_Properties!$B$3:$IV$14,MATCH("GCV_Auto_Diesel",Fuel_Properties!$B$3:$B$14,0),MATCH(YEAR(CF$9),Fuel_Properties!$B$3:$EI$3,0))/1000</f>
        <v>8.8541529680785338</v>
      </c>
      <c r="CG149" s="53">
        <f>SUMPRODUCT(--(CG$9=Quarterly_kt!$B$9:FC$9),Quarterly_kt!$B149:FC149)*INDEX(Fuel_Properties!$B$3:$IV$14,MATCH("GCV_Auto_Diesel",Fuel_Properties!$B$3:$B$14,0),MATCH(YEAR(CG$9),Fuel_Properties!$B$3:$EI$3,0))/1000</f>
        <v>9.1761575341166228</v>
      </c>
      <c r="CH149" s="53">
        <f>SUMPRODUCT(--(CH$9=Quarterly_kt!$B$9:FC$9),Quarterly_kt!$B149:FC149)*INDEX(Fuel_Properties!$B$3:$IV$14,MATCH("GCV_Auto_Diesel",Fuel_Properties!$B$3:$B$14,0),MATCH(YEAR(CH$9),Fuel_Properties!$B$3:$EI$3,0))/1000</f>
        <v>9.4987211633809565</v>
      </c>
      <c r="CI149" s="53">
        <f>SUMPRODUCT(--(CI$9=Quarterly_kt!$B$9:FC$9),Quarterly_kt!$B149:FC149)*INDEX(Fuel_Properties!$B$3:$IV$14,MATCH("GCV_Auto_Diesel",Fuel_Properties!$B$3:$B$14,0),MATCH(YEAR(CI$9),Fuel_Properties!$B$3:$EI$3,0))/1000</f>
        <v>10.606906247240463</v>
      </c>
      <c r="CJ149" s="53">
        <f>SUMPRODUCT(--(CJ$9=Quarterly_kt!$B$9:FC$9),Quarterly_kt!$B149:FC149)*INDEX(Fuel_Properties!$B$3:$IV$14,MATCH("GCV_Auto_Diesel",Fuel_Properties!$B$3:$B$14,0),MATCH(YEAR(CJ$9),Fuel_Properties!$B$3:$EI$3,0))/1000</f>
        <v>11.530952894463825</v>
      </c>
      <c r="CK149" s="53">
        <f>SUMPRODUCT(--(CK$9=Quarterly_kt!$B$9:FC$9),Quarterly_kt!$B149:FC149)*INDEX(Fuel_Properties!$B$3:$IV$14,MATCH("GCV_Auto_Diesel",Fuel_Properties!$B$3:$B$14,0),MATCH(YEAR(CK$9),Fuel_Properties!$B$3:$EI$3,0))/1000</f>
        <v>10.731647296706878</v>
      </c>
      <c r="CL149" s="53">
        <f>SUMPRODUCT(--(CL$9=Quarterly_kt!$B$9:FC$9),Quarterly_kt!$B149:FC149)*INDEX(Fuel_Properties!$B$3:$IV$14,MATCH("GCV_Auto_Diesel",Fuel_Properties!$B$3:$B$14,0),MATCH(YEAR(CL$9),Fuel_Properties!$B$3:$EI$3,0))/1000</f>
        <v>11.086432499301313</v>
      </c>
      <c r="CM149" s="53">
        <f>SUMPRODUCT(--(CM$9=Quarterly_kt!$B$9:FC$9),Quarterly_kt!$B149:FC149)*INDEX(Fuel_Properties!$B$3:$IV$14,MATCH("GCV_Auto_Diesel",Fuel_Properties!$B$3:$B$14,0),MATCH(YEAR(CM$9),Fuel_Properties!$B$3:$EI$3,0))/1000</f>
        <v>11.267578311140818</v>
      </c>
      <c r="CN149" s="53">
        <f>SUMPRODUCT(--(CN$9=Quarterly_kt!$B$9:FC$9),Quarterly_kt!$B149:FC149)*INDEX(Fuel_Properties!$B$3:$IV$14,MATCH("GCV_Auto_Diesel",Fuel_Properties!$B$3:$B$14,0),MATCH(YEAR(CN$9),Fuel_Properties!$B$3:$EI$3,0))/1000</f>
        <v>10.299196085133881</v>
      </c>
      <c r="CO149" s="53">
        <f>SUMPRODUCT(--(CO$9=Quarterly_kt!$B$9:FC$9),Quarterly_kt!$B149:FC149)*INDEX(Fuel_Properties!$B$3:$IV$14,MATCH("GCV_Auto_Diesel",Fuel_Properties!$B$3:$B$14,0),MATCH(YEAR(CO$9),Fuel_Properties!$B$3:$EI$3,0))/1000</f>
        <v>12.22287816871277</v>
      </c>
      <c r="CP149" s="53">
        <f>SUMPRODUCT(--(CP$9=Quarterly_kt!$B$9:FC$9),Quarterly_kt!$B149:FC149)*INDEX(Fuel_Properties!$B$3:$IV$14,MATCH("GCV_Auto_Diesel",Fuel_Properties!$B$3:$B$14,0),MATCH(YEAR(CP$9),Fuel_Properties!$B$3:$EI$3,0))/1000</f>
        <v>11.183182169397362</v>
      </c>
      <c r="CQ149" s="53">
        <f>SUMPRODUCT(--(CQ$9=Quarterly_kt!$B$9:FC$9),Quarterly_kt!$B149:FC149)*INDEX(Fuel_Properties!$B$3:$IV$14,MATCH("GCV_Auto_Diesel",Fuel_Properties!$B$3:$B$14,0),MATCH(YEAR(CQ$9),Fuel_Properties!$B$3:$EI$3,0))/1000</f>
        <v>12.437085047641993</v>
      </c>
      <c r="CR149" s="53">
        <f>SUMPRODUCT(--(CR$9=Quarterly_kt!$B$9:FC$9),Quarterly_kt!$B149:FC149)*INDEX(Fuel_Properties!$B$3:$IV$14,MATCH("GCV_Auto_Diesel",Fuel_Properties!$B$3:$B$14,0),MATCH(YEAR(CR$9),Fuel_Properties!$B$3:$EI$3,0))/1000</f>
        <v>11.477060900143115</v>
      </c>
      <c r="CS149" s="53">
        <f>SUMPRODUCT(--(CS$9=Quarterly_kt!$B$9:FC$9),Quarterly_kt!$B149:FC149)*INDEX(Fuel_Properties!$B$3:$IV$14,MATCH("GCV_Auto_Diesel",Fuel_Properties!$B$3:$B$14,0),MATCH(YEAR(CS$9),Fuel_Properties!$B$3:$EI$3,0))/1000</f>
        <v>13.123524846047729</v>
      </c>
      <c r="CT149" s="53">
        <f>SUMPRODUCT(--(CT$9=Quarterly_kt!$B$9:FC$9),Quarterly_kt!$B149:FC149)*INDEX(Fuel_Properties!$B$3:$IV$14,MATCH("GCV_Auto_Diesel",Fuel_Properties!$B$3:$B$14,0),MATCH(YEAR(CT$9),Fuel_Properties!$B$3:$EI$3,0))/1000</f>
        <v>12.786519299336769</v>
      </c>
      <c r="CU149" s="53">
        <f>SUMPRODUCT(--(CU$9=Quarterly_kt!$B$9:FC$9),Quarterly_kt!$B149:FC149)*INDEX(Fuel_Properties!$B$3:$IV$14,MATCH("GCV_Auto_Diesel",Fuel_Properties!$B$3:$B$14,0),MATCH(YEAR(CU$9),Fuel_Properties!$B$3:$EI$3,0))/1000</f>
        <v>12.058291346646023</v>
      </c>
      <c r="CV149" s="53">
        <f>SUMPRODUCT(--(CV$9=Quarterly_kt!$B$9:FC$9),Quarterly_kt!$B149:FC149)*INDEX(Fuel_Properties!$B$3:$IV$14,MATCH("GCV_Auto_Diesel",Fuel_Properties!$B$3:$B$14,0),MATCH(YEAR(CV$9),Fuel_Properties!$B$3:$EI$3,0))/1000</f>
        <v>11.877509260598831</v>
      </c>
      <c r="CW149" s="53">
        <f>SUMPRODUCT(--(CW$9=Quarterly_kt!$B$9:FC$9),Quarterly_kt!$B149:FC149)*INDEX(Fuel_Properties!$B$3:$IV$14,MATCH("GCV_Auto_Diesel",Fuel_Properties!$B$3:$B$14,0),MATCH(YEAR(CW$9),Fuel_Properties!$B$3:$EI$3,0))/1000</f>
        <v>12.929090351242648</v>
      </c>
      <c r="CX149" s="53">
        <f>SUMPRODUCT(--(CX$9=Quarterly_kt!$B$9:FC$9),Quarterly_kt!$B149:FC149)*INDEX(Fuel_Properties!$B$3:$IV$14,MATCH("GCV_Auto_Diesel",Fuel_Properties!$B$3:$B$14,0),MATCH(YEAR(CX$9),Fuel_Properties!$B$3:$EI$3,0))/1000</f>
        <v>12.812261299032899</v>
      </c>
      <c r="CY149" s="53">
        <f>SUMPRODUCT(--(CY$9=Quarterly_kt!$B$9:FC$9),Quarterly_kt!$B149:FC149)*INDEX(Fuel_Properties!$B$3:$IV$14,MATCH("GCV_Auto_Diesel",Fuel_Properties!$B$3:$B$14,0),MATCH(YEAR(CY$9),Fuel_Properties!$B$3:$EI$3,0))/1000</f>
        <v>12.264674024733942</v>
      </c>
      <c r="CZ149" s="53">
        <f>SUMPRODUCT(--(CZ$9=Quarterly_kt!$B$9:FC$9),Quarterly_kt!$B149:FC149)*INDEX(Fuel_Properties!$B$3:$IV$14,MATCH("GCV_Auto_Diesel",Fuel_Properties!$B$3:$B$14,0),MATCH(YEAR(CZ$9),Fuel_Properties!$B$3:$EI$3,0))/1000</f>
        <v>12.818399260987555</v>
      </c>
      <c r="DA149" s="53">
        <f>SUMPRODUCT(--(DA$9=Quarterly_kt!$B$9:FC$9),Quarterly_kt!$B149:FC149)*INDEX(Fuel_Properties!$B$3:$IV$14,MATCH("GCV_Auto_Diesel",Fuel_Properties!$B$3:$B$14,0),MATCH(YEAR(DA$9),Fuel_Properties!$B$3:$EI$3,0))/1000</f>
        <v>13.899445076298223</v>
      </c>
      <c r="DB149" s="53">
        <f>SUMPRODUCT(--(DB$9=Quarterly_kt!$B$9:FC$9),Quarterly_kt!$B149:FC149)*INDEX(Fuel_Properties!$B$3:$IV$14,MATCH("GCV_Auto_Diesel",Fuel_Properties!$B$3:$B$14,0),MATCH(YEAR(DB$9),Fuel_Properties!$B$3:$EI$3,0))/1000</f>
        <v>14.840269050331083</v>
      </c>
      <c r="DC149" s="53">
        <f>SUMPRODUCT(--(DC$9=Quarterly_kt!$B$9:FC$9),Quarterly_kt!$B149:FC149)*INDEX(Fuel_Properties!$B$3:$IV$14,MATCH("GCV_Auto_Diesel",Fuel_Properties!$B$3:$B$14,0),MATCH(YEAR(DC$9),Fuel_Properties!$B$3:$EI$3,0))/1000</f>
        <v>13.550836674700383</v>
      </c>
      <c r="DD149" s="53">
        <f>SUMPRODUCT(--(DD$9=Quarterly_kt!$B$9:FC$9),Quarterly_kt!$B149:FC149)*INDEX(Fuel_Properties!$B$3:$IV$14,MATCH("GCV_Auto_Diesel",Fuel_Properties!$B$3:$B$14,0),MATCH(YEAR(DD$9),Fuel_Properties!$B$3:$EI$3,0))/1000</f>
        <v>13.490486476103381</v>
      </c>
      <c r="DE149" s="53">
        <f>SUMPRODUCT(--(DE$9=Quarterly_kt!$B$9:FC$9),Quarterly_kt!$B149:FC149)*INDEX(Fuel_Properties!$B$3:$IV$14,MATCH("GCV_Auto_Diesel",Fuel_Properties!$B$3:$B$14,0),MATCH(YEAR(DE$9),Fuel_Properties!$B$3:$EI$3,0))/1000</f>
        <v>14.796715534661345</v>
      </c>
      <c r="DF149" s="53">
        <f>SUMPRODUCT(--(DF$9=Quarterly_kt!$B$9:FC$9),Quarterly_kt!$B149:FC149)*INDEX(Fuel_Properties!$B$3:$IV$14,MATCH("GCV_Auto_Diesel",Fuel_Properties!$B$3:$B$14,0),MATCH(YEAR(DF$9),Fuel_Properties!$B$3:$EI$3,0))/1000</f>
        <v>14.547300149531592</v>
      </c>
      <c r="DG149" s="53">
        <f>SUMPRODUCT(--(DG$9=Quarterly_kt!$B$9:FC$9),Quarterly_kt!$B149:FC149)*INDEX(Fuel_Properties!$B$3:$IV$14,MATCH("GCV_Auto_Diesel",Fuel_Properties!$B$3:$B$14,0),MATCH(YEAR(DG$9),Fuel_Properties!$B$3:$EI$3,0))/1000</f>
        <v>13.937607757044866</v>
      </c>
      <c r="DH149" s="53">
        <f>SUMPRODUCT(--(DH$9=Quarterly_kt!$B$9:FC$9),Quarterly_kt!$B149:FC149)*INDEX(Fuel_Properties!$B$3:$IV$14,MATCH("GCV_Auto_Diesel",Fuel_Properties!$B$3:$B$14,0),MATCH(YEAR(DH$9),Fuel_Properties!$B$3:$EI$3,0))/1000</f>
        <v>14.215707157569485</v>
      </c>
      <c r="DI149" s="53">
        <f>SUMPRODUCT(--(DI$9=Quarterly_kt!$B$9:FC$9),Quarterly_kt!$B149:FC149)*INDEX(Fuel_Properties!$B$3:$IV$14,MATCH("GCV_Auto_Diesel",Fuel_Properties!$B$3:$B$14,0),MATCH(YEAR(DI$9),Fuel_Properties!$B$3:$EI$3,0))/1000</f>
        <v>14.866563155351153</v>
      </c>
      <c r="DJ149" s="53">
        <f>SUMPRODUCT(--(DJ$9=Quarterly_kt!$B$9:FC$9),Quarterly_kt!$B149:FC149)*INDEX(Fuel_Properties!$B$3:$IV$14,MATCH("GCV_Auto_Diesel",Fuel_Properties!$B$3:$B$14,0),MATCH(YEAR(DJ$9),Fuel_Properties!$B$3:$EI$3,0))/1000</f>
        <v>14.854965251152336</v>
      </c>
      <c r="DK149" s="53">
        <f>SUMPRODUCT(--(DK$9=Quarterly_kt!$B$9:FC$9),Quarterly_kt!$B149:FC149)*INDEX(Fuel_Properties!$B$3:$IV$14,MATCH("GCV_Auto_Diesel",Fuel_Properties!$B$3:$B$14,0),MATCH(YEAR(DK$9),Fuel_Properties!$B$3:$EI$3,0))/1000</f>
        <v>15.094058096041573</v>
      </c>
      <c r="DL149" s="53">
        <f>SUMPRODUCT(--(DL$9=Quarterly_kt!$B$9:FC$9),Quarterly_kt!$B149:FC149)*INDEX(Fuel_Properties!$B$3:$IV$14,MATCH("GCV_Auto_Diesel",Fuel_Properties!$B$3:$B$14,0),MATCH(YEAR(DL$9),Fuel_Properties!$B$3:$EI$3,0))/1000</f>
        <v>15.214753855671665</v>
      </c>
      <c r="DM149" s="53">
        <f>SUMPRODUCT(--(DM$9=Quarterly_kt!$B$9:FC$9),Quarterly_kt!$B149:FC149)*INDEX(Fuel_Properties!$B$3:$IV$14,MATCH("GCV_Auto_Diesel",Fuel_Properties!$B$3:$B$14,0),MATCH(YEAR(DM$9),Fuel_Properties!$B$3:$EI$3,0))/1000</f>
        <v>16.399040905491141</v>
      </c>
      <c r="DN149" s="53">
        <f>SUMPRODUCT(--(DN$9=Quarterly_kt!$B$9:FC$9),Quarterly_kt!$B149:FC149)*INDEX(Fuel_Properties!$B$3:$IV$14,MATCH("GCV_Auto_Diesel",Fuel_Properties!$B$3:$B$14,0),MATCH(YEAR(DN$9),Fuel_Properties!$B$3:$EI$3,0))/1000</f>
        <v>16.051592884582146</v>
      </c>
      <c r="DO149" s="53">
        <f>SUMPRODUCT(--(DO$9=Quarterly_kt!$B$9:FC$9),Quarterly_kt!$B149:FC149)*INDEX(Fuel_Properties!$B$3:$IV$14,MATCH("GCV_Auto_Diesel",Fuel_Properties!$B$3:$B$14,0),MATCH(YEAR(DO$9),Fuel_Properties!$B$3:$EI$3,0))/1000</f>
        <v>15.796429951703688</v>
      </c>
      <c r="DP149" s="53">
        <f>SUMPRODUCT(--(DP$9=Quarterly_kt!$B$9:FC$9),Quarterly_kt!$B149:FC149)*INDEX(Fuel_Properties!$B$3:$IV$14,MATCH("GCV_Auto_Diesel",Fuel_Properties!$B$3:$B$14,0),MATCH(YEAR(DP$9),Fuel_Properties!$B$3:$EI$3,0))/1000</f>
        <v>15.286833904846667</v>
      </c>
      <c r="DQ149" s="53">
        <f>SUMPRODUCT(--(DQ$9=Quarterly_kt!$B$9:FC$9),Quarterly_kt!$B149:FC149)*INDEX(Fuel_Properties!$B$3:$IV$14,MATCH("GCV_Auto_Diesel",Fuel_Properties!$B$3:$B$14,0),MATCH(YEAR(DQ$9),Fuel_Properties!$B$3:$EI$3,0))/1000</f>
        <v>16.682293255141765</v>
      </c>
      <c r="DR149" s="53">
        <f>SUMPRODUCT(--(DR$9=Quarterly_kt!$B$9:FC$9),Quarterly_kt!$B149:FC149)*INDEX(Fuel_Properties!$B$3:$IV$14,MATCH("GCV_Auto_Diesel",Fuel_Properties!$B$3:$B$14,0),MATCH(YEAR(DR$9),Fuel_Properties!$B$3:$EI$3,0))/1000</f>
        <v>16.493248691229127</v>
      </c>
      <c r="DS149" s="53">
        <f>SUMPRODUCT(--(DS$9=Quarterly_kt!$B$9:FC$9),Quarterly_kt!$B149:FC149)*INDEX(Fuel_Properties!$B$3:$IV$14,MATCH("GCV_Auto_Diesel",Fuel_Properties!$B$3:$B$14,0),MATCH(YEAR(DS$9),Fuel_Properties!$B$3:$EI$3,0))/1000</f>
        <v>16.192116116945609</v>
      </c>
      <c r="DT149" s="53">
        <f>SUMPRODUCT(--(DT$9=Quarterly_kt!$B$9:FC$9),Quarterly_kt!$B149:FC149)*INDEX(Fuel_Properties!$B$3:$IV$14,MATCH("GCV_Auto_Diesel",Fuel_Properties!$B$3:$B$14,0),MATCH(YEAR(DT$9),Fuel_Properties!$B$3:$EI$3,0))/1000</f>
        <v>15.147156449636249</v>
      </c>
      <c r="DU149" s="53">
        <f>SUMPRODUCT(--(DU$9=Quarterly_kt!$B$9:FC$9),Quarterly_kt!$B149:FC149)*INDEX(Fuel_Properties!$B$3:$IV$14,MATCH("GCV_Auto_Diesel",Fuel_Properties!$B$3:$B$14,0),MATCH(YEAR(DU$9),Fuel_Properties!$B$3:$EI$3,0))/1000</f>
        <v>16.566970322208149</v>
      </c>
      <c r="DV149" s="53">
        <f>SUMPRODUCT(--(DV$9=Quarterly_kt!$B$9:FC$9),Quarterly_kt!$B149:FC149)*INDEX(Fuel_Properties!$B$3:$IV$14,MATCH("GCV_Auto_Diesel",Fuel_Properties!$B$3:$B$14,0),MATCH(YEAR(DV$9),Fuel_Properties!$B$3:$EI$3,0))/1000</f>
        <v>17.56890038852622</v>
      </c>
      <c r="DW149" s="53">
        <f>SUMPRODUCT(--(DW$9=Quarterly_kt!$B$9:FC$9),Quarterly_kt!$B149:FC149)*INDEX(Fuel_Properties!$B$3:$IV$14,MATCH("GCV_Auto_Diesel",Fuel_Properties!$B$3:$B$14,0),MATCH(YEAR(DW$9),Fuel_Properties!$B$3:$EI$3,0))/1000</f>
        <v>16.69589991392461</v>
      </c>
      <c r="DX149" s="53">
        <f>SUMPRODUCT(--(DX$9=Quarterly_kt!$B$9:FC$9),Quarterly_kt!$B149:FC149)*INDEX(Fuel_Properties!$B$3:$IV$14,MATCH("GCV_Auto_Diesel",Fuel_Properties!$B$3:$B$14,0),MATCH(YEAR(DX$9),Fuel_Properties!$B$3:$EI$3,0))/1000</f>
        <v>16.726733761845878</v>
      </c>
      <c r="DY149" s="53">
        <f>SUMPRODUCT(--(DY$9=Quarterly_kt!$B$9:FC$9),Quarterly_kt!$B149:FC149)*INDEX(Fuel_Properties!$B$3:$IV$14,MATCH("GCV_Auto_Diesel",Fuel_Properties!$B$3:$B$14,0),MATCH(YEAR(DY$9),Fuel_Properties!$B$3:$EI$3,0))/1000</f>
        <v>17.796036968539692</v>
      </c>
      <c r="DZ149" s="53">
        <f>SUMPRODUCT(--(DZ$9=Quarterly_kt!$B$9:FC$9),Quarterly_kt!$B149:FC149)*INDEX(Fuel_Properties!$B$3:$IV$14,MATCH("GCV_Auto_Diesel",Fuel_Properties!$B$3:$B$14,0),MATCH(YEAR(DZ$9),Fuel_Properties!$B$3:$EI$3,0))/1000</f>
        <v>17.54648254690099</v>
      </c>
      <c r="EA149" s="53">
        <f>SUMPRODUCT(--(EA$9=Quarterly_kt!$B$9:FC$9),Quarterly_kt!$B149:FC149)*INDEX(Fuel_Properties!$B$3:$IV$14,MATCH("GCV_Auto_Diesel",Fuel_Properties!$B$3:$B$14,0),MATCH(YEAR(EA$9),Fuel_Properties!$B$3:$EI$3,0))/1000</f>
        <v>17.719242214765977</v>
      </c>
      <c r="EB149" s="53">
        <f>SUMPRODUCT(--(EB$9=Quarterly_kt!$B$9:FC$9),Quarterly_kt!$B149:FC149)*INDEX(Fuel_Properties!$B$3:$IV$14,MATCH("GCV_Auto_Diesel",Fuel_Properties!$B$3:$B$14,0),MATCH(YEAR(EB$9),Fuel_Properties!$B$3:$EI$3,0))/1000</f>
        <v>16.803428242603871</v>
      </c>
      <c r="EC149" s="53">
        <f>SUMPRODUCT(--(EC$9=Quarterly_kt!$B$9:FC$9),Quarterly_kt!$B149:FC149)*INDEX(Fuel_Properties!$B$3:$IV$14,MATCH("GCV_Auto_Diesel",Fuel_Properties!$B$3:$B$14,0),MATCH(YEAR(EC$9),Fuel_Properties!$B$3:$EI$3,0))/1000</f>
        <v>18.757860700369349</v>
      </c>
      <c r="ED149" s="53">
        <f>SUMPRODUCT(--(ED$9=Quarterly_kt!$B$9:FC$9),Quarterly_kt!$B149:FC149)*INDEX(Fuel_Properties!$B$3:$IV$14,MATCH("GCV_Auto_Diesel",Fuel_Properties!$B$3:$B$14,0),MATCH(YEAR(ED$9),Fuel_Properties!$B$3:$EI$3,0))/1000</f>
        <v>18.357290355856399</v>
      </c>
      <c r="EE149" s="53">
        <f>SUMPRODUCT(--(EE$9=Quarterly_kt!$B$9:FC$9),Quarterly_kt!$B149:FC149)*INDEX(Fuel_Properties!$B$3:$IV$14,MATCH("GCV_Auto_Diesel",Fuel_Properties!$B$3:$B$14,0),MATCH(YEAR(EE$9),Fuel_Properties!$B$3:$EI$3,0))/1000</f>
        <v>17.888035344364649</v>
      </c>
      <c r="EF149" s="53">
        <f>SUMPRODUCT(--(EF$9=Quarterly_kt!$B$9:FC$9),Quarterly_kt!$B149:FC149)*INDEX(Fuel_Properties!$B$3:$IV$14,MATCH("GCV_Auto_Diesel",Fuel_Properties!$B$3:$B$14,0),MATCH(YEAR(EF$9),Fuel_Properties!$B$3:$EI$3,0))/1000</f>
        <v>17.57077447050716</v>
      </c>
      <c r="EG149" s="53">
        <f>SUMPRODUCT(--(EG$9=Quarterly_kt!$B$9:FC$9),Quarterly_kt!$B149:FC149)*INDEX(Fuel_Properties!$B$3:$IV$14,MATCH("GCV_Auto_Diesel",Fuel_Properties!$B$3:$B$14,0),MATCH(YEAR(EG$9),Fuel_Properties!$B$3:$EI$3,0))/1000</f>
        <v>19.478687633879513</v>
      </c>
      <c r="EH149" s="53">
        <f>SUMPRODUCT(--(EH$9=Quarterly_kt!$B$9:FC$9),Quarterly_kt!$B149:FC149)*INDEX(Fuel_Properties!$B$3:$IV$14,MATCH("GCV_Auto_Diesel",Fuel_Properties!$B$3:$B$14,0),MATCH(YEAR(EH$9),Fuel_Properties!$B$3:$EI$3,0))/1000</f>
        <v>19.298197091222306</v>
      </c>
      <c r="EI149" s="53">
        <f>SUMPRODUCT(--(EI$9=Quarterly_kt!$B$9:FC$9),Quarterly_kt!$B149:FC149)*INDEX(Fuel_Properties!$B$3:$IV$14,MATCH("GCV_Auto_Diesel",Fuel_Properties!$B$3:$B$14,0),MATCH(YEAR(EI$9),Fuel_Properties!$B$3:$EI$3,0))/1000</f>
        <v>19.606693500175375</v>
      </c>
      <c r="EJ149" s="53">
        <f>SUMPRODUCT(--(EJ$9=Quarterly_kt!$B$9:FC$9),Quarterly_kt!$B149:FC149)*INDEX(Fuel_Properties!$B$3:$IV$14,MATCH("GCV_Auto_Diesel",Fuel_Properties!$B$3:$B$14,0),MATCH(YEAR(EJ$9),Fuel_Properties!$B$3:$EI$3,0))/1000</f>
        <v>17.701172222447465</v>
      </c>
      <c r="EK149" s="53">
        <f>SUMPRODUCT(--(EK$9=Quarterly_kt!$B$9:FC$9),Quarterly_kt!$B149:FC149)*INDEX(Fuel_Properties!$B$3:$IV$14,MATCH("GCV_Auto_Diesel",Fuel_Properties!$B$3:$B$14,0),MATCH(YEAR(EK$9),Fuel_Properties!$B$3:$EI$3,0))/1000</f>
        <v>18.121682753191859</v>
      </c>
      <c r="EL149" s="53">
        <f>SUMPRODUCT(--(EL$9=Quarterly_kt!$B$9:FC$9),Quarterly_kt!$B149:FC149)*INDEX(Fuel_Properties!$B$3:$IV$14,MATCH("GCV_Auto_Diesel",Fuel_Properties!$B$3:$B$14,0),MATCH(YEAR(EL$9),Fuel_Properties!$B$3:$EI$3,0))/1000</f>
        <v>17.301751037264403</v>
      </c>
      <c r="EM149" s="53">
        <f>SUMPRODUCT(--(EM$9=Quarterly_kt!$B$9:FC$9),Quarterly_kt!$B149:FC149)*INDEX(Fuel_Properties!$B$3:$IV$14,MATCH("GCV_Auto_Diesel",Fuel_Properties!$B$3:$B$14,0),MATCH(YEAR(EM$9),Fuel_Properties!$B$3:$EI$3,0))/1000</f>
        <v>18.136347264090666</v>
      </c>
      <c r="EN149" s="53">
        <f>SUMPRODUCT(--(EN$9=Quarterly_kt!$B$9:FC$9),Quarterly_kt!$B149:FC149)*INDEX(Fuel_Properties!$B$3:$IV$14,MATCH("GCV_Auto_Diesel",Fuel_Properties!$B$3:$B$14,0),MATCH(YEAR(EN$9),Fuel_Properties!$B$3:$EI$3,0))/1000</f>
        <v>18.271515586342044</v>
      </c>
      <c r="EO149" s="53">
        <f>SUMPRODUCT(--(EO$9=Quarterly_kt!$B$9:FC$9),Quarterly_kt!$B149:FC149)*INDEX(Fuel_Properties!$B$3:$IV$14,MATCH("GCV_Auto_Diesel",Fuel_Properties!$B$3:$B$14,0),MATCH(YEAR(EO$9),Fuel_Properties!$B$3:$EI$3,0))/1000</f>
        <v>20.518780056385616</v>
      </c>
      <c r="EP149" s="53">
        <f>SUMPRODUCT(--(EP$9=Quarterly_kt!$B$9:FC$9),Quarterly_kt!$B149:FC149)*INDEX(Fuel_Properties!$B$3:$IV$14,MATCH("GCV_Auto_Diesel",Fuel_Properties!$B$3:$B$14,0),MATCH(YEAR(EP$9),Fuel_Properties!$B$3:$EI$3,0))/1000</f>
        <v>17.910761923235043</v>
      </c>
      <c r="EQ149" s="53">
        <f>SUMPRODUCT(--(EQ$9=Quarterly_kt!$B$9:FC$9),Quarterly_kt!$B149:FC149)*INDEX(Fuel_Properties!$B$3:$IV$14,MATCH("GCV_Auto_Diesel",Fuel_Properties!$B$3:$B$14,0),MATCH(YEAR(EQ$9),Fuel_Properties!$B$3:$EI$3,0))/1000</f>
        <v>19.076804031231482</v>
      </c>
      <c r="ER149" s="53">
        <f>SUMPRODUCT(--(ER$9=Quarterly_kt!$B$9:FC$9),Quarterly_kt!$B149:FC149)*INDEX(Fuel_Properties!$B$3:$IV$14,MATCH("GCV_Auto_Diesel",Fuel_Properties!$B$3:$B$14,0),MATCH(YEAR(ER$9),Fuel_Properties!$B$3:$EI$3,0))/1000</f>
        <v>18.590720836679971</v>
      </c>
      <c r="ES149" s="53">
        <f>SUMPRODUCT(--(ES$9=Quarterly_kt!$B$9:FC$9),Quarterly_kt!$B149:FC149)*INDEX(Fuel_Properties!$B$3:$IV$14,MATCH("GCV_Auto_Diesel",Fuel_Properties!$B$3:$B$14,0),MATCH(YEAR(ES$9),Fuel_Properties!$B$3:$EI$3,0))/1000</f>
        <v>21.304140599508298</v>
      </c>
      <c r="ET149" s="53">
        <f>SUMPRODUCT(--(ET$9=Quarterly_kt!$B$9:FC$9),Quarterly_kt!$B149:FC149)*INDEX(Fuel_Properties!$B$3:$IV$14,MATCH("GCV_Auto_Diesel",Fuel_Properties!$B$3:$B$14,0),MATCH(YEAR(ET$9),Fuel_Properties!$B$3:$EI$3,0))/1000</f>
        <v>20.240634490540501</v>
      </c>
      <c r="EU149" s="53">
        <f>SUMPRODUCT(--(EU$9=Quarterly_kt!$B$9:FC$9),Quarterly_kt!$B149:FC149)*INDEX(Fuel_Properties!$B$3:$IV$14,MATCH("GCV_Auto_Diesel",Fuel_Properties!$B$3:$B$14,0),MATCH(YEAR(EU$9),Fuel_Properties!$B$3:$EI$3,0))/1000</f>
        <v>18.954499561491268</v>
      </c>
      <c r="EV149" s="53">
        <f>SUMPRODUCT(--(EV$9=Quarterly_kt!$B$9:FC$9),Quarterly_kt!$B149:FC149)*INDEX(Fuel_Properties!$B$3:$IV$14,MATCH("GCV_Auto_Diesel",Fuel_Properties!$B$3:$B$14,0),MATCH(YEAR(EV$9),Fuel_Properties!$B$3:$EI$3,0))/1000</f>
        <v>18.908404668670535</v>
      </c>
      <c r="EW149" s="53">
        <f>SUMPRODUCT(--(EW$9=Quarterly_kt!$B$9:FC$9),Quarterly_kt!$B149:FC149)*INDEX(Fuel_Properties!$B$3:$IV$14,MATCH("GCV_Auto_Diesel",Fuel_Properties!$B$3:$B$14,0),MATCH(YEAR(EW$9),Fuel_Properties!$B$3:$EI$3,0))/1000</f>
        <v>21.053034932358106</v>
      </c>
      <c r="EX149" s="53">
        <f>SUMPRODUCT(--(EX$9=Quarterly_kt!$B$9:FC$9),Quarterly_kt!$B149:FC149)*INDEX(Fuel_Properties!$B$3:$IV$14,MATCH("GCV_Auto_Diesel",Fuel_Properties!$B$3:$B$14,0),MATCH(YEAR(EX$9),Fuel_Properties!$B$3:$EI$3,0))/1000</f>
        <v>20.445444919682515</v>
      </c>
      <c r="EY149" s="53">
        <f>SUMPRODUCT(--(EY$9=Quarterly_kt!$B$9:FC$9),Quarterly_kt!$B149:FC149)*INDEX(Fuel_Properties!$B$3:$IV$14,MATCH("GCV_Auto_Diesel",Fuel_Properties!$B$3:$B$14,0),MATCH(YEAR(EY$9),Fuel_Properties!$B$3:$EI$3,0))/1000</f>
        <v>19.748618110268307</v>
      </c>
      <c r="EZ149" s="53">
        <f>SUMPRODUCT(--(EZ$9=Quarterly_kt!$B$9:FC$9),Quarterly_kt!$B149:FC149)*INDEX(Fuel_Properties!$B$3:$IV$14,MATCH("GCV_Auto_Diesel",Fuel_Properties!$B$3:$B$14,0),MATCH(YEAR(EZ$9),Fuel_Properties!$B$3:$EI$3,0))/1000</f>
        <v>18.648528076477845</v>
      </c>
      <c r="FA149" s="53">
        <f>SUMPRODUCT(--(FA$9=Quarterly_kt!$B$9:FC$9),Quarterly_kt!$B149:FC149)*INDEX(Fuel_Properties!$B$3:$IV$14,MATCH("GCV_Auto_Diesel",Fuel_Properties!$B$3:$B$14,0),MATCH(YEAR(FA$9),Fuel_Properties!$B$3:$EI$3,0))/1000</f>
        <v>21.139474041294935</v>
      </c>
      <c r="FB149" s="53">
        <f>SUMPRODUCT(--(FB$9=Quarterly_kt!$B$9:FC$9),Quarterly_kt!$B149:FC149)*INDEX(Fuel_Properties!$B$3:$IV$14,MATCH("GCV_Auto_Diesel",Fuel_Properties!$B$3:$B$14,0),MATCH(YEAR(FB$9),Fuel_Properties!$B$3:$EI$3,0))/1000</f>
        <v>20.552172049202351</v>
      </c>
      <c r="FC149" s="53">
        <f>SUMPRODUCT(--(FC$9=Quarterly_kt!$B$9:FC$9),Quarterly_kt!$B149:FC149)*INDEX(Fuel_Properties!$B$3:$IV$14,MATCH("GCV_Auto_Diesel",Fuel_Properties!$B$3:$B$14,0),MATCH(YEAR(FC$9),Fuel_Properties!$B$3:$EI$3,0))/1000</f>
        <v>19.47251430631189</v>
      </c>
      <c r="FD149" s="53">
        <f>SUMPRODUCT(--(FD$9=Quarterly_kt!$B$9:FD$9),Quarterly_kt!$B149:FD149)*INDEX(Fuel_Properties!$B$3:$IV$14,MATCH("GCV_Auto_Diesel",Fuel_Properties!$B$3:$B$14,0),MATCH(YEAR(FD$9),Fuel_Properties!$B$3:$EI$3,0))/1000</f>
        <v>19.157778197511529</v>
      </c>
      <c r="FE149" s="53">
        <f>SUMPRODUCT(--(FE$9=Quarterly_kt!$B$9:FE$9),Quarterly_kt!$B149:FE149)*INDEX(Fuel_Properties!$B$3:$IV$14,MATCH("GCV_Auto_Diesel",Fuel_Properties!$B$3:$B$14,0),MATCH(YEAR(FE$9),Fuel_Properties!$B$3:$EI$3,0))/1000</f>
        <v>23.0923167940255</v>
      </c>
      <c r="FF149" s="53">
        <f>SUMPRODUCT(--(FF$9=Quarterly_kt!$B$9:FF$9),Quarterly_kt!$B149:FF149)*INDEX(Fuel_Properties!$B$3:$IV$14,MATCH("GCV_Auto_Diesel",Fuel_Properties!$B$3:$B$14,0),MATCH(YEAR(FF$9),Fuel_Properties!$B$3:$EI$3,0))/1000</f>
        <v>21.245605841238149</v>
      </c>
      <c r="FG149" s="53">
        <f>SUMPRODUCT(--(FG$9=Quarterly_kt!$B$9:FG$9),Quarterly_kt!$B149:FG149)*INDEX(Fuel_Properties!$B$3:$IV$14,MATCH("GCV_Auto_Diesel",Fuel_Properties!$B$3:$B$14,0),MATCH(YEAR(FG$9),Fuel_Properties!$B$3:$EI$3,0))/1000</f>
        <v>19.962958686757606</v>
      </c>
      <c r="FH149" s="53">
        <f>SUMPRODUCT(--(FH$9=Quarterly_kt!$B$9:FH$9),Quarterly_kt!$B149:FH149)*INDEX(Fuel_Properties!$B$3:$IV$14,MATCH("GCV_Auto_Diesel",Fuel_Properties!$B$3:$B$14,0),MATCH(YEAR(FH$9),Fuel_Properties!$B$3:$EI$3,0))/1000</f>
        <v>20.120119234030192</v>
      </c>
      <c r="FI149" s="53">
        <f>SUMPRODUCT(--(FI$9=Quarterly_kt!$B$9:FI$9),Quarterly_kt!$B149:FI149)*INDEX(Fuel_Properties!$B$3:$IV$14,MATCH("GCV_Auto_Diesel",Fuel_Properties!$B$3:$B$14,0),MATCH(YEAR(FI$9),Fuel_Properties!$B$3:$EI$3,0))/1000</f>
        <v>22.373613275700606</v>
      </c>
      <c r="FJ149" s="53">
        <f>SUMPRODUCT(--(FJ$9=Quarterly_kt!$B$9:FJ$9),Quarterly_kt!$B149:FJ149)*INDEX(Fuel_Properties!$B$3:$IV$14,MATCH("GCV_Auto_Diesel",Fuel_Properties!$B$3:$B$14,0),MATCH(YEAR(FJ$9),Fuel_Properties!$B$3:$EI$3,0))/1000</f>
        <v>22.50742896018243</v>
      </c>
      <c r="FK149" s="53">
        <f>SUMPRODUCT(--(FK$9=Quarterly_kt!$B$9:FK$9),Quarterly_kt!$B149:FK149)*INDEX(Fuel_Properties!$B$3:$IV$14,MATCH("GCV_Auto_Diesel",Fuel_Properties!$B$3:$B$14,0),MATCH(YEAR(FK$9),Fuel_Properties!$B$3:$EI$3,0))/1000</f>
        <v>20.705600898965521</v>
      </c>
      <c r="FL149" s="53">
        <f>SUMPRODUCT(--(FL$9=Quarterly_kt!$B$9:FL$9),Quarterly_kt!$B149:FL149)*INDEX(Fuel_Properties!$B$3:$IV$14,MATCH("GCV_Auto_Diesel",Fuel_Properties!$B$3:$B$14,0),MATCH(YEAR(FL$9),Fuel_Properties!$B$3:$EI$3,0))/1000</f>
        <v>20.53569120315014</v>
      </c>
      <c r="FM149" s="53">
        <f>SUMPRODUCT(--(FM$9=Quarterly_kt!$B$9:FN$9),Quarterly_kt!$B149:FN149)*INDEX(Fuel_Properties!$B$3:$IV$14,MATCH("GCV_Auto_Diesel",Fuel_Properties!$B$3:$B$14,0),MATCH(YEAR(FM$9),Fuel_Properties!$B$3:$EI$3,0))/1000</f>
        <v>23.758424585522224</v>
      </c>
      <c r="FN149" s="53">
        <f>SUMPRODUCT(--(FN$9=Quarterly_kt!$B$9:FN$9),Quarterly_kt!$B149:FN149)*INDEX(Fuel_Properties!$B$3:$IV$14,MATCH("GCV_Auto_Diesel",Fuel_Properties!$B$3:$B$14,0),MATCH(YEAR(FN$9),Fuel_Properties!$B$3:$EI$3,0))/1000</f>
        <v>22.406551777047611</v>
      </c>
      <c r="FO149" s="53">
        <f>SUMPRODUCT(--(FO$9=Quarterly_kt!$B$9:FO$9),Quarterly_kt!$B149:FO149)*INDEX(Fuel_Properties!$B$3:$IV$14,MATCH("GCV_Auto_Diesel",Fuel_Properties!$B$3:$B$14,0),MATCH(YEAR(FO$9),Fuel_Properties!$B$3:$EI$3,0))/1000</f>
        <v>21.477712374721555</v>
      </c>
      <c r="FP149" s="53">
        <f>SUMPRODUCT(--(FP$9=Quarterly_kt!$B$9:FP$9),Quarterly_kt!$B149:FP149)*INDEX(Fuel_Properties!$B$3:$IV$14,MATCH("GCV_Auto_Diesel",Fuel_Properties!$B$3:$B$14,0),MATCH(YEAR(FP$9),Fuel_Properties!$B$3:$EI$3,0))/1000</f>
        <v>21.21297809542051</v>
      </c>
      <c r="FQ149" s="53">
        <f>SUMPRODUCT(--(FQ$9=Quarterly_kt!$B$9:FQ$9),Quarterly_kt!$B149:FQ149)*INDEX(Fuel_Properties!$B$3:$IV$14,MATCH("GCV_Auto_Diesel",Fuel_Properties!$B$3:$B$14,0),MATCH(YEAR(FQ$9),Fuel_Properties!$B$3:$EI$3,0))/1000</f>
        <v>24.662117092978534</v>
      </c>
      <c r="FR149" s="53">
        <f>SUMPRODUCT(--(FR$9=Quarterly_kt!$B$9:FR$9),Quarterly_kt!$B149:FR149)*INDEX(Fuel_Properties!$B$3:$IV$14,MATCH("GCV_Auto_Diesel",Fuel_Properties!$B$3:$B$14,0),MATCH(YEAR(FR$9),Fuel_Properties!$B$3:$EI$3,0))/1000</f>
        <v>23.92113815273628</v>
      </c>
      <c r="FS149" s="53">
        <f>SUMPRODUCT(--(FS$9=Quarterly_kt!$B$9:FS$9),Quarterly_kt!$B149:FS149)*INDEX(Fuel_Properties!$B$3:$IV$14,MATCH("GCV_Auto_Diesel",Fuel_Properties!$B$3:$B$14,0),MATCH(YEAR(FS$9),Fuel_Properties!$B$3:$EI$3,0))/1000</f>
        <v>24.345635264788974</v>
      </c>
      <c r="FT149" s="53">
        <f>SUMPRODUCT(--(FT$9=Quarterly_kt!$B$9:FT$9),Quarterly_kt!$B149:FT149)*INDEX(Fuel_Properties!$B$3:$IV$14,MATCH("GCV_Auto_Diesel",Fuel_Properties!$B$3:$B$14,0),MATCH(YEAR(FT$9),Fuel_Properties!$B$3:$EI$3,0))/1000</f>
        <v>24.003140524883122</v>
      </c>
      <c r="FU149" s="53">
        <f>SUMPRODUCT(--(FU$9=Quarterly_kt!$B$9:FU$9),Quarterly_kt!$B149:FU149)*INDEX(Fuel_Properties!$B$3:$IV$14,MATCH("GCV_Auto_Diesel",Fuel_Properties!$B$3:$B$14,0),MATCH(YEAR(FU$9),Fuel_Properties!$B$3:$EI$3,0))/1000</f>
        <v>27.376095290696469</v>
      </c>
      <c r="FV149" s="53">
        <f>SUMPRODUCT(--(FV$9=Quarterly_kt!$B$9:FV$9),Quarterly_kt!$B149:FV149)*INDEX(Fuel_Properties!$B$3:$IV$14,MATCH("GCV_Auto_Diesel",Fuel_Properties!$B$3:$B$14,0),MATCH(YEAR(FV$9),Fuel_Properties!$B$3:$EI$3,0))/1000</f>
        <v>25.314366032610671</v>
      </c>
      <c r="FW149" s="18"/>
      <c r="FX149" s="117"/>
      <c r="FY149" s="18"/>
    </row>
    <row r="150" spans="1:181" ht="15" x14ac:dyDescent="0.25">
      <c r="A150" s="46" t="s">
        <v>24</v>
      </c>
      <c r="B150" s="53">
        <f>SUMPRODUCT(--(B$9=Quarterly_kt!$B$9:FC$9),Quarterly_kt!$B150:FC150)/Fuel_Properties!$D$49</f>
        <v>0</v>
      </c>
      <c r="C150" s="53">
        <f>SUMPRODUCT(--(C$9=Quarterly_kt!$B$9:FC$9),Quarterly_kt!$B150:FC150)/Fuel_Properties!$D$49</f>
        <v>0</v>
      </c>
      <c r="D150" s="53">
        <f>SUMPRODUCT(--(D$9=Quarterly_kt!$B$9:FC$9),Quarterly_kt!$B150:FC150)/Fuel_Properties!$D$49</f>
        <v>0</v>
      </c>
      <c r="E150" s="53">
        <f>SUMPRODUCT(--(E$9=Quarterly_kt!$B$9:FC$9),Quarterly_kt!$B150:FC150)/Fuel_Properties!$D$49</f>
        <v>0</v>
      </c>
      <c r="F150" s="53">
        <f>SUMPRODUCT(--(F$9=Quarterly_kt!$B$9:FC$9),Quarterly_kt!$B150:FC150)/Fuel_Properties!$D$49</f>
        <v>0</v>
      </c>
      <c r="G150" s="53">
        <f>SUMPRODUCT(--(G$9=Quarterly_kt!$B$9:FC$9),Quarterly_kt!$B150:FC150)/Fuel_Properties!$D$49</f>
        <v>0</v>
      </c>
      <c r="H150" s="53">
        <f>SUMPRODUCT(--(H$9=Quarterly_kt!$B$9:FC$9),Quarterly_kt!$B150:FC150)/Fuel_Properties!$D$49</f>
        <v>0</v>
      </c>
      <c r="I150" s="53">
        <f>SUMPRODUCT(--(I$9=Quarterly_kt!$B$9:FC$9),Quarterly_kt!$B150:FC150)/Fuel_Properties!$D$49</f>
        <v>0</v>
      </c>
      <c r="J150" s="53">
        <f>SUMPRODUCT(--(J$9=Quarterly_kt!$B$9:FC$9),Quarterly_kt!$B150:FC150)/Fuel_Properties!$D$49</f>
        <v>0</v>
      </c>
      <c r="K150" s="53">
        <f>SUMPRODUCT(--(K$9=Quarterly_kt!$B$9:FC$9),Quarterly_kt!$B150:FC150)/Fuel_Properties!$D$49</f>
        <v>0</v>
      </c>
      <c r="L150" s="53">
        <f>SUMPRODUCT(--(L$9=Quarterly_kt!$B$9:FC$9),Quarterly_kt!$B150:FC150)/Fuel_Properties!$D$49</f>
        <v>0</v>
      </c>
      <c r="M150" s="53">
        <f>SUMPRODUCT(--(M$9=Quarterly_kt!$B$9:FC$9),Quarterly_kt!$B150:FC150)/Fuel_Properties!$D$49</f>
        <v>0</v>
      </c>
      <c r="N150" s="53">
        <f>SUMPRODUCT(--(N$9=Quarterly_kt!$B$9:FC$9),Quarterly_kt!$B150:FC150)/Fuel_Properties!$D$49</f>
        <v>0</v>
      </c>
      <c r="O150" s="53">
        <f>SUMPRODUCT(--(O$9=Quarterly_kt!$B$9:FC$9),Quarterly_kt!$B150:FC150)/Fuel_Properties!$D$49</f>
        <v>0</v>
      </c>
      <c r="P150" s="53">
        <f>SUMPRODUCT(--(P$9=Quarterly_kt!$B$9:FC$9),Quarterly_kt!$B150:FC150)/Fuel_Properties!$D$49</f>
        <v>0</v>
      </c>
      <c r="Q150" s="53">
        <f>SUMPRODUCT(--(Q$9=Quarterly_kt!$B$9:FC$9),Quarterly_kt!$B150:FC150)/Fuel_Properties!$D$49</f>
        <v>0</v>
      </c>
      <c r="R150" s="53">
        <f>SUMPRODUCT(--(R$9=Quarterly_kt!$B$9:FC$9),Quarterly_kt!$B150:FC150)/Fuel_Properties!$D$49</f>
        <v>0</v>
      </c>
      <c r="S150" s="53">
        <f>SUMPRODUCT(--(S$9=Quarterly_kt!$B$9:FC$9),Quarterly_kt!$B150:FC150)/Fuel_Properties!$D$49</f>
        <v>0</v>
      </c>
      <c r="T150" s="53">
        <f>SUMPRODUCT(--(T$9=Quarterly_kt!$B$9:FC$9),Quarterly_kt!$B150:FC150)/Fuel_Properties!$D$49</f>
        <v>0</v>
      </c>
      <c r="U150" s="53">
        <f>SUMPRODUCT(--(U$9=Quarterly_kt!$B$9:FC$9),Quarterly_kt!$B150:FC150)/Fuel_Properties!$D$49</f>
        <v>0</v>
      </c>
      <c r="V150" s="53">
        <f>SUMPRODUCT(--(V$9=Quarterly_kt!$B$9:FC$9),Quarterly_kt!$B150:FC150)/Fuel_Properties!$D$49</f>
        <v>0</v>
      </c>
      <c r="W150" s="53">
        <f>SUMPRODUCT(--(W$9=Quarterly_kt!$B$9:FC$9),Quarterly_kt!$B150:FC150)/Fuel_Properties!$D$49</f>
        <v>0</v>
      </c>
      <c r="X150" s="53">
        <f>SUMPRODUCT(--(X$9=Quarterly_kt!$B$9:FC$9),Quarterly_kt!$B150:FC150)/Fuel_Properties!$D$49</f>
        <v>0</v>
      </c>
      <c r="Y150" s="53">
        <f>SUMPRODUCT(--(Y$9=Quarterly_kt!$B$9:FC$9),Quarterly_kt!$B150:FC150)/Fuel_Properties!$D$49</f>
        <v>0</v>
      </c>
      <c r="Z150" s="53">
        <f>SUMPRODUCT(--(Z$9=Quarterly_kt!$B$9:FC$9),Quarterly_kt!$B150:FC150)/Fuel_Properties!$D$49</f>
        <v>0</v>
      </c>
      <c r="AA150" s="53">
        <f>SUMPRODUCT(--(AA$9=Quarterly_kt!$B$9:FC$9),Quarterly_kt!$B150:FC150)/Fuel_Properties!$D$49</f>
        <v>0</v>
      </c>
      <c r="AB150" s="53">
        <f>SUMPRODUCT(--(AB$9=Quarterly_kt!$B$9:FC$9),Quarterly_kt!$B150:FC150)/Fuel_Properties!$D$49</f>
        <v>0</v>
      </c>
      <c r="AC150" s="53">
        <f>SUMPRODUCT(--(AC$9=Quarterly_kt!$B$9:FC$9),Quarterly_kt!$B150:FC150)/Fuel_Properties!$D$49</f>
        <v>0</v>
      </c>
      <c r="AD150" s="53">
        <f>SUMPRODUCT(--(AD$9=Quarterly_kt!$B$9:FC$9),Quarterly_kt!$B150:FC150)/Fuel_Properties!$D$49</f>
        <v>0</v>
      </c>
      <c r="AE150" s="53">
        <f>SUMPRODUCT(--(AE$9=Quarterly_kt!$B$9:FC$9),Quarterly_kt!$B150:FC150)/Fuel_Properties!$D$49</f>
        <v>0</v>
      </c>
      <c r="AF150" s="53">
        <f>SUMPRODUCT(--(AF$9=Quarterly_kt!$B$9:FC$9),Quarterly_kt!$B150:FC150)/Fuel_Properties!$D$49</f>
        <v>0</v>
      </c>
      <c r="AG150" s="53">
        <f>SUMPRODUCT(--(AG$9=Quarterly_kt!$B$9:FC$9),Quarterly_kt!$B150:FC150)/Fuel_Properties!$D$49</f>
        <v>0</v>
      </c>
      <c r="AH150" s="53">
        <f>SUMPRODUCT(--(AH$9=Quarterly_kt!$B$9:FC$9),Quarterly_kt!$B150:FC150)/Fuel_Properties!$D$49</f>
        <v>0</v>
      </c>
      <c r="AI150" s="53">
        <f>SUMPRODUCT(--(AI$9=Quarterly_kt!$B$9:FC$9),Quarterly_kt!$B150:FC150)/Fuel_Properties!$D$49</f>
        <v>0</v>
      </c>
      <c r="AJ150" s="53">
        <f>SUMPRODUCT(--(AJ$9=Quarterly_kt!$B$9:FC$9),Quarterly_kt!$B150:FC150)/Fuel_Properties!$D$49</f>
        <v>0</v>
      </c>
      <c r="AK150" s="53">
        <f>SUMPRODUCT(--(AK$9=Quarterly_kt!$B$9:FC$9),Quarterly_kt!$B150:FC150)/Fuel_Properties!$D$49</f>
        <v>0</v>
      </c>
      <c r="AL150" s="53">
        <f>SUMPRODUCT(--(AL$9=Quarterly_kt!$B$9:FC$9),Quarterly_kt!$B150:FC150)/Fuel_Properties!$D$49</f>
        <v>0</v>
      </c>
      <c r="AM150" s="53">
        <f>SUMPRODUCT(--(AM$9=Quarterly_kt!$B$9:FC$9),Quarterly_kt!$B150:FC150)/Fuel_Properties!$D$49</f>
        <v>0</v>
      </c>
      <c r="AN150" s="53">
        <f>SUMPRODUCT(--(AN$9=Quarterly_kt!$B$9:FC$9),Quarterly_kt!$B150:FC150)/Fuel_Properties!$D$49</f>
        <v>0</v>
      </c>
      <c r="AO150" s="53">
        <f>SUMPRODUCT(--(AO$9=Quarterly_kt!$B$9:FC$9),Quarterly_kt!$B150:FC150)/Fuel_Properties!$D$49</f>
        <v>0</v>
      </c>
      <c r="AP150" s="53">
        <f>SUMPRODUCT(--(AP$9=Quarterly_kt!$B$9:FC$9),Quarterly_kt!$B150:FC150)/Fuel_Properties!$D$49</f>
        <v>0.2463681140508816</v>
      </c>
      <c r="AQ150" s="53">
        <f>SUMPRODUCT(--(AQ$9=Quarterly_kt!$B$9:FC$9),Quarterly_kt!$B150:FC150)/Fuel_Properties!$D$49</f>
        <v>0.2463681140508816</v>
      </c>
      <c r="AR150" s="53">
        <f>SUMPRODUCT(--(AR$9=Quarterly_kt!$B$9:FC$9),Quarterly_kt!$B150:FC150)/Fuel_Properties!$D$49</f>
        <v>0.2463681140508816</v>
      </c>
      <c r="AS150" s="53">
        <f>SUMPRODUCT(--(AS$9=Quarterly_kt!$B$9:FC$9),Quarterly_kt!$B150:FC150)/Fuel_Properties!$D$49</f>
        <v>0.2463681140508816</v>
      </c>
      <c r="AT150" s="53">
        <f>SUMPRODUCT(--(AT$9=Quarterly_kt!$B$9:FC$9),Quarterly_kt!$B150:FC150)/Fuel_Properties!$D$49</f>
        <v>0.4296780523905977</v>
      </c>
      <c r="AU150" s="53">
        <f>SUMPRODUCT(--(AU$9=Quarterly_kt!$B$9:FC$9),Quarterly_kt!$B150:FC150)/Fuel_Properties!$D$49</f>
        <v>0.4296780523905977</v>
      </c>
      <c r="AV150" s="53">
        <f>SUMPRODUCT(--(AV$9=Quarterly_kt!$B$9:FC$9),Quarterly_kt!$B150:FC150)/Fuel_Properties!$D$49</f>
        <v>0.4296780523905977</v>
      </c>
      <c r="AW150" s="53">
        <f>SUMPRODUCT(--(AW$9=Quarterly_kt!$B$9:FC$9),Quarterly_kt!$B150:FC150)/Fuel_Properties!$D$49</f>
        <v>0.4296780523905977</v>
      </c>
      <c r="AX150" s="53">
        <f>SUMPRODUCT(--(AX$9=Quarterly_kt!$B$9:FC$9),Quarterly_kt!$B150:FC150)/Fuel_Properties!$D$49</f>
        <v>0.48473749053765369</v>
      </c>
      <c r="AY150" s="53">
        <f>SUMPRODUCT(--(AY$9=Quarterly_kt!$B$9:FC$9),Quarterly_kt!$B150:FC150)/Fuel_Properties!$D$49</f>
        <v>0.48473749053765369</v>
      </c>
      <c r="AZ150" s="53">
        <f>SUMPRODUCT(--(AZ$9=Quarterly_kt!$B$9:FC$9),Quarterly_kt!$B150:FC150)/Fuel_Properties!$D$49</f>
        <v>0.48473749053765369</v>
      </c>
      <c r="BA150" s="53">
        <f>SUMPRODUCT(--(BA$9=Quarterly_kt!$B$9:FC$9),Quarterly_kt!$B150:FC150)/Fuel_Properties!$D$49</f>
        <v>0.48473749053765369</v>
      </c>
      <c r="BB150" s="53">
        <f>SUMPRODUCT(--(BB$9=Quarterly_kt!$B$9:FC$9),Quarterly_kt!$B150:FC150)/Fuel_Properties!$D$49</f>
        <v>0.46569207563344023</v>
      </c>
      <c r="BC150" s="53">
        <f>SUMPRODUCT(--(BC$9=Quarterly_kt!$B$9:FC$9),Quarterly_kt!$B150:FC150)/Fuel_Properties!$D$49</f>
        <v>0.46569207563344023</v>
      </c>
      <c r="BD150" s="53">
        <f>SUMPRODUCT(--(BD$9=Quarterly_kt!$B$9:FC$9),Quarterly_kt!$B150:FC150)/Fuel_Properties!$D$49</f>
        <v>0.46569207563344023</v>
      </c>
      <c r="BE150" s="53">
        <f>SUMPRODUCT(--(BE$9=Quarterly_kt!$B$9:FC$9),Quarterly_kt!$B150:FC150)/Fuel_Properties!$D$49</f>
        <v>0.46569207563344023</v>
      </c>
      <c r="BF150" s="53">
        <f>SUMPRODUCT(--(BF$9=Quarterly_kt!$B$9:FC$9),Quarterly_kt!$B150:FC150)/Fuel_Properties!$D$49</f>
        <v>0.47085217913298871</v>
      </c>
      <c r="BG150" s="53">
        <f>SUMPRODUCT(--(BG$9=Quarterly_kt!$B$9:FC$9),Quarterly_kt!$B150:FC150)/Fuel_Properties!$D$49</f>
        <v>0.47085217913298871</v>
      </c>
      <c r="BH150" s="53">
        <f>SUMPRODUCT(--(BH$9=Quarterly_kt!$B$9:FC$9),Quarterly_kt!$B150:FC150)/Fuel_Properties!$D$49</f>
        <v>0.47085217913298871</v>
      </c>
      <c r="BI150" s="53">
        <f>SUMPRODUCT(--(BI$9=Quarterly_kt!$B$9:FC$9),Quarterly_kt!$B150:FC150)/Fuel_Properties!$D$49</f>
        <v>0.47085217913298871</v>
      </c>
      <c r="BJ150" s="53">
        <f>SUMPRODUCT(--(BJ$9=Quarterly_kt!$B$9:FC$9),Quarterly_kt!$B150:FC150)/Fuel_Properties!$D$49</f>
        <v>0.43233011663991788</v>
      </c>
      <c r="BK150" s="53">
        <f>SUMPRODUCT(--(BK$9=Quarterly_kt!$B$9:FC$9),Quarterly_kt!$B150:FC150)/Fuel_Properties!$D$49</f>
        <v>0.43233011663991788</v>
      </c>
      <c r="BL150" s="53">
        <f>SUMPRODUCT(--(BL$9=Quarterly_kt!$B$9:FC$9),Quarterly_kt!$B150:FC150)/Fuel_Properties!$D$49</f>
        <v>0.43233011663991788</v>
      </c>
      <c r="BM150" s="53">
        <f>SUMPRODUCT(--(BM$9=Quarterly_kt!$B$9:FC$9),Quarterly_kt!$B150:FC150)/Fuel_Properties!$D$49</f>
        <v>0.43233011663991788</v>
      </c>
      <c r="BN150" s="53">
        <f>SUMPRODUCT(--(BN$9=Quarterly_kt!$B$9:FC$9),Quarterly_kt!$B150:FC150)/Fuel_Properties!$D$49</f>
        <v>0.42299544918678783</v>
      </c>
      <c r="BO150" s="53">
        <f>SUMPRODUCT(--(BO$9=Quarterly_kt!$B$9:FC$9),Quarterly_kt!$B150:FC150)/Fuel_Properties!$D$49</f>
        <v>0.42299544918678783</v>
      </c>
      <c r="BP150" s="53">
        <f>SUMPRODUCT(--(BP$9=Quarterly_kt!$B$9:FC$9),Quarterly_kt!$B150:FC150)/Fuel_Properties!$D$49</f>
        <v>0.42299544918678783</v>
      </c>
      <c r="BQ150" s="53">
        <f>SUMPRODUCT(--(BQ$9=Quarterly_kt!$B$9:FC$9),Quarterly_kt!$B150:FC150)/Fuel_Properties!$D$49</f>
        <v>0.42299544918678783</v>
      </c>
      <c r="BR150" s="53">
        <f>SUMPRODUCT(--(BR$9=Quarterly_kt!$B$9:FC$9),Quarterly_kt!$B150:FC150)/Fuel_Properties!$D$49</f>
        <v>0.45568779400955817</v>
      </c>
      <c r="BS150" s="53">
        <f>SUMPRODUCT(--(BS$9=Quarterly_kt!$B$9:FC$9),Quarterly_kt!$B150:FC150)/Fuel_Properties!$D$49</f>
        <v>0.45568779400955817</v>
      </c>
      <c r="BT150" s="53">
        <f>SUMPRODUCT(--(BT$9=Quarterly_kt!$B$9:FC$9),Quarterly_kt!$B150:FC150)/Fuel_Properties!$D$49</f>
        <v>0.45568779400955817</v>
      </c>
      <c r="BU150" s="53">
        <f>SUMPRODUCT(--(BU$9=Quarterly_kt!$B$9:FC$9),Quarterly_kt!$B150:FC150)/Fuel_Properties!$D$49</f>
        <v>0.45568779400955817</v>
      </c>
      <c r="BV150" s="53">
        <f>SUMPRODUCT(--(BV$9=Quarterly_kt!$B$9:FC$9),Quarterly_kt!$B150:FC150)/Fuel_Properties!$D$49</f>
        <v>0.41076239907354439</v>
      </c>
      <c r="BW150" s="53">
        <f>SUMPRODUCT(--(BW$9=Quarterly_kt!$B$9:FC$9),Quarterly_kt!$B150:FC150)/Fuel_Properties!$D$49</f>
        <v>0.41076239907354439</v>
      </c>
      <c r="BX150" s="53">
        <f>SUMPRODUCT(--(BX$9=Quarterly_kt!$B$9:FC$9),Quarterly_kt!$B150:FC150)/Fuel_Properties!$D$49</f>
        <v>0.41076239907354439</v>
      </c>
      <c r="BY150" s="53">
        <f>SUMPRODUCT(--(BY$9=Quarterly_kt!$B$9:FC$9),Quarterly_kt!$B150:FC150)/Fuel_Properties!$D$49</f>
        <v>0.41076239907354439</v>
      </c>
      <c r="BZ150" s="53">
        <f>SUMPRODUCT(--(BZ$9=Quarterly_kt!$B$9:FC$9),Quarterly_kt!$B150:FC150)/Fuel_Properties!$D$49</f>
        <v>0.39006917045913264</v>
      </c>
      <c r="CA150" s="53">
        <f>SUMPRODUCT(--(CA$9=Quarterly_kt!$B$9:FC$9),Quarterly_kt!$B150:FC150)/Fuel_Properties!$D$49</f>
        <v>0.39006917045913264</v>
      </c>
      <c r="CB150" s="53">
        <f>SUMPRODUCT(--(CB$9=Quarterly_kt!$B$9:FC$9),Quarterly_kt!$B150:FC150)/Fuel_Properties!$D$49</f>
        <v>0.39006917045913264</v>
      </c>
      <c r="CC150" s="53">
        <f>SUMPRODUCT(--(CC$9=Quarterly_kt!$B$9:FC$9),Quarterly_kt!$B150:FC150)/Fuel_Properties!$D$49</f>
        <v>0.39006917045913264</v>
      </c>
      <c r="CD150" s="53">
        <f>SUMPRODUCT(--(CD$9=Quarterly_kt!$B$9:FC$9),Quarterly_kt!$B150:FC150)/Fuel_Properties!$D$49</f>
        <v>0.38877425751460981</v>
      </c>
      <c r="CE150" s="53">
        <f>SUMPRODUCT(--(CE$9=Quarterly_kt!$B$9:FC$9),Quarterly_kt!$B150:FC150)/Fuel_Properties!$D$49</f>
        <v>0.38877425751460981</v>
      </c>
      <c r="CF150" s="53">
        <f>SUMPRODUCT(--(CF$9=Quarterly_kt!$B$9:FC$9),Quarterly_kt!$B150:FC150)/Fuel_Properties!$D$49</f>
        <v>0.38877425751460981</v>
      </c>
      <c r="CG150" s="53">
        <f>SUMPRODUCT(--(CG$9=Quarterly_kt!$B$9:FC$9),Quarterly_kt!$B150:FC150)/Fuel_Properties!$D$49</f>
        <v>0.38877425751460981</v>
      </c>
      <c r="CH150" s="53">
        <f>SUMPRODUCT(--(CH$9=Quarterly_kt!$B$9:FC$9),Quarterly_kt!$B150:FC150)/Fuel_Properties!$D$49</f>
        <v>0.31686124822670775</v>
      </c>
      <c r="CI150" s="53">
        <f>SUMPRODUCT(--(CI$9=Quarterly_kt!$B$9:FC$9),Quarterly_kt!$B150:FC150)/Fuel_Properties!$D$49</f>
        <v>0.31686124822670775</v>
      </c>
      <c r="CJ150" s="53">
        <f>SUMPRODUCT(--(CJ$9=Quarterly_kt!$B$9:FC$9),Quarterly_kt!$B150:FC150)/Fuel_Properties!$D$49</f>
        <v>0.31686124822670775</v>
      </c>
      <c r="CK150" s="53">
        <f>SUMPRODUCT(--(CK$9=Quarterly_kt!$B$9:FC$9),Quarterly_kt!$B150:FC150)/Fuel_Properties!$D$49</f>
        <v>0.31686124822670775</v>
      </c>
      <c r="CL150" s="53">
        <f>SUMPRODUCT(--(CL$9=Quarterly_kt!$B$9:FC$9),Quarterly_kt!$B150:FC150)/Fuel_Properties!$D$49</f>
        <v>0.28189588984465819</v>
      </c>
      <c r="CM150" s="53">
        <f>SUMPRODUCT(--(CM$9=Quarterly_kt!$B$9:FC$9),Quarterly_kt!$B150:FC150)/Fuel_Properties!$D$49</f>
        <v>0.28189588984465819</v>
      </c>
      <c r="CN150" s="53">
        <f>SUMPRODUCT(--(CN$9=Quarterly_kt!$B$9:FC$9),Quarterly_kt!$B150:FC150)/Fuel_Properties!$D$49</f>
        <v>0.28189588984465819</v>
      </c>
      <c r="CO150" s="53">
        <f>SUMPRODUCT(--(CO$9=Quarterly_kt!$B$9:FC$9),Quarterly_kt!$B150:FC150)/Fuel_Properties!$D$49</f>
        <v>0.28189588984465819</v>
      </c>
      <c r="CP150" s="53">
        <f>SUMPRODUCT(--(CP$9=Quarterly_kt!$B$9:FC$9),Quarterly_kt!$B150:FC150)/Fuel_Properties!$D$49</f>
        <v>0.20813058711345189</v>
      </c>
      <c r="CQ150" s="53">
        <f>SUMPRODUCT(--(CQ$9=Quarterly_kt!$B$9:FC$9),Quarterly_kt!$B150:FC150)/Fuel_Properties!$D$49</f>
        <v>0.20813058711345189</v>
      </c>
      <c r="CR150" s="53">
        <f>SUMPRODUCT(--(CR$9=Quarterly_kt!$B$9:FC$9),Quarterly_kt!$B150:FC150)/Fuel_Properties!$D$49</f>
        <v>0.20813058711345189</v>
      </c>
      <c r="CS150" s="53">
        <f>SUMPRODUCT(--(CS$9=Quarterly_kt!$B$9:FC$9),Quarterly_kt!$B150:FC150)/Fuel_Properties!$D$49</f>
        <v>0.20813058711345189</v>
      </c>
      <c r="CT150" s="53">
        <f>SUMPRODUCT(--(CT$9=Quarterly_kt!$B$9:FC$9),Quarterly_kt!$B150:FC150)/Fuel_Properties!$D$49</f>
        <v>0.22573896338784719</v>
      </c>
      <c r="CU150" s="53">
        <f>SUMPRODUCT(--(CU$9=Quarterly_kt!$B$9:FC$9),Quarterly_kt!$B150:FC150)/Fuel_Properties!$D$49</f>
        <v>0.22573896338784719</v>
      </c>
      <c r="CV150" s="53">
        <f>SUMPRODUCT(--(CV$9=Quarterly_kt!$B$9:FC$9),Quarterly_kt!$B150:FC150)/Fuel_Properties!$D$49</f>
        <v>0.22573896338784719</v>
      </c>
      <c r="CW150" s="53">
        <f>SUMPRODUCT(--(CW$9=Quarterly_kt!$B$9:FC$9),Quarterly_kt!$B150:FC150)/Fuel_Properties!$D$49</f>
        <v>0.22573896338784719</v>
      </c>
      <c r="CX150" s="53">
        <f>SUMPRODUCT(--(CX$9=Quarterly_kt!$B$9:FC$9),Quarterly_kt!$B150:FC150)/Fuel_Properties!$D$49</f>
        <v>0.21035699602320748</v>
      </c>
      <c r="CY150" s="53">
        <f>SUMPRODUCT(--(CY$9=Quarterly_kt!$B$9:FC$9),Quarterly_kt!$B150:FC150)/Fuel_Properties!$D$49</f>
        <v>0.21035699602320748</v>
      </c>
      <c r="CZ150" s="53">
        <f>SUMPRODUCT(--(CZ$9=Quarterly_kt!$B$9:FC$9),Quarterly_kt!$B150:FC150)/Fuel_Properties!$D$49</f>
        <v>0.21035699602320748</v>
      </c>
      <c r="DA150" s="53">
        <f>SUMPRODUCT(--(DA$9=Quarterly_kt!$B$9:FC$9),Quarterly_kt!$B150:FC150)/Fuel_Properties!$D$49</f>
        <v>0.21035699602320748</v>
      </c>
      <c r="DB150" s="53">
        <f>SUMPRODUCT(--(DB$9=Quarterly_kt!$B$9:FC$9),Quarterly_kt!$B150:FC150)/Fuel_Properties!$D$49</f>
        <v>0.23434946398947784</v>
      </c>
      <c r="DC150" s="53">
        <f>SUMPRODUCT(--(DC$9=Quarterly_kt!$B$9:FC$9),Quarterly_kt!$B150:FC150)/Fuel_Properties!$D$49</f>
        <v>0.23434946398947784</v>
      </c>
      <c r="DD150" s="53">
        <f>SUMPRODUCT(--(DD$9=Quarterly_kt!$B$9:FC$9),Quarterly_kt!$B150:FC150)/Fuel_Properties!$D$49</f>
        <v>0.23434946398947784</v>
      </c>
      <c r="DE150" s="53">
        <f>SUMPRODUCT(--(DE$9=Quarterly_kt!$B$9:FC$9),Quarterly_kt!$B150:FC150)/Fuel_Properties!$D$49</f>
        <v>0.23434946398947784</v>
      </c>
      <c r="DF150" s="53">
        <f>SUMPRODUCT(--(DF$9=Quarterly_kt!$B$9:FC$9),Quarterly_kt!$B150:FC150)/Fuel_Properties!$D$49</f>
        <v>0.28423763567272747</v>
      </c>
      <c r="DG150" s="53">
        <f>SUMPRODUCT(--(DG$9=Quarterly_kt!$B$9:FC$9),Quarterly_kt!$B150:FC150)/Fuel_Properties!$D$49</f>
        <v>0.28423763567272747</v>
      </c>
      <c r="DH150" s="53">
        <f>SUMPRODUCT(--(DH$9=Quarterly_kt!$B$9:FC$9),Quarterly_kt!$B150:FC150)/Fuel_Properties!$D$49</f>
        <v>0.28423763567272747</v>
      </c>
      <c r="DI150" s="53">
        <f>SUMPRODUCT(--(DI$9=Quarterly_kt!$B$9:FC$9),Quarterly_kt!$B150:FC150)/Fuel_Properties!$D$49</f>
        <v>0.28423763567272747</v>
      </c>
      <c r="DJ150" s="53">
        <f>SUMPRODUCT(--(DJ$9=Quarterly_kt!$B$9:FC$9),Quarterly_kt!$B150:FC150)/Fuel_Properties!$D$49</f>
        <v>0.32067695122105067</v>
      </c>
      <c r="DK150" s="53">
        <f>SUMPRODUCT(--(DK$9=Quarterly_kt!$B$9:FC$9),Quarterly_kt!$B150:FC150)/Fuel_Properties!$D$49</f>
        <v>0.32067695122105067</v>
      </c>
      <c r="DL150" s="53">
        <f>SUMPRODUCT(--(DL$9=Quarterly_kt!$B$9:FC$9),Quarterly_kt!$B150:FC150)/Fuel_Properties!$D$49</f>
        <v>0.32067695122105067</v>
      </c>
      <c r="DM150" s="53">
        <f>SUMPRODUCT(--(DM$9=Quarterly_kt!$B$9:FC$9),Quarterly_kt!$B150:FC150)/Fuel_Properties!$D$49</f>
        <v>0.32067695122105067</v>
      </c>
      <c r="DN150" s="53">
        <f>SUMPRODUCT(--(DN$9=Quarterly_kt!$B$9:FC$9),Quarterly_kt!$B150:FC150)/Fuel_Properties!$D$49</f>
        <v>0.27140151632133735</v>
      </c>
      <c r="DO150" s="53">
        <f>SUMPRODUCT(--(DO$9=Quarterly_kt!$B$9:FC$9),Quarterly_kt!$B150:FC150)/Fuel_Properties!$D$49</f>
        <v>0.27140151632133735</v>
      </c>
      <c r="DP150" s="53">
        <f>SUMPRODUCT(--(DP$9=Quarterly_kt!$B$9:FC$9),Quarterly_kt!$B150:FC150)/Fuel_Properties!$D$49</f>
        <v>0.27140151632133735</v>
      </c>
      <c r="DQ150" s="53">
        <f>SUMPRODUCT(--(DQ$9=Quarterly_kt!$B$9:FC$9),Quarterly_kt!$B150:FC150)/Fuel_Properties!$D$49</f>
        <v>0.27140151632133735</v>
      </c>
      <c r="DR150" s="53">
        <f>SUMPRODUCT(--(DR$9=Quarterly_kt!$B$9:FC$9),Quarterly_kt!$B150:FC150)/Fuel_Properties!$D$49</f>
        <v>0.28698729454215788</v>
      </c>
      <c r="DS150" s="53">
        <f>SUMPRODUCT(--(DS$9=Quarterly_kt!$B$9:FC$9),Quarterly_kt!$B150:FC150)/Fuel_Properties!$D$49</f>
        <v>0.28698729454215788</v>
      </c>
      <c r="DT150" s="53">
        <f>SUMPRODUCT(--(DT$9=Quarterly_kt!$B$9:FC$9),Quarterly_kt!$B150:FC150)/Fuel_Properties!$D$49</f>
        <v>0.28698729454215788</v>
      </c>
      <c r="DU150" s="53">
        <f>SUMPRODUCT(--(DU$9=Quarterly_kt!$B$9:FC$9),Quarterly_kt!$B150:FC150)/Fuel_Properties!$D$49</f>
        <v>0.28698729454215788</v>
      </c>
      <c r="DV150" s="53">
        <f>SUMPRODUCT(--(DV$9=Quarterly_kt!$B$9:FC$9),Quarterly_kt!$B150:FC150)/Fuel_Properties!$D$49</f>
        <v>0.27443274837339221</v>
      </c>
      <c r="DW150" s="53">
        <f>SUMPRODUCT(--(DW$9=Quarterly_kt!$B$9:FC$9),Quarterly_kt!$B150:FC150)/Fuel_Properties!$D$49</f>
        <v>0.27443274837339221</v>
      </c>
      <c r="DX150" s="53">
        <f>SUMPRODUCT(--(DX$9=Quarterly_kt!$B$9:FC$9),Quarterly_kt!$B150:FC150)/Fuel_Properties!$D$49</f>
        <v>0.27443274837339221</v>
      </c>
      <c r="DY150" s="53">
        <f>SUMPRODUCT(--(DY$9=Quarterly_kt!$B$9:FC$9),Quarterly_kt!$B150:FC150)/Fuel_Properties!$D$49</f>
        <v>0.27443274837339221</v>
      </c>
      <c r="DZ150" s="53">
        <f>SUMPRODUCT(--(DZ$9=Quarterly_kt!$B$9:FC$9),Quarterly_kt!$B150:FC150)/Fuel_Properties!$D$49</f>
        <v>0.26495292655245373</v>
      </c>
      <c r="EA150" s="53">
        <f>SUMPRODUCT(--(EA$9=Quarterly_kt!$B$9:FC$9),Quarterly_kt!$B150:FC150)/Fuel_Properties!$D$49</f>
        <v>0.26495292655245373</v>
      </c>
      <c r="EB150" s="53">
        <f>SUMPRODUCT(--(EB$9=Quarterly_kt!$B$9:FC$9),Quarterly_kt!$B150:FC150)/Fuel_Properties!$D$49</f>
        <v>0.26495292655245373</v>
      </c>
      <c r="EC150" s="53">
        <f>SUMPRODUCT(--(EC$9=Quarterly_kt!$B$9:FC$9),Quarterly_kt!$B150:FC150)/Fuel_Properties!$D$49</f>
        <v>0.26495292655245373</v>
      </c>
      <c r="ED150" s="53">
        <f>SUMPRODUCT(--(ED$9=Quarterly_kt!$B$9:FC$9),Quarterly_kt!$B150:FC150)/Fuel_Properties!$D$49</f>
        <v>0.25436657874217034</v>
      </c>
      <c r="EE150" s="53">
        <f>SUMPRODUCT(--(EE$9=Quarterly_kt!$B$9:FC$9),Quarterly_kt!$B150:FC150)/Fuel_Properties!$D$49</f>
        <v>0.25436657874217034</v>
      </c>
      <c r="EF150" s="53">
        <f>SUMPRODUCT(--(EF$9=Quarterly_kt!$B$9:FC$9),Quarterly_kt!$B150:FC150)/Fuel_Properties!$D$49</f>
        <v>0.25436657874217034</v>
      </c>
      <c r="EG150" s="53">
        <f>SUMPRODUCT(--(EG$9=Quarterly_kt!$B$9:FC$9),Quarterly_kt!$B150:FC150)/Fuel_Properties!$D$49</f>
        <v>0.25436657874217034</v>
      </c>
      <c r="EH150" s="53">
        <f>SUMPRODUCT(--(EH$9=Quarterly_kt!$B$9:FC$9),Quarterly_kt!$B150:FC150)/Fuel_Properties!$D$49</f>
        <v>0.22618847485066898</v>
      </c>
      <c r="EI150" s="53">
        <f>SUMPRODUCT(--(EI$9=Quarterly_kt!$B$9:FC$9),Quarterly_kt!$B150:FC150)/Fuel_Properties!$D$49</f>
        <v>0.22618847485066898</v>
      </c>
      <c r="EJ150" s="53">
        <f>SUMPRODUCT(--(EJ$9=Quarterly_kt!$B$9:FC$9),Quarterly_kt!$B150:FC150)/Fuel_Properties!$D$49</f>
        <v>0.22618847485066898</v>
      </c>
      <c r="EK150" s="53">
        <f>SUMPRODUCT(--(EK$9=Quarterly_kt!$B$9:FC$9),Quarterly_kt!$B150:FC150)/Fuel_Properties!$D$49</f>
        <v>0.22618847485066898</v>
      </c>
      <c r="EL150" s="53">
        <f>SUMPRODUCT(--(EL$9=Quarterly_kt!$B$9:FC$9),Quarterly_kt!$B150:FC150)/Fuel_Properties!$D$49</f>
        <v>0.19216432963065661</v>
      </c>
      <c r="EM150" s="53">
        <f>SUMPRODUCT(--(EM$9=Quarterly_kt!$B$9:FC$9),Quarterly_kt!$B150:FC150)/Fuel_Properties!$D$49</f>
        <v>0.19216432963065661</v>
      </c>
      <c r="EN150" s="53">
        <f>SUMPRODUCT(--(EN$9=Quarterly_kt!$B$9:FC$9),Quarterly_kt!$B150:FC150)/Fuel_Properties!$D$49</f>
        <v>0.19216432963065661</v>
      </c>
      <c r="EO150" s="53">
        <f>SUMPRODUCT(--(EO$9=Quarterly_kt!$B$9:FC$9),Quarterly_kt!$B150:FC150)/Fuel_Properties!$D$49</f>
        <v>0.19216432963065661</v>
      </c>
      <c r="EP150" s="53">
        <f>SUMPRODUCT(--(EP$9=Quarterly_kt!$B$9:FC$9),Quarterly_kt!$B150:FC150)/Fuel_Properties!$D$49</f>
        <v>0.16376760907932245</v>
      </c>
      <c r="EQ150" s="53">
        <f>SUMPRODUCT(--(EQ$9=Quarterly_kt!$B$9:FC$9),Quarterly_kt!$B150:FC150)/Fuel_Properties!$D$49</f>
        <v>0.16376760907932245</v>
      </c>
      <c r="ER150" s="53">
        <f>SUMPRODUCT(--(ER$9=Quarterly_kt!$B$9:FC$9),Quarterly_kt!$B150:FC150)/Fuel_Properties!$D$49</f>
        <v>0.16376760907932245</v>
      </c>
      <c r="ES150" s="53">
        <f>SUMPRODUCT(--(ES$9=Quarterly_kt!$B$9:FC$9),Quarterly_kt!$B150:FC150)/Fuel_Properties!$D$49</f>
        <v>0.16376760907932245</v>
      </c>
      <c r="ET150" s="53">
        <f>SUMPRODUCT(--(ET$9=Quarterly_kt!$B$9:FC$9),Quarterly_kt!$B150:FC150)/Fuel_Properties!$D$49</f>
        <v>0.11274375593189837</v>
      </c>
      <c r="EU150" s="53">
        <f>SUMPRODUCT(--(EU$9=Quarterly_kt!$B$9:FC$9),Quarterly_kt!$B150:FC150)/Fuel_Properties!$D$49</f>
        <v>0.11274375593189837</v>
      </c>
      <c r="EV150" s="53">
        <f>SUMPRODUCT(--(EV$9=Quarterly_kt!$B$9:FC$9),Quarterly_kt!$B150:FC150)/Fuel_Properties!$D$49</f>
        <v>0.11274375593189837</v>
      </c>
      <c r="EW150" s="53">
        <f>SUMPRODUCT(--(EW$9=Quarterly_kt!$B$9:FC$9),Quarterly_kt!$B150:FC150)/Fuel_Properties!$D$49</f>
        <v>0.11274375593189837</v>
      </c>
      <c r="EX150" s="53">
        <f>SUMPRODUCT(--(EX$9=Quarterly_kt!$B$9:FC$9),Quarterly_kt!$B150:FC150)/Fuel_Properties!$D$49</f>
        <v>9.8520055324739772E-2</v>
      </c>
      <c r="EY150" s="53">
        <f>SUMPRODUCT(--(EY$9=Quarterly_kt!$B$9:FC$9),Quarterly_kt!$B150:FC150)/Fuel_Properties!$D$49</f>
        <v>9.8520055324739772E-2</v>
      </c>
      <c r="EZ150" s="53">
        <f>SUMPRODUCT(--(EZ$9=Quarterly_kt!$B$9:FC$9),Quarterly_kt!$B150:FC150)/Fuel_Properties!$D$49</f>
        <v>9.8520055324739772E-2</v>
      </c>
      <c r="FA150" s="53">
        <f>SUMPRODUCT(--(FA$9=Quarterly_kt!$B$9:FC$9),Quarterly_kt!$B150:FC150)/Fuel_Properties!$D$49</f>
        <v>9.8520055324739772E-2</v>
      </c>
      <c r="FB150" s="53">
        <f>SUMPRODUCT(--(FB$9=Quarterly_kt!$B$9:FC$9),Quarterly_kt!$B150:FC150)/Fuel_Properties!$D$49</f>
        <v>7.5628169483394125E-2</v>
      </c>
      <c r="FC150" s="53">
        <f>SUMPRODUCT(--(FC$9=Quarterly_kt!$B$9:FC$9),Quarterly_kt!$B150:FC150)/Fuel_Properties!$D$49</f>
        <v>7.5628169483394125E-2</v>
      </c>
      <c r="FD150" s="53">
        <f>SUMPRODUCT(--(FD$9=Quarterly_kt!$B$9:FD$9),Quarterly_kt!$B150:FD150)/Fuel_Properties!$D$49</f>
        <v>7.5628169483394125E-2</v>
      </c>
      <c r="FE150" s="53">
        <f>SUMPRODUCT(--(FE$9=Quarterly_kt!$B$9:FE$9),Quarterly_kt!$B150:FE150)/Fuel_Properties!$D$49</f>
        <v>7.5628169483394125E-2</v>
      </c>
      <c r="FF150" s="53">
        <f>SUMPRODUCT(--(FF$9=Quarterly_kt!$B$9:FF$9),Quarterly_kt!$B150:FF150)/Fuel_Properties!$D$49</f>
        <v>9.4400481639020525E-2</v>
      </c>
      <c r="FG150" s="53">
        <f>SUMPRODUCT(--(FG$9=Quarterly_kt!$B$9:FG$9),Quarterly_kt!$B150:FG150)/Fuel_Properties!$D$49</f>
        <v>9.4400481639020525E-2</v>
      </c>
      <c r="FH150" s="53">
        <f>SUMPRODUCT(--(FH$9=Quarterly_kt!$B$9:FH$9),Quarterly_kt!$B150:FH150)/Fuel_Properties!$D$49</f>
        <v>9.4400481639020525E-2</v>
      </c>
      <c r="FI150" s="53">
        <f>SUMPRODUCT(--(FI$9=Quarterly_kt!$B$9:FI$9),Quarterly_kt!$B150:FI150)/Fuel_Properties!$D$49</f>
        <v>9.4400481639020525E-2</v>
      </c>
      <c r="FJ150" s="53">
        <f>SUMPRODUCT(--(FJ$9=Quarterly_kt!$B$9:FJ$9),Quarterly_kt!$B150:FJ150)/Fuel_Properties!$D$49</f>
        <v>9.0477275364996321E-2</v>
      </c>
      <c r="FK150" s="53">
        <f>SUMPRODUCT(--(FK$9=Quarterly_kt!$B$9:FK$9),Quarterly_kt!$B150:FK150)/Fuel_Properties!$D$49</f>
        <v>9.0477275364996321E-2</v>
      </c>
      <c r="FL150" s="53">
        <f>SUMPRODUCT(--(FL$9=Quarterly_kt!$B$9:FL$9),Quarterly_kt!$B150:FL150)/Fuel_Properties!$D$49</f>
        <v>9.0477275364996321E-2</v>
      </c>
      <c r="FM150" s="53">
        <f>SUMPRODUCT(--(FM$9=Quarterly_kt!$B$9:FN$9),Quarterly_kt!$B150:FN150)/Fuel_Properties!$D$49</f>
        <v>9.0477275364996321E-2</v>
      </c>
      <c r="FN150" s="53">
        <f>SUMPRODUCT(--(FN$9=Quarterly_kt!$B$9:FN$9),Quarterly_kt!$B150:FN150)/Fuel_Properties!$D$49</f>
        <v>7.8135970883004946E-2</v>
      </c>
      <c r="FO150" s="53">
        <f>SUMPRODUCT(--(FO$9=Quarterly_kt!$B$9:FO$9),Quarterly_kt!$B150:FO150)/Fuel_Properties!$D$49</f>
        <v>7.8135970883004946E-2</v>
      </c>
      <c r="FP150" s="53">
        <f>SUMPRODUCT(--(FP$9=Quarterly_kt!$B$9:FP$9),Quarterly_kt!$B150:FP150)/Fuel_Properties!$D$49</f>
        <v>7.8135970883004946E-2</v>
      </c>
      <c r="FQ150" s="53">
        <f>SUMPRODUCT(--(FQ$9=Quarterly_kt!$B$9:FQ$9),Quarterly_kt!$B150:FQ150)/Fuel_Properties!$D$49</f>
        <v>7.8135970883004946E-2</v>
      </c>
      <c r="FR150" s="53">
        <f>SUMPRODUCT(--(FR$9=Quarterly_kt!$B$9:FR$9),Quarterly_kt!$B150:FR150)/Fuel_Properties!$D$49</f>
        <v>5.9996162588803803E-2</v>
      </c>
      <c r="FS150" s="53">
        <f>SUMPRODUCT(--(FS$9=Quarterly_kt!$B$9:FS$9),Quarterly_kt!$B150:FS150)/Fuel_Properties!$D$49</f>
        <v>5.9996162588803803E-2</v>
      </c>
      <c r="FT150" s="53">
        <f>SUMPRODUCT(--(FT$9=Quarterly_kt!$B$9:FT$9),Quarterly_kt!$B150:FT150)/Fuel_Properties!$D$49</f>
        <v>5.9996162588803803E-2</v>
      </c>
      <c r="FU150" s="53">
        <f>SUMPRODUCT(--(FU$9=Quarterly_kt!$B$9:FU$9),Quarterly_kt!$B150:FU150)/Fuel_Properties!$D$49</f>
        <v>5.9996162588803803E-2</v>
      </c>
      <c r="FV150" s="53">
        <f>SUMPRODUCT(--(FV$9=Quarterly_kt!$B$9:FV$9),Quarterly_kt!$B150:FV150)/Fuel_Properties!$D$49</f>
        <v>4.3418155470415436E-2</v>
      </c>
      <c r="FW150" s="18"/>
      <c r="FX150" s="117"/>
      <c r="FY150" s="18"/>
    </row>
    <row r="151" spans="1:181" ht="15" x14ac:dyDescent="0.25">
      <c r="A151" s="44" t="s">
        <v>36</v>
      </c>
      <c r="B151" s="28">
        <f t="shared" ref="B151:AG151" si="273">B152</f>
        <v>0.59247031520462035</v>
      </c>
      <c r="C151" s="28">
        <f t="shared" si="273"/>
        <v>0.58500185781478875</v>
      </c>
      <c r="D151" s="28">
        <f t="shared" si="273"/>
        <v>0.81526967355728142</v>
      </c>
      <c r="E151" s="28">
        <f t="shared" si="273"/>
        <v>0.83308163447570793</v>
      </c>
      <c r="F151" s="28">
        <f t="shared" si="273"/>
        <v>0.86127379604339604</v>
      </c>
      <c r="G151" s="28">
        <f t="shared" si="273"/>
        <v>0.97125669868087772</v>
      </c>
      <c r="H151" s="28">
        <f t="shared" si="273"/>
        <v>1.0712255303573608</v>
      </c>
      <c r="I151" s="28">
        <f t="shared" si="273"/>
        <v>1.2417387060508729</v>
      </c>
      <c r="J151" s="28">
        <f t="shared" si="273"/>
        <v>1.3622394912376401</v>
      </c>
      <c r="K151" s="28">
        <f t="shared" si="273"/>
        <v>0.93353911502838138</v>
      </c>
      <c r="L151" s="28">
        <f t="shared" si="273"/>
        <v>0.79209789016723631</v>
      </c>
      <c r="M151" s="28">
        <f t="shared" si="273"/>
        <v>1.1284642385520935</v>
      </c>
      <c r="N151" s="28">
        <f t="shared" si="273"/>
        <v>0.82637383246612539</v>
      </c>
      <c r="O151" s="28">
        <f t="shared" si="273"/>
        <v>0.71074676031494144</v>
      </c>
      <c r="P151" s="28">
        <f t="shared" si="273"/>
        <v>0.78555220204544063</v>
      </c>
      <c r="Q151" s="28">
        <f t="shared" si="273"/>
        <v>0.8734928162956237</v>
      </c>
      <c r="R151" s="28">
        <f t="shared" si="273"/>
        <v>0.56746309743499745</v>
      </c>
      <c r="S151" s="28">
        <f t="shared" si="273"/>
        <v>0.6738518672027588</v>
      </c>
      <c r="T151" s="28">
        <f t="shared" si="273"/>
        <v>0.63945583456039423</v>
      </c>
      <c r="U151" s="28">
        <f t="shared" si="273"/>
        <v>0.75921319277191157</v>
      </c>
      <c r="V151" s="28">
        <f t="shared" si="273"/>
        <v>0.5869507320137024</v>
      </c>
      <c r="W151" s="28">
        <f t="shared" si="273"/>
        <v>0.55515290772247305</v>
      </c>
      <c r="X151" s="28">
        <f t="shared" si="273"/>
        <v>0.64939289038848869</v>
      </c>
      <c r="Y151" s="28">
        <f t="shared" si="273"/>
        <v>0.93995833008956908</v>
      </c>
      <c r="Z151" s="28">
        <f t="shared" si="273"/>
        <v>0.54293979398345948</v>
      </c>
      <c r="AA151" s="28">
        <f t="shared" si="273"/>
        <v>0.54318222482299805</v>
      </c>
      <c r="AB151" s="28">
        <f t="shared" si="273"/>
        <v>0.6686039598846435</v>
      </c>
      <c r="AC151" s="28">
        <f t="shared" si="273"/>
        <v>0.69014361334609986</v>
      </c>
      <c r="AD151" s="28">
        <f t="shared" si="273"/>
        <v>0.53247011353301998</v>
      </c>
      <c r="AE151" s="28">
        <f t="shared" si="273"/>
        <v>0.46878505180358887</v>
      </c>
      <c r="AF151" s="28">
        <f t="shared" si="273"/>
        <v>0.64617009523391711</v>
      </c>
      <c r="AG151" s="28">
        <f t="shared" si="273"/>
        <v>0.38737190987014769</v>
      </c>
      <c r="AH151" s="28">
        <f t="shared" ref="AH151:BM151" si="274">AH152</f>
        <v>0.56094891845321659</v>
      </c>
      <c r="AI151" s="28">
        <f t="shared" si="274"/>
        <v>0.3923716948509216</v>
      </c>
      <c r="AJ151" s="28">
        <f t="shared" si="274"/>
        <v>0.38375772692108151</v>
      </c>
      <c r="AK151" s="28">
        <f t="shared" si="274"/>
        <v>0.33725050501251214</v>
      </c>
      <c r="AL151" s="28">
        <f t="shared" si="274"/>
        <v>0.26968473435592649</v>
      </c>
      <c r="AM151" s="28">
        <f t="shared" si="274"/>
        <v>0.38798784326171876</v>
      </c>
      <c r="AN151" s="28">
        <f t="shared" si="274"/>
        <v>0.25403625884246822</v>
      </c>
      <c r="AO151" s="28">
        <f t="shared" si="274"/>
        <v>0.22498562193298338</v>
      </c>
      <c r="AP151" s="28">
        <f t="shared" si="274"/>
        <v>0.48241401718521115</v>
      </c>
      <c r="AQ151" s="28">
        <f t="shared" si="274"/>
        <v>0.34261282081222527</v>
      </c>
      <c r="AR151" s="28">
        <f t="shared" si="274"/>
        <v>0.40791803681564326</v>
      </c>
      <c r="AS151" s="28">
        <f t="shared" si="274"/>
        <v>0.43893881643295285</v>
      </c>
      <c r="AT151" s="28">
        <f t="shared" si="274"/>
        <v>0.39872708943939206</v>
      </c>
      <c r="AU151" s="28">
        <f t="shared" si="274"/>
        <v>0.55527642578887926</v>
      </c>
      <c r="AV151" s="28">
        <f t="shared" si="274"/>
        <v>0.61813956739044174</v>
      </c>
      <c r="AW151" s="28">
        <f t="shared" si="274"/>
        <v>0.63446272640228274</v>
      </c>
      <c r="AX151" s="28">
        <f t="shared" si="274"/>
        <v>0.41923094208526607</v>
      </c>
      <c r="AY151" s="28">
        <f t="shared" si="274"/>
        <v>0.6890146105575562</v>
      </c>
      <c r="AZ151" s="28">
        <f t="shared" si="274"/>
        <v>0.63592850789642341</v>
      </c>
      <c r="BA151" s="28">
        <f t="shared" si="274"/>
        <v>0.63627109946060179</v>
      </c>
      <c r="BB151" s="28">
        <f t="shared" si="274"/>
        <v>0.53607630805587758</v>
      </c>
      <c r="BC151" s="28">
        <f t="shared" si="274"/>
        <v>0.69060138677597038</v>
      </c>
      <c r="BD151" s="28">
        <f t="shared" si="274"/>
        <v>0.68197816978836046</v>
      </c>
      <c r="BE151" s="28">
        <f t="shared" si="274"/>
        <v>0.83039192697143549</v>
      </c>
      <c r="BF151" s="28">
        <f t="shared" si="274"/>
        <v>0.86664783468246454</v>
      </c>
      <c r="BG151" s="28">
        <f t="shared" si="274"/>
        <v>1.0052830102996826</v>
      </c>
      <c r="BH151" s="28">
        <f t="shared" si="274"/>
        <v>0.75477842683410645</v>
      </c>
      <c r="BI151" s="28">
        <f t="shared" si="274"/>
        <v>0.64182478684234612</v>
      </c>
      <c r="BJ151" s="28">
        <f t="shared" si="274"/>
        <v>0.78107630868911737</v>
      </c>
      <c r="BK151" s="28">
        <f t="shared" si="274"/>
        <v>0.65530557336044304</v>
      </c>
      <c r="BL151" s="28">
        <f t="shared" si="274"/>
        <v>0.62937536197280874</v>
      </c>
      <c r="BM151" s="28">
        <f t="shared" si="274"/>
        <v>0.59717227285766605</v>
      </c>
      <c r="BN151" s="28">
        <f t="shared" ref="BN151:CJ151" si="275">BN152</f>
        <v>0.65993064391819456</v>
      </c>
      <c r="BO151" s="28">
        <f t="shared" si="275"/>
        <v>0.77179572546161435</v>
      </c>
      <c r="BP151" s="28">
        <f t="shared" si="275"/>
        <v>0.93707828242531643</v>
      </c>
      <c r="BQ151" s="28">
        <f t="shared" si="275"/>
        <v>0.82829446018770558</v>
      </c>
      <c r="BR151" s="28">
        <f t="shared" si="275"/>
        <v>0.92780415574903419</v>
      </c>
      <c r="BS151" s="28">
        <f t="shared" si="275"/>
        <v>0.79219434528141341</v>
      </c>
      <c r="BT151" s="28">
        <f t="shared" si="275"/>
        <v>0.78021925924509472</v>
      </c>
      <c r="BU151" s="28">
        <f t="shared" si="275"/>
        <v>0.6746608485216059</v>
      </c>
      <c r="BV151" s="28">
        <f t="shared" si="275"/>
        <v>0.68141465048320948</v>
      </c>
      <c r="BW151" s="28">
        <f t="shared" si="275"/>
        <v>0.79366879695714376</v>
      </c>
      <c r="BX151" s="28">
        <f t="shared" si="275"/>
        <v>0.83838773634850494</v>
      </c>
      <c r="BY151" s="28">
        <f t="shared" si="275"/>
        <v>0.85391949839888148</v>
      </c>
      <c r="BZ151" s="28">
        <f t="shared" si="275"/>
        <v>0.54902129991330761</v>
      </c>
      <c r="CA151" s="28">
        <f t="shared" si="275"/>
        <v>0.91649078509098181</v>
      </c>
      <c r="CB151" s="28">
        <f t="shared" si="275"/>
        <v>1.0700819909288313</v>
      </c>
      <c r="CC151" s="28">
        <f t="shared" si="275"/>
        <v>0.56349550921765001</v>
      </c>
      <c r="CD151" s="28">
        <f t="shared" si="275"/>
        <v>0.96019788272772988</v>
      </c>
      <c r="CE151" s="28">
        <f t="shared" si="275"/>
        <v>0.9713838969886035</v>
      </c>
      <c r="CF151" s="28">
        <f t="shared" si="275"/>
        <v>1.1085999518386549</v>
      </c>
      <c r="CG151" s="28">
        <f t="shared" si="275"/>
        <v>0.83147248778903826</v>
      </c>
      <c r="CH151" s="28">
        <f t="shared" si="275"/>
        <v>0.81167389838730575</v>
      </c>
      <c r="CI151" s="28">
        <f t="shared" si="275"/>
        <v>0.99834051654262357</v>
      </c>
      <c r="CJ151" s="28">
        <f t="shared" si="275"/>
        <v>0.88845119788598537</v>
      </c>
      <c r="CK151" s="28">
        <f t="shared" ref="CK151:EO151" si="276">CK152</f>
        <v>1.3244676926791181</v>
      </c>
      <c r="CL151" s="28">
        <f t="shared" si="276"/>
        <v>0.99672753244627355</v>
      </c>
      <c r="CM151" s="28">
        <f t="shared" si="276"/>
        <v>1.0962161537094797</v>
      </c>
      <c r="CN151" s="28">
        <f t="shared" si="276"/>
        <v>0.77199633283986013</v>
      </c>
      <c r="CO151" s="28">
        <f t="shared" si="276"/>
        <v>0.60680319869078381</v>
      </c>
      <c r="CP151" s="28">
        <f t="shared" si="276"/>
        <v>0.85910371293010379</v>
      </c>
      <c r="CQ151" s="28">
        <f t="shared" si="276"/>
        <v>0.48134368045907672</v>
      </c>
      <c r="CR151" s="28">
        <f t="shared" si="276"/>
        <v>0.41564555773698497</v>
      </c>
      <c r="CS151" s="28">
        <f t="shared" si="276"/>
        <v>0.4713555354317156</v>
      </c>
      <c r="CT151" s="28">
        <f t="shared" si="276"/>
        <v>0.57160944910132727</v>
      </c>
      <c r="CU151" s="28">
        <f t="shared" si="276"/>
        <v>0.32879871445387887</v>
      </c>
      <c r="CV151" s="28">
        <f t="shared" si="276"/>
        <v>0.46850329573595734</v>
      </c>
      <c r="CW151" s="28">
        <f t="shared" si="276"/>
        <v>0.41412290135041946</v>
      </c>
      <c r="CX151" s="28">
        <f t="shared" si="276"/>
        <v>0.46508889862217445</v>
      </c>
      <c r="CY151" s="28">
        <f t="shared" si="276"/>
        <v>0.43485116865650242</v>
      </c>
      <c r="CZ151" s="28">
        <f t="shared" si="276"/>
        <v>0.80347835684338409</v>
      </c>
      <c r="DA151" s="28">
        <f t="shared" si="276"/>
        <v>0.99175931158259989</v>
      </c>
      <c r="DB151" s="28">
        <f t="shared" si="276"/>
        <v>1.4784006290128198</v>
      </c>
      <c r="DC151" s="28">
        <f t="shared" si="276"/>
        <v>1.1901952896493462</v>
      </c>
      <c r="DD151" s="28">
        <f t="shared" si="276"/>
        <v>1.2547334230777389</v>
      </c>
      <c r="DE151" s="28">
        <f t="shared" si="276"/>
        <v>1.1630682732215341</v>
      </c>
      <c r="DF151" s="28">
        <f t="shared" si="276"/>
        <v>1.1736814920195648</v>
      </c>
      <c r="DG151" s="28">
        <f t="shared" si="276"/>
        <v>1.0954324636789585</v>
      </c>
      <c r="DH151" s="28">
        <f t="shared" si="276"/>
        <v>1.1245984336997512</v>
      </c>
      <c r="DI151" s="28">
        <f t="shared" si="276"/>
        <v>1.0321121811472875</v>
      </c>
      <c r="DJ151" s="28">
        <f t="shared" si="276"/>
        <v>1.1934223265580852</v>
      </c>
      <c r="DK151" s="28">
        <f t="shared" si="276"/>
        <v>1.1511823762771627</v>
      </c>
      <c r="DL151" s="28">
        <f t="shared" si="276"/>
        <v>1.2792726695787502</v>
      </c>
      <c r="DM151" s="28">
        <f t="shared" si="276"/>
        <v>1.2786277384213893</v>
      </c>
      <c r="DN151" s="28">
        <f t="shared" si="276"/>
        <v>1.2532366728733624</v>
      </c>
      <c r="DO151" s="28">
        <f t="shared" si="276"/>
        <v>1.2658195648798751</v>
      </c>
      <c r="DP151" s="28">
        <f t="shared" si="276"/>
        <v>1.4007077492196167</v>
      </c>
      <c r="DQ151" s="28">
        <f t="shared" si="276"/>
        <v>1.1220232693317127</v>
      </c>
      <c r="DR151" s="28">
        <f t="shared" si="276"/>
        <v>1.057738639023766</v>
      </c>
      <c r="DS151" s="28">
        <f t="shared" si="276"/>
        <v>0.64847123510857807</v>
      </c>
      <c r="DT151" s="28">
        <f t="shared" si="276"/>
        <v>1.407299995790948</v>
      </c>
      <c r="DU151" s="28">
        <f t="shared" si="276"/>
        <v>1.410697722950832</v>
      </c>
      <c r="DV151" s="28">
        <f t="shared" si="276"/>
        <v>1.1918490508896917</v>
      </c>
      <c r="DW151" s="28">
        <f t="shared" si="276"/>
        <v>1.2482522860987195</v>
      </c>
      <c r="DX151" s="28">
        <f t="shared" si="276"/>
        <v>1.3652913768241202</v>
      </c>
      <c r="DY151" s="28">
        <f t="shared" si="276"/>
        <v>1.563366962019912</v>
      </c>
      <c r="DZ151" s="28">
        <f t="shared" si="276"/>
        <v>1.1006854077480768</v>
      </c>
      <c r="EA151" s="28">
        <f t="shared" si="276"/>
        <v>0.96424309346971182</v>
      </c>
      <c r="EB151" s="28">
        <f t="shared" si="276"/>
        <v>1.0428962682316369</v>
      </c>
      <c r="EC151" s="28">
        <f t="shared" si="276"/>
        <v>1.2546556622830691</v>
      </c>
      <c r="ED151" s="28">
        <f t="shared" si="276"/>
        <v>1.1995460116020813</v>
      </c>
      <c r="EE151" s="28">
        <f t="shared" si="276"/>
        <v>0.98422515460583093</v>
      </c>
      <c r="EF151" s="28">
        <f t="shared" si="276"/>
        <v>1.0769227634877949</v>
      </c>
      <c r="EG151" s="28">
        <f t="shared" si="276"/>
        <v>1.5511727980201151</v>
      </c>
      <c r="EH151" s="28">
        <f t="shared" si="276"/>
        <v>1.119927437920107</v>
      </c>
      <c r="EI151" s="28">
        <f t="shared" si="276"/>
        <v>0.84722023799042356</v>
      </c>
      <c r="EJ151" s="28">
        <f t="shared" si="276"/>
        <v>0.89310791712006365</v>
      </c>
      <c r="EK151" s="28">
        <f t="shared" si="276"/>
        <v>0.98344303103501007</v>
      </c>
      <c r="EL151" s="28">
        <f t="shared" si="276"/>
        <v>1.0214039944625861</v>
      </c>
      <c r="EM151" s="28">
        <f t="shared" si="276"/>
        <v>1.0231522616372311</v>
      </c>
      <c r="EN151" s="28">
        <f t="shared" si="276"/>
        <v>0.99461750486844513</v>
      </c>
      <c r="EO151" s="28">
        <f t="shared" si="276"/>
        <v>0.96123263758357214</v>
      </c>
      <c r="EP151" s="28">
        <f>EP152</f>
        <v>0.9938937089530735</v>
      </c>
      <c r="EQ151" s="28">
        <f>EQ152</f>
        <v>0.92862666311334552</v>
      </c>
      <c r="ER151" s="28">
        <f>ER152</f>
        <v>0.77602186217790869</v>
      </c>
      <c r="ES151" s="28">
        <f>ES152</f>
        <v>0.74782076927911734</v>
      </c>
      <c r="ET151" s="28">
        <f t="shared" ref="ET151:FV151" si="277">ET152</f>
        <v>0.85193121951951833</v>
      </c>
      <c r="EU151" s="28">
        <f>EU152</f>
        <v>0.88394000445155652</v>
      </c>
      <c r="EV151" s="28">
        <f t="shared" si="277"/>
        <v>0.97674140973214352</v>
      </c>
      <c r="EW151" s="28">
        <f t="shared" si="277"/>
        <v>1.2123022041599789</v>
      </c>
      <c r="EX151" s="28">
        <f t="shared" si="277"/>
        <v>1.0614575647974311</v>
      </c>
      <c r="EY151" s="28">
        <f t="shared" si="277"/>
        <v>1.0202894381896057</v>
      </c>
      <c r="EZ151" s="28">
        <f t="shared" si="277"/>
        <v>0.91194240560040452</v>
      </c>
      <c r="FA151" s="28">
        <f t="shared" si="277"/>
        <v>1.0033729049318025</v>
      </c>
      <c r="FB151" s="28">
        <f t="shared" si="277"/>
        <v>1.2496598557985181</v>
      </c>
      <c r="FC151" s="28">
        <f t="shared" si="277"/>
        <v>1.3735841182669148</v>
      </c>
      <c r="FD151" s="28">
        <f t="shared" si="277"/>
        <v>1.5301625908956646</v>
      </c>
      <c r="FE151" s="28">
        <f t="shared" si="277"/>
        <v>0.98239497826025324</v>
      </c>
      <c r="FF151" s="28">
        <f t="shared" si="277"/>
        <v>1.0197888662790751</v>
      </c>
      <c r="FG151" s="28">
        <f t="shared" si="277"/>
        <v>0.96832684239959144</v>
      </c>
      <c r="FH151" s="28">
        <f t="shared" si="277"/>
        <v>1.0239031013753437</v>
      </c>
      <c r="FI151" s="28">
        <f t="shared" si="277"/>
        <v>1.3470238821549911</v>
      </c>
      <c r="FJ151" s="28">
        <f t="shared" si="277"/>
        <v>1.6816541270077041</v>
      </c>
      <c r="FK151" s="28">
        <f t="shared" si="277"/>
        <v>1.4780393214646839</v>
      </c>
      <c r="FL151" s="28">
        <f t="shared" si="277"/>
        <v>1.3937692531571946</v>
      </c>
      <c r="FM151" s="28">
        <f t="shared" si="277"/>
        <v>1.30656342001334</v>
      </c>
      <c r="FN151" s="28">
        <f t="shared" si="277"/>
        <v>1.0461742242206227</v>
      </c>
      <c r="FO151" s="28">
        <f t="shared" si="277"/>
        <v>0.88714799316644899</v>
      </c>
      <c r="FP151" s="28">
        <f t="shared" si="277"/>
        <v>1.3279325823214649</v>
      </c>
      <c r="FQ151" s="28">
        <f t="shared" si="277"/>
        <v>0.84887598042515156</v>
      </c>
      <c r="FR151" s="28">
        <f t="shared" si="277"/>
        <v>1.0733136644971728</v>
      </c>
      <c r="FS151" s="28">
        <f t="shared" si="277"/>
        <v>1.0445820423379093</v>
      </c>
      <c r="FT151" s="28">
        <f t="shared" si="277"/>
        <v>1.0768621502189826</v>
      </c>
      <c r="FU151" s="28">
        <f t="shared" si="277"/>
        <v>1.1493902716331981</v>
      </c>
      <c r="FV151" s="28">
        <f t="shared" si="277"/>
        <v>1.2965992587293957</v>
      </c>
      <c r="FW151" s="18"/>
      <c r="FX151" s="117"/>
      <c r="FY151" s="18"/>
    </row>
    <row r="152" spans="1:181" ht="15" x14ac:dyDescent="0.25">
      <c r="A152" s="46" t="s">
        <v>27</v>
      </c>
      <c r="B152" s="13">
        <v>0.59247031520462035</v>
      </c>
      <c r="C152" s="13">
        <v>0.58500185781478875</v>
      </c>
      <c r="D152" s="13">
        <v>0.81526967355728142</v>
      </c>
      <c r="E152" s="13">
        <v>0.83308163447570793</v>
      </c>
      <c r="F152" s="13">
        <v>0.86127379604339604</v>
      </c>
      <c r="G152" s="13">
        <v>0.97125669868087772</v>
      </c>
      <c r="H152" s="13">
        <v>1.0712255303573608</v>
      </c>
      <c r="I152" s="13">
        <v>1.2417387060508729</v>
      </c>
      <c r="J152" s="13">
        <v>1.3622394912376401</v>
      </c>
      <c r="K152" s="13">
        <v>0.93353911502838138</v>
      </c>
      <c r="L152" s="13">
        <v>0.79209789016723631</v>
      </c>
      <c r="M152" s="13">
        <v>1.1284642385520935</v>
      </c>
      <c r="N152" s="13">
        <v>0.82637383246612539</v>
      </c>
      <c r="O152" s="13">
        <v>0.71074676031494144</v>
      </c>
      <c r="P152" s="13">
        <v>0.78555220204544063</v>
      </c>
      <c r="Q152" s="13">
        <v>0.8734928162956237</v>
      </c>
      <c r="R152" s="13">
        <v>0.56746309743499745</v>
      </c>
      <c r="S152" s="13">
        <v>0.6738518672027588</v>
      </c>
      <c r="T152" s="13">
        <v>0.63945583456039423</v>
      </c>
      <c r="U152" s="13">
        <v>0.75921319277191157</v>
      </c>
      <c r="V152" s="13">
        <v>0.5869507320137024</v>
      </c>
      <c r="W152" s="13">
        <v>0.55515290772247305</v>
      </c>
      <c r="X152" s="13">
        <v>0.64939289038848869</v>
      </c>
      <c r="Y152" s="13">
        <v>0.93995833008956908</v>
      </c>
      <c r="Z152" s="13">
        <v>0.54293979398345948</v>
      </c>
      <c r="AA152" s="13">
        <v>0.54318222482299805</v>
      </c>
      <c r="AB152" s="13">
        <v>0.6686039598846435</v>
      </c>
      <c r="AC152" s="13">
        <v>0.69014361334609986</v>
      </c>
      <c r="AD152" s="13">
        <v>0.53247011353301998</v>
      </c>
      <c r="AE152" s="13">
        <v>0.46878505180358887</v>
      </c>
      <c r="AF152" s="13">
        <v>0.64617009523391711</v>
      </c>
      <c r="AG152" s="13">
        <v>0.38737190987014769</v>
      </c>
      <c r="AH152" s="13">
        <v>0.56094891845321659</v>
      </c>
      <c r="AI152" s="13">
        <v>0.3923716948509216</v>
      </c>
      <c r="AJ152" s="13">
        <v>0.38375772692108151</v>
      </c>
      <c r="AK152" s="13">
        <v>0.33725050501251214</v>
      </c>
      <c r="AL152" s="13">
        <v>0.26968473435592649</v>
      </c>
      <c r="AM152" s="13">
        <v>0.38798784326171876</v>
      </c>
      <c r="AN152" s="13">
        <v>0.25403625884246822</v>
      </c>
      <c r="AO152" s="13">
        <v>0.22498562193298338</v>
      </c>
      <c r="AP152" s="13">
        <v>0.48241401718521115</v>
      </c>
      <c r="AQ152" s="13">
        <v>0.34261282081222527</v>
      </c>
      <c r="AR152" s="13">
        <v>0.40791803681564326</v>
      </c>
      <c r="AS152" s="13">
        <v>0.43893881643295285</v>
      </c>
      <c r="AT152" s="13">
        <v>0.39872708943939206</v>
      </c>
      <c r="AU152" s="13">
        <v>0.55527642578887926</v>
      </c>
      <c r="AV152" s="13">
        <v>0.61813956739044174</v>
      </c>
      <c r="AW152" s="13">
        <v>0.63446272640228274</v>
      </c>
      <c r="AX152" s="13">
        <v>0.41923094208526607</v>
      </c>
      <c r="AY152" s="13">
        <v>0.6890146105575562</v>
      </c>
      <c r="AZ152" s="13">
        <v>0.63592850789642341</v>
      </c>
      <c r="BA152" s="13">
        <v>0.63627109946060179</v>
      </c>
      <c r="BB152" s="13">
        <v>0.53607630805587758</v>
      </c>
      <c r="BC152" s="13">
        <v>0.69060138677597038</v>
      </c>
      <c r="BD152" s="13">
        <v>0.68197816978836046</v>
      </c>
      <c r="BE152" s="13">
        <v>0.83039192697143549</v>
      </c>
      <c r="BF152" s="13">
        <v>0.86664783468246454</v>
      </c>
      <c r="BG152" s="13">
        <v>1.0052830102996826</v>
      </c>
      <c r="BH152" s="13">
        <v>0.75477842683410645</v>
      </c>
      <c r="BI152" s="13">
        <v>0.64182478684234612</v>
      </c>
      <c r="BJ152" s="13">
        <v>0.78107630868911737</v>
      </c>
      <c r="BK152" s="13">
        <v>0.65530557336044304</v>
      </c>
      <c r="BL152" s="13">
        <v>0.62937536197280874</v>
      </c>
      <c r="BM152" s="13">
        <v>0.59717227285766605</v>
      </c>
      <c r="BN152" s="13">
        <v>0.65993064391819456</v>
      </c>
      <c r="BO152" s="13">
        <v>0.77179572546161435</v>
      </c>
      <c r="BP152" s="13">
        <v>0.93707828242531643</v>
      </c>
      <c r="BQ152" s="13">
        <v>0.82829446018770558</v>
      </c>
      <c r="BR152" s="13">
        <v>0.92780415574903419</v>
      </c>
      <c r="BS152" s="13">
        <v>0.79219434528141341</v>
      </c>
      <c r="BT152" s="13">
        <v>0.78021925924509472</v>
      </c>
      <c r="BU152" s="13">
        <v>0.6746608485216059</v>
      </c>
      <c r="BV152" s="13">
        <v>0.68141465048320948</v>
      </c>
      <c r="BW152" s="13">
        <v>0.79366879695714376</v>
      </c>
      <c r="BX152" s="13">
        <v>0.83838773634850494</v>
      </c>
      <c r="BY152" s="13">
        <v>0.85391949839888148</v>
      </c>
      <c r="BZ152" s="13">
        <v>0.54902129991330761</v>
      </c>
      <c r="CA152" s="13">
        <v>0.91649078509098181</v>
      </c>
      <c r="CB152" s="13">
        <v>1.0700819909288313</v>
      </c>
      <c r="CC152" s="13">
        <v>0.56349550921765001</v>
      </c>
      <c r="CD152" s="13">
        <v>0.96019788272772988</v>
      </c>
      <c r="CE152" s="13">
        <v>0.9713838969886035</v>
      </c>
      <c r="CF152" s="13">
        <v>1.1085999518386549</v>
      </c>
      <c r="CG152" s="13">
        <v>0.83147248778903826</v>
      </c>
      <c r="CH152" s="13">
        <v>0.81167389838730575</v>
      </c>
      <c r="CI152" s="13">
        <v>0.99834051654262357</v>
      </c>
      <c r="CJ152" s="13">
        <v>0.88845119788598537</v>
      </c>
      <c r="CK152" s="13">
        <v>1.3244676926791181</v>
      </c>
      <c r="CL152" s="13">
        <v>0.99672753244627355</v>
      </c>
      <c r="CM152" s="13">
        <v>1.0962161537094797</v>
      </c>
      <c r="CN152" s="13">
        <v>0.77199633283986013</v>
      </c>
      <c r="CO152" s="13">
        <v>0.60680319869078381</v>
      </c>
      <c r="CP152" s="13">
        <v>0.85910371293010379</v>
      </c>
      <c r="CQ152" s="13">
        <v>0.48134368045907672</v>
      </c>
      <c r="CR152" s="13">
        <v>0.41564555773698497</v>
      </c>
      <c r="CS152" s="13">
        <v>0.4713555354317156</v>
      </c>
      <c r="CT152" s="13">
        <v>0.57160944910132727</v>
      </c>
      <c r="CU152" s="13">
        <v>0.32879871445387887</v>
      </c>
      <c r="CV152" s="13">
        <v>0.46850329573595734</v>
      </c>
      <c r="CW152" s="13">
        <v>0.41412290135041946</v>
      </c>
      <c r="CX152" s="13">
        <v>0.46508889862217445</v>
      </c>
      <c r="CY152" s="13">
        <v>0.43485116865650242</v>
      </c>
      <c r="CZ152" s="13">
        <v>0.80347835684338409</v>
      </c>
      <c r="DA152" s="13">
        <v>0.99175931158259989</v>
      </c>
      <c r="DB152" s="13">
        <v>1.4784006290128198</v>
      </c>
      <c r="DC152" s="13">
        <v>1.1901952896493462</v>
      </c>
      <c r="DD152" s="13">
        <v>1.2547334230777389</v>
      </c>
      <c r="DE152" s="13">
        <v>1.1630682732215341</v>
      </c>
      <c r="DF152" s="13">
        <v>1.1736814920195648</v>
      </c>
      <c r="DG152" s="13">
        <v>1.0954324636789585</v>
      </c>
      <c r="DH152" s="13">
        <v>1.1245984336997512</v>
      </c>
      <c r="DI152" s="13">
        <v>1.0321121811472875</v>
      </c>
      <c r="DJ152" s="13">
        <v>1.1934223265580852</v>
      </c>
      <c r="DK152" s="13">
        <v>1.1511823762771627</v>
      </c>
      <c r="DL152" s="13">
        <v>1.2792726695787502</v>
      </c>
      <c r="DM152" s="13">
        <v>1.2786277384213893</v>
      </c>
      <c r="DN152" s="13">
        <v>1.2532366728733624</v>
      </c>
      <c r="DO152" s="13">
        <v>1.2658195648798751</v>
      </c>
      <c r="DP152" s="13">
        <v>1.4007077492196167</v>
      </c>
      <c r="DQ152" s="13">
        <v>1.1220232693317127</v>
      </c>
      <c r="DR152" s="13">
        <v>1.057738639023766</v>
      </c>
      <c r="DS152" s="13">
        <v>0.64847123510857807</v>
      </c>
      <c r="DT152" s="13">
        <v>1.407299995790948</v>
      </c>
      <c r="DU152" s="13">
        <v>1.410697722950832</v>
      </c>
      <c r="DV152" s="13">
        <v>1.1918490508896917</v>
      </c>
      <c r="DW152" s="13">
        <v>1.2482522860987195</v>
      </c>
      <c r="DX152" s="13">
        <v>1.3652913768241202</v>
      </c>
      <c r="DY152" s="13">
        <v>1.563366962019912</v>
      </c>
      <c r="DZ152" s="13">
        <v>1.1006854077480768</v>
      </c>
      <c r="EA152" s="13">
        <v>0.96424309346971182</v>
      </c>
      <c r="EB152" s="13">
        <v>1.0428962682316369</v>
      </c>
      <c r="EC152" s="13">
        <v>1.2546556622830691</v>
      </c>
      <c r="ED152" s="13">
        <v>1.1995460116020813</v>
      </c>
      <c r="EE152" s="13">
        <v>0.98422515460583093</v>
      </c>
      <c r="EF152" s="13">
        <v>1.0769227634877949</v>
      </c>
      <c r="EG152" s="13">
        <v>1.5511727980201151</v>
      </c>
      <c r="EH152" s="13">
        <v>1.119927437920107</v>
      </c>
      <c r="EI152" s="13">
        <v>0.84722023799042356</v>
      </c>
      <c r="EJ152" s="13">
        <v>0.89310791712006365</v>
      </c>
      <c r="EK152" s="13">
        <v>0.98344303103501007</v>
      </c>
      <c r="EL152" s="13">
        <v>1.0214039944625861</v>
      </c>
      <c r="EM152" s="13">
        <v>1.0231522616372311</v>
      </c>
      <c r="EN152" s="13">
        <v>0.99461750486844513</v>
      </c>
      <c r="EO152" s="13">
        <v>0.96123263758357214</v>
      </c>
      <c r="EP152" s="13">
        <v>0.9938937089530735</v>
      </c>
      <c r="EQ152" s="13">
        <v>0.92862666311334552</v>
      </c>
      <c r="ER152" s="13">
        <v>0.77602186217790869</v>
      </c>
      <c r="ES152" s="13">
        <v>0.74782076927911734</v>
      </c>
      <c r="ET152" s="13">
        <v>0.85193121951951833</v>
      </c>
      <c r="EU152" s="13">
        <v>0.88394000445155652</v>
      </c>
      <c r="EV152" s="13">
        <v>0.97674140973214352</v>
      </c>
      <c r="EW152" s="13">
        <v>1.2123022041599789</v>
      </c>
      <c r="EX152" s="13">
        <v>1.0614575647974311</v>
      </c>
      <c r="EY152" s="13">
        <v>1.0202894381896057</v>
      </c>
      <c r="EZ152" s="13">
        <v>0.91194240560040452</v>
      </c>
      <c r="FA152" s="13">
        <v>1.0033729049318025</v>
      </c>
      <c r="FB152" s="13">
        <v>1.2496598557985181</v>
      </c>
      <c r="FC152" s="13">
        <v>1.3735841182669148</v>
      </c>
      <c r="FD152" s="13">
        <v>1.5301625908956646</v>
      </c>
      <c r="FE152" s="13">
        <v>0.98239497826025324</v>
      </c>
      <c r="FF152" s="13">
        <v>1.0197888662790751</v>
      </c>
      <c r="FG152" s="13">
        <v>0.96832684239959144</v>
      </c>
      <c r="FH152" s="13">
        <v>1.0239031013753437</v>
      </c>
      <c r="FI152" s="13">
        <v>1.3470238821549911</v>
      </c>
      <c r="FJ152" s="13">
        <v>1.6816541270077041</v>
      </c>
      <c r="FK152" s="13">
        <v>1.4780393214646839</v>
      </c>
      <c r="FL152" s="13">
        <v>1.3937692531571946</v>
      </c>
      <c r="FM152" s="13">
        <v>1.30656342001334</v>
      </c>
      <c r="FN152" s="13">
        <v>1.0461742242206227</v>
      </c>
      <c r="FO152" s="13">
        <v>0.88714799316644899</v>
      </c>
      <c r="FP152" s="13">
        <v>1.3279325823214649</v>
      </c>
      <c r="FQ152" s="13">
        <v>0.84887598042515156</v>
      </c>
      <c r="FR152" s="13">
        <v>1.0733136644971728</v>
      </c>
      <c r="FS152" s="13">
        <v>1.0445820423379093</v>
      </c>
      <c r="FT152" s="13">
        <v>1.0768621502189826</v>
      </c>
      <c r="FU152" s="13">
        <v>1.1493902716331981</v>
      </c>
      <c r="FV152" s="13">
        <v>1.2965992587293957</v>
      </c>
      <c r="FW152" s="18"/>
      <c r="FX152" s="117"/>
      <c r="FY152" s="18"/>
    </row>
    <row r="153" spans="1:181" ht="15" x14ac:dyDescent="0.25">
      <c r="A153" s="44" t="s">
        <v>37</v>
      </c>
      <c r="B153" s="28">
        <f>B154</f>
        <v>1.7174464299999999</v>
      </c>
      <c r="C153" s="28">
        <f t="shared" ref="C153:BN153" si="278">C154</f>
        <v>1.8423903599999998</v>
      </c>
      <c r="D153" s="28">
        <f t="shared" si="278"/>
        <v>1.8386776999999999</v>
      </c>
      <c r="E153" s="28">
        <f t="shared" si="278"/>
        <v>1.6601394</v>
      </c>
      <c r="F153" s="28">
        <f t="shared" si="278"/>
        <v>1.6133597099999999</v>
      </c>
      <c r="G153" s="28">
        <f t="shared" si="278"/>
        <v>1.8580870099999998</v>
      </c>
      <c r="H153" s="28">
        <f t="shared" si="278"/>
        <v>1.8760777399999999</v>
      </c>
      <c r="I153" s="28">
        <f t="shared" si="278"/>
        <v>1.7495395499999999</v>
      </c>
      <c r="J153" s="28">
        <f t="shared" si="278"/>
        <v>1.8221276199999998</v>
      </c>
      <c r="K153" s="28">
        <f t="shared" si="278"/>
        <v>1.9410660700000002</v>
      </c>
      <c r="L153" s="28">
        <f t="shared" si="278"/>
        <v>1.8767964300000002</v>
      </c>
      <c r="M153" s="28">
        <f t="shared" si="278"/>
        <v>1.8666661599999999</v>
      </c>
      <c r="N153" s="28">
        <f t="shared" si="278"/>
        <v>1.84594309</v>
      </c>
      <c r="O153" s="28">
        <f t="shared" si="278"/>
        <v>2.0095932799999998</v>
      </c>
      <c r="P153" s="28">
        <f t="shared" si="278"/>
        <v>2.0734911600000001</v>
      </c>
      <c r="Q153" s="28">
        <f t="shared" si="278"/>
        <v>2.0205663899999999</v>
      </c>
      <c r="R153" s="28">
        <f t="shared" si="278"/>
        <v>1.9053023499999997</v>
      </c>
      <c r="S153" s="28">
        <f t="shared" si="278"/>
        <v>1.9880788999999999</v>
      </c>
      <c r="T153" s="28">
        <f t="shared" si="278"/>
        <v>2.0669140000000001</v>
      </c>
      <c r="U153" s="28">
        <f t="shared" si="278"/>
        <v>1.9883773299999998</v>
      </c>
      <c r="V153" s="28">
        <f t="shared" si="278"/>
        <v>2.0810823199999997</v>
      </c>
      <c r="W153" s="28">
        <f t="shared" si="278"/>
        <v>2.1525015399999998</v>
      </c>
      <c r="X153" s="28">
        <f t="shared" si="278"/>
        <v>1.9903883899999999</v>
      </c>
      <c r="Y153" s="28">
        <f t="shared" si="278"/>
        <v>1.8849981600000001</v>
      </c>
      <c r="Z153" s="28">
        <f t="shared" si="278"/>
        <v>1.9154145499999997</v>
      </c>
      <c r="AA153" s="28">
        <f t="shared" si="278"/>
        <v>1.4193919099999999</v>
      </c>
      <c r="AB153" s="28">
        <f t="shared" si="278"/>
        <v>1.9418222399999998</v>
      </c>
      <c r="AC153" s="28">
        <f t="shared" si="278"/>
        <v>1.7761622500000001</v>
      </c>
      <c r="AD153" s="28">
        <f t="shared" si="278"/>
        <v>1.7327334299999997</v>
      </c>
      <c r="AE153" s="28">
        <f t="shared" si="278"/>
        <v>1.4914923299999998</v>
      </c>
      <c r="AF153" s="28">
        <f t="shared" si="278"/>
        <v>1.5660392599999999</v>
      </c>
      <c r="AG153" s="28">
        <f t="shared" si="278"/>
        <v>1.5301821499999999</v>
      </c>
      <c r="AH153" s="28">
        <f t="shared" si="278"/>
        <v>1.7256572799999998</v>
      </c>
      <c r="AI153" s="28">
        <f t="shared" si="278"/>
        <v>1.6338922</v>
      </c>
      <c r="AJ153" s="28">
        <f t="shared" si="278"/>
        <v>1.4974192899999998</v>
      </c>
      <c r="AK153" s="28">
        <f t="shared" si="278"/>
        <v>1.4854259600000002</v>
      </c>
      <c r="AL153" s="28">
        <f t="shared" si="278"/>
        <v>1.4651652799999999</v>
      </c>
      <c r="AM153" s="28">
        <f t="shared" si="278"/>
        <v>1.5249917</v>
      </c>
      <c r="AN153" s="28">
        <f t="shared" si="278"/>
        <v>1.5546690399999998</v>
      </c>
      <c r="AO153" s="28">
        <f t="shared" si="278"/>
        <v>1.5470690199999999</v>
      </c>
      <c r="AP153" s="28">
        <f t="shared" si="278"/>
        <v>1.6003955700000001</v>
      </c>
      <c r="AQ153" s="28">
        <f t="shared" si="278"/>
        <v>1.5680941999999998</v>
      </c>
      <c r="AR153" s="28">
        <f t="shared" si="278"/>
        <v>1.6612557000000001</v>
      </c>
      <c r="AS153" s="28">
        <f t="shared" si="278"/>
        <v>1.8492091599999998</v>
      </c>
      <c r="AT153" s="28">
        <f t="shared" si="278"/>
        <v>1.6578896499999998</v>
      </c>
      <c r="AU153" s="28">
        <f t="shared" si="278"/>
        <v>1.7601570799999997</v>
      </c>
      <c r="AV153" s="28">
        <f t="shared" si="278"/>
        <v>1.6791299899999999</v>
      </c>
      <c r="AW153" s="28">
        <f t="shared" si="278"/>
        <v>1.6934177999999998</v>
      </c>
      <c r="AX153" s="28">
        <f t="shared" si="278"/>
        <v>1.7056159399999999</v>
      </c>
      <c r="AY153" s="28">
        <f t="shared" si="278"/>
        <v>1.70641317</v>
      </c>
      <c r="AZ153" s="28">
        <f t="shared" si="278"/>
        <v>1.6174064899999998</v>
      </c>
      <c r="BA153" s="28">
        <f t="shared" si="278"/>
        <v>1.6251810399999997</v>
      </c>
      <c r="BB153" s="28">
        <f t="shared" si="278"/>
        <v>2.5239316199999995</v>
      </c>
      <c r="BC153" s="28">
        <f t="shared" si="278"/>
        <v>1.64553817</v>
      </c>
      <c r="BD153" s="28">
        <f t="shared" si="278"/>
        <v>1.6063753699999999</v>
      </c>
      <c r="BE153" s="28">
        <f t="shared" si="278"/>
        <v>1.8319083399999998</v>
      </c>
      <c r="BF153" s="28">
        <f t="shared" si="278"/>
        <v>1.8878346699999999</v>
      </c>
      <c r="BG153" s="28">
        <f t="shared" si="278"/>
        <v>1.6452983599999997</v>
      </c>
      <c r="BH153" s="28">
        <f t="shared" si="278"/>
        <v>2.0924284599999998</v>
      </c>
      <c r="BI153" s="28">
        <f t="shared" si="278"/>
        <v>2.9689784100000001</v>
      </c>
      <c r="BJ153" s="28">
        <f t="shared" si="278"/>
        <v>2.9809305200000003</v>
      </c>
      <c r="BK153" s="28">
        <f t="shared" si="278"/>
        <v>2.66941256</v>
      </c>
      <c r="BL153" s="28">
        <f t="shared" si="278"/>
        <v>2.6467060299999994</v>
      </c>
      <c r="BM153" s="28">
        <f t="shared" si="278"/>
        <v>2.8363957800000001</v>
      </c>
      <c r="BN153" s="28">
        <f t="shared" si="278"/>
        <v>3.3460909319640986</v>
      </c>
      <c r="BO153" s="28">
        <f t="shared" ref="BO153:DZ153" si="279">BO154</f>
        <v>3.2378469757157244</v>
      </c>
      <c r="BP153" s="28">
        <f t="shared" si="279"/>
        <v>3.9792957340433128</v>
      </c>
      <c r="BQ153" s="28">
        <f t="shared" si="279"/>
        <v>3.3105086626342985</v>
      </c>
      <c r="BR153" s="28">
        <f t="shared" si="279"/>
        <v>3.1626840210051967</v>
      </c>
      <c r="BS153" s="28">
        <f t="shared" si="279"/>
        <v>2.9668739267967847</v>
      </c>
      <c r="BT153" s="28">
        <f t="shared" si="279"/>
        <v>2.9979763512883197</v>
      </c>
      <c r="BU153" s="28">
        <f t="shared" si="279"/>
        <v>2.9049801494581939</v>
      </c>
      <c r="BV153" s="28">
        <f t="shared" si="279"/>
        <v>2.5320337277657199</v>
      </c>
      <c r="BW153" s="28">
        <f t="shared" si="279"/>
        <v>3.2184259630277356</v>
      </c>
      <c r="BX153" s="28">
        <f t="shared" si="279"/>
        <v>2.9275757755239158</v>
      </c>
      <c r="BY153" s="28">
        <f t="shared" si="279"/>
        <v>3.2553518219614133</v>
      </c>
      <c r="BZ153" s="28">
        <f t="shared" si="279"/>
        <v>3.3644028522412213</v>
      </c>
      <c r="CA153" s="28">
        <f t="shared" si="279"/>
        <v>3.0533736220774976</v>
      </c>
      <c r="CB153" s="28">
        <f t="shared" si="279"/>
        <v>4.1099225294800386</v>
      </c>
      <c r="CC153" s="28">
        <f t="shared" si="279"/>
        <v>3.2472842230407197</v>
      </c>
      <c r="CD153" s="28">
        <f t="shared" si="279"/>
        <v>4.3927301045571454</v>
      </c>
      <c r="CE153" s="28">
        <f t="shared" si="279"/>
        <v>4.3150250101243177</v>
      </c>
      <c r="CF153" s="28">
        <f t="shared" si="279"/>
        <v>3.4309054850700593</v>
      </c>
      <c r="CG153" s="28">
        <f t="shared" si="279"/>
        <v>3.7414670281160265</v>
      </c>
      <c r="CH153" s="28">
        <f t="shared" si="279"/>
        <v>3.8864647418143625</v>
      </c>
      <c r="CI153" s="28">
        <f t="shared" si="279"/>
        <v>4.0335429270831717</v>
      </c>
      <c r="CJ153" s="28">
        <f t="shared" si="279"/>
        <v>4.4066179400964085</v>
      </c>
      <c r="CK153" s="28">
        <f t="shared" si="279"/>
        <v>4.0146542029703207</v>
      </c>
      <c r="CL153" s="28">
        <f t="shared" si="279"/>
        <v>4.0853521412625833</v>
      </c>
      <c r="CM153" s="28">
        <f t="shared" si="279"/>
        <v>3.9938871784715611</v>
      </c>
      <c r="CN153" s="28">
        <f t="shared" si="279"/>
        <v>3.9593355543212274</v>
      </c>
      <c r="CO153" s="28">
        <f t="shared" si="279"/>
        <v>3.9730748526217012</v>
      </c>
      <c r="CP153" s="28">
        <f t="shared" si="279"/>
        <v>3.3322139955009766</v>
      </c>
      <c r="CQ153" s="28">
        <f t="shared" si="279"/>
        <v>3.8907495272346604</v>
      </c>
      <c r="CR153" s="28">
        <f t="shared" si="279"/>
        <v>3.9807723015937468</v>
      </c>
      <c r="CS153" s="28">
        <f t="shared" si="279"/>
        <v>4.0919308033100545</v>
      </c>
      <c r="CT153" s="28">
        <f t="shared" si="279"/>
        <v>4.0411548031685269</v>
      </c>
      <c r="CU153" s="28">
        <f t="shared" si="279"/>
        <v>3.9775262652835801</v>
      </c>
      <c r="CV153" s="28">
        <f t="shared" si="279"/>
        <v>4.0131690107434004</v>
      </c>
      <c r="CW153" s="28">
        <f t="shared" si="279"/>
        <v>4.0329688779770336</v>
      </c>
      <c r="CX153" s="28">
        <f t="shared" si="279"/>
        <v>4.0685054631900304</v>
      </c>
      <c r="CY153" s="28">
        <f t="shared" si="279"/>
        <v>3.959177759758731</v>
      </c>
      <c r="CZ153" s="28">
        <f t="shared" si="279"/>
        <v>3.9874679829387016</v>
      </c>
      <c r="DA153" s="28">
        <f t="shared" si="279"/>
        <v>3.8076222351810145</v>
      </c>
      <c r="DB153" s="28">
        <f t="shared" si="279"/>
        <v>4.4225486147249295</v>
      </c>
      <c r="DC153" s="28">
        <f t="shared" si="279"/>
        <v>4.1413071816582541</v>
      </c>
      <c r="DD153" s="28">
        <f t="shared" si="279"/>
        <v>4.3073811816963188</v>
      </c>
      <c r="DE153" s="28">
        <f t="shared" si="279"/>
        <v>4.3039492592594684</v>
      </c>
      <c r="DF153" s="28">
        <f t="shared" si="279"/>
        <v>4.5838522390903194</v>
      </c>
      <c r="DG153" s="28">
        <f t="shared" si="279"/>
        <v>5.1210893969407794</v>
      </c>
      <c r="DH153" s="28">
        <f t="shared" si="279"/>
        <v>4.0348593506713337</v>
      </c>
      <c r="DI153" s="28">
        <f t="shared" si="279"/>
        <v>3.8694366091235435</v>
      </c>
      <c r="DJ153" s="28">
        <f t="shared" si="279"/>
        <v>3.869836118051329</v>
      </c>
      <c r="DK153" s="28">
        <f t="shared" si="279"/>
        <v>3.756567381496092</v>
      </c>
      <c r="DL153" s="28">
        <f t="shared" si="279"/>
        <v>4.4446130690382617</v>
      </c>
      <c r="DM153" s="28">
        <f t="shared" si="279"/>
        <v>4.2679096001357406</v>
      </c>
      <c r="DN153" s="28">
        <f t="shared" si="279"/>
        <v>5.0986200198895757</v>
      </c>
      <c r="DO153" s="28">
        <f t="shared" si="279"/>
        <v>4.1313910595598085</v>
      </c>
      <c r="DP153" s="28">
        <f t="shared" si="279"/>
        <v>4.2029461719425756</v>
      </c>
      <c r="DQ153" s="28">
        <f t="shared" si="279"/>
        <v>4.7459074564221302</v>
      </c>
      <c r="DR153" s="28">
        <f t="shared" si="279"/>
        <v>4.7216693829048744</v>
      </c>
      <c r="DS153" s="28">
        <f t="shared" si="279"/>
        <v>4.9540059985079639</v>
      </c>
      <c r="DT153" s="28">
        <f t="shared" si="279"/>
        <v>4.4804622917578518</v>
      </c>
      <c r="DU153" s="28">
        <f t="shared" si="279"/>
        <v>4.566626626897504</v>
      </c>
      <c r="DV153" s="28">
        <f t="shared" si="279"/>
        <v>4.3234496738935499</v>
      </c>
      <c r="DW153" s="28">
        <f t="shared" si="279"/>
        <v>4.0992793348913095</v>
      </c>
      <c r="DX153" s="28">
        <f t="shared" si="279"/>
        <v>4.3630646416826631</v>
      </c>
      <c r="DY153" s="28">
        <f t="shared" si="279"/>
        <v>4.6285970282082678</v>
      </c>
      <c r="DZ153" s="28">
        <f t="shared" si="279"/>
        <v>4.7926012288629938</v>
      </c>
      <c r="EA153" s="28">
        <f t="shared" ref="EA153:EO153" si="280">EA154</f>
        <v>4.2487163876255494</v>
      </c>
      <c r="EB153" s="28">
        <f t="shared" si="280"/>
        <v>4.2466622578025826</v>
      </c>
      <c r="EC153" s="28">
        <f t="shared" si="280"/>
        <v>4.4270331959415632</v>
      </c>
      <c r="ED153" s="28">
        <f t="shared" si="280"/>
        <v>4.3632927210101906</v>
      </c>
      <c r="EE153" s="28">
        <f t="shared" si="280"/>
        <v>3.1341567764711349</v>
      </c>
      <c r="EF153" s="28">
        <f t="shared" si="280"/>
        <v>3.3453769829640176</v>
      </c>
      <c r="EG153" s="28">
        <f t="shared" si="280"/>
        <v>3.7448005974536156</v>
      </c>
      <c r="EH153" s="28">
        <f t="shared" si="280"/>
        <v>3.7865910612559932</v>
      </c>
      <c r="EI153" s="28">
        <f t="shared" si="280"/>
        <v>4.5088865016609958</v>
      </c>
      <c r="EJ153" s="28">
        <f t="shared" si="280"/>
        <v>2.6617157690279498</v>
      </c>
      <c r="EK153" s="28">
        <f t="shared" si="280"/>
        <v>4.8216195769987085</v>
      </c>
      <c r="EL153" s="28">
        <f t="shared" si="280"/>
        <v>3.8093599185492013</v>
      </c>
      <c r="EM153" s="28">
        <f t="shared" si="280"/>
        <v>3.2435675422402483</v>
      </c>
      <c r="EN153" s="28">
        <f t="shared" si="280"/>
        <v>3.9256340401462673</v>
      </c>
      <c r="EO153" s="28">
        <f t="shared" si="280"/>
        <v>4.0458792979623022</v>
      </c>
      <c r="EP153" s="28">
        <f t="shared" ref="EP153:FV153" si="281">EP154</f>
        <v>3.2104105503497902</v>
      </c>
      <c r="EQ153" s="28">
        <f t="shared" si="281"/>
        <v>3.6696563783487908</v>
      </c>
      <c r="ER153" s="28">
        <f t="shared" si="281"/>
        <v>3.7730224819168892</v>
      </c>
      <c r="ES153" s="28">
        <f t="shared" si="281"/>
        <v>4.0413004380213149</v>
      </c>
      <c r="ET153" s="28">
        <f t="shared" si="281"/>
        <v>4.1104176437843032</v>
      </c>
      <c r="EU153" s="28">
        <f t="shared" si="281"/>
        <v>3.6581775469447471</v>
      </c>
      <c r="EV153" s="28">
        <f t="shared" si="281"/>
        <v>3.4953230966315356</v>
      </c>
      <c r="EW153" s="28">
        <f t="shared" si="281"/>
        <v>2.7525807281554693</v>
      </c>
      <c r="EX153" s="28">
        <f t="shared" si="281"/>
        <v>2.9778075751014836</v>
      </c>
      <c r="EY153" s="28">
        <f t="shared" si="281"/>
        <v>2.9062133654601703</v>
      </c>
      <c r="EZ153" s="28">
        <f t="shared" si="281"/>
        <v>2.8307244090485622</v>
      </c>
      <c r="FA153" s="28">
        <f t="shared" si="281"/>
        <v>3.24348311261424</v>
      </c>
      <c r="FB153" s="28">
        <f t="shared" si="281"/>
        <v>3.1991672779526255</v>
      </c>
      <c r="FC153" s="28">
        <f t="shared" si="281"/>
        <v>2.9389907961629276</v>
      </c>
      <c r="FD153" s="28">
        <f t="shared" si="281"/>
        <v>2.9697658367484747</v>
      </c>
      <c r="FE153" s="28">
        <f t="shared" si="281"/>
        <v>3.3043783854223636</v>
      </c>
      <c r="FF153" s="28">
        <f t="shared" si="281"/>
        <v>3.251059580592687</v>
      </c>
      <c r="FG153" s="28">
        <f t="shared" si="281"/>
        <v>3.0881591863358815</v>
      </c>
      <c r="FH153" s="28">
        <f t="shared" si="281"/>
        <v>2.962699931725068</v>
      </c>
      <c r="FI153" s="28">
        <f t="shared" si="281"/>
        <v>3.0830438959004778</v>
      </c>
      <c r="FJ153" s="28">
        <f t="shared" si="281"/>
        <v>3.20793253700369</v>
      </c>
      <c r="FK153" s="28">
        <f t="shared" si="281"/>
        <v>2.9048896423007653</v>
      </c>
      <c r="FL153" s="28">
        <f t="shared" si="281"/>
        <v>2.9658356585007057</v>
      </c>
      <c r="FM153" s="28">
        <f t="shared" si="281"/>
        <v>3.3337152886722339</v>
      </c>
      <c r="FN153" s="28">
        <f t="shared" si="281"/>
        <v>3.4547394239972355</v>
      </c>
      <c r="FO153" s="28">
        <f t="shared" si="281"/>
        <v>3.2755155539737317</v>
      </c>
      <c r="FP153" s="28">
        <f t="shared" si="281"/>
        <v>3.3320632661604468</v>
      </c>
      <c r="FQ153" s="28">
        <f t="shared" si="281"/>
        <v>3.5121538498373606</v>
      </c>
      <c r="FR153" s="28">
        <f t="shared" si="281"/>
        <v>4.0047148616660611</v>
      </c>
      <c r="FS153" s="28">
        <f t="shared" si="281"/>
        <v>3.3464720786957147</v>
      </c>
      <c r="FT153" s="28">
        <f t="shared" si="281"/>
        <v>3.3938361536967983</v>
      </c>
      <c r="FU153" s="28">
        <f t="shared" si="281"/>
        <v>3.7605854444660443</v>
      </c>
      <c r="FV153" s="28">
        <f t="shared" si="281"/>
        <v>4.7637726604909858</v>
      </c>
      <c r="FW153" s="18"/>
      <c r="FX153" s="117"/>
      <c r="FY153" s="18"/>
    </row>
    <row r="154" spans="1:181" ht="15" x14ac:dyDescent="0.25">
      <c r="A154" s="46" t="s">
        <v>28</v>
      </c>
      <c r="B154" s="53">
        <f t="shared" ref="B154:AG154" si="282">SUM(B155:B157)</f>
        <v>1.7174464299999999</v>
      </c>
      <c r="C154" s="53">
        <f t="shared" si="282"/>
        <v>1.8423903599999998</v>
      </c>
      <c r="D154" s="53">
        <f t="shared" si="282"/>
        <v>1.8386776999999999</v>
      </c>
      <c r="E154" s="53">
        <f t="shared" si="282"/>
        <v>1.6601394</v>
      </c>
      <c r="F154" s="53">
        <f t="shared" si="282"/>
        <v>1.6133597099999999</v>
      </c>
      <c r="G154" s="53">
        <f t="shared" si="282"/>
        <v>1.8580870099999998</v>
      </c>
      <c r="H154" s="53">
        <f t="shared" si="282"/>
        <v>1.8760777399999999</v>
      </c>
      <c r="I154" s="53">
        <f t="shared" si="282"/>
        <v>1.7495395499999999</v>
      </c>
      <c r="J154" s="53">
        <f t="shared" si="282"/>
        <v>1.8221276199999998</v>
      </c>
      <c r="K154" s="53">
        <f t="shared" si="282"/>
        <v>1.9410660700000002</v>
      </c>
      <c r="L154" s="53">
        <f t="shared" si="282"/>
        <v>1.8767964300000002</v>
      </c>
      <c r="M154" s="53">
        <f t="shared" si="282"/>
        <v>1.8666661599999999</v>
      </c>
      <c r="N154" s="53">
        <f t="shared" si="282"/>
        <v>1.84594309</v>
      </c>
      <c r="O154" s="53">
        <f t="shared" si="282"/>
        <v>2.0095932799999998</v>
      </c>
      <c r="P154" s="53">
        <f t="shared" si="282"/>
        <v>2.0734911600000001</v>
      </c>
      <c r="Q154" s="53">
        <f t="shared" si="282"/>
        <v>2.0205663899999999</v>
      </c>
      <c r="R154" s="53">
        <f t="shared" si="282"/>
        <v>1.9053023499999997</v>
      </c>
      <c r="S154" s="53">
        <f t="shared" si="282"/>
        <v>1.9880788999999999</v>
      </c>
      <c r="T154" s="53">
        <f t="shared" si="282"/>
        <v>2.0669140000000001</v>
      </c>
      <c r="U154" s="53">
        <f t="shared" si="282"/>
        <v>1.9883773299999998</v>
      </c>
      <c r="V154" s="53">
        <f t="shared" si="282"/>
        <v>2.0810823199999997</v>
      </c>
      <c r="W154" s="53">
        <f t="shared" si="282"/>
        <v>2.1525015399999998</v>
      </c>
      <c r="X154" s="53">
        <f t="shared" si="282"/>
        <v>1.9903883899999999</v>
      </c>
      <c r="Y154" s="53">
        <f t="shared" si="282"/>
        <v>1.8849981600000001</v>
      </c>
      <c r="Z154" s="53">
        <f t="shared" si="282"/>
        <v>1.9154145499999997</v>
      </c>
      <c r="AA154" s="53">
        <f t="shared" si="282"/>
        <v>1.4193919099999999</v>
      </c>
      <c r="AB154" s="53">
        <f t="shared" si="282"/>
        <v>1.9418222399999998</v>
      </c>
      <c r="AC154" s="53">
        <f t="shared" si="282"/>
        <v>1.7761622500000001</v>
      </c>
      <c r="AD154" s="53">
        <f t="shared" si="282"/>
        <v>1.7327334299999997</v>
      </c>
      <c r="AE154" s="53">
        <f t="shared" si="282"/>
        <v>1.4914923299999998</v>
      </c>
      <c r="AF154" s="53">
        <f t="shared" si="282"/>
        <v>1.5660392599999999</v>
      </c>
      <c r="AG154" s="53">
        <f t="shared" si="282"/>
        <v>1.5301821499999999</v>
      </c>
      <c r="AH154" s="53">
        <f t="shared" ref="AH154:BM154" si="283">SUM(AH155:AH157)</f>
        <v>1.7256572799999998</v>
      </c>
      <c r="AI154" s="53">
        <f t="shared" si="283"/>
        <v>1.6338922</v>
      </c>
      <c r="AJ154" s="53">
        <f t="shared" si="283"/>
        <v>1.4974192899999998</v>
      </c>
      <c r="AK154" s="53">
        <f t="shared" si="283"/>
        <v>1.4854259600000002</v>
      </c>
      <c r="AL154" s="53">
        <f t="shared" si="283"/>
        <v>1.4651652799999999</v>
      </c>
      <c r="AM154" s="53">
        <f t="shared" si="283"/>
        <v>1.5249917</v>
      </c>
      <c r="AN154" s="53">
        <f t="shared" si="283"/>
        <v>1.5546690399999998</v>
      </c>
      <c r="AO154" s="53">
        <f t="shared" si="283"/>
        <v>1.5470690199999999</v>
      </c>
      <c r="AP154" s="53">
        <f t="shared" si="283"/>
        <v>1.6003955700000001</v>
      </c>
      <c r="AQ154" s="53">
        <f t="shared" si="283"/>
        <v>1.5680941999999998</v>
      </c>
      <c r="AR154" s="53">
        <f t="shared" si="283"/>
        <v>1.6612557000000001</v>
      </c>
      <c r="AS154" s="53">
        <f t="shared" si="283"/>
        <v>1.8492091599999998</v>
      </c>
      <c r="AT154" s="53">
        <f t="shared" si="283"/>
        <v>1.6578896499999998</v>
      </c>
      <c r="AU154" s="53">
        <f t="shared" si="283"/>
        <v>1.7601570799999997</v>
      </c>
      <c r="AV154" s="53">
        <f t="shared" si="283"/>
        <v>1.6791299899999999</v>
      </c>
      <c r="AW154" s="53">
        <f t="shared" si="283"/>
        <v>1.6934177999999998</v>
      </c>
      <c r="AX154" s="53">
        <f t="shared" si="283"/>
        <v>1.7056159399999999</v>
      </c>
      <c r="AY154" s="53">
        <f t="shared" si="283"/>
        <v>1.70641317</v>
      </c>
      <c r="AZ154" s="53">
        <f t="shared" si="283"/>
        <v>1.6174064899999998</v>
      </c>
      <c r="BA154" s="53">
        <f t="shared" si="283"/>
        <v>1.6251810399999997</v>
      </c>
      <c r="BB154" s="53">
        <f t="shared" si="283"/>
        <v>2.5239316199999995</v>
      </c>
      <c r="BC154" s="53">
        <f t="shared" si="283"/>
        <v>1.64553817</v>
      </c>
      <c r="BD154" s="53">
        <f t="shared" si="283"/>
        <v>1.6063753699999999</v>
      </c>
      <c r="BE154" s="53">
        <f t="shared" si="283"/>
        <v>1.8319083399999998</v>
      </c>
      <c r="BF154" s="53">
        <f t="shared" si="283"/>
        <v>1.8878346699999999</v>
      </c>
      <c r="BG154" s="53">
        <f t="shared" si="283"/>
        <v>1.6452983599999997</v>
      </c>
      <c r="BH154" s="53">
        <f t="shared" si="283"/>
        <v>2.0924284599999998</v>
      </c>
      <c r="BI154" s="53">
        <f t="shared" si="283"/>
        <v>2.9689784100000001</v>
      </c>
      <c r="BJ154" s="53">
        <f t="shared" si="283"/>
        <v>2.9809305200000003</v>
      </c>
      <c r="BK154" s="53">
        <f t="shared" si="283"/>
        <v>2.66941256</v>
      </c>
      <c r="BL154" s="53">
        <f t="shared" si="283"/>
        <v>2.6467060299999994</v>
      </c>
      <c r="BM154" s="53">
        <f t="shared" si="283"/>
        <v>2.8363957800000001</v>
      </c>
      <c r="BN154" s="53">
        <f t="shared" ref="BN154:CS154" si="284">SUM(BN155:BN157)</f>
        <v>3.3460909319640986</v>
      </c>
      <c r="BO154" s="53">
        <f t="shared" si="284"/>
        <v>3.2378469757157244</v>
      </c>
      <c r="BP154" s="53">
        <f t="shared" si="284"/>
        <v>3.9792957340433128</v>
      </c>
      <c r="BQ154" s="53">
        <f t="shared" si="284"/>
        <v>3.3105086626342985</v>
      </c>
      <c r="BR154" s="53">
        <f t="shared" si="284"/>
        <v>3.1626840210051967</v>
      </c>
      <c r="BS154" s="53">
        <f t="shared" si="284"/>
        <v>2.9668739267967847</v>
      </c>
      <c r="BT154" s="53">
        <f t="shared" si="284"/>
        <v>2.9979763512883197</v>
      </c>
      <c r="BU154" s="53">
        <f t="shared" si="284"/>
        <v>2.9049801494581939</v>
      </c>
      <c r="BV154" s="53">
        <f t="shared" si="284"/>
        <v>2.5320337277657199</v>
      </c>
      <c r="BW154" s="53">
        <f t="shared" si="284"/>
        <v>3.2184259630277356</v>
      </c>
      <c r="BX154" s="53">
        <f t="shared" si="284"/>
        <v>2.9275757755239158</v>
      </c>
      <c r="BY154" s="53">
        <f t="shared" si="284"/>
        <v>3.2553518219614133</v>
      </c>
      <c r="BZ154" s="53">
        <f t="shared" si="284"/>
        <v>3.3644028522412213</v>
      </c>
      <c r="CA154" s="53">
        <f t="shared" si="284"/>
        <v>3.0533736220774976</v>
      </c>
      <c r="CB154" s="53">
        <f t="shared" si="284"/>
        <v>4.1099225294800386</v>
      </c>
      <c r="CC154" s="53">
        <f t="shared" si="284"/>
        <v>3.2472842230407197</v>
      </c>
      <c r="CD154" s="53">
        <f t="shared" si="284"/>
        <v>4.3927301045571454</v>
      </c>
      <c r="CE154" s="53">
        <f t="shared" si="284"/>
        <v>4.3150250101243177</v>
      </c>
      <c r="CF154" s="53">
        <f t="shared" si="284"/>
        <v>3.4309054850700593</v>
      </c>
      <c r="CG154" s="53">
        <f t="shared" si="284"/>
        <v>3.7414670281160265</v>
      </c>
      <c r="CH154" s="53">
        <f t="shared" si="284"/>
        <v>3.8864647418143625</v>
      </c>
      <c r="CI154" s="53">
        <f t="shared" si="284"/>
        <v>4.0335429270831717</v>
      </c>
      <c r="CJ154" s="53">
        <f t="shared" si="284"/>
        <v>4.4066179400964085</v>
      </c>
      <c r="CK154" s="53">
        <f t="shared" si="284"/>
        <v>4.0146542029703207</v>
      </c>
      <c r="CL154" s="53">
        <f t="shared" si="284"/>
        <v>4.0853521412625833</v>
      </c>
      <c r="CM154" s="53">
        <f t="shared" si="284"/>
        <v>3.9938871784715611</v>
      </c>
      <c r="CN154" s="53">
        <f t="shared" si="284"/>
        <v>3.9593355543212274</v>
      </c>
      <c r="CO154" s="53">
        <f t="shared" si="284"/>
        <v>3.9730748526217012</v>
      </c>
      <c r="CP154" s="53">
        <f t="shared" si="284"/>
        <v>3.3322139955009766</v>
      </c>
      <c r="CQ154" s="53">
        <f t="shared" si="284"/>
        <v>3.8907495272346604</v>
      </c>
      <c r="CR154" s="53">
        <f t="shared" si="284"/>
        <v>3.9807723015937468</v>
      </c>
      <c r="CS154" s="53">
        <f t="shared" si="284"/>
        <v>4.0919308033100545</v>
      </c>
      <c r="CT154" s="53">
        <f t="shared" ref="CT154:DY154" si="285">SUM(CT155:CT157)</f>
        <v>4.0411548031685269</v>
      </c>
      <c r="CU154" s="53">
        <f t="shared" si="285"/>
        <v>3.9775262652835801</v>
      </c>
      <c r="CV154" s="53">
        <f t="shared" si="285"/>
        <v>4.0131690107434004</v>
      </c>
      <c r="CW154" s="53">
        <f t="shared" si="285"/>
        <v>4.0329688779770336</v>
      </c>
      <c r="CX154" s="53">
        <f t="shared" si="285"/>
        <v>4.0685054631900304</v>
      </c>
      <c r="CY154" s="53">
        <f t="shared" si="285"/>
        <v>3.959177759758731</v>
      </c>
      <c r="CZ154" s="53">
        <f t="shared" si="285"/>
        <v>3.9874679829387016</v>
      </c>
      <c r="DA154" s="53">
        <f t="shared" si="285"/>
        <v>3.8076222351810145</v>
      </c>
      <c r="DB154" s="53">
        <f t="shared" si="285"/>
        <v>4.4225486147249295</v>
      </c>
      <c r="DC154" s="53">
        <f t="shared" si="285"/>
        <v>4.1413071816582541</v>
      </c>
      <c r="DD154" s="53">
        <f t="shared" si="285"/>
        <v>4.3073811816963188</v>
      </c>
      <c r="DE154" s="53">
        <f t="shared" si="285"/>
        <v>4.3039492592594684</v>
      </c>
      <c r="DF154" s="53">
        <f t="shared" si="285"/>
        <v>4.5838522390903194</v>
      </c>
      <c r="DG154" s="53">
        <f t="shared" si="285"/>
        <v>5.1210893969407794</v>
      </c>
      <c r="DH154" s="53">
        <f t="shared" si="285"/>
        <v>4.0348593506713337</v>
      </c>
      <c r="DI154" s="53">
        <f t="shared" si="285"/>
        <v>3.8694366091235435</v>
      </c>
      <c r="DJ154" s="53">
        <f t="shared" si="285"/>
        <v>3.869836118051329</v>
      </c>
      <c r="DK154" s="53">
        <f t="shared" si="285"/>
        <v>3.756567381496092</v>
      </c>
      <c r="DL154" s="53">
        <f t="shared" si="285"/>
        <v>4.4446130690382617</v>
      </c>
      <c r="DM154" s="53">
        <f t="shared" si="285"/>
        <v>4.2679096001357406</v>
      </c>
      <c r="DN154" s="53">
        <f t="shared" si="285"/>
        <v>5.0986200198895757</v>
      </c>
      <c r="DO154" s="53">
        <f t="shared" si="285"/>
        <v>4.1313910595598085</v>
      </c>
      <c r="DP154" s="53">
        <f t="shared" si="285"/>
        <v>4.2029461719425756</v>
      </c>
      <c r="DQ154" s="53">
        <f t="shared" si="285"/>
        <v>4.7459074564221302</v>
      </c>
      <c r="DR154" s="53">
        <f t="shared" si="285"/>
        <v>4.7216693829048744</v>
      </c>
      <c r="DS154" s="53">
        <f t="shared" si="285"/>
        <v>4.9540059985079639</v>
      </c>
      <c r="DT154" s="53">
        <f t="shared" si="285"/>
        <v>4.4804622917578518</v>
      </c>
      <c r="DU154" s="53">
        <f t="shared" si="285"/>
        <v>4.566626626897504</v>
      </c>
      <c r="DV154" s="53">
        <f t="shared" si="285"/>
        <v>4.3234496738935499</v>
      </c>
      <c r="DW154" s="53">
        <f t="shared" si="285"/>
        <v>4.0992793348913095</v>
      </c>
      <c r="DX154" s="53">
        <f t="shared" si="285"/>
        <v>4.3630646416826631</v>
      </c>
      <c r="DY154" s="53">
        <f t="shared" si="285"/>
        <v>4.6285970282082678</v>
      </c>
      <c r="DZ154" s="53">
        <f t="shared" ref="DZ154:FE154" si="286">SUM(DZ155:DZ157)</f>
        <v>4.7926012288629938</v>
      </c>
      <c r="EA154" s="53">
        <f t="shared" si="286"/>
        <v>4.2487163876255494</v>
      </c>
      <c r="EB154" s="53">
        <f t="shared" si="286"/>
        <v>4.2466622578025826</v>
      </c>
      <c r="EC154" s="53">
        <f t="shared" si="286"/>
        <v>4.4270331959415632</v>
      </c>
      <c r="ED154" s="53">
        <f t="shared" si="286"/>
        <v>4.3632927210101906</v>
      </c>
      <c r="EE154" s="53">
        <f t="shared" si="286"/>
        <v>3.1341567764711349</v>
      </c>
      <c r="EF154" s="53">
        <f t="shared" si="286"/>
        <v>3.3453769829640176</v>
      </c>
      <c r="EG154" s="53">
        <f t="shared" si="286"/>
        <v>3.7448005974536156</v>
      </c>
      <c r="EH154" s="53">
        <f t="shared" si="286"/>
        <v>3.7865910612559932</v>
      </c>
      <c r="EI154" s="53">
        <f t="shared" si="286"/>
        <v>4.5088865016609958</v>
      </c>
      <c r="EJ154" s="53">
        <f t="shared" si="286"/>
        <v>2.6617157690279498</v>
      </c>
      <c r="EK154" s="53">
        <f t="shared" si="286"/>
        <v>4.8216195769987085</v>
      </c>
      <c r="EL154" s="53">
        <f t="shared" si="286"/>
        <v>3.8093599185492013</v>
      </c>
      <c r="EM154" s="53">
        <f t="shared" si="286"/>
        <v>3.2435675422402483</v>
      </c>
      <c r="EN154" s="53">
        <f t="shared" si="286"/>
        <v>3.9256340401462673</v>
      </c>
      <c r="EO154" s="53">
        <f t="shared" si="286"/>
        <v>4.0458792979623022</v>
      </c>
      <c r="EP154" s="53">
        <f t="shared" si="286"/>
        <v>3.2104105503497902</v>
      </c>
      <c r="EQ154" s="53">
        <f t="shared" si="286"/>
        <v>3.6696563783487908</v>
      </c>
      <c r="ER154" s="53">
        <f t="shared" si="286"/>
        <v>3.7730224819168892</v>
      </c>
      <c r="ES154" s="53">
        <f t="shared" si="286"/>
        <v>4.0413004380213149</v>
      </c>
      <c r="ET154" s="53">
        <f t="shared" si="286"/>
        <v>4.1104176437843032</v>
      </c>
      <c r="EU154" s="53">
        <f t="shared" si="286"/>
        <v>3.6581775469447471</v>
      </c>
      <c r="EV154" s="53">
        <f t="shared" si="286"/>
        <v>3.4953230966315356</v>
      </c>
      <c r="EW154" s="53">
        <f t="shared" si="286"/>
        <v>2.7525807281554693</v>
      </c>
      <c r="EX154" s="53">
        <f t="shared" si="286"/>
        <v>2.9778075751014836</v>
      </c>
      <c r="EY154" s="53">
        <f t="shared" si="286"/>
        <v>2.9062133654601703</v>
      </c>
      <c r="EZ154" s="53">
        <f t="shared" si="286"/>
        <v>2.8307244090485622</v>
      </c>
      <c r="FA154" s="53">
        <f t="shared" si="286"/>
        <v>3.24348311261424</v>
      </c>
      <c r="FB154" s="53">
        <f t="shared" si="286"/>
        <v>3.1991672779526255</v>
      </c>
      <c r="FC154" s="53">
        <f t="shared" si="286"/>
        <v>2.9389907961629276</v>
      </c>
      <c r="FD154" s="53">
        <f t="shared" si="286"/>
        <v>2.9697658367484747</v>
      </c>
      <c r="FE154" s="53">
        <f t="shared" si="286"/>
        <v>3.3043783854223636</v>
      </c>
      <c r="FF154" s="53">
        <f t="shared" ref="FF154:FP154" si="287">SUM(FF155:FF157)</f>
        <v>3.251059580592687</v>
      </c>
      <c r="FG154" s="53">
        <f t="shared" si="287"/>
        <v>3.0881591863358815</v>
      </c>
      <c r="FH154" s="53">
        <f t="shared" si="287"/>
        <v>2.962699931725068</v>
      </c>
      <c r="FI154" s="53">
        <f t="shared" si="287"/>
        <v>3.0830438959004778</v>
      </c>
      <c r="FJ154" s="53">
        <f t="shared" si="287"/>
        <v>3.20793253700369</v>
      </c>
      <c r="FK154" s="53">
        <f t="shared" si="287"/>
        <v>2.9048896423007653</v>
      </c>
      <c r="FL154" s="53">
        <f t="shared" si="287"/>
        <v>2.9658356585007057</v>
      </c>
      <c r="FM154" s="53">
        <f t="shared" si="287"/>
        <v>3.3337152886722339</v>
      </c>
      <c r="FN154" s="53">
        <f t="shared" si="287"/>
        <v>3.4547394239972355</v>
      </c>
      <c r="FO154" s="53">
        <f t="shared" si="287"/>
        <v>3.2755155539737317</v>
      </c>
      <c r="FP154" s="53">
        <f t="shared" si="287"/>
        <v>3.3320632661604468</v>
      </c>
      <c r="FQ154" s="53">
        <f t="shared" ref="FQ154:FS154" si="288">SUM(FQ155:FQ157)</f>
        <v>3.5121538498373606</v>
      </c>
      <c r="FR154" s="53">
        <f t="shared" si="288"/>
        <v>4.0047148616660611</v>
      </c>
      <c r="FS154" s="53">
        <f t="shared" si="288"/>
        <v>3.3464720786957147</v>
      </c>
      <c r="FT154" s="53">
        <f t="shared" ref="FT154:FU154" si="289">SUM(FT155:FT157)</f>
        <v>3.3938361536967983</v>
      </c>
      <c r="FU154" s="53">
        <f t="shared" si="289"/>
        <v>3.7605854444660443</v>
      </c>
      <c r="FV154" s="53">
        <f t="shared" ref="FV154" si="290">SUM(FV155:FV157)</f>
        <v>4.7637726604909858</v>
      </c>
      <c r="FW154" s="18"/>
      <c r="FX154" s="117"/>
      <c r="FY154" s="18"/>
    </row>
    <row r="155" spans="1:181" ht="15" x14ac:dyDescent="0.25">
      <c r="A155" s="50" t="s">
        <v>43</v>
      </c>
      <c r="B155" s="53">
        <f>SUMPRODUCT(--(B$9=Quarterly_kt!$B$9:FC$9),Quarterly_kt!$B155:FC155)*INDEX(Fuel_Properties!$B$3:$IV$14,MATCH("GCV_Jet/Kero",Fuel_Properties!$B$3:$B$14,0),MATCH(YEAR(B$9),Fuel_Properties!$B$3:$EI$3,0))/1000</f>
        <v>1.09011233</v>
      </c>
      <c r="C155" s="53">
        <f>SUMPRODUCT(--(C$9=Quarterly_kt!$B$9:FC$9),Quarterly_kt!$B155:FC155)*INDEX(Fuel_Properties!$B$3:$IV$14,MATCH("GCV_Jet/Kero",Fuel_Properties!$B$3:$B$14,0),MATCH(YEAR(C$9),Fuel_Properties!$B$3:$EI$3,0))/1000</f>
        <v>1.1299441599999998</v>
      </c>
      <c r="D155" s="53">
        <f>SUMPRODUCT(--(D$9=Quarterly_kt!$B$9:FC$9),Quarterly_kt!$B155:FC155)*INDEX(Fuel_Properties!$B$3:$IV$14,MATCH("GCV_Jet/Kero",Fuel_Properties!$B$3:$B$14,0),MATCH(YEAR(D$9),Fuel_Properties!$B$3:$EI$3,0))/1000</f>
        <v>1.1416294</v>
      </c>
      <c r="E155" s="53">
        <f>SUMPRODUCT(--(E$9=Quarterly_kt!$B$9:FC$9),Quarterly_kt!$B155:FC155)*INDEX(Fuel_Properties!$B$3:$IV$14,MATCH("GCV_Jet/Kero",Fuel_Properties!$B$3:$B$14,0),MATCH(YEAR(E$9),Fuel_Properties!$B$3:$EI$3,0))/1000</f>
        <v>1.1666692000000001</v>
      </c>
      <c r="F155" s="53">
        <f>SUMPRODUCT(--(F$9=Quarterly_kt!$B$9:FC$9),Quarterly_kt!$B155:FC155)*INDEX(Fuel_Properties!$B$3:$IV$14,MATCH("GCV_Jet/Kero",Fuel_Properties!$B$3:$B$14,0),MATCH(YEAR(F$9),Fuel_Properties!$B$3:$EI$3,0))/1000</f>
        <v>1.16680831</v>
      </c>
      <c r="G155" s="53">
        <f>SUMPRODUCT(--(G$9=Quarterly_kt!$B$9:FC$9),Quarterly_kt!$B155:FC155)*INDEX(Fuel_Properties!$B$3:$IV$14,MATCH("GCV_Jet/Kero",Fuel_Properties!$B$3:$B$14,0),MATCH(YEAR(G$9),Fuel_Properties!$B$3:$EI$3,0))/1000</f>
        <v>1.1895296099999999</v>
      </c>
      <c r="H155" s="53">
        <f>SUMPRODUCT(--(H$9=Quarterly_kt!$B$9:FC$9),Quarterly_kt!$B155:FC155)*INDEX(Fuel_Properties!$B$3:$IV$14,MATCH("GCV_Jet/Kero",Fuel_Properties!$B$3:$B$14,0),MATCH(YEAR(H$9),Fuel_Properties!$B$3:$EI$3,0))/1000</f>
        <v>1.1783544399999999</v>
      </c>
      <c r="I155" s="53">
        <f>SUMPRODUCT(--(I$9=Quarterly_kt!$B$9:FC$9),Quarterly_kt!$B155:FC155)*INDEX(Fuel_Properties!$B$3:$IV$14,MATCH("GCV_Jet/Kero",Fuel_Properties!$B$3:$B$14,0),MATCH(YEAR(I$9),Fuel_Properties!$B$3:$EI$3,0))/1000</f>
        <v>1.2471211499999999</v>
      </c>
      <c r="J155" s="53">
        <f>SUMPRODUCT(--(J$9=Quarterly_kt!$B$9:FC$9),Quarterly_kt!$B155:FC155)*INDEX(Fuel_Properties!$B$3:$IV$14,MATCH("GCV_Jet/Kero",Fuel_Properties!$B$3:$B$14,0),MATCH(YEAR(J$9),Fuel_Properties!$B$3:$EI$3,0))/1000</f>
        <v>1.33434312</v>
      </c>
      <c r="K155" s="53">
        <f>SUMPRODUCT(--(K$9=Quarterly_kt!$B$9:FC$9),Quarterly_kt!$B155:FC155)*INDEX(Fuel_Properties!$B$3:$IV$14,MATCH("GCV_Jet/Kero",Fuel_Properties!$B$3:$B$14,0),MATCH(YEAR(K$9),Fuel_Properties!$B$3:$EI$3,0))/1000</f>
        <v>1.23905277</v>
      </c>
      <c r="L155" s="53">
        <f>SUMPRODUCT(--(L$9=Quarterly_kt!$B$9:FC$9),Quarterly_kt!$B155:FC155)*INDEX(Fuel_Properties!$B$3:$IV$14,MATCH("GCV_Jet/Kero",Fuel_Properties!$B$3:$B$14,0),MATCH(YEAR(L$9),Fuel_Properties!$B$3:$EI$3,0))/1000</f>
        <v>1.1619858300000001</v>
      </c>
      <c r="M155" s="53">
        <f>SUMPRODUCT(--(M$9=Quarterly_kt!$B$9:FC$9),Quarterly_kt!$B155:FC155)*INDEX(Fuel_Properties!$B$3:$IV$14,MATCH("GCV_Jet/Kero",Fuel_Properties!$B$3:$B$14,0),MATCH(YEAR(M$9),Fuel_Properties!$B$3:$EI$3,0))/1000</f>
        <v>1.3205248599999999</v>
      </c>
      <c r="N155" s="53">
        <f>SUMPRODUCT(--(N$9=Quarterly_kt!$B$9:FC$9),Quarterly_kt!$B155:FC155)*INDEX(Fuel_Properties!$B$3:$IV$14,MATCH("GCV_Jet/Kero",Fuel_Properties!$B$3:$B$14,0),MATCH(YEAR(N$9),Fuel_Properties!$B$3:$EI$3,0))/1000</f>
        <v>1.27642699</v>
      </c>
      <c r="O155" s="53">
        <f>SUMPRODUCT(--(O$9=Quarterly_kt!$B$9:FC$9),Quarterly_kt!$B155:FC155)*INDEX(Fuel_Properties!$B$3:$IV$14,MATCH("GCV_Jet/Kero",Fuel_Properties!$B$3:$B$14,0),MATCH(YEAR(O$9),Fuel_Properties!$B$3:$EI$3,0))/1000</f>
        <v>1.29854548</v>
      </c>
      <c r="P155" s="53">
        <f>SUMPRODUCT(--(P$9=Quarterly_kt!$B$9:FC$9),Quarterly_kt!$B155:FC155)*INDEX(Fuel_Properties!$B$3:$IV$14,MATCH("GCV_Jet/Kero",Fuel_Properties!$B$3:$B$14,0),MATCH(YEAR(P$9),Fuel_Properties!$B$3:$EI$3,0))/1000</f>
        <v>1.3451009599999999</v>
      </c>
      <c r="Q155" s="53">
        <f>SUMPRODUCT(--(Q$9=Quarterly_kt!$B$9:FC$9),Quarterly_kt!$B155:FC155)*INDEX(Fuel_Properties!$B$3:$IV$14,MATCH("GCV_Jet/Kero",Fuel_Properties!$B$3:$B$14,0),MATCH(YEAR(Q$9),Fuel_Properties!$B$3:$EI$3,0))/1000</f>
        <v>1.4985392899999999</v>
      </c>
      <c r="R155" s="53">
        <f>SUMPRODUCT(--(R$9=Quarterly_kt!$B$9:FC$9),Quarterly_kt!$B155:FC155)*INDEX(Fuel_Properties!$B$3:$IV$14,MATCH("GCV_Jet/Kero",Fuel_Properties!$B$3:$B$14,0),MATCH(YEAR(R$9),Fuel_Properties!$B$3:$EI$3,0))/1000</f>
        <v>1.3829852499999999</v>
      </c>
      <c r="S155" s="53">
        <f>SUMPRODUCT(--(S$9=Quarterly_kt!$B$9:FC$9),Quarterly_kt!$B155:FC155)*INDEX(Fuel_Properties!$B$3:$IV$14,MATCH("GCV_Jet/Kero",Fuel_Properties!$B$3:$B$14,0),MATCH(YEAR(S$9),Fuel_Properties!$B$3:$EI$3,0))/1000</f>
        <v>1.3391655999999998</v>
      </c>
      <c r="T155" s="53">
        <f>SUMPRODUCT(--(T$9=Quarterly_kt!$B$9:FC$9),Quarterly_kt!$B155:FC155)*INDEX(Fuel_Properties!$B$3:$IV$14,MATCH("GCV_Jet/Kero",Fuel_Properties!$B$3:$B$14,0),MATCH(YEAR(T$9),Fuel_Properties!$B$3:$EI$3,0))/1000</f>
        <v>1.3651328</v>
      </c>
      <c r="U155" s="53">
        <f>SUMPRODUCT(--(U$9=Quarterly_kt!$B$9:FC$9),Quarterly_kt!$B155:FC155)*INDEX(Fuel_Properties!$B$3:$IV$14,MATCH("GCV_Jet/Kero",Fuel_Properties!$B$3:$B$14,0),MATCH(YEAR(U$9),Fuel_Properties!$B$3:$EI$3,0))/1000</f>
        <v>1.4587538299999998</v>
      </c>
      <c r="V155" s="53">
        <f>SUMPRODUCT(--(V$9=Quarterly_kt!$B$9:FC$9),Quarterly_kt!$B155:FC155)*INDEX(Fuel_Properties!$B$3:$IV$14,MATCH("GCV_Jet/Kero",Fuel_Properties!$B$3:$B$14,0),MATCH(YEAR(V$9),Fuel_Properties!$B$3:$EI$3,0))/1000</f>
        <v>1.4892189199999999</v>
      </c>
      <c r="W155" s="53">
        <f>SUMPRODUCT(--(W$9=Quarterly_kt!$B$9:FC$9),Quarterly_kt!$B155:FC155)*INDEX(Fuel_Properties!$B$3:$IV$14,MATCH("GCV_Jet/Kero",Fuel_Properties!$B$3:$B$14,0),MATCH(YEAR(W$9),Fuel_Properties!$B$3:$EI$3,0))/1000</f>
        <v>1.4918156399999998</v>
      </c>
      <c r="X155" s="53">
        <f>SUMPRODUCT(--(X$9=Quarterly_kt!$B$9:FC$9),Quarterly_kt!$B155:FC155)*INDEX(Fuel_Properties!$B$3:$IV$14,MATCH("GCV_Jet/Kero",Fuel_Properties!$B$3:$B$14,0),MATCH(YEAR(X$9),Fuel_Properties!$B$3:$EI$3,0))/1000</f>
        <v>1.39930749</v>
      </c>
      <c r="Y155" s="53">
        <f>SUMPRODUCT(--(Y$9=Quarterly_kt!$B$9:FC$9),Quarterly_kt!$B155:FC155)*INDEX(Fuel_Properties!$B$3:$IV$14,MATCH("GCV_Jet/Kero",Fuel_Properties!$B$3:$B$14,0),MATCH(YEAR(Y$9),Fuel_Properties!$B$3:$EI$3,0))/1000</f>
        <v>1.3974990600000001</v>
      </c>
      <c r="Z155" s="53">
        <f>SUMPRODUCT(--(Z$9=Quarterly_kt!$B$9:FC$9),Quarterly_kt!$B155:FC155)*INDEX(Fuel_Properties!$B$3:$IV$14,MATCH("GCV_Jet/Kero",Fuel_Properties!$B$3:$B$14,0),MATCH(YEAR(Z$9),Fuel_Properties!$B$3:$EI$3,0))/1000</f>
        <v>1.4335285499999997</v>
      </c>
      <c r="AA155" s="53">
        <f>SUMPRODUCT(--(AA$9=Quarterly_kt!$B$9:FC$9),Quarterly_kt!$B155:FC155)*INDEX(Fuel_Properties!$B$3:$IV$14,MATCH("GCV_Jet/Kero",Fuel_Properties!$B$3:$B$14,0),MATCH(YEAR(AA$9),Fuel_Properties!$B$3:$EI$3,0))/1000</f>
        <v>0.87421360999999997</v>
      </c>
      <c r="AB155" s="53">
        <f>SUMPRODUCT(--(AB$9=Quarterly_kt!$B$9:FC$9),Quarterly_kt!$B155:FC155)*INDEX(Fuel_Properties!$B$3:$IV$14,MATCH("GCV_Jet/Kero",Fuel_Properties!$B$3:$B$14,0),MATCH(YEAR(AB$9),Fuel_Properties!$B$3:$EI$3,0))/1000</f>
        <v>1.4584292399999998</v>
      </c>
      <c r="AC155" s="53">
        <f>SUMPRODUCT(--(AC$9=Quarterly_kt!$B$9:FC$9),Quarterly_kt!$B155:FC155)*INDEX(Fuel_Properties!$B$3:$IV$14,MATCH("GCV_Jet/Kero",Fuel_Properties!$B$3:$B$14,0),MATCH(YEAR(AC$9),Fuel_Properties!$B$3:$EI$3,0))/1000</f>
        <v>1.36350985</v>
      </c>
      <c r="AD155" s="53">
        <f>SUMPRODUCT(--(AD$9=Quarterly_kt!$B$9:FC$9),Quarterly_kt!$B155:FC155)*INDEX(Fuel_Properties!$B$3:$IV$14,MATCH("GCV_Jet/Kero",Fuel_Properties!$B$3:$B$14,0),MATCH(YEAR(AD$9),Fuel_Properties!$B$3:$EI$3,0))/1000</f>
        <v>1.3437562299999999</v>
      </c>
      <c r="AE155" s="53">
        <f>SUMPRODUCT(--(AE$9=Quarterly_kt!$B$9:FC$9),Quarterly_kt!$B155:FC155)*INDEX(Fuel_Properties!$B$3:$IV$14,MATCH("GCV_Jet/Kero",Fuel_Properties!$B$3:$B$14,0),MATCH(YEAR(AE$9),Fuel_Properties!$B$3:$EI$3,0))/1000</f>
        <v>1.0353957299999998</v>
      </c>
      <c r="AF155" s="53">
        <f>SUMPRODUCT(--(AF$9=Quarterly_kt!$B$9:FC$9),Quarterly_kt!$B155:FC155)*INDEX(Fuel_Properties!$B$3:$IV$14,MATCH("GCV_Jet/Kero",Fuel_Properties!$B$3:$B$14,0),MATCH(YEAR(AF$9),Fuel_Properties!$B$3:$EI$3,0))/1000</f>
        <v>1.1262345599999999</v>
      </c>
      <c r="AG155" s="53">
        <f>SUMPRODUCT(--(AG$9=Quarterly_kt!$B$9:FC$9),Quarterly_kt!$B155:FC155)*INDEX(Fuel_Properties!$B$3:$IV$14,MATCH("GCV_Jet/Kero",Fuel_Properties!$B$3:$B$14,0),MATCH(YEAR(AG$9),Fuel_Properties!$B$3:$EI$3,0))/1000</f>
        <v>1.13536945</v>
      </c>
      <c r="AH155" s="53">
        <f>SUMPRODUCT(--(AH$9=Quarterly_kt!$B$9:FC$9),Quarterly_kt!$B155:FC155)*INDEX(Fuel_Properties!$B$3:$IV$14,MATCH("GCV_Jet/Kero",Fuel_Properties!$B$3:$B$14,0),MATCH(YEAR(AH$9),Fuel_Properties!$B$3:$EI$3,0))/1000</f>
        <v>1.3231215799999998</v>
      </c>
      <c r="AI155" s="53">
        <f>SUMPRODUCT(--(AI$9=Quarterly_kt!$B$9:FC$9),Quarterly_kt!$B155:FC155)*INDEX(Fuel_Properties!$B$3:$IV$14,MATCH("GCV_Jet/Kero",Fuel_Properties!$B$3:$B$14,0),MATCH(YEAR(AI$9),Fuel_Properties!$B$3:$EI$3,0))/1000</f>
        <v>1.2144303000000001</v>
      </c>
      <c r="AJ155" s="53">
        <f>SUMPRODUCT(--(AJ$9=Quarterly_kt!$B$9:FC$9),Quarterly_kt!$B155:FC155)*INDEX(Fuel_Properties!$B$3:$IV$14,MATCH("GCV_Jet/Kero",Fuel_Properties!$B$3:$B$14,0),MATCH(YEAR(AJ$9),Fuel_Properties!$B$3:$EI$3,0))/1000</f>
        <v>1.1062490899999997</v>
      </c>
      <c r="AK155" s="53">
        <f>SUMPRODUCT(--(AK$9=Quarterly_kt!$B$9:FC$9),Quarterly_kt!$B155:FC155)*INDEX(Fuel_Properties!$B$3:$IV$14,MATCH("GCV_Jet/Kero",Fuel_Properties!$B$3:$B$14,0),MATCH(YEAR(AK$9),Fuel_Properties!$B$3:$EI$3,0))/1000</f>
        <v>1.15776616</v>
      </c>
      <c r="AL155" s="53">
        <f>SUMPRODUCT(--(AL$9=Quarterly_kt!$B$9:FC$9),Quarterly_kt!$B155:FC155)*INDEX(Fuel_Properties!$B$3:$IV$14,MATCH("GCV_Jet/Kero",Fuel_Properties!$B$3:$B$14,0),MATCH(YEAR(AL$9),Fuel_Properties!$B$3:$EI$3,0))/1000</f>
        <v>1.10703738</v>
      </c>
      <c r="AM155" s="53">
        <f>SUMPRODUCT(--(AM$9=Quarterly_kt!$B$9:FC$9),Quarterly_kt!$B155:FC155)*INDEX(Fuel_Properties!$B$3:$IV$14,MATCH("GCV_Jet/Kero",Fuel_Properties!$B$3:$B$14,0),MATCH(YEAR(AM$9),Fuel_Properties!$B$3:$EI$3,0))/1000</f>
        <v>1.1499759999999999</v>
      </c>
      <c r="AN155" s="53">
        <f>SUMPRODUCT(--(AN$9=Quarterly_kt!$B$9:FC$9),Quarterly_kt!$B155:FC155)*INDEX(Fuel_Properties!$B$3:$IV$14,MATCH("GCV_Jet/Kero",Fuel_Properties!$B$3:$B$14,0),MATCH(YEAR(AN$9),Fuel_Properties!$B$3:$EI$3,0))/1000</f>
        <v>1.1792818399999998</v>
      </c>
      <c r="AO155" s="53">
        <f>SUMPRODUCT(--(AO$9=Quarterly_kt!$B$9:FC$9),Quarterly_kt!$B155:FC155)*INDEX(Fuel_Properties!$B$3:$IV$14,MATCH("GCV_Jet/Kero",Fuel_Properties!$B$3:$B$14,0),MATCH(YEAR(AO$9),Fuel_Properties!$B$3:$EI$3,0))/1000</f>
        <v>1.21099892</v>
      </c>
      <c r="AP155" s="53">
        <f>SUMPRODUCT(--(AP$9=Quarterly_kt!$B$9:FC$9),Quarterly_kt!$B155:FC155)*INDEX(Fuel_Properties!$B$3:$IV$14,MATCH("GCV_Jet/Kero",Fuel_Properties!$B$3:$B$14,0),MATCH(YEAR(AP$9),Fuel_Properties!$B$3:$EI$3,0))/1000</f>
        <v>1.22514177</v>
      </c>
      <c r="AQ155" s="53">
        <f>SUMPRODUCT(--(AQ$9=Quarterly_kt!$B$9:FC$9),Quarterly_kt!$B155:FC155)*INDEX(Fuel_Properties!$B$3:$IV$14,MATCH("GCV_Jet/Kero",Fuel_Properties!$B$3:$B$14,0),MATCH(YEAR(AQ$9),Fuel_Properties!$B$3:$EI$3,0))/1000</f>
        <v>1.1926363999999998</v>
      </c>
      <c r="AR155" s="53">
        <f>SUMPRODUCT(--(AR$9=Quarterly_kt!$B$9:FC$9),Quarterly_kt!$B155:FC155)*INDEX(Fuel_Properties!$B$3:$IV$14,MATCH("GCV_Jet/Kero",Fuel_Properties!$B$3:$B$14,0),MATCH(YEAR(AR$9),Fuel_Properties!$B$3:$EI$3,0))/1000</f>
        <v>1.2965052000000001</v>
      </c>
      <c r="AS155" s="53">
        <f>SUMPRODUCT(--(AS$9=Quarterly_kt!$B$9:FC$9),Quarterly_kt!$B155:FC155)*INDEX(Fuel_Properties!$B$3:$IV$14,MATCH("GCV_Jet/Kero",Fuel_Properties!$B$3:$B$14,0),MATCH(YEAR(AS$9),Fuel_Properties!$B$3:$EI$3,0))/1000</f>
        <v>1.5143514599999999</v>
      </c>
      <c r="AT155" s="53">
        <f>SUMPRODUCT(--(AT$9=Quarterly_kt!$B$9:FC$9),Quarterly_kt!$B155:FC155)*INDEX(Fuel_Properties!$B$3:$IV$14,MATCH("GCV_Jet/Kero",Fuel_Properties!$B$3:$B$14,0),MATCH(YEAR(AT$9),Fuel_Properties!$B$3:$EI$3,0))/1000</f>
        <v>1.29534595</v>
      </c>
      <c r="AU155" s="53">
        <f>SUMPRODUCT(--(AU$9=Quarterly_kt!$B$9:FC$9),Quarterly_kt!$B155:FC155)*INDEX(Fuel_Properties!$B$3:$IV$14,MATCH("GCV_Jet/Kero",Fuel_Properties!$B$3:$B$14,0),MATCH(YEAR(AU$9),Fuel_Properties!$B$3:$EI$3,0))/1000</f>
        <v>1.4000957799999998</v>
      </c>
      <c r="AV155" s="53">
        <f>SUMPRODUCT(--(AV$9=Quarterly_kt!$B$9:FC$9),Quarterly_kt!$B155:FC155)*INDEX(Fuel_Properties!$B$3:$IV$14,MATCH("GCV_Jet/Kero",Fuel_Properties!$B$3:$B$14,0),MATCH(YEAR(AV$9),Fuel_Properties!$B$3:$EI$3,0))/1000</f>
        <v>1.3710217899999999</v>
      </c>
      <c r="AW155" s="53">
        <f>SUMPRODUCT(--(AW$9=Quarterly_kt!$B$9:FC$9),Quarterly_kt!$B155:FC155)*INDEX(Fuel_Properties!$B$3:$IV$14,MATCH("GCV_Jet/Kero",Fuel_Properties!$B$3:$B$14,0),MATCH(YEAR(AW$9),Fuel_Properties!$B$3:$EI$3,0))/1000</f>
        <v>1.3484395999999998</v>
      </c>
      <c r="AX155" s="53">
        <f>SUMPRODUCT(--(AX$9=Quarterly_kt!$B$9:FC$9),Quarterly_kt!$B155:FC155)*INDEX(Fuel_Properties!$B$3:$IV$14,MATCH("GCV_Jet/Kero",Fuel_Properties!$B$3:$B$14,0),MATCH(YEAR(AX$9),Fuel_Properties!$B$3:$EI$3,0))/1000</f>
        <v>1.4166962400000001</v>
      </c>
      <c r="AY155" s="53">
        <f>SUMPRODUCT(--(AY$9=Quarterly_kt!$B$9:FC$9),Quarterly_kt!$B155:FC155)*INDEX(Fuel_Properties!$B$3:$IV$14,MATCH("GCV_Jet/Kero",Fuel_Properties!$B$3:$B$14,0),MATCH(YEAR(AY$9),Fuel_Properties!$B$3:$EI$3,0))/1000</f>
        <v>1.4426170700000001</v>
      </c>
      <c r="AZ155" s="53">
        <f>SUMPRODUCT(--(AZ$9=Quarterly_kt!$B$9:FC$9),Quarterly_kt!$B155:FC155)*INDEX(Fuel_Properties!$B$3:$IV$14,MATCH("GCV_Jet/Kero",Fuel_Properties!$B$3:$B$14,0),MATCH(YEAR(AZ$9),Fuel_Properties!$B$3:$EI$3,0))/1000</f>
        <v>1.34366349</v>
      </c>
      <c r="BA155" s="53">
        <f>SUMPRODUCT(--(BA$9=Quarterly_kt!$B$9:FC$9),Quarterly_kt!$B155:FC155)*INDEX(Fuel_Properties!$B$3:$IV$14,MATCH("GCV_Jet/Kero",Fuel_Properties!$B$3:$B$14,0),MATCH(YEAR(BA$9),Fuel_Properties!$B$3:$EI$3,0))/1000</f>
        <v>1.3489960399999998</v>
      </c>
      <c r="BB155" s="53">
        <f>SUMPRODUCT(--(BB$9=Quarterly_kt!$B$9:FC$9),Quarterly_kt!$B155:FC155)*INDEX(Fuel_Properties!$B$3:$IV$14,MATCH("GCV_Jet/Kero",Fuel_Properties!$B$3:$B$14,0),MATCH(YEAR(BB$9),Fuel_Properties!$B$3:$EI$3,0))/1000</f>
        <v>2.2445862199999995</v>
      </c>
      <c r="BC155" s="53">
        <f>SUMPRODUCT(--(BC$9=Quarterly_kt!$B$9:FC$9),Quarterly_kt!$B155:FC155)*INDEX(Fuel_Properties!$B$3:$IV$14,MATCH("GCV_Jet/Kero",Fuel_Properties!$B$3:$B$14,0),MATCH(YEAR(BC$9),Fuel_Properties!$B$3:$EI$3,0))/1000</f>
        <v>1.3424578700000001</v>
      </c>
      <c r="BD155" s="53">
        <f>SUMPRODUCT(--(BD$9=Quarterly_kt!$B$9:FC$9),Quarterly_kt!$B155:FC155)*INDEX(Fuel_Properties!$B$3:$IV$14,MATCH("GCV_Jet/Kero",Fuel_Properties!$B$3:$B$14,0),MATCH(YEAR(BD$9),Fuel_Properties!$B$3:$EI$3,0))/1000</f>
        <v>1.3317927700000001</v>
      </c>
      <c r="BE155" s="53">
        <f>SUMPRODUCT(--(BE$9=Quarterly_kt!$B$9:FC$9),Quarterly_kt!$B155:FC155)*INDEX(Fuel_Properties!$B$3:$IV$14,MATCH("GCV_Jet/Kero",Fuel_Properties!$B$3:$B$14,0),MATCH(YEAR(BE$9),Fuel_Properties!$B$3:$EI$3,0))/1000</f>
        <v>1.56276174</v>
      </c>
      <c r="BF155" s="53">
        <f>SUMPRODUCT(--(BF$9=Quarterly_kt!$B$9:FC$9),Quarterly_kt!$B155:FC155)*INDEX(Fuel_Properties!$B$3:$IV$14,MATCH("GCV_Jet/Kero",Fuel_Properties!$B$3:$B$14,0),MATCH(YEAR(BF$9),Fuel_Properties!$B$3:$EI$3,0))/1000</f>
        <v>1.58219077</v>
      </c>
      <c r="BG155" s="53">
        <f>SUMPRODUCT(--(BG$9=Quarterly_kt!$B$9:FC$9),Quarterly_kt!$B155:FC155)*INDEX(Fuel_Properties!$B$3:$IV$14,MATCH("GCV_Jet/Kero",Fuel_Properties!$B$3:$B$14,0),MATCH(YEAR(BG$9),Fuel_Properties!$B$3:$EI$3,0))/1000</f>
        <v>1.3585482599999998</v>
      </c>
      <c r="BH155" s="53">
        <f>SUMPRODUCT(--(BH$9=Quarterly_kt!$B$9:FC$9),Quarterly_kt!$B155:FC155)*INDEX(Fuel_Properties!$B$3:$IV$14,MATCH("GCV_Jet/Kero",Fuel_Properties!$B$3:$B$14,0),MATCH(YEAR(BH$9),Fuel_Properties!$B$3:$EI$3,0))/1000</f>
        <v>1.84775176</v>
      </c>
      <c r="BI155" s="53">
        <f>SUMPRODUCT(--(BI$9=Quarterly_kt!$B$9:FC$9),Quarterly_kt!$B155:FC155)*INDEX(Fuel_Properties!$B$3:$IV$14,MATCH("GCV_Jet/Kero",Fuel_Properties!$B$3:$B$14,0),MATCH(YEAR(BI$9),Fuel_Properties!$B$3:$EI$3,0))/1000</f>
        <v>2.7021190100000001</v>
      </c>
      <c r="BJ155" s="53">
        <f>SUMPRODUCT(--(BJ$9=Quarterly_kt!$B$9:FC$9),Quarterly_kt!$B155:FC155)*INDEX(Fuel_Properties!$B$3:$IV$14,MATCH("GCV_Jet/Kero",Fuel_Properties!$B$3:$B$14,0),MATCH(YEAR(BJ$9),Fuel_Properties!$B$3:$EI$3,0))/1000</f>
        <v>2.6846375199999999</v>
      </c>
      <c r="BK155" s="53">
        <f>SUMPRODUCT(--(BK$9=Quarterly_kt!$B$9:FC$9),Quarterly_kt!$B155:FC155)*INDEX(Fuel_Properties!$B$3:$IV$14,MATCH("GCV_Jet/Kero",Fuel_Properties!$B$3:$B$14,0),MATCH(YEAR(BK$9),Fuel_Properties!$B$3:$EI$3,0))/1000</f>
        <v>2.3847163600000001</v>
      </c>
      <c r="BL155" s="53">
        <f>SUMPRODUCT(--(BL$9=Quarterly_kt!$B$9:FC$9),Quarterly_kt!$B155:FC155)*INDEX(Fuel_Properties!$B$3:$IV$14,MATCH("GCV_Jet/Kero",Fuel_Properties!$B$3:$B$14,0),MATCH(YEAR(BL$9),Fuel_Properties!$B$3:$EI$3,0))/1000</f>
        <v>2.3643599299999996</v>
      </c>
      <c r="BM155" s="53">
        <f>SUMPRODUCT(--(BM$9=Quarterly_kt!$B$9:FC$9),Quarterly_kt!$B155:FC155)*INDEX(Fuel_Properties!$B$3:$IV$14,MATCH("GCV_Jet/Kero",Fuel_Properties!$B$3:$B$14,0),MATCH(YEAR(BM$9),Fuel_Properties!$B$3:$EI$3,0))/1000</f>
        <v>2.5574909799999999</v>
      </c>
      <c r="BN155" s="53">
        <f>SUMPRODUCT(--(BN$9=Quarterly_kt!$B$9:FC$9),Quarterly_kt!$B155:FC155)*INDEX(Fuel_Properties!$B$3:$IV$14,MATCH("GCV_Jet/Kero",Fuel_Properties!$B$3:$B$14,0),MATCH(YEAR(BN$9),Fuel_Properties!$B$3:$EI$3,0))/1000</f>
        <v>3.0415012319640988</v>
      </c>
      <c r="BO155" s="53">
        <f>SUMPRODUCT(--(BO$9=Quarterly_kt!$B$9:FC$9),Quarterly_kt!$B155:FC155)*INDEX(Fuel_Properties!$B$3:$IV$14,MATCH("GCV_Jet/Kero",Fuel_Properties!$B$3:$B$14,0),MATCH(YEAR(BO$9),Fuel_Properties!$B$3:$EI$3,0))/1000</f>
        <v>2.9425012757157245</v>
      </c>
      <c r="BP155" s="53">
        <f>SUMPRODUCT(--(BP$9=Quarterly_kt!$B$9:FC$9),Quarterly_kt!$B155:FC155)*INDEX(Fuel_Properties!$B$3:$IV$14,MATCH("GCV_Jet/Kero",Fuel_Properties!$B$3:$B$14,0),MATCH(YEAR(BP$9),Fuel_Properties!$B$3:$EI$3,0))/1000</f>
        <v>3.7082091340433125</v>
      </c>
      <c r="BQ155" s="53">
        <f>SUMPRODUCT(--(BQ$9=Quarterly_kt!$B$9:FC$9),Quarterly_kt!$B155:FC155)*INDEX(Fuel_Properties!$B$3:$IV$14,MATCH("GCV_Jet/Kero",Fuel_Properties!$B$3:$B$14,0),MATCH(YEAR(BQ$9),Fuel_Properties!$B$3:$EI$3,0))/1000</f>
        <v>3.0521199626342987</v>
      </c>
      <c r="BR155" s="53">
        <f>SUMPRODUCT(--(BR$9=Quarterly_kt!$B$9:FC$9),Quarterly_kt!$B155:FC155)*INDEX(Fuel_Properties!$B$3:$IV$14,MATCH("GCV_Jet/Kero",Fuel_Properties!$B$3:$B$14,0),MATCH(YEAR(BR$9),Fuel_Properties!$B$3:$EI$3,0))/1000</f>
        <v>2.911752321005197</v>
      </c>
      <c r="BS155" s="53">
        <f>SUMPRODUCT(--(BS$9=Quarterly_kt!$B$9:FC$9),Quarterly_kt!$B155:FC155)*INDEX(Fuel_Properties!$B$3:$IV$14,MATCH("GCV_Jet/Kero",Fuel_Properties!$B$3:$B$14,0),MATCH(YEAR(BS$9),Fuel_Properties!$B$3:$EI$3,0))/1000</f>
        <v>2.6970410267967848</v>
      </c>
      <c r="BT155" s="53">
        <f>SUMPRODUCT(--(BT$9=Quarterly_kt!$B$9:FC$9),Quarterly_kt!$B155:FC155)*INDEX(Fuel_Properties!$B$3:$IV$14,MATCH("GCV_Jet/Kero",Fuel_Properties!$B$3:$B$14,0),MATCH(YEAR(BT$9),Fuel_Properties!$B$3:$EI$3,0))/1000</f>
        <v>2.7605406512883199</v>
      </c>
      <c r="BU155" s="53">
        <f>SUMPRODUCT(--(BU$9=Quarterly_kt!$B$9:FC$9),Quarterly_kt!$B155:FC155)*INDEX(Fuel_Properties!$B$3:$IV$14,MATCH("GCV_Jet/Kero",Fuel_Properties!$B$3:$B$14,0),MATCH(YEAR(BU$9),Fuel_Properties!$B$3:$EI$3,0))/1000</f>
        <v>2.6698136494581939</v>
      </c>
      <c r="BV155" s="53">
        <f>SUMPRODUCT(--(BV$9=Quarterly_kt!$B$9:FC$9),Quarterly_kt!$B155:FC155)*INDEX(Fuel_Properties!$B$3:$IV$14,MATCH("GCV_Jet/Kero",Fuel_Properties!$B$3:$B$14,0),MATCH(YEAR(BV$9),Fuel_Properties!$B$3:$EI$3,0))/1000</f>
        <v>2.2645359277657198</v>
      </c>
      <c r="BW155" s="53">
        <f>SUMPRODUCT(--(BW$9=Quarterly_kt!$B$9:FC$9),Quarterly_kt!$B155:FC155)*INDEX(Fuel_Properties!$B$3:$IV$14,MATCH("GCV_Jet/Kero",Fuel_Properties!$B$3:$B$14,0),MATCH(YEAR(BW$9),Fuel_Properties!$B$3:$EI$3,0))/1000</f>
        <v>2.8803352630277357</v>
      </c>
      <c r="BX155" s="53">
        <f>SUMPRODUCT(--(BX$9=Quarterly_kt!$B$9:FC$9),Quarterly_kt!$B155:FC155)*INDEX(Fuel_Properties!$B$3:$IV$14,MATCH("GCV_Jet/Kero",Fuel_Properties!$B$3:$B$14,0),MATCH(YEAR(BX$9),Fuel_Properties!$B$3:$EI$3,0))/1000</f>
        <v>2.6836228755239162</v>
      </c>
      <c r="BY155" s="53">
        <f>SUMPRODUCT(--(BY$9=Quarterly_kt!$B$9:FC$9),Quarterly_kt!$B155:FC155)*INDEX(Fuel_Properties!$B$3:$IV$14,MATCH("GCV_Jet/Kero",Fuel_Properties!$B$3:$B$14,0),MATCH(YEAR(BY$9),Fuel_Properties!$B$3:$EI$3,0))/1000</f>
        <v>2.9697584219614135</v>
      </c>
      <c r="BZ155" s="53">
        <f>SUMPRODUCT(--(BZ$9=Quarterly_kt!$B$9:FC$9),Quarterly_kt!$B155:FC155)*INDEX(Fuel_Properties!$B$3:$IV$14,MATCH("GCV_Jet/Kero",Fuel_Properties!$B$3:$B$14,0),MATCH(YEAR(BZ$9),Fuel_Properties!$B$3:$EI$3,0))/1000</f>
        <v>3.0992007522412215</v>
      </c>
      <c r="CA155" s="53">
        <f>SUMPRODUCT(--(CA$9=Quarterly_kt!$B$9:FC$9),Quarterly_kt!$B155:FC155)*INDEX(Fuel_Properties!$B$3:$IV$14,MATCH("GCV_Jet/Kero",Fuel_Properties!$B$3:$B$14,0),MATCH(YEAR(CA$9),Fuel_Properties!$B$3:$EI$3,0))/1000</f>
        <v>2.7770222220774978</v>
      </c>
      <c r="CB155" s="53">
        <f>SUMPRODUCT(--(CB$9=Quarterly_kt!$B$9:FC$9),Quarterly_kt!$B155:FC155)*INDEX(Fuel_Properties!$B$3:$IV$14,MATCH("GCV_Jet/Kero",Fuel_Properties!$B$3:$B$14,0),MATCH(YEAR(CB$9),Fuel_Properties!$B$3:$EI$3,0))/1000</f>
        <v>3.8730041294800386</v>
      </c>
      <c r="CC155" s="53">
        <f>SUMPRODUCT(--(CC$9=Quarterly_kt!$B$9:FC$9),Quarterly_kt!$B155:FC155)*INDEX(Fuel_Properties!$B$3:$IV$14,MATCH("GCV_Jet/Kero",Fuel_Properties!$B$3:$B$14,0),MATCH(YEAR(CC$9),Fuel_Properties!$B$3:$EI$3,0))/1000</f>
        <v>2.9960424230407194</v>
      </c>
      <c r="CD155" s="53">
        <f>SUMPRODUCT(--(CD$9=Quarterly_kt!$B$9:FC$9),Quarterly_kt!$B155:FC155)*INDEX(Fuel_Properties!$B$3:$IV$14,MATCH("GCV_Jet/Kero",Fuel_Properties!$B$3:$B$14,0),MATCH(YEAR(CD$9),Fuel_Properties!$B$3:$EI$3,0))/1000</f>
        <v>4.1895357045571453</v>
      </c>
      <c r="CE155" s="53">
        <f>SUMPRODUCT(--(CE$9=Quarterly_kt!$B$9:FC$9),Quarterly_kt!$B155:FC155)*INDEX(Fuel_Properties!$B$3:$IV$14,MATCH("GCV_Jet/Kero",Fuel_Properties!$B$3:$B$14,0),MATCH(YEAR(CE$9),Fuel_Properties!$B$3:$EI$3,0))/1000</f>
        <v>4.1183546101243174</v>
      </c>
      <c r="CF155" s="53">
        <f>SUMPRODUCT(--(CF$9=Quarterly_kt!$B$9:FC$9),Quarterly_kt!$B155:FC155)*INDEX(Fuel_Properties!$B$3:$IV$14,MATCH("GCV_Jet/Kero",Fuel_Properties!$B$3:$B$14,0),MATCH(YEAR(CF$9),Fuel_Properties!$B$3:$EI$3,0))/1000</f>
        <v>3.1875783850700592</v>
      </c>
      <c r="CG155" s="53">
        <f>SUMPRODUCT(--(CG$9=Quarterly_kt!$B$9:FC$9),Quarterly_kt!$B155:FC155)*INDEX(Fuel_Properties!$B$3:$IV$14,MATCH("GCV_Jet/Kero",Fuel_Properties!$B$3:$B$14,0),MATCH(YEAR(CG$9),Fuel_Properties!$B$3:$EI$3,0))/1000</f>
        <v>3.4679466281160267</v>
      </c>
      <c r="CH155" s="53">
        <f>SUMPRODUCT(--(CH$9=Quarterly_kt!$B$9:FC$9),Quarterly_kt!$B155:FC155)*INDEX(Fuel_Properties!$B$3:$IV$14,MATCH("GCV_Jet/Kero",Fuel_Properties!$B$3:$B$14,0),MATCH(YEAR(CH$9),Fuel_Properties!$B$3:$EI$3,0))/1000</f>
        <v>3.5879371418143622</v>
      </c>
      <c r="CI155" s="53">
        <f>SUMPRODUCT(--(CI$9=Quarterly_kt!$B$9:FC$9),Quarterly_kt!$B155:FC155)*INDEX(Fuel_Properties!$B$3:$IV$14,MATCH("GCV_Jet/Kero",Fuel_Properties!$B$3:$B$14,0),MATCH(YEAR(CI$9),Fuel_Properties!$B$3:$EI$3,0))/1000</f>
        <v>3.7831990270831715</v>
      </c>
      <c r="CJ155" s="53">
        <f>SUMPRODUCT(--(CJ$9=Quarterly_kt!$B$9:FC$9),Quarterly_kt!$B155:FC155)*INDEX(Fuel_Properties!$B$3:$IV$14,MATCH("GCV_Jet/Kero",Fuel_Properties!$B$3:$B$14,0),MATCH(YEAR(CJ$9),Fuel_Properties!$B$3:$EI$3,0))/1000</f>
        <v>4.1508434400964083</v>
      </c>
      <c r="CK155" s="53">
        <f>SUMPRODUCT(--(CK$9=Quarterly_kt!$B$9:FC$9),Quarterly_kt!$B155:FC155)*INDEX(Fuel_Properties!$B$3:$IV$14,MATCH("GCV_Jet/Kero",Fuel_Properties!$B$3:$B$14,0),MATCH(YEAR(CK$9),Fuel_Properties!$B$3:$EI$3,0))/1000</f>
        <v>3.741886502970321</v>
      </c>
      <c r="CL155" s="53">
        <f>SUMPRODUCT(--(CL$9=Quarterly_kt!$B$9:FC$9),Quarterly_kt!$B155:FC155)*INDEX(Fuel_Properties!$B$3:$IV$14,MATCH("GCV_Jet/Kero",Fuel_Properties!$B$3:$B$14,0),MATCH(YEAR(CL$9),Fuel_Properties!$B$3:$EI$3,0))/1000</f>
        <v>3.7770792412625829</v>
      </c>
      <c r="CM155" s="53">
        <f>SUMPRODUCT(--(CM$9=Quarterly_kt!$B$9:FC$9),Quarterly_kt!$B155:FC155)*INDEX(Fuel_Properties!$B$3:$IV$14,MATCH("GCV_Jet/Kero",Fuel_Properties!$B$3:$B$14,0),MATCH(YEAR(CM$9),Fuel_Properties!$B$3:$EI$3,0))/1000</f>
        <v>3.7337756784715612</v>
      </c>
      <c r="CN155" s="53">
        <f>SUMPRODUCT(--(CN$9=Quarterly_kt!$B$9:FC$9),Quarterly_kt!$B155:FC155)*INDEX(Fuel_Properties!$B$3:$IV$14,MATCH("GCV_Jet/Kero",Fuel_Properties!$B$3:$B$14,0),MATCH(YEAR(CN$9),Fuel_Properties!$B$3:$EI$3,0))/1000</f>
        <v>3.7250779543212276</v>
      </c>
      <c r="CO155" s="53">
        <f>SUMPRODUCT(--(CO$9=Quarterly_kt!$B$9:FC$9),Quarterly_kt!$B155:FC155)*INDEX(Fuel_Properties!$B$3:$IV$14,MATCH("GCV_Jet/Kero",Fuel_Properties!$B$3:$B$14,0),MATCH(YEAR(CO$9),Fuel_Properties!$B$3:$EI$3,0))/1000</f>
        <v>3.7166115526217012</v>
      </c>
      <c r="CP155" s="53">
        <f>SUMPRODUCT(--(CP$9=Quarterly_kt!$B$9:FC$9),Quarterly_kt!$B155:FC155)*INDEX(Fuel_Properties!$B$3:$IV$14,MATCH("GCV_Jet/Kero",Fuel_Properties!$B$3:$B$14,0),MATCH(YEAR(CP$9),Fuel_Properties!$B$3:$EI$3,0))/1000</f>
        <v>3.0522839955009768</v>
      </c>
      <c r="CQ155" s="53">
        <f>SUMPRODUCT(--(CQ$9=Quarterly_kt!$B$9:FC$9),Quarterly_kt!$B155:FC155)*INDEX(Fuel_Properties!$B$3:$IV$14,MATCH("GCV_Jet/Kero",Fuel_Properties!$B$3:$B$14,0),MATCH(YEAR(CQ$9),Fuel_Properties!$B$3:$EI$3,0))/1000</f>
        <v>3.6234727272346605</v>
      </c>
      <c r="CR155" s="53">
        <f>SUMPRODUCT(--(CR$9=Quarterly_kt!$B$9:FC$9),Quarterly_kt!$B155:FC155)*INDEX(Fuel_Properties!$B$3:$IV$14,MATCH("GCV_Jet/Kero",Fuel_Properties!$B$3:$B$14,0),MATCH(YEAR(CR$9),Fuel_Properties!$B$3:$EI$3,0))/1000</f>
        <v>3.7625645015937472</v>
      </c>
      <c r="CS155" s="53">
        <f>SUMPRODUCT(--(CS$9=Quarterly_kt!$B$9:FC$9),Quarterly_kt!$B155:FC155)*INDEX(Fuel_Properties!$B$3:$IV$14,MATCH("GCV_Jet/Kero",Fuel_Properties!$B$3:$B$14,0),MATCH(YEAR(CS$9),Fuel_Properties!$B$3:$EI$3,0))/1000</f>
        <v>3.8562187033100548</v>
      </c>
      <c r="CT155" s="53">
        <f>SUMPRODUCT(--(CT$9=Quarterly_kt!$B$9:FC$9),Quarterly_kt!$B155:FC155)*INDEX(Fuel_Properties!$B$3:$IV$14,MATCH("GCV_Jet/Kero",Fuel_Properties!$B$3:$B$14,0),MATCH(YEAR(CT$9),Fuel_Properties!$B$3:$EI$3,0))/1000</f>
        <v>3.7690600031685273</v>
      </c>
      <c r="CU155" s="53">
        <f>SUMPRODUCT(--(CU$9=Quarterly_kt!$B$9:FC$9),Quarterly_kt!$B155:FC155)*INDEX(Fuel_Properties!$B$3:$IV$14,MATCH("GCV_Jet/Kero",Fuel_Properties!$B$3:$B$14,0),MATCH(YEAR(CU$9),Fuel_Properties!$B$3:$EI$3,0))/1000</f>
        <v>3.7532811652835805</v>
      </c>
      <c r="CV155" s="53">
        <f>SUMPRODUCT(--(CV$9=Quarterly_kt!$B$9:FC$9),Quarterly_kt!$B155:FC155)*INDEX(Fuel_Properties!$B$3:$IV$14,MATCH("GCV_Jet/Kero",Fuel_Properties!$B$3:$B$14,0),MATCH(YEAR(CV$9),Fuel_Properties!$B$3:$EI$3,0))/1000</f>
        <v>3.7895586107434003</v>
      </c>
      <c r="CW155" s="53">
        <f>SUMPRODUCT(--(CW$9=Quarterly_kt!$B$9:FC$9),Quarterly_kt!$B155:FC155)*INDEX(Fuel_Properties!$B$3:$IV$14,MATCH("GCV_Jet/Kero",Fuel_Properties!$B$3:$B$14,0),MATCH(YEAR(CW$9),Fuel_Properties!$B$3:$EI$3,0))/1000</f>
        <v>3.8077898779770334</v>
      </c>
      <c r="CX155" s="53">
        <f>SUMPRODUCT(--(CX$9=Quarterly_kt!$B$9:FC$9),Quarterly_kt!$B155:FC155)*INDEX(Fuel_Properties!$B$3:$IV$14,MATCH("GCV_Jet/Kero",Fuel_Properties!$B$3:$B$14,0),MATCH(YEAR(CX$9),Fuel_Properties!$B$3:$EI$3,0))/1000</f>
        <v>3.7998403631900306</v>
      </c>
      <c r="CY155" s="53">
        <f>SUMPRODUCT(--(CY$9=Quarterly_kt!$B$9:FC$9),Quarterly_kt!$B155:FC155)*INDEX(Fuel_Properties!$B$3:$IV$14,MATCH("GCV_Jet/Kero",Fuel_Properties!$B$3:$B$14,0),MATCH(YEAR(CY$9),Fuel_Properties!$B$3:$EI$3,0))/1000</f>
        <v>3.731516559758731</v>
      </c>
      <c r="CZ155" s="53">
        <f>SUMPRODUCT(--(CZ$9=Quarterly_kt!$B$9:FC$9),Quarterly_kt!$B155:FC155)*INDEX(Fuel_Properties!$B$3:$IV$14,MATCH("GCV_Jet/Kero",Fuel_Properties!$B$3:$B$14,0),MATCH(YEAR(CZ$9),Fuel_Properties!$B$3:$EI$3,0))/1000</f>
        <v>3.7883604829387014</v>
      </c>
      <c r="DA155" s="53">
        <f>SUMPRODUCT(--(DA$9=Quarterly_kt!$B$9:FC$9),Quarterly_kt!$B155:FC155)*INDEX(Fuel_Properties!$B$3:$IV$14,MATCH("GCV_Jet/Kero",Fuel_Properties!$B$3:$B$14,0),MATCH(YEAR(DA$9),Fuel_Properties!$B$3:$EI$3,0))/1000</f>
        <v>3.5739922351810143</v>
      </c>
      <c r="DB155" s="53">
        <f>SUMPRODUCT(--(DB$9=Quarterly_kt!$B$9:FC$9),Quarterly_kt!$B155:FC155)*INDEX(Fuel_Properties!$B$3:$IV$14,MATCH("GCV_Jet/Kero",Fuel_Properties!$B$3:$B$14,0),MATCH(YEAR(DB$9),Fuel_Properties!$B$3:$EI$3,0))/1000</f>
        <v>4.1302677147249298</v>
      </c>
      <c r="DC155" s="53">
        <f>SUMPRODUCT(--(DC$9=Quarterly_kt!$B$9:FC$9),Quarterly_kt!$B155:FC155)*INDEX(Fuel_Properties!$B$3:$IV$14,MATCH("GCV_Jet/Kero",Fuel_Properties!$B$3:$B$14,0),MATCH(YEAR(DC$9),Fuel_Properties!$B$3:$EI$3,0))/1000</f>
        <v>3.9058257816582542</v>
      </c>
      <c r="DD155" s="53">
        <f>SUMPRODUCT(--(DD$9=Quarterly_kt!$B$9:FC$9),Quarterly_kt!$B155:FC155)*INDEX(Fuel_Properties!$B$3:$IV$14,MATCH("GCV_Jet/Kero",Fuel_Properties!$B$3:$B$14,0),MATCH(YEAR(DD$9),Fuel_Properties!$B$3:$EI$3,0))/1000</f>
        <v>4.1164480816963183</v>
      </c>
      <c r="DE155" s="53">
        <f>SUMPRODUCT(--(DE$9=Quarterly_kt!$B$9:FC$9),Quarterly_kt!$B155:FC155)*INDEX(Fuel_Properties!$B$3:$IV$14,MATCH("GCV_Jet/Kero",Fuel_Properties!$B$3:$B$14,0),MATCH(YEAR(DE$9),Fuel_Properties!$B$3:$EI$3,0))/1000</f>
        <v>4.062140159259469</v>
      </c>
      <c r="DF155" s="53">
        <f>SUMPRODUCT(--(DF$9=Quarterly_kt!$B$9:FC$9),Quarterly_kt!$B155:FC155)*INDEX(Fuel_Properties!$B$3:$IV$14,MATCH("GCV_Jet/Kero",Fuel_Properties!$B$3:$B$14,0),MATCH(YEAR(DF$9),Fuel_Properties!$B$3:$EI$3,0))/1000</f>
        <v>4.3082449390903195</v>
      </c>
      <c r="DG155" s="53">
        <f>SUMPRODUCT(--(DG$9=Quarterly_kt!$B$9:FC$9),Quarterly_kt!$B155:FC155)*INDEX(Fuel_Properties!$B$3:$IV$14,MATCH("GCV_Jet/Kero",Fuel_Properties!$B$3:$B$14,0),MATCH(YEAR(DG$9),Fuel_Properties!$B$3:$EI$3,0))/1000</f>
        <v>4.9001394969407785</v>
      </c>
      <c r="DH155" s="53">
        <f>SUMPRODUCT(--(DH$9=Quarterly_kt!$B$9:FC$9),Quarterly_kt!$B155:FC155)*INDEX(Fuel_Properties!$B$3:$IV$14,MATCH("GCV_Jet/Kero",Fuel_Properties!$B$3:$B$14,0),MATCH(YEAR(DH$9),Fuel_Properties!$B$3:$EI$3,0))/1000</f>
        <v>3.8330919506713341</v>
      </c>
      <c r="DI155" s="53">
        <f>SUMPRODUCT(--(DI$9=Quarterly_kt!$B$9:FC$9),Quarterly_kt!$B155:FC155)*INDEX(Fuel_Properties!$B$3:$IV$14,MATCH("GCV_Jet/Kero",Fuel_Properties!$B$3:$B$14,0),MATCH(YEAR(DI$9),Fuel_Properties!$B$3:$EI$3,0))/1000</f>
        <v>3.6546494091235435</v>
      </c>
      <c r="DJ155" s="53">
        <f>SUMPRODUCT(--(DJ$9=Quarterly_kt!$B$9:FC$9),Quarterly_kt!$B155:FC155)*INDEX(Fuel_Properties!$B$3:$IV$14,MATCH("GCV_Jet/Kero",Fuel_Properties!$B$3:$B$14,0),MATCH(YEAR(DJ$9),Fuel_Properties!$B$3:$EI$3,0))/1000</f>
        <v>3.620874818051329</v>
      </c>
      <c r="DK155" s="53">
        <f>SUMPRODUCT(--(DK$9=Quarterly_kt!$B$9:FC$9),Quarterly_kt!$B155:FC155)*INDEX(Fuel_Properties!$B$3:$IV$14,MATCH("GCV_Jet/Kero",Fuel_Properties!$B$3:$B$14,0),MATCH(YEAR(DK$9),Fuel_Properties!$B$3:$EI$3,0))/1000</f>
        <v>3.535841681496092</v>
      </c>
      <c r="DL155" s="53">
        <f>SUMPRODUCT(--(DL$9=Quarterly_kt!$B$9:FC$9),Quarterly_kt!$B155:FC155)*INDEX(Fuel_Properties!$B$3:$IV$14,MATCH("GCV_Jet/Kero",Fuel_Properties!$B$3:$B$14,0),MATCH(YEAR(DL$9),Fuel_Properties!$B$3:$EI$3,0))/1000</f>
        <v>4.2510550690382614</v>
      </c>
      <c r="DM155" s="53">
        <f>SUMPRODUCT(--(DM$9=Quarterly_kt!$B$9:FC$9),Quarterly_kt!$B155:FC155)*INDEX(Fuel_Properties!$B$3:$IV$14,MATCH("GCV_Jet/Kero",Fuel_Properties!$B$3:$B$14,0),MATCH(YEAR(DM$9),Fuel_Properties!$B$3:$EI$3,0))/1000</f>
        <v>4.0311354001357405</v>
      </c>
      <c r="DN155" s="53">
        <f>SUMPRODUCT(--(DN$9=Quarterly_kt!$B$9:FC$9),Quarterly_kt!$B155:FC155)*INDEX(Fuel_Properties!$B$3:$IV$14,MATCH("GCV_Jet/Kero",Fuel_Properties!$B$3:$B$14,0),MATCH(YEAR(DN$9),Fuel_Properties!$B$3:$EI$3,0))/1000</f>
        <v>4.8347336198895761</v>
      </c>
      <c r="DO155" s="53">
        <f>SUMPRODUCT(--(DO$9=Quarterly_kt!$B$9:FC$9),Quarterly_kt!$B155:FC155)*INDEX(Fuel_Properties!$B$3:$IV$14,MATCH("GCV_Jet/Kero",Fuel_Properties!$B$3:$B$14,0),MATCH(YEAR(DO$9),Fuel_Properties!$B$3:$EI$3,0))/1000</f>
        <v>3.9242826595598088</v>
      </c>
      <c r="DP155" s="53">
        <f>SUMPRODUCT(--(DP$9=Quarterly_kt!$B$9:FC$9),Quarterly_kt!$B155:FC155)*INDEX(Fuel_Properties!$B$3:$IV$14,MATCH("GCV_Jet/Kero",Fuel_Properties!$B$3:$B$14,0),MATCH(YEAR(DP$9),Fuel_Properties!$B$3:$EI$3,0))/1000</f>
        <v>4.0131409719425752</v>
      </c>
      <c r="DQ155" s="53">
        <f>SUMPRODUCT(--(DQ$9=Quarterly_kt!$B$9:FC$9),Quarterly_kt!$B155:FC155)*INDEX(Fuel_Properties!$B$3:$IV$14,MATCH("GCV_Jet/Kero",Fuel_Properties!$B$3:$B$14,0),MATCH(YEAR(DQ$9),Fuel_Properties!$B$3:$EI$3,0))/1000</f>
        <v>4.5032486564221301</v>
      </c>
      <c r="DR155" s="53">
        <f>SUMPRODUCT(--(DR$9=Quarterly_kt!$B$9:FC$9),Quarterly_kt!$B155:FC155)*INDEX(Fuel_Properties!$B$3:$IV$14,MATCH("GCV_Jet/Kero",Fuel_Properties!$B$3:$B$14,0),MATCH(YEAR(DR$9),Fuel_Properties!$B$3:$EI$3,0))/1000</f>
        <v>4.4582120829048746</v>
      </c>
      <c r="DS155" s="53">
        <f>SUMPRODUCT(--(DS$9=Quarterly_kt!$B$9:FC$9),Quarterly_kt!$B155:FC155)*INDEX(Fuel_Properties!$B$3:$IV$14,MATCH("GCV_Jet/Kero",Fuel_Properties!$B$3:$B$14,0),MATCH(YEAR(DS$9),Fuel_Properties!$B$3:$EI$3,0))/1000</f>
        <v>4.7352201985079638</v>
      </c>
      <c r="DT155" s="53">
        <f>SUMPRODUCT(--(DT$9=Quarterly_kt!$B$9:FC$9),Quarterly_kt!$B155:FC155)*INDEX(Fuel_Properties!$B$3:$IV$14,MATCH("GCV_Jet/Kero",Fuel_Properties!$B$3:$B$14,0),MATCH(YEAR(DT$9),Fuel_Properties!$B$3:$EI$3,0))/1000</f>
        <v>4.2446059917578518</v>
      </c>
      <c r="DU155" s="53">
        <f>SUMPRODUCT(--(DU$9=Quarterly_kt!$B$9:FC$9),Quarterly_kt!$B155:FC155)*INDEX(Fuel_Properties!$B$3:$IV$14,MATCH("GCV_Jet/Kero",Fuel_Properties!$B$3:$B$14,0),MATCH(YEAR(DU$9),Fuel_Properties!$B$3:$EI$3,0))/1000</f>
        <v>4.372011226897504</v>
      </c>
      <c r="DV155" s="53">
        <f>SUMPRODUCT(--(DV$9=Quarterly_kt!$B$9:FC$9),Quarterly_kt!$B155:FC155)*INDEX(Fuel_Properties!$B$3:$IV$14,MATCH("GCV_Jet/Kero",Fuel_Properties!$B$3:$B$14,0),MATCH(YEAR(DV$9),Fuel_Properties!$B$3:$EI$3,0))/1000</f>
        <v>4.0685546738935505</v>
      </c>
      <c r="DW155" s="53">
        <f>SUMPRODUCT(--(DW$9=Quarterly_kt!$B$9:FC$9),Quarterly_kt!$B155:FC155)*INDEX(Fuel_Properties!$B$3:$IV$14,MATCH("GCV_Jet/Kero",Fuel_Properties!$B$3:$B$14,0),MATCH(YEAR(DW$9),Fuel_Properties!$B$3:$EI$3,0))/1000</f>
        <v>3.8933814348913089</v>
      </c>
      <c r="DX155" s="53">
        <f>SUMPRODUCT(--(DX$9=Quarterly_kt!$B$9:FC$9),Quarterly_kt!$B155:FC155)*INDEX(Fuel_Properties!$B$3:$IV$14,MATCH("GCV_Jet/Kero",Fuel_Properties!$B$3:$B$14,0),MATCH(YEAR(DX$9),Fuel_Properties!$B$3:$EI$3,0))/1000</f>
        <v>4.1881445416826635</v>
      </c>
      <c r="DY155" s="53">
        <f>SUMPRODUCT(--(DY$9=Quarterly_kt!$B$9:FC$9),Quarterly_kt!$B155:FC155)*INDEX(Fuel_Properties!$B$3:$IV$14,MATCH("GCV_Jet/Kero",Fuel_Properties!$B$3:$B$14,0),MATCH(YEAR(DY$9),Fuel_Properties!$B$3:$EI$3,0))/1000</f>
        <v>4.4238069282082684</v>
      </c>
      <c r="DZ155" s="53">
        <f>SUMPRODUCT(--(DZ$9=Quarterly_kt!$B$9:FC$9),Quarterly_kt!$B155:FC155)*INDEX(Fuel_Properties!$B$3:$IV$14,MATCH("GCV_Jet/Kero",Fuel_Properties!$B$3:$B$14,0),MATCH(YEAR(DZ$9),Fuel_Properties!$B$3:$EI$3,0))/1000</f>
        <v>4.562331628862994</v>
      </c>
      <c r="EA155" s="53">
        <f>SUMPRODUCT(--(EA$9=Quarterly_kt!$B$9:FC$9),Quarterly_kt!$B155:FC155)*INDEX(Fuel_Properties!$B$3:$IV$14,MATCH("GCV_Jet/Kero",Fuel_Properties!$B$3:$B$14,0),MATCH(YEAR(EA$9),Fuel_Properties!$B$3:$EI$3,0))/1000</f>
        <v>4.063351887625549</v>
      </c>
      <c r="EB155" s="53">
        <f>SUMPRODUCT(--(EB$9=Quarterly_kt!$B$9:FC$9),Quarterly_kt!$B155:FC155)*INDEX(Fuel_Properties!$B$3:$IV$14,MATCH("GCV_Jet/Kero",Fuel_Properties!$B$3:$B$14,0),MATCH(YEAR(EB$9),Fuel_Properties!$B$3:$EI$3,0))/1000</f>
        <v>4.0876675578025825</v>
      </c>
      <c r="EC155" s="53">
        <f>SUMPRODUCT(--(EC$9=Quarterly_kt!$B$9:FC$9),Quarterly_kt!$B155:FC155)*INDEX(Fuel_Properties!$B$3:$IV$14,MATCH("GCV_Jet/Kero",Fuel_Properties!$B$3:$B$14,0),MATCH(YEAR(EC$9),Fuel_Properties!$B$3:$EI$3,0))/1000</f>
        <v>4.2315737959415634</v>
      </c>
      <c r="ED155" s="53">
        <f>SUMPRODUCT(--(ED$9=Quarterly_kt!$B$9:FC$9),Quarterly_kt!$B155:FC155)*INDEX(Fuel_Properties!$B$3:$IV$14,MATCH("GCV_Jet/Kero",Fuel_Properties!$B$3:$B$14,0),MATCH(YEAR(ED$9),Fuel_Properties!$B$3:$EI$3,0))/1000</f>
        <v>4.1230184210101903</v>
      </c>
      <c r="EE155" s="53">
        <f>SUMPRODUCT(--(EE$9=Quarterly_kt!$B$9:FC$9),Quarterly_kt!$B155:FC155)*INDEX(Fuel_Properties!$B$3:$IV$14,MATCH("GCV_Jet/Kero",Fuel_Properties!$B$3:$B$14,0),MATCH(YEAR(EE$9),Fuel_Properties!$B$3:$EI$3,0))/1000</f>
        <v>2.9548791764711346</v>
      </c>
      <c r="EF155" s="53">
        <f>SUMPRODUCT(--(EF$9=Quarterly_kt!$B$9:FC$9),Quarterly_kt!$B155:FC155)*INDEX(Fuel_Properties!$B$3:$IV$14,MATCH("GCV_Jet/Kero",Fuel_Properties!$B$3:$B$14,0),MATCH(YEAR(EF$9),Fuel_Properties!$B$3:$EI$3,0))/1000</f>
        <v>3.1870277829640172</v>
      </c>
      <c r="EG155" s="53">
        <f>SUMPRODUCT(--(EG$9=Quarterly_kt!$B$9:FC$9),Quarterly_kt!$B155:FC155)*INDEX(Fuel_Properties!$B$3:$IV$14,MATCH("GCV_Jet/Kero",Fuel_Properties!$B$3:$B$14,0),MATCH(YEAR(EG$9),Fuel_Properties!$B$3:$EI$3,0))/1000</f>
        <v>3.5328006974536157</v>
      </c>
      <c r="EH155" s="53">
        <f>SUMPRODUCT(--(EH$9=Quarterly_kt!$B$9:FC$9),Quarterly_kt!$B155:FC155)*INDEX(Fuel_Properties!$B$3:$IV$14,MATCH("GCV_Jet/Kero",Fuel_Properties!$B$3:$B$14,0),MATCH(YEAR(EH$9),Fuel_Properties!$B$3:$EI$3,0))/1000</f>
        <v>3.553059261255993</v>
      </c>
      <c r="EI155" s="53">
        <f>SUMPRODUCT(--(EI$9=Quarterly_kt!$B$9:FC$9),Quarterly_kt!$B155:FC155)*INDEX(Fuel_Properties!$B$3:$IV$14,MATCH("GCV_Jet/Kero",Fuel_Properties!$B$3:$B$14,0),MATCH(YEAR(EI$9),Fuel_Properties!$B$3:$EI$3,0))/1000</f>
        <v>4.3251542016609958</v>
      </c>
      <c r="EJ155" s="53">
        <f>SUMPRODUCT(--(EJ$9=Quarterly_kt!$B$9:FC$9),Quarterly_kt!$B155:FC155)*INDEX(Fuel_Properties!$B$3:$IV$14,MATCH("GCV_Jet/Kero",Fuel_Properties!$B$3:$B$14,0),MATCH(YEAR(EJ$9),Fuel_Properties!$B$3:$EI$3,0))/1000</f>
        <v>2.5134537690279499</v>
      </c>
      <c r="EK155" s="53">
        <f>SUMPRODUCT(--(EK$9=Quarterly_kt!$B$9:FC$9),Quarterly_kt!$B155:FC155)*INDEX(Fuel_Properties!$B$3:$IV$14,MATCH("GCV_Jet/Kero",Fuel_Properties!$B$3:$B$14,0),MATCH(YEAR(EK$9),Fuel_Properties!$B$3:$EI$3,0))/1000</f>
        <v>4.6331238769987086</v>
      </c>
      <c r="EL155" s="53">
        <f>SUMPRODUCT(--(EL$9=Quarterly_kt!$B$9:FC$9),Quarterly_kt!$B155:FC155)*INDEX(Fuel_Properties!$B$3:$IV$14,MATCH("GCV_Jet/Kero",Fuel_Properties!$B$3:$B$14,0),MATCH(YEAR(EL$9),Fuel_Properties!$B$3:$EI$3,0))/1000</f>
        <v>3.5868494695492017</v>
      </c>
      <c r="EM155" s="53">
        <f>SUMPRODUCT(--(EM$9=Quarterly_kt!$B$9:FC$9),Quarterly_kt!$B155:FC155)*INDEX(Fuel_Properties!$B$3:$IV$14,MATCH("GCV_Jet/Kero",Fuel_Properties!$B$3:$B$14,0),MATCH(YEAR(EM$9),Fuel_Properties!$B$3:$EI$3,0))/1000</f>
        <v>3.1500937936716049</v>
      </c>
      <c r="EN155" s="53">
        <f>SUMPRODUCT(--(EN$9=Quarterly_kt!$B$9:FC$9),Quarterly_kt!$B155:FC155)*INDEX(Fuel_Properties!$B$3:$IV$14,MATCH("GCV_Jet/Kero",Fuel_Properties!$B$3:$B$14,0),MATCH(YEAR(EN$9),Fuel_Properties!$B$3:$EI$3,0))/1000</f>
        <v>3.7747642009735554</v>
      </c>
      <c r="EO155" s="53">
        <f>SUMPRODUCT(--(EO$9=Quarterly_kt!$B$9:FC$9),Quarterly_kt!$B155:FC155)*INDEX(Fuel_Properties!$B$3:$IV$14,MATCH("GCV_Jet/Kero",Fuel_Properties!$B$3:$B$14,0),MATCH(YEAR(EO$9),Fuel_Properties!$B$3:$EI$3,0))/1000</f>
        <v>3.8582960455210129</v>
      </c>
      <c r="EP155" s="53">
        <f>SUMPRODUCT(--(EP$9=Quarterly_kt!$B$9:FC$9),Quarterly_kt!$B155:FC155)*INDEX(Fuel_Properties!$B$3:$IV$14,MATCH("GCV_Jet/Kero",Fuel_Properties!$B$3:$B$14,0),MATCH(YEAR(EP$9),Fuel_Properties!$B$3:$EI$3,0))/1000</f>
        <v>3.000305657285772</v>
      </c>
      <c r="EQ155" s="53">
        <f>SUMPRODUCT(--(EQ$9=Quarterly_kt!$B$9:FC$9),Quarterly_kt!$B155:FC155)*INDEX(Fuel_Properties!$B$3:$IV$14,MATCH("GCV_Jet/Kero",Fuel_Properties!$B$3:$B$14,0),MATCH(YEAR(EQ$9),Fuel_Properties!$B$3:$EI$3,0))/1000</f>
        <v>3.5027182599600013</v>
      </c>
      <c r="ER155" s="53">
        <f>SUMPRODUCT(--(ER$9=Quarterly_kt!$B$9:FC$9),Quarterly_kt!$B155:FC155)*INDEX(Fuel_Properties!$B$3:$IV$14,MATCH("GCV_Jet/Kero",Fuel_Properties!$B$3:$B$14,0),MATCH(YEAR(ER$9),Fuel_Properties!$B$3:$EI$3,0))/1000</f>
        <v>3.6382297718190482</v>
      </c>
      <c r="ES155" s="53">
        <f>SUMPRODUCT(--(ES$9=Quarterly_kt!$B$9:FC$9),Quarterly_kt!$B155:FC155)*INDEX(Fuel_Properties!$B$3:$IV$14,MATCH("GCV_Jet/Kero",Fuel_Properties!$B$3:$B$14,0),MATCH(YEAR(ES$9),Fuel_Properties!$B$3:$EI$3,0))/1000</f>
        <v>3.8312087636115031</v>
      </c>
      <c r="ET155" s="53">
        <f>SUMPRODUCT(--(ET$9=Quarterly_kt!$B$9:FC$9),Quarterly_kt!$B155:FC155)*INDEX(Fuel_Properties!$B$3:$IV$14,MATCH("GCV_Jet/Kero",Fuel_Properties!$B$3:$B$14,0),MATCH(YEAR(ET$9),Fuel_Properties!$B$3:$EI$3,0))/1000</f>
        <v>3.9009040689981589</v>
      </c>
      <c r="EU155" s="53">
        <f>SUMPRODUCT(--(EU$9=Quarterly_kt!$B$9:FC$9),Quarterly_kt!$B155:FC155)*INDEX(Fuel_Properties!$B$3:$IV$14,MATCH("GCV_Jet/Kero",Fuel_Properties!$B$3:$B$14,0),MATCH(YEAR(EU$9),Fuel_Properties!$B$3:$EI$3,0))/1000</f>
        <v>3.4938969475659865</v>
      </c>
      <c r="EV155" s="53">
        <f>SUMPRODUCT(--(EV$9=Quarterly_kt!$B$9:FC$9),Quarterly_kt!$B155:FC155)*INDEX(Fuel_Properties!$B$3:$IV$14,MATCH("GCV_Jet/Kero",Fuel_Properties!$B$3:$B$14,0),MATCH(YEAR(EV$9),Fuel_Properties!$B$3:$EI$3,0))/1000</f>
        <v>3.3527090348208111</v>
      </c>
      <c r="EW155" s="53">
        <f>SUMPRODUCT(--(EW$9=Quarterly_kt!$B$9:FC$9),Quarterly_kt!$B155:FC155)*INDEX(Fuel_Properties!$B$3:$IV$14,MATCH("GCV_Jet/Kero",Fuel_Properties!$B$3:$B$14,0),MATCH(YEAR(EW$9),Fuel_Properties!$B$3:$EI$3,0))/1000</f>
        <v>2.5804669385116297</v>
      </c>
      <c r="EX155" s="53">
        <f>SUMPRODUCT(--(EX$9=Quarterly_kt!$B$9:FC$9),Quarterly_kt!$B155:FC155)*INDEX(Fuel_Properties!$B$3:$IV$14,MATCH("GCV_Jet/Kero",Fuel_Properties!$B$3:$B$14,0),MATCH(YEAR(EX$9),Fuel_Properties!$B$3:$EI$3,0))/1000</f>
        <v>2.7637440456469591</v>
      </c>
      <c r="EY155" s="53">
        <f>SUMPRODUCT(--(EY$9=Quarterly_kt!$B$9:FC$9),Quarterly_kt!$B155:FC155)*INDEX(Fuel_Properties!$B$3:$IV$14,MATCH("GCV_Jet/Kero",Fuel_Properties!$B$3:$B$14,0),MATCH(YEAR(EY$9),Fuel_Properties!$B$3:$EI$3,0))/1000</f>
        <v>2.7556856133606136</v>
      </c>
      <c r="EZ155" s="53">
        <f>SUMPRODUCT(--(EZ$9=Quarterly_kt!$B$9:FC$9),Quarterly_kt!$B155:FC155)*INDEX(Fuel_Properties!$B$3:$IV$14,MATCH("GCV_Jet/Kero",Fuel_Properties!$B$3:$B$14,0),MATCH(YEAR(EZ$9),Fuel_Properties!$B$3:$EI$3,0))/1000</f>
        <v>2.708255012921096</v>
      </c>
      <c r="FA155" s="53">
        <f>SUMPRODUCT(--(FA$9=Quarterly_kt!$B$9:FC$9),Quarterly_kt!$B155:FC155)*INDEX(Fuel_Properties!$B$3:$IV$14,MATCH("GCV_Jet/Kero",Fuel_Properties!$B$3:$B$14,0),MATCH(YEAR(FA$9),Fuel_Properties!$B$3:$EI$3,0))/1000</f>
        <v>3.0774490535628951</v>
      </c>
      <c r="FB155" s="53">
        <f>SUMPRODUCT(--(FB$9=Quarterly_kt!$B$9:FC$9),Quarterly_kt!$B155:FC155)*INDEX(Fuel_Properties!$B$3:$IV$14,MATCH("GCV_Jet/Kero",Fuel_Properties!$B$3:$B$14,0),MATCH(YEAR(FB$9),Fuel_Properties!$B$3:$EI$3,0))/1000</f>
        <v>3.019587046131071</v>
      </c>
      <c r="FC155" s="53">
        <f>SUMPRODUCT(--(FC$9=Quarterly_kt!$B$9:FC$9),Quarterly_kt!$B155:FC155)*INDEX(Fuel_Properties!$B$3:$IV$14,MATCH("GCV_Jet/Kero",Fuel_Properties!$B$3:$B$14,0),MATCH(YEAR(FC$9),Fuel_Properties!$B$3:$EI$3,0))/1000</f>
        <v>2.8155252732382818</v>
      </c>
      <c r="FD155" s="53">
        <f>SUMPRODUCT(--(FD$9=Quarterly_kt!$B$9:FD$9),Quarterly_kt!$B155:FD155)*INDEX(Fuel_Properties!$B$3:$IV$14,MATCH("GCV_Jet/Kero",Fuel_Properties!$B$3:$B$14,0),MATCH(YEAR(FD$9),Fuel_Properties!$B$3:$EI$3,0))/1000</f>
        <v>2.8670333916666362</v>
      </c>
      <c r="FE155" s="53">
        <f>SUMPRODUCT(--(FE$9=Quarterly_kt!$B$9:FE$9),Quarterly_kt!$B155:FE155)*INDEX(Fuel_Properties!$B$3:$IV$14,MATCH("GCV_Jet/Kero",Fuel_Properties!$B$3:$B$14,0),MATCH(YEAR(FE$9),Fuel_Properties!$B$3:$EI$3,0))/1000</f>
        <v>3.1613471244852116</v>
      </c>
      <c r="FF155" s="53">
        <f>SUMPRODUCT(--(FF$9=Quarterly_kt!$B$9:FF$9),Quarterly_kt!$B155:FF155)*INDEX(Fuel_Properties!$B$3:$IV$14,MATCH("GCV_Jet/Kero",Fuel_Properties!$B$3:$B$14,0),MATCH(YEAR(FF$9),Fuel_Properties!$B$3:$EI$3,0))/1000</f>
        <v>3.0834222080376272</v>
      </c>
      <c r="FG155" s="53">
        <f>SUMPRODUCT(--(FG$9=Quarterly_kt!$B$9:FG$9),Quarterly_kt!$B155:FG155)*INDEX(Fuel_Properties!$B$3:$IV$14,MATCH("GCV_Jet/Kero",Fuel_Properties!$B$3:$B$14,0),MATCH(YEAR(FG$9),Fuel_Properties!$B$3:$EI$3,0))/1000</f>
        <v>2.968595001228735</v>
      </c>
      <c r="FH155" s="53">
        <f>SUMPRODUCT(--(FH$9=Quarterly_kt!$B$9:FH$9),Quarterly_kt!$B155:FH155)*INDEX(Fuel_Properties!$B$3:$IV$14,MATCH("GCV_Jet/Kero",Fuel_Properties!$B$3:$B$14,0),MATCH(YEAR(FH$9),Fuel_Properties!$B$3:$EI$3,0))/1000</f>
        <v>2.8409604087608984</v>
      </c>
      <c r="FI155" s="53">
        <f>SUMPRODUCT(--(FI$9=Quarterly_kt!$B$9:FI$9),Quarterly_kt!$B155:FI155)*INDEX(Fuel_Properties!$B$3:$IV$14,MATCH("GCV_Jet/Kero",Fuel_Properties!$B$3:$B$14,0),MATCH(YEAR(FI$9),Fuel_Properties!$B$3:$EI$3,0))/1000</f>
        <v>2.95567528771738</v>
      </c>
      <c r="FJ155" s="53">
        <f>SUMPRODUCT(--(FJ$9=Quarterly_kt!$B$9:FJ$9),Quarterly_kt!$B155:FJ155)*INDEX(Fuel_Properties!$B$3:$IV$14,MATCH("GCV_Jet/Kero",Fuel_Properties!$B$3:$B$14,0),MATCH(YEAR(FJ$9),Fuel_Properties!$B$3:$EI$3,0))/1000</f>
        <v>3.0432060738914029</v>
      </c>
      <c r="FK155" s="53">
        <f>SUMPRODUCT(--(FK$9=Quarterly_kt!$B$9:FK$9),Quarterly_kt!$B155:FK155)*INDEX(Fuel_Properties!$B$3:$IV$14,MATCH("GCV_Jet/Kero",Fuel_Properties!$B$3:$B$14,0),MATCH(YEAR(FK$9),Fuel_Properties!$B$3:$EI$3,0))/1000</f>
        <v>2.7983805912787134</v>
      </c>
      <c r="FL155" s="53">
        <f>SUMPRODUCT(--(FL$9=Quarterly_kt!$B$9:FL$9),Quarterly_kt!$B155:FL155)*INDEX(Fuel_Properties!$B$3:$IV$14,MATCH("GCV_Jet/Kero",Fuel_Properties!$B$3:$B$14,0),MATCH(YEAR(FL$9),Fuel_Properties!$B$3:$EI$3,0))/1000</f>
        <v>2.8113576167500898</v>
      </c>
      <c r="FM155" s="53">
        <f>SUMPRODUCT(--(FM$9=Quarterly_kt!$B$9:FN$9),Quarterly_kt!$B155:FN155)*INDEX(Fuel_Properties!$B$3:$IV$14,MATCH("GCV_Jet/Kero",Fuel_Properties!$B$3:$B$14,0),MATCH(YEAR(FM$9),Fuel_Properties!$B$3:$EI$3,0))/1000</f>
        <v>3.2021992344185803</v>
      </c>
      <c r="FN155" s="53">
        <f>SUMPRODUCT(--(FN$9=Quarterly_kt!$B$9:FN$9),Quarterly_kt!$B155:FN155)*INDEX(Fuel_Properties!$B$3:$IV$14,MATCH("GCV_Jet/Kero",Fuel_Properties!$B$3:$B$14,0),MATCH(YEAR(FN$9),Fuel_Properties!$B$3:$EI$3,0))/1000</f>
        <v>3.2571124103737001</v>
      </c>
      <c r="FO155" s="53">
        <f>SUMPRODUCT(--(FO$9=Quarterly_kt!$B$9:FO$9),Quarterly_kt!$B155:FO155)*INDEX(Fuel_Properties!$B$3:$IV$14,MATCH("GCV_Jet/Kero",Fuel_Properties!$B$3:$B$14,0),MATCH(YEAR(FO$9),Fuel_Properties!$B$3:$EI$3,0))/1000</f>
        <v>3.1682967243501374</v>
      </c>
      <c r="FP155" s="53">
        <f>SUMPRODUCT(--(FP$9=Quarterly_kt!$B$9:FP$9),Quarterly_kt!$B155:FP155)*INDEX(Fuel_Properties!$B$3:$IV$14,MATCH("GCV_Jet/Kero",Fuel_Properties!$B$3:$B$14,0),MATCH(YEAR(FP$9),Fuel_Properties!$B$3:$EI$3,0))/1000</f>
        <v>3.1953297120755439</v>
      </c>
      <c r="FQ155" s="53">
        <f>SUMPRODUCT(--(FQ$9=Quarterly_kt!$B$9:FQ$9),Quarterly_kt!$B155:FQ155)*INDEX(Fuel_Properties!$B$3:$IV$14,MATCH("GCV_Jet/Kero",Fuel_Properties!$B$3:$B$14,0),MATCH(YEAR(FQ$9),Fuel_Properties!$B$3:$EI$3,0))/1000</f>
        <v>3.341217453851415</v>
      </c>
      <c r="FR155" s="53">
        <f>SUMPRODUCT(--(FR$9=Quarterly_kt!$B$9:FR$9),Quarterly_kt!$B155:FR155)*INDEX(Fuel_Properties!$B$3:$IV$14,MATCH("GCV_Jet/Kero",Fuel_Properties!$B$3:$B$14,0),MATCH(YEAR(FR$9),Fuel_Properties!$B$3:$EI$3,0))/1000</f>
        <v>3.8539802155346297</v>
      </c>
      <c r="FS155" s="53">
        <f>SUMPRODUCT(--(FS$9=Quarterly_kt!$B$9:FS$9),Quarterly_kt!$B155:FS155)*INDEX(Fuel_Properties!$B$3:$IV$14,MATCH("GCV_Jet/Kero",Fuel_Properties!$B$3:$B$14,0),MATCH(YEAR(FS$9),Fuel_Properties!$B$3:$EI$3,0))/1000</f>
        <v>3.232234420844212</v>
      </c>
      <c r="FT155" s="53">
        <f>SUMPRODUCT(--(FT$9=Quarterly_kt!$B$9:FT$9),Quarterly_kt!$B155:FT155)*INDEX(Fuel_Properties!$B$3:$IV$14,MATCH("GCV_Jet/Kero",Fuel_Properties!$B$3:$B$14,0),MATCH(YEAR(FT$9),Fuel_Properties!$B$3:$EI$3,0))/1000</f>
        <v>3.3030734280466842</v>
      </c>
      <c r="FU155" s="53">
        <f>SUMPRODUCT(--(FU$9=Quarterly_kt!$B$9:FU$9),Quarterly_kt!$B155:FU155)*INDEX(Fuel_Properties!$B$3:$IV$14,MATCH("GCV_Jet/Kero",Fuel_Properties!$B$3:$B$14,0),MATCH(YEAR(FU$9),Fuel_Properties!$B$3:$EI$3,0))/1000</f>
        <v>3.6309409079411634</v>
      </c>
      <c r="FV155" s="53">
        <f>SUMPRODUCT(--(FV$9=Quarterly_kt!$B$9:FV$9),Quarterly_kt!$B155:FV155)*INDEX(Fuel_Properties!$B$3:$IV$14,MATCH("GCV_Jet/Kero",Fuel_Properties!$B$3:$B$14,0),MATCH(YEAR(FV$9),Fuel_Properties!$B$3:$EI$3,0))/1000</f>
        <v>4.6197246460832071</v>
      </c>
      <c r="FW155" s="18"/>
      <c r="FX155" s="117"/>
      <c r="FY155" s="18"/>
    </row>
    <row r="156" spans="1:181" ht="15" x14ac:dyDescent="0.25">
      <c r="A156" s="50" t="s">
        <v>44</v>
      </c>
      <c r="B156" s="53">
        <f>SUMPRODUCT(--(B$9=Quarterly_kt!$B$9:FC$9),Quarterly_kt!$B156:FC156)*INDEX(Fuel_Properties!$B$3:$IV$14,MATCH("GCV_AvGas",Fuel_Properties!$B$3:$B$14,0),MATCH(YEAR(B$9),Fuel_Properties!$B$3:$EI$3,0))/1000</f>
        <v>0.36123009999999994</v>
      </c>
      <c r="C156" s="53">
        <f>SUMPRODUCT(--(C$9=Quarterly_kt!$B$9:FC$9),Quarterly_kt!$B156:FC156)*INDEX(Fuel_Properties!$B$3:$IV$14,MATCH("GCV_AvGas",Fuel_Properties!$B$3:$B$14,0),MATCH(YEAR(C$9),Fuel_Properties!$B$3:$EI$3,0))/1000</f>
        <v>0.33516780000000002</v>
      </c>
      <c r="D156" s="53">
        <f>SUMPRODUCT(--(D$9=Quarterly_kt!$B$9:FC$9),Quarterly_kt!$B156:FC156)*INDEX(Fuel_Properties!$B$3:$IV$14,MATCH("GCV_AvGas",Fuel_Properties!$B$3:$B$14,0),MATCH(YEAR(D$9),Fuel_Properties!$B$3:$EI$3,0))/1000</f>
        <v>0.30626749999999997</v>
      </c>
      <c r="E156" s="53">
        <f>SUMPRODUCT(--(E$9=Quarterly_kt!$B$9:FC$9),Quarterly_kt!$B156:FC156)*INDEX(Fuel_Properties!$B$3:$IV$14,MATCH("GCV_AvGas",Fuel_Properties!$B$3:$B$14,0),MATCH(YEAR(E$9),Fuel_Properties!$B$3:$EI$3,0))/1000</f>
        <v>0.31246380000000001</v>
      </c>
      <c r="F156" s="53">
        <f>SUMPRODUCT(--(F$9=Quarterly_kt!$B$9:FC$9),Quarterly_kt!$B156:FC156)*INDEX(Fuel_Properties!$B$3:$IV$14,MATCH("GCV_AvGas",Fuel_Properties!$B$3:$B$14,0),MATCH(YEAR(F$9),Fuel_Properties!$B$3:$EI$3,0))/1000</f>
        <v>0.28275939999999999</v>
      </c>
      <c r="G156" s="53">
        <f>SUMPRODUCT(--(G$9=Quarterly_kt!$B$9:FC$9),Quarterly_kt!$B156:FC156)*INDEX(Fuel_Properties!$B$3:$IV$14,MATCH("GCV_AvGas",Fuel_Properties!$B$3:$B$14,0),MATCH(YEAR(G$9),Fuel_Properties!$B$3:$EI$3,0))/1000</f>
        <v>0.30376059999999994</v>
      </c>
      <c r="H156" s="53">
        <f>SUMPRODUCT(--(H$9=Quarterly_kt!$B$9:FC$9),Quarterly_kt!$B156:FC156)*INDEX(Fuel_Properties!$B$3:$IV$14,MATCH("GCV_AvGas",Fuel_Properties!$B$3:$B$14,0),MATCH(YEAR(H$9),Fuel_Properties!$B$3:$EI$3,0))/1000</f>
        <v>0.25395369999999995</v>
      </c>
      <c r="I156" s="53">
        <f>SUMPRODUCT(--(I$9=Quarterly_kt!$B$9:FC$9),Quarterly_kt!$B156:FC156)*INDEX(Fuel_Properties!$B$3:$IV$14,MATCH("GCV_AvGas",Fuel_Properties!$B$3:$B$14,0),MATCH(YEAR(I$9),Fuel_Properties!$B$3:$EI$3,0))/1000</f>
        <v>0.30234159999999999</v>
      </c>
      <c r="J156" s="53">
        <f>SUMPRODUCT(--(J$9=Quarterly_kt!$B$9:FC$9),Quarterly_kt!$B156:FC156)*INDEX(Fuel_Properties!$B$3:$IV$14,MATCH("GCV_AvGas",Fuel_Properties!$B$3:$B$14,0),MATCH(YEAR(J$9),Fuel_Properties!$B$3:$EI$3,0))/1000</f>
        <v>0.31847089999999995</v>
      </c>
      <c r="K156" s="53">
        <f>SUMPRODUCT(--(K$9=Quarterly_kt!$B$9:FC$9),Quarterly_kt!$B156:FC156)*INDEX(Fuel_Properties!$B$3:$IV$14,MATCH("GCV_AvGas",Fuel_Properties!$B$3:$B$14,0),MATCH(YEAR(K$9),Fuel_Properties!$B$3:$EI$3,0))/1000</f>
        <v>0.29652369999999995</v>
      </c>
      <c r="L156" s="53">
        <f>SUMPRODUCT(--(L$9=Quarterly_kt!$B$9:FC$9),Quarterly_kt!$B156:FC156)*INDEX(Fuel_Properties!$B$3:$IV$14,MATCH("GCV_AvGas",Fuel_Properties!$B$3:$B$14,0),MATCH(YEAR(L$9),Fuel_Properties!$B$3:$EI$3,0))/1000</f>
        <v>0.27897539999999998</v>
      </c>
      <c r="M156" s="53">
        <f>SUMPRODUCT(--(M$9=Quarterly_kt!$B$9:FC$9),Quarterly_kt!$B156:FC156)*INDEX(Fuel_Properties!$B$3:$IV$14,MATCH("GCV_AvGas",Fuel_Properties!$B$3:$B$14,0),MATCH(YEAR(M$9),Fuel_Properties!$B$3:$EI$3,0))/1000</f>
        <v>0.3396613</v>
      </c>
      <c r="N156" s="53">
        <f>SUMPRODUCT(--(N$9=Quarterly_kt!$B$9:FC$9),Quarterly_kt!$B156:FC156)*INDEX(Fuel_Properties!$B$3:$IV$14,MATCH("GCV_AvGas",Fuel_Properties!$B$3:$B$14,0),MATCH(YEAR(N$9),Fuel_Properties!$B$3:$EI$3,0))/1000</f>
        <v>0.36104089999999994</v>
      </c>
      <c r="O156" s="53">
        <f>SUMPRODUCT(--(O$9=Quarterly_kt!$B$9:FC$9),Quarterly_kt!$B156:FC156)*INDEX(Fuel_Properties!$B$3:$IV$14,MATCH("GCV_AvGas",Fuel_Properties!$B$3:$B$14,0),MATCH(YEAR(O$9),Fuel_Properties!$B$3:$EI$3,0))/1000</f>
        <v>0.29581419999999997</v>
      </c>
      <c r="P156" s="53">
        <f>SUMPRODUCT(--(P$9=Quarterly_kt!$B$9:FC$9),Quarterly_kt!$B156:FC156)*INDEX(Fuel_Properties!$B$3:$IV$14,MATCH("GCV_AvGas",Fuel_Properties!$B$3:$B$14,0),MATCH(YEAR(P$9),Fuel_Properties!$B$3:$EI$3,0))/1000</f>
        <v>0.27083979999999996</v>
      </c>
      <c r="Q156" s="53">
        <f>SUMPRODUCT(--(Q$9=Quarterly_kt!$B$9:FC$9),Quarterly_kt!$B156:FC156)*INDEX(Fuel_Properties!$B$3:$IV$14,MATCH("GCV_AvGas",Fuel_Properties!$B$3:$B$14,0),MATCH(YEAR(Q$9),Fuel_Properties!$B$3:$EI$3,0))/1000</f>
        <v>0.32575509999999996</v>
      </c>
      <c r="R156" s="53">
        <f>SUMPRODUCT(--(R$9=Quarterly_kt!$B$9:FC$9),Quarterly_kt!$B156:FC156)*INDEX(Fuel_Properties!$B$3:$IV$14,MATCH("GCV_AvGas",Fuel_Properties!$B$3:$B$14,0),MATCH(YEAR(R$9),Fuel_Properties!$B$3:$EI$3,0))/1000</f>
        <v>0.35318909999999992</v>
      </c>
      <c r="S156" s="53">
        <f>SUMPRODUCT(--(S$9=Quarterly_kt!$B$9:FC$9),Quarterly_kt!$B156:FC156)*INDEX(Fuel_Properties!$B$3:$IV$14,MATCH("GCV_AvGas",Fuel_Properties!$B$3:$B$14,0),MATCH(YEAR(S$9),Fuel_Properties!$B$3:$EI$3,0))/1000</f>
        <v>0.29311809999999999</v>
      </c>
      <c r="T156" s="53">
        <f>SUMPRODUCT(--(T$9=Quarterly_kt!$B$9:FC$9),Quarterly_kt!$B156:FC156)*INDEX(Fuel_Properties!$B$3:$IV$14,MATCH("GCV_AvGas",Fuel_Properties!$B$3:$B$14,0),MATCH(YEAR(T$9),Fuel_Properties!$B$3:$EI$3,0))/1000</f>
        <v>0.27944839999999999</v>
      </c>
      <c r="U156" s="53">
        <f>SUMPRODUCT(--(U$9=Quarterly_kt!$B$9:FC$9),Quarterly_kt!$B156:FC156)*INDEX(Fuel_Properties!$B$3:$IV$14,MATCH("GCV_AvGas",Fuel_Properties!$B$3:$B$14,0),MATCH(YEAR(U$9),Fuel_Properties!$B$3:$EI$3,0))/1000</f>
        <v>0.33237709999999998</v>
      </c>
      <c r="V156" s="53">
        <f>SUMPRODUCT(--(V$9=Quarterly_kt!$B$9:FC$9),Quarterly_kt!$B156:FC156)*INDEX(Fuel_Properties!$B$3:$IV$14,MATCH("GCV_AvGas",Fuel_Properties!$B$3:$B$14,0),MATCH(YEAR(V$9),Fuel_Properties!$B$3:$EI$3,0))/1000</f>
        <v>0.35768259999999996</v>
      </c>
      <c r="W156" s="53">
        <f>SUMPRODUCT(--(W$9=Quarterly_kt!$B$9:FC$9),Quarterly_kt!$B156:FC156)*INDEX(Fuel_Properties!$B$3:$IV$14,MATCH("GCV_AvGas",Fuel_Properties!$B$3:$B$14,0),MATCH(YEAR(W$9),Fuel_Properties!$B$3:$EI$3,0))/1000</f>
        <v>0.31194349999999998</v>
      </c>
      <c r="X156" s="53">
        <f>SUMPRODUCT(--(X$9=Quarterly_kt!$B$9:FC$9),Quarterly_kt!$B156:FC156)*INDEX(Fuel_Properties!$B$3:$IV$14,MATCH("GCV_AvGas",Fuel_Properties!$B$3:$B$14,0),MATCH(YEAR(X$9),Fuel_Properties!$B$3:$EI$3,0))/1000</f>
        <v>0.22633049999999999</v>
      </c>
      <c r="Y156" s="53">
        <f>SUMPRODUCT(--(Y$9=Quarterly_kt!$B$9:FC$9),Quarterly_kt!$B156:FC156)*INDEX(Fuel_Properties!$B$3:$IV$14,MATCH("GCV_AvGas",Fuel_Properties!$B$3:$B$14,0),MATCH(YEAR(Y$9),Fuel_Properties!$B$3:$EI$3,0))/1000</f>
        <v>0.30834870000000003</v>
      </c>
      <c r="Z156" s="53">
        <f>SUMPRODUCT(--(Z$9=Quarterly_kt!$B$9:FC$9),Quarterly_kt!$B156:FC156)*INDEX(Fuel_Properties!$B$3:$IV$14,MATCH("GCV_AvGas",Fuel_Properties!$B$3:$B$14,0),MATCH(YEAR(Z$9),Fuel_Properties!$B$3:$EI$3,0))/1000</f>
        <v>0.28890839999999995</v>
      </c>
      <c r="AA156" s="53">
        <f>SUMPRODUCT(--(AA$9=Quarterly_kt!$B$9:FC$9),Quarterly_kt!$B156:FC156)*INDEX(Fuel_Properties!$B$3:$IV$14,MATCH("GCV_AvGas",Fuel_Properties!$B$3:$B$14,0),MATCH(YEAR(AA$9),Fuel_Properties!$B$3:$EI$3,0))/1000</f>
        <v>0.28905029999999998</v>
      </c>
      <c r="AB156" s="53">
        <f>SUMPRODUCT(--(AB$9=Quarterly_kt!$B$9:FC$9),Quarterly_kt!$B156:FC156)*INDEX(Fuel_Properties!$B$3:$IV$14,MATCH("GCV_AvGas",Fuel_Properties!$B$3:$B$14,0),MATCH(YEAR(AB$9),Fuel_Properties!$B$3:$EI$3,0))/1000</f>
        <v>0.19497059999999999</v>
      </c>
      <c r="AC156" s="53">
        <f>SUMPRODUCT(--(AC$9=Quarterly_kt!$B$9:FC$9),Quarterly_kt!$B156:FC156)*INDEX(Fuel_Properties!$B$3:$IV$14,MATCH("GCV_AvGas",Fuel_Properties!$B$3:$B$14,0),MATCH(YEAR(AC$9),Fuel_Properties!$B$3:$EI$3,0))/1000</f>
        <v>0.25939319999999999</v>
      </c>
      <c r="AD156" s="53">
        <f>SUMPRODUCT(--(AD$9=Quarterly_kt!$B$9:FC$9),Quarterly_kt!$B156:FC156)*INDEX(Fuel_Properties!$B$3:$IV$14,MATCH("GCV_AvGas",Fuel_Properties!$B$3:$B$14,0),MATCH(YEAR(AD$9),Fuel_Properties!$B$3:$EI$3,0))/1000</f>
        <v>0.25636599999999998</v>
      </c>
      <c r="AE156" s="53">
        <f>SUMPRODUCT(--(AE$9=Quarterly_kt!$B$9:FC$9),Quarterly_kt!$B156:FC156)*INDEX(Fuel_Properties!$B$3:$IV$14,MATCH("GCV_AvGas",Fuel_Properties!$B$3:$B$14,0),MATCH(YEAR(AE$9),Fuel_Properties!$B$3:$EI$3,0))/1000</f>
        <v>0.24548699999999998</v>
      </c>
      <c r="AF156" s="53">
        <f>SUMPRODUCT(--(AF$9=Quarterly_kt!$B$9:FC$9),Quarterly_kt!$B156:FC156)*INDEX(Fuel_Properties!$B$3:$IV$14,MATCH("GCV_AvGas",Fuel_Properties!$B$3:$B$14,0),MATCH(YEAR(AF$9),Fuel_Properties!$B$3:$EI$3,0))/1000</f>
        <v>0.20618069999999997</v>
      </c>
      <c r="AG156" s="53">
        <f>SUMPRODUCT(--(AG$9=Quarterly_kt!$B$9:FC$9),Quarterly_kt!$B156:FC156)*INDEX(Fuel_Properties!$B$3:$IV$14,MATCH("GCV_AvGas",Fuel_Properties!$B$3:$B$14,0),MATCH(YEAR(AG$9),Fuel_Properties!$B$3:$EI$3,0))/1000</f>
        <v>0.26067030000000002</v>
      </c>
      <c r="AH156" s="53">
        <f>SUMPRODUCT(--(AH$9=Quarterly_kt!$B$9:FC$9),Quarterly_kt!$B156:FC156)*INDEX(Fuel_Properties!$B$3:$IV$14,MATCH("GCV_AvGas",Fuel_Properties!$B$3:$B$14,0),MATCH(YEAR(AH$9),Fuel_Properties!$B$3:$EI$3,0))/1000</f>
        <v>0.26663009999999998</v>
      </c>
      <c r="AI156" s="53">
        <f>SUMPRODUCT(--(AI$9=Quarterly_kt!$B$9:FC$9),Quarterly_kt!$B156:FC156)*INDEX(Fuel_Properties!$B$3:$IV$14,MATCH("GCV_AvGas",Fuel_Properties!$B$3:$B$14,0),MATCH(YEAR(AI$9),Fuel_Properties!$B$3:$EI$3,0))/1000</f>
        <v>0.21734349999999997</v>
      </c>
      <c r="AJ156" s="53">
        <f>SUMPRODUCT(--(AJ$9=Quarterly_kt!$B$9:FC$9),Quarterly_kt!$B156:FC156)*INDEX(Fuel_Properties!$B$3:$IV$14,MATCH("GCV_AvGas",Fuel_Properties!$B$3:$B$14,0),MATCH(YEAR(AJ$9),Fuel_Properties!$B$3:$EI$3,0))/1000</f>
        <v>0.18872700000000001</v>
      </c>
      <c r="AK156" s="53">
        <f>SUMPRODUCT(--(AK$9=Quarterly_kt!$B$9:FC$9),Quarterly_kt!$B156:FC156)*INDEX(Fuel_Properties!$B$3:$IV$14,MATCH("GCV_AvGas",Fuel_Properties!$B$3:$B$14,0),MATCH(YEAR(AK$9),Fuel_Properties!$B$3:$EI$3,0))/1000</f>
        <v>0.19175419999999999</v>
      </c>
      <c r="AL156" s="53">
        <f>SUMPRODUCT(--(AL$9=Quarterly_kt!$B$9:FC$9),Quarterly_kt!$B156:FC156)*INDEX(Fuel_Properties!$B$3:$IV$14,MATCH("GCV_AvGas",Fuel_Properties!$B$3:$B$14,0),MATCH(YEAR(AL$9),Fuel_Properties!$B$3:$EI$3,0))/1000</f>
        <v>0.21526229999999999</v>
      </c>
      <c r="AM156" s="53">
        <f>SUMPRODUCT(--(AM$9=Quarterly_kt!$B$9:FC$9),Quarterly_kt!$B156:FC156)*INDEX(Fuel_Properties!$B$3:$IV$14,MATCH("GCV_AvGas",Fuel_Properties!$B$3:$B$14,0),MATCH(YEAR(AM$9),Fuel_Properties!$B$3:$EI$3,0))/1000</f>
        <v>0.19322049999999999</v>
      </c>
      <c r="AN156" s="53">
        <f>SUMPRODUCT(--(AN$9=Quarterly_kt!$B$9:FC$9),Quarterly_kt!$B156:FC156)*INDEX(Fuel_Properties!$B$3:$IV$14,MATCH("GCV_AvGas",Fuel_Properties!$B$3:$B$14,0),MATCH(YEAR(AN$9),Fuel_Properties!$B$3:$EI$3,0))/1000</f>
        <v>0.20055199999999998</v>
      </c>
      <c r="AO156" s="53">
        <f>SUMPRODUCT(--(AO$9=Quarterly_kt!$B$9:FC$9),Quarterly_kt!$B156:FC156)*INDEX(Fuel_Properties!$B$3:$IV$14,MATCH("GCV_AvGas",Fuel_Properties!$B$3:$B$14,0),MATCH(YEAR(AO$9),Fuel_Properties!$B$3:$EI$3,0))/1000</f>
        <v>0.20457249999999999</v>
      </c>
      <c r="AP156" s="53">
        <f>SUMPRODUCT(--(AP$9=Quarterly_kt!$B$9:FC$9),Quarterly_kt!$B156:FC156)*INDEX(Fuel_Properties!$B$3:$IV$14,MATCH("GCV_AvGas",Fuel_Properties!$B$3:$B$14,0),MATCH(YEAR(AP$9),Fuel_Properties!$B$3:$EI$3,0))/1000</f>
        <v>0.22524259999999996</v>
      </c>
      <c r="AQ156" s="53">
        <f>SUMPRODUCT(--(AQ$9=Quarterly_kt!$B$9:FC$9),Quarterly_kt!$B156:FC156)*INDEX(Fuel_Properties!$B$3:$IV$14,MATCH("GCV_AvGas",Fuel_Properties!$B$3:$B$14,0),MATCH(YEAR(AQ$9),Fuel_Properties!$B$3:$EI$3,0))/1000</f>
        <v>0.206701</v>
      </c>
      <c r="AR156" s="53">
        <f>SUMPRODUCT(--(AR$9=Quarterly_kt!$B$9:FC$9),Quarterly_kt!$B156:FC156)*INDEX(Fuel_Properties!$B$3:$IV$14,MATCH("GCV_AvGas",Fuel_Properties!$B$3:$B$14,0),MATCH(YEAR(AR$9),Fuel_Properties!$B$3:$EI$3,0))/1000</f>
        <v>0.21460009999999996</v>
      </c>
      <c r="AS156" s="53">
        <f>SUMPRODUCT(--(AS$9=Quarterly_kt!$B$9:FC$9),Quarterly_kt!$B156:FC156)*INDEX(Fuel_Properties!$B$3:$IV$14,MATCH("GCV_AvGas",Fuel_Properties!$B$3:$B$14,0),MATCH(YEAR(AS$9),Fuel_Properties!$B$3:$EI$3,0))/1000</f>
        <v>0.21157289999999998</v>
      </c>
      <c r="AT156" s="53">
        <f>SUMPRODUCT(--(AT$9=Quarterly_kt!$B$9:FC$9),Quarterly_kt!$B156:FC156)*INDEX(Fuel_Properties!$B$3:$IV$14,MATCH("GCV_AvGas",Fuel_Properties!$B$3:$B$14,0),MATCH(YEAR(AT$9),Fuel_Properties!$B$3:$EI$3,0))/1000</f>
        <v>0.23030369999999997</v>
      </c>
      <c r="AU156" s="53">
        <f>SUMPRODUCT(--(AU$9=Quarterly_kt!$B$9:FC$9),Quarterly_kt!$B156:FC156)*INDEX(Fuel_Properties!$B$3:$IV$14,MATCH("GCV_AvGas",Fuel_Properties!$B$3:$B$14,0),MATCH(YEAR(AU$9),Fuel_Properties!$B$3:$EI$3,0))/1000</f>
        <v>0.21933009999999997</v>
      </c>
      <c r="AV156" s="53">
        <f>SUMPRODUCT(--(AV$9=Quarterly_kt!$B$9:FC$9),Quarterly_kt!$B156:FC156)*INDEX(Fuel_Properties!$B$3:$IV$14,MATCH("GCV_AvGas",Fuel_Properties!$B$3:$B$14,0),MATCH(YEAR(AV$9),Fuel_Properties!$B$3:$EI$3,0))/1000</f>
        <v>0.17378019999999997</v>
      </c>
      <c r="AW156" s="53">
        <f>SUMPRODUCT(--(AW$9=Quarterly_kt!$B$9:FC$9),Quarterly_kt!$B156:FC156)*INDEX(Fuel_Properties!$B$3:$IV$14,MATCH("GCV_AvGas",Fuel_Properties!$B$3:$B$14,0),MATCH(YEAR(AW$9),Fuel_Properties!$B$3:$EI$3,0))/1000</f>
        <v>0.21672859999999997</v>
      </c>
      <c r="AX156" s="53">
        <f>SUMPRODUCT(--(AX$9=Quarterly_kt!$B$9:FC$9),Quarterly_kt!$B156:FC156)*INDEX(Fuel_Properties!$B$3:$IV$14,MATCH("GCV_AvGas",Fuel_Properties!$B$3:$B$14,0),MATCH(YEAR(AX$9),Fuel_Properties!$B$3:$EI$3,0))/1000</f>
        <v>0.1773277</v>
      </c>
      <c r="AY156" s="53">
        <f>SUMPRODUCT(--(AY$9=Quarterly_kt!$B$9:FC$9),Quarterly_kt!$B156:FC156)*INDEX(Fuel_Properties!$B$3:$IV$14,MATCH("GCV_AvGas",Fuel_Properties!$B$3:$B$14,0),MATCH(YEAR(AY$9),Fuel_Properties!$B$3:$EI$3,0))/1000</f>
        <v>0.13475770000000001</v>
      </c>
      <c r="AZ156" s="53">
        <f>SUMPRODUCT(--(AZ$9=Quarterly_kt!$B$9:FC$9),Quarterly_kt!$B156:FC156)*INDEX(Fuel_Properties!$B$3:$IV$14,MATCH("GCV_AvGas",Fuel_Properties!$B$3:$B$14,0),MATCH(YEAR(AZ$9),Fuel_Properties!$B$3:$EI$3,0))/1000</f>
        <v>0.12591259999999999</v>
      </c>
      <c r="BA156" s="53">
        <f>SUMPRODUCT(--(BA$9=Quarterly_kt!$B$9:FC$9),Quarterly_kt!$B156:FC156)*INDEX(Fuel_Properties!$B$3:$IV$14,MATCH("GCV_AvGas",Fuel_Properties!$B$3:$B$14,0),MATCH(YEAR(BA$9),Fuel_Properties!$B$3:$EI$3,0))/1000</f>
        <v>0.151833</v>
      </c>
      <c r="BB156" s="53">
        <f>SUMPRODUCT(--(BB$9=Quarterly_kt!$B$9:FC$9),Quarterly_kt!$B156:FC156)*INDEX(Fuel_Properties!$B$3:$IV$14,MATCH("GCV_AvGas",Fuel_Properties!$B$3:$B$14,0),MATCH(YEAR(BB$9),Fuel_Properties!$B$3:$EI$3,0))/1000</f>
        <v>0.16186059999999999</v>
      </c>
      <c r="BC156" s="53">
        <f>SUMPRODUCT(--(BC$9=Quarterly_kt!$B$9:FC$9),Quarterly_kt!$B156:FC156)*INDEX(Fuel_Properties!$B$3:$IV$14,MATCH("GCV_AvGas",Fuel_Properties!$B$3:$B$14,0),MATCH(YEAR(BC$9),Fuel_Properties!$B$3:$EI$3,0))/1000</f>
        <v>0.17534109999999997</v>
      </c>
      <c r="BD156" s="53">
        <f>SUMPRODUCT(--(BD$9=Quarterly_kt!$B$9:FC$9),Quarterly_kt!$B156:FC156)*INDEX(Fuel_Properties!$B$3:$IV$14,MATCH("GCV_AvGas",Fuel_Properties!$B$3:$B$14,0),MATCH(YEAR(BD$9),Fuel_Properties!$B$3:$EI$3,0))/1000</f>
        <v>0.1529682</v>
      </c>
      <c r="BE156" s="53">
        <f>SUMPRODUCT(--(BE$9=Quarterly_kt!$B$9:FC$9),Quarterly_kt!$B156:FC156)*INDEX(Fuel_Properties!$B$3:$IV$14,MATCH("GCV_AvGas",Fuel_Properties!$B$3:$B$14,0),MATCH(YEAR(BE$9),Fuel_Properties!$B$3:$EI$3,0))/1000</f>
        <v>0.1525898</v>
      </c>
      <c r="BF156" s="53">
        <f>SUMPRODUCT(--(BF$9=Quarterly_kt!$B$9:FC$9),Quarterly_kt!$B156:FC156)*INDEX(Fuel_Properties!$B$3:$IV$14,MATCH("GCV_AvGas",Fuel_Properties!$B$3:$B$14,0),MATCH(YEAR(BF$9),Fuel_Properties!$B$3:$EI$3,0))/1000</f>
        <v>0.18082789999999999</v>
      </c>
      <c r="BG156" s="53">
        <f>SUMPRODUCT(--(BG$9=Quarterly_kt!$B$9:FC$9),Quarterly_kt!$B156:FC156)*INDEX(Fuel_Properties!$B$3:$IV$14,MATCH("GCV_AvGas",Fuel_Properties!$B$3:$B$14,0),MATCH(YEAR(BG$9),Fuel_Properties!$B$3:$EI$3,0))/1000</f>
        <v>0.15840770000000001</v>
      </c>
      <c r="BH156" s="53">
        <f>SUMPRODUCT(--(BH$9=Quarterly_kt!$B$9:FC$9),Quarterly_kt!$B156:FC156)*INDEX(Fuel_Properties!$B$3:$IV$14,MATCH("GCV_AvGas",Fuel_Properties!$B$3:$B$14,0),MATCH(YEAR(BH$9),Fuel_Properties!$B$3:$EI$3,0))/1000</f>
        <v>0.1297439</v>
      </c>
      <c r="BI156" s="53">
        <f>SUMPRODUCT(--(BI$9=Quarterly_kt!$B$9:FC$9),Quarterly_kt!$B156:FC156)*INDEX(Fuel_Properties!$B$3:$IV$14,MATCH("GCV_AvGas",Fuel_Properties!$B$3:$B$14,0),MATCH(YEAR(BI$9),Fuel_Properties!$B$3:$EI$3,0))/1000</f>
        <v>0.15675219999999998</v>
      </c>
      <c r="BJ156" s="53">
        <f>SUMPRODUCT(--(BJ$9=Quarterly_kt!$B$9:FC$9),Quarterly_kt!$B156:FC156)*INDEX(Fuel_Properties!$B$3:$IV$14,MATCH("GCV_AvGas",Fuel_Properties!$B$3:$B$14,0),MATCH(YEAR(BJ$9),Fuel_Properties!$B$3:$EI$3,0))/1000</f>
        <v>0.18929459999999998</v>
      </c>
      <c r="BK156" s="53">
        <f>SUMPRODUCT(--(BK$9=Quarterly_kt!$B$9:FC$9),Quarterly_kt!$B156:FC156)*INDEX(Fuel_Properties!$B$3:$IV$14,MATCH("GCV_AvGas",Fuel_Properties!$B$3:$B$14,0),MATCH(YEAR(BK$9),Fuel_Properties!$B$3:$EI$3,0))/1000</f>
        <v>0.165077</v>
      </c>
      <c r="BL156" s="53">
        <f>SUMPRODUCT(--(BL$9=Quarterly_kt!$B$9:FC$9),Quarterly_kt!$B156:FC156)*INDEX(Fuel_Properties!$B$3:$IV$14,MATCH("GCV_AvGas",Fuel_Properties!$B$3:$B$14,0),MATCH(YEAR(BL$9),Fuel_Properties!$B$3:$EI$3,0))/1000</f>
        <v>0.16105649999999996</v>
      </c>
      <c r="BM156" s="53">
        <f>SUMPRODUCT(--(BM$9=Quarterly_kt!$B$9:FC$9),Quarterly_kt!$B156:FC156)*INDEX(Fuel_Properties!$B$3:$IV$14,MATCH("GCV_AvGas",Fuel_Properties!$B$3:$B$14,0),MATCH(YEAR(BM$9),Fuel_Properties!$B$3:$EI$3,0))/1000</f>
        <v>0.1630904</v>
      </c>
      <c r="BN156" s="53">
        <f>SUMPRODUCT(--(BN$9=Quarterly_kt!$B$9:FC$9),Quarterly_kt!$B156:FC156)*INDEX(Fuel_Properties!$B$3:$IV$14,MATCH("GCV_AvGas",Fuel_Properties!$B$3:$B$14,0),MATCH(YEAR(BN$9),Fuel_Properties!$B$3:$EI$3,0))/1000</f>
        <v>0.20589689999999999</v>
      </c>
      <c r="BO156" s="53">
        <f>SUMPRODUCT(--(BO$9=Quarterly_kt!$B$9:FC$9),Quarterly_kt!$B156:FC156)*INDEX(Fuel_Properties!$B$3:$IV$14,MATCH("GCV_AvGas",Fuel_Properties!$B$3:$B$14,0),MATCH(YEAR(BO$9),Fuel_Properties!$B$3:$EI$3,0))/1000</f>
        <v>0.18584169999999997</v>
      </c>
      <c r="BP156" s="53">
        <f>SUMPRODUCT(--(BP$9=Quarterly_kt!$B$9:FC$9),Quarterly_kt!$B156:FC156)*INDEX(Fuel_Properties!$B$3:$IV$14,MATCH("GCV_AvGas",Fuel_Properties!$B$3:$B$14,0),MATCH(YEAR(BP$9),Fuel_Properties!$B$3:$EI$3,0))/1000</f>
        <v>0.1643202</v>
      </c>
      <c r="BQ156" s="53">
        <f>SUMPRODUCT(--(BQ$9=Quarterly_kt!$B$9:FC$9),Quarterly_kt!$B156:FC156)*INDEX(Fuel_Properties!$B$3:$IV$14,MATCH("GCV_AvGas",Fuel_Properties!$B$3:$B$14,0),MATCH(YEAR(BQ$9),Fuel_Properties!$B$3:$EI$3,0))/1000</f>
        <v>0.16758390000000001</v>
      </c>
      <c r="BR156" s="53">
        <f>SUMPRODUCT(--(BR$9=Quarterly_kt!$B$9:FC$9),Quarterly_kt!$B156:FC156)*INDEX(Fuel_Properties!$B$3:$IV$14,MATCH("GCV_AvGas",Fuel_Properties!$B$3:$B$14,0),MATCH(YEAR(BR$9),Fuel_Properties!$B$3:$EI$3,0))/1000</f>
        <v>0.17316529999999999</v>
      </c>
      <c r="BS156" s="53">
        <f>SUMPRODUCT(--(BS$9=Quarterly_kt!$B$9:FC$9),Quarterly_kt!$B156:FC156)*INDEX(Fuel_Properties!$B$3:$IV$14,MATCH("GCV_AvGas",Fuel_Properties!$B$3:$B$14,0),MATCH(YEAR(BS$9),Fuel_Properties!$B$3:$EI$3,0))/1000</f>
        <v>0.1642729</v>
      </c>
      <c r="BT156" s="53">
        <f>SUMPRODUCT(--(BT$9=Quarterly_kt!$B$9:FC$9),Quarterly_kt!$B156:FC156)*INDEX(Fuel_Properties!$B$3:$IV$14,MATCH("GCV_AvGas",Fuel_Properties!$B$3:$B$14,0),MATCH(YEAR(BT$9),Fuel_Properties!$B$3:$EI$3,0))/1000</f>
        <v>0.14667730000000001</v>
      </c>
      <c r="BU156" s="53">
        <f>SUMPRODUCT(--(BU$9=Quarterly_kt!$B$9:FC$9),Quarterly_kt!$B156:FC156)*INDEX(Fuel_Properties!$B$3:$IV$14,MATCH("GCV_AvGas",Fuel_Properties!$B$3:$B$14,0),MATCH(YEAR(BU$9),Fuel_Properties!$B$3:$EI$3,0))/1000</f>
        <v>0.1517857</v>
      </c>
      <c r="BV156" s="53">
        <f>SUMPRODUCT(--(BV$9=Quarterly_kt!$B$9:FC$9),Quarterly_kt!$B156:FC156)*INDEX(Fuel_Properties!$B$3:$IV$14,MATCH("GCV_AvGas",Fuel_Properties!$B$3:$B$14,0),MATCH(YEAR(BV$9),Fuel_Properties!$B$3:$EI$3,0))/1000</f>
        <v>0.17567219999999997</v>
      </c>
      <c r="BW156" s="53">
        <f>SUMPRODUCT(--(BW$9=Quarterly_kt!$B$9:FC$9),Quarterly_kt!$B156:FC156)*INDEX(Fuel_Properties!$B$3:$IV$14,MATCH("GCV_AvGas",Fuel_Properties!$B$3:$B$14,0),MATCH(YEAR(BW$9),Fuel_Properties!$B$3:$EI$3,0))/1000</f>
        <v>0.21810029999999997</v>
      </c>
      <c r="BX156" s="53">
        <f>SUMPRODUCT(--(BX$9=Quarterly_kt!$B$9:FC$9),Quarterly_kt!$B156:FC156)*INDEX(Fuel_Properties!$B$3:$IV$14,MATCH("GCV_AvGas",Fuel_Properties!$B$3:$B$14,0),MATCH(YEAR(BX$9),Fuel_Properties!$B$3:$EI$3,0))/1000</f>
        <v>0.14535289999999998</v>
      </c>
      <c r="BY156" s="53">
        <f>SUMPRODUCT(--(BY$9=Quarterly_kt!$B$9:FC$9),Quarterly_kt!$B156:FC156)*INDEX(Fuel_Properties!$B$3:$IV$14,MATCH("GCV_AvGas",Fuel_Properties!$B$3:$B$14,0),MATCH(YEAR(BY$9),Fuel_Properties!$B$3:$EI$3,0))/1000</f>
        <v>0.19515979999999999</v>
      </c>
      <c r="BZ156" s="53">
        <f>SUMPRODUCT(--(BZ$9=Quarterly_kt!$B$9:FC$9),Quarterly_kt!$B156:FC156)*INDEX(Fuel_Properties!$B$3:$IV$14,MATCH("GCV_AvGas",Fuel_Properties!$B$3:$B$14,0),MATCH(YEAR(BZ$9),Fuel_Properties!$B$3:$EI$3,0))/1000</f>
        <v>0.1769493</v>
      </c>
      <c r="CA156" s="53">
        <f>SUMPRODUCT(--(CA$9=Quarterly_kt!$B$9:FC$9),Quarterly_kt!$B156:FC156)*INDEX(Fuel_Properties!$B$3:$IV$14,MATCH("GCV_AvGas",Fuel_Properties!$B$3:$B$14,0),MATCH(YEAR(CA$9),Fuel_Properties!$B$3:$EI$3,0))/1000</f>
        <v>0.1874026</v>
      </c>
      <c r="CB156" s="53">
        <f>SUMPRODUCT(--(CB$9=Quarterly_kt!$B$9:FC$9),Quarterly_kt!$B156:FC156)*INDEX(Fuel_Properties!$B$3:$IV$14,MATCH("GCV_AvGas",Fuel_Properties!$B$3:$B$14,0),MATCH(YEAR(CB$9),Fuel_Properties!$B$3:$EI$3,0))/1000</f>
        <v>0.1536304</v>
      </c>
      <c r="CC156" s="53">
        <f>SUMPRODUCT(--(CC$9=Quarterly_kt!$B$9:FC$9),Quarterly_kt!$B156:FC156)*INDEX(Fuel_Properties!$B$3:$IV$14,MATCH("GCV_AvGas",Fuel_Properties!$B$3:$B$14,0),MATCH(YEAR(CC$9),Fuel_Properties!$B$3:$EI$3,0))/1000</f>
        <v>0.165077</v>
      </c>
      <c r="CD156" s="53">
        <f>SUMPRODUCT(--(CD$9=Quarterly_kt!$B$9:FC$9),Quarterly_kt!$B156:FC156)*INDEX(Fuel_Properties!$B$3:$IV$14,MATCH("GCV_AvGas",Fuel_Properties!$B$3:$B$14,0),MATCH(YEAR(CD$9),Fuel_Properties!$B$3:$EI$3,0))/1000</f>
        <v>0.1199528</v>
      </c>
      <c r="CE156" s="53">
        <f>SUMPRODUCT(--(CE$9=Quarterly_kt!$B$9:FC$9),Quarterly_kt!$B156:FC156)*INDEX(Fuel_Properties!$B$3:$IV$14,MATCH("GCV_AvGas",Fuel_Properties!$B$3:$B$14,0),MATCH(YEAR(CE$9),Fuel_Properties!$B$3:$EI$3,0))/1000</f>
        <v>0.10141119999999999</v>
      </c>
      <c r="CF156" s="53">
        <f>SUMPRODUCT(--(CF$9=Quarterly_kt!$B$9:FC$9),Quarterly_kt!$B156:FC156)*INDEX(Fuel_Properties!$B$3:$IV$14,MATCH("GCV_AvGas",Fuel_Properties!$B$3:$B$14,0),MATCH(YEAR(CF$9),Fuel_Properties!$B$3:$EI$3,0))/1000</f>
        <v>0.17098949999999999</v>
      </c>
      <c r="CG156" s="53">
        <f>SUMPRODUCT(--(CG$9=Quarterly_kt!$B$9:FC$9),Quarterly_kt!$B156:FC156)*INDEX(Fuel_Properties!$B$3:$IV$14,MATCH("GCV_AvGas",Fuel_Properties!$B$3:$B$14,0),MATCH(YEAR(CG$9),Fuel_Properties!$B$3:$EI$3,0))/1000</f>
        <v>0.19468679999999997</v>
      </c>
      <c r="CH156" s="53">
        <f>SUMPRODUCT(--(CH$9=Quarterly_kt!$B$9:FC$9),Quarterly_kt!$B156:FC156)*INDEX(Fuel_Properties!$B$3:$IV$14,MATCH("GCV_AvGas",Fuel_Properties!$B$3:$B$14,0),MATCH(YEAR(CH$9),Fuel_Properties!$B$3:$EI$3,0))/1000</f>
        <v>0.22382360000000001</v>
      </c>
      <c r="CI156" s="53">
        <f>SUMPRODUCT(--(CI$9=Quarterly_kt!$B$9:FC$9),Quarterly_kt!$B156:FC156)*INDEX(Fuel_Properties!$B$3:$IV$14,MATCH("GCV_AvGas",Fuel_Properties!$B$3:$B$14,0),MATCH(YEAR(CI$9),Fuel_Properties!$B$3:$EI$3,0))/1000</f>
        <v>0.16909749999999998</v>
      </c>
      <c r="CJ156" s="53">
        <f>SUMPRODUCT(--(CJ$9=Quarterly_kt!$B$9:FC$9),Quarterly_kt!$B156:FC156)*INDEX(Fuel_Properties!$B$3:$IV$14,MATCH("GCV_AvGas",Fuel_Properties!$B$3:$B$14,0),MATCH(YEAR(CJ$9),Fuel_Properties!$B$3:$EI$3,0))/1000</f>
        <v>0.16919209999999998</v>
      </c>
      <c r="CK156" s="53">
        <f>SUMPRODUCT(--(CK$9=Quarterly_kt!$B$9:FC$9),Quarterly_kt!$B156:FC156)*INDEX(Fuel_Properties!$B$3:$IV$14,MATCH("GCV_AvGas",Fuel_Properties!$B$3:$B$14,0),MATCH(YEAR(CK$9),Fuel_Properties!$B$3:$EI$3,0))/1000</f>
        <v>0.19170689999999999</v>
      </c>
      <c r="CL156" s="53">
        <f>SUMPRODUCT(--(CL$9=Quarterly_kt!$B$9:FC$9),Quarterly_kt!$B156:FC156)*INDEX(Fuel_Properties!$B$3:$IV$14,MATCH("GCV_AvGas",Fuel_Properties!$B$3:$B$14,0),MATCH(YEAR(CL$9),Fuel_Properties!$B$3:$EI$3,0))/1000</f>
        <v>0.22633049999999999</v>
      </c>
      <c r="CM156" s="53">
        <f>SUMPRODUCT(--(CM$9=Quarterly_kt!$B$9:FC$9),Quarterly_kt!$B156:FC156)*INDEX(Fuel_Properties!$B$3:$IV$14,MATCH("GCV_AvGas",Fuel_Properties!$B$3:$B$14,0),MATCH(YEAR(CM$9),Fuel_Properties!$B$3:$EI$3,0))/1000</f>
        <v>0.18253069999999999</v>
      </c>
      <c r="CN156" s="53">
        <f>SUMPRODUCT(--(CN$9=Quarterly_kt!$B$9:FC$9),Quarterly_kt!$B156:FC156)*INDEX(Fuel_Properties!$B$3:$IV$14,MATCH("GCV_AvGas",Fuel_Properties!$B$3:$B$14,0),MATCH(YEAR(CN$9),Fuel_Properties!$B$3:$EI$3,0))/1000</f>
        <v>0.16498239999999997</v>
      </c>
      <c r="CO156" s="53">
        <f>SUMPRODUCT(--(CO$9=Quarterly_kt!$B$9:FC$9),Quarterly_kt!$B156:FC156)*INDEX(Fuel_Properties!$B$3:$IV$14,MATCH("GCV_AvGas",Fuel_Properties!$B$3:$B$14,0),MATCH(YEAR(CO$9),Fuel_Properties!$B$3:$EI$3,0))/1000</f>
        <v>0.19076089999999998</v>
      </c>
      <c r="CP156" s="53">
        <f>SUMPRODUCT(--(CP$9=Quarterly_kt!$B$9:FC$9),Quarterly_kt!$B156:FC156)*INDEX(Fuel_Properties!$B$3:$IV$14,MATCH("GCV_AvGas",Fuel_Properties!$B$3:$B$14,0),MATCH(YEAR(CP$9),Fuel_Properties!$B$3:$EI$3,0))/1000</f>
        <v>0.21209320000000001</v>
      </c>
      <c r="CQ156" s="53">
        <f>SUMPRODUCT(--(CQ$9=Quarterly_kt!$B$9:FC$9),Quarterly_kt!$B156:FC156)*INDEX(Fuel_Properties!$B$3:$IV$14,MATCH("GCV_AvGas",Fuel_Properties!$B$3:$B$14,0),MATCH(YEAR(CQ$9),Fuel_Properties!$B$3:$EI$3,0))/1000</f>
        <v>0.18844319999999998</v>
      </c>
      <c r="CR156" s="53">
        <f>SUMPRODUCT(--(CR$9=Quarterly_kt!$B$9:FC$9),Quarterly_kt!$B156:FC156)*INDEX(Fuel_Properties!$B$3:$IV$14,MATCH("GCV_AvGas",Fuel_Properties!$B$3:$B$14,0),MATCH(YEAR(CR$9),Fuel_Properties!$B$3:$EI$3,0))/1000</f>
        <v>0.16034700000000002</v>
      </c>
      <c r="CS156" s="53">
        <f>SUMPRODUCT(--(CS$9=Quarterly_kt!$B$9:FC$9),Quarterly_kt!$B156:FC156)*INDEX(Fuel_Properties!$B$3:$IV$14,MATCH("GCV_AvGas",Fuel_Properties!$B$3:$B$14,0),MATCH(YEAR(CS$9),Fuel_Properties!$B$3:$EI$3,0))/1000</f>
        <v>0.17070569999999999</v>
      </c>
      <c r="CT156" s="53">
        <f>SUMPRODUCT(--(CT$9=Quarterly_kt!$B$9:FC$9),Quarterly_kt!$B156:FC156)*INDEX(Fuel_Properties!$B$3:$IV$14,MATCH("GCV_AvGas",Fuel_Properties!$B$3:$B$14,0),MATCH(YEAR(CT$9),Fuel_Properties!$B$3:$EI$3,0))/1000</f>
        <v>0.20755239999999997</v>
      </c>
      <c r="CU156" s="53">
        <f>SUMPRODUCT(--(CU$9=Quarterly_kt!$B$9:FC$9),Quarterly_kt!$B156:FC156)*INDEX(Fuel_Properties!$B$3:$IV$14,MATCH("GCV_AvGas",Fuel_Properties!$B$3:$B$14,0),MATCH(YEAR(CU$9),Fuel_Properties!$B$3:$EI$3,0))/1000</f>
        <v>0.1655027</v>
      </c>
      <c r="CV156" s="53">
        <f>SUMPRODUCT(--(CV$9=Quarterly_kt!$B$9:FC$9),Quarterly_kt!$B156:FC156)*INDEX(Fuel_Properties!$B$3:$IV$14,MATCH("GCV_AvGas",Fuel_Properties!$B$3:$B$14,0),MATCH(YEAR(CV$9),Fuel_Properties!$B$3:$EI$3,0))/1000</f>
        <v>0.14189999999999997</v>
      </c>
      <c r="CW156" s="53">
        <f>SUMPRODUCT(--(CW$9=Quarterly_kt!$B$9:FC$9),Quarterly_kt!$B156:FC156)*INDEX(Fuel_Properties!$B$3:$IV$14,MATCH("GCV_AvGas",Fuel_Properties!$B$3:$B$14,0),MATCH(YEAR(CW$9),Fuel_Properties!$B$3:$EI$3,0))/1000</f>
        <v>0.1633742</v>
      </c>
      <c r="CX156" s="53">
        <f>SUMPRODUCT(--(CX$9=Quarterly_kt!$B$9:FC$9),Quarterly_kt!$B156:FC156)*INDEX(Fuel_Properties!$B$3:$IV$14,MATCH("GCV_AvGas",Fuel_Properties!$B$3:$B$14,0),MATCH(YEAR(CX$9),Fuel_Properties!$B$3:$EI$3,0))/1000</f>
        <v>0.19312589999999999</v>
      </c>
      <c r="CY156" s="53">
        <f>SUMPRODUCT(--(CY$9=Quarterly_kt!$B$9:FC$9),Quarterly_kt!$B156:FC156)*INDEX(Fuel_Properties!$B$3:$IV$14,MATCH("GCV_AvGas",Fuel_Properties!$B$3:$B$14,0),MATCH(YEAR(CY$9),Fuel_Properties!$B$3:$EI$3,0))/1000</f>
        <v>0.16214439999999999</v>
      </c>
      <c r="CZ156" s="53">
        <f>SUMPRODUCT(--(CZ$9=Quarterly_kt!$B$9:FC$9),Quarterly_kt!$B156:FC156)*INDEX(Fuel_Properties!$B$3:$IV$14,MATCH("GCV_AvGas",Fuel_Properties!$B$3:$B$14,0),MATCH(YEAR(CZ$9),Fuel_Properties!$B$3:$EI$3,0))/1000</f>
        <v>0.14658269999999998</v>
      </c>
      <c r="DA156" s="53">
        <f>SUMPRODUCT(--(DA$9=Quarterly_kt!$B$9:FC$9),Quarterly_kt!$B156:FC156)*INDEX(Fuel_Properties!$B$3:$IV$14,MATCH("GCV_AvGas",Fuel_Properties!$B$3:$B$14,0),MATCH(YEAR(DA$9),Fuel_Properties!$B$3:$EI$3,0))/1000</f>
        <v>0.16857720000000001</v>
      </c>
      <c r="DB156" s="53">
        <f>SUMPRODUCT(--(DB$9=Quarterly_kt!$B$9:FC$9),Quarterly_kt!$B156:FC156)*INDEX(Fuel_Properties!$B$3:$IV$14,MATCH("GCV_AvGas",Fuel_Properties!$B$3:$B$14,0),MATCH(YEAR(DB$9),Fuel_Properties!$B$3:$EI$3,0))/1000</f>
        <v>0.21497849999999999</v>
      </c>
      <c r="DC156" s="53">
        <f>SUMPRODUCT(--(DC$9=Quarterly_kt!$B$9:FC$9),Quarterly_kt!$B156:FC156)*INDEX(Fuel_Properties!$B$3:$IV$14,MATCH("GCV_AvGas",Fuel_Properties!$B$3:$B$14,0),MATCH(YEAR(DC$9),Fuel_Properties!$B$3:$EI$3,0))/1000</f>
        <v>0.17321259999999999</v>
      </c>
      <c r="DD156" s="53">
        <f>SUMPRODUCT(--(DD$9=Quarterly_kt!$B$9:FC$9),Quarterly_kt!$B156:FC156)*INDEX(Fuel_Properties!$B$3:$IV$14,MATCH("GCV_AvGas",Fuel_Properties!$B$3:$B$14,0),MATCH(YEAR(DD$9),Fuel_Properties!$B$3:$EI$3,0))/1000</f>
        <v>0.1412851</v>
      </c>
      <c r="DE156" s="53">
        <f>SUMPRODUCT(--(DE$9=Quarterly_kt!$B$9:FC$9),Quarterly_kt!$B156:FC156)*INDEX(Fuel_Properties!$B$3:$IV$14,MATCH("GCV_AvGas",Fuel_Properties!$B$3:$B$14,0),MATCH(YEAR(DE$9),Fuel_Properties!$B$3:$EI$3,0))/1000</f>
        <v>0.1863147</v>
      </c>
      <c r="DF156" s="53">
        <f>SUMPRODUCT(--(DF$9=Quarterly_kt!$B$9:FC$9),Quarterly_kt!$B156:FC156)*INDEX(Fuel_Properties!$B$3:$IV$14,MATCH("GCV_AvGas",Fuel_Properties!$B$3:$B$14,0),MATCH(YEAR(DF$9),Fuel_Properties!$B$3:$EI$3,0))/1000</f>
        <v>0.20438329999999996</v>
      </c>
      <c r="DG156" s="53">
        <f>SUMPRODUCT(--(DG$9=Quarterly_kt!$B$9:FC$9),Quarterly_kt!$B156:FC156)*INDEX(Fuel_Properties!$B$3:$IV$14,MATCH("GCV_AvGas",Fuel_Properties!$B$3:$B$14,0),MATCH(YEAR(DG$9),Fuel_Properties!$B$3:$EI$3,0))/1000</f>
        <v>0.16058349999999999</v>
      </c>
      <c r="DH156" s="53">
        <f>SUMPRODUCT(--(DH$9=Quarterly_kt!$B$9:FC$9),Quarterly_kt!$B156:FC156)*INDEX(Fuel_Properties!$B$3:$IV$14,MATCH("GCV_AvGas",Fuel_Properties!$B$3:$B$14,0),MATCH(YEAR(DH$9),Fuel_Properties!$B$3:$EI$3,0))/1000</f>
        <v>0.15713059999999998</v>
      </c>
      <c r="DI156" s="53">
        <f>SUMPRODUCT(--(DI$9=Quarterly_kt!$B$9:FC$9),Quarterly_kt!$B156:FC156)*INDEX(Fuel_Properties!$B$3:$IV$14,MATCH("GCV_AvGas",Fuel_Properties!$B$3:$B$14,0),MATCH(YEAR(DI$9),Fuel_Properties!$B$3:$EI$3,0))/1000</f>
        <v>0.1634688</v>
      </c>
      <c r="DJ156" s="53">
        <f>SUMPRODUCT(--(DJ$9=Quarterly_kt!$B$9:FC$9),Quarterly_kt!$B156:FC156)*INDEX(Fuel_Properties!$B$3:$IV$14,MATCH("GCV_AvGas",Fuel_Properties!$B$3:$B$14,0),MATCH(YEAR(DJ$9),Fuel_Properties!$B$3:$EI$3,0))/1000</f>
        <v>0.19397729999999999</v>
      </c>
      <c r="DK156" s="53">
        <f>SUMPRODUCT(--(DK$9=Quarterly_kt!$B$9:FC$9),Quarterly_kt!$B156:FC156)*INDEX(Fuel_Properties!$B$3:$IV$14,MATCH("GCV_AvGas",Fuel_Properties!$B$3:$B$14,0),MATCH(YEAR(DK$9),Fuel_Properties!$B$3:$EI$3,0))/1000</f>
        <v>0.1536777</v>
      </c>
      <c r="DL156" s="53">
        <f>SUMPRODUCT(--(DL$9=Quarterly_kt!$B$9:FC$9),Quarterly_kt!$B156:FC156)*INDEX(Fuel_Properties!$B$3:$IV$14,MATCH("GCV_AvGas",Fuel_Properties!$B$3:$B$14,0),MATCH(YEAR(DL$9),Fuel_Properties!$B$3:$EI$3,0))/1000</f>
        <v>0.14511640000000001</v>
      </c>
      <c r="DM156" s="53">
        <f>SUMPRODUCT(--(DM$9=Quarterly_kt!$B$9:FC$9),Quarterly_kt!$B156:FC156)*INDEX(Fuel_Properties!$B$3:$IV$14,MATCH("GCV_AvGas",Fuel_Properties!$B$3:$B$14,0),MATCH(YEAR(DM$9),Fuel_Properties!$B$3:$EI$3,0))/1000</f>
        <v>0.17775340000000001</v>
      </c>
      <c r="DN156" s="53">
        <f>SUMPRODUCT(--(DN$9=Quarterly_kt!$B$9:FC$9),Quarterly_kt!$B156:FC156)*INDEX(Fuel_Properties!$B$3:$IV$14,MATCH("GCV_AvGas",Fuel_Properties!$B$3:$B$14,0),MATCH(YEAR(DN$9),Fuel_Properties!$B$3:$EI$3,0))/1000</f>
        <v>0.19071359999999998</v>
      </c>
      <c r="DO156" s="53">
        <f>SUMPRODUCT(--(DO$9=Quarterly_kt!$B$9:FC$9),Quarterly_kt!$B156:FC156)*INDEX(Fuel_Properties!$B$3:$IV$14,MATCH("GCV_AvGas",Fuel_Properties!$B$3:$B$14,0),MATCH(YEAR(DO$9),Fuel_Properties!$B$3:$EI$3,0))/1000</f>
        <v>0.15495479999999998</v>
      </c>
      <c r="DP156" s="53">
        <f>SUMPRODUCT(--(DP$9=Quarterly_kt!$B$9:FC$9),Quarterly_kt!$B156:FC156)*INDEX(Fuel_Properties!$B$3:$IV$14,MATCH("GCV_AvGas",Fuel_Properties!$B$3:$B$14,0),MATCH(YEAR(DP$9),Fuel_Properties!$B$3:$EI$3,0))/1000</f>
        <v>0.13565639999999998</v>
      </c>
      <c r="DQ156" s="53">
        <f>SUMPRODUCT(--(DQ$9=Quarterly_kt!$B$9:FC$9),Quarterly_kt!$B156:FC156)*INDEX(Fuel_Properties!$B$3:$IV$14,MATCH("GCV_AvGas",Fuel_Properties!$B$3:$B$14,0),MATCH(YEAR(DQ$9),Fuel_Properties!$B$3:$EI$3,0))/1000</f>
        <v>0.18219959999999996</v>
      </c>
      <c r="DR156" s="53">
        <f>SUMPRODUCT(--(DR$9=Quarterly_kt!$B$9:FC$9),Quarterly_kt!$B156:FC156)*INDEX(Fuel_Properties!$B$3:$IV$14,MATCH("GCV_AvGas",Fuel_Properties!$B$3:$B$14,0),MATCH(YEAR(DR$9),Fuel_Properties!$B$3:$EI$3,0))/1000</f>
        <v>0.20230209999999998</v>
      </c>
      <c r="DS156" s="53">
        <f>SUMPRODUCT(--(DS$9=Quarterly_kt!$B$9:FC$9),Quarterly_kt!$B156:FC156)*INDEX(Fuel_Properties!$B$3:$IV$14,MATCH("GCV_AvGas",Fuel_Properties!$B$3:$B$14,0),MATCH(YEAR(DS$9),Fuel_Properties!$B$3:$EI$3,0))/1000</f>
        <v>0.15902259999999999</v>
      </c>
      <c r="DT156" s="53">
        <f>SUMPRODUCT(--(DT$9=Quarterly_kt!$B$9:FC$9),Quarterly_kt!$B156:FC156)*INDEX(Fuel_Properties!$B$3:$IV$14,MATCH("GCV_AvGas",Fuel_Properties!$B$3:$B$14,0),MATCH(YEAR(DT$9),Fuel_Properties!$B$3:$EI$3,0))/1000</f>
        <v>0.19047710000000001</v>
      </c>
      <c r="DU156" s="53">
        <f>SUMPRODUCT(--(DU$9=Quarterly_kt!$B$9:FC$9),Quarterly_kt!$B156:FC156)*INDEX(Fuel_Properties!$B$3:$IV$14,MATCH("GCV_AvGas",Fuel_Properties!$B$3:$B$14,0),MATCH(YEAR(DU$9),Fuel_Properties!$B$3:$EI$3,0))/1000</f>
        <v>0.13972419999999999</v>
      </c>
      <c r="DV156" s="53">
        <f>SUMPRODUCT(--(DV$9=Quarterly_kt!$B$9:FC$9),Quarterly_kt!$B156:FC156)*INDEX(Fuel_Properties!$B$3:$IV$14,MATCH("GCV_AvGas",Fuel_Properties!$B$3:$B$14,0),MATCH(YEAR(DV$9),Fuel_Properties!$B$3:$EI$3,0))/1000</f>
        <v>0.1985654</v>
      </c>
      <c r="DW156" s="53">
        <f>SUMPRODUCT(--(DW$9=Quarterly_kt!$B$9:FC$9),Quarterly_kt!$B156:FC156)*INDEX(Fuel_Properties!$B$3:$IV$14,MATCH("GCV_AvGas",Fuel_Properties!$B$3:$B$14,0),MATCH(YEAR(DW$9),Fuel_Properties!$B$3:$EI$3,0))/1000</f>
        <v>0.15717789999999998</v>
      </c>
      <c r="DX156" s="53">
        <f>SUMPRODUCT(--(DX$9=Quarterly_kt!$B$9:FC$9),Quarterly_kt!$B156:FC156)*INDEX(Fuel_Properties!$B$3:$IV$14,MATCH("GCV_AvGas",Fuel_Properties!$B$3:$B$14,0),MATCH(YEAR(DX$9),Fuel_Properties!$B$3:$EI$3,0))/1000</f>
        <v>0.14346089999999997</v>
      </c>
      <c r="DY156" s="53">
        <f>SUMPRODUCT(--(DY$9=Quarterly_kt!$B$9:FC$9),Quarterly_kt!$B156:FC156)*INDEX(Fuel_Properties!$B$3:$IV$14,MATCH("GCV_AvGas",Fuel_Properties!$B$3:$B$14,0),MATCH(YEAR(DY$9),Fuel_Properties!$B$3:$EI$3,0))/1000</f>
        <v>0.15992129999999996</v>
      </c>
      <c r="DZ156" s="53">
        <f>SUMPRODUCT(--(DZ$9=Quarterly_kt!$B$9:FC$9),Quarterly_kt!$B156:FC156)*INDEX(Fuel_Properties!$B$3:$IV$14,MATCH("GCV_AvGas",Fuel_Properties!$B$3:$B$14,0),MATCH(YEAR(DZ$9),Fuel_Properties!$B$3:$EI$3,0))/1000</f>
        <v>0.17973999999999998</v>
      </c>
      <c r="EA156" s="53">
        <f>SUMPRODUCT(--(EA$9=Quarterly_kt!$B$9:FC$9),Quarterly_kt!$B156:FC156)*INDEX(Fuel_Properties!$B$3:$IV$14,MATCH("GCV_AvGas",Fuel_Properties!$B$3:$B$14,0),MATCH(YEAR(EA$9),Fuel_Properties!$B$3:$EI$3,0))/1000</f>
        <v>0.14856929999999999</v>
      </c>
      <c r="EB156" s="53">
        <f>SUMPRODUCT(--(EB$9=Quarterly_kt!$B$9:FC$9),Quarterly_kt!$B156:FC156)*INDEX(Fuel_Properties!$B$3:$IV$14,MATCH("GCV_AvGas",Fuel_Properties!$B$3:$B$14,0),MATCH(YEAR(EB$9),Fuel_Properties!$B$3:$EI$3,0))/1000</f>
        <v>0.13560909999999998</v>
      </c>
      <c r="EC156" s="53">
        <f>SUMPRODUCT(--(EC$9=Quarterly_kt!$B$9:FC$9),Quarterly_kt!$B156:FC156)*INDEX(Fuel_Properties!$B$3:$IV$14,MATCH("GCV_AvGas",Fuel_Properties!$B$3:$B$14,0),MATCH(YEAR(EC$9),Fuel_Properties!$B$3:$EI$3,0))/1000</f>
        <v>0.14994099999999996</v>
      </c>
      <c r="ED156" s="53">
        <f>SUMPRODUCT(--(ED$9=Quarterly_kt!$B$9:FC$9),Quarterly_kt!$B156:FC156)*INDEX(Fuel_Properties!$B$3:$IV$14,MATCH("GCV_AvGas",Fuel_Properties!$B$3:$B$14,0),MATCH(YEAR(ED$9),Fuel_Properties!$B$3:$EI$3,0))/1000</f>
        <v>0.1861255</v>
      </c>
      <c r="EE156" s="53">
        <f>SUMPRODUCT(--(EE$9=Quarterly_kt!$B$9:FC$9),Quarterly_kt!$B156:FC156)*INDEX(Fuel_Properties!$B$3:$IV$14,MATCH("GCV_AvGas",Fuel_Properties!$B$3:$B$14,0),MATCH(YEAR(EE$9),Fuel_Properties!$B$3:$EI$3,0))/1000</f>
        <v>0.14568400000000001</v>
      </c>
      <c r="EF156" s="53">
        <f>SUMPRODUCT(--(EF$9=Quarterly_kt!$B$9:FC$9),Quarterly_kt!$B156:FC156)*INDEX(Fuel_Properties!$B$3:$IV$14,MATCH("GCV_AvGas",Fuel_Properties!$B$3:$B$14,0),MATCH(YEAR(EF$9),Fuel_Properties!$B$3:$EI$3,0))/1000</f>
        <v>0.133386</v>
      </c>
      <c r="EG156" s="53">
        <f>SUMPRODUCT(--(EG$9=Quarterly_kt!$B$9:FC$9),Quarterly_kt!$B156:FC156)*INDEX(Fuel_Properties!$B$3:$IV$14,MATCH("GCV_AvGas",Fuel_Properties!$B$3:$B$14,0),MATCH(YEAR(EG$9),Fuel_Properties!$B$3:$EI$3,0))/1000</f>
        <v>0.17061109999999999</v>
      </c>
      <c r="EH156" s="53">
        <f>SUMPRODUCT(--(EH$9=Quarterly_kt!$B$9:FC$9),Quarterly_kt!$B156:FC156)*INDEX(Fuel_Properties!$B$3:$IV$14,MATCH("GCV_AvGas",Fuel_Properties!$B$3:$B$14,0),MATCH(YEAR(EH$9),Fuel_Properties!$B$3:$EI$3,0))/1000</f>
        <v>0.19024060000000001</v>
      </c>
      <c r="EI156" s="53">
        <f>SUMPRODUCT(--(EI$9=Quarterly_kt!$B$9:FC$9),Quarterly_kt!$B156:FC156)*INDEX(Fuel_Properties!$B$3:$IV$14,MATCH("GCV_AvGas",Fuel_Properties!$B$3:$B$14,0),MATCH(YEAR(EI$9),Fuel_Properties!$B$3:$EI$3,0))/1000</f>
        <v>0.15301549999999997</v>
      </c>
      <c r="EJ156" s="53">
        <f>SUMPRODUCT(--(EJ$9=Quarterly_kt!$B$9:FC$9),Quarterly_kt!$B156:FC156)*INDEX(Fuel_Properties!$B$3:$IV$14,MATCH("GCV_AvGas",Fuel_Properties!$B$3:$B$14,0),MATCH(YEAR(EJ$9),Fuel_Properties!$B$3:$EI$3,0))/1000</f>
        <v>0.1299804</v>
      </c>
      <c r="EK156" s="53">
        <f>SUMPRODUCT(--(EK$9=Quarterly_kt!$B$9:FC$9),Quarterly_kt!$B156:FC156)*INDEX(Fuel_Properties!$B$3:$IV$14,MATCH("GCV_AvGas",Fuel_Properties!$B$3:$B$14,0),MATCH(YEAR(EK$9),Fuel_Properties!$B$3:$EI$3,0))/1000</f>
        <v>0.15462369999999998</v>
      </c>
      <c r="EL156" s="53">
        <f>SUMPRODUCT(--(EL$9=Quarterly_kt!$B$9:FC$9),Quarterly_kt!$B156:FC156)*INDEX(Fuel_Properties!$B$3:$IV$14,MATCH("GCV_AvGas",Fuel_Properties!$B$3:$B$14,0),MATCH(YEAR(EL$9),Fuel_Properties!$B$3:$EI$3,0))/1000</f>
        <v>0.17770846499999998</v>
      </c>
      <c r="EM156" s="53">
        <f>SUMPRODUCT(--(EM$9=Quarterly_kt!$B$9:FC$9),Quarterly_kt!$B156:FC156)*INDEX(Fuel_Properties!$B$3:$IV$14,MATCH("GCV_AvGas",Fuel_Properties!$B$3:$B$14,0),MATCH(YEAR(EM$9),Fuel_Properties!$B$3:$EI$3,0))/1000</f>
        <v>6.2419899080000001E-2</v>
      </c>
      <c r="EN156" s="53">
        <f>SUMPRODUCT(--(EN$9=Quarterly_kt!$B$9:FC$9),Quarterly_kt!$B156:FC156)*INDEX(Fuel_Properties!$B$3:$IV$14,MATCH("GCV_AvGas",Fuel_Properties!$B$3:$B$14,0),MATCH(YEAR(EN$9),Fuel_Properties!$B$3:$EI$3,0))/1000</f>
        <v>0.13214656026000002</v>
      </c>
      <c r="EO156" s="53">
        <f>SUMPRODUCT(--(EO$9=Quarterly_kt!$B$9:FC$9),Quarterly_kt!$B156:FC156)*INDEX(Fuel_Properties!$B$3:$IV$14,MATCH("GCV_AvGas",Fuel_Properties!$B$3:$B$14,0),MATCH(YEAR(EO$9),Fuel_Properties!$B$3:$EI$3,0))/1000</f>
        <v>0.15023834028719996</v>
      </c>
      <c r="EP156" s="53">
        <f>SUMPRODUCT(--(EP$9=Quarterly_kt!$B$9:FC$9),Quarterly_kt!$B156:FC156)*INDEX(Fuel_Properties!$B$3:$IV$14,MATCH("GCV_AvGas",Fuel_Properties!$B$3:$B$14,0),MATCH(YEAR(EP$9),Fuel_Properties!$B$3:$EI$3,0))/1000</f>
        <v>0.15448679487999994</v>
      </c>
      <c r="EQ156" s="53">
        <f>SUMPRODUCT(--(EQ$9=Quarterly_kt!$B$9:FC$9),Quarterly_kt!$B156:FC156)*INDEX(Fuel_Properties!$B$3:$IV$14,MATCH("GCV_AvGas",Fuel_Properties!$B$3:$B$14,0),MATCH(YEAR(EQ$9),Fuel_Properties!$B$3:$EI$3,0))/1000</f>
        <v>0.129324101148</v>
      </c>
      <c r="ER156" s="53">
        <f>SUMPRODUCT(--(ER$9=Quarterly_kt!$B$9:FC$9),Quarterly_kt!$B156:FC156)*INDEX(Fuel_Properties!$B$3:$IV$14,MATCH("GCV_AvGas",Fuel_Properties!$B$3:$B$14,0),MATCH(YEAR(ER$9),Fuel_Properties!$B$3:$EI$3,0))/1000</f>
        <v>0.11066721969599999</v>
      </c>
      <c r="ES156" s="53">
        <f>SUMPRODUCT(--(ES$9=Quarterly_kt!$B$9:FC$9),Quarterly_kt!$B156:FC156)*INDEX(Fuel_Properties!$B$3:$IV$14,MATCH("GCV_AvGas",Fuel_Properties!$B$3:$B$14,0),MATCH(YEAR(ES$9),Fuel_Properties!$B$3:$EI$3,0))/1000</f>
        <v>0.15580669651377557</v>
      </c>
      <c r="ET156" s="53">
        <f>SUMPRODUCT(--(ET$9=Quarterly_kt!$B$9:FC$9),Quarterly_kt!$B156:FC156)*INDEX(Fuel_Properties!$B$3:$IV$14,MATCH("GCV_AvGas",Fuel_Properties!$B$3:$B$14,0),MATCH(YEAR(ET$9),Fuel_Properties!$B$3:$EI$3,0))/1000</f>
        <v>0.16244270530369201</v>
      </c>
      <c r="EU156" s="53">
        <f>SUMPRODUCT(--(EU$9=Quarterly_kt!$B$9:FC$9),Quarterly_kt!$B156:FC156)*INDEX(Fuel_Properties!$B$3:$IV$14,MATCH("GCV_AvGas",Fuel_Properties!$B$3:$B$14,0),MATCH(YEAR(EU$9),Fuel_Properties!$B$3:$EI$3,0))/1000</f>
        <v>0.1238535095676559</v>
      </c>
      <c r="EV156" s="53">
        <f>SUMPRODUCT(--(EV$9=Quarterly_kt!$B$9:FC$9),Quarterly_kt!$B156:FC156)*INDEX(Fuel_Properties!$B$3:$IV$14,MATCH("GCV_AvGas",Fuel_Properties!$B$3:$B$14,0),MATCH(YEAR(EV$9),Fuel_Properties!$B$3:$EI$3,0))/1000</f>
        <v>0.11833804007462788</v>
      </c>
      <c r="EW156" s="53">
        <f>SUMPRODUCT(--(EW$9=Quarterly_kt!$B$9:FC$9),Quarterly_kt!$B156:FC156)*INDEX(Fuel_Properties!$B$3:$IV$14,MATCH("GCV_AvGas",Fuel_Properties!$B$3:$B$14,0),MATCH(YEAR(EW$9),Fuel_Properties!$B$3:$EI$3,0))/1000</f>
        <v>0.12689412607454001</v>
      </c>
      <c r="EX156" s="53">
        <f>SUMPRODUCT(--(EX$9=Quarterly_kt!$B$9:FC$9),Quarterly_kt!$B156:FC156)*INDEX(Fuel_Properties!$B$3:$IV$14,MATCH("GCV_AvGas",Fuel_Properties!$B$3:$B$14,0),MATCH(YEAR(EX$9),Fuel_Properties!$B$3:$EI$3,0))/1000</f>
        <v>0.15930335420542396</v>
      </c>
      <c r="EY156" s="53">
        <f>SUMPRODUCT(--(EY$9=Quarterly_kt!$B$9:FC$9),Quarterly_kt!$B156:FC156)*INDEX(Fuel_Properties!$B$3:$IV$14,MATCH("GCV_AvGas",Fuel_Properties!$B$3:$B$14,0),MATCH(YEAR(EY$9),Fuel_Properties!$B$3:$EI$3,0))/1000</f>
        <v>0.12417441747906804</v>
      </c>
      <c r="EZ156" s="53">
        <f>SUMPRODUCT(--(EZ$9=Quarterly_kt!$B$9:FC$9),Quarterly_kt!$B156:FC156)*INDEX(Fuel_Properties!$B$3:$IV$14,MATCH("GCV_AvGas",Fuel_Properties!$B$3:$B$14,0),MATCH(YEAR(EZ$9),Fuel_Properties!$B$3:$EI$3,0))/1000</f>
        <v>0.11155953252422872</v>
      </c>
      <c r="FA156" s="53">
        <f>SUMPRODUCT(--(FA$9=Quarterly_kt!$B$9:FC$9),Quarterly_kt!$B156:FC156)*INDEX(Fuel_Properties!$B$3:$IV$14,MATCH("GCV_AvGas",Fuel_Properties!$B$3:$B$14,0),MATCH(YEAR(FA$9),Fuel_Properties!$B$3:$EI$3,0))/1000</f>
        <v>0.13131263772351998</v>
      </c>
      <c r="FB156" s="53">
        <f>SUMPRODUCT(--(FB$9=Quarterly_kt!$B$9:FC$9),Quarterly_kt!$B156:FC156)*INDEX(Fuel_Properties!$B$3:$IV$14,MATCH("GCV_AvGas",Fuel_Properties!$B$3:$B$14,0),MATCH(YEAR(FB$9),Fuel_Properties!$B$3:$EI$3,0))/1000</f>
        <v>0.15007881445114801</v>
      </c>
      <c r="FC156" s="53">
        <f>SUMPRODUCT(--(FC$9=Quarterly_kt!$B$9:FC$9),Quarterly_kt!$B156:FC156)*INDEX(Fuel_Properties!$B$3:$IV$14,MATCH("GCV_AvGas",Fuel_Properties!$B$3:$B$14,0),MATCH(YEAR(FC$9),Fuel_Properties!$B$3:$EI$3,0))/1000</f>
        <v>0.10320783313306529</v>
      </c>
      <c r="FD156" s="53">
        <f>SUMPRODUCT(--(FD$9=Quarterly_kt!$B$9:FD$9),Quarterly_kt!$B156:FD156)*INDEX(Fuel_Properties!$B$3:$IV$14,MATCH("GCV_AvGas",Fuel_Properties!$B$3:$B$14,0),MATCH(YEAR(FD$9),Fuel_Properties!$B$3:$EI$3,0))/1000</f>
        <v>9.3769710040686821E-2</v>
      </c>
      <c r="FE156" s="53">
        <f>SUMPRODUCT(--(FE$9=Quarterly_kt!$B$9:FE$9),Quarterly_kt!$B156:FE156)*INDEX(Fuel_Properties!$B$3:$IV$14,MATCH("GCV_AvGas",Fuel_Properties!$B$3:$B$14,0),MATCH(YEAR(FE$9),Fuel_Properties!$B$3:$EI$3,0))/1000</f>
        <v>0.12099447939167603</v>
      </c>
      <c r="FF156" s="53">
        <f>SUMPRODUCT(--(FF$9=Quarterly_kt!$B$9:FF$9),Quarterly_kt!$B156:FF156)*INDEX(Fuel_Properties!$B$3:$IV$14,MATCH("GCV_AvGas",Fuel_Properties!$B$3:$B$14,0),MATCH(YEAR(FF$9),Fuel_Properties!$B$3:$EI$3,0))/1000</f>
        <v>0.13837365690403197</v>
      </c>
      <c r="FG156" s="53">
        <f>SUMPRODUCT(--(FG$9=Quarterly_kt!$B$9:FG$9),Quarterly_kt!$B156:FG156)*INDEX(Fuel_Properties!$B$3:$IV$14,MATCH("GCV_AvGas",Fuel_Properties!$B$3:$B$14,0),MATCH(YEAR(FG$9),Fuel_Properties!$B$3:$EI$3,0))/1000</f>
        <v>0.10250050943972411</v>
      </c>
      <c r="FH156" s="53">
        <f>SUMPRODUCT(--(FH$9=Quarterly_kt!$B$9:FH$9),Quarterly_kt!$B156:FH156)*INDEX(Fuel_Properties!$B$3:$IV$14,MATCH("GCV_AvGas",Fuel_Properties!$B$3:$B$14,0),MATCH(YEAR(FH$9),Fuel_Properties!$B$3:$EI$3,0))/1000</f>
        <v>9.1744649472651929E-2</v>
      </c>
      <c r="FI156" s="53">
        <f>SUMPRODUCT(--(FI$9=Quarterly_kt!$B$9:FI$9),Quarterly_kt!$B156:FI156)*INDEX(Fuel_Properties!$B$3:$IV$14,MATCH("GCV_AvGas",Fuel_Properties!$B$3:$B$14,0),MATCH(YEAR(FI$9),Fuel_Properties!$B$3:$EI$3,0))/1000</f>
        <v>0.1076779838660679</v>
      </c>
      <c r="FJ156" s="53">
        <f>SUMPRODUCT(--(FJ$9=Quarterly_kt!$B$9:FJ$9),Quarterly_kt!$B156:FJ156)*INDEX(Fuel_Properties!$B$3:$IV$14,MATCH("GCV_AvGas",Fuel_Properties!$B$3:$B$14,0),MATCH(YEAR(FJ$9),Fuel_Properties!$B$3:$EI$3,0))/1000</f>
        <v>0.13501419023250397</v>
      </c>
      <c r="FK156" s="53">
        <f>SUMPRODUCT(--(FK$9=Quarterly_kt!$B$9:FK$9),Quarterly_kt!$B156:FK156)*INDEX(Fuel_Properties!$B$3:$IV$14,MATCH("GCV_AvGas",Fuel_Properties!$B$3:$B$14,0),MATCH(YEAR(FK$9),Fuel_Properties!$B$3:$EI$3,0))/1000</f>
        <v>9.2238291272115983E-2</v>
      </c>
      <c r="FL156" s="53">
        <f>SUMPRODUCT(--(FL$9=Quarterly_kt!$B$9:FL$9),Quarterly_kt!$B156:FL156)*INDEX(Fuel_Properties!$B$3:$IV$14,MATCH("GCV_AvGas",Fuel_Properties!$B$3:$B$14,0),MATCH(YEAR(FL$9),Fuel_Properties!$B$3:$EI$3,0))/1000</f>
        <v>0.14700628051727205</v>
      </c>
      <c r="FM156" s="53">
        <f>SUMPRODUCT(--(FM$9=Quarterly_kt!$B$9:FN$9),Quarterly_kt!$B156:FN156)*INDEX(Fuel_Properties!$B$3:$IV$14,MATCH("GCV_AvGas",Fuel_Properties!$B$3:$B$14,0),MATCH(YEAR(FM$9),Fuel_Properties!$B$3:$EI$3,0))/1000</f>
        <v>0.1083381355130799</v>
      </c>
      <c r="FN156" s="53">
        <f>SUMPRODUCT(--(FN$9=Quarterly_kt!$B$9:FN$9),Quarterly_kt!$B156:FN156)*INDEX(Fuel_Properties!$B$3:$IV$14,MATCH("GCV_AvGas",Fuel_Properties!$B$3:$B$14,0),MATCH(YEAR(FN$9),Fuel_Properties!$B$3:$EI$3,0))/1000</f>
        <v>0.17126294184489602</v>
      </c>
      <c r="FO156" s="53">
        <f>SUMPRODUCT(--(FO$9=Quarterly_kt!$B$9:FO$9),Quarterly_kt!$B156:FO156)*INDEX(Fuel_Properties!$B$3:$IV$14,MATCH("GCV_AvGas",Fuel_Properties!$B$3:$B$14,0),MATCH(YEAR(FO$9),Fuel_Properties!$B$3:$EI$3,0))/1000</f>
        <v>8.8321765863452001E-2</v>
      </c>
      <c r="FP156" s="53">
        <f>SUMPRODUCT(--(FP$9=Quarterly_kt!$B$9:FP$9),Quarterly_kt!$B156:FP156)*INDEX(Fuel_Properties!$B$3:$IV$14,MATCH("GCV_AvGas",Fuel_Properties!$B$3:$B$14,0),MATCH(YEAR(FP$9),Fuel_Properties!$B$3:$EI$3,0))/1000</f>
        <v>0.12144041438465197</v>
      </c>
      <c r="FQ156" s="53">
        <f>SUMPRODUCT(--(FQ$9=Quarterly_kt!$B$9:FQ$9),Quarterly_kt!$B156:FQ156)*INDEX(Fuel_Properties!$B$3:$IV$14,MATCH("GCV_AvGas",Fuel_Properties!$B$3:$B$14,0),MATCH(YEAR(FQ$9),Fuel_Properties!$B$3:$EI$3,0))/1000</f>
        <v>0.15034020417090402</v>
      </c>
      <c r="FR156" s="53">
        <f>SUMPRODUCT(--(FR$9=Quarterly_kt!$B$9:FR$9),Quarterly_kt!$B156:FR156)*INDEX(Fuel_Properties!$B$3:$IV$14,MATCH("GCV_AvGas",Fuel_Properties!$B$3:$B$14,0),MATCH(YEAR(FR$9),Fuel_Properties!$B$3:$EI$3,0))/1000</f>
        <v>0.12181817110654398</v>
      </c>
      <c r="FS156" s="53">
        <f>SUMPRODUCT(--(FS$9=Quarterly_kt!$B$9:FS$9),Quarterly_kt!$B156:FS156)*INDEX(Fuel_Properties!$B$3:$IV$14,MATCH("GCV_AvGas",Fuel_Properties!$B$3:$B$14,0),MATCH(YEAR(FS$9),Fuel_Properties!$B$3:$EI$3,0))/1000</f>
        <v>9.6461877473675989E-2</v>
      </c>
      <c r="FT156" s="53">
        <f>SUMPRODUCT(--(FT$9=Quarterly_kt!$B$9:FT$9),Quarterly_kt!$B156:FT156)*INDEX(Fuel_Properties!$B$3:$IV$14,MATCH("GCV_AvGas",Fuel_Properties!$B$3:$B$14,0),MATCH(YEAR(FT$9),Fuel_Properties!$B$3:$EI$3,0))/1000</f>
        <v>8.1323352849420008E-2</v>
      </c>
      <c r="FU156" s="53">
        <f>SUMPRODUCT(--(FU$9=Quarterly_kt!$B$9:FU$9),Quarterly_kt!$B156:FU156)*INDEX(Fuel_Properties!$B$3:$IV$14,MATCH("GCV_AvGas",Fuel_Properties!$B$3:$B$14,0),MATCH(YEAR(FU$9),Fuel_Properties!$B$3:$EI$3,0))/1000</f>
        <v>0.10565568276828401</v>
      </c>
      <c r="FV156" s="53">
        <f>SUMPRODUCT(--(FV$9=Quarterly_kt!$B$9:FV$9),Quarterly_kt!$B156:FV156)*INDEX(Fuel_Properties!$B$3:$IV$14,MATCH("GCV_AvGas",Fuel_Properties!$B$3:$B$14,0),MATCH(YEAR(FV$9),Fuel_Properties!$B$3:$EI$3,0))/1000</f>
        <v>0.12184201841376396</v>
      </c>
      <c r="FW156" s="18"/>
      <c r="FX156" s="117"/>
      <c r="FY156" s="18"/>
    </row>
    <row r="157" spans="1:181" ht="15" x14ac:dyDescent="0.25">
      <c r="A157" s="50" t="s">
        <v>45</v>
      </c>
      <c r="B157" s="53">
        <f>SUMPRODUCT(--(B$9=Quarterly_kt!$B$9:FC$9),Quarterly_kt!$B157:FC157)*INDEX(Fuel_Properties!$B$3:$IV$14,MATCH("GCV_Kerosene",Fuel_Properties!$B$3:$B$14,0),MATCH(YEAR(B$9),Fuel_Properties!$B$3:$EI$3,0))/1000</f>
        <v>0.26610400000000001</v>
      </c>
      <c r="C157" s="53">
        <f>SUMPRODUCT(--(C$9=Quarterly_kt!$B$9:FC$9),Quarterly_kt!$B157:FC157)*INDEX(Fuel_Properties!$B$3:$IV$14,MATCH("GCV_Kerosene",Fuel_Properties!$B$3:$B$14,0),MATCH(YEAR(C$9),Fuel_Properties!$B$3:$EI$3,0))/1000</f>
        <v>0.37727839999999996</v>
      </c>
      <c r="D157" s="53">
        <f>SUMPRODUCT(--(D$9=Quarterly_kt!$B$9:FC$9),Quarterly_kt!$B157:FC157)*INDEX(Fuel_Properties!$B$3:$IV$14,MATCH("GCV_Kerosene",Fuel_Properties!$B$3:$B$14,0),MATCH(YEAR(D$9),Fuel_Properties!$B$3:$EI$3,0))/1000</f>
        <v>0.39078079999999998</v>
      </c>
      <c r="E157" s="53">
        <f>SUMPRODUCT(--(E$9=Quarterly_kt!$B$9:FC$9),Quarterly_kt!$B157:FC157)*INDEX(Fuel_Properties!$B$3:$IV$14,MATCH("GCV_Kerosene",Fuel_Properties!$B$3:$B$14,0),MATCH(YEAR(E$9),Fuel_Properties!$B$3:$EI$3,0))/1000</f>
        <v>0.18100639999999998</v>
      </c>
      <c r="F157" s="53">
        <f>SUMPRODUCT(--(F$9=Quarterly_kt!$B$9:FC$9),Quarterly_kt!$B157:FC157)*INDEX(Fuel_Properties!$B$3:$IV$14,MATCH("GCV_Kerosene",Fuel_Properties!$B$3:$B$14,0),MATCH(YEAR(F$9),Fuel_Properties!$B$3:$EI$3,0))/1000</f>
        <v>0.16379199999999997</v>
      </c>
      <c r="G157" s="53">
        <f>SUMPRODUCT(--(G$9=Quarterly_kt!$B$9:FC$9),Quarterly_kt!$B157:FC157)*INDEX(Fuel_Properties!$B$3:$IV$14,MATCH("GCV_Kerosene",Fuel_Properties!$B$3:$B$14,0),MATCH(YEAR(G$9),Fuel_Properties!$B$3:$EI$3,0))/1000</f>
        <v>0.36479680000000003</v>
      </c>
      <c r="H157" s="53">
        <f>SUMPRODUCT(--(H$9=Quarterly_kt!$B$9:FC$9),Quarterly_kt!$B157:FC157)*INDEX(Fuel_Properties!$B$3:$IV$14,MATCH("GCV_Kerosene",Fuel_Properties!$B$3:$B$14,0),MATCH(YEAR(H$9),Fuel_Properties!$B$3:$EI$3,0))/1000</f>
        <v>0.44376959999999999</v>
      </c>
      <c r="I157" s="53">
        <f>SUMPRODUCT(--(I$9=Quarterly_kt!$B$9:FC$9),Quarterly_kt!$B157:FC157)*INDEX(Fuel_Properties!$B$3:$IV$14,MATCH("GCV_Kerosene",Fuel_Properties!$B$3:$B$14,0),MATCH(YEAR(I$9),Fuel_Properties!$B$3:$EI$3,0))/1000</f>
        <v>0.20007680000000003</v>
      </c>
      <c r="J157" s="53">
        <f>SUMPRODUCT(--(J$9=Quarterly_kt!$B$9:FC$9),Quarterly_kt!$B157:FC157)*INDEX(Fuel_Properties!$B$3:$IV$14,MATCH("GCV_Kerosene",Fuel_Properties!$B$3:$B$14,0),MATCH(YEAR(J$9),Fuel_Properties!$B$3:$EI$3,0))/1000</f>
        <v>0.16931360000000001</v>
      </c>
      <c r="K157" s="53">
        <f>SUMPRODUCT(--(K$9=Quarterly_kt!$B$9:FC$9),Quarterly_kt!$B157:FC157)*INDEX(Fuel_Properties!$B$3:$IV$14,MATCH("GCV_Kerosene",Fuel_Properties!$B$3:$B$14,0),MATCH(YEAR(K$9),Fuel_Properties!$B$3:$EI$3,0))/1000</f>
        <v>0.40548960000000001</v>
      </c>
      <c r="L157" s="53">
        <f>SUMPRODUCT(--(L$9=Quarterly_kt!$B$9:FC$9),Quarterly_kt!$B157:FC157)*INDEX(Fuel_Properties!$B$3:$IV$14,MATCH("GCV_Kerosene",Fuel_Properties!$B$3:$B$14,0),MATCH(YEAR(L$9),Fuel_Properties!$B$3:$EI$3,0))/1000</f>
        <v>0.43583520000000003</v>
      </c>
      <c r="M157" s="53">
        <f>SUMPRODUCT(--(M$9=Quarterly_kt!$B$9:FC$9),Quarterly_kt!$B157:FC157)*INDEX(Fuel_Properties!$B$3:$IV$14,MATCH("GCV_Kerosene",Fuel_Properties!$B$3:$B$14,0),MATCH(YEAR(M$9),Fuel_Properties!$B$3:$EI$3,0))/1000</f>
        <v>0.20648</v>
      </c>
      <c r="N157" s="53">
        <f>SUMPRODUCT(--(N$9=Quarterly_kt!$B$9:FC$9),Quarterly_kt!$B157:FC157)*INDEX(Fuel_Properties!$B$3:$IV$14,MATCH("GCV_Kerosene",Fuel_Properties!$B$3:$B$14,0),MATCH(YEAR(N$9),Fuel_Properties!$B$3:$EI$3,0))/1000</f>
        <v>0.2084752</v>
      </c>
      <c r="O157" s="53">
        <f>SUMPRODUCT(--(O$9=Quarterly_kt!$B$9:FC$9),Quarterly_kt!$B157:FC157)*INDEX(Fuel_Properties!$B$3:$IV$14,MATCH("GCV_Kerosene",Fuel_Properties!$B$3:$B$14,0),MATCH(YEAR(O$9),Fuel_Properties!$B$3:$EI$3,0))/1000</f>
        <v>0.41523359999999998</v>
      </c>
      <c r="P157" s="53">
        <f>SUMPRODUCT(--(P$9=Quarterly_kt!$B$9:FC$9),Quarterly_kt!$B157:FC157)*INDEX(Fuel_Properties!$B$3:$IV$14,MATCH("GCV_Kerosene",Fuel_Properties!$B$3:$B$14,0),MATCH(YEAR(P$9),Fuel_Properties!$B$3:$EI$3,0))/1000</f>
        <v>0.45755040000000002</v>
      </c>
      <c r="Q157" s="53">
        <f>SUMPRODUCT(--(Q$9=Quarterly_kt!$B$9:FC$9),Quarterly_kt!$B157:FC157)*INDEX(Fuel_Properties!$B$3:$IV$14,MATCH("GCV_Kerosene",Fuel_Properties!$B$3:$B$14,0),MATCH(YEAR(Q$9),Fuel_Properties!$B$3:$EI$3,0))/1000</f>
        <v>0.19627200000000003</v>
      </c>
      <c r="R157" s="53">
        <f>SUMPRODUCT(--(R$9=Quarterly_kt!$B$9:FC$9),Quarterly_kt!$B157:FC157)*INDEX(Fuel_Properties!$B$3:$IV$14,MATCH("GCV_Kerosene",Fuel_Properties!$B$3:$B$14,0),MATCH(YEAR(R$9),Fuel_Properties!$B$3:$EI$3,0))/1000</f>
        <v>0.16912799999999997</v>
      </c>
      <c r="S157" s="53">
        <f>SUMPRODUCT(--(S$9=Quarterly_kt!$B$9:FC$9),Quarterly_kt!$B157:FC157)*INDEX(Fuel_Properties!$B$3:$IV$14,MATCH("GCV_Kerosene",Fuel_Properties!$B$3:$B$14,0),MATCH(YEAR(S$9),Fuel_Properties!$B$3:$EI$3,0))/1000</f>
        <v>0.35579520000000003</v>
      </c>
      <c r="T157" s="53">
        <f>SUMPRODUCT(--(T$9=Quarterly_kt!$B$9:FC$9),Quarterly_kt!$B157:FC157)*INDEX(Fuel_Properties!$B$3:$IV$14,MATCH("GCV_Kerosene",Fuel_Properties!$B$3:$B$14,0),MATCH(YEAR(T$9),Fuel_Properties!$B$3:$EI$3,0))/1000</f>
        <v>0.42233280000000001</v>
      </c>
      <c r="U157" s="53">
        <f>SUMPRODUCT(--(U$9=Quarterly_kt!$B$9:FC$9),Quarterly_kt!$B157:FC157)*INDEX(Fuel_Properties!$B$3:$IV$14,MATCH("GCV_Kerosene",Fuel_Properties!$B$3:$B$14,0),MATCH(YEAR(U$9),Fuel_Properties!$B$3:$EI$3,0))/1000</f>
        <v>0.19724640000000002</v>
      </c>
      <c r="V157" s="53">
        <f>SUMPRODUCT(--(V$9=Quarterly_kt!$B$9:FC$9),Quarterly_kt!$B157:FC157)*INDEX(Fuel_Properties!$B$3:$IV$14,MATCH("GCV_Kerosene",Fuel_Properties!$B$3:$B$14,0),MATCH(YEAR(V$9),Fuel_Properties!$B$3:$EI$3,0))/1000</f>
        <v>0.23418079999999997</v>
      </c>
      <c r="W157" s="53">
        <f>SUMPRODUCT(--(W$9=Quarterly_kt!$B$9:FC$9),Quarterly_kt!$B157:FC157)*INDEX(Fuel_Properties!$B$3:$IV$14,MATCH("GCV_Kerosene",Fuel_Properties!$B$3:$B$14,0),MATCH(YEAR(W$9),Fuel_Properties!$B$3:$EI$3,0))/1000</f>
        <v>0.34874239999999995</v>
      </c>
      <c r="X157" s="53">
        <f>SUMPRODUCT(--(X$9=Quarterly_kt!$B$9:FC$9),Quarterly_kt!$B157:FC157)*INDEX(Fuel_Properties!$B$3:$IV$14,MATCH("GCV_Kerosene",Fuel_Properties!$B$3:$B$14,0),MATCH(YEAR(X$9),Fuel_Properties!$B$3:$EI$3,0))/1000</f>
        <v>0.36475039999999997</v>
      </c>
      <c r="Y157" s="53">
        <f>SUMPRODUCT(--(Y$9=Quarterly_kt!$B$9:FC$9),Quarterly_kt!$B157:FC157)*INDEX(Fuel_Properties!$B$3:$IV$14,MATCH("GCV_Kerosene",Fuel_Properties!$B$3:$B$14,0),MATCH(YEAR(Y$9),Fuel_Properties!$B$3:$EI$3,0))/1000</f>
        <v>0.17915039999999999</v>
      </c>
      <c r="Z157" s="53">
        <f>SUMPRODUCT(--(Z$9=Quarterly_kt!$B$9:FC$9),Quarterly_kt!$B157:FC157)*INDEX(Fuel_Properties!$B$3:$IV$14,MATCH("GCV_Kerosene",Fuel_Properties!$B$3:$B$14,0),MATCH(YEAR(Z$9),Fuel_Properties!$B$3:$EI$3,0))/1000</f>
        <v>0.1929776</v>
      </c>
      <c r="AA157" s="53">
        <f>SUMPRODUCT(--(AA$9=Quarterly_kt!$B$9:FC$9),Quarterly_kt!$B157:FC157)*INDEX(Fuel_Properties!$B$3:$IV$14,MATCH("GCV_Kerosene",Fuel_Properties!$B$3:$B$14,0),MATCH(YEAR(AA$9),Fuel_Properties!$B$3:$EI$3,0))/1000</f>
        <v>0.25612799999999997</v>
      </c>
      <c r="AB157" s="53">
        <f>SUMPRODUCT(--(AB$9=Quarterly_kt!$B$9:FC$9),Quarterly_kt!$B157:FC157)*INDEX(Fuel_Properties!$B$3:$IV$14,MATCH("GCV_Kerosene",Fuel_Properties!$B$3:$B$14,0),MATCH(YEAR(AB$9),Fuel_Properties!$B$3:$EI$3,0))/1000</f>
        <v>0.28842239999999997</v>
      </c>
      <c r="AC157" s="53">
        <f>SUMPRODUCT(--(AC$9=Quarterly_kt!$B$9:FC$9),Quarterly_kt!$B157:FC157)*INDEX(Fuel_Properties!$B$3:$IV$14,MATCH("GCV_Kerosene",Fuel_Properties!$B$3:$B$14,0),MATCH(YEAR(AC$9),Fuel_Properties!$B$3:$EI$3,0))/1000</f>
        <v>0.15325919999999998</v>
      </c>
      <c r="AD157" s="53">
        <f>SUMPRODUCT(--(AD$9=Quarterly_kt!$B$9:FC$9),Quarterly_kt!$B157:FC157)*INDEX(Fuel_Properties!$B$3:$IV$14,MATCH("GCV_Kerosene",Fuel_Properties!$B$3:$B$14,0),MATCH(YEAR(AD$9),Fuel_Properties!$B$3:$EI$3,0))/1000</f>
        <v>0.13261119999999998</v>
      </c>
      <c r="AE157" s="53">
        <f>SUMPRODUCT(--(AE$9=Quarterly_kt!$B$9:FC$9),Quarterly_kt!$B157:FC157)*INDEX(Fuel_Properties!$B$3:$IV$14,MATCH("GCV_Kerosene",Fuel_Properties!$B$3:$B$14,0),MATCH(YEAR(AE$9),Fuel_Properties!$B$3:$EI$3,0))/1000</f>
        <v>0.21060959999999998</v>
      </c>
      <c r="AF157" s="53">
        <f>SUMPRODUCT(--(AF$9=Quarterly_kt!$B$9:FC$9),Quarterly_kt!$B157:FC157)*INDEX(Fuel_Properties!$B$3:$IV$14,MATCH("GCV_Kerosene",Fuel_Properties!$B$3:$B$14,0),MATCH(YEAR(AF$9),Fuel_Properties!$B$3:$EI$3,0))/1000</f>
        <v>0.233624</v>
      </c>
      <c r="AG157" s="53">
        <f>SUMPRODUCT(--(AG$9=Quarterly_kt!$B$9:FC$9),Quarterly_kt!$B157:FC157)*INDEX(Fuel_Properties!$B$3:$IV$14,MATCH("GCV_Kerosene",Fuel_Properties!$B$3:$B$14,0),MATCH(YEAR(AG$9),Fuel_Properties!$B$3:$EI$3,0))/1000</f>
        <v>0.13414240000000002</v>
      </c>
      <c r="AH157" s="53">
        <f>SUMPRODUCT(--(AH$9=Quarterly_kt!$B$9:FC$9),Quarterly_kt!$B157:FC157)*INDEX(Fuel_Properties!$B$3:$IV$14,MATCH("GCV_Kerosene",Fuel_Properties!$B$3:$B$14,0),MATCH(YEAR(AH$9),Fuel_Properties!$B$3:$EI$3,0))/1000</f>
        <v>0.13590559999999999</v>
      </c>
      <c r="AI157" s="53">
        <f>SUMPRODUCT(--(AI$9=Quarterly_kt!$B$9:FC$9),Quarterly_kt!$B157:FC157)*INDEX(Fuel_Properties!$B$3:$IV$14,MATCH("GCV_Kerosene",Fuel_Properties!$B$3:$B$14,0),MATCH(YEAR(AI$9),Fuel_Properties!$B$3:$EI$3,0))/1000</f>
        <v>0.20211839999999998</v>
      </c>
      <c r="AJ157" s="53">
        <f>SUMPRODUCT(--(AJ$9=Quarterly_kt!$B$9:FC$9),Quarterly_kt!$B157:FC157)*INDEX(Fuel_Properties!$B$3:$IV$14,MATCH("GCV_Kerosene",Fuel_Properties!$B$3:$B$14,0),MATCH(YEAR(AJ$9),Fuel_Properties!$B$3:$EI$3,0))/1000</f>
        <v>0.20244320000000002</v>
      </c>
      <c r="AK157" s="53">
        <f>SUMPRODUCT(--(AK$9=Quarterly_kt!$B$9:FC$9),Quarterly_kt!$B157:FC157)*INDEX(Fuel_Properties!$B$3:$IV$14,MATCH("GCV_Kerosene",Fuel_Properties!$B$3:$B$14,0),MATCH(YEAR(AK$9),Fuel_Properties!$B$3:$EI$3,0))/1000</f>
        <v>0.13590559999999999</v>
      </c>
      <c r="AL157" s="53">
        <f>SUMPRODUCT(--(AL$9=Quarterly_kt!$B$9:FC$9),Quarterly_kt!$B157:FC157)*INDEX(Fuel_Properties!$B$3:$IV$14,MATCH("GCV_Kerosene",Fuel_Properties!$B$3:$B$14,0),MATCH(YEAR(AL$9),Fuel_Properties!$B$3:$EI$3,0))/1000</f>
        <v>0.14286560000000001</v>
      </c>
      <c r="AM157" s="53">
        <f>SUMPRODUCT(--(AM$9=Quarterly_kt!$B$9:FC$9),Quarterly_kt!$B157:FC157)*INDEX(Fuel_Properties!$B$3:$IV$14,MATCH("GCV_Kerosene",Fuel_Properties!$B$3:$B$14,0),MATCH(YEAR(AM$9),Fuel_Properties!$B$3:$EI$3,0))/1000</f>
        <v>0.18179519999999999</v>
      </c>
      <c r="AN157" s="53">
        <f>SUMPRODUCT(--(AN$9=Quarterly_kt!$B$9:FC$9),Quarterly_kt!$B157:FC157)*INDEX(Fuel_Properties!$B$3:$IV$14,MATCH("GCV_Kerosene",Fuel_Properties!$B$3:$B$14,0),MATCH(YEAR(AN$9),Fuel_Properties!$B$3:$EI$3,0))/1000</f>
        <v>0.1748352</v>
      </c>
      <c r="AO157" s="53">
        <f>SUMPRODUCT(--(AO$9=Quarterly_kt!$B$9:FC$9),Quarterly_kt!$B157:FC157)*INDEX(Fuel_Properties!$B$3:$IV$14,MATCH("GCV_Kerosene",Fuel_Properties!$B$3:$B$14,0),MATCH(YEAR(AO$9),Fuel_Properties!$B$3:$EI$3,0))/1000</f>
        <v>0.13149759999999999</v>
      </c>
      <c r="AP157" s="53">
        <f>SUMPRODUCT(--(AP$9=Quarterly_kt!$B$9:FC$9),Quarterly_kt!$B157:FC157)*INDEX(Fuel_Properties!$B$3:$IV$14,MATCH("GCV_Kerosene",Fuel_Properties!$B$3:$B$14,0),MATCH(YEAR(AP$9),Fuel_Properties!$B$3:$EI$3,0))/1000</f>
        <v>0.15001120000000001</v>
      </c>
      <c r="AQ157" s="53">
        <f>SUMPRODUCT(--(AQ$9=Quarterly_kt!$B$9:FC$9),Quarterly_kt!$B157:FC157)*INDEX(Fuel_Properties!$B$3:$IV$14,MATCH("GCV_Kerosene",Fuel_Properties!$B$3:$B$14,0),MATCH(YEAR(AQ$9),Fuel_Properties!$B$3:$EI$3,0))/1000</f>
        <v>0.16875679999999998</v>
      </c>
      <c r="AR157" s="53">
        <f>SUMPRODUCT(--(AR$9=Quarterly_kt!$B$9:FC$9),Quarterly_kt!$B157:FC157)*INDEX(Fuel_Properties!$B$3:$IV$14,MATCH("GCV_Kerosene",Fuel_Properties!$B$3:$B$14,0),MATCH(YEAR(AR$9),Fuel_Properties!$B$3:$EI$3,0))/1000</f>
        <v>0.15015040000000002</v>
      </c>
      <c r="AS157" s="53">
        <f>SUMPRODUCT(--(AS$9=Quarterly_kt!$B$9:FC$9),Quarterly_kt!$B157:FC157)*INDEX(Fuel_Properties!$B$3:$IV$14,MATCH("GCV_Kerosene",Fuel_Properties!$B$3:$B$14,0),MATCH(YEAR(AS$9),Fuel_Properties!$B$3:$EI$3,0))/1000</f>
        <v>0.1232848</v>
      </c>
      <c r="AT157" s="53">
        <f>SUMPRODUCT(--(AT$9=Quarterly_kt!$B$9:FC$9),Quarterly_kt!$B157:FC157)*INDEX(Fuel_Properties!$B$3:$IV$14,MATCH("GCV_Kerosene",Fuel_Properties!$B$3:$B$14,0),MATCH(YEAR(AT$9),Fuel_Properties!$B$3:$EI$3,0))/1000</f>
        <v>0.13224</v>
      </c>
      <c r="AU157" s="53">
        <f>SUMPRODUCT(--(AU$9=Quarterly_kt!$B$9:FC$9),Quarterly_kt!$B157:FC157)*INDEX(Fuel_Properties!$B$3:$IV$14,MATCH("GCV_Kerosene",Fuel_Properties!$B$3:$B$14,0),MATCH(YEAR(AU$9),Fuel_Properties!$B$3:$EI$3,0))/1000</f>
        <v>0.1407312</v>
      </c>
      <c r="AV157" s="53">
        <f>SUMPRODUCT(--(AV$9=Quarterly_kt!$B$9:FC$9),Quarterly_kt!$B157:FC157)*INDEX(Fuel_Properties!$B$3:$IV$14,MATCH("GCV_Kerosene",Fuel_Properties!$B$3:$B$14,0),MATCH(YEAR(AV$9),Fuel_Properties!$B$3:$EI$3,0))/1000</f>
        <v>0.134328</v>
      </c>
      <c r="AW157" s="53">
        <f>SUMPRODUCT(--(AW$9=Quarterly_kt!$B$9:FC$9),Quarterly_kt!$B157:FC157)*INDEX(Fuel_Properties!$B$3:$IV$14,MATCH("GCV_Kerosene",Fuel_Properties!$B$3:$B$14,0),MATCH(YEAR(AW$9),Fuel_Properties!$B$3:$EI$3,0))/1000</f>
        <v>0.12824959999999999</v>
      </c>
      <c r="AX157" s="53">
        <f>SUMPRODUCT(--(AX$9=Quarterly_kt!$B$9:FC$9),Quarterly_kt!$B157:FC157)*INDEX(Fuel_Properties!$B$3:$IV$14,MATCH("GCV_Kerosene",Fuel_Properties!$B$3:$B$14,0),MATCH(YEAR(AX$9),Fuel_Properties!$B$3:$EI$3,0))/1000</f>
        <v>0.11159199999999998</v>
      </c>
      <c r="AY157" s="53">
        <f>SUMPRODUCT(--(AY$9=Quarterly_kt!$B$9:FC$9),Quarterly_kt!$B157:FC157)*INDEX(Fuel_Properties!$B$3:$IV$14,MATCH("GCV_Kerosene",Fuel_Properties!$B$3:$B$14,0),MATCH(YEAR(AY$9),Fuel_Properties!$B$3:$EI$3,0))/1000</f>
        <v>0.1290384</v>
      </c>
      <c r="AZ157" s="53">
        <f>SUMPRODUCT(--(AZ$9=Quarterly_kt!$B$9:FC$9),Quarterly_kt!$B157:FC157)*INDEX(Fuel_Properties!$B$3:$IV$14,MATCH("GCV_Kerosene",Fuel_Properties!$B$3:$B$14,0),MATCH(YEAR(AZ$9),Fuel_Properties!$B$3:$EI$3,0))/1000</f>
        <v>0.1478304</v>
      </c>
      <c r="BA157" s="53">
        <f>SUMPRODUCT(--(BA$9=Quarterly_kt!$B$9:FC$9),Quarterly_kt!$B157:FC157)*INDEX(Fuel_Properties!$B$3:$IV$14,MATCH("GCV_Kerosene",Fuel_Properties!$B$3:$B$14,0),MATCH(YEAR(BA$9),Fuel_Properties!$B$3:$EI$3,0))/1000</f>
        <v>0.124352</v>
      </c>
      <c r="BB157" s="53">
        <f>SUMPRODUCT(--(BB$9=Quarterly_kt!$B$9:FC$9),Quarterly_kt!$B157:FC157)*INDEX(Fuel_Properties!$B$3:$IV$14,MATCH("GCV_Kerosene",Fuel_Properties!$B$3:$B$14,0),MATCH(YEAR(BB$9),Fuel_Properties!$B$3:$EI$3,0))/1000</f>
        <v>0.11748479999999999</v>
      </c>
      <c r="BC157" s="53">
        <f>SUMPRODUCT(--(BC$9=Quarterly_kt!$B$9:FC$9),Quarterly_kt!$B157:FC157)*INDEX(Fuel_Properties!$B$3:$IV$14,MATCH("GCV_Kerosene",Fuel_Properties!$B$3:$B$14,0),MATCH(YEAR(BC$9),Fuel_Properties!$B$3:$EI$3,0))/1000</f>
        <v>0.1277392</v>
      </c>
      <c r="BD157" s="53">
        <f>SUMPRODUCT(--(BD$9=Quarterly_kt!$B$9:FC$9),Quarterly_kt!$B157:FC157)*INDEX(Fuel_Properties!$B$3:$IV$14,MATCH("GCV_Kerosene",Fuel_Properties!$B$3:$B$14,0),MATCH(YEAR(BD$9),Fuel_Properties!$B$3:$EI$3,0))/1000</f>
        <v>0.12161439999999998</v>
      </c>
      <c r="BE157" s="53">
        <f>SUMPRODUCT(--(BE$9=Quarterly_kt!$B$9:FC$9),Quarterly_kt!$B157:FC157)*INDEX(Fuel_Properties!$B$3:$IV$14,MATCH("GCV_Kerosene",Fuel_Properties!$B$3:$B$14,0),MATCH(YEAR(BE$9),Fuel_Properties!$B$3:$EI$3,0))/1000</f>
        <v>0.1165568</v>
      </c>
      <c r="BF157" s="53">
        <f>SUMPRODUCT(--(BF$9=Quarterly_kt!$B$9:FC$9),Quarterly_kt!$B157:FC157)*INDEX(Fuel_Properties!$B$3:$IV$14,MATCH("GCV_Kerosene",Fuel_Properties!$B$3:$B$14,0),MATCH(YEAR(BF$9),Fuel_Properties!$B$3:$EI$3,0))/1000</f>
        <v>0.12481599999999998</v>
      </c>
      <c r="BG157" s="53">
        <f>SUMPRODUCT(--(BG$9=Quarterly_kt!$B$9:FC$9),Quarterly_kt!$B157:FC157)*INDEX(Fuel_Properties!$B$3:$IV$14,MATCH("GCV_Kerosene",Fuel_Properties!$B$3:$B$14,0),MATCH(YEAR(BG$9),Fuel_Properties!$B$3:$EI$3,0))/1000</f>
        <v>0.1283424</v>
      </c>
      <c r="BH157" s="53">
        <f>SUMPRODUCT(--(BH$9=Quarterly_kt!$B$9:FC$9),Quarterly_kt!$B157:FC157)*INDEX(Fuel_Properties!$B$3:$IV$14,MATCH("GCV_Kerosene",Fuel_Properties!$B$3:$B$14,0),MATCH(YEAR(BH$9),Fuel_Properties!$B$3:$EI$3,0))/1000</f>
        <v>0.11493279999999999</v>
      </c>
      <c r="BI157" s="53">
        <f>SUMPRODUCT(--(BI$9=Quarterly_kt!$B$9:FC$9),Quarterly_kt!$B157:FC157)*INDEX(Fuel_Properties!$B$3:$IV$14,MATCH("GCV_Kerosene",Fuel_Properties!$B$3:$B$14,0),MATCH(YEAR(BI$9),Fuel_Properties!$B$3:$EI$3,0))/1000</f>
        <v>0.1101072</v>
      </c>
      <c r="BJ157" s="53">
        <f>SUMPRODUCT(--(BJ$9=Quarterly_kt!$B$9:FC$9),Quarterly_kt!$B157:FC157)*INDEX(Fuel_Properties!$B$3:$IV$14,MATCH("GCV_Kerosene",Fuel_Properties!$B$3:$B$14,0),MATCH(YEAR(BJ$9),Fuel_Properties!$B$3:$EI$3,0))/1000</f>
        <v>0.10699840000000001</v>
      </c>
      <c r="BK157" s="53">
        <f>SUMPRODUCT(--(BK$9=Quarterly_kt!$B$9:FC$9),Quarterly_kt!$B157:FC157)*INDEX(Fuel_Properties!$B$3:$IV$14,MATCH("GCV_Kerosene",Fuel_Properties!$B$3:$B$14,0),MATCH(YEAR(BK$9),Fuel_Properties!$B$3:$EI$3,0))/1000</f>
        <v>0.11961919999999999</v>
      </c>
      <c r="BL157" s="53">
        <f>SUMPRODUCT(--(BL$9=Quarterly_kt!$B$9:FC$9),Quarterly_kt!$B157:FC157)*INDEX(Fuel_Properties!$B$3:$IV$14,MATCH("GCV_Kerosene",Fuel_Properties!$B$3:$B$14,0),MATCH(YEAR(BL$9),Fuel_Properties!$B$3:$EI$3,0))/1000</f>
        <v>0.1212896</v>
      </c>
      <c r="BM157" s="53">
        <f>SUMPRODUCT(--(BM$9=Quarterly_kt!$B$9:FC$9),Quarterly_kt!$B157:FC157)*INDEX(Fuel_Properties!$B$3:$IV$14,MATCH("GCV_Kerosene",Fuel_Properties!$B$3:$B$14,0),MATCH(YEAR(BM$9),Fuel_Properties!$B$3:$EI$3,0))/1000</f>
        <v>0.1158144</v>
      </c>
      <c r="BN157" s="53">
        <f>SUMPRODUCT(--(BN$9=Quarterly_kt!$B$9:FC$9),Quarterly_kt!$B157:FC157)*INDEX(Fuel_Properties!$B$3:$IV$14,MATCH("GCV_Kerosene",Fuel_Properties!$B$3:$B$14,0),MATCH(YEAR(BN$9),Fuel_Properties!$B$3:$EI$3,0))/1000</f>
        <v>9.8692799999999997E-2</v>
      </c>
      <c r="BO157" s="53">
        <f>SUMPRODUCT(--(BO$9=Quarterly_kt!$B$9:FC$9),Quarterly_kt!$B157:FC157)*INDEX(Fuel_Properties!$B$3:$IV$14,MATCH("GCV_Kerosene",Fuel_Properties!$B$3:$B$14,0),MATCH(YEAR(BO$9),Fuel_Properties!$B$3:$EI$3,0))/1000</f>
        <v>0.10950399999999999</v>
      </c>
      <c r="BP157" s="53">
        <f>SUMPRODUCT(--(BP$9=Quarterly_kt!$B$9:FC$9),Quarterly_kt!$B157:FC157)*INDEX(Fuel_Properties!$B$3:$IV$14,MATCH("GCV_Kerosene",Fuel_Properties!$B$3:$B$14,0),MATCH(YEAR(BP$9),Fuel_Properties!$B$3:$EI$3,0))/1000</f>
        <v>0.10676640000000001</v>
      </c>
      <c r="BQ157" s="53">
        <f>SUMPRODUCT(--(BQ$9=Quarterly_kt!$B$9:FC$9),Quarterly_kt!$B157:FC157)*INDEX(Fuel_Properties!$B$3:$IV$14,MATCH("GCV_Kerosene",Fuel_Properties!$B$3:$B$14,0),MATCH(YEAR(BQ$9),Fuel_Properties!$B$3:$EI$3,0))/1000</f>
        <v>9.0804800000000005E-2</v>
      </c>
      <c r="BR157" s="53">
        <f>SUMPRODUCT(--(BR$9=Quarterly_kt!$B$9:FC$9),Quarterly_kt!$B157:FC157)*INDEX(Fuel_Properties!$B$3:$IV$14,MATCH("GCV_Kerosene",Fuel_Properties!$B$3:$B$14,0),MATCH(YEAR(BR$9),Fuel_Properties!$B$3:$EI$3,0))/1000</f>
        <v>7.7766399999999986E-2</v>
      </c>
      <c r="BS157" s="53">
        <f>SUMPRODUCT(--(BS$9=Quarterly_kt!$B$9:FC$9),Quarterly_kt!$B157:FC157)*INDEX(Fuel_Properties!$B$3:$IV$14,MATCH("GCV_Kerosene",Fuel_Properties!$B$3:$B$14,0),MATCH(YEAR(BS$9),Fuel_Properties!$B$3:$EI$3,0))/1000</f>
        <v>0.10555999999999999</v>
      </c>
      <c r="BT157" s="53">
        <f>SUMPRODUCT(--(BT$9=Quarterly_kt!$B$9:FC$9),Quarterly_kt!$B157:FC157)*INDEX(Fuel_Properties!$B$3:$IV$14,MATCH("GCV_Kerosene",Fuel_Properties!$B$3:$B$14,0),MATCH(YEAR(BT$9),Fuel_Properties!$B$3:$EI$3,0))/1000</f>
        <v>9.0758399999999989E-2</v>
      </c>
      <c r="BU157" s="53">
        <f>SUMPRODUCT(--(BU$9=Quarterly_kt!$B$9:FC$9),Quarterly_kt!$B157:FC157)*INDEX(Fuel_Properties!$B$3:$IV$14,MATCH("GCV_Kerosene",Fuel_Properties!$B$3:$B$14,0),MATCH(YEAR(BU$9),Fuel_Properties!$B$3:$EI$3,0))/1000</f>
        <v>8.3380799999999991E-2</v>
      </c>
      <c r="BV157" s="53">
        <f>SUMPRODUCT(--(BV$9=Quarterly_kt!$B$9:FC$9),Quarterly_kt!$B157:FC157)*INDEX(Fuel_Properties!$B$3:$IV$14,MATCH("GCV_Kerosene",Fuel_Properties!$B$3:$B$14,0),MATCH(YEAR(BV$9),Fuel_Properties!$B$3:$EI$3,0))/1000</f>
        <v>9.1825600000000007E-2</v>
      </c>
      <c r="BW157" s="53">
        <f>SUMPRODUCT(--(BW$9=Quarterly_kt!$B$9:FC$9),Quarterly_kt!$B157:FC157)*INDEX(Fuel_Properties!$B$3:$IV$14,MATCH("GCV_Kerosene",Fuel_Properties!$B$3:$B$14,0),MATCH(YEAR(BW$9),Fuel_Properties!$B$3:$EI$3,0))/1000</f>
        <v>0.1199904</v>
      </c>
      <c r="BX157" s="53">
        <f>SUMPRODUCT(--(BX$9=Quarterly_kt!$B$9:FC$9),Quarterly_kt!$B157:FC157)*INDEX(Fuel_Properties!$B$3:$IV$14,MATCH("GCV_Kerosene",Fuel_Properties!$B$3:$B$14,0),MATCH(YEAR(BX$9),Fuel_Properties!$B$3:$EI$3,0))/1000</f>
        <v>9.8599999999999993E-2</v>
      </c>
      <c r="BY157" s="53">
        <f>SUMPRODUCT(--(BY$9=Quarterly_kt!$B$9:FC$9),Quarterly_kt!$B157:FC157)*INDEX(Fuel_Properties!$B$3:$IV$14,MATCH("GCV_Kerosene",Fuel_Properties!$B$3:$B$14,0),MATCH(YEAR(BY$9),Fuel_Properties!$B$3:$EI$3,0))/1000</f>
        <v>9.0433600000000003E-2</v>
      </c>
      <c r="BZ157" s="53">
        <f>SUMPRODUCT(--(BZ$9=Quarterly_kt!$B$9:FC$9),Quarterly_kt!$B157:FC157)*INDEX(Fuel_Properties!$B$3:$IV$14,MATCH("GCV_Kerosene",Fuel_Properties!$B$3:$B$14,0),MATCH(YEAR(BZ$9),Fuel_Properties!$B$3:$EI$3,0))/1000</f>
        <v>8.8252799999999992E-2</v>
      </c>
      <c r="CA157" s="53">
        <f>SUMPRODUCT(--(CA$9=Quarterly_kt!$B$9:FC$9),Quarterly_kt!$B157:FC157)*INDEX(Fuel_Properties!$B$3:$IV$14,MATCH("GCV_Kerosene",Fuel_Properties!$B$3:$B$14,0),MATCH(YEAR(CA$9),Fuel_Properties!$B$3:$EI$3,0))/1000</f>
        <v>8.8948800000000008E-2</v>
      </c>
      <c r="CB157" s="53">
        <f>SUMPRODUCT(--(CB$9=Quarterly_kt!$B$9:FC$9),Quarterly_kt!$B157:FC157)*INDEX(Fuel_Properties!$B$3:$IV$14,MATCH("GCV_Kerosene",Fuel_Properties!$B$3:$B$14,0),MATCH(YEAR(CB$9),Fuel_Properties!$B$3:$EI$3,0))/1000</f>
        <v>8.3288000000000001E-2</v>
      </c>
      <c r="CC157" s="53">
        <f>SUMPRODUCT(--(CC$9=Quarterly_kt!$B$9:FC$9),Quarterly_kt!$B157:FC157)*INDEX(Fuel_Properties!$B$3:$IV$14,MATCH("GCV_Kerosene",Fuel_Properties!$B$3:$B$14,0),MATCH(YEAR(CC$9),Fuel_Properties!$B$3:$EI$3,0))/1000</f>
        <v>8.61648E-2</v>
      </c>
      <c r="CD157" s="53">
        <f>SUMPRODUCT(--(CD$9=Quarterly_kt!$B$9:FC$9),Quarterly_kt!$B157:FC157)*INDEX(Fuel_Properties!$B$3:$IV$14,MATCH("GCV_Kerosene",Fuel_Properties!$B$3:$B$14,0),MATCH(YEAR(CD$9),Fuel_Properties!$B$3:$EI$3,0))/1000</f>
        <v>8.3241599999999999E-2</v>
      </c>
      <c r="CE157" s="53">
        <f>SUMPRODUCT(--(CE$9=Quarterly_kt!$B$9:FC$9),Quarterly_kt!$B157:FC157)*INDEX(Fuel_Properties!$B$3:$IV$14,MATCH("GCV_Kerosene",Fuel_Properties!$B$3:$B$14,0),MATCH(YEAR(CE$9),Fuel_Properties!$B$3:$EI$3,0))/1000</f>
        <v>9.5259199999999988E-2</v>
      </c>
      <c r="CF157" s="53">
        <f>SUMPRODUCT(--(CF$9=Quarterly_kt!$B$9:FC$9),Quarterly_kt!$B157:FC157)*INDEX(Fuel_Properties!$B$3:$IV$14,MATCH("GCV_Kerosene",Fuel_Properties!$B$3:$B$14,0),MATCH(YEAR(CF$9),Fuel_Properties!$B$3:$EI$3,0))/1000</f>
        <v>7.2337599999999988E-2</v>
      </c>
      <c r="CG157" s="53">
        <f>SUMPRODUCT(--(CG$9=Quarterly_kt!$B$9:FC$9),Quarterly_kt!$B157:FC157)*INDEX(Fuel_Properties!$B$3:$IV$14,MATCH("GCV_Kerosene",Fuel_Properties!$B$3:$B$14,0),MATCH(YEAR(CG$9),Fuel_Properties!$B$3:$EI$3,0))/1000</f>
        <v>7.8833600000000004E-2</v>
      </c>
      <c r="CH157" s="53">
        <f>SUMPRODUCT(--(CH$9=Quarterly_kt!$B$9:FC$9),Quarterly_kt!$B157:FC157)*INDEX(Fuel_Properties!$B$3:$IV$14,MATCH("GCV_Kerosene",Fuel_Properties!$B$3:$B$14,0),MATCH(YEAR(CH$9),Fuel_Properties!$B$3:$EI$3,0))/1000</f>
        <v>7.4704000000000007E-2</v>
      </c>
      <c r="CI157" s="53">
        <f>SUMPRODUCT(--(CI$9=Quarterly_kt!$B$9:FC$9),Quarterly_kt!$B157:FC157)*INDEX(Fuel_Properties!$B$3:$IV$14,MATCH("GCV_Kerosene",Fuel_Properties!$B$3:$B$14,0),MATCH(YEAR(CI$9),Fuel_Properties!$B$3:$EI$3,0))/1000</f>
        <v>8.1246399999999996E-2</v>
      </c>
      <c r="CJ157" s="53">
        <f>SUMPRODUCT(--(CJ$9=Quarterly_kt!$B$9:FC$9),Quarterly_kt!$B157:FC157)*INDEX(Fuel_Properties!$B$3:$IV$14,MATCH("GCV_Kerosene",Fuel_Properties!$B$3:$B$14,0),MATCH(YEAR(CJ$9),Fuel_Properties!$B$3:$EI$3,0))/1000</f>
        <v>8.6582400000000004E-2</v>
      </c>
      <c r="CK157" s="53">
        <f>SUMPRODUCT(--(CK$9=Quarterly_kt!$B$9:FC$9),Quarterly_kt!$B157:FC157)*INDEX(Fuel_Properties!$B$3:$IV$14,MATCH("GCV_Kerosene",Fuel_Properties!$B$3:$B$14,0),MATCH(YEAR(CK$9),Fuel_Properties!$B$3:$EI$3,0))/1000</f>
        <v>8.1060800000000002E-2</v>
      </c>
      <c r="CL157" s="53">
        <f>SUMPRODUCT(--(CL$9=Quarterly_kt!$B$9:FC$9),Quarterly_kt!$B157:FC157)*INDEX(Fuel_Properties!$B$3:$IV$14,MATCH("GCV_Kerosene",Fuel_Properties!$B$3:$B$14,0),MATCH(YEAR(CL$9),Fuel_Properties!$B$3:$EI$3,0))/1000</f>
        <v>8.1942399999999999E-2</v>
      </c>
      <c r="CM157" s="53">
        <f>SUMPRODUCT(--(CM$9=Quarterly_kt!$B$9:FC$9),Quarterly_kt!$B157:FC157)*INDEX(Fuel_Properties!$B$3:$IV$14,MATCH("GCV_Kerosene",Fuel_Properties!$B$3:$B$14,0),MATCH(YEAR(CM$9),Fuel_Properties!$B$3:$EI$3,0))/1000</f>
        <v>7.7580799999999991E-2</v>
      </c>
      <c r="CN157" s="53">
        <f>SUMPRODUCT(--(CN$9=Quarterly_kt!$B$9:FC$9),Quarterly_kt!$B157:FC157)*INDEX(Fuel_Properties!$B$3:$IV$14,MATCH("GCV_Kerosene",Fuel_Properties!$B$3:$B$14,0),MATCH(YEAR(CN$9),Fuel_Properties!$B$3:$EI$3,0))/1000</f>
        <v>6.9275199999999995E-2</v>
      </c>
      <c r="CO157" s="53">
        <f>SUMPRODUCT(--(CO$9=Quarterly_kt!$B$9:FC$9),Quarterly_kt!$B157:FC157)*INDEX(Fuel_Properties!$B$3:$IV$14,MATCH("GCV_Kerosene",Fuel_Properties!$B$3:$B$14,0),MATCH(YEAR(CO$9),Fuel_Properties!$B$3:$EI$3,0))/1000</f>
        <v>6.5702399999999994E-2</v>
      </c>
      <c r="CP157" s="53">
        <f>SUMPRODUCT(--(CP$9=Quarterly_kt!$B$9:FC$9),Quarterly_kt!$B157:FC157)*INDEX(Fuel_Properties!$B$3:$IV$14,MATCH("GCV_Kerosene",Fuel_Properties!$B$3:$B$14,0),MATCH(YEAR(CP$9),Fuel_Properties!$B$3:$EI$3,0))/1000</f>
        <v>6.7836800000000003E-2</v>
      </c>
      <c r="CQ157" s="53">
        <f>SUMPRODUCT(--(CQ$9=Quarterly_kt!$B$9:FC$9),Quarterly_kt!$B157:FC157)*INDEX(Fuel_Properties!$B$3:$IV$14,MATCH("GCV_Kerosene",Fuel_Properties!$B$3:$B$14,0),MATCH(YEAR(CQ$9),Fuel_Properties!$B$3:$EI$3,0))/1000</f>
        <v>7.8833600000000004E-2</v>
      </c>
      <c r="CR157" s="53">
        <f>SUMPRODUCT(--(CR$9=Quarterly_kt!$B$9:FC$9),Quarterly_kt!$B157:FC157)*INDEX(Fuel_Properties!$B$3:$IV$14,MATCH("GCV_Kerosene",Fuel_Properties!$B$3:$B$14,0),MATCH(YEAR(CR$9),Fuel_Properties!$B$3:$EI$3,0))/1000</f>
        <v>5.7860800000000004E-2</v>
      </c>
      <c r="CS157" s="53">
        <f>SUMPRODUCT(--(CS$9=Quarterly_kt!$B$9:FC$9),Quarterly_kt!$B157:FC157)*INDEX(Fuel_Properties!$B$3:$IV$14,MATCH("GCV_Kerosene",Fuel_Properties!$B$3:$B$14,0),MATCH(YEAR(CS$9),Fuel_Properties!$B$3:$EI$3,0))/1000</f>
        <v>6.5006400000000006E-2</v>
      </c>
      <c r="CT157" s="53">
        <f>SUMPRODUCT(--(CT$9=Quarterly_kt!$B$9:FC$9),Quarterly_kt!$B157:FC157)*INDEX(Fuel_Properties!$B$3:$IV$14,MATCH("GCV_Kerosene",Fuel_Properties!$B$3:$B$14,0),MATCH(YEAR(CT$9),Fuel_Properties!$B$3:$EI$3,0))/1000</f>
        <v>6.45424E-2</v>
      </c>
      <c r="CU157" s="53">
        <f>SUMPRODUCT(--(CU$9=Quarterly_kt!$B$9:FC$9),Quarterly_kt!$B157:FC157)*INDEX(Fuel_Properties!$B$3:$IV$14,MATCH("GCV_Kerosene",Fuel_Properties!$B$3:$B$14,0),MATCH(YEAR(CU$9),Fuel_Properties!$B$3:$EI$3,0))/1000</f>
        <v>5.8742399999999993E-2</v>
      </c>
      <c r="CV157" s="53">
        <f>SUMPRODUCT(--(CV$9=Quarterly_kt!$B$9:FC$9),Quarterly_kt!$B157:FC157)*INDEX(Fuel_Properties!$B$3:$IV$14,MATCH("GCV_Kerosene",Fuel_Properties!$B$3:$B$14,0),MATCH(YEAR(CV$9),Fuel_Properties!$B$3:$EI$3,0))/1000</f>
        <v>8.1710399999999989E-2</v>
      </c>
      <c r="CW157" s="53">
        <f>SUMPRODUCT(--(CW$9=Quarterly_kt!$B$9:FC$9),Quarterly_kt!$B157:FC157)*INDEX(Fuel_Properties!$B$3:$IV$14,MATCH("GCV_Kerosene",Fuel_Properties!$B$3:$B$14,0),MATCH(YEAR(CW$9),Fuel_Properties!$B$3:$EI$3,0))/1000</f>
        <v>6.18048E-2</v>
      </c>
      <c r="CX157" s="53">
        <f>SUMPRODUCT(--(CX$9=Quarterly_kt!$B$9:FC$9),Quarterly_kt!$B157:FC157)*INDEX(Fuel_Properties!$B$3:$IV$14,MATCH("GCV_Kerosene",Fuel_Properties!$B$3:$B$14,0),MATCH(YEAR(CX$9),Fuel_Properties!$B$3:$EI$3,0))/1000</f>
        <v>7.5539200000000001E-2</v>
      </c>
      <c r="CY157" s="53">
        <f>SUMPRODUCT(--(CY$9=Quarterly_kt!$B$9:FC$9),Quarterly_kt!$B157:FC157)*INDEX(Fuel_Properties!$B$3:$IV$14,MATCH("GCV_Kerosene",Fuel_Properties!$B$3:$B$14,0),MATCH(YEAR(CY$9),Fuel_Properties!$B$3:$EI$3,0))/1000</f>
        <v>6.5516799999999986E-2</v>
      </c>
      <c r="CZ157" s="53">
        <f>SUMPRODUCT(--(CZ$9=Quarterly_kt!$B$9:FC$9),Quarterly_kt!$B157:FC157)*INDEX(Fuel_Properties!$B$3:$IV$14,MATCH("GCV_Kerosene",Fuel_Properties!$B$3:$B$14,0),MATCH(YEAR(CZ$9),Fuel_Properties!$B$3:$EI$3,0))/1000</f>
        <v>5.252479999999999E-2</v>
      </c>
      <c r="DA157" s="53">
        <f>SUMPRODUCT(--(DA$9=Quarterly_kt!$B$9:FC$9),Quarterly_kt!$B157:FC157)*INDEX(Fuel_Properties!$B$3:$IV$14,MATCH("GCV_Kerosene",Fuel_Properties!$B$3:$B$14,0),MATCH(YEAR(DA$9),Fuel_Properties!$B$3:$EI$3,0))/1000</f>
        <v>6.5052799999999994E-2</v>
      </c>
      <c r="DB157" s="53">
        <f>SUMPRODUCT(--(DB$9=Quarterly_kt!$B$9:FC$9),Quarterly_kt!$B157:FC157)*INDEX(Fuel_Properties!$B$3:$IV$14,MATCH("GCV_Kerosene",Fuel_Properties!$B$3:$B$14,0),MATCH(YEAR(DB$9),Fuel_Properties!$B$3:$EI$3,0))/1000</f>
        <v>7.7302399999999993E-2</v>
      </c>
      <c r="DC157" s="53">
        <f>SUMPRODUCT(--(DC$9=Quarterly_kt!$B$9:FC$9),Quarterly_kt!$B157:FC157)*INDEX(Fuel_Properties!$B$3:$IV$14,MATCH("GCV_Kerosene",Fuel_Properties!$B$3:$B$14,0),MATCH(YEAR(DC$9),Fuel_Properties!$B$3:$EI$3,0))/1000</f>
        <v>6.2268799999999999E-2</v>
      </c>
      <c r="DD157" s="53">
        <f>SUMPRODUCT(--(DD$9=Quarterly_kt!$B$9:FC$9),Quarterly_kt!$B157:FC157)*INDEX(Fuel_Properties!$B$3:$IV$14,MATCH("GCV_Kerosene",Fuel_Properties!$B$3:$B$14,0),MATCH(YEAR(DD$9),Fuel_Properties!$B$3:$EI$3,0))/1000</f>
        <v>4.9648000000000005E-2</v>
      </c>
      <c r="DE157" s="53">
        <f>SUMPRODUCT(--(DE$9=Quarterly_kt!$B$9:FC$9),Quarterly_kt!$B157:FC157)*INDEX(Fuel_Properties!$B$3:$IV$14,MATCH("GCV_Kerosene",Fuel_Properties!$B$3:$B$14,0),MATCH(YEAR(DE$9),Fuel_Properties!$B$3:$EI$3,0))/1000</f>
        <v>5.5494399999999999E-2</v>
      </c>
      <c r="DF157" s="53">
        <f>SUMPRODUCT(--(DF$9=Quarterly_kt!$B$9:FC$9),Quarterly_kt!$B157:FC157)*INDEX(Fuel_Properties!$B$3:$IV$14,MATCH("GCV_Kerosene",Fuel_Properties!$B$3:$B$14,0),MATCH(YEAR(DF$9),Fuel_Properties!$B$3:$EI$3,0))/1000</f>
        <v>7.1223999999999996E-2</v>
      </c>
      <c r="DG157" s="53">
        <f>SUMPRODUCT(--(DG$9=Quarterly_kt!$B$9:FC$9),Quarterly_kt!$B157:FC157)*INDEX(Fuel_Properties!$B$3:$IV$14,MATCH("GCV_Kerosene",Fuel_Properties!$B$3:$B$14,0),MATCH(YEAR(DG$9),Fuel_Properties!$B$3:$EI$3,0))/1000</f>
        <v>6.0366399999999994E-2</v>
      </c>
      <c r="DH157" s="53">
        <f>SUMPRODUCT(--(DH$9=Quarterly_kt!$B$9:FC$9),Quarterly_kt!$B157:FC157)*INDEX(Fuel_Properties!$B$3:$IV$14,MATCH("GCV_Kerosene",Fuel_Properties!$B$3:$B$14,0),MATCH(YEAR(DH$9),Fuel_Properties!$B$3:$EI$3,0))/1000</f>
        <v>4.463679999999999E-2</v>
      </c>
      <c r="DI157" s="53">
        <f>SUMPRODUCT(--(DI$9=Quarterly_kt!$B$9:FC$9),Quarterly_kt!$B157:FC157)*INDEX(Fuel_Properties!$B$3:$IV$14,MATCH("GCV_Kerosene",Fuel_Properties!$B$3:$B$14,0),MATCH(YEAR(DI$9),Fuel_Properties!$B$3:$EI$3,0))/1000</f>
        <v>5.1318400000000007E-2</v>
      </c>
      <c r="DJ157" s="53">
        <f>SUMPRODUCT(--(DJ$9=Quarterly_kt!$B$9:FC$9),Quarterly_kt!$B157:FC157)*INDEX(Fuel_Properties!$B$3:$IV$14,MATCH("GCV_Kerosene",Fuel_Properties!$B$3:$B$14,0),MATCH(YEAR(DJ$9),Fuel_Properties!$B$3:$EI$3,0))/1000</f>
        <v>5.4984000000000005E-2</v>
      </c>
      <c r="DK157" s="53">
        <f>SUMPRODUCT(--(DK$9=Quarterly_kt!$B$9:FC$9),Quarterly_kt!$B157:FC157)*INDEX(Fuel_Properties!$B$3:$IV$14,MATCH("GCV_Kerosene",Fuel_Properties!$B$3:$B$14,0),MATCH(YEAR(DK$9),Fuel_Properties!$B$3:$EI$3,0))/1000</f>
        <v>6.7047999999999996E-2</v>
      </c>
      <c r="DL157" s="53">
        <f>SUMPRODUCT(--(DL$9=Quarterly_kt!$B$9:FC$9),Quarterly_kt!$B157:FC157)*INDEX(Fuel_Properties!$B$3:$IV$14,MATCH("GCV_Kerosene",Fuel_Properties!$B$3:$B$14,0),MATCH(YEAR(DL$9),Fuel_Properties!$B$3:$EI$3,0))/1000</f>
        <v>4.8441600000000001E-2</v>
      </c>
      <c r="DM157" s="53">
        <f>SUMPRODUCT(--(DM$9=Quarterly_kt!$B$9:FC$9),Quarterly_kt!$B157:FC157)*INDEX(Fuel_Properties!$B$3:$IV$14,MATCH("GCV_Kerosene",Fuel_Properties!$B$3:$B$14,0),MATCH(YEAR(DM$9),Fuel_Properties!$B$3:$EI$3,0))/1000</f>
        <v>5.9020799999999998E-2</v>
      </c>
      <c r="DN157" s="53">
        <f>SUMPRODUCT(--(DN$9=Quarterly_kt!$B$9:FC$9),Quarterly_kt!$B157:FC157)*INDEX(Fuel_Properties!$B$3:$IV$14,MATCH("GCV_Kerosene",Fuel_Properties!$B$3:$B$14,0),MATCH(YEAR(DN$9),Fuel_Properties!$B$3:$EI$3,0))/1000</f>
        <v>7.3172799999999996E-2</v>
      </c>
      <c r="DO157" s="53">
        <f>SUMPRODUCT(--(DO$9=Quarterly_kt!$B$9:FC$9),Quarterly_kt!$B157:FC157)*INDEX(Fuel_Properties!$B$3:$IV$14,MATCH("GCV_Kerosene",Fuel_Properties!$B$3:$B$14,0),MATCH(YEAR(DO$9),Fuel_Properties!$B$3:$EI$3,0))/1000</f>
        <v>5.2153600000000001E-2</v>
      </c>
      <c r="DP157" s="53">
        <f>SUMPRODUCT(--(DP$9=Quarterly_kt!$B$9:FC$9),Quarterly_kt!$B157:FC157)*INDEX(Fuel_Properties!$B$3:$IV$14,MATCH("GCV_Kerosene",Fuel_Properties!$B$3:$B$14,0),MATCH(YEAR(DP$9),Fuel_Properties!$B$3:$EI$3,0))/1000</f>
        <v>5.4148800000000004E-2</v>
      </c>
      <c r="DQ157" s="53">
        <f>SUMPRODUCT(--(DQ$9=Quarterly_kt!$B$9:FC$9),Quarterly_kt!$B157:FC157)*INDEX(Fuel_Properties!$B$3:$IV$14,MATCH("GCV_Kerosene",Fuel_Properties!$B$3:$B$14,0),MATCH(YEAR(DQ$9),Fuel_Properties!$B$3:$EI$3,0))/1000</f>
        <v>6.0459199999999998E-2</v>
      </c>
      <c r="DR157" s="53">
        <f>SUMPRODUCT(--(DR$9=Quarterly_kt!$B$9:FC$9),Quarterly_kt!$B157:FC157)*INDEX(Fuel_Properties!$B$3:$IV$14,MATCH("GCV_Kerosene",Fuel_Properties!$B$3:$B$14,0),MATCH(YEAR(DR$9),Fuel_Properties!$B$3:$EI$3,0))/1000</f>
        <v>6.11552E-2</v>
      </c>
      <c r="DS157" s="53">
        <f>SUMPRODUCT(--(DS$9=Quarterly_kt!$B$9:FC$9),Quarterly_kt!$B157:FC157)*INDEX(Fuel_Properties!$B$3:$IV$14,MATCH("GCV_Kerosene",Fuel_Properties!$B$3:$B$14,0),MATCH(YEAR(DS$9),Fuel_Properties!$B$3:$EI$3,0))/1000</f>
        <v>5.9763199999999995E-2</v>
      </c>
      <c r="DT157" s="53">
        <f>SUMPRODUCT(--(DT$9=Quarterly_kt!$B$9:FC$9),Quarterly_kt!$B157:FC157)*INDEX(Fuel_Properties!$B$3:$IV$14,MATCH("GCV_Kerosene",Fuel_Properties!$B$3:$B$14,0),MATCH(YEAR(DT$9),Fuel_Properties!$B$3:$EI$3,0))/1000</f>
        <v>4.5379199999999995E-2</v>
      </c>
      <c r="DU157" s="53">
        <f>SUMPRODUCT(--(DU$9=Quarterly_kt!$B$9:FC$9),Quarterly_kt!$B157:FC157)*INDEX(Fuel_Properties!$B$3:$IV$14,MATCH("GCV_Kerosene",Fuel_Properties!$B$3:$B$14,0),MATCH(YEAR(DU$9),Fuel_Properties!$B$3:$EI$3,0))/1000</f>
        <v>5.4891200000000001E-2</v>
      </c>
      <c r="DV157" s="53">
        <f>SUMPRODUCT(--(DV$9=Quarterly_kt!$B$9:FC$9),Quarterly_kt!$B157:FC157)*INDEX(Fuel_Properties!$B$3:$IV$14,MATCH("GCV_Kerosene",Fuel_Properties!$B$3:$B$14,0),MATCH(YEAR(DV$9),Fuel_Properties!$B$3:$EI$3,0))/1000</f>
        <v>5.6329600000000001E-2</v>
      </c>
      <c r="DW157" s="53">
        <f>SUMPRODUCT(--(DW$9=Quarterly_kt!$B$9:FC$9),Quarterly_kt!$B157:FC157)*INDEX(Fuel_Properties!$B$3:$IV$14,MATCH("GCV_Kerosene",Fuel_Properties!$B$3:$B$14,0),MATCH(YEAR(DW$9),Fuel_Properties!$B$3:$EI$3,0))/1000</f>
        <v>4.8719999999999999E-2</v>
      </c>
      <c r="DX157" s="53">
        <f>SUMPRODUCT(--(DX$9=Quarterly_kt!$B$9:FC$9),Quarterly_kt!$B157:FC157)*INDEX(Fuel_Properties!$B$3:$IV$14,MATCH("GCV_Kerosene",Fuel_Properties!$B$3:$B$14,0),MATCH(YEAR(DX$9),Fuel_Properties!$B$3:$EI$3,0))/1000</f>
        <v>3.14592E-2</v>
      </c>
      <c r="DY157" s="53">
        <f>SUMPRODUCT(--(DY$9=Quarterly_kt!$B$9:FC$9),Quarterly_kt!$B157:FC157)*INDEX(Fuel_Properties!$B$3:$IV$14,MATCH("GCV_Kerosene",Fuel_Properties!$B$3:$B$14,0),MATCH(YEAR(DY$9),Fuel_Properties!$B$3:$EI$3,0))/1000</f>
        <v>4.48688E-2</v>
      </c>
      <c r="DZ157" s="53">
        <f>SUMPRODUCT(--(DZ$9=Quarterly_kt!$B$9:FC$9),Quarterly_kt!$B157:FC157)*INDEX(Fuel_Properties!$B$3:$IV$14,MATCH("GCV_Kerosene",Fuel_Properties!$B$3:$B$14,0),MATCH(YEAR(DZ$9),Fuel_Properties!$B$3:$EI$3,0))/1000</f>
        <v>5.0529599999999994E-2</v>
      </c>
      <c r="EA157" s="53">
        <f>SUMPRODUCT(--(EA$9=Quarterly_kt!$B$9:FC$9),Quarterly_kt!$B157:FC157)*INDEX(Fuel_Properties!$B$3:$IV$14,MATCH("GCV_Kerosene",Fuel_Properties!$B$3:$B$14,0),MATCH(YEAR(EA$9),Fuel_Properties!$B$3:$EI$3,0))/1000</f>
        <v>3.67952E-2</v>
      </c>
      <c r="EB157" s="53">
        <f>SUMPRODUCT(--(EB$9=Quarterly_kt!$B$9:FC$9),Quarterly_kt!$B157:FC157)*INDEX(Fuel_Properties!$B$3:$IV$14,MATCH("GCV_Kerosene",Fuel_Properties!$B$3:$B$14,0),MATCH(YEAR(EB$9),Fuel_Properties!$B$3:$EI$3,0))/1000</f>
        <v>2.3385599999999999E-2</v>
      </c>
      <c r="EC157" s="53">
        <f>SUMPRODUCT(--(EC$9=Quarterly_kt!$B$9:FC$9),Quarterly_kt!$B157:FC157)*INDEX(Fuel_Properties!$B$3:$IV$14,MATCH("GCV_Kerosene",Fuel_Properties!$B$3:$B$14,0),MATCH(YEAR(EC$9),Fuel_Properties!$B$3:$EI$3,0))/1000</f>
        <v>4.5518400000000001E-2</v>
      </c>
      <c r="ED157" s="53">
        <f>SUMPRODUCT(--(ED$9=Quarterly_kt!$B$9:FC$9),Quarterly_kt!$B157:FC157)*INDEX(Fuel_Properties!$B$3:$IV$14,MATCH("GCV_Kerosene",Fuel_Properties!$B$3:$B$14,0),MATCH(YEAR(ED$9),Fuel_Properties!$B$3:$EI$3,0))/1000</f>
        <v>5.4148800000000004E-2</v>
      </c>
      <c r="EE157" s="53">
        <f>SUMPRODUCT(--(EE$9=Quarterly_kt!$B$9:FC$9),Quarterly_kt!$B157:FC157)*INDEX(Fuel_Properties!$B$3:$IV$14,MATCH("GCV_Kerosene",Fuel_Properties!$B$3:$B$14,0),MATCH(YEAR(EE$9),Fuel_Properties!$B$3:$EI$3,0))/1000</f>
        <v>3.3593599999999994E-2</v>
      </c>
      <c r="EF157" s="53">
        <f>SUMPRODUCT(--(EF$9=Quarterly_kt!$B$9:FC$9),Quarterly_kt!$B157:FC157)*INDEX(Fuel_Properties!$B$3:$IV$14,MATCH("GCV_Kerosene",Fuel_Properties!$B$3:$B$14,0),MATCH(YEAR(EF$9),Fuel_Properties!$B$3:$EI$3,0))/1000</f>
        <v>2.4963200000000001E-2</v>
      </c>
      <c r="EG157" s="53">
        <f>SUMPRODUCT(--(EG$9=Quarterly_kt!$B$9:FC$9),Quarterly_kt!$B157:FC157)*INDEX(Fuel_Properties!$B$3:$IV$14,MATCH("GCV_Kerosene",Fuel_Properties!$B$3:$B$14,0),MATCH(YEAR(EG$9),Fuel_Properties!$B$3:$EI$3,0))/1000</f>
        <v>4.1388799999999996E-2</v>
      </c>
      <c r="EH157" s="53">
        <f>SUMPRODUCT(--(EH$9=Quarterly_kt!$B$9:FC$9),Quarterly_kt!$B157:FC157)*INDEX(Fuel_Properties!$B$3:$IV$14,MATCH("GCV_Kerosene",Fuel_Properties!$B$3:$B$14,0),MATCH(YEAR(EH$9),Fuel_Properties!$B$3:$EI$3,0))/1000</f>
        <v>4.3291200000000002E-2</v>
      </c>
      <c r="EI157" s="53">
        <f>SUMPRODUCT(--(EI$9=Quarterly_kt!$B$9:FC$9),Quarterly_kt!$B157:FC157)*INDEX(Fuel_Properties!$B$3:$IV$14,MATCH("GCV_Kerosene",Fuel_Properties!$B$3:$B$14,0),MATCH(YEAR(EI$9),Fuel_Properties!$B$3:$EI$3,0))/1000</f>
        <v>3.0716799999999999E-2</v>
      </c>
      <c r="EJ157" s="53">
        <f>SUMPRODUCT(--(EJ$9=Quarterly_kt!$B$9:FC$9),Quarterly_kt!$B157:FC157)*INDEX(Fuel_Properties!$B$3:$IV$14,MATCH("GCV_Kerosene",Fuel_Properties!$B$3:$B$14,0),MATCH(YEAR(EJ$9),Fuel_Properties!$B$3:$EI$3,0))/1000</f>
        <v>1.8281600000000002E-2</v>
      </c>
      <c r="EK157" s="53">
        <f>SUMPRODUCT(--(EK$9=Quarterly_kt!$B$9:FC$9),Quarterly_kt!$B157:FC157)*INDEX(Fuel_Properties!$B$3:$IV$14,MATCH("GCV_Kerosene",Fuel_Properties!$B$3:$B$14,0),MATCH(YEAR(EK$9),Fuel_Properties!$B$3:$EI$3,0))/1000</f>
        <v>3.3871999999999999E-2</v>
      </c>
      <c r="EL157" s="53">
        <f>SUMPRODUCT(--(EL$9=Quarterly_kt!$B$9:FC$9),Quarterly_kt!$B157:FC157)*INDEX(Fuel_Properties!$B$3:$IV$14,MATCH("GCV_Kerosene",Fuel_Properties!$B$3:$B$14,0),MATCH(YEAR(EL$9),Fuel_Properties!$B$3:$EI$3,0))/1000</f>
        <v>4.4801984000000003E-2</v>
      </c>
      <c r="EM157" s="53">
        <f>SUMPRODUCT(--(EM$9=Quarterly_kt!$B$9:FC$9),Quarterly_kt!$B157:FC157)*INDEX(Fuel_Properties!$B$3:$IV$14,MATCH("GCV_Kerosene",Fuel_Properties!$B$3:$B$14,0),MATCH(YEAR(EM$9),Fuel_Properties!$B$3:$EI$3,0))/1000</f>
        <v>3.1053849488643644E-2</v>
      </c>
      <c r="EN157" s="53">
        <f>SUMPRODUCT(--(EN$9=Quarterly_kt!$B$9:FC$9),Quarterly_kt!$B157:FC157)*INDEX(Fuel_Properties!$B$3:$IV$14,MATCH("GCV_Kerosene",Fuel_Properties!$B$3:$B$14,0),MATCH(YEAR(EN$9),Fuel_Properties!$B$3:$EI$3,0))/1000</f>
        <v>1.87232789127121E-2</v>
      </c>
      <c r="EO157" s="53">
        <f>SUMPRODUCT(--(EO$9=Quarterly_kt!$B$9:FC$9),Quarterly_kt!$B157:FC157)*INDEX(Fuel_Properties!$B$3:$IV$14,MATCH("GCV_Kerosene",Fuel_Properties!$B$3:$B$14,0),MATCH(YEAR(EO$9),Fuel_Properties!$B$3:$EI$3,0))/1000</f>
        <v>3.7344912154088979E-2</v>
      </c>
      <c r="EP157" s="53">
        <f>SUMPRODUCT(--(EP$9=Quarterly_kt!$B$9:FC$9),Quarterly_kt!$B157:FC157)*INDEX(Fuel_Properties!$B$3:$IV$14,MATCH("GCV_Kerosene",Fuel_Properties!$B$3:$B$14,0),MATCH(YEAR(EP$9),Fuel_Properties!$B$3:$EI$3,0))/1000</f>
        <v>5.5618098184018146E-2</v>
      </c>
      <c r="EQ157" s="53">
        <f>SUMPRODUCT(--(EQ$9=Quarterly_kt!$B$9:FC$9),Quarterly_kt!$B157:FC157)*INDEX(Fuel_Properties!$B$3:$IV$14,MATCH("GCV_Kerosene",Fuel_Properties!$B$3:$B$14,0),MATCH(YEAR(EQ$9),Fuel_Properties!$B$3:$EI$3,0))/1000</f>
        <v>3.7614017240789409E-2</v>
      </c>
      <c r="ER157" s="53">
        <f>SUMPRODUCT(--(ER$9=Quarterly_kt!$B$9:FC$9),Quarterly_kt!$B157:FC157)*INDEX(Fuel_Properties!$B$3:$IV$14,MATCH("GCV_Kerosene",Fuel_Properties!$B$3:$B$14,0),MATCH(YEAR(ER$9),Fuel_Properties!$B$3:$EI$3,0))/1000</f>
        <v>2.4125490401841167E-2</v>
      </c>
      <c r="ES157" s="53">
        <f>SUMPRODUCT(--(ES$9=Quarterly_kt!$B$9:FC$9),Quarterly_kt!$B157:FC157)*INDEX(Fuel_Properties!$B$3:$IV$14,MATCH("GCV_Kerosene",Fuel_Properties!$B$3:$B$14,0),MATCH(YEAR(ES$9),Fuel_Properties!$B$3:$EI$3,0))/1000</f>
        <v>5.4284977896036118E-2</v>
      </c>
      <c r="ET157" s="53">
        <f>SUMPRODUCT(--(ET$9=Quarterly_kt!$B$9:FC$9),Quarterly_kt!$B157:FC157)*INDEX(Fuel_Properties!$B$3:$IV$14,MATCH("GCV_Kerosene",Fuel_Properties!$B$3:$B$14,0),MATCH(YEAR(ET$9),Fuel_Properties!$B$3:$EI$3,0))/1000</f>
        <v>4.707086948245167E-2</v>
      </c>
      <c r="EU157" s="53">
        <f>SUMPRODUCT(--(EU$9=Quarterly_kt!$B$9:FC$9),Quarterly_kt!$B157:FC157)*INDEX(Fuel_Properties!$B$3:$IV$14,MATCH("GCV_Kerosene",Fuel_Properties!$B$3:$B$14,0),MATCH(YEAR(EU$9),Fuel_Properties!$B$3:$EI$3,0))/1000</f>
        <v>4.0427089811104634E-2</v>
      </c>
      <c r="EV157" s="53">
        <f>SUMPRODUCT(--(EV$9=Quarterly_kt!$B$9:FC$9),Quarterly_kt!$B157:FC157)*INDEX(Fuel_Properties!$B$3:$IV$14,MATCH("GCV_Kerosene",Fuel_Properties!$B$3:$B$14,0),MATCH(YEAR(EV$9),Fuel_Properties!$B$3:$EI$3,0))/1000</f>
        <v>2.4276021736096696E-2</v>
      </c>
      <c r="EW157" s="53">
        <f>SUMPRODUCT(--(EW$9=Quarterly_kt!$B$9:FC$9),Quarterly_kt!$B157:FC157)*INDEX(Fuel_Properties!$B$3:$IV$14,MATCH("GCV_Kerosene",Fuel_Properties!$B$3:$B$14,0),MATCH(YEAR(EW$9),Fuel_Properties!$B$3:$EI$3,0))/1000</f>
        <v>4.521966356929933E-2</v>
      </c>
      <c r="EX157" s="53">
        <f>SUMPRODUCT(--(EX$9=Quarterly_kt!$B$9:FC$9),Quarterly_kt!$B157:FC157)*INDEX(Fuel_Properties!$B$3:$IV$14,MATCH("GCV_Kerosene",Fuel_Properties!$B$3:$B$14,0),MATCH(YEAR(EX$9),Fuel_Properties!$B$3:$EI$3,0))/1000</f>
        <v>5.4760175249100616E-2</v>
      </c>
      <c r="EY157" s="53">
        <f>SUMPRODUCT(--(EY$9=Quarterly_kt!$B$9:FC$9),Quarterly_kt!$B157:FC157)*INDEX(Fuel_Properties!$B$3:$IV$14,MATCH("GCV_Kerosene",Fuel_Properties!$B$3:$B$14,0),MATCH(YEAR(EY$9),Fuel_Properties!$B$3:$EI$3,0))/1000</f>
        <v>2.6353334620488458E-2</v>
      </c>
      <c r="EZ157" s="53">
        <f>SUMPRODUCT(--(EZ$9=Quarterly_kt!$B$9:FC$9),Quarterly_kt!$B157:FC157)*INDEX(Fuel_Properties!$B$3:$IV$14,MATCH("GCV_Kerosene",Fuel_Properties!$B$3:$B$14,0),MATCH(YEAR(EZ$9),Fuel_Properties!$B$3:$EI$3,0))/1000</f>
        <v>1.0909863603237268E-2</v>
      </c>
      <c r="FA157" s="53">
        <f>SUMPRODUCT(--(FA$9=Quarterly_kt!$B$9:FC$9),Quarterly_kt!$B157:FC157)*INDEX(Fuel_Properties!$B$3:$IV$14,MATCH("GCV_Kerosene",Fuel_Properties!$B$3:$B$14,0),MATCH(YEAR(FA$9),Fuel_Properties!$B$3:$EI$3,0))/1000</f>
        <v>3.4721421327824992E-2</v>
      </c>
      <c r="FB157" s="53">
        <f>SUMPRODUCT(--(FB$9=Quarterly_kt!$B$9:FC$9),Quarterly_kt!$B157:FC157)*INDEX(Fuel_Properties!$B$3:$IV$14,MATCH("GCV_Kerosene",Fuel_Properties!$B$3:$B$14,0),MATCH(YEAR(FB$9),Fuel_Properties!$B$3:$EI$3,0))/1000</f>
        <v>2.95014173704066E-2</v>
      </c>
      <c r="FC157" s="53">
        <f>SUMPRODUCT(--(FC$9=Quarterly_kt!$B$9:FC$9),Quarterly_kt!$B157:FC157)*INDEX(Fuel_Properties!$B$3:$IV$14,MATCH("GCV_Kerosene",Fuel_Properties!$B$3:$B$14,0),MATCH(YEAR(FC$9),Fuel_Properties!$B$3:$EI$3,0))/1000</f>
        <v>2.0257689791580394E-2</v>
      </c>
      <c r="FD157" s="53">
        <f>SUMPRODUCT(--(FD$9=Quarterly_kt!$B$9:FD$9),Quarterly_kt!$B157:FD157)*INDEX(Fuel_Properties!$B$3:$IV$14,MATCH("GCV_Kerosene",Fuel_Properties!$B$3:$B$14,0),MATCH(YEAR(FD$9),Fuel_Properties!$B$3:$EI$3,0))/1000</f>
        <v>8.9627350411519945E-3</v>
      </c>
      <c r="FE157" s="53">
        <f>SUMPRODUCT(--(FE$9=Quarterly_kt!$B$9:FE$9),Quarterly_kt!$B157:FE157)*INDEX(Fuel_Properties!$B$3:$IV$14,MATCH("GCV_Kerosene",Fuel_Properties!$B$3:$B$14,0),MATCH(YEAR(FE$9),Fuel_Properties!$B$3:$EI$3,0))/1000</f>
        <v>2.203678154547576E-2</v>
      </c>
      <c r="FF157" s="53">
        <f>SUMPRODUCT(--(FF$9=Quarterly_kt!$B$9:FF$9),Quarterly_kt!$B157:FF157)*INDEX(Fuel_Properties!$B$3:$IV$14,MATCH("GCV_Kerosene",Fuel_Properties!$B$3:$B$14,0),MATCH(YEAR(FF$9),Fuel_Properties!$B$3:$EI$3,0))/1000</f>
        <v>2.9263715651027679E-2</v>
      </c>
      <c r="FG157" s="53">
        <f>SUMPRODUCT(--(FG$9=Quarterly_kt!$B$9:FG$9),Quarterly_kt!$B157:FG157)*INDEX(Fuel_Properties!$B$3:$IV$14,MATCH("GCV_Kerosene",Fuel_Properties!$B$3:$B$14,0),MATCH(YEAR(FG$9),Fuel_Properties!$B$3:$EI$3,0))/1000</f>
        <v>1.7063675667422291E-2</v>
      </c>
      <c r="FH157" s="53">
        <f>SUMPRODUCT(--(FH$9=Quarterly_kt!$B$9:FH$9),Quarterly_kt!$B157:FH157)*INDEX(Fuel_Properties!$B$3:$IV$14,MATCH("GCV_Kerosene",Fuel_Properties!$B$3:$B$14,0),MATCH(YEAR(FH$9),Fuel_Properties!$B$3:$EI$3,0))/1000</f>
        <v>2.9994873491517422E-2</v>
      </c>
      <c r="FI157" s="53">
        <f>SUMPRODUCT(--(FI$9=Quarterly_kt!$B$9:FI$9),Quarterly_kt!$B157:FI157)*INDEX(Fuel_Properties!$B$3:$IV$14,MATCH("GCV_Kerosene",Fuel_Properties!$B$3:$B$14,0),MATCH(YEAR(FI$9),Fuel_Properties!$B$3:$EI$3,0))/1000</f>
        <v>1.9690624317029701E-2</v>
      </c>
      <c r="FJ157" s="53">
        <f>SUMPRODUCT(--(FJ$9=Quarterly_kt!$B$9:FJ$9),Quarterly_kt!$B157:FJ157)*INDEX(Fuel_Properties!$B$3:$IV$14,MATCH("GCV_Kerosene",Fuel_Properties!$B$3:$B$14,0),MATCH(YEAR(FJ$9),Fuel_Properties!$B$3:$EI$3,0))/1000</f>
        <v>2.9712272879783244E-2</v>
      </c>
      <c r="FK157" s="53">
        <f>SUMPRODUCT(--(FK$9=Quarterly_kt!$B$9:FK$9),Quarterly_kt!$B157:FK157)*INDEX(Fuel_Properties!$B$3:$IV$14,MATCH("GCV_Kerosene",Fuel_Properties!$B$3:$B$14,0),MATCH(YEAR(FK$9),Fuel_Properties!$B$3:$EI$3,0))/1000</f>
        <v>1.4270759749935906E-2</v>
      </c>
      <c r="FL157" s="53">
        <f>SUMPRODUCT(--(FL$9=Quarterly_kt!$B$9:FL$9),Quarterly_kt!$B157:FL157)*INDEX(Fuel_Properties!$B$3:$IV$14,MATCH("GCV_Kerosene",Fuel_Properties!$B$3:$B$14,0),MATCH(YEAR(FL$9),Fuel_Properties!$B$3:$EI$3,0))/1000</f>
        <v>7.4717612333435055E-3</v>
      </c>
      <c r="FM157" s="53">
        <f>SUMPRODUCT(--(FM$9=Quarterly_kt!$B$9:FN$9),Quarterly_kt!$B157:FN157)*INDEX(Fuel_Properties!$B$3:$IV$14,MATCH("GCV_Kerosene",Fuel_Properties!$B$3:$B$14,0),MATCH(YEAR(FM$9),Fuel_Properties!$B$3:$EI$3,0))/1000</f>
        <v>2.3177918740573695E-2</v>
      </c>
      <c r="FN157" s="53">
        <f>SUMPRODUCT(--(FN$9=Quarterly_kt!$B$9:FN$9),Quarterly_kt!$B157:FN157)*INDEX(Fuel_Properties!$B$3:$IV$14,MATCH("GCV_Kerosene",Fuel_Properties!$B$3:$B$14,0),MATCH(YEAR(FN$9),Fuel_Properties!$B$3:$EI$3,0))/1000</f>
        <v>2.6364071778639316E-2</v>
      </c>
      <c r="FO157" s="53">
        <f>SUMPRODUCT(--(FO$9=Quarterly_kt!$B$9:FO$9),Quarterly_kt!$B157:FO157)*INDEX(Fuel_Properties!$B$3:$IV$14,MATCH("GCV_Kerosene",Fuel_Properties!$B$3:$B$14,0),MATCH(YEAR(FO$9),Fuel_Properties!$B$3:$EI$3,0))/1000</f>
        <v>1.8897063760142423E-2</v>
      </c>
      <c r="FP157" s="53">
        <f>SUMPRODUCT(--(FP$9=Quarterly_kt!$B$9:FP$9),Quarterly_kt!$B157:FP157)*INDEX(Fuel_Properties!$B$3:$IV$14,MATCH("GCV_Kerosene",Fuel_Properties!$B$3:$B$14,0),MATCH(YEAR(FP$9),Fuel_Properties!$B$3:$EI$3,0))/1000</f>
        <v>1.5293139700250815E-2</v>
      </c>
      <c r="FQ157" s="53">
        <f>SUMPRODUCT(--(FQ$9=Quarterly_kt!$B$9:FQ$9),Quarterly_kt!$B157:FQ157)*INDEX(Fuel_Properties!$B$3:$IV$14,MATCH("GCV_Kerosene",Fuel_Properties!$B$3:$B$14,0),MATCH(YEAR(FQ$9),Fuel_Properties!$B$3:$EI$3,0))/1000</f>
        <v>2.0596191815041354E-2</v>
      </c>
      <c r="FR157" s="53">
        <f>SUMPRODUCT(--(FR$9=Quarterly_kt!$B$9:FR$9),Quarterly_kt!$B157:FR157)*INDEX(Fuel_Properties!$B$3:$IV$14,MATCH("GCV_Kerosene",Fuel_Properties!$B$3:$B$14,0),MATCH(YEAR(FR$9),Fuel_Properties!$B$3:$EI$3,0))/1000</f>
        <v>2.8916475024887183E-2</v>
      </c>
      <c r="FS157" s="53">
        <f>SUMPRODUCT(--(FS$9=Quarterly_kt!$B$9:FS$9),Quarterly_kt!$B157:FS157)*INDEX(Fuel_Properties!$B$3:$IV$14,MATCH("GCV_Kerosene",Fuel_Properties!$B$3:$B$14,0),MATCH(YEAR(FS$9),Fuel_Properties!$B$3:$EI$3,0))/1000</f>
        <v>1.7775780377826879E-2</v>
      </c>
      <c r="FT157" s="53">
        <f>SUMPRODUCT(--(FT$9=Quarterly_kt!$B$9:FT$9),Quarterly_kt!$B157:FT157)*INDEX(Fuel_Properties!$B$3:$IV$14,MATCH("GCV_Kerosene",Fuel_Properties!$B$3:$B$14,0),MATCH(YEAR(FT$9),Fuel_Properties!$B$3:$EI$3,0))/1000</f>
        <v>9.439372800693702E-3</v>
      </c>
      <c r="FU157" s="53">
        <f>SUMPRODUCT(--(FU$9=Quarterly_kt!$B$9:FU$9),Quarterly_kt!$B157:FU157)*INDEX(Fuel_Properties!$B$3:$IV$14,MATCH("GCV_Kerosene",Fuel_Properties!$B$3:$B$14,0),MATCH(YEAR(FU$9),Fuel_Properties!$B$3:$EI$3,0))/1000</f>
        <v>2.3988853756596654E-2</v>
      </c>
      <c r="FV157" s="53">
        <f>SUMPRODUCT(--(FV$9=Quarterly_kt!$B$9:FV$9),Quarterly_kt!$B157:FV157)*INDEX(Fuel_Properties!$B$3:$IV$14,MATCH("GCV_Kerosene",Fuel_Properties!$B$3:$B$14,0),MATCH(YEAR(FV$9),Fuel_Properties!$B$3:$EI$3,0))/1000</f>
        <v>2.2205995994015123E-2</v>
      </c>
      <c r="FW157" s="18"/>
      <c r="FX157" s="117"/>
      <c r="FY157" s="18"/>
    </row>
    <row r="158" spans="1:181" ht="15" x14ac:dyDescent="0.25">
      <c r="A158" s="52"/>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c r="BK158" s="51"/>
      <c r="BL158" s="51"/>
      <c r="BM158" s="51"/>
      <c r="BN158" s="51"/>
      <c r="BO158" s="51"/>
      <c r="BP158" s="51"/>
      <c r="BQ158" s="51"/>
      <c r="BR158" s="51"/>
      <c r="BS158" s="51"/>
      <c r="BT158" s="51"/>
      <c r="BU158" s="51"/>
      <c r="BV158" s="51"/>
      <c r="BW158" s="51"/>
      <c r="BX158" s="51"/>
      <c r="BY158" s="51"/>
      <c r="BZ158" s="51"/>
      <c r="CA158" s="51"/>
      <c r="CB158" s="51"/>
      <c r="CC158" s="51"/>
      <c r="CD158" s="51"/>
      <c r="CE158" s="51"/>
      <c r="CF158" s="51"/>
      <c r="CG158" s="51"/>
      <c r="CH158" s="51"/>
      <c r="CI158" s="51"/>
      <c r="CJ158" s="51"/>
      <c r="CK158" s="51"/>
      <c r="CL158" s="51"/>
      <c r="CM158" s="51"/>
      <c r="CN158" s="51"/>
      <c r="CO158" s="51"/>
      <c r="CP158" s="51"/>
      <c r="CQ158" s="51"/>
      <c r="CR158" s="51"/>
      <c r="CS158" s="51"/>
      <c r="CT158" s="51"/>
      <c r="CU158" s="51"/>
      <c r="CV158" s="51"/>
      <c r="CW158" s="51"/>
      <c r="CX158" s="51"/>
      <c r="CY158" s="51"/>
      <c r="CZ158" s="51"/>
      <c r="DA158" s="51"/>
      <c r="DB158" s="51"/>
      <c r="DC158" s="51"/>
      <c r="DD158" s="51"/>
      <c r="DE158" s="51"/>
      <c r="DF158" s="51"/>
      <c r="DG158" s="51"/>
      <c r="DH158" s="51"/>
      <c r="DI158" s="51"/>
      <c r="DJ158" s="51"/>
      <c r="DK158" s="51"/>
      <c r="DL158" s="51"/>
      <c r="DM158" s="51"/>
      <c r="DN158" s="51"/>
      <c r="DO158" s="51"/>
      <c r="DP158" s="51"/>
      <c r="DQ158" s="51"/>
      <c r="DR158" s="51"/>
      <c r="DS158" s="51"/>
      <c r="DT158" s="51"/>
      <c r="DU158" s="51"/>
      <c r="DV158" s="51"/>
      <c r="DW158" s="51"/>
      <c r="DX158" s="51"/>
      <c r="DY158" s="51"/>
      <c r="DZ158" s="51"/>
      <c r="EA158" s="51"/>
      <c r="EB158" s="51"/>
      <c r="EC158" s="51"/>
      <c r="ED158" s="51"/>
      <c r="EE158" s="51"/>
      <c r="EF158" s="51"/>
      <c r="EG158" s="51"/>
      <c r="EH158" s="51"/>
      <c r="EI158" s="51"/>
      <c r="EJ158" s="51"/>
      <c r="EK158" s="51"/>
      <c r="EL158" s="51"/>
      <c r="EM158" s="51"/>
      <c r="EN158" s="51"/>
      <c r="EO158" s="51"/>
      <c r="EP158" s="51"/>
      <c r="EQ158" s="51"/>
      <c r="ER158" s="51"/>
      <c r="ES158" s="51"/>
      <c r="ET158" s="51"/>
      <c r="EU158" s="51"/>
      <c r="EV158" s="51"/>
      <c r="EW158" s="14"/>
      <c r="EX158" s="51"/>
      <c r="EY158" s="63"/>
      <c r="EZ158" s="63"/>
      <c r="FA158" s="63"/>
      <c r="FB158" s="63"/>
      <c r="FC158" s="63"/>
      <c r="FD158" s="63"/>
      <c r="FE158" s="63"/>
      <c r="FF158" s="63"/>
      <c r="FG158" s="63"/>
      <c r="FH158" s="63"/>
      <c r="FI158" s="63"/>
      <c r="FJ158" s="63"/>
      <c r="FK158" s="63"/>
      <c r="FL158" s="63"/>
      <c r="FM158" s="63"/>
      <c r="FN158" s="63"/>
      <c r="FO158" s="63"/>
      <c r="FP158" s="63"/>
      <c r="FQ158" s="63"/>
      <c r="FR158" s="63"/>
      <c r="FS158" s="63"/>
      <c r="FT158" s="63"/>
      <c r="FU158" s="63"/>
      <c r="FV158" s="63"/>
      <c r="FW158" s="18"/>
      <c r="FX158" s="117"/>
      <c r="FY158" s="18"/>
    </row>
    <row r="159" spans="1:181" ht="15" x14ac:dyDescent="0.25">
      <c r="A159" s="54" t="s">
        <v>89</v>
      </c>
      <c r="B159" s="15">
        <f t="shared" ref="B159:AG159" si="291">B111</f>
        <v>37.053392007060694</v>
      </c>
      <c r="C159" s="15">
        <f t="shared" si="291"/>
        <v>34.631635636918034</v>
      </c>
      <c r="D159" s="15">
        <f t="shared" si="291"/>
        <v>38.153224928592671</v>
      </c>
      <c r="E159" s="15">
        <f t="shared" si="291"/>
        <v>36.120768950059507</v>
      </c>
      <c r="F159" s="15">
        <f t="shared" si="291"/>
        <v>35.314689742875821</v>
      </c>
      <c r="G159" s="15">
        <f t="shared" si="291"/>
        <v>37.978735786605981</v>
      </c>
      <c r="H159" s="15">
        <f t="shared" si="291"/>
        <v>38.426447963561088</v>
      </c>
      <c r="I159" s="15">
        <f t="shared" si="291"/>
        <v>39.684064173647315</v>
      </c>
      <c r="J159" s="15">
        <f t="shared" si="291"/>
        <v>35.532235232747183</v>
      </c>
      <c r="K159" s="15">
        <f t="shared" si="291"/>
        <v>37.821030324058839</v>
      </c>
      <c r="L159" s="15">
        <f t="shared" si="291"/>
        <v>35.8149995415448</v>
      </c>
      <c r="M159" s="15">
        <f t="shared" si="291"/>
        <v>40.170665992085418</v>
      </c>
      <c r="N159" s="15">
        <f t="shared" si="291"/>
        <v>39.149088742149189</v>
      </c>
      <c r="O159" s="15">
        <f t="shared" si="291"/>
        <v>37.995766023269347</v>
      </c>
      <c r="P159" s="15">
        <f t="shared" si="291"/>
        <v>40.620237579746394</v>
      </c>
      <c r="Q159" s="15">
        <f t="shared" si="291"/>
        <v>39.872033161713254</v>
      </c>
      <c r="R159" s="15">
        <f t="shared" si="291"/>
        <v>38.386472944969938</v>
      </c>
      <c r="S159" s="15">
        <f t="shared" si="291"/>
        <v>36.412649973930357</v>
      </c>
      <c r="T159" s="15">
        <f t="shared" si="291"/>
        <v>39.670394497238156</v>
      </c>
      <c r="U159" s="15">
        <f t="shared" si="291"/>
        <v>40.697326687603457</v>
      </c>
      <c r="V159" s="15">
        <f t="shared" si="291"/>
        <v>39.057294717991937</v>
      </c>
      <c r="W159" s="15">
        <f t="shared" si="291"/>
        <v>36.977943453702387</v>
      </c>
      <c r="X159" s="15">
        <f t="shared" si="291"/>
        <v>35.285085088948662</v>
      </c>
      <c r="Y159" s="15">
        <f t="shared" si="291"/>
        <v>38.41588818032546</v>
      </c>
      <c r="Z159" s="15">
        <f t="shared" si="291"/>
        <v>37.061863144821928</v>
      </c>
      <c r="AA159" s="15">
        <f t="shared" si="291"/>
        <v>38.128168303859105</v>
      </c>
      <c r="AB159" s="15">
        <f t="shared" si="291"/>
        <v>37.346474835741269</v>
      </c>
      <c r="AC159" s="15">
        <f t="shared" si="291"/>
        <v>38.200755882060243</v>
      </c>
      <c r="AD159" s="15">
        <f t="shared" si="291"/>
        <v>36.180384689720611</v>
      </c>
      <c r="AE159" s="15">
        <f t="shared" si="291"/>
        <v>35.541839646381831</v>
      </c>
      <c r="AF159" s="15">
        <f t="shared" si="291"/>
        <v>34.987542966624602</v>
      </c>
      <c r="AG159" s="15">
        <f t="shared" si="291"/>
        <v>35.762411060291285</v>
      </c>
      <c r="AH159" s="15">
        <f t="shared" ref="AH159:BM159" si="292">AH111</f>
        <v>36.74104042558487</v>
      </c>
      <c r="AI159" s="15">
        <f t="shared" si="292"/>
        <v>36.694746133135993</v>
      </c>
      <c r="AJ159" s="15">
        <f t="shared" si="292"/>
        <v>35.810839693224949</v>
      </c>
      <c r="AK159" s="15">
        <f t="shared" si="292"/>
        <v>35.31603711172653</v>
      </c>
      <c r="AL159" s="15">
        <f t="shared" si="292"/>
        <v>33.882972324228362</v>
      </c>
      <c r="AM159" s="15">
        <f t="shared" si="292"/>
        <v>33.213133989989473</v>
      </c>
      <c r="AN159" s="15">
        <f t="shared" si="292"/>
        <v>35.058016791832578</v>
      </c>
      <c r="AO159" s="15">
        <f t="shared" si="292"/>
        <v>35.334093459308924</v>
      </c>
      <c r="AP159" s="15">
        <f t="shared" si="292"/>
        <v>36.142455091068435</v>
      </c>
      <c r="AQ159" s="15">
        <f t="shared" si="292"/>
        <v>35.055180661777356</v>
      </c>
      <c r="AR159" s="15">
        <f t="shared" si="292"/>
        <v>34.288571178098159</v>
      </c>
      <c r="AS159" s="15">
        <f t="shared" si="292"/>
        <v>36.040642467713944</v>
      </c>
      <c r="AT159" s="15">
        <f t="shared" si="292"/>
        <v>35.536577478731672</v>
      </c>
      <c r="AU159" s="15">
        <f t="shared" si="292"/>
        <v>34.127183944037583</v>
      </c>
      <c r="AV159" s="15">
        <f t="shared" si="292"/>
        <v>34.215599569011374</v>
      </c>
      <c r="AW159" s="15">
        <f t="shared" si="292"/>
        <v>35.30548041726837</v>
      </c>
      <c r="AX159" s="15">
        <f t="shared" si="292"/>
        <v>33.612265540964991</v>
      </c>
      <c r="AY159" s="15">
        <f t="shared" si="292"/>
        <v>35.31540727379565</v>
      </c>
      <c r="AZ159" s="15">
        <f t="shared" si="292"/>
        <v>35.886351602748867</v>
      </c>
      <c r="BA159" s="15">
        <f t="shared" si="292"/>
        <v>36.570777365441977</v>
      </c>
      <c r="BB159" s="15">
        <f t="shared" si="292"/>
        <v>38.054968807743975</v>
      </c>
      <c r="BC159" s="15">
        <f t="shared" si="292"/>
        <v>36.645795621964588</v>
      </c>
      <c r="BD159" s="15">
        <f t="shared" si="292"/>
        <v>35.335516044543851</v>
      </c>
      <c r="BE159" s="15">
        <f t="shared" si="292"/>
        <v>37.451353443918052</v>
      </c>
      <c r="BF159" s="15">
        <f t="shared" si="292"/>
        <v>37.368424167937789</v>
      </c>
      <c r="BG159" s="15">
        <f t="shared" si="292"/>
        <v>36.049887610188918</v>
      </c>
      <c r="BH159" s="15">
        <f t="shared" si="292"/>
        <v>36.256330062168743</v>
      </c>
      <c r="BI159" s="15">
        <f t="shared" si="292"/>
        <v>38.718439380414196</v>
      </c>
      <c r="BJ159" s="15">
        <f t="shared" si="292"/>
        <v>38.639446181702539</v>
      </c>
      <c r="BK159" s="15">
        <f t="shared" si="292"/>
        <v>38.042730218650021</v>
      </c>
      <c r="BL159" s="15">
        <f t="shared" si="292"/>
        <v>37.85567325992001</v>
      </c>
      <c r="BM159" s="15">
        <f t="shared" si="292"/>
        <v>39.799043560672267</v>
      </c>
      <c r="BN159" s="15">
        <f t="shared" ref="BN159:DY159" si="293">BN111</f>
        <v>39.974030507553778</v>
      </c>
      <c r="BO159" s="15">
        <f t="shared" si="293"/>
        <v>40.168916994449773</v>
      </c>
      <c r="BP159" s="15">
        <f t="shared" si="293"/>
        <v>41.886402672281896</v>
      </c>
      <c r="BQ159" s="15">
        <f t="shared" si="293"/>
        <v>41.86842272179932</v>
      </c>
      <c r="BR159" s="15">
        <f t="shared" si="293"/>
        <v>41.298779397581733</v>
      </c>
      <c r="BS159" s="15">
        <f t="shared" si="293"/>
        <v>39.55288940528564</v>
      </c>
      <c r="BT159" s="15">
        <f t="shared" si="293"/>
        <v>40.330940224043474</v>
      </c>
      <c r="BU159" s="15">
        <f t="shared" si="293"/>
        <v>40.487166171984967</v>
      </c>
      <c r="BV159" s="15">
        <f t="shared" si="293"/>
        <v>41.362729830565833</v>
      </c>
      <c r="BW159" s="15">
        <f t="shared" si="293"/>
        <v>42.108028334546276</v>
      </c>
      <c r="BX159" s="15">
        <f t="shared" si="293"/>
        <v>44.656563504207504</v>
      </c>
      <c r="BY159" s="15">
        <f t="shared" si="293"/>
        <v>44.396512615397448</v>
      </c>
      <c r="BZ159" s="15">
        <f t="shared" si="293"/>
        <v>42.672640792958596</v>
      </c>
      <c r="CA159" s="15">
        <f t="shared" si="293"/>
        <v>42.104312169878789</v>
      </c>
      <c r="CB159" s="15">
        <f t="shared" si="293"/>
        <v>43.201709912203867</v>
      </c>
      <c r="CC159" s="15">
        <f t="shared" si="293"/>
        <v>44.423246885929672</v>
      </c>
      <c r="CD159" s="15">
        <f t="shared" si="293"/>
        <v>47.61797068727423</v>
      </c>
      <c r="CE159" s="15">
        <f t="shared" si="293"/>
        <v>45.930920390617445</v>
      </c>
      <c r="CF159" s="15">
        <f t="shared" si="293"/>
        <v>45.777326092650028</v>
      </c>
      <c r="CG159" s="15">
        <f t="shared" si="293"/>
        <v>48.694766999693698</v>
      </c>
      <c r="CH159" s="15">
        <f t="shared" si="293"/>
        <v>47.878317102084075</v>
      </c>
      <c r="CI159" s="15">
        <f t="shared" si="293"/>
        <v>48.725146008075264</v>
      </c>
      <c r="CJ159" s="15">
        <f t="shared" si="293"/>
        <v>49.797207555395545</v>
      </c>
      <c r="CK159" s="15">
        <f t="shared" si="293"/>
        <v>50.122104401859232</v>
      </c>
      <c r="CL159" s="15">
        <f t="shared" si="293"/>
        <v>49.109026049657473</v>
      </c>
      <c r="CM159" s="15">
        <f t="shared" si="293"/>
        <v>49.62833645858413</v>
      </c>
      <c r="CN159" s="15">
        <f t="shared" si="293"/>
        <v>47.582559971853257</v>
      </c>
      <c r="CO159" s="15">
        <f t="shared" si="293"/>
        <v>51.851650234500596</v>
      </c>
      <c r="CP159" s="15">
        <f t="shared" si="293"/>
        <v>49.862622179367506</v>
      </c>
      <c r="CQ159" s="15">
        <f t="shared" si="293"/>
        <v>50.417640762677152</v>
      </c>
      <c r="CR159" s="15">
        <f t="shared" si="293"/>
        <v>49.392459428516453</v>
      </c>
      <c r="CS159" s="15">
        <f t="shared" si="293"/>
        <v>52.719778048005182</v>
      </c>
      <c r="CT159" s="15">
        <f t="shared" si="293"/>
        <v>52.148330033356288</v>
      </c>
      <c r="CU159" s="15">
        <f t="shared" si="293"/>
        <v>50.345595767119278</v>
      </c>
      <c r="CV159" s="15">
        <f t="shared" si="293"/>
        <v>49.922600084518734</v>
      </c>
      <c r="CW159" s="15">
        <f t="shared" si="293"/>
        <v>53.135189332426009</v>
      </c>
      <c r="CX159" s="15">
        <f t="shared" si="293"/>
        <v>52.63439850714785</v>
      </c>
      <c r="CY159" s="15">
        <f t="shared" si="293"/>
        <v>51.198938418555905</v>
      </c>
      <c r="CZ159" s="15">
        <f t="shared" si="293"/>
        <v>51.808730125564551</v>
      </c>
      <c r="DA159" s="15">
        <f t="shared" si="293"/>
        <v>54.190471632453111</v>
      </c>
      <c r="DB159" s="15">
        <f t="shared" si="293"/>
        <v>56.633604377259267</v>
      </c>
      <c r="DC159" s="15">
        <f t="shared" si="293"/>
        <v>53.327302719856334</v>
      </c>
      <c r="DD159" s="15">
        <f t="shared" si="293"/>
        <v>53.275582070499695</v>
      </c>
      <c r="DE159" s="15">
        <f t="shared" si="293"/>
        <v>56.907846532224639</v>
      </c>
      <c r="DF159" s="15">
        <f t="shared" si="293"/>
        <v>55.896186580027418</v>
      </c>
      <c r="DG159" s="15">
        <f t="shared" si="293"/>
        <v>54.506508148971342</v>
      </c>
      <c r="DH159" s="15">
        <f t="shared" si="293"/>
        <v>55.126035823542296</v>
      </c>
      <c r="DI159" s="15">
        <f t="shared" si="293"/>
        <v>56.64510176287672</v>
      </c>
      <c r="DJ159" s="15">
        <f t="shared" si="293"/>
        <v>56.12551135464102</v>
      </c>
      <c r="DK159" s="15">
        <f t="shared" si="293"/>
        <v>56.531188664558805</v>
      </c>
      <c r="DL159" s="15">
        <f t="shared" si="293"/>
        <v>57.996680050597604</v>
      </c>
      <c r="DM159" s="15">
        <f t="shared" si="293"/>
        <v>61.467760430673273</v>
      </c>
      <c r="DN159" s="15">
        <f t="shared" si="293"/>
        <v>61.492096675305405</v>
      </c>
      <c r="DO159" s="15">
        <f t="shared" si="293"/>
        <v>59.579595875355984</v>
      </c>
      <c r="DP159" s="15">
        <f t="shared" si="293"/>
        <v>58.885013382912362</v>
      </c>
      <c r="DQ159" s="15">
        <f t="shared" si="293"/>
        <v>62.695793111270838</v>
      </c>
      <c r="DR159" s="15">
        <f t="shared" si="293"/>
        <v>63.323894707881642</v>
      </c>
      <c r="DS159" s="15">
        <f t="shared" si="293"/>
        <v>60.740100643219407</v>
      </c>
      <c r="DT159" s="15">
        <f t="shared" si="293"/>
        <v>61.385169991756634</v>
      </c>
      <c r="DU159" s="15">
        <f t="shared" si="293"/>
        <v>63.564724661286903</v>
      </c>
      <c r="DV159" s="15">
        <f t="shared" si="293"/>
        <v>64.800753568495324</v>
      </c>
      <c r="DW159" s="15">
        <f t="shared" si="293"/>
        <v>62.069849024904933</v>
      </c>
      <c r="DX159" s="15">
        <f t="shared" si="293"/>
        <v>60.788292806760154</v>
      </c>
      <c r="DY159" s="15">
        <f t="shared" si="293"/>
        <v>64.682728544939508</v>
      </c>
      <c r="DZ159" s="15">
        <f t="shared" ref="DZ159:EO159" si="294">DZ111</f>
        <v>64.008299591101675</v>
      </c>
      <c r="EA159" s="15">
        <f t="shared" si="294"/>
        <v>63.165796056973086</v>
      </c>
      <c r="EB159" s="15">
        <f t="shared" si="294"/>
        <v>60.582901340737237</v>
      </c>
      <c r="EC159" s="15">
        <f t="shared" si="294"/>
        <v>65.547125757508411</v>
      </c>
      <c r="ED159" s="15">
        <f t="shared" si="294"/>
        <v>65.236909976490466</v>
      </c>
      <c r="EE159" s="15">
        <f t="shared" si="294"/>
        <v>61.783222713745474</v>
      </c>
      <c r="EF159" s="15">
        <f t="shared" si="294"/>
        <v>62.429511404837932</v>
      </c>
      <c r="EG159" s="15">
        <f t="shared" si="294"/>
        <v>67.425170774750853</v>
      </c>
      <c r="EH159" s="15">
        <f t="shared" si="294"/>
        <v>65.710361193633844</v>
      </c>
      <c r="EI159" s="15">
        <f t="shared" si="294"/>
        <v>65.142838624496633</v>
      </c>
      <c r="EJ159" s="15">
        <f t="shared" si="294"/>
        <v>59.923663500833129</v>
      </c>
      <c r="EK159" s="15">
        <f t="shared" si="294"/>
        <v>63.436537963243232</v>
      </c>
      <c r="EL159" s="15">
        <f t="shared" si="294"/>
        <v>61.009764909412922</v>
      </c>
      <c r="EM159" s="15">
        <f t="shared" si="294"/>
        <v>60.231433778588652</v>
      </c>
      <c r="EN159" s="15">
        <f t="shared" si="294"/>
        <v>60.258694988037149</v>
      </c>
      <c r="EO159" s="15">
        <f t="shared" si="294"/>
        <v>64.235689504701199</v>
      </c>
      <c r="EP159" s="15">
        <f t="shared" ref="EP159:FB159" si="295">EP111</f>
        <v>60.451181033401028</v>
      </c>
      <c r="EQ159" s="15">
        <f t="shared" si="295"/>
        <v>60.524702168286929</v>
      </c>
      <c r="ER159" s="15">
        <f t="shared" si="295"/>
        <v>60.063391597376814</v>
      </c>
      <c r="ES159" s="15">
        <f t="shared" si="295"/>
        <v>64.45880567130294</v>
      </c>
      <c r="ET159" s="15">
        <f t="shared" si="295"/>
        <v>63.046556792428078</v>
      </c>
      <c r="EU159" s="15">
        <f t="shared" si="295"/>
        <v>60.244837661588235</v>
      </c>
      <c r="EV159" s="15">
        <f t="shared" si="295"/>
        <v>60.722787740977978</v>
      </c>
      <c r="EW159" s="15">
        <f t="shared" si="295"/>
        <v>62.856913641520848</v>
      </c>
      <c r="EX159" s="15">
        <f t="shared" si="295"/>
        <v>62.415312824723259</v>
      </c>
      <c r="EY159" s="15">
        <f t="shared" si="295"/>
        <v>60.28683773803639</v>
      </c>
      <c r="EZ159" s="15">
        <f t="shared" si="295"/>
        <v>58.534667332252049</v>
      </c>
      <c r="FA159" s="15">
        <f t="shared" si="295"/>
        <v>63.950412098245266</v>
      </c>
      <c r="FB159" s="15">
        <f t="shared" si="295"/>
        <v>62.754854086944334</v>
      </c>
      <c r="FC159" s="15">
        <f t="shared" ref="FC159:FP159" si="296">FC111</f>
        <v>60.436556318943296</v>
      </c>
      <c r="FD159" s="15">
        <f t="shared" si="296"/>
        <v>60.617306195265812</v>
      </c>
      <c r="FE159" s="15">
        <f t="shared" si="296"/>
        <v>66.16207509941114</v>
      </c>
      <c r="FF159" s="15">
        <f t="shared" si="296"/>
        <v>63.677255630863705</v>
      </c>
      <c r="FG159" s="15">
        <f t="shared" si="296"/>
        <v>61.520106466967398</v>
      </c>
      <c r="FH159" s="15">
        <f t="shared" si="296"/>
        <v>62.552360548329403</v>
      </c>
      <c r="FI159" s="15">
        <f t="shared" si="296"/>
        <v>66.64689592991239</v>
      </c>
      <c r="FJ159" s="15">
        <f t="shared" si="296"/>
        <v>66.682057383073214</v>
      </c>
      <c r="FK159" s="15">
        <f t="shared" si="296"/>
        <v>62.832594390477681</v>
      </c>
      <c r="FL159" s="15">
        <f t="shared" si="296"/>
        <v>62.941586014995238</v>
      </c>
      <c r="FM159" s="15">
        <f t="shared" si="296"/>
        <v>68.790425346016676</v>
      </c>
      <c r="FN159" s="15">
        <f t="shared" si="296"/>
        <v>67.310669820064732</v>
      </c>
      <c r="FO159" s="15">
        <f t="shared" si="296"/>
        <v>64.050507868387456</v>
      </c>
      <c r="FP159" s="15">
        <f t="shared" si="296"/>
        <v>65.269131722900823</v>
      </c>
      <c r="FQ159" s="15">
        <f t="shared" ref="FQ159:FS159" si="297">FQ111</f>
        <v>70.279761795677572</v>
      </c>
      <c r="FR159" s="15">
        <f t="shared" si="297"/>
        <v>70.334850491057921</v>
      </c>
      <c r="FS159" s="15">
        <f t="shared" si="297"/>
        <v>67.721914103806014</v>
      </c>
      <c r="FT159" s="15">
        <f t="shared" ref="FT159:FU159" si="298">FT111</f>
        <v>67.096149961221499</v>
      </c>
      <c r="FU159" s="15">
        <f t="shared" si="298"/>
        <v>74.129852316448222</v>
      </c>
      <c r="FV159" s="15">
        <f t="shared" ref="FV159" si="299">FV111</f>
        <v>72.483711418697609</v>
      </c>
      <c r="FW159" s="18"/>
      <c r="FX159" s="117"/>
      <c r="FY159" s="18"/>
    </row>
    <row r="160" spans="1:181" ht="15" x14ac:dyDescent="0.25">
      <c r="A160" s="49" t="s">
        <v>25</v>
      </c>
      <c r="B160" s="13">
        <f t="shared" ref="B160:BM162" si="300">B113+B121+B129+B137+B146</f>
        <v>18.762286581954953</v>
      </c>
      <c r="C160" s="13">
        <f t="shared" si="300"/>
        <v>18.637863063545225</v>
      </c>
      <c r="D160" s="13">
        <f t="shared" si="300"/>
        <v>19.075093556880944</v>
      </c>
      <c r="E160" s="13">
        <f t="shared" si="300"/>
        <v>20.757056274223331</v>
      </c>
      <c r="F160" s="13">
        <f t="shared" si="300"/>
        <v>19.715772159996028</v>
      </c>
      <c r="G160" s="13">
        <f t="shared" si="300"/>
        <v>19.275840351505277</v>
      </c>
      <c r="H160" s="13">
        <f t="shared" si="300"/>
        <v>18.957498934326168</v>
      </c>
      <c r="I160" s="13">
        <f t="shared" si="300"/>
        <v>20.499955599231718</v>
      </c>
      <c r="J160" s="13">
        <f t="shared" si="300"/>
        <v>19.022389944343566</v>
      </c>
      <c r="K160" s="13">
        <f t="shared" si="300"/>
        <v>18.942456207065579</v>
      </c>
      <c r="L160" s="13">
        <f t="shared" si="300"/>
        <v>18.936168361854552</v>
      </c>
      <c r="M160" s="13">
        <f t="shared" si="300"/>
        <v>20.463373675327301</v>
      </c>
      <c r="N160" s="13">
        <f t="shared" si="300"/>
        <v>21.033456065692899</v>
      </c>
      <c r="O160" s="13">
        <f t="shared" si="300"/>
        <v>18.272861407680509</v>
      </c>
      <c r="P160" s="13">
        <f t="shared" si="300"/>
        <v>19.101935145378114</v>
      </c>
      <c r="Q160" s="13">
        <f t="shared" si="300"/>
        <v>20.235924170265196</v>
      </c>
      <c r="R160" s="13">
        <f t="shared" si="300"/>
        <v>20.302807434062956</v>
      </c>
      <c r="S160" s="13">
        <f t="shared" si="300"/>
        <v>19.473970146217344</v>
      </c>
      <c r="T160" s="13">
        <f t="shared" si="300"/>
        <v>19.22641370504379</v>
      </c>
      <c r="U160" s="13">
        <f t="shared" si="300"/>
        <v>20.818580897693636</v>
      </c>
      <c r="V160" s="13">
        <f t="shared" si="300"/>
        <v>21.092084656181335</v>
      </c>
      <c r="W160" s="13">
        <f t="shared" si="300"/>
        <v>19.04044097383499</v>
      </c>
      <c r="X160" s="13">
        <f t="shared" si="300"/>
        <v>17.813565183143616</v>
      </c>
      <c r="Y160" s="13">
        <f t="shared" si="300"/>
        <v>19.860837478427879</v>
      </c>
      <c r="Z160" s="13">
        <f t="shared" si="300"/>
        <v>19.589086630592341</v>
      </c>
      <c r="AA160" s="13">
        <f t="shared" si="300"/>
        <v>18.892527795257568</v>
      </c>
      <c r="AB160" s="13">
        <f t="shared" si="300"/>
        <v>18.810841538982391</v>
      </c>
      <c r="AC160" s="13">
        <f t="shared" si="300"/>
        <v>20.487697707195288</v>
      </c>
      <c r="AD160" s="13">
        <f t="shared" si="300"/>
        <v>19.511511730632783</v>
      </c>
      <c r="AE160" s="13">
        <f t="shared" si="300"/>
        <v>19.155555223255153</v>
      </c>
      <c r="AF160" s="13">
        <f t="shared" si="300"/>
        <v>19.231814871845241</v>
      </c>
      <c r="AG160" s="13">
        <f t="shared" si="300"/>
        <v>19.977732605857845</v>
      </c>
      <c r="AH160" s="13">
        <f t="shared" si="300"/>
        <v>19.925961545066833</v>
      </c>
      <c r="AI160" s="13">
        <f t="shared" si="300"/>
        <v>19.765966830101014</v>
      </c>
      <c r="AJ160" s="13">
        <f t="shared" si="300"/>
        <v>19.563447710456852</v>
      </c>
      <c r="AK160" s="13">
        <f t="shared" si="300"/>
        <v>20.229138694343565</v>
      </c>
      <c r="AL160" s="13">
        <f t="shared" si="300"/>
        <v>19.55017354669571</v>
      </c>
      <c r="AM160" s="13">
        <f t="shared" si="300"/>
        <v>19.353503644599915</v>
      </c>
      <c r="AN160" s="13">
        <f t="shared" si="300"/>
        <v>19.664975610713959</v>
      </c>
      <c r="AO160" s="13">
        <f t="shared" si="300"/>
        <v>20.507262289733887</v>
      </c>
      <c r="AP160" s="13">
        <f t="shared" si="300"/>
        <v>20.513958462009427</v>
      </c>
      <c r="AQ160" s="13">
        <f t="shared" si="300"/>
        <v>19.942417292060849</v>
      </c>
      <c r="AR160" s="13">
        <f t="shared" si="300"/>
        <v>19.308011718025206</v>
      </c>
      <c r="AS160" s="13">
        <f t="shared" si="300"/>
        <v>20.624008465862275</v>
      </c>
      <c r="AT160" s="13">
        <f t="shared" si="300"/>
        <v>19.423551642303465</v>
      </c>
      <c r="AU160" s="13">
        <f t="shared" si="300"/>
        <v>18.804309617767331</v>
      </c>
      <c r="AV160" s="13">
        <f t="shared" si="300"/>
        <v>18.450442732353206</v>
      </c>
      <c r="AW160" s="13">
        <f t="shared" si="300"/>
        <v>19.909982919921877</v>
      </c>
      <c r="AX160" s="13">
        <f t="shared" si="300"/>
        <v>19.155471699848174</v>
      </c>
      <c r="AY160" s="13">
        <f t="shared" si="300"/>
        <v>19.100775366954799</v>
      </c>
      <c r="AZ160" s="13">
        <f t="shared" si="300"/>
        <v>20.104409907169345</v>
      </c>
      <c r="BA160" s="13">
        <f t="shared" si="300"/>
        <v>20.863311635303493</v>
      </c>
      <c r="BB160" s="13">
        <f t="shared" si="300"/>
        <v>22.157342313308718</v>
      </c>
      <c r="BC160" s="13">
        <f t="shared" si="300"/>
        <v>21.032909840087889</v>
      </c>
      <c r="BD160" s="13">
        <f t="shared" si="300"/>
        <v>20.08458624408722</v>
      </c>
      <c r="BE160" s="13">
        <f t="shared" si="300"/>
        <v>21.950278537826531</v>
      </c>
      <c r="BF160" s="13">
        <f t="shared" si="300"/>
        <v>21.136147569313049</v>
      </c>
      <c r="BG160" s="13">
        <f t="shared" si="300"/>
        <v>20.324920111942294</v>
      </c>
      <c r="BH160" s="13">
        <f t="shared" si="300"/>
        <v>20.698489276313776</v>
      </c>
      <c r="BI160" s="13">
        <f t="shared" si="300"/>
        <v>22.213082155742644</v>
      </c>
      <c r="BJ160" s="13">
        <f t="shared" si="300"/>
        <v>21.955709583892819</v>
      </c>
      <c r="BK160" s="13">
        <f t="shared" si="300"/>
        <v>21.532391058216088</v>
      </c>
      <c r="BL160" s="13">
        <f t="shared" si="300"/>
        <v>21.510032707672117</v>
      </c>
      <c r="BM160" s="13">
        <f t="shared" si="300"/>
        <v>23.146249807243347</v>
      </c>
      <c r="BN160" s="13">
        <f t="shared" ref="BN160:DY162" si="301">BN113+BN121+BN129+BN137+BN146</f>
        <v>22.62903427465104</v>
      </c>
      <c r="BO160" s="13">
        <f t="shared" si="301"/>
        <v>22.518995392747961</v>
      </c>
      <c r="BP160" s="13">
        <f t="shared" si="301"/>
        <v>22.580865757193759</v>
      </c>
      <c r="BQ160" s="13">
        <f t="shared" si="301"/>
        <v>23.409946686232971</v>
      </c>
      <c r="BR160" s="13">
        <f t="shared" si="301"/>
        <v>22.366684155620998</v>
      </c>
      <c r="BS160" s="13">
        <f t="shared" si="301"/>
        <v>22.099743736642754</v>
      </c>
      <c r="BT160" s="13">
        <f t="shared" si="301"/>
        <v>22.784852664407403</v>
      </c>
      <c r="BU160" s="13">
        <f t="shared" si="301"/>
        <v>23.25881256466047</v>
      </c>
      <c r="BV160" s="13">
        <f t="shared" si="301"/>
        <v>23.188813835979765</v>
      </c>
      <c r="BW160" s="13">
        <f t="shared" si="301"/>
        <v>23.020930496508367</v>
      </c>
      <c r="BX160" s="13">
        <f t="shared" si="301"/>
        <v>22.777634055603645</v>
      </c>
      <c r="BY160" s="13">
        <f t="shared" si="301"/>
        <v>24.015322770846375</v>
      </c>
      <c r="BZ160" s="13">
        <f t="shared" si="301"/>
        <v>22.843139976516543</v>
      </c>
      <c r="CA160" s="13">
        <f t="shared" si="301"/>
        <v>22.422400097874014</v>
      </c>
      <c r="CB160" s="13">
        <f t="shared" si="301"/>
        <v>22.701277098318698</v>
      </c>
      <c r="CC160" s="13">
        <f t="shared" si="301"/>
        <v>24.217417846661409</v>
      </c>
      <c r="CD160" s="13">
        <f t="shared" si="301"/>
        <v>24.945040294343126</v>
      </c>
      <c r="CE160" s="13">
        <f t="shared" si="301"/>
        <v>23.016584546241702</v>
      </c>
      <c r="CF160" s="13">
        <f t="shared" si="301"/>
        <v>23.494158941964901</v>
      </c>
      <c r="CG160" s="13">
        <f t="shared" si="301"/>
        <v>26.133684045987817</v>
      </c>
      <c r="CH160" s="13">
        <f t="shared" si="301"/>
        <v>24.885244376332711</v>
      </c>
      <c r="CI160" s="13">
        <f t="shared" si="301"/>
        <v>23.986588676463505</v>
      </c>
      <c r="CJ160" s="13">
        <f t="shared" si="301"/>
        <v>24.764882106341627</v>
      </c>
      <c r="CK160" s="13">
        <f t="shared" si="301"/>
        <v>25.120820328566982</v>
      </c>
      <c r="CL160" s="13">
        <f t="shared" si="301"/>
        <v>23.940781009013861</v>
      </c>
      <c r="CM160" s="13">
        <f t="shared" si="301"/>
        <v>23.973490600464924</v>
      </c>
      <c r="CN160" s="13">
        <f t="shared" si="301"/>
        <v>23.884412628995033</v>
      </c>
      <c r="CO160" s="13">
        <f t="shared" si="301"/>
        <v>25.89135881910439</v>
      </c>
      <c r="CP160" s="13">
        <f t="shared" si="301"/>
        <v>25.186703755160703</v>
      </c>
      <c r="CQ160" s="13">
        <f t="shared" si="301"/>
        <v>24.405817157330397</v>
      </c>
      <c r="CR160" s="13">
        <f t="shared" si="301"/>
        <v>24.43570934659547</v>
      </c>
      <c r="CS160" s="13">
        <f t="shared" si="301"/>
        <v>26.253593778042614</v>
      </c>
      <c r="CT160" s="13">
        <f t="shared" si="301"/>
        <v>25.192817640813509</v>
      </c>
      <c r="CU160" s="13">
        <f t="shared" si="301"/>
        <v>24.76936764814187</v>
      </c>
      <c r="CV160" s="13">
        <f t="shared" si="301"/>
        <v>24.632292745752686</v>
      </c>
      <c r="CW160" s="13">
        <f t="shared" si="301"/>
        <v>26.666559492232761</v>
      </c>
      <c r="CX160" s="13">
        <f t="shared" si="301"/>
        <v>25.709382457235918</v>
      </c>
      <c r="CY160" s="13">
        <f t="shared" si="301"/>
        <v>24.966807583340994</v>
      </c>
      <c r="CZ160" s="13">
        <f t="shared" si="301"/>
        <v>25.272759226349272</v>
      </c>
      <c r="DA160" s="13">
        <f t="shared" si="301"/>
        <v>26.823140588095129</v>
      </c>
      <c r="DB160" s="13">
        <f t="shared" si="301"/>
        <v>25.862379623846998</v>
      </c>
      <c r="DC160" s="13">
        <f t="shared" si="301"/>
        <v>24.666866204599248</v>
      </c>
      <c r="DD160" s="13">
        <f t="shared" si="301"/>
        <v>24.700338954154184</v>
      </c>
      <c r="DE160" s="13">
        <f t="shared" si="301"/>
        <v>26.550888753963537</v>
      </c>
      <c r="DF160" s="13">
        <f t="shared" si="301"/>
        <v>25.668668893038081</v>
      </c>
      <c r="DG160" s="13">
        <f t="shared" si="301"/>
        <v>24.918498667968937</v>
      </c>
      <c r="DH160" s="13">
        <f t="shared" si="301"/>
        <v>25.306899530836844</v>
      </c>
      <c r="DI160" s="13">
        <f t="shared" si="301"/>
        <v>26.582326777027603</v>
      </c>
      <c r="DJ160" s="13">
        <f t="shared" si="301"/>
        <v>25.668627398780991</v>
      </c>
      <c r="DK160" s="13">
        <f t="shared" si="301"/>
        <v>25.813828283800987</v>
      </c>
      <c r="DL160" s="13">
        <f t="shared" si="301"/>
        <v>26.2749192924278</v>
      </c>
      <c r="DM160" s="13">
        <f t="shared" si="301"/>
        <v>28.178484256219381</v>
      </c>
      <c r="DN160" s="13">
        <f t="shared" si="301"/>
        <v>27.312720228196284</v>
      </c>
      <c r="DO160" s="13">
        <f t="shared" si="301"/>
        <v>26.636308208040905</v>
      </c>
      <c r="DP160" s="13">
        <f t="shared" si="301"/>
        <v>26.699046451952501</v>
      </c>
      <c r="DQ160" s="13">
        <f t="shared" si="301"/>
        <v>28.79894233040736</v>
      </c>
      <c r="DR160" s="13">
        <f t="shared" si="301"/>
        <v>28.988241363728665</v>
      </c>
      <c r="DS160" s="13">
        <f t="shared" si="301"/>
        <v>27.873965649862864</v>
      </c>
      <c r="DT160" s="13">
        <f t="shared" si="301"/>
        <v>27.946053340497254</v>
      </c>
      <c r="DU160" s="13">
        <f t="shared" si="301"/>
        <v>29.144499426718699</v>
      </c>
      <c r="DV160" s="13">
        <f t="shared" si="301"/>
        <v>28.993835681944272</v>
      </c>
      <c r="DW160" s="13">
        <f t="shared" si="301"/>
        <v>27.202751520284892</v>
      </c>
      <c r="DX160" s="13">
        <f t="shared" si="301"/>
        <v>26.498851748044395</v>
      </c>
      <c r="DY160" s="13">
        <f t="shared" si="301"/>
        <v>28.486076010402641</v>
      </c>
      <c r="DZ160" s="13">
        <f t="shared" ref="DZ160:FB162" si="302">DZ113+DZ121+DZ129+DZ137+DZ146</f>
        <v>28.459853523879755</v>
      </c>
      <c r="EA160" s="13">
        <f t="shared" si="302"/>
        <v>28.080359737999633</v>
      </c>
      <c r="EB160" s="13">
        <f t="shared" si="302"/>
        <v>26.567809870135729</v>
      </c>
      <c r="EC160" s="13">
        <f t="shared" si="302"/>
        <v>28.968285094733883</v>
      </c>
      <c r="ED160" s="13">
        <f t="shared" si="302"/>
        <v>28.761455687128038</v>
      </c>
      <c r="EE160" s="13">
        <f t="shared" si="302"/>
        <v>27.68692119067844</v>
      </c>
      <c r="EF160" s="13">
        <f t="shared" si="302"/>
        <v>27.843392231498004</v>
      </c>
      <c r="EG160" s="13">
        <f t="shared" si="302"/>
        <v>29.774490699322321</v>
      </c>
      <c r="EH160" s="13">
        <f t="shared" si="302"/>
        <v>29.25480258647022</v>
      </c>
      <c r="EI160" s="13">
        <f t="shared" si="302"/>
        <v>28.499535769477735</v>
      </c>
      <c r="EJ160" s="13">
        <f t="shared" si="302"/>
        <v>26.45328424824346</v>
      </c>
      <c r="EK160" s="13">
        <f t="shared" si="302"/>
        <v>27.821256655272609</v>
      </c>
      <c r="EL160" s="13">
        <f t="shared" si="302"/>
        <v>27.138518156591321</v>
      </c>
      <c r="EM160" s="13">
        <f t="shared" si="302"/>
        <v>27.287206142182548</v>
      </c>
      <c r="EN160" s="13">
        <f t="shared" si="302"/>
        <v>27.031934438106351</v>
      </c>
      <c r="EO160" s="13">
        <f t="shared" si="302"/>
        <v>28.868100794004782</v>
      </c>
      <c r="EP160" s="13">
        <f t="shared" si="302"/>
        <v>28.161751037073039</v>
      </c>
      <c r="EQ160" s="13">
        <f t="shared" si="302"/>
        <v>26.883793444519526</v>
      </c>
      <c r="ER160" s="13">
        <f t="shared" si="302"/>
        <v>26.880992334827081</v>
      </c>
      <c r="ES160" s="13">
        <f t="shared" si="302"/>
        <v>28.501395466613285</v>
      </c>
      <c r="ET160" s="13">
        <f t="shared" si="302"/>
        <v>27.49617598958886</v>
      </c>
      <c r="EU160" s="13">
        <f t="shared" si="302"/>
        <v>26.380818948378561</v>
      </c>
      <c r="EV160" s="13">
        <f t="shared" si="302"/>
        <v>26.96490201417426</v>
      </c>
      <c r="EW160" s="13">
        <f t="shared" si="302"/>
        <v>27.816561807429842</v>
      </c>
      <c r="EX160" s="13">
        <f t="shared" si="302"/>
        <v>27.023684356270735</v>
      </c>
      <c r="EY160" s="13">
        <f t="shared" si="302"/>
        <v>26.068591221398719</v>
      </c>
      <c r="EZ160" s="13">
        <f t="shared" si="302"/>
        <v>25.743715429155387</v>
      </c>
      <c r="FA160" s="13">
        <f t="shared" si="302"/>
        <v>27.58612580582454</v>
      </c>
      <c r="FB160" s="13">
        <f t="shared" ref="FB160:FP160" si="303">FB113+FB121+FB129+FB137+FB146</f>
        <v>26.817527305507603</v>
      </c>
      <c r="FC160" s="13">
        <f t="shared" si="303"/>
        <v>25.797631649244529</v>
      </c>
      <c r="FD160" s="13">
        <f t="shared" si="303"/>
        <v>25.75309216726064</v>
      </c>
      <c r="FE160" s="13">
        <f t="shared" si="303"/>
        <v>27.696633363152841</v>
      </c>
      <c r="FF160" s="13">
        <f t="shared" si="303"/>
        <v>26.508926367813107</v>
      </c>
      <c r="FG160" s="13">
        <f t="shared" si="303"/>
        <v>25.926952018926862</v>
      </c>
      <c r="FH160" s="13">
        <f t="shared" si="303"/>
        <v>25.915423071558699</v>
      </c>
      <c r="FI160" s="13">
        <f t="shared" si="303"/>
        <v>28.129043469151068</v>
      </c>
      <c r="FJ160" s="13">
        <f t="shared" si="303"/>
        <v>27.715647812528275</v>
      </c>
      <c r="FK160" s="13">
        <f t="shared" si="303"/>
        <v>26.405692218138221</v>
      </c>
      <c r="FL160" s="13">
        <f t="shared" si="303"/>
        <v>26.59287350728124</v>
      </c>
      <c r="FM160" s="13">
        <f t="shared" si="303"/>
        <v>28.895048290699599</v>
      </c>
      <c r="FN160" s="13">
        <f t="shared" si="303"/>
        <v>28.786057653980645</v>
      </c>
      <c r="FO160" s="13">
        <f t="shared" si="303"/>
        <v>26.680923463949799</v>
      </c>
      <c r="FP160" s="13">
        <f t="shared" si="303"/>
        <v>27.591620042571243</v>
      </c>
      <c r="FQ160" s="13">
        <f t="shared" ref="FQ160:FS160" si="304">FQ113+FQ121+FQ129+FQ137+FQ146</f>
        <v>29.387093408187038</v>
      </c>
      <c r="FR160" s="13">
        <f t="shared" si="304"/>
        <v>29.066795286418891</v>
      </c>
      <c r="FS160" s="13">
        <f t="shared" si="304"/>
        <v>27.951793319438814</v>
      </c>
      <c r="FT160" s="13">
        <f t="shared" ref="FT160:FU160" si="305">FT113+FT121+FT129+FT137+FT146</f>
        <v>27.455840033116676</v>
      </c>
      <c r="FU160" s="13">
        <f t="shared" si="305"/>
        <v>30.121498871915328</v>
      </c>
      <c r="FV160" s="13">
        <f t="shared" ref="FV160" si="306">FV113+FV121+FV129+FV137+FV146</f>
        <v>28.995463252467847</v>
      </c>
      <c r="FW160" s="18"/>
      <c r="FX160" s="117"/>
      <c r="FY160" s="18"/>
    </row>
    <row r="161" spans="1:181" ht="17.25" x14ac:dyDescent="0.25">
      <c r="A161" s="50" t="s">
        <v>117</v>
      </c>
      <c r="B161" s="13">
        <f t="shared" si="300"/>
        <v>1.9465620779800417</v>
      </c>
      <c r="C161" s="13">
        <f t="shared" si="300"/>
        <v>1.6795304413604735</v>
      </c>
      <c r="D161" s="13">
        <f t="shared" si="300"/>
        <v>1.6426904001045226</v>
      </c>
      <c r="E161" s="13">
        <f t="shared" si="300"/>
        <v>1.878044294242859</v>
      </c>
      <c r="F161" s="13">
        <f t="shared" si="300"/>
        <v>1.6973638371276856</v>
      </c>
      <c r="G161" s="13">
        <f t="shared" si="300"/>
        <v>1.4977705945014952</v>
      </c>
      <c r="H161" s="13">
        <f t="shared" si="300"/>
        <v>1.3696047949218748</v>
      </c>
      <c r="I161" s="13">
        <f t="shared" si="300"/>
        <v>1.64128250043869</v>
      </c>
      <c r="J161" s="13">
        <f t="shared" si="300"/>
        <v>1.2580052814102172</v>
      </c>
      <c r="K161" s="13">
        <f t="shared" si="300"/>
        <v>1.1461711179542542</v>
      </c>
      <c r="L161" s="13">
        <f t="shared" si="300"/>
        <v>1.1056705375671387</v>
      </c>
      <c r="M161" s="13">
        <f t="shared" si="300"/>
        <v>1.2852716049385071</v>
      </c>
      <c r="N161" s="13">
        <f t="shared" si="300"/>
        <v>1.3229094560050965</v>
      </c>
      <c r="O161" s="13">
        <f t="shared" si="300"/>
        <v>0.84244023004531865</v>
      </c>
      <c r="P161" s="13">
        <f t="shared" si="300"/>
        <v>0.87777851165771481</v>
      </c>
      <c r="Q161" s="13">
        <f t="shared" si="300"/>
        <v>1.0626826677703858</v>
      </c>
      <c r="R161" s="13">
        <f t="shared" si="300"/>
        <v>0.97478279863357542</v>
      </c>
      <c r="S161" s="13">
        <f t="shared" si="300"/>
        <v>0.83713714130401617</v>
      </c>
      <c r="T161" s="13">
        <f t="shared" si="300"/>
        <v>0.74304251363754281</v>
      </c>
      <c r="U161" s="13">
        <f t="shared" si="300"/>
        <v>0.9089869542503356</v>
      </c>
      <c r="V161" s="13">
        <f t="shared" si="300"/>
        <v>0.8936408478927611</v>
      </c>
      <c r="W161" s="13">
        <f t="shared" si="300"/>
        <v>0.68287826791763295</v>
      </c>
      <c r="X161" s="13">
        <f t="shared" si="300"/>
        <v>0.56916690490722643</v>
      </c>
      <c r="Y161" s="13">
        <f t="shared" si="300"/>
        <v>0.73421967573165892</v>
      </c>
      <c r="Z161" s="13">
        <f t="shared" si="300"/>
        <v>0.70573317249298095</v>
      </c>
      <c r="AA161" s="13">
        <f t="shared" si="300"/>
        <v>0.56719584537506096</v>
      </c>
      <c r="AB161" s="13">
        <f t="shared" si="300"/>
        <v>0.50764168951034561</v>
      </c>
      <c r="AC161" s="13">
        <f t="shared" si="300"/>
        <v>0.63407107950210584</v>
      </c>
      <c r="AD161" s="13">
        <f t="shared" si="300"/>
        <v>0.53439178316116331</v>
      </c>
      <c r="AE161" s="13">
        <f t="shared" si="300"/>
        <v>0.42410630933761595</v>
      </c>
      <c r="AF161" s="13">
        <f t="shared" si="300"/>
        <v>0.38140001947402957</v>
      </c>
      <c r="AG161" s="13">
        <f t="shared" si="300"/>
        <v>0.52026585651397705</v>
      </c>
      <c r="AH161" s="13">
        <f t="shared" si="300"/>
        <v>0.45278053253173828</v>
      </c>
      <c r="AI161" s="13">
        <f t="shared" si="300"/>
        <v>0.37985132984161374</v>
      </c>
      <c r="AJ161" s="13">
        <f t="shared" si="300"/>
        <v>0.34211961879730224</v>
      </c>
      <c r="AK161" s="13">
        <f t="shared" si="300"/>
        <v>0.4050058038711547</v>
      </c>
      <c r="AL161" s="13">
        <f t="shared" si="300"/>
        <v>0.34460690820693968</v>
      </c>
      <c r="AM161" s="13">
        <f t="shared" si="300"/>
        <v>0.30729756706237787</v>
      </c>
      <c r="AN161" s="13">
        <f t="shared" si="300"/>
        <v>0.46587399942398072</v>
      </c>
      <c r="AO161" s="13">
        <f t="shared" si="300"/>
        <v>1.8641530175399781</v>
      </c>
      <c r="AP161" s="13">
        <f t="shared" si="300"/>
        <v>1.8905746012687681</v>
      </c>
      <c r="AQ161" s="13">
        <f t="shared" si="300"/>
        <v>1.5966520810317995</v>
      </c>
      <c r="AR161" s="13">
        <f t="shared" si="300"/>
        <v>1.6021898197174071</v>
      </c>
      <c r="AS161" s="13">
        <f t="shared" si="300"/>
        <v>1.7963391836357112</v>
      </c>
      <c r="AT161" s="13">
        <f t="shared" si="300"/>
        <v>1.6243407744598386</v>
      </c>
      <c r="AU161" s="13">
        <f t="shared" si="300"/>
        <v>1.4567068542480468</v>
      </c>
      <c r="AV161" s="13">
        <f t="shared" si="300"/>
        <v>1.3610635369491575</v>
      </c>
      <c r="AW161" s="13">
        <f t="shared" si="300"/>
        <v>1.4119356448745728</v>
      </c>
      <c r="AX161" s="13">
        <f t="shared" si="300"/>
        <v>1.4272817512321472</v>
      </c>
      <c r="AY161" s="13">
        <f t="shared" si="300"/>
        <v>1.2915602234458925</v>
      </c>
      <c r="AZ161" s="13">
        <f t="shared" si="300"/>
        <v>1.3174655772972108</v>
      </c>
      <c r="BA161" s="13">
        <f t="shared" si="300"/>
        <v>1.4040044767570492</v>
      </c>
      <c r="BB161" s="13">
        <f t="shared" si="300"/>
        <v>1.0400624131393432</v>
      </c>
      <c r="BC161" s="13">
        <f t="shared" si="300"/>
        <v>0.83375818210601826</v>
      </c>
      <c r="BD161" s="13">
        <f t="shared" si="300"/>
        <v>0.79856069046020517</v>
      </c>
      <c r="BE161" s="13">
        <f t="shared" si="300"/>
        <v>1.0645598673248289</v>
      </c>
      <c r="BF161" s="13">
        <f t="shared" si="300"/>
        <v>1.3132888082885743</v>
      </c>
      <c r="BG161" s="13">
        <f t="shared" si="300"/>
        <v>1.3701210247993469</v>
      </c>
      <c r="BH161" s="13">
        <f t="shared" si="300"/>
        <v>1.5040122830200198</v>
      </c>
      <c r="BI161" s="13">
        <f t="shared" si="300"/>
        <v>1.8392331934547426</v>
      </c>
      <c r="BJ161" s="13">
        <f t="shared" si="300"/>
        <v>1.9241295433044432</v>
      </c>
      <c r="BK161" s="13">
        <f t="shared" si="300"/>
        <v>2.0818612358665467</v>
      </c>
      <c r="BL161" s="13">
        <f t="shared" si="300"/>
        <v>2.4889788892364497</v>
      </c>
      <c r="BM161" s="13">
        <f t="shared" si="300"/>
        <v>3.042846617774964</v>
      </c>
      <c r="BN161" s="13">
        <f t="shared" si="301"/>
        <v>3.3081759883370276</v>
      </c>
      <c r="BO161" s="13">
        <f t="shared" si="301"/>
        <v>3.8915217799430191</v>
      </c>
      <c r="BP161" s="13">
        <f t="shared" si="301"/>
        <v>4.7917082920991287</v>
      </c>
      <c r="BQ161" s="13">
        <f t="shared" si="301"/>
        <v>5.7144183547324987</v>
      </c>
      <c r="BR161" s="13">
        <f t="shared" si="301"/>
        <v>6.28085311402244</v>
      </c>
      <c r="BS161" s="13">
        <f t="shared" si="301"/>
        <v>6.6631519651440847</v>
      </c>
      <c r="BT161" s="13">
        <f t="shared" si="301"/>
        <v>7.3326466955387497</v>
      </c>
      <c r="BU161" s="13">
        <f t="shared" si="301"/>
        <v>7.8718465805733482</v>
      </c>
      <c r="BV161" s="13">
        <f t="shared" si="301"/>
        <v>7.8980602827819588</v>
      </c>
      <c r="BW161" s="13">
        <f t="shared" si="301"/>
        <v>7.9785209470378007</v>
      </c>
      <c r="BX161" s="13">
        <f t="shared" si="301"/>
        <v>8.295979982634222</v>
      </c>
      <c r="BY161" s="13">
        <f t="shared" si="301"/>
        <v>9.1648797394544825</v>
      </c>
      <c r="BZ161" s="13">
        <f t="shared" si="301"/>
        <v>8.9303070996929801</v>
      </c>
      <c r="CA161" s="13">
        <f t="shared" si="301"/>
        <v>8.9872970246522232</v>
      </c>
      <c r="CB161" s="13">
        <f t="shared" si="301"/>
        <v>9.4847450627786944</v>
      </c>
      <c r="CC161" s="13">
        <f t="shared" si="301"/>
        <v>10.275439025778166</v>
      </c>
      <c r="CD161" s="13">
        <f t="shared" si="301"/>
        <v>10.222069849946214</v>
      </c>
      <c r="CE161" s="13">
        <f t="shared" si="301"/>
        <v>10.185604522648164</v>
      </c>
      <c r="CF161" s="13">
        <f t="shared" si="301"/>
        <v>10.622858660443026</v>
      </c>
      <c r="CG161" s="13">
        <f t="shared" si="301"/>
        <v>12.033322444227373</v>
      </c>
      <c r="CH161" s="13">
        <f t="shared" si="301"/>
        <v>11.676751741499857</v>
      </c>
      <c r="CI161" s="13">
        <f t="shared" si="301"/>
        <v>11.291889865445382</v>
      </c>
      <c r="CJ161" s="13">
        <f t="shared" si="301"/>
        <v>12.228002156742605</v>
      </c>
      <c r="CK161" s="13">
        <f t="shared" si="301"/>
        <v>13.055608380841127</v>
      </c>
      <c r="CL161" s="13">
        <f t="shared" si="301"/>
        <v>14.135242903768658</v>
      </c>
      <c r="CM161" s="13">
        <f t="shared" si="301"/>
        <v>16.473432446073087</v>
      </c>
      <c r="CN161" s="13">
        <f t="shared" si="301"/>
        <v>16.764457005265641</v>
      </c>
      <c r="CO161" s="13">
        <f t="shared" si="301"/>
        <v>18.441077113124408</v>
      </c>
      <c r="CP161" s="13">
        <f t="shared" si="301"/>
        <v>17.969844934963589</v>
      </c>
      <c r="CQ161" s="13">
        <f t="shared" si="301"/>
        <v>17.675447545722815</v>
      </c>
      <c r="CR161" s="13">
        <f t="shared" si="301"/>
        <v>17.838189252641683</v>
      </c>
      <c r="CS161" s="13">
        <f t="shared" si="301"/>
        <v>19.247013547957366</v>
      </c>
      <c r="CT161" s="13">
        <f t="shared" si="301"/>
        <v>18.524810524088352</v>
      </c>
      <c r="CU161" s="13">
        <f t="shared" si="301"/>
        <v>18.292705586743899</v>
      </c>
      <c r="CV161" s="13">
        <f t="shared" si="301"/>
        <v>18.24949806998692</v>
      </c>
      <c r="CW161" s="13">
        <f t="shared" si="301"/>
        <v>19.773917687913261</v>
      </c>
      <c r="CX161" s="13">
        <f t="shared" si="301"/>
        <v>19.142176274983406</v>
      </c>
      <c r="CY161" s="13">
        <f t="shared" si="301"/>
        <v>18.569296530045943</v>
      </c>
      <c r="CZ161" s="13">
        <f t="shared" si="301"/>
        <v>18.917331814379864</v>
      </c>
      <c r="DA161" s="13">
        <f t="shared" si="301"/>
        <v>20.161351773833154</v>
      </c>
      <c r="DB161" s="13">
        <f t="shared" si="301"/>
        <v>19.550127827667204</v>
      </c>
      <c r="DC161" s="13">
        <f t="shared" si="301"/>
        <v>18.825305498941798</v>
      </c>
      <c r="DD161" s="13">
        <f t="shared" si="301"/>
        <v>19.170492649186492</v>
      </c>
      <c r="DE161" s="13">
        <f t="shared" si="301"/>
        <v>20.757269676222556</v>
      </c>
      <c r="DF161" s="13">
        <f t="shared" si="301"/>
        <v>19.98794190014641</v>
      </c>
      <c r="DG161" s="13">
        <f t="shared" si="301"/>
        <v>19.397198741281247</v>
      </c>
      <c r="DH161" s="13">
        <f t="shared" si="301"/>
        <v>19.775183827604934</v>
      </c>
      <c r="DI161" s="13">
        <f t="shared" si="301"/>
        <v>20.790122824365284</v>
      </c>
      <c r="DJ161" s="13">
        <f t="shared" si="301"/>
        <v>19.948761919348904</v>
      </c>
      <c r="DK161" s="13">
        <f t="shared" si="301"/>
        <v>20.175105627488353</v>
      </c>
      <c r="DL161" s="13">
        <f t="shared" si="301"/>
        <v>20.527662247272151</v>
      </c>
      <c r="DM161" s="13">
        <f t="shared" si="301"/>
        <v>21.998731273500443</v>
      </c>
      <c r="DN161" s="13">
        <f t="shared" si="301"/>
        <v>21.358366506165034</v>
      </c>
      <c r="DO161" s="13">
        <f t="shared" si="301"/>
        <v>20.830810985601691</v>
      </c>
      <c r="DP161" s="13">
        <f t="shared" si="301"/>
        <v>20.89987656812945</v>
      </c>
      <c r="DQ161" s="13">
        <f t="shared" si="301"/>
        <v>22.451543707375237</v>
      </c>
      <c r="DR161" s="13">
        <f t="shared" si="301"/>
        <v>21.994332501311185</v>
      </c>
      <c r="DS161" s="13">
        <f t="shared" si="301"/>
        <v>21.148820522229293</v>
      </c>
      <c r="DT161" s="13">
        <f t="shared" si="301"/>
        <v>21.334859532778175</v>
      </c>
      <c r="DU161" s="13">
        <f t="shared" si="301"/>
        <v>22.991972582690018</v>
      </c>
      <c r="DV161" s="13">
        <f t="shared" si="301"/>
        <v>22.769698504154675</v>
      </c>
      <c r="DW161" s="13">
        <f t="shared" si="301"/>
        <v>21.540138741224677</v>
      </c>
      <c r="DX161" s="13">
        <f t="shared" si="301"/>
        <v>21.079984030283651</v>
      </c>
      <c r="DY161" s="13">
        <f t="shared" si="301"/>
        <v>22.729664573315397</v>
      </c>
      <c r="DZ161" s="13">
        <f t="shared" si="302"/>
        <v>22.768432726376048</v>
      </c>
      <c r="EA161" s="13">
        <f t="shared" si="302"/>
        <v>22.369730048933754</v>
      </c>
      <c r="EB161" s="13">
        <f t="shared" si="302"/>
        <v>21.518313595545969</v>
      </c>
      <c r="EC161" s="13">
        <f t="shared" si="302"/>
        <v>23.209609694010041</v>
      </c>
      <c r="ED161" s="13">
        <f t="shared" si="302"/>
        <v>22.901756591082449</v>
      </c>
      <c r="EE161" s="13">
        <f t="shared" si="302"/>
        <v>22.156314714026198</v>
      </c>
      <c r="EF161" s="13">
        <f t="shared" si="302"/>
        <v>22.318844403040675</v>
      </c>
      <c r="EG161" s="13">
        <f t="shared" si="302"/>
        <v>23.860686465908227</v>
      </c>
      <c r="EH161" s="13">
        <f t="shared" si="302"/>
        <v>23.461507486791639</v>
      </c>
      <c r="EI161" s="13">
        <f t="shared" si="302"/>
        <v>23.134028395724567</v>
      </c>
      <c r="EJ161" s="13">
        <f t="shared" si="302"/>
        <v>21.486985977654779</v>
      </c>
      <c r="EK161" s="13">
        <f t="shared" si="302"/>
        <v>22.311448353785714</v>
      </c>
      <c r="EL161" s="13">
        <f t="shared" si="302"/>
        <v>21.271277644007434</v>
      </c>
      <c r="EM161" s="13">
        <f t="shared" si="302"/>
        <v>21.783328360298437</v>
      </c>
      <c r="EN161" s="13">
        <f t="shared" si="302"/>
        <v>21.55748073774334</v>
      </c>
      <c r="EO161" s="13">
        <f t="shared" si="302"/>
        <v>22.960018866793817</v>
      </c>
      <c r="EP161" s="13">
        <f t="shared" si="302"/>
        <v>22.406741073264463</v>
      </c>
      <c r="EQ161" s="13">
        <f t="shared" si="302"/>
        <v>21.430283653273658</v>
      </c>
      <c r="ER161" s="13">
        <f t="shared" si="302"/>
        <v>21.479966477688279</v>
      </c>
      <c r="ES161" s="13">
        <f t="shared" si="302"/>
        <v>22.722556138319348</v>
      </c>
      <c r="ET161" s="13">
        <f t="shared" si="302"/>
        <v>22.135286283539379</v>
      </c>
      <c r="EU161" s="13">
        <f t="shared" si="302"/>
        <v>21.469741169169904</v>
      </c>
      <c r="EV161" s="13">
        <f t="shared" si="302"/>
        <v>21.966108492706883</v>
      </c>
      <c r="EW161" s="13">
        <f t="shared" si="302"/>
        <v>22.42758686315889</v>
      </c>
      <c r="EX161" s="13">
        <f t="shared" si="302"/>
        <v>21.735168922139227</v>
      </c>
      <c r="EY161" s="13">
        <f t="shared" si="302"/>
        <v>21.016452130888045</v>
      </c>
      <c r="EZ161" s="13">
        <f t="shared" si="302"/>
        <v>20.789061423923481</v>
      </c>
      <c r="FA161" s="13">
        <f t="shared" si="302"/>
        <v>22.158750366103629</v>
      </c>
      <c r="FB161" s="13">
        <f t="shared" si="302"/>
        <v>21.47830629231774</v>
      </c>
      <c r="FC161" s="13">
        <f t="shared" ref="FC161:FP161" si="307">FC114+FC122+FC130+FC138+FC147</f>
        <v>20.565498703367151</v>
      </c>
      <c r="FD161" s="13">
        <f t="shared" si="307"/>
        <v>20.725381346812028</v>
      </c>
      <c r="FE161" s="13">
        <f t="shared" si="307"/>
        <v>22.090680358781672</v>
      </c>
      <c r="FF161" s="13">
        <f t="shared" si="307"/>
        <v>21.105000682736122</v>
      </c>
      <c r="FG161" s="13">
        <f t="shared" si="307"/>
        <v>20.583849065706715</v>
      </c>
      <c r="FH161" s="13">
        <f t="shared" si="307"/>
        <v>20.560733226837701</v>
      </c>
      <c r="FI161" s="13">
        <f t="shared" si="307"/>
        <v>22.234281731585863</v>
      </c>
      <c r="FJ161" s="13">
        <f t="shared" si="307"/>
        <v>21.79385394295382</v>
      </c>
      <c r="FK161" s="13">
        <f t="shared" si="307"/>
        <v>20.747757201879129</v>
      </c>
      <c r="FL161" s="13">
        <f t="shared" si="307"/>
        <v>20.909285617267543</v>
      </c>
      <c r="FM161" s="13">
        <f t="shared" si="307"/>
        <v>22.61269039736608</v>
      </c>
      <c r="FN161" s="13">
        <f t="shared" si="307"/>
        <v>22.390678138671245</v>
      </c>
      <c r="FO161" s="13">
        <f t="shared" si="307"/>
        <v>20.588316992428986</v>
      </c>
      <c r="FP161" s="13">
        <f t="shared" si="307"/>
        <v>21.354685632017528</v>
      </c>
      <c r="FQ161" s="13">
        <f t="shared" ref="FQ161:FS161" si="308">FQ114+FQ122+FQ130+FQ138+FQ147</f>
        <v>22.705900192823901</v>
      </c>
      <c r="FR161" s="13">
        <f t="shared" si="308"/>
        <v>22.529349815955236</v>
      </c>
      <c r="FS161" s="13">
        <f t="shared" si="308"/>
        <v>21.591451839489636</v>
      </c>
      <c r="FT161" s="13">
        <f t="shared" ref="FT161:FU161" si="309">FT114+FT122+FT130+FT138+FT147</f>
        <v>21.08228584378265</v>
      </c>
      <c r="FU161" s="13">
        <f t="shared" si="309"/>
        <v>23.172813121825659</v>
      </c>
      <c r="FV161" s="13">
        <f t="shared" ref="FV161" si="310">FV114+FV122+FV130+FV138+FV147</f>
        <v>22.296180469137365</v>
      </c>
      <c r="FW161" s="18"/>
      <c r="FX161" s="117"/>
      <c r="FY161" s="18"/>
    </row>
    <row r="162" spans="1:181" ht="17.25" x14ac:dyDescent="0.25">
      <c r="A162" s="50" t="s">
        <v>118</v>
      </c>
      <c r="B162" s="13">
        <f t="shared" si="300"/>
        <v>16.815724503974913</v>
      </c>
      <c r="C162" s="13">
        <f t="shared" si="300"/>
        <v>16.958332622184752</v>
      </c>
      <c r="D162" s="13">
        <f t="shared" si="300"/>
        <v>17.432403156776424</v>
      </c>
      <c r="E162" s="13">
        <f t="shared" si="300"/>
        <v>18.879011979980469</v>
      </c>
      <c r="F162" s="13">
        <f t="shared" si="300"/>
        <v>18.018408322868346</v>
      </c>
      <c r="G162" s="13">
        <f t="shared" si="300"/>
        <v>17.778069757003784</v>
      </c>
      <c r="H162" s="13">
        <f t="shared" si="300"/>
        <v>17.587894139404295</v>
      </c>
      <c r="I162" s="13">
        <f t="shared" si="300"/>
        <v>18.85867309879303</v>
      </c>
      <c r="J162" s="13">
        <f t="shared" si="300"/>
        <v>17.764384662933349</v>
      </c>
      <c r="K162" s="13">
        <f t="shared" si="300"/>
        <v>17.796285089111326</v>
      </c>
      <c r="L162" s="13">
        <f t="shared" si="300"/>
        <v>17.830497824287413</v>
      </c>
      <c r="M162" s="13">
        <f t="shared" si="300"/>
        <v>19.178102070388793</v>
      </c>
      <c r="N162" s="13">
        <f t="shared" si="300"/>
        <v>19.710546609687803</v>
      </c>
      <c r="O162" s="13">
        <f t="shared" si="300"/>
        <v>17.430421177635189</v>
      </c>
      <c r="P162" s="13">
        <f t="shared" si="300"/>
        <v>18.224156633720398</v>
      </c>
      <c r="Q162" s="13">
        <f t="shared" si="300"/>
        <v>19.173241502494811</v>
      </c>
      <c r="R162" s="13">
        <f t="shared" si="300"/>
        <v>19.328024635429379</v>
      </c>
      <c r="S162" s="13">
        <f t="shared" si="300"/>
        <v>18.636833004913328</v>
      </c>
      <c r="T162" s="13">
        <f t="shared" si="300"/>
        <v>18.483371191406249</v>
      </c>
      <c r="U162" s="13">
        <f t="shared" si="300"/>
        <v>19.909593943443298</v>
      </c>
      <c r="V162" s="13">
        <f t="shared" si="300"/>
        <v>20.198443808288573</v>
      </c>
      <c r="W162" s="13">
        <f t="shared" si="300"/>
        <v>18.35756270591736</v>
      </c>
      <c r="X162" s="13">
        <f t="shared" si="300"/>
        <v>17.244398278236389</v>
      </c>
      <c r="Y162" s="13">
        <f t="shared" si="300"/>
        <v>19.12661780269622</v>
      </c>
      <c r="Z162" s="13">
        <f t="shared" si="300"/>
        <v>18.883353458099357</v>
      </c>
      <c r="AA162" s="13">
        <f t="shared" si="300"/>
        <v>18.325331949882507</v>
      </c>
      <c r="AB162" s="13">
        <f t="shared" si="300"/>
        <v>18.303199849472044</v>
      </c>
      <c r="AC162" s="13">
        <f t="shared" si="300"/>
        <v>19.853626627693181</v>
      </c>
      <c r="AD162" s="13">
        <f t="shared" si="300"/>
        <v>18.977119947471621</v>
      </c>
      <c r="AE162" s="13">
        <f t="shared" si="300"/>
        <v>18.731448913917539</v>
      </c>
      <c r="AF162" s="13">
        <f t="shared" si="300"/>
        <v>18.850414852371213</v>
      </c>
      <c r="AG162" s="13">
        <f t="shared" si="300"/>
        <v>19.457466749343869</v>
      </c>
      <c r="AH162" s="13">
        <f t="shared" si="300"/>
        <v>19.473181012535097</v>
      </c>
      <c r="AI162" s="13">
        <f t="shared" si="300"/>
        <v>19.3861155002594</v>
      </c>
      <c r="AJ162" s="13">
        <f t="shared" si="300"/>
        <v>19.221328091659551</v>
      </c>
      <c r="AK162" s="13">
        <f t="shared" si="300"/>
        <v>19.824132890472409</v>
      </c>
      <c r="AL162" s="13">
        <f t="shared" si="300"/>
        <v>19.205566638488769</v>
      </c>
      <c r="AM162" s="13">
        <f t="shared" si="300"/>
        <v>19.046206077537533</v>
      </c>
      <c r="AN162" s="13">
        <f t="shared" si="300"/>
        <v>19.199101611289976</v>
      </c>
      <c r="AO162" s="13">
        <f t="shared" si="300"/>
        <v>18.643109272193911</v>
      </c>
      <c r="AP162" s="13">
        <f t="shared" si="300"/>
        <v>18.62338386074066</v>
      </c>
      <c r="AQ162" s="13">
        <f t="shared" si="300"/>
        <v>18.34576521102905</v>
      </c>
      <c r="AR162" s="13">
        <f t="shared" si="300"/>
        <v>17.705821898307796</v>
      </c>
      <c r="AS162" s="13">
        <f t="shared" si="300"/>
        <v>18.827669282226562</v>
      </c>
      <c r="AT162" s="13">
        <f t="shared" si="300"/>
        <v>17.799210867843627</v>
      </c>
      <c r="AU162" s="13">
        <f t="shared" si="300"/>
        <v>17.347602763519284</v>
      </c>
      <c r="AV162" s="13">
        <f t="shared" si="300"/>
        <v>17.089379195404053</v>
      </c>
      <c r="AW162" s="13">
        <f t="shared" si="300"/>
        <v>18.498047275047302</v>
      </c>
      <c r="AX162" s="13">
        <f t="shared" si="300"/>
        <v>17.728189948616027</v>
      </c>
      <c r="AY162" s="13">
        <f t="shared" si="300"/>
        <v>17.809215143508908</v>
      </c>
      <c r="AZ162" s="13">
        <f t="shared" si="300"/>
        <v>18.786944329872131</v>
      </c>
      <c r="BA162" s="13">
        <f t="shared" si="300"/>
        <v>19.459307158546444</v>
      </c>
      <c r="BB162" s="13">
        <f t="shared" si="300"/>
        <v>21.117279900169375</v>
      </c>
      <c r="BC162" s="13">
        <f t="shared" si="300"/>
        <v>20.199151657981872</v>
      </c>
      <c r="BD162" s="13">
        <f t="shared" si="300"/>
        <v>19.286025553627013</v>
      </c>
      <c r="BE162" s="13">
        <f t="shared" si="300"/>
        <v>20.885718670501703</v>
      </c>
      <c r="BF162" s="13">
        <f t="shared" si="300"/>
        <v>19.822858761024474</v>
      </c>
      <c r="BG162" s="13">
        <f t="shared" si="300"/>
        <v>18.954799087142948</v>
      </c>
      <c r="BH162" s="13">
        <f t="shared" si="300"/>
        <v>19.194476993293758</v>
      </c>
      <c r="BI162" s="13">
        <f t="shared" si="300"/>
        <v>20.373848962287902</v>
      </c>
      <c r="BJ162" s="13">
        <f t="shared" si="300"/>
        <v>20.031580040588377</v>
      </c>
      <c r="BK162" s="13">
        <f t="shared" si="300"/>
        <v>19.450529822349541</v>
      </c>
      <c r="BL162" s="13">
        <f t="shared" si="300"/>
        <v>19.021053818435668</v>
      </c>
      <c r="BM162" s="13">
        <f t="shared" si="300"/>
        <v>20.103403189468384</v>
      </c>
      <c r="BN162" s="13">
        <f t="shared" si="301"/>
        <v>19.32085828631401</v>
      </c>
      <c r="BO162" s="13">
        <f t="shared" si="301"/>
        <v>18.627473612804941</v>
      </c>
      <c r="BP162" s="13">
        <f t="shared" si="301"/>
        <v>17.789157465094629</v>
      </c>
      <c r="BQ162" s="13">
        <f t="shared" si="301"/>
        <v>17.695528331500473</v>
      </c>
      <c r="BR162" s="13">
        <f t="shared" si="301"/>
        <v>16.085831041598556</v>
      </c>
      <c r="BS162" s="13">
        <f t="shared" si="301"/>
        <v>15.436591771498669</v>
      </c>
      <c r="BT162" s="13">
        <f t="shared" si="301"/>
        <v>15.452205968868654</v>
      </c>
      <c r="BU162" s="13">
        <f t="shared" si="301"/>
        <v>15.386965984087123</v>
      </c>
      <c r="BV162" s="13">
        <f t="shared" si="301"/>
        <v>15.290753553197806</v>
      </c>
      <c r="BW162" s="13">
        <f t="shared" si="301"/>
        <v>15.042409549470566</v>
      </c>
      <c r="BX162" s="13">
        <f t="shared" si="301"/>
        <v>14.481654072969423</v>
      </c>
      <c r="BY162" s="13">
        <f t="shared" si="301"/>
        <v>14.85044303139189</v>
      </c>
      <c r="BZ162" s="13">
        <f t="shared" si="301"/>
        <v>13.912832876823563</v>
      </c>
      <c r="CA162" s="13">
        <f t="shared" si="301"/>
        <v>13.435103073221791</v>
      </c>
      <c r="CB162" s="13">
        <f t="shared" si="301"/>
        <v>13.21653203554</v>
      </c>
      <c r="CC162" s="13">
        <f t="shared" si="301"/>
        <v>13.941978820883239</v>
      </c>
      <c r="CD162" s="13">
        <f t="shared" si="301"/>
        <v>14.722970444396914</v>
      </c>
      <c r="CE162" s="13">
        <f t="shared" si="301"/>
        <v>12.830980023593538</v>
      </c>
      <c r="CF162" s="13">
        <f t="shared" si="301"/>
        <v>12.871300281521878</v>
      </c>
      <c r="CG162" s="13">
        <f t="shared" si="301"/>
        <v>14.100361601760447</v>
      </c>
      <c r="CH162" s="13">
        <f t="shared" si="301"/>
        <v>13.208492634832858</v>
      </c>
      <c r="CI162" s="13">
        <f t="shared" si="301"/>
        <v>12.694698811018121</v>
      </c>
      <c r="CJ162" s="13">
        <f t="shared" si="301"/>
        <v>12.536879949599024</v>
      </c>
      <c r="CK162" s="13">
        <f t="shared" si="301"/>
        <v>12.065211947725855</v>
      </c>
      <c r="CL162" s="13">
        <f t="shared" si="301"/>
        <v>9.8055381052452031</v>
      </c>
      <c r="CM162" s="13">
        <f t="shared" si="301"/>
        <v>7.5000581543918399</v>
      </c>
      <c r="CN162" s="13">
        <f t="shared" si="301"/>
        <v>7.1199556237293926</v>
      </c>
      <c r="CO162" s="13">
        <f t="shared" si="301"/>
        <v>7.4502817059799833</v>
      </c>
      <c r="CP162" s="13">
        <f t="shared" si="301"/>
        <v>7.2168588201971122</v>
      </c>
      <c r="CQ162" s="13">
        <f t="shared" si="301"/>
        <v>6.7303696116075846</v>
      </c>
      <c r="CR162" s="13">
        <f t="shared" si="301"/>
        <v>6.5975200939537828</v>
      </c>
      <c r="CS162" s="13">
        <f t="shared" si="301"/>
        <v>7.0065802300852491</v>
      </c>
      <c r="CT162" s="13">
        <f t="shared" si="301"/>
        <v>6.6680071167251542</v>
      </c>
      <c r="CU162" s="13">
        <f t="shared" si="301"/>
        <v>6.4766620613979704</v>
      </c>
      <c r="CV162" s="13">
        <f t="shared" si="301"/>
        <v>6.3827946757657674</v>
      </c>
      <c r="CW162" s="13">
        <f t="shared" si="301"/>
        <v>6.8926418043195019</v>
      </c>
      <c r="CX162" s="13">
        <f t="shared" si="301"/>
        <v>6.5672061822525114</v>
      </c>
      <c r="CY162" s="13">
        <f t="shared" si="301"/>
        <v>6.397511053295049</v>
      </c>
      <c r="CZ162" s="13">
        <f t="shared" si="301"/>
        <v>6.3554274119694103</v>
      </c>
      <c r="DA162" s="13">
        <f t="shared" si="301"/>
        <v>6.6617888142619766</v>
      </c>
      <c r="DB162" s="13">
        <f t="shared" si="301"/>
        <v>6.3122517961797957</v>
      </c>
      <c r="DC162" s="13">
        <f t="shared" si="301"/>
        <v>5.8415607056574501</v>
      </c>
      <c r="DD162" s="13">
        <f t="shared" si="301"/>
        <v>5.5298463049676947</v>
      </c>
      <c r="DE162" s="13">
        <f t="shared" si="301"/>
        <v>5.7936190777409813</v>
      </c>
      <c r="DF162" s="13">
        <f t="shared" si="301"/>
        <v>5.6807269928916702</v>
      </c>
      <c r="DG162" s="13">
        <f t="shared" si="301"/>
        <v>5.5212999266876865</v>
      </c>
      <c r="DH162" s="13">
        <f t="shared" si="301"/>
        <v>5.531715703231912</v>
      </c>
      <c r="DI162" s="13">
        <f t="shared" si="301"/>
        <v>5.7922039526623195</v>
      </c>
      <c r="DJ162" s="13">
        <f t="shared" si="301"/>
        <v>5.7198654794320847</v>
      </c>
      <c r="DK162" s="13">
        <f t="shared" si="301"/>
        <v>5.6387226563126323</v>
      </c>
      <c r="DL162" s="13">
        <f t="shared" si="301"/>
        <v>5.7472570451556475</v>
      </c>
      <c r="DM162" s="13">
        <f t="shared" si="301"/>
        <v>6.1797529827189379</v>
      </c>
      <c r="DN162" s="13">
        <f t="shared" si="301"/>
        <v>5.9543537220312466</v>
      </c>
      <c r="DO162" s="13">
        <f t="shared" si="301"/>
        <v>5.8054972224392118</v>
      </c>
      <c r="DP162" s="13">
        <f t="shared" si="301"/>
        <v>5.7991698838230521</v>
      </c>
      <c r="DQ162" s="13">
        <f t="shared" si="301"/>
        <v>6.3473986230321282</v>
      </c>
      <c r="DR162" s="13">
        <f t="shared" si="301"/>
        <v>6.9939088624174826</v>
      </c>
      <c r="DS162" s="13">
        <f t="shared" si="301"/>
        <v>6.7251451276335699</v>
      </c>
      <c r="DT162" s="13">
        <f t="shared" si="301"/>
        <v>6.6111938077190793</v>
      </c>
      <c r="DU162" s="13">
        <f t="shared" si="301"/>
        <v>6.1525268440286798</v>
      </c>
      <c r="DV162" s="13">
        <f t="shared" si="301"/>
        <v>6.2241371777895962</v>
      </c>
      <c r="DW162" s="13">
        <f t="shared" si="301"/>
        <v>5.6626127790602148</v>
      </c>
      <c r="DX162" s="13">
        <f t="shared" si="301"/>
        <v>5.4188677177607456</v>
      </c>
      <c r="DY162" s="13">
        <f t="shared" si="301"/>
        <v>5.7564114370872446</v>
      </c>
      <c r="DZ162" s="13">
        <f t="shared" si="302"/>
        <v>5.6914207975037066</v>
      </c>
      <c r="EA162" s="13">
        <f t="shared" si="302"/>
        <v>5.7106296890658808</v>
      </c>
      <c r="EB162" s="13">
        <f t="shared" si="302"/>
        <v>5.0494962745897611</v>
      </c>
      <c r="EC162" s="13">
        <f t="shared" si="302"/>
        <v>5.7586754007238392</v>
      </c>
      <c r="ED162" s="13">
        <f t="shared" si="302"/>
        <v>5.8596990960455875</v>
      </c>
      <c r="EE162" s="13">
        <f t="shared" si="302"/>
        <v>5.5306064766522418</v>
      </c>
      <c r="EF162" s="13">
        <f t="shared" si="302"/>
        <v>5.5245478284573304</v>
      </c>
      <c r="EG162" s="13">
        <f t="shared" si="302"/>
        <v>5.9138042334140959</v>
      </c>
      <c r="EH162" s="13">
        <f t="shared" si="302"/>
        <v>5.7932950996785806</v>
      </c>
      <c r="EI162" s="13">
        <f t="shared" si="302"/>
        <v>5.3655073737531698</v>
      </c>
      <c r="EJ162" s="13">
        <f t="shared" si="302"/>
        <v>4.9662982705886796</v>
      </c>
      <c r="EK162" s="13">
        <f t="shared" si="302"/>
        <v>5.5098083014868955</v>
      </c>
      <c r="EL162" s="13">
        <f t="shared" si="302"/>
        <v>5.8672405125838871</v>
      </c>
      <c r="EM162" s="13">
        <f t="shared" si="302"/>
        <v>5.5038777818841087</v>
      </c>
      <c r="EN162" s="13">
        <f t="shared" si="302"/>
        <v>5.4744537003630089</v>
      </c>
      <c r="EO162" s="13">
        <f t="shared" si="302"/>
        <v>5.9080819272109633</v>
      </c>
      <c r="EP162" s="13">
        <f t="shared" si="302"/>
        <v>5.7550099638085763</v>
      </c>
      <c r="EQ162" s="13">
        <f t="shared" si="302"/>
        <v>5.4535097912458674</v>
      </c>
      <c r="ER162" s="13">
        <f t="shared" si="302"/>
        <v>5.4010258571388041</v>
      </c>
      <c r="ES162" s="13">
        <f t="shared" si="302"/>
        <v>5.7788393282939357</v>
      </c>
      <c r="ET162" s="13">
        <f t="shared" si="302"/>
        <v>5.3608897060494813</v>
      </c>
      <c r="EU162" s="13">
        <f t="shared" si="302"/>
        <v>4.9110777792086555</v>
      </c>
      <c r="EV162" s="13">
        <f t="shared" si="302"/>
        <v>4.9987935214673769</v>
      </c>
      <c r="EW162" s="13">
        <f t="shared" si="302"/>
        <v>5.3889749442709505</v>
      </c>
      <c r="EX162" s="13">
        <f t="shared" si="302"/>
        <v>5.2885154341315088</v>
      </c>
      <c r="EY162" s="13">
        <f t="shared" si="302"/>
        <v>5.0521390905106713</v>
      </c>
      <c r="EZ162" s="13">
        <f t="shared" si="302"/>
        <v>4.954654005231907</v>
      </c>
      <c r="FA162" s="13">
        <f t="shared" si="302"/>
        <v>5.4273754397209109</v>
      </c>
      <c r="FB162" s="13">
        <f t="shared" si="302"/>
        <v>5.3392210131898645</v>
      </c>
      <c r="FC162" s="13">
        <f t="shared" ref="FC162:FP162" si="311">FC115+FC123+FC131+FC139+FC148</f>
        <v>5.23213294587738</v>
      </c>
      <c r="FD162" s="13">
        <f t="shared" si="311"/>
        <v>5.0277108204486121</v>
      </c>
      <c r="FE162" s="13">
        <f t="shared" si="311"/>
        <v>5.6059530043711705</v>
      </c>
      <c r="FF162" s="13">
        <f t="shared" si="311"/>
        <v>5.4039256850769846</v>
      </c>
      <c r="FG162" s="13">
        <f t="shared" si="311"/>
        <v>5.3431029532201446</v>
      </c>
      <c r="FH162" s="13">
        <f t="shared" si="311"/>
        <v>5.3546898447209959</v>
      </c>
      <c r="FI162" s="13">
        <f t="shared" si="311"/>
        <v>5.8947617375652035</v>
      </c>
      <c r="FJ162" s="13">
        <f t="shared" si="311"/>
        <v>5.9217938695744543</v>
      </c>
      <c r="FK162" s="13">
        <f t="shared" si="311"/>
        <v>5.6579350162590929</v>
      </c>
      <c r="FL162" s="13">
        <f t="shared" si="311"/>
        <v>5.6835878900136976</v>
      </c>
      <c r="FM162" s="13">
        <f t="shared" si="311"/>
        <v>6.282357893333522</v>
      </c>
      <c r="FN162" s="13">
        <f t="shared" si="311"/>
        <v>6.3953795153093989</v>
      </c>
      <c r="FO162" s="13">
        <f t="shared" si="311"/>
        <v>6.0926064715208144</v>
      </c>
      <c r="FP162" s="13">
        <f t="shared" si="311"/>
        <v>6.2369344105537152</v>
      </c>
      <c r="FQ162" s="13">
        <f t="shared" ref="FQ162:FS162" si="312">FQ115+FQ123+FQ131+FQ139+FQ148</f>
        <v>6.6811932153631348</v>
      </c>
      <c r="FR162" s="13">
        <f t="shared" si="312"/>
        <v>6.5374454704636582</v>
      </c>
      <c r="FS162" s="13">
        <f t="shared" si="312"/>
        <v>6.3603414799491791</v>
      </c>
      <c r="FT162" s="13">
        <f t="shared" ref="FT162:FU162" si="313">FT115+FT123+FT131+FT139+FT148</f>
        <v>6.3735541893340235</v>
      </c>
      <c r="FU162" s="13">
        <f t="shared" si="313"/>
        <v>6.9486857500896688</v>
      </c>
      <c r="FV162" s="13">
        <f t="shared" ref="FV162" si="314">FV115+FV123+FV131+FV139+FV148</f>
        <v>6.6992827833304824</v>
      </c>
      <c r="FW162" s="18"/>
      <c r="FX162" s="117"/>
      <c r="FY162" s="18"/>
    </row>
    <row r="163" spans="1:181" ht="15" x14ac:dyDescent="0.25">
      <c r="A163" s="49" t="s">
        <v>26</v>
      </c>
      <c r="B163" s="13">
        <f t="shared" ref="B163:AG163" si="315">B116+B124+B132+B140+B149</f>
        <v>8.8672472266441336</v>
      </c>
      <c r="C163" s="13">
        <f t="shared" si="315"/>
        <v>9.9791038269958499</v>
      </c>
      <c r="D163" s="13">
        <f t="shared" si="315"/>
        <v>11.891480708602904</v>
      </c>
      <c r="E163" s="13">
        <f t="shared" si="315"/>
        <v>9.9720637339248661</v>
      </c>
      <c r="F163" s="13">
        <f t="shared" si="315"/>
        <v>8.4196734213195796</v>
      </c>
      <c r="G163" s="13">
        <f t="shared" si="315"/>
        <v>10.119019084232329</v>
      </c>
      <c r="H163" s="13">
        <f t="shared" si="315"/>
        <v>11.680437414785001</v>
      </c>
      <c r="I163" s="13">
        <f t="shared" si="315"/>
        <v>10.548204763365172</v>
      </c>
      <c r="J163" s="13">
        <f t="shared" si="315"/>
        <v>9.191544653461456</v>
      </c>
      <c r="K163" s="13">
        <f t="shared" si="315"/>
        <v>10.418003142942048</v>
      </c>
      <c r="L163" s="13">
        <f t="shared" si="315"/>
        <v>10.906201042140198</v>
      </c>
      <c r="M163" s="13">
        <f t="shared" si="315"/>
        <v>10.883465624604035</v>
      </c>
      <c r="N163" s="13">
        <f t="shared" si="315"/>
        <v>10.523301062881469</v>
      </c>
      <c r="O163" s="13">
        <f t="shared" si="315"/>
        <v>10.752825828940582</v>
      </c>
      <c r="P163" s="13">
        <f t="shared" si="315"/>
        <v>11.400900737164307</v>
      </c>
      <c r="Q163" s="13">
        <f t="shared" si="315"/>
        <v>10.629166054771423</v>
      </c>
      <c r="R163" s="13">
        <f t="shared" si="315"/>
        <v>9.6969335747009282</v>
      </c>
      <c r="S163" s="13">
        <f t="shared" si="315"/>
        <v>10.017856857179259</v>
      </c>
      <c r="T163" s="13">
        <f t="shared" si="315"/>
        <v>11.292671588266753</v>
      </c>
      <c r="U163" s="13">
        <f t="shared" si="315"/>
        <v>11.368189887262727</v>
      </c>
      <c r="V163" s="13">
        <f t="shared" si="315"/>
        <v>9.9418579038497921</v>
      </c>
      <c r="W163" s="13">
        <f t="shared" si="315"/>
        <v>10.333869401149752</v>
      </c>
      <c r="X163" s="13">
        <f t="shared" si="315"/>
        <v>10.036628469511413</v>
      </c>
      <c r="Y163" s="13">
        <f t="shared" si="315"/>
        <v>10.667612578315733</v>
      </c>
      <c r="Z163" s="13">
        <f t="shared" si="315"/>
        <v>11.086009943417356</v>
      </c>
      <c r="AA163" s="13">
        <f t="shared" si="315"/>
        <v>12.596412424613952</v>
      </c>
      <c r="AB163" s="13">
        <f t="shared" si="315"/>
        <v>11.15925272209854</v>
      </c>
      <c r="AC163" s="13">
        <f t="shared" si="315"/>
        <v>10.661912286999511</v>
      </c>
      <c r="AD163" s="13">
        <f t="shared" si="315"/>
        <v>10.031202101620483</v>
      </c>
      <c r="AE163" s="13">
        <f t="shared" si="315"/>
        <v>10.584888944398498</v>
      </c>
      <c r="AF163" s="13">
        <f t="shared" si="315"/>
        <v>10.07957437020111</v>
      </c>
      <c r="AG163" s="13">
        <f t="shared" si="315"/>
        <v>10.412184831230924</v>
      </c>
      <c r="AH163" s="13">
        <f t="shared" ref="AH163:BM163" si="316">AH116+AH124+AH132+AH140+AH149</f>
        <v>10.83845109935913</v>
      </c>
      <c r="AI163" s="13">
        <f t="shared" si="316"/>
        <v>11.237157256633758</v>
      </c>
      <c r="AJ163" s="13">
        <f t="shared" si="316"/>
        <v>10.712172041300201</v>
      </c>
      <c r="AK163" s="13">
        <f t="shared" si="316"/>
        <v>10.079393402055357</v>
      </c>
      <c r="AL163" s="13">
        <f t="shared" si="316"/>
        <v>10.177627045454408</v>
      </c>
      <c r="AM163" s="13">
        <f t="shared" si="316"/>
        <v>10.277592917942812</v>
      </c>
      <c r="AN163" s="13">
        <f t="shared" si="316"/>
        <v>10.24588027060623</v>
      </c>
      <c r="AO163" s="13">
        <f t="shared" si="316"/>
        <v>10.691841468910217</v>
      </c>
      <c r="AP163" s="13">
        <f t="shared" si="316"/>
        <v>10.725988676534271</v>
      </c>
      <c r="AQ163" s="13">
        <f t="shared" si="316"/>
        <v>10.657710619377138</v>
      </c>
      <c r="AR163" s="13">
        <f t="shared" si="316"/>
        <v>10.626638510208128</v>
      </c>
      <c r="AS163" s="13">
        <f t="shared" si="316"/>
        <v>11.005115861783597</v>
      </c>
      <c r="AT163" s="13">
        <f t="shared" si="316"/>
        <v>10.947242359983063</v>
      </c>
      <c r="AU163" s="13">
        <f t="shared" si="316"/>
        <v>10.125195733516692</v>
      </c>
      <c r="AV163" s="13">
        <f t="shared" si="316"/>
        <v>10.89760679186783</v>
      </c>
      <c r="AW163" s="13">
        <f t="shared" si="316"/>
        <v>10.525905508472441</v>
      </c>
      <c r="AX163" s="13">
        <f t="shared" si="316"/>
        <v>9.7386334317687986</v>
      </c>
      <c r="AY163" s="13">
        <f t="shared" si="316"/>
        <v>10.918657398558654</v>
      </c>
      <c r="AZ163" s="13">
        <f t="shared" si="316"/>
        <v>10.778972655430604</v>
      </c>
      <c r="BA163" s="13">
        <f t="shared" si="316"/>
        <v>10.749070647640989</v>
      </c>
      <c r="BB163" s="13">
        <f t="shared" si="316"/>
        <v>10.167946386091764</v>
      </c>
      <c r="BC163" s="13">
        <f t="shared" si="316"/>
        <v>10.319519418820953</v>
      </c>
      <c r="BD163" s="13">
        <f t="shared" si="316"/>
        <v>10.33105235443573</v>
      </c>
      <c r="BE163" s="13">
        <f t="shared" si="316"/>
        <v>10.312724975778963</v>
      </c>
      <c r="BF163" s="13">
        <f t="shared" si="316"/>
        <v>10.977956928666686</v>
      </c>
      <c r="BG163" s="13">
        <f t="shared" si="316"/>
        <v>10.223333731569671</v>
      </c>
      <c r="BH163" s="13">
        <f t="shared" si="316"/>
        <v>9.7963216753761291</v>
      </c>
      <c r="BI163" s="13">
        <f t="shared" si="316"/>
        <v>10.122072018177795</v>
      </c>
      <c r="BJ163" s="13">
        <f t="shared" si="316"/>
        <v>10.597576037696076</v>
      </c>
      <c r="BK163" s="13">
        <f t="shared" si="316"/>
        <v>10.678898193319702</v>
      </c>
      <c r="BL163" s="13">
        <f t="shared" si="316"/>
        <v>10.589545183935547</v>
      </c>
      <c r="BM163" s="13">
        <f t="shared" si="316"/>
        <v>10.876654861919402</v>
      </c>
      <c r="BN163" s="13">
        <f t="shared" ref="BN163:DY163" si="317">BN116+BN124+BN132+BN140+BN149</f>
        <v>10.934800199144753</v>
      </c>
      <c r="BO163" s="13">
        <f t="shared" si="317"/>
        <v>11.237328891488998</v>
      </c>
      <c r="BP163" s="13">
        <f t="shared" si="317"/>
        <v>12.015320901664719</v>
      </c>
      <c r="BQ163" s="13">
        <f t="shared" si="317"/>
        <v>11.900370216907852</v>
      </c>
      <c r="BR163" s="13">
        <f t="shared" si="317"/>
        <v>12.14785009249626</v>
      </c>
      <c r="BS163" s="13">
        <f t="shared" si="317"/>
        <v>11.082529492376407</v>
      </c>
      <c r="BT163" s="13">
        <f t="shared" si="317"/>
        <v>11.508085740291973</v>
      </c>
      <c r="BU163" s="13">
        <f t="shared" si="317"/>
        <v>11.525933733496958</v>
      </c>
      <c r="BV163" s="13">
        <f t="shared" si="317"/>
        <v>12.734892227601886</v>
      </c>
      <c r="BW163" s="13">
        <f t="shared" si="317"/>
        <v>12.941017846721452</v>
      </c>
      <c r="BX163" s="13">
        <f t="shared" si="317"/>
        <v>13.956436519511282</v>
      </c>
      <c r="BY163" s="13">
        <f t="shared" si="317"/>
        <v>13.779147557024569</v>
      </c>
      <c r="BZ163" s="13">
        <f t="shared" si="317"/>
        <v>13.732714272456796</v>
      </c>
      <c r="CA163" s="13">
        <f t="shared" si="317"/>
        <v>13.597391584034504</v>
      </c>
      <c r="CB163" s="13">
        <f t="shared" si="317"/>
        <v>13.294912823850847</v>
      </c>
      <c r="CC163" s="13">
        <f t="shared" si="317"/>
        <v>14.315308178797862</v>
      </c>
      <c r="CD163" s="13">
        <f t="shared" si="317"/>
        <v>15.165772959801824</v>
      </c>
      <c r="CE163" s="13">
        <f t="shared" si="317"/>
        <v>15.191984682130929</v>
      </c>
      <c r="CF163" s="13">
        <f t="shared" si="317"/>
        <v>14.848633006742592</v>
      </c>
      <c r="CG163" s="13">
        <f t="shared" si="317"/>
        <v>15.590594231118107</v>
      </c>
      <c r="CH163" s="13">
        <f t="shared" si="317"/>
        <v>16.27354144918295</v>
      </c>
      <c r="CI163" s="13">
        <f t="shared" si="317"/>
        <v>17.416326121743261</v>
      </c>
      <c r="CJ163" s="13">
        <f t="shared" si="317"/>
        <v>17.964204075457722</v>
      </c>
      <c r="CK163" s="13">
        <f t="shared" si="317"/>
        <v>17.359923510092795</v>
      </c>
      <c r="CL163" s="13">
        <f t="shared" si="317"/>
        <v>18.013404492930221</v>
      </c>
      <c r="CM163" s="13">
        <f t="shared" si="317"/>
        <v>18.169287876358478</v>
      </c>
      <c r="CN163" s="13">
        <f t="shared" si="317"/>
        <v>16.445728292059201</v>
      </c>
      <c r="CO163" s="13">
        <f t="shared" si="317"/>
        <v>18.69233821442959</v>
      </c>
      <c r="CP163" s="13">
        <f t="shared" si="317"/>
        <v>18.335238921114644</v>
      </c>
      <c r="CQ163" s="13">
        <f t="shared" si="317"/>
        <v>19.420921124918429</v>
      </c>
      <c r="CR163" s="13">
        <f t="shared" si="317"/>
        <v>18.180349101080267</v>
      </c>
      <c r="CS163" s="13">
        <f t="shared" si="317"/>
        <v>19.944592340354721</v>
      </c>
      <c r="CT163" s="13">
        <f t="shared" si="317"/>
        <v>20.077260754698688</v>
      </c>
      <c r="CU163" s="13">
        <f t="shared" si="317"/>
        <v>18.871375324593206</v>
      </c>
      <c r="CV163" s="13">
        <f t="shared" si="317"/>
        <v>18.477834820900991</v>
      </c>
      <c r="CW163" s="13">
        <f t="shared" si="317"/>
        <v>20.115734973610451</v>
      </c>
      <c r="CX163" s="13">
        <f t="shared" si="317"/>
        <v>20.341063889746334</v>
      </c>
      <c r="CY163" s="13">
        <f t="shared" si="317"/>
        <v>19.709402862037397</v>
      </c>
      <c r="CZ163" s="13">
        <f t="shared" si="317"/>
        <v>19.523578737276196</v>
      </c>
      <c r="DA163" s="13">
        <f t="shared" si="317"/>
        <v>20.614875246503772</v>
      </c>
      <c r="DB163" s="13">
        <f t="shared" si="317"/>
        <v>22.56617649406072</v>
      </c>
      <c r="DC163" s="13">
        <f t="shared" si="317"/>
        <v>20.874489792541922</v>
      </c>
      <c r="DD163" s="13">
        <f t="shared" si="317"/>
        <v>20.564210813938292</v>
      </c>
      <c r="DE163" s="13">
        <f t="shared" si="317"/>
        <v>22.498357067221747</v>
      </c>
      <c r="DF163" s="13">
        <f t="shared" si="317"/>
        <v>21.859275846084206</v>
      </c>
      <c r="DG163" s="13">
        <f t="shared" si="317"/>
        <v>20.761361593875385</v>
      </c>
      <c r="DH163" s="13">
        <f t="shared" si="317"/>
        <v>21.692089774990905</v>
      </c>
      <c r="DI163" s="13">
        <f t="shared" si="317"/>
        <v>22.592864365236228</v>
      </c>
      <c r="DJ163" s="13">
        <f t="shared" si="317"/>
        <v>22.600210342442352</v>
      </c>
      <c r="DK163" s="13">
        <f t="shared" si="317"/>
        <v>22.852500338756112</v>
      </c>
      <c r="DL163" s="13">
        <f t="shared" si="317"/>
        <v>22.997078257226065</v>
      </c>
      <c r="DM163" s="13">
        <f t="shared" si="317"/>
        <v>24.809920046036417</v>
      </c>
      <c r="DN163" s="13">
        <f t="shared" si="317"/>
        <v>24.479615104215707</v>
      </c>
      <c r="DO163" s="13">
        <f t="shared" si="317"/>
        <v>23.982574247300768</v>
      </c>
      <c r="DP163" s="13">
        <f t="shared" si="317"/>
        <v>23.306537022859722</v>
      </c>
      <c r="DQ163" s="13">
        <f t="shared" si="317"/>
        <v>25.147091529457921</v>
      </c>
      <c r="DR163" s="13">
        <f t="shared" si="317"/>
        <v>25.612540395941362</v>
      </c>
      <c r="DS163" s="13">
        <f t="shared" si="317"/>
        <v>24.565024403191877</v>
      </c>
      <c r="DT163" s="13">
        <f t="shared" si="317"/>
        <v>24.670243355259938</v>
      </c>
      <c r="DU163" s="13">
        <f t="shared" si="317"/>
        <v>25.421167385229936</v>
      </c>
      <c r="DV163" s="13">
        <f t="shared" si="317"/>
        <v>27.015004378893821</v>
      </c>
      <c r="DW163" s="13">
        <f t="shared" si="317"/>
        <v>26.354173044317204</v>
      </c>
      <c r="DX163" s="13">
        <f t="shared" si="317"/>
        <v>25.592300661420374</v>
      </c>
      <c r="DY163" s="13">
        <f t="shared" si="317"/>
        <v>27.161190840292971</v>
      </c>
      <c r="DZ163" s="13">
        <f t="shared" ref="DZ163:EO163" si="318">DZ116+DZ124+DZ132+DZ140+DZ149</f>
        <v>26.6824493383007</v>
      </c>
      <c r="EA163" s="13">
        <f t="shared" si="318"/>
        <v>26.924560273185072</v>
      </c>
      <c r="EB163" s="13">
        <f t="shared" si="318"/>
        <v>25.624746957370331</v>
      </c>
      <c r="EC163" s="13">
        <f t="shared" si="318"/>
        <v>27.829903444244049</v>
      </c>
      <c r="ED163" s="13">
        <f t="shared" si="318"/>
        <v>27.592105098722946</v>
      </c>
      <c r="EE163" s="13">
        <f t="shared" si="318"/>
        <v>26.810637694027513</v>
      </c>
      <c r="EF163" s="13">
        <f t="shared" si="318"/>
        <v>26.80034356420585</v>
      </c>
      <c r="EG163" s="13">
        <f t="shared" si="318"/>
        <v>29.116860691626719</v>
      </c>
      <c r="EH163" s="13">
        <f t="shared" si="318"/>
        <v>28.43021439511319</v>
      </c>
      <c r="EI163" s="13">
        <f t="shared" si="318"/>
        <v>28.267011578416025</v>
      </c>
      <c r="EJ163" s="13">
        <f t="shared" si="318"/>
        <v>26.69051507905542</v>
      </c>
      <c r="EK163" s="13">
        <f t="shared" si="318"/>
        <v>26.109791639379463</v>
      </c>
      <c r="EL163" s="13">
        <f t="shared" si="318"/>
        <v>26.1774018438852</v>
      </c>
      <c r="EM163" s="13">
        <f t="shared" si="318"/>
        <v>25.960772251552605</v>
      </c>
      <c r="EN163" s="13">
        <f t="shared" si="318"/>
        <v>25.180437612347134</v>
      </c>
      <c r="EO163" s="13">
        <f t="shared" si="318"/>
        <v>27.305562996476255</v>
      </c>
      <c r="EP163" s="13">
        <f t="shared" ref="EP163:FB163" si="319">EP116+EP124+EP132+EP140+EP149</f>
        <v>25.335009016400903</v>
      </c>
      <c r="EQ163" s="13">
        <f t="shared" si="319"/>
        <v>26.30113519504798</v>
      </c>
      <c r="ER163" s="13">
        <f t="shared" si="319"/>
        <v>25.738060889997243</v>
      </c>
      <c r="ES163" s="13">
        <f t="shared" si="319"/>
        <v>28.731704032405514</v>
      </c>
      <c r="ET163" s="13">
        <f t="shared" si="319"/>
        <v>28.07813248035459</v>
      </c>
      <c r="EU163" s="13">
        <f t="shared" si="319"/>
        <v>26.745811484570119</v>
      </c>
      <c r="EV163" s="13">
        <f t="shared" si="319"/>
        <v>26.587143435050152</v>
      </c>
      <c r="EW163" s="13">
        <f t="shared" si="319"/>
        <v>28.649345215629602</v>
      </c>
      <c r="EX163" s="13">
        <f t="shared" si="319"/>
        <v>28.510404351277465</v>
      </c>
      <c r="EY163" s="13">
        <f t="shared" si="319"/>
        <v>27.65198673699944</v>
      </c>
      <c r="EZ163" s="13">
        <f t="shared" si="319"/>
        <v>26.376165973351082</v>
      </c>
      <c r="FA163" s="13">
        <f t="shared" si="319"/>
        <v>29.55222058320587</v>
      </c>
      <c r="FB163" s="13">
        <f t="shared" si="319"/>
        <v>28.869744316303958</v>
      </c>
      <c r="FC163" s="13">
        <f t="shared" ref="FC163:FP163" si="320">FC116+FC124+FC132+FC140+FC149</f>
        <v>27.687235807445695</v>
      </c>
      <c r="FD163" s="13">
        <f t="shared" si="320"/>
        <v>27.848992578025708</v>
      </c>
      <c r="FE163" s="13">
        <f t="shared" si="320"/>
        <v>31.725721012460653</v>
      </c>
      <c r="FF163" s="13">
        <f t="shared" si="320"/>
        <v>30.225173599693541</v>
      </c>
      <c r="FG163" s="13">
        <f t="shared" si="320"/>
        <v>28.824975841119194</v>
      </c>
      <c r="FH163" s="13">
        <f t="shared" si="320"/>
        <v>29.819061785351956</v>
      </c>
      <c r="FI163" s="13">
        <f t="shared" si="320"/>
        <v>31.458288649991381</v>
      </c>
      <c r="FJ163" s="13">
        <f t="shared" si="320"/>
        <v>31.355425484077564</v>
      </c>
      <c r="FK163" s="13">
        <f t="shared" si="320"/>
        <v>29.459195107510503</v>
      </c>
      <c r="FL163" s="13">
        <f t="shared" si="320"/>
        <v>29.212458119022248</v>
      </c>
      <c r="FM163" s="13">
        <f t="shared" si="320"/>
        <v>32.57181502683477</v>
      </c>
      <c r="FN163" s="13">
        <f t="shared" si="320"/>
        <v>31.199225277277691</v>
      </c>
      <c r="FO163" s="13">
        <f t="shared" si="320"/>
        <v>30.421231521980424</v>
      </c>
      <c r="FP163" s="13">
        <f t="shared" si="320"/>
        <v>30.302981216690348</v>
      </c>
      <c r="FQ163" s="13">
        <f t="shared" ref="FQ163:FS163" si="321">FQ116+FQ124+FQ132+FQ140+FQ149</f>
        <v>33.952341021977006</v>
      </c>
      <c r="FR163" s="13">
        <f t="shared" si="321"/>
        <v>33.289353877820773</v>
      </c>
      <c r="FS163" s="13">
        <f t="shared" si="321"/>
        <v>32.685851846415268</v>
      </c>
      <c r="FT163" s="13">
        <f t="shared" ref="FT163:FU163" si="322">FT116+FT124+FT132+FT140+FT149</f>
        <v>32.356812927479865</v>
      </c>
      <c r="FU163" s="13">
        <f t="shared" si="322"/>
        <v>36.285660449863151</v>
      </c>
      <c r="FV163" s="13">
        <f t="shared" ref="FV163" si="323">FV116+FV124+FV132+FV140+FV149</f>
        <v>34.440707786928066</v>
      </c>
      <c r="FW163" s="18"/>
      <c r="FX163" s="117"/>
      <c r="FY163" s="18"/>
    </row>
    <row r="164" spans="1:181" ht="15" x14ac:dyDescent="0.25">
      <c r="A164" s="49" t="s">
        <v>27</v>
      </c>
      <c r="B164" s="13">
        <f t="shared" ref="B164:AG164" si="324">B117+B125+B133+B141+B152</f>
        <v>7.7064117684616082</v>
      </c>
      <c r="C164" s="13">
        <f t="shared" si="324"/>
        <v>4.1722783863769557</v>
      </c>
      <c r="D164" s="13">
        <f t="shared" si="324"/>
        <v>5.3479729631088242</v>
      </c>
      <c r="E164" s="13">
        <f t="shared" si="324"/>
        <v>3.7315095419113131</v>
      </c>
      <c r="F164" s="13">
        <f t="shared" si="324"/>
        <v>5.5658844515602119</v>
      </c>
      <c r="G164" s="13">
        <f t="shared" si="324"/>
        <v>6.7257893408683769</v>
      </c>
      <c r="H164" s="13">
        <f t="shared" si="324"/>
        <v>5.9124338744499196</v>
      </c>
      <c r="I164" s="13">
        <f t="shared" si="324"/>
        <v>6.8863642610504154</v>
      </c>
      <c r="J164" s="13">
        <f t="shared" si="324"/>
        <v>5.4961730149421673</v>
      </c>
      <c r="K164" s="13">
        <f t="shared" si="324"/>
        <v>6.5195049040512059</v>
      </c>
      <c r="L164" s="13">
        <f t="shared" si="324"/>
        <v>4.0958337075500477</v>
      </c>
      <c r="M164" s="13">
        <f t="shared" si="324"/>
        <v>6.957160532154079</v>
      </c>
      <c r="N164" s="13">
        <f t="shared" si="324"/>
        <v>5.7463885235748284</v>
      </c>
      <c r="O164" s="13">
        <f t="shared" si="324"/>
        <v>6.9604855066482543</v>
      </c>
      <c r="P164" s="13">
        <f t="shared" si="324"/>
        <v>8.0439105372039776</v>
      </c>
      <c r="Q164" s="13">
        <f t="shared" si="324"/>
        <v>6.9863765466766354</v>
      </c>
      <c r="R164" s="13">
        <f t="shared" si="324"/>
        <v>6.4814295862060565</v>
      </c>
      <c r="S164" s="13">
        <f t="shared" si="324"/>
        <v>4.9327440705337517</v>
      </c>
      <c r="T164" s="13">
        <f t="shared" si="324"/>
        <v>7.0843952039276106</v>
      </c>
      <c r="U164" s="13">
        <f t="shared" si="324"/>
        <v>6.5221785726470944</v>
      </c>
      <c r="V164" s="13">
        <f t="shared" si="324"/>
        <v>5.9422698379608132</v>
      </c>
      <c r="W164" s="13">
        <f t="shared" si="324"/>
        <v>5.4511315387176493</v>
      </c>
      <c r="X164" s="13">
        <f t="shared" si="324"/>
        <v>5.4445030462936401</v>
      </c>
      <c r="Y164" s="13">
        <f t="shared" si="324"/>
        <v>6.0024399635818479</v>
      </c>
      <c r="Z164" s="13">
        <f t="shared" si="324"/>
        <v>4.4713520208122262</v>
      </c>
      <c r="AA164" s="13">
        <f t="shared" si="324"/>
        <v>5.2198361739875798</v>
      </c>
      <c r="AB164" s="13">
        <f t="shared" si="324"/>
        <v>5.4345583346603394</v>
      </c>
      <c r="AC164" s="13">
        <f t="shared" si="324"/>
        <v>5.2749836378654482</v>
      </c>
      <c r="AD164" s="13">
        <f t="shared" si="324"/>
        <v>4.9049374274673454</v>
      </c>
      <c r="AE164" s="13">
        <f t="shared" si="324"/>
        <v>4.3099031487281794</v>
      </c>
      <c r="AF164" s="13">
        <f t="shared" si="324"/>
        <v>4.1101144645782464</v>
      </c>
      <c r="AG164" s="13">
        <f t="shared" si="324"/>
        <v>3.8423114732025141</v>
      </c>
      <c r="AH164" s="13">
        <f t="shared" ref="AH164:BM164" si="325">AH117+AH125+AH133+AH141+AH152</f>
        <v>4.2509705011589043</v>
      </c>
      <c r="AI164" s="13">
        <f t="shared" si="325"/>
        <v>4.0577298464012141</v>
      </c>
      <c r="AJ164" s="13">
        <f t="shared" si="325"/>
        <v>4.0378006514678955</v>
      </c>
      <c r="AK164" s="13">
        <f t="shared" si="325"/>
        <v>3.5220790553276062</v>
      </c>
      <c r="AL164" s="13">
        <f t="shared" si="325"/>
        <v>2.6900064520782467</v>
      </c>
      <c r="AM164" s="13">
        <f t="shared" si="325"/>
        <v>2.0570457274467469</v>
      </c>
      <c r="AN164" s="13">
        <f t="shared" si="325"/>
        <v>3.5924918705123896</v>
      </c>
      <c r="AO164" s="13">
        <f t="shared" si="325"/>
        <v>2.5879206806648254</v>
      </c>
      <c r="AP164" s="13">
        <f t="shared" si="325"/>
        <v>2.6532515134910586</v>
      </c>
      <c r="AQ164" s="13">
        <f t="shared" si="325"/>
        <v>2.2380976813056943</v>
      </c>
      <c r="AR164" s="13">
        <f t="shared" si="325"/>
        <v>2.0438043808311459</v>
      </c>
      <c r="AS164" s="13">
        <f t="shared" si="325"/>
        <v>1.9134481110343931</v>
      </c>
      <c r="AT164" s="13">
        <f t="shared" si="325"/>
        <v>2.3403508517013547</v>
      </c>
      <c r="AU164" s="13">
        <f t="shared" si="325"/>
        <v>2.2699785380097786</v>
      </c>
      <c r="AV164" s="13">
        <f t="shared" si="325"/>
        <v>2.0208770800465548</v>
      </c>
      <c r="AW164" s="13">
        <f t="shared" si="325"/>
        <v>2.008631214130276</v>
      </c>
      <c r="AX164" s="13">
        <f t="shared" si="325"/>
        <v>1.6522398493443564</v>
      </c>
      <c r="AY164" s="13">
        <f t="shared" si="325"/>
        <v>2.2292567182785339</v>
      </c>
      <c r="AZ164" s="13">
        <f t="shared" si="325"/>
        <v>2.0252579301452638</v>
      </c>
      <c r="BA164" s="13">
        <f t="shared" si="325"/>
        <v>1.9729094224938353</v>
      </c>
      <c r="BB164" s="13">
        <f t="shared" si="325"/>
        <v>1.8546262482792732</v>
      </c>
      <c r="BC164" s="13">
        <f t="shared" si="325"/>
        <v>2.2967059529915246</v>
      </c>
      <c r="BD164" s="13">
        <f t="shared" si="325"/>
        <v>1.9623798359566815</v>
      </c>
      <c r="BE164" s="13">
        <f t="shared" si="325"/>
        <v>2.005319350248346</v>
      </c>
      <c r="BF164" s="13">
        <f t="shared" si="325"/>
        <v>1.9524989299639923</v>
      </c>
      <c r="BG164" s="13">
        <f t="shared" si="325"/>
        <v>2.4423493366828919</v>
      </c>
      <c r="BH164" s="13">
        <f t="shared" si="325"/>
        <v>2.2551045804847716</v>
      </c>
      <c r="BI164" s="13">
        <f t="shared" si="325"/>
        <v>2.0003207264996981</v>
      </c>
      <c r="BJ164" s="13">
        <f t="shared" si="325"/>
        <v>1.7597573213729858</v>
      </c>
      <c r="BK164" s="13">
        <f t="shared" si="325"/>
        <v>1.8165556883735658</v>
      </c>
      <c r="BL164" s="13">
        <f t="shared" si="325"/>
        <v>1.7639166195716856</v>
      </c>
      <c r="BM164" s="13">
        <f t="shared" si="325"/>
        <v>1.5942703927688597</v>
      </c>
      <c r="BN164" s="13">
        <f t="shared" ref="BN164:DY164" si="326">BN117+BN125+BN133+BN141+BN152</f>
        <v>1.6912612194285486</v>
      </c>
      <c r="BO164" s="13">
        <f t="shared" si="326"/>
        <v>1.8019018521317565</v>
      </c>
      <c r="BP164" s="13">
        <f t="shared" si="326"/>
        <v>1.9380763970147696</v>
      </c>
      <c r="BQ164" s="13">
        <f t="shared" si="326"/>
        <v>1.8747532736588604</v>
      </c>
      <c r="BR164" s="13">
        <f t="shared" si="326"/>
        <v>2.0850861303868014</v>
      </c>
      <c r="BS164" s="13">
        <f t="shared" si="326"/>
        <v>1.8672672513972168</v>
      </c>
      <c r="BT164" s="13">
        <f t="shared" si="326"/>
        <v>1.5035504699833022</v>
      </c>
      <c r="BU164" s="13">
        <f t="shared" si="326"/>
        <v>1.260964726296866</v>
      </c>
      <c r="BV164" s="13">
        <f t="shared" si="326"/>
        <v>1.4646785122303592</v>
      </c>
      <c r="BW164" s="13">
        <f t="shared" si="326"/>
        <v>1.4853425013006232</v>
      </c>
      <c r="BX164" s="13">
        <f t="shared" si="326"/>
        <v>3.5526056265805632</v>
      </c>
      <c r="BY164" s="13">
        <f t="shared" si="326"/>
        <v>1.904378938576988</v>
      </c>
      <c r="BZ164" s="13">
        <f t="shared" si="326"/>
        <v>1.3040377230202052</v>
      </c>
      <c r="CA164" s="13">
        <f t="shared" si="326"/>
        <v>1.6028008971689398</v>
      </c>
      <c r="CB164" s="13">
        <f t="shared" si="326"/>
        <v>1.6672514918304611</v>
      </c>
      <c r="CC164" s="13">
        <f t="shared" si="326"/>
        <v>1.2148906687058425</v>
      </c>
      <c r="CD164" s="13">
        <f t="shared" si="326"/>
        <v>1.6275504514361252</v>
      </c>
      <c r="CE164" s="13">
        <f t="shared" si="326"/>
        <v>1.9204492749844839</v>
      </c>
      <c r="CF164" s="13">
        <f t="shared" si="326"/>
        <v>2.5167517817364677</v>
      </c>
      <c r="CG164" s="13">
        <f t="shared" si="326"/>
        <v>1.7421448173357279</v>
      </c>
      <c r="CH164" s="13">
        <f t="shared" si="326"/>
        <v>1.5632940349840909</v>
      </c>
      <c r="CI164" s="13">
        <f t="shared" si="326"/>
        <v>2.0189157830153643</v>
      </c>
      <c r="CJ164" s="13">
        <f t="shared" si="326"/>
        <v>1.3917309337298234</v>
      </c>
      <c r="CK164" s="13">
        <f t="shared" si="326"/>
        <v>2.3569338604591765</v>
      </c>
      <c r="CL164" s="13">
        <f t="shared" si="326"/>
        <v>1.8841994507286297</v>
      </c>
      <c r="CM164" s="13">
        <f t="shared" si="326"/>
        <v>2.3063818475669806</v>
      </c>
      <c r="CN164" s="13">
        <f t="shared" si="326"/>
        <v>2.1077945407556147</v>
      </c>
      <c r="CO164" s="13">
        <f t="shared" si="326"/>
        <v>2.1095893926227323</v>
      </c>
      <c r="CP164" s="13">
        <f t="shared" si="326"/>
        <v>2.0861435552200573</v>
      </c>
      <c r="CQ164" s="13">
        <f t="shared" si="326"/>
        <v>1.7778310008225524</v>
      </c>
      <c r="CR164" s="13">
        <f t="shared" si="326"/>
        <v>1.873306726875851</v>
      </c>
      <c r="CS164" s="13">
        <f t="shared" si="326"/>
        <v>1.5073391739266757</v>
      </c>
      <c r="CT164" s="13">
        <f t="shared" si="326"/>
        <v>1.883746275951879</v>
      </c>
      <c r="CU164" s="13">
        <f t="shared" si="326"/>
        <v>1.773975970376934</v>
      </c>
      <c r="CV164" s="13">
        <f t="shared" si="326"/>
        <v>1.8459529483979693</v>
      </c>
      <c r="CW164" s="13">
        <f t="shared" si="326"/>
        <v>1.3665754298820714</v>
      </c>
      <c r="CX164" s="13">
        <f t="shared" si="326"/>
        <v>1.4865284292993464</v>
      </c>
      <c r="CY164" s="13">
        <f t="shared" si="326"/>
        <v>1.5346319457425672</v>
      </c>
      <c r="CZ164" s="13">
        <f t="shared" si="326"/>
        <v>1.9960059113241562</v>
      </c>
      <c r="DA164" s="13">
        <f t="shared" si="326"/>
        <v>1.9159152949969771</v>
      </c>
      <c r="DB164" s="13">
        <f t="shared" si="326"/>
        <v>2.5295990947390079</v>
      </c>
      <c r="DC164" s="13">
        <f t="shared" si="326"/>
        <v>2.391738991169301</v>
      </c>
      <c r="DD164" s="13">
        <f t="shared" si="326"/>
        <v>2.450750570823288</v>
      </c>
      <c r="DE164" s="13">
        <f t="shared" si="326"/>
        <v>2.3017509018922717</v>
      </c>
      <c r="DF164" s="13">
        <f t="shared" si="326"/>
        <v>2.1433735439197417</v>
      </c>
      <c r="DG164" s="13">
        <f t="shared" si="326"/>
        <v>2.0645424322911623</v>
      </c>
      <c r="DH164" s="13">
        <f t="shared" si="326"/>
        <v>2.4511711091481434</v>
      </c>
      <c r="DI164" s="13">
        <f t="shared" si="326"/>
        <v>1.959457953594262</v>
      </c>
      <c r="DJ164" s="13">
        <f t="shared" si="326"/>
        <v>2.1072321249204959</v>
      </c>
      <c r="DK164" s="13">
        <f t="shared" si="326"/>
        <v>2.2286872900597685</v>
      </c>
      <c r="DL164" s="13">
        <f t="shared" si="326"/>
        <v>2.4004640614596262</v>
      </c>
      <c r="DM164" s="13">
        <f t="shared" si="326"/>
        <v>2.3318411578358882</v>
      </c>
      <c r="DN164" s="13">
        <f t="shared" si="326"/>
        <v>2.7172702070517065</v>
      </c>
      <c r="DO164" s="13">
        <f t="shared" si="326"/>
        <v>2.9454512445023751</v>
      </c>
      <c r="DP164" s="13">
        <f t="shared" si="326"/>
        <v>2.7926126202054355</v>
      </c>
      <c r="DQ164" s="13">
        <f t="shared" si="326"/>
        <v>2.1199806790312961</v>
      </c>
      <c r="DR164" s="13">
        <f t="shared" si="326"/>
        <v>1.882466837684271</v>
      </c>
      <c r="DS164" s="13">
        <f t="shared" si="326"/>
        <v>1.2281278640342344</v>
      </c>
      <c r="DT164" s="13">
        <f t="shared" si="326"/>
        <v>2.1694342766191257</v>
      </c>
      <c r="DU164" s="13">
        <f t="shared" si="326"/>
        <v>2.3134544948183082</v>
      </c>
      <c r="DV164" s="13">
        <f t="shared" si="326"/>
        <v>2.3204532428071842</v>
      </c>
      <c r="DW164" s="13">
        <f t="shared" si="326"/>
        <v>2.2656345344550393</v>
      </c>
      <c r="DX164" s="13">
        <f t="shared" si="326"/>
        <v>2.1860651646562337</v>
      </c>
      <c r="DY164" s="13">
        <f t="shared" si="326"/>
        <v>2.2588540750791353</v>
      </c>
      <c r="DZ164" s="13">
        <f t="shared" ref="DZ164:EO164" si="327">DZ117+DZ125+DZ133+DZ141+DZ152</f>
        <v>1.802489377282686</v>
      </c>
      <c r="EA164" s="13">
        <f t="shared" si="327"/>
        <v>1.6412535353872841</v>
      </c>
      <c r="EB164" s="13">
        <f t="shared" si="327"/>
        <v>1.8727761326530477</v>
      </c>
      <c r="EC164" s="13">
        <f t="shared" si="327"/>
        <v>2.0509978998133573</v>
      </c>
      <c r="ED164" s="13">
        <f t="shared" si="327"/>
        <v>2.1135881488147383</v>
      </c>
      <c r="EE164" s="13">
        <f t="shared" si="327"/>
        <v>1.7450387317538247</v>
      </c>
      <c r="EF164" s="13">
        <f t="shared" si="327"/>
        <v>2.0339303053554953</v>
      </c>
      <c r="EG164" s="13">
        <f t="shared" si="327"/>
        <v>2.3825504655336482</v>
      </c>
      <c r="EH164" s="13">
        <f t="shared" si="327"/>
        <v>1.991047732666742</v>
      </c>
      <c r="EI164" s="13">
        <f t="shared" si="327"/>
        <v>1.6196993568141771</v>
      </c>
      <c r="EJ164" s="13">
        <f t="shared" si="327"/>
        <v>1.8704429863785832</v>
      </c>
      <c r="EK164" s="13">
        <f t="shared" si="327"/>
        <v>2.4361646734647389</v>
      </c>
      <c r="EL164" s="13">
        <f t="shared" si="327"/>
        <v>1.7925147441789919</v>
      </c>
      <c r="EM164" s="13">
        <f t="shared" si="327"/>
        <v>1.6479175964050443</v>
      </c>
      <c r="EN164" s="13">
        <f t="shared" si="327"/>
        <v>2.028718651229203</v>
      </c>
      <c r="EO164" s="13">
        <f t="shared" si="327"/>
        <v>1.9241761700496554</v>
      </c>
      <c r="EP164" s="13">
        <f t="shared" ref="EP164:FA164" si="328">EP117+EP125+EP133+EP141+EP152</f>
        <v>1.9657613799409921</v>
      </c>
      <c r="EQ164" s="13">
        <f t="shared" si="328"/>
        <v>1.8918681007343316</v>
      </c>
      <c r="ER164" s="13">
        <f t="shared" si="328"/>
        <v>1.8930668409993019</v>
      </c>
      <c r="ES164" s="13">
        <f t="shared" si="328"/>
        <v>1.4061566846265179</v>
      </c>
      <c r="ET164" s="13">
        <f t="shared" si="328"/>
        <v>1.6601300347128634</v>
      </c>
      <c r="EU164" s="13">
        <f t="shared" si="328"/>
        <v>1.7583290377073442</v>
      </c>
      <c r="EV164" s="13">
        <f t="shared" si="328"/>
        <v>1.9737185511345654</v>
      </c>
      <c r="EW164" s="13">
        <f t="shared" si="328"/>
        <v>1.9367252463184754</v>
      </c>
      <c r="EX164" s="13">
        <f t="shared" si="328"/>
        <v>2.051035043873942</v>
      </c>
      <c r="EY164" s="13">
        <f t="shared" si="328"/>
        <v>1.807664915978427</v>
      </c>
      <c r="EZ164" s="13">
        <f t="shared" si="328"/>
        <v>1.7316800224973827</v>
      </c>
      <c r="FA164" s="13">
        <f t="shared" si="328"/>
        <v>1.7162010984009828</v>
      </c>
      <c r="FB164" s="13">
        <f t="shared" ref="FB164:FP164" si="329">FB117+FB125+FB133+FB141+FB152</f>
        <v>2.0650263367674233</v>
      </c>
      <c r="FC164" s="13">
        <f t="shared" si="329"/>
        <v>2.2093092156774183</v>
      </c>
      <c r="FD164" s="13">
        <f t="shared" si="329"/>
        <v>2.2420667628182738</v>
      </c>
      <c r="FE164" s="13">
        <f t="shared" si="329"/>
        <v>1.631953487962555</v>
      </c>
      <c r="FF164" s="13">
        <f t="shared" si="329"/>
        <v>1.8111511394993578</v>
      </c>
      <c r="FG164" s="13">
        <f t="shared" si="329"/>
        <v>1.7990744773204621</v>
      </c>
      <c r="FH164" s="13">
        <f t="shared" si="329"/>
        <v>1.9742308164286686</v>
      </c>
      <c r="FI164" s="13">
        <f t="shared" si="329"/>
        <v>2.0955749716044472</v>
      </c>
      <c r="FJ164" s="13">
        <f t="shared" si="329"/>
        <v>2.4342440622748098</v>
      </c>
      <c r="FK164" s="13">
        <f t="shared" si="329"/>
        <v>2.0940099353393218</v>
      </c>
      <c r="FL164" s="13">
        <f t="shared" si="329"/>
        <v>2.201611243002163</v>
      </c>
      <c r="FM164" s="13">
        <f t="shared" si="329"/>
        <v>2.0210392526211969</v>
      </c>
      <c r="FN164" s="13">
        <f t="shared" si="329"/>
        <v>1.7677619331473795</v>
      </c>
      <c r="FO164" s="13">
        <f t="shared" si="329"/>
        <v>1.5699517968217103</v>
      </c>
      <c r="FP164" s="13">
        <f t="shared" si="329"/>
        <v>1.9395816658170064</v>
      </c>
      <c r="FQ164" s="13">
        <f t="shared" ref="FQ164:FS164" si="330">FQ117+FQ125+FQ133+FQ141+FQ152</f>
        <v>1.3252879840143892</v>
      </c>
      <c r="FR164" s="13">
        <f t="shared" si="330"/>
        <v>1.7477525897861652</v>
      </c>
      <c r="FS164" s="13">
        <f t="shared" si="330"/>
        <v>1.5115629838901832</v>
      </c>
      <c r="FT164" s="13">
        <f t="shared" ref="FT164:FU164" si="331">FT117+FT125+FT133+FT141+FT152</f>
        <v>1.6634269715621237</v>
      </c>
      <c r="FU164" s="13">
        <f t="shared" si="331"/>
        <v>1.735873674837668</v>
      </c>
      <c r="FV164" s="13">
        <f t="shared" ref="FV164" si="332">FV117+FV125+FV133+FV141+FV152</f>
        <v>1.9295760254543795</v>
      </c>
      <c r="FW164" s="18"/>
      <c r="FX164" s="117"/>
      <c r="FY164" s="18"/>
    </row>
    <row r="165" spans="1:181" ht="15" x14ac:dyDescent="0.25">
      <c r="A165" s="49" t="s">
        <v>24</v>
      </c>
      <c r="B165" s="13">
        <f t="shared" ref="B165:AG165" si="333">B118+B126+B134+B142+B150</f>
        <v>0</v>
      </c>
      <c r="C165" s="13">
        <f t="shared" si="333"/>
        <v>0</v>
      </c>
      <c r="D165" s="13">
        <f t="shared" si="333"/>
        <v>0</v>
      </c>
      <c r="E165" s="13">
        <f t="shared" si="333"/>
        <v>0</v>
      </c>
      <c r="F165" s="13">
        <f t="shared" si="333"/>
        <v>0</v>
      </c>
      <c r="G165" s="13">
        <f t="shared" si="333"/>
        <v>0</v>
      </c>
      <c r="H165" s="13">
        <f t="shared" si="333"/>
        <v>0</v>
      </c>
      <c r="I165" s="13">
        <f t="shared" si="333"/>
        <v>0</v>
      </c>
      <c r="J165" s="13">
        <f t="shared" si="333"/>
        <v>0</v>
      </c>
      <c r="K165" s="13">
        <f t="shared" si="333"/>
        <v>0</v>
      </c>
      <c r="L165" s="13">
        <f t="shared" si="333"/>
        <v>0</v>
      </c>
      <c r="M165" s="13">
        <f t="shared" si="333"/>
        <v>0</v>
      </c>
      <c r="N165" s="13">
        <f t="shared" si="333"/>
        <v>0</v>
      </c>
      <c r="O165" s="13">
        <f t="shared" si="333"/>
        <v>0</v>
      </c>
      <c r="P165" s="13">
        <f t="shared" si="333"/>
        <v>0</v>
      </c>
      <c r="Q165" s="13">
        <f t="shared" si="333"/>
        <v>0</v>
      </c>
      <c r="R165" s="13">
        <f t="shared" si="333"/>
        <v>0</v>
      </c>
      <c r="S165" s="13">
        <f t="shared" si="333"/>
        <v>0</v>
      </c>
      <c r="T165" s="13">
        <f t="shared" si="333"/>
        <v>0</v>
      </c>
      <c r="U165" s="13">
        <f t="shared" si="333"/>
        <v>0</v>
      </c>
      <c r="V165" s="13">
        <f t="shared" si="333"/>
        <v>0</v>
      </c>
      <c r="W165" s="13">
        <f t="shared" si="333"/>
        <v>0</v>
      </c>
      <c r="X165" s="13">
        <f t="shared" si="333"/>
        <v>0</v>
      </c>
      <c r="Y165" s="13">
        <f t="shared" si="333"/>
        <v>0</v>
      </c>
      <c r="Z165" s="13">
        <f t="shared" si="333"/>
        <v>0</v>
      </c>
      <c r="AA165" s="13">
        <f t="shared" si="333"/>
        <v>0</v>
      </c>
      <c r="AB165" s="13">
        <f t="shared" si="333"/>
        <v>0</v>
      </c>
      <c r="AC165" s="13">
        <f t="shared" si="333"/>
        <v>0</v>
      </c>
      <c r="AD165" s="13">
        <f t="shared" si="333"/>
        <v>0</v>
      </c>
      <c r="AE165" s="13">
        <f t="shared" si="333"/>
        <v>0</v>
      </c>
      <c r="AF165" s="13">
        <f t="shared" si="333"/>
        <v>0</v>
      </c>
      <c r="AG165" s="13">
        <f t="shared" si="333"/>
        <v>0</v>
      </c>
      <c r="AH165" s="13">
        <f t="shared" ref="AH165:BM165" si="334">AH118+AH126+AH134+AH142+AH150</f>
        <v>0</v>
      </c>
      <c r="AI165" s="13">
        <f t="shared" si="334"/>
        <v>0</v>
      </c>
      <c r="AJ165" s="13">
        <f t="shared" si="334"/>
        <v>0</v>
      </c>
      <c r="AK165" s="13">
        <f t="shared" si="334"/>
        <v>0</v>
      </c>
      <c r="AL165" s="13">
        <f t="shared" si="334"/>
        <v>0</v>
      </c>
      <c r="AM165" s="13">
        <f t="shared" si="334"/>
        <v>0</v>
      </c>
      <c r="AN165" s="13">
        <f t="shared" si="334"/>
        <v>0</v>
      </c>
      <c r="AO165" s="13">
        <f t="shared" si="334"/>
        <v>0</v>
      </c>
      <c r="AP165" s="13">
        <f t="shared" si="334"/>
        <v>0.64886086903367501</v>
      </c>
      <c r="AQ165" s="13">
        <f t="shared" si="334"/>
        <v>0.64886086903367501</v>
      </c>
      <c r="AR165" s="13">
        <f t="shared" si="334"/>
        <v>0.64886086903367501</v>
      </c>
      <c r="AS165" s="13">
        <f t="shared" si="334"/>
        <v>0.64886086903367501</v>
      </c>
      <c r="AT165" s="13">
        <f t="shared" si="334"/>
        <v>1.1675429747437773</v>
      </c>
      <c r="AU165" s="13">
        <f t="shared" si="334"/>
        <v>1.1675429747437773</v>
      </c>
      <c r="AV165" s="13">
        <f t="shared" si="334"/>
        <v>1.1675429747437773</v>
      </c>
      <c r="AW165" s="13">
        <f t="shared" si="334"/>
        <v>1.1675429747437773</v>
      </c>
      <c r="AX165" s="13">
        <f t="shared" si="334"/>
        <v>1.3603046200036601</v>
      </c>
      <c r="AY165" s="13">
        <f t="shared" si="334"/>
        <v>1.3603046200036601</v>
      </c>
      <c r="AZ165" s="13">
        <f t="shared" si="334"/>
        <v>1.3603046200036601</v>
      </c>
      <c r="BA165" s="13">
        <f t="shared" si="334"/>
        <v>1.3603046200036601</v>
      </c>
      <c r="BB165" s="13">
        <f t="shared" si="334"/>
        <v>1.3511222400642178</v>
      </c>
      <c r="BC165" s="13">
        <f t="shared" si="334"/>
        <v>1.3511222400642178</v>
      </c>
      <c r="BD165" s="13">
        <f t="shared" si="334"/>
        <v>1.3511222400642178</v>
      </c>
      <c r="BE165" s="13">
        <f t="shared" si="334"/>
        <v>1.3511222400642178</v>
      </c>
      <c r="BF165" s="13">
        <f t="shared" si="334"/>
        <v>1.4139860699940598</v>
      </c>
      <c r="BG165" s="13">
        <f t="shared" si="334"/>
        <v>1.4139860699940598</v>
      </c>
      <c r="BH165" s="13">
        <f t="shared" si="334"/>
        <v>1.4139860699940598</v>
      </c>
      <c r="BI165" s="13">
        <f t="shared" si="334"/>
        <v>1.4139860699940598</v>
      </c>
      <c r="BJ165" s="13">
        <f t="shared" si="334"/>
        <v>1.3454727187406608</v>
      </c>
      <c r="BK165" s="13">
        <f t="shared" si="334"/>
        <v>1.3454727187406608</v>
      </c>
      <c r="BL165" s="13">
        <f t="shared" si="334"/>
        <v>1.3454727187406608</v>
      </c>
      <c r="BM165" s="13">
        <f t="shared" si="334"/>
        <v>1.3454727187406608</v>
      </c>
      <c r="BN165" s="13">
        <f t="shared" ref="BN165:DY165" si="335">BN118+BN126+BN134+BN142+BN150</f>
        <v>1.3728438823653364</v>
      </c>
      <c r="BO165" s="13">
        <f t="shared" si="335"/>
        <v>1.3728438823653364</v>
      </c>
      <c r="BP165" s="13">
        <f t="shared" si="335"/>
        <v>1.3728438823653364</v>
      </c>
      <c r="BQ165" s="13">
        <f t="shared" si="335"/>
        <v>1.3728438823653364</v>
      </c>
      <c r="BR165" s="13">
        <f t="shared" si="335"/>
        <v>1.5364749980724746</v>
      </c>
      <c r="BS165" s="13">
        <f t="shared" si="335"/>
        <v>1.5364749980724746</v>
      </c>
      <c r="BT165" s="13">
        <f t="shared" si="335"/>
        <v>1.5364749980724746</v>
      </c>
      <c r="BU165" s="13">
        <f t="shared" si="335"/>
        <v>1.5364749980724746</v>
      </c>
      <c r="BV165" s="13">
        <f t="shared" si="335"/>
        <v>1.4423115269881039</v>
      </c>
      <c r="BW165" s="13">
        <f t="shared" si="335"/>
        <v>1.4423115269881039</v>
      </c>
      <c r="BX165" s="13">
        <f t="shared" si="335"/>
        <v>1.4423115269881039</v>
      </c>
      <c r="BY165" s="13">
        <f t="shared" si="335"/>
        <v>1.4423115269881039</v>
      </c>
      <c r="BZ165" s="13">
        <f t="shared" si="335"/>
        <v>1.4283459687238285</v>
      </c>
      <c r="CA165" s="13">
        <f t="shared" si="335"/>
        <v>1.4283459687238285</v>
      </c>
      <c r="CB165" s="13">
        <f t="shared" si="335"/>
        <v>1.4283459687238285</v>
      </c>
      <c r="CC165" s="13">
        <f t="shared" si="335"/>
        <v>1.4283459687238285</v>
      </c>
      <c r="CD165" s="13">
        <f t="shared" si="335"/>
        <v>1.4868768771360097</v>
      </c>
      <c r="CE165" s="13">
        <f t="shared" si="335"/>
        <v>1.4868768771360097</v>
      </c>
      <c r="CF165" s="13">
        <f t="shared" si="335"/>
        <v>1.4868768771360097</v>
      </c>
      <c r="CG165" s="13">
        <f t="shared" si="335"/>
        <v>1.4868768771360097</v>
      </c>
      <c r="CH165" s="13">
        <f t="shared" si="335"/>
        <v>1.2697724997699578</v>
      </c>
      <c r="CI165" s="13">
        <f t="shared" si="335"/>
        <v>1.2697724997699578</v>
      </c>
      <c r="CJ165" s="13">
        <f t="shared" si="335"/>
        <v>1.2697724997699578</v>
      </c>
      <c r="CK165" s="13">
        <f t="shared" si="335"/>
        <v>1.2697724997699578</v>
      </c>
      <c r="CL165" s="13">
        <f t="shared" si="335"/>
        <v>1.1852889557221862</v>
      </c>
      <c r="CM165" s="13">
        <f t="shared" si="335"/>
        <v>1.1852889557221862</v>
      </c>
      <c r="CN165" s="13">
        <f t="shared" si="335"/>
        <v>1.1852889557221862</v>
      </c>
      <c r="CO165" s="13">
        <f t="shared" si="335"/>
        <v>1.1852889557221862</v>
      </c>
      <c r="CP165" s="13">
        <f t="shared" si="335"/>
        <v>0.92232195237111625</v>
      </c>
      <c r="CQ165" s="13">
        <f t="shared" si="335"/>
        <v>0.92232195237111625</v>
      </c>
      <c r="CR165" s="13">
        <f t="shared" si="335"/>
        <v>0.92232195237111625</v>
      </c>
      <c r="CS165" s="13">
        <f t="shared" si="335"/>
        <v>0.92232195237111625</v>
      </c>
      <c r="CT165" s="13">
        <f t="shared" si="335"/>
        <v>0.95335055872369112</v>
      </c>
      <c r="CU165" s="13">
        <f t="shared" si="335"/>
        <v>0.95335055872369112</v>
      </c>
      <c r="CV165" s="13">
        <f t="shared" si="335"/>
        <v>0.95335055872369112</v>
      </c>
      <c r="CW165" s="13">
        <f t="shared" si="335"/>
        <v>0.95335055872369112</v>
      </c>
      <c r="CX165" s="13">
        <f t="shared" si="335"/>
        <v>1.0289182676762201</v>
      </c>
      <c r="CY165" s="13">
        <f t="shared" si="335"/>
        <v>1.0289182676762201</v>
      </c>
      <c r="CZ165" s="13">
        <f t="shared" si="335"/>
        <v>1.0289182676762201</v>
      </c>
      <c r="DA165" s="13">
        <f t="shared" si="335"/>
        <v>1.0289182676762201</v>
      </c>
      <c r="DB165" s="13">
        <f t="shared" si="335"/>
        <v>1.2529005498876136</v>
      </c>
      <c r="DC165" s="13">
        <f t="shared" si="335"/>
        <v>1.2529005498876136</v>
      </c>
      <c r="DD165" s="13">
        <f t="shared" si="335"/>
        <v>1.2529005498876136</v>
      </c>
      <c r="DE165" s="13">
        <f t="shared" si="335"/>
        <v>1.2529005498876136</v>
      </c>
      <c r="DF165" s="13">
        <f t="shared" si="335"/>
        <v>1.6410160578950754</v>
      </c>
      <c r="DG165" s="13">
        <f t="shared" si="335"/>
        <v>1.6410160578950754</v>
      </c>
      <c r="DH165" s="13">
        <f t="shared" si="335"/>
        <v>1.6410160578950754</v>
      </c>
      <c r="DI165" s="13">
        <f t="shared" si="335"/>
        <v>1.6410160578950754</v>
      </c>
      <c r="DJ165" s="13">
        <f t="shared" si="335"/>
        <v>1.8796053704458444</v>
      </c>
      <c r="DK165" s="13">
        <f t="shared" si="335"/>
        <v>1.8796053704458444</v>
      </c>
      <c r="DL165" s="13">
        <f t="shared" si="335"/>
        <v>1.8796053704458444</v>
      </c>
      <c r="DM165" s="13">
        <f t="shared" si="335"/>
        <v>1.8796053704458444</v>
      </c>
      <c r="DN165" s="13">
        <f t="shared" si="335"/>
        <v>1.8838711159521262</v>
      </c>
      <c r="DO165" s="13">
        <f t="shared" si="335"/>
        <v>1.8838711159521262</v>
      </c>
      <c r="DP165" s="13">
        <f t="shared" si="335"/>
        <v>1.8838711159521262</v>
      </c>
      <c r="DQ165" s="13">
        <f t="shared" si="335"/>
        <v>1.8838711159521262</v>
      </c>
      <c r="DR165" s="13">
        <f t="shared" si="335"/>
        <v>2.1189767276224636</v>
      </c>
      <c r="DS165" s="13">
        <f t="shared" si="335"/>
        <v>2.1189767276224636</v>
      </c>
      <c r="DT165" s="13">
        <f t="shared" si="335"/>
        <v>2.1189767276224636</v>
      </c>
      <c r="DU165" s="13">
        <f t="shared" si="335"/>
        <v>2.1189767276224636</v>
      </c>
      <c r="DV165" s="13">
        <f t="shared" si="335"/>
        <v>2.1480105909564902</v>
      </c>
      <c r="DW165" s="13">
        <f t="shared" si="335"/>
        <v>2.1480105909564902</v>
      </c>
      <c r="DX165" s="13">
        <f t="shared" si="335"/>
        <v>2.1480105909564902</v>
      </c>
      <c r="DY165" s="13">
        <f t="shared" si="335"/>
        <v>2.1480105909564902</v>
      </c>
      <c r="DZ165" s="13">
        <f t="shared" ref="DZ165:EO165" si="336">DZ118+DZ126+DZ134+DZ142+DZ150</f>
        <v>2.2709061227755507</v>
      </c>
      <c r="EA165" s="13">
        <f t="shared" si="336"/>
        <v>2.2709061227755507</v>
      </c>
      <c r="EB165" s="13">
        <f t="shared" si="336"/>
        <v>2.2709061227755507</v>
      </c>
      <c r="EC165" s="13">
        <f t="shared" si="336"/>
        <v>2.2709061227755507</v>
      </c>
      <c r="ED165" s="13">
        <f t="shared" si="336"/>
        <v>2.4064683208145543</v>
      </c>
      <c r="EE165" s="13">
        <f t="shared" si="336"/>
        <v>2.4064683208145543</v>
      </c>
      <c r="EF165" s="13">
        <f t="shared" si="336"/>
        <v>2.4064683208145543</v>
      </c>
      <c r="EG165" s="13">
        <f t="shared" si="336"/>
        <v>2.4064683208145543</v>
      </c>
      <c r="EH165" s="13">
        <f t="shared" si="336"/>
        <v>2.247705418127715</v>
      </c>
      <c r="EI165" s="13">
        <f t="shared" si="336"/>
        <v>2.247705418127715</v>
      </c>
      <c r="EJ165" s="13">
        <f t="shared" si="336"/>
        <v>2.247705418127715</v>
      </c>
      <c r="EK165" s="13">
        <f t="shared" si="336"/>
        <v>2.247705418127715</v>
      </c>
      <c r="EL165" s="13">
        <f t="shared" si="336"/>
        <v>2.091970246208207</v>
      </c>
      <c r="EM165" s="13">
        <f t="shared" si="336"/>
        <v>2.091970246208207</v>
      </c>
      <c r="EN165" s="13">
        <f t="shared" si="336"/>
        <v>2.091970246208207</v>
      </c>
      <c r="EO165" s="13">
        <f t="shared" si="336"/>
        <v>2.091970246208207</v>
      </c>
      <c r="EP165" s="13">
        <f t="shared" ref="EP165:FB165" si="337">EP118+EP126+EP134+EP142+EP150</f>
        <v>1.7782490496363048</v>
      </c>
      <c r="EQ165" s="13">
        <f t="shared" si="337"/>
        <v>1.7782490496363048</v>
      </c>
      <c r="ER165" s="13">
        <f t="shared" si="337"/>
        <v>1.7782490496363048</v>
      </c>
      <c r="ES165" s="13">
        <f t="shared" si="337"/>
        <v>1.7782490496363048</v>
      </c>
      <c r="ET165" s="13">
        <f t="shared" si="337"/>
        <v>1.7017006439874613</v>
      </c>
      <c r="EU165" s="13">
        <f t="shared" si="337"/>
        <v>1.7017006439874613</v>
      </c>
      <c r="EV165" s="13">
        <f t="shared" si="337"/>
        <v>1.7017006439874613</v>
      </c>
      <c r="EW165" s="13">
        <f t="shared" si="337"/>
        <v>1.7017006439874613</v>
      </c>
      <c r="EX165" s="13">
        <f t="shared" si="337"/>
        <v>1.8523814981996327</v>
      </c>
      <c r="EY165" s="13">
        <f t="shared" si="337"/>
        <v>1.8523814981996327</v>
      </c>
      <c r="EZ165" s="13">
        <f t="shared" si="337"/>
        <v>1.8523814981996327</v>
      </c>
      <c r="FA165" s="13">
        <f t="shared" si="337"/>
        <v>1.8523814981996327</v>
      </c>
      <c r="FB165" s="13">
        <f t="shared" si="337"/>
        <v>1.8033888504127233</v>
      </c>
      <c r="FC165" s="13">
        <f t="shared" ref="FC165:FP165" si="338">FC118+FC126+FC134+FC142+FC150</f>
        <v>1.8033888504127233</v>
      </c>
      <c r="FD165" s="13">
        <f t="shared" si="338"/>
        <v>1.8033888504127233</v>
      </c>
      <c r="FE165" s="13">
        <f t="shared" si="338"/>
        <v>1.8033888504127233</v>
      </c>
      <c r="FF165" s="13">
        <f t="shared" si="338"/>
        <v>1.8809449432650074</v>
      </c>
      <c r="FG165" s="13">
        <f t="shared" si="338"/>
        <v>1.8809449432650074</v>
      </c>
      <c r="FH165" s="13">
        <f t="shared" si="338"/>
        <v>1.8809449432650074</v>
      </c>
      <c r="FI165" s="13">
        <f t="shared" si="338"/>
        <v>1.8809449432650074</v>
      </c>
      <c r="FJ165" s="13">
        <f t="shared" si="338"/>
        <v>1.9688074871888726</v>
      </c>
      <c r="FK165" s="13">
        <f t="shared" si="338"/>
        <v>1.9688074871888726</v>
      </c>
      <c r="FL165" s="13">
        <f t="shared" si="338"/>
        <v>1.9688074871888726</v>
      </c>
      <c r="FM165" s="13">
        <f t="shared" si="338"/>
        <v>1.9688074871888726</v>
      </c>
      <c r="FN165" s="13">
        <f t="shared" si="338"/>
        <v>2.1028855316617863</v>
      </c>
      <c r="FO165" s="13">
        <f t="shared" si="338"/>
        <v>2.1028855316617863</v>
      </c>
      <c r="FP165" s="13">
        <f t="shared" si="338"/>
        <v>2.1028855316617863</v>
      </c>
      <c r="FQ165" s="13">
        <f t="shared" ref="FQ165:FS165" si="339">FQ118+FQ126+FQ134+FQ142+FQ150</f>
        <v>2.1028855316617863</v>
      </c>
      <c r="FR165" s="13">
        <f t="shared" si="339"/>
        <v>2.2262338753660318</v>
      </c>
      <c r="FS165" s="13">
        <f t="shared" si="339"/>
        <v>2.2262338753660318</v>
      </c>
      <c r="FT165" s="13">
        <f t="shared" ref="FT165:FU165" si="340">FT118+FT126+FT134+FT142+FT150</f>
        <v>2.2262338753660318</v>
      </c>
      <c r="FU165" s="13">
        <f t="shared" si="340"/>
        <v>2.2262338753660318</v>
      </c>
      <c r="FV165" s="13">
        <f t="shared" ref="FV165" si="341">FV118+FV126+FV134+FV142+FV150</f>
        <v>2.354191693356332</v>
      </c>
      <c r="FW165" s="18"/>
      <c r="FX165" s="117"/>
      <c r="FY165" s="18"/>
    </row>
    <row r="166" spans="1:181" ht="15" x14ac:dyDescent="0.25">
      <c r="A166" s="49" t="s">
        <v>28</v>
      </c>
      <c r="B166" s="53">
        <f t="shared" ref="B166:AG166" si="342">SUM(B167:B169)</f>
        <v>1.7174464299999999</v>
      </c>
      <c r="C166" s="53">
        <f t="shared" si="342"/>
        <v>1.8423903599999998</v>
      </c>
      <c r="D166" s="53">
        <f t="shared" si="342"/>
        <v>1.8386776999999999</v>
      </c>
      <c r="E166" s="53">
        <f t="shared" si="342"/>
        <v>1.6601394</v>
      </c>
      <c r="F166" s="53">
        <f t="shared" si="342"/>
        <v>1.6133597099999999</v>
      </c>
      <c r="G166" s="53">
        <f t="shared" si="342"/>
        <v>1.8580870099999998</v>
      </c>
      <c r="H166" s="53">
        <f t="shared" si="342"/>
        <v>1.8760777399999999</v>
      </c>
      <c r="I166" s="53">
        <f t="shared" si="342"/>
        <v>1.7495395499999999</v>
      </c>
      <c r="J166" s="53">
        <f t="shared" si="342"/>
        <v>1.8221276199999998</v>
      </c>
      <c r="K166" s="53">
        <f t="shared" si="342"/>
        <v>1.9410660700000002</v>
      </c>
      <c r="L166" s="53">
        <f t="shared" si="342"/>
        <v>1.8767964300000002</v>
      </c>
      <c r="M166" s="53">
        <f t="shared" si="342"/>
        <v>1.8666661599999999</v>
      </c>
      <c r="N166" s="53">
        <f t="shared" si="342"/>
        <v>1.84594309</v>
      </c>
      <c r="O166" s="53">
        <f t="shared" si="342"/>
        <v>2.0095932799999998</v>
      </c>
      <c r="P166" s="53">
        <f t="shared" si="342"/>
        <v>2.0734911600000001</v>
      </c>
      <c r="Q166" s="53">
        <f t="shared" si="342"/>
        <v>2.0205663899999999</v>
      </c>
      <c r="R166" s="53">
        <f t="shared" si="342"/>
        <v>1.9053023499999997</v>
      </c>
      <c r="S166" s="53">
        <f t="shared" si="342"/>
        <v>1.9880788999999999</v>
      </c>
      <c r="T166" s="53">
        <f t="shared" si="342"/>
        <v>2.0669140000000001</v>
      </c>
      <c r="U166" s="53">
        <f t="shared" si="342"/>
        <v>1.9883773299999998</v>
      </c>
      <c r="V166" s="53">
        <f t="shared" si="342"/>
        <v>2.0810823199999997</v>
      </c>
      <c r="W166" s="53">
        <f t="shared" si="342"/>
        <v>2.1525015399999998</v>
      </c>
      <c r="X166" s="53">
        <f t="shared" si="342"/>
        <v>1.9903883899999999</v>
      </c>
      <c r="Y166" s="53">
        <f t="shared" si="342"/>
        <v>1.8849981600000001</v>
      </c>
      <c r="Z166" s="53">
        <f t="shared" si="342"/>
        <v>1.9154145499999997</v>
      </c>
      <c r="AA166" s="53">
        <f t="shared" si="342"/>
        <v>1.4193919099999999</v>
      </c>
      <c r="AB166" s="53">
        <f t="shared" si="342"/>
        <v>1.9418222399999998</v>
      </c>
      <c r="AC166" s="53">
        <f t="shared" si="342"/>
        <v>1.7761622500000001</v>
      </c>
      <c r="AD166" s="53">
        <f t="shared" si="342"/>
        <v>1.7327334299999997</v>
      </c>
      <c r="AE166" s="53">
        <f t="shared" si="342"/>
        <v>1.4914923299999998</v>
      </c>
      <c r="AF166" s="53">
        <f t="shared" si="342"/>
        <v>1.5660392599999999</v>
      </c>
      <c r="AG166" s="53">
        <f t="shared" si="342"/>
        <v>1.5301821499999999</v>
      </c>
      <c r="AH166" s="53">
        <f t="shared" ref="AH166:BM166" si="343">SUM(AH167:AH169)</f>
        <v>1.7256572799999998</v>
      </c>
      <c r="AI166" s="53">
        <f t="shared" si="343"/>
        <v>1.6338922</v>
      </c>
      <c r="AJ166" s="53">
        <f t="shared" si="343"/>
        <v>1.4974192899999998</v>
      </c>
      <c r="AK166" s="53">
        <f t="shared" si="343"/>
        <v>1.4854259600000002</v>
      </c>
      <c r="AL166" s="53">
        <f t="shared" si="343"/>
        <v>1.4651652799999999</v>
      </c>
      <c r="AM166" s="53">
        <f t="shared" si="343"/>
        <v>1.5249917</v>
      </c>
      <c r="AN166" s="53">
        <f t="shared" si="343"/>
        <v>1.5546690399999998</v>
      </c>
      <c r="AO166" s="53">
        <f t="shared" si="343"/>
        <v>1.5470690199999999</v>
      </c>
      <c r="AP166" s="53">
        <f t="shared" si="343"/>
        <v>1.6003955700000001</v>
      </c>
      <c r="AQ166" s="53">
        <f t="shared" si="343"/>
        <v>1.5680941999999998</v>
      </c>
      <c r="AR166" s="53">
        <f t="shared" si="343"/>
        <v>1.6612557000000001</v>
      </c>
      <c r="AS166" s="53">
        <f t="shared" si="343"/>
        <v>1.8492091599999998</v>
      </c>
      <c r="AT166" s="53">
        <f t="shared" si="343"/>
        <v>1.6578896499999998</v>
      </c>
      <c r="AU166" s="53">
        <f t="shared" si="343"/>
        <v>1.7601570799999997</v>
      </c>
      <c r="AV166" s="53">
        <f t="shared" si="343"/>
        <v>1.6791299899999999</v>
      </c>
      <c r="AW166" s="53">
        <f t="shared" si="343"/>
        <v>1.6934177999999998</v>
      </c>
      <c r="AX166" s="53">
        <f t="shared" si="343"/>
        <v>1.7056159399999999</v>
      </c>
      <c r="AY166" s="53">
        <f t="shared" si="343"/>
        <v>1.70641317</v>
      </c>
      <c r="AZ166" s="53">
        <f t="shared" si="343"/>
        <v>1.6174064899999998</v>
      </c>
      <c r="BA166" s="53">
        <f t="shared" si="343"/>
        <v>1.6251810399999997</v>
      </c>
      <c r="BB166" s="53">
        <f t="shared" si="343"/>
        <v>2.5239316199999995</v>
      </c>
      <c r="BC166" s="53">
        <f t="shared" si="343"/>
        <v>1.64553817</v>
      </c>
      <c r="BD166" s="53">
        <f t="shared" si="343"/>
        <v>1.6063753699999999</v>
      </c>
      <c r="BE166" s="53">
        <f t="shared" si="343"/>
        <v>1.8319083399999998</v>
      </c>
      <c r="BF166" s="53">
        <f t="shared" si="343"/>
        <v>1.8878346699999999</v>
      </c>
      <c r="BG166" s="53">
        <f t="shared" si="343"/>
        <v>1.6452983599999997</v>
      </c>
      <c r="BH166" s="53">
        <f t="shared" si="343"/>
        <v>2.0924284599999998</v>
      </c>
      <c r="BI166" s="53">
        <f t="shared" si="343"/>
        <v>2.9689784100000001</v>
      </c>
      <c r="BJ166" s="53">
        <f t="shared" si="343"/>
        <v>2.9809305200000003</v>
      </c>
      <c r="BK166" s="53">
        <f t="shared" si="343"/>
        <v>2.66941256</v>
      </c>
      <c r="BL166" s="53">
        <f t="shared" si="343"/>
        <v>2.6467060299999994</v>
      </c>
      <c r="BM166" s="53">
        <f t="shared" si="343"/>
        <v>2.8363957800000001</v>
      </c>
      <c r="BN166" s="53">
        <f t="shared" ref="BN166:CS166" si="344">SUM(BN167:BN169)</f>
        <v>3.3460909319640986</v>
      </c>
      <c r="BO166" s="53">
        <f t="shared" si="344"/>
        <v>3.2378469757157244</v>
      </c>
      <c r="BP166" s="53">
        <f t="shared" si="344"/>
        <v>3.9792957340433128</v>
      </c>
      <c r="BQ166" s="53">
        <f t="shared" si="344"/>
        <v>3.3105086626342985</v>
      </c>
      <c r="BR166" s="53">
        <f t="shared" si="344"/>
        <v>3.1626840210051967</v>
      </c>
      <c r="BS166" s="53">
        <f t="shared" si="344"/>
        <v>2.9668739267967847</v>
      </c>
      <c r="BT166" s="53">
        <f t="shared" si="344"/>
        <v>2.9979763512883197</v>
      </c>
      <c r="BU166" s="53">
        <f t="shared" si="344"/>
        <v>2.9049801494581939</v>
      </c>
      <c r="BV166" s="53">
        <f t="shared" si="344"/>
        <v>2.5320337277657199</v>
      </c>
      <c r="BW166" s="53">
        <f t="shared" si="344"/>
        <v>3.2184259630277356</v>
      </c>
      <c r="BX166" s="53">
        <f t="shared" si="344"/>
        <v>2.9275757755239158</v>
      </c>
      <c r="BY166" s="53">
        <f t="shared" si="344"/>
        <v>3.2553518219614133</v>
      </c>
      <c r="BZ166" s="53">
        <f t="shared" si="344"/>
        <v>3.3644028522412213</v>
      </c>
      <c r="CA166" s="53">
        <f t="shared" si="344"/>
        <v>3.0533736220774976</v>
      </c>
      <c r="CB166" s="53">
        <f t="shared" si="344"/>
        <v>4.1099225294800386</v>
      </c>
      <c r="CC166" s="53">
        <f t="shared" si="344"/>
        <v>3.2472842230407197</v>
      </c>
      <c r="CD166" s="53">
        <f t="shared" si="344"/>
        <v>4.3927301045571454</v>
      </c>
      <c r="CE166" s="53">
        <f t="shared" si="344"/>
        <v>4.3150250101243177</v>
      </c>
      <c r="CF166" s="53">
        <f t="shared" si="344"/>
        <v>3.4309054850700593</v>
      </c>
      <c r="CG166" s="53">
        <f t="shared" si="344"/>
        <v>3.7414670281160265</v>
      </c>
      <c r="CH166" s="53">
        <f t="shared" si="344"/>
        <v>3.8864647418143625</v>
      </c>
      <c r="CI166" s="53">
        <f t="shared" si="344"/>
        <v>4.0335429270831717</v>
      </c>
      <c r="CJ166" s="53">
        <f t="shared" si="344"/>
        <v>4.4066179400964085</v>
      </c>
      <c r="CK166" s="53">
        <f t="shared" si="344"/>
        <v>4.0146542029703207</v>
      </c>
      <c r="CL166" s="53">
        <f t="shared" si="344"/>
        <v>4.0853521412625833</v>
      </c>
      <c r="CM166" s="53">
        <f t="shared" si="344"/>
        <v>3.9938871784715611</v>
      </c>
      <c r="CN166" s="53">
        <f t="shared" si="344"/>
        <v>3.9593355543212274</v>
      </c>
      <c r="CO166" s="53">
        <f t="shared" si="344"/>
        <v>3.9730748526217012</v>
      </c>
      <c r="CP166" s="53">
        <f t="shared" si="344"/>
        <v>3.3322139955009766</v>
      </c>
      <c r="CQ166" s="53">
        <f t="shared" si="344"/>
        <v>3.8907495272346604</v>
      </c>
      <c r="CR166" s="53">
        <f t="shared" si="344"/>
        <v>3.9807723015937468</v>
      </c>
      <c r="CS166" s="53">
        <f t="shared" si="344"/>
        <v>4.0919308033100545</v>
      </c>
      <c r="CT166" s="53">
        <f t="shared" ref="CT166:DY166" si="345">SUM(CT167:CT169)</f>
        <v>4.0411548031685269</v>
      </c>
      <c r="CU166" s="53">
        <f t="shared" si="345"/>
        <v>3.9775262652835801</v>
      </c>
      <c r="CV166" s="53">
        <f t="shared" si="345"/>
        <v>4.0131690107434004</v>
      </c>
      <c r="CW166" s="53">
        <f t="shared" si="345"/>
        <v>4.0329688779770336</v>
      </c>
      <c r="CX166" s="53">
        <f t="shared" si="345"/>
        <v>4.0685054631900304</v>
      </c>
      <c r="CY166" s="53">
        <f t="shared" si="345"/>
        <v>3.959177759758731</v>
      </c>
      <c r="CZ166" s="53">
        <f t="shared" si="345"/>
        <v>3.9874679829387016</v>
      </c>
      <c r="DA166" s="53">
        <f t="shared" si="345"/>
        <v>3.8076222351810145</v>
      </c>
      <c r="DB166" s="53">
        <f t="shared" si="345"/>
        <v>4.4225486147249295</v>
      </c>
      <c r="DC166" s="53">
        <f t="shared" si="345"/>
        <v>4.1413071816582541</v>
      </c>
      <c r="DD166" s="53">
        <f t="shared" si="345"/>
        <v>4.3073811816963188</v>
      </c>
      <c r="DE166" s="53">
        <f t="shared" si="345"/>
        <v>4.3039492592594684</v>
      </c>
      <c r="DF166" s="53">
        <f t="shared" si="345"/>
        <v>4.5838522390903194</v>
      </c>
      <c r="DG166" s="53">
        <f t="shared" si="345"/>
        <v>5.1210893969407794</v>
      </c>
      <c r="DH166" s="53">
        <f t="shared" si="345"/>
        <v>4.0348593506713337</v>
      </c>
      <c r="DI166" s="53">
        <f t="shared" si="345"/>
        <v>3.8694366091235435</v>
      </c>
      <c r="DJ166" s="53">
        <f t="shared" si="345"/>
        <v>3.869836118051329</v>
      </c>
      <c r="DK166" s="53">
        <f t="shared" si="345"/>
        <v>3.756567381496092</v>
      </c>
      <c r="DL166" s="53">
        <f t="shared" si="345"/>
        <v>4.4446130690382617</v>
      </c>
      <c r="DM166" s="53">
        <f t="shared" si="345"/>
        <v>4.2679096001357406</v>
      </c>
      <c r="DN166" s="53">
        <f t="shared" si="345"/>
        <v>5.0986200198895757</v>
      </c>
      <c r="DO166" s="53">
        <f t="shared" si="345"/>
        <v>4.1313910595598085</v>
      </c>
      <c r="DP166" s="53">
        <f t="shared" si="345"/>
        <v>4.2029461719425756</v>
      </c>
      <c r="DQ166" s="53">
        <f t="shared" si="345"/>
        <v>4.7459074564221302</v>
      </c>
      <c r="DR166" s="53">
        <f t="shared" si="345"/>
        <v>4.7216693829048744</v>
      </c>
      <c r="DS166" s="53">
        <f t="shared" si="345"/>
        <v>4.9540059985079639</v>
      </c>
      <c r="DT166" s="53">
        <f t="shared" si="345"/>
        <v>4.4804622917578518</v>
      </c>
      <c r="DU166" s="53">
        <f t="shared" si="345"/>
        <v>4.566626626897504</v>
      </c>
      <c r="DV166" s="53">
        <f t="shared" si="345"/>
        <v>4.3234496738935499</v>
      </c>
      <c r="DW166" s="53">
        <f t="shared" si="345"/>
        <v>4.0992793348913095</v>
      </c>
      <c r="DX166" s="53">
        <f t="shared" si="345"/>
        <v>4.3630646416826631</v>
      </c>
      <c r="DY166" s="53">
        <f t="shared" si="345"/>
        <v>4.6285970282082678</v>
      </c>
      <c r="DZ166" s="53">
        <f t="shared" ref="DZ166:FE166" si="346">SUM(DZ167:DZ169)</f>
        <v>4.7926012288629938</v>
      </c>
      <c r="EA166" s="53">
        <f t="shared" si="346"/>
        <v>4.2487163876255494</v>
      </c>
      <c r="EB166" s="53">
        <f t="shared" si="346"/>
        <v>4.2466622578025826</v>
      </c>
      <c r="EC166" s="53">
        <f t="shared" si="346"/>
        <v>4.4270331959415632</v>
      </c>
      <c r="ED166" s="53">
        <f t="shared" si="346"/>
        <v>4.3632927210101906</v>
      </c>
      <c r="EE166" s="53">
        <f t="shared" si="346"/>
        <v>3.1341567764711349</v>
      </c>
      <c r="EF166" s="53">
        <f t="shared" si="346"/>
        <v>3.3453769829640176</v>
      </c>
      <c r="EG166" s="53">
        <f t="shared" si="346"/>
        <v>3.7448005974536156</v>
      </c>
      <c r="EH166" s="53">
        <f t="shared" si="346"/>
        <v>3.7865910612559932</v>
      </c>
      <c r="EI166" s="53">
        <f t="shared" si="346"/>
        <v>4.5088865016609958</v>
      </c>
      <c r="EJ166" s="53">
        <f t="shared" si="346"/>
        <v>2.6617157690279498</v>
      </c>
      <c r="EK166" s="53">
        <f t="shared" si="346"/>
        <v>4.8216195769987085</v>
      </c>
      <c r="EL166" s="53">
        <f t="shared" si="346"/>
        <v>3.8093599185492013</v>
      </c>
      <c r="EM166" s="53">
        <f t="shared" si="346"/>
        <v>3.2435675422402483</v>
      </c>
      <c r="EN166" s="53">
        <f t="shared" si="346"/>
        <v>3.9256340401462673</v>
      </c>
      <c r="EO166" s="53">
        <f t="shared" si="346"/>
        <v>4.0458792979623022</v>
      </c>
      <c r="EP166" s="53">
        <f t="shared" si="346"/>
        <v>3.2104105503497902</v>
      </c>
      <c r="EQ166" s="53">
        <f t="shared" si="346"/>
        <v>3.6696563783487908</v>
      </c>
      <c r="ER166" s="53">
        <f t="shared" si="346"/>
        <v>3.7730224819168892</v>
      </c>
      <c r="ES166" s="53">
        <f t="shared" si="346"/>
        <v>4.0413004380213149</v>
      </c>
      <c r="ET166" s="53">
        <f t="shared" si="346"/>
        <v>4.1104176437843032</v>
      </c>
      <c r="EU166" s="53">
        <f t="shared" si="346"/>
        <v>3.6581775469447471</v>
      </c>
      <c r="EV166" s="53">
        <f t="shared" si="346"/>
        <v>3.4953230966315356</v>
      </c>
      <c r="EW166" s="53">
        <f t="shared" si="346"/>
        <v>2.7525807281554693</v>
      </c>
      <c r="EX166" s="53">
        <f t="shared" si="346"/>
        <v>2.9778075751014836</v>
      </c>
      <c r="EY166" s="53">
        <f t="shared" si="346"/>
        <v>2.9062133654601703</v>
      </c>
      <c r="EZ166" s="53">
        <f t="shared" si="346"/>
        <v>2.8307244090485622</v>
      </c>
      <c r="FA166" s="53">
        <f t="shared" si="346"/>
        <v>3.24348311261424</v>
      </c>
      <c r="FB166" s="53">
        <f t="shared" si="346"/>
        <v>3.1991672779526255</v>
      </c>
      <c r="FC166" s="53">
        <f t="shared" si="346"/>
        <v>2.9389907961629276</v>
      </c>
      <c r="FD166" s="53">
        <f t="shared" si="346"/>
        <v>2.9697658367484747</v>
      </c>
      <c r="FE166" s="53">
        <f t="shared" si="346"/>
        <v>3.3043783854223636</v>
      </c>
      <c r="FF166" s="53">
        <f t="shared" ref="FF166:FP166" si="347">SUM(FF167:FF169)</f>
        <v>3.251059580592687</v>
      </c>
      <c r="FG166" s="53">
        <f t="shared" si="347"/>
        <v>3.0881591863358815</v>
      </c>
      <c r="FH166" s="53">
        <f t="shared" si="347"/>
        <v>2.962699931725068</v>
      </c>
      <c r="FI166" s="53">
        <f t="shared" si="347"/>
        <v>3.0830438959004778</v>
      </c>
      <c r="FJ166" s="53">
        <f t="shared" si="347"/>
        <v>3.20793253700369</v>
      </c>
      <c r="FK166" s="53">
        <f t="shared" si="347"/>
        <v>2.9048896423007653</v>
      </c>
      <c r="FL166" s="53">
        <f t="shared" si="347"/>
        <v>2.9658356585007057</v>
      </c>
      <c r="FM166" s="53">
        <f t="shared" si="347"/>
        <v>3.3337152886722339</v>
      </c>
      <c r="FN166" s="53">
        <f t="shared" si="347"/>
        <v>3.4547394239972355</v>
      </c>
      <c r="FO166" s="53">
        <f t="shared" si="347"/>
        <v>3.2755155539737317</v>
      </c>
      <c r="FP166" s="53">
        <f t="shared" si="347"/>
        <v>3.3320632661604468</v>
      </c>
      <c r="FQ166" s="53">
        <f t="shared" ref="FQ166:FS166" si="348">SUM(FQ167:FQ169)</f>
        <v>3.5121538498373606</v>
      </c>
      <c r="FR166" s="53">
        <f t="shared" si="348"/>
        <v>4.0047148616660611</v>
      </c>
      <c r="FS166" s="53">
        <f t="shared" si="348"/>
        <v>3.3464720786957147</v>
      </c>
      <c r="FT166" s="53">
        <f t="shared" ref="FT166:FU166" si="349">SUM(FT167:FT169)</f>
        <v>3.3938361536967983</v>
      </c>
      <c r="FU166" s="53">
        <f t="shared" si="349"/>
        <v>3.7605854444660443</v>
      </c>
      <c r="FV166" s="53">
        <f t="shared" ref="FV166" si="350">SUM(FV167:FV169)</f>
        <v>4.7637726604909858</v>
      </c>
      <c r="FW166" s="18"/>
      <c r="FX166" s="117"/>
      <c r="FY166" s="18"/>
    </row>
    <row r="167" spans="1:181" ht="15" x14ac:dyDescent="0.25">
      <c r="A167" s="50" t="s">
        <v>43</v>
      </c>
      <c r="B167" s="13">
        <f t="shared" ref="B167:BM167" si="351">B155</f>
        <v>1.09011233</v>
      </c>
      <c r="C167" s="13">
        <f t="shared" si="351"/>
        <v>1.1299441599999998</v>
      </c>
      <c r="D167" s="13">
        <f t="shared" si="351"/>
        <v>1.1416294</v>
      </c>
      <c r="E167" s="13">
        <f t="shared" si="351"/>
        <v>1.1666692000000001</v>
      </c>
      <c r="F167" s="13">
        <f t="shared" si="351"/>
        <v>1.16680831</v>
      </c>
      <c r="G167" s="13">
        <f t="shared" si="351"/>
        <v>1.1895296099999999</v>
      </c>
      <c r="H167" s="13">
        <f t="shared" si="351"/>
        <v>1.1783544399999999</v>
      </c>
      <c r="I167" s="13">
        <f t="shared" si="351"/>
        <v>1.2471211499999999</v>
      </c>
      <c r="J167" s="13">
        <f t="shared" si="351"/>
        <v>1.33434312</v>
      </c>
      <c r="K167" s="13">
        <f t="shared" si="351"/>
        <v>1.23905277</v>
      </c>
      <c r="L167" s="13">
        <f t="shared" si="351"/>
        <v>1.1619858300000001</v>
      </c>
      <c r="M167" s="13">
        <f t="shared" si="351"/>
        <v>1.3205248599999999</v>
      </c>
      <c r="N167" s="13">
        <f t="shared" si="351"/>
        <v>1.27642699</v>
      </c>
      <c r="O167" s="13">
        <f t="shared" si="351"/>
        <v>1.29854548</v>
      </c>
      <c r="P167" s="13">
        <f t="shared" si="351"/>
        <v>1.3451009599999999</v>
      </c>
      <c r="Q167" s="13">
        <f t="shared" si="351"/>
        <v>1.4985392899999999</v>
      </c>
      <c r="R167" s="13">
        <f t="shared" si="351"/>
        <v>1.3829852499999999</v>
      </c>
      <c r="S167" s="13">
        <f t="shared" si="351"/>
        <v>1.3391655999999998</v>
      </c>
      <c r="T167" s="13">
        <f t="shared" si="351"/>
        <v>1.3651328</v>
      </c>
      <c r="U167" s="13">
        <f t="shared" si="351"/>
        <v>1.4587538299999998</v>
      </c>
      <c r="V167" s="13">
        <f t="shared" si="351"/>
        <v>1.4892189199999999</v>
      </c>
      <c r="W167" s="13">
        <f t="shared" si="351"/>
        <v>1.4918156399999998</v>
      </c>
      <c r="X167" s="13">
        <f t="shared" si="351"/>
        <v>1.39930749</v>
      </c>
      <c r="Y167" s="13">
        <f t="shared" si="351"/>
        <v>1.3974990600000001</v>
      </c>
      <c r="Z167" s="13">
        <f t="shared" si="351"/>
        <v>1.4335285499999997</v>
      </c>
      <c r="AA167" s="13">
        <f t="shared" si="351"/>
        <v>0.87421360999999997</v>
      </c>
      <c r="AB167" s="13">
        <f t="shared" si="351"/>
        <v>1.4584292399999998</v>
      </c>
      <c r="AC167" s="13">
        <f t="shared" si="351"/>
        <v>1.36350985</v>
      </c>
      <c r="AD167" s="13">
        <f t="shared" si="351"/>
        <v>1.3437562299999999</v>
      </c>
      <c r="AE167" s="13">
        <f t="shared" si="351"/>
        <v>1.0353957299999998</v>
      </c>
      <c r="AF167" s="13">
        <f t="shared" si="351"/>
        <v>1.1262345599999999</v>
      </c>
      <c r="AG167" s="13">
        <f t="shared" si="351"/>
        <v>1.13536945</v>
      </c>
      <c r="AH167" s="13">
        <f t="shared" si="351"/>
        <v>1.3231215799999998</v>
      </c>
      <c r="AI167" s="13">
        <f t="shared" si="351"/>
        <v>1.2144303000000001</v>
      </c>
      <c r="AJ167" s="13">
        <f t="shared" si="351"/>
        <v>1.1062490899999997</v>
      </c>
      <c r="AK167" s="13">
        <f t="shared" si="351"/>
        <v>1.15776616</v>
      </c>
      <c r="AL167" s="13">
        <f t="shared" si="351"/>
        <v>1.10703738</v>
      </c>
      <c r="AM167" s="13">
        <f t="shared" si="351"/>
        <v>1.1499759999999999</v>
      </c>
      <c r="AN167" s="13">
        <f t="shared" si="351"/>
        <v>1.1792818399999998</v>
      </c>
      <c r="AO167" s="13">
        <f t="shared" si="351"/>
        <v>1.21099892</v>
      </c>
      <c r="AP167" s="13">
        <f t="shared" si="351"/>
        <v>1.22514177</v>
      </c>
      <c r="AQ167" s="13">
        <f t="shared" si="351"/>
        <v>1.1926363999999998</v>
      </c>
      <c r="AR167" s="13">
        <f t="shared" si="351"/>
        <v>1.2965052000000001</v>
      </c>
      <c r="AS167" s="13">
        <f t="shared" si="351"/>
        <v>1.5143514599999999</v>
      </c>
      <c r="AT167" s="13">
        <f t="shared" si="351"/>
        <v>1.29534595</v>
      </c>
      <c r="AU167" s="13">
        <f t="shared" si="351"/>
        <v>1.4000957799999998</v>
      </c>
      <c r="AV167" s="13">
        <f t="shared" si="351"/>
        <v>1.3710217899999999</v>
      </c>
      <c r="AW167" s="13">
        <f t="shared" si="351"/>
        <v>1.3484395999999998</v>
      </c>
      <c r="AX167" s="13">
        <f t="shared" si="351"/>
        <v>1.4166962400000001</v>
      </c>
      <c r="AY167" s="13">
        <f t="shared" si="351"/>
        <v>1.4426170700000001</v>
      </c>
      <c r="AZ167" s="13">
        <f t="shared" si="351"/>
        <v>1.34366349</v>
      </c>
      <c r="BA167" s="13">
        <f t="shared" si="351"/>
        <v>1.3489960399999998</v>
      </c>
      <c r="BB167" s="13">
        <f t="shared" si="351"/>
        <v>2.2445862199999995</v>
      </c>
      <c r="BC167" s="13">
        <f t="shared" si="351"/>
        <v>1.3424578700000001</v>
      </c>
      <c r="BD167" s="13">
        <f t="shared" si="351"/>
        <v>1.3317927700000001</v>
      </c>
      <c r="BE167" s="13">
        <f t="shared" si="351"/>
        <v>1.56276174</v>
      </c>
      <c r="BF167" s="13">
        <f t="shared" si="351"/>
        <v>1.58219077</v>
      </c>
      <c r="BG167" s="13">
        <f t="shared" si="351"/>
        <v>1.3585482599999998</v>
      </c>
      <c r="BH167" s="13">
        <f t="shared" si="351"/>
        <v>1.84775176</v>
      </c>
      <c r="BI167" s="13">
        <f t="shared" si="351"/>
        <v>2.7021190100000001</v>
      </c>
      <c r="BJ167" s="13">
        <f t="shared" si="351"/>
        <v>2.6846375199999999</v>
      </c>
      <c r="BK167" s="13">
        <f t="shared" si="351"/>
        <v>2.3847163600000001</v>
      </c>
      <c r="BL167" s="13">
        <f t="shared" si="351"/>
        <v>2.3643599299999996</v>
      </c>
      <c r="BM167" s="13">
        <f t="shared" si="351"/>
        <v>2.5574909799999999</v>
      </c>
      <c r="BN167" s="13">
        <f t="shared" ref="BN167:DY167" si="352">BN155</f>
        <v>3.0415012319640988</v>
      </c>
      <c r="BO167" s="13">
        <f t="shared" si="352"/>
        <v>2.9425012757157245</v>
      </c>
      <c r="BP167" s="13">
        <f t="shared" si="352"/>
        <v>3.7082091340433125</v>
      </c>
      <c r="BQ167" s="13">
        <f t="shared" si="352"/>
        <v>3.0521199626342987</v>
      </c>
      <c r="BR167" s="13">
        <f t="shared" si="352"/>
        <v>2.911752321005197</v>
      </c>
      <c r="BS167" s="13">
        <f t="shared" si="352"/>
        <v>2.6970410267967848</v>
      </c>
      <c r="BT167" s="13">
        <f t="shared" si="352"/>
        <v>2.7605406512883199</v>
      </c>
      <c r="BU167" s="13">
        <f t="shared" si="352"/>
        <v>2.6698136494581939</v>
      </c>
      <c r="BV167" s="13">
        <f t="shared" si="352"/>
        <v>2.2645359277657198</v>
      </c>
      <c r="BW167" s="13">
        <f t="shared" si="352"/>
        <v>2.8803352630277357</v>
      </c>
      <c r="BX167" s="13">
        <f t="shared" si="352"/>
        <v>2.6836228755239162</v>
      </c>
      <c r="BY167" s="13">
        <f t="shared" si="352"/>
        <v>2.9697584219614135</v>
      </c>
      <c r="BZ167" s="13">
        <f t="shared" si="352"/>
        <v>3.0992007522412215</v>
      </c>
      <c r="CA167" s="13">
        <f t="shared" si="352"/>
        <v>2.7770222220774978</v>
      </c>
      <c r="CB167" s="13">
        <f t="shared" si="352"/>
        <v>3.8730041294800386</v>
      </c>
      <c r="CC167" s="13">
        <f t="shared" si="352"/>
        <v>2.9960424230407194</v>
      </c>
      <c r="CD167" s="13">
        <f t="shared" si="352"/>
        <v>4.1895357045571453</v>
      </c>
      <c r="CE167" s="13">
        <f t="shared" si="352"/>
        <v>4.1183546101243174</v>
      </c>
      <c r="CF167" s="13">
        <f t="shared" si="352"/>
        <v>3.1875783850700592</v>
      </c>
      <c r="CG167" s="13">
        <f t="shared" si="352"/>
        <v>3.4679466281160267</v>
      </c>
      <c r="CH167" s="13">
        <f t="shared" si="352"/>
        <v>3.5879371418143622</v>
      </c>
      <c r="CI167" s="13">
        <f t="shared" si="352"/>
        <v>3.7831990270831715</v>
      </c>
      <c r="CJ167" s="13">
        <f t="shared" si="352"/>
        <v>4.1508434400964083</v>
      </c>
      <c r="CK167" s="13">
        <f t="shared" si="352"/>
        <v>3.741886502970321</v>
      </c>
      <c r="CL167" s="13">
        <f t="shared" si="352"/>
        <v>3.7770792412625829</v>
      </c>
      <c r="CM167" s="13">
        <f t="shared" si="352"/>
        <v>3.7337756784715612</v>
      </c>
      <c r="CN167" s="13">
        <f t="shared" si="352"/>
        <v>3.7250779543212276</v>
      </c>
      <c r="CO167" s="13">
        <f t="shared" si="352"/>
        <v>3.7166115526217012</v>
      </c>
      <c r="CP167" s="13">
        <f t="shared" si="352"/>
        <v>3.0522839955009768</v>
      </c>
      <c r="CQ167" s="13">
        <f t="shared" si="352"/>
        <v>3.6234727272346605</v>
      </c>
      <c r="CR167" s="13">
        <f t="shared" si="352"/>
        <v>3.7625645015937472</v>
      </c>
      <c r="CS167" s="13">
        <f t="shared" si="352"/>
        <v>3.8562187033100548</v>
      </c>
      <c r="CT167" s="13">
        <f t="shared" si="352"/>
        <v>3.7690600031685273</v>
      </c>
      <c r="CU167" s="13">
        <f t="shared" si="352"/>
        <v>3.7532811652835805</v>
      </c>
      <c r="CV167" s="13">
        <f t="shared" si="352"/>
        <v>3.7895586107434003</v>
      </c>
      <c r="CW167" s="13">
        <f t="shared" si="352"/>
        <v>3.8077898779770334</v>
      </c>
      <c r="CX167" s="13">
        <f t="shared" si="352"/>
        <v>3.7998403631900306</v>
      </c>
      <c r="CY167" s="13">
        <f t="shared" si="352"/>
        <v>3.731516559758731</v>
      </c>
      <c r="CZ167" s="13">
        <f t="shared" si="352"/>
        <v>3.7883604829387014</v>
      </c>
      <c r="DA167" s="13">
        <f t="shared" si="352"/>
        <v>3.5739922351810143</v>
      </c>
      <c r="DB167" s="13">
        <f t="shared" si="352"/>
        <v>4.1302677147249298</v>
      </c>
      <c r="DC167" s="13">
        <f t="shared" si="352"/>
        <v>3.9058257816582542</v>
      </c>
      <c r="DD167" s="13">
        <f t="shared" si="352"/>
        <v>4.1164480816963183</v>
      </c>
      <c r="DE167" s="13">
        <f t="shared" si="352"/>
        <v>4.062140159259469</v>
      </c>
      <c r="DF167" s="13">
        <f t="shared" si="352"/>
        <v>4.3082449390903195</v>
      </c>
      <c r="DG167" s="13">
        <f t="shared" si="352"/>
        <v>4.9001394969407785</v>
      </c>
      <c r="DH167" s="13">
        <f t="shared" si="352"/>
        <v>3.8330919506713341</v>
      </c>
      <c r="DI167" s="13">
        <f t="shared" si="352"/>
        <v>3.6546494091235435</v>
      </c>
      <c r="DJ167" s="13">
        <f t="shared" si="352"/>
        <v>3.620874818051329</v>
      </c>
      <c r="DK167" s="13">
        <f t="shared" si="352"/>
        <v>3.535841681496092</v>
      </c>
      <c r="DL167" s="13">
        <f t="shared" si="352"/>
        <v>4.2510550690382614</v>
      </c>
      <c r="DM167" s="13">
        <f t="shared" si="352"/>
        <v>4.0311354001357405</v>
      </c>
      <c r="DN167" s="13">
        <f t="shared" si="352"/>
        <v>4.8347336198895761</v>
      </c>
      <c r="DO167" s="13">
        <f t="shared" si="352"/>
        <v>3.9242826595598088</v>
      </c>
      <c r="DP167" s="13">
        <f t="shared" si="352"/>
        <v>4.0131409719425752</v>
      </c>
      <c r="DQ167" s="13">
        <f t="shared" si="352"/>
        <v>4.5032486564221301</v>
      </c>
      <c r="DR167" s="13">
        <f t="shared" si="352"/>
        <v>4.4582120829048746</v>
      </c>
      <c r="DS167" s="13">
        <f t="shared" si="352"/>
        <v>4.7352201985079638</v>
      </c>
      <c r="DT167" s="13">
        <f t="shared" si="352"/>
        <v>4.2446059917578518</v>
      </c>
      <c r="DU167" s="13">
        <f t="shared" si="352"/>
        <v>4.372011226897504</v>
      </c>
      <c r="DV167" s="13">
        <f t="shared" si="352"/>
        <v>4.0685546738935505</v>
      </c>
      <c r="DW167" s="13">
        <f t="shared" si="352"/>
        <v>3.8933814348913089</v>
      </c>
      <c r="DX167" s="13">
        <f t="shared" si="352"/>
        <v>4.1881445416826635</v>
      </c>
      <c r="DY167" s="13">
        <f t="shared" si="352"/>
        <v>4.4238069282082684</v>
      </c>
      <c r="DZ167" s="13">
        <f t="shared" ref="DZ167:FB167" si="353">DZ155</f>
        <v>4.562331628862994</v>
      </c>
      <c r="EA167" s="13">
        <f t="shared" si="353"/>
        <v>4.063351887625549</v>
      </c>
      <c r="EB167" s="13">
        <f t="shared" si="353"/>
        <v>4.0876675578025825</v>
      </c>
      <c r="EC167" s="13">
        <f t="shared" si="353"/>
        <v>4.2315737959415634</v>
      </c>
      <c r="ED167" s="13">
        <f t="shared" si="353"/>
        <v>4.1230184210101903</v>
      </c>
      <c r="EE167" s="13">
        <f t="shared" si="353"/>
        <v>2.9548791764711346</v>
      </c>
      <c r="EF167" s="13">
        <f t="shared" si="353"/>
        <v>3.1870277829640172</v>
      </c>
      <c r="EG167" s="13">
        <f t="shared" si="353"/>
        <v>3.5328006974536157</v>
      </c>
      <c r="EH167" s="13">
        <f t="shared" si="353"/>
        <v>3.553059261255993</v>
      </c>
      <c r="EI167" s="13">
        <f t="shared" si="353"/>
        <v>4.3251542016609958</v>
      </c>
      <c r="EJ167" s="13">
        <f t="shared" si="353"/>
        <v>2.5134537690279499</v>
      </c>
      <c r="EK167" s="13">
        <f t="shared" si="353"/>
        <v>4.6331238769987086</v>
      </c>
      <c r="EL167" s="13">
        <f t="shared" si="353"/>
        <v>3.5868494695492017</v>
      </c>
      <c r="EM167" s="13">
        <f t="shared" si="353"/>
        <v>3.1500937936716049</v>
      </c>
      <c r="EN167" s="13">
        <f t="shared" si="353"/>
        <v>3.7747642009735554</v>
      </c>
      <c r="EO167" s="13">
        <f t="shared" si="353"/>
        <v>3.8582960455210129</v>
      </c>
      <c r="EP167" s="13">
        <f t="shared" si="353"/>
        <v>3.000305657285772</v>
      </c>
      <c r="EQ167" s="13">
        <f t="shared" si="353"/>
        <v>3.5027182599600013</v>
      </c>
      <c r="ER167" s="13">
        <f t="shared" si="353"/>
        <v>3.6382297718190482</v>
      </c>
      <c r="ES167" s="13">
        <f t="shared" si="353"/>
        <v>3.8312087636115031</v>
      </c>
      <c r="ET167" s="13">
        <f t="shared" si="353"/>
        <v>3.9009040689981589</v>
      </c>
      <c r="EU167" s="13">
        <f t="shared" si="353"/>
        <v>3.4938969475659865</v>
      </c>
      <c r="EV167" s="13">
        <f t="shared" si="353"/>
        <v>3.3527090348208111</v>
      </c>
      <c r="EW167" s="13">
        <f t="shared" si="353"/>
        <v>2.5804669385116297</v>
      </c>
      <c r="EX167" s="13">
        <f t="shared" si="353"/>
        <v>2.7637440456469591</v>
      </c>
      <c r="EY167" s="13">
        <f t="shared" si="353"/>
        <v>2.7556856133606136</v>
      </c>
      <c r="EZ167" s="13">
        <f t="shared" si="353"/>
        <v>2.708255012921096</v>
      </c>
      <c r="FA167" s="13">
        <f t="shared" si="353"/>
        <v>3.0774490535628951</v>
      </c>
      <c r="FB167" s="13">
        <f t="shared" si="353"/>
        <v>3.019587046131071</v>
      </c>
      <c r="FC167" s="13">
        <f t="shared" ref="FC167:FP167" si="354">FC155</f>
        <v>2.8155252732382818</v>
      </c>
      <c r="FD167" s="13">
        <f t="shared" si="354"/>
        <v>2.8670333916666362</v>
      </c>
      <c r="FE167" s="13">
        <f t="shared" si="354"/>
        <v>3.1613471244852116</v>
      </c>
      <c r="FF167" s="13">
        <f t="shared" si="354"/>
        <v>3.0834222080376272</v>
      </c>
      <c r="FG167" s="13">
        <f t="shared" si="354"/>
        <v>2.968595001228735</v>
      </c>
      <c r="FH167" s="13">
        <f t="shared" si="354"/>
        <v>2.8409604087608984</v>
      </c>
      <c r="FI167" s="13">
        <f t="shared" si="354"/>
        <v>2.95567528771738</v>
      </c>
      <c r="FJ167" s="13">
        <f t="shared" si="354"/>
        <v>3.0432060738914029</v>
      </c>
      <c r="FK167" s="13">
        <f t="shared" si="354"/>
        <v>2.7983805912787134</v>
      </c>
      <c r="FL167" s="13">
        <f t="shared" si="354"/>
        <v>2.8113576167500898</v>
      </c>
      <c r="FM167" s="13">
        <f t="shared" si="354"/>
        <v>3.2021992344185803</v>
      </c>
      <c r="FN167" s="13">
        <f t="shared" si="354"/>
        <v>3.2571124103737001</v>
      </c>
      <c r="FO167" s="13">
        <f t="shared" si="354"/>
        <v>3.1682967243501374</v>
      </c>
      <c r="FP167" s="13">
        <f t="shared" si="354"/>
        <v>3.1953297120755439</v>
      </c>
      <c r="FQ167" s="13">
        <f t="shared" ref="FQ167:FS167" si="355">FQ155</f>
        <v>3.341217453851415</v>
      </c>
      <c r="FR167" s="13">
        <f t="shared" si="355"/>
        <v>3.8539802155346297</v>
      </c>
      <c r="FS167" s="13">
        <f t="shared" si="355"/>
        <v>3.232234420844212</v>
      </c>
      <c r="FT167" s="13">
        <f t="shared" ref="FT167:FU167" si="356">FT155</f>
        <v>3.3030734280466842</v>
      </c>
      <c r="FU167" s="13">
        <f t="shared" si="356"/>
        <v>3.6309409079411634</v>
      </c>
      <c r="FV167" s="13">
        <f t="shared" ref="FV167" si="357">FV155</f>
        <v>4.6197246460832071</v>
      </c>
      <c r="FW167" s="18"/>
      <c r="FX167" s="117"/>
      <c r="FY167" s="18"/>
    </row>
    <row r="168" spans="1:181" ht="15" x14ac:dyDescent="0.25">
      <c r="A168" s="50" t="s">
        <v>44</v>
      </c>
      <c r="B168" s="13">
        <f t="shared" ref="B168:BM168" si="358">B156</f>
        <v>0.36123009999999994</v>
      </c>
      <c r="C168" s="13">
        <f t="shared" si="358"/>
        <v>0.33516780000000002</v>
      </c>
      <c r="D168" s="13">
        <f t="shared" si="358"/>
        <v>0.30626749999999997</v>
      </c>
      <c r="E168" s="13">
        <f t="shared" si="358"/>
        <v>0.31246380000000001</v>
      </c>
      <c r="F168" s="13">
        <f t="shared" si="358"/>
        <v>0.28275939999999999</v>
      </c>
      <c r="G168" s="13">
        <f t="shared" si="358"/>
        <v>0.30376059999999994</v>
      </c>
      <c r="H168" s="13">
        <f t="shared" si="358"/>
        <v>0.25395369999999995</v>
      </c>
      <c r="I168" s="13">
        <f t="shared" si="358"/>
        <v>0.30234159999999999</v>
      </c>
      <c r="J168" s="13">
        <f t="shared" si="358"/>
        <v>0.31847089999999995</v>
      </c>
      <c r="K168" s="13">
        <f t="shared" si="358"/>
        <v>0.29652369999999995</v>
      </c>
      <c r="L168" s="13">
        <f t="shared" si="358"/>
        <v>0.27897539999999998</v>
      </c>
      <c r="M168" s="13">
        <f t="shared" si="358"/>
        <v>0.3396613</v>
      </c>
      <c r="N168" s="13">
        <f t="shared" si="358"/>
        <v>0.36104089999999994</v>
      </c>
      <c r="O168" s="13">
        <f t="shared" si="358"/>
        <v>0.29581419999999997</v>
      </c>
      <c r="P168" s="13">
        <f t="shared" si="358"/>
        <v>0.27083979999999996</v>
      </c>
      <c r="Q168" s="13">
        <f t="shared" si="358"/>
        <v>0.32575509999999996</v>
      </c>
      <c r="R168" s="13">
        <f t="shared" si="358"/>
        <v>0.35318909999999992</v>
      </c>
      <c r="S168" s="13">
        <f t="shared" si="358"/>
        <v>0.29311809999999999</v>
      </c>
      <c r="T168" s="13">
        <f t="shared" si="358"/>
        <v>0.27944839999999999</v>
      </c>
      <c r="U168" s="13">
        <f t="shared" si="358"/>
        <v>0.33237709999999998</v>
      </c>
      <c r="V168" s="13">
        <f t="shared" si="358"/>
        <v>0.35768259999999996</v>
      </c>
      <c r="W168" s="13">
        <f t="shared" si="358"/>
        <v>0.31194349999999998</v>
      </c>
      <c r="X168" s="13">
        <f t="shared" si="358"/>
        <v>0.22633049999999999</v>
      </c>
      <c r="Y168" s="13">
        <f t="shared" si="358"/>
        <v>0.30834870000000003</v>
      </c>
      <c r="Z168" s="13">
        <f t="shared" si="358"/>
        <v>0.28890839999999995</v>
      </c>
      <c r="AA168" s="13">
        <f t="shared" si="358"/>
        <v>0.28905029999999998</v>
      </c>
      <c r="AB168" s="13">
        <f t="shared" si="358"/>
        <v>0.19497059999999999</v>
      </c>
      <c r="AC168" s="13">
        <f t="shared" si="358"/>
        <v>0.25939319999999999</v>
      </c>
      <c r="AD168" s="13">
        <f t="shared" si="358"/>
        <v>0.25636599999999998</v>
      </c>
      <c r="AE168" s="13">
        <f t="shared" si="358"/>
        <v>0.24548699999999998</v>
      </c>
      <c r="AF168" s="13">
        <f t="shared" si="358"/>
        <v>0.20618069999999997</v>
      </c>
      <c r="AG168" s="13">
        <f t="shared" si="358"/>
        <v>0.26067030000000002</v>
      </c>
      <c r="AH168" s="13">
        <f t="shared" si="358"/>
        <v>0.26663009999999998</v>
      </c>
      <c r="AI168" s="13">
        <f t="shared" si="358"/>
        <v>0.21734349999999997</v>
      </c>
      <c r="AJ168" s="13">
        <f t="shared" si="358"/>
        <v>0.18872700000000001</v>
      </c>
      <c r="AK168" s="13">
        <f t="shared" si="358"/>
        <v>0.19175419999999999</v>
      </c>
      <c r="AL168" s="13">
        <f t="shared" si="358"/>
        <v>0.21526229999999999</v>
      </c>
      <c r="AM168" s="13">
        <f t="shared" si="358"/>
        <v>0.19322049999999999</v>
      </c>
      <c r="AN168" s="13">
        <f t="shared" si="358"/>
        <v>0.20055199999999998</v>
      </c>
      <c r="AO168" s="13">
        <f t="shared" si="358"/>
        <v>0.20457249999999999</v>
      </c>
      <c r="AP168" s="13">
        <f t="shared" si="358"/>
        <v>0.22524259999999996</v>
      </c>
      <c r="AQ168" s="13">
        <f t="shared" si="358"/>
        <v>0.206701</v>
      </c>
      <c r="AR168" s="13">
        <f t="shared" si="358"/>
        <v>0.21460009999999996</v>
      </c>
      <c r="AS168" s="13">
        <f t="shared" si="358"/>
        <v>0.21157289999999998</v>
      </c>
      <c r="AT168" s="13">
        <f t="shared" si="358"/>
        <v>0.23030369999999997</v>
      </c>
      <c r="AU168" s="13">
        <f t="shared" si="358"/>
        <v>0.21933009999999997</v>
      </c>
      <c r="AV168" s="13">
        <f t="shared" si="358"/>
        <v>0.17378019999999997</v>
      </c>
      <c r="AW168" s="13">
        <f t="shared" si="358"/>
        <v>0.21672859999999997</v>
      </c>
      <c r="AX168" s="13">
        <f t="shared" si="358"/>
        <v>0.1773277</v>
      </c>
      <c r="AY168" s="13">
        <f t="shared" si="358"/>
        <v>0.13475770000000001</v>
      </c>
      <c r="AZ168" s="13">
        <f t="shared" si="358"/>
        <v>0.12591259999999999</v>
      </c>
      <c r="BA168" s="13">
        <f t="shared" si="358"/>
        <v>0.151833</v>
      </c>
      <c r="BB168" s="13">
        <f t="shared" si="358"/>
        <v>0.16186059999999999</v>
      </c>
      <c r="BC168" s="13">
        <f t="shared" si="358"/>
        <v>0.17534109999999997</v>
      </c>
      <c r="BD168" s="13">
        <f t="shared" si="358"/>
        <v>0.1529682</v>
      </c>
      <c r="BE168" s="13">
        <f t="shared" si="358"/>
        <v>0.1525898</v>
      </c>
      <c r="BF168" s="13">
        <f t="shared" si="358"/>
        <v>0.18082789999999999</v>
      </c>
      <c r="BG168" s="13">
        <f t="shared" si="358"/>
        <v>0.15840770000000001</v>
      </c>
      <c r="BH168" s="13">
        <f t="shared" si="358"/>
        <v>0.1297439</v>
      </c>
      <c r="BI168" s="13">
        <f t="shared" si="358"/>
        <v>0.15675219999999998</v>
      </c>
      <c r="BJ168" s="13">
        <f t="shared" si="358"/>
        <v>0.18929459999999998</v>
      </c>
      <c r="BK168" s="13">
        <f t="shared" si="358"/>
        <v>0.165077</v>
      </c>
      <c r="BL168" s="13">
        <f t="shared" si="358"/>
        <v>0.16105649999999996</v>
      </c>
      <c r="BM168" s="13">
        <f t="shared" si="358"/>
        <v>0.1630904</v>
      </c>
      <c r="BN168" s="13">
        <f t="shared" ref="BN168:DY168" si="359">BN156</f>
        <v>0.20589689999999999</v>
      </c>
      <c r="BO168" s="13">
        <f t="shared" si="359"/>
        <v>0.18584169999999997</v>
      </c>
      <c r="BP168" s="13">
        <f t="shared" si="359"/>
        <v>0.1643202</v>
      </c>
      <c r="BQ168" s="13">
        <f t="shared" si="359"/>
        <v>0.16758390000000001</v>
      </c>
      <c r="BR168" s="13">
        <f t="shared" si="359"/>
        <v>0.17316529999999999</v>
      </c>
      <c r="BS168" s="13">
        <f t="shared" si="359"/>
        <v>0.1642729</v>
      </c>
      <c r="BT168" s="13">
        <f t="shared" si="359"/>
        <v>0.14667730000000001</v>
      </c>
      <c r="BU168" s="13">
        <f t="shared" si="359"/>
        <v>0.1517857</v>
      </c>
      <c r="BV168" s="13">
        <f t="shared" si="359"/>
        <v>0.17567219999999997</v>
      </c>
      <c r="BW168" s="13">
        <f t="shared" si="359"/>
        <v>0.21810029999999997</v>
      </c>
      <c r="BX168" s="13">
        <f t="shared" si="359"/>
        <v>0.14535289999999998</v>
      </c>
      <c r="BY168" s="13">
        <f t="shared" si="359"/>
        <v>0.19515979999999999</v>
      </c>
      <c r="BZ168" s="13">
        <f t="shared" si="359"/>
        <v>0.1769493</v>
      </c>
      <c r="CA168" s="13">
        <f t="shared" si="359"/>
        <v>0.1874026</v>
      </c>
      <c r="CB168" s="13">
        <f t="shared" si="359"/>
        <v>0.1536304</v>
      </c>
      <c r="CC168" s="13">
        <f t="shared" si="359"/>
        <v>0.165077</v>
      </c>
      <c r="CD168" s="13">
        <f t="shared" si="359"/>
        <v>0.1199528</v>
      </c>
      <c r="CE168" s="13">
        <f t="shared" si="359"/>
        <v>0.10141119999999999</v>
      </c>
      <c r="CF168" s="13">
        <f t="shared" si="359"/>
        <v>0.17098949999999999</v>
      </c>
      <c r="CG168" s="13">
        <f t="shared" si="359"/>
        <v>0.19468679999999997</v>
      </c>
      <c r="CH168" s="13">
        <f t="shared" si="359"/>
        <v>0.22382360000000001</v>
      </c>
      <c r="CI168" s="13">
        <f t="shared" si="359"/>
        <v>0.16909749999999998</v>
      </c>
      <c r="CJ168" s="13">
        <f t="shared" si="359"/>
        <v>0.16919209999999998</v>
      </c>
      <c r="CK168" s="13">
        <f t="shared" si="359"/>
        <v>0.19170689999999999</v>
      </c>
      <c r="CL168" s="13">
        <f t="shared" si="359"/>
        <v>0.22633049999999999</v>
      </c>
      <c r="CM168" s="13">
        <f t="shared" si="359"/>
        <v>0.18253069999999999</v>
      </c>
      <c r="CN168" s="13">
        <f t="shared" si="359"/>
        <v>0.16498239999999997</v>
      </c>
      <c r="CO168" s="13">
        <f t="shared" si="359"/>
        <v>0.19076089999999998</v>
      </c>
      <c r="CP168" s="13">
        <f t="shared" si="359"/>
        <v>0.21209320000000001</v>
      </c>
      <c r="CQ168" s="13">
        <f t="shared" si="359"/>
        <v>0.18844319999999998</v>
      </c>
      <c r="CR168" s="13">
        <f t="shared" si="359"/>
        <v>0.16034700000000002</v>
      </c>
      <c r="CS168" s="13">
        <f t="shared" si="359"/>
        <v>0.17070569999999999</v>
      </c>
      <c r="CT168" s="13">
        <f t="shared" si="359"/>
        <v>0.20755239999999997</v>
      </c>
      <c r="CU168" s="13">
        <f t="shared" si="359"/>
        <v>0.1655027</v>
      </c>
      <c r="CV168" s="13">
        <f t="shared" si="359"/>
        <v>0.14189999999999997</v>
      </c>
      <c r="CW168" s="13">
        <f t="shared" si="359"/>
        <v>0.1633742</v>
      </c>
      <c r="CX168" s="13">
        <f t="shared" si="359"/>
        <v>0.19312589999999999</v>
      </c>
      <c r="CY168" s="13">
        <f t="shared" si="359"/>
        <v>0.16214439999999999</v>
      </c>
      <c r="CZ168" s="13">
        <f t="shared" si="359"/>
        <v>0.14658269999999998</v>
      </c>
      <c r="DA168" s="13">
        <f t="shared" si="359"/>
        <v>0.16857720000000001</v>
      </c>
      <c r="DB168" s="13">
        <f t="shared" si="359"/>
        <v>0.21497849999999999</v>
      </c>
      <c r="DC168" s="13">
        <f t="shared" si="359"/>
        <v>0.17321259999999999</v>
      </c>
      <c r="DD168" s="13">
        <f t="shared" si="359"/>
        <v>0.1412851</v>
      </c>
      <c r="DE168" s="13">
        <f t="shared" si="359"/>
        <v>0.1863147</v>
      </c>
      <c r="DF168" s="13">
        <f t="shared" si="359"/>
        <v>0.20438329999999996</v>
      </c>
      <c r="DG168" s="13">
        <f t="shared" si="359"/>
        <v>0.16058349999999999</v>
      </c>
      <c r="DH168" s="13">
        <f t="shared" si="359"/>
        <v>0.15713059999999998</v>
      </c>
      <c r="DI168" s="13">
        <f t="shared" si="359"/>
        <v>0.1634688</v>
      </c>
      <c r="DJ168" s="13">
        <f t="shared" si="359"/>
        <v>0.19397729999999999</v>
      </c>
      <c r="DK168" s="13">
        <f t="shared" si="359"/>
        <v>0.1536777</v>
      </c>
      <c r="DL168" s="13">
        <f t="shared" si="359"/>
        <v>0.14511640000000001</v>
      </c>
      <c r="DM168" s="13">
        <f t="shared" si="359"/>
        <v>0.17775340000000001</v>
      </c>
      <c r="DN168" s="13">
        <f t="shared" si="359"/>
        <v>0.19071359999999998</v>
      </c>
      <c r="DO168" s="13">
        <f t="shared" si="359"/>
        <v>0.15495479999999998</v>
      </c>
      <c r="DP168" s="13">
        <f t="shared" si="359"/>
        <v>0.13565639999999998</v>
      </c>
      <c r="DQ168" s="13">
        <f t="shared" si="359"/>
        <v>0.18219959999999996</v>
      </c>
      <c r="DR168" s="13">
        <f t="shared" si="359"/>
        <v>0.20230209999999998</v>
      </c>
      <c r="DS168" s="13">
        <f t="shared" si="359"/>
        <v>0.15902259999999999</v>
      </c>
      <c r="DT168" s="13">
        <f t="shared" si="359"/>
        <v>0.19047710000000001</v>
      </c>
      <c r="DU168" s="13">
        <f t="shared" si="359"/>
        <v>0.13972419999999999</v>
      </c>
      <c r="DV168" s="13">
        <f t="shared" si="359"/>
        <v>0.1985654</v>
      </c>
      <c r="DW168" s="13">
        <f t="shared" si="359"/>
        <v>0.15717789999999998</v>
      </c>
      <c r="DX168" s="13">
        <f t="shared" si="359"/>
        <v>0.14346089999999997</v>
      </c>
      <c r="DY168" s="13">
        <f t="shared" si="359"/>
        <v>0.15992129999999996</v>
      </c>
      <c r="DZ168" s="13">
        <f t="shared" ref="DZ168:FB168" si="360">DZ156</f>
        <v>0.17973999999999998</v>
      </c>
      <c r="EA168" s="13">
        <f t="shared" si="360"/>
        <v>0.14856929999999999</v>
      </c>
      <c r="EB168" s="13">
        <f t="shared" si="360"/>
        <v>0.13560909999999998</v>
      </c>
      <c r="EC168" s="13">
        <f t="shared" si="360"/>
        <v>0.14994099999999996</v>
      </c>
      <c r="ED168" s="13">
        <f t="shared" si="360"/>
        <v>0.1861255</v>
      </c>
      <c r="EE168" s="13">
        <f t="shared" si="360"/>
        <v>0.14568400000000001</v>
      </c>
      <c r="EF168" s="13">
        <f t="shared" si="360"/>
        <v>0.133386</v>
      </c>
      <c r="EG168" s="13">
        <f t="shared" si="360"/>
        <v>0.17061109999999999</v>
      </c>
      <c r="EH168" s="13">
        <f t="shared" si="360"/>
        <v>0.19024060000000001</v>
      </c>
      <c r="EI168" s="13">
        <f t="shared" si="360"/>
        <v>0.15301549999999997</v>
      </c>
      <c r="EJ168" s="13">
        <f t="shared" si="360"/>
        <v>0.1299804</v>
      </c>
      <c r="EK168" s="13">
        <f t="shared" si="360"/>
        <v>0.15462369999999998</v>
      </c>
      <c r="EL168" s="13">
        <f t="shared" si="360"/>
        <v>0.17770846499999998</v>
      </c>
      <c r="EM168" s="13">
        <f t="shared" si="360"/>
        <v>6.2419899080000001E-2</v>
      </c>
      <c r="EN168" s="13">
        <f t="shared" si="360"/>
        <v>0.13214656026000002</v>
      </c>
      <c r="EO168" s="13">
        <f t="shared" si="360"/>
        <v>0.15023834028719996</v>
      </c>
      <c r="EP168" s="13">
        <f t="shared" si="360"/>
        <v>0.15448679487999994</v>
      </c>
      <c r="EQ168" s="13">
        <f t="shared" si="360"/>
        <v>0.129324101148</v>
      </c>
      <c r="ER168" s="13">
        <f t="shared" si="360"/>
        <v>0.11066721969599999</v>
      </c>
      <c r="ES168" s="13">
        <f t="shared" si="360"/>
        <v>0.15580669651377557</v>
      </c>
      <c r="ET168" s="13">
        <f t="shared" si="360"/>
        <v>0.16244270530369201</v>
      </c>
      <c r="EU168" s="13">
        <f t="shared" si="360"/>
        <v>0.1238535095676559</v>
      </c>
      <c r="EV168" s="13">
        <f t="shared" si="360"/>
        <v>0.11833804007462788</v>
      </c>
      <c r="EW168" s="13">
        <f t="shared" si="360"/>
        <v>0.12689412607454001</v>
      </c>
      <c r="EX168" s="13">
        <f t="shared" si="360"/>
        <v>0.15930335420542396</v>
      </c>
      <c r="EY168" s="13">
        <f t="shared" si="360"/>
        <v>0.12417441747906804</v>
      </c>
      <c r="EZ168" s="13">
        <f t="shared" si="360"/>
        <v>0.11155953252422872</v>
      </c>
      <c r="FA168" s="13">
        <f t="shared" si="360"/>
        <v>0.13131263772351998</v>
      </c>
      <c r="FB168" s="13">
        <f t="shared" si="360"/>
        <v>0.15007881445114801</v>
      </c>
      <c r="FC168" s="13">
        <f t="shared" ref="FC168:FP168" si="361">FC156</f>
        <v>0.10320783313306529</v>
      </c>
      <c r="FD168" s="13">
        <f t="shared" si="361"/>
        <v>9.3769710040686821E-2</v>
      </c>
      <c r="FE168" s="13">
        <f t="shared" si="361"/>
        <v>0.12099447939167603</v>
      </c>
      <c r="FF168" s="13">
        <f t="shared" si="361"/>
        <v>0.13837365690403197</v>
      </c>
      <c r="FG168" s="13">
        <f t="shared" si="361"/>
        <v>0.10250050943972411</v>
      </c>
      <c r="FH168" s="13">
        <f t="shared" si="361"/>
        <v>9.1744649472651929E-2</v>
      </c>
      <c r="FI168" s="13">
        <f t="shared" si="361"/>
        <v>0.1076779838660679</v>
      </c>
      <c r="FJ168" s="13">
        <f t="shared" si="361"/>
        <v>0.13501419023250397</v>
      </c>
      <c r="FK168" s="13">
        <f t="shared" si="361"/>
        <v>9.2238291272115983E-2</v>
      </c>
      <c r="FL168" s="13">
        <f t="shared" si="361"/>
        <v>0.14700628051727205</v>
      </c>
      <c r="FM168" s="13">
        <f t="shared" si="361"/>
        <v>0.1083381355130799</v>
      </c>
      <c r="FN168" s="13">
        <f t="shared" si="361"/>
        <v>0.17126294184489602</v>
      </c>
      <c r="FO168" s="13">
        <f t="shared" si="361"/>
        <v>8.8321765863452001E-2</v>
      </c>
      <c r="FP168" s="13">
        <f t="shared" si="361"/>
        <v>0.12144041438465197</v>
      </c>
      <c r="FQ168" s="13">
        <f t="shared" ref="FQ168:FS168" si="362">FQ156</f>
        <v>0.15034020417090402</v>
      </c>
      <c r="FR168" s="13">
        <f t="shared" si="362"/>
        <v>0.12181817110654398</v>
      </c>
      <c r="FS168" s="13">
        <f t="shared" si="362"/>
        <v>9.6461877473675989E-2</v>
      </c>
      <c r="FT168" s="13">
        <f t="shared" ref="FT168:FU168" si="363">FT156</f>
        <v>8.1323352849420008E-2</v>
      </c>
      <c r="FU168" s="13">
        <f t="shared" si="363"/>
        <v>0.10565568276828401</v>
      </c>
      <c r="FV168" s="13">
        <f t="shared" ref="FV168" si="364">FV156</f>
        <v>0.12184201841376396</v>
      </c>
      <c r="FW168" s="18"/>
      <c r="FX168" s="117"/>
      <c r="FY168" s="18"/>
    </row>
    <row r="169" spans="1:181" ht="15" x14ac:dyDescent="0.25">
      <c r="A169" s="50" t="s">
        <v>45</v>
      </c>
      <c r="B169" s="13">
        <f t="shared" ref="B169:BM169" si="365">B157</f>
        <v>0.26610400000000001</v>
      </c>
      <c r="C169" s="13">
        <f t="shared" si="365"/>
        <v>0.37727839999999996</v>
      </c>
      <c r="D169" s="13">
        <f t="shared" si="365"/>
        <v>0.39078079999999998</v>
      </c>
      <c r="E169" s="13">
        <f t="shared" si="365"/>
        <v>0.18100639999999998</v>
      </c>
      <c r="F169" s="13">
        <f t="shared" si="365"/>
        <v>0.16379199999999997</v>
      </c>
      <c r="G169" s="13">
        <f t="shared" si="365"/>
        <v>0.36479680000000003</v>
      </c>
      <c r="H169" s="13">
        <f t="shared" si="365"/>
        <v>0.44376959999999999</v>
      </c>
      <c r="I169" s="13">
        <f t="shared" si="365"/>
        <v>0.20007680000000003</v>
      </c>
      <c r="J169" s="13">
        <f t="shared" si="365"/>
        <v>0.16931360000000001</v>
      </c>
      <c r="K169" s="13">
        <f t="shared" si="365"/>
        <v>0.40548960000000001</v>
      </c>
      <c r="L169" s="13">
        <f t="shared" si="365"/>
        <v>0.43583520000000003</v>
      </c>
      <c r="M169" s="13">
        <f t="shared" si="365"/>
        <v>0.20648</v>
      </c>
      <c r="N169" s="13">
        <f t="shared" si="365"/>
        <v>0.2084752</v>
      </c>
      <c r="O169" s="13">
        <f t="shared" si="365"/>
        <v>0.41523359999999998</v>
      </c>
      <c r="P169" s="13">
        <f t="shared" si="365"/>
        <v>0.45755040000000002</v>
      </c>
      <c r="Q169" s="13">
        <f t="shared" si="365"/>
        <v>0.19627200000000003</v>
      </c>
      <c r="R169" s="13">
        <f t="shared" si="365"/>
        <v>0.16912799999999997</v>
      </c>
      <c r="S169" s="13">
        <f t="shared" si="365"/>
        <v>0.35579520000000003</v>
      </c>
      <c r="T169" s="13">
        <f t="shared" si="365"/>
        <v>0.42233280000000001</v>
      </c>
      <c r="U169" s="13">
        <f t="shared" si="365"/>
        <v>0.19724640000000002</v>
      </c>
      <c r="V169" s="13">
        <f t="shared" si="365"/>
        <v>0.23418079999999997</v>
      </c>
      <c r="W169" s="13">
        <f t="shared" si="365"/>
        <v>0.34874239999999995</v>
      </c>
      <c r="X169" s="13">
        <f t="shared" si="365"/>
        <v>0.36475039999999997</v>
      </c>
      <c r="Y169" s="13">
        <f t="shared" si="365"/>
        <v>0.17915039999999999</v>
      </c>
      <c r="Z169" s="13">
        <f t="shared" si="365"/>
        <v>0.1929776</v>
      </c>
      <c r="AA169" s="13">
        <f t="shared" si="365"/>
        <v>0.25612799999999997</v>
      </c>
      <c r="AB169" s="13">
        <f t="shared" si="365"/>
        <v>0.28842239999999997</v>
      </c>
      <c r="AC169" s="13">
        <f t="shared" si="365"/>
        <v>0.15325919999999998</v>
      </c>
      <c r="AD169" s="13">
        <f t="shared" si="365"/>
        <v>0.13261119999999998</v>
      </c>
      <c r="AE169" s="13">
        <f t="shared" si="365"/>
        <v>0.21060959999999998</v>
      </c>
      <c r="AF169" s="13">
        <f t="shared" si="365"/>
        <v>0.233624</v>
      </c>
      <c r="AG169" s="13">
        <f t="shared" si="365"/>
        <v>0.13414240000000002</v>
      </c>
      <c r="AH169" s="13">
        <f t="shared" si="365"/>
        <v>0.13590559999999999</v>
      </c>
      <c r="AI169" s="13">
        <f t="shared" si="365"/>
        <v>0.20211839999999998</v>
      </c>
      <c r="AJ169" s="13">
        <f t="shared" si="365"/>
        <v>0.20244320000000002</v>
      </c>
      <c r="AK169" s="13">
        <f t="shared" si="365"/>
        <v>0.13590559999999999</v>
      </c>
      <c r="AL169" s="13">
        <f t="shared" si="365"/>
        <v>0.14286560000000001</v>
      </c>
      <c r="AM169" s="13">
        <f t="shared" si="365"/>
        <v>0.18179519999999999</v>
      </c>
      <c r="AN169" s="13">
        <f t="shared" si="365"/>
        <v>0.1748352</v>
      </c>
      <c r="AO169" s="13">
        <f t="shared" si="365"/>
        <v>0.13149759999999999</v>
      </c>
      <c r="AP169" s="13">
        <f t="shared" si="365"/>
        <v>0.15001120000000001</v>
      </c>
      <c r="AQ169" s="13">
        <f t="shared" si="365"/>
        <v>0.16875679999999998</v>
      </c>
      <c r="AR169" s="13">
        <f t="shared" si="365"/>
        <v>0.15015040000000002</v>
      </c>
      <c r="AS169" s="13">
        <f t="shared" si="365"/>
        <v>0.1232848</v>
      </c>
      <c r="AT169" s="13">
        <f t="shared" si="365"/>
        <v>0.13224</v>
      </c>
      <c r="AU169" s="13">
        <f t="shared" si="365"/>
        <v>0.1407312</v>
      </c>
      <c r="AV169" s="13">
        <f t="shared" si="365"/>
        <v>0.134328</v>
      </c>
      <c r="AW169" s="13">
        <f t="shared" si="365"/>
        <v>0.12824959999999999</v>
      </c>
      <c r="AX169" s="13">
        <f t="shared" si="365"/>
        <v>0.11159199999999998</v>
      </c>
      <c r="AY169" s="13">
        <f t="shared" si="365"/>
        <v>0.1290384</v>
      </c>
      <c r="AZ169" s="13">
        <f t="shared" si="365"/>
        <v>0.1478304</v>
      </c>
      <c r="BA169" s="13">
        <f t="shared" si="365"/>
        <v>0.124352</v>
      </c>
      <c r="BB169" s="13">
        <f t="shared" si="365"/>
        <v>0.11748479999999999</v>
      </c>
      <c r="BC169" s="13">
        <f t="shared" si="365"/>
        <v>0.1277392</v>
      </c>
      <c r="BD169" s="13">
        <f t="shared" si="365"/>
        <v>0.12161439999999998</v>
      </c>
      <c r="BE169" s="13">
        <f t="shared" si="365"/>
        <v>0.1165568</v>
      </c>
      <c r="BF169" s="13">
        <f t="shared" si="365"/>
        <v>0.12481599999999998</v>
      </c>
      <c r="BG169" s="13">
        <f t="shared" si="365"/>
        <v>0.1283424</v>
      </c>
      <c r="BH169" s="13">
        <f t="shared" si="365"/>
        <v>0.11493279999999999</v>
      </c>
      <c r="BI169" s="13">
        <f t="shared" si="365"/>
        <v>0.1101072</v>
      </c>
      <c r="BJ169" s="13">
        <f t="shared" si="365"/>
        <v>0.10699840000000001</v>
      </c>
      <c r="BK169" s="13">
        <f t="shared" si="365"/>
        <v>0.11961919999999999</v>
      </c>
      <c r="BL169" s="13">
        <f t="shared" si="365"/>
        <v>0.1212896</v>
      </c>
      <c r="BM169" s="13">
        <f t="shared" si="365"/>
        <v>0.1158144</v>
      </c>
      <c r="BN169" s="13">
        <f t="shared" ref="BN169:DY169" si="366">BN157</f>
        <v>9.8692799999999997E-2</v>
      </c>
      <c r="BO169" s="13">
        <f t="shared" si="366"/>
        <v>0.10950399999999999</v>
      </c>
      <c r="BP169" s="13">
        <f t="shared" si="366"/>
        <v>0.10676640000000001</v>
      </c>
      <c r="BQ169" s="13">
        <f t="shared" si="366"/>
        <v>9.0804800000000005E-2</v>
      </c>
      <c r="BR169" s="13">
        <f t="shared" si="366"/>
        <v>7.7766399999999986E-2</v>
      </c>
      <c r="BS169" s="13">
        <f t="shared" si="366"/>
        <v>0.10555999999999999</v>
      </c>
      <c r="BT169" s="13">
        <f t="shared" si="366"/>
        <v>9.0758399999999989E-2</v>
      </c>
      <c r="BU169" s="13">
        <f t="shared" si="366"/>
        <v>8.3380799999999991E-2</v>
      </c>
      <c r="BV169" s="13">
        <f t="shared" si="366"/>
        <v>9.1825600000000007E-2</v>
      </c>
      <c r="BW169" s="13">
        <f t="shared" si="366"/>
        <v>0.1199904</v>
      </c>
      <c r="BX169" s="13">
        <f t="shared" si="366"/>
        <v>9.8599999999999993E-2</v>
      </c>
      <c r="BY169" s="13">
        <f t="shared" si="366"/>
        <v>9.0433600000000003E-2</v>
      </c>
      <c r="BZ169" s="13">
        <f t="shared" si="366"/>
        <v>8.8252799999999992E-2</v>
      </c>
      <c r="CA169" s="13">
        <f t="shared" si="366"/>
        <v>8.8948800000000008E-2</v>
      </c>
      <c r="CB169" s="13">
        <f t="shared" si="366"/>
        <v>8.3288000000000001E-2</v>
      </c>
      <c r="CC169" s="13">
        <f t="shared" si="366"/>
        <v>8.61648E-2</v>
      </c>
      <c r="CD169" s="13">
        <f t="shared" si="366"/>
        <v>8.3241599999999999E-2</v>
      </c>
      <c r="CE169" s="13">
        <f t="shared" si="366"/>
        <v>9.5259199999999988E-2</v>
      </c>
      <c r="CF169" s="13">
        <f t="shared" si="366"/>
        <v>7.2337599999999988E-2</v>
      </c>
      <c r="CG169" s="13">
        <f t="shared" si="366"/>
        <v>7.8833600000000004E-2</v>
      </c>
      <c r="CH169" s="13">
        <f t="shared" si="366"/>
        <v>7.4704000000000007E-2</v>
      </c>
      <c r="CI169" s="13">
        <f t="shared" si="366"/>
        <v>8.1246399999999996E-2</v>
      </c>
      <c r="CJ169" s="13">
        <f t="shared" si="366"/>
        <v>8.6582400000000004E-2</v>
      </c>
      <c r="CK169" s="13">
        <f t="shared" si="366"/>
        <v>8.1060800000000002E-2</v>
      </c>
      <c r="CL169" s="13">
        <f t="shared" si="366"/>
        <v>8.1942399999999999E-2</v>
      </c>
      <c r="CM169" s="13">
        <f t="shared" si="366"/>
        <v>7.7580799999999991E-2</v>
      </c>
      <c r="CN169" s="13">
        <f t="shared" si="366"/>
        <v>6.9275199999999995E-2</v>
      </c>
      <c r="CO169" s="13">
        <f t="shared" si="366"/>
        <v>6.5702399999999994E-2</v>
      </c>
      <c r="CP169" s="13">
        <f t="shared" si="366"/>
        <v>6.7836800000000003E-2</v>
      </c>
      <c r="CQ169" s="13">
        <f t="shared" si="366"/>
        <v>7.8833600000000004E-2</v>
      </c>
      <c r="CR169" s="13">
        <f t="shared" si="366"/>
        <v>5.7860800000000004E-2</v>
      </c>
      <c r="CS169" s="13">
        <f t="shared" si="366"/>
        <v>6.5006400000000006E-2</v>
      </c>
      <c r="CT169" s="13">
        <f t="shared" si="366"/>
        <v>6.45424E-2</v>
      </c>
      <c r="CU169" s="13">
        <f t="shared" si="366"/>
        <v>5.8742399999999993E-2</v>
      </c>
      <c r="CV169" s="13">
        <f t="shared" si="366"/>
        <v>8.1710399999999989E-2</v>
      </c>
      <c r="CW169" s="13">
        <f t="shared" si="366"/>
        <v>6.18048E-2</v>
      </c>
      <c r="CX169" s="13">
        <f t="shared" si="366"/>
        <v>7.5539200000000001E-2</v>
      </c>
      <c r="CY169" s="13">
        <f t="shared" si="366"/>
        <v>6.5516799999999986E-2</v>
      </c>
      <c r="CZ169" s="13">
        <f t="shared" si="366"/>
        <v>5.252479999999999E-2</v>
      </c>
      <c r="DA169" s="13">
        <f t="shared" si="366"/>
        <v>6.5052799999999994E-2</v>
      </c>
      <c r="DB169" s="13">
        <f t="shared" si="366"/>
        <v>7.7302399999999993E-2</v>
      </c>
      <c r="DC169" s="13">
        <f t="shared" si="366"/>
        <v>6.2268799999999999E-2</v>
      </c>
      <c r="DD169" s="13">
        <f t="shared" si="366"/>
        <v>4.9648000000000005E-2</v>
      </c>
      <c r="DE169" s="13">
        <f t="shared" si="366"/>
        <v>5.5494399999999999E-2</v>
      </c>
      <c r="DF169" s="13">
        <f t="shared" si="366"/>
        <v>7.1223999999999996E-2</v>
      </c>
      <c r="DG169" s="13">
        <f t="shared" si="366"/>
        <v>6.0366399999999994E-2</v>
      </c>
      <c r="DH169" s="13">
        <f t="shared" si="366"/>
        <v>4.463679999999999E-2</v>
      </c>
      <c r="DI169" s="13">
        <f t="shared" si="366"/>
        <v>5.1318400000000007E-2</v>
      </c>
      <c r="DJ169" s="13">
        <f t="shared" si="366"/>
        <v>5.4984000000000005E-2</v>
      </c>
      <c r="DK169" s="13">
        <f t="shared" si="366"/>
        <v>6.7047999999999996E-2</v>
      </c>
      <c r="DL169" s="13">
        <f t="shared" si="366"/>
        <v>4.8441600000000001E-2</v>
      </c>
      <c r="DM169" s="13">
        <f t="shared" si="366"/>
        <v>5.9020799999999998E-2</v>
      </c>
      <c r="DN169" s="13">
        <f t="shared" si="366"/>
        <v>7.3172799999999996E-2</v>
      </c>
      <c r="DO169" s="13">
        <f t="shared" si="366"/>
        <v>5.2153600000000001E-2</v>
      </c>
      <c r="DP169" s="13">
        <f t="shared" si="366"/>
        <v>5.4148800000000004E-2</v>
      </c>
      <c r="DQ169" s="13">
        <f t="shared" si="366"/>
        <v>6.0459199999999998E-2</v>
      </c>
      <c r="DR169" s="13">
        <f t="shared" si="366"/>
        <v>6.11552E-2</v>
      </c>
      <c r="DS169" s="13">
        <f t="shared" si="366"/>
        <v>5.9763199999999995E-2</v>
      </c>
      <c r="DT169" s="13">
        <f t="shared" si="366"/>
        <v>4.5379199999999995E-2</v>
      </c>
      <c r="DU169" s="13">
        <f t="shared" si="366"/>
        <v>5.4891200000000001E-2</v>
      </c>
      <c r="DV169" s="13">
        <f t="shared" si="366"/>
        <v>5.6329600000000001E-2</v>
      </c>
      <c r="DW169" s="13">
        <f t="shared" si="366"/>
        <v>4.8719999999999999E-2</v>
      </c>
      <c r="DX169" s="13">
        <f t="shared" si="366"/>
        <v>3.14592E-2</v>
      </c>
      <c r="DY169" s="13">
        <f t="shared" si="366"/>
        <v>4.48688E-2</v>
      </c>
      <c r="DZ169" s="13">
        <f t="shared" ref="DZ169:FB169" si="367">DZ157</f>
        <v>5.0529599999999994E-2</v>
      </c>
      <c r="EA169" s="13">
        <f t="shared" si="367"/>
        <v>3.67952E-2</v>
      </c>
      <c r="EB169" s="13">
        <f t="shared" si="367"/>
        <v>2.3385599999999999E-2</v>
      </c>
      <c r="EC169" s="13">
        <f t="shared" si="367"/>
        <v>4.5518400000000001E-2</v>
      </c>
      <c r="ED169" s="13">
        <f t="shared" si="367"/>
        <v>5.4148800000000004E-2</v>
      </c>
      <c r="EE169" s="13">
        <f t="shared" si="367"/>
        <v>3.3593599999999994E-2</v>
      </c>
      <c r="EF169" s="13">
        <f t="shared" si="367"/>
        <v>2.4963200000000001E-2</v>
      </c>
      <c r="EG169" s="13">
        <f t="shared" si="367"/>
        <v>4.1388799999999996E-2</v>
      </c>
      <c r="EH169" s="13">
        <f t="shared" si="367"/>
        <v>4.3291200000000002E-2</v>
      </c>
      <c r="EI169" s="13">
        <f t="shared" si="367"/>
        <v>3.0716799999999999E-2</v>
      </c>
      <c r="EJ169" s="13">
        <f t="shared" si="367"/>
        <v>1.8281600000000002E-2</v>
      </c>
      <c r="EK169" s="13">
        <f t="shared" si="367"/>
        <v>3.3871999999999999E-2</v>
      </c>
      <c r="EL169" s="13">
        <f t="shared" si="367"/>
        <v>4.4801984000000003E-2</v>
      </c>
      <c r="EM169" s="13">
        <f t="shared" si="367"/>
        <v>3.1053849488643644E-2</v>
      </c>
      <c r="EN169" s="13">
        <f t="shared" si="367"/>
        <v>1.87232789127121E-2</v>
      </c>
      <c r="EO169" s="13">
        <f t="shared" si="367"/>
        <v>3.7344912154088979E-2</v>
      </c>
      <c r="EP169" s="13">
        <f t="shared" si="367"/>
        <v>5.5618098184018146E-2</v>
      </c>
      <c r="EQ169" s="13">
        <f t="shared" si="367"/>
        <v>3.7614017240789409E-2</v>
      </c>
      <c r="ER169" s="13">
        <f t="shared" si="367"/>
        <v>2.4125490401841167E-2</v>
      </c>
      <c r="ES169" s="13">
        <f t="shared" si="367"/>
        <v>5.4284977896036118E-2</v>
      </c>
      <c r="ET169" s="13">
        <f t="shared" si="367"/>
        <v>4.707086948245167E-2</v>
      </c>
      <c r="EU169" s="13">
        <f t="shared" si="367"/>
        <v>4.0427089811104634E-2</v>
      </c>
      <c r="EV169" s="13">
        <f t="shared" si="367"/>
        <v>2.4276021736096696E-2</v>
      </c>
      <c r="EW169" s="13">
        <f t="shared" si="367"/>
        <v>4.521966356929933E-2</v>
      </c>
      <c r="EX169" s="13">
        <f t="shared" si="367"/>
        <v>5.4760175249100616E-2</v>
      </c>
      <c r="EY169" s="13">
        <f t="shared" si="367"/>
        <v>2.6353334620488458E-2</v>
      </c>
      <c r="EZ169" s="13">
        <f t="shared" si="367"/>
        <v>1.0909863603237268E-2</v>
      </c>
      <c r="FA169" s="13">
        <f t="shared" si="367"/>
        <v>3.4721421327824992E-2</v>
      </c>
      <c r="FB169" s="13">
        <f t="shared" si="367"/>
        <v>2.95014173704066E-2</v>
      </c>
      <c r="FC169" s="13">
        <f t="shared" ref="FC169:FP169" si="368">FC157</f>
        <v>2.0257689791580394E-2</v>
      </c>
      <c r="FD169" s="13">
        <f t="shared" si="368"/>
        <v>8.9627350411519945E-3</v>
      </c>
      <c r="FE169" s="13">
        <f t="shared" si="368"/>
        <v>2.203678154547576E-2</v>
      </c>
      <c r="FF169" s="13">
        <f t="shared" si="368"/>
        <v>2.9263715651027679E-2</v>
      </c>
      <c r="FG169" s="13">
        <f t="shared" si="368"/>
        <v>1.7063675667422291E-2</v>
      </c>
      <c r="FH169" s="13">
        <f t="shared" si="368"/>
        <v>2.9994873491517422E-2</v>
      </c>
      <c r="FI169" s="13">
        <f t="shared" si="368"/>
        <v>1.9690624317029701E-2</v>
      </c>
      <c r="FJ169" s="13">
        <f t="shared" si="368"/>
        <v>2.9712272879783244E-2</v>
      </c>
      <c r="FK169" s="13">
        <f t="shared" si="368"/>
        <v>1.4270759749935906E-2</v>
      </c>
      <c r="FL169" s="13">
        <f t="shared" si="368"/>
        <v>7.4717612333435055E-3</v>
      </c>
      <c r="FM169" s="13">
        <f t="shared" si="368"/>
        <v>2.3177918740573695E-2</v>
      </c>
      <c r="FN169" s="13">
        <f t="shared" si="368"/>
        <v>2.6364071778639316E-2</v>
      </c>
      <c r="FO169" s="13">
        <f t="shared" si="368"/>
        <v>1.8897063760142423E-2</v>
      </c>
      <c r="FP169" s="13">
        <f t="shared" si="368"/>
        <v>1.5293139700250815E-2</v>
      </c>
      <c r="FQ169" s="13">
        <f t="shared" ref="FQ169:FS169" si="369">FQ157</f>
        <v>2.0596191815041354E-2</v>
      </c>
      <c r="FR169" s="13">
        <f t="shared" si="369"/>
        <v>2.8916475024887183E-2</v>
      </c>
      <c r="FS169" s="13">
        <f t="shared" si="369"/>
        <v>1.7775780377826879E-2</v>
      </c>
      <c r="FT169" s="13">
        <f t="shared" ref="FT169:FU169" si="370">FT157</f>
        <v>9.439372800693702E-3</v>
      </c>
      <c r="FU169" s="13">
        <f t="shared" si="370"/>
        <v>2.3988853756596654E-2</v>
      </c>
      <c r="FV169" s="13">
        <f t="shared" ref="FV169" si="371">FV157</f>
        <v>2.2205995994015123E-2</v>
      </c>
      <c r="FW169" s="18"/>
      <c r="FX169" s="117"/>
      <c r="FY169" s="18"/>
    </row>
    <row r="170" spans="1:181" ht="15" x14ac:dyDescent="0.25">
      <c r="A170" s="52"/>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c r="BK170" s="51"/>
      <c r="BL170" s="51"/>
      <c r="BM170" s="51"/>
      <c r="BN170" s="51"/>
      <c r="BO170" s="51"/>
      <c r="BP170" s="51"/>
      <c r="BQ170" s="51"/>
      <c r="BR170" s="51"/>
      <c r="BS170" s="51"/>
      <c r="BT170" s="51"/>
      <c r="BU170" s="51"/>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c r="CY170" s="51"/>
      <c r="CZ170" s="51"/>
      <c r="DA170" s="51"/>
      <c r="DB170" s="51"/>
      <c r="DC170" s="51"/>
      <c r="DD170" s="51"/>
      <c r="DE170" s="51"/>
      <c r="DF170" s="51"/>
      <c r="DG170" s="51"/>
      <c r="DH170" s="51"/>
      <c r="DI170" s="51"/>
      <c r="DJ170" s="51"/>
      <c r="DK170" s="51"/>
      <c r="DL170" s="51"/>
      <c r="DM170" s="51"/>
      <c r="DN170" s="51"/>
      <c r="DO170" s="51"/>
      <c r="DP170" s="51"/>
      <c r="DQ170" s="51"/>
      <c r="DR170" s="51"/>
      <c r="DS170" s="51"/>
      <c r="DT170" s="51"/>
      <c r="DU170" s="51"/>
      <c r="DV170" s="51"/>
      <c r="DW170" s="51"/>
      <c r="DX170" s="51"/>
      <c r="DY170" s="51"/>
      <c r="DZ170" s="51"/>
      <c r="EA170" s="51"/>
      <c r="EB170" s="51"/>
      <c r="EC170" s="51"/>
      <c r="ED170" s="51"/>
      <c r="EE170" s="51"/>
      <c r="EF170" s="51"/>
      <c r="EG170" s="51"/>
      <c r="EH170" s="51"/>
      <c r="EI170" s="51"/>
      <c r="EJ170" s="51"/>
      <c r="EK170" s="51"/>
      <c r="EL170" s="51"/>
      <c r="EM170" s="51"/>
      <c r="EN170" s="51"/>
      <c r="EO170" s="51"/>
      <c r="EP170" s="51"/>
      <c r="EQ170" s="51"/>
      <c r="ER170" s="51"/>
      <c r="ES170" s="51"/>
      <c r="ET170" s="51"/>
      <c r="EU170" s="51"/>
      <c r="EV170" s="51"/>
      <c r="EW170" s="14"/>
      <c r="EX170" s="51"/>
      <c r="EY170" s="63"/>
      <c r="EZ170" s="63"/>
      <c r="FA170" s="63"/>
      <c r="FB170" s="63"/>
      <c r="FC170" s="63"/>
      <c r="FD170" s="63"/>
      <c r="FE170" s="63"/>
      <c r="FF170" s="63"/>
      <c r="FG170" s="63"/>
    </row>
    <row r="171" spans="1:181" ht="15" x14ac:dyDescent="0.25">
      <c r="A171" s="52" t="s">
        <v>61</v>
      </c>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51"/>
      <c r="BM171" s="51"/>
      <c r="BN171" s="51"/>
      <c r="BO171" s="51"/>
      <c r="BP171" s="51"/>
      <c r="BQ171" s="51"/>
      <c r="BR171" s="51"/>
      <c r="BS171" s="51"/>
      <c r="BT171" s="51"/>
      <c r="BU171" s="51"/>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c r="CY171" s="51"/>
      <c r="CZ171" s="51"/>
      <c r="DA171" s="51"/>
      <c r="DB171" s="51"/>
      <c r="DC171" s="51"/>
      <c r="DD171" s="51"/>
      <c r="DE171" s="51"/>
      <c r="DF171" s="51"/>
      <c r="DG171" s="51"/>
      <c r="DH171" s="51"/>
      <c r="DI171" s="51"/>
      <c r="DJ171" s="51"/>
      <c r="DK171" s="51"/>
      <c r="DL171" s="51"/>
      <c r="DM171" s="51"/>
      <c r="DN171" s="51"/>
      <c r="DO171" s="51"/>
      <c r="DP171" s="51"/>
      <c r="DQ171" s="51"/>
      <c r="DR171" s="51"/>
      <c r="DS171" s="51"/>
      <c r="DT171" s="51"/>
      <c r="DU171" s="51"/>
      <c r="DV171" s="51"/>
      <c r="DW171" s="51"/>
      <c r="DX171" s="51"/>
      <c r="DY171" s="51"/>
      <c r="DZ171" s="51"/>
      <c r="EA171" s="51"/>
      <c r="EB171" s="51"/>
      <c r="EC171" s="51"/>
      <c r="ED171" s="51"/>
      <c r="EE171" s="51"/>
      <c r="EF171" s="51"/>
      <c r="EG171" s="51"/>
      <c r="EH171" s="51"/>
      <c r="EI171" s="51"/>
      <c r="EJ171" s="51"/>
      <c r="EK171" s="51"/>
      <c r="EL171" s="51"/>
      <c r="EM171" s="51"/>
      <c r="EN171" s="51"/>
      <c r="EO171" s="51"/>
      <c r="EP171" s="51"/>
      <c r="EQ171" s="51"/>
      <c r="ER171" s="51"/>
      <c r="ES171" s="51"/>
      <c r="ET171" s="51"/>
      <c r="EU171" s="51"/>
      <c r="EV171" s="51"/>
      <c r="EW171" s="13"/>
      <c r="EX171" s="51"/>
      <c r="EY171" s="63"/>
      <c r="EZ171" s="63"/>
      <c r="FA171" s="63"/>
      <c r="FB171" s="63"/>
      <c r="FC171" s="63"/>
      <c r="FD171" s="63"/>
      <c r="FE171" s="63"/>
      <c r="FF171" s="63"/>
      <c r="FG171" s="63"/>
    </row>
    <row r="172" spans="1:181" ht="17.25" x14ac:dyDescent="0.25">
      <c r="A172" s="66" t="s">
        <v>109</v>
      </c>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c r="BK172" s="51"/>
      <c r="BL172" s="51"/>
      <c r="BM172" s="51"/>
      <c r="BN172" s="51"/>
      <c r="BO172" s="51"/>
      <c r="BP172" s="51"/>
      <c r="BQ172" s="51"/>
      <c r="BR172" s="51"/>
      <c r="BS172" s="51"/>
      <c r="BT172" s="51"/>
      <c r="BU172" s="51"/>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c r="CY172" s="51"/>
      <c r="CZ172" s="51"/>
      <c r="DA172" s="51"/>
      <c r="DB172" s="51"/>
      <c r="DC172" s="51"/>
      <c r="DD172" s="51"/>
      <c r="DE172" s="51"/>
      <c r="DF172" s="51"/>
      <c r="DG172" s="51"/>
      <c r="DH172" s="51"/>
      <c r="DI172" s="51"/>
      <c r="DJ172" s="51"/>
      <c r="DK172" s="51"/>
      <c r="DL172" s="51"/>
      <c r="DM172" s="51"/>
      <c r="DN172" s="51"/>
      <c r="DO172" s="51"/>
      <c r="DP172" s="51"/>
      <c r="DQ172" s="51"/>
      <c r="DR172" s="51"/>
      <c r="DS172" s="51"/>
      <c r="DT172" s="51"/>
      <c r="DU172" s="51"/>
      <c r="DV172" s="51"/>
      <c r="DW172" s="51"/>
      <c r="DX172" s="51"/>
      <c r="DY172" s="51"/>
      <c r="DZ172" s="51"/>
      <c r="EA172" s="51"/>
      <c r="EB172" s="51"/>
      <c r="EC172" s="51"/>
      <c r="ED172" s="51"/>
      <c r="EE172" s="51"/>
      <c r="EF172" s="51"/>
      <c r="EG172" s="51"/>
      <c r="EH172" s="51"/>
      <c r="EI172" s="51"/>
      <c r="EJ172" s="51"/>
      <c r="EK172" s="51"/>
      <c r="EL172" s="51"/>
      <c r="EM172" s="51"/>
      <c r="EN172" s="51"/>
      <c r="EO172" s="51"/>
      <c r="EP172" s="51"/>
      <c r="EQ172" s="51"/>
      <c r="ER172" s="51"/>
      <c r="ES172" s="51"/>
      <c r="ET172" s="51"/>
      <c r="EU172" s="51"/>
      <c r="EV172" s="51"/>
      <c r="EW172" s="13"/>
      <c r="EX172" s="51"/>
      <c r="EY172" s="63"/>
      <c r="EZ172" s="63"/>
      <c r="FA172" s="63"/>
      <c r="FB172" s="63"/>
      <c r="FC172" s="63"/>
      <c r="FD172" s="63"/>
      <c r="FE172" s="63"/>
      <c r="FF172" s="63"/>
      <c r="FG172" s="63"/>
    </row>
    <row r="173" spans="1:181" ht="17.25" x14ac:dyDescent="0.25">
      <c r="A173" s="66" t="s">
        <v>104</v>
      </c>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c r="BK173" s="51"/>
      <c r="BL173" s="51"/>
      <c r="BM173" s="51"/>
      <c r="BN173" s="51"/>
      <c r="BO173" s="51"/>
      <c r="BP173" s="51"/>
      <c r="BQ173" s="51"/>
      <c r="BR173" s="51"/>
      <c r="BS173" s="51"/>
      <c r="BT173" s="51"/>
      <c r="BU173" s="51"/>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c r="CY173" s="51"/>
      <c r="CZ173" s="51"/>
      <c r="DA173" s="51"/>
      <c r="DB173" s="51"/>
      <c r="DC173" s="51"/>
      <c r="DD173" s="51"/>
      <c r="DE173" s="51"/>
      <c r="DF173" s="51"/>
      <c r="DG173" s="51"/>
      <c r="DH173" s="51"/>
      <c r="DI173" s="51"/>
      <c r="DJ173" s="51"/>
      <c r="DK173" s="51"/>
      <c r="DL173" s="51"/>
      <c r="DM173" s="51"/>
      <c r="DN173" s="51"/>
      <c r="DO173" s="51"/>
      <c r="DP173" s="51"/>
      <c r="DQ173" s="51"/>
      <c r="DR173" s="51"/>
      <c r="DS173" s="51"/>
      <c r="DT173" s="51"/>
      <c r="DU173" s="51"/>
      <c r="DV173" s="51"/>
      <c r="DW173" s="51"/>
      <c r="DX173" s="51"/>
      <c r="DY173" s="51"/>
      <c r="DZ173" s="51"/>
      <c r="EA173" s="51"/>
      <c r="EB173" s="51"/>
      <c r="EC173" s="51"/>
      <c r="ED173" s="51"/>
      <c r="EE173" s="51"/>
      <c r="EF173" s="51"/>
      <c r="EG173" s="51"/>
      <c r="EH173" s="51"/>
      <c r="EI173" s="51"/>
      <c r="EJ173" s="51"/>
      <c r="EK173" s="51"/>
      <c r="EL173" s="51"/>
      <c r="EM173" s="51"/>
      <c r="EN173" s="51"/>
      <c r="EO173" s="51"/>
      <c r="EP173" s="51"/>
      <c r="EQ173" s="51"/>
      <c r="ER173" s="51"/>
      <c r="ES173" s="51"/>
      <c r="ET173" s="51"/>
      <c r="EU173" s="51"/>
      <c r="EV173" s="51"/>
      <c r="EW173" s="13"/>
      <c r="EX173" s="51"/>
      <c r="EY173" s="63"/>
      <c r="EZ173" s="63"/>
      <c r="FA173" s="63"/>
      <c r="FB173" s="63"/>
      <c r="FC173" s="63"/>
      <c r="FD173" s="63"/>
      <c r="FE173" s="63"/>
      <c r="FF173" s="63"/>
      <c r="FG173" s="63"/>
    </row>
    <row r="174" spans="1:181" ht="17.25" x14ac:dyDescent="0.25">
      <c r="A174" s="66" t="s">
        <v>108</v>
      </c>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c r="BK174" s="51"/>
      <c r="BL174" s="51"/>
      <c r="BM174" s="51"/>
      <c r="BN174" s="51"/>
      <c r="BO174" s="51"/>
      <c r="BP174" s="51"/>
      <c r="BQ174" s="51"/>
      <c r="BR174" s="51"/>
      <c r="BS174" s="51"/>
      <c r="BT174" s="51"/>
      <c r="BU174" s="51"/>
      <c r="BV174" s="51"/>
      <c r="BW174" s="51"/>
      <c r="BX174" s="51"/>
      <c r="BY174" s="51"/>
      <c r="BZ174" s="51"/>
      <c r="CA174" s="51"/>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c r="CY174" s="51"/>
      <c r="CZ174" s="51"/>
      <c r="DA174" s="51"/>
      <c r="DB174" s="51"/>
      <c r="DC174" s="51"/>
      <c r="DD174" s="51"/>
      <c r="DE174" s="51"/>
      <c r="DF174" s="51"/>
      <c r="DG174" s="51"/>
      <c r="DH174" s="51"/>
      <c r="DI174" s="51"/>
      <c r="DJ174" s="51"/>
      <c r="DK174" s="51"/>
      <c r="DL174" s="51"/>
      <c r="DM174" s="51"/>
      <c r="DN174" s="51"/>
      <c r="DO174" s="51"/>
      <c r="DP174" s="51"/>
      <c r="DQ174" s="51"/>
      <c r="DR174" s="51"/>
      <c r="DS174" s="51"/>
      <c r="DT174" s="51"/>
      <c r="DU174" s="51"/>
      <c r="DV174" s="51"/>
      <c r="DW174" s="51"/>
      <c r="DX174" s="51"/>
      <c r="DY174" s="51"/>
      <c r="DZ174" s="51"/>
      <c r="EA174" s="51"/>
      <c r="EB174" s="51"/>
      <c r="EC174" s="51"/>
      <c r="ED174" s="51"/>
      <c r="EE174" s="51"/>
      <c r="EF174" s="51"/>
      <c r="EG174" s="51"/>
      <c r="EH174" s="51"/>
      <c r="EI174" s="51"/>
      <c r="EJ174" s="51"/>
      <c r="EK174" s="51"/>
      <c r="EL174" s="51"/>
      <c r="EM174" s="51"/>
      <c r="EN174" s="51"/>
      <c r="EO174" s="51"/>
      <c r="EP174" s="51"/>
      <c r="EQ174" s="51"/>
      <c r="ER174" s="51"/>
      <c r="ES174" s="51"/>
      <c r="ET174" s="51"/>
      <c r="EU174" s="51"/>
      <c r="EV174" s="51"/>
      <c r="EW174" s="13"/>
      <c r="EX174" s="51"/>
      <c r="EY174" s="63"/>
      <c r="EZ174" s="63"/>
      <c r="FA174" s="63"/>
      <c r="FB174" s="63"/>
      <c r="FC174" s="63"/>
      <c r="FD174" s="63"/>
      <c r="FE174" s="63"/>
      <c r="FF174" s="63"/>
      <c r="FG174" s="63"/>
    </row>
    <row r="175" spans="1:181" ht="17.25" x14ac:dyDescent="0.25">
      <c r="A175" s="66" t="s">
        <v>106</v>
      </c>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c r="BK175" s="51"/>
      <c r="BL175" s="51"/>
      <c r="BM175" s="51"/>
      <c r="BN175" s="51"/>
      <c r="BO175" s="51"/>
      <c r="BP175" s="51"/>
      <c r="BQ175" s="51"/>
      <c r="BR175" s="51"/>
      <c r="BS175" s="51"/>
      <c r="BT175" s="51"/>
      <c r="BU175" s="51"/>
      <c r="BV175" s="51"/>
      <c r="BW175" s="51"/>
      <c r="BX175" s="51"/>
      <c r="BY175" s="51"/>
      <c r="BZ175" s="51"/>
      <c r="CA175" s="51"/>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c r="CX175" s="51"/>
      <c r="CY175" s="51"/>
      <c r="CZ175" s="51"/>
      <c r="DA175" s="51"/>
      <c r="DB175" s="51"/>
      <c r="DC175" s="51"/>
      <c r="DD175" s="51"/>
      <c r="DE175" s="51"/>
      <c r="DF175" s="51"/>
      <c r="DG175" s="51"/>
      <c r="DH175" s="51"/>
      <c r="DI175" s="51"/>
      <c r="DJ175" s="51"/>
      <c r="DK175" s="51"/>
      <c r="DL175" s="51"/>
      <c r="DM175" s="51"/>
      <c r="DN175" s="51"/>
      <c r="DO175" s="51"/>
      <c r="DP175" s="51"/>
      <c r="DQ175" s="51"/>
      <c r="DR175" s="51"/>
      <c r="DS175" s="51"/>
      <c r="DT175" s="51"/>
      <c r="DU175" s="51"/>
      <c r="DV175" s="51"/>
      <c r="DW175" s="51"/>
      <c r="DX175" s="51"/>
      <c r="DY175" s="51"/>
      <c r="DZ175" s="51"/>
      <c r="EA175" s="51"/>
      <c r="EB175" s="51"/>
      <c r="EC175" s="51"/>
      <c r="ED175" s="51"/>
      <c r="EE175" s="51"/>
      <c r="EF175" s="51"/>
      <c r="EG175" s="51"/>
      <c r="EH175" s="51"/>
      <c r="EI175" s="51"/>
      <c r="EJ175" s="51"/>
      <c r="EK175" s="51"/>
      <c r="EL175" s="51"/>
      <c r="EM175" s="51"/>
      <c r="EN175" s="51"/>
      <c r="EO175" s="51"/>
      <c r="EP175" s="51"/>
      <c r="EQ175" s="51"/>
      <c r="ER175" s="51"/>
      <c r="ES175" s="51"/>
      <c r="ET175" s="51"/>
      <c r="EU175" s="51"/>
      <c r="EV175" s="51"/>
      <c r="EW175" s="13"/>
      <c r="EX175" s="51"/>
      <c r="EY175" s="63"/>
      <c r="EZ175" s="63"/>
      <c r="FA175" s="63"/>
      <c r="FB175" s="63"/>
      <c r="FC175" s="63"/>
      <c r="FD175" s="63"/>
      <c r="FE175" s="63"/>
      <c r="FF175" s="63"/>
      <c r="FG175" s="63"/>
    </row>
    <row r="176" spans="1:181" ht="17.25" x14ac:dyDescent="0.25">
      <c r="A176" s="66" t="s">
        <v>110</v>
      </c>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c r="BK176" s="51"/>
      <c r="BL176" s="51"/>
      <c r="BM176" s="51"/>
      <c r="BN176" s="51"/>
      <c r="BO176" s="51"/>
      <c r="BP176" s="51"/>
      <c r="BQ176" s="51"/>
      <c r="BR176" s="51"/>
      <c r="BS176" s="51"/>
      <c r="BT176" s="51"/>
      <c r="BU176" s="51"/>
      <c r="BV176" s="51"/>
      <c r="BW176" s="51"/>
      <c r="BX176" s="51"/>
      <c r="BY176" s="51"/>
      <c r="BZ176" s="51"/>
      <c r="CA176" s="51"/>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c r="CY176" s="51"/>
      <c r="CZ176" s="51"/>
      <c r="DA176" s="51"/>
      <c r="DB176" s="51"/>
      <c r="DC176" s="51"/>
      <c r="DD176" s="51"/>
      <c r="DE176" s="51"/>
      <c r="DF176" s="51"/>
      <c r="DG176" s="51"/>
      <c r="DH176" s="51"/>
      <c r="DI176" s="51"/>
      <c r="DJ176" s="51"/>
      <c r="DK176" s="51"/>
      <c r="DL176" s="51"/>
      <c r="DM176" s="51"/>
      <c r="DN176" s="51"/>
      <c r="DO176" s="51"/>
      <c r="DP176" s="51"/>
      <c r="DQ176" s="51"/>
      <c r="DR176" s="51"/>
      <c r="DS176" s="51"/>
      <c r="DT176" s="51"/>
      <c r="DU176" s="51"/>
      <c r="DV176" s="51"/>
      <c r="DW176" s="51"/>
      <c r="DX176" s="51"/>
      <c r="DY176" s="51"/>
      <c r="DZ176" s="51"/>
      <c r="EA176" s="51"/>
      <c r="EB176" s="51"/>
      <c r="EC176" s="51"/>
      <c r="ED176" s="51"/>
      <c r="EE176" s="51"/>
      <c r="EF176" s="51"/>
      <c r="EG176" s="51"/>
      <c r="EH176" s="51"/>
      <c r="EI176" s="51"/>
      <c r="EJ176" s="51"/>
      <c r="EK176" s="51"/>
      <c r="EL176" s="51"/>
      <c r="EM176" s="51"/>
      <c r="EN176" s="51"/>
      <c r="EO176" s="51"/>
      <c r="EP176" s="51"/>
      <c r="EQ176" s="51"/>
      <c r="ER176" s="51"/>
      <c r="ES176" s="51"/>
      <c r="ET176" s="51"/>
      <c r="EU176" s="51"/>
      <c r="EV176" s="51"/>
      <c r="EW176" s="13"/>
      <c r="EX176" s="51"/>
      <c r="EY176" s="63"/>
      <c r="EZ176" s="63"/>
      <c r="FA176" s="63"/>
      <c r="FB176" s="63"/>
      <c r="FC176" s="63"/>
      <c r="FD176" s="63"/>
      <c r="FE176" s="63"/>
      <c r="FF176" s="63"/>
      <c r="FG176" s="63"/>
    </row>
    <row r="177" spans="1:163" ht="17.25" x14ac:dyDescent="0.25">
      <c r="A177" s="52" t="s">
        <v>122</v>
      </c>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c r="BK177" s="51"/>
      <c r="BL177" s="51"/>
      <c r="BM177" s="51"/>
      <c r="BN177" s="51"/>
      <c r="BO177" s="51"/>
      <c r="BP177" s="51"/>
      <c r="BQ177" s="51"/>
      <c r="BR177" s="51"/>
      <c r="BS177" s="51"/>
      <c r="BT177" s="51"/>
      <c r="BU177" s="51"/>
      <c r="BV177" s="51"/>
      <c r="BW177" s="51"/>
      <c r="BX177" s="51"/>
      <c r="BY177" s="51"/>
      <c r="BZ177" s="51"/>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c r="CY177" s="51"/>
      <c r="CZ177" s="51"/>
      <c r="DA177" s="51"/>
      <c r="DB177" s="51"/>
      <c r="DC177" s="51"/>
      <c r="DD177" s="51"/>
      <c r="DE177" s="51"/>
      <c r="DF177" s="51"/>
      <c r="DG177" s="51"/>
      <c r="DH177" s="51"/>
      <c r="DI177" s="51"/>
      <c r="DJ177" s="51"/>
      <c r="DK177" s="51"/>
      <c r="DL177" s="51"/>
      <c r="DM177" s="51"/>
      <c r="DN177" s="51"/>
      <c r="DO177" s="51"/>
      <c r="DP177" s="51"/>
      <c r="DQ177" s="51"/>
      <c r="DR177" s="51"/>
      <c r="DS177" s="51"/>
      <c r="DT177" s="51"/>
      <c r="DU177" s="51"/>
      <c r="DV177" s="51"/>
      <c r="DW177" s="51"/>
      <c r="DX177" s="51"/>
      <c r="DY177" s="51"/>
      <c r="DZ177" s="51"/>
      <c r="EA177" s="51"/>
      <c r="EB177" s="51"/>
      <c r="EC177" s="51"/>
      <c r="ED177" s="51"/>
      <c r="EE177" s="51"/>
      <c r="EF177" s="51"/>
      <c r="EG177" s="51"/>
      <c r="EH177" s="51"/>
      <c r="EI177" s="51"/>
      <c r="EJ177" s="51"/>
      <c r="EK177" s="51"/>
      <c r="EL177" s="51"/>
      <c r="EM177" s="51"/>
      <c r="EN177" s="51"/>
      <c r="EO177" s="51"/>
      <c r="EP177" s="51"/>
      <c r="EQ177" s="51"/>
      <c r="ER177" s="51"/>
      <c r="ES177" s="51"/>
      <c r="ET177" s="51"/>
      <c r="EU177" s="51"/>
      <c r="EV177" s="51"/>
      <c r="EW177" s="13"/>
      <c r="EX177" s="51"/>
      <c r="EY177" s="63"/>
      <c r="EZ177" s="63"/>
      <c r="FA177" s="63"/>
      <c r="FB177" s="63"/>
      <c r="FC177" s="63"/>
      <c r="FD177" s="63"/>
      <c r="FE177" s="63"/>
      <c r="FF177" s="63"/>
      <c r="FG177" s="63"/>
    </row>
    <row r="178" spans="1:163" ht="17.25" x14ac:dyDescent="0.25">
      <c r="A178" s="66" t="s">
        <v>116</v>
      </c>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c r="AA178" s="51"/>
      <c r="AB178" s="51"/>
      <c r="AC178" s="51"/>
      <c r="AD178" s="51"/>
      <c r="AE178" s="51"/>
      <c r="AF178" s="51"/>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c r="BK178" s="51"/>
      <c r="BL178" s="51"/>
      <c r="BM178" s="51"/>
      <c r="BN178" s="51"/>
      <c r="BO178" s="51"/>
      <c r="BP178" s="51"/>
      <c r="BQ178" s="51"/>
      <c r="BR178" s="51"/>
      <c r="BS178" s="51"/>
      <c r="BT178" s="51"/>
      <c r="BU178" s="51"/>
      <c r="BV178" s="51"/>
      <c r="BW178" s="51"/>
      <c r="BX178" s="51"/>
      <c r="BY178" s="51"/>
      <c r="BZ178" s="51"/>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c r="CX178" s="51"/>
      <c r="CY178" s="51"/>
      <c r="CZ178" s="51"/>
      <c r="DA178" s="51"/>
      <c r="DB178" s="51"/>
      <c r="DC178" s="51"/>
      <c r="DD178" s="51"/>
      <c r="DE178" s="51"/>
      <c r="DF178" s="51"/>
      <c r="DG178" s="51"/>
      <c r="DH178" s="51"/>
      <c r="DI178" s="51"/>
      <c r="DJ178" s="51"/>
      <c r="DK178" s="51"/>
      <c r="DL178" s="51"/>
      <c r="DM178" s="51"/>
      <c r="DN178" s="51"/>
      <c r="DO178" s="51"/>
      <c r="DP178" s="51"/>
      <c r="DQ178" s="51"/>
      <c r="DR178" s="51"/>
      <c r="DS178" s="51"/>
      <c r="DT178" s="51"/>
      <c r="DU178" s="51"/>
      <c r="DV178" s="51"/>
      <c r="DW178" s="51"/>
      <c r="DX178" s="51"/>
      <c r="DY178" s="51"/>
      <c r="DZ178" s="51"/>
      <c r="EA178" s="51"/>
      <c r="EB178" s="51"/>
      <c r="EC178" s="51"/>
      <c r="ED178" s="51"/>
      <c r="EE178" s="51"/>
      <c r="EF178" s="51"/>
      <c r="EG178" s="51"/>
      <c r="EH178" s="51"/>
      <c r="EI178" s="51"/>
      <c r="EJ178" s="51"/>
      <c r="EK178" s="51"/>
      <c r="EL178" s="51"/>
      <c r="EM178" s="51"/>
      <c r="EN178" s="51"/>
      <c r="EO178" s="51"/>
      <c r="EP178" s="51"/>
      <c r="EQ178" s="51"/>
      <c r="ER178" s="51"/>
      <c r="ES178" s="51"/>
      <c r="ET178" s="51"/>
      <c r="EU178" s="51"/>
      <c r="EV178" s="51"/>
      <c r="EW178" s="13"/>
      <c r="EX178" s="51"/>
      <c r="EY178" s="63"/>
      <c r="EZ178" s="63"/>
      <c r="FA178" s="63"/>
      <c r="FB178" s="63"/>
      <c r="FC178" s="63"/>
      <c r="FD178" s="63"/>
      <c r="FE178" s="63"/>
      <c r="FF178" s="63"/>
      <c r="FG178" s="63"/>
    </row>
    <row r="179" spans="1:163" ht="17.25" x14ac:dyDescent="0.25">
      <c r="A179" s="66" t="s">
        <v>123</v>
      </c>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c r="AB179" s="51"/>
      <c r="AC179" s="51"/>
      <c r="AD179" s="51"/>
      <c r="AE179" s="51"/>
      <c r="AF179" s="51"/>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c r="BK179" s="51"/>
      <c r="BL179" s="51"/>
      <c r="BM179" s="51"/>
      <c r="BN179" s="51"/>
      <c r="BO179" s="51"/>
      <c r="BP179" s="51"/>
      <c r="BQ179" s="51"/>
      <c r="BR179" s="51"/>
      <c r="BS179" s="51"/>
      <c r="BT179" s="51"/>
      <c r="BU179" s="51"/>
      <c r="BV179" s="51"/>
      <c r="BW179" s="51"/>
      <c r="BX179" s="51"/>
      <c r="BY179" s="51"/>
      <c r="BZ179" s="51"/>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c r="CX179" s="51"/>
      <c r="CY179" s="51"/>
      <c r="CZ179" s="51"/>
      <c r="DA179" s="51"/>
      <c r="DB179" s="51"/>
      <c r="DC179" s="51"/>
      <c r="DD179" s="51"/>
      <c r="DE179" s="51"/>
      <c r="DF179" s="51"/>
      <c r="DG179" s="51"/>
      <c r="DH179" s="51"/>
      <c r="DI179" s="51"/>
      <c r="DJ179" s="51"/>
      <c r="DK179" s="51"/>
      <c r="DL179" s="51"/>
      <c r="DM179" s="51"/>
      <c r="DN179" s="51"/>
      <c r="DO179" s="51"/>
      <c r="DP179" s="51"/>
      <c r="DQ179" s="51"/>
      <c r="DR179" s="51"/>
      <c r="DS179" s="51"/>
      <c r="DT179" s="51"/>
      <c r="DU179" s="51"/>
      <c r="DV179" s="51"/>
      <c r="DW179" s="51"/>
      <c r="DX179" s="51"/>
      <c r="DY179" s="51"/>
      <c r="DZ179" s="51"/>
      <c r="EA179" s="51"/>
      <c r="EB179" s="51"/>
      <c r="EC179" s="51"/>
      <c r="ED179" s="51"/>
      <c r="EE179" s="51"/>
      <c r="EF179" s="51"/>
      <c r="EG179" s="51"/>
      <c r="EH179" s="51"/>
      <c r="EI179" s="51"/>
      <c r="EJ179" s="51"/>
      <c r="EK179" s="51"/>
      <c r="EL179" s="51"/>
      <c r="EM179" s="51"/>
      <c r="EN179" s="51"/>
      <c r="EO179" s="51"/>
      <c r="EP179" s="51"/>
      <c r="EQ179" s="51"/>
      <c r="ER179" s="51"/>
      <c r="ES179" s="51"/>
      <c r="ET179" s="51"/>
      <c r="EU179" s="51"/>
      <c r="EV179" s="51"/>
      <c r="EW179" s="13"/>
      <c r="EX179" s="51"/>
      <c r="EY179" s="63"/>
      <c r="EZ179" s="63"/>
      <c r="FA179" s="63"/>
      <c r="FB179" s="63"/>
      <c r="FC179" s="63"/>
      <c r="FD179" s="63"/>
      <c r="FE179" s="63"/>
      <c r="FF179" s="63"/>
      <c r="FG179" s="63"/>
    </row>
    <row r="180" spans="1:163" ht="17.25" x14ac:dyDescent="0.25">
      <c r="A180" s="66" t="s">
        <v>124</v>
      </c>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row>
    <row r="181" spans="1:163" ht="17.25" x14ac:dyDescent="0.25">
      <c r="A181" s="66" t="s">
        <v>120</v>
      </c>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row>
    <row r="182" spans="1:163" ht="15" x14ac:dyDescent="0.2">
      <c r="B182" s="13"/>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249977111117893"/>
    <outlinePr summaryBelow="0"/>
    <pageSetUpPr fitToPage="1"/>
  </sheetPr>
  <dimension ref="A1:AS208"/>
  <sheetViews>
    <sheetView zoomScale="85" zoomScaleNormal="85" workbookViewId="0">
      <pane xSplit="1" ySplit="9" topLeftCell="AD22" activePane="bottomRight" state="frozen"/>
      <selection activeCell="AV10" sqref="AV10"/>
      <selection pane="topRight" activeCell="AV10" sqref="AV10"/>
      <selection pane="bottomLeft" activeCell="AV10" sqref="AV10"/>
      <selection pane="bottomRight" activeCell="AU40" sqref="AU40"/>
    </sheetView>
  </sheetViews>
  <sheetFormatPr defaultColWidth="9" defaultRowHeight="14.25" x14ac:dyDescent="0.2"/>
  <cols>
    <col min="1" max="1" width="46.25" style="2" customWidth="1"/>
    <col min="2" max="16384" width="9" style="1"/>
  </cols>
  <sheetData>
    <row r="1" spans="1:45" x14ac:dyDescent="0.2">
      <c r="A1" s="23"/>
    </row>
    <row r="7" spans="1:45" ht="21" x14ac:dyDescent="0.35">
      <c r="A7" s="8" t="s">
        <v>60</v>
      </c>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row>
    <row r="8" spans="1:45" ht="15" x14ac:dyDescent="0.25">
      <c r="A8" s="19" t="s">
        <v>53</v>
      </c>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row>
    <row r="9" spans="1:45" ht="14.25" customHeight="1" x14ac:dyDescent="0.25">
      <c r="A9" s="6" t="s">
        <v>51</v>
      </c>
      <c r="B9" s="10">
        <v>1974</v>
      </c>
      <c r="C9" s="10">
        <v>1975</v>
      </c>
      <c r="D9" s="10">
        <v>1976</v>
      </c>
      <c r="E9" s="10">
        <v>1977</v>
      </c>
      <c r="F9" s="10">
        <v>1978</v>
      </c>
      <c r="G9" s="10">
        <v>1979</v>
      </c>
      <c r="H9" s="10">
        <v>1980</v>
      </c>
      <c r="I9" s="10">
        <v>1981</v>
      </c>
      <c r="J9" s="10">
        <v>1982</v>
      </c>
      <c r="K9" s="10">
        <v>1983</v>
      </c>
      <c r="L9" s="10">
        <v>1984</v>
      </c>
      <c r="M9" s="10">
        <v>1985</v>
      </c>
      <c r="N9" s="10">
        <v>1986</v>
      </c>
      <c r="O9" s="10">
        <v>1987</v>
      </c>
      <c r="P9" s="10">
        <v>1988</v>
      </c>
      <c r="Q9" s="10">
        <v>1989</v>
      </c>
      <c r="R9" s="10">
        <v>1990</v>
      </c>
      <c r="S9" s="10">
        <v>1991</v>
      </c>
      <c r="T9" s="10">
        <v>1992</v>
      </c>
      <c r="U9" s="10">
        <v>1993</v>
      </c>
      <c r="V9" s="10">
        <v>1994</v>
      </c>
      <c r="W9" s="10">
        <v>1995</v>
      </c>
      <c r="X9" s="10">
        <v>1996</v>
      </c>
      <c r="Y9" s="10">
        <v>1997</v>
      </c>
      <c r="Z9" s="10">
        <v>1998</v>
      </c>
      <c r="AA9" s="10">
        <v>1999</v>
      </c>
      <c r="AB9" s="10">
        <v>2000</v>
      </c>
      <c r="AC9" s="10">
        <v>2001</v>
      </c>
      <c r="AD9" s="10">
        <v>2002</v>
      </c>
      <c r="AE9" s="10">
        <v>2003</v>
      </c>
      <c r="AF9" s="10">
        <v>2004</v>
      </c>
      <c r="AG9" s="10">
        <v>2005</v>
      </c>
      <c r="AH9" s="10">
        <v>2006</v>
      </c>
      <c r="AI9" s="10">
        <v>2007</v>
      </c>
      <c r="AJ9" s="10">
        <v>2008</v>
      </c>
      <c r="AK9" s="10">
        <v>2009</v>
      </c>
      <c r="AL9" s="10">
        <v>2010</v>
      </c>
      <c r="AM9" s="10">
        <v>2011</v>
      </c>
      <c r="AN9" s="10">
        <v>2012</v>
      </c>
      <c r="AO9" s="10">
        <v>2013</v>
      </c>
      <c r="AP9" s="10">
        <v>2014</v>
      </c>
      <c r="AQ9" s="10">
        <v>2015</v>
      </c>
      <c r="AR9" s="10">
        <v>2016</v>
      </c>
      <c r="AS9" s="10">
        <v>2017</v>
      </c>
    </row>
    <row r="10" spans="1:45" ht="14.25" customHeight="1" x14ac:dyDescent="0.25">
      <c r="A10" s="6"/>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R10" s="7"/>
    </row>
    <row r="11" spans="1:45" ht="15" x14ac:dyDescent="0.25">
      <c r="A11" s="42" t="s">
        <v>54</v>
      </c>
      <c r="B11" s="59">
        <f t="shared" ref="B11:AP11" si="0">B12+B41+B43-B57-B72-B87-B101</f>
        <v>4016.7120824857961</v>
      </c>
      <c r="C11" s="59">
        <f t="shared" si="0"/>
        <v>4317.8550742081406</v>
      </c>
      <c r="D11" s="59">
        <f t="shared" si="0"/>
        <v>3875.3874227331899</v>
      </c>
      <c r="E11" s="59">
        <f t="shared" si="0"/>
        <v>3858.7975009039774</v>
      </c>
      <c r="F11" s="59">
        <f t="shared" si="0"/>
        <v>3654.4937128713182</v>
      </c>
      <c r="G11" s="59">
        <f t="shared" si="0"/>
        <v>3566.6201061202637</v>
      </c>
      <c r="H11" s="59">
        <f t="shared" si="0"/>
        <v>3537.4331056455908</v>
      </c>
      <c r="I11" s="59">
        <f t="shared" si="0"/>
        <v>3460.252705842317</v>
      </c>
      <c r="J11" s="59">
        <f t="shared" si="0"/>
        <v>3358.8311353577856</v>
      </c>
      <c r="K11" s="59">
        <f t="shared" si="0"/>
        <v>3360.866271116824</v>
      </c>
      <c r="L11" s="59">
        <f t="shared" si="0"/>
        <v>3408.5838170604552</v>
      </c>
      <c r="M11" s="59">
        <f t="shared" si="0"/>
        <v>3185.4432421944189</v>
      </c>
      <c r="N11" s="59">
        <f t="shared" si="0"/>
        <v>3018.5899019845356</v>
      </c>
      <c r="O11" s="59">
        <f t="shared" si="0"/>
        <v>3503.369443262151</v>
      </c>
      <c r="P11" s="59">
        <f t="shared" si="0"/>
        <v>3182.9740109723616</v>
      </c>
      <c r="Q11" s="59">
        <f t="shared" si="0"/>
        <v>3502.9922580900088</v>
      </c>
      <c r="R11" s="59">
        <f t="shared" si="0"/>
        <v>3566.9172967701811</v>
      </c>
      <c r="S11" s="59">
        <f t="shared" si="0"/>
        <v>3916.677298347392</v>
      </c>
      <c r="T11" s="59">
        <f t="shared" si="0"/>
        <v>4361.1070845005706</v>
      </c>
      <c r="U11" s="59">
        <f t="shared" si="0"/>
        <v>4312.0199232393261</v>
      </c>
      <c r="V11" s="59">
        <f t="shared" si="0"/>
        <v>4861.7274810068257</v>
      </c>
      <c r="W11" s="59">
        <f t="shared" si="0"/>
        <v>4673.0277847820562</v>
      </c>
      <c r="X11" s="59">
        <f t="shared" si="0"/>
        <v>4872.4074019509553</v>
      </c>
      <c r="Y11" s="59">
        <f t="shared" si="0"/>
        <v>5047.841375210287</v>
      </c>
      <c r="Z11" s="59">
        <f t="shared" si="0"/>
        <v>5124.0795641571776</v>
      </c>
      <c r="AA11" s="59">
        <f t="shared" si="0"/>
        <v>5402.0883793177345</v>
      </c>
      <c r="AB11" s="59">
        <f t="shared" si="0"/>
        <v>5359.2337433509947</v>
      </c>
      <c r="AC11" s="59">
        <f t="shared" si="0"/>
        <v>5435.9023770466338</v>
      </c>
      <c r="AD11" s="59">
        <f t="shared" si="0"/>
        <v>5634.3855281869746</v>
      </c>
      <c r="AE11" s="59">
        <f t="shared" si="0"/>
        <v>6001.7117012037561</v>
      </c>
      <c r="AF11" s="59">
        <f t="shared" si="0"/>
        <v>6121.4746409688833</v>
      </c>
      <c r="AG11" s="59">
        <f t="shared" si="0"/>
        <v>6178.8824626031528</v>
      </c>
      <c r="AH11" s="59">
        <f t="shared" si="0"/>
        <v>6115.7593284980921</v>
      </c>
      <c r="AI11" s="59">
        <f t="shared" si="0"/>
        <v>6169.4666153325288</v>
      </c>
      <c r="AJ11" s="59">
        <f t="shared" si="0"/>
        <v>6117.8604978025069</v>
      </c>
      <c r="AK11" s="59">
        <f t="shared" si="0"/>
        <v>5976.4509966647474</v>
      </c>
      <c r="AL11" s="59">
        <f t="shared" si="0"/>
        <v>5886.8272516611651</v>
      </c>
      <c r="AM11" s="59">
        <f t="shared" si="0"/>
        <v>6020.9863788745715</v>
      </c>
      <c r="AN11" s="59">
        <f t="shared" si="0"/>
        <v>5975.9039564186887</v>
      </c>
      <c r="AO11" s="59">
        <f t="shared" si="0"/>
        <v>6061.0502818503219</v>
      </c>
      <c r="AP11" s="59">
        <f t="shared" si="0"/>
        <v>6068.4861253064255</v>
      </c>
      <c r="AQ11" s="59">
        <f>AQ12+AQ41+AQ43-AQ57-AQ72-AQ87-AQ101</f>
        <v>6303.9686360697669</v>
      </c>
      <c r="AR11" s="59">
        <f t="shared" ref="AR11" si="1">AR12+AR41+AR43-AR57-AR72-AR87-AR101</f>
        <v>6345.4903373697562</v>
      </c>
      <c r="AS11" s="59">
        <f>AS12+AS41+AS43-AS57-AS72-AS87-AS101</f>
        <v>6752.0203025178271</v>
      </c>
    </row>
    <row r="12" spans="1:45" ht="14.25" customHeight="1" x14ac:dyDescent="0.2">
      <c r="A12" s="27" t="s">
        <v>1</v>
      </c>
      <c r="B12" s="17">
        <f t="shared" ref="B12:AP12" si="2">B13+B32</f>
        <v>170.6524233061088</v>
      </c>
      <c r="C12" s="17">
        <f t="shared" si="2"/>
        <v>177.03194774329609</v>
      </c>
      <c r="D12" s="17">
        <f t="shared" si="2"/>
        <v>469.47008874881487</v>
      </c>
      <c r="E12" s="17">
        <f t="shared" si="2"/>
        <v>673.25911027897916</v>
      </c>
      <c r="F12" s="17">
        <f t="shared" si="2"/>
        <v>572.80938401389574</v>
      </c>
      <c r="G12" s="17">
        <f t="shared" si="2"/>
        <v>381.27836490932623</v>
      </c>
      <c r="H12" s="17">
        <f t="shared" si="2"/>
        <v>334.63703923934173</v>
      </c>
      <c r="I12" s="17">
        <f t="shared" si="2"/>
        <v>453.82132742434862</v>
      </c>
      <c r="J12" s="17">
        <f t="shared" si="2"/>
        <v>683.89189121716083</v>
      </c>
      <c r="K12" s="17">
        <f t="shared" si="2"/>
        <v>678.64435094104283</v>
      </c>
      <c r="L12" s="17">
        <f t="shared" si="2"/>
        <v>936.35074421713216</v>
      </c>
      <c r="M12" s="17">
        <f t="shared" si="2"/>
        <v>1297.0718177834081</v>
      </c>
      <c r="N12" s="17">
        <f t="shared" si="2"/>
        <v>1473.8388123570858</v>
      </c>
      <c r="O12" s="17">
        <f t="shared" si="2"/>
        <v>1377.6486606939209</v>
      </c>
      <c r="P12" s="17">
        <f t="shared" si="2"/>
        <v>1647.9109035495082</v>
      </c>
      <c r="Q12" s="17">
        <f t="shared" si="2"/>
        <v>1835.031888085628</v>
      </c>
      <c r="R12" s="17">
        <f t="shared" si="2"/>
        <v>1896.2594987744917</v>
      </c>
      <c r="S12" s="17">
        <f t="shared" si="2"/>
        <v>2007.8249317576974</v>
      </c>
      <c r="T12" s="17">
        <f t="shared" si="2"/>
        <v>1898.8571052028219</v>
      </c>
      <c r="U12" s="17">
        <f t="shared" si="2"/>
        <v>2005.5065837146255</v>
      </c>
      <c r="V12" s="17">
        <f t="shared" si="2"/>
        <v>1938.7935413028313</v>
      </c>
      <c r="W12" s="17">
        <f t="shared" si="2"/>
        <v>1613.4151500647638</v>
      </c>
      <c r="X12" s="17">
        <f t="shared" si="2"/>
        <v>2109.6140254089305</v>
      </c>
      <c r="Y12" s="17">
        <f t="shared" si="2"/>
        <v>2746.1974107199326</v>
      </c>
      <c r="Z12" s="17">
        <f t="shared" si="2"/>
        <v>2219.7567826405552</v>
      </c>
      <c r="AA12" s="17">
        <f t="shared" si="2"/>
        <v>1998.5686614897877</v>
      </c>
      <c r="AB12" s="17">
        <f t="shared" si="2"/>
        <v>1811.9081956391619</v>
      </c>
      <c r="AC12" s="17">
        <f t="shared" si="2"/>
        <v>1750.8763546220387</v>
      </c>
      <c r="AD12" s="17">
        <f t="shared" si="2"/>
        <v>1604.0310878380606</v>
      </c>
      <c r="AE12" s="17">
        <f t="shared" si="2"/>
        <v>1238.5719040151077</v>
      </c>
      <c r="AF12" s="17">
        <f t="shared" si="2"/>
        <v>1109.2760924891045</v>
      </c>
      <c r="AG12" s="17">
        <f t="shared" si="2"/>
        <v>1045.7079983939898</v>
      </c>
      <c r="AH12" s="17">
        <f t="shared" si="2"/>
        <v>985.75317878755141</v>
      </c>
      <c r="AI12" s="17">
        <f t="shared" si="2"/>
        <v>2000.8574299970451</v>
      </c>
      <c r="AJ12" s="17">
        <f t="shared" si="2"/>
        <v>2809.8891693139403</v>
      </c>
      <c r="AK12" s="17">
        <f t="shared" si="2"/>
        <v>2647.7037616417902</v>
      </c>
      <c r="AL12" s="17">
        <f t="shared" si="2"/>
        <v>2615.5772209371999</v>
      </c>
      <c r="AM12" s="17">
        <f t="shared" si="2"/>
        <v>2272.9669218487688</v>
      </c>
      <c r="AN12" s="17">
        <f t="shared" si="2"/>
        <v>2032.3849370767389</v>
      </c>
      <c r="AO12" s="17">
        <f t="shared" si="2"/>
        <v>1783.045962415538</v>
      </c>
      <c r="AP12" s="17">
        <f t="shared" si="2"/>
        <v>1994.6687236879795</v>
      </c>
      <c r="AQ12" s="17">
        <f>AQ13+AQ32</f>
        <v>2063.7716444703306</v>
      </c>
      <c r="AR12" s="17">
        <f t="shared" ref="AR12" si="3">AR13+AR32</f>
        <v>1753.3728585538774</v>
      </c>
      <c r="AS12" s="17">
        <f>AS13+AS32</f>
        <v>1581.0813372132579</v>
      </c>
    </row>
    <row r="13" spans="1:45" ht="15" x14ac:dyDescent="0.25">
      <c r="A13" s="44" t="s">
        <v>172</v>
      </c>
      <c r="B13" s="71">
        <f t="shared" ref="B13:AP13" si="4">SUM(B14:B31)</f>
        <v>168.47065009036731</v>
      </c>
      <c r="C13" s="71">
        <f t="shared" si="4"/>
        <v>174.08536435931921</v>
      </c>
      <c r="D13" s="71">
        <f t="shared" si="4"/>
        <v>461.53746869397162</v>
      </c>
      <c r="E13" s="71">
        <f t="shared" si="4"/>
        <v>662.08818034493925</v>
      </c>
      <c r="F13" s="71">
        <f t="shared" si="4"/>
        <v>559.0721801600456</v>
      </c>
      <c r="G13" s="71">
        <f t="shared" si="4"/>
        <v>357.54260393697018</v>
      </c>
      <c r="H13" s="71">
        <f t="shared" si="4"/>
        <v>317.36107475286724</v>
      </c>
      <c r="I13" s="71">
        <f t="shared" si="4"/>
        <v>427.47017456161979</v>
      </c>
      <c r="J13" s="71">
        <f t="shared" si="4"/>
        <v>652.76215538376573</v>
      </c>
      <c r="K13" s="71">
        <f t="shared" si="4"/>
        <v>643.39622583913808</v>
      </c>
      <c r="L13" s="71">
        <f t="shared" si="4"/>
        <v>883.82316962289815</v>
      </c>
      <c r="M13" s="71">
        <f t="shared" si="4"/>
        <v>1202.7235452569128</v>
      </c>
      <c r="N13" s="71">
        <f t="shared" si="4"/>
        <v>1363.7289266089201</v>
      </c>
      <c r="O13" s="71">
        <f t="shared" si="4"/>
        <v>1267.452398958206</v>
      </c>
      <c r="P13" s="71">
        <f t="shared" si="4"/>
        <v>1530.8999489508274</v>
      </c>
      <c r="Q13" s="71">
        <f t="shared" si="4"/>
        <v>1718.8983604490757</v>
      </c>
      <c r="R13" s="71">
        <f t="shared" si="4"/>
        <v>1774.5807380244732</v>
      </c>
      <c r="S13" s="71">
        <f t="shared" si="4"/>
        <v>1864.5524170908332</v>
      </c>
      <c r="T13" s="71">
        <f t="shared" si="4"/>
        <v>1758.1173635279536</v>
      </c>
      <c r="U13" s="71">
        <f t="shared" si="4"/>
        <v>1862.933832201174</v>
      </c>
      <c r="V13" s="71">
        <f t="shared" si="4"/>
        <v>1795.1083255316908</v>
      </c>
      <c r="W13" s="71">
        <f t="shared" si="4"/>
        <v>1496.7021838759251</v>
      </c>
      <c r="X13" s="71">
        <f t="shared" si="4"/>
        <v>1974.5770359021608</v>
      </c>
      <c r="Y13" s="71">
        <f t="shared" si="4"/>
        <v>2608.0491033520798</v>
      </c>
      <c r="Z13" s="71">
        <f t="shared" si="4"/>
        <v>2068.4680322052513</v>
      </c>
      <c r="AA13" s="71">
        <f t="shared" si="4"/>
        <v>1826.8579717418811</v>
      </c>
      <c r="AB13" s="71">
        <f t="shared" si="4"/>
        <v>1628.6870578524026</v>
      </c>
      <c r="AC13" s="71">
        <f t="shared" si="4"/>
        <v>1533.381752609444</v>
      </c>
      <c r="AD13" s="71">
        <f t="shared" si="4"/>
        <v>1384.1986737959387</v>
      </c>
      <c r="AE13" s="71">
        <f t="shared" si="4"/>
        <v>1072.9121467611844</v>
      </c>
      <c r="AF13" s="71">
        <f t="shared" si="4"/>
        <v>931.14010333590784</v>
      </c>
      <c r="AG13" s="71">
        <f t="shared" si="4"/>
        <v>871.53469033356077</v>
      </c>
      <c r="AH13" s="71">
        <f t="shared" si="4"/>
        <v>835.37519495540857</v>
      </c>
      <c r="AI13" s="71">
        <f t="shared" si="4"/>
        <v>1890.5037953050123</v>
      </c>
      <c r="AJ13" s="71">
        <f t="shared" si="4"/>
        <v>2724.5755417806508</v>
      </c>
      <c r="AK13" s="71">
        <f t="shared" si="4"/>
        <v>2574.4379177853334</v>
      </c>
      <c r="AL13" s="71">
        <f t="shared" si="4"/>
        <v>2466.9184151126078</v>
      </c>
      <c r="AM13" s="71">
        <f t="shared" si="4"/>
        <v>2124.8226722865534</v>
      </c>
      <c r="AN13" s="71">
        <f t="shared" si="4"/>
        <v>1866.5870807614776</v>
      </c>
      <c r="AO13" s="71">
        <f t="shared" si="4"/>
        <v>1605.4660734146205</v>
      </c>
      <c r="AP13" s="71">
        <f t="shared" si="4"/>
        <v>1788.2467820744803</v>
      </c>
      <c r="AQ13" s="71">
        <f>SUM(AQ14:AQ31)</f>
        <v>1869.6572104777131</v>
      </c>
      <c r="AR13" s="71">
        <f t="shared" ref="AR13" si="5">SUM(AR14:AR31)</f>
        <v>1584.634919206798</v>
      </c>
      <c r="AS13" s="71">
        <f>SUM(AS14:AS31)</f>
        <v>1404.5008996810382</v>
      </c>
    </row>
    <row r="14" spans="1:45" ht="15" x14ac:dyDescent="0.25">
      <c r="A14" s="46" t="s">
        <v>6</v>
      </c>
      <c r="B14" s="72">
        <v>0</v>
      </c>
      <c r="C14" s="72">
        <v>0</v>
      </c>
      <c r="D14" s="72">
        <v>0</v>
      </c>
      <c r="E14" s="72">
        <v>0</v>
      </c>
      <c r="F14" s="72">
        <v>0</v>
      </c>
      <c r="G14" s="72">
        <v>94.312228735685352</v>
      </c>
      <c r="H14" s="72">
        <v>137.27331768614053</v>
      </c>
      <c r="I14" s="72">
        <v>197.59995692372323</v>
      </c>
      <c r="J14" s="72">
        <v>375.13932342737911</v>
      </c>
      <c r="K14" s="72">
        <v>356.070608556509</v>
      </c>
      <c r="L14" s="72">
        <v>432.43167878955603</v>
      </c>
      <c r="M14" s="72">
        <v>509.47194192767142</v>
      </c>
      <c r="N14" s="72">
        <v>619.05568774700168</v>
      </c>
      <c r="O14" s="72">
        <v>590.00334008312223</v>
      </c>
      <c r="P14" s="72">
        <v>640.22247048085933</v>
      </c>
      <c r="Q14" s="72">
        <v>648.256490717411</v>
      </c>
      <c r="R14" s="72">
        <v>656.84944451832769</v>
      </c>
      <c r="S14" s="72">
        <v>662.81903912168741</v>
      </c>
      <c r="T14" s="72">
        <v>721.83520803689953</v>
      </c>
      <c r="U14" s="72">
        <v>738.20771952127245</v>
      </c>
      <c r="V14" s="72">
        <v>733.71485559958967</v>
      </c>
      <c r="W14" s="72">
        <v>801.82848230771651</v>
      </c>
      <c r="X14" s="72">
        <v>1321.8290718206861</v>
      </c>
      <c r="Y14" s="72">
        <v>1978.3278713371112</v>
      </c>
      <c r="Z14" s="72">
        <v>1479.4854957152527</v>
      </c>
      <c r="AA14" s="72">
        <v>1316.8341055436777</v>
      </c>
      <c r="AB14" s="72">
        <v>1233.7618997520506</v>
      </c>
      <c r="AC14" s="72">
        <v>1115.6163712461362</v>
      </c>
      <c r="AD14" s="72">
        <v>1050.5564423615913</v>
      </c>
      <c r="AE14" s="72">
        <v>786.74206385547552</v>
      </c>
      <c r="AF14" s="72">
        <v>616.93817926334077</v>
      </c>
      <c r="AG14" s="72">
        <v>572.35206563658733</v>
      </c>
      <c r="AH14" s="72">
        <v>462.58740474408864</v>
      </c>
      <c r="AI14" s="72">
        <v>256.85014190828798</v>
      </c>
      <c r="AJ14" s="72">
        <v>220.13991193646191</v>
      </c>
      <c r="AK14" s="72">
        <v>224.97803383678198</v>
      </c>
      <c r="AL14" s="72">
        <v>231.21596752470731</v>
      </c>
      <c r="AM14" s="72">
        <v>151.64326948675387</v>
      </c>
      <c r="AN14" s="72">
        <v>150.85395546106145</v>
      </c>
      <c r="AO14" s="72">
        <v>171.46484239119292</v>
      </c>
      <c r="AP14" s="72">
        <v>198.01998878210782</v>
      </c>
      <c r="AQ14" s="72">
        <v>146.26169870591164</v>
      </c>
      <c r="AR14" s="72">
        <v>132.43514000000002</v>
      </c>
      <c r="AS14" s="72">
        <v>138.985970689021</v>
      </c>
    </row>
    <row r="15" spans="1:45" ht="15" x14ac:dyDescent="0.25">
      <c r="A15" s="46" t="s">
        <v>7</v>
      </c>
      <c r="B15" s="72">
        <v>168.47065009036731</v>
      </c>
      <c r="C15" s="72">
        <v>174.08536435931921</v>
      </c>
      <c r="D15" s="72">
        <v>461.53746869397162</v>
      </c>
      <c r="E15" s="72">
        <v>662.08818034493925</v>
      </c>
      <c r="F15" s="72">
        <v>559.0721801600456</v>
      </c>
      <c r="G15" s="72">
        <v>263.23037520128486</v>
      </c>
      <c r="H15" s="72">
        <v>179.94465308427812</v>
      </c>
      <c r="I15" s="72">
        <v>217.53165915119649</v>
      </c>
      <c r="J15" s="72">
        <v>272.8754405386448</v>
      </c>
      <c r="K15" s="72">
        <v>275.97915016484262</v>
      </c>
      <c r="L15" s="72">
        <v>285.93376838654279</v>
      </c>
      <c r="M15" s="72">
        <v>308.18483756488564</v>
      </c>
      <c r="N15" s="72">
        <v>286.42823376196623</v>
      </c>
      <c r="O15" s="72">
        <v>249.98946580100059</v>
      </c>
      <c r="P15" s="72">
        <v>271.71560918474199</v>
      </c>
      <c r="Q15" s="72">
        <v>270.67990822291375</v>
      </c>
      <c r="R15" s="72">
        <v>245.66743623685838</v>
      </c>
      <c r="S15" s="72">
        <v>238.1508988082409</v>
      </c>
      <c r="T15" s="72">
        <v>235.31504719990491</v>
      </c>
      <c r="U15" s="72">
        <v>215.17648965269606</v>
      </c>
      <c r="V15" s="72">
        <v>205.25434799947507</v>
      </c>
      <c r="W15" s="72">
        <v>167.69514761062712</v>
      </c>
      <c r="X15" s="72">
        <v>172.00638127125148</v>
      </c>
      <c r="Y15" s="72">
        <v>142.45635021682071</v>
      </c>
      <c r="Z15" s="72">
        <v>133.45525622311769</v>
      </c>
      <c r="AA15" s="72">
        <v>119.93489080586197</v>
      </c>
      <c r="AB15" s="72">
        <v>103.07903456603015</v>
      </c>
      <c r="AC15" s="72">
        <v>97.608553291177088</v>
      </c>
      <c r="AD15" s="72">
        <v>90.861960261222322</v>
      </c>
      <c r="AE15" s="72">
        <v>75.661587949526933</v>
      </c>
      <c r="AF15" s="72">
        <v>105.4904406408813</v>
      </c>
      <c r="AG15" s="72">
        <v>88.511916129767897</v>
      </c>
      <c r="AH15" s="72">
        <v>91.060888652920724</v>
      </c>
      <c r="AI15" s="72">
        <v>76.990001112699503</v>
      </c>
      <c r="AJ15" s="72">
        <v>65.419136375606058</v>
      </c>
      <c r="AK15" s="72">
        <v>51.29949249649048</v>
      </c>
      <c r="AL15" s="72">
        <v>55.118056686632727</v>
      </c>
      <c r="AM15" s="72">
        <v>61.874108141167163</v>
      </c>
      <c r="AN15" s="72">
        <v>52.625024460404831</v>
      </c>
      <c r="AO15" s="72">
        <v>48.489282832279088</v>
      </c>
      <c r="AP15" s="72">
        <v>70.288345781176474</v>
      </c>
      <c r="AQ15" s="72">
        <v>50.413009509924287</v>
      </c>
      <c r="AR15" s="72">
        <v>38.358593826816033</v>
      </c>
      <c r="AS15" s="72">
        <v>33.839003109732758</v>
      </c>
    </row>
    <row r="16" spans="1:45" ht="15" x14ac:dyDescent="0.25">
      <c r="A16" s="46" t="s">
        <v>3</v>
      </c>
      <c r="B16" s="72">
        <v>0</v>
      </c>
      <c r="C16" s="72">
        <v>0</v>
      </c>
      <c r="D16" s="72">
        <v>0</v>
      </c>
      <c r="E16" s="72">
        <v>0</v>
      </c>
      <c r="F16" s="72">
        <v>0</v>
      </c>
      <c r="G16" s="72">
        <v>0</v>
      </c>
      <c r="H16" s="72">
        <v>0</v>
      </c>
      <c r="I16" s="72">
        <v>0</v>
      </c>
      <c r="J16" s="72">
        <v>0</v>
      </c>
      <c r="K16" s="72">
        <v>0</v>
      </c>
      <c r="L16" s="72">
        <v>0</v>
      </c>
      <c r="M16" s="72">
        <v>0</v>
      </c>
      <c r="N16" s="72">
        <v>0</v>
      </c>
      <c r="O16" s="72">
        <v>0</v>
      </c>
      <c r="P16" s="72">
        <v>0</v>
      </c>
      <c r="Q16" s="72">
        <v>0</v>
      </c>
      <c r="R16" s="72">
        <v>0</v>
      </c>
      <c r="S16" s="72">
        <v>0</v>
      </c>
      <c r="T16" s="72">
        <v>0</v>
      </c>
      <c r="U16" s="72">
        <v>0</v>
      </c>
      <c r="V16" s="72">
        <v>0</v>
      </c>
      <c r="W16" s="72">
        <v>0</v>
      </c>
      <c r="X16" s="72">
        <v>0</v>
      </c>
      <c r="Y16" s="72">
        <v>0</v>
      </c>
      <c r="Z16" s="72">
        <v>0</v>
      </c>
      <c r="AA16" s="72">
        <v>0</v>
      </c>
      <c r="AB16" s="72">
        <v>0</v>
      </c>
      <c r="AC16" s="72">
        <v>0</v>
      </c>
      <c r="AD16" s="72">
        <v>0</v>
      </c>
      <c r="AE16" s="72">
        <v>0</v>
      </c>
      <c r="AF16" s="72">
        <v>0</v>
      </c>
      <c r="AG16" s="72">
        <v>0</v>
      </c>
      <c r="AH16" s="72">
        <v>115.76568372505903</v>
      </c>
      <c r="AI16" s="72">
        <v>580.15830691123006</v>
      </c>
      <c r="AJ16" s="72">
        <v>566.89609930586812</v>
      </c>
      <c r="AK16" s="72">
        <v>532.15021285808086</v>
      </c>
      <c r="AL16" s="72">
        <v>522.30406873118875</v>
      </c>
      <c r="AM16" s="72">
        <v>484.79568160283566</v>
      </c>
      <c r="AN16" s="72">
        <v>497.22100953650335</v>
      </c>
      <c r="AO16" s="72">
        <v>512.04075795923734</v>
      </c>
      <c r="AP16" s="72">
        <v>512.882953564167</v>
      </c>
      <c r="AQ16" s="72">
        <v>407.13575449740887</v>
      </c>
      <c r="AR16" s="72">
        <v>398.25222851371763</v>
      </c>
      <c r="AS16" s="72">
        <v>333.50433452082927</v>
      </c>
    </row>
    <row r="17" spans="1:45" ht="15" x14ac:dyDescent="0.25">
      <c r="A17" s="46" t="s">
        <v>4</v>
      </c>
      <c r="B17" s="72">
        <v>0</v>
      </c>
      <c r="C17" s="72">
        <v>0</v>
      </c>
      <c r="D17" s="72">
        <v>0</v>
      </c>
      <c r="E17" s="72">
        <v>0</v>
      </c>
      <c r="F17" s="72">
        <v>0</v>
      </c>
      <c r="G17" s="72">
        <v>0</v>
      </c>
      <c r="H17" s="72">
        <v>0</v>
      </c>
      <c r="I17" s="72">
        <v>0</v>
      </c>
      <c r="J17" s="72">
        <v>0</v>
      </c>
      <c r="K17" s="72">
        <v>0</v>
      </c>
      <c r="L17" s="72">
        <v>0</v>
      </c>
      <c r="M17" s="72">
        <v>0</v>
      </c>
      <c r="N17" s="72">
        <v>0</v>
      </c>
      <c r="O17" s="72">
        <v>0</v>
      </c>
      <c r="P17" s="72">
        <v>0</v>
      </c>
      <c r="Q17" s="72">
        <v>0</v>
      </c>
      <c r="R17" s="72">
        <v>0</v>
      </c>
      <c r="S17" s="72">
        <v>0</v>
      </c>
      <c r="T17" s="72">
        <v>0</v>
      </c>
      <c r="U17" s="72">
        <v>0</v>
      </c>
      <c r="V17" s="72">
        <v>0</v>
      </c>
      <c r="W17" s="72">
        <v>0</v>
      </c>
      <c r="X17" s="72">
        <v>0</v>
      </c>
      <c r="Y17" s="72">
        <v>0</v>
      </c>
      <c r="Z17" s="72">
        <v>0</v>
      </c>
      <c r="AA17" s="72">
        <v>0</v>
      </c>
      <c r="AB17" s="72">
        <v>0</v>
      </c>
      <c r="AC17" s="72">
        <v>0</v>
      </c>
      <c r="AD17" s="72">
        <v>0</v>
      </c>
      <c r="AE17" s="72">
        <v>0</v>
      </c>
      <c r="AF17" s="72">
        <v>0</v>
      </c>
      <c r="AG17" s="72">
        <v>0</v>
      </c>
      <c r="AH17" s="72">
        <v>0</v>
      </c>
      <c r="AI17" s="72">
        <v>818.97223417204623</v>
      </c>
      <c r="AJ17" s="72">
        <v>1738.5054289633631</v>
      </c>
      <c r="AK17" s="72">
        <v>810.17159628373383</v>
      </c>
      <c r="AL17" s="72">
        <v>447.69532732719182</v>
      </c>
      <c r="AM17" s="72">
        <v>339.6753470030427</v>
      </c>
      <c r="AN17" s="72">
        <v>250.76107051567269</v>
      </c>
      <c r="AO17" s="72">
        <v>181.08180392826105</v>
      </c>
      <c r="AP17" s="72">
        <v>157.56819682413339</v>
      </c>
      <c r="AQ17" s="72">
        <v>214.12571552354098</v>
      </c>
      <c r="AR17" s="72">
        <v>146.68614043176174</v>
      </c>
      <c r="AS17" s="72">
        <v>108.61430847490307</v>
      </c>
    </row>
    <row r="18" spans="1:45" ht="15" x14ac:dyDescent="0.25">
      <c r="A18" s="46" t="s">
        <v>2</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763.88401431643967</v>
      </c>
      <c r="AL18" s="72">
        <v>803.43718139147757</v>
      </c>
      <c r="AM18" s="72">
        <v>692.14577376008037</v>
      </c>
      <c r="AN18" s="72">
        <v>475.98593016643332</v>
      </c>
      <c r="AO18" s="72">
        <v>256.11201033060695</v>
      </c>
      <c r="AP18" s="72">
        <v>375.65609255337716</v>
      </c>
      <c r="AQ18" s="72">
        <v>596.15047721916437</v>
      </c>
      <c r="AR18" s="72">
        <v>449.44005533295871</v>
      </c>
      <c r="AS18" s="72">
        <v>392.93779481081486</v>
      </c>
    </row>
    <row r="19" spans="1:45" ht="15" x14ac:dyDescent="0.25">
      <c r="A19" s="46" t="s">
        <v>5</v>
      </c>
      <c r="B19" s="72">
        <v>0</v>
      </c>
      <c r="C19" s="72">
        <v>0</v>
      </c>
      <c r="D19" s="72">
        <v>0</v>
      </c>
      <c r="E19" s="72">
        <v>0</v>
      </c>
      <c r="F19" s="72">
        <v>0</v>
      </c>
      <c r="G19" s="72">
        <v>0</v>
      </c>
      <c r="H19" s="72">
        <v>0</v>
      </c>
      <c r="I19" s="72">
        <v>0</v>
      </c>
      <c r="J19" s="72">
        <v>0</v>
      </c>
      <c r="K19" s="72">
        <v>0</v>
      </c>
      <c r="L19" s="72">
        <v>0</v>
      </c>
      <c r="M19" s="72">
        <v>0</v>
      </c>
      <c r="N19" s="72">
        <v>0</v>
      </c>
      <c r="O19" s="72">
        <v>0</v>
      </c>
      <c r="P19" s="72">
        <v>0</v>
      </c>
      <c r="Q19" s="72">
        <v>0</v>
      </c>
      <c r="R19" s="72">
        <v>0</v>
      </c>
      <c r="S19" s="72">
        <v>0</v>
      </c>
      <c r="T19" s="72">
        <v>0</v>
      </c>
      <c r="U19" s="72">
        <v>0</v>
      </c>
      <c r="V19" s="72">
        <v>0</v>
      </c>
      <c r="W19" s="72">
        <v>0</v>
      </c>
      <c r="X19" s="72">
        <v>0</v>
      </c>
      <c r="Y19" s="72">
        <v>0</v>
      </c>
      <c r="Z19" s="72">
        <v>0</v>
      </c>
      <c r="AA19" s="72">
        <v>0</v>
      </c>
      <c r="AB19" s="72">
        <v>0</v>
      </c>
      <c r="AC19" s="72">
        <v>0</v>
      </c>
      <c r="AD19" s="72">
        <v>0</v>
      </c>
      <c r="AE19" s="72">
        <v>0</v>
      </c>
      <c r="AF19" s="72">
        <v>0</v>
      </c>
      <c r="AG19" s="72">
        <v>0</v>
      </c>
      <c r="AH19" s="72">
        <v>0</v>
      </c>
      <c r="AI19" s="72">
        <v>0</v>
      </c>
      <c r="AJ19" s="72">
        <v>0</v>
      </c>
      <c r="AK19" s="72">
        <v>11.426029716968536</v>
      </c>
      <c r="AL19" s="72">
        <v>237.0631742105484</v>
      </c>
      <c r="AM19" s="72">
        <v>221.04409996157884</v>
      </c>
      <c r="AN19" s="72">
        <v>196.57148233137931</v>
      </c>
      <c r="AO19" s="72">
        <v>201.37666851007938</v>
      </c>
      <c r="AP19" s="72">
        <v>191.21505994910001</v>
      </c>
      <c r="AQ19" s="72">
        <v>180.30932466900347</v>
      </c>
      <c r="AR19" s="72">
        <v>157.80864025527239</v>
      </c>
      <c r="AS19" s="72">
        <v>143.23246367667099</v>
      </c>
    </row>
    <row r="20" spans="1:45" ht="15" x14ac:dyDescent="0.25">
      <c r="A20" s="46" t="s">
        <v>8</v>
      </c>
      <c r="B20" s="72">
        <v>0</v>
      </c>
      <c r="C20" s="72">
        <v>0</v>
      </c>
      <c r="D20" s="72">
        <v>0</v>
      </c>
      <c r="E20" s="72">
        <v>0</v>
      </c>
      <c r="F20" s="72">
        <v>0</v>
      </c>
      <c r="G20" s="72">
        <v>0</v>
      </c>
      <c r="H20" s="72">
        <v>0.14310398244857789</v>
      </c>
      <c r="I20" s="72">
        <v>12.338558486700059</v>
      </c>
      <c r="J20" s="72">
        <v>4.7473914177417758</v>
      </c>
      <c r="K20" s="72">
        <v>5.4870393270254132</v>
      </c>
      <c r="L20" s="72">
        <v>104.56491654157638</v>
      </c>
      <c r="M20" s="72">
        <v>378.72718554985522</v>
      </c>
      <c r="N20" s="72">
        <v>453.76026434719563</v>
      </c>
      <c r="O20" s="72">
        <v>423.90644400870798</v>
      </c>
      <c r="P20" s="72">
        <v>483.20890073537828</v>
      </c>
      <c r="Q20" s="72">
        <v>511.58508925509454</v>
      </c>
      <c r="R20" s="72">
        <v>481.78534890997412</v>
      </c>
      <c r="S20" s="72">
        <v>425.082059864521</v>
      </c>
      <c r="T20" s="72">
        <v>341.44693412220477</v>
      </c>
      <c r="U20" s="72">
        <v>321.71356054246428</v>
      </c>
      <c r="V20" s="72">
        <v>297.35343553018572</v>
      </c>
      <c r="W20" s="72">
        <v>295.96149970090391</v>
      </c>
      <c r="X20" s="72">
        <v>262.98019174599648</v>
      </c>
      <c r="Y20" s="72">
        <v>248.17475356185437</v>
      </c>
      <c r="Z20" s="72">
        <v>243.94985808002949</v>
      </c>
      <c r="AA20" s="72">
        <v>226.41629223048687</v>
      </c>
      <c r="AB20" s="72">
        <v>158.81130852210521</v>
      </c>
      <c r="AC20" s="72">
        <v>147.85886844348909</v>
      </c>
      <c r="AD20" s="72">
        <v>81.827191317558288</v>
      </c>
      <c r="AE20" s="72">
        <v>75.917494688868516</v>
      </c>
      <c r="AF20" s="72">
        <v>66.708090278387076</v>
      </c>
      <c r="AG20" s="72">
        <v>58.684287028431889</v>
      </c>
      <c r="AH20" s="72">
        <v>46.558720960617066</v>
      </c>
      <c r="AI20" s="72">
        <v>35.980672742366792</v>
      </c>
      <c r="AJ20" s="72">
        <v>24.903424513816834</v>
      </c>
      <c r="AK20" s="72">
        <v>22.972351348400117</v>
      </c>
      <c r="AL20" s="72">
        <v>18.391359098911284</v>
      </c>
      <c r="AM20" s="72">
        <v>16.309048906624316</v>
      </c>
      <c r="AN20" s="72">
        <v>16.857093577606058</v>
      </c>
      <c r="AO20" s="72">
        <v>12.669382882886064</v>
      </c>
      <c r="AP20" s="72">
        <v>8.830250225484372</v>
      </c>
      <c r="AQ20" s="72">
        <v>5.236953429877758</v>
      </c>
      <c r="AR20" s="72">
        <v>2.3498733537197114</v>
      </c>
      <c r="AS20" s="72">
        <v>0.16683964303842527</v>
      </c>
    </row>
    <row r="21" spans="1:45" ht="15" x14ac:dyDescent="0.25">
      <c r="A21" s="46" t="s">
        <v>9</v>
      </c>
      <c r="B21" s="72">
        <v>0</v>
      </c>
      <c r="C21" s="72">
        <v>0</v>
      </c>
      <c r="D21" s="72">
        <v>0</v>
      </c>
      <c r="E21" s="72">
        <v>0</v>
      </c>
      <c r="F21" s="72">
        <v>0</v>
      </c>
      <c r="G21" s="72">
        <v>0</v>
      </c>
      <c r="H21" s="72">
        <v>0</v>
      </c>
      <c r="I21" s="72">
        <v>0</v>
      </c>
      <c r="J21" s="72">
        <v>0</v>
      </c>
      <c r="K21" s="72">
        <v>0</v>
      </c>
      <c r="L21" s="72">
        <v>0</v>
      </c>
      <c r="M21" s="72">
        <v>0</v>
      </c>
      <c r="N21" s="72">
        <v>0</v>
      </c>
      <c r="O21" s="72">
        <v>0</v>
      </c>
      <c r="P21" s="72">
        <v>0</v>
      </c>
      <c r="Q21" s="72">
        <v>0</v>
      </c>
      <c r="R21" s="72">
        <v>0</v>
      </c>
      <c r="S21" s="72">
        <v>0</v>
      </c>
      <c r="T21" s="72">
        <v>0</v>
      </c>
      <c r="U21" s="72">
        <v>0</v>
      </c>
      <c r="V21" s="72">
        <v>0</v>
      </c>
      <c r="W21" s="72">
        <v>0</v>
      </c>
      <c r="X21" s="72">
        <v>0</v>
      </c>
      <c r="Y21" s="72">
        <v>0.91964585745334626</v>
      </c>
      <c r="Z21" s="72">
        <v>3.6995394265651704</v>
      </c>
      <c r="AA21" s="72">
        <v>0</v>
      </c>
      <c r="AB21" s="72">
        <v>0</v>
      </c>
      <c r="AC21" s="72">
        <v>6.423013004422188</v>
      </c>
      <c r="AD21" s="72">
        <v>17.682025259256363</v>
      </c>
      <c r="AE21" s="72">
        <v>13.818061858177185</v>
      </c>
      <c r="AF21" s="72">
        <v>12.81378663599491</v>
      </c>
      <c r="AG21" s="72">
        <v>9.2625509066581735</v>
      </c>
      <c r="AH21" s="72">
        <v>8.6330646618604661</v>
      </c>
      <c r="AI21" s="72">
        <v>10.917269320607186</v>
      </c>
      <c r="AJ21" s="72">
        <v>14.439489897489548</v>
      </c>
      <c r="AK21" s="72">
        <v>32.758255970954892</v>
      </c>
      <c r="AL21" s="72">
        <v>26.780153623461722</v>
      </c>
      <c r="AM21" s="72">
        <v>26.526852063552273</v>
      </c>
      <c r="AN21" s="72">
        <v>44.524368521617752</v>
      </c>
      <c r="AO21" s="72">
        <v>58.8193416702034</v>
      </c>
      <c r="AP21" s="72">
        <v>88.6301507281065</v>
      </c>
      <c r="AQ21" s="72">
        <v>98.145544795274731</v>
      </c>
      <c r="AR21" s="72">
        <v>110.35832299023866</v>
      </c>
      <c r="AS21" s="72">
        <v>110.66574050139313</v>
      </c>
    </row>
    <row r="22" spans="1:45" ht="15" x14ac:dyDescent="0.25">
      <c r="A22" s="46" t="s">
        <v>10</v>
      </c>
      <c r="B22" s="72">
        <v>0</v>
      </c>
      <c r="C22" s="72">
        <v>0</v>
      </c>
      <c r="D22" s="72">
        <v>0</v>
      </c>
      <c r="E22" s="72">
        <v>0</v>
      </c>
      <c r="F22" s="72">
        <v>0</v>
      </c>
      <c r="G22" s="72">
        <v>0</v>
      </c>
      <c r="H22" s="72">
        <v>0</v>
      </c>
      <c r="I22" s="72">
        <v>0</v>
      </c>
      <c r="J22" s="72">
        <v>0</v>
      </c>
      <c r="K22" s="72">
        <v>0</v>
      </c>
      <c r="L22" s="72">
        <v>0</v>
      </c>
      <c r="M22" s="72">
        <v>0</v>
      </c>
      <c r="N22" s="72">
        <v>0</v>
      </c>
      <c r="O22" s="72">
        <v>0</v>
      </c>
      <c r="P22" s="72">
        <v>0</v>
      </c>
      <c r="Q22" s="72">
        <v>0</v>
      </c>
      <c r="R22" s="72">
        <v>0</v>
      </c>
      <c r="S22" s="72">
        <v>0</v>
      </c>
      <c r="T22" s="72">
        <v>0</v>
      </c>
      <c r="U22" s="72">
        <v>0</v>
      </c>
      <c r="V22" s="72">
        <v>0</v>
      </c>
      <c r="W22" s="72">
        <v>0</v>
      </c>
      <c r="X22" s="72">
        <v>0</v>
      </c>
      <c r="Y22" s="72">
        <v>0</v>
      </c>
      <c r="Z22" s="72">
        <v>0</v>
      </c>
      <c r="AA22" s="72">
        <v>0</v>
      </c>
      <c r="AB22" s="72">
        <v>0</v>
      </c>
      <c r="AC22" s="72">
        <v>0</v>
      </c>
      <c r="AD22" s="72">
        <v>0</v>
      </c>
      <c r="AE22" s="72">
        <v>0</v>
      </c>
      <c r="AF22" s="72">
        <v>0</v>
      </c>
      <c r="AG22" s="72">
        <v>8.3946001410484319E-2</v>
      </c>
      <c r="AH22" s="72">
        <v>8.6936530535817145</v>
      </c>
      <c r="AI22" s="72">
        <v>31.203267246484756</v>
      </c>
      <c r="AJ22" s="72">
        <v>28.265795706093311</v>
      </c>
      <c r="AK22" s="72">
        <v>46.558204682826997</v>
      </c>
      <c r="AL22" s="72">
        <v>35.38574183279276</v>
      </c>
      <c r="AM22" s="72">
        <v>28.013663427352906</v>
      </c>
      <c r="AN22" s="72">
        <v>38.165704814220426</v>
      </c>
      <c r="AO22" s="72">
        <v>37.519286539221532</v>
      </c>
      <c r="AP22" s="72">
        <v>37.076279574394228</v>
      </c>
      <c r="AQ22" s="72">
        <v>37.417609634160996</v>
      </c>
      <c r="AR22" s="72">
        <v>41.067409747123719</v>
      </c>
      <c r="AS22" s="72">
        <v>42.531837992647461</v>
      </c>
    </row>
    <row r="23" spans="1:45" ht="15" x14ac:dyDescent="0.25">
      <c r="A23" s="46" t="s">
        <v>11</v>
      </c>
      <c r="B23" s="72">
        <v>0</v>
      </c>
      <c r="C23" s="72">
        <v>0</v>
      </c>
      <c r="D23" s="72">
        <v>0</v>
      </c>
      <c r="E23" s="72">
        <v>0</v>
      </c>
      <c r="F23" s="72">
        <v>0</v>
      </c>
      <c r="G23" s="72">
        <v>0</v>
      </c>
      <c r="H23" s="72">
        <v>0</v>
      </c>
      <c r="I23" s="72">
        <v>0</v>
      </c>
      <c r="J23" s="72">
        <v>0</v>
      </c>
      <c r="K23" s="72">
        <v>0</v>
      </c>
      <c r="L23" s="72">
        <v>0</v>
      </c>
      <c r="M23" s="72">
        <v>0</v>
      </c>
      <c r="N23" s="72">
        <v>0</v>
      </c>
      <c r="O23" s="72">
        <v>0</v>
      </c>
      <c r="P23" s="72">
        <v>0</v>
      </c>
      <c r="Q23" s="72">
        <v>0</v>
      </c>
      <c r="R23" s="72">
        <v>0</v>
      </c>
      <c r="S23" s="72">
        <v>0</v>
      </c>
      <c r="T23" s="72">
        <v>0</v>
      </c>
      <c r="U23" s="72">
        <v>0</v>
      </c>
      <c r="V23" s="72">
        <v>0</v>
      </c>
      <c r="W23" s="72">
        <v>0</v>
      </c>
      <c r="X23" s="72">
        <v>0</v>
      </c>
      <c r="Y23" s="72">
        <v>0</v>
      </c>
      <c r="Z23" s="72">
        <v>0</v>
      </c>
      <c r="AA23" s="72">
        <v>0</v>
      </c>
      <c r="AB23" s="72">
        <v>0</v>
      </c>
      <c r="AC23" s="72">
        <v>0</v>
      </c>
      <c r="AD23" s="72">
        <v>0</v>
      </c>
      <c r="AE23" s="72">
        <v>0</v>
      </c>
      <c r="AF23" s="72">
        <v>0</v>
      </c>
      <c r="AG23" s="72">
        <v>0</v>
      </c>
      <c r="AH23" s="72">
        <v>0</v>
      </c>
      <c r="AI23" s="72">
        <v>0</v>
      </c>
      <c r="AJ23" s="72">
        <v>0</v>
      </c>
      <c r="AK23" s="72">
        <v>15.590322361707688</v>
      </c>
      <c r="AL23" s="72">
        <v>29.616301687121393</v>
      </c>
      <c r="AM23" s="72">
        <v>20.74976321822405</v>
      </c>
      <c r="AN23" s="72">
        <v>14.772760712282848</v>
      </c>
      <c r="AO23" s="72">
        <v>16.678366968448447</v>
      </c>
      <c r="AP23" s="72">
        <v>25.683379706382752</v>
      </c>
      <c r="AQ23" s="72">
        <v>22.661739786386491</v>
      </c>
      <c r="AR23" s="72">
        <v>15.54453609085083</v>
      </c>
      <c r="AS23" s="72">
        <v>11.881806717762029</v>
      </c>
    </row>
    <row r="24" spans="1:45" ht="17.25" x14ac:dyDescent="0.25">
      <c r="A24" s="46" t="s">
        <v>101</v>
      </c>
      <c r="B24" s="72">
        <v>0</v>
      </c>
      <c r="C24" s="72">
        <v>0</v>
      </c>
      <c r="D24" s="72">
        <v>0</v>
      </c>
      <c r="E24" s="72">
        <v>0</v>
      </c>
      <c r="F24" s="72">
        <v>0</v>
      </c>
      <c r="G24" s="72">
        <v>0</v>
      </c>
      <c r="H24" s="72">
        <v>0</v>
      </c>
      <c r="I24" s="72">
        <v>0</v>
      </c>
      <c r="J24" s="72">
        <v>0</v>
      </c>
      <c r="K24" s="72">
        <v>0.57009185004234308</v>
      </c>
      <c r="L24" s="72">
        <v>0.54785985589027408</v>
      </c>
      <c r="M24" s="72">
        <v>3.6786010323762892</v>
      </c>
      <c r="N24" s="72">
        <v>2.9600312213897704</v>
      </c>
      <c r="O24" s="72">
        <v>3.5531490653753282</v>
      </c>
      <c r="P24" s="72">
        <v>3.4094351031780241</v>
      </c>
      <c r="Q24" s="72">
        <v>3.4173751010894775</v>
      </c>
      <c r="R24" s="72">
        <v>5.7858764780759815</v>
      </c>
      <c r="S24" s="72">
        <v>8.8777116647958749</v>
      </c>
      <c r="T24" s="72">
        <v>26.574432514548302</v>
      </c>
      <c r="U24" s="72">
        <v>47.111271292328837</v>
      </c>
      <c r="V24" s="72">
        <v>47.928834426522258</v>
      </c>
      <c r="W24" s="72">
        <v>67.939695339679716</v>
      </c>
      <c r="X24" s="72">
        <v>94.11420958387852</v>
      </c>
      <c r="Y24" s="72">
        <v>116.41841396975518</v>
      </c>
      <c r="Z24" s="72">
        <v>89.830747421979908</v>
      </c>
      <c r="AA24" s="72">
        <v>75.038187710642816</v>
      </c>
      <c r="AB24" s="72">
        <v>70.015903837800025</v>
      </c>
      <c r="AC24" s="72">
        <v>72.103243555188186</v>
      </c>
      <c r="AD24" s="72">
        <v>60.371819954530366</v>
      </c>
      <c r="AE24" s="72">
        <v>46.709177546382591</v>
      </c>
      <c r="AF24" s="72">
        <v>59.079020327031614</v>
      </c>
      <c r="AG24" s="72">
        <v>58.063721187233924</v>
      </c>
      <c r="AH24" s="72">
        <v>39.757292606532573</v>
      </c>
      <c r="AI24" s="72">
        <v>29.44706436765194</v>
      </c>
      <c r="AJ24" s="72">
        <v>24.853379841506481</v>
      </c>
      <c r="AK24" s="72">
        <v>26.511513425171376</v>
      </c>
      <c r="AL24" s="72">
        <v>24.508752781152726</v>
      </c>
      <c r="AM24" s="72">
        <v>22.99645591199398</v>
      </c>
      <c r="AN24" s="72">
        <v>27.353335092440016</v>
      </c>
      <c r="AO24" s="72">
        <v>19.086251477776337</v>
      </c>
      <c r="AP24" s="72">
        <v>17.766647637069227</v>
      </c>
      <c r="AQ24" s="72">
        <v>23.628702091872693</v>
      </c>
      <c r="AR24" s="72">
        <v>24.480355383038521</v>
      </c>
      <c r="AS24" s="72">
        <v>21.95432962579412</v>
      </c>
    </row>
    <row r="25" spans="1:45" ht="15" x14ac:dyDescent="0.25">
      <c r="A25" s="46" t="s">
        <v>14</v>
      </c>
      <c r="B25" s="72">
        <v>0</v>
      </c>
      <c r="C25" s="72">
        <v>0</v>
      </c>
      <c r="D25" s="72">
        <v>0</v>
      </c>
      <c r="E25" s="72">
        <v>0</v>
      </c>
      <c r="F25" s="72">
        <v>0</v>
      </c>
      <c r="G25" s="72">
        <v>0</v>
      </c>
      <c r="H25" s="72">
        <v>0</v>
      </c>
      <c r="I25" s="72">
        <v>0</v>
      </c>
      <c r="J25" s="72">
        <v>0</v>
      </c>
      <c r="K25" s="72">
        <v>0</v>
      </c>
      <c r="L25" s="72">
        <v>0</v>
      </c>
      <c r="M25" s="72">
        <v>0</v>
      </c>
      <c r="N25" s="72">
        <v>0</v>
      </c>
      <c r="O25" s="72">
        <v>0</v>
      </c>
      <c r="P25" s="72">
        <v>0</v>
      </c>
      <c r="Q25" s="72">
        <v>0</v>
      </c>
      <c r="R25" s="72">
        <v>0</v>
      </c>
      <c r="S25" s="72">
        <v>0</v>
      </c>
      <c r="T25" s="72">
        <v>0</v>
      </c>
      <c r="U25" s="72">
        <v>0</v>
      </c>
      <c r="V25" s="72">
        <v>0</v>
      </c>
      <c r="W25" s="72">
        <v>0</v>
      </c>
      <c r="X25" s="72">
        <v>0</v>
      </c>
      <c r="Y25" s="72">
        <v>0</v>
      </c>
      <c r="Z25" s="72">
        <v>0</v>
      </c>
      <c r="AA25" s="72">
        <v>0.47401798206567763</v>
      </c>
      <c r="AB25" s="72">
        <v>9.3691996455192564E-2</v>
      </c>
      <c r="AC25" s="72">
        <v>12.353051532626152</v>
      </c>
      <c r="AD25" s="72">
        <v>21.861201958060263</v>
      </c>
      <c r="AE25" s="72">
        <v>31.49559695094824</v>
      </c>
      <c r="AF25" s="72">
        <v>43.056238696157934</v>
      </c>
      <c r="AG25" s="72">
        <v>36.427133356332781</v>
      </c>
      <c r="AH25" s="72">
        <v>33.449429639577865</v>
      </c>
      <c r="AI25" s="72">
        <v>14.445242537856101</v>
      </c>
      <c r="AJ25" s="72">
        <v>9.3898443496227273</v>
      </c>
      <c r="AK25" s="72">
        <v>12.384473945018341</v>
      </c>
      <c r="AL25" s="72">
        <v>11.646520238161086</v>
      </c>
      <c r="AM25" s="72">
        <v>19.043127635454344</v>
      </c>
      <c r="AN25" s="72">
        <v>23.837481478424802</v>
      </c>
      <c r="AO25" s="72">
        <v>15.278037982200622</v>
      </c>
      <c r="AP25" s="72">
        <v>5.7760761909484861</v>
      </c>
      <c r="AQ25" s="72">
        <v>7.3717739195227621</v>
      </c>
      <c r="AR25" s="72">
        <v>7.7971730608940124</v>
      </c>
      <c r="AS25" s="72">
        <v>10.634966079548157</v>
      </c>
    </row>
    <row r="26" spans="1:45" ht="15" x14ac:dyDescent="0.25">
      <c r="A26" s="46" t="s">
        <v>15</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v>
      </c>
      <c r="AB26" s="72">
        <v>0</v>
      </c>
      <c r="AC26" s="72">
        <v>0</v>
      </c>
      <c r="AD26" s="72">
        <v>0</v>
      </c>
      <c r="AE26" s="72">
        <v>0.19048999518156051</v>
      </c>
      <c r="AF26" s="72">
        <v>1.3821599650382996</v>
      </c>
      <c r="AG26" s="72">
        <v>11.995553696572781</v>
      </c>
      <c r="AH26" s="72">
        <v>3.946243900179863</v>
      </c>
      <c r="AI26" s="72">
        <v>18.70788952678442</v>
      </c>
      <c r="AJ26" s="72">
        <v>24.782305373132228</v>
      </c>
      <c r="AK26" s="72">
        <v>18.387157534897327</v>
      </c>
      <c r="AL26" s="72">
        <v>17.785679887831211</v>
      </c>
      <c r="AM26" s="72">
        <v>34.478394362032411</v>
      </c>
      <c r="AN26" s="72">
        <v>49.168469500958921</v>
      </c>
      <c r="AO26" s="72">
        <v>52.121285199999811</v>
      </c>
      <c r="AP26" s="72">
        <v>69.096852320253845</v>
      </c>
      <c r="AQ26" s="72">
        <v>61.928064716696738</v>
      </c>
      <c r="AR26" s="72">
        <v>45.404657174766065</v>
      </c>
      <c r="AS26" s="72">
        <v>37.784606426135063</v>
      </c>
    </row>
    <row r="27" spans="1:45" ht="15" x14ac:dyDescent="0.25">
      <c r="A27" s="46" t="s">
        <v>12</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29.388320888102054</v>
      </c>
      <c r="Y27" s="72">
        <v>53.153533988952638</v>
      </c>
      <c r="Z27" s="72">
        <v>53.617229971408847</v>
      </c>
      <c r="AA27" s="72">
        <v>50.146656102716925</v>
      </c>
      <c r="AB27" s="72">
        <v>39.374458510279652</v>
      </c>
      <c r="AC27" s="72">
        <v>41.553194427847863</v>
      </c>
      <c r="AD27" s="72">
        <v>35.473536657869815</v>
      </c>
      <c r="AE27" s="72">
        <v>30.381615047276021</v>
      </c>
      <c r="AF27" s="72">
        <v>17.962662164747716</v>
      </c>
      <c r="AG27" s="72">
        <v>14.044272522926331</v>
      </c>
      <c r="AH27" s="72">
        <v>11.659041194617748</v>
      </c>
      <c r="AI27" s="72">
        <v>6.3091242349147798</v>
      </c>
      <c r="AJ27" s="72">
        <v>1.8254060679674149</v>
      </c>
      <c r="AK27" s="72">
        <v>1.5880000591278077E-3</v>
      </c>
      <c r="AL27" s="72">
        <v>0</v>
      </c>
      <c r="AM27" s="72">
        <v>6.5198335245577832E-2</v>
      </c>
      <c r="AN27" s="72">
        <v>0.23353043816844773</v>
      </c>
      <c r="AO27" s="72">
        <v>0</v>
      </c>
      <c r="AP27" s="72">
        <v>0</v>
      </c>
      <c r="AQ27" s="72">
        <v>0</v>
      </c>
      <c r="AR27" s="72">
        <v>0</v>
      </c>
      <c r="AS27" s="72">
        <v>0</v>
      </c>
    </row>
    <row r="28" spans="1:45" ht="15" x14ac:dyDescent="0.25">
      <c r="A28" s="46" t="s">
        <v>13</v>
      </c>
      <c r="B28" s="72">
        <v>0</v>
      </c>
      <c r="C28" s="72">
        <v>0</v>
      </c>
      <c r="D28" s="72">
        <v>0</v>
      </c>
      <c r="E28" s="72">
        <v>0</v>
      </c>
      <c r="F28" s="72">
        <v>0</v>
      </c>
      <c r="G28" s="72">
        <v>0</v>
      </c>
      <c r="H28" s="72">
        <v>0</v>
      </c>
      <c r="I28" s="72">
        <v>0</v>
      </c>
      <c r="J28" s="72">
        <v>0</v>
      </c>
      <c r="K28" s="72">
        <v>0</v>
      </c>
      <c r="L28" s="72">
        <v>0</v>
      </c>
      <c r="M28" s="72">
        <v>0</v>
      </c>
      <c r="N28" s="72">
        <v>0</v>
      </c>
      <c r="O28" s="72">
        <v>0</v>
      </c>
      <c r="P28" s="72">
        <v>132.34353344666957</v>
      </c>
      <c r="Q28" s="72">
        <v>284.95949715256688</v>
      </c>
      <c r="R28" s="72">
        <v>384.492631881237</v>
      </c>
      <c r="S28" s="72">
        <v>527.33201823413367</v>
      </c>
      <c r="T28" s="72">
        <v>432.48839777469635</v>
      </c>
      <c r="U28" s="72">
        <v>540.72479119241234</v>
      </c>
      <c r="V28" s="72">
        <v>510.85685197591783</v>
      </c>
      <c r="W28" s="72">
        <v>163.27735891699791</v>
      </c>
      <c r="X28" s="72">
        <v>94.258860592246052</v>
      </c>
      <c r="Y28" s="72">
        <v>68.598534420132637</v>
      </c>
      <c r="Z28" s="72">
        <v>64.429905366897586</v>
      </c>
      <c r="AA28" s="72">
        <v>38.013821366429326</v>
      </c>
      <c r="AB28" s="72">
        <v>23.469248669743539</v>
      </c>
      <c r="AC28" s="72">
        <v>20.931745246052742</v>
      </c>
      <c r="AD28" s="72">
        <v>16.324546292424202</v>
      </c>
      <c r="AE28" s="72">
        <v>10.185453686714173</v>
      </c>
      <c r="AF28" s="72">
        <v>6.7911889625787731</v>
      </c>
      <c r="AG28" s="72">
        <v>7.4627773278951643</v>
      </c>
      <c r="AH28" s="72">
        <v>10.323701803803443</v>
      </c>
      <c r="AI28" s="72">
        <v>7.6118284165844674</v>
      </c>
      <c r="AJ28" s="72">
        <v>2.8345699339509012</v>
      </c>
      <c r="AK28" s="72">
        <v>2.8628162901900005</v>
      </c>
      <c r="AL28" s="72">
        <v>3.4500850756764412</v>
      </c>
      <c r="AM28" s="72">
        <v>1.5477198195975093</v>
      </c>
      <c r="AN28" s="72">
        <v>2.6420000731945038E-2</v>
      </c>
      <c r="AO28" s="72">
        <v>3.1015143617987633</v>
      </c>
      <c r="AP28" s="72">
        <v>7.4565357968211172</v>
      </c>
      <c r="AQ28" s="72">
        <v>5.7462927309274674</v>
      </c>
      <c r="AR28" s="72">
        <v>4.5302299574613567</v>
      </c>
      <c r="AS28" s="72">
        <v>4.484519984230209</v>
      </c>
    </row>
    <row r="29" spans="1:45" ht="15" x14ac:dyDescent="0.25">
      <c r="A29" s="46" t="s">
        <v>180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0</v>
      </c>
      <c r="W29" s="72">
        <v>0</v>
      </c>
      <c r="X29" s="72">
        <v>0</v>
      </c>
      <c r="Y29" s="72">
        <v>0</v>
      </c>
      <c r="Z29" s="72">
        <v>0</v>
      </c>
      <c r="AA29" s="72">
        <v>0</v>
      </c>
      <c r="AB29" s="72">
        <v>0</v>
      </c>
      <c r="AC29" s="72">
        <v>0</v>
      </c>
      <c r="AD29" s="72">
        <v>0</v>
      </c>
      <c r="AE29" s="72">
        <v>0</v>
      </c>
      <c r="AF29" s="72">
        <v>0</v>
      </c>
      <c r="AG29" s="72">
        <v>0</v>
      </c>
      <c r="AH29" s="72">
        <v>0</v>
      </c>
      <c r="AI29" s="72">
        <v>0</v>
      </c>
      <c r="AJ29" s="72">
        <v>0</v>
      </c>
      <c r="AK29" s="72">
        <v>0</v>
      </c>
      <c r="AL29" s="72">
        <v>0</v>
      </c>
      <c r="AM29" s="72">
        <v>1.4242704420089722</v>
      </c>
      <c r="AN29" s="72">
        <v>24.29826494623417</v>
      </c>
      <c r="AO29" s="72">
        <v>9.2866649102775334</v>
      </c>
      <c r="AP29" s="72">
        <v>6.1198425424098968</v>
      </c>
      <c r="AQ29" s="72">
        <v>2.6749983664751054</v>
      </c>
      <c r="AR29" s="72">
        <v>5.7802711609005932</v>
      </c>
      <c r="AS29" s="72">
        <v>2.8613751748334693</v>
      </c>
    </row>
    <row r="30" spans="1:45" ht="15" x14ac:dyDescent="0.25">
      <c r="A30" s="46" t="s">
        <v>16</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v>
      </c>
      <c r="W30" s="72">
        <v>0</v>
      </c>
      <c r="X30" s="72">
        <v>0</v>
      </c>
      <c r="Y30" s="72">
        <v>0</v>
      </c>
      <c r="Z30" s="72">
        <v>0</v>
      </c>
      <c r="AA30" s="72">
        <v>0</v>
      </c>
      <c r="AB30" s="72">
        <v>0</v>
      </c>
      <c r="AC30" s="72">
        <v>0</v>
      </c>
      <c r="AD30" s="72">
        <v>0</v>
      </c>
      <c r="AE30" s="72">
        <v>0.98039317977375362</v>
      </c>
      <c r="AF30" s="72">
        <v>2.9737674885660339E-2</v>
      </c>
      <c r="AG30" s="72">
        <v>3.6035400197505951</v>
      </c>
      <c r="AH30" s="72">
        <v>2.8248900154829024</v>
      </c>
      <c r="AI30" s="72">
        <v>2.141704826951027</v>
      </c>
      <c r="AJ30" s="72">
        <v>2.0673640148639678</v>
      </c>
      <c r="AK30" s="72">
        <v>2.3902992185354233</v>
      </c>
      <c r="AL30" s="72">
        <v>2.4068268161416055</v>
      </c>
      <c r="AM30" s="72">
        <v>2.0200883725881575</v>
      </c>
      <c r="AN30" s="72">
        <v>1.7514465044094085</v>
      </c>
      <c r="AO30" s="72">
        <v>1.0522335953725814</v>
      </c>
      <c r="AP30" s="72">
        <v>0.50925000166893009</v>
      </c>
      <c r="AQ30" s="72">
        <v>0</v>
      </c>
      <c r="AR30" s="72">
        <v>0</v>
      </c>
      <c r="AS30" s="72">
        <v>0.4705048012779236</v>
      </c>
    </row>
    <row r="31" spans="1:45" ht="15" x14ac:dyDescent="0.25">
      <c r="A31" s="46" t="s">
        <v>17</v>
      </c>
      <c r="B31" s="72">
        <v>0</v>
      </c>
      <c r="C31" s="72">
        <v>0</v>
      </c>
      <c r="D31" s="72">
        <v>0</v>
      </c>
      <c r="E31" s="72">
        <v>0</v>
      </c>
      <c r="F31" s="72">
        <v>0</v>
      </c>
      <c r="G31" s="72">
        <v>0</v>
      </c>
      <c r="H31" s="72">
        <v>0</v>
      </c>
      <c r="I31" s="72">
        <v>0</v>
      </c>
      <c r="J31" s="72">
        <v>0</v>
      </c>
      <c r="K31" s="72">
        <v>5.289335940718729</v>
      </c>
      <c r="L31" s="72">
        <v>60.344946049332748</v>
      </c>
      <c r="M31" s="72">
        <v>2.6609791821242652</v>
      </c>
      <c r="N31" s="72">
        <v>1.5247095313668524</v>
      </c>
      <c r="O31" s="72">
        <v>0</v>
      </c>
      <c r="P31" s="72">
        <v>0</v>
      </c>
      <c r="Q31" s="72">
        <v>0</v>
      </c>
      <c r="R31" s="72">
        <v>0</v>
      </c>
      <c r="S31" s="72">
        <v>2.2906893974543436</v>
      </c>
      <c r="T31" s="72">
        <v>0.45734387969969248</v>
      </c>
      <c r="U31" s="72">
        <v>0</v>
      </c>
      <c r="V31" s="72">
        <v>0</v>
      </c>
      <c r="W31" s="72">
        <v>0</v>
      </c>
      <c r="X31" s="72">
        <v>0</v>
      </c>
      <c r="Y31" s="72">
        <v>0</v>
      </c>
      <c r="Z31" s="72">
        <v>0</v>
      </c>
      <c r="AA31" s="72">
        <v>0</v>
      </c>
      <c r="AB31" s="72">
        <v>8.1511997938150671E-2</v>
      </c>
      <c r="AC31" s="72">
        <v>18.933711862504879</v>
      </c>
      <c r="AD31" s="72">
        <v>9.239949733425874</v>
      </c>
      <c r="AE31" s="72">
        <v>0.8302120028599802</v>
      </c>
      <c r="AF31" s="72">
        <v>0.88859872686384733</v>
      </c>
      <c r="AG31" s="72">
        <v>11.042926519993557</v>
      </c>
      <c r="AH31" s="72">
        <v>0.1151799970865568</v>
      </c>
      <c r="AI31" s="72">
        <v>0.76904798054670209</v>
      </c>
      <c r="AJ31" s="72">
        <v>0.25338550090782519</v>
      </c>
      <c r="AK31" s="72">
        <v>0.1115554990765304</v>
      </c>
      <c r="AL31" s="72">
        <v>0.11321819961085566</v>
      </c>
      <c r="AM31" s="72">
        <v>0.46980983642015417</v>
      </c>
      <c r="AN31" s="72">
        <v>1.5797327029281405</v>
      </c>
      <c r="AO31" s="72">
        <v>9.2883418747783253</v>
      </c>
      <c r="AP31" s="72">
        <v>15.670879896879114</v>
      </c>
      <c r="AQ31" s="72">
        <v>10.449550881564619</v>
      </c>
      <c r="AR31" s="72">
        <v>4.3412919272780073</v>
      </c>
      <c r="AS31" s="72">
        <v>9.9504974524061254</v>
      </c>
    </row>
    <row r="32" spans="1:45" ht="15" x14ac:dyDescent="0.25">
      <c r="A32" s="44" t="s">
        <v>24</v>
      </c>
      <c r="B32" s="71">
        <f t="shared" ref="B32:AP32" si="6">SUM(B33:B40)</f>
        <v>2.181773215741496</v>
      </c>
      <c r="C32" s="71">
        <f t="shared" si="6"/>
        <v>2.9465833839768765</v>
      </c>
      <c r="D32" s="71">
        <f t="shared" si="6"/>
        <v>7.9326200548432535</v>
      </c>
      <c r="E32" s="71">
        <f t="shared" si="6"/>
        <v>11.170929934039872</v>
      </c>
      <c r="F32" s="71">
        <f t="shared" si="6"/>
        <v>13.737203853850145</v>
      </c>
      <c r="G32" s="71">
        <f t="shared" si="6"/>
        <v>23.735760972356037</v>
      </c>
      <c r="H32" s="71">
        <f t="shared" si="6"/>
        <v>17.275964486474471</v>
      </c>
      <c r="I32" s="71">
        <f t="shared" si="6"/>
        <v>26.351152862728824</v>
      </c>
      <c r="J32" s="71">
        <f t="shared" si="6"/>
        <v>31.129735833395095</v>
      </c>
      <c r="K32" s="71">
        <f t="shared" si="6"/>
        <v>35.248125101904691</v>
      </c>
      <c r="L32" s="71">
        <f t="shared" si="6"/>
        <v>52.527574594234054</v>
      </c>
      <c r="M32" s="71">
        <f t="shared" si="6"/>
        <v>94.348272526495208</v>
      </c>
      <c r="N32" s="71">
        <f t="shared" si="6"/>
        <v>110.10988574816571</v>
      </c>
      <c r="O32" s="71">
        <f t="shared" si="6"/>
        <v>110.19626173571481</v>
      </c>
      <c r="P32" s="71">
        <f t="shared" si="6"/>
        <v>117.0109545986808</v>
      </c>
      <c r="Q32" s="71">
        <f t="shared" si="6"/>
        <v>116.13352763655229</v>
      </c>
      <c r="R32" s="71">
        <f t="shared" si="6"/>
        <v>121.67876075001851</v>
      </c>
      <c r="S32" s="71">
        <f t="shared" si="6"/>
        <v>143.27251466686431</v>
      </c>
      <c r="T32" s="71">
        <f t="shared" si="6"/>
        <v>140.73974167486844</v>
      </c>
      <c r="U32" s="71">
        <f t="shared" si="6"/>
        <v>142.57275151345144</v>
      </c>
      <c r="V32" s="71">
        <f t="shared" si="6"/>
        <v>143.68521577114061</v>
      </c>
      <c r="W32" s="71">
        <f t="shared" si="6"/>
        <v>116.71296618883866</v>
      </c>
      <c r="X32" s="71">
        <f t="shared" si="6"/>
        <v>135.03698950676949</v>
      </c>
      <c r="Y32" s="71">
        <f t="shared" si="6"/>
        <v>138.14830736785279</v>
      </c>
      <c r="Z32" s="71">
        <f t="shared" si="6"/>
        <v>151.28875043530405</v>
      </c>
      <c r="AA32" s="71">
        <f t="shared" si="6"/>
        <v>171.7106897479066</v>
      </c>
      <c r="AB32" s="71">
        <f t="shared" si="6"/>
        <v>183.22113778675927</v>
      </c>
      <c r="AC32" s="71">
        <f t="shared" si="6"/>
        <v>217.49460201259464</v>
      </c>
      <c r="AD32" s="71">
        <f t="shared" si="6"/>
        <v>219.83241404212183</v>
      </c>
      <c r="AE32" s="71">
        <f t="shared" si="6"/>
        <v>165.65975725392326</v>
      </c>
      <c r="AF32" s="71">
        <f t="shared" si="6"/>
        <v>178.13598915319656</v>
      </c>
      <c r="AG32" s="71">
        <f t="shared" si="6"/>
        <v>174.17330806042889</v>
      </c>
      <c r="AH32" s="71">
        <f t="shared" si="6"/>
        <v>150.37798383214277</v>
      </c>
      <c r="AI32" s="71">
        <f t="shared" si="6"/>
        <v>110.35363469203278</v>
      </c>
      <c r="AJ32" s="71">
        <f t="shared" si="6"/>
        <v>85.313627533289562</v>
      </c>
      <c r="AK32" s="71">
        <f t="shared" si="6"/>
        <v>73.265843856456925</v>
      </c>
      <c r="AL32" s="71">
        <f t="shared" si="6"/>
        <v>148.65880582459206</v>
      </c>
      <c r="AM32" s="71">
        <f t="shared" si="6"/>
        <v>148.14424956221524</v>
      </c>
      <c r="AN32" s="71">
        <f t="shared" si="6"/>
        <v>165.7978563152613</v>
      </c>
      <c r="AO32" s="71">
        <f t="shared" si="6"/>
        <v>177.57988900091749</v>
      </c>
      <c r="AP32" s="71">
        <f t="shared" si="6"/>
        <v>206.4219416134992</v>
      </c>
      <c r="AQ32" s="71">
        <f>SUM(AQ33:AQ40)</f>
        <v>194.11443399261734</v>
      </c>
      <c r="AR32" s="71">
        <f t="shared" ref="AR32" si="7">SUM(AR33:AR40)</f>
        <v>168.73793934707939</v>
      </c>
      <c r="AS32" s="71">
        <f>SUM(AS33:AS40)</f>
        <v>176.58043753221972</v>
      </c>
    </row>
    <row r="33" spans="1:45" ht="15" x14ac:dyDescent="0.25">
      <c r="A33" s="46" t="s">
        <v>6</v>
      </c>
      <c r="B33" s="72">
        <v>0</v>
      </c>
      <c r="C33" s="72">
        <v>0</v>
      </c>
      <c r="D33" s="72">
        <v>0</v>
      </c>
      <c r="E33" s="72">
        <v>0</v>
      </c>
      <c r="F33" s="72">
        <v>0</v>
      </c>
      <c r="G33" s="72">
        <v>0</v>
      </c>
      <c r="H33" s="72">
        <v>1.2707531620840435</v>
      </c>
      <c r="I33" s="72">
        <v>2.9565426203809388</v>
      </c>
      <c r="J33" s="72">
        <v>7.6193096865041152</v>
      </c>
      <c r="K33" s="72">
        <v>11.209238271696435</v>
      </c>
      <c r="L33" s="72">
        <v>25.200487956718302</v>
      </c>
      <c r="M33" s="72">
        <v>56.629340635885271</v>
      </c>
      <c r="N33" s="72">
        <v>67.051476202475357</v>
      </c>
      <c r="O33" s="72">
        <v>72.569010687022896</v>
      </c>
      <c r="P33" s="72">
        <v>76.130572474616471</v>
      </c>
      <c r="Q33" s="72">
        <v>82.684598562217445</v>
      </c>
      <c r="R33" s="72">
        <v>86.508791136144652</v>
      </c>
      <c r="S33" s="72">
        <v>96.277984169569422</v>
      </c>
      <c r="T33" s="72">
        <v>109.52003453642629</v>
      </c>
      <c r="U33" s="72">
        <v>117.24604873638184</v>
      </c>
      <c r="V33" s="72">
        <v>117.62546730897503</v>
      </c>
      <c r="W33" s="72">
        <v>108.01687772919293</v>
      </c>
      <c r="X33" s="72">
        <v>125.48116697546877</v>
      </c>
      <c r="Y33" s="72">
        <v>136.31517791447416</v>
      </c>
      <c r="Z33" s="72">
        <v>137.09235932705849</v>
      </c>
      <c r="AA33" s="72">
        <v>151.46817045875642</v>
      </c>
      <c r="AB33" s="72">
        <v>149.7509971985474</v>
      </c>
      <c r="AC33" s="72">
        <v>163.77442021789079</v>
      </c>
      <c r="AD33" s="72">
        <v>159.00657099236642</v>
      </c>
      <c r="AE33" s="72">
        <v>108.57473783443268</v>
      </c>
      <c r="AF33" s="72">
        <v>101.15294285926035</v>
      </c>
      <c r="AG33" s="72">
        <v>94.535926687912237</v>
      </c>
      <c r="AH33" s="72">
        <v>80.849746624175509</v>
      </c>
      <c r="AI33" s="72">
        <v>44.077791981027197</v>
      </c>
      <c r="AJ33" s="72">
        <v>37.077550700363155</v>
      </c>
      <c r="AK33" s="72">
        <v>40.274575854146597</v>
      </c>
      <c r="AL33" s="72">
        <v>41.520831927666201</v>
      </c>
      <c r="AM33" s="72">
        <v>26.378955280515825</v>
      </c>
      <c r="AN33" s="72">
        <v>29.225252063069743</v>
      </c>
      <c r="AO33" s="72">
        <v>36.868782408656344</v>
      </c>
      <c r="AP33" s="72">
        <v>47.515418602238206</v>
      </c>
      <c r="AQ33" s="72">
        <v>32.459553486993258</v>
      </c>
      <c r="AR33" s="72">
        <v>33.324184006521904</v>
      </c>
      <c r="AS33" s="72">
        <v>33.487905580671459</v>
      </c>
    </row>
    <row r="34" spans="1:45" ht="15" x14ac:dyDescent="0.25">
      <c r="A34" s="46" t="s">
        <v>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0</v>
      </c>
      <c r="W34" s="72">
        <v>0</v>
      </c>
      <c r="X34" s="72">
        <v>0</v>
      </c>
      <c r="Y34" s="72">
        <v>0</v>
      </c>
      <c r="Z34" s="72">
        <v>0</v>
      </c>
      <c r="AA34" s="72">
        <v>0</v>
      </c>
      <c r="AB34" s="72">
        <v>0</v>
      </c>
      <c r="AC34" s="72">
        <v>0</v>
      </c>
      <c r="AD34" s="72">
        <v>0</v>
      </c>
      <c r="AE34" s="72">
        <v>0</v>
      </c>
      <c r="AF34" s="72">
        <v>0</v>
      </c>
      <c r="AG34" s="72">
        <v>0</v>
      </c>
      <c r="AH34" s="72">
        <v>0</v>
      </c>
      <c r="AI34" s="72">
        <v>0</v>
      </c>
      <c r="AJ34" s="72">
        <v>0</v>
      </c>
      <c r="AK34" s="72">
        <v>0</v>
      </c>
      <c r="AL34" s="72">
        <v>0</v>
      </c>
      <c r="AM34" s="72">
        <v>0</v>
      </c>
      <c r="AN34" s="72">
        <v>20.033305765755454</v>
      </c>
      <c r="AO34" s="72">
        <v>21.245415303947347</v>
      </c>
      <c r="AP34" s="72">
        <v>27.676220000000001</v>
      </c>
      <c r="AQ34" s="72">
        <v>29.907290000000003</v>
      </c>
      <c r="AR34" s="72">
        <v>26.754989999999999</v>
      </c>
      <c r="AS34" s="72">
        <v>23.012</v>
      </c>
    </row>
    <row r="35" spans="1:45" ht="15" x14ac:dyDescent="0.25">
      <c r="A35" s="46" t="s">
        <v>7</v>
      </c>
      <c r="B35" s="72">
        <v>2.181773215741496</v>
      </c>
      <c r="C35" s="72">
        <v>2.9465833839768765</v>
      </c>
      <c r="D35" s="72">
        <v>7.9326200548432535</v>
      </c>
      <c r="E35" s="72">
        <v>11.170929934039872</v>
      </c>
      <c r="F35" s="72">
        <v>13.737203853850145</v>
      </c>
      <c r="G35" s="72">
        <v>23.735760972356037</v>
      </c>
      <c r="H35" s="72">
        <v>16.005211324390427</v>
      </c>
      <c r="I35" s="72">
        <v>23.394610242347884</v>
      </c>
      <c r="J35" s="72">
        <v>23.510426146890978</v>
      </c>
      <c r="K35" s="72">
        <v>24.038886830208256</v>
      </c>
      <c r="L35" s="72">
        <v>27.327086637515752</v>
      </c>
      <c r="M35" s="72">
        <v>37.718931890609944</v>
      </c>
      <c r="N35" s="72">
        <v>43.058409545690353</v>
      </c>
      <c r="O35" s="72">
        <v>37.62725104869191</v>
      </c>
      <c r="P35" s="72">
        <v>40.880382124064326</v>
      </c>
      <c r="Q35" s="72">
        <v>33.448929074334842</v>
      </c>
      <c r="R35" s="72">
        <v>35.16996961387386</v>
      </c>
      <c r="S35" s="72">
        <v>46.994530497294903</v>
      </c>
      <c r="T35" s="72">
        <v>46.225124138442148</v>
      </c>
      <c r="U35" s="72">
        <v>44.321855777069594</v>
      </c>
      <c r="V35" s="72">
        <v>47.257748462165566</v>
      </c>
      <c r="W35" s="72">
        <v>46.123886459645739</v>
      </c>
      <c r="X35" s="72">
        <v>47.03502556881346</v>
      </c>
      <c r="Y35" s="72">
        <v>43.309478989105465</v>
      </c>
      <c r="Z35" s="72">
        <v>37.96412954865486</v>
      </c>
      <c r="AA35" s="72">
        <v>34.198087897428294</v>
      </c>
      <c r="AB35" s="72">
        <v>44.112558195091886</v>
      </c>
      <c r="AC35" s="72">
        <v>50.943970403903855</v>
      </c>
      <c r="AD35" s="72">
        <v>51.652146026655387</v>
      </c>
      <c r="AE35" s="72">
        <v>51.328319324590559</v>
      </c>
      <c r="AF35" s="72">
        <v>53.837773608996201</v>
      </c>
      <c r="AG35" s="72">
        <v>54.527272342216641</v>
      </c>
      <c r="AH35" s="72">
        <v>56.091817765727264</v>
      </c>
      <c r="AI35" s="72">
        <v>52.06349755340559</v>
      </c>
      <c r="AJ35" s="72">
        <v>42.526942923129731</v>
      </c>
      <c r="AK35" s="72">
        <v>30.07121399655032</v>
      </c>
      <c r="AL35" s="72">
        <v>36.573566522505821</v>
      </c>
      <c r="AM35" s="72">
        <v>37.786542499999996</v>
      </c>
      <c r="AN35" s="72">
        <v>35.124525602394101</v>
      </c>
      <c r="AO35" s="72">
        <v>28.828774000000003</v>
      </c>
      <c r="AP35" s="72">
        <v>37.040425999999997</v>
      </c>
      <c r="AQ35" s="72">
        <v>31.262037645240781</v>
      </c>
      <c r="AR35" s="72">
        <v>25.406244999999998</v>
      </c>
      <c r="AS35" s="72">
        <v>24.770034999999993</v>
      </c>
    </row>
    <row r="36" spans="1:45" ht="15" x14ac:dyDescent="0.25">
      <c r="A36" s="46" t="s">
        <v>5</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1.058384</v>
      </c>
      <c r="AL36" s="72">
        <v>69.551894800000014</v>
      </c>
      <c r="AM36" s="72">
        <v>83.355646496372927</v>
      </c>
      <c r="AN36" s="72">
        <v>79.946728801600813</v>
      </c>
      <c r="AO36" s="72">
        <v>90.68901637886313</v>
      </c>
      <c r="AP36" s="72">
        <v>95.292799822130007</v>
      </c>
      <c r="AQ36" s="72">
        <v>99.993224753575959</v>
      </c>
      <c r="AR36" s="72">
        <v>82.252819862150744</v>
      </c>
      <c r="AS36" s="72">
        <v>94.653160703123149</v>
      </c>
    </row>
    <row r="37" spans="1:45" ht="15" x14ac:dyDescent="0.25">
      <c r="A37" s="46" t="s">
        <v>18</v>
      </c>
      <c r="B37" s="72">
        <v>0</v>
      </c>
      <c r="C37" s="72">
        <v>0</v>
      </c>
      <c r="D37" s="72">
        <v>0</v>
      </c>
      <c r="E37" s="72">
        <v>0</v>
      </c>
      <c r="F37" s="72">
        <v>0</v>
      </c>
      <c r="G37" s="72">
        <v>0</v>
      </c>
      <c r="H37" s="72">
        <v>0</v>
      </c>
      <c r="I37" s="72">
        <v>0</v>
      </c>
      <c r="J37" s="72">
        <v>0</v>
      </c>
      <c r="K37" s="72">
        <v>0</v>
      </c>
      <c r="L37" s="72">
        <v>0</v>
      </c>
      <c r="M37" s="72">
        <v>0</v>
      </c>
      <c r="N37" s="72">
        <v>0</v>
      </c>
      <c r="O37" s="72">
        <v>0</v>
      </c>
      <c r="P37" s="72">
        <v>0</v>
      </c>
      <c r="Q37" s="72">
        <v>0</v>
      </c>
      <c r="R37" s="72">
        <v>0</v>
      </c>
      <c r="S37" s="72">
        <v>0</v>
      </c>
      <c r="T37" s="72">
        <v>0</v>
      </c>
      <c r="U37" s="72">
        <v>0</v>
      </c>
      <c r="V37" s="72">
        <v>0</v>
      </c>
      <c r="W37" s="72">
        <v>0</v>
      </c>
      <c r="X37" s="72">
        <v>8.5452659624872744</v>
      </c>
      <c r="Y37" s="72">
        <v>18.463536464273162</v>
      </c>
      <c r="Z37" s="72">
        <v>18.179466559590693</v>
      </c>
      <c r="AA37" s="72">
        <v>17.133298391721901</v>
      </c>
      <c r="AB37" s="72">
        <v>18.12698739312</v>
      </c>
      <c r="AC37" s="72">
        <v>18.805321390800003</v>
      </c>
      <c r="AD37" s="72">
        <v>18.268227414779997</v>
      </c>
      <c r="AE37" s="72">
        <v>20.59138902498</v>
      </c>
      <c r="AF37" s="72">
        <v>24.525152586600001</v>
      </c>
      <c r="AG37" s="72">
        <v>19.247430341040001</v>
      </c>
      <c r="AH37" s="72">
        <v>14.498514806759999</v>
      </c>
      <c r="AI37" s="72">
        <v>11.324108666940003</v>
      </c>
      <c r="AJ37" s="72">
        <v>3.2218310755166786</v>
      </c>
      <c r="AK37" s="72">
        <v>0</v>
      </c>
      <c r="AL37" s="72">
        <v>0</v>
      </c>
      <c r="AM37" s="72">
        <v>0</v>
      </c>
      <c r="AN37" s="72">
        <v>0</v>
      </c>
      <c r="AO37" s="72">
        <v>0</v>
      </c>
      <c r="AP37" s="72">
        <v>0</v>
      </c>
      <c r="AQ37" s="72">
        <v>0</v>
      </c>
      <c r="AR37" s="72">
        <v>0</v>
      </c>
      <c r="AS37" s="72">
        <v>0</v>
      </c>
    </row>
    <row r="38" spans="1:45" ht="15" x14ac:dyDescent="0.25">
      <c r="A38" s="46" t="s">
        <v>19</v>
      </c>
      <c r="B38" s="72">
        <v>0</v>
      </c>
      <c r="C38" s="72">
        <v>0</v>
      </c>
      <c r="D38" s="72">
        <v>0</v>
      </c>
      <c r="E38" s="72">
        <v>0</v>
      </c>
      <c r="F38" s="72">
        <v>0</v>
      </c>
      <c r="G38" s="72">
        <v>0</v>
      </c>
      <c r="H38" s="72">
        <v>0</v>
      </c>
      <c r="I38" s="72">
        <v>0</v>
      </c>
      <c r="J38" s="72">
        <v>0</v>
      </c>
      <c r="K38" s="72">
        <v>0</v>
      </c>
      <c r="L38" s="72">
        <v>0</v>
      </c>
      <c r="M38" s="72">
        <v>0</v>
      </c>
      <c r="N38" s="72">
        <v>0</v>
      </c>
      <c r="O38" s="72">
        <v>0</v>
      </c>
      <c r="P38" s="72">
        <v>0</v>
      </c>
      <c r="Q38" s="72">
        <v>0</v>
      </c>
      <c r="R38" s="72">
        <v>0</v>
      </c>
      <c r="S38" s="72">
        <v>0</v>
      </c>
      <c r="T38" s="72">
        <v>0</v>
      </c>
      <c r="U38" s="72">
        <v>0</v>
      </c>
      <c r="V38" s="72">
        <v>0</v>
      </c>
      <c r="W38" s="72">
        <v>0</v>
      </c>
      <c r="X38" s="72">
        <v>0</v>
      </c>
      <c r="Y38" s="72">
        <v>0</v>
      </c>
      <c r="Z38" s="72">
        <v>0</v>
      </c>
      <c r="AA38" s="72">
        <v>0</v>
      </c>
      <c r="AB38" s="72">
        <v>0</v>
      </c>
      <c r="AC38" s="72">
        <v>0</v>
      </c>
      <c r="AD38" s="72">
        <v>1.5341636083200001</v>
      </c>
      <c r="AE38" s="72">
        <v>3.6527290699199999</v>
      </c>
      <c r="AF38" s="72">
        <v>4.9669770983400001</v>
      </c>
      <c r="AG38" s="72">
        <v>9.0210356892599997</v>
      </c>
      <c r="AH38" s="72">
        <v>7.3003906354799994</v>
      </c>
      <c r="AI38" s="72">
        <v>4.44445295466</v>
      </c>
      <c r="AJ38" s="72">
        <v>2.4531918094800003</v>
      </c>
      <c r="AK38" s="72">
        <v>1.8637440057600003</v>
      </c>
      <c r="AL38" s="72">
        <v>1.01296757442</v>
      </c>
      <c r="AM38" s="72">
        <v>0.90173928532650394</v>
      </c>
      <c r="AN38" s="72">
        <v>1.4680440824411922</v>
      </c>
      <c r="AO38" s="72">
        <v>0.85523089345065273</v>
      </c>
      <c r="AP38" s="72">
        <v>0.45808024901800937</v>
      </c>
      <c r="AQ38" s="72">
        <v>0.98714835840806336</v>
      </c>
      <c r="AR38" s="72">
        <v>0.99992455347217069</v>
      </c>
      <c r="AS38" s="72">
        <v>0.65733624842510929</v>
      </c>
    </row>
    <row r="39" spans="1:45" ht="15" x14ac:dyDescent="0.25">
      <c r="A39" s="46" t="s">
        <v>15</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0</v>
      </c>
      <c r="AF39" s="72">
        <v>0</v>
      </c>
      <c r="AG39" s="72">
        <v>0</v>
      </c>
      <c r="AH39" s="72">
        <v>0</v>
      </c>
      <c r="AI39" s="72">
        <v>2.0484535999999998E-2</v>
      </c>
      <c r="AJ39" s="72">
        <v>0.32811702479999999</v>
      </c>
      <c r="AK39" s="72">
        <v>0</v>
      </c>
      <c r="AL39" s="72">
        <v>0</v>
      </c>
      <c r="AM39" s="72">
        <v>0</v>
      </c>
      <c r="AN39" s="72">
        <v>0</v>
      </c>
      <c r="AO39" s="72">
        <v>0</v>
      </c>
      <c r="AP39" s="72">
        <v>0</v>
      </c>
      <c r="AQ39" s="72">
        <v>0</v>
      </c>
      <c r="AR39" s="72">
        <v>0</v>
      </c>
      <c r="AS39" s="72">
        <v>0</v>
      </c>
    </row>
    <row r="40" spans="1:45" ht="15" x14ac:dyDescent="0.25">
      <c r="A40" s="46" t="s">
        <v>20</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-15.005417000000001</v>
      </c>
      <c r="U40" s="72">
        <v>-18.995152999999998</v>
      </c>
      <c r="V40" s="72">
        <v>-21.197999999999997</v>
      </c>
      <c r="W40" s="72">
        <v>-37.427797999999996</v>
      </c>
      <c r="X40" s="72">
        <v>-46.024469000000003</v>
      </c>
      <c r="Y40" s="72">
        <v>-59.939886000000001</v>
      </c>
      <c r="Z40" s="72">
        <v>-41.947204999999997</v>
      </c>
      <c r="AA40" s="72">
        <v>-31.088867000000004</v>
      </c>
      <c r="AB40" s="72">
        <v>-28.769404999999999</v>
      </c>
      <c r="AC40" s="72">
        <v>-16.029109999999999</v>
      </c>
      <c r="AD40" s="72">
        <v>-10.628694000000001</v>
      </c>
      <c r="AE40" s="72">
        <v>-18.487417999999998</v>
      </c>
      <c r="AF40" s="72">
        <v>-6.346857</v>
      </c>
      <c r="AG40" s="72">
        <v>-3.1583569999999996</v>
      </c>
      <c r="AH40" s="72">
        <v>-8.3624860000000005</v>
      </c>
      <c r="AI40" s="72">
        <v>-1.5767010000000001</v>
      </c>
      <c r="AJ40" s="72">
        <v>-0.29400599999999999</v>
      </c>
      <c r="AK40" s="72">
        <v>-2.0739999999999999E-3</v>
      </c>
      <c r="AL40" s="72">
        <v>-4.55E-4</v>
      </c>
      <c r="AM40" s="72">
        <v>-0.27863399999999999</v>
      </c>
      <c r="AN40" s="72">
        <v>0</v>
      </c>
      <c r="AO40" s="72">
        <v>-0.90732998399999998</v>
      </c>
      <c r="AP40" s="72">
        <v>-1.5610030598870066</v>
      </c>
      <c r="AQ40" s="72">
        <v>-0.49482025160075338</v>
      </c>
      <c r="AR40" s="72">
        <v>-2.2407506542056045E-4</v>
      </c>
      <c r="AS40" s="72">
        <v>0</v>
      </c>
    </row>
    <row r="41" spans="1:45" ht="15" x14ac:dyDescent="0.25">
      <c r="A41" s="27" t="s">
        <v>181</v>
      </c>
      <c r="B41" s="73">
        <f>SUMPRODUCT(--(B$9=YEAR(Quarterly_kt!$B$9:DY$9)),Quarterly_kt!$B15:DY15)</f>
        <v>0</v>
      </c>
      <c r="C41" s="73">
        <f>SUMPRODUCT(--(C$9=YEAR(Quarterly_kt!$B$9:DZ$9)),Quarterly_kt!$B15:DZ15)</f>
        <v>0</v>
      </c>
      <c r="D41" s="73">
        <f>SUMPRODUCT(--(D$9=YEAR(Quarterly_kt!$B$9:EA$9)),Quarterly_kt!$B15:EA15)</f>
        <v>0</v>
      </c>
      <c r="E41" s="73">
        <f>SUMPRODUCT(--(E$9=YEAR(Quarterly_kt!$B$9:EB$9)),Quarterly_kt!$B15:EB15)</f>
        <v>0</v>
      </c>
      <c r="F41" s="73">
        <f>SUMPRODUCT(--(F$9=YEAR(Quarterly_kt!$B$9:EC$9)),Quarterly_kt!$B15:EC15)</f>
        <v>0</v>
      </c>
      <c r="G41" s="73">
        <f>SUMPRODUCT(--(G$9=YEAR(Quarterly_kt!$B$9:ED$9)),Quarterly_kt!$B15:ED15)</f>
        <v>0</v>
      </c>
      <c r="H41" s="73">
        <f>SUMPRODUCT(--(H$9=YEAR(Quarterly_kt!$B$9:EE$9)),Quarterly_kt!$B15:EE15)</f>
        <v>0</v>
      </c>
      <c r="I41" s="73">
        <f>SUMPRODUCT(--(I$9=YEAR(Quarterly_kt!$B$9:EF$9)),Quarterly_kt!$B15:EF15)</f>
        <v>0</v>
      </c>
      <c r="J41" s="73">
        <f>SUMPRODUCT(--(J$9=YEAR(Quarterly_kt!$B$9:EG$9)),Quarterly_kt!$B15:EG15)</f>
        <v>0</v>
      </c>
      <c r="K41" s="73">
        <f>SUMPRODUCT(--(K$9=YEAR(Quarterly_kt!$B$9:EH$9)),Quarterly_kt!$B15:EH15)</f>
        <v>0</v>
      </c>
      <c r="L41" s="73">
        <f>SUMPRODUCT(--(L$9=YEAR(Quarterly_kt!$B$9:EI$9)),Quarterly_kt!$B15:EI15)</f>
        <v>0</v>
      </c>
      <c r="M41" s="73">
        <f>SUMPRODUCT(--(M$9=YEAR(Quarterly_kt!$B$9:EJ$9)),Quarterly_kt!$B15:EJ15)</f>
        <v>49.75</v>
      </c>
      <c r="N41" s="73">
        <f>SUMPRODUCT(--(N$9=YEAR(Quarterly_kt!$B$9:EK$9)),Quarterly_kt!$B15:EK15)</f>
        <v>579.75</v>
      </c>
      <c r="O41" s="73">
        <f>SUMPRODUCT(--(O$9=YEAR(Quarterly_kt!$B$9:EL$9)),Quarterly_kt!$B15:EL15)</f>
        <v>487.30399999999997</v>
      </c>
      <c r="P41" s="73">
        <f>SUMPRODUCT(--(P$9=YEAR(Quarterly_kt!$B$9:EM$9)),Quarterly_kt!$B15:EM15)</f>
        <v>618.10900000000004</v>
      </c>
      <c r="Q41" s="73">
        <f>SUMPRODUCT(--(Q$9=YEAR(Quarterly_kt!$B$9:EN$9)),Quarterly_kt!$B15:EN15)</f>
        <v>640.70700000000011</v>
      </c>
      <c r="R41" s="73">
        <f>SUMPRODUCT(--(R$9=YEAR(Quarterly_kt!$B$9:EO$9)),Quarterly_kt!$B15:EO15)</f>
        <v>642.45299999999997</v>
      </c>
      <c r="S41" s="73">
        <f>SUMPRODUCT(--(S$9=YEAR(Quarterly_kt!$B$9:EP$9)),Quarterly_kt!$B15:EP15)</f>
        <v>508.04899999999998</v>
      </c>
      <c r="T41" s="73">
        <f>SUMPRODUCT(--(T$9=YEAR(Quarterly_kt!$B$9:EQ$9)),Quarterly_kt!$B15:EQ15)</f>
        <v>659.45799999999997</v>
      </c>
      <c r="U41" s="73">
        <f>SUMPRODUCT(--(U$9=YEAR(Quarterly_kt!$B$9:ER$9)),Quarterly_kt!$B15:ER15)</f>
        <v>600.34100000000001</v>
      </c>
      <c r="V41" s="73">
        <f>SUMPRODUCT(--(V$9=YEAR(Quarterly_kt!$B$9:ES$9)),Quarterly_kt!$B15:ES15)</f>
        <v>465.93900000000008</v>
      </c>
      <c r="W41" s="73">
        <f>SUMPRODUCT(--(W$9=YEAR(Quarterly_kt!$B$9:ET$9)),Quarterly_kt!$B15:ET15)</f>
        <v>289.59399999999999</v>
      </c>
      <c r="X41" s="73">
        <f>SUMPRODUCT(--(X$9=YEAR(Quarterly_kt!$B$9:EU$9)),Quarterly_kt!$B15:EU15)</f>
        <v>176.071</v>
      </c>
      <c r="Y41" s="73">
        <f>SUMPRODUCT(--(Y$9=YEAR(Quarterly_kt!$B$9:EV$9)),Quarterly_kt!$B15:EV15)</f>
        <v>14.233000000000001</v>
      </c>
      <c r="Z41" s="73">
        <f>SUMPRODUCT(--(Z$9=YEAR(Quarterly_kt!$B$9:EW$9)),Quarterly_kt!$B15:EW15)</f>
        <v>0</v>
      </c>
      <c r="AA41" s="73">
        <f>SUMPRODUCT(--(AA$9=YEAR(Quarterly_kt!$B$9:EX$9)),Quarterly_kt!$B15:EX15)</f>
        <v>0</v>
      </c>
      <c r="AB41" s="73">
        <f>SUMPRODUCT(--(AB$9=YEAR(Quarterly_kt!$B$9:EY$9)),Quarterly_kt!$B15:EY15)</f>
        <v>0</v>
      </c>
      <c r="AC41" s="73">
        <f>SUMPRODUCT(--(AC$9=YEAR(Quarterly_kt!$B$9:EZ$9)),Quarterly_kt!$B15:EZ15)</f>
        <v>0</v>
      </c>
      <c r="AD41" s="73">
        <f>SUMPRODUCT(--(AD$9=YEAR(Quarterly_kt!$B$9:FA$9)),Quarterly_kt!$B15:FA15)</f>
        <v>0</v>
      </c>
      <c r="AE41" s="73">
        <f>SUMPRODUCT(--(AE$9=YEAR(Quarterly_kt!$B$9:FB$9)),Quarterly_kt!$B15:FB15)</f>
        <v>0</v>
      </c>
      <c r="AF41" s="73">
        <f>SUMPRODUCT(--(AF$9=YEAR(Quarterly_kt!$B$9:FC$9)),Quarterly_kt!$B15:FC15)</f>
        <v>0</v>
      </c>
      <c r="AG41" s="73">
        <f>SUMPRODUCT(--(AG$9=YEAR(Quarterly_kt!$B$9:FD$9)),Quarterly_kt!$B15:FD15)</f>
        <v>0</v>
      </c>
      <c r="AH41" s="73">
        <f>SUMPRODUCT(--(AH$9=YEAR(Quarterly_kt!$B$9:FE$9)),Quarterly_kt!$B15:FE15)</f>
        <v>0</v>
      </c>
      <c r="AI41" s="73">
        <f>SUMPRODUCT(--(AI$9=YEAR(Quarterly_kt!$B$9:FF$9)),Quarterly_kt!$B15:FF15)</f>
        <v>0</v>
      </c>
      <c r="AJ41" s="73">
        <f>SUMPRODUCT(--(AJ$9=YEAR(Quarterly_kt!$B$9:FG$9)),Quarterly_kt!$B15:FG15)</f>
        <v>0</v>
      </c>
      <c r="AK41" s="73">
        <f>SUMPRODUCT(--(AK$9=YEAR(Quarterly_kt!$B$9:FH$9)),Quarterly_kt!$B15:FH15)</f>
        <v>0</v>
      </c>
      <c r="AL41" s="73">
        <f>SUMPRODUCT(--(AL$9=YEAR(Quarterly_kt!$B$9:FI$9)),Quarterly_kt!$B15:FI15)</f>
        <v>0</v>
      </c>
      <c r="AM41" s="73">
        <f>SUMPRODUCT(--(AM$9=YEAR(Quarterly_kt!$B$9:FJ$9)),Quarterly_kt!$B15:FJ15)</f>
        <v>0</v>
      </c>
      <c r="AN41" s="73">
        <f>SUMPRODUCT(--(AN$9=YEAR(Quarterly_kt!$B$9:FK$9)),Quarterly_kt!$B15:FK15)</f>
        <v>0</v>
      </c>
      <c r="AO41" s="73">
        <f>SUMPRODUCT(--(AO$9=YEAR(Quarterly_kt!$B$9:FL$9)),Quarterly_kt!$B15:FL15)</f>
        <v>0</v>
      </c>
      <c r="AP41" s="73">
        <f>SUMPRODUCT(--(AP$9=YEAR(Quarterly_kt!$B$9:FM$9)),Quarterly_kt!$B15:FM15)</f>
        <v>0</v>
      </c>
      <c r="AQ41" s="73">
        <f>SUMPRODUCT(--(AQ$9=YEAR(Quarterly_kt!$B$9:FN$9)),Quarterly_kt!$B15:FN15)</f>
        <v>0</v>
      </c>
      <c r="AR41" s="73">
        <f>SUMPRODUCT(--(AR$9=YEAR(Quarterly_kt!$B$9:FO$9)),Quarterly_kt!$B15:FO15)</f>
        <v>0</v>
      </c>
      <c r="AS41" s="73">
        <f>SUMPRODUCT(--(AS$9=YEAR(Quarterly_kt!$B$9:FP$9)),Quarterly_kt!$B15:FP15)</f>
        <v>0</v>
      </c>
    </row>
    <row r="42" spans="1:45" ht="17.25" x14ac:dyDescent="0.25">
      <c r="A42" s="46" t="s">
        <v>131</v>
      </c>
      <c r="B42" s="73">
        <f>SUMPRODUCT(--(B$9=YEAR(Quarterly_kt!$B$9:DY$9)),Quarterly_kt!$B16:DY16)</f>
        <v>0</v>
      </c>
      <c r="C42" s="73">
        <f>SUMPRODUCT(--(C$9=YEAR(Quarterly_kt!$B$9:DZ$9)),Quarterly_kt!$B16:DZ16)</f>
        <v>0</v>
      </c>
      <c r="D42" s="73">
        <f>SUMPRODUCT(--(D$9=YEAR(Quarterly_kt!$B$9:EA$9)),Quarterly_kt!$B16:EA16)</f>
        <v>0</v>
      </c>
      <c r="E42" s="73">
        <f>SUMPRODUCT(--(E$9=YEAR(Quarterly_kt!$B$9:EB$9)),Quarterly_kt!$B16:EB16)</f>
        <v>0</v>
      </c>
      <c r="F42" s="73">
        <f>SUMPRODUCT(--(F$9=YEAR(Quarterly_kt!$B$9:EC$9)),Quarterly_kt!$B16:EC16)</f>
        <v>0</v>
      </c>
      <c r="G42" s="73">
        <f>SUMPRODUCT(--(G$9=YEAR(Quarterly_kt!$B$9:ED$9)),Quarterly_kt!$B16:ED16)</f>
        <v>0</v>
      </c>
      <c r="H42" s="73">
        <f>SUMPRODUCT(--(H$9=YEAR(Quarterly_kt!$B$9:EE$9)),Quarterly_kt!$B16:EE16)</f>
        <v>0</v>
      </c>
      <c r="I42" s="73">
        <f>SUMPRODUCT(--(I$9=YEAR(Quarterly_kt!$B$9:EF$9)),Quarterly_kt!$B16:EF16)</f>
        <v>0</v>
      </c>
      <c r="J42" s="73">
        <f>SUMPRODUCT(--(J$9=YEAR(Quarterly_kt!$B$9:EG$9)),Quarterly_kt!$B16:EG16)</f>
        <v>0</v>
      </c>
      <c r="K42" s="73">
        <f>SUMPRODUCT(--(K$9=YEAR(Quarterly_kt!$B$9:EH$9)),Quarterly_kt!$B16:EH16)</f>
        <v>0</v>
      </c>
      <c r="L42" s="73">
        <f>SUMPRODUCT(--(L$9=YEAR(Quarterly_kt!$B$9:EI$9)),Quarterly_kt!$B16:EI16)</f>
        <v>0</v>
      </c>
      <c r="M42" s="73">
        <f>SUMPRODUCT(--(M$9=YEAR(Quarterly_kt!$B$9:EJ$9)),Quarterly_kt!$B16:EJ16)</f>
        <v>49.75</v>
      </c>
      <c r="N42" s="73">
        <f>SUMPRODUCT(--(N$9=YEAR(Quarterly_kt!$B$9:EK$9)),Quarterly_kt!$B16:EK16)</f>
        <v>579.75</v>
      </c>
      <c r="O42" s="73">
        <f>SUMPRODUCT(--(O$9=YEAR(Quarterly_kt!$B$9:EL$9)),Quarterly_kt!$B16:EL16)</f>
        <v>487.30399999999997</v>
      </c>
      <c r="P42" s="73">
        <f>SUMPRODUCT(--(P$9=YEAR(Quarterly_kt!$B$9:EM$9)),Quarterly_kt!$B16:EM16)</f>
        <v>618.10900000000004</v>
      </c>
      <c r="Q42" s="73">
        <f>SUMPRODUCT(--(Q$9=YEAR(Quarterly_kt!$B$9:EN$9)),Quarterly_kt!$B16:EN16)</f>
        <v>640.70700000000011</v>
      </c>
      <c r="R42" s="73">
        <f>SUMPRODUCT(--(R$9=YEAR(Quarterly_kt!$B$9:EO$9)),Quarterly_kt!$B16:EO16)</f>
        <v>642.45299999999997</v>
      </c>
      <c r="S42" s="73">
        <f>SUMPRODUCT(--(S$9=YEAR(Quarterly_kt!$B$9:EP$9)),Quarterly_kt!$B16:EP16)</f>
        <v>508.04899999999998</v>
      </c>
      <c r="T42" s="73">
        <f>SUMPRODUCT(--(T$9=YEAR(Quarterly_kt!$B$9:EQ$9)),Quarterly_kt!$B16:EQ16)</f>
        <v>659.45799999999997</v>
      </c>
      <c r="U42" s="73">
        <f>SUMPRODUCT(--(U$9=YEAR(Quarterly_kt!$B$9:ER$9)),Quarterly_kt!$B16:ER16)</f>
        <v>600.34100000000001</v>
      </c>
      <c r="V42" s="73">
        <f>SUMPRODUCT(--(V$9=YEAR(Quarterly_kt!$B$9:ES$9)),Quarterly_kt!$B16:ES16)</f>
        <v>465.93900000000008</v>
      </c>
      <c r="W42" s="73">
        <f>SUMPRODUCT(--(W$9=YEAR(Quarterly_kt!$B$9:ET$9)),Quarterly_kt!$B16:ET16)</f>
        <v>289.59399999999999</v>
      </c>
      <c r="X42" s="73">
        <f>SUMPRODUCT(--(X$9=YEAR(Quarterly_kt!$B$9:EU$9)),Quarterly_kt!$B16:EU16)</f>
        <v>176.071</v>
      </c>
      <c r="Y42" s="73">
        <f>SUMPRODUCT(--(Y$9=YEAR(Quarterly_kt!$B$9:EV$9)),Quarterly_kt!$B16:EV16)</f>
        <v>14.233000000000001</v>
      </c>
      <c r="Z42" s="73">
        <f>SUMPRODUCT(--(Z$9=YEAR(Quarterly_kt!$B$9:EW$9)),Quarterly_kt!$B16:EW16)</f>
        <v>0</v>
      </c>
      <c r="AA42" s="73">
        <f>SUMPRODUCT(--(AA$9=YEAR(Quarterly_kt!$B$9:EX$9)),Quarterly_kt!$B16:EX16)</f>
        <v>0</v>
      </c>
      <c r="AB42" s="73">
        <f>SUMPRODUCT(--(AB$9=YEAR(Quarterly_kt!$B$9:EY$9)),Quarterly_kt!$B16:EY16)</f>
        <v>0</v>
      </c>
      <c r="AC42" s="73">
        <f>SUMPRODUCT(--(AC$9=YEAR(Quarterly_kt!$B$9:EZ$9)),Quarterly_kt!$B16:EZ16)</f>
        <v>0</v>
      </c>
      <c r="AD42" s="73">
        <f>SUMPRODUCT(--(AD$9=YEAR(Quarterly_kt!$B$9:FA$9)),Quarterly_kt!$B16:FA16)</f>
        <v>0</v>
      </c>
      <c r="AE42" s="73">
        <f>SUMPRODUCT(--(AE$9=YEAR(Quarterly_kt!$B$9:FB$9)),Quarterly_kt!$B16:FB16)</f>
        <v>0</v>
      </c>
      <c r="AF42" s="73">
        <f>SUMPRODUCT(--(AF$9=YEAR(Quarterly_kt!$B$9:FC$9)),Quarterly_kt!$B16:FC16)</f>
        <v>0</v>
      </c>
      <c r="AG42" s="73">
        <f>SUMPRODUCT(--(AG$9=YEAR(Quarterly_kt!$B$9:FD$9)),Quarterly_kt!$B16:FD16)</f>
        <v>0</v>
      </c>
      <c r="AH42" s="73">
        <f>SUMPRODUCT(--(AH$9=YEAR(Quarterly_kt!$B$9:FE$9)),Quarterly_kt!$B16:FE16)</f>
        <v>0</v>
      </c>
      <c r="AI42" s="73">
        <f>SUMPRODUCT(--(AI$9=YEAR(Quarterly_kt!$B$9:FF$9)),Quarterly_kt!$B16:FF16)</f>
        <v>0</v>
      </c>
      <c r="AJ42" s="73">
        <f>SUMPRODUCT(--(AJ$9=YEAR(Quarterly_kt!$B$9:FG$9)),Quarterly_kt!$B16:FG16)</f>
        <v>0</v>
      </c>
      <c r="AK42" s="73">
        <f>SUMPRODUCT(--(AK$9=YEAR(Quarterly_kt!$B$9:FH$9)),Quarterly_kt!$B16:FH16)</f>
        <v>0</v>
      </c>
      <c r="AL42" s="73">
        <f>SUMPRODUCT(--(AL$9=YEAR(Quarterly_kt!$B$9:FI$9)),Quarterly_kt!$B16:FI16)</f>
        <v>0</v>
      </c>
      <c r="AM42" s="73">
        <f>SUMPRODUCT(--(AM$9=YEAR(Quarterly_kt!$B$9:FJ$9)),Quarterly_kt!$B16:FJ16)</f>
        <v>0</v>
      </c>
      <c r="AN42" s="73">
        <f>SUMPRODUCT(--(AN$9=YEAR(Quarterly_kt!$B$9:FK$9)),Quarterly_kt!$B16:FK16)</f>
        <v>0</v>
      </c>
      <c r="AO42" s="73">
        <f>SUMPRODUCT(--(AO$9=YEAR(Quarterly_kt!$B$9:FL$9)),Quarterly_kt!$B16:FL16)</f>
        <v>0</v>
      </c>
      <c r="AP42" s="73">
        <f>SUMPRODUCT(--(AP$9=YEAR(Quarterly_kt!$B$9:FM$9)),Quarterly_kt!$B16:FM16)</f>
        <v>0</v>
      </c>
      <c r="AQ42" s="73">
        <f>SUMPRODUCT(--(AQ$9=YEAR(Quarterly_kt!$B$9:FN$9)),Quarterly_kt!$B16:FN16)</f>
        <v>0</v>
      </c>
      <c r="AR42" s="73">
        <f>SUMPRODUCT(--(AR$9=YEAR(Quarterly_kt!$B$9:FO$9)),Quarterly_kt!$B16:FO16)</f>
        <v>0</v>
      </c>
      <c r="AS42" s="73">
        <f>SUMPRODUCT(--(AS$9=YEAR(Quarterly_kt!$B$9:FP$9)),Quarterly_kt!$B16:FP16)</f>
        <v>0</v>
      </c>
    </row>
    <row r="43" spans="1:45" ht="14.25" customHeight="1" x14ac:dyDescent="0.2">
      <c r="A43" s="27" t="s">
        <v>21</v>
      </c>
      <c r="B43" s="17">
        <f t="shared" ref="B43:AP43" si="8">SUM(B44:B47,B50:B52,B56)</f>
        <v>4342.2649999999994</v>
      </c>
      <c r="C43" s="17">
        <f t="shared" si="8"/>
        <v>4669.0840000000007</v>
      </c>
      <c r="D43" s="17">
        <f t="shared" si="8"/>
        <v>3842.6060000000002</v>
      </c>
      <c r="E43" s="17">
        <f t="shared" si="8"/>
        <v>3865.945999999999</v>
      </c>
      <c r="F43" s="17">
        <f t="shared" si="8"/>
        <v>3481.4609999999998</v>
      </c>
      <c r="G43" s="17">
        <f t="shared" si="8"/>
        <v>3952.9429999999993</v>
      </c>
      <c r="H43" s="17">
        <f t="shared" si="8"/>
        <v>3881.511</v>
      </c>
      <c r="I43" s="17">
        <f t="shared" si="8"/>
        <v>3319.6350000000002</v>
      </c>
      <c r="J43" s="17">
        <f t="shared" si="8"/>
        <v>3019.5250000000001</v>
      </c>
      <c r="K43" s="17">
        <f t="shared" si="8"/>
        <v>3055.8209999999999</v>
      </c>
      <c r="L43" s="17">
        <f t="shared" si="8"/>
        <v>3084.2839999999997</v>
      </c>
      <c r="M43" s="17">
        <f t="shared" si="8"/>
        <v>3002.5830000000001</v>
      </c>
      <c r="N43" s="17">
        <f t="shared" si="8"/>
        <v>2119.5909999999999</v>
      </c>
      <c r="O43" s="17">
        <f t="shared" si="8"/>
        <v>2969.674</v>
      </c>
      <c r="P43" s="17">
        <f t="shared" si="8"/>
        <v>2779.694</v>
      </c>
      <c r="Q43" s="17">
        <f t="shared" si="8"/>
        <v>3415.877</v>
      </c>
      <c r="R43" s="17">
        <f t="shared" si="8"/>
        <v>3725.454999999999</v>
      </c>
      <c r="S43" s="17">
        <f t="shared" si="8"/>
        <v>3774.9909999999995</v>
      </c>
      <c r="T43" s="17">
        <f t="shared" si="8"/>
        <v>3715.2099999999996</v>
      </c>
      <c r="U43" s="17">
        <f t="shared" si="8"/>
        <v>4079.4939999999997</v>
      </c>
      <c r="V43" s="17">
        <f t="shared" si="8"/>
        <v>4587.0119999999997</v>
      </c>
      <c r="W43" s="17">
        <f t="shared" si="8"/>
        <v>4766.6810000000005</v>
      </c>
      <c r="X43" s="17">
        <f t="shared" si="8"/>
        <v>5118.2469999999994</v>
      </c>
      <c r="Y43" s="17">
        <f t="shared" si="8"/>
        <v>5259.9673999938968</v>
      </c>
      <c r="Z43" s="17">
        <f t="shared" si="8"/>
        <v>5742.7750000000015</v>
      </c>
      <c r="AA43" s="17">
        <f t="shared" si="8"/>
        <v>6043.6909999980926</v>
      </c>
      <c r="AB43" s="17">
        <f t="shared" si="8"/>
        <v>5870.5320349884041</v>
      </c>
      <c r="AC43" s="17">
        <f t="shared" si="8"/>
        <v>5924.7429999999995</v>
      </c>
      <c r="AD43" s="17">
        <f t="shared" si="8"/>
        <v>6287.6559999999999</v>
      </c>
      <c r="AE43" s="17">
        <f t="shared" si="8"/>
        <v>6664.2412239999994</v>
      </c>
      <c r="AF43" s="17">
        <f t="shared" si="8"/>
        <v>6899.3450000000003</v>
      </c>
      <c r="AG43" s="17">
        <f t="shared" si="8"/>
        <v>6752.9375319999999</v>
      </c>
      <c r="AH43" s="17">
        <f t="shared" si="8"/>
        <v>6775.0684339999998</v>
      </c>
      <c r="AI43" s="17">
        <f t="shared" si="8"/>
        <v>7071.0948769999995</v>
      </c>
      <c r="AJ43" s="17">
        <f t="shared" si="8"/>
        <v>7151.6610650000011</v>
      </c>
      <c r="AK43" s="17">
        <f t="shared" si="8"/>
        <v>6923.24437836377</v>
      </c>
      <c r="AL43" s="17">
        <f t="shared" si="8"/>
        <v>6817.3757582008056</v>
      </c>
      <c r="AM43" s="17">
        <f t="shared" si="8"/>
        <v>7116.5885711599121</v>
      </c>
      <c r="AN43" s="17">
        <f t="shared" si="8"/>
        <v>7201.5322739999992</v>
      </c>
      <c r="AO43" s="17">
        <f t="shared" si="8"/>
        <v>7365.5649999999996</v>
      </c>
      <c r="AP43" s="17">
        <f t="shared" si="8"/>
        <v>7277.2721149999998</v>
      </c>
      <c r="AQ43" s="17">
        <f>SUM(AQ44:AQ47,AQ50:AQ52,AQ56)</f>
        <v>7325.500548</v>
      </c>
      <c r="AR43" s="17">
        <f t="shared" ref="AR43" si="9">SUM(AR44:AR47,AR50:AR52,AR56)</f>
        <v>7719.8700218476561</v>
      </c>
      <c r="AS43" s="17">
        <f>SUM(AS44:AS47,AS50:AS52,AS56)</f>
        <v>7817.3480129192512</v>
      </c>
    </row>
    <row r="44" spans="1:45" ht="15" x14ac:dyDescent="0.25">
      <c r="A44" s="49" t="s">
        <v>22</v>
      </c>
      <c r="B44" s="73">
        <f>SUMPRODUCT(--(B$9=YEAR(Quarterly_kt!$B$9:DY$9)),Quarterly_kt!$B18:DY18)</f>
        <v>2561.9949999999999</v>
      </c>
      <c r="C44" s="73">
        <f>SUMPRODUCT(--(C$9=YEAR(Quarterly_kt!$B$9:DZ$9)),Quarterly_kt!$B18:DZ18)</f>
        <v>1962.0500000000002</v>
      </c>
      <c r="D44" s="73">
        <f>SUMPRODUCT(--(D$9=YEAR(Quarterly_kt!$B$9:EA$9)),Quarterly_kt!$B18:EA18)</f>
        <v>1996.2450000000001</v>
      </c>
      <c r="E44" s="73">
        <f>SUMPRODUCT(--(E$9=YEAR(Quarterly_kt!$B$9:EB$9)),Quarterly_kt!$B18:EB18)</f>
        <v>1970.9439999999997</v>
      </c>
      <c r="F44" s="73">
        <f>SUMPRODUCT(--(F$9=YEAR(Quarterly_kt!$B$9:EC$9)),Quarterly_kt!$B18:EC18)</f>
        <v>1583.52</v>
      </c>
      <c r="G44" s="73">
        <f>SUMPRODUCT(--(G$9=YEAR(Quarterly_kt!$B$9:ED$9)),Quarterly_kt!$B18:ED18)</f>
        <v>2037.5359999999998</v>
      </c>
      <c r="H44" s="73">
        <f>SUMPRODUCT(--(H$9=YEAR(Quarterly_kt!$B$9:EE$9)),Quarterly_kt!$B18:EE18)</f>
        <v>1988.8659999999998</v>
      </c>
      <c r="I44" s="73">
        <f>SUMPRODUCT(--(I$9=YEAR(Quarterly_kt!$B$9:EF$9)),Quarterly_kt!$B18:EF18)</f>
        <v>1859.2250000000001</v>
      </c>
      <c r="J44" s="73">
        <f>SUMPRODUCT(--(J$9=YEAR(Quarterly_kt!$B$9:EG$9)),Quarterly_kt!$B18:EG18)</f>
        <v>1488.7879999999998</v>
      </c>
      <c r="K44" s="73">
        <f>SUMPRODUCT(--(K$9=YEAR(Quarterly_kt!$B$9:EH$9)),Quarterly_kt!$B18:EH18)</f>
        <v>1504.395</v>
      </c>
      <c r="L44" s="73">
        <f>SUMPRODUCT(--(L$9=YEAR(Quarterly_kt!$B$9:EI$9)),Quarterly_kt!$B18:EI18)</f>
        <v>1556.569</v>
      </c>
      <c r="M44" s="73">
        <f>SUMPRODUCT(--(M$9=YEAR(Quarterly_kt!$B$9:EJ$9)),Quarterly_kt!$B18:EJ18)</f>
        <v>875.28200000000004</v>
      </c>
      <c r="N44" s="73">
        <f>SUMPRODUCT(--(N$9=YEAR(Quarterly_kt!$B$9:EK$9)),Quarterly_kt!$B18:EK18)</f>
        <v>1062.606</v>
      </c>
      <c r="O44" s="73">
        <f>SUMPRODUCT(--(O$9=YEAR(Quarterly_kt!$B$9:EL$9)),Quarterly_kt!$B18:EL18)</f>
        <v>2288.5079999999998</v>
      </c>
      <c r="P44" s="73">
        <f>SUMPRODUCT(--(P$9=YEAR(Quarterly_kt!$B$9:EM$9)),Quarterly_kt!$B18:EM18)</f>
        <v>2469.2889999999998</v>
      </c>
      <c r="Q44" s="73">
        <f>SUMPRODUCT(--(Q$9=YEAR(Quarterly_kt!$B$9:EN$9)),Quarterly_kt!$B18:EN18)</f>
        <v>3021.107</v>
      </c>
      <c r="R44" s="73">
        <f>SUMPRODUCT(--(R$9=YEAR(Quarterly_kt!$B$9:EO$9)),Quarterly_kt!$B18:EO18)</f>
        <v>3152.1799999999994</v>
      </c>
      <c r="S44" s="73">
        <f>SUMPRODUCT(--(S$9=YEAR(Quarterly_kt!$B$9:EP$9)),Quarterly_kt!$B18:EP18)</f>
        <v>3155.9839999999999</v>
      </c>
      <c r="T44" s="73">
        <f>SUMPRODUCT(--(T$9=YEAR(Quarterly_kt!$B$9:EQ$9)),Quarterly_kt!$B18:EQ18)</f>
        <v>3110.8069999999998</v>
      </c>
      <c r="U44" s="73">
        <f>SUMPRODUCT(--(U$9=YEAR(Quarterly_kt!$B$9:ER$9)),Quarterly_kt!$B18:ER18)</f>
        <v>3486.1370000000002</v>
      </c>
      <c r="V44" s="73">
        <f>SUMPRODUCT(--(V$9=YEAR(Quarterly_kt!$B$9:ES$9)),Quarterly_kt!$B18:ES18)</f>
        <v>3879.2159999999999</v>
      </c>
      <c r="W44" s="73">
        <f>SUMPRODUCT(--(W$9=YEAR(Quarterly_kt!$B$9:ET$9)),Quarterly_kt!$B18:ET18)</f>
        <v>3737.3500000000004</v>
      </c>
      <c r="X44" s="73">
        <f>SUMPRODUCT(--(X$9=YEAR(Quarterly_kt!$B$9:EU$9)),Quarterly_kt!$B18:EU18)</f>
        <v>3665.5740000000001</v>
      </c>
      <c r="Y44" s="73">
        <f>SUMPRODUCT(--(Y$9=YEAR(Quarterly_kt!$B$9:EV$9)),Quarterly_kt!$B18:EV18)</f>
        <v>3720.2190000000001</v>
      </c>
      <c r="Z44" s="73">
        <f>SUMPRODUCT(--(Z$9=YEAR(Quarterly_kt!$B$9:EW$9)),Quarterly_kt!$B18:EW18)</f>
        <v>4462.5820000000003</v>
      </c>
      <c r="AA44" s="73">
        <f>SUMPRODUCT(--(AA$9=YEAR(Quarterly_kt!$B$9:EX$9)),Quarterly_kt!$B18:EX18)</f>
        <v>4385.4009999999998</v>
      </c>
      <c r="AB44" s="73">
        <f>SUMPRODUCT(--(AB$9=YEAR(Quarterly_kt!$B$9:EY$9)),Quarterly_kt!$B18:EY18)</f>
        <v>4482.0560000000005</v>
      </c>
      <c r="AC44" s="73">
        <f>SUMPRODUCT(--(AC$9=YEAR(Quarterly_kt!$B$9:EZ$9)),Quarterly_kt!$B18:EZ18)</f>
        <v>4219.527</v>
      </c>
      <c r="AD44" s="73">
        <f>SUMPRODUCT(--(AD$9=YEAR(Quarterly_kt!$B$9:FA$9)),Quarterly_kt!$B18:FA18)</f>
        <v>4515.5739999999996</v>
      </c>
      <c r="AE44" s="73">
        <f>SUMPRODUCT(--(AE$9=YEAR(Quarterly_kt!$B$9:FB$9)),Quarterly_kt!$B18:FB18)</f>
        <v>4792.674</v>
      </c>
      <c r="AF44" s="73">
        <f>SUMPRODUCT(--(AF$9=YEAR(Quarterly_kt!$B$9:FC$9)),Quarterly_kt!$B18:FC18)</f>
        <v>4420.7029999999995</v>
      </c>
      <c r="AG44" s="73">
        <f>SUMPRODUCT(--(AG$9=YEAR(Quarterly_kt!$B$9:FD$9)),Quarterly_kt!$B18:FD18)</f>
        <v>4487.8549999999996</v>
      </c>
      <c r="AH44" s="73">
        <f>SUMPRODUCT(--(AH$9=YEAR(Quarterly_kt!$B$9:FE$9)),Quarterly_kt!$B18:FE18)</f>
        <v>4591.4220000000005</v>
      </c>
      <c r="AI44" s="73">
        <f>SUMPRODUCT(--(AI$9=YEAR(Quarterly_kt!$B$9:FF$9)),Quarterly_kt!$B18:FF18)</f>
        <v>4416.8649999999998</v>
      </c>
      <c r="AJ44" s="73">
        <f>SUMPRODUCT(--(AJ$9=YEAR(Quarterly_kt!$B$9:FG$9)),Quarterly_kt!$B18:FG18)</f>
        <v>4707.0040000000008</v>
      </c>
      <c r="AK44" s="73">
        <f>SUMPRODUCT(--(AK$9=YEAR(Quarterly_kt!$B$9:FH$9)),Quarterly_kt!$B18:FH18)</f>
        <v>4541.7710000000006</v>
      </c>
      <c r="AL44" s="73">
        <f>SUMPRODUCT(--(AL$9=YEAR(Quarterly_kt!$B$9:FI$9)),Quarterly_kt!$B18:FI18)</f>
        <v>4900.9830000000002</v>
      </c>
      <c r="AM44" s="73">
        <f>SUMPRODUCT(--(AM$9=YEAR(Quarterly_kt!$B$9:FJ$9)),Quarterly_kt!$B18:FJ18)</f>
        <v>5157.8279999999995</v>
      </c>
      <c r="AN44" s="73">
        <f>SUMPRODUCT(--(AN$9=YEAR(Quarterly_kt!$B$9:FK$9)),Quarterly_kt!$B18:FK18)</f>
        <v>5303.7449999999999</v>
      </c>
      <c r="AO44" s="73">
        <f>SUMPRODUCT(--(AO$9=YEAR(Quarterly_kt!$B$9:FL$9)),Quarterly_kt!$B18:FL18)</f>
        <v>5179.6689999999999</v>
      </c>
      <c r="AP44" s="73">
        <f>SUMPRODUCT(--(AP$9=YEAR(Quarterly_kt!$B$9:FM$9)),Quarterly_kt!$B18:FM18)</f>
        <v>4946.2829999999994</v>
      </c>
      <c r="AQ44" s="73">
        <f>SUMPRODUCT(--(AQ$9=YEAR(Quarterly_kt!$B$9:FN$9)),Quarterly_kt!$B18:FN18)</f>
        <v>5119.2459999999992</v>
      </c>
      <c r="AR44" s="73">
        <f>SUMPRODUCT(--(AR$9=YEAR(Quarterly_kt!$B$9:FQ$9)),Quarterly_kt!$B18:FQ18)</f>
        <v>5205.5856464843746</v>
      </c>
      <c r="AS44" s="73">
        <f>SUMPRODUCT(--(AS$9=YEAR(Quarterly_kt!$B$9:FU$9)),Quarterly_kt!$B18:FU18)</f>
        <v>5215.528593125</v>
      </c>
    </row>
    <row r="45" spans="1:45" ht="15" x14ac:dyDescent="0.25">
      <c r="A45" s="49" t="s">
        <v>23</v>
      </c>
      <c r="B45" s="73">
        <f>SUMPRODUCT(--(B$9=YEAR(Quarterly_kt!$B$9:DY$9)),Quarterly_kt!$B19:DY19)</f>
        <v>840.05899999999997</v>
      </c>
      <c r="C45" s="73">
        <f>SUMPRODUCT(--(C$9=YEAR(Quarterly_kt!$B$9:DZ$9)),Quarterly_kt!$B19:DZ19)</f>
        <v>962.83699999999999</v>
      </c>
      <c r="D45" s="73">
        <f>SUMPRODUCT(--(D$9=YEAR(Quarterly_kt!$B$9:EA$9)),Quarterly_kt!$B19:EA19)</f>
        <v>968.04</v>
      </c>
      <c r="E45" s="73">
        <f>SUMPRODUCT(--(E$9=YEAR(Quarterly_kt!$B$9:EB$9)),Quarterly_kt!$B19:EB19)</f>
        <v>722.95499999999993</v>
      </c>
      <c r="F45" s="73">
        <f>SUMPRODUCT(--(F$9=YEAR(Quarterly_kt!$B$9:EC$9)),Quarterly_kt!$B19:EC19)</f>
        <v>738.26800000000003</v>
      </c>
      <c r="G45" s="73">
        <f>SUMPRODUCT(--(G$9=YEAR(Quarterly_kt!$B$9:ED$9)),Quarterly_kt!$B19:ED19)</f>
        <v>682.34899999999993</v>
      </c>
      <c r="H45" s="73">
        <f>SUMPRODUCT(--(H$9=YEAR(Quarterly_kt!$B$9:EE$9)),Quarterly_kt!$B19:EE19)</f>
        <v>645.46500000000003</v>
      </c>
      <c r="I45" s="73">
        <f>SUMPRODUCT(--(I$9=YEAR(Quarterly_kt!$B$9:EF$9)),Quarterly_kt!$B19:EF19)</f>
        <v>446.63</v>
      </c>
      <c r="J45" s="73">
        <f>SUMPRODUCT(--(J$9=YEAR(Quarterly_kt!$B$9:EG$9)),Quarterly_kt!$B19:EG19)</f>
        <v>297.21100000000001</v>
      </c>
      <c r="K45" s="73">
        <f>SUMPRODUCT(--(K$9=YEAR(Quarterly_kt!$B$9:EH$9)),Quarterly_kt!$B19:EH19)</f>
        <v>209.04999999999998</v>
      </c>
      <c r="L45" s="73">
        <f>SUMPRODUCT(--(L$9=YEAR(Quarterly_kt!$B$9:EI$9)),Quarterly_kt!$B19:EI19)</f>
        <v>190.01499999999999</v>
      </c>
      <c r="M45" s="73">
        <f>SUMPRODUCT(--(M$9=YEAR(Quarterly_kt!$B$9:EJ$9)),Quarterly_kt!$B19:EJ19)</f>
        <v>73.25500000000001</v>
      </c>
      <c r="N45" s="73">
        <f>SUMPRODUCT(--(N$9=YEAR(Quarterly_kt!$B$9:EK$9)),Quarterly_kt!$B19:EK19)</f>
        <v>0</v>
      </c>
      <c r="O45" s="73">
        <f>SUMPRODUCT(--(O$9=YEAR(Quarterly_kt!$B$9:EL$9)),Quarterly_kt!$B19:EL19)</f>
        <v>17.916</v>
      </c>
      <c r="P45" s="73">
        <f>SUMPRODUCT(--(P$9=YEAR(Quarterly_kt!$B$9:EM$9)),Quarterly_kt!$B19:EM19)</f>
        <v>0</v>
      </c>
      <c r="Q45" s="73">
        <f>SUMPRODUCT(--(Q$9=YEAR(Quarterly_kt!$B$9:EN$9)),Quarterly_kt!$B19:EN19)</f>
        <v>16.302</v>
      </c>
      <c r="R45" s="73">
        <f>SUMPRODUCT(--(R$9=YEAR(Quarterly_kt!$B$9:EO$9)),Quarterly_kt!$B19:EO19)</f>
        <v>41.392000000000003</v>
      </c>
      <c r="S45" s="73">
        <f>SUMPRODUCT(--(S$9=YEAR(Quarterly_kt!$B$9:EP$9)),Quarterly_kt!$B19:EP19)</f>
        <v>117.794</v>
      </c>
      <c r="T45" s="73">
        <f>SUMPRODUCT(--(T$9=YEAR(Quarterly_kt!$B$9:EQ$9)),Quarterly_kt!$B19:EQ19)</f>
        <v>76.87700000000001</v>
      </c>
      <c r="U45" s="73">
        <f>SUMPRODUCT(--(U$9=YEAR(Quarterly_kt!$B$9:ER$9)),Quarterly_kt!$B19:ER19)</f>
        <v>83.432999999999993</v>
      </c>
      <c r="V45" s="73">
        <f>SUMPRODUCT(--(V$9=YEAR(Quarterly_kt!$B$9:ES$9)),Quarterly_kt!$B19:ES19)</f>
        <v>64.091999999999999</v>
      </c>
      <c r="W45" s="73">
        <f>SUMPRODUCT(--(W$9=YEAR(Quarterly_kt!$B$9:ET$9)),Quarterly_kt!$B19:ET19)</f>
        <v>108.384</v>
      </c>
      <c r="X45" s="73">
        <f>SUMPRODUCT(--(X$9=YEAR(Quarterly_kt!$B$9:EU$9)),Quarterly_kt!$B19:EU19)</f>
        <v>231.54200000000003</v>
      </c>
      <c r="Y45" s="73">
        <f>SUMPRODUCT(--(Y$9=YEAR(Quarterly_kt!$B$9:EV$9)),Quarterly_kt!$B19:EV19)</f>
        <v>283.64100000000002</v>
      </c>
      <c r="Z45" s="73">
        <f>SUMPRODUCT(--(Z$9=YEAR(Quarterly_kt!$B$9:EW$9)),Quarterly_kt!$B19:EW19)</f>
        <v>351.125</v>
      </c>
      <c r="AA45" s="73">
        <f>SUMPRODUCT(--(AA$9=YEAR(Quarterly_kt!$B$9:EX$9)),Quarterly_kt!$B19:EX19)</f>
        <v>250.82099999999997</v>
      </c>
      <c r="AB45" s="73">
        <f>SUMPRODUCT(--(AB$9=YEAR(Quarterly_kt!$B$9:EY$9)),Quarterly_kt!$B19:EY19)</f>
        <v>213.32100000000003</v>
      </c>
      <c r="AC45" s="73">
        <f>SUMPRODUCT(--(AC$9=YEAR(Quarterly_kt!$B$9:EZ$9)),Quarterly_kt!$B19:EZ19)</f>
        <v>421.06299999999999</v>
      </c>
      <c r="AD45" s="73">
        <f>SUMPRODUCT(--(AD$9=YEAR(Quarterly_kt!$B$9:FA$9)),Quarterly_kt!$B19:FA19)</f>
        <v>436.73</v>
      </c>
      <c r="AE45" s="73">
        <f>SUMPRODUCT(--(AE$9=YEAR(Quarterly_kt!$B$9:FB$9)),Quarterly_kt!$B19:FB19)</f>
        <v>381.93500000000006</v>
      </c>
      <c r="AF45" s="73">
        <f>SUMPRODUCT(--(AF$9=YEAR(Quarterly_kt!$B$9:FC$9)),Quarterly_kt!$B19:FC19)</f>
        <v>342.952</v>
      </c>
      <c r="AG45" s="73">
        <f>SUMPRODUCT(--(AG$9=YEAR(Quarterly_kt!$B$9:FD$9)),Quarterly_kt!$B19:FD19)</f>
        <v>311.12</v>
      </c>
      <c r="AH45" s="73">
        <f>SUMPRODUCT(--(AH$9=YEAR(Quarterly_kt!$B$9:FE$9)),Quarterly_kt!$B19:FE19)</f>
        <v>159.90899999999999</v>
      </c>
      <c r="AI45" s="73">
        <f>SUMPRODUCT(--(AI$9=YEAR(Quarterly_kt!$B$9:FF$9)),Quarterly_kt!$B19:FF19)</f>
        <v>253.52900000000002</v>
      </c>
      <c r="AJ45" s="73">
        <f>SUMPRODUCT(--(AJ$9=YEAR(Quarterly_kt!$B$9:FG$9)),Quarterly_kt!$B19:FG19)</f>
        <v>236.01</v>
      </c>
      <c r="AK45" s="73">
        <f>SUMPRODUCT(--(AK$9=YEAR(Quarterly_kt!$B$9:FH$9)),Quarterly_kt!$B19:FH19)</f>
        <v>245.18200000000002</v>
      </c>
      <c r="AL45" s="73">
        <f>SUMPRODUCT(--(AL$9=YEAR(Quarterly_kt!$B$9:FI$9)),Quarterly_kt!$B19:FI19)</f>
        <v>191.69</v>
      </c>
      <c r="AM45" s="73">
        <f>SUMPRODUCT(--(AM$9=YEAR(Quarterly_kt!$B$9:FJ$9)),Quarterly_kt!$B19:FJ19)</f>
        <v>97.174999999999997</v>
      </c>
      <c r="AN45" s="73">
        <f>SUMPRODUCT(--(AN$9=YEAR(Quarterly_kt!$B$9:FK$9)),Quarterly_kt!$B19:FK19)</f>
        <v>135.65899999999999</v>
      </c>
      <c r="AO45" s="73">
        <f>SUMPRODUCT(--(AO$9=YEAR(Quarterly_kt!$B$9:FL$9)),Quarterly_kt!$B19:FL19)</f>
        <v>146.37</v>
      </c>
      <c r="AP45" s="73">
        <f>SUMPRODUCT(--(AP$9=YEAR(Quarterly_kt!$B$9:FM$9)),Quarterly_kt!$B19:FM19)</f>
        <v>193.827</v>
      </c>
      <c r="AQ45" s="73">
        <f>SUMPRODUCT(--(AQ$9=YEAR(Quarterly_kt!$B$9:FN$9)),Quarterly_kt!$B19:FN19)</f>
        <v>204.76599999999999</v>
      </c>
      <c r="AR45" s="73">
        <f>SUMPRODUCT(--(AR$9=YEAR(Quarterly_kt!$B$9:FQ$9)),Quarterly_kt!$B19:FQ19)</f>
        <v>167.77942236328124</v>
      </c>
      <c r="AS45" s="73">
        <f>SUMPRODUCT(--(AS$9=YEAR(Quarterly_kt!$B$9:FU$9)),Quarterly_kt!$B19:FU19)</f>
        <v>156.32815203839112</v>
      </c>
    </row>
    <row r="46" spans="1:45" ht="15" x14ac:dyDescent="0.25">
      <c r="A46" s="49" t="s">
        <v>24</v>
      </c>
      <c r="B46" s="73">
        <f>SUMPRODUCT(--(B$9=YEAR(Quarterly_kt!$B$9:DY$9)),Quarterly_kt!$B20:DY20)</f>
        <v>0</v>
      </c>
      <c r="C46" s="73">
        <f>SUMPRODUCT(--(C$9=YEAR(Quarterly_kt!$B$9:DZ$9)),Quarterly_kt!$B20:DZ20)</f>
        <v>0</v>
      </c>
      <c r="D46" s="73">
        <f>SUMPRODUCT(--(D$9=YEAR(Quarterly_kt!$B$9:EA$9)),Quarterly_kt!$B20:EA20)</f>
        <v>0</v>
      </c>
      <c r="E46" s="73">
        <f>SUMPRODUCT(--(E$9=YEAR(Quarterly_kt!$B$9:EB$9)),Quarterly_kt!$B20:EB20)</f>
        <v>0</v>
      </c>
      <c r="F46" s="73">
        <f>SUMPRODUCT(--(F$9=YEAR(Quarterly_kt!$B$9:EC$9)),Quarterly_kt!$B20:EC20)</f>
        <v>0</v>
      </c>
      <c r="G46" s="73">
        <f>SUMPRODUCT(--(G$9=YEAR(Quarterly_kt!$B$9:ED$9)),Quarterly_kt!$B20:ED20)</f>
        <v>0</v>
      </c>
      <c r="H46" s="73">
        <f>SUMPRODUCT(--(H$9=YEAR(Quarterly_kt!$B$9:EE$9)),Quarterly_kt!$B20:EE20)</f>
        <v>0</v>
      </c>
      <c r="I46" s="73">
        <f>SUMPRODUCT(--(I$9=YEAR(Quarterly_kt!$B$9:EF$9)),Quarterly_kt!$B20:EF20)</f>
        <v>0</v>
      </c>
      <c r="J46" s="73">
        <f>SUMPRODUCT(--(J$9=YEAR(Quarterly_kt!$B$9:EG$9)),Quarterly_kt!$B20:EG20)</f>
        <v>0</v>
      </c>
      <c r="K46" s="73">
        <f>SUMPRODUCT(--(K$9=YEAR(Quarterly_kt!$B$9:EH$9)),Quarterly_kt!$B20:EH20)</f>
        <v>0</v>
      </c>
      <c r="L46" s="73">
        <f>SUMPRODUCT(--(L$9=YEAR(Quarterly_kt!$B$9:EI$9)),Quarterly_kt!$B20:EI20)</f>
        <v>0</v>
      </c>
      <c r="M46" s="73">
        <f>SUMPRODUCT(--(M$9=YEAR(Quarterly_kt!$B$9:EJ$9)),Quarterly_kt!$B20:EJ20)</f>
        <v>0</v>
      </c>
      <c r="N46" s="73">
        <f>SUMPRODUCT(--(N$9=YEAR(Quarterly_kt!$B$9:EK$9)),Quarterly_kt!$B20:EK20)</f>
        <v>0</v>
      </c>
      <c r="O46" s="73">
        <f>SUMPRODUCT(--(O$9=YEAR(Quarterly_kt!$B$9:EL$9)),Quarterly_kt!$B20:EL20)</f>
        <v>0</v>
      </c>
      <c r="P46" s="73">
        <f>SUMPRODUCT(--(P$9=YEAR(Quarterly_kt!$B$9:EM$9)),Quarterly_kt!$B20:EM20)</f>
        <v>0</v>
      </c>
      <c r="Q46" s="73">
        <f>SUMPRODUCT(--(Q$9=YEAR(Quarterly_kt!$B$9:EN$9)),Quarterly_kt!$B20:EN20)</f>
        <v>0</v>
      </c>
      <c r="R46" s="73">
        <f>SUMPRODUCT(--(R$9=YEAR(Quarterly_kt!$B$9:EO$9)),Quarterly_kt!$B20:EO20)</f>
        <v>0</v>
      </c>
      <c r="S46" s="73">
        <f>SUMPRODUCT(--(S$9=YEAR(Quarterly_kt!$B$9:EP$9)),Quarterly_kt!$B20:EP20)</f>
        <v>0</v>
      </c>
      <c r="T46" s="73">
        <f>SUMPRODUCT(--(T$9=YEAR(Quarterly_kt!$B$9:EQ$9)),Quarterly_kt!$B20:EQ20)</f>
        <v>0</v>
      </c>
      <c r="U46" s="73">
        <f>SUMPRODUCT(--(U$9=YEAR(Quarterly_kt!$B$9:ER$9)),Quarterly_kt!$B20:ER20)</f>
        <v>0</v>
      </c>
      <c r="V46" s="73">
        <f>SUMPRODUCT(--(V$9=YEAR(Quarterly_kt!$B$9:ES$9)),Quarterly_kt!$B20:ES20)</f>
        <v>0</v>
      </c>
      <c r="W46" s="73">
        <f>SUMPRODUCT(--(W$9=YEAR(Quarterly_kt!$B$9:ET$9)),Quarterly_kt!$B20:ET20)</f>
        <v>0</v>
      </c>
      <c r="X46" s="73">
        <f>SUMPRODUCT(--(X$9=YEAR(Quarterly_kt!$B$9:EU$9)),Quarterly_kt!$B20:EU20)</f>
        <v>0</v>
      </c>
      <c r="Y46" s="73">
        <f>SUMPRODUCT(--(Y$9=YEAR(Quarterly_kt!$B$9:EV$9)),Quarterly_kt!$B20:EV20)</f>
        <v>0</v>
      </c>
      <c r="Z46" s="73">
        <f>SUMPRODUCT(--(Z$9=YEAR(Quarterly_kt!$B$9:EW$9)),Quarterly_kt!$B20:EW20)</f>
        <v>0</v>
      </c>
      <c r="AA46" s="73">
        <f>SUMPRODUCT(--(AA$9=YEAR(Quarterly_kt!$B$9:EX$9)),Quarterly_kt!$B20:EX20)</f>
        <v>0</v>
      </c>
      <c r="AB46" s="73">
        <f>SUMPRODUCT(--(AB$9=YEAR(Quarterly_kt!$B$9:EY$9)),Quarterly_kt!$B20:EY20)</f>
        <v>0</v>
      </c>
      <c r="AC46" s="73">
        <f>SUMPRODUCT(--(AC$9=YEAR(Quarterly_kt!$B$9:EZ$9)),Quarterly_kt!$B20:EZ20)</f>
        <v>0</v>
      </c>
      <c r="AD46" s="73">
        <f>SUMPRODUCT(--(AD$9=YEAR(Quarterly_kt!$B$9:FA$9)),Quarterly_kt!$B20:FA20)</f>
        <v>0</v>
      </c>
      <c r="AE46" s="73">
        <f>SUMPRODUCT(--(AE$9=YEAR(Quarterly_kt!$B$9:FB$9)),Quarterly_kt!$B20:FB20)</f>
        <v>10.989224</v>
      </c>
      <c r="AF46" s="73">
        <f>SUMPRODUCT(--(AF$9=YEAR(Quarterly_kt!$B$9:FC$9)),Quarterly_kt!$B20:FC20)</f>
        <v>7.9390000000000001</v>
      </c>
      <c r="AG46" s="73">
        <f>SUMPRODUCT(--(AG$9=YEAR(Quarterly_kt!$B$9:FD$9)),Quarterly_kt!$B20:FD20)</f>
        <v>11.596532</v>
      </c>
      <c r="AH46" s="73">
        <f>SUMPRODUCT(--(AH$9=YEAR(Quarterly_kt!$B$9:FE$9)),Quarterly_kt!$B20:FE20)</f>
        <v>38.627434000000001</v>
      </c>
      <c r="AI46" s="73">
        <f>SUMPRODUCT(--(AI$9=YEAR(Quarterly_kt!$B$9:FF$9)),Quarterly_kt!$B20:FF20)</f>
        <v>83.670877000000004</v>
      </c>
      <c r="AJ46" s="73">
        <f>SUMPRODUCT(--(AJ$9=YEAR(Quarterly_kt!$B$9:FG$9)),Quarterly_kt!$B20:FG20)</f>
        <v>100.98906500000001</v>
      </c>
      <c r="AK46" s="73">
        <f>SUMPRODUCT(--(AK$9=YEAR(Quarterly_kt!$B$9:FH$9)),Quarterly_kt!$B20:FH20)</f>
        <v>94.108568000000005</v>
      </c>
      <c r="AL46" s="73">
        <f>SUMPRODUCT(--(AL$9=YEAR(Quarterly_kt!$B$9:FI$9)),Quarterly_kt!$B20:FI20)</f>
        <v>9.9435679999999991</v>
      </c>
      <c r="AM46" s="73">
        <f>SUMPRODUCT(--(AM$9=YEAR(Quarterly_kt!$B$9:FJ$9)),Quarterly_kt!$B20:FJ20)</f>
        <v>6.0455009999999998</v>
      </c>
      <c r="AN46" s="73">
        <f>SUMPRODUCT(--(AN$9=YEAR(Quarterly_kt!$B$9:FK$9)),Quarterly_kt!$B20:FK20)</f>
        <v>18.027274000000002</v>
      </c>
      <c r="AO46" s="73">
        <f>SUMPRODUCT(--(AO$9=YEAR(Quarterly_kt!$B$9:FL$9)),Quarterly_kt!$B20:FL20)</f>
        <v>0</v>
      </c>
      <c r="AP46" s="73">
        <f>SUMPRODUCT(--(AP$9=YEAR(Quarterly_kt!$B$9:FM$9)),Quarterly_kt!$B20:FM20)</f>
        <v>1.8431150000000001</v>
      </c>
      <c r="AQ46" s="73">
        <f>SUMPRODUCT(--(AQ$9=YEAR(Quarterly_kt!$B$9:FN$9)),Quarterly_kt!$B20:FN20)</f>
        <v>7.5465480000000005</v>
      </c>
      <c r="AR46" s="73">
        <f>SUMPRODUCT(--(AR$9=YEAR(Quarterly_kt!$B$9:FQ$9)),Quarterly_kt!$B20:FQ20)</f>
        <v>24.263952999999997</v>
      </c>
      <c r="AS46" s="73">
        <f>SUMPRODUCT(--(AS$9=YEAR(Quarterly_kt!$B$9:FU$9)),Quarterly_kt!$B20:FU20)</f>
        <v>14.344871999999999</v>
      </c>
    </row>
    <row r="47" spans="1:45" ht="15" x14ac:dyDescent="0.25">
      <c r="A47" s="49" t="s">
        <v>25</v>
      </c>
      <c r="B47" s="73">
        <f t="shared" ref="B47:AP47" si="10">SUM(B48:B49)</f>
        <v>372.13299999999998</v>
      </c>
      <c r="C47" s="73">
        <f t="shared" si="10"/>
        <v>701.32299999999998</v>
      </c>
      <c r="D47" s="73">
        <f t="shared" si="10"/>
        <v>270.43600000000004</v>
      </c>
      <c r="E47" s="73">
        <f t="shared" si="10"/>
        <v>424.99</v>
      </c>
      <c r="F47" s="73">
        <f t="shared" si="10"/>
        <v>427.58500000000004</v>
      </c>
      <c r="G47" s="73">
        <f t="shared" si="10"/>
        <v>409.32099999999997</v>
      </c>
      <c r="H47" s="73">
        <f t="shared" si="10"/>
        <v>425.26399999999995</v>
      </c>
      <c r="I47" s="73">
        <f t="shared" si="10"/>
        <v>375.01800000000003</v>
      </c>
      <c r="J47" s="73">
        <f t="shared" si="10"/>
        <v>403.56800000000004</v>
      </c>
      <c r="K47" s="73">
        <f t="shared" si="10"/>
        <v>532.80000000000007</v>
      </c>
      <c r="L47" s="73">
        <f t="shared" si="10"/>
        <v>459.77800000000002</v>
      </c>
      <c r="M47" s="73">
        <f t="shared" si="10"/>
        <v>821.99700000000007</v>
      </c>
      <c r="N47" s="73">
        <f t="shared" si="10"/>
        <v>110.54300000000001</v>
      </c>
      <c r="O47" s="73">
        <f t="shared" si="10"/>
        <v>475.053</v>
      </c>
      <c r="P47" s="73">
        <f t="shared" si="10"/>
        <v>219.70399999999998</v>
      </c>
      <c r="Q47" s="73">
        <f t="shared" si="10"/>
        <v>271.27699999999999</v>
      </c>
      <c r="R47" s="73">
        <f t="shared" si="10"/>
        <v>281.161</v>
      </c>
      <c r="S47" s="73">
        <f t="shared" si="10"/>
        <v>299.36299999999994</v>
      </c>
      <c r="T47" s="73">
        <f t="shared" si="10"/>
        <v>224.55800000000002</v>
      </c>
      <c r="U47" s="73">
        <f t="shared" si="10"/>
        <v>317.19299999999998</v>
      </c>
      <c r="V47" s="73">
        <f t="shared" si="10"/>
        <v>396.27600000000001</v>
      </c>
      <c r="W47" s="73">
        <f t="shared" si="10"/>
        <v>539.53</v>
      </c>
      <c r="X47" s="73">
        <f t="shared" si="10"/>
        <v>652.32799999999997</v>
      </c>
      <c r="Y47" s="73">
        <f t="shared" si="10"/>
        <v>680.16699999999992</v>
      </c>
      <c r="Z47" s="73">
        <f t="shared" si="10"/>
        <v>599.49199999999996</v>
      </c>
      <c r="AA47" s="73">
        <f t="shared" si="10"/>
        <v>894.97800000000007</v>
      </c>
      <c r="AB47" s="73">
        <f t="shared" si="10"/>
        <v>743.92000000000007</v>
      </c>
      <c r="AC47" s="73">
        <f t="shared" si="10"/>
        <v>777.06</v>
      </c>
      <c r="AD47" s="73">
        <f t="shared" si="10"/>
        <v>797.48699999999985</v>
      </c>
      <c r="AE47" s="73">
        <f t="shared" si="10"/>
        <v>775.97199999999998</v>
      </c>
      <c r="AF47" s="73">
        <f t="shared" si="10"/>
        <v>872.93299999999999</v>
      </c>
      <c r="AG47" s="73">
        <f t="shared" si="10"/>
        <v>839.21600000000012</v>
      </c>
      <c r="AH47" s="73">
        <f t="shared" si="10"/>
        <v>869.21</v>
      </c>
      <c r="AI47" s="73">
        <f t="shared" si="10"/>
        <v>1019.638</v>
      </c>
      <c r="AJ47" s="73">
        <f t="shared" si="10"/>
        <v>855.54300000000012</v>
      </c>
      <c r="AK47" s="73">
        <f t="shared" si="10"/>
        <v>1003.0688002929688</v>
      </c>
      <c r="AL47" s="73">
        <f t="shared" si="10"/>
        <v>912.91970019531254</v>
      </c>
      <c r="AM47" s="73">
        <f t="shared" si="10"/>
        <v>958.20150048828123</v>
      </c>
      <c r="AN47" s="73">
        <f t="shared" si="10"/>
        <v>1099.21</v>
      </c>
      <c r="AO47" s="73">
        <f t="shared" si="10"/>
        <v>1119.0250000000001</v>
      </c>
      <c r="AP47" s="73">
        <f t="shared" si="10"/>
        <v>1079.4560000000001</v>
      </c>
      <c r="AQ47" s="73">
        <f>SUM(AQ48:AQ49)</f>
        <v>1032.9839999999999</v>
      </c>
      <c r="AR47" s="73">
        <f>SUMPRODUCT(--(AR$9=YEAR(Quarterly_kt!$B$9:FQ$9)),Quarterly_kt!$B21:FQ21)</f>
        <v>939.72899999999993</v>
      </c>
      <c r="AS47" s="73">
        <f>SUM(AS48:AS49)</f>
        <v>1008.7025035819273</v>
      </c>
    </row>
    <row r="48" spans="1:45" ht="17.25" x14ac:dyDescent="0.25">
      <c r="A48" s="50" t="s">
        <v>132</v>
      </c>
      <c r="B48" s="73">
        <f>SUMPRODUCT(--(B$9=YEAR(Quarterly_kt!$B$9:DY$9)),Quarterly_kt!$B22:DY22)</f>
        <v>0.54200000000000004</v>
      </c>
      <c r="C48" s="73">
        <f>SUMPRODUCT(--(C$9=YEAR(Quarterly_kt!$B$9:DZ$9)),Quarterly_kt!$B22:DZ22)</f>
        <v>15.861000000000001</v>
      </c>
      <c r="D48" s="73">
        <f>SUMPRODUCT(--(D$9=YEAR(Quarterly_kt!$B$9:EA$9)),Quarterly_kt!$B22:EA22)</f>
        <v>0</v>
      </c>
      <c r="E48" s="73">
        <f>SUMPRODUCT(--(E$9=YEAR(Quarterly_kt!$B$9:EB$9)),Quarterly_kt!$B22:EB22)</f>
        <v>0</v>
      </c>
      <c r="F48" s="73">
        <f>SUMPRODUCT(--(F$9=YEAR(Quarterly_kt!$B$9:EC$9)),Quarterly_kt!$B22:EC22)</f>
        <v>0</v>
      </c>
      <c r="G48" s="73">
        <f>SUMPRODUCT(--(G$9=YEAR(Quarterly_kt!$B$9:ED$9)),Quarterly_kt!$B22:ED22)</f>
        <v>0.84599999999999997</v>
      </c>
      <c r="H48" s="73">
        <f>SUMPRODUCT(--(H$9=YEAR(Quarterly_kt!$B$9:EE$9)),Quarterly_kt!$B22:EE22)</f>
        <v>0</v>
      </c>
      <c r="I48" s="73">
        <f>SUMPRODUCT(--(I$9=YEAR(Quarterly_kt!$B$9:EF$9)),Quarterly_kt!$B22:EF22)</f>
        <v>0</v>
      </c>
      <c r="J48" s="73">
        <f>SUMPRODUCT(--(J$9=YEAR(Quarterly_kt!$B$9:EG$9)),Quarterly_kt!$B22:EG22)</f>
        <v>0</v>
      </c>
      <c r="K48" s="73">
        <f>SUMPRODUCT(--(K$9=YEAR(Quarterly_kt!$B$9:EH$9)),Quarterly_kt!$B22:EH22)</f>
        <v>4.4740000000000002</v>
      </c>
      <c r="L48" s="73">
        <f>SUMPRODUCT(--(L$9=YEAR(Quarterly_kt!$B$9:EI$9)),Quarterly_kt!$B22:EI22)</f>
        <v>9.077</v>
      </c>
      <c r="M48" s="73">
        <f>SUMPRODUCT(--(M$9=YEAR(Quarterly_kt!$B$9:EJ$9)),Quarterly_kt!$B22:EJ22)</f>
        <v>41.949999999999996</v>
      </c>
      <c r="N48" s="73">
        <f>SUMPRODUCT(--(N$9=YEAR(Quarterly_kt!$B$9:EK$9)),Quarterly_kt!$B22:EK22)</f>
        <v>0</v>
      </c>
      <c r="O48" s="73">
        <f>SUMPRODUCT(--(O$9=YEAR(Quarterly_kt!$B$9:EL$9)),Quarterly_kt!$B22:EL22)</f>
        <v>0</v>
      </c>
      <c r="P48" s="73">
        <f>SUMPRODUCT(--(P$9=YEAR(Quarterly_kt!$B$9:EM$9)),Quarterly_kt!$B22:EM22)</f>
        <v>8.1000000000000003E-2</v>
      </c>
      <c r="Q48" s="73">
        <f>SUMPRODUCT(--(Q$9=YEAR(Quarterly_kt!$B$9:EN$9)),Quarterly_kt!$B22:EN22)</f>
        <v>0</v>
      </c>
      <c r="R48" s="73">
        <f>SUMPRODUCT(--(R$9=YEAR(Quarterly_kt!$B$9:EO$9)),Quarterly_kt!$B22:EO22)</f>
        <v>29.085999999999999</v>
      </c>
      <c r="S48" s="73">
        <f>SUMPRODUCT(--(S$9=YEAR(Quarterly_kt!$B$9:EP$9)),Quarterly_kt!$B22:EP22)</f>
        <v>29.018000000000001</v>
      </c>
      <c r="T48" s="73">
        <f>SUMPRODUCT(--(T$9=YEAR(Quarterly_kt!$B$9:EQ$9)),Quarterly_kt!$B22:EQ22)</f>
        <v>8.1319999999999997</v>
      </c>
      <c r="U48" s="73">
        <f>SUMPRODUCT(--(U$9=YEAR(Quarterly_kt!$B$9:ER$9)),Quarterly_kt!$B22:ER22)</f>
        <v>11.500999999999999</v>
      </c>
      <c r="V48" s="73">
        <f>SUMPRODUCT(--(V$9=YEAR(Quarterly_kt!$B$9:ES$9)),Quarterly_kt!$B22:ES22)</f>
        <v>23.396000000000001</v>
      </c>
      <c r="W48" s="73">
        <f>SUMPRODUCT(--(W$9=YEAR(Quarterly_kt!$B$9:ET$9)),Quarterly_kt!$B22:ET22)</f>
        <v>159.18299999999999</v>
      </c>
      <c r="X48" s="73">
        <f>SUMPRODUCT(--(X$9=YEAR(Quarterly_kt!$B$9:EU$9)),Quarterly_kt!$B22:EU22)</f>
        <v>437.613</v>
      </c>
      <c r="Y48" s="73">
        <f>SUMPRODUCT(--(Y$9=YEAR(Quarterly_kt!$B$9:EV$9)),Quarterly_kt!$B22:EV22)</f>
        <v>463.61599999999999</v>
      </c>
      <c r="Z48" s="73">
        <f>SUMPRODUCT(--(Z$9=YEAR(Quarterly_kt!$B$9:EW$9)),Quarterly_kt!$B22:EW22)</f>
        <v>461.99799999999999</v>
      </c>
      <c r="AA48" s="73">
        <f>SUMPRODUCT(--(AA$9=YEAR(Quarterly_kt!$B$9:EX$9)),Quarterly_kt!$B22:EX22)</f>
        <v>672.65500000000009</v>
      </c>
      <c r="AB48" s="73">
        <f>SUMPRODUCT(--(AB$9=YEAR(Quarterly_kt!$B$9:EY$9)),Quarterly_kt!$B22:EY22)</f>
        <v>591.85500000000002</v>
      </c>
      <c r="AC48" s="73">
        <f>SUMPRODUCT(--(AC$9=YEAR(Quarterly_kt!$B$9:EZ$9)),Quarterly_kt!$B22:EZ22)</f>
        <v>640.81499999999994</v>
      </c>
      <c r="AD48" s="73">
        <f>SUMPRODUCT(--(AD$9=YEAR(Quarterly_kt!$B$9:FA$9)),Quarterly_kt!$B22:FA22)</f>
        <v>648.63799999999992</v>
      </c>
      <c r="AE48" s="73">
        <f>SUMPRODUCT(--(AE$9=YEAR(Quarterly_kt!$B$9:FB$9)),Quarterly_kt!$B22:FB22)</f>
        <v>585.923</v>
      </c>
      <c r="AF48" s="73">
        <f>SUMPRODUCT(--(AF$9=YEAR(Quarterly_kt!$B$9:FC$9)),Quarterly_kt!$B22:FC22)</f>
        <v>633.20100000000002</v>
      </c>
      <c r="AG48" s="73">
        <f>SUMPRODUCT(--(AG$9=YEAR(Quarterly_kt!$B$9:FD$9)),Quarterly_kt!$B22:FD22)</f>
        <v>601.85800000000006</v>
      </c>
      <c r="AH48" s="73">
        <f>SUMPRODUCT(--(AH$9=YEAR(Quarterly_kt!$B$9:FE$9)),Quarterly_kt!$B22:FE22)</f>
        <v>632.39</v>
      </c>
      <c r="AI48" s="73">
        <f>SUMPRODUCT(--(AI$9=YEAR(Quarterly_kt!$B$9:FF$9)),Quarterly_kt!$B22:FF22)</f>
        <v>767.56200000000001</v>
      </c>
      <c r="AJ48" s="73">
        <f>SUMPRODUCT(--(AJ$9=YEAR(Quarterly_kt!$B$9:FG$9)),Quarterly_kt!$B22:FG22)</f>
        <v>645.29500000000007</v>
      </c>
      <c r="AK48" s="73">
        <f>SUMPRODUCT(--(AK$9=YEAR(Quarterly_kt!$B$9:FH$9)),Quarterly_kt!$B22:FH22)</f>
        <v>804.7682001953126</v>
      </c>
      <c r="AL48" s="73">
        <f>SUMPRODUCT(--(AL$9=YEAR(Quarterly_kt!$B$9:FI$9)),Quarterly_kt!$B22:FI22)</f>
        <v>732.61150000000009</v>
      </c>
      <c r="AM48" s="73">
        <f>SUMPRODUCT(--(AM$9=YEAR(Quarterly_kt!$B$9:FJ$9)),Quarterly_kt!$B22:FJ22)</f>
        <v>727.26619995117187</v>
      </c>
      <c r="AN48" s="73">
        <f>SUMPRODUCT(--(AN$9=YEAR(Quarterly_kt!$B$9:FK$9)),Quarterly_kt!$B22:FK22)</f>
        <v>830.17600000000004</v>
      </c>
      <c r="AO48" s="73">
        <f>SUMPRODUCT(--(AO$9=YEAR(Quarterly_kt!$B$9:FL$9)),Quarterly_kt!$B22:FL22)</f>
        <v>839.65499999999997</v>
      </c>
      <c r="AP48" s="73">
        <f>SUMPRODUCT(--(AP$9=YEAR(Quarterly_kt!$B$9:FM$9)),Quarterly_kt!$B22:FM22)</f>
        <v>804.22800000000007</v>
      </c>
      <c r="AQ48" s="73">
        <f>SUMPRODUCT(--(AQ$9=YEAR(Quarterly_kt!$B$9:FN$9)),Quarterly_kt!$B22:FN22)</f>
        <v>765.52700000000004</v>
      </c>
      <c r="AR48" s="73">
        <f>SUMPRODUCT(--(AR$9=YEAR(Quarterly_kt!$B$9:FQ$9)),Quarterly_kt!$B22:FQ22)</f>
        <v>698.84199999999987</v>
      </c>
      <c r="AS48" s="73">
        <f>SUMPRODUCT(--(AS$9=YEAR(Quarterly_kt!$B$9:FU$9)),Quarterly_kt!$B22:FU22)</f>
        <v>725.55122332331848</v>
      </c>
    </row>
    <row r="49" spans="1:45" ht="17.25" x14ac:dyDescent="0.25">
      <c r="A49" s="50" t="s">
        <v>133</v>
      </c>
      <c r="B49" s="73">
        <f>SUMPRODUCT(--(B$9=YEAR(Quarterly_kt!$B$9:DY$9)),Quarterly_kt!$B23:DY23)</f>
        <v>371.59100000000001</v>
      </c>
      <c r="C49" s="73">
        <f>SUMPRODUCT(--(C$9=YEAR(Quarterly_kt!$B$9:DZ$9)),Quarterly_kt!$B23:DZ23)</f>
        <v>685.46199999999999</v>
      </c>
      <c r="D49" s="73">
        <f>SUMPRODUCT(--(D$9=YEAR(Quarterly_kt!$B$9:EA$9)),Quarterly_kt!$B23:EA23)</f>
        <v>270.43600000000004</v>
      </c>
      <c r="E49" s="73">
        <f>SUMPRODUCT(--(E$9=YEAR(Quarterly_kt!$B$9:EB$9)),Quarterly_kt!$B23:EB23)</f>
        <v>424.99</v>
      </c>
      <c r="F49" s="73">
        <f>SUMPRODUCT(--(F$9=YEAR(Quarterly_kt!$B$9:EC$9)),Quarterly_kt!$B23:EC23)</f>
        <v>427.58500000000004</v>
      </c>
      <c r="G49" s="73">
        <f>SUMPRODUCT(--(G$9=YEAR(Quarterly_kt!$B$9:ED$9)),Quarterly_kt!$B23:ED23)</f>
        <v>408.47499999999997</v>
      </c>
      <c r="H49" s="73">
        <f>SUMPRODUCT(--(H$9=YEAR(Quarterly_kt!$B$9:EE$9)),Quarterly_kt!$B23:EE23)</f>
        <v>425.26399999999995</v>
      </c>
      <c r="I49" s="73">
        <f>SUMPRODUCT(--(I$9=YEAR(Quarterly_kt!$B$9:EF$9)),Quarterly_kt!$B23:EF23)</f>
        <v>375.01800000000003</v>
      </c>
      <c r="J49" s="73">
        <f>SUMPRODUCT(--(J$9=YEAR(Quarterly_kt!$B$9:EG$9)),Quarterly_kt!$B23:EG23)</f>
        <v>403.56800000000004</v>
      </c>
      <c r="K49" s="73">
        <f>SUMPRODUCT(--(K$9=YEAR(Quarterly_kt!$B$9:EH$9)),Quarterly_kt!$B23:EH23)</f>
        <v>528.32600000000002</v>
      </c>
      <c r="L49" s="73">
        <f>SUMPRODUCT(--(L$9=YEAR(Quarterly_kt!$B$9:EI$9)),Quarterly_kt!$B23:EI23)</f>
        <v>450.70100000000002</v>
      </c>
      <c r="M49" s="73">
        <f>SUMPRODUCT(--(M$9=YEAR(Quarterly_kt!$B$9:EJ$9)),Quarterly_kt!$B23:EJ23)</f>
        <v>780.04700000000003</v>
      </c>
      <c r="N49" s="73">
        <f>SUMPRODUCT(--(N$9=YEAR(Quarterly_kt!$B$9:EK$9)),Quarterly_kt!$B23:EK23)</f>
        <v>110.54300000000001</v>
      </c>
      <c r="O49" s="73">
        <f>SUMPRODUCT(--(O$9=YEAR(Quarterly_kt!$B$9:EL$9)),Quarterly_kt!$B23:EL23)</f>
        <v>475.053</v>
      </c>
      <c r="P49" s="73">
        <f>SUMPRODUCT(--(P$9=YEAR(Quarterly_kt!$B$9:EM$9)),Quarterly_kt!$B23:EM23)</f>
        <v>219.62299999999999</v>
      </c>
      <c r="Q49" s="73">
        <f>SUMPRODUCT(--(Q$9=YEAR(Quarterly_kt!$B$9:EN$9)),Quarterly_kt!$B23:EN23)</f>
        <v>271.27699999999999</v>
      </c>
      <c r="R49" s="73">
        <f>SUMPRODUCT(--(R$9=YEAR(Quarterly_kt!$B$9:EO$9)),Quarterly_kt!$B23:EO23)</f>
        <v>252.07500000000002</v>
      </c>
      <c r="S49" s="73">
        <f>SUMPRODUCT(--(S$9=YEAR(Quarterly_kt!$B$9:EP$9)),Quarterly_kt!$B23:EP23)</f>
        <v>270.34499999999997</v>
      </c>
      <c r="T49" s="73">
        <f>SUMPRODUCT(--(T$9=YEAR(Quarterly_kt!$B$9:EQ$9)),Quarterly_kt!$B23:EQ23)</f>
        <v>216.42600000000002</v>
      </c>
      <c r="U49" s="73">
        <f>SUMPRODUCT(--(U$9=YEAR(Quarterly_kt!$B$9:ER$9)),Quarterly_kt!$B23:ER23)</f>
        <v>305.69200000000001</v>
      </c>
      <c r="V49" s="73">
        <f>SUMPRODUCT(--(V$9=YEAR(Quarterly_kt!$B$9:ES$9)),Quarterly_kt!$B23:ES23)</f>
        <v>372.88</v>
      </c>
      <c r="W49" s="73">
        <f>SUMPRODUCT(--(W$9=YEAR(Quarterly_kt!$B$9:ET$9)),Quarterly_kt!$B23:ET23)</f>
        <v>380.34699999999998</v>
      </c>
      <c r="X49" s="73">
        <f>SUMPRODUCT(--(X$9=YEAR(Quarterly_kt!$B$9:EU$9)),Quarterly_kt!$B23:EU23)</f>
        <v>214.71499999999997</v>
      </c>
      <c r="Y49" s="73">
        <f>SUMPRODUCT(--(Y$9=YEAR(Quarterly_kt!$B$9:EV$9)),Quarterly_kt!$B23:EV23)</f>
        <v>216.55099999999999</v>
      </c>
      <c r="Z49" s="73">
        <f>SUMPRODUCT(--(Z$9=YEAR(Quarterly_kt!$B$9:EW$9)),Quarterly_kt!$B23:EW23)</f>
        <v>137.494</v>
      </c>
      <c r="AA49" s="73">
        <f>SUMPRODUCT(--(AA$9=YEAR(Quarterly_kt!$B$9:EX$9)),Quarterly_kt!$B23:EX23)</f>
        <v>222.32300000000001</v>
      </c>
      <c r="AB49" s="73">
        <f>SUMPRODUCT(--(AB$9=YEAR(Quarterly_kt!$B$9:EY$9)),Quarterly_kt!$B23:EY23)</f>
        <v>152.065</v>
      </c>
      <c r="AC49" s="73">
        <f>SUMPRODUCT(--(AC$9=YEAR(Quarterly_kt!$B$9:EZ$9)),Quarterly_kt!$B23:EZ23)</f>
        <v>136.245</v>
      </c>
      <c r="AD49" s="73">
        <f>SUMPRODUCT(--(AD$9=YEAR(Quarterly_kt!$B$9:FA$9)),Quarterly_kt!$B23:FA23)</f>
        <v>148.84899999999999</v>
      </c>
      <c r="AE49" s="73">
        <f>SUMPRODUCT(--(AE$9=YEAR(Quarterly_kt!$B$9:FB$9)),Quarterly_kt!$B23:FB23)</f>
        <v>190.04900000000001</v>
      </c>
      <c r="AF49" s="73">
        <f>SUMPRODUCT(--(AF$9=YEAR(Quarterly_kt!$B$9:FC$9)),Quarterly_kt!$B23:FC23)</f>
        <v>239.73199999999997</v>
      </c>
      <c r="AG49" s="73">
        <f>SUMPRODUCT(--(AG$9=YEAR(Quarterly_kt!$B$9:FD$9)),Quarterly_kt!$B23:FD23)</f>
        <v>237.358</v>
      </c>
      <c r="AH49" s="73">
        <f>SUMPRODUCT(--(AH$9=YEAR(Quarterly_kt!$B$9:FE$9)),Quarterly_kt!$B23:FE23)</f>
        <v>236.82</v>
      </c>
      <c r="AI49" s="73">
        <f>SUMPRODUCT(--(AI$9=YEAR(Quarterly_kt!$B$9:FF$9)),Quarterly_kt!$B23:FF23)</f>
        <v>252.07599999999999</v>
      </c>
      <c r="AJ49" s="73">
        <f>SUMPRODUCT(--(AJ$9=YEAR(Quarterly_kt!$B$9:FG$9)),Quarterly_kt!$B23:FG23)</f>
        <v>210.24799999999999</v>
      </c>
      <c r="AK49" s="73">
        <f>SUMPRODUCT(--(AK$9=YEAR(Quarterly_kt!$B$9:FH$9)),Quarterly_kt!$B23:FH23)</f>
        <v>198.30060009765626</v>
      </c>
      <c r="AL49" s="73">
        <f>SUMPRODUCT(--(AL$9=YEAR(Quarterly_kt!$B$9:FI$9)),Quarterly_kt!$B23:FI23)</f>
        <v>180.30820019531251</v>
      </c>
      <c r="AM49" s="73">
        <f>SUMPRODUCT(--(AM$9=YEAR(Quarterly_kt!$B$9:FJ$9)),Quarterly_kt!$B23:FJ23)</f>
        <v>230.93530053710936</v>
      </c>
      <c r="AN49" s="73">
        <f>SUMPRODUCT(--(AN$9=YEAR(Quarterly_kt!$B$9:FK$9)),Quarterly_kt!$B23:FK23)</f>
        <v>269.03399999999999</v>
      </c>
      <c r="AO49" s="73">
        <f>SUMPRODUCT(--(AO$9=YEAR(Quarterly_kt!$B$9:FL$9)),Quarterly_kt!$B23:FL23)</f>
        <v>279.37</v>
      </c>
      <c r="AP49" s="73">
        <f>SUMPRODUCT(--(AP$9=YEAR(Quarterly_kt!$B$9:FM$9)),Quarterly_kt!$B23:FM23)</f>
        <v>275.22800000000001</v>
      </c>
      <c r="AQ49" s="73">
        <f>SUMPRODUCT(--(AQ$9=YEAR(Quarterly_kt!$B$9:FN$9)),Quarterly_kt!$B23:FN23)</f>
        <v>267.45699999999999</v>
      </c>
      <c r="AR49" s="73">
        <f>SUMPRODUCT(--(AR$9=YEAR(Quarterly_kt!$B$9:FQ$9)),Quarterly_kt!$B23:FQ23)</f>
        <v>240.887</v>
      </c>
      <c r="AS49" s="73">
        <f>SUMPRODUCT(--(AS$9=YEAR(Quarterly_kt!$B$9:FU$9)),Quarterly_kt!$B23:FU23)</f>
        <v>283.15128025860884</v>
      </c>
    </row>
    <row r="50" spans="1:45" ht="15" x14ac:dyDescent="0.25">
      <c r="A50" s="49" t="s">
        <v>26</v>
      </c>
      <c r="B50" s="73">
        <f>SUMPRODUCT(--(B$9=YEAR(Quarterly_kt!$B$9:DY$9)),Quarterly_kt!$B24:DY24)</f>
        <v>287.08199999999999</v>
      </c>
      <c r="C50" s="73">
        <f>SUMPRODUCT(--(C$9=YEAR(Quarterly_kt!$B$9:DZ$9)),Quarterly_kt!$B24:DZ24)</f>
        <v>446.22399999999999</v>
      </c>
      <c r="D50" s="73">
        <f>SUMPRODUCT(--(D$9=YEAR(Quarterly_kt!$B$9:EA$9)),Quarterly_kt!$B24:EA24)</f>
        <v>326.61900000000003</v>
      </c>
      <c r="E50" s="73">
        <f>SUMPRODUCT(--(E$9=YEAR(Quarterly_kt!$B$9:EB$9)),Quarterly_kt!$B24:EB24)</f>
        <v>431.52200000000005</v>
      </c>
      <c r="F50" s="73">
        <f>SUMPRODUCT(--(F$9=YEAR(Quarterly_kt!$B$9:EC$9)),Quarterly_kt!$B24:EC24)</f>
        <v>381.96600000000001</v>
      </c>
      <c r="G50" s="73">
        <f>SUMPRODUCT(--(G$9=YEAR(Quarterly_kt!$B$9:ED$9)),Quarterly_kt!$B24:ED24)</f>
        <v>399.43700000000001</v>
      </c>
      <c r="H50" s="73">
        <f>SUMPRODUCT(--(H$9=YEAR(Quarterly_kt!$B$9:EE$9)),Quarterly_kt!$B24:EE24)</f>
        <v>365.43099999999998</v>
      </c>
      <c r="I50" s="73">
        <f>SUMPRODUCT(--(I$9=YEAR(Quarterly_kt!$B$9:EF$9)),Quarterly_kt!$B24:EF24)</f>
        <v>262.39100000000002</v>
      </c>
      <c r="J50" s="73">
        <f>SUMPRODUCT(--(J$9=YEAR(Quarterly_kt!$B$9:EG$9)),Quarterly_kt!$B24:EG24)</f>
        <v>432.62599999999998</v>
      </c>
      <c r="K50" s="73">
        <f>SUMPRODUCT(--(K$9=YEAR(Quarterly_kt!$B$9:EH$9)),Quarterly_kt!$B24:EH24)</f>
        <v>420.65100000000001</v>
      </c>
      <c r="L50" s="73">
        <f>SUMPRODUCT(--(L$9=YEAR(Quarterly_kt!$B$9:EI$9)),Quarterly_kt!$B24:EI24)</f>
        <v>442.65600000000001</v>
      </c>
      <c r="M50" s="73">
        <f>SUMPRODUCT(--(M$9=YEAR(Quarterly_kt!$B$9:EJ$9)),Quarterly_kt!$B24:EJ24)</f>
        <v>686.55200000000002</v>
      </c>
      <c r="N50" s="73">
        <f>SUMPRODUCT(--(N$9=YEAR(Quarterly_kt!$B$9:EK$9)),Quarterly_kt!$B24:EK24)</f>
        <v>444.33600000000001</v>
      </c>
      <c r="O50" s="73">
        <f>SUMPRODUCT(--(O$9=YEAR(Quarterly_kt!$B$9:EL$9)),Quarterly_kt!$B24:EL24)</f>
        <v>55.135999999999996</v>
      </c>
      <c r="P50" s="73">
        <f>SUMPRODUCT(--(P$9=YEAR(Quarterly_kt!$B$9:EM$9)),Quarterly_kt!$B24:EM24)</f>
        <v>5.0439999999999996</v>
      </c>
      <c r="Q50" s="73">
        <f>SUMPRODUCT(--(Q$9=YEAR(Quarterly_kt!$B$9:EN$9)),Quarterly_kt!$B24:EN24)</f>
        <v>0.17799999999999999</v>
      </c>
      <c r="R50" s="73">
        <f>SUMPRODUCT(--(R$9=YEAR(Quarterly_kt!$B$9:EO$9)),Quarterly_kt!$B24:EO24)</f>
        <v>9.3829999999999991</v>
      </c>
      <c r="S50" s="73">
        <f>SUMPRODUCT(--(S$9=YEAR(Quarterly_kt!$B$9:EP$9)),Quarterly_kt!$B24:EP24)</f>
        <v>3.9660000000000002</v>
      </c>
      <c r="T50" s="73">
        <f>SUMPRODUCT(--(T$9=YEAR(Quarterly_kt!$B$9:EQ$9)),Quarterly_kt!$B24:EQ24)</f>
        <v>33.411999999999999</v>
      </c>
      <c r="U50" s="73">
        <f>SUMPRODUCT(--(U$9=YEAR(Quarterly_kt!$B$9:ER$9)),Quarterly_kt!$B24:ER24)</f>
        <v>0.33200000000000002</v>
      </c>
      <c r="V50" s="73">
        <f>SUMPRODUCT(--(V$9=YEAR(Quarterly_kt!$B$9:ES$9)),Quarterly_kt!$B24:ES24)</f>
        <v>39.713999999999999</v>
      </c>
      <c r="W50" s="73">
        <f>SUMPRODUCT(--(W$9=YEAR(Quarterly_kt!$B$9:ET$9)),Quarterly_kt!$B24:ET24)</f>
        <v>84.451999999999998</v>
      </c>
      <c r="X50" s="73">
        <f>SUMPRODUCT(--(X$9=YEAR(Quarterly_kt!$B$9:EU$9)),Quarterly_kt!$B24:EU24)</f>
        <v>255.92900000000003</v>
      </c>
      <c r="Y50" s="73">
        <f>SUMPRODUCT(--(Y$9=YEAR(Quarterly_kt!$B$9:EV$9)),Quarterly_kt!$B24:EV24)</f>
        <v>266.09399999999999</v>
      </c>
      <c r="Z50" s="73">
        <f>SUMPRODUCT(--(Z$9=YEAR(Quarterly_kt!$B$9:EW$9)),Quarterly_kt!$B24:EW24)</f>
        <v>59.215000000000003</v>
      </c>
      <c r="AA50" s="73">
        <f>SUMPRODUCT(--(AA$9=YEAR(Quarterly_kt!$B$9:EX$9)),Quarterly_kt!$B24:EX24)</f>
        <v>235.53699999999998</v>
      </c>
      <c r="AB50" s="73">
        <f>SUMPRODUCT(--(AB$9=YEAR(Quarterly_kt!$B$9:EY$9)),Quarterly_kt!$B24:EY24)</f>
        <v>148.738</v>
      </c>
      <c r="AC50" s="73">
        <f>SUMPRODUCT(--(AC$9=YEAR(Quarterly_kt!$B$9:EZ$9)),Quarterly_kt!$B24:EZ24)</f>
        <v>238.06099999999998</v>
      </c>
      <c r="AD50" s="73">
        <f>SUMPRODUCT(--(AD$9=YEAR(Quarterly_kt!$B$9:FA$9)),Quarterly_kt!$B24:FA24)</f>
        <v>265.31700000000001</v>
      </c>
      <c r="AE50" s="73">
        <f>SUMPRODUCT(--(AE$9=YEAR(Quarterly_kt!$B$9:FB$9)),Quarterly_kt!$B24:FB24)</f>
        <v>331.90499999999997</v>
      </c>
      <c r="AF50" s="73">
        <f>SUMPRODUCT(--(AF$9=YEAR(Quarterly_kt!$B$9:FC$9)),Quarterly_kt!$B24:FC24)</f>
        <v>787.73699999999997</v>
      </c>
      <c r="AG50" s="73">
        <f>SUMPRODUCT(--(AG$9=YEAR(Quarterly_kt!$B$9:FD$9)),Quarterly_kt!$B24:FD24)</f>
        <v>709.40800000000002</v>
      </c>
      <c r="AH50" s="73">
        <f>SUMPRODUCT(--(AH$9=YEAR(Quarterly_kt!$B$9:FE$9)),Quarterly_kt!$B24:FE24)</f>
        <v>748.83399999999995</v>
      </c>
      <c r="AI50" s="73">
        <f>SUMPRODUCT(--(AI$9=YEAR(Quarterly_kt!$B$9:FF$9)),Quarterly_kt!$B24:FF24)</f>
        <v>882.98900000000003</v>
      </c>
      <c r="AJ50" s="73">
        <f>SUMPRODUCT(--(AJ$9=YEAR(Quarterly_kt!$B$9:FG$9)),Quarterly_kt!$B24:FG24)</f>
        <v>826.42699999999991</v>
      </c>
      <c r="AK50" s="73">
        <f>SUMPRODUCT(--(AK$9=YEAR(Quarterly_kt!$B$9:FH$9)),Quarterly_kt!$B24:FH24)</f>
        <v>709.11000000000013</v>
      </c>
      <c r="AL50" s="73">
        <f>SUMPRODUCT(--(AL$9=YEAR(Quarterly_kt!$B$9:FI$9)),Quarterly_kt!$B24:FI24)</f>
        <v>570.02299999999991</v>
      </c>
      <c r="AM50" s="73">
        <f>SUMPRODUCT(--(AM$9=YEAR(Quarterly_kt!$B$9:FJ$9)),Quarterly_kt!$B24:FJ24)</f>
        <v>705.09029980468756</v>
      </c>
      <c r="AN50" s="73">
        <f>SUMPRODUCT(--(AN$9=YEAR(Quarterly_kt!$B$9:FK$9)),Quarterly_kt!$B24:FK24)</f>
        <v>472.41399999999999</v>
      </c>
      <c r="AO50" s="73">
        <f>SUMPRODUCT(--(AO$9=YEAR(Quarterly_kt!$B$9:FL$9)),Quarterly_kt!$B24:FL24)</f>
        <v>639.13300000000004</v>
      </c>
      <c r="AP50" s="73">
        <f>SUMPRODUCT(--(AP$9=YEAR(Quarterly_kt!$B$9:FM$9)),Quarterly_kt!$B24:FM24)</f>
        <v>764.85800000000006</v>
      </c>
      <c r="AQ50" s="73">
        <f>SUMPRODUCT(--(AQ$9=YEAR(Quarterly_kt!$B$9:FN$9)),Quarterly_kt!$B24:FN24)</f>
        <v>733.34900000000005</v>
      </c>
      <c r="AR50" s="73">
        <f>SUMPRODUCT(--(AR$9=YEAR(Quarterly_kt!$B$9:FQ$9)),Quarterly_kt!$B24:FQ24)</f>
        <v>1033.2739999999999</v>
      </c>
      <c r="AS50" s="73">
        <f>SUMPRODUCT(--(AS$9=YEAR(Quarterly_kt!$B$9:FU$9)),Quarterly_kt!$B24:FU24)</f>
        <v>1019.0265307240073</v>
      </c>
    </row>
    <row r="51" spans="1:45" ht="15" x14ac:dyDescent="0.25">
      <c r="A51" s="49" t="s">
        <v>27</v>
      </c>
      <c r="B51" s="73">
        <f>SUMPRODUCT(--(B$9=YEAR(Quarterly_kt!$B$9:DY$9)),Quarterly_kt!$B25:DY25)</f>
        <v>4.6129999999999995</v>
      </c>
      <c r="C51" s="73">
        <f>SUMPRODUCT(--(C$9=YEAR(Quarterly_kt!$B$9:DZ$9)),Quarterly_kt!$B25:DZ25)</f>
        <v>121.726</v>
      </c>
      <c r="D51" s="73">
        <f>SUMPRODUCT(--(D$9=YEAR(Quarterly_kt!$B$9:EA$9)),Quarterly_kt!$B25:EA25)</f>
        <v>0</v>
      </c>
      <c r="E51" s="73">
        <f>SUMPRODUCT(--(E$9=YEAR(Quarterly_kt!$B$9:EB$9)),Quarterly_kt!$B25:EB25)</f>
        <v>0</v>
      </c>
      <c r="F51" s="73">
        <f>SUMPRODUCT(--(F$9=YEAR(Quarterly_kt!$B$9:EC$9)),Quarterly_kt!$B25:EC25)</f>
        <v>0</v>
      </c>
      <c r="G51" s="73">
        <f>SUMPRODUCT(--(G$9=YEAR(Quarterly_kt!$B$9:ED$9)),Quarterly_kt!$B25:ED25)</f>
        <v>0</v>
      </c>
      <c r="H51" s="73">
        <f>SUMPRODUCT(--(H$9=YEAR(Quarterly_kt!$B$9:EE$9)),Quarterly_kt!$B25:EE25)</f>
        <v>0.76100000000000001</v>
      </c>
      <c r="I51" s="73">
        <f>SUMPRODUCT(--(I$9=YEAR(Quarterly_kt!$B$9:EF$9)),Quarterly_kt!$B25:EF25)</f>
        <v>0.621</v>
      </c>
      <c r="J51" s="73">
        <f>SUMPRODUCT(--(J$9=YEAR(Quarterly_kt!$B$9:EG$9)),Quarterly_kt!$B25:EG25)</f>
        <v>34.664999999999999</v>
      </c>
      <c r="K51" s="73">
        <f>SUMPRODUCT(--(K$9=YEAR(Quarterly_kt!$B$9:EH$9)),Quarterly_kt!$B25:EH25)</f>
        <v>35.783999999999999</v>
      </c>
      <c r="L51" s="73">
        <f>SUMPRODUCT(--(L$9=YEAR(Quarterly_kt!$B$9:EI$9)),Quarterly_kt!$B25:EI25)</f>
        <v>49.149000000000001</v>
      </c>
      <c r="M51" s="73">
        <f>SUMPRODUCT(--(M$9=YEAR(Quarterly_kt!$B$9:EJ$9)),Quarterly_kt!$B25:EJ25)</f>
        <v>81.668999999999997</v>
      </c>
      <c r="N51" s="73">
        <f>SUMPRODUCT(--(N$9=YEAR(Quarterly_kt!$B$9:EK$9)),Quarterly_kt!$B25:EK25)</f>
        <v>79.967000000000013</v>
      </c>
      <c r="O51" s="73">
        <f>SUMPRODUCT(--(O$9=YEAR(Quarterly_kt!$B$9:EL$9)),Quarterly_kt!$B25:EL25)</f>
        <v>0</v>
      </c>
      <c r="P51" s="73">
        <f>SUMPRODUCT(--(P$9=YEAR(Quarterly_kt!$B$9:EM$9)),Quarterly_kt!$B25:EM25)</f>
        <v>11.393000000000001</v>
      </c>
      <c r="Q51" s="73">
        <f>SUMPRODUCT(--(Q$9=YEAR(Quarterly_kt!$B$9:EN$9)),Quarterly_kt!$B25:EN25)</f>
        <v>5.4739999999999993</v>
      </c>
      <c r="R51" s="73">
        <f>SUMPRODUCT(--(R$9=YEAR(Quarterly_kt!$B$9:EO$9)),Quarterly_kt!$B25:EO25)</f>
        <v>0</v>
      </c>
      <c r="S51" s="73">
        <f>SUMPRODUCT(--(S$9=YEAR(Quarterly_kt!$B$9:EP$9)),Quarterly_kt!$B25:EP25)</f>
        <v>8.86</v>
      </c>
      <c r="T51" s="73">
        <f>SUMPRODUCT(--(T$9=YEAR(Quarterly_kt!$B$9:EQ$9)),Quarterly_kt!$B25:EQ25)</f>
        <v>52.14</v>
      </c>
      <c r="U51" s="73">
        <f>SUMPRODUCT(--(U$9=YEAR(Quarterly_kt!$B$9:ER$9)),Quarterly_kt!$B25:ER25)</f>
        <v>2.9980000000000002</v>
      </c>
      <c r="V51" s="73">
        <f>SUMPRODUCT(--(V$9=YEAR(Quarterly_kt!$B$9:ES$9)),Quarterly_kt!$B25:ES25)</f>
        <v>0.93399999999999994</v>
      </c>
      <c r="W51" s="73">
        <f>SUMPRODUCT(--(W$9=YEAR(Quarterly_kt!$B$9:ET$9)),Quarterly_kt!$B25:ET25)</f>
        <v>2.3170000000000002</v>
      </c>
      <c r="X51" s="73">
        <f>SUMPRODUCT(--(X$9=YEAR(Quarterly_kt!$B$9:EU$9)),Quarterly_kt!$B25:EU25)</f>
        <v>18.632000000000001</v>
      </c>
      <c r="Y51" s="73">
        <f>SUMPRODUCT(--(Y$9=YEAR(Quarterly_kt!$B$9:EV$9)),Quarterly_kt!$B25:EV25)</f>
        <v>0</v>
      </c>
      <c r="Z51" s="73">
        <f>SUMPRODUCT(--(Z$9=YEAR(Quarterly_kt!$B$9:EW$9)),Quarterly_kt!$B25:EW25)</f>
        <v>0</v>
      </c>
      <c r="AA51" s="73">
        <f>SUMPRODUCT(--(AA$9=YEAR(Quarterly_kt!$B$9:EX$9)),Quarterly_kt!$B25:EX25)</f>
        <v>0</v>
      </c>
      <c r="AB51" s="73">
        <f>SUMPRODUCT(--(AB$9=YEAR(Quarterly_kt!$B$9:EY$9)),Quarterly_kt!$B25:EY25)</f>
        <v>0</v>
      </c>
      <c r="AC51" s="73">
        <f>SUMPRODUCT(--(AC$9=YEAR(Quarterly_kt!$B$9:EZ$9)),Quarterly_kt!$B25:EZ25)</f>
        <v>0</v>
      </c>
      <c r="AD51" s="73">
        <f>SUMPRODUCT(--(AD$9=YEAR(Quarterly_kt!$B$9:FA$9)),Quarterly_kt!$B25:FA25)</f>
        <v>0</v>
      </c>
      <c r="AE51" s="73">
        <f>SUMPRODUCT(--(AE$9=YEAR(Quarterly_kt!$B$9:FB$9)),Quarterly_kt!$B25:FB25)</f>
        <v>26.070999999999998</v>
      </c>
      <c r="AF51" s="73">
        <f>SUMPRODUCT(--(AF$9=YEAR(Quarterly_kt!$B$9:FC$9)),Quarterly_kt!$B25:FC25)</f>
        <v>0</v>
      </c>
      <c r="AG51" s="73">
        <f>SUMPRODUCT(--(AG$9=YEAR(Quarterly_kt!$B$9:FD$9)),Quarterly_kt!$B25:FD25)</f>
        <v>0</v>
      </c>
      <c r="AH51" s="73">
        <f>SUMPRODUCT(--(AH$9=YEAR(Quarterly_kt!$B$9:FE$9)),Quarterly_kt!$B25:FE25)</f>
        <v>0</v>
      </c>
      <c r="AI51" s="73">
        <f>SUMPRODUCT(--(AI$9=YEAR(Quarterly_kt!$B$9:FF$9)),Quarterly_kt!$B25:FF25)</f>
        <v>0.30199999999999999</v>
      </c>
      <c r="AJ51" s="73">
        <f>SUMPRODUCT(--(AJ$9=YEAR(Quarterly_kt!$B$9:FG$9)),Quarterly_kt!$B25:FG25)</f>
        <v>7.7960000000000003</v>
      </c>
      <c r="AK51" s="73">
        <f>SUMPRODUCT(--(AK$9=YEAR(Quarterly_kt!$B$9:FH$9)),Quarterly_kt!$B25:FH25)</f>
        <v>0.17599999999999999</v>
      </c>
      <c r="AL51" s="73">
        <f>SUMPRODUCT(--(AL$9=YEAR(Quarterly_kt!$B$9:FI$9)),Quarterly_kt!$B25:FI25)</f>
        <v>0</v>
      </c>
      <c r="AM51" s="73">
        <f>SUMPRODUCT(--(AM$9=YEAR(Quarterly_kt!$B$9:FJ$9)),Quarterly_kt!$B25:FJ25)</f>
        <v>0</v>
      </c>
      <c r="AN51" s="73">
        <f>SUMPRODUCT(--(AN$9=YEAR(Quarterly_kt!$B$9:FK$9)),Quarterly_kt!$B25:FK25)</f>
        <v>20.488</v>
      </c>
      <c r="AO51" s="73">
        <f>SUMPRODUCT(--(AO$9=YEAR(Quarterly_kt!$B$9:FL$9)),Quarterly_kt!$B25:FL25)</f>
        <v>0</v>
      </c>
      <c r="AP51" s="73">
        <f>SUMPRODUCT(--(AP$9=YEAR(Quarterly_kt!$B$9:FM$9)),Quarterly_kt!$B25:FM25)</f>
        <v>6.3609999999999998</v>
      </c>
      <c r="AQ51" s="73">
        <f>SUMPRODUCT(--(AQ$9=YEAR(Quarterly_kt!$B$9:FN$9)),Quarterly_kt!$B25:FN25)</f>
        <v>0</v>
      </c>
      <c r="AR51" s="73">
        <f>SUMPRODUCT(--(AR$9=YEAR(Quarterly_kt!$B$9:FQ$9)),Quarterly_kt!$B25:FQ25)</f>
        <v>0</v>
      </c>
      <c r="AS51" s="73">
        <f>SUMPRODUCT(--(AS$9=YEAR(Quarterly_kt!$B$9:FU$9)),Quarterly_kt!$B25:FU25)</f>
        <v>0</v>
      </c>
    </row>
    <row r="52" spans="1:45" ht="15" x14ac:dyDescent="0.25">
      <c r="A52" s="49" t="s">
        <v>28</v>
      </c>
      <c r="B52" s="73">
        <f t="shared" ref="B52:AP52" si="11">SUM(B53:B55)</f>
        <v>258.19900000000001</v>
      </c>
      <c r="C52" s="73">
        <f t="shared" si="11"/>
        <v>442.33300000000008</v>
      </c>
      <c r="D52" s="73">
        <f t="shared" si="11"/>
        <v>281.26599999999996</v>
      </c>
      <c r="E52" s="73">
        <f t="shared" si="11"/>
        <v>315.53499999999997</v>
      </c>
      <c r="F52" s="73">
        <f t="shared" si="11"/>
        <v>347.71999999999991</v>
      </c>
      <c r="G52" s="73">
        <f t="shared" si="11"/>
        <v>383.685</v>
      </c>
      <c r="H52" s="73">
        <f t="shared" si="11"/>
        <v>380.40000000000003</v>
      </c>
      <c r="I52" s="73">
        <f t="shared" si="11"/>
        <v>306.28999999999996</v>
      </c>
      <c r="J52" s="73">
        <f t="shared" si="11"/>
        <v>295.74099999999999</v>
      </c>
      <c r="K52" s="73">
        <f t="shared" si="11"/>
        <v>284.68099999999998</v>
      </c>
      <c r="L52" s="73">
        <f t="shared" si="11"/>
        <v>335.51299999999998</v>
      </c>
      <c r="M52" s="73">
        <f t="shared" si="11"/>
        <v>372.02</v>
      </c>
      <c r="N52" s="73">
        <f t="shared" si="11"/>
        <v>380.35999999999996</v>
      </c>
      <c r="O52" s="73">
        <f t="shared" si="11"/>
        <v>90.571999999999989</v>
      </c>
      <c r="P52" s="73">
        <f t="shared" si="11"/>
        <v>21.530999999999999</v>
      </c>
      <c r="Q52" s="73">
        <f t="shared" si="11"/>
        <v>38.802999999999997</v>
      </c>
      <c r="R52" s="73">
        <f t="shared" si="11"/>
        <v>39.102000000000004</v>
      </c>
      <c r="S52" s="73">
        <f t="shared" si="11"/>
        <v>17.460999999999999</v>
      </c>
      <c r="T52" s="73">
        <f t="shared" si="11"/>
        <v>46.108000000000004</v>
      </c>
      <c r="U52" s="73">
        <f t="shared" si="11"/>
        <v>20.724999999999998</v>
      </c>
      <c r="V52" s="73">
        <f t="shared" si="11"/>
        <v>22.905999999999999</v>
      </c>
      <c r="W52" s="73">
        <f t="shared" si="11"/>
        <v>83.103000000000009</v>
      </c>
      <c r="X52" s="73">
        <f t="shared" si="11"/>
        <v>110.809</v>
      </c>
      <c r="Y52" s="73">
        <f t="shared" si="11"/>
        <v>122.857</v>
      </c>
      <c r="Z52" s="73">
        <f t="shared" si="11"/>
        <v>101.703</v>
      </c>
      <c r="AA52" s="73">
        <f t="shared" si="11"/>
        <v>115.76599999999999</v>
      </c>
      <c r="AB52" s="73">
        <f t="shared" si="11"/>
        <v>118.499</v>
      </c>
      <c r="AC52" s="73">
        <f t="shared" si="11"/>
        <v>133.376</v>
      </c>
      <c r="AD52" s="73">
        <f t="shared" si="11"/>
        <v>124.26299999999999</v>
      </c>
      <c r="AE52" s="73">
        <f t="shared" si="11"/>
        <v>191.80799999999996</v>
      </c>
      <c r="AF52" s="73">
        <f t="shared" si="11"/>
        <v>297.27300000000002</v>
      </c>
      <c r="AG52" s="73">
        <f t="shared" si="11"/>
        <v>228.91900000000001</v>
      </c>
      <c r="AH52" s="73">
        <f t="shared" si="11"/>
        <v>209.536</v>
      </c>
      <c r="AI52" s="73">
        <f t="shared" si="11"/>
        <v>256.12599999999998</v>
      </c>
      <c r="AJ52" s="73">
        <f t="shared" si="11"/>
        <v>248.43899999999999</v>
      </c>
      <c r="AK52" s="73">
        <f t="shared" si="11"/>
        <v>191.85276998901369</v>
      </c>
      <c r="AL52" s="73">
        <f t="shared" si="11"/>
        <v>58.618279907226558</v>
      </c>
      <c r="AM52" s="73">
        <f t="shared" si="11"/>
        <v>25.983499877929688</v>
      </c>
      <c r="AN52" s="73">
        <f t="shared" si="11"/>
        <v>26.119</v>
      </c>
      <c r="AO52" s="73">
        <f t="shared" si="11"/>
        <v>81.588000000000008</v>
      </c>
      <c r="AP52" s="73">
        <f t="shared" si="11"/>
        <v>150.44400000000002</v>
      </c>
      <c r="AQ52" s="73">
        <f>SUM(AQ53:AQ55)</f>
        <v>68.634</v>
      </c>
      <c r="AR52" s="73">
        <f>SUMPRODUCT(--(AR$9=YEAR(Quarterly_kt!$B$9:FQ$9)),Quarterly_kt!$B26:FQ26)</f>
        <v>212.12599999999998</v>
      </c>
      <c r="AS52" s="73">
        <f>SUM(AS53:AS55)</f>
        <v>272.72072467599037</v>
      </c>
    </row>
    <row r="53" spans="1:45" ht="15" x14ac:dyDescent="0.25">
      <c r="A53" s="50" t="s">
        <v>43</v>
      </c>
      <c r="B53" s="73">
        <f>SUMPRODUCT(--(B$9=YEAR(Quarterly_kt!$B$9:DY$9)),Quarterly_kt!$B27:DY27)</f>
        <v>194.827</v>
      </c>
      <c r="C53" s="73">
        <f>SUMPRODUCT(--(C$9=YEAR(Quarterly_kt!$B$9:DZ$9)),Quarterly_kt!$B27:DZ27)</f>
        <v>361.07300000000004</v>
      </c>
      <c r="D53" s="73">
        <f>SUMPRODUCT(--(D$9=YEAR(Quarterly_kt!$B$9:EA$9)),Quarterly_kt!$B27:EA27)</f>
        <v>231.77499999999998</v>
      </c>
      <c r="E53" s="73">
        <f>SUMPRODUCT(--(E$9=YEAR(Quarterly_kt!$B$9:EB$9)),Quarterly_kt!$B27:EB27)</f>
        <v>239.85699999999997</v>
      </c>
      <c r="F53" s="73">
        <f>SUMPRODUCT(--(F$9=YEAR(Quarterly_kt!$B$9:EC$9)),Quarterly_kt!$B27:EC27)</f>
        <v>290.77599999999995</v>
      </c>
      <c r="G53" s="73">
        <f>SUMPRODUCT(--(G$9=YEAR(Quarterly_kt!$B$9:ED$9)),Quarterly_kt!$B27:ED27)</f>
        <v>323.64400000000001</v>
      </c>
      <c r="H53" s="73">
        <f>SUMPRODUCT(--(H$9=YEAR(Quarterly_kt!$B$9:EE$9)),Quarterly_kt!$B27:EE27)</f>
        <v>312.95800000000003</v>
      </c>
      <c r="I53" s="73">
        <f>SUMPRODUCT(--(I$9=YEAR(Quarterly_kt!$B$9:EF$9)),Quarterly_kt!$B27:EF27)</f>
        <v>287.08799999999997</v>
      </c>
      <c r="J53" s="73">
        <f>SUMPRODUCT(--(J$9=YEAR(Quarterly_kt!$B$9:EG$9)),Quarterly_kt!$B27:EG27)</f>
        <v>265.649</v>
      </c>
      <c r="K53" s="73">
        <f>SUMPRODUCT(--(K$9=YEAR(Quarterly_kt!$B$9:EH$9)),Quarterly_kt!$B27:EH27)</f>
        <v>254.52600000000001</v>
      </c>
      <c r="L53" s="73">
        <f>SUMPRODUCT(--(L$9=YEAR(Quarterly_kt!$B$9:EI$9)),Quarterly_kt!$B27:EI27)</f>
        <v>305.601</v>
      </c>
      <c r="M53" s="73">
        <f>SUMPRODUCT(--(M$9=YEAR(Quarterly_kt!$B$9:EJ$9)),Quarterly_kt!$B27:EJ27)</f>
        <v>341.59300000000002</v>
      </c>
      <c r="N53" s="73">
        <f>SUMPRODUCT(--(N$9=YEAR(Quarterly_kt!$B$9:EK$9)),Quarterly_kt!$B27:EK27)</f>
        <v>361.68899999999996</v>
      </c>
      <c r="O53" s="73">
        <f>SUMPRODUCT(--(O$9=YEAR(Quarterly_kt!$B$9:EL$9)),Quarterly_kt!$B27:EL27)</f>
        <v>74.025999999999996</v>
      </c>
      <c r="P53" s="73">
        <f>SUMPRODUCT(--(P$9=YEAR(Quarterly_kt!$B$9:EM$9)),Quarterly_kt!$B27:EM27)</f>
        <v>7.1560000000000006</v>
      </c>
      <c r="Q53" s="73">
        <f>SUMPRODUCT(--(Q$9=YEAR(Quarterly_kt!$B$9:EN$9)),Quarterly_kt!$B27:EN27)</f>
        <v>19.058</v>
      </c>
      <c r="R53" s="73">
        <f>SUMPRODUCT(--(R$9=YEAR(Quarterly_kt!$B$9:EO$9)),Quarterly_kt!$B27:EO27)</f>
        <v>22.484000000000002</v>
      </c>
      <c r="S53" s="73">
        <f>SUMPRODUCT(--(S$9=YEAR(Quarterly_kt!$B$9:EP$9)),Quarterly_kt!$B27:EP27)</f>
        <v>3.0329999999999999</v>
      </c>
      <c r="T53" s="73">
        <f>SUMPRODUCT(--(T$9=YEAR(Quarterly_kt!$B$9:EQ$9)),Quarterly_kt!$B27:EQ27)</f>
        <v>31.176000000000002</v>
      </c>
      <c r="U53" s="73">
        <f>SUMPRODUCT(--(U$9=YEAR(Quarterly_kt!$B$9:ER$9)),Quarterly_kt!$B27:ER27)</f>
        <v>1.3080000000000001</v>
      </c>
      <c r="V53" s="73">
        <f>SUMPRODUCT(--(V$9=YEAR(Quarterly_kt!$B$9:ES$9)),Quarterly_kt!$B27:ES27)</f>
        <v>6.2349999999999994</v>
      </c>
      <c r="W53" s="73">
        <f>SUMPRODUCT(--(W$9=YEAR(Quarterly_kt!$B$9:ET$9)),Quarterly_kt!$B27:ET27)</f>
        <v>67.259</v>
      </c>
      <c r="X53" s="73">
        <f>SUMPRODUCT(--(X$9=YEAR(Quarterly_kt!$B$9:EU$9)),Quarterly_kt!$B27:EU27)</f>
        <v>94.076999999999998</v>
      </c>
      <c r="Y53" s="73">
        <f>SUMPRODUCT(--(Y$9=YEAR(Quarterly_kt!$B$9:EV$9)),Quarterly_kt!$B27:EV27)</f>
        <v>105.20699999999999</v>
      </c>
      <c r="Z53" s="73">
        <f>SUMPRODUCT(--(Z$9=YEAR(Quarterly_kt!$B$9:EW$9)),Quarterly_kt!$B27:EW27)</f>
        <v>85.13900000000001</v>
      </c>
      <c r="AA53" s="73">
        <f>SUMPRODUCT(--(AA$9=YEAR(Quarterly_kt!$B$9:EX$9)),Quarterly_kt!$B27:EX27)</f>
        <v>100.773</v>
      </c>
      <c r="AB53" s="73">
        <f>SUMPRODUCT(--(AB$9=YEAR(Quarterly_kt!$B$9:EY$9)),Quarterly_kt!$B27:EY27)</f>
        <v>101.517</v>
      </c>
      <c r="AC53" s="73">
        <f>SUMPRODUCT(--(AC$9=YEAR(Quarterly_kt!$B$9:EZ$9)),Quarterly_kt!$B27:EZ27)</f>
        <v>117.568</v>
      </c>
      <c r="AD53" s="73">
        <f>SUMPRODUCT(--(AD$9=YEAR(Quarterly_kt!$B$9:FA$9)),Quarterly_kt!$B27:FA27)</f>
        <v>110.95899999999999</v>
      </c>
      <c r="AE53" s="73">
        <f>SUMPRODUCT(--(AE$9=YEAR(Quarterly_kt!$B$9:FB$9)),Quarterly_kt!$B27:FB27)</f>
        <v>179.06399999999996</v>
      </c>
      <c r="AF53" s="73">
        <f>SUMPRODUCT(--(AF$9=YEAR(Quarterly_kt!$B$9:FC$9)),Quarterly_kt!$B27:FC27)</f>
        <v>282.52100000000002</v>
      </c>
      <c r="AG53" s="73">
        <f>SUMPRODUCT(--(AG$9=YEAR(Quarterly_kt!$B$9:FD$9)),Quarterly_kt!$B27:FD27)</f>
        <v>214.85900000000001</v>
      </c>
      <c r="AH53" s="73">
        <f>SUMPRODUCT(--(AH$9=YEAR(Quarterly_kt!$B$9:FE$9)),Quarterly_kt!$B27:FE27)</f>
        <v>194.84899999999999</v>
      </c>
      <c r="AI53" s="73">
        <f>SUMPRODUCT(--(AI$9=YEAR(Quarterly_kt!$B$9:FF$9)),Quarterly_kt!$B27:FF27)</f>
        <v>242.94099999999997</v>
      </c>
      <c r="AJ53" s="73">
        <f>SUMPRODUCT(--(AJ$9=YEAR(Quarterly_kt!$B$9:FG$9)),Quarterly_kt!$B27:FG27)</f>
        <v>235.57499999999999</v>
      </c>
      <c r="AK53" s="73">
        <f>SUMPRODUCT(--(AK$9=YEAR(Quarterly_kt!$B$9:FH$9)),Quarterly_kt!$B27:FH27)</f>
        <v>179.15500000000003</v>
      </c>
      <c r="AL53" s="73">
        <f>SUMPRODUCT(--(AL$9=YEAR(Quarterly_kt!$B$9:FI$9)),Quarterly_kt!$B27:FI27)</f>
        <v>46.942499999999995</v>
      </c>
      <c r="AM53" s="73">
        <f>SUMPRODUCT(--(AM$9=YEAR(Quarterly_kt!$B$9:FJ$9)),Quarterly_kt!$B27:FJ27)</f>
        <v>14.361099853515626</v>
      </c>
      <c r="AN53" s="73">
        <f>SUMPRODUCT(--(AN$9=YEAR(Quarterly_kt!$B$9:FK$9)),Quarterly_kt!$B27:FK27)</f>
        <v>14.978999999999999</v>
      </c>
      <c r="AO53" s="73">
        <f>SUMPRODUCT(--(AO$9=YEAR(Quarterly_kt!$B$9:FL$9)),Quarterly_kt!$B27:FL27)</f>
        <v>71.254000000000005</v>
      </c>
      <c r="AP53" s="73">
        <f>SUMPRODUCT(--(AP$9=YEAR(Quarterly_kt!$B$9:FM$9)),Quarterly_kt!$B27:FM27)</f>
        <v>140.48600000000002</v>
      </c>
      <c r="AQ53" s="73">
        <f>SUMPRODUCT(--(AQ$9=YEAR(Quarterly_kt!$B$9:FN$9)),Quarterly_kt!$B27:FN27)</f>
        <v>60.539000000000001</v>
      </c>
      <c r="AR53" s="73">
        <f>SUMPRODUCT(--(AR$9=YEAR(Quarterly_kt!$B$9:FQ$9)),Quarterly_kt!$B27:FQ27)</f>
        <v>202.898</v>
      </c>
      <c r="AS53" s="73">
        <f>SUMPRODUCT(--(AS$9=YEAR(Quarterly_kt!$B$9:FU$9)),Quarterly_kt!$B27:FU27)</f>
        <v>263.99552987599037</v>
      </c>
    </row>
    <row r="54" spans="1:45" ht="15" x14ac:dyDescent="0.25">
      <c r="A54" s="50" t="s">
        <v>44</v>
      </c>
      <c r="B54" s="73">
        <f>SUMPRODUCT(--(B$9=YEAR(Quarterly_kt!$B$9:DY$9)),Quarterly_kt!$B28:DY28)</f>
        <v>31.730999999999998</v>
      </c>
      <c r="C54" s="73">
        <f>SUMPRODUCT(--(C$9=YEAR(Quarterly_kt!$B$9:DZ$9)),Quarterly_kt!$B28:DZ28)</f>
        <v>40.241999999999997</v>
      </c>
      <c r="D54" s="73">
        <f>SUMPRODUCT(--(D$9=YEAR(Quarterly_kt!$B$9:EA$9)),Quarterly_kt!$B28:EA28)</f>
        <v>24.596000000000004</v>
      </c>
      <c r="E54" s="73">
        <f>SUMPRODUCT(--(E$9=YEAR(Quarterly_kt!$B$9:EB$9)),Quarterly_kt!$B28:EB28)</f>
        <v>38.052</v>
      </c>
      <c r="F54" s="73">
        <f>SUMPRODUCT(--(F$9=YEAR(Quarterly_kt!$B$9:EC$9)),Quarterly_kt!$B28:EC28)</f>
        <v>32.347000000000001</v>
      </c>
      <c r="G54" s="73">
        <f>SUMPRODUCT(--(G$9=YEAR(Quarterly_kt!$B$9:ED$9)),Quarterly_kt!$B28:ED28)</f>
        <v>27.985999999999997</v>
      </c>
      <c r="H54" s="73">
        <f>SUMPRODUCT(--(H$9=YEAR(Quarterly_kt!$B$9:EE$9)),Quarterly_kt!$B28:EE28)</f>
        <v>37.31</v>
      </c>
      <c r="I54" s="73">
        <f>SUMPRODUCT(--(I$9=YEAR(Quarterly_kt!$B$9:EF$9)),Quarterly_kt!$B28:EF28)</f>
        <v>7.3840000000000003</v>
      </c>
      <c r="J54" s="73">
        <f>SUMPRODUCT(--(J$9=YEAR(Quarterly_kt!$B$9:EG$9)),Quarterly_kt!$B28:EG28)</f>
        <v>17.207000000000001</v>
      </c>
      <c r="K54" s="73">
        <f>SUMPRODUCT(--(K$9=YEAR(Quarterly_kt!$B$9:EH$9)),Quarterly_kt!$B28:EH28)</f>
        <v>15.565</v>
      </c>
      <c r="L54" s="73">
        <f>SUMPRODUCT(--(L$9=YEAR(Quarterly_kt!$B$9:EI$9)),Quarterly_kt!$B28:EI28)</f>
        <v>14.996</v>
      </c>
      <c r="M54" s="73">
        <f>SUMPRODUCT(--(M$9=YEAR(Quarterly_kt!$B$9:EJ$9)),Quarterly_kt!$B28:EJ28)</f>
        <v>18.489000000000001</v>
      </c>
      <c r="N54" s="73">
        <f>SUMPRODUCT(--(N$9=YEAR(Quarterly_kt!$B$9:EK$9)),Quarterly_kt!$B28:EK28)</f>
        <v>12.818000000000001</v>
      </c>
      <c r="O54" s="73">
        <f>SUMPRODUCT(--(O$9=YEAR(Quarterly_kt!$B$9:EL$9)),Quarterly_kt!$B28:EL28)</f>
        <v>15.535</v>
      </c>
      <c r="P54" s="73">
        <f>SUMPRODUCT(--(P$9=YEAR(Quarterly_kt!$B$9:EM$9)),Quarterly_kt!$B28:EM28)</f>
        <v>14.375</v>
      </c>
      <c r="Q54" s="73">
        <f>SUMPRODUCT(--(Q$9=YEAR(Quarterly_kt!$B$9:EN$9)),Quarterly_kt!$B28:EN28)</f>
        <v>19.744999999999997</v>
      </c>
      <c r="R54" s="73">
        <f>SUMPRODUCT(--(R$9=YEAR(Quarterly_kt!$B$9:EO$9)),Quarterly_kt!$B28:EO28)</f>
        <v>16.617999999999999</v>
      </c>
      <c r="S54" s="73">
        <f>SUMPRODUCT(--(S$9=YEAR(Quarterly_kt!$B$9:EP$9)),Quarterly_kt!$B28:EP28)</f>
        <v>14.427999999999999</v>
      </c>
      <c r="T54" s="73">
        <f>SUMPRODUCT(--(T$9=YEAR(Quarterly_kt!$B$9:EQ$9)),Quarterly_kt!$B28:EQ28)</f>
        <v>14.932</v>
      </c>
      <c r="U54" s="73">
        <f>SUMPRODUCT(--(U$9=YEAR(Quarterly_kt!$B$9:ER$9)),Quarterly_kt!$B28:ER28)</f>
        <v>18.594999999999999</v>
      </c>
      <c r="V54" s="73">
        <f>SUMPRODUCT(--(V$9=YEAR(Quarterly_kt!$B$9:ES$9)),Quarterly_kt!$B28:ES28)</f>
        <v>16.670999999999999</v>
      </c>
      <c r="W54" s="73">
        <f>SUMPRODUCT(--(W$9=YEAR(Quarterly_kt!$B$9:ET$9)),Quarterly_kt!$B28:ET28)</f>
        <v>15.793000000000001</v>
      </c>
      <c r="X54" s="73">
        <f>SUMPRODUCT(--(X$9=YEAR(Quarterly_kt!$B$9:EU$9)),Quarterly_kt!$B28:EU28)</f>
        <v>16.725000000000001</v>
      </c>
      <c r="Y54" s="73">
        <f>SUMPRODUCT(--(Y$9=YEAR(Quarterly_kt!$B$9:EV$9)),Quarterly_kt!$B28:EV28)</f>
        <v>17.650000000000002</v>
      </c>
      <c r="Z54" s="73">
        <f>SUMPRODUCT(--(Z$9=YEAR(Quarterly_kt!$B$9:EW$9)),Quarterly_kt!$B28:EW28)</f>
        <v>16.564</v>
      </c>
      <c r="AA54" s="73">
        <f>SUMPRODUCT(--(AA$9=YEAR(Quarterly_kt!$B$9:EX$9)),Quarterly_kt!$B28:EX28)</f>
        <v>14.992999999999999</v>
      </c>
      <c r="AB54" s="73">
        <f>SUMPRODUCT(--(AB$9=YEAR(Quarterly_kt!$B$9:EY$9)),Quarterly_kt!$B28:EY28)</f>
        <v>16.981999999999999</v>
      </c>
      <c r="AC54" s="73">
        <f>SUMPRODUCT(--(AC$9=YEAR(Quarterly_kt!$B$9:EZ$9)),Quarterly_kt!$B28:EZ28)</f>
        <v>15.808</v>
      </c>
      <c r="AD54" s="73">
        <f>SUMPRODUCT(--(AD$9=YEAR(Quarterly_kt!$B$9:FA$9)),Quarterly_kt!$B28:FA28)</f>
        <v>13.304</v>
      </c>
      <c r="AE54" s="73">
        <f>SUMPRODUCT(--(AE$9=YEAR(Quarterly_kt!$B$9:FB$9)),Quarterly_kt!$B28:FB28)</f>
        <v>12.744</v>
      </c>
      <c r="AF54" s="73">
        <f>SUMPRODUCT(--(AF$9=YEAR(Quarterly_kt!$B$9:FC$9)),Quarterly_kt!$B28:FC28)</f>
        <v>14.752000000000001</v>
      </c>
      <c r="AG54" s="73">
        <f>SUMPRODUCT(--(AG$9=YEAR(Quarterly_kt!$B$9:FD$9)),Quarterly_kt!$B28:FD28)</f>
        <v>14.060000000000002</v>
      </c>
      <c r="AH54" s="73">
        <f>SUMPRODUCT(--(AH$9=YEAR(Quarterly_kt!$B$9:FE$9)),Quarterly_kt!$B28:FE28)</f>
        <v>14.686999999999999</v>
      </c>
      <c r="AI54" s="73">
        <f>SUMPRODUCT(--(AI$9=YEAR(Quarterly_kt!$B$9:FF$9)),Quarterly_kt!$B28:FF28)</f>
        <v>13.183999999999999</v>
      </c>
      <c r="AJ54" s="73">
        <f>SUMPRODUCT(--(AJ$9=YEAR(Quarterly_kt!$B$9:FG$9)),Quarterly_kt!$B28:FG28)</f>
        <v>12.864000000000001</v>
      </c>
      <c r="AK54" s="73">
        <f>SUMPRODUCT(--(AK$9=YEAR(Quarterly_kt!$B$9:FH$9)),Quarterly_kt!$B28:FH28)</f>
        <v>12.697769989013672</v>
      </c>
      <c r="AL54" s="73">
        <f>SUMPRODUCT(--(AL$9=YEAR(Quarterly_kt!$B$9:FI$9)),Quarterly_kt!$B28:FI28)</f>
        <v>11.675779907226563</v>
      </c>
      <c r="AM54" s="73">
        <f>SUMPRODUCT(--(AM$9=YEAR(Quarterly_kt!$B$9:FJ$9)),Quarterly_kt!$B28:FJ28)</f>
        <v>11.622400024414063</v>
      </c>
      <c r="AN54" s="73">
        <f>SUMPRODUCT(--(AN$9=YEAR(Quarterly_kt!$B$9:FK$9)),Quarterly_kt!$B28:FK28)</f>
        <v>11.14</v>
      </c>
      <c r="AO54" s="73">
        <f>SUMPRODUCT(--(AO$9=YEAR(Quarterly_kt!$B$9:FL$9)),Quarterly_kt!$B28:FL28)</f>
        <v>10.334</v>
      </c>
      <c r="AP54" s="73">
        <f>SUMPRODUCT(--(AP$9=YEAR(Quarterly_kt!$B$9:FM$9)),Quarterly_kt!$B28:FM28)</f>
        <v>9.9580000000000002</v>
      </c>
      <c r="AQ54" s="73">
        <f>SUMPRODUCT(--(AQ$9=YEAR(Quarterly_kt!$B$9:FN$9)),Quarterly_kt!$B28:FN28)</f>
        <v>8.0950000000000006</v>
      </c>
      <c r="AR54" s="73">
        <f>SUMPRODUCT(--(AR$9=YEAR(Quarterly_kt!$B$9:FQ$9)),Quarterly_kt!$B28:FQ28)</f>
        <v>9.2279999999999998</v>
      </c>
      <c r="AS54" s="73">
        <f>SUMPRODUCT(--(AS$9=YEAR(Quarterly_kt!$B$9:FU$9)),Quarterly_kt!$B28:FU28)</f>
        <v>8.7251948000000006</v>
      </c>
    </row>
    <row r="55" spans="1:45" ht="15" x14ac:dyDescent="0.25">
      <c r="A55" s="50" t="s">
        <v>45</v>
      </c>
      <c r="B55" s="73">
        <f>SUMPRODUCT(--(B$9=YEAR(Quarterly_kt!$B$9:DY$9)),Quarterly_kt!$B29:DY29)</f>
        <v>31.640999999999998</v>
      </c>
      <c r="C55" s="73">
        <f>SUMPRODUCT(--(C$9=YEAR(Quarterly_kt!$B$9:DZ$9)),Quarterly_kt!$B29:DZ29)</f>
        <v>41.018000000000001</v>
      </c>
      <c r="D55" s="73">
        <f>SUMPRODUCT(--(D$9=YEAR(Quarterly_kt!$B$9:EA$9)),Quarterly_kt!$B29:EA29)</f>
        <v>24.895</v>
      </c>
      <c r="E55" s="73">
        <f>SUMPRODUCT(--(E$9=YEAR(Quarterly_kt!$B$9:EB$9)),Quarterly_kt!$B29:EB29)</f>
        <v>37.626000000000005</v>
      </c>
      <c r="F55" s="73">
        <f>SUMPRODUCT(--(F$9=YEAR(Quarterly_kt!$B$9:EC$9)),Quarterly_kt!$B29:EC29)</f>
        <v>24.596999999999998</v>
      </c>
      <c r="G55" s="73">
        <f>SUMPRODUCT(--(G$9=YEAR(Quarterly_kt!$B$9:ED$9)),Quarterly_kt!$B29:ED29)</f>
        <v>32.055</v>
      </c>
      <c r="H55" s="73">
        <f>SUMPRODUCT(--(H$9=YEAR(Quarterly_kt!$B$9:EE$9)),Quarterly_kt!$B29:EE29)</f>
        <v>30.131999999999998</v>
      </c>
      <c r="I55" s="73">
        <f>SUMPRODUCT(--(I$9=YEAR(Quarterly_kt!$B$9:EF$9)),Quarterly_kt!$B29:EF29)</f>
        <v>11.817999999999998</v>
      </c>
      <c r="J55" s="73">
        <f>SUMPRODUCT(--(J$9=YEAR(Quarterly_kt!$B$9:EG$9)),Quarterly_kt!$B29:EG29)</f>
        <v>12.885000000000002</v>
      </c>
      <c r="K55" s="73">
        <f>SUMPRODUCT(--(K$9=YEAR(Quarterly_kt!$B$9:EH$9)),Quarterly_kt!$B29:EH29)</f>
        <v>14.59</v>
      </c>
      <c r="L55" s="73">
        <f>SUMPRODUCT(--(L$9=YEAR(Quarterly_kt!$B$9:EI$9)),Quarterly_kt!$B29:EI29)</f>
        <v>14.916</v>
      </c>
      <c r="M55" s="73">
        <f>SUMPRODUCT(--(M$9=YEAR(Quarterly_kt!$B$9:EJ$9)),Quarterly_kt!$B29:EJ29)</f>
        <v>11.937999999999999</v>
      </c>
      <c r="N55" s="73">
        <f>SUMPRODUCT(--(N$9=YEAR(Quarterly_kt!$B$9:EK$9)),Quarterly_kt!$B29:EK29)</f>
        <v>5.8529999999999998</v>
      </c>
      <c r="O55" s="73">
        <f>SUMPRODUCT(--(O$9=YEAR(Quarterly_kt!$B$9:EL$9)),Quarterly_kt!$B29:EL29)</f>
        <v>1.0109999999999999</v>
      </c>
      <c r="P55" s="73">
        <f>SUMPRODUCT(--(P$9=YEAR(Quarterly_kt!$B$9:EM$9)),Quarterly_kt!$B29:EM29)</f>
        <v>0</v>
      </c>
      <c r="Q55" s="73">
        <f>SUMPRODUCT(--(Q$9=YEAR(Quarterly_kt!$B$9:EN$9)),Quarterly_kt!$B29:EN29)</f>
        <v>0</v>
      </c>
      <c r="R55" s="73">
        <f>SUMPRODUCT(--(R$9=YEAR(Quarterly_kt!$B$9:EO$9)),Quarterly_kt!$B29:EO29)</f>
        <v>0</v>
      </c>
      <c r="S55" s="73">
        <f>SUMPRODUCT(--(S$9=YEAR(Quarterly_kt!$B$9:EP$9)),Quarterly_kt!$B29:EP29)</f>
        <v>0</v>
      </c>
      <c r="T55" s="73">
        <f>SUMPRODUCT(--(T$9=YEAR(Quarterly_kt!$B$9:EQ$9)),Quarterly_kt!$B29:EQ29)</f>
        <v>0</v>
      </c>
      <c r="U55" s="73">
        <f>SUMPRODUCT(--(U$9=YEAR(Quarterly_kt!$B$9:ER$9)),Quarterly_kt!$B29:ER29)</f>
        <v>0.82199999999999995</v>
      </c>
      <c r="V55" s="73">
        <f>SUMPRODUCT(--(V$9=YEAR(Quarterly_kt!$B$9:ES$9)),Quarterly_kt!$B29:ES29)</f>
        <v>0</v>
      </c>
      <c r="W55" s="73">
        <f>SUMPRODUCT(--(W$9=YEAR(Quarterly_kt!$B$9:ET$9)),Quarterly_kt!$B29:ET29)</f>
        <v>5.1000000000000004E-2</v>
      </c>
      <c r="X55" s="73">
        <f>SUMPRODUCT(--(X$9=YEAR(Quarterly_kt!$B$9:EU$9)),Quarterly_kt!$B29:EU29)</f>
        <v>7.0000000000000001E-3</v>
      </c>
      <c r="Y55" s="73">
        <f>SUMPRODUCT(--(Y$9=YEAR(Quarterly_kt!$B$9:EV$9)),Quarterly_kt!$B29:EV29)</f>
        <v>0</v>
      </c>
      <c r="Z55" s="73">
        <f>SUMPRODUCT(--(Z$9=YEAR(Quarterly_kt!$B$9:EW$9)),Quarterly_kt!$B29:EW29)</f>
        <v>0</v>
      </c>
      <c r="AA55" s="73">
        <f>SUMPRODUCT(--(AA$9=YEAR(Quarterly_kt!$B$9:EX$9)),Quarterly_kt!$B29:EX29)</f>
        <v>0</v>
      </c>
      <c r="AB55" s="73">
        <f>SUMPRODUCT(--(AB$9=YEAR(Quarterly_kt!$B$9:EY$9)),Quarterly_kt!$B29:EY29)</f>
        <v>0</v>
      </c>
      <c r="AC55" s="73">
        <f>SUMPRODUCT(--(AC$9=YEAR(Quarterly_kt!$B$9:EZ$9)),Quarterly_kt!$B29:EZ29)</f>
        <v>0</v>
      </c>
      <c r="AD55" s="73">
        <f>SUMPRODUCT(--(AD$9=YEAR(Quarterly_kt!$B$9:FA$9)),Quarterly_kt!$B29:FA29)</f>
        <v>0</v>
      </c>
      <c r="AE55" s="73">
        <f>SUMPRODUCT(--(AE$9=YEAR(Quarterly_kt!$B$9:FB$9)),Quarterly_kt!$B29:FB29)</f>
        <v>0</v>
      </c>
      <c r="AF55" s="73">
        <f>SUMPRODUCT(--(AF$9=YEAR(Quarterly_kt!$B$9:FC$9)),Quarterly_kt!$B29:FC29)</f>
        <v>0</v>
      </c>
      <c r="AG55" s="73">
        <f>SUMPRODUCT(--(AG$9=YEAR(Quarterly_kt!$B$9:FD$9)),Quarterly_kt!$B29:FD29)</f>
        <v>0</v>
      </c>
      <c r="AH55" s="73">
        <f>SUMPRODUCT(--(AH$9=YEAR(Quarterly_kt!$B$9:FE$9)),Quarterly_kt!$B29:FE29)</f>
        <v>0</v>
      </c>
      <c r="AI55" s="73">
        <f>SUMPRODUCT(--(AI$9=YEAR(Quarterly_kt!$B$9:FF$9)),Quarterly_kt!$B29:FF29)</f>
        <v>1E-3</v>
      </c>
      <c r="AJ55" s="73">
        <f>SUMPRODUCT(--(AJ$9=YEAR(Quarterly_kt!$B$9:FG$9)),Quarterly_kt!$B29:FG29)</f>
        <v>0</v>
      </c>
      <c r="AK55" s="73">
        <f>SUMPRODUCT(--(AK$9=YEAR(Quarterly_kt!$B$9:FH$9)),Quarterly_kt!$B29:FH29)</f>
        <v>0</v>
      </c>
      <c r="AL55" s="73">
        <f>SUMPRODUCT(--(AL$9=YEAR(Quarterly_kt!$B$9:FI$9)),Quarterly_kt!$B29:FI29)</f>
        <v>0</v>
      </c>
      <c r="AM55" s="73">
        <f>SUMPRODUCT(--(AM$9=YEAR(Quarterly_kt!$B$9:FJ$9)),Quarterly_kt!$B29:FJ29)</f>
        <v>0</v>
      </c>
      <c r="AN55" s="73">
        <f>SUMPRODUCT(--(AN$9=YEAR(Quarterly_kt!$B$9:FK$9)),Quarterly_kt!$B29:FK29)</f>
        <v>0</v>
      </c>
      <c r="AO55" s="73">
        <f>SUMPRODUCT(--(AO$9=YEAR(Quarterly_kt!$B$9:FL$9)),Quarterly_kt!$B29:FL29)</f>
        <v>0</v>
      </c>
      <c r="AP55" s="73">
        <f>SUMPRODUCT(--(AP$9=YEAR(Quarterly_kt!$B$9:FM$9)),Quarterly_kt!$B29:FM29)</f>
        <v>0</v>
      </c>
      <c r="AQ55" s="73">
        <f>SUMPRODUCT(--(AQ$9=YEAR(Quarterly_kt!$B$9:FN$9)),Quarterly_kt!$B29:FN29)</f>
        <v>0</v>
      </c>
      <c r="AR55" s="73">
        <f>SUMPRODUCT(--(AR$9=YEAR(Quarterly_kt!$B$9:FQ$9)),Quarterly_kt!$B29:FQ29)</f>
        <v>0</v>
      </c>
      <c r="AS55" s="73">
        <f>SUMPRODUCT(--(AS$9=YEAR(Quarterly_kt!$B$9:FU$9)),Quarterly_kt!$B29:FU29)</f>
        <v>0</v>
      </c>
    </row>
    <row r="56" spans="1:45" ht="17.25" x14ac:dyDescent="0.25">
      <c r="A56" s="49" t="s">
        <v>134</v>
      </c>
      <c r="B56" s="73">
        <f>SUMPRODUCT(--(B$9=YEAR(Quarterly_kt!$B$9:DY$9)),Quarterly_kt!$B30:DY30)</f>
        <v>18.183999999999997</v>
      </c>
      <c r="C56" s="73">
        <f>SUMPRODUCT(--(C$9=YEAR(Quarterly_kt!$B$9:DZ$9)),Quarterly_kt!$B30:DZ30)</f>
        <v>32.591000000000001</v>
      </c>
      <c r="D56" s="73">
        <f>SUMPRODUCT(--(D$9=YEAR(Quarterly_kt!$B$9:EA$9)),Quarterly_kt!$B30:EA30)</f>
        <v>0</v>
      </c>
      <c r="E56" s="73">
        <f>SUMPRODUCT(--(E$9=YEAR(Quarterly_kt!$B$9:EB$9)),Quarterly_kt!$B30:EB30)</f>
        <v>0</v>
      </c>
      <c r="F56" s="73">
        <f>SUMPRODUCT(--(F$9=YEAR(Quarterly_kt!$B$9:EC$9)),Quarterly_kt!$B30:EC30)</f>
        <v>2.4020000000000001</v>
      </c>
      <c r="G56" s="73">
        <f>SUMPRODUCT(--(G$9=YEAR(Quarterly_kt!$B$9:ED$9)),Quarterly_kt!$B30:ED30)</f>
        <v>40.614999999999995</v>
      </c>
      <c r="H56" s="73">
        <f>SUMPRODUCT(--(H$9=YEAR(Quarterly_kt!$B$9:EE$9)),Quarterly_kt!$B30:EE30)</f>
        <v>75.323999999999998</v>
      </c>
      <c r="I56" s="73">
        <f>SUMPRODUCT(--(I$9=YEAR(Quarterly_kt!$B$9:EF$9)),Quarterly_kt!$B30:EF30)</f>
        <v>69.460000000000008</v>
      </c>
      <c r="J56" s="73">
        <f>SUMPRODUCT(--(J$9=YEAR(Quarterly_kt!$B$9:EG$9)),Quarterly_kt!$B30:EG30)</f>
        <v>66.925999999999988</v>
      </c>
      <c r="K56" s="73">
        <f>SUMPRODUCT(--(K$9=YEAR(Quarterly_kt!$B$9:EH$9)),Quarterly_kt!$B30:EH30)</f>
        <v>68.460000000000008</v>
      </c>
      <c r="L56" s="73">
        <f>SUMPRODUCT(--(L$9=YEAR(Quarterly_kt!$B$9:EI$9)),Quarterly_kt!$B30:EI30)</f>
        <v>50.603999999999999</v>
      </c>
      <c r="M56" s="73">
        <f>SUMPRODUCT(--(M$9=YEAR(Quarterly_kt!$B$9:EJ$9)),Quarterly_kt!$B30:EJ30)</f>
        <v>91.807999999999993</v>
      </c>
      <c r="N56" s="73">
        <f>SUMPRODUCT(--(N$9=YEAR(Quarterly_kt!$B$9:EK$9)),Quarterly_kt!$B30:EK30)</f>
        <v>41.779000000000003</v>
      </c>
      <c r="O56" s="73">
        <f>SUMPRODUCT(--(O$9=YEAR(Quarterly_kt!$B$9:EL$9)),Quarterly_kt!$B30:EL30)</f>
        <v>42.489000000000004</v>
      </c>
      <c r="P56" s="73">
        <f>SUMPRODUCT(--(P$9=YEAR(Quarterly_kt!$B$9:EM$9)),Quarterly_kt!$B30:EM30)</f>
        <v>52.732999999999997</v>
      </c>
      <c r="Q56" s="73">
        <f>SUMPRODUCT(--(Q$9=YEAR(Quarterly_kt!$B$9:EN$9)),Quarterly_kt!$B30:EN30)</f>
        <v>62.735999999999997</v>
      </c>
      <c r="R56" s="73">
        <f>SUMPRODUCT(--(R$9=YEAR(Quarterly_kt!$B$9:EO$9)),Quarterly_kt!$B30:EO30)</f>
        <v>202.23700000000002</v>
      </c>
      <c r="S56" s="73">
        <f>SUMPRODUCT(--(S$9=YEAR(Quarterly_kt!$B$9:EP$9)),Quarterly_kt!$B30:EP30)</f>
        <v>171.56299999999999</v>
      </c>
      <c r="T56" s="73">
        <f>SUMPRODUCT(--(T$9=YEAR(Quarterly_kt!$B$9:EQ$9)),Quarterly_kt!$B30:EQ30)</f>
        <v>171.30799999999999</v>
      </c>
      <c r="U56" s="73">
        <f>SUMPRODUCT(--(U$9=YEAR(Quarterly_kt!$B$9:ER$9)),Quarterly_kt!$B30:ER30)</f>
        <v>168.67599999999999</v>
      </c>
      <c r="V56" s="73">
        <f>SUMPRODUCT(--(V$9=YEAR(Quarterly_kt!$B$9:ES$9)),Quarterly_kt!$B30:ES30)</f>
        <v>183.87400000000002</v>
      </c>
      <c r="W56" s="73">
        <f>SUMPRODUCT(--(W$9=YEAR(Quarterly_kt!$B$9:ET$9)),Quarterly_kt!$B30:ET30)</f>
        <v>211.54500000000002</v>
      </c>
      <c r="X56" s="73">
        <f>SUMPRODUCT(--(X$9=YEAR(Quarterly_kt!$B$9:EU$9)),Quarterly_kt!$B30:EU30)</f>
        <v>183.43300000000002</v>
      </c>
      <c r="Y56" s="73">
        <f>SUMPRODUCT(--(Y$9=YEAR(Quarterly_kt!$B$9:EV$9)),Quarterly_kt!$B30:EV30)</f>
        <v>186.98939999389648</v>
      </c>
      <c r="Z56" s="73">
        <f>SUMPRODUCT(--(Z$9=YEAR(Quarterly_kt!$B$9:EW$9)),Quarterly_kt!$B30:EW30)</f>
        <v>168.65800000000002</v>
      </c>
      <c r="AA56" s="73">
        <f>SUMPRODUCT(--(AA$9=YEAR(Quarterly_kt!$B$9:EX$9)),Quarterly_kt!$B30:EX30)</f>
        <v>161.18799999809266</v>
      </c>
      <c r="AB56" s="73">
        <f>SUMPRODUCT(--(AB$9=YEAR(Quarterly_kt!$B$9:EY$9)),Quarterly_kt!$B30:EY30)</f>
        <v>163.99803498840333</v>
      </c>
      <c r="AC56" s="73">
        <f>SUMPRODUCT(--(AC$9=YEAR(Quarterly_kt!$B$9:EZ$9)),Quarterly_kt!$B30:EZ30)</f>
        <v>135.65600000000001</v>
      </c>
      <c r="AD56" s="73">
        <f>SUMPRODUCT(--(AD$9=YEAR(Quarterly_kt!$B$9:FA$9)),Quarterly_kt!$B30:FA30)</f>
        <v>148.285</v>
      </c>
      <c r="AE56" s="73">
        <f>SUMPRODUCT(--(AE$9=YEAR(Quarterly_kt!$B$9:FB$9)),Quarterly_kt!$B30:FB30)</f>
        <v>152.887</v>
      </c>
      <c r="AF56" s="73">
        <f>SUMPRODUCT(--(AF$9=YEAR(Quarterly_kt!$B$9:FC$9)),Quarterly_kt!$B30:FC30)</f>
        <v>169.80799999999999</v>
      </c>
      <c r="AG56" s="73">
        <f>SUMPRODUCT(--(AG$9=YEAR(Quarterly_kt!$B$9:FD$9)),Quarterly_kt!$B30:FD30)</f>
        <v>164.82300000000001</v>
      </c>
      <c r="AH56" s="73">
        <f>SUMPRODUCT(--(AH$9=YEAR(Quarterly_kt!$B$9:FE$9)),Quarterly_kt!$B30:FE30)</f>
        <v>157.53</v>
      </c>
      <c r="AI56" s="73">
        <f>SUMPRODUCT(--(AI$9=YEAR(Quarterly_kt!$B$9:FF$9)),Quarterly_kt!$B30:FF30)</f>
        <v>157.97499999999997</v>
      </c>
      <c r="AJ56" s="73">
        <f>SUMPRODUCT(--(AJ$9=YEAR(Quarterly_kt!$B$9:FG$9)),Quarterly_kt!$B30:FG30)</f>
        <v>169.45300000000003</v>
      </c>
      <c r="AK56" s="73">
        <f>SUMPRODUCT(--(AK$9=YEAR(Quarterly_kt!$B$9:FH$9)),Quarterly_kt!$B30:FH30)</f>
        <v>137.97524008178709</v>
      </c>
      <c r="AL56" s="73">
        <f>SUMPRODUCT(--(AL$9=YEAR(Quarterly_kt!$B$9:FI$9)),Quarterly_kt!$B30:FI30)</f>
        <v>173.1982100982666</v>
      </c>
      <c r="AM56" s="73">
        <f>SUMPRODUCT(--(AM$9=YEAR(Quarterly_kt!$B$9:FJ$9)),Quarterly_kt!$B30:FJ30)</f>
        <v>166.26476998901367</v>
      </c>
      <c r="AN56" s="73">
        <f>SUMPRODUCT(--(AN$9=YEAR(Quarterly_kt!$B$9:FK$9)),Quarterly_kt!$B30:FK30)</f>
        <v>125.86999999999999</v>
      </c>
      <c r="AO56" s="73">
        <f>SUMPRODUCT(--(AO$9=YEAR(Quarterly_kt!$B$9:FL$9)),Quarterly_kt!$B30:FL30)</f>
        <v>199.77999999999997</v>
      </c>
      <c r="AP56" s="73">
        <f>SUMPRODUCT(--(AP$9=YEAR(Quarterly_kt!$B$9:FM$9)),Quarterly_kt!$B30:FM30)</f>
        <v>134.19999999999999</v>
      </c>
      <c r="AQ56" s="73">
        <f>SUMPRODUCT(--(AQ$9=YEAR(Quarterly_kt!$B$9:FN$9)),Quarterly_kt!$B30:FN30)</f>
        <v>158.97499999999999</v>
      </c>
      <c r="AR56" s="73">
        <f>SUMPRODUCT(--(AR$9=YEAR(Quarterly_kt!$B$9:FQ$9)),Quarterly_kt!$B30:FQ30)</f>
        <v>137.11199999999999</v>
      </c>
      <c r="AS56" s="73">
        <f>SUMPRODUCT(--(AS$9=YEAR(Quarterly_kt!$B$9:FU$9)),Quarterly_kt!$B30:FU30)</f>
        <v>130.69663677393558</v>
      </c>
    </row>
    <row r="57" spans="1:45" ht="14.25" customHeight="1" x14ac:dyDescent="0.25">
      <c r="A57" s="27" t="s">
        <v>29</v>
      </c>
      <c r="B57" s="17">
        <f t="shared" ref="B57:AP57" si="12">SUM(B58:B61,B65:B67,B71)</f>
        <v>0</v>
      </c>
      <c r="C57" s="17">
        <f t="shared" si="12"/>
        <v>0</v>
      </c>
      <c r="D57" s="17">
        <f t="shared" si="12"/>
        <v>0</v>
      </c>
      <c r="E57" s="17">
        <f t="shared" si="12"/>
        <v>33.631</v>
      </c>
      <c r="F57" s="17">
        <f t="shared" si="12"/>
        <v>41.055999999999997</v>
      </c>
      <c r="G57" s="17">
        <f t="shared" si="12"/>
        <v>58.832999999999998</v>
      </c>
      <c r="H57" s="17">
        <f t="shared" si="12"/>
        <v>19.885999999999999</v>
      </c>
      <c r="I57" s="17">
        <f t="shared" si="12"/>
        <v>19.858000000000001</v>
      </c>
      <c r="J57" s="17">
        <f t="shared" si="12"/>
        <v>0</v>
      </c>
      <c r="K57" s="17">
        <f t="shared" si="12"/>
        <v>13.801</v>
      </c>
      <c r="L57" s="17">
        <f t="shared" si="12"/>
        <v>77.602000000000004</v>
      </c>
      <c r="M57" s="17">
        <f t="shared" si="12"/>
        <v>728.81291267395022</v>
      </c>
      <c r="N57" s="17">
        <f t="shared" si="12"/>
        <v>720.98194915771489</v>
      </c>
      <c r="O57" s="17">
        <f t="shared" si="12"/>
        <v>388.36662163195342</v>
      </c>
      <c r="P57" s="17">
        <f t="shared" si="12"/>
        <v>1110.6232501426744</v>
      </c>
      <c r="Q57" s="17">
        <f t="shared" si="12"/>
        <v>1581.0252020473645</v>
      </c>
      <c r="R57" s="17">
        <f t="shared" si="12"/>
        <v>1848.0750834699134</v>
      </c>
      <c r="S57" s="17">
        <f t="shared" si="12"/>
        <v>1781.2475170898438</v>
      </c>
      <c r="T57" s="17">
        <f t="shared" si="12"/>
        <v>1433.5339771728516</v>
      </c>
      <c r="U57" s="17">
        <f t="shared" si="12"/>
        <v>1637.0142195434573</v>
      </c>
      <c r="V57" s="17">
        <f t="shared" si="12"/>
        <v>1493.4710463867189</v>
      </c>
      <c r="W57" s="17">
        <f t="shared" si="12"/>
        <v>1214.6575684814454</v>
      </c>
      <c r="X57" s="17">
        <f t="shared" si="12"/>
        <v>1394.1880434570314</v>
      </c>
      <c r="Y57" s="17">
        <f t="shared" si="12"/>
        <v>1899.8963516693118</v>
      </c>
      <c r="Z57" s="17">
        <f t="shared" si="12"/>
        <v>1758.9456365127562</v>
      </c>
      <c r="AA57" s="17">
        <f t="shared" si="12"/>
        <v>1607.1392866210938</v>
      </c>
      <c r="AB57" s="17">
        <f t="shared" si="12"/>
        <v>1414.164015086413</v>
      </c>
      <c r="AC57" s="17">
        <f t="shared" si="12"/>
        <v>1406.8550274066924</v>
      </c>
      <c r="AD57" s="17">
        <f t="shared" si="12"/>
        <v>1305.3690947618484</v>
      </c>
      <c r="AE57" s="17">
        <f t="shared" si="12"/>
        <v>984.53060117244718</v>
      </c>
      <c r="AF57" s="17">
        <f t="shared" si="12"/>
        <v>816.34848606423657</v>
      </c>
      <c r="AG57" s="17">
        <f t="shared" si="12"/>
        <v>801.20375930899388</v>
      </c>
      <c r="AH57" s="17">
        <f t="shared" si="12"/>
        <v>768.74294757795326</v>
      </c>
      <c r="AI57" s="17">
        <f t="shared" si="12"/>
        <v>1729.1086860536336</v>
      </c>
      <c r="AJ57" s="17">
        <f t="shared" si="12"/>
        <v>2747.3452130674723</v>
      </c>
      <c r="AK57" s="17">
        <f t="shared" si="12"/>
        <v>2480.5884825430512</v>
      </c>
      <c r="AL57" s="17">
        <f t="shared" si="12"/>
        <v>2453.3380339032419</v>
      </c>
      <c r="AM57" s="17">
        <f t="shared" si="12"/>
        <v>2276.1842985013886</v>
      </c>
      <c r="AN57" s="17">
        <f t="shared" si="12"/>
        <v>2065.5572740370862</v>
      </c>
      <c r="AO57" s="17">
        <f t="shared" si="12"/>
        <v>1706.7738229133606</v>
      </c>
      <c r="AP57" s="17">
        <f t="shared" si="12"/>
        <v>1859.4341910948601</v>
      </c>
      <c r="AQ57" s="17">
        <f>SUM(AQ58:AQ61,AQ65:AQ67,AQ71)</f>
        <v>1988.7340383968735</v>
      </c>
      <c r="AR57" s="73">
        <f>SUMPRODUCT(--(AR$9=YEAR(Quarterly_kt!$B$9:FQ$9)),Quarterly_kt!$B31:FQ31)</f>
        <v>1552.2803322336881</v>
      </c>
      <c r="AS57" s="17">
        <f>SUM(AS58:AS61,AS65:AS67,AS71)</f>
        <v>1543.6039920442315</v>
      </c>
    </row>
    <row r="58" spans="1:45" ht="15" x14ac:dyDescent="0.25">
      <c r="A58" s="49" t="s">
        <v>22</v>
      </c>
      <c r="B58" s="73">
        <f>SUMPRODUCT(--(B$9=YEAR(Quarterly_kt!$B$9:DY$9)),Quarterly_kt!$B32:DY32)</f>
        <v>0</v>
      </c>
      <c r="C58" s="73">
        <f>SUMPRODUCT(--(C$9=YEAR(Quarterly_kt!$B$9:DZ$9)),Quarterly_kt!$B32:DZ32)</f>
        <v>0</v>
      </c>
      <c r="D58" s="73">
        <f>SUMPRODUCT(--(D$9=YEAR(Quarterly_kt!$B$9:EA$9)),Quarterly_kt!$B32:EA32)</f>
        <v>0</v>
      </c>
      <c r="E58" s="73">
        <f>SUMPRODUCT(--(E$9=YEAR(Quarterly_kt!$B$9:EB$9)),Quarterly_kt!$B32:EB32)</f>
        <v>0</v>
      </c>
      <c r="F58" s="73">
        <f>SUMPRODUCT(--(F$9=YEAR(Quarterly_kt!$B$9:EC$9)),Quarterly_kt!$B32:EC32)</f>
        <v>0</v>
      </c>
      <c r="G58" s="73">
        <f>SUMPRODUCT(--(G$9=YEAR(Quarterly_kt!$B$9:ED$9)),Quarterly_kt!$B32:ED32)</f>
        <v>0</v>
      </c>
      <c r="H58" s="73">
        <f>SUMPRODUCT(--(H$9=YEAR(Quarterly_kt!$B$9:EE$9)),Quarterly_kt!$B32:EE32)</f>
        <v>0</v>
      </c>
      <c r="I58" s="73">
        <f>SUMPRODUCT(--(I$9=YEAR(Quarterly_kt!$B$9:EF$9)),Quarterly_kt!$B32:EF32)</f>
        <v>0</v>
      </c>
      <c r="J58" s="73">
        <f>SUMPRODUCT(--(J$9=YEAR(Quarterly_kt!$B$9:EG$9)),Quarterly_kt!$B32:EG32)</f>
        <v>0</v>
      </c>
      <c r="K58" s="73">
        <f>SUMPRODUCT(--(K$9=YEAR(Quarterly_kt!$B$9:EH$9)),Quarterly_kt!$B32:EH32)</f>
        <v>0</v>
      </c>
      <c r="L58" s="73">
        <f>SUMPRODUCT(--(L$9=YEAR(Quarterly_kt!$B$9:EI$9)),Quarterly_kt!$B32:EI32)</f>
        <v>0</v>
      </c>
      <c r="M58" s="73">
        <f>SUMPRODUCT(--(M$9=YEAR(Quarterly_kt!$B$9:EJ$9)),Quarterly_kt!$B32:EJ32)</f>
        <v>623.80191267395026</v>
      </c>
      <c r="N58" s="73">
        <f>SUMPRODUCT(--(N$9=YEAR(Quarterly_kt!$B$9:EK$9)),Quarterly_kt!$B32:EK32)</f>
        <v>217.05594915771488</v>
      </c>
      <c r="O58" s="73">
        <f>SUMPRODUCT(--(O$9=YEAR(Quarterly_kt!$B$9:EL$9)),Quarterly_kt!$B32:EL32)</f>
        <v>100.30228417968749</v>
      </c>
      <c r="P58" s="73">
        <f>SUMPRODUCT(--(P$9=YEAR(Quarterly_kt!$B$9:EM$9)),Quarterly_kt!$B32:EM32)</f>
        <v>315.96819731140135</v>
      </c>
      <c r="Q58" s="73">
        <f>SUMPRODUCT(--(Q$9=YEAR(Quarterly_kt!$B$9:EN$9)),Quarterly_kt!$B32:EN32)</f>
        <v>599.73901115417482</v>
      </c>
      <c r="R58" s="73">
        <f>SUMPRODUCT(--(R$9=YEAR(Quarterly_kt!$B$9:EO$9)),Quarterly_kt!$B32:EO32)</f>
        <v>880.39102832031256</v>
      </c>
      <c r="S58" s="73">
        <f>SUMPRODUCT(--(S$9=YEAR(Quarterly_kt!$B$9:EP$9)),Quarterly_kt!$B32:EP32)</f>
        <v>985.22451708984374</v>
      </c>
      <c r="T58" s="73">
        <f>SUMPRODUCT(--(T$9=YEAR(Quarterly_kt!$B$9:EQ$9)),Quarterly_kt!$B32:EQ32)</f>
        <v>886.52297717285148</v>
      </c>
      <c r="U58" s="73">
        <f>SUMPRODUCT(--(U$9=YEAR(Quarterly_kt!$B$9:ER$9)),Quarterly_kt!$B32:ER32)</f>
        <v>1045.3792195434571</v>
      </c>
      <c r="V58" s="73">
        <f>SUMPRODUCT(--(V$9=YEAR(Quarterly_kt!$B$9:ES$9)),Quarterly_kt!$B32:ES32)</f>
        <v>1125.1630463867189</v>
      </c>
      <c r="W58" s="73">
        <f>SUMPRODUCT(--(W$9=YEAR(Quarterly_kt!$B$9:ET$9)),Quarterly_kt!$B32:ET32)</f>
        <v>956.28256848144542</v>
      </c>
      <c r="X58" s="73">
        <f>SUMPRODUCT(--(X$9=YEAR(Quarterly_kt!$B$9:EU$9)),Quarterly_kt!$B32:EU32)</f>
        <v>1225.0910434570314</v>
      </c>
      <c r="Y58" s="73">
        <f>SUMPRODUCT(--(Y$9=YEAR(Quarterly_kt!$B$9:EV$9)),Quarterly_kt!$B32:EV32)</f>
        <v>1673.7933516693115</v>
      </c>
      <c r="Z58" s="73">
        <f>SUMPRODUCT(--(Z$9=YEAR(Quarterly_kt!$B$9:EW$9)),Quarterly_kt!$B32:EW32)</f>
        <v>1539.1936365127563</v>
      </c>
      <c r="AA58" s="73">
        <f>SUMPRODUCT(--(AA$9=YEAR(Quarterly_kt!$B$9:EX$9)),Quarterly_kt!$B32:EX32)</f>
        <v>1408.7232866210938</v>
      </c>
      <c r="AB58" s="73">
        <f>SUMPRODUCT(--(AB$9=YEAR(Quarterly_kt!$B$9:EY$9)),Quarterly_kt!$B32:EY32)</f>
        <v>1217.2170150864126</v>
      </c>
      <c r="AC58" s="73">
        <f>SUMPRODUCT(--(AC$9=YEAR(Quarterly_kt!$B$9:EZ$9)),Quarterly_kt!$B32:EZ32)</f>
        <v>1268.2730274066926</v>
      </c>
      <c r="AD58" s="73">
        <f>SUMPRODUCT(--(AD$9=YEAR(Quarterly_kt!$B$9:FA$9)),Quarterly_kt!$B32:FA32)</f>
        <v>1093.0480947618485</v>
      </c>
      <c r="AE58" s="73">
        <f>SUMPRODUCT(--(AE$9=YEAR(Quarterly_kt!$B$9:FB$9)),Quarterly_kt!$B32:FB32)</f>
        <v>897.70355502700806</v>
      </c>
      <c r="AF58" s="73">
        <f>SUMPRODUCT(--(AF$9=YEAR(Quarterly_kt!$B$9:FC$9)),Quarterly_kt!$B32:FC32)</f>
        <v>722.10882056713092</v>
      </c>
      <c r="AG58" s="73">
        <f>SUMPRODUCT(--(AG$9=YEAR(Quarterly_kt!$B$9:FD$9)),Quarterly_kt!$B32:FD32)</f>
        <v>621.70964423179635</v>
      </c>
      <c r="AH58" s="73">
        <f>SUMPRODUCT(--(AH$9=YEAR(Quarterly_kt!$B$9:FE$9)),Quarterly_kt!$B32:FE32)</f>
        <v>675.27406934070586</v>
      </c>
      <c r="AI58" s="73">
        <f>SUMPRODUCT(--(AI$9=YEAR(Quarterly_kt!$B$9:FF$9)),Quarterly_kt!$B32:FF32)</f>
        <v>1608.4162560586929</v>
      </c>
      <c r="AJ58" s="73">
        <f>SUMPRODUCT(--(AJ$9=YEAR(Quarterly_kt!$B$9:FG$9)),Quarterly_kt!$B32:FG32)</f>
        <v>2542.5996090769768</v>
      </c>
      <c r="AK58" s="73">
        <f>SUMPRODUCT(--(AK$9=YEAR(Quarterly_kt!$B$9:FH$9)),Quarterly_kt!$B32:FH32)</f>
        <v>2275.159334554553</v>
      </c>
      <c r="AL58" s="73">
        <f>SUMPRODUCT(--(AL$9=YEAR(Quarterly_kt!$B$9:FI$9)),Quarterly_kt!$B32:FI32)</f>
        <v>2341.866201462507</v>
      </c>
      <c r="AM58" s="73">
        <f>SUMPRODUCT(--(AM$9=YEAR(Quarterly_kt!$B$9:FJ$9)),Quarterly_kt!$B32:FJ32)</f>
        <v>2026.1374065990449</v>
      </c>
      <c r="AN58" s="73">
        <f>SUMPRODUCT(--(AN$9=YEAR(Quarterly_kt!$B$9:FK$9)),Quarterly_kt!$B32:FK32)</f>
        <v>1767.1364091858864</v>
      </c>
      <c r="AO58" s="73">
        <f>SUMPRODUCT(--(AO$9=YEAR(Quarterly_kt!$B$9:FL$9)),Quarterly_kt!$B32:FL32)</f>
        <v>1449.4331262421606</v>
      </c>
      <c r="AP58" s="73">
        <f>SUMPRODUCT(--(AP$9=YEAR(Quarterly_kt!$B$9:FM$9)),Quarterly_kt!$B32:FM32)</f>
        <v>1680.86838209486</v>
      </c>
      <c r="AQ58" s="73">
        <f>SUMPRODUCT(--(AQ$9=YEAR(Quarterly_kt!$B$9:FN$9)),Quarterly_kt!$B32:FN32)</f>
        <v>1744.3057483968735</v>
      </c>
      <c r="AR58" s="73">
        <f>SUMPRODUCT(--(AR$9=YEAR(Quarterly_kt!$B$9:FQ$9)),Quarterly_kt!$B32:FQ32)</f>
        <v>1409.9800852336882</v>
      </c>
      <c r="AS58" s="73">
        <f>SUMPRODUCT(--(AS$9=YEAR(Quarterly_kt!$B$9:FU$9)),Quarterly_kt!$B32:FU32)</f>
        <v>1315.2987334441746</v>
      </c>
    </row>
    <row r="59" spans="1:45" ht="15" x14ac:dyDescent="0.25">
      <c r="A59" s="49" t="s">
        <v>23</v>
      </c>
      <c r="B59" s="73">
        <f>SUMPRODUCT(--(B$9=YEAR(Quarterly_kt!$B$9:DY$9)),Quarterly_kt!$B33:DY33)</f>
        <v>0</v>
      </c>
      <c r="C59" s="73">
        <f>SUMPRODUCT(--(C$9=YEAR(Quarterly_kt!$B$9:DZ$9)),Quarterly_kt!$B33:DZ33)</f>
        <v>0</v>
      </c>
      <c r="D59" s="73">
        <f>SUMPRODUCT(--(D$9=YEAR(Quarterly_kt!$B$9:EA$9)),Quarterly_kt!$B33:EA33)</f>
        <v>0</v>
      </c>
      <c r="E59" s="73">
        <f>SUMPRODUCT(--(E$9=YEAR(Quarterly_kt!$B$9:EB$9)),Quarterly_kt!$B33:EB33)</f>
        <v>0</v>
      </c>
      <c r="F59" s="73">
        <f>SUMPRODUCT(--(F$9=YEAR(Quarterly_kt!$B$9:EC$9)),Quarterly_kt!$B33:EC33)</f>
        <v>0</v>
      </c>
      <c r="G59" s="73">
        <f>SUMPRODUCT(--(G$9=YEAR(Quarterly_kt!$B$9:ED$9)),Quarterly_kt!$B33:ED33)</f>
        <v>0</v>
      </c>
      <c r="H59" s="73">
        <f>SUMPRODUCT(--(H$9=YEAR(Quarterly_kt!$B$9:EE$9)),Quarterly_kt!$B33:EE33)</f>
        <v>0</v>
      </c>
      <c r="I59" s="73">
        <f>SUMPRODUCT(--(I$9=YEAR(Quarterly_kt!$B$9:EF$9)),Quarterly_kt!$B33:EF33)</f>
        <v>0</v>
      </c>
      <c r="J59" s="73">
        <f>SUMPRODUCT(--(J$9=YEAR(Quarterly_kt!$B$9:EG$9)),Quarterly_kt!$B33:EG33)</f>
        <v>0</v>
      </c>
      <c r="K59" s="73">
        <f>SUMPRODUCT(--(K$9=YEAR(Quarterly_kt!$B$9:EH$9)),Quarterly_kt!$B33:EH33)</f>
        <v>0</v>
      </c>
      <c r="L59" s="73">
        <f>SUMPRODUCT(--(L$9=YEAR(Quarterly_kt!$B$9:EI$9)),Quarterly_kt!$B33:EI33)</f>
        <v>0</v>
      </c>
      <c r="M59" s="73">
        <f>SUMPRODUCT(--(M$9=YEAR(Quarterly_kt!$B$9:EJ$9)),Quarterly_kt!$B33:EJ33)</f>
        <v>0</v>
      </c>
      <c r="N59" s="73">
        <f>SUMPRODUCT(--(N$9=YEAR(Quarterly_kt!$B$9:EK$9)),Quarterly_kt!$B33:EK33)</f>
        <v>0</v>
      </c>
      <c r="O59" s="73">
        <f>SUMPRODUCT(--(O$9=YEAR(Quarterly_kt!$B$9:EL$9)),Quarterly_kt!$B33:EL33)</f>
        <v>0</v>
      </c>
      <c r="P59" s="73">
        <f>SUMPRODUCT(--(P$9=YEAR(Quarterly_kt!$B$9:EM$9)),Quarterly_kt!$B33:EM33)</f>
        <v>0</v>
      </c>
      <c r="Q59" s="73">
        <f>SUMPRODUCT(--(Q$9=YEAR(Quarterly_kt!$B$9:EN$9)),Quarterly_kt!$B33:EN33)</f>
        <v>0</v>
      </c>
      <c r="R59" s="73">
        <f>SUMPRODUCT(--(R$9=YEAR(Quarterly_kt!$B$9:EO$9)),Quarterly_kt!$B33:EO33)</f>
        <v>0</v>
      </c>
      <c r="S59" s="73">
        <f>SUMPRODUCT(--(S$9=YEAR(Quarterly_kt!$B$9:EP$9)),Quarterly_kt!$B33:EP33)</f>
        <v>4.9809999999999999</v>
      </c>
      <c r="T59" s="73">
        <f>SUMPRODUCT(--(T$9=YEAR(Quarterly_kt!$B$9:EQ$9)),Quarterly_kt!$B33:EQ33)</f>
        <v>0</v>
      </c>
      <c r="U59" s="73">
        <f>SUMPRODUCT(--(U$9=YEAR(Quarterly_kt!$B$9:ER$9)),Quarterly_kt!$B33:ER33)</f>
        <v>0</v>
      </c>
      <c r="V59" s="73">
        <f>SUMPRODUCT(--(V$9=YEAR(Quarterly_kt!$B$9:ES$9)),Quarterly_kt!$B33:ES33)</f>
        <v>0</v>
      </c>
      <c r="W59" s="73">
        <f>SUMPRODUCT(--(W$9=YEAR(Quarterly_kt!$B$9:ET$9)),Quarterly_kt!$B33:ET33)</f>
        <v>0</v>
      </c>
      <c r="X59" s="73">
        <f>SUMPRODUCT(--(X$9=YEAR(Quarterly_kt!$B$9:EU$9)),Quarterly_kt!$B33:EU33)</f>
        <v>0</v>
      </c>
      <c r="Y59" s="73">
        <f>SUMPRODUCT(--(Y$9=YEAR(Quarterly_kt!$B$9:EV$9)),Quarterly_kt!$B33:EV33)</f>
        <v>0</v>
      </c>
      <c r="Z59" s="73">
        <f>SUMPRODUCT(--(Z$9=YEAR(Quarterly_kt!$B$9:EW$9)),Quarterly_kt!$B33:EW33)</f>
        <v>0</v>
      </c>
      <c r="AA59" s="73">
        <f>SUMPRODUCT(--(AA$9=YEAR(Quarterly_kt!$B$9:EX$9)),Quarterly_kt!$B33:EX33)</f>
        <v>0</v>
      </c>
      <c r="AB59" s="73">
        <f>SUMPRODUCT(--(AB$9=YEAR(Quarterly_kt!$B$9:EY$9)),Quarterly_kt!$B33:EY33)</f>
        <v>0</v>
      </c>
      <c r="AC59" s="73">
        <f>SUMPRODUCT(--(AC$9=YEAR(Quarterly_kt!$B$9:EZ$9)),Quarterly_kt!$B33:EZ33)</f>
        <v>0</v>
      </c>
      <c r="AD59" s="73">
        <f>SUMPRODUCT(--(AD$9=YEAR(Quarterly_kt!$B$9:FA$9)),Quarterly_kt!$B33:FA33)</f>
        <v>0</v>
      </c>
      <c r="AE59" s="73">
        <f>SUMPRODUCT(--(AE$9=YEAR(Quarterly_kt!$B$9:FB$9)),Quarterly_kt!$B33:FB33)</f>
        <v>0</v>
      </c>
      <c r="AF59" s="73">
        <f>SUMPRODUCT(--(AF$9=YEAR(Quarterly_kt!$B$9:FC$9)),Quarterly_kt!$B33:FC33)</f>
        <v>0</v>
      </c>
      <c r="AG59" s="73">
        <f>SUMPRODUCT(--(AG$9=YEAR(Quarterly_kt!$B$9:FD$9)),Quarterly_kt!$B33:FD33)</f>
        <v>0</v>
      </c>
      <c r="AH59" s="73">
        <f>SUMPRODUCT(--(AH$9=YEAR(Quarterly_kt!$B$9:FE$9)),Quarterly_kt!$B33:FE33)</f>
        <v>0</v>
      </c>
      <c r="AI59" s="73">
        <f>SUMPRODUCT(--(AI$9=YEAR(Quarterly_kt!$B$9:FF$9)),Quarterly_kt!$B33:FF33)</f>
        <v>0</v>
      </c>
      <c r="AJ59" s="73">
        <f>SUMPRODUCT(--(AJ$9=YEAR(Quarterly_kt!$B$9:FG$9)),Quarterly_kt!$B33:FG33)</f>
        <v>0</v>
      </c>
      <c r="AK59" s="73">
        <f>SUMPRODUCT(--(AK$9=YEAR(Quarterly_kt!$B$9:FH$9)),Quarterly_kt!$B33:FH33)</f>
        <v>0</v>
      </c>
      <c r="AL59" s="73">
        <f>SUMPRODUCT(--(AL$9=YEAR(Quarterly_kt!$B$9:FI$9)),Quarterly_kt!$B33:FI33)</f>
        <v>0</v>
      </c>
      <c r="AM59" s="73">
        <f>SUMPRODUCT(--(AM$9=YEAR(Quarterly_kt!$B$9:FJ$9)),Quarterly_kt!$B33:FJ33)</f>
        <v>0</v>
      </c>
      <c r="AN59" s="73">
        <f>SUMPRODUCT(--(AN$9=YEAR(Quarterly_kt!$B$9:FK$9)),Quarterly_kt!$B33:FK33)</f>
        <v>0</v>
      </c>
      <c r="AO59" s="73">
        <f>SUMPRODUCT(--(AO$9=YEAR(Quarterly_kt!$B$9:FL$9)),Quarterly_kt!$B33:FL33)</f>
        <v>0</v>
      </c>
      <c r="AP59" s="73">
        <f>SUMPRODUCT(--(AP$9=YEAR(Quarterly_kt!$B$9:FM$9)),Quarterly_kt!$B33:FM33)</f>
        <v>0</v>
      </c>
      <c r="AQ59" s="73">
        <f>SUMPRODUCT(--(AQ$9=YEAR(Quarterly_kt!$B$9:FN$9)),Quarterly_kt!$B33:FN33)</f>
        <v>58.774999999999999</v>
      </c>
      <c r="AR59" s="73">
        <f>SUMPRODUCT(--(AR$9=YEAR(Quarterly_kt!$B$9:FQ$9)),Quarterly_kt!$B33:FQ33)</f>
        <v>0</v>
      </c>
      <c r="AS59" s="73">
        <f>SUMPRODUCT(--(AS$9=YEAR(Quarterly_kt!$B$9:FU$9)),Quarterly_kt!$B33:FU33)</f>
        <v>0</v>
      </c>
    </row>
    <row r="60" spans="1:45" ht="15" x14ac:dyDescent="0.25">
      <c r="A60" s="49" t="s">
        <v>24</v>
      </c>
      <c r="B60" s="73">
        <f>SUMPRODUCT(--(B$9=YEAR(Quarterly_kt!$B$9:DY$9)),Quarterly_kt!$B34:DY34)</f>
        <v>0</v>
      </c>
      <c r="C60" s="73">
        <f>SUMPRODUCT(--(C$9=YEAR(Quarterly_kt!$B$9:DZ$9)),Quarterly_kt!$B34:DZ34)</f>
        <v>0</v>
      </c>
      <c r="D60" s="73">
        <f>SUMPRODUCT(--(D$9=YEAR(Quarterly_kt!$B$9:EA$9)),Quarterly_kt!$B34:EA34)</f>
        <v>0</v>
      </c>
      <c r="E60" s="73">
        <f>SUMPRODUCT(--(E$9=YEAR(Quarterly_kt!$B$9:EB$9)),Quarterly_kt!$B34:EB34)</f>
        <v>0</v>
      </c>
      <c r="F60" s="73">
        <f>SUMPRODUCT(--(F$9=YEAR(Quarterly_kt!$B$9:EC$9)),Quarterly_kt!$B34:EC34)</f>
        <v>0</v>
      </c>
      <c r="G60" s="73">
        <f>SUMPRODUCT(--(G$9=YEAR(Quarterly_kt!$B$9:ED$9)),Quarterly_kt!$B34:ED34)</f>
        <v>0</v>
      </c>
      <c r="H60" s="73">
        <f>SUMPRODUCT(--(H$9=YEAR(Quarterly_kt!$B$9:EE$9)),Quarterly_kt!$B34:EE34)</f>
        <v>0</v>
      </c>
      <c r="I60" s="73">
        <f>SUMPRODUCT(--(I$9=YEAR(Quarterly_kt!$B$9:EF$9)),Quarterly_kt!$B34:EF34)</f>
        <v>0</v>
      </c>
      <c r="J60" s="73">
        <f>SUMPRODUCT(--(J$9=YEAR(Quarterly_kt!$B$9:EG$9)),Quarterly_kt!$B34:EG34)</f>
        <v>0</v>
      </c>
      <c r="K60" s="73">
        <f>SUMPRODUCT(--(K$9=YEAR(Quarterly_kt!$B$9:EH$9)),Quarterly_kt!$B34:EH34)</f>
        <v>0</v>
      </c>
      <c r="L60" s="73">
        <f>SUMPRODUCT(--(L$9=YEAR(Quarterly_kt!$B$9:EI$9)),Quarterly_kt!$B34:EI34)</f>
        <v>0</v>
      </c>
      <c r="M60" s="73">
        <f>SUMPRODUCT(--(M$9=YEAR(Quarterly_kt!$B$9:EJ$9)),Quarterly_kt!$B34:EJ34)</f>
        <v>0</v>
      </c>
      <c r="N60" s="73">
        <f>SUMPRODUCT(--(N$9=YEAR(Quarterly_kt!$B$9:EK$9)),Quarterly_kt!$B34:EK34)</f>
        <v>0</v>
      </c>
      <c r="O60" s="73">
        <f>SUMPRODUCT(--(O$9=YEAR(Quarterly_kt!$B$9:EL$9)),Quarterly_kt!$B34:EL34)</f>
        <v>0.9513374522658582</v>
      </c>
      <c r="P60" s="73">
        <f>SUMPRODUCT(--(P$9=YEAR(Quarterly_kt!$B$9:EM$9)),Quarterly_kt!$B34:EM34)</f>
        <v>2.427052831272972</v>
      </c>
      <c r="Q60" s="73">
        <f>SUMPRODUCT(--(Q$9=YEAR(Quarterly_kt!$B$9:EN$9)),Quarterly_kt!$B34:EN34)</f>
        <v>7.2161908931894931</v>
      </c>
      <c r="R60" s="73">
        <f>SUMPRODUCT(--(R$9=YEAR(Quarterly_kt!$B$9:EO$9)),Quarterly_kt!$B34:EO34)</f>
        <v>10.831055149600548</v>
      </c>
      <c r="S60" s="73">
        <f>SUMPRODUCT(--(S$9=YEAR(Quarterly_kt!$B$9:EP$9)),Quarterly_kt!$B34:EP34)</f>
        <v>18</v>
      </c>
      <c r="T60" s="73">
        <f>SUMPRODUCT(--(T$9=YEAR(Quarterly_kt!$B$9:EQ$9)),Quarterly_kt!$B34:EQ34)</f>
        <v>24.48</v>
      </c>
      <c r="U60" s="73">
        <f>SUMPRODUCT(--(U$9=YEAR(Quarterly_kt!$B$9:ER$9)),Quarterly_kt!$B34:ER34)</f>
        <v>26.889999999999997</v>
      </c>
      <c r="V60" s="73">
        <f>SUMPRODUCT(--(V$9=YEAR(Quarterly_kt!$B$9:ES$9)),Quarterly_kt!$B34:ES34)</f>
        <v>23.655999999999999</v>
      </c>
      <c r="W60" s="73">
        <f>SUMPRODUCT(--(W$9=YEAR(Quarterly_kt!$B$9:ET$9)),Quarterly_kt!$B34:ET34)</f>
        <v>13.65</v>
      </c>
      <c r="X60" s="73">
        <f>SUMPRODUCT(--(X$9=YEAR(Quarterly_kt!$B$9:EU$9)),Quarterly_kt!$B34:EU34)</f>
        <v>39.210999999999999</v>
      </c>
      <c r="Y60" s="73">
        <f>SUMPRODUCT(--(Y$9=YEAR(Quarterly_kt!$B$9:EV$9)),Quarterly_kt!$B34:EV34)</f>
        <v>62.997</v>
      </c>
      <c r="Z60" s="73">
        <f>SUMPRODUCT(--(Z$9=YEAR(Quarterly_kt!$B$9:EW$9)),Quarterly_kt!$B34:EW34)</f>
        <v>73.623999999999995</v>
      </c>
      <c r="AA60" s="73">
        <f>SUMPRODUCT(--(AA$9=YEAR(Quarterly_kt!$B$9:EX$9)),Quarterly_kt!$B34:EX34)</f>
        <v>88.01400000000001</v>
      </c>
      <c r="AB60" s="73">
        <f>SUMPRODUCT(--(AB$9=YEAR(Quarterly_kt!$B$9:EY$9)),Quarterly_kt!$B34:EY34)</f>
        <v>80.95</v>
      </c>
      <c r="AC60" s="73">
        <f>SUMPRODUCT(--(AC$9=YEAR(Quarterly_kt!$B$9:EZ$9)),Quarterly_kt!$B34:EZ34)</f>
        <v>84.539999999999992</v>
      </c>
      <c r="AD60" s="73">
        <f>SUMPRODUCT(--(AD$9=YEAR(Quarterly_kt!$B$9:FA$9)),Quarterly_kt!$B34:FA34)</f>
        <v>67.959000000000003</v>
      </c>
      <c r="AE60" s="73">
        <f>SUMPRODUCT(--(AE$9=YEAR(Quarterly_kt!$B$9:FB$9)),Quarterly_kt!$B34:FB34)</f>
        <v>25.138046145439148</v>
      </c>
      <c r="AF60" s="73">
        <f>SUMPRODUCT(--(AF$9=YEAR(Quarterly_kt!$B$9:FC$9)),Quarterly_kt!$B34:FC34)</f>
        <v>13.776665497105569</v>
      </c>
      <c r="AG60" s="73">
        <f>SUMPRODUCT(--(AG$9=YEAR(Quarterly_kt!$B$9:FD$9)),Quarterly_kt!$B34:FD34)</f>
        <v>11.200115077197552</v>
      </c>
      <c r="AH60" s="73">
        <f>SUMPRODUCT(--(AH$9=YEAR(Quarterly_kt!$B$9:FE$9)),Quarterly_kt!$B34:FE34)</f>
        <v>5.989878237247467</v>
      </c>
      <c r="AI60" s="73">
        <f>SUMPRODUCT(--(AI$9=YEAR(Quarterly_kt!$B$9:FF$9)),Quarterly_kt!$B34:FF34)</f>
        <v>7.7429994940757751E-2</v>
      </c>
      <c r="AJ60" s="73">
        <f>SUMPRODUCT(--(AJ$9=YEAR(Quarterly_kt!$B$9:FG$9)),Quarterly_kt!$B34:FG34)</f>
        <v>5.6603990495204926E-2</v>
      </c>
      <c r="AK60" s="73">
        <f>SUMPRODUCT(--(AK$9=YEAR(Quarterly_kt!$B$9:FH$9)),Quarterly_kt!$B34:FH34)</f>
        <v>6.5147988498210907E-2</v>
      </c>
      <c r="AL60" s="73">
        <f>SUMPRODUCT(--(AL$9=YEAR(Quarterly_kt!$B$9:FI$9)),Quarterly_kt!$B34:FI34)</f>
        <v>14.233780442596437</v>
      </c>
      <c r="AM60" s="73">
        <f>SUMPRODUCT(--(AM$9=YEAR(Quarterly_kt!$B$9:FJ$9)),Quarterly_kt!$B34:FJ34)</f>
        <v>12.960992000000001</v>
      </c>
      <c r="AN60" s="73">
        <f>SUMPRODUCT(--(AN$9=YEAR(Quarterly_kt!$B$9:FK$9)),Quarterly_kt!$B34:FK34)</f>
        <v>28.569864851199998</v>
      </c>
      <c r="AO60" s="73">
        <f>SUMPRODUCT(--(AO$9=YEAR(Quarterly_kt!$B$9:FL$9)),Quarterly_kt!$B34:FL34)</f>
        <v>34.836696671200002</v>
      </c>
      <c r="AP60" s="73">
        <f>SUMPRODUCT(--(AP$9=YEAR(Quarterly_kt!$B$9:FM$9)),Quarterly_kt!$B34:FM34)</f>
        <v>57.910809</v>
      </c>
      <c r="AQ60" s="73">
        <f>SUMPRODUCT(--(AQ$9=YEAR(Quarterly_kt!$B$9:FN$9)),Quarterly_kt!$B34:FN34)</f>
        <v>37.109290000000001</v>
      </c>
      <c r="AR60" s="73">
        <f>SUMPRODUCT(--(AR$9=YEAR(Quarterly_kt!$B$9:FQ$9)),Quarterly_kt!$B34:FQ34)</f>
        <v>24.640247000000002</v>
      </c>
      <c r="AS60" s="73">
        <f>SUMPRODUCT(--(AS$9=YEAR(Quarterly_kt!$B$9:FU$9)),Quarterly_kt!$B34:FU34)</f>
        <v>13.050991</v>
      </c>
    </row>
    <row r="61" spans="1:45" ht="15" x14ac:dyDescent="0.25">
      <c r="A61" s="49" t="s">
        <v>25</v>
      </c>
      <c r="B61" s="73">
        <f t="shared" ref="B61:AP61" si="13">SUM(B62:B64)</f>
        <v>0</v>
      </c>
      <c r="C61" s="73">
        <f t="shared" si="13"/>
        <v>0</v>
      </c>
      <c r="D61" s="73">
        <f t="shared" si="13"/>
        <v>0</v>
      </c>
      <c r="E61" s="73">
        <f t="shared" si="13"/>
        <v>0</v>
      </c>
      <c r="F61" s="73">
        <f t="shared" si="13"/>
        <v>0</v>
      </c>
      <c r="G61" s="73">
        <f t="shared" si="13"/>
        <v>0</v>
      </c>
      <c r="H61" s="73">
        <f t="shared" si="13"/>
        <v>0</v>
      </c>
      <c r="I61" s="73">
        <f t="shared" si="13"/>
        <v>0</v>
      </c>
      <c r="J61" s="73">
        <f t="shared" si="13"/>
        <v>0</v>
      </c>
      <c r="K61" s="73">
        <f t="shared" si="13"/>
        <v>0</v>
      </c>
      <c r="L61" s="73">
        <f t="shared" si="13"/>
        <v>0</v>
      </c>
      <c r="M61" s="73">
        <f t="shared" si="13"/>
        <v>25.231000000000002</v>
      </c>
      <c r="N61" s="73">
        <f t="shared" si="13"/>
        <v>486.36</v>
      </c>
      <c r="O61" s="73">
        <f t="shared" si="13"/>
        <v>218.45700000000002</v>
      </c>
      <c r="P61" s="73">
        <f t="shared" si="13"/>
        <v>447.20499999999998</v>
      </c>
      <c r="Q61" s="73">
        <f t="shared" si="13"/>
        <v>485.42099999999999</v>
      </c>
      <c r="R61" s="73">
        <f t="shared" si="13"/>
        <v>602.245</v>
      </c>
      <c r="S61" s="73">
        <f t="shared" si="13"/>
        <v>390.25300000000004</v>
      </c>
      <c r="T61" s="73">
        <f t="shared" si="13"/>
        <v>356.36500000000007</v>
      </c>
      <c r="U61" s="73">
        <f t="shared" si="13"/>
        <v>282.65300000000002</v>
      </c>
      <c r="V61" s="73">
        <f t="shared" si="13"/>
        <v>202.68799999999999</v>
      </c>
      <c r="W61" s="73">
        <f t="shared" si="13"/>
        <v>242.25</v>
      </c>
      <c r="X61" s="73">
        <f t="shared" si="13"/>
        <v>74.644000000000005</v>
      </c>
      <c r="Y61" s="73">
        <f t="shared" si="13"/>
        <v>62.078000000000003</v>
      </c>
      <c r="Z61" s="73">
        <f t="shared" si="13"/>
        <v>34.552999999999997</v>
      </c>
      <c r="AA61" s="73">
        <f t="shared" si="13"/>
        <v>15.16</v>
      </c>
      <c r="AB61" s="73">
        <f t="shared" si="13"/>
        <v>13.034000000000001</v>
      </c>
      <c r="AC61" s="73">
        <f t="shared" si="13"/>
        <v>0</v>
      </c>
      <c r="AD61" s="73">
        <f t="shared" si="13"/>
        <v>13.734</v>
      </c>
      <c r="AE61" s="73">
        <f t="shared" si="13"/>
        <v>13.14</v>
      </c>
      <c r="AF61" s="73">
        <f t="shared" si="13"/>
        <v>0</v>
      </c>
      <c r="AG61" s="73">
        <f t="shared" si="13"/>
        <v>12.004</v>
      </c>
      <c r="AH61" s="73">
        <f t="shared" si="13"/>
        <v>0</v>
      </c>
      <c r="AI61" s="73">
        <f t="shared" si="13"/>
        <v>14.497</v>
      </c>
      <c r="AJ61" s="73">
        <f t="shared" si="13"/>
        <v>27.843</v>
      </c>
      <c r="AK61" s="73">
        <f t="shared" si="13"/>
        <v>5.0880000000000001</v>
      </c>
      <c r="AL61" s="73">
        <f t="shared" si="13"/>
        <v>34.459000000000003</v>
      </c>
      <c r="AM61" s="73">
        <f t="shared" si="13"/>
        <v>0</v>
      </c>
      <c r="AN61" s="73">
        <f t="shared" si="13"/>
        <v>0</v>
      </c>
      <c r="AO61" s="73">
        <f t="shared" si="13"/>
        <v>0</v>
      </c>
      <c r="AP61" s="73">
        <f t="shared" si="13"/>
        <v>0</v>
      </c>
      <c r="AQ61" s="73">
        <f>SUM(AQ62:AQ64)</f>
        <v>0</v>
      </c>
      <c r="AR61" s="73">
        <f>SUMPRODUCT(--(AR$9=YEAR(Quarterly_kt!$B$9:FQ$9)),Quarterly_kt!$B35:FQ35)</f>
        <v>0</v>
      </c>
      <c r="AS61" s="73">
        <f>SUMPRODUCT(--(AS$9=YEAR(Quarterly_kt!$B$9:FU$9)),Quarterly_kt!$B35:FU35)</f>
        <v>45.830512642826804</v>
      </c>
    </row>
    <row r="62" spans="1:45" ht="17.25" x14ac:dyDescent="0.25">
      <c r="A62" s="50" t="s">
        <v>132</v>
      </c>
      <c r="B62" s="73">
        <f>SUMPRODUCT(--(B$9=YEAR(Quarterly_kt!$B$9:DY$9)),Quarterly_kt!$B36:DY36)</f>
        <v>0</v>
      </c>
      <c r="C62" s="73">
        <f>SUMPRODUCT(--(C$9=YEAR(Quarterly_kt!$B$9:DZ$9)),Quarterly_kt!$B36:DZ36)</f>
        <v>0</v>
      </c>
      <c r="D62" s="73">
        <f>SUMPRODUCT(--(D$9=YEAR(Quarterly_kt!$B$9:EA$9)),Quarterly_kt!$B36:EA36)</f>
        <v>0</v>
      </c>
      <c r="E62" s="73">
        <f>SUMPRODUCT(--(E$9=YEAR(Quarterly_kt!$B$9:EB$9)),Quarterly_kt!$B36:EB36)</f>
        <v>0</v>
      </c>
      <c r="F62" s="73">
        <f>SUMPRODUCT(--(F$9=YEAR(Quarterly_kt!$B$9:EC$9)),Quarterly_kt!$B36:EC36)</f>
        <v>0</v>
      </c>
      <c r="G62" s="73">
        <f>SUMPRODUCT(--(G$9=YEAR(Quarterly_kt!$B$9:ED$9)),Quarterly_kt!$B36:ED36)</f>
        <v>0</v>
      </c>
      <c r="H62" s="73">
        <f>SUMPRODUCT(--(H$9=YEAR(Quarterly_kt!$B$9:EE$9)),Quarterly_kt!$B36:EE36)</f>
        <v>0</v>
      </c>
      <c r="I62" s="73">
        <f>SUMPRODUCT(--(I$9=YEAR(Quarterly_kt!$B$9:EF$9)),Quarterly_kt!$B36:EF36)</f>
        <v>0</v>
      </c>
      <c r="J62" s="73">
        <f>SUMPRODUCT(--(J$9=YEAR(Quarterly_kt!$B$9:EG$9)),Quarterly_kt!$B36:EG36)</f>
        <v>0</v>
      </c>
      <c r="K62" s="73">
        <f>SUMPRODUCT(--(K$9=YEAR(Quarterly_kt!$B$9:EH$9)),Quarterly_kt!$B36:EH36)</f>
        <v>0</v>
      </c>
      <c r="L62" s="73">
        <f>SUMPRODUCT(--(L$9=YEAR(Quarterly_kt!$B$9:EI$9)),Quarterly_kt!$B36:EI36)</f>
        <v>0</v>
      </c>
      <c r="M62" s="73">
        <f>SUMPRODUCT(--(M$9=YEAR(Quarterly_kt!$B$9:EJ$9)),Quarterly_kt!$B36:EJ36)</f>
        <v>0</v>
      </c>
      <c r="N62" s="73">
        <f>SUMPRODUCT(--(N$9=YEAR(Quarterly_kt!$B$9:EK$9)),Quarterly_kt!$B36:EK36)</f>
        <v>0</v>
      </c>
      <c r="O62" s="73">
        <f>SUMPRODUCT(--(O$9=YEAR(Quarterly_kt!$B$9:EL$9)),Quarterly_kt!$B36:EL36)</f>
        <v>0</v>
      </c>
      <c r="P62" s="73">
        <f>SUMPRODUCT(--(P$9=YEAR(Quarterly_kt!$B$9:EM$9)),Quarterly_kt!$B36:EM36)</f>
        <v>2.101</v>
      </c>
      <c r="Q62" s="73">
        <f>SUMPRODUCT(--(Q$9=YEAR(Quarterly_kt!$B$9:EN$9)),Quarterly_kt!$B36:EN36)</f>
        <v>6.5519999999999996</v>
      </c>
      <c r="R62" s="73">
        <f>SUMPRODUCT(--(R$9=YEAR(Quarterly_kt!$B$9:EO$9)),Quarterly_kt!$B36:EO36)</f>
        <v>7.1469999999999994</v>
      </c>
      <c r="S62" s="73">
        <f>SUMPRODUCT(--(S$9=YEAR(Quarterly_kt!$B$9:EP$9)),Quarterly_kt!$B36:EP36)</f>
        <v>6.0009999999999994</v>
      </c>
      <c r="T62" s="73">
        <f>SUMPRODUCT(--(T$9=YEAR(Quarterly_kt!$B$9:EQ$9)),Quarterly_kt!$B36:EQ36)</f>
        <v>1.611</v>
      </c>
      <c r="U62" s="73">
        <f>SUMPRODUCT(--(U$9=YEAR(Quarterly_kt!$B$9:ER$9)),Quarterly_kt!$B36:ER36)</f>
        <v>1.2669999999999999</v>
      </c>
      <c r="V62" s="73">
        <f>SUMPRODUCT(--(V$9=YEAR(Quarterly_kt!$B$9:ES$9)),Quarterly_kt!$B36:ES36)</f>
        <v>0.20499999999999999</v>
      </c>
      <c r="W62" s="73">
        <f>SUMPRODUCT(--(W$9=YEAR(Quarterly_kt!$B$9:ET$9)),Quarterly_kt!$B36:ET36)</f>
        <v>2.0579999999999998</v>
      </c>
      <c r="X62" s="73">
        <f>SUMPRODUCT(--(X$9=YEAR(Quarterly_kt!$B$9:EU$9)),Quarterly_kt!$B36:EU36)</f>
        <v>0</v>
      </c>
      <c r="Y62" s="73">
        <f>SUMPRODUCT(--(Y$9=YEAR(Quarterly_kt!$B$9:EV$9)),Quarterly_kt!$B36:EV36)</f>
        <v>0</v>
      </c>
      <c r="Z62" s="73">
        <f>SUMPRODUCT(--(Z$9=YEAR(Quarterly_kt!$B$9:EW$9)),Quarterly_kt!$B36:EW36)</f>
        <v>9.7000000000000003E-2</v>
      </c>
      <c r="AA62" s="73">
        <f>SUMPRODUCT(--(AA$9=YEAR(Quarterly_kt!$B$9:EX$9)),Quarterly_kt!$B36:EX36)</f>
        <v>1.2E-2</v>
      </c>
      <c r="AB62" s="73">
        <f>SUMPRODUCT(--(AB$9=YEAR(Quarterly_kt!$B$9:EY$9)),Quarterly_kt!$B36:EY36)</f>
        <v>13.034000000000001</v>
      </c>
      <c r="AC62" s="73">
        <f>SUMPRODUCT(--(AC$9=YEAR(Quarterly_kt!$B$9:EZ$9)),Quarterly_kt!$B36:EZ36)</f>
        <v>0</v>
      </c>
      <c r="AD62" s="73">
        <f>SUMPRODUCT(--(AD$9=YEAR(Quarterly_kt!$B$9:FA$9)),Quarterly_kt!$B36:FA36)</f>
        <v>0.997</v>
      </c>
      <c r="AE62" s="73">
        <f>SUMPRODUCT(--(AE$9=YEAR(Quarterly_kt!$B$9:FB$9)),Quarterly_kt!$B36:FB36)</f>
        <v>0</v>
      </c>
      <c r="AF62" s="73">
        <f>SUMPRODUCT(--(AF$9=YEAR(Quarterly_kt!$B$9:FC$9)),Quarterly_kt!$B36:FC36)</f>
        <v>0</v>
      </c>
      <c r="AG62" s="73">
        <f>SUMPRODUCT(--(AG$9=YEAR(Quarterly_kt!$B$9:FD$9)),Quarterly_kt!$B36:FD36)</f>
        <v>0</v>
      </c>
      <c r="AH62" s="73">
        <f>SUMPRODUCT(--(AH$9=YEAR(Quarterly_kt!$B$9:FE$9)),Quarterly_kt!$B36:FE36)</f>
        <v>0</v>
      </c>
      <c r="AI62" s="73">
        <f>SUMPRODUCT(--(AI$9=YEAR(Quarterly_kt!$B$9:FF$9)),Quarterly_kt!$B36:FF36)</f>
        <v>0</v>
      </c>
      <c r="AJ62" s="73">
        <f>SUMPRODUCT(--(AJ$9=YEAR(Quarterly_kt!$B$9:FG$9)),Quarterly_kt!$B36:FG36)</f>
        <v>0</v>
      </c>
      <c r="AK62" s="73">
        <f>SUMPRODUCT(--(AK$9=YEAR(Quarterly_kt!$B$9:FH$9)),Quarterly_kt!$B36:FH36)</f>
        <v>5.0880000000000001</v>
      </c>
      <c r="AL62" s="73">
        <f>SUMPRODUCT(--(AL$9=YEAR(Quarterly_kt!$B$9:FI$9)),Quarterly_kt!$B36:FI36)</f>
        <v>0</v>
      </c>
      <c r="AM62" s="73">
        <f>SUMPRODUCT(--(AM$9=YEAR(Quarterly_kt!$B$9:FJ$9)),Quarterly_kt!$B36:FJ36)</f>
        <v>0</v>
      </c>
      <c r="AN62" s="73">
        <f>SUMPRODUCT(--(AN$9=YEAR(Quarterly_kt!$B$9:FK$9)),Quarterly_kt!$B36:FK36)</f>
        <v>0</v>
      </c>
      <c r="AO62" s="73">
        <f>SUMPRODUCT(--(AO$9=YEAR(Quarterly_kt!$B$9:FL$9)),Quarterly_kt!$B36:FL36)</f>
        <v>0</v>
      </c>
      <c r="AP62" s="73">
        <f>SUMPRODUCT(--(AP$9=YEAR(Quarterly_kt!$B$9:FM$9)),Quarterly_kt!$B36:FM36)</f>
        <v>0</v>
      </c>
      <c r="AQ62" s="73">
        <f>SUMPRODUCT(--(AQ$9=YEAR(Quarterly_kt!$B$9:FN$9)),Quarterly_kt!$B36:FN36)</f>
        <v>0</v>
      </c>
      <c r="AR62" s="73">
        <f>SUMPRODUCT(--(AR$9=YEAR(Quarterly_kt!$B$9:FQ$9)),Quarterly_kt!$B36:FQ36)</f>
        <v>0</v>
      </c>
      <c r="AS62" s="73">
        <f>SUMPRODUCT(--(AS$9=YEAR(Quarterly_kt!$B$9:FU$9)),Quarterly_kt!$B36:FU36)</f>
        <v>36.202377642826804</v>
      </c>
    </row>
    <row r="63" spans="1:45" ht="17.25" x14ac:dyDescent="0.25">
      <c r="A63" s="50" t="s">
        <v>133</v>
      </c>
      <c r="B63" s="73">
        <f>SUMPRODUCT(--(B$9=YEAR(Quarterly_kt!$B$9:DY$9)),Quarterly_kt!$B37:DY37)</f>
        <v>0</v>
      </c>
      <c r="C63" s="73">
        <f>SUMPRODUCT(--(C$9=YEAR(Quarterly_kt!$B$9:DZ$9)),Quarterly_kt!$B37:DZ37)</f>
        <v>0</v>
      </c>
      <c r="D63" s="73">
        <f>SUMPRODUCT(--(D$9=YEAR(Quarterly_kt!$B$9:EA$9)),Quarterly_kt!$B37:EA37)</f>
        <v>0</v>
      </c>
      <c r="E63" s="73">
        <f>SUMPRODUCT(--(E$9=YEAR(Quarterly_kt!$B$9:EB$9)),Quarterly_kt!$B37:EB37)</f>
        <v>0</v>
      </c>
      <c r="F63" s="73">
        <f>SUMPRODUCT(--(F$9=YEAR(Quarterly_kt!$B$9:EC$9)),Quarterly_kt!$B37:EC37)</f>
        <v>0</v>
      </c>
      <c r="G63" s="73">
        <f>SUMPRODUCT(--(G$9=YEAR(Quarterly_kt!$B$9:ED$9)),Quarterly_kt!$B37:ED37)</f>
        <v>0</v>
      </c>
      <c r="H63" s="73">
        <f>SUMPRODUCT(--(H$9=YEAR(Quarterly_kt!$B$9:EE$9)),Quarterly_kt!$B37:EE37)</f>
        <v>0</v>
      </c>
      <c r="I63" s="73">
        <f>SUMPRODUCT(--(I$9=YEAR(Quarterly_kt!$B$9:EF$9)),Quarterly_kt!$B37:EF37)</f>
        <v>0</v>
      </c>
      <c r="J63" s="73">
        <f>SUMPRODUCT(--(J$9=YEAR(Quarterly_kt!$B$9:EG$9)),Quarterly_kt!$B37:EG37)</f>
        <v>0</v>
      </c>
      <c r="K63" s="73">
        <f>SUMPRODUCT(--(K$9=YEAR(Quarterly_kt!$B$9:EH$9)),Quarterly_kt!$B37:EH37)</f>
        <v>0</v>
      </c>
      <c r="L63" s="73">
        <f>SUMPRODUCT(--(L$9=YEAR(Quarterly_kt!$B$9:EI$9)),Quarterly_kt!$B37:EI37)</f>
        <v>0</v>
      </c>
      <c r="M63" s="73">
        <f>SUMPRODUCT(--(M$9=YEAR(Quarterly_kt!$B$9:EJ$9)),Quarterly_kt!$B37:EJ37)</f>
        <v>0</v>
      </c>
      <c r="N63" s="73">
        <f>SUMPRODUCT(--(N$9=YEAR(Quarterly_kt!$B$9:EK$9)),Quarterly_kt!$B37:EK37)</f>
        <v>0</v>
      </c>
      <c r="O63" s="73">
        <f>SUMPRODUCT(--(O$9=YEAR(Quarterly_kt!$B$9:EL$9)),Quarterly_kt!$B37:EL37)</f>
        <v>0</v>
      </c>
      <c r="P63" s="73">
        <f>SUMPRODUCT(--(P$9=YEAR(Quarterly_kt!$B$9:EM$9)),Quarterly_kt!$B37:EM37)</f>
        <v>16.073</v>
      </c>
      <c r="Q63" s="73">
        <f>SUMPRODUCT(--(Q$9=YEAR(Quarterly_kt!$B$9:EN$9)),Quarterly_kt!$B37:EN37)</f>
        <v>39.468999999999994</v>
      </c>
      <c r="R63" s="73">
        <f>SUMPRODUCT(--(R$9=YEAR(Quarterly_kt!$B$9:EO$9)),Quarterly_kt!$B37:EO37)</f>
        <v>31.885999999999999</v>
      </c>
      <c r="S63" s="73">
        <f>SUMPRODUCT(--(S$9=YEAR(Quarterly_kt!$B$9:EP$9)),Quarterly_kt!$B37:EP37)</f>
        <v>37.124000000000002</v>
      </c>
      <c r="T63" s="73">
        <f>SUMPRODUCT(--(T$9=YEAR(Quarterly_kt!$B$9:EQ$9)),Quarterly_kt!$B37:EQ37)</f>
        <v>14.924000000000001</v>
      </c>
      <c r="U63" s="73">
        <f>SUMPRODUCT(--(U$9=YEAR(Quarterly_kt!$B$9:ER$9)),Quarterly_kt!$B37:ER37)</f>
        <v>26.006</v>
      </c>
      <c r="V63" s="73">
        <f>SUMPRODUCT(--(V$9=YEAR(Quarterly_kt!$B$9:ES$9)),Quarterly_kt!$B37:ES37)</f>
        <v>22.390999999999998</v>
      </c>
      <c r="W63" s="73">
        <f>SUMPRODUCT(--(W$9=YEAR(Quarterly_kt!$B$9:ET$9)),Quarterly_kt!$B37:ET37)</f>
        <v>10.308</v>
      </c>
      <c r="X63" s="73">
        <f>SUMPRODUCT(--(X$9=YEAR(Quarterly_kt!$B$9:EU$9)),Quarterly_kt!$B37:EU37)</f>
        <v>41.753999999999998</v>
      </c>
      <c r="Y63" s="73">
        <f>SUMPRODUCT(--(Y$9=YEAR(Quarterly_kt!$B$9:EV$9)),Quarterly_kt!$B37:EV37)</f>
        <v>57.82</v>
      </c>
      <c r="Z63" s="73">
        <f>SUMPRODUCT(--(Z$9=YEAR(Quarterly_kt!$B$9:EW$9)),Quarterly_kt!$B37:EW37)</f>
        <v>29.497</v>
      </c>
      <c r="AA63" s="73">
        <f>SUMPRODUCT(--(AA$9=YEAR(Quarterly_kt!$B$9:EX$9)),Quarterly_kt!$B37:EX37)</f>
        <v>15.148</v>
      </c>
      <c r="AB63" s="73">
        <f>SUMPRODUCT(--(AB$9=YEAR(Quarterly_kt!$B$9:EY$9)),Quarterly_kt!$B37:EY37)</f>
        <v>0</v>
      </c>
      <c r="AC63" s="73">
        <f>SUMPRODUCT(--(AC$9=YEAR(Quarterly_kt!$B$9:EZ$9)),Quarterly_kt!$B37:EZ37)</f>
        <v>0</v>
      </c>
      <c r="AD63" s="73">
        <f>SUMPRODUCT(--(AD$9=YEAR(Quarterly_kt!$B$9:FA$9)),Quarterly_kt!$B37:FA37)</f>
        <v>12.737</v>
      </c>
      <c r="AE63" s="73">
        <f>SUMPRODUCT(--(AE$9=YEAR(Quarterly_kt!$B$9:FB$9)),Quarterly_kt!$B37:FB37)</f>
        <v>13.14</v>
      </c>
      <c r="AF63" s="73">
        <f>SUMPRODUCT(--(AF$9=YEAR(Quarterly_kt!$B$9:FC$9)),Quarterly_kt!$B37:FC37)</f>
        <v>0</v>
      </c>
      <c r="AG63" s="73">
        <f>SUMPRODUCT(--(AG$9=YEAR(Quarterly_kt!$B$9:FD$9)),Quarterly_kt!$B37:FD37)</f>
        <v>12.004</v>
      </c>
      <c r="AH63" s="73">
        <f>SUMPRODUCT(--(AH$9=YEAR(Quarterly_kt!$B$9:FE$9)),Quarterly_kt!$B37:FE37)</f>
        <v>0</v>
      </c>
      <c r="AI63" s="73">
        <f>SUMPRODUCT(--(AI$9=YEAR(Quarterly_kt!$B$9:FF$9)),Quarterly_kt!$B37:FF37)</f>
        <v>14.497</v>
      </c>
      <c r="AJ63" s="73">
        <f>SUMPRODUCT(--(AJ$9=YEAR(Quarterly_kt!$B$9:FG$9)),Quarterly_kt!$B37:FG37)</f>
        <v>27.843</v>
      </c>
      <c r="AK63" s="73">
        <f>SUMPRODUCT(--(AK$9=YEAR(Quarterly_kt!$B$9:FH$9)),Quarterly_kt!$B37:FH37)</f>
        <v>0</v>
      </c>
      <c r="AL63" s="73">
        <f>SUMPRODUCT(--(AL$9=YEAR(Quarterly_kt!$B$9:FI$9)),Quarterly_kt!$B37:FI37)</f>
        <v>34.459000000000003</v>
      </c>
      <c r="AM63" s="73">
        <f>SUMPRODUCT(--(AM$9=YEAR(Quarterly_kt!$B$9:FJ$9)),Quarterly_kt!$B37:FJ37)</f>
        <v>0</v>
      </c>
      <c r="AN63" s="73">
        <f>SUMPRODUCT(--(AN$9=YEAR(Quarterly_kt!$B$9:FK$9)),Quarterly_kt!$B37:FK37)</f>
        <v>0</v>
      </c>
      <c r="AO63" s="73">
        <f>SUMPRODUCT(--(AO$9=YEAR(Quarterly_kt!$B$9:FL$9)),Quarterly_kt!$B37:FL37)</f>
        <v>0</v>
      </c>
      <c r="AP63" s="73">
        <f>SUMPRODUCT(--(AP$9=YEAR(Quarterly_kt!$B$9:FM$9)),Quarterly_kt!$B37:FM37)</f>
        <v>0</v>
      </c>
      <c r="AQ63" s="73">
        <f>SUMPRODUCT(--(AQ$9=YEAR(Quarterly_kt!$B$9:FN$9)),Quarterly_kt!$B37:FN37)</f>
        <v>0</v>
      </c>
      <c r="AR63" s="73">
        <f>SUMPRODUCT(--(AR$9=YEAR(Quarterly_kt!$B$9:FQ$9)),Quarterly_kt!$B37:FQ37)</f>
        <v>0</v>
      </c>
      <c r="AS63" s="73">
        <f>SUMPRODUCT(--(AS$9=YEAR(Quarterly_kt!$B$9:FU$9)),Quarterly_kt!$B37:FU37)</f>
        <v>9.6281350000000003</v>
      </c>
    </row>
    <row r="64" spans="1:45" ht="17.25" x14ac:dyDescent="0.25">
      <c r="A64" s="50" t="s">
        <v>135</v>
      </c>
      <c r="B64" s="73">
        <f>SUMPRODUCT(--(B$9=YEAR(Quarterly_kt!$B$9:DY$9)),Quarterly_kt!$B38:DY38)</f>
        <v>0</v>
      </c>
      <c r="C64" s="73">
        <f>SUMPRODUCT(--(C$9=YEAR(Quarterly_kt!$B$9:DZ$9)),Quarterly_kt!$B38:DZ38)</f>
        <v>0</v>
      </c>
      <c r="D64" s="73">
        <f>SUMPRODUCT(--(D$9=YEAR(Quarterly_kt!$B$9:EA$9)),Quarterly_kt!$B38:EA38)</f>
        <v>0</v>
      </c>
      <c r="E64" s="73">
        <f>SUMPRODUCT(--(E$9=YEAR(Quarterly_kt!$B$9:EB$9)),Quarterly_kt!$B38:EB38)</f>
        <v>0</v>
      </c>
      <c r="F64" s="73">
        <f>SUMPRODUCT(--(F$9=YEAR(Quarterly_kt!$B$9:EC$9)),Quarterly_kt!$B38:EC38)</f>
        <v>0</v>
      </c>
      <c r="G64" s="73">
        <f>SUMPRODUCT(--(G$9=YEAR(Quarterly_kt!$B$9:ED$9)),Quarterly_kt!$B38:ED38)</f>
        <v>0</v>
      </c>
      <c r="H64" s="73">
        <f>SUMPRODUCT(--(H$9=YEAR(Quarterly_kt!$B$9:EE$9)),Quarterly_kt!$B38:EE38)</f>
        <v>0</v>
      </c>
      <c r="I64" s="73">
        <f>SUMPRODUCT(--(I$9=YEAR(Quarterly_kt!$B$9:EF$9)),Quarterly_kt!$B38:EF38)</f>
        <v>0</v>
      </c>
      <c r="J64" s="73">
        <f>SUMPRODUCT(--(J$9=YEAR(Quarterly_kt!$B$9:EG$9)),Quarterly_kt!$B38:EG38)</f>
        <v>0</v>
      </c>
      <c r="K64" s="73">
        <f>SUMPRODUCT(--(K$9=YEAR(Quarterly_kt!$B$9:EH$9)),Quarterly_kt!$B38:EH38)</f>
        <v>0</v>
      </c>
      <c r="L64" s="73">
        <f>SUMPRODUCT(--(L$9=YEAR(Quarterly_kt!$B$9:EI$9)),Quarterly_kt!$B38:EI38)</f>
        <v>0</v>
      </c>
      <c r="M64" s="73">
        <f>SUMPRODUCT(--(M$9=YEAR(Quarterly_kt!$B$9:EJ$9)),Quarterly_kt!$B38:EJ38)</f>
        <v>25.231000000000002</v>
      </c>
      <c r="N64" s="73">
        <f>SUMPRODUCT(--(N$9=YEAR(Quarterly_kt!$B$9:EK$9)),Quarterly_kt!$B38:EK38)</f>
        <v>486.36</v>
      </c>
      <c r="O64" s="73">
        <f>SUMPRODUCT(--(O$9=YEAR(Quarterly_kt!$B$9:EL$9)),Quarterly_kt!$B38:EL38)</f>
        <v>218.45700000000002</v>
      </c>
      <c r="P64" s="73">
        <f>SUMPRODUCT(--(P$9=YEAR(Quarterly_kt!$B$9:EM$9)),Quarterly_kt!$B38:EM38)</f>
        <v>429.03100000000001</v>
      </c>
      <c r="Q64" s="73">
        <f>SUMPRODUCT(--(Q$9=YEAR(Quarterly_kt!$B$9:EN$9)),Quarterly_kt!$B38:EN38)</f>
        <v>439.4</v>
      </c>
      <c r="R64" s="73">
        <f>SUMPRODUCT(--(R$9=YEAR(Quarterly_kt!$B$9:EO$9)),Quarterly_kt!$B38:EO38)</f>
        <v>563.21199999999999</v>
      </c>
      <c r="S64" s="73">
        <f>SUMPRODUCT(--(S$9=YEAR(Quarterly_kt!$B$9:EP$9)),Quarterly_kt!$B38:EP38)</f>
        <v>347.12800000000004</v>
      </c>
      <c r="T64" s="73">
        <f>SUMPRODUCT(--(T$9=YEAR(Quarterly_kt!$B$9:EQ$9)),Quarterly_kt!$B38:EQ38)</f>
        <v>339.83000000000004</v>
      </c>
      <c r="U64" s="73">
        <f>SUMPRODUCT(--(U$9=YEAR(Quarterly_kt!$B$9:ER$9)),Quarterly_kt!$B38:ER38)</f>
        <v>255.38</v>
      </c>
      <c r="V64" s="73">
        <f>SUMPRODUCT(--(V$9=YEAR(Quarterly_kt!$B$9:ES$9)),Quarterly_kt!$B38:ES38)</f>
        <v>180.09199999999998</v>
      </c>
      <c r="W64" s="73">
        <f>SUMPRODUCT(--(W$9=YEAR(Quarterly_kt!$B$9:ET$9)),Quarterly_kt!$B38:ET38)</f>
        <v>229.88400000000001</v>
      </c>
      <c r="X64" s="73">
        <f>SUMPRODUCT(--(X$9=YEAR(Quarterly_kt!$B$9:EU$9)),Quarterly_kt!$B38:EU38)</f>
        <v>32.89</v>
      </c>
      <c r="Y64" s="73">
        <f>SUMPRODUCT(--(Y$9=YEAR(Quarterly_kt!$B$9:EV$9)),Quarterly_kt!$B38:EV38)</f>
        <v>4.258</v>
      </c>
      <c r="Z64" s="73">
        <f>SUMPRODUCT(--(Z$9=YEAR(Quarterly_kt!$B$9:EW$9)),Quarterly_kt!$B38:EW38)</f>
        <v>4.9589999999999996</v>
      </c>
      <c r="AA64" s="73">
        <f>SUMPRODUCT(--(AA$9=YEAR(Quarterly_kt!$B$9:EX$9)),Quarterly_kt!$B38:EX38)</f>
        <v>0</v>
      </c>
      <c r="AB64" s="73">
        <f>SUMPRODUCT(--(AB$9=YEAR(Quarterly_kt!$B$9:EY$9)),Quarterly_kt!$B38:EY38)</f>
        <v>0</v>
      </c>
      <c r="AC64" s="73">
        <f>SUMPRODUCT(--(AC$9=YEAR(Quarterly_kt!$B$9:EZ$9)),Quarterly_kt!$B38:EZ38)</f>
        <v>0</v>
      </c>
      <c r="AD64" s="73">
        <f>SUMPRODUCT(--(AD$9=YEAR(Quarterly_kt!$B$9:FA$9)),Quarterly_kt!$B38:FA38)</f>
        <v>0</v>
      </c>
      <c r="AE64" s="73">
        <f>SUMPRODUCT(--(AE$9=YEAR(Quarterly_kt!$B$9:FB$9)),Quarterly_kt!$B38:FB38)</f>
        <v>0</v>
      </c>
      <c r="AF64" s="73">
        <f>SUMPRODUCT(--(AF$9=YEAR(Quarterly_kt!$B$9:FC$9)),Quarterly_kt!$B38:FC38)</f>
        <v>0</v>
      </c>
      <c r="AG64" s="73">
        <f>SUMPRODUCT(--(AG$9=YEAR(Quarterly_kt!$B$9:FD$9)),Quarterly_kt!$B38:FD38)</f>
        <v>0</v>
      </c>
      <c r="AH64" s="73">
        <f>SUMPRODUCT(--(AH$9=YEAR(Quarterly_kt!$B$9:FE$9)),Quarterly_kt!$B38:FE38)</f>
        <v>0</v>
      </c>
      <c r="AI64" s="73">
        <f>SUMPRODUCT(--(AI$9=YEAR(Quarterly_kt!$B$9:FF$9)),Quarterly_kt!$B38:FF38)</f>
        <v>0</v>
      </c>
      <c r="AJ64" s="73">
        <f>SUMPRODUCT(--(AJ$9=YEAR(Quarterly_kt!$B$9:FG$9)),Quarterly_kt!$B38:FG38)</f>
        <v>0</v>
      </c>
      <c r="AK64" s="73">
        <f>SUMPRODUCT(--(AK$9=YEAR(Quarterly_kt!$B$9:FH$9)),Quarterly_kt!$B38:FH38)</f>
        <v>0</v>
      </c>
      <c r="AL64" s="73">
        <f>SUMPRODUCT(--(AL$9=YEAR(Quarterly_kt!$B$9:FI$9)),Quarterly_kt!$B38:FI38)</f>
        <v>0</v>
      </c>
      <c r="AM64" s="73">
        <f>SUMPRODUCT(--(AM$9=YEAR(Quarterly_kt!$B$9:FJ$9)),Quarterly_kt!$B38:FJ38)</f>
        <v>0</v>
      </c>
      <c r="AN64" s="73">
        <f>SUMPRODUCT(--(AN$9=YEAR(Quarterly_kt!$B$9:FK$9)),Quarterly_kt!$B38:FK38)</f>
        <v>0</v>
      </c>
      <c r="AO64" s="73">
        <f>SUMPRODUCT(--(AO$9=YEAR(Quarterly_kt!$B$9:FL$9)),Quarterly_kt!$B38:FL38)</f>
        <v>0</v>
      </c>
      <c r="AP64" s="73">
        <f>SUMPRODUCT(--(AP$9=YEAR(Quarterly_kt!$B$9:FM$9)),Quarterly_kt!$B38:FM38)</f>
        <v>0</v>
      </c>
      <c r="AQ64" s="73">
        <f>SUMPRODUCT(--(AQ$9=YEAR(Quarterly_kt!$B$9:FN$9)),Quarterly_kt!$B38:FN38)</f>
        <v>0</v>
      </c>
      <c r="AR64" s="73">
        <f>SUMPRODUCT(--(AR$9=YEAR(Quarterly_kt!$B$9:FQ$9)),Quarterly_kt!$B38:FQ38)</f>
        <v>0</v>
      </c>
      <c r="AS64" s="73">
        <f>SUMPRODUCT(--(AS$9=YEAR(Quarterly_kt!$B$9:FU$9)),Quarterly_kt!$B38:FU38)</f>
        <v>0</v>
      </c>
    </row>
    <row r="65" spans="1:45" ht="15" x14ac:dyDescent="0.25">
      <c r="A65" s="49" t="s">
        <v>26</v>
      </c>
      <c r="B65" s="73">
        <f>SUMPRODUCT(--(B$9=YEAR(Quarterly_kt!$B$9:DY$9)),Quarterly_kt!$B39:DY39)</f>
        <v>0</v>
      </c>
      <c r="C65" s="73">
        <f>SUMPRODUCT(--(C$9=YEAR(Quarterly_kt!$B$9:DZ$9)),Quarterly_kt!$B39:DZ39)</f>
        <v>0</v>
      </c>
      <c r="D65" s="73">
        <f>SUMPRODUCT(--(D$9=YEAR(Quarterly_kt!$B$9:EA$9)),Quarterly_kt!$B39:EA39)</f>
        <v>0</v>
      </c>
      <c r="E65" s="73">
        <f>SUMPRODUCT(--(E$9=YEAR(Quarterly_kt!$B$9:EB$9)),Quarterly_kt!$B39:EB39)</f>
        <v>0</v>
      </c>
      <c r="F65" s="73">
        <f>SUMPRODUCT(--(F$9=YEAR(Quarterly_kt!$B$9:EC$9)),Quarterly_kt!$B39:EC39)</f>
        <v>0</v>
      </c>
      <c r="G65" s="73">
        <f>SUMPRODUCT(--(G$9=YEAR(Quarterly_kt!$B$9:ED$9)),Quarterly_kt!$B39:ED39)</f>
        <v>0</v>
      </c>
      <c r="H65" s="73">
        <f>SUMPRODUCT(--(H$9=YEAR(Quarterly_kt!$B$9:EE$9)),Quarterly_kt!$B39:EE39)</f>
        <v>0</v>
      </c>
      <c r="I65" s="73">
        <f>SUMPRODUCT(--(I$9=YEAR(Quarterly_kt!$B$9:EF$9)),Quarterly_kt!$B39:EF39)</f>
        <v>0</v>
      </c>
      <c r="J65" s="73">
        <f>SUMPRODUCT(--(J$9=YEAR(Quarterly_kt!$B$9:EG$9)),Quarterly_kt!$B39:EG39)</f>
        <v>0</v>
      </c>
      <c r="K65" s="73">
        <f>SUMPRODUCT(--(K$9=YEAR(Quarterly_kt!$B$9:EH$9)),Quarterly_kt!$B39:EH39)</f>
        <v>0</v>
      </c>
      <c r="L65" s="73">
        <f>SUMPRODUCT(--(L$9=YEAR(Quarterly_kt!$B$9:EI$9)),Quarterly_kt!$B39:EI39)</f>
        <v>0</v>
      </c>
      <c r="M65" s="73">
        <f>SUMPRODUCT(--(M$9=YEAR(Quarterly_kt!$B$9:EJ$9)),Quarterly_kt!$B39:EJ39)</f>
        <v>0</v>
      </c>
      <c r="N65" s="73">
        <f>SUMPRODUCT(--(N$9=YEAR(Quarterly_kt!$B$9:EK$9)),Quarterly_kt!$B39:EK39)</f>
        <v>0</v>
      </c>
      <c r="O65" s="73">
        <f>SUMPRODUCT(--(O$9=YEAR(Quarterly_kt!$B$9:EL$9)),Quarterly_kt!$B39:EL39)</f>
        <v>33.283000000000001</v>
      </c>
      <c r="P65" s="73">
        <f>SUMPRODUCT(--(P$9=YEAR(Quarterly_kt!$B$9:EM$9)),Quarterly_kt!$B39:EM39)</f>
        <v>223.36900000000003</v>
      </c>
      <c r="Q65" s="73">
        <f>SUMPRODUCT(--(Q$9=YEAR(Quarterly_kt!$B$9:EN$9)),Quarterly_kt!$B39:EN39)</f>
        <v>344.03300000000002</v>
      </c>
      <c r="R65" s="73">
        <f>SUMPRODUCT(--(R$9=YEAR(Quarterly_kt!$B$9:EO$9)),Quarterly_kt!$B39:EO39)</f>
        <v>234.602</v>
      </c>
      <c r="S65" s="73">
        <f>SUMPRODUCT(--(S$9=YEAR(Quarterly_kt!$B$9:EP$9)),Quarterly_kt!$B39:EP39)</f>
        <v>305.51499999999999</v>
      </c>
      <c r="T65" s="73">
        <f>SUMPRODUCT(--(T$9=YEAR(Quarterly_kt!$B$9:EQ$9)),Quarterly_kt!$B39:EQ39)</f>
        <v>96.29</v>
      </c>
      <c r="U65" s="73">
        <f>SUMPRODUCT(--(U$9=YEAR(Quarterly_kt!$B$9:ER$9)),Quarterly_kt!$B39:ER39)</f>
        <v>186.29900000000001</v>
      </c>
      <c r="V65" s="73">
        <f>SUMPRODUCT(--(V$9=YEAR(Quarterly_kt!$B$9:ES$9)),Quarterly_kt!$B39:ES39)</f>
        <v>86.25800000000001</v>
      </c>
      <c r="W65" s="73">
        <f>SUMPRODUCT(--(W$9=YEAR(Quarterly_kt!$B$9:ET$9)),Quarterly_kt!$B39:ET39)</f>
        <v>0.14699999999999999</v>
      </c>
      <c r="X65" s="73">
        <f>SUMPRODUCT(--(X$9=YEAR(Quarterly_kt!$B$9:EU$9)),Quarterly_kt!$B39:EU39)</f>
        <v>1.863</v>
      </c>
      <c r="Y65" s="73">
        <f>SUMPRODUCT(--(Y$9=YEAR(Quarterly_kt!$B$9:EV$9)),Quarterly_kt!$B39:EV39)</f>
        <v>43.333999999999996</v>
      </c>
      <c r="Z65" s="73">
        <f>SUMPRODUCT(--(Z$9=YEAR(Quarterly_kt!$B$9:EW$9)),Quarterly_kt!$B39:EW39)</f>
        <v>62.892000000000003</v>
      </c>
      <c r="AA65" s="73">
        <f>SUMPRODUCT(--(AA$9=YEAR(Quarterly_kt!$B$9:EX$9)),Quarterly_kt!$B39:EX39)</f>
        <v>20.302</v>
      </c>
      <c r="AB65" s="73">
        <f>SUMPRODUCT(--(AB$9=YEAR(Quarterly_kt!$B$9:EY$9)),Quarterly_kt!$B39:EY39)</f>
        <v>4.8639999999999999</v>
      </c>
      <c r="AC65" s="73">
        <f>SUMPRODUCT(--(AC$9=YEAR(Quarterly_kt!$B$9:EZ$9)),Quarterly_kt!$B39:EZ39)</f>
        <v>0</v>
      </c>
      <c r="AD65" s="73">
        <f>SUMPRODUCT(--(AD$9=YEAR(Quarterly_kt!$B$9:FA$9)),Quarterly_kt!$B39:FA39)</f>
        <v>6.98</v>
      </c>
      <c r="AE65" s="73">
        <f>SUMPRODUCT(--(AE$9=YEAR(Quarterly_kt!$B$9:FB$9)),Quarterly_kt!$B39:FB39)</f>
        <v>6.5570000000000004</v>
      </c>
      <c r="AF65" s="73">
        <f>SUMPRODUCT(--(AF$9=YEAR(Quarterly_kt!$B$9:FC$9)),Quarterly_kt!$B39:FC39)</f>
        <v>5.2530000000000001</v>
      </c>
      <c r="AG65" s="73">
        <f>SUMPRODUCT(--(AG$9=YEAR(Quarterly_kt!$B$9:FD$9)),Quarterly_kt!$B39:FD39)</f>
        <v>3.3130000000000002</v>
      </c>
      <c r="AH65" s="73">
        <f>SUMPRODUCT(--(AH$9=YEAR(Quarterly_kt!$B$9:FE$9)),Quarterly_kt!$B39:FE39)</f>
        <v>0.20799999999999999</v>
      </c>
      <c r="AI65" s="73">
        <f>SUMPRODUCT(--(AI$9=YEAR(Quarterly_kt!$B$9:FF$9)),Quarterly_kt!$B39:FF39)</f>
        <v>0</v>
      </c>
      <c r="AJ65" s="73">
        <f>SUMPRODUCT(--(AJ$9=YEAR(Quarterly_kt!$B$9:FG$9)),Quarterly_kt!$B39:FG39)</f>
        <v>0.16399999999999998</v>
      </c>
      <c r="AK65" s="73">
        <f>SUMPRODUCT(--(AK$9=YEAR(Quarterly_kt!$B$9:FH$9)),Quarterly_kt!$B39:FH39)</f>
        <v>0</v>
      </c>
      <c r="AL65" s="73">
        <f>SUMPRODUCT(--(AL$9=YEAR(Quarterly_kt!$B$9:FI$9)),Quarterly_kt!$B39:FI39)</f>
        <v>0.17805199813842773</v>
      </c>
      <c r="AM65" s="73">
        <f>SUMPRODUCT(--(AM$9=YEAR(Quarterly_kt!$B$9:FJ$9)),Quarterly_kt!$B39:FJ39)</f>
        <v>0</v>
      </c>
      <c r="AN65" s="73">
        <f>SUMPRODUCT(--(AN$9=YEAR(Quarterly_kt!$B$9:FK$9)),Quarterly_kt!$B39:FK39)</f>
        <v>0</v>
      </c>
      <c r="AO65" s="73">
        <f>SUMPRODUCT(--(AO$9=YEAR(Quarterly_kt!$B$9:FL$9)),Quarterly_kt!$B39:FL39)</f>
        <v>0</v>
      </c>
      <c r="AP65" s="73">
        <f>SUMPRODUCT(--(AP$9=YEAR(Quarterly_kt!$B$9:FM$9)),Quarterly_kt!$B39:FM39)</f>
        <v>3.0249999999999999</v>
      </c>
      <c r="AQ65" s="73">
        <f>SUMPRODUCT(--(AQ$9=YEAR(Quarterly_kt!$B$9:FN$9)),Quarterly_kt!$B39:FN39)</f>
        <v>20.811</v>
      </c>
      <c r="AR65" s="73">
        <f>SUMPRODUCT(--(AR$9=YEAR(Quarterly_kt!$B$9:FQ$9)),Quarterly_kt!$B39:FQ39)</f>
        <v>0</v>
      </c>
      <c r="AS65" s="73">
        <f>SUMPRODUCT(--(AS$9=YEAR(Quarterly_kt!$B$9:FU$9)),Quarterly_kt!$B39:FU39)</f>
        <v>25.200066386758824</v>
      </c>
    </row>
    <row r="66" spans="1:45" ht="15" x14ac:dyDescent="0.25">
      <c r="A66" s="49" t="s">
        <v>27</v>
      </c>
      <c r="B66" s="73">
        <f>SUMPRODUCT(--(B$9=YEAR(Quarterly_kt!$B$9:DY$9)),Quarterly_kt!$B40:DY40)</f>
        <v>0</v>
      </c>
      <c r="C66" s="73">
        <f>SUMPRODUCT(--(C$9=YEAR(Quarterly_kt!$B$9:DZ$9)),Quarterly_kt!$B40:DZ40)</f>
        <v>0</v>
      </c>
      <c r="D66" s="73">
        <f>SUMPRODUCT(--(D$9=YEAR(Quarterly_kt!$B$9:EA$9)),Quarterly_kt!$B40:EA40)</f>
        <v>0</v>
      </c>
      <c r="E66" s="73">
        <f>SUMPRODUCT(--(E$9=YEAR(Quarterly_kt!$B$9:EB$9)),Quarterly_kt!$B40:EB40)</f>
        <v>33.631</v>
      </c>
      <c r="F66" s="73">
        <f>SUMPRODUCT(--(F$9=YEAR(Quarterly_kt!$B$9:EC$9)),Quarterly_kt!$B40:EC40)</f>
        <v>41.055999999999997</v>
      </c>
      <c r="G66" s="73">
        <f>SUMPRODUCT(--(G$9=YEAR(Quarterly_kt!$B$9:ED$9)),Quarterly_kt!$B40:ED40)</f>
        <v>40.739999999999995</v>
      </c>
      <c r="H66" s="73">
        <f>SUMPRODUCT(--(H$9=YEAR(Quarterly_kt!$B$9:EE$9)),Quarterly_kt!$B40:EE40)</f>
        <v>19.885999999999999</v>
      </c>
      <c r="I66" s="73">
        <f>SUMPRODUCT(--(I$9=YEAR(Quarterly_kt!$B$9:EF$9)),Quarterly_kt!$B40:EF40)</f>
        <v>19.858000000000001</v>
      </c>
      <c r="J66" s="73">
        <f>SUMPRODUCT(--(J$9=YEAR(Quarterly_kt!$B$9:EG$9)),Quarterly_kt!$B40:EG40)</f>
        <v>0</v>
      </c>
      <c r="K66" s="73">
        <f>SUMPRODUCT(--(K$9=YEAR(Quarterly_kt!$B$9:EH$9)),Quarterly_kt!$B40:EH40)</f>
        <v>13.801</v>
      </c>
      <c r="L66" s="73">
        <f>SUMPRODUCT(--(L$9=YEAR(Quarterly_kt!$B$9:EI$9)),Quarterly_kt!$B40:EI40)</f>
        <v>77.602000000000004</v>
      </c>
      <c r="M66" s="73">
        <f>SUMPRODUCT(--(M$9=YEAR(Quarterly_kt!$B$9:EJ$9)),Quarterly_kt!$B40:EJ40)</f>
        <v>79.78</v>
      </c>
      <c r="N66" s="73">
        <f>SUMPRODUCT(--(N$9=YEAR(Quarterly_kt!$B$9:EK$9)),Quarterly_kt!$B40:EK40)</f>
        <v>17.565999999999999</v>
      </c>
      <c r="O66" s="73">
        <f>SUMPRODUCT(--(O$9=YEAR(Quarterly_kt!$B$9:EL$9)),Quarterly_kt!$B40:EL40)</f>
        <v>13.427</v>
      </c>
      <c r="P66" s="73">
        <f>SUMPRODUCT(--(P$9=YEAR(Quarterly_kt!$B$9:EM$9)),Quarterly_kt!$B40:EM40)</f>
        <v>0</v>
      </c>
      <c r="Q66" s="73">
        <f>SUMPRODUCT(--(Q$9=YEAR(Quarterly_kt!$B$9:EN$9)),Quarterly_kt!$B40:EN40)</f>
        <v>26.265000000000001</v>
      </c>
      <c r="R66" s="73">
        <f>SUMPRODUCT(--(R$9=YEAR(Quarterly_kt!$B$9:EO$9)),Quarterly_kt!$B40:EO40)</f>
        <v>15.843</v>
      </c>
      <c r="S66" s="73">
        <f>SUMPRODUCT(--(S$9=YEAR(Quarterly_kt!$B$9:EP$9)),Quarterly_kt!$B40:EP40)</f>
        <v>24.021000000000001</v>
      </c>
      <c r="T66" s="73">
        <f>SUMPRODUCT(--(T$9=YEAR(Quarterly_kt!$B$9:EQ$9)),Quarterly_kt!$B40:EQ40)</f>
        <v>36.979999999999997</v>
      </c>
      <c r="U66" s="73">
        <f>SUMPRODUCT(--(U$9=YEAR(Quarterly_kt!$B$9:ER$9)),Quarterly_kt!$B40:ER40)</f>
        <v>26.236999999999998</v>
      </c>
      <c r="V66" s="73">
        <f>SUMPRODUCT(--(V$9=YEAR(Quarterly_kt!$B$9:ES$9)),Quarterly_kt!$B40:ES40)</f>
        <v>16.527999999999999</v>
      </c>
      <c r="W66" s="73">
        <f>SUMPRODUCT(--(W$9=YEAR(Quarterly_kt!$B$9:ET$9)),Quarterly_kt!$B40:ET40)</f>
        <v>0</v>
      </c>
      <c r="X66" s="73">
        <f>SUMPRODUCT(--(X$9=YEAR(Quarterly_kt!$B$9:EU$9)),Quarterly_kt!$B40:EU40)</f>
        <v>50.225999999999999</v>
      </c>
      <c r="Y66" s="73">
        <f>SUMPRODUCT(--(Y$9=YEAR(Quarterly_kt!$B$9:EV$9)),Quarterly_kt!$B40:EV40)</f>
        <v>37.027000000000001</v>
      </c>
      <c r="Z66" s="73">
        <f>SUMPRODUCT(--(Z$9=YEAR(Quarterly_kt!$B$9:EW$9)),Quarterly_kt!$B40:EW40)</f>
        <v>44.697000000000003</v>
      </c>
      <c r="AA66" s="73">
        <f>SUMPRODUCT(--(AA$9=YEAR(Quarterly_kt!$B$9:EX$9)),Quarterly_kt!$B40:EX40)</f>
        <v>71.915999999999997</v>
      </c>
      <c r="AB66" s="73">
        <f>SUMPRODUCT(--(AB$9=YEAR(Quarterly_kt!$B$9:EY$9)),Quarterly_kt!$B40:EY40)</f>
        <v>97.986999999999995</v>
      </c>
      <c r="AC66" s="73">
        <f>SUMPRODUCT(--(AC$9=YEAR(Quarterly_kt!$B$9:EZ$9)),Quarterly_kt!$B40:EZ40)</f>
        <v>54.042000000000002</v>
      </c>
      <c r="AD66" s="73">
        <f>SUMPRODUCT(--(AD$9=YEAR(Quarterly_kt!$B$9:FA$9)),Quarterly_kt!$B40:FA40)</f>
        <v>119.59800000000001</v>
      </c>
      <c r="AE66" s="73">
        <f>SUMPRODUCT(--(AE$9=YEAR(Quarterly_kt!$B$9:FB$9)),Quarterly_kt!$B40:FB40)</f>
        <v>41.991999999999997</v>
      </c>
      <c r="AF66" s="73">
        <f>SUMPRODUCT(--(AF$9=YEAR(Quarterly_kt!$B$9:FC$9)),Quarterly_kt!$B40:FC40)</f>
        <v>75.210000000000008</v>
      </c>
      <c r="AG66" s="73">
        <f>SUMPRODUCT(--(AG$9=YEAR(Quarterly_kt!$B$9:FD$9)),Quarterly_kt!$B40:FD40)</f>
        <v>152.977</v>
      </c>
      <c r="AH66" s="73">
        <f>SUMPRODUCT(--(AH$9=YEAR(Quarterly_kt!$B$9:FE$9)),Quarterly_kt!$B40:FE40)</f>
        <v>87.271000000000001</v>
      </c>
      <c r="AI66" s="73">
        <f>SUMPRODUCT(--(AI$9=YEAR(Quarterly_kt!$B$9:FF$9)),Quarterly_kt!$B40:FF40)</f>
        <v>106.11799999999999</v>
      </c>
      <c r="AJ66" s="73">
        <f>SUMPRODUCT(--(AJ$9=YEAR(Quarterly_kt!$B$9:FG$9)),Quarterly_kt!$B40:FG40)</f>
        <v>176.68200000000002</v>
      </c>
      <c r="AK66" s="73">
        <f>SUMPRODUCT(--(AK$9=YEAR(Quarterly_kt!$B$9:FH$9)),Quarterly_kt!$B40:FH40)</f>
        <v>200.27600000000001</v>
      </c>
      <c r="AL66" s="73">
        <f>SUMPRODUCT(--(AL$9=YEAR(Quarterly_kt!$B$9:FI$9)),Quarterly_kt!$B40:FI40)</f>
        <v>62.601000000000006</v>
      </c>
      <c r="AM66" s="73">
        <f>SUMPRODUCT(--(AM$9=YEAR(Quarterly_kt!$B$9:FJ$9)),Quarterly_kt!$B40:FJ40)</f>
        <v>224.90689990234375</v>
      </c>
      <c r="AN66" s="73">
        <f>SUMPRODUCT(--(AN$9=YEAR(Quarterly_kt!$B$9:FK$9)),Quarterly_kt!$B40:FK40)</f>
        <v>269.851</v>
      </c>
      <c r="AO66" s="73">
        <f>SUMPRODUCT(--(AO$9=YEAR(Quarterly_kt!$B$9:FL$9)),Quarterly_kt!$B40:FL40)</f>
        <v>222.50400000000002</v>
      </c>
      <c r="AP66" s="73">
        <f>SUMPRODUCT(--(AP$9=YEAR(Quarterly_kt!$B$9:FM$9)),Quarterly_kt!$B40:FM40)</f>
        <v>117.63000000000001</v>
      </c>
      <c r="AQ66" s="73">
        <f>SUMPRODUCT(--(AQ$9=YEAR(Quarterly_kt!$B$9:FN$9)),Quarterly_kt!$B40:FN40)</f>
        <v>127.733</v>
      </c>
      <c r="AR66" s="73">
        <f>SUMPRODUCT(--(AR$9=YEAR(Quarterly_kt!$B$9:FQ$9)),Quarterly_kt!$B40:FQ40)</f>
        <v>117.66</v>
      </c>
      <c r="AS66" s="73">
        <f>SUMPRODUCT(--(AS$9=YEAR(Quarterly_kt!$B$9:FU$9)),Quarterly_kt!$B40:FU40)</f>
        <v>133.85427397047124</v>
      </c>
    </row>
    <row r="67" spans="1:45" ht="15" x14ac:dyDescent="0.25">
      <c r="A67" s="49" t="s">
        <v>28</v>
      </c>
      <c r="B67" s="73">
        <f t="shared" ref="B67:AP67" si="14">SUM(B68:B70)</f>
        <v>0</v>
      </c>
      <c r="C67" s="73">
        <f t="shared" si="14"/>
        <v>0</v>
      </c>
      <c r="D67" s="73">
        <f t="shared" si="14"/>
        <v>0</v>
      </c>
      <c r="E67" s="73">
        <f t="shared" si="14"/>
        <v>0</v>
      </c>
      <c r="F67" s="73">
        <f t="shared" si="14"/>
        <v>0</v>
      </c>
      <c r="G67" s="73">
        <f t="shared" si="14"/>
        <v>0</v>
      </c>
      <c r="H67" s="73">
        <f t="shared" si="14"/>
        <v>0</v>
      </c>
      <c r="I67" s="73">
        <f t="shared" si="14"/>
        <v>0</v>
      </c>
      <c r="J67" s="73">
        <f t="shared" si="14"/>
        <v>0</v>
      </c>
      <c r="K67" s="73">
        <f t="shared" si="14"/>
        <v>0</v>
      </c>
      <c r="L67" s="73">
        <f t="shared" si="14"/>
        <v>0</v>
      </c>
      <c r="M67" s="73">
        <f t="shared" si="14"/>
        <v>0</v>
      </c>
      <c r="N67" s="73">
        <f t="shared" si="14"/>
        <v>0</v>
      </c>
      <c r="O67" s="73">
        <f t="shared" si="14"/>
        <v>21.946000000000002</v>
      </c>
      <c r="P67" s="73">
        <f t="shared" si="14"/>
        <v>121.65400000000001</v>
      </c>
      <c r="Q67" s="73">
        <f t="shared" si="14"/>
        <v>118.351</v>
      </c>
      <c r="R67" s="73">
        <f t="shared" si="14"/>
        <v>104.16300000000001</v>
      </c>
      <c r="S67" s="73">
        <f t="shared" si="14"/>
        <v>53.253</v>
      </c>
      <c r="T67" s="73">
        <f t="shared" si="14"/>
        <v>32.625</v>
      </c>
      <c r="U67" s="73">
        <f t="shared" si="14"/>
        <v>66.063000000000002</v>
      </c>
      <c r="V67" s="73">
        <f t="shared" si="14"/>
        <v>38.864999999999995</v>
      </c>
      <c r="W67" s="73">
        <f t="shared" si="14"/>
        <v>4.3999999999999997E-2</v>
      </c>
      <c r="X67" s="73">
        <f t="shared" si="14"/>
        <v>7.0000000000000001E-3</v>
      </c>
      <c r="Y67" s="73">
        <f t="shared" si="14"/>
        <v>13.007999999999999</v>
      </c>
      <c r="Z67" s="73">
        <f t="shared" si="14"/>
        <v>2.0710000000000002</v>
      </c>
      <c r="AA67" s="73">
        <f t="shared" si="14"/>
        <v>3.024</v>
      </c>
      <c r="AB67" s="73">
        <f t="shared" si="14"/>
        <v>0</v>
      </c>
      <c r="AC67" s="73">
        <f t="shared" si="14"/>
        <v>0</v>
      </c>
      <c r="AD67" s="73">
        <f t="shared" si="14"/>
        <v>4.05</v>
      </c>
      <c r="AE67" s="73">
        <f t="shared" si="14"/>
        <v>0</v>
      </c>
      <c r="AF67" s="73">
        <f t="shared" si="14"/>
        <v>0</v>
      </c>
      <c r="AG67" s="73">
        <f t="shared" si="14"/>
        <v>0</v>
      </c>
      <c r="AH67" s="73">
        <f t="shared" si="14"/>
        <v>0</v>
      </c>
      <c r="AI67" s="73">
        <f t="shared" si="14"/>
        <v>0</v>
      </c>
      <c r="AJ67" s="73">
        <f t="shared" si="14"/>
        <v>0</v>
      </c>
      <c r="AK67" s="73">
        <f t="shared" si="14"/>
        <v>0</v>
      </c>
      <c r="AL67" s="73">
        <f t="shared" si="14"/>
        <v>0</v>
      </c>
      <c r="AM67" s="73">
        <f t="shared" si="14"/>
        <v>12.179</v>
      </c>
      <c r="AN67" s="73">
        <f t="shared" si="14"/>
        <v>0</v>
      </c>
      <c r="AO67" s="73">
        <f t="shared" si="14"/>
        <v>0</v>
      </c>
      <c r="AP67" s="73">
        <f t="shared" si="14"/>
        <v>0</v>
      </c>
      <c r="AQ67" s="73">
        <f>SUM(AQ68:AQ70)</f>
        <v>0</v>
      </c>
      <c r="AR67" s="73">
        <f>SUMPRODUCT(--(AR$9=YEAR(Quarterly_kt!$B$9:FQ$9)),Quarterly_kt!$B41:FQ41)</f>
        <v>0</v>
      </c>
      <c r="AS67" s="73">
        <f>SUM(AS68:AS70)</f>
        <v>0.74141459999999992</v>
      </c>
    </row>
    <row r="68" spans="1:45" ht="15" x14ac:dyDescent="0.25">
      <c r="A68" s="50" t="s">
        <v>43</v>
      </c>
      <c r="B68" s="73">
        <f>SUMPRODUCT(--(B$9=YEAR(Quarterly_kt!$B$9:DY$9)),Quarterly_kt!$B42:DY42)</f>
        <v>0</v>
      </c>
      <c r="C68" s="73">
        <f>SUMPRODUCT(--(C$9=YEAR(Quarterly_kt!$B$9:DZ$9)),Quarterly_kt!$B42:DZ42)</f>
        <v>0</v>
      </c>
      <c r="D68" s="73">
        <f>SUMPRODUCT(--(D$9=YEAR(Quarterly_kt!$B$9:EA$9)),Quarterly_kt!$B42:EA42)</f>
        <v>0</v>
      </c>
      <c r="E68" s="73">
        <f>SUMPRODUCT(--(E$9=YEAR(Quarterly_kt!$B$9:EB$9)),Quarterly_kt!$B42:EB42)</f>
        <v>0</v>
      </c>
      <c r="F68" s="73">
        <f>SUMPRODUCT(--(F$9=YEAR(Quarterly_kt!$B$9:EC$9)),Quarterly_kt!$B42:EC42)</f>
        <v>0</v>
      </c>
      <c r="G68" s="73">
        <f>SUMPRODUCT(--(G$9=YEAR(Quarterly_kt!$B$9:ED$9)),Quarterly_kt!$B42:ED42)</f>
        <v>0</v>
      </c>
      <c r="H68" s="73">
        <f>SUMPRODUCT(--(H$9=YEAR(Quarterly_kt!$B$9:EE$9)),Quarterly_kt!$B42:EE42)</f>
        <v>0</v>
      </c>
      <c r="I68" s="73">
        <f>SUMPRODUCT(--(I$9=YEAR(Quarterly_kt!$B$9:EF$9)),Quarterly_kt!$B42:EF42)</f>
        <v>0</v>
      </c>
      <c r="J68" s="73">
        <f>SUMPRODUCT(--(J$9=YEAR(Quarterly_kt!$B$9:EG$9)),Quarterly_kt!$B42:EG42)</f>
        <v>0</v>
      </c>
      <c r="K68" s="73">
        <f>SUMPRODUCT(--(K$9=YEAR(Quarterly_kt!$B$9:EH$9)),Quarterly_kt!$B42:EH42)</f>
        <v>0</v>
      </c>
      <c r="L68" s="73">
        <f>SUMPRODUCT(--(L$9=YEAR(Quarterly_kt!$B$9:EI$9)),Quarterly_kt!$B42:EI42)</f>
        <v>0</v>
      </c>
      <c r="M68" s="73">
        <f>SUMPRODUCT(--(M$9=YEAR(Quarterly_kt!$B$9:EJ$9)),Quarterly_kt!$B42:EJ42)</f>
        <v>0</v>
      </c>
      <c r="N68" s="73">
        <f>SUMPRODUCT(--(N$9=YEAR(Quarterly_kt!$B$9:EK$9)),Quarterly_kt!$B42:EK42)</f>
        <v>0</v>
      </c>
      <c r="O68" s="73">
        <f>SUMPRODUCT(--(O$9=YEAR(Quarterly_kt!$B$9:EL$9)),Quarterly_kt!$B42:EL42)</f>
        <v>21.946000000000002</v>
      </c>
      <c r="P68" s="73">
        <f>SUMPRODUCT(--(P$9=YEAR(Quarterly_kt!$B$9:EM$9)),Quarterly_kt!$B42:EM42)</f>
        <v>121.65400000000001</v>
      </c>
      <c r="Q68" s="73">
        <f>SUMPRODUCT(--(Q$9=YEAR(Quarterly_kt!$B$9:EN$9)),Quarterly_kt!$B42:EN42)</f>
        <v>118.351</v>
      </c>
      <c r="R68" s="73">
        <f>SUMPRODUCT(--(R$9=YEAR(Quarterly_kt!$B$9:EO$9)),Quarterly_kt!$B42:EO42)</f>
        <v>104.16300000000001</v>
      </c>
      <c r="S68" s="73">
        <f>SUMPRODUCT(--(S$9=YEAR(Quarterly_kt!$B$9:EP$9)),Quarterly_kt!$B42:EP42)</f>
        <v>53.253</v>
      </c>
      <c r="T68" s="73">
        <f>SUMPRODUCT(--(T$9=YEAR(Quarterly_kt!$B$9:EQ$9)),Quarterly_kt!$B42:EQ42)</f>
        <v>32.625</v>
      </c>
      <c r="U68" s="73">
        <f>SUMPRODUCT(--(U$9=YEAR(Quarterly_kt!$B$9:ER$9)),Quarterly_kt!$B42:ER42)</f>
        <v>66.063000000000002</v>
      </c>
      <c r="V68" s="73">
        <f>SUMPRODUCT(--(V$9=YEAR(Quarterly_kt!$B$9:ES$9)),Quarterly_kt!$B42:ES42)</f>
        <v>38.864999999999995</v>
      </c>
      <c r="W68" s="73">
        <f>SUMPRODUCT(--(W$9=YEAR(Quarterly_kt!$B$9:ET$9)),Quarterly_kt!$B42:ET42)</f>
        <v>0</v>
      </c>
      <c r="X68" s="73">
        <f>SUMPRODUCT(--(X$9=YEAR(Quarterly_kt!$B$9:EU$9)),Quarterly_kt!$B42:EU42)</f>
        <v>0</v>
      </c>
      <c r="Y68" s="73">
        <f>SUMPRODUCT(--(Y$9=YEAR(Quarterly_kt!$B$9:EV$9)),Quarterly_kt!$B42:EV42)</f>
        <v>13.007999999999999</v>
      </c>
      <c r="Z68" s="73">
        <f>SUMPRODUCT(--(Z$9=YEAR(Quarterly_kt!$B$9:EW$9)),Quarterly_kt!$B42:EW42)</f>
        <v>2.0710000000000002</v>
      </c>
      <c r="AA68" s="73">
        <f>SUMPRODUCT(--(AA$9=YEAR(Quarterly_kt!$B$9:EX$9)),Quarterly_kt!$B42:EX42)</f>
        <v>3.024</v>
      </c>
      <c r="AB68" s="73">
        <f>SUMPRODUCT(--(AB$9=YEAR(Quarterly_kt!$B$9:EY$9)),Quarterly_kt!$B42:EY42)</f>
        <v>0</v>
      </c>
      <c r="AC68" s="73">
        <f>SUMPRODUCT(--(AC$9=YEAR(Quarterly_kt!$B$9:EZ$9)),Quarterly_kt!$B42:EZ42)</f>
        <v>0</v>
      </c>
      <c r="AD68" s="73">
        <f>SUMPRODUCT(--(AD$9=YEAR(Quarterly_kt!$B$9:FA$9)),Quarterly_kt!$B42:FA42)</f>
        <v>4.05</v>
      </c>
      <c r="AE68" s="73">
        <f>SUMPRODUCT(--(AE$9=YEAR(Quarterly_kt!$B$9:FB$9)),Quarterly_kt!$B42:FB42)</f>
        <v>0</v>
      </c>
      <c r="AF68" s="73">
        <f>SUMPRODUCT(--(AF$9=YEAR(Quarterly_kt!$B$9:FC$9)),Quarterly_kt!$B42:FC42)</f>
        <v>0</v>
      </c>
      <c r="AG68" s="73">
        <f>SUMPRODUCT(--(AG$9=YEAR(Quarterly_kt!$B$9:FD$9)),Quarterly_kt!$B42:FD42)</f>
        <v>0</v>
      </c>
      <c r="AH68" s="73">
        <f>SUMPRODUCT(--(AH$9=YEAR(Quarterly_kt!$B$9:FE$9)),Quarterly_kt!$B42:FE42)</f>
        <v>0</v>
      </c>
      <c r="AI68" s="73">
        <f>SUMPRODUCT(--(AI$9=YEAR(Quarterly_kt!$B$9:FF$9)),Quarterly_kt!$B42:FF42)</f>
        <v>0</v>
      </c>
      <c r="AJ68" s="73">
        <f>SUMPRODUCT(--(AJ$9=YEAR(Quarterly_kt!$B$9:FG$9)),Quarterly_kt!$B42:FG42)</f>
        <v>0</v>
      </c>
      <c r="AK68" s="73">
        <f>SUMPRODUCT(--(AK$9=YEAR(Quarterly_kt!$B$9:FH$9)),Quarterly_kt!$B42:FH42)</f>
        <v>0</v>
      </c>
      <c r="AL68" s="73">
        <f>SUMPRODUCT(--(AL$9=YEAR(Quarterly_kt!$B$9:FI$9)),Quarterly_kt!$B42:FI42)</f>
        <v>0</v>
      </c>
      <c r="AM68" s="73">
        <f>SUMPRODUCT(--(AM$9=YEAR(Quarterly_kt!$B$9:FJ$9)),Quarterly_kt!$B42:FJ42)</f>
        <v>12.179</v>
      </c>
      <c r="AN68" s="73">
        <f>SUMPRODUCT(--(AN$9=YEAR(Quarterly_kt!$B$9:FK$9)),Quarterly_kt!$B42:FK42)</f>
        <v>0</v>
      </c>
      <c r="AO68" s="73">
        <f>SUMPRODUCT(--(AO$9=YEAR(Quarterly_kt!$B$9:FL$9)),Quarterly_kt!$B42:FL42)</f>
        <v>0</v>
      </c>
      <c r="AP68" s="73">
        <f>SUMPRODUCT(--(AP$9=YEAR(Quarterly_kt!$B$9:FM$9)),Quarterly_kt!$B42:FM42)</f>
        <v>0</v>
      </c>
      <c r="AQ68" s="73">
        <f>SUMPRODUCT(--(AQ$9=YEAR(Quarterly_kt!$B$9:FN$9)),Quarterly_kt!$B42:FN42)</f>
        <v>0</v>
      </c>
      <c r="AR68" s="73">
        <f>SUMPRODUCT(--(AR$9=YEAR(Quarterly_kt!$B$9:FQ$9)),Quarterly_kt!$B42:FQ42)</f>
        <v>0</v>
      </c>
      <c r="AS68" s="73">
        <f>SUMPRODUCT(--(AS$9=YEAR(Quarterly_kt!$B$9:FU$9)),Quarterly_kt!$B42:FU42)</f>
        <v>0.74141459999999992</v>
      </c>
    </row>
    <row r="69" spans="1:45" ht="15" x14ac:dyDescent="0.25">
      <c r="A69" s="50" t="s">
        <v>44</v>
      </c>
      <c r="B69" s="73">
        <f>SUMPRODUCT(--(B$9=YEAR(Quarterly_kt!$B$9:DY$9)),Quarterly_kt!$B43:DY43)</f>
        <v>0</v>
      </c>
      <c r="C69" s="73">
        <f>SUMPRODUCT(--(C$9=YEAR(Quarterly_kt!$B$9:DZ$9)),Quarterly_kt!$B43:DZ43)</f>
        <v>0</v>
      </c>
      <c r="D69" s="73">
        <f>SUMPRODUCT(--(D$9=YEAR(Quarterly_kt!$B$9:EA$9)),Quarterly_kt!$B43:EA43)</f>
        <v>0</v>
      </c>
      <c r="E69" s="73">
        <f>SUMPRODUCT(--(E$9=YEAR(Quarterly_kt!$B$9:EB$9)),Quarterly_kt!$B43:EB43)</f>
        <v>0</v>
      </c>
      <c r="F69" s="73">
        <f>SUMPRODUCT(--(F$9=YEAR(Quarterly_kt!$B$9:EC$9)),Quarterly_kt!$B43:EC43)</f>
        <v>0</v>
      </c>
      <c r="G69" s="73">
        <f>SUMPRODUCT(--(G$9=YEAR(Quarterly_kt!$B$9:ED$9)),Quarterly_kt!$B43:ED43)</f>
        <v>0</v>
      </c>
      <c r="H69" s="73">
        <f>SUMPRODUCT(--(H$9=YEAR(Quarterly_kt!$B$9:EE$9)),Quarterly_kt!$B43:EE43)</f>
        <v>0</v>
      </c>
      <c r="I69" s="73">
        <f>SUMPRODUCT(--(I$9=YEAR(Quarterly_kt!$B$9:EF$9)),Quarterly_kt!$B43:EF43)</f>
        <v>0</v>
      </c>
      <c r="J69" s="73">
        <f>SUMPRODUCT(--(J$9=YEAR(Quarterly_kt!$B$9:EG$9)),Quarterly_kt!$B43:EG43)</f>
        <v>0</v>
      </c>
      <c r="K69" s="73">
        <f>SUMPRODUCT(--(K$9=YEAR(Quarterly_kt!$B$9:EH$9)),Quarterly_kt!$B43:EH43)</f>
        <v>0</v>
      </c>
      <c r="L69" s="73">
        <f>SUMPRODUCT(--(L$9=YEAR(Quarterly_kt!$B$9:EI$9)),Quarterly_kt!$B43:EI43)</f>
        <v>0</v>
      </c>
      <c r="M69" s="73">
        <f>SUMPRODUCT(--(M$9=YEAR(Quarterly_kt!$B$9:EJ$9)),Quarterly_kt!$B43:EJ43)</f>
        <v>0</v>
      </c>
      <c r="N69" s="73">
        <f>SUMPRODUCT(--(N$9=YEAR(Quarterly_kt!$B$9:EK$9)),Quarterly_kt!$B43:EK43)</f>
        <v>0</v>
      </c>
      <c r="O69" s="73">
        <f>SUMPRODUCT(--(O$9=YEAR(Quarterly_kt!$B$9:EL$9)),Quarterly_kt!$B43:EL43)</f>
        <v>0</v>
      </c>
      <c r="P69" s="73">
        <f>SUMPRODUCT(--(P$9=YEAR(Quarterly_kt!$B$9:EM$9)),Quarterly_kt!$B43:EM43)</f>
        <v>0</v>
      </c>
      <c r="Q69" s="73">
        <f>SUMPRODUCT(--(Q$9=YEAR(Quarterly_kt!$B$9:EN$9)),Quarterly_kt!$B43:EN43)</f>
        <v>0</v>
      </c>
      <c r="R69" s="73">
        <f>SUMPRODUCT(--(R$9=YEAR(Quarterly_kt!$B$9:EO$9)),Quarterly_kt!$B43:EO43)</f>
        <v>0</v>
      </c>
      <c r="S69" s="73">
        <f>SUMPRODUCT(--(S$9=YEAR(Quarterly_kt!$B$9:EP$9)),Quarterly_kt!$B43:EP43)</f>
        <v>0</v>
      </c>
      <c r="T69" s="73">
        <f>SUMPRODUCT(--(T$9=YEAR(Quarterly_kt!$B$9:EQ$9)),Quarterly_kt!$B43:EQ43)</f>
        <v>0</v>
      </c>
      <c r="U69" s="73">
        <f>SUMPRODUCT(--(U$9=YEAR(Quarterly_kt!$B$9:ER$9)),Quarterly_kt!$B43:ER43)</f>
        <v>0</v>
      </c>
      <c r="V69" s="73">
        <f>SUMPRODUCT(--(V$9=YEAR(Quarterly_kt!$B$9:ES$9)),Quarterly_kt!$B43:ES43)</f>
        <v>0</v>
      </c>
      <c r="W69" s="73">
        <f>SUMPRODUCT(--(W$9=YEAR(Quarterly_kt!$B$9:ET$9)),Quarterly_kt!$B43:ET43)</f>
        <v>0</v>
      </c>
      <c r="X69" s="73">
        <f>SUMPRODUCT(--(X$9=YEAR(Quarterly_kt!$B$9:EU$9)),Quarterly_kt!$B43:EU43)</f>
        <v>0</v>
      </c>
      <c r="Y69" s="73">
        <f>SUMPRODUCT(--(Y$9=YEAR(Quarterly_kt!$B$9:EV$9)),Quarterly_kt!$B43:EV43)</f>
        <v>0</v>
      </c>
      <c r="Z69" s="73">
        <f>SUMPRODUCT(--(Z$9=YEAR(Quarterly_kt!$B$9:EW$9)),Quarterly_kt!$B43:EW43)</f>
        <v>0</v>
      </c>
      <c r="AA69" s="73">
        <f>SUMPRODUCT(--(AA$9=YEAR(Quarterly_kt!$B$9:EX$9)),Quarterly_kt!$B43:EX43)</f>
        <v>0</v>
      </c>
      <c r="AB69" s="73">
        <f>SUMPRODUCT(--(AB$9=YEAR(Quarterly_kt!$B$9:EY$9)),Quarterly_kt!$B43:EY43)</f>
        <v>0</v>
      </c>
      <c r="AC69" s="73">
        <f>SUMPRODUCT(--(AC$9=YEAR(Quarterly_kt!$B$9:EZ$9)),Quarterly_kt!$B43:EZ43)</f>
        <v>0</v>
      </c>
      <c r="AD69" s="73">
        <f>SUMPRODUCT(--(AD$9=YEAR(Quarterly_kt!$B$9:FA$9)),Quarterly_kt!$B43:FA43)</f>
        <v>0</v>
      </c>
      <c r="AE69" s="73">
        <f>SUMPRODUCT(--(AE$9=YEAR(Quarterly_kt!$B$9:FB$9)),Quarterly_kt!$B43:FB43)</f>
        <v>0</v>
      </c>
      <c r="AF69" s="73">
        <f>SUMPRODUCT(--(AF$9=YEAR(Quarterly_kt!$B$9:FC$9)),Quarterly_kt!$B43:FC43)</f>
        <v>0</v>
      </c>
      <c r="AG69" s="73">
        <f>SUMPRODUCT(--(AG$9=YEAR(Quarterly_kt!$B$9:FD$9)),Quarterly_kt!$B43:FD43)</f>
        <v>0</v>
      </c>
      <c r="AH69" s="73">
        <f>SUMPRODUCT(--(AH$9=YEAR(Quarterly_kt!$B$9:FE$9)),Quarterly_kt!$B43:FE43)</f>
        <v>0</v>
      </c>
      <c r="AI69" s="73">
        <f>SUMPRODUCT(--(AI$9=YEAR(Quarterly_kt!$B$9:FF$9)),Quarterly_kt!$B43:FF43)</f>
        <v>0</v>
      </c>
      <c r="AJ69" s="73">
        <f>SUMPRODUCT(--(AJ$9=YEAR(Quarterly_kt!$B$9:FG$9)),Quarterly_kt!$B43:FG43)</f>
        <v>0</v>
      </c>
      <c r="AK69" s="73">
        <f>SUMPRODUCT(--(AK$9=YEAR(Quarterly_kt!$B$9:FH$9)),Quarterly_kt!$B43:FH43)</f>
        <v>0</v>
      </c>
      <c r="AL69" s="73">
        <f>SUMPRODUCT(--(AL$9=YEAR(Quarterly_kt!$B$9:FI$9)),Quarterly_kt!$B43:FI43)</f>
        <v>0</v>
      </c>
      <c r="AM69" s="73">
        <f>SUMPRODUCT(--(AM$9=YEAR(Quarterly_kt!$B$9:FJ$9)),Quarterly_kt!$B43:FJ43)</f>
        <v>0</v>
      </c>
      <c r="AN69" s="73">
        <f>SUMPRODUCT(--(AN$9=YEAR(Quarterly_kt!$B$9:FK$9)),Quarterly_kt!$B43:FK43)</f>
        <v>0</v>
      </c>
      <c r="AO69" s="73">
        <f>SUMPRODUCT(--(AO$9=YEAR(Quarterly_kt!$B$9:FL$9)),Quarterly_kt!$B43:FL43)</f>
        <v>0</v>
      </c>
      <c r="AP69" s="73">
        <f>SUMPRODUCT(--(AP$9=YEAR(Quarterly_kt!$B$9:FM$9)),Quarterly_kt!$B43:FM43)</f>
        <v>0</v>
      </c>
      <c r="AQ69" s="73">
        <f>SUMPRODUCT(--(AQ$9=YEAR(Quarterly_kt!$B$9:FN$9)),Quarterly_kt!$B43:FN43)</f>
        <v>0</v>
      </c>
      <c r="AR69" s="73">
        <f>SUMPRODUCT(--(AR$9=YEAR(Quarterly_kt!$B$9:FQ$9)),Quarterly_kt!$B43:FQ43)</f>
        <v>0</v>
      </c>
      <c r="AS69" s="73">
        <f>SUMPRODUCT(--(AS$9=YEAR(Quarterly_kt!$B$9:FU$9)),Quarterly_kt!$B43:FU43)</f>
        <v>0</v>
      </c>
    </row>
    <row r="70" spans="1:45" ht="15" x14ac:dyDescent="0.25">
      <c r="A70" s="50" t="s">
        <v>45</v>
      </c>
      <c r="B70" s="73">
        <f>SUMPRODUCT(--(B$9=YEAR(Quarterly_kt!$B$9:DY$9)),Quarterly_kt!$B44:DY44)</f>
        <v>0</v>
      </c>
      <c r="C70" s="73">
        <f>SUMPRODUCT(--(C$9=YEAR(Quarterly_kt!$B$9:DZ$9)),Quarterly_kt!$B44:DZ44)</f>
        <v>0</v>
      </c>
      <c r="D70" s="73">
        <f>SUMPRODUCT(--(D$9=YEAR(Quarterly_kt!$B$9:EA$9)),Quarterly_kt!$B44:EA44)</f>
        <v>0</v>
      </c>
      <c r="E70" s="73">
        <f>SUMPRODUCT(--(E$9=YEAR(Quarterly_kt!$B$9:EB$9)),Quarterly_kt!$B44:EB44)</f>
        <v>0</v>
      </c>
      <c r="F70" s="73">
        <f>SUMPRODUCT(--(F$9=YEAR(Quarterly_kt!$B$9:EC$9)),Quarterly_kt!$B44:EC44)</f>
        <v>0</v>
      </c>
      <c r="G70" s="73">
        <f>SUMPRODUCT(--(G$9=YEAR(Quarterly_kt!$B$9:ED$9)),Quarterly_kt!$B44:ED44)</f>
        <v>0</v>
      </c>
      <c r="H70" s="73">
        <f>SUMPRODUCT(--(H$9=YEAR(Quarterly_kt!$B$9:EE$9)),Quarterly_kt!$B44:EE44)</f>
        <v>0</v>
      </c>
      <c r="I70" s="73">
        <f>SUMPRODUCT(--(I$9=YEAR(Quarterly_kt!$B$9:EF$9)),Quarterly_kt!$B44:EF44)</f>
        <v>0</v>
      </c>
      <c r="J70" s="73">
        <f>SUMPRODUCT(--(J$9=YEAR(Quarterly_kt!$B$9:EG$9)),Quarterly_kt!$B44:EG44)</f>
        <v>0</v>
      </c>
      <c r="K70" s="73">
        <f>SUMPRODUCT(--(K$9=YEAR(Quarterly_kt!$B$9:EH$9)),Quarterly_kt!$B44:EH44)</f>
        <v>0</v>
      </c>
      <c r="L70" s="73">
        <f>SUMPRODUCT(--(L$9=YEAR(Quarterly_kt!$B$9:EI$9)),Quarterly_kt!$B44:EI44)</f>
        <v>0</v>
      </c>
      <c r="M70" s="73">
        <f>SUMPRODUCT(--(M$9=YEAR(Quarterly_kt!$B$9:EJ$9)),Quarterly_kt!$B44:EJ44)</f>
        <v>0</v>
      </c>
      <c r="N70" s="73">
        <f>SUMPRODUCT(--(N$9=YEAR(Quarterly_kt!$B$9:EK$9)),Quarterly_kt!$B44:EK44)</f>
        <v>0</v>
      </c>
      <c r="O70" s="73">
        <f>SUMPRODUCT(--(O$9=YEAR(Quarterly_kt!$B$9:EL$9)),Quarterly_kt!$B44:EL44)</f>
        <v>0</v>
      </c>
      <c r="P70" s="73">
        <f>SUMPRODUCT(--(P$9=YEAR(Quarterly_kt!$B$9:EM$9)),Quarterly_kt!$B44:EM44)</f>
        <v>0</v>
      </c>
      <c r="Q70" s="73">
        <f>SUMPRODUCT(--(Q$9=YEAR(Quarterly_kt!$B$9:EN$9)),Quarterly_kt!$B44:EN44)</f>
        <v>0</v>
      </c>
      <c r="R70" s="73">
        <f>SUMPRODUCT(--(R$9=YEAR(Quarterly_kt!$B$9:EO$9)),Quarterly_kt!$B44:EO44)</f>
        <v>0</v>
      </c>
      <c r="S70" s="73">
        <f>SUMPRODUCT(--(S$9=YEAR(Quarterly_kt!$B$9:EP$9)),Quarterly_kt!$B44:EP44)</f>
        <v>0</v>
      </c>
      <c r="T70" s="73">
        <f>SUMPRODUCT(--(T$9=YEAR(Quarterly_kt!$B$9:EQ$9)),Quarterly_kt!$B44:EQ44)</f>
        <v>0</v>
      </c>
      <c r="U70" s="73">
        <f>SUMPRODUCT(--(U$9=YEAR(Quarterly_kt!$B$9:ER$9)),Quarterly_kt!$B44:ER44)</f>
        <v>0</v>
      </c>
      <c r="V70" s="73">
        <f>SUMPRODUCT(--(V$9=YEAR(Quarterly_kt!$B$9:ES$9)),Quarterly_kt!$B44:ES44)</f>
        <v>0</v>
      </c>
      <c r="W70" s="73">
        <f>SUMPRODUCT(--(W$9=YEAR(Quarterly_kt!$B$9:ET$9)),Quarterly_kt!$B44:ET44)</f>
        <v>4.3999999999999997E-2</v>
      </c>
      <c r="X70" s="73">
        <f>SUMPRODUCT(--(X$9=YEAR(Quarterly_kt!$B$9:EU$9)),Quarterly_kt!$B44:EU44)</f>
        <v>7.0000000000000001E-3</v>
      </c>
      <c r="Y70" s="73">
        <f>SUMPRODUCT(--(Y$9=YEAR(Quarterly_kt!$B$9:EV$9)),Quarterly_kt!$B44:EV44)</f>
        <v>0</v>
      </c>
      <c r="Z70" s="73">
        <f>SUMPRODUCT(--(Z$9=YEAR(Quarterly_kt!$B$9:EW$9)),Quarterly_kt!$B44:EW44)</f>
        <v>0</v>
      </c>
      <c r="AA70" s="73">
        <f>SUMPRODUCT(--(AA$9=YEAR(Quarterly_kt!$B$9:EX$9)),Quarterly_kt!$B44:EX44)</f>
        <v>0</v>
      </c>
      <c r="AB70" s="73">
        <f>SUMPRODUCT(--(AB$9=YEAR(Quarterly_kt!$B$9:EY$9)),Quarterly_kt!$B44:EY44)</f>
        <v>0</v>
      </c>
      <c r="AC70" s="73">
        <f>SUMPRODUCT(--(AC$9=YEAR(Quarterly_kt!$B$9:EZ$9)),Quarterly_kt!$B44:EZ44)</f>
        <v>0</v>
      </c>
      <c r="AD70" s="73">
        <f>SUMPRODUCT(--(AD$9=YEAR(Quarterly_kt!$B$9:FA$9)),Quarterly_kt!$B44:FA44)</f>
        <v>0</v>
      </c>
      <c r="AE70" s="73">
        <f>SUMPRODUCT(--(AE$9=YEAR(Quarterly_kt!$B$9:FB$9)),Quarterly_kt!$B44:FB44)</f>
        <v>0</v>
      </c>
      <c r="AF70" s="73">
        <f>SUMPRODUCT(--(AF$9=YEAR(Quarterly_kt!$B$9:FC$9)),Quarterly_kt!$B44:FC44)</f>
        <v>0</v>
      </c>
      <c r="AG70" s="73">
        <f>SUMPRODUCT(--(AG$9=YEAR(Quarterly_kt!$B$9:FD$9)),Quarterly_kt!$B44:FD44)</f>
        <v>0</v>
      </c>
      <c r="AH70" s="73">
        <f>SUMPRODUCT(--(AH$9=YEAR(Quarterly_kt!$B$9:FE$9)),Quarterly_kt!$B44:FE44)</f>
        <v>0</v>
      </c>
      <c r="AI70" s="73">
        <f>SUMPRODUCT(--(AI$9=YEAR(Quarterly_kt!$B$9:FF$9)),Quarterly_kt!$B44:FF44)</f>
        <v>0</v>
      </c>
      <c r="AJ70" s="73">
        <f>SUMPRODUCT(--(AJ$9=YEAR(Quarterly_kt!$B$9:FG$9)),Quarterly_kt!$B44:FG44)</f>
        <v>0</v>
      </c>
      <c r="AK70" s="73">
        <f>SUMPRODUCT(--(AK$9=YEAR(Quarterly_kt!$B$9:FH$9)),Quarterly_kt!$B44:FH44)</f>
        <v>0</v>
      </c>
      <c r="AL70" s="73">
        <f>SUMPRODUCT(--(AL$9=YEAR(Quarterly_kt!$B$9:FI$9)),Quarterly_kt!$B44:FI44)</f>
        <v>0</v>
      </c>
      <c r="AM70" s="73">
        <f>SUMPRODUCT(--(AM$9=YEAR(Quarterly_kt!$B$9:FJ$9)),Quarterly_kt!$B44:FJ44)</f>
        <v>0</v>
      </c>
      <c r="AN70" s="73">
        <f>SUMPRODUCT(--(AN$9=YEAR(Quarterly_kt!$B$9:FK$9)),Quarterly_kt!$B44:FK44)</f>
        <v>0</v>
      </c>
      <c r="AO70" s="73">
        <f>SUMPRODUCT(--(AO$9=YEAR(Quarterly_kt!$B$9:FL$9)),Quarterly_kt!$B44:FL44)</f>
        <v>0</v>
      </c>
      <c r="AP70" s="73">
        <f>SUMPRODUCT(--(AP$9=YEAR(Quarterly_kt!$B$9:FM$9)),Quarterly_kt!$B44:FM44)</f>
        <v>0</v>
      </c>
      <c r="AQ70" s="73">
        <f>SUMPRODUCT(--(AQ$9=YEAR(Quarterly_kt!$B$9:FN$9)),Quarterly_kt!$B44:FN44)</f>
        <v>0</v>
      </c>
      <c r="AR70" s="73">
        <f>SUMPRODUCT(--(AR$9=YEAR(Quarterly_kt!$B$9:FQ$9)),Quarterly_kt!$B44:FQ44)</f>
        <v>0</v>
      </c>
      <c r="AS70" s="73">
        <f>SUMPRODUCT(--(AS$9=YEAR(Quarterly_kt!$B$9:FU$9)),Quarterly_kt!$B44:FU44)</f>
        <v>0</v>
      </c>
    </row>
    <row r="71" spans="1:45" ht="17.25" x14ac:dyDescent="0.25">
      <c r="A71" s="49" t="s">
        <v>134</v>
      </c>
      <c r="B71" s="73">
        <f>SUMPRODUCT(--(B$9=YEAR(Quarterly_kt!$B$9:DY$9)),Quarterly_kt!$B45:DY45)</f>
        <v>0</v>
      </c>
      <c r="C71" s="73">
        <f>SUMPRODUCT(--(C$9=YEAR(Quarterly_kt!$B$9:DZ$9)),Quarterly_kt!$B45:DZ45)</f>
        <v>0</v>
      </c>
      <c r="D71" s="73">
        <f>SUMPRODUCT(--(D$9=YEAR(Quarterly_kt!$B$9:EA$9)),Quarterly_kt!$B45:EA45)</f>
        <v>0</v>
      </c>
      <c r="E71" s="73">
        <f>SUMPRODUCT(--(E$9=YEAR(Quarterly_kt!$B$9:EB$9)),Quarterly_kt!$B45:EB45)</f>
        <v>0</v>
      </c>
      <c r="F71" s="73">
        <f>SUMPRODUCT(--(F$9=YEAR(Quarterly_kt!$B$9:EC$9)),Quarterly_kt!$B45:EC45)</f>
        <v>0</v>
      </c>
      <c r="G71" s="73">
        <f>SUMPRODUCT(--(G$9=YEAR(Quarterly_kt!$B$9:ED$9)),Quarterly_kt!$B45:ED45)</f>
        <v>18.093</v>
      </c>
      <c r="H71" s="73">
        <f>SUMPRODUCT(--(H$9=YEAR(Quarterly_kt!$B$9:EE$9)),Quarterly_kt!$B45:EE45)</f>
        <v>0</v>
      </c>
      <c r="I71" s="73">
        <f>SUMPRODUCT(--(I$9=YEAR(Quarterly_kt!$B$9:EF$9)),Quarterly_kt!$B45:EF45)</f>
        <v>0</v>
      </c>
      <c r="J71" s="73">
        <f>SUMPRODUCT(--(J$9=YEAR(Quarterly_kt!$B$9:EG$9)),Quarterly_kt!$B45:EG45)</f>
        <v>0</v>
      </c>
      <c r="K71" s="73">
        <f>SUMPRODUCT(--(K$9=YEAR(Quarterly_kt!$B$9:EH$9)),Quarterly_kt!$B45:EH45)</f>
        <v>0</v>
      </c>
      <c r="L71" s="73">
        <f>SUMPRODUCT(--(L$9=YEAR(Quarterly_kt!$B$9:EI$9)),Quarterly_kt!$B45:EI45)</f>
        <v>0</v>
      </c>
      <c r="M71" s="73">
        <f>SUMPRODUCT(--(M$9=YEAR(Quarterly_kt!$B$9:EJ$9)),Quarterly_kt!$B45:EJ45)</f>
        <v>0</v>
      </c>
      <c r="N71" s="73">
        <f>SUMPRODUCT(--(N$9=YEAR(Quarterly_kt!$B$9:EK$9)),Quarterly_kt!$B45:EK45)</f>
        <v>0</v>
      </c>
      <c r="O71" s="73">
        <f>SUMPRODUCT(--(O$9=YEAR(Quarterly_kt!$B$9:EL$9)),Quarterly_kt!$B45:EL45)</f>
        <v>0</v>
      </c>
      <c r="P71" s="73">
        <f>SUMPRODUCT(--(P$9=YEAR(Quarterly_kt!$B$9:EM$9)),Quarterly_kt!$B45:EM45)</f>
        <v>0</v>
      </c>
      <c r="Q71" s="73">
        <f>SUMPRODUCT(--(Q$9=YEAR(Quarterly_kt!$B$9:EN$9)),Quarterly_kt!$B45:EN45)</f>
        <v>0</v>
      </c>
      <c r="R71" s="73">
        <f>SUMPRODUCT(--(R$9=YEAR(Quarterly_kt!$B$9:EO$9)),Quarterly_kt!$B45:EO45)</f>
        <v>0</v>
      </c>
      <c r="S71" s="73">
        <f>SUMPRODUCT(--(S$9=YEAR(Quarterly_kt!$B$9:EP$9)),Quarterly_kt!$B45:EP45)</f>
        <v>0</v>
      </c>
      <c r="T71" s="73">
        <f>SUMPRODUCT(--(T$9=YEAR(Quarterly_kt!$B$9:EQ$9)),Quarterly_kt!$B45:EQ45)</f>
        <v>0.27100000000000002</v>
      </c>
      <c r="U71" s="73">
        <f>SUMPRODUCT(--(U$9=YEAR(Quarterly_kt!$B$9:ER$9)),Quarterly_kt!$B45:ER45)</f>
        <v>3.4930000000000003</v>
      </c>
      <c r="V71" s="73">
        <f>SUMPRODUCT(--(V$9=YEAR(Quarterly_kt!$B$9:ES$9)),Quarterly_kt!$B45:ES45)</f>
        <v>0.313</v>
      </c>
      <c r="W71" s="73">
        <f>SUMPRODUCT(--(W$9=YEAR(Quarterly_kt!$B$9:ET$9)),Quarterly_kt!$B45:ET45)</f>
        <v>2.2839999999999998</v>
      </c>
      <c r="X71" s="73">
        <f>SUMPRODUCT(--(X$9=YEAR(Quarterly_kt!$B$9:EU$9)),Quarterly_kt!$B45:EU45)</f>
        <v>3.1459999999999999</v>
      </c>
      <c r="Y71" s="73">
        <f>SUMPRODUCT(--(Y$9=YEAR(Quarterly_kt!$B$9:EV$9)),Quarterly_kt!$B45:EV45)</f>
        <v>7.6589999999999998</v>
      </c>
      <c r="Z71" s="73">
        <f>SUMPRODUCT(--(Z$9=YEAR(Quarterly_kt!$B$9:EW$9)),Quarterly_kt!$B45:EW45)</f>
        <v>1.915</v>
      </c>
      <c r="AA71" s="73">
        <f>SUMPRODUCT(--(AA$9=YEAR(Quarterly_kt!$B$9:EX$9)),Quarterly_kt!$B45:EX45)</f>
        <v>0</v>
      </c>
      <c r="AB71" s="73">
        <f>SUMPRODUCT(--(AB$9=YEAR(Quarterly_kt!$B$9:EY$9)),Quarterly_kt!$B45:EY45)</f>
        <v>0.112</v>
      </c>
      <c r="AC71" s="73">
        <f>SUMPRODUCT(--(AC$9=YEAR(Quarterly_kt!$B$9:EZ$9)),Quarterly_kt!$B45:EZ45)</f>
        <v>0</v>
      </c>
      <c r="AD71" s="73">
        <f>SUMPRODUCT(--(AD$9=YEAR(Quarterly_kt!$B$9:FA$9)),Quarterly_kt!$B45:FA45)</f>
        <v>0</v>
      </c>
      <c r="AE71" s="73">
        <f>SUMPRODUCT(--(AE$9=YEAR(Quarterly_kt!$B$9:FB$9)),Quarterly_kt!$B45:FB45)</f>
        <v>0</v>
      </c>
      <c r="AF71" s="73">
        <f>SUMPRODUCT(--(AF$9=YEAR(Quarterly_kt!$B$9:FC$9)),Quarterly_kt!$B45:FC45)</f>
        <v>0</v>
      </c>
      <c r="AG71" s="73">
        <f>SUMPRODUCT(--(AG$9=YEAR(Quarterly_kt!$B$9:FD$9)),Quarterly_kt!$B45:FD45)</f>
        <v>0</v>
      </c>
      <c r="AH71" s="73">
        <f>SUMPRODUCT(--(AH$9=YEAR(Quarterly_kt!$B$9:FE$9)),Quarterly_kt!$B45:FE45)</f>
        <v>0</v>
      </c>
      <c r="AI71" s="73">
        <f>SUMPRODUCT(--(AI$9=YEAR(Quarterly_kt!$B$9:FF$9)),Quarterly_kt!$B45:FF45)</f>
        <v>0</v>
      </c>
      <c r="AJ71" s="73">
        <f>SUMPRODUCT(--(AJ$9=YEAR(Quarterly_kt!$B$9:FG$9)),Quarterly_kt!$B45:FG45)</f>
        <v>0</v>
      </c>
      <c r="AK71" s="73">
        <f>SUMPRODUCT(--(AK$9=YEAR(Quarterly_kt!$B$9:FH$9)),Quarterly_kt!$B45:FH45)</f>
        <v>0</v>
      </c>
      <c r="AL71" s="73">
        <f>SUMPRODUCT(--(AL$9=YEAR(Quarterly_kt!$B$9:FI$9)),Quarterly_kt!$B45:FI45)</f>
        <v>0</v>
      </c>
      <c r="AM71" s="73">
        <f>SUMPRODUCT(--(AM$9=YEAR(Quarterly_kt!$B$9:FJ$9)),Quarterly_kt!$B45:FJ45)</f>
        <v>0</v>
      </c>
      <c r="AN71" s="73">
        <f>SUMPRODUCT(--(AN$9=YEAR(Quarterly_kt!$B$9:FK$9)),Quarterly_kt!$B45:FK45)</f>
        <v>0</v>
      </c>
      <c r="AO71" s="73">
        <f>SUMPRODUCT(--(AO$9=YEAR(Quarterly_kt!$B$9:FL$9)),Quarterly_kt!$B45:FL45)</f>
        <v>0</v>
      </c>
      <c r="AP71" s="73">
        <f>SUMPRODUCT(--(AP$9=YEAR(Quarterly_kt!$B$9:FM$9)),Quarterly_kt!$B45:FM45)</f>
        <v>0</v>
      </c>
      <c r="AQ71" s="73">
        <f>SUMPRODUCT(--(AQ$9=YEAR(Quarterly_kt!$B$9:FN$9)),Quarterly_kt!$B45:FN45)</f>
        <v>0</v>
      </c>
      <c r="AR71" s="73">
        <f>SUMPRODUCT(--(AR$9=YEAR(Quarterly_kt!$B$9:FQ$9)),Quarterly_kt!$B45:FQ45)</f>
        <v>0</v>
      </c>
      <c r="AS71" s="73">
        <f>SUMPRODUCT(--(AS$9=YEAR(Quarterly_kt!$B$9:FU$9)),Quarterly_kt!$B45:FU45)</f>
        <v>9.6279999999999646</v>
      </c>
    </row>
    <row r="72" spans="1:45" ht="14.25" customHeight="1" x14ac:dyDescent="0.25">
      <c r="A72" s="27" t="s">
        <v>30</v>
      </c>
      <c r="B72" s="17">
        <f t="shared" ref="B72:AP72" si="15">SUM(B73:B76,B80:B82,B86)</f>
        <v>52.571340820312507</v>
      </c>
      <c r="C72" s="17">
        <f t="shared" si="15"/>
        <v>61.349873535156156</v>
      </c>
      <c r="D72" s="17">
        <f t="shared" si="15"/>
        <v>-103.29133398437497</v>
      </c>
      <c r="E72" s="17">
        <f t="shared" si="15"/>
        <v>156.16360937499996</v>
      </c>
      <c r="F72" s="17">
        <f t="shared" si="15"/>
        <v>-119.14832885742187</v>
      </c>
      <c r="G72" s="17">
        <f t="shared" si="15"/>
        <v>63.82605371093743</v>
      </c>
      <c r="H72" s="17">
        <f t="shared" si="15"/>
        <v>133.08693359375002</v>
      </c>
      <c r="I72" s="17">
        <f t="shared" si="15"/>
        <v>-185.79574511718752</v>
      </c>
      <c r="J72" s="17">
        <f t="shared" si="15"/>
        <v>-141.12924414062505</v>
      </c>
      <c r="K72" s="17">
        <f t="shared" si="15"/>
        <v>4.7236525781249998</v>
      </c>
      <c r="L72" s="17">
        <f t="shared" si="15"/>
        <v>111.66249878906244</v>
      </c>
      <c r="M72" s="17">
        <f t="shared" si="15"/>
        <v>3.9361291015625213</v>
      </c>
      <c r="N72" s="17">
        <f t="shared" si="15"/>
        <v>23.281771855468769</v>
      </c>
      <c r="O72" s="17">
        <f t="shared" si="15"/>
        <v>437.05753672285147</v>
      </c>
      <c r="P72" s="17">
        <f t="shared" si="15"/>
        <v>108.3282870420166</v>
      </c>
      <c r="Q72" s="17">
        <f t="shared" si="15"/>
        <v>213.08789675166011</v>
      </c>
      <c r="R72" s="17">
        <f t="shared" si="15"/>
        <v>113.96602100975342</v>
      </c>
      <c r="S72" s="17">
        <f t="shared" si="15"/>
        <v>175.4144436882446</v>
      </c>
      <c r="T72" s="17">
        <f t="shared" si="15"/>
        <v>2.2976228216979777</v>
      </c>
      <c r="U72" s="17">
        <f t="shared" si="15"/>
        <v>124.89357578901979</v>
      </c>
      <c r="V72" s="17">
        <f t="shared" si="15"/>
        <v>3.5195051202240553</v>
      </c>
      <c r="W72" s="17">
        <f t="shared" si="15"/>
        <v>-90.550117627447506</v>
      </c>
      <c r="X72" s="17">
        <f t="shared" si="15"/>
        <v>390.70496720797428</v>
      </c>
      <c r="Y72" s="17">
        <f t="shared" si="15"/>
        <v>109.86502218872374</v>
      </c>
      <c r="Z72" s="17">
        <f t="shared" si="15"/>
        <v>50.149278870037151</v>
      </c>
      <c r="AA72" s="17">
        <f t="shared" si="15"/>
        <v>310.61043384632342</v>
      </c>
      <c r="AB72" s="17">
        <f t="shared" si="15"/>
        <v>-82.014527809842576</v>
      </c>
      <c r="AC72" s="17">
        <f t="shared" si="15"/>
        <v>-77.836234000104412</v>
      </c>
      <c r="AD72" s="17">
        <f t="shared" si="15"/>
        <v>4.5260248896586184</v>
      </c>
      <c r="AE72" s="17">
        <f t="shared" si="15"/>
        <v>-14.956174361095794</v>
      </c>
      <c r="AF72" s="17">
        <f t="shared" si="15"/>
        <v>130.77996545598512</v>
      </c>
      <c r="AG72" s="17">
        <f t="shared" si="15"/>
        <v>-141.02769151815684</v>
      </c>
      <c r="AH72" s="17">
        <f t="shared" si="15"/>
        <v>22.159646281817842</v>
      </c>
      <c r="AI72" s="17">
        <f t="shared" si="15"/>
        <v>143.15761986869549</v>
      </c>
      <c r="AJ72" s="17">
        <f t="shared" si="15"/>
        <v>-35.062658684944232</v>
      </c>
      <c r="AK72" s="17">
        <f t="shared" si="15"/>
        <v>34.285228757196435</v>
      </c>
      <c r="AL72" s="17">
        <f t="shared" si="15"/>
        <v>8.2416492924202096</v>
      </c>
      <c r="AM72" s="17">
        <f t="shared" si="15"/>
        <v>-66.243707252330353</v>
      </c>
      <c r="AN72" s="17">
        <f t="shared" si="15"/>
        <v>-54.525679684707519</v>
      </c>
      <c r="AO72" s="17">
        <f t="shared" si="15"/>
        <v>175.53987735842722</v>
      </c>
      <c r="AP72" s="17">
        <f t="shared" si="15"/>
        <v>-18.563867003823734</v>
      </c>
      <c r="AQ72" s="17">
        <f>SUM(AQ73:AQ76,AQ80:AQ82,AQ86)</f>
        <v>-202.83306812016787</v>
      </c>
      <c r="AR72" s="73">
        <f>SUMPRODUCT(--(AR$9=YEAR(Quarterly_kt!$B$9:FQ$9)),Quarterly_kt!$B46:FQ46)</f>
        <v>288.38904386386412</v>
      </c>
      <c r="AS72" s="17">
        <f>SUM(AS73:AS76,AS80:AS82,AS86)</f>
        <v>-248.30212076955152</v>
      </c>
    </row>
    <row r="73" spans="1:45" ht="15" x14ac:dyDescent="0.25">
      <c r="A73" s="49" t="s">
        <v>22</v>
      </c>
      <c r="B73" s="73">
        <f>SUMPRODUCT(--(B$9=YEAR(Quarterly_kt!$B$9:DY$9)),Quarterly_kt!$B47:DY47)</f>
        <v>33.486340820312506</v>
      </c>
      <c r="C73" s="73">
        <f>SUMPRODUCT(--(C$9=YEAR(Quarterly_kt!$B$9:DZ$9)),Quarterly_kt!$B47:DZ47)</f>
        <v>86.576873535156182</v>
      </c>
      <c r="D73" s="73">
        <f>SUMPRODUCT(--(D$9=YEAR(Quarterly_kt!$B$9:EA$9)),Quarterly_kt!$B47:EA47)</f>
        <v>-167.91933398437502</v>
      </c>
      <c r="E73" s="73">
        <f>SUMPRODUCT(--(E$9=YEAR(Quarterly_kt!$B$9:EB$9)),Quarterly_kt!$B47:EB47)</f>
        <v>96.360609374999996</v>
      </c>
      <c r="F73" s="73">
        <f>SUMPRODUCT(--(F$9=YEAR(Quarterly_kt!$B$9:EC$9)),Quarterly_kt!$B47:EC47)</f>
        <v>-77.765328857421835</v>
      </c>
      <c r="G73" s="73">
        <f>SUMPRODUCT(--(G$9=YEAR(Quarterly_kt!$B$9:ED$9)),Quarterly_kt!$B47:ED47)</f>
        <v>13.370053710937455</v>
      </c>
      <c r="H73" s="73">
        <f>SUMPRODUCT(--(H$9=YEAR(Quarterly_kt!$B$9:EE$9)),Quarterly_kt!$B47:EE47)</f>
        <v>20.455933593749982</v>
      </c>
      <c r="I73" s="73">
        <f>SUMPRODUCT(--(I$9=YEAR(Quarterly_kt!$B$9:EF$9)),Quarterly_kt!$B47:EF47)</f>
        <v>-26.124745117187516</v>
      </c>
      <c r="J73" s="73">
        <f>SUMPRODUCT(--(J$9=YEAR(Quarterly_kt!$B$9:EG$9)),Quarterly_kt!$B47:EG47)</f>
        <v>107.58075585937499</v>
      </c>
      <c r="K73" s="73">
        <f>SUMPRODUCT(--(K$9=YEAR(Quarterly_kt!$B$9:EH$9)),Quarterly_kt!$B47:EH47)</f>
        <v>-56.092107421874985</v>
      </c>
      <c r="L73" s="73">
        <f>SUMPRODUCT(--(L$9=YEAR(Quarterly_kt!$B$9:EI$9)),Quarterly_kt!$B47:EI47)</f>
        <v>65.881258789062457</v>
      </c>
      <c r="M73" s="73">
        <f>SUMPRODUCT(--(M$9=YEAR(Quarterly_kt!$B$9:EJ$9)),Quarterly_kt!$B47:EJ47)</f>
        <v>39.898329101562496</v>
      </c>
      <c r="N73" s="73">
        <f>SUMPRODUCT(--(N$9=YEAR(Quarterly_kt!$B$9:EK$9)),Quarterly_kt!$B47:EK47)</f>
        <v>-36.717848144531246</v>
      </c>
      <c r="O73" s="73">
        <f>SUMPRODUCT(--(O$9=YEAR(Quarterly_kt!$B$9:EL$9)),Quarterly_kt!$B47:EL47)</f>
        <v>121.86619592285153</v>
      </c>
      <c r="P73" s="73">
        <f>SUMPRODUCT(--(P$9=YEAR(Quarterly_kt!$B$9:EM$9)),Quarterly_kt!$B47:EM47)</f>
        <v>-34.521680664062487</v>
      </c>
      <c r="Q73" s="73">
        <f>SUMPRODUCT(--(Q$9=YEAR(Quarterly_kt!$B$9:EN$9)),Quarterly_kt!$B47:EN47)</f>
        <v>9.8825879516601418</v>
      </c>
      <c r="R73" s="73">
        <f>SUMPRODUCT(--(R$9=YEAR(Quarterly_kt!$B$9:EO$9)),Quarterly_kt!$B47:EO47)</f>
        <v>-74.930862190246586</v>
      </c>
      <c r="S73" s="73">
        <f>SUMPRODUCT(--(S$9=YEAR(Quarterly_kt!$B$9:EP$9)),Quarterly_kt!$B47:EP47)</f>
        <v>46.744258888244609</v>
      </c>
      <c r="T73" s="73">
        <f>SUMPRODUCT(--(T$9=YEAR(Quarterly_kt!$B$9:EQ$9)),Quarterly_kt!$B47:EQ47)</f>
        <v>8.9738980216979733</v>
      </c>
      <c r="U73" s="73">
        <f>SUMPRODUCT(--(U$9=YEAR(Quarterly_kt!$B$9:ER$9)),Quarterly_kt!$B47:ER47)</f>
        <v>7.7497685890197516</v>
      </c>
      <c r="V73" s="73">
        <f>SUMPRODUCT(--(V$9=YEAR(Quarterly_kt!$B$9:ES$9)),Quarterly_kt!$B47:ES47)</f>
        <v>-5.4953396930694254</v>
      </c>
      <c r="W73" s="73">
        <f>SUMPRODUCT(--(W$9=YEAR(Quarterly_kt!$B$9:ET$9)),Quarterly_kt!$B47:ET47)</f>
        <v>-76.892027435302737</v>
      </c>
      <c r="X73" s="73">
        <f>SUMPRODUCT(--(X$9=YEAR(Quarterly_kt!$B$9:EU$9)),Quarterly_kt!$B47:EU47)</f>
        <v>89.486700315475446</v>
      </c>
      <c r="Y73" s="73">
        <f>SUMPRODUCT(--(Y$9=YEAR(Quarterly_kt!$B$9:EV$9)),Quarterly_kt!$B47:EV47)</f>
        <v>-16.969298330306998</v>
      </c>
      <c r="Z73" s="73">
        <f>SUMPRODUCT(--(Z$9=YEAR(Quarterly_kt!$B$9:EW$9)),Quarterly_kt!$B47:EW47)</f>
        <v>141.71352655029301</v>
      </c>
      <c r="AA73" s="73">
        <f>SUMPRODUCT(--(AA$9=YEAR(Quarterly_kt!$B$9:EX$9)),Quarterly_kt!$B47:EX47)</f>
        <v>55.671579067230212</v>
      </c>
      <c r="AB73" s="73">
        <f>SUMPRODUCT(--(AB$9=YEAR(Quarterly_kt!$B$9:EY$9)),Quarterly_kt!$B47:EY47)</f>
        <v>-9.7838712501525862</v>
      </c>
      <c r="AC73" s="73">
        <f>SUMPRODUCT(--(AC$9=YEAR(Quarterly_kt!$B$9:EZ$9)),Quarterly_kt!$B47:EZ47)</f>
        <v>-106.76251798057555</v>
      </c>
      <c r="AD73" s="73">
        <f>SUMPRODUCT(--(AD$9=YEAR(Quarterly_kt!$B$9:FA$9)),Quarterly_kt!$B47:FA47)</f>
        <v>-72.510466875076247</v>
      </c>
      <c r="AE73" s="73">
        <f>SUMPRODUCT(--(AE$9=YEAR(Quarterly_kt!$B$9:FB$9)),Quarterly_kt!$B47:FB47)</f>
        <v>132.67075498771666</v>
      </c>
      <c r="AF73" s="73">
        <f>SUMPRODUCT(--(AF$9=YEAR(Quarterly_kt!$B$9:FC$9)),Quarterly_kt!$B47:FC47)</f>
        <v>-45.013728786468548</v>
      </c>
      <c r="AG73" s="73">
        <f>SUMPRODUCT(--(AG$9=YEAR(Quarterly_kt!$B$9:FD$9)),Quarterly_kt!$B47:FD47)</f>
        <v>-32.571143053054755</v>
      </c>
      <c r="AH73" s="73">
        <f>SUMPRODUCT(--(AH$9=YEAR(Quarterly_kt!$B$9:FE$9)),Quarterly_kt!$B47:FE47)</f>
        <v>6.4456570425033526</v>
      </c>
      <c r="AI73" s="73">
        <f>SUMPRODUCT(--(AI$9=YEAR(Quarterly_kt!$B$9:FF$9)),Quarterly_kt!$B47:FF47)</f>
        <v>99.36595344448088</v>
      </c>
      <c r="AJ73" s="73">
        <f>SUMPRODUCT(--(AJ$9=YEAR(Quarterly_kt!$B$9:FG$9)),Quarterly_kt!$B47:FG47)</f>
        <v>-46.416537295579886</v>
      </c>
      <c r="AK73" s="73">
        <f>SUMPRODUCT(--(AK$9=YEAR(Quarterly_kt!$B$9:FH$9)),Quarterly_kt!$B47:FH47)</f>
        <v>54.752493217468327</v>
      </c>
      <c r="AL73" s="73">
        <f>SUMPRODUCT(--(AL$9=YEAR(Quarterly_kt!$B$9:FI$9)),Quarterly_kt!$B47:FI47)</f>
        <v>42.515635336637473</v>
      </c>
      <c r="AM73" s="73">
        <f>SUMPRODUCT(--(AM$9=YEAR(Quarterly_kt!$B$9:FJ$9)),Quarterly_kt!$B47:FJ47)</f>
        <v>-152.68252410829064</v>
      </c>
      <c r="AN73" s="73">
        <f>SUMPRODUCT(--(AN$9=YEAR(Quarterly_kt!$B$9:FK$9)),Quarterly_kt!$B47:FK47)</f>
        <v>-52.902544419497247</v>
      </c>
      <c r="AO73" s="73">
        <f>SUMPRODUCT(--(AO$9=YEAR(Quarterly_kt!$B$9:FL$9)),Quarterly_kt!$B47:FL47)</f>
        <v>73.477553895473477</v>
      </c>
      <c r="AP73" s="73">
        <f>SUMPRODUCT(--(AP$9=YEAR(Quarterly_kt!$B$9:FM$9)),Quarterly_kt!$B47:FM47)</f>
        <v>24.178154993712916</v>
      </c>
      <c r="AQ73" s="73">
        <f>SUMPRODUCT(--(AQ$9=YEAR(Quarterly_kt!$B$9:FN$9)),Quarterly_kt!$B47:FN47)</f>
        <v>-140.71493621146675</v>
      </c>
      <c r="AR73" s="73">
        <f>SUMPRODUCT(--(AR$9=YEAR(Quarterly_kt!$B$9:FQ$9)),Quarterly_kt!$B47:FQ47)</f>
        <v>43.346278383254969</v>
      </c>
      <c r="AS73" s="73">
        <f>SUMPRODUCT(--(AS$9=YEAR(Quarterly_kt!$B$9:FU$9)),Quarterly_kt!$B47:FU47)</f>
        <v>-34.423882756085703</v>
      </c>
    </row>
    <row r="74" spans="1:45" ht="15" x14ac:dyDescent="0.25">
      <c r="A74" s="49" t="s">
        <v>23</v>
      </c>
      <c r="B74" s="73">
        <f>SUMPRODUCT(--(B$9=YEAR(Quarterly_kt!$B$9:DY$9)),Quarterly_kt!$B48:DY48)</f>
        <v>-30.783000000000008</v>
      </c>
      <c r="C74" s="73">
        <f>SUMPRODUCT(--(C$9=YEAR(Quarterly_kt!$B$9:DZ$9)),Quarterly_kt!$B48:DZ48)</f>
        <v>1.3520000000000039</v>
      </c>
      <c r="D74" s="73">
        <f>SUMPRODUCT(--(D$9=YEAR(Quarterly_kt!$B$9:EA$9)),Quarterly_kt!$B48:EA48)</f>
        <v>63.180999999999997</v>
      </c>
      <c r="E74" s="73">
        <f>SUMPRODUCT(--(E$9=YEAR(Quarterly_kt!$B$9:EB$9)),Quarterly_kt!$B48:EB48)</f>
        <v>-10.368000000000025</v>
      </c>
      <c r="F74" s="73">
        <f>SUMPRODUCT(--(F$9=YEAR(Quarterly_kt!$B$9:EC$9)),Quarterly_kt!$B48:EC48)</f>
        <v>1.3459999999999965</v>
      </c>
      <c r="G74" s="73">
        <f>SUMPRODUCT(--(G$9=YEAR(Quarterly_kt!$B$9:ED$9)),Quarterly_kt!$B48:ED48)</f>
        <v>-41.113000000000007</v>
      </c>
      <c r="H74" s="73">
        <f>SUMPRODUCT(--(H$9=YEAR(Quarterly_kt!$B$9:EE$9)),Quarterly_kt!$B48:EE48)</f>
        <v>17.707000000000011</v>
      </c>
      <c r="I74" s="73">
        <f>SUMPRODUCT(--(I$9=YEAR(Quarterly_kt!$B$9:EF$9)),Quarterly_kt!$B48:EF48)</f>
        <v>-5.1700000000000017</v>
      </c>
      <c r="J74" s="73">
        <f>SUMPRODUCT(--(J$9=YEAR(Quarterly_kt!$B$9:EG$9)),Quarterly_kt!$B48:EG48)</f>
        <v>-10.857000000000006</v>
      </c>
      <c r="K74" s="73">
        <f>SUMPRODUCT(--(K$9=YEAR(Quarterly_kt!$B$9:EH$9)),Quarterly_kt!$B48:EH48)</f>
        <v>-17.68000000000001</v>
      </c>
      <c r="L74" s="73">
        <f>SUMPRODUCT(--(L$9=YEAR(Quarterly_kt!$B$9:EI$9)),Quarterly_kt!$B48:EI48)</f>
        <v>9.3939999999999984</v>
      </c>
      <c r="M74" s="73">
        <f>SUMPRODUCT(--(M$9=YEAR(Quarterly_kt!$B$9:EJ$9)),Quarterly_kt!$B48:EJ48)</f>
        <v>-6.6219999999999928</v>
      </c>
      <c r="N74" s="73">
        <f>SUMPRODUCT(--(N$9=YEAR(Quarterly_kt!$B$9:EK$9)),Quarterly_kt!$B48:EK48)</f>
        <v>84.356999999999999</v>
      </c>
      <c r="O74" s="73">
        <f>SUMPRODUCT(--(O$9=YEAR(Quarterly_kt!$B$9:EL$9)),Quarterly_kt!$B48:EL48)</f>
        <v>-48.804000000000009</v>
      </c>
      <c r="P74" s="73">
        <f>SUMPRODUCT(--(P$9=YEAR(Quarterly_kt!$B$9:EM$9)),Quarterly_kt!$B48:EM48)</f>
        <v>7.804000000000002</v>
      </c>
      <c r="Q74" s="73">
        <f>SUMPRODUCT(--(Q$9=YEAR(Quarterly_kt!$B$9:EN$9)),Quarterly_kt!$B48:EN48)</f>
        <v>-5.9370000000000047</v>
      </c>
      <c r="R74" s="73">
        <f>SUMPRODUCT(--(R$9=YEAR(Quarterly_kt!$B$9:EO$9)),Quarterly_kt!$B48:EO48)</f>
        <v>29.341000000000008</v>
      </c>
      <c r="S74" s="73">
        <f>SUMPRODUCT(--(S$9=YEAR(Quarterly_kt!$B$9:EP$9)),Quarterly_kt!$B48:EP48)</f>
        <v>25.198999999999998</v>
      </c>
      <c r="T74" s="73">
        <f>SUMPRODUCT(--(T$9=YEAR(Quarterly_kt!$B$9:EQ$9)),Quarterly_kt!$B48:EQ48)</f>
        <v>-21.544999999999995</v>
      </c>
      <c r="U74" s="73">
        <f>SUMPRODUCT(--(U$9=YEAR(Quarterly_kt!$B$9:ER$9)),Quarterly_kt!$B48:ER48)</f>
        <v>64.790000000000006</v>
      </c>
      <c r="V74" s="73">
        <f>SUMPRODUCT(--(V$9=YEAR(Quarterly_kt!$B$9:ES$9)),Quarterly_kt!$B48:ES48)</f>
        <v>-94.361999999999995</v>
      </c>
      <c r="W74" s="73">
        <f>SUMPRODUCT(--(W$9=YEAR(Quarterly_kt!$B$9:ET$9)),Quarterly_kt!$B48:ET48)</f>
        <v>4.6910000000000132</v>
      </c>
      <c r="X74" s="73">
        <f>SUMPRODUCT(--(X$9=YEAR(Quarterly_kt!$B$9:EU$9)),Quarterly_kt!$B48:EU48)</f>
        <v>54.528999999999996</v>
      </c>
      <c r="Y74" s="73">
        <f>SUMPRODUCT(--(Y$9=YEAR(Quarterly_kt!$B$9:EV$9)),Quarterly_kt!$B48:EV48)</f>
        <v>-2.2640000000000029</v>
      </c>
      <c r="Z74" s="73">
        <f>SUMPRODUCT(--(Z$9=YEAR(Quarterly_kt!$B$9:EW$9)),Quarterly_kt!$B48:EW48)</f>
        <v>-37.380000000000003</v>
      </c>
      <c r="AA74" s="73">
        <f>SUMPRODUCT(--(AA$9=YEAR(Quarterly_kt!$B$9:EX$9)),Quarterly_kt!$B48:EX48)</f>
        <v>15.457000000000017</v>
      </c>
      <c r="AB74" s="73">
        <f>SUMPRODUCT(--(AB$9=YEAR(Quarterly_kt!$B$9:EY$9)),Quarterly_kt!$B48:EY48)</f>
        <v>6.3640000000000008</v>
      </c>
      <c r="AC74" s="73">
        <f>SUMPRODUCT(--(AC$9=YEAR(Quarterly_kt!$B$9:EZ$9)),Quarterly_kt!$B48:EZ48)</f>
        <v>27.298999999999989</v>
      </c>
      <c r="AD74" s="73">
        <f>SUMPRODUCT(--(AD$9=YEAR(Quarterly_kt!$B$9:FA$9)),Quarterly_kt!$B48:FA48)</f>
        <v>-5.955999999999996</v>
      </c>
      <c r="AE74" s="73">
        <f>SUMPRODUCT(--(AE$9=YEAR(Quarterly_kt!$B$9:FB$9)),Quarterly_kt!$B48:FB48)</f>
        <v>-45.33</v>
      </c>
      <c r="AF74" s="73">
        <f>SUMPRODUCT(--(AF$9=YEAR(Quarterly_kt!$B$9:FC$9)),Quarterly_kt!$B48:FC48)</f>
        <v>47.605000000000004</v>
      </c>
      <c r="AG74" s="73">
        <f>SUMPRODUCT(--(AG$9=YEAR(Quarterly_kt!$B$9:FD$9)),Quarterly_kt!$B48:FD48)</f>
        <v>-50.847000000000016</v>
      </c>
      <c r="AH74" s="73">
        <f>SUMPRODUCT(--(AH$9=YEAR(Quarterly_kt!$B$9:FE$9)),Quarterly_kt!$B48:FE48)</f>
        <v>19.150000000000002</v>
      </c>
      <c r="AI74" s="73">
        <f>SUMPRODUCT(--(AI$9=YEAR(Quarterly_kt!$B$9:FF$9)),Quarterly_kt!$B48:FF48)</f>
        <v>-6.7310000000000016</v>
      </c>
      <c r="AJ74" s="73">
        <f>SUMPRODUCT(--(AJ$9=YEAR(Quarterly_kt!$B$9:FG$9)),Quarterly_kt!$B48:FG48)</f>
        <v>13.95099999999999</v>
      </c>
      <c r="AK74" s="73">
        <f>SUMPRODUCT(--(AK$9=YEAR(Quarterly_kt!$B$9:FH$9)),Quarterly_kt!$B48:FH48)</f>
        <v>1.0550000000000015</v>
      </c>
      <c r="AL74" s="73">
        <f>SUMPRODUCT(--(AL$9=YEAR(Quarterly_kt!$B$9:FI$9)),Quarterly_kt!$B48:FI48)</f>
        <v>-25.654000000000025</v>
      </c>
      <c r="AM74" s="73">
        <f>SUMPRODUCT(--(AM$9=YEAR(Quarterly_kt!$B$9:FJ$9)),Quarterly_kt!$B48:FJ48)</f>
        <v>30.596000000000004</v>
      </c>
      <c r="AN74" s="73">
        <f>SUMPRODUCT(--(AN$9=YEAR(Quarterly_kt!$B$9:FK$9)),Quarterly_kt!$B48:FK48)</f>
        <v>-31.231000000000002</v>
      </c>
      <c r="AO74" s="73">
        <f>SUMPRODUCT(--(AO$9=YEAR(Quarterly_kt!$B$9:FL$9)),Quarterly_kt!$B48:FL48)</f>
        <v>69.778800025939944</v>
      </c>
      <c r="AP74" s="73">
        <f>SUMPRODUCT(--(AP$9=YEAR(Quarterly_kt!$B$9:FM$9)),Quarterly_kt!$B48:FM48)</f>
        <v>-9.3199999999999754</v>
      </c>
      <c r="AQ74" s="73">
        <f>SUMPRODUCT(--(AQ$9=YEAR(Quarterly_kt!$B$9:FN$9)),Quarterly_kt!$B48:FN48)</f>
        <v>-4.4479999999999933</v>
      </c>
      <c r="AR74" s="73">
        <f>SUMPRODUCT(--(AR$9=YEAR(Quarterly_kt!$B$9:FQ$9)),Quarterly_kt!$B48:FQ48)</f>
        <v>5.5206315917968727</v>
      </c>
      <c r="AS74" s="73">
        <f>SUMPRODUCT(--(AS$9=YEAR(Quarterly_kt!$B$9:FU$9)),Quarterly_kt!$B48:FU48)</f>
        <v>-49.547492739379891</v>
      </c>
    </row>
    <row r="75" spans="1:45" ht="15" x14ac:dyDescent="0.25">
      <c r="A75" s="49" t="s">
        <v>24</v>
      </c>
      <c r="B75" s="73">
        <f>SUMPRODUCT(--(B$9=YEAR(Quarterly_kt!$B$9:DY$9)),Quarterly_kt!$B49:DY49)</f>
        <v>0</v>
      </c>
      <c r="C75" s="73">
        <f>SUMPRODUCT(--(C$9=YEAR(Quarterly_kt!$B$9:DZ$9)),Quarterly_kt!$B49:DZ49)</f>
        <v>0</v>
      </c>
      <c r="D75" s="73">
        <f>SUMPRODUCT(--(D$9=YEAR(Quarterly_kt!$B$9:EA$9)),Quarterly_kt!$B49:EA49)</f>
        <v>0</v>
      </c>
      <c r="E75" s="73">
        <f>SUMPRODUCT(--(E$9=YEAR(Quarterly_kt!$B$9:EB$9)),Quarterly_kt!$B49:EB49)</f>
        <v>0</v>
      </c>
      <c r="F75" s="73">
        <f>SUMPRODUCT(--(F$9=YEAR(Quarterly_kt!$B$9:EC$9)),Quarterly_kt!$B49:EC49)</f>
        <v>0</v>
      </c>
      <c r="G75" s="73">
        <f>SUMPRODUCT(--(G$9=YEAR(Quarterly_kt!$B$9:ED$9)),Quarterly_kt!$B49:ED49)</f>
        <v>0</v>
      </c>
      <c r="H75" s="73">
        <f>SUMPRODUCT(--(H$9=YEAR(Quarterly_kt!$B$9:EE$9)),Quarterly_kt!$B49:EE49)</f>
        <v>0</v>
      </c>
      <c r="I75" s="73">
        <f>SUMPRODUCT(--(I$9=YEAR(Quarterly_kt!$B$9:EF$9)),Quarterly_kt!$B49:EF49)</f>
        <v>0</v>
      </c>
      <c r="J75" s="73">
        <f>SUMPRODUCT(--(J$9=YEAR(Quarterly_kt!$B$9:EG$9)),Quarterly_kt!$B49:EG49)</f>
        <v>0</v>
      </c>
      <c r="K75" s="73">
        <f>SUMPRODUCT(--(K$9=YEAR(Quarterly_kt!$B$9:EH$9)),Quarterly_kt!$B49:EH49)</f>
        <v>-9.240000000000026E-3</v>
      </c>
      <c r="L75" s="73">
        <f>SUMPRODUCT(--(L$9=YEAR(Quarterly_kt!$B$9:EI$9)),Quarterly_kt!$B49:EI49)</f>
        <v>-2.3760000000000003E-2</v>
      </c>
      <c r="M75" s="73">
        <f>SUMPRODUCT(--(M$9=YEAR(Quarterly_kt!$B$9:EJ$9)),Quarterly_kt!$B49:EJ49)</f>
        <v>-0.2112</v>
      </c>
      <c r="N75" s="73">
        <f>SUMPRODUCT(--(N$9=YEAR(Quarterly_kt!$B$9:EK$9)),Quarterly_kt!$B49:EK49)</f>
        <v>-6.1380000000000004E-2</v>
      </c>
      <c r="O75" s="73">
        <f>SUMPRODUCT(--(O$9=YEAR(Quarterly_kt!$B$9:EL$9)),Quarterly_kt!$B49:EL49)</f>
        <v>-0.18265920000000002</v>
      </c>
      <c r="P75" s="73">
        <f>SUMPRODUCT(--(P$9=YEAR(Quarterly_kt!$B$9:EM$9)),Quarterly_kt!$B49:EM49)</f>
        <v>6.4967706079101573E-2</v>
      </c>
      <c r="Q75" s="73">
        <f>SUMPRODUCT(--(Q$9=YEAR(Quarterly_kt!$B$9:EN$9)),Quarterly_kt!$B49:EN49)</f>
        <v>-5.2691199999999994E-2</v>
      </c>
      <c r="R75" s="73">
        <f>SUMPRODUCT(--(R$9=YEAR(Quarterly_kt!$B$9:EO$9)),Quarterly_kt!$B49:EO49)</f>
        <v>-0.33911680000000005</v>
      </c>
      <c r="S75" s="73">
        <f>SUMPRODUCT(--(S$9=YEAR(Quarterly_kt!$B$9:EP$9)),Quarterly_kt!$B49:EP49)</f>
        <v>0.83318480000000006</v>
      </c>
      <c r="T75" s="73">
        <f>SUMPRODUCT(--(T$9=YEAR(Quarterly_kt!$B$9:EQ$9)),Quarterly_kt!$B49:EQ49)</f>
        <v>-0.55327519999999997</v>
      </c>
      <c r="U75" s="73">
        <f>SUMPRODUCT(--(U$9=YEAR(Quarterly_kt!$B$9:ER$9)),Quarterly_kt!$B49:ER49)</f>
        <v>8.0720000000000791E-4</v>
      </c>
      <c r="V75" s="73">
        <f>SUMPRODUCT(--(V$9=YEAR(Quarterly_kt!$B$9:ES$9)),Quarterly_kt!$B49:ES49)</f>
        <v>-0.39315518670654309</v>
      </c>
      <c r="W75" s="73">
        <f>SUMPRODUCT(--(W$9=YEAR(Quarterly_kt!$B$9:ET$9)),Quarterly_kt!$B49:ET49)</f>
        <v>0.22390980785522463</v>
      </c>
      <c r="X75" s="73">
        <f>SUMPRODUCT(--(X$9=YEAR(Quarterly_kt!$B$9:EU$9)),Quarterly_kt!$B49:EU49)</f>
        <v>-0.17073255750122079</v>
      </c>
      <c r="Y75" s="73">
        <f>SUMPRODUCT(--(Y$9=YEAR(Quarterly_kt!$B$9:EV$9)),Quarterly_kt!$B49:EV49)</f>
        <v>0.45232051903076159</v>
      </c>
      <c r="Z75" s="73">
        <f>SUMPRODUCT(--(Z$9=YEAR(Quarterly_kt!$B$9:EW$9)),Quarterly_kt!$B49:EW49)</f>
        <v>0.45275231974414076</v>
      </c>
      <c r="AA75" s="73">
        <f>SUMPRODUCT(--(AA$9=YEAR(Quarterly_kt!$B$9:EX$9)),Quarterly_kt!$B49:EX49)</f>
        <v>-2.514522090685023E-2</v>
      </c>
      <c r="AB75" s="73">
        <f>SUMPRODUCT(--(AB$9=YEAR(Quarterly_kt!$B$9:EY$9)),Quarterly_kt!$B49:EY49)</f>
        <v>0.31334344030998529</v>
      </c>
      <c r="AC75" s="73">
        <f>SUMPRODUCT(--(AC$9=YEAR(Quarterly_kt!$B$9:EZ$9)),Quarterly_kt!$B49:EZ49)</f>
        <v>1.8283980471142325E-2</v>
      </c>
      <c r="AD75" s="73">
        <f>SUMPRODUCT(--(AD$9=YEAR(Quarterly_kt!$B$9:FA$9)),Quarterly_kt!$B49:FA49)</f>
        <v>-0.36550823526515708</v>
      </c>
      <c r="AE75" s="73">
        <f>SUMPRODUCT(--(AE$9=YEAR(Quarterly_kt!$B$9:FB$9)),Quarterly_kt!$B49:FB49)</f>
        <v>-1.0909293488124778</v>
      </c>
      <c r="AF75" s="73">
        <f>SUMPRODUCT(--(AF$9=YEAR(Quarterly_kt!$B$9:FC$9)),Quarterly_kt!$B49:FC49)</f>
        <v>0.66579409596931916</v>
      </c>
      <c r="AG75" s="73">
        <f>SUMPRODUCT(--(AG$9=YEAR(Quarterly_kt!$B$9:FD$9)),Quarterly_kt!$B49:FD49)</f>
        <v>0.59145129075727643</v>
      </c>
      <c r="AH75" s="73">
        <f>SUMPRODUCT(--(AH$9=YEAR(Quarterly_kt!$B$9:FE$9)),Quarterly_kt!$B49:FE49)</f>
        <v>-0.93201076068551925</v>
      </c>
      <c r="AI75" s="73">
        <f>SUMPRODUCT(--(AI$9=YEAR(Quarterly_kt!$B$9:FF$9)),Quarterly_kt!$B49:FF49)</f>
        <v>-1.0773335757853548</v>
      </c>
      <c r="AJ75" s="73">
        <f>SUMPRODUCT(--(AJ$9=YEAR(Quarterly_kt!$B$9:FG$9)),Quarterly_kt!$B49:FG49)</f>
        <v>4.1038786106356717</v>
      </c>
      <c r="AK75" s="73">
        <f>SUMPRODUCT(--(AK$9=YEAR(Quarterly_kt!$B$9:FH$9)),Quarterly_kt!$B49:FH49)</f>
        <v>-2.1944210173550216</v>
      </c>
      <c r="AL75" s="73">
        <f>SUMPRODUCT(--(AL$9=YEAR(Quarterly_kt!$B$9:FI$9)),Quarterly_kt!$B49:FI49)</f>
        <v>0.32553049631011</v>
      </c>
      <c r="AM75" s="73">
        <f>SUMPRODUCT(--(AM$9=YEAR(Quarterly_kt!$B$9:FJ$9)),Quarterly_kt!$B49:FJ49)</f>
        <v>0.26582021289388624</v>
      </c>
      <c r="AN75" s="73">
        <f>SUMPRODUCT(--(AN$9=YEAR(Quarterly_kt!$B$9:FK$9)),Quarterly_kt!$B49:FK49)</f>
        <v>5.1376420785397103</v>
      </c>
      <c r="AO75" s="73">
        <f>SUMPRODUCT(--(AO$9=YEAR(Quarterly_kt!$B$9:FL$9)),Quarterly_kt!$B49:FL49)</f>
        <v>-3.129476562986186</v>
      </c>
      <c r="AP75" s="73">
        <f>SUMPRODUCT(--(AP$9=YEAR(Quarterly_kt!$B$9:FM$9)),Quarterly_kt!$B49:FM49)</f>
        <v>-0.3859531498804305</v>
      </c>
      <c r="AQ75" s="73">
        <f>SUMPRODUCT(--(AQ$9=YEAR(Quarterly_kt!$B$9:FN$9)),Quarterly_kt!$B49:FN49)</f>
        <v>-2.4774936030370727</v>
      </c>
      <c r="AR75" s="73">
        <f>SUMPRODUCT(--(AR$9=YEAR(Quarterly_kt!$B$9:FQ$9)),Quarterly_kt!$B49:FQ49)</f>
        <v>3.8899201007080109E-2</v>
      </c>
      <c r="AS75" s="73">
        <f>SUMPRODUCT(--(AS$9=YEAR(Quarterly_kt!$B$9:FU$9)),Quarterly_kt!$B49:FU49)</f>
        <v>0.75353980023917799</v>
      </c>
    </row>
    <row r="76" spans="1:45" ht="15" x14ac:dyDescent="0.25">
      <c r="A76" s="49" t="s">
        <v>25</v>
      </c>
      <c r="B76" s="73">
        <f t="shared" ref="B76:AP76" si="16">SUM(B77:B79)</f>
        <v>-16.830000000000002</v>
      </c>
      <c r="C76" s="73">
        <f t="shared" si="16"/>
        <v>-63.375999999999991</v>
      </c>
      <c r="D76" s="73">
        <f t="shared" si="16"/>
        <v>24.650000000000013</v>
      </c>
      <c r="E76" s="73">
        <f t="shared" si="16"/>
        <v>8.4429999999999978</v>
      </c>
      <c r="F76" s="73">
        <f t="shared" si="16"/>
        <v>-14.973000000000008</v>
      </c>
      <c r="G76" s="73">
        <f t="shared" si="16"/>
        <v>25.067999999999994</v>
      </c>
      <c r="H76" s="73">
        <f t="shared" si="16"/>
        <v>-2.3000000000003018E-2</v>
      </c>
      <c r="I76" s="73">
        <f t="shared" si="16"/>
        <v>-17.272999999999996</v>
      </c>
      <c r="J76" s="73">
        <f t="shared" si="16"/>
        <v>-127.18100000000001</v>
      </c>
      <c r="K76" s="73">
        <f t="shared" si="16"/>
        <v>106.3</v>
      </c>
      <c r="L76" s="73">
        <f t="shared" si="16"/>
        <v>31.188999999999993</v>
      </c>
      <c r="M76" s="73">
        <f t="shared" si="16"/>
        <v>-56.992999999999995</v>
      </c>
      <c r="N76" s="73">
        <f t="shared" si="16"/>
        <v>11.481999999999999</v>
      </c>
      <c r="O76" s="73">
        <f t="shared" si="16"/>
        <v>286.29499999999996</v>
      </c>
      <c r="P76" s="73">
        <f t="shared" si="16"/>
        <v>168.923</v>
      </c>
      <c r="Q76" s="73">
        <f t="shared" si="16"/>
        <v>212.23599999999999</v>
      </c>
      <c r="R76" s="73">
        <f t="shared" si="16"/>
        <v>135.791</v>
      </c>
      <c r="S76" s="73">
        <f t="shared" si="16"/>
        <v>52.062999999999995</v>
      </c>
      <c r="T76" s="73">
        <f t="shared" si="16"/>
        <v>21.950000000000003</v>
      </c>
      <c r="U76" s="73">
        <f t="shared" si="16"/>
        <v>60.625000000000014</v>
      </c>
      <c r="V76" s="73">
        <f t="shared" si="16"/>
        <v>33.359000000000009</v>
      </c>
      <c r="W76" s="73">
        <f t="shared" si="16"/>
        <v>37.460999999999999</v>
      </c>
      <c r="X76" s="73">
        <f t="shared" si="16"/>
        <v>284.09399945000001</v>
      </c>
      <c r="Y76" s="73">
        <f t="shared" si="16"/>
        <v>8.387999999999991</v>
      </c>
      <c r="Z76" s="73">
        <f t="shared" si="16"/>
        <v>-6.5810000000000137</v>
      </c>
      <c r="AA76" s="73">
        <f t="shared" si="16"/>
        <v>109.64900000000002</v>
      </c>
      <c r="AB76" s="73">
        <f t="shared" si="16"/>
        <v>-39.17</v>
      </c>
      <c r="AC76" s="73">
        <f t="shared" si="16"/>
        <v>12.648000000000003</v>
      </c>
      <c r="AD76" s="73">
        <f t="shared" si="16"/>
        <v>27.814999999999998</v>
      </c>
      <c r="AE76" s="73">
        <f t="shared" si="16"/>
        <v>-76.050999999999988</v>
      </c>
      <c r="AF76" s="73">
        <f t="shared" si="16"/>
        <v>82.18583007812498</v>
      </c>
      <c r="AG76" s="73">
        <f t="shared" si="16"/>
        <v>-14.235999999999994</v>
      </c>
      <c r="AH76" s="73">
        <f t="shared" si="16"/>
        <v>-22.667999999999992</v>
      </c>
      <c r="AI76" s="73">
        <f t="shared" si="16"/>
        <v>31.215999999999994</v>
      </c>
      <c r="AJ76" s="73">
        <f t="shared" si="16"/>
        <v>4.2829999999999941</v>
      </c>
      <c r="AK76" s="73">
        <f t="shared" si="16"/>
        <v>2.8258124999999943</v>
      </c>
      <c r="AL76" s="73">
        <f t="shared" si="16"/>
        <v>15.851167358398438</v>
      </c>
      <c r="AM76" s="73">
        <f t="shared" si="16"/>
        <v>-33.06285620117189</v>
      </c>
      <c r="AN76" s="73">
        <f t="shared" si="16"/>
        <v>6.68</v>
      </c>
      <c r="AO76" s="73">
        <f t="shared" si="16"/>
        <v>24.755000000000006</v>
      </c>
      <c r="AP76" s="73">
        <f t="shared" si="16"/>
        <v>-20.824601074218759</v>
      </c>
      <c r="AQ76" s="73">
        <f>SUM(AQ77:AQ79)</f>
        <v>-19.83647314453124</v>
      </c>
      <c r="AR76" s="73">
        <f>SUM(AR77:AR79)</f>
        <v>78.49845996093751</v>
      </c>
      <c r="AS76" s="73">
        <f>SUM(AS77:AS79)</f>
        <v>-59.852247630527501</v>
      </c>
    </row>
    <row r="77" spans="1:45" ht="17.25" x14ac:dyDescent="0.25">
      <c r="A77" s="50" t="s">
        <v>132</v>
      </c>
      <c r="B77" s="73">
        <f>SUMPRODUCT(--(B$9=YEAR(Quarterly_kt!$B$9:DY$9)),Quarterly_kt!$B51:DY51)</f>
        <v>14.647000000000002</v>
      </c>
      <c r="C77" s="73">
        <f>SUMPRODUCT(--(C$9=YEAR(Quarterly_kt!$B$9:DZ$9)),Quarterly_kt!$B51:DZ51)</f>
        <v>-27.027000000000001</v>
      </c>
      <c r="D77" s="73">
        <f>SUMPRODUCT(--(D$9=YEAR(Quarterly_kt!$B$9:EA$9)),Quarterly_kt!$B51:EA51)</f>
        <v>0.2660000000000009</v>
      </c>
      <c r="E77" s="73">
        <f>SUMPRODUCT(--(E$9=YEAR(Quarterly_kt!$B$9:EB$9)),Quarterly_kt!$B51:EB51)</f>
        <v>5.7839999999999998</v>
      </c>
      <c r="F77" s="73">
        <f>SUMPRODUCT(--(F$9=YEAR(Quarterly_kt!$B$9:EC$9)),Quarterly_kt!$B51:EC51)</f>
        <v>-4.2050000000000001</v>
      </c>
      <c r="G77" s="73">
        <f>SUMPRODUCT(--(G$9=YEAR(Quarterly_kt!$B$9:ED$9)),Quarterly_kt!$B51:ED51)</f>
        <v>-4.8200000000000012</v>
      </c>
      <c r="H77" s="73">
        <f>SUMPRODUCT(--(H$9=YEAR(Quarterly_kt!$B$9:EE$9)),Quarterly_kt!$B51:EE51)</f>
        <v>1.1630000000000005</v>
      </c>
      <c r="I77" s="73">
        <f>SUMPRODUCT(--(I$9=YEAR(Quarterly_kt!$B$9:EF$9)),Quarterly_kt!$B51:EF51)</f>
        <v>-2.3929999999999998</v>
      </c>
      <c r="J77" s="73">
        <f>SUMPRODUCT(--(J$9=YEAR(Quarterly_kt!$B$9:EG$9)),Quarterly_kt!$B51:EG51)</f>
        <v>-11.565999999999999</v>
      </c>
      <c r="K77" s="73">
        <f>SUMPRODUCT(--(K$9=YEAR(Quarterly_kt!$B$9:EH$9)),Quarterly_kt!$B51:EH51)</f>
        <v>17.757999999999999</v>
      </c>
      <c r="L77" s="73">
        <f>SUMPRODUCT(--(L$9=YEAR(Quarterly_kt!$B$9:EI$9)),Quarterly_kt!$B51:EI51)</f>
        <v>5.1749999999999972</v>
      </c>
      <c r="M77" s="73">
        <f>SUMPRODUCT(--(M$9=YEAR(Quarterly_kt!$B$9:EJ$9)),Quarterly_kt!$B51:EJ51)</f>
        <v>-9.4450000000000021</v>
      </c>
      <c r="N77" s="73">
        <f>SUMPRODUCT(--(N$9=YEAR(Quarterly_kt!$B$9:EK$9)),Quarterly_kt!$B51:EK51)</f>
        <v>-10.928000000000001</v>
      </c>
      <c r="O77" s="73">
        <f>SUMPRODUCT(--(O$9=YEAR(Quarterly_kt!$B$9:EL$9)),Quarterly_kt!$B51:EL51)</f>
        <v>2.1530000000000005</v>
      </c>
      <c r="P77" s="73">
        <f>SUMPRODUCT(--(P$9=YEAR(Quarterly_kt!$B$9:EM$9)),Quarterly_kt!$B51:EM51)</f>
        <v>-0.64099999999999957</v>
      </c>
      <c r="Q77" s="73">
        <f>SUMPRODUCT(--(Q$9=YEAR(Quarterly_kt!$B$9:EN$9)),Quarterly_kt!$B51:EN51)</f>
        <v>8.6639999999999979</v>
      </c>
      <c r="R77" s="73">
        <f>SUMPRODUCT(--(R$9=YEAR(Quarterly_kt!$B$9:EO$9)),Quarterly_kt!$B51:EO51)</f>
        <v>23.615999999999996</v>
      </c>
      <c r="S77" s="73">
        <f>SUMPRODUCT(--(S$9=YEAR(Quarterly_kt!$B$9:EP$9)),Quarterly_kt!$B51:EP51)</f>
        <v>12.154999999999994</v>
      </c>
      <c r="T77" s="73">
        <f>SUMPRODUCT(--(T$9=YEAR(Quarterly_kt!$B$9:EQ$9)),Quarterly_kt!$B51:EQ51)</f>
        <v>21.903000000000006</v>
      </c>
      <c r="U77" s="73">
        <f>SUMPRODUCT(--(U$9=YEAR(Quarterly_kt!$B$9:ER$9)),Quarterly_kt!$B51:ER51)</f>
        <v>-32.61999999999999</v>
      </c>
      <c r="V77" s="73">
        <f>SUMPRODUCT(--(V$9=YEAR(Quarterly_kt!$B$9:ES$9)),Quarterly_kt!$B51:ES51)</f>
        <v>4.3830000000000098</v>
      </c>
      <c r="W77" s="73">
        <f>SUMPRODUCT(--(W$9=YEAR(Quarterly_kt!$B$9:ET$9)),Quarterly_kt!$B51:ET51)</f>
        <v>14.644000000000007</v>
      </c>
      <c r="X77" s="73">
        <f>SUMPRODUCT(--(X$9=YEAR(Quarterly_kt!$B$9:EU$9)),Quarterly_kt!$B51:EU51)</f>
        <v>14.745000000000001</v>
      </c>
      <c r="Y77" s="73">
        <f>SUMPRODUCT(--(Y$9=YEAR(Quarterly_kt!$B$9:EV$9)),Quarterly_kt!$B51:EV51)</f>
        <v>58.494</v>
      </c>
      <c r="Z77" s="73">
        <f>SUMPRODUCT(--(Z$9=YEAR(Quarterly_kt!$B$9:EW$9)),Quarterly_kt!$B51:EW51)</f>
        <v>3.1859999999999857</v>
      </c>
      <c r="AA77" s="73">
        <f>SUMPRODUCT(--(AA$9=YEAR(Quarterly_kt!$B$9:EX$9)),Quarterly_kt!$B51:EX51)</f>
        <v>76.216000000000008</v>
      </c>
      <c r="AB77" s="73">
        <f>SUMPRODUCT(--(AB$9=YEAR(Quarterly_kt!$B$9:EY$9)),Quarterly_kt!$B51:EY51)</f>
        <v>-30.823999999999998</v>
      </c>
      <c r="AC77" s="73">
        <f>SUMPRODUCT(--(AC$9=YEAR(Quarterly_kt!$B$9:EZ$9)),Quarterly_kt!$B51:EZ51)</f>
        <v>7.1869999999999976</v>
      </c>
      <c r="AD77" s="73">
        <f>SUMPRODUCT(--(AD$9=YEAR(Quarterly_kt!$B$9:FA$9)),Quarterly_kt!$B51:FA51)</f>
        <v>10.449999999999994</v>
      </c>
      <c r="AE77" s="73">
        <f>SUMPRODUCT(--(AE$9=YEAR(Quarterly_kt!$B$9:FB$9)),Quarterly_kt!$B51:FB51)</f>
        <v>-38.468999999999994</v>
      </c>
      <c r="AF77" s="73">
        <f>SUMPRODUCT(--(AF$9=YEAR(Quarterly_kt!$B$9:FC$9)),Quarterly_kt!$B51:FC51)</f>
        <v>46.248250976562495</v>
      </c>
      <c r="AG77" s="73">
        <f>SUMPRODUCT(--(AG$9=YEAR(Quarterly_kt!$B$9:FD$9)),Quarterly_kt!$B51:FD51)</f>
        <v>1.8970000000000056</v>
      </c>
      <c r="AH77" s="73">
        <f>SUMPRODUCT(--(AH$9=YEAR(Quarterly_kt!$B$9:FE$9)),Quarterly_kt!$B51:FE51)</f>
        <v>-29.981999999999996</v>
      </c>
      <c r="AI77" s="73">
        <f>SUMPRODUCT(--(AI$9=YEAR(Quarterly_kt!$B$9:FF$9)),Quarterly_kt!$B51:FF51)</f>
        <v>41.094000000000001</v>
      </c>
      <c r="AJ77" s="73">
        <f>SUMPRODUCT(--(AJ$9=YEAR(Quarterly_kt!$B$9:FG$9)),Quarterly_kt!$B51:FG51)</f>
        <v>11.395999999999994</v>
      </c>
      <c r="AK77" s="73">
        <f>SUMPRODUCT(--(AK$9=YEAR(Quarterly_kt!$B$9:FH$9)),Quarterly_kt!$B51:FH51)</f>
        <v>-3.9270000000000032</v>
      </c>
      <c r="AL77" s="73">
        <f>SUMPRODUCT(--(AL$9=YEAR(Quarterly_kt!$B$9:FI$9)),Quarterly_kt!$B51:FI51)</f>
        <v>5.5103369140625027</v>
      </c>
      <c r="AM77" s="73">
        <f>SUMPRODUCT(--(AM$9=YEAR(Quarterly_kt!$B$9:FJ$9)),Quarterly_kt!$B51:FJ51)</f>
        <v>-29.699275634765634</v>
      </c>
      <c r="AN77" s="73">
        <f>SUMPRODUCT(--(AN$9=YEAR(Quarterly_kt!$B$9:FK$9)),Quarterly_kt!$B51:FK51)</f>
        <v>14.045999999999992</v>
      </c>
      <c r="AO77" s="73">
        <f>SUMPRODUCT(--(AO$9=YEAR(Quarterly_kt!$B$9:FL$9)),Quarterly_kt!$B51:FL51)</f>
        <v>-15.694999999999997</v>
      </c>
      <c r="AP77" s="73">
        <f>SUMPRODUCT(--(AP$9=YEAR(Quarterly_kt!$B$9:FM$9)),Quarterly_kt!$B51:FM51)</f>
        <v>13.699398925781242</v>
      </c>
      <c r="AQ77" s="73">
        <f>SUMPRODUCT(--(AQ$9=YEAR(Quarterly_kt!$B$9:FN$9)),Quarterly_kt!$B51:FN51)</f>
        <v>-5.3224731445312408</v>
      </c>
      <c r="AR77" s="73">
        <f>SUMPRODUCT(--(AR$9=YEAR(Quarterly_kt!$B$9:FQ$9)),Quarterly_kt!$B51:FQ51)</f>
        <v>50.7774287109375</v>
      </c>
      <c r="AS77" s="73">
        <f>SUMPRODUCT(--(AS$9=YEAR(Quarterly_kt!$B$9:FU$9)),Quarterly_kt!$B51:FU51)</f>
        <v>-58.211641002037496</v>
      </c>
    </row>
    <row r="78" spans="1:45" ht="17.25" x14ac:dyDescent="0.25">
      <c r="A78" s="50" t="s">
        <v>133</v>
      </c>
      <c r="B78" s="73">
        <f>SUMPRODUCT(--(B$9=YEAR(Quarterly_kt!$B$9:DY$9)),Quarterly_kt!$B52:DY52)</f>
        <v>-31.477000000000004</v>
      </c>
      <c r="C78" s="73">
        <f>SUMPRODUCT(--(C$9=YEAR(Quarterly_kt!$B$9:DZ$9)),Quarterly_kt!$B52:DZ52)</f>
        <v>-36.34899999999999</v>
      </c>
      <c r="D78" s="73">
        <f>SUMPRODUCT(--(D$9=YEAR(Quarterly_kt!$B$9:EA$9)),Quarterly_kt!$B52:EA52)</f>
        <v>24.384000000000011</v>
      </c>
      <c r="E78" s="73">
        <f>SUMPRODUCT(--(E$9=YEAR(Quarterly_kt!$B$9:EB$9)),Quarterly_kt!$B52:EB52)</f>
        <v>2.6589999999999989</v>
      </c>
      <c r="F78" s="73">
        <f>SUMPRODUCT(--(F$9=YEAR(Quarterly_kt!$B$9:EC$9)),Quarterly_kt!$B52:EC52)</f>
        <v>-10.768000000000008</v>
      </c>
      <c r="G78" s="73">
        <f>SUMPRODUCT(--(G$9=YEAR(Quarterly_kt!$B$9:ED$9)),Quarterly_kt!$B52:ED52)</f>
        <v>29.887999999999995</v>
      </c>
      <c r="H78" s="73">
        <f>SUMPRODUCT(--(H$9=YEAR(Quarterly_kt!$B$9:EE$9)),Quarterly_kt!$B52:EE52)</f>
        <v>-1.1860000000000035</v>
      </c>
      <c r="I78" s="73">
        <f>SUMPRODUCT(--(I$9=YEAR(Quarterly_kt!$B$9:EF$9)),Quarterly_kt!$B52:EF52)</f>
        <v>-14.879999999999997</v>
      </c>
      <c r="J78" s="73">
        <f>SUMPRODUCT(--(J$9=YEAR(Quarterly_kt!$B$9:EG$9)),Quarterly_kt!$B52:EG52)</f>
        <v>-115.61500000000001</v>
      </c>
      <c r="K78" s="73">
        <f>SUMPRODUCT(--(K$9=YEAR(Quarterly_kt!$B$9:EH$9)),Quarterly_kt!$B52:EH52)</f>
        <v>88.542000000000002</v>
      </c>
      <c r="L78" s="73">
        <f>SUMPRODUCT(--(L$9=YEAR(Quarterly_kt!$B$9:EI$9)),Quarterly_kt!$B52:EI52)</f>
        <v>26.013999999999996</v>
      </c>
      <c r="M78" s="73">
        <f>SUMPRODUCT(--(M$9=YEAR(Quarterly_kt!$B$9:EJ$9)),Quarterly_kt!$B52:EJ52)</f>
        <v>-47.547999999999995</v>
      </c>
      <c r="N78" s="73">
        <f>SUMPRODUCT(--(N$9=YEAR(Quarterly_kt!$B$9:EK$9)),Quarterly_kt!$B52:EK52)</f>
        <v>-53.02600000000001</v>
      </c>
      <c r="O78" s="73">
        <f>SUMPRODUCT(--(O$9=YEAR(Quarterly_kt!$B$9:EL$9)),Quarterly_kt!$B52:EL52)</f>
        <v>32.768999999999998</v>
      </c>
      <c r="P78" s="73">
        <f>SUMPRODUCT(--(P$9=YEAR(Quarterly_kt!$B$9:EM$9)),Quarterly_kt!$B52:EM52)</f>
        <v>-31.457000000000001</v>
      </c>
      <c r="Q78" s="73">
        <f>SUMPRODUCT(--(Q$9=YEAR(Quarterly_kt!$B$9:EN$9)),Quarterly_kt!$B52:EN52)</f>
        <v>1.64499999999998</v>
      </c>
      <c r="R78" s="73">
        <f>SUMPRODUCT(--(R$9=YEAR(Quarterly_kt!$B$9:EO$9)),Quarterly_kt!$B52:EO52)</f>
        <v>32.942000000000007</v>
      </c>
      <c r="S78" s="73">
        <f>SUMPRODUCT(--(S$9=YEAR(Quarterly_kt!$B$9:EP$9)),Quarterly_kt!$B52:EP52)</f>
        <v>1.8770000000000024</v>
      </c>
      <c r="T78" s="73">
        <f>SUMPRODUCT(--(T$9=YEAR(Quarterly_kt!$B$9:EQ$9)),Quarterly_kt!$B52:EQ52)</f>
        <v>-57.578000000000003</v>
      </c>
      <c r="U78" s="73">
        <f>SUMPRODUCT(--(U$9=YEAR(Quarterly_kt!$B$9:ER$9)),Quarterly_kt!$B52:ER52)</f>
        <v>-1.0249999999999915</v>
      </c>
      <c r="V78" s="73">
        <f>SUMPRODUCT(--(V$9=YEAR(Quarterly_kt!$B$9:ES$9)),Quarterly_kt!$B52:ES52)</f>
        <v>28.975999999999999</v>
      </c>
      <c r="W78" s="73">
        <f>SUMPRODUCT(--(W$9=YEAR(Quarterly_kt!$B$9:ET$9)),Quarterly_kt!$B52:ET52)</f>
        <v>22.816999999999993</v>
      </c>
      <c r="X78" s="73">
        <f>SUMPRODUCT(--(X$9=YEAR(Quarterly_kt!$B$9:EU$9)),Quarterly_kt!$B52:EU52)</f>
        <v>269.34899945000001</v>
      </c>
      <c r="Y78" s="73">
        <f>SUMPRODUCT(--(Y$9=YEAR(Quarterly_kt!$B$9:EV$9)),Quarterly_kt!$B52:EV52)</f>
        <v>-50.106000000000009</v>
      </c>
      <c r="Z78" s="73">
        <f>SUMPRODUCT(--(Z$9=YEAR(Quarterly_kt!$B$9:EW$9)),Quarterly_kt!$B52:EW52)</f>
        <v>-9.7669999999999995</v>
      </c>
      <c r="AA78" s="73">
        <f>SUMPRODUCT(--(AA$9=YEAR(Quarterly_kt!$B$9:EX$9)),Quarterly_kt!$B52:EX52)</f>
        <v>33.433000000000007</v>
      </c>
      <c r="AB78" s="73">
        <f>SUMPRODUCT(--(AB$9=YEAR(Quarterly_kt!$B$9:EY$9)),Quarterly_kt!$B52:EY52)</f>
        <v>-8.3460000000000001</v>
      </c>
      <c r="AC78" s="73">
        <f>SUMPRODUCT(--(AC$9=YEAR(Quarterly_kt!$B$9:EZ$9)),Quarterly_kt!$B52:EZ52)</f>
        <v>5.4610000000000056</v>
      </c>
      <c r="AD78" s="73">
        <f>SUMPRODUCT(--(AD$9=YEAR(Quarterly_kt!$B$9:FA$9)),Quarterly_kt!$B52:FA52)</f>
        <v>17.365000000000006</v>
      </c>
      <c r="AE78" s="73">
        <f>SUMPRODUCT(--(AE$9=YEAR(Quarterly_kt!$B$9:FB$9)),Quarterly_kt!$B52:FB52)</f>
        <v>-37.581999999999994</v>
      </c>
      <c r="AF78" s="73">
        <f>SUMPRODUCT(--(AF$9=YEAR(Quarterly_kt!$B$9:FC$9)),Quarterly_kt!$B52:FC52)</f>
        <v>35.937579101562491</v>
      </c>
      <c r="AG78" s="73">
        <f>SUMPRODUCT(--(AG$9=YEAR(Quarterly_kt!$B$9:FD$9)),Quarterly_kt!$B52:FD52)</f>
        <v>-16.132999999999999</v>
      </c>
      <c r="AH78" s="73">
        <f>SUMPRODUCT(--(AH$9=YEAR(Quarterly_kt!$B$9:FE$9)),Quarterly_kt!$B52:FE52)</f>
        <v>7.3140000000000036</v>
      </c>
      <c r="AI78" s="73">
        <f>SUMPRODUCT(--(AI$9=YEAR(Quarterly_kt!$B$9:FF$9)),Quarterly_kt!$B52:FF52)</f>
        <v>-9.8780000000000054</v>
      </c>
      <c r="AJ78" s="73">
        <f>SUMPRODUCT(--(AJ$9=YEAR(Quarterly_kt!$B$9:FG$9)),Quarterly_kt!$B52:FG52)</f>
        <v>-7.1129999999999995</v>
      </c>
      <c r="AK78" s="73">
        <f>SUMPRODUCT(--(AK$9=YEAR(Quarterly_kt!$B$9:FH$9)),Quarterly_kt!$B52:FH52)</f>
        <v>6.7528124999999974</v>
      </c>
      <c r="AL78" s="73">
        <f>SUMPRODUCT(--(AL$9=YEAR(Quarterly_kt!$B$9:FI$9)),Quarterly_kt!$B52:FI52)</f>
        <v>10.340830444335936</v>
      </c>
      <c r="AM78" s="73">
        <f>SUMPRODUCT(--(AM$9=YEAR(Quarterly_kt!$B$9:FJ$9)),Quarterly_kt!$B52:FJ52)</f>
        <v>-3.3635805664062541</v>
      </c>
      <c r="AN78" s="73">
        <f>SUMPRODUCT(--(AN$9=YEAR(Quarterly_kt!$B$9:FK$9)),Quarterly_kt!$B52:FK52)</f>
        <v>-7.3659999999999926</v>
      </c>
      <c r="AO78" s="73">
        <f>SUMPRODUCT(--(AO$9=YEAR(Quarterly_kt!$B$9:FL$9)),Quarterly_kt!$B52:FL52)</f>
        <v>40.450000000000003</v>
      </c>
      <c r="AP78" s="73">
        <f>SUMPRODUCT(--(AP$9=YEAR(Quarterly_kt!$B$9:FM$9)),Quarterly_kt!$B52:FM52)</f>
        <v>-34.524000000000001</v>
      </c>
      <c r="AQ78" s="73">
        <f>SUMPRODUCT(--(AQ$9=YEAR(Quarterly_kt!$B$9:FN$9)),Quarterly_kt!$B52:FN52)</f>
        <v>-14.514000000000001</v>
      </c>
      <c r="AR78" s="73">
        <f>SUMPRODUCT(--(AR$9=YEAR(Quarterly_kt!$B$9:FQ$9)),Quarterly_kt!$B52:FQ52)</f>
        <v>27.721031250000003</v>
      </c>
      <c r="AS78" s="73">
        <f>SUMPRODUCT(--(AS$9=YEAR(Quarterly_kt!$B$9:FU$9)),Quarterly_kt!$B52:FU52)</f>
        <v>-1.6406066284900023</v>
      </c>
    </row>
    <row r="79" spans="1:45" ht="17.25" x14ac:dyDescent="0.25">
      <c r="A79" s="50" t="s">
        <v>135</v>
      </c>
      <c r="B79" s="73">
        <f>SUMPRODUCT(--(B$9=YEAR(Quarterly_kt!$B$9:DY$9)),Quarterly_kt!$B53:DY53)</f>
        <v>0</v>
      </c>
      <c r="C79" s="73">
        <f>SUMPRODUCT(--(C$9=YEAR(Quarterly_kt!$B$9:DZ$9)),Quarterly_kt!$B53:DZ53)</f>
        <v>0</v>
      </c>
      <c r="D79" s="73">
        <f>SUMPRODUCT(--(D$9=YEAR(Quarterly_kt!$B$9:EA$9)),Quarterly_kt!$B53:EA53)</f>
        <v>0</v>
      </c>
      <c r="E79" s="73">
        <f>SUMPRODUCT(--(E$9=YEAR(Quarterly_kt!$B$9:EB$9)),Quarterly_kt!$B53:EB53)</f>
        <v>0</v>
      </c>
      <c r="F79" s="73">
        <f>SUMPRODUCT(--(F$9=YEAR(Quarterly_kt!$B$9:EC$9)),Quarterly_kt!$B53:EC53)</f>
        <v>0</v>
      </c>
      <c r="G79" s="73">
        <f>SUMPRODUCT(--(G$9=YEAR(Quarterly_kt!$B$9:ED$9)),Quarterly_kt!$B53:ED53)</f>
        <v>0</v>
      </c>
      <c r="H79" s="73">
        <f>SUMPRODUCT(--(H$9=YEAR(Quarterly_kt!$B$9:EE$9)),Quarterly_kt!$B53:EE53)</f>
        <v>0</v>
      </c>
      <c r="I79" s="73">
        <f>SUMPRODUCT(--(I$9=YEAR(Quarterly_kt!$B$9:EF$9)),Quarterly_kt!$B53:EF53)</f>
        <v>0</v>
      </c>
      <c r="J79" s="73">
        <f>SUMPRODUCT(--(J$9=YEAR(Quarterly_kt!$B$9:EG$9)),Quarterly_kt!$B53:EG53)</f>
        <v>0</v>
      </c>
      <c r="K79" s="73">
        <f>SUMPRODUCT(--(K$9=YEAR(Quarterly_kt!$B$9:EH$9)),Quarterly_kt!$B53:EH53)</f>
        <v>0</v>
      </c>
      <c r="L79" s="73">
        <f>SUMPRODUCT(--(L$9=YEAR(Quarterly_kt!$B$9:EI$9)),Quarterly_kt!$B53:EI53)</f>
        <v>0</v>
      </c>
      <c r="M79" s="73">
        <f>SUMPRODUCT(--(M$9=YEAR(Quarterly_kt!$B$9:EJ$9)),Quarterly_kt!$B53:EJ53)</f>
        <v>0</v>
      </c>
      <c r="N79" s="73">
        <f>SUMPRODUCT(--(N$9=YEAR(Quarterly_kt!$B$9:EK$9)),Quarterly_kt!$B53:EK53)</f>
        <v>75.436000000000007</v>
      </c>
      <c r="O79" s="73">
        <f>SUMPRODUCT(--(O$9=YEAR(Quarterly_kt!$B$9:EL$9)),Quarterly_kt!$B53:EL53)</f>
        <v>251.37299999999999</v>
      </c>
      <c r="P79" s="73">
        <f>SUMPRODUCT(--(P$9=YEAR(Quarterly_kt!$B$9:EM$9)),Quarterly_kt!$B53:EM53)</f>
        <v>201.02100000000002</v>
      </c>
      <c r="Q79" s="73">
        <f>SUMPRODUCT(--(Q$9=YEAR(Quarterly_kt!$B$9:EN$9)),Quarterly_kt!$B53:EN53)</f>
        <v>201.92700000000002</v>
      </c>
      <c r="R79" s="73">
        <f>SUMPRODUCT(--(R$9=YEAR(Quarterly_kt!$B$9:EO$9)),Quarterly_kt!$B53:EO53)</f>
        <v>79.233000000000004</v>
      </c>
      <c r="S79" s="73">
        <f>SUMPRODUCT(--(S$9=YEAR(Quarterly_kt!$B$9:EP$9)),Quarterly_kt!$B53:EP53)</f>
        <v>38.030999999999999</v>
      </c>
      <c r="T79" s="73">
        <f>SUMPRODUCT(--(T$9=YEAR(Quarterly_kt!$B$9:EQ$9)),Quarterly_kt!$B53:EQ53)</f>
        <v>57.625</v>
      </c>
      <c r="U79" s="73">
        <f>SUMPRODUCT(--(U$9=YEAR(Quarterly_kt!$B$9:ER$9)),Quarterly_kt!$B53:ER53)</f>
        <v>94.27</v>
      </c>
      <c r="V79" s="73">
        <f>SUMPRODUCT(--(V$9=YEAR(Quarterly_kt!$B$9:ES$9)),Quarterly_kt!$B53:ES53)</f>
        <v>0</v>
      </c>
      <c r="W79" s="73">
        <f>SUMPRODUCT(--(W$9=YEAR(Quarterly_kt!$B$9:ET$9)),Quarterly_kt!$B53:ET53)</f>
        <v>0</v>
      </c>
      <c r="X79" s="73">
        <f>SUMPRODUCT(--(X$9=YEAR(Quarterly_kt!$B$9:EU$9)),Quarterly_kt!$B53:EU53)</f>
        <v>0</v>
      </c>
      <c r="Y79" s="73">
        <f>SUMPRODUCT(--(Y$9=YEAR(Quarterly_kt!$B$9:EV$9)),Quarterly_kt!$B53:EV53)</f>
        <v>0</v>
      </c>
      <c r="Z79" s="73">
        <f>SUMPRODUCT(--(Z$9=YEAR(Quarterly_kt!$B$9:EW$9)),Quarterly_kt!$B53:EW53)</f>
        <v>0</v>
      </c>
      <c r="AA79" s="73">
        <f>SUMPRODUCT(--(AA$9=YEAR(Quarterly_kt!$B$9:EX$9)),Quarterly_kt!$B53:EX53)</f>
        <v>0</v>
      </c>
      <c r="AB79" s="73">
        <f>SUMPRODUCT(--(AB$9=YEAR(Quarterly_kt!$B$9:EY$9)),Quarterly_kt!$B53:EY53)</f>
        <v>0</v>
      </c>
      <c r="AC79" s="73">
        <f>SUMPRODUCT(--(AC$9=YEAR(Quarterly_kt!$B$9:EZ$9)),Quarterly_kt!$B53:EZ53)</f>
        <v>0</v>
      </c>
      <c r="AD79" s="73">
        <f>SUMPRODUCT(--(AD$9=YEAR(Quarterly_kt!$B$9:FA$9)),Quarterly_kt!$B53:FA53)</f>
        <v>0</v>
      </c>
      <c r="AE79" s="73">
        <f>SUMPRODUCT(--(AE$9=YEAR(Quarterly_kt!$B$9:FB$9)),Quarterly_kt!$B53:FB53)</f>
        <v>0</v>
      </c>
      <c r="AF79" s="73">
        <f>SUMPRODUCT(--(AF$9=YEAR(Quarterly_kt!$B$9:FC$9)),Quarterly_kt!$B53:FC53)</f>
        <v>0</v>
      </c>
      <c r="AG79" s="73">
        <f>SUMPRODUCT(--(AG$9=YEAR(Quarterly_kt!$B$9:FD$9)),Quarterly_kt!$B53:FD53)</f>
        <v>0</v>
      </c>
      <c r="AH79" s="73">
        <f>SUMPRODUCT(--(AH$9=YEAR(Quarterly_kt!$B$9:FE$9)),Quarterly_kt!$B53:FE53)</f>
        <v>0</v>
      </c>
      <c r="AI79" s="73">
        <f>SUMPRODUCT(--(AI$9=YEAR(Quarterly_kt!$B$9:FF$9)),Quarterly_kt!$B53:FF53)</f>
        <v>0</v>
      </c>
      <c r="AJ79" s="73">
        <f>SUMPRODUCT(--(AJ$9=YEAR(Quarterly_kt!$B$9:FG$9)),Quarterly_kt!$B53:FG53)</f>
        <v>0</v>
      </c>
      <c r="AK79" s="73">
        <f>SUMPRODUCT(--(AK$9=YEAR(Quarterly_kt!$B$9:FH$9)),Quarterly_kt!$B53:FH53)</f>
        <v>0</v>
      </c>
      <c r="AL79" s="73">
        <f>SUMPRODUCT(--(AL$9=YEAR(Quarterly_kt!$B$9:FI$9)),Quarterly_kt!$B53:FI53)</f>
        <v>0</v>
      </c>
      <c r="AM79" s="73">
        <f>SUMPRODUCT(--(AM$9=YEAR(Quarterly_kt!$B$9:FJ$9)),Quarterly_kt!$B53:FJ53)</f>
        <v>0</v>
      </c>
      <c r="AN79" s="73">
        <f>SUMPRODUCT(--(AN$9=YEAR(Quarterly_kt!$B$9:FK$9)),Quarterly_kt!$B53:FK53)</f>
        <v>0</v>
      </c>
      <c r="AO79" s="73">
        <f>SUMPRODUCT(--(AO$9=YEAR(Quarterly_kt!$B$9:FL$9)),Quarterly_kt!$B53:FL53)</f>
        <v>0</v>
      </c>
      <c r="AP79" s="73">
        <f>SUMPRODUCT(--(AP$9=YEAR(Quarterly_kt!$B$9:FM$9)),Quarterly_kt!$B53:FM53)</f>
        <v>0</v>
      </c>
      <c r="AQ79" s="73">
        <f>SUMPRODUCT(--(AQ$9=YEAR(Quarterly_kt!$B$9:FN$9)),Quarterly_kt!$B53:FN53)</f>
        <v>0</v>
      </c>
      <c r="AR79" s="73">
        <f>SUMPRODUCT(--(AR$9=YEAR(Quarterly_kt!$B$9:FQ$9)),Quarterly_kt!$B53:FQ53)</f>
        <v>0</v>
      </c>
      <c r="AS79" s="73">
        <f>SUMPRODUCT(--(AS$9=YEAR(Quarterly_kt!$B$9:FU$9)),Quarterly_kt!$B53:FU53)</f>
        <v>0</v>
      </c>
    </row>
    <row r="80" spans="1:45" ht="15" customHeight="1" x14ac:dyDescent="0.25">
      <c r="A80" s="49" t="s">
        <v>26</v>
      </c>
      <c r="B80" s="73">
        <f>SUMPRODUCT(--(B$9=YEAR(Quarterly_kt!$B$9:DY$9)),Quarterly_kt!$B54:DY54)</f>
        <v>18.234000000000009</v>
      </c>
      <c r="C80" s="73">
        <f>SUMPRODUCT(--(C$9=YEAR(Quarterly_kt!$B$9:DZ$9)),Quarterly_kt!$B54:DZ54)</f>
        <v>20.67499999999999</v>
      </c>
      <c r="D80" s="73">
        <f>SUMPRODUCT(--(D$9=YEAR(Quarterly_kt!$B$9:EA$9)),Quarterly_kt!$B54:EA54)</f>
        <v>-9.8969999999999985</v>
      </c>
      <c r="E80" s="73">
        <f>SUMPRODUCT(--(E$9=YEAR(Quarterly_kt!$B$9:EB$9)),Quarterly_kt!$B54:EB54)</f>
        <v>26.353000000000002</v>
      </c>
      <c r="F80" s="73">
        <f>SUMPRODUCT(--(F$9=YEAR(Quarterly_kt!$B$9:EC$9)),Quarterly_kt!$B54:EC54)</f>
        <v>-35.135000000000019</v>
      </c>
      <c r="G80" s="73">
        <f>SUMPRODUCT(--(G$9=YEAR(Quarterly_kt!$B$9:ED$9)),Quarterly_kt!$B54:ED54)</f>
        <v>55.98</v>
      </c>
      <c r="H80" s="73">
        <f>SUMPRODUCT(--(H$9=YEAR(Quarterly_kt!$B$9:EE$9)),Quarterly_kt!$B54:EE54)</f>
        <v>17.888000000000012</v>
      </c>
      <c r="I80" s="73">
        <f>SUMPRODUCT(--(I$9=YEAR(Quarterly_kt!$B$9:EF$9)),Quarterly_kt!$B54:EF54)</f>
        <v>-74.328999999999994</v>
      </c>
      <c r="J80" s="73">
        <f>SUMPRODUCT(--(J$9=YEAR(Quarterly_kt!$B$9:EG$9)),Quarterly_kt!$B54:EG54)</f>
        <v>-43.600000000000009</v>
      </c>
      <c r="K80" s="73">
        <f>SUMPRODUCT(--(K$9=YEAR(Quarterly_kt!$B$9:EH$9)),Quarterly_kt!$B54:EH54)</f>
        <v>16.954999999999995</v>
      </c>
      <c r="L80" s="73">
        <f>SUMPRODUCT(--(L$9=YEAR(Quarterly_kt!$B$9:EI$9)),Quarterly_kt!$B54:EI54)</f>
        <v>19.166999999999991</v>
      </c>
      <c r="M80" s="73">
        <f>SUMPRODUCT(--(M$9=YEAR(Quarterly_kt!$B$9:EJ$9)),Quarterly_kt!$B54:EJ54)</f>
        <v>-19.338999999999992</v>
      </c>
      <c r="N80" s="73">
        <f>SUMPRODUCT(--(N$9=YEAR(Quarterly_kt!$B$9:EK$9)),Quarterly_kt!$B54:EK54)</f>
        <v>2.7700000000000067</v>
      </c>
      <c r="O80" s="73">
        <f>SUMPRODUCT(--(O$9=YEAR(Quarterly_kt!$B$9:EL$9)),Quarterly_kt!$B54:EL54)</f>
        <v>28.891999999999996</v>
      </c>
      <c r="P80" s="73">
        <f>SUMPRODUCT(--(P$9=YEAR(Quarterly_kt!$B$9:EM$9)),Quarterly_kt!$B54:EM54)</f>
        <v>-21.186000000000007</v>
      </c>
      <c r="Q80" s="73">
        <f>SUMPRODUCT(--(Q$9=YEAR(Quarterly_kt!$B$9:EN$9)),Quarterly_kt!$B54:EN54)</f>
        <v>-22.905999999999999</v>
      </c>
      <c r="R80" s="73">
        <f>SUMPRODUCT(--(R$9=YEAR(Quarterly_kt!$B$9:EO$9)),Quarterly_kt!$B54:EO54)</f>
        <v>30.173000000000002</v>
      </c>
      <c r="S80" s="73">
        <f>SUMPRODUCT(--(S$9=YEAR(Quarterly_kt!$B$9:EP$9)),Quarterly_kt!$B54:EP54)</f>
        <v>12.023000000000016</v>
      </c>
      <c r="T80" s="73">
        <f>SUMPRODUCT(--(T$9=YEAR(Quarterly_kt!$B$9:EQ$9)),Quarterly_kt!$B54:EQ54)</f>
        <v>31.164999999999999</v>
      </c>
      <c r="U80" s="73">
        <f>SUMPRODUCT(--(U$9=YEAR(Quarterly_kt!$B$9:ER$9)),Quarterly_kt!$B54:ER54)</f>
        <v>33.551000000000016</v>
      </c>
      <c r="V80" s="73">
        <f>SUMPRODUCT(--(V$9=YEAR(Quarterly_kt!$B$9:ES$9)),Quarterly_kt!$B54:ES54)</f>
        <v>-4.291999999999998</v>
      </c>
      <c r="W80" s="73">
        <f>SUMPRODUCT(--(W$9=YEAR(Quarterly_kt!$B$9:ET$9)),Quarterly_kt!$B54:ET54)</f>
        <v>-23.448000000000008</v>
      </c>
      <c r="X80" s="73">
        <f>SUMPRODUCT(--(X$9=YEAR(Quarterly_kt!$B$9:EU$9)),Quarterly_kt!$B54:EU54)</f>
        <v>-1.2290000000000028</v>
      </c>
      <c r="Y80" s="73">
        <f>SUMPRODUCT(--(Y$9=YEAR(Quarterly_kt!$B$9:EV$9)),Quarterly_kt!$B54:EV54)</f>
        <v>46.168999999999997</v>
      </c>
      <c r="Z80" s="73">
        <f>SUMPRODUCT(--(Z$9=YEAR(Quarterly_kt!$B$9:EW$9)),Quarterly_kt!$B54:EW54)</f>
        <v>-54.886999999999993</v>
      </c>
      <c r="AA80" s="73">
        <f>SUMPRODUCT(--(AA$9=YEAR(Quarterly_kt!$B$9:EX$9)),Quarterly_kt!$B54:EX54)</f>
        <v>136.16300000000001</v>
      </c>
      <c r="AB80" s="73">
        <f>SUMPRODUCT(--(AB$9=YEAR(Quarterly_kt!$B$9:EY$9)),Quarterly_kt!$B54:EY54)</f>
        <v>0.24000000000000909</v>
      </c>
      <c r="AC80" s="73">
        <f>SUMPRODUCT(--(AC$9=YEAR(Quarterly_kt!$B$9:EZ$9)),Quarterly_kt!$B54:EZ54)</f>
        <v>-16.493999999999993</v>
      </c>
      <c r="AD80" s="73">
        <f>SUMPRODUCT(--(AD$9=YEAR(Quarterly_kt!$B$9:FA$9)),Quarterly_kt!$B54:FA54)</f>
        <v>39.711000000000013</v>
      </c>
      <c r="AE80" s="73">
        <f>SUMPRODUCT(--(AE$9=YEAR(Quarterly_kt!$B$9:FB$9)),Quarterly_kt!$B54:FB54)</f>
        <v>-36.248999999999995</v>
      </c>
      <c r="AF80" s="73">
        <f>SUMPRODUCT(--(AF$9=YEAR(Quarterly_kt!$B$9:FC$9)),Quarterly_kt!$B54:FC54)</f>
        <v>33.629000000000005</v>
      </c>
      <c r="AG80" s="73">
        <f>SUMPRODUCT(--(AG$9=YEAR(Quarterly_kt!$B$9:FD$9)),Quarterly_kt!$B54:FD54)</f>
        <v>-20.6132998046875</v>
      </c>
      <c r="AH80" s="73">
        <f>SUMPRODUCT(--(AH$9=YEAR(Quarterly_kt!$B$9:FE$9)),Quarterly_kt!$B54:FE54)</f>
        <v>18.142000000000003</v>
      </c>
      <c r="AI80" s="73">
        <f>SUMPRODUCT(--(AI$9=YEAR(Quarterly_kt!$B$9:FF$9)),Quarterly_kt!$B54:FF54)</f>
        <v>25.282000000000004</v>
      </c>
      <c r="AJ80" s="73">
        <f>SUMPRODUCT(--(AJ$9=YEAR(Quarterly_kt!$B$9:FG$9)),Quarterly_kt!$B54:FG54)</f>
        <v>3.1639999999999944</v>
      </c>
      <c r="AK80" s="73">
        <f>SUMPRODUCT(--(AK$9=YEAR(Quarterly_kt!$B$9:FH$9)),Quarterly_kt!$B54:FH54)</f>
        <v>-34.177999999999997</v>
      </c>
      <c r="AL80" s="73">
        <f>SUMPRODUCT(--(AL$9=YEAR(Quarterly_kt!$B$9:FI$9)),Quarterly_kt!$B54:FI54)</f>
        <v>-21.134114501953128</v>
      </c>
      <c r="AM80" s="73">
        <f>SUMPRODUCT(--(AM$9=YEAR(Quarterly_kt!$B$9:FJ$9)),Quarterly_kt!$B54:FJ54)</f>
        <v>52.788528564453124</v>
      </c>
      <c r="AN80" s="73">
        <f>SUMPRODUCT(--(AN$9=YEAR(Quarterly_kt!$B$9:FK$9)),Quarterly_kt!$B54:FK54)</f>
        <v>-0.89770996093749034</v>
      </c>
      <c r="AO80" s="73">
        <f>SUMPRODUCT(--(AO$9=YEAR(Quarterly_kt!$B$9:FL$9)),Quarterly_kt!$B54:FL54)</f>
        <v>8.8620000000000019</v>
      </c>
      <c r="AP80" s="73">
        <f>SUMPRODUCT(--(AP$9=YEAR(Quarterly_kt!$B$9:FM$9)),Quarterly_kt!$B54:FM54)</f>
        <v>-17.173999999999992</v>
      </c>
      <c r="AQ80" s="73">
        <f>SUMPRODUCT(--(AQ$9=YEAR(Quarterly_kt!$B$9:FN$9)),Quarterly_kt!$B54:FN54)</f>
        <v>1.4249999999999936</v>
      </c>
      <c r="AR80" s="73">
        <f>SUMPRODUCT(--(AR$9=YEAR(Quarterly_kt!$B$9:FQ$9)),Quarterly_kt!$B54:FQ54)</f>
        <v>65.570539062500004</v>
      </c>
      <c r="AS80" s="73">
        <f>SUMPRODUCT(--(AS$9=YEAR(Quarterly_kt!$B$9:FU$9)),Quarterly_kt!$B54:FU54)</f>
        <v>-41.493872321679696</v>
      </c>
    </row>
    <row r="81" spans="1:45" ht="15" x14ac:dyDescent="0.25">
      <c r="A81" s="49" t="s">
        <v>27</v>
      </c>
      <c r="B81" s="73">
        <f>SUMPRODUCT(--(B$9=YEAR(Quarterly_kt!$B$9:DY$9)),Quarterly_kt!$B55:DY55)</f>
        <v>43.519000000000005</v>
      </c>
      <c r="C81" s="73">
        <f>SUMPRODUCT(--(C$9=YEAR(Quarterly_kt!$B$9:DZ$9)),Quarterly_kt!$B55:DZ55)</f>
        <v>-127.74400000000003</v>
      </c>
      <c r="D81" s="73">
        <f>SUMPRODUCT(--(D$9=YEAR(Quarterly_kt!$B$9:EA$9)),Quarterly_kt!$B55:EA55)</f>
        <v>-10.217999999999996</v>
      </c>
      <c r="E81" s="73">
        <f>SUMPRODUCT(--(E$9=YEAR(Quarterly_kt!$B$9:EB$9)),Quarterly_kt!$B55:EB55)</f>
        <v>32.850999999999999</v>
      </c>
      <c r="F81" s="73">
        <f>SUMPRODUCT(--(F$9=YEAR(Quarterly_kt!$B$9:EC$9)),Quarterly_kt!$B55:EC55)</f>
        <v>0.43300000000000516</v>
      </c>
      <c r="G81" s="73">
        <f>SUMPRODUCT(--(G$9=YEAR(Quarterly_kt!$B$9:ED$9)),Quarterly_kt!$B55:ED55)</f>
        <v>-12.528000000000002</v>
      </c>
      <c r="H81" s="73">
        <f>SUMPRODUCT(--(H$9=YEAR(Quarterly_kt!$B$9:EE$9)),Quarterly_kt!$B55:EE55)</f>
        <v>34.374000000000009</v>
      </c>
      <c r="I81" s="73">
        <f>SUMPRODUCT(--(I$9=YEAR(Quarterly_kt!$B$9:EF$9)),Quarterly_kt!$B55:EF55)</f>
        <v>-39.308000000000007</v>
      </c>
      <c r="J81" s="73">
        <f>SUMPRODUCT(--(J$9=YEAR(Quarterly_kt!$B$9:EG$9)),Quarterly_kt!$B55:EG55)</f>
        <v>-21.975000000000001</v>
      </c>
      <c r="K81" s="73">
        <f>SUMPRODUCT(--(K$9=YEAR(Quarterly_kt!$B$9:EH$9)),Quarterly_kt!$B55:EH55)</f>
        <v>-34.469000000000001</v>
      </c>
      <c r="L81" s="73">
        <f>SUMPRODUCT(--(L$9=YEAR(Quarterly_kt!$B$9:EI$9)),Quarterly_kt!$B55:EI55)</f>
        <v>7.4980000000000047</v>
      </c>
      <c r="M81" s="73">
        <f>SUMPRODUCT(--(M$9=YEAR(Quarterly_kt!$B$9:EJ$9)),Quarterly_kt!$B55:EJ55)</f>
        <v>5.0120000000000076</v>
      </c>
      <c r="N81" s="73">
        <f>SUMPRODUCT(--(N$9=YEAR(Quarterly_kt!$B$9:EK$9)),Quarterly_kt!$B55:EK55)</f>
        <v>-2.0990000000000038</v>
      </c>
      <c r="O81" s="73">
        <f>SUMPRODUCT(--(O$9=YEAR(Quarterly_kt!$B$9:EL$9)),Quarterly_kt!$B55:EL55)</f>
        <v>17.253999999999994</v>
      </c>
      <c r="P81" s="73">
        <f>SUMPRODUCT(--(P$9=YEAR(Quarterly_kt!$B$9:EM$9)),Quarterly_kt!$B55:EM55)</f>
        <v>-15.553000000000004</v>
      </c>
      <c r="Q81" s="73">
        <f>SUMPRODUCT(--(Q$9=YEAR(Quarterly_kt!$B$9:EN$9)),Quarterly_kt!$B55:EN55)</f>
        <v>21.033999999999999</v>
      </c>
      <c r="R81" s="73">
        <f>SUMPRODUCT(--(R$9=YEAR(Quarterly_kt!$B$9:EO$9)),Quarterly_kt!$B55:EO55)</f>
        <v>-19.776999999999997</v>
      </c>
      <c r="S81" s="73">
        <f>SUMPRODUCT(--(S$9=YEAR(Quarterly_kt!$B$9:EP$9)),Quarterly_kt!$B55:EP55)</f>
        <v>29.346000000000004</v>
      </c>
      <c r="T81" s="73">
        <f>SUMPRODUCT(--(T$9=YEAR(Quarterly_kt!$B$9:EQ$9)),Quarterly_kt!$B55:EQ55)</f>
        <v>-46.569000000000003</v>
      </c>
      <c r="U81" s="73">
        <f>SUMPRODUCT(--(U$9=YEAR(Quarterly_kt!$B$9:ER$9)),Quarterly_kt!$B55:ER55)</f>
        <v>10.126999999999995</v>
      </c>
      <c r="V81" s="73">
        <f>SUMPRODUCT(--(V$9=YEAR(Quarterly_kt!$B$9:ES$9)),Quarterly_kt!$B55:ES55)</f>
        <v>27.951999999999995</v>
      </c>
      <c r="W81" s="73">
        <f>SUMPRODUCT(--(W$9=YEAR(Quarterly_kt!$B$9:ET$9)),Quarterly_kt!$B55:ET55)</f>
        <v>-4.732000000000002</v>
      </c>
      <c r="X81" s="73">
        <f>SUMPRODUCT(--(X$9=YEAR(Quarterly_kt!$B$9:EU$9)),Quarterly_kt!$B55:EU55)</f>
        <v>-19.439999999999998</v>
      </c>
      <c r="Y81" s="73">
        <f>SUMPRODUCT(--(Y$9=YEAR(Quarterly_kt!$B$9:EV$9)),Quarterly_kt!$B55:EV55)</f>
        <v>23.123999999999995</v>
      </c>
      <c r="Z81" s="73">
        <f>SUMPRODUCT(--(Z$9=YEAR(Quarterly_kt!$B$9:EW$9)),Quarterly_kt!$B55:EW55)</f>
        <v>9.7100000000000044</v>
      </c>
      <c r="AA81" s="73">
        <f>SUMPRODUCT(--(AA$9=YEAR(Quarterly_kt!$B$9:EX$9)),Quarterly_kt!$B55:EX55)</f>
        <v>0.56099999999999817</v>
      </c>
      <c r="AB81" s="73">
        <f>SUMPRODUCT(--(AB$9=YEAR(Quarterly_kt!$B$9:EY$9)),Quarterly_kt!$B55:EY55)</f>
        <v>-12.250999999999998</v>
      </c>
      <c r="AC81" s="73">
        <f>SUMPRODUCT(--(AC$9=YEAR(Quarterly_kt!$B$9:EZ$9)),Quarterly_kt!$B55:EZ55)</f>
        <v>15.274000000000003</v>
      </c>
      <c r="AD81" s="73">
        <f>SUMPRODUCT(--(AD$9=YEAR(Quarterly_kt!$B$9:FA$9)),Quarterly_kt!$B55:FA55)</f>
        <v>-15.176000000000002</v>
      </c>
      <c r="AE81" s="73">
        <f>SUMPRODUCT(--(AE$9=YEAR(Quarterly_kt!$B$9:FB$9)),Quarterly_kt!$B55:FB55)</f>
        <v>21.048000000000002</v>
      </c>
      <c r="AF81" s="73">
        <f>SUMPRODUCT(--(AF$9=YEAR(Quarterly_kt!$B$9:FC$9)),Quarterly_kt!$B55:FC55)</f>
        <v>-10.420000000000002</v>
      </c>
      <c r="AG81" s="73">
        <f>SUMPRODUCT(--(AG$9=YEAR(Quarterly_kt!$B$9:FD$9)),Quarterly_kt!$B55:FD55)</f>
        <v>-11.206999999999997</v>
      </c>
      <c r="AH81" s="73">
        <f>SUMPRODUCT(--(AH$9=YEAR(Quarterly_kt!$B$9:FE$9)),Quarterly_kt!$B55:FE55)</f>
        <v>18.495000000000001</v>
      </c>
      <c r="AI81" s="73">
        <f>SUMPRODUCT(--(AI$9=YEAR(Quarterly_kt!$B$9:FF$9)),Quarterly_kt!$B55:FF55)</f>
        <v>-7.7540000000000067</v>
      </c>
      <c r="AJ81" s="73">
        <f>SUMPRODUCT(--(AJ$9=YEAR(Quarterly_kt!$B$9:FG$9)),Quarterly_kt!$B55:FG55)</f>
        <v>-9.0539999999999985</v>
      </c>
      <c r="AK81" s="73">
        <f>SUMPRODUCT(--(AK$9=YEAR(Quarterly_kt!$B$9:FH$9)),Quarterly_kt!$B55:FH55)</f>
        <v>8.5009999999999977</v>
      </c>
      <c r="AL81" s="73">
        <f>SUMPRODUCT(--(AL$9=YEAR(Quarterly_kt!$B$9:FI$9)),Quarterly_kt!$B55:FI55)</f>
        <v>-15.816999999999997</v>
      </c>
      <c r="AM81" s="73">
        <f>SUMPRODUCT(--(AM$9=YEAR(Quarterly_kt!$B$9:FJ$9)),Quarterly_kt!$B55:FJ55)</f>
        <v>20.559999999999995</v>
      </c>
      <c r="AN81" s="73">
        <f>SUMPRODUCT(--(AN$9=YEAR(Quarterly_kt!$B$9:FK$9)),Quarterly_kt!$B55:FK55)</f>
        <v>7.1590000000000042</v>
      </c>
      <c r="AO81" s="73">
        <f>SUMPRODUCT(--(AO$9=YEAR(Quarterly_kt!$B$9:FL$9)),Quarterly_kt!$B55:FL55)</f>
        <v>-1.4979999999999984</v>
      </c>
      <c r="AP81" s="73">
        <f>SUMPRODUCT(--(AP$9=YEAR(Quarterly_kt!$B$9:FM$9)),Quarterly_kt!$B55:FM55)</f>
        <v>21.175000000000001</v>
      </c>
      <c r="AQ81" s="73">
        <f>SUMPRODUCT(--(AQ$9=YEAR(Quarterly_kt!$B$9:FN$9)),Quarterly_kt!$B55:FN55)</f>
        <v>-8.6789999999999878</v>
      </c>
      <c r="AR81" s="73">
        <f>SUMPRODUCT(--(AR$9=YEAR(Quarterly_kt!$B$9:FQ$9)),Quarterly_kt!$B55:FQ55)</f>
        <v>24.875288330078131</v>
      </c>
      <c r="AS81" s="73">
        <f>SUMPRODUCT(--(AS$9=YEAR(Quarterly_kt!$B$9:FU$9)),Quarterly_kt!$B55:FU55)</f>
        <v>-7.3719707783679524</v>
      </c>
    </row>
    <row r="82" spans="1:45" ht="15" x14ac:dyDescent="0.25">
      <c r="A82" s="49" t="s">
        <v>28</v>
      </c>
      <c r="B82" s="73">
        <f t="shared" ref="B82:AP82" si="17">SUM(B83:B85)</f>
        <v>0.99699999999999989</v>
      </c>
      <c r="C82" s="73">
        <f t="shared" si="17"/>
        <v>152.79</v>
      </c>
      <c r="D82" s="73">
        <f t="shared" si="17"/>
        <v>-16.541000000000004</v>
      </c>
      <c r="E82" s="73">
        <f t="shared" si="17"/>
        <v>5.7090000000000041</v>
      </c>
      <c r="F82" s="73">
        <f t="shared" si="17"/>
        <v>2.969999999999998</v>
      </c>
      <c r="G82" s="73">
        <f t="shared" si="17"/>
        <v>12.617999999999999</v>
      </c>
      <c r="H82" s="73">
        <f t="shared" si="17"/>
        <v>24.869999999999997</v>
      </c>
      <c r="I82" s="73">
        <f t="shared" si="17"/>
        <v>-14.518000000000001</v>
      </c>
      <c r="J82" s="73">
        <f t="shared" si="17"/>
        <v>-10.512000000000002</v>
      </c>
      <c r="K82" s="73">
        <f t="shared" si="17"/>
        <v>-20.757999999999999</v>
      </c>
      <c r="L82" s="73">
        <f t="shared" si="17"/>
        <v>-6.1989999999999927</v>
      </c>
      <c r="M82" s="73">
        <f t="shared" si="17"/>
        <v>11.557</v>
      </c>
      <c r="N82" s="73">
        <f t="shared" si="17"/>
        <v>-17.771999999999995</v>
      </c>
      <c r="O82" s="73">
        <f t="shared" si="17"/>
        <v>29.746000000000006</v>
      </c>
      <c r="P82" s="73">
        <f t="shared" si="17"/>
        <v>-6.4480000000000004</v>
      </c>
      <c r="Q82" s="73">
        <f t="shared" si="17"/>
        <v>5.575999999999997</v>
      </c>
      <c r="R82" s="73">
        <f t="shared" si="17"/>
        <v>0.16299999999999848</v>
      </c>
      <c r="S82" s="73">
        <f t="shared" si="17"/>
        <v>31.198999999999995</v>
      </c>
      <c r="T82" s="73">
        <f t="shared" si="17"/>
        <v>-9.9880000000000031</v>
      </c>
      <c r="U82" s="73">
        <f t="shared" si="17"/>
        <v>-46.337000000000003</v>
      </c>
      <c r="V82" s="73">
        <f t="shared" si="17"/>
        <v>50.330000000000005</v>
      </c>
      <c r="W82" s="73">
        <f t="shared" si="17"/>
        <v>-20.266999999999989</v>
      </c>
      <c r="X82" s="73">
        <f t="shared" si="17"/>
        <v>-24.207999999999995</v>
      </c>
      <c r="Y82" s="73">
        <f t="shared" si="17"/>
        <v>53.634</v>
      </c>
      <c r="Z82" s="73">
        <f t="shared" si="17"/>
        <v>-29.583999999999996</v>
      </c>
      <c r="AA82" s="73">
        <f t="shared" si="17"/>
        <v>12.605000000000008</v>
      </c>
      <c r="AB82" s="73">
        <f t="shared" si="17"/>
        <v>-13.215999999999994</v>
      </c>
      <c r="AC82" s="73">
        <f t="shared" si="17"/>
        <v>-4.643999999999993</v>
      </c>
      <c r="AD82" s="73">
        <f t="shared" si="17"/>
        <v>34.878999999999998</v>
      </c>
      <c r="AE82" s="73">
        <f t="shared" si="17"/>
        <v>-24.796999999999997</v>
      </c>
      <c r="AF82" s="73">
        <f t="shared" si="17"/>
        <v>35.826070068359378</v>
      </c>
      <c r="AG82" s="73">
        <f t="shared" si="17"/>
        <v>-11.519699951171878</v>
      </c>
      <c r="AH82" s="73">
        <f t="shared" si="17"/>
        <v>-13.492000000000003</v>
      </c>
      <c r="AI82" s="73">
        <f t="shared" si="17"/>
        <v>4.2999999999998373E-2</v>
      </c>
      <c r="AJ82" s="73">
        <f t="shared" si="17"/>
        <v>-1.8000000000000571E-2</v>
      </c>
      <c r="AK82" s="73">
        <f t="shared" si="17"/>
        <v>-2.177595947265627</v>
      </c>
      <c r="AL82" s="73">
        <f t="shared" si="17"/>
        <v>2.8103361511230407</v>
      </c>
      <c r="AM82" s="73">
        <f t="shared" si="17"/>
        <v>3.7237667236328149</v>
      </c>
      <c r="AN82" s="73">
        <f t="shared" si="17"/>
        <v>14.925932617187495</v>
      </c>
      <c r="AO82" s="73">
        <f t="shared" si="17"/>
        <v>-17.425000000000008</v>
      </c>
      <c r="AP82" s="73">
        <f t="shared" si="17"/>
        <v>-0.26146777343749872</v>
      </c>
      <c r="AQ82" s="73">
        <f>SUM(AQ83:AQ85)</f>
        <v>5.0998348388671895</v>
      </c>
      <c r="AR82" s="73">
        <f>SUM(AR83:AR85)</f>
        <v>2.5889346923828129</v>
      </c>
      <c r="AS82" s="73">
        <f>SUM(AS83:AS85)</f>
        <v>-10.82560465625</v>
      </c>
    </row>
    <row r="83" spans="1:45" ht="15" x14ac:dyDescent="0.25">
      <c r="A83" s="50" t="s">
        <v>43</v>
      </c>
      <c r="B83" s="73">
        <f>SUMPRODUCT(--(B$9=YEAR(Quarterly_kt!$B$9:DY$9)),Quarterly_kt!$B57:DY57)</f>
        <v>-3.99</v>
      </c>
      <c r="C83" s="73">
        <f>SUMPRODUCT(--(C$9=YEAR(Quarterly_kt!$B$9:DZ$9)),Quarterly_kt!$B57:DZ57)</f>
        <v>139.25399999999999</v>
      </c>
      <c r="D83" s="73">
        <f>SUMPRODUCT(--(D$9=YEAR(Quarterly_kt!$B$9:EA$9)),Quarterly_kt!$B57:EA57)</f>
        <v>-4.4580000000000037</v>
      </c>
      <c r="E83" s="73">
        <f>SUMPRODUCT(--(E$9=YEAR(Quarterly_kt!$B$9:EB$9)),Quarterly_kt!$B57:EB57)</f>
        <v>-5.107999999999997</v>
      </c>
      <c r="F83" s="73">
        <f>SUMPRODUCT(--(F$9=YEAR(Quarterly_kt!$B$9:EC$9)),Quarterly_kt!$B57:EC57)</f>
        <v>0.37899999999999601</v>
      </c>
      <c r="G83" s="73">
        <f>SUMPRODUCT(--(G$9=YEAR(Quarterly_kt!$B$9:ED$9)),Quarterly_kt!$B57:ED57)</f>
        <v>-1.2660000000000053</v>
      </c>
      <c r="H83" s="73">
        <f>SUMPRODUCT(--(H$9=YEAR(Quarterly_kt!$B$9:EE$9)),Quarterly_kt!$B57:EE57)</f>
        <v>7.8729999999999976</v>
      </c>
      <c r="I83" s="73">
        <f>SUMPRODUCT(--(I$9=YEAR(Quarterly_kt!$B$9:EF$9)),Quarterly_kt!$B57:EF57)</f>
        <v>7.9460000000000015</v>
      </c>
      <c r="J83" s="73">
        <f>SUMPRODUCT(--(J$9=YEAR(Quarterly_kt!$B$9:EG$9)),Quarterly_kt!$B57:EG57)</f>
        <v>-4.32</v>
      </c>
      <c r="K83" s="73">
        <f>SUMPRODUCT(--(K$9=YEAR(Quarterly_kt!$B$9:EH$9)),Quarterly_kt!$B57:EH57)</f>
        <v>-18.29</v>
      </c>
      <c r="L83" s="73">
        <f>SUMPRODUCT(--(L$9=YEAR(Quarterly_kt!$B$9:EI$9)),Quarterly_kt!$B57:EI57)</f>
        <v>-4.6709999999999923</v>
      </c>
      <c r="M83" s="73">
        <f>SUMPRODUCT(--(M$9=YEAR(Quarterly_kt!$B$9:EJ$9)),Quarterly_kt!$B57:EJ57)</f>
        <v>10.698</v>
      </c>
      <c r="N83" s="73">
        <f>SUMPRODUCT(--(N$9=YEAR(Quarterly_kt!$B$9:EK$9)),Quarterly_kt!$B57:EK57)</f>
        <v>-13.449999999999996</v>
      </c>
      <c r="O83" s="73">
        <f>SUMPRODUCT(--(O$9=YEAR(Quarterly_kt!$B$9:EL$9)),Quarterly_kt!$B57:EL57)</f>
        <v>26.548000000000002</v>
      </c>
      <c r="P83" s="73">
        <f>SUMPRODUCT(--(P$9=YEAR(Quarterly_kt!$B$9:EM$9)),Quarterly_kt!$B57:EM57)</f>
        <v>-6.9259999999999993</v>
      </c>
      <c r="Q83" s="73">
        <f>SUMPRODUCT(--(Q$9=YEAR(Quarterly_kt!$B$9:EN$9)),Quarterly_kt!$B57:EN57)</f>
        <v>8.8759999999999977</v>
      </c>
      <c r="R83" s="73">
        <f>SUMPRODUCT(--(R$9=YEAR(Quarterly_kt!$B$9:EO$9)),Quarterly_kt!$B57:EO57)</f>
        <v>0.43899999999999828</v>
      </c>
      <c r="S83" s="73">
        <f>SUMPRODUCT(--(S$9=YEAR(Quarterly_kt!$B$9:EP$9)),Quarterly_kt!$B57:EP57)</f>
        <v>30.905999999999995</v>
      </c>
      <c r="T83" s="73">
        <f>SUMPRODUCT(--(T$9=YEAR(Quarterly_kt!$B$9:EQ$9)),Quarterly_kt!$B57:EQ57)</f>
        <v>-7.0370000000000026</v>
      </c>
      <c r="U83" s="73">
        <f>SUMPRODUCT(--(U$9=YEAR(Quarterly_kt!$B$9:ER$9)),Quarterly_kt!$B57:ER57)</f>
        <v>-43.417000000000002</v>
      </c>
      <c r="V83" s="73">
        <f>SUMPRODUCT(--(V$9=YEAR(Quarterly_kt!$B$9:ES$9)),Quarterly_kt!$B57:ES57)</f>
        <v>47.705000000000005</v>
      </c>
      <c r="W83" s="73">
        <f>SUMPRODUCT(--(W$9=YEAR(Quarterly_kt!$B$9:ET$9)),Quarterly_kt!$B57:ET57)</f>
        <v>-15.360999999999988</v>
      </c>
      <c r="X83" s="73">
        <f>SUMPRODUCT(--(X$9=YEAR(Quarterly_kt!$B$9:EU$9)),Quarterly_kt!$B57:EU57)</f>
        <v>-24.564999999999994</v>
      </c>
      <c r="Y83" s="73">
        <f>SUMPRODUCT(--(Y$9=YEAR(Quarterly_kt!$B$9:EV$9)),Quarterly_kt!$B57:EV57)</f>
        <v>50.256999999999998</v>
      </c>
      <c r="Z83" s="73">
        <f>SUMPRODUCT(--(Z$9=YEAR(Quarterly_kt!$B$9:EW$9)),Quarterly_kt!$B57:EW57)</f>
        <v>-28.386999999999997</v>
      </c>
      <c r="AA83" s="73">
        <f>SUMPRODUCT(--(AA$9=YEAR(Quarterly_kt!$B$9:EX$9)),Quarterly_kt!$B57:EX57)</f>
        <v>11.709000000000007</v>
      </c>
      <c r="AB83" s="73">
        <f>SUMPRODUCT(--(AB$9=YEAR(Quarterly_kt!$B$9:EY$9)),Quarterly_kt!$B57:EY57)</f>
        <v>-9.6039999999999957</v>
      </c>
      <c r="AC83" s="73">
        <f>SUMPRODUCT(--(AC$9=YEAR(Quarterly_kt!$B$9:EZ$9)),Quarterly_kt!$B57:EZ57)</f>
        <v>-6.9269999999999925</v>
      </c>
      <c r="AD83" s="73">
        <f>SUMPRODUCT(--(AD$9=YEAR(Quarterly_kt!$B$9:FA$9)),Quarterly_kt!$B57:FA57)</f>
        <v>34.475999999999999</v>
      </c>
      <c r="AE83" s="73">
        <f>SUMPRODUCT(--(AE$9=YEAR(Quarterly_kt!$B$9:FB$9)),Quarterly_kt!$B57:FB57)</f>
        <v>-21.97</v>
      </c>
      <c r="AF83" s="73">
        <f>SUMPRODUCT(--(AF$9=YEAR(Quarterly_kt!$B$9:FC$9)),Quarterly_kt!$B57:FC57)</f>
        <v>34.05707006835938</v>
      </c>
      <c r="AG83" s="73">
        <f>SUMPRODUCT(--(AG$9=YEAR(Quarterly_kt!$B$9:FD$9)),Quarterly_kt!$B57:FD57)</f>
        <v>-14.266699951171878</v>
      </c>
      <c r="AH83" s="73">
        <f>SUMPRODUCT(--(AH$9=YEAR(Quarterly_kt!$B$9:FE$9)),Quarterly_kt!$B57:FE57)</f>
        <v>-14.857000000000003</v>
      </c>
      <c r="AI83" s="73">
        <f>SUMPRODUCT(--(AI$9=YEAR(Quarterly_kt!$B$9:FF$9)),Quarterly_kt!$B57:FF57)</f>
        <v>0.71199999999999797</v>
      </c>
      <c r="AJ83" s="73">
        <f>SUMPRODUCT(--(AJ$9=YEAR(Quarterly_kt!$B$9:FG$9)),Quarterly_kt!$B57:FG57)</f>
        <v>1.0250000000000004</v>
      </c>
      <c r="AK83" s="73">
        <f>SUMPRODUCT(--(AK$9=YEAR(Quarterly_kt!$B$9:FH$9)),Quarterly_kt!$B57:FH57)</f>
        <v>-1.9200000000000017</v>
      </c>
      <c r="AL83" s="73">
        <f>SUMPRODUCT(--(AL$9=YEAR(Quarterly_kt!$B$9:FI$9)),Quarterly_kt!$B57:FI57)</f>
        <v>2.2146719970703064</v>
      </c>
      <c r="AM83" s="73">
        <f>SUMPRODUCT(--(AM$9=YEAR(Quarterly_kt!$B$9:FJ$9)),Quarterly_kt!$B57:FJ57)</f>
        <v>3.72738806152344</v>
      </c>
      <c r="AN83" s="73">
        <f>SUMPRODUCT(--(AN$9=YEAR(Quarterly_kt!$B$9:FK$9)),Quarterly_kt!$B57:FK57)</f>
        <v>15.392932617187496</v>
      </c>
      <c r="AO83" s="73">
        <f>SUMPRODUCT(--(AO$9=YEAR(Quarterly_kt!$B$9:FL$9)),Quarterly_kt!$B57:FL57)</f>
        <v>-17.558000000000007</v>
      </c>
      <c r="AP83" s="73">
        <f>SUMPRODUCT(--(AP$9=YEAR(Quarterly_kt!$B$9:FM$9)),Quarterly_kt!$B57:FM57)</f>
        <v>-1.052467773437499</v>
      </c>
      <c r="AQ83" s="73">
        <f>SUMPRODUCT(--(AQ$9=YEAR(Quarterly_kt!$B$9:FN$9)),Quarterly_kt!$B57:FN57)</f>
        <v>6.1578348388671884</v>
      </c>
      <c r="AR83" s="73">
        <f>SUMPRODUCT(--(AR$9=YEAR(Quarterly_kt!$B$9:FQ$9)),Quarterly_kt!$B57:FQ57)</f>
        <v>2.1429346923828128</v>
      </c>
      <c r="AS83" s="73">
        <f>SUMPRODUCT(--(AS$9=YEAR(Quarterly_kt!$B$9:FU$9)),Quarterly_kt!$B57:FU57)</f>
        <v>-10.670604656250001</v>
      </c>
    </row>
    <row r="84" spans="1:45" ht="15" x14ac:dyDescent="0.25">
      <c r="A84" s="50" t="s">
        <v>44</v>
      </c>
      <c r="B84" s="73">
        <f>SUMPRODUCT(--(B$9=YEAR(Quarterly_kt!$B$9:DY$9)),Quarterly_kt!$B58:DY58)</f>
        <v>1.6720000000000002</v>
      </c>
      <c r="C84" s="73">
        <f>SUMPRODUCT(--(C$9=YEAR(Quarterly_kt!$B$9:DZ$9)),Quarterly_kt!$B58:DZ58)</f>
        <v>2.5</v>
      </c>
      <c r="D84" s="73">
        <f>SUMPRODUCT(--(D$9=YEAR(Quarterly_kt!$B$9:EA$9)),Quarterly_kt!$B58:EA58)</f>
        <v>-4.4320000000000004</v>
      </c>
      <c r="E84" s="73">
        <f>SUMPRODUCT(--(E$9=YEAR(Quarterly_kt!$B$9:EB$9)),Quarterly_kt!$B58:EB58)</f>
        <v>1.1770000000000005</v>
      </c>
      <c r="F84" s="73">
        <f>SUMPRODUCT(--(F$9=YEAR(Quarterly_kt!$B$9:EC$9)),Quarterly_kt!$B58:EC58)</f>
        <v>4.197000000000001</v>
      </c>
      <c r="G84" s="73">
        <f>SUMPRODUCT(--(G$9=YEAR(Quarterly_kt!$B$9:ED$9)),Quarterly_kt!$B58:ED58)</f>
        <v>11.796000000000003</v>
      </c>
      <c r="H84" s="73">
        <f>SUMPRODUCT(--(H$9=YEAR(Quarterly_kt!$B$9:EE$9)),Quarterly_kt!$B58:EE58)</f>
        <v>10.624000000000001</v>
      </c>
      <c r="I84" s="73">
        <f>SUMPRODUCT(--(I$9=YEAR(Quarterly_kt!$B$9:EF$9)),Quarterly_kt!$B58:EF58)</f>
        <v>-14.240000000000002</v>
      </c>
      <c r="J84" s="73">
        <f>SUMPRODUCT(--(J$9=YEAR(Quarterly_kt!$B$9:EG$9)),Quarterly_kt!$B58:EG58)</f>
        <v>-1.8240000000000003</v>
      </c>
      <c r="K84" s="73">
        <f>SUMPRODUCT(--(K$9=YEAR(Quarterly_kt!$B$9:EH$9)),Quarterly_kt!$B58:EH58)</f>
        <v>-2.1910000000000003</v>
      </c>
      <c r="L84" s="73">
        <f>SUMPRODUCT(--(L$9=YEAR(Quarterly_kt!$B$9:EI$9)),Quarterly_kt!$B58:EI58)</f>
        <v>-1.4649999999999994</v>
      </c>
      <c r="M84" s="73">
        <f>SUMPRODUCT(--(M$9=YEAR(Quarterly_kt!$B$9:EJ$9)),Quarterly_kt!$B58:EJ58)</f>
        <v>0.58100000000000041</v>
      </c>
      <c r="N84" s="73">
        <f>SUMPRODUCT(--(N$9=YEAR(Quarterly_kt!$B$9:EK$9)),Quarterly_kt!$B58:EK58)</f>
        <v>-1.4300000000000002</v>
      </c>
      <c r="O84" s="73">
        <f>SUMPRODUCT(--(O$9=YEAR(Quarterly_kt!$B$9:EL$9)),Quarterly_kt!$B58:EL58)</f>
        <v>0.98100000000000009</v>
      </c>
      <c r="P84" s="73">
        <f>SUMPRODUCT(--(P$9=YEAR(Quarterly_kt!$B$9:EM$9)),Quarterly_kt!$B58:EM58)</f>
        <v>-0.13100000000000001</v>
      </c>
      <c r="Q84" s="73">
        <f>SUMPRODUCT(--(Q$9=YEAR(Quarterly_kt!$B$9:EN$9)),Quarterly_kt!$B58:EN58)</f>
        <v>1.7469999999999999</v>
      </c>
      <c r="R84" s="73">
        <f>SUMPRODUCT(--(R$9=YEAR(Quarterly_kt!$B$9:EO$9)),Quarterly_kt!$B58:EO58)</f>
        <v>0.34700000000000042</v>
      </c>
      <c r="S84" s="73">
        <f>SUMPRODUCT(--(S$9=YEAR(Quarterly_kt!$B$9:EP$9)),Quarterly_kt!$B58:EP58)</f>
        <v>-0.1970000000000004</v>
      </c>
      <c r="T84" s="73">
        <f>SUMPRODUCT(--(T$9=YEAR(Quarterly_kt!$B$9:EQ$9)),Quarterly_kt!$B58:EQ58)</f>
        <v>-1.6159999999999997</v>
      </c>
      <c r="U84" s="73">
        <f>SUMPRODUCT(--(U$9=YEAR(Quarterly_kt!$B$9:ER$9)),Quarterly_kt!$B58:ER58)</f>
        <v>0.26200000000000001</v>
      </c>
      <c r="V84" s="73">
        <f>SUMPRODUCT(--(V$9=YEAR(Quarterly_kt!$B$9:ES$9)),Quarterly_kt!$B58:ES58)</f>
        <v>0.88700000000000034</v>
      </c>
      <c r="W84" s="73">
        <f>SUMPRODUCT(--(W$9=YEAR(Quarterly_kt!$B$9:ET$9)),Quarterly_kt!$B58:ET58)</f>
        <v>-2.2270000000000003</v>
      </c>
      <c r="X84" s="73">
        <f>SUMPRODUCT(--(X$9=YEAR(Quarterly_kt!$B$9:EU$9)),Quarterly_kt!$B58:EU58)</f>
        <v>-8.1000000000000238E-2</v>
      </c>
      <c r="Y84" s="73">
        <f>SUMPRODUCT(--(Y$9=YEAR(Quarterly_kt!$B$9:EV$9)),Quarterly_kt!$B58:EV58)</f>
        <v>2.5630000000000002</v>
      </c>
      <c r="Z84" s="73">
        <f>SUMPRODUCT(--(Z$9=YEAR(Quarterly_kt!$B$9:EW$9)),Quarterly_kt!$B58:EW58)</f>
        <v>-1.1150000000000002</v>
      </c>
      <c r="AA84" s="73">
        <f>SUMPRODUCT(--(AA$9=YEAR(Quarterly_kt!$B$9:EX$9)),Quarterly_kt!$B58:EX58)</f>
        <v>1.7830000000000004</v>
      </c>
      <c r="AB84" s="73">
        <f>SUMPRODUCT(--(AB$9=YEAR(Quarterly_kt!$B$9:EY$9)),Quarterly_kt!$B58:EY58)</f>
        <v>-3.3999999999999995</v>
      </c>
      <c r="AC84" s="73">
        <f>SUMPRODUCT(--(AC$9=YEAR(Quarterly_kt!$B$9:EZ$9)),Quarterly_kt!$B58:EZ58)</f>
        <v>2.1669999999999998</v>
      </c>
      <c r="AD84" s="73">
        <f>SUMPRODUCT(--(AD$9=YEAR(Quarterly_kt!$B$9:FA$9)),Quarterly_kt!$B58:FA58)</f>
        <v>0.25700000000000034</v>
      </c>
      <c r="AE84" s="73">
        <f>SUMPRODUCT(--(AE$9=YEAR(Quarterly_kt!$B$9:FB$9)),Quarterly_kt!$B58:FB58)</f>
        <v>-2.9929999999999999</v>
      </c>
      <c r="AF84" s="73">
        <f>SUMPRODUCT(--(AF$9=YEAR(Quarterly_kt!$B$9:FC$9)),Quarterly_kt!$B58:FC58)</f>
        <v>1.3409999999999997</v>
      </c>
      <c r="AG84" s="73">
        <f>SUMPRODUCT(--(AG$9=YEAR(Quarterly_kt!$B$9:FD$9)),Quarterly_kt!$B58:FD58)</f>
        <v>3.7629999999999999</v>
      </c>
      <c r="AH84" s="73">
        <f>SUMPRODUCT(--(AH$9=YEAR(Quarterly_kt!$B$9:FE$9)),Quarterly_kt!$B58:FE58)</f>
        <v>1.0740000000000003</v>
      </c>
      <c r="AI84" s="73">
        <f>SUMPRODUCT(--(AI$9=YEAR(Quarterly_kt!$B$9:FF$9)),Quarterly_kt!$B58:FF58)</f>
        <v>-1.3159999999999996</v>
      </c>
      <c r="AJ84" s="73">
        <f>SUMPRODUCT(--(AJ$9=YEAR(Quarterly_kt!$B$9:FG$9)),Quarterly_kt!$B58:FG58)</f>
        <v>-1.0725000000000005</v>
      </c>
      <c r="AK84" s="73">
        <f>SUMPRODUCT(--(AK$9=YEAR(Quarterly_kt!$B$9:FH$9)),Quarterly_kt!$B58:FH58)</f>
        <v>-0.90659594726562487</v>
      </c>
      <c r="AL84" s="73">
        <f>SUMPRODUCT(--(AL$9=YEAR(Quarterly_kt!$B$9:FI$9)),Quarterly_kt!$B58:FI58)</f>
        <v>0.45866415405273442</v>
      </c>
      <c r="AM84" s="73">
        <f>SUMPRODUCT(--(AM$9=YEAR(Quarterly_kt!$B$9:FJ$9)),Quarterly_kt!$B58:FJ58)</f>
        <v>5.3786621093745435E-3</v>
      </c>
      <c r="AN84" s="73">
        <f>SUMPRODUCT(--(AN$9=YEAR(Quarterly_kt!$B$9:FK$9)),Quarterly_kt!$B58:FK58)</f>
        <v>-5.6000000000000272E-2</v>
      </c>
      <c r="AO84" s="73">
        <f>SUMPRODUCT(--(AO$9=YEAR(Quarterly_kt!$B$9:FL$9)),Quarterly_kt!$B58:FL58)</f>
        <v>0.13300000000000001</v>
      </c>
      <c r="AP84" s="73">
        <f>SUMPRODUCT(--(AP$9=YEAR(Quarterly_kt!$B$9:FM$9)),Quarterly_kt!$B58:FM58)</f>
        <v>0.79100000000000026</v>
      </c>
      <c r="AQ84" s="73">
        <f>SUMPRODUCT(--(AQ$9=YEAR(Quarterly_kt!$B$9:FN$9)),Quarterly_kt!$B58:FN58)</f>
        <v>-1.0659999999999994</v>
      </c>
      <c r="AR84" s="73">
        <f>SUMPRODUCT(--(AR$9=YEAR(Quarterly_kt!$B$9:FQ$9)),Quarterly_kt!$B58:FQ58)</f>
        <v>0.44600000000000001</v>
      </c>
      <c r="AS84" s="73">
        <f>SUMPRODUCT(--(AS$9=YEAR(Quarterly_kt!$B$9:FU$9)),Quarterly_kt!$B58:FU58)</f>
        <v>-0.15500000000000003</v>
      </c>
    </row>
    <row r="85" spans="1:45" ht="15" x14ac:dyDescent="0.25">
      <c r="A85" s="50" t="s">
        <v>45</v>
      </c>
      <c r="B85" s="73">
        <f>SUMPRODUCT(--(B$9=YEAR(Quarterly_kt!$B$9:DY$9)),Quarterly_kt!$B59:DY59)</f>
        <v>3.3149999999999999</v>
      </c>
      <c r="C85" s="73">
        <f>SUMPRODUCT(--(C$9=YEAR(Quarterly_kt!$B$9:DZ$9)),Quarterly_kt!$B59:DZ59)</f>
        <v>11.036000000000001</v>
      </c>
      <c r="D85" s="73">
        <f>SUMPRODUCT(--(D$9=YEAR(Quarterly_kt!$B$9:EA$9)),Quarterly_kt!$B59:EA59)</f>
        <v>-7.6510000000000007</v>
      </c>
      <c r="E85" s="73">
        <f>SUMPRODUCT(--(E$9=YEAR(Quarterly_kt!$B$9:EB$9)),Quarterly_kt!$B59:EB59)</f>
        <v>9.64</v>
      </c>
      <c r="F85" s="73">
        <f>SUMPRODUCT(--(F$9=YEAR(Quarterly_kt!$B$9:EC$9)),Quarterly_kt!$B59:EC59)</f>
        <v>-1.6059999999999988</v>
      </c>
      <c r="G85" s="73">
        <f>SUMPRODUCT(--(G$9=YEAR(Quarterly_kt!$B$9:ED$9)),Quarterly_kt!$B59:ED59)</f>
        <v>2.088000000000001</v>
      </c>
      <c r="H85" s="73">
        <f>SUMPRODUCT(--(H$9=YEAR(Quarterly_kt!$B$9:EE$9)),Quarterly_kt!$B59:EE59)</f>
        <v>6.3729999999999993</v>
      </c>
      <c r="I85" s="73">
        <f>SUMPRODUCT(--(I$9=YEAR(Quarterly_kt!$B$9:EF$9)),Quarterly_kt!$B59:EF59)</f>
        <v>-8.2240000000000002</v>
      </c>
      <c r="J85" s="73">
        <f>SUMPRODUCT(--(J$9=YEAR(Quarterly_kt!$B$9:EG$9)),Quarterly_kt!$B59:EG59)</f>
        <v>-4.3680000000000021</v>
      </c>
      <c r="K85" s="73">
        <f>SUMPRODUCT(--(K$9=YEAR(Quarterly_kt!$B$9:EH$9)),Quarterly_kt!$B59:EH59)</f>
        <v>-0.27700000000000014</v>
      </c>
      <c r="L85" s="73">
        <f>SUMPRODUCT(--(L$9=YEAR(Quarterly_kt!$B$9:EI$9)),Quarterly_kt!$B59:EI59)</f>
        <v>-6.3000000000000167E-2</v>
      </c>
      <c r="M85" s="73">
        <f>SUMPRODUCT(--(M$9=YEAR(Quarterly_kt!$B$9:EJ$9)),Quarterly_kt!$B59:EJ59)</f>
        <v>0.27800000000000002</v>
      </c>
      <c r="N85" s="73">
        <f>SUMPRODUCT(--(N$9=YEAR(Quarterly_kt!$B$9:EK$9)),Quarterly_kt!$B59:EK59)</f>
        <v>-2.8919999999999999</v>
      </c>
      <c r="O85" s="73">
        <f>SUMPRODUCT(--(O$9=YEAR(Quarterly_kt!$B$9:EL$9)),Quarterly_kt!$B59:EL59)</f>
        <v>2.217000000000001</v>
      </c>
      <c r="P85" s="73">
        <f>SUMPRODUCT(--(P$9=YEAR(Quarterly_kt!$B$9:EM$9)),Quarterly_kt!$B59:EM59)</f>
        <v>0.60899999999999932</v>
      </c>
      <c r="Q85" s="73">
        <f>SUMPRODUCT(--(Q$9=YEAR(Quarterly_kt!$B$9:EN$9)),Quarterly_kt!$B59:EN59)</f>
        <v>-5.0470000000000006</v>
      </c>
      <c r="R85" s="73">
        <f>SUMPRODUCT(--(R$9=YEAR(Quarterly_kt!$B$9:EO$9)),Quarterly_kt!$B59:EO59)</f>
        <v>-0.62300000000000022</v>
      </c>
      <c r="S85" s="73">
        <f>SUMPRODUCT(--(S$9=YEAR(Quarterly_kt!$B$9:EP$9)),Quarterly_kt!$B59:EP59)</f>
        <v>0.48999999999999988</v>
      </c>
      <c r="T85" s="73">
        <f>SUMPRODUCT(--(T$9=YEAR(Quarterly_kt!$B$9:EQ$9)),Quarterly_kt!$B59:EQ59)</f>
        <v>-1.335</v>
      </c>
      <c r="U85" s="73">
        <f>SUMPRODUCT(--(U$9=YEAR(Quarterly_kt!$B$9:ER$9)),Quarterly_kt!$B59:ER59)</f>
        <v>-3.1819999999999999</v>
      </c>
      <c r="V85" s="73">
        <f>SUMPRODUCT(--(V$9=YEAR(Quarterly_kt!$B$9:ES$9)),Quarterly_kt!$B59:ES59)</f>
        <v>1.7380000000000004</v>
      </c>
      <c r="W85" s="73">
        <f>SUMPRODUCT(--(W$9=YEAR(Quarterly_kt!$B$9:ET$9)),Quarterly_kt!$B59:ET59)</f>
        <v>-2.6790000000000003</v>
      </c>
      <c r="X85" s="73">
        <f>SUMPRODUCT(--(X$9=YEAR(Quarterly_kt!$B$9:EU$9)),Quarterly_kt!$B59:EU59)</f>
        <v>0.43800000000000017</v>
      </c>
      <c r="Y85" s="73">
        <f>SUMPRODUCT(--(Y$9=YEAR(Quarterly_kt!$B$9:EV$9)),Quarterly_kt!$B59:EV59)</f>
        <v>0.81399999999999983</v>
      </c>
      <c r="Z85" s="73">
        <f>SUMPRODUCT(--(Z$9=YEAR(Quarterly_kt!$B$9:EW$9)),Quarterly_kt!$B59:EW59)</f>
        <v>-8.2000000000000128E-2</v>
      </c>
      <c r="AA85" s="73">
        <f>SUMPRODUCT(--(AA$9=YEAR(Quarterly_kt!$B$9:EX$9)),Quarterly_kt!$B59:EX59)</f>
        <v>-0.8869999999999999</v>
      </c>
      <c r="AB85" s="73">
        <f>SUMPRODUCT(--(AB$9=YEAR(Quarterly_kt!$B$9:EY$9)),Quarterly_kt!$B59:EY59)</f>
        <v>-0.21200000000000002</v>
      </c>
      <c r="AC85" s="73">
        <f>SUMPRODUCT(--(AC$9=YEAR(Quarterly_kt!$B$9:EZ$9)),Quarterly_kt!$B59:EZ59)</f>
        <v>0.11599999999999999</v>
      </c>
      <c r="AD85" s="73">
        <f>SUMPRODUCT(--(AD$9=YEAR(Quarterly_kt!$B$9:FA$9)),Quarterly_kt!$B59:FA59)</f>
        <v>0.14599999999999996</v>
      </c>
      <c r="AE85" s="73">
        <f>SUMPRODUCT(--(AE$9=YEAR(Quarterly_kt!$B$9:FB$9)),Quarterly_kt!$B59:FB59)</f>
        <v>0.16600000000000004</v>
      </c>
      <c r="AF85" s="73">
        <f>SUMPRODUCT(--(AF$9=YEAR(Quarterly_kt!$B$9:FC$9)),Quarterly_kt!$B59:FC59)</f>
        <v>0.42799999999999999</v>
      </c>
      <c r="AG85" s="73">
        <f>SUMPRODUCT(--(AG$9=YEAR(Quarterly_kt!$B$9:FD$9)),Quarterly_kt!$B59:FD59)</f>
        <v>-1.016</v>
      </c>
      <c r="AH85" s="73">
        <f>SUMPRODUCT(--(AH$9=YEAR(Quarterly_kt!$B$9:FE$9)),Quarterly_kt!$B59:FE59)</f>
        <v>0.29100000000000004</v>
      </c>
      <c r="AI85" s="73">
        <f>SUMPRODUCT(--(AI$9=YEAR(Quarterly_kt!$B$9:FF$9)),Quarterly_kt!$B59:FF59)</f>
        <v>0.64700000000000002</v>
      </c>
      <c r="AJ85" s="73">
        <f>SUMPRODUCT(--(AJ$9=YEAR(Quarterly_kt!$B$9:FG$9)),Quarterly_kt!$B59:FG59)</f>
        <v>2.9499999999999527E-2</v>
      </c>
      <c r="AK85" s="73">
        <f>SUMPRODUCT(--(AK$9=YEAR(Quarterly_kt!$B$9:FH$9)),Quarterly_kt!$B59:FH59)</f>
        <v>0.64899999999999969</v>
      </c>
      <c r="AL85" s="73">
        <f>SUMPRODUCT(--(AL$9=YEAR(Quarterly_kt!$B$9:FI$9)),Quarterly_kt!$B59:FI59)</f>
        <v>0.13700000000000012</v>
      </c>
      <c r="AM85" s="73">
        <f>SUMPRODUCT(--(AM$9=YEAR(Quarterly_kt!$B$9:FJ$9)),Quarterly_kt!$B59:FJ59)</f>
        <v>-8.9999999999999525E-3</v>
      </c>
      <c r="AN85" s="73">
        <f>SUMPRODUCT(--(AN$9=YEAR(Quarterly_kt!$B$9:FK$9)),Quarterly_kt!$B59:FK59)</f>
        <v>-0.41100000000000003</v>
      </c>
      <c r="AO85" s="73">
        <f>SUMPRODUCT(--(AO$9=YEAR(Quarterly_kt!$B$9:FL$9)),Quarterly_kt!$B59:FL59)</f>
        <v>0</v>
      </c>
      <c r="AP85" s="73">
        <f>SUMPRODUCT(--(AP$9=YEAR(Quarterly_kt!$B$9:FM$9)),Quarterly_kt!$B59:FM59)</f>
        <v>0</v>
      </c>
      <c r="AQ85" s="73">
        <f>SUMPRODUCT(--(AQ$9=YEAR(Quarterly_kt!$B$9:FN$9)),Quarterly_kt!$B59:FN59)</f>
        <v>8.0000000000000002E-3</v>
      </c>
      <c r="AR85" s="73">
        <f>SUMPRODUCT(--(AR$9=YEAR(Quarterly_kt!$B$9:FQ$9)),Quarterly_kt!$B59:FQ59)</f>
        <v>0</v>
      </c>
      <c r="AS85" s="73">
        <f>SUMPRODUCT(--(AS$9=YEAR(Quarterly_kt!$B$9:FU$9)),Quarterly_kt!$B59:FU59)</f>
        <v>0</v>
      </c>
    </row>
    <row r="86" spans="1:45" ht="17.25" x14ac:dyDescent="0.25">
      <c r="A86" s="49" t="s">
        <v>134</v>
      </c>
      <c r="B86" s="73">
        <f>SUMPRODUCT(--(B$9=YEAR(Quarterly_kt!$B$9:DY$9)),Quarterly_kt!$B60:DY60)</f>
        <v>3.9480000000000004</v>
      </c>
      <c r="C86" s="73">
        <f>SUMPRODUCT(--(C$9=YEAR(Quarterly_kt!$B$9:DZ$9)),Quarterly_kt!$B60:DZ60)</f>
        <v>-8.9239999999999995</v>
      </c>
      <c r="D86" s="73">
        <f>SUMPRODUCT(--(D$9=YEAR(Quarterly_kt!$B$9:EA$9)),Quarterly_kt!$B60:EA60)</f>
        <v>13.453000000000001</v>
      </c>
      <c r="E86" s="73">
        <f>SUMPRODUCT(--(E$9=YEAR(Quarterly_kt!$B$9:EB$9)),Quarterly_kt!$B60:EB60)</f>
        <v>-3.1850000000000023</v>
      </c>
      <c r="F86" s="73">
        <f>SUMPRODUCT(--(F$9=YEAR(Quarterly_kt!$B$9:EC$9)),Quarterly_kt!$B60:EC60)</f>
        <v>3.9760000000000009</v>
      </c>
      <c r="G86" s="73">
        <f>SUMPRODUCT(--(G$9=YEAR(Quarterly_kt!$B$9:ED$9)),Quarterly_kt!$B60:ED60)</f>
        <v>10.431000000000001</v>
      </c>
      <c r="H86" s="73">
        <f>SUMPRODUCT(--(H$9=YEAR(Quarterly_kt!$B$9:EE$9)),Quarterly_kt!$B60:EE60)</f>
        <v>17.815000000000001</v>
      </c>
      <c r="I86" s="73">
        <f>SUMPRODUCT(--(I$9=YEAR(Quarterly_kt!$B$9:EF$9)),Quarterly_kt!$B60:EF60)</f>
        <v>-9.0730000000000004</v>
      </c>
      <c r="J86" s="73">
        <f>SUMPRODUCT(--(J$9=YEAR(Quarterly_kt!$B$9:EG$9)),Quarterly_kt!$B60:EG60)</f>
        <v>-34.585000000000001</v>
      </c>
      <c r="K86" s="73">
        <f>SUMPRODUCT(--(K$9=YEAR(Quarterly_kt!$B$9:EH$9)),Quarterly_kt!$B60:EH60)</f>
        <v>10.477000000000002</v>
      </c>
      <c r="L86" s="73">
        <f>SUMPRODUCT(--(L$9=YEAR(Quarterly_kt!$B$9:EI$9)),Quarterly_kt!$B60:EI60)</f>
        <v>-15.244</v>
      </c>
      <c r="M86" s="73">
        <f>SUMPRODUCT(--(M$9=YEAR(Quarterly_kt!$B$9:EJ$9)),Quarterly_kt!$B60:EJ60)</f>
        <v>30.633999999999993</v>
      </c>
      <c r="N86" s="73">
        <f>SUMPRODUCT(--(N$9=YEAR(Quarterly_kt!$B$9:EK$9)),Quarterly_kt!$B60:EK60)</f>
        <v>-18.677</v>
      </c>
      <c r="O86" s="73">
        <f>SUMPRODUCT(--(O$9=YEAR(Quarterly_kt!$B$9:EL$9)),Quarterly_kt!$B60:EL60)</f>
        <v>1.990999999999997</v>
      </c>
      <c r="P86" s="73">
        <f>SUMPRODUCT(--(P$9=YEAR(Quarterly_kt!$B$9:EM$9)),Quarterly_kt!$B60:EM60)</f>
        <v>9.245000000000001</v>
      </c>
      <c r="Q86" s="73">
        <f>SUMPRODUCT(--(Q$9=YEAR(Quarterly_kt!$B$9:EN$9)),Quarterly_kt!$B60:EN60)</f>
        <v>-6.7450000000000028</v>
      </c>
      <c r="R86" s="73">
        <f>SUMPRODUCT(--(R$9=YEAR(Quarterly_kt!$B$9:EO$9)),Quarterly_kt!$B60:EO60)</f>
        <v>13.544999999999998</v>
      </c>
      <c r="S86" s="73">
        <f>SUMPRODUCT(--(S$9=YEAR(Quarterly_kt!$B$9:EP$9)),Quarterly_kt!$B60:EP60)</f>
        <v>-21.993000000000002</v>
      </c>
      <c r="T86" s="73">
        <f>SUMPRODUCT(--(T$9=YEAR(Quarterly_kt!$B$9:EQ$9)),Quarterly_kt!$B60:EQ60)</f>
        <v>18.864000000000001</v>
      </c>
      <c r="U86" s="73">
        <f>SUMPRODUCT(--(U$9=YEAR(Quarterly_kt!$B$9:ER$9)),Quarterly_kt!$B60:ER60)</f>
        <v>-5.6130000000000022</v>
      </c>
      <c r="V86" s="73">
        <f>SUMPRODUCT(--(V$9=YEAR(Quarterly_kt!$B$9:ES$9)),Quarterly_kt!$B60:ES60)</f>
        <v>-3.5789999999999988</v>
      </c>
      <c r="W86" s="73">
        <f>SUMPRODUCT(--(W$9=YEAR(Quarterly_kt!$B$9:ET$9)),Quarterly_kt!$B60:ET60)</f>
        <v>-7.5869999999999997</v>
      </c>
      <c r="X86" s="73">
        <f>SUMPRODUCT(--(X$9=YEAR(Quarterly_kt!$B$9:EU$9)),Quarterly_kt!$B60:EU60)</f>
        <v>7.6430000000000007</v>
      </c>
      <c r="Y86" s="73">
        <f>SUMPRODUCT(--(Y$9=YEAR(Quarterly_kt!$B$9:EV$9)),Quarterly_kt!$B60:EV60)</f>
        <v>-2.6690000000000005</v>
      </c>
      <c r="Z86" s="73">
        <f>SUMPRODUCT(--(Z$9=YEAR(Quarterly_kt!$B$9:EW$9)),Quarterly_kt!$B60:EW60)</f>
        <v>26.705000000000002</v>
      </c>
      <c r="AA86" s="73">
        <f>SUMPRODUCT(--(AA$9=YEAR(Quarterly_kt!$B$9:EX$9)),Quarterly_kt!$B60:EX60)</f>
        <v>-19.470999999999997</v>
      </c>
      <c r="AB86" s="73">
        <f>SUMPRODUCT(--(AB$9=YEAR(Quarterly_kt!$B$9:EY$9)),Quarterly_kt!$B60:EY60)</f>
        <v>-14.510999999999997</v>
      </c>
      <c r="AC86" s="73">
        <f>SUMPRODUCT(--(AC$9=YEAR(Quarterly_kt!$B$9:EZ$9)),Quarterly_kt!$B60:EZ60)</f>
        <v>-5.1750000000000016</v>
      </c>
      <c r="AD86" s="73">
        <f>SUMPRODUCT(--(AD$9=YEAR(Quarterly_kt!$B$9:FA$9)),Quarterly_kt!$B60:FA60)</f>
        <v>-3.8709999999999991</v>
      </c>
      <c r="AE86" s="73">
        <f>SUMPRODUCT(--(AE$9=YEAR(Quarterly_kt!$B$9:FB$9)),Quarterly_kt!$B60:FB60)</f>
        <v>14.843</v>
      </c>
      <c r="AF86" s="73">
        <f>SUMPRODUCT(--(AF$9=YEAR(Quarterly_kt!$B$9:FC$9)),Quarterly_kt!$B60:FC60)</f>
        <v>-13.698000000000002</v>
      </c>
      <c r="AG86" s="73">
        <f>SUMPRODUCT(--(AG$9=YEAR(Quarterly_kt!$B$9:FD$9)),Quarterly_kt!$B60:FD60)</f>
        <v>-0.62499999999999911</v>
      </c>
      <c r="AH86" s="73">
        <f>SUMPRODUCT(--(AH$9=YEAR(Quarterly_kt!$B$9:FE$9)),Quarterly_kt!$B60:FE60)</f>
        <v>-2.9810000000000008</v>
      </c>
      <c r="AI86" s="73">
        <f>SUMPRODUCT(--(AI$9=YEAR(Quarterly_kt!$B$9:FF$9)),Quarterly_kt!$B60:FF60)</f>
        <v>2.8129999999999997</v>
      </c>
      <c r="AJ86" s="73">
        <f>SUMPRODUCT(--(AJ$9=YEAR(Quarterly_kt!$B$9:FG$9)),Quarterly_kt!$B60:FG60)</f>
        <v>-5.0760000000000005</v>
      </c>
      <c r="AK86" s="73">
        <f>SUMPRODUCT(--(AK$9=YEAR(Quarterly_kt!$B$9:FH$9)),Quarterly_kt!$B60:FH60)</f>
        <v>5.7009400043487579</v>
      </c>
      <c r="AL86" s="73">
        <f>SUMPRODUCT(--(AL$9=YEAR(Quarterly_kt!$B$9:FI$9)),Quarterly_kt!$B60:FI60)</f>
        <v>9.3440944519042954</v>
      </c>
      <c r="AM86" s="73">
        <f>SUMPRODUCT(--(AM$9=YEAR(Quarterly_kt!$B$9:FJ$9)),Quarterly_kt!$B60:FJ60)</f>
        <v>11.567557556152343</v>
      </c>
      <c r="AN86" s="73">
        <f>SUMPRODUCT(--(AN$9=YEAR(Quarterly_kt!$B$9:FK$9)),Quarterly_kt!$B60:FK60)</f>
        <v>-3.3969999999999976</v>
      </c>
      <c r="AO86" s="73">
        <f>SUMPRODUCT(--(AO$9=YEAR(Quarterly_kt!$B$9:FL$9)),Quarterly_kt!$B60:FL60)</f>
        <v>20.719000000000001</v>
      </c>
      <c r="AP86" s="73">
        <f>SUMPRODUCT(--(AP$9=YEAR(Quarterly_kt!$B$9:FM$9)),Quarterly_kt!$B60:FM60)</f>
        <v>-15.950999999999997</v>
      </c>
      <c r="AQ86" s="73">
        <f>SUMPRODUCT(--(AQ$9=YEAR(Quarterly_kt!$B$9:FN$9)),Quarterly_kt!$B60:FN60)</f>
        <v>-33.201999999999998</v>
      </c>
      <c r="AR86" s="73">
        <f>SUMPRODUCT(--(AR$9=YEAR(Quarterly_kt!$B$9:FQ$9)),Quarterly_kt!$B60:FQ60)</f>
        <v>67.950012641906739</v>
      </c>
      <c r="AS86" s="73">
        <f>SUMPRODUCT(--(AS$9=YEAR(Quarterly_kt!$B$9:FU$9)),Quarterly_kt!$B60:FU60)</f>
        <v>-45.540589687499988</v>
      </c>
    </row>
    <row r="87" spans="1:45" ht="17.25" x14ac:dyDescent="0.2">
      <c r="A87" s="27" t="s">
        <v>136</v>
      </c>
      <c r="B87" s="17">
        <f t="shared" ref="B87:AP87" si="18">SUM(B88:B90,B94:B96,B100)</f>
        <v>19.560999999999972</v>
      </c>
      <c r="C87" s="17">
        <f t="shared" si="18"/>
        <v>-3.3549999999999955</v>
      </c>
      <c r="D87" s="17">
        <f t="shared" si="18"/>
        <v>15.97499999999993</v>
      </c>
      <c r="E87" s="17">
        <f t="shared" si="18"/>
        <v>-5.0029999999999948</v>
      </c>
      <c r="F87" s="17">
        <f t="shared" si="18"/>
        <v>-16.87200000000005</v>
      </c>
      <c r="G87" s="17">
        <f t="shared" si="18"/>
        <v>-8.3667949218749751</v>
      </c>
      <c r="H87" s="17">
        <f t="shared" si="18"/>
        <v>9.4000000000042494E-2</v>
      </c>
      <c r="I87" s="17">
        <f t="shared" si="18"/>
        <v>0.95536669921878992</v>
      </c>
      <c r="J87" s="17">
        <f t="shared" si="18"/>
        <v>42.709999999999916</v>
      </c>
      <c r="K87" s="17">
        <f t="shared" si="18"/>
        <v>-38.068572753906246</v>
      </c>
      <c r="L87" s="17">
        <f t="shared" si="18"/>
        <v>13.023428367614716</v>
      </c>
      <c r="M87" s="17">
        <f t="shared" si="18"/>
        <v>14.835533813476575</v>
      </c>
      <c r="N87" s="17">
        <f t="shared" si="18"/>
        <v>-6.9328350906372309</v>
      </c>
      <c r="O87" s="17">
        <f t="shared" si="18"/>
        <v>-22.62200187301632</v>
      </c>
      <c r="P87" s="17">
        <f t="shared" si="18"/>
        <v>36.697355392456053</v>
      </c>
      <c r="Q87" s="17">
        <f t="shared" si="18"/>
        <v>48.52253119659423</v>
      </c>
      <c r="R87" s="17">
        <f t="shared" si="18"/>
        <v>-9.8379024753570192</v>
      </c>
      <c r="S87" s="17">
        <f t="shared" si="18"/>
        <v>-284.13832736778261</v>
      </c>
      <c r="T87" s="17">
        <f t="shared" si="18"/>
        <v>-196.8275792922974</v>
      </c>
      <c r="U87" s="17">
        <f t="shared" si="18"/>
        <v>-84.820134857177763</v>
      </c>
      <c r="V87" s="17">
        <f t="shared" si="18"/>
        <v>-203.28149121093759</v>
      </c>
      <c r="W87" s="17">
        <f t="shared" si="18"/>
        <v>7.9319144287108934</v>
      </c>
      <c r="X87" s="17">
        <f t="shared" si="18"/>
        <v>-107.42338720703125</v>
      </c>
      <c r="Y87" s="17">
        <f t="shared" si="18"/>
        <v>96.207061645507792</v>
      </c>
      <c r="Z87" s="17">
        <f t="shared" si="18"/>
        <v>132.02530310058597</v>
      </c>
      <c r="AA87" s="17">
        <f t="shared" si="18"/>
        <v>-146.17743829727181</v>
      </c>
      <c r="AB87" s="17">
        <f t="shared" si="18"/>
        <v>188.02</v>
      </c>
      <c r="AC87" s="17">
        <f t="shared" si="18"/>
        <v>42.002184168815603</v>
      </c>
      <c r="AD87" s="17">
        <f t="shared" si="18"/>
        <v>57.136439999580347</v>
      </c>
      <c r="AE87" s="17">
        <f t="shared" si="18"/>
        <v>30.803000000000004</v>
      </c>
      <c r="AF87" s="17">
        <f t="shared" si="18"/>
        <v>7.3990000000000329</v>
      </c>
      <c r="AG87" s="17">
        <f t="shared" si="18"/>
        <v>-47.361999999999931</v>
      </c>
      <c r="AH87" s="17">
        <f t="shared" si="18"/>
        <v>-134.15030957031243</v>
      </c>
      <c r="AI87" s="17">
        <f t="shared" si="18"/>
        <v>0.66338574218749891</v>
      </c>
      <c r="AJ87" s="17">
        <f t="shared" si="18"/>
        <v>60.028682128906283</v>
      </c>
      <c r="AK87" s="17">
        <f t="shared" si="18"/>
        <v>37.434535903930652</v>
      </c>
      <c r="AL87" s="17">
        <f t="shared" si="18"/>
        <v>22.775862475991303</v>
      </c>
      <c r="AM87" s="17">
        <f t="shared" si="18"/>
        <v>80.653133265376098</v>
      </c>
      <c r="AN87" s="17">
        <f t="shared" si="18"/>
        <v>155.5609367189407</v>
      </c>
      <c r="AO87" s="17">
        <f t="shared" si="18"/>
        <v>116.84801176452638</v>
      </c>
      <c r="AP87" s="17">
        <f t="shared" si="18"/>
        <v>261.41146966171277</v>
      </c>
      <c r="AQ87" s="17">
        <f>SUM(AQ88:AQ90,AQ94:AQ96,AQ100)</f>
        <v>107.74020234680182</v>
      </c>
      <c r="AR87" s="17">
        <f>SUM(AR88:AR90,AR94:AR96,AR100)</f>
        <v>-60.594342639923099</v>
      </c>
      <c r="AS87" s="17">
        <f>SUM(AS88:AS90,AS94:AS96,AS100)</f>
        <v>-92.74195005602283</v>
      </c>
    </row>
    <row r="88" spans="1:45" ht="15" x14ac:dyDescent="0.25">
      <c r="A88" s="49" t="s">
        <v>22</v>
      </c>
      <c r="B88" s="73">
        <f>SUMPRODUCT(--(B$9=YEAR(Quarterly_kt!$B$9:DY$9)),Quarterly_kt!$B62:DY62)</f>
        <v>-1.03799999999999</v>
      </c>
      <c r="C88" s="73">
        <f>SUMPRODUCT(--(C$9=YEAR(Quarterly_kt!$B$9:DZ$9)),Quarterly_kt!$B62:DZ62)</f>
        <v>-12.583999999999998</v>
      </c>
      <c r="D88" s="73">
        <f>SUMPRODUCT(--(D$9=YEAR(Quarterly_kt!$B$9:EA$9)),Quarterly_kt!$B62:EA62)</f>
        <v>10.901999999999981</v>
      </c>
      <c r="E88" s="73">
        <f>SUMPRODUCT(--(E$9=YEAR(Quarterly_kt!$B$9:EB$9)),Quarterly_kt!$B62:EB62)</f>
        <v>-9.7230000000000061</v>
      </c>
      <c r="F88" s="73">
        <f>SUMPRODUCT(--(F$9=YEAR(Quarterly_kt!$B$9:EC$9)),Quarterly_kt!$B62:EC62)</f>
        <v>-22.885999999999999</v>
      </c>
      <c r="G88" s="73">
        <f>SUMPRODUCT(--(G$9=YEAR(Quarterly_kt!$B$9:ED$9)),Quarterly_kt!$B62:ED62)</f>
        <v>-0.11879492187499885</v>
      </c>
      <c r="H88" s="73">
        <f>SUMPRODUCT(--(H$9=YEAR(Quarterly_kt!$B$9:EE$9)),Quarterly_kt!$B62:EE62)</f>
        <v>-0.18099999999999561</v>
      </c>
      <c r="I88" s="73">
        <f>SUMPRODUCT(--(I$9=YEAR(Quarterly_kt!$B$9:EF$9)),Quarterly_kt!$B62:EF62)</f>
        <v>-6.1633300781252842E-2</v>
      </c>
      <c r="J88" s="73">
        <f>SUMPRODUCT(--(J$9=YEAR(Quarterly_kt!$B$9:EG$9)),Quarterly_kt!$B62:EG62)</f>
        <v>40.707999999999991</v>
      </c>
      <c r="K88" s="73">
        <f>SUMPRODUCT(--(K$9=YEAR(Quarterly_kt!$B$9:EH$9)),Quarterly_kt!$B62:EH62)</f>
        <v>-37.981572753906242</v>
      </c>
      <c r="L88" s="73">
        <f>SUMPRODUCT(--(L$9=YEAR(Quarterly_kt!$B$9:EI$9)),Quarterly_kt!$B62:EI62)</f>
        <v>10.107428367614745</v>
      </c>
      <c r="M88" s="73">
        <f>SUMPRODUCT(--(M$9=YEAR(Quarterly_kt!$B$9:EJ$9)),Quarterly_kt!$B62:EJ62)</f>
        <v>13.005533813476562</v>
      </c>
      <c r="N88" s="73">
        <f>SUMPRODUCT(--(N$9=YEAR(Quarterly_kt!$B$9:EK$9)),Quarterly_kt!$B62:EK62)</f>
        <v>5.8791649093627791</v>
      </c>
      <c r="O88" s="73">
        <f>SUMPRODUCT(--(O$9=YEAR(Quarterly_kt!$B$9:EL$9)),Quarterly_kt!$B62:EL62)</f>
        <v>-14.828001873016339</v>
      </c>
      <c r="P88" s="73">
        <f>SUMPRODUCT(--(P$9=YEAR(Quarterly_kt!$B$9:EM$9)),Quarterly_kt!$B62:EM62)</f>
        <v>28.551355392456045</v>
      </c>
      <c r="Q88" s="73">
        <f>SUMPRODUCT(--(Q$9=YEAR(Quarterly_kt!$B$9:EN$9)),Quarterly_kt!$B62:EN62)</f>
        <v>21.28353119659425</v>
      </c>
      <c r="R88" s="73">
        <f>SUMPRODUCT(--(R$9=YEAR(Quarterly_kt!$B$9:EO$9)),Quarterly_kt!$B62:EO62)</f>
        <v>-7.4139024753570517</v>
      </c>
      <c r="S88" s="73">
        <f>SUMPRODUCT(--(S$9=YEAR(Quarterly_kt!$B$9:EP$9)),Quarterly_kt!$B62:EP62)</f>
        <v>-4.4183273677825898</v>
      </c>
      <c r="T88" s="73">
        <f>SUMPRODUCT(--(T$9=YEAR(Quarterly_kt!$B$9:EQ$9)),Quarterly_kt!$B62:EQ62)</f>
        <v>1.7964207077026444</v>
      </c>
      <c r="U88" s="73">
        <f>SUMPRODUCT(--(U$9=YEAR(Quarterly_kt!$B$9:ER$9)),Quarterly_kt!$B62:ER62)</f>
        <v>-1.3391348571777364</v>
      </c>
      <c r="V88" s="73">
        <f>SUMPRODUCT(--(V$9=YEAR(Quarterly_kt!$B$9:ES$9)),Quarterly_kt!$B62:ES62)</f>
        <v>87.582508789062473</v>
      </c>
      <c r="W88" s="73">
        <f>SUMPRODUCT(--(W$9=YEAR(Quarterly_kt!$B$9:ET$9)),Quarterly_kt!$B62:ET62)</f>
        <v>28.679914428710937</v>
      </c>
      <c r="X88" s="73">
        <f>SUMPRODUCT(--(X$9=YEAR(Quarterly_kt!$B$9:EU$9)),Quarterly_kt!$B62:EU62)</f>
        <v>36.547612792968764</v>
      </c>
      <c r="Y88" s="73">
        <f>SUMPRODUCT(--(Y$9=YEAR(Quarterly_kt!$B$9:EV$9)),Quarterly_kt!$B62:EV62)</f>
        <v>-10.667938354492177</v>
      </c>
      <c r="Z88" s="73">
        <f>SUMPRODUCT(--(Z$9=YEAR(Quarterly_kt!$B$9:EW$9)),Quarterly_kt!$B62:EW62)</f>
        <v>24.880303100585948</v>
      </c>
      <c r="AA88" s="73">
        <f>SUMPRODUCT(--(AA$9=YEAR(Quarterly_kt!$B$9:EX$9)),Quarterly_kt!$B62:EX62)</f>
        <v>15.802561702728278</v>
      </c>
      <c r="AB88" s="73">
        <f>SUMPRODUCT(--(AB$9=YEAR(Quarterly_kt!$B$9:EY$9)),Quarterly_kt!$B62:EY62)</f>
        <v>29.986000000000004</v>
      </c>
      <c r="AC88" s="73">
        <f>SUMPRODUCT(--(AC$9=YEAR(Quarterly_kt!$B$9:EZ$9)),Quarterly_kt!$B62:EZ62)</f>
        <v>-36.69281583118439</v>
      </c>
      <c r="AD88" s="73">
        <f>SUMPRODUCT(--(AD$9=YEAR(Quarterly_kt!$B$9:FA$9)),Quarterly_kt!$B62:FA62)</f>
        <v>0.95743999958038128</v>
      </c>
      <c r="AE88" s="73">
        <f>SUMPRODUCT(--(AE$9=YEAR(Quarterly_kt!$B$9:FB$9)),Quarterly_kt!$B62:FB62)</f>
        <v>-8.1910000000000025</v>
      </c>
      <c r="AF88" s="73">
        <f>SUMPRODUCT(--(AF$9=YEAR(Quarterly_kt!$B$9:FC$9)),Quarterly_kt!$B62:FC62)</f>
        <v>-32.044000000000004</v>
      </c>
      <c r="AG88" s="73">
        <f>SUMPRODUCT(--(AG$9=YEAR(Quarterly_kt!$B$9:FD$9)),Quarterly_kt!$B62:FD62)</f>
        <v>-9.0020000000000007</v>
      </c>
      <c r="AH88" s="73">
        <f>SUMPRODUCT(--(AH$9=YEAR(Quarterly_kt!$B$9:FE$9)),Quarterly_kt!$B62:FE62)</f>
        <v>-64.192309570312503</v>
      </c>
      <c r="AI88" s="73">
        <f>SUMPRODUCT(--(AI$9=YEAR(Quarterly_kt!$B$9:FF$9)),Quarterly_kt!$B62:FF62)</f>
        <v>14.7613857421875</v>
      </c>
      <c r="AJ88" s="73">
        <f>SUMPRODUCT(--(AJ$9=YEAR(Quarterly_kt!$B$9:FG$9)),Quarterly_kt!$B62:FG62)</f>
        <v>7.6201821289062535</v>
      </c>
      <c r="AK88" s="73">
        <f>SUMPRODUCT(--(AK$9=YEAR(Quarterly_kt!$B$9:FH$9)),Quarterly_kt!$B62:FH62)</f>
        <v>-36.929768173217759</v>
      </c>
      <c r="AL88" s="73">
        <f>SUMPRODUCT(--(AL$9=YEAR(Quarterly_kt!$B$9:FI$9)),Quarterly_kt!$B62:FI62)</f>
        <v>23.56993920898438</v>
      </c>
      <c r="AM88" s="73">
        <f>SUMPRODUCT(--(AM$9=YEAR(Quarterly_kt!$B$9:FJ$9)),Quarterly_kt!$B62:FJ62)</f>
        <v>-41.850757141113291</v>
      </c>
      <c r="AN88" s="73">
        <f>SUMPRODUCT(--(AN$9=YEAR(Quarterly_kt!$B$9:FK$9)),Quarterly_kt!$B62:FK62)</f>
        <v>-42.301063281059264</v>
      </c>
      <c r="AO88" s="73">
        <f>SUMPRODUCT(--(AO$9=YEAR(Quarterly_kt!$B$9:FL$9)),Quarterly_kt!$B62:FL62)</f>
        <v>21.36301176452637</v>
      </c>
      <c r="AP88" s="73">
        <f>SUMPRODUCT(--(AP$9=YEAR(Quarterly_kt!$B$9:FM$9)),Quarterly_kt!$B62:FM62)</f>
        <v>-24.093530338287351</v>
      </c>
      <c r="AQ88" s="73">
        <f>SUMPRODUCT(--(AQ$9=YEAR(Quarterly_kt!$B$9:FN$9)),Quarterly_kt!$B62:FN62)</f>
        <v>-107.47979765319823</v>
      </c>
      <c r="AR88" s="73">
        <f>SUMPRODUCT(--(AR$9=YEAR(Quarterly_kt!$B$9:FQ$9)),Quarterly_kt!$B62:FQ62)</f>
        <v>-79.463221683502212</v>
      </c>
      <c r="AS88" s="73">
        <f>SUMPRODUCT(--(AS$9=YEAR(Quarterly_kt!$B$9:FU$9)),Quarterly_kt!$B62:FU62)</f>
        <v>-38.091032100330949</v>
      </c>
    </row>
    <row r="89" spans="1:45" ht="15" x14ac:dyDescent="0.25">
      <c r="A89" s="49" t="s">
        <v>23</v>
      </c>
      <c r="B89" s="73">
        <f>SUMPRODUCT(--(B$9=YEAR(Quarterly_kt!$B$9:DY$9)),Quarterly_kt!$B63:DY63)</f>
        <v>0</v>
      </c>
      <c r="C89" s="73">
        <f>SUMPRODUCT(--(C$9=YEAR(Quarterly_kt!$B$9:DZ$9)),Quarterly_kt!$B63:DZ63)</f>
        <v>0</v>
      </c>
      <c r="D89" s="73">
        <f>SUMPRODUCT(--(D$9=YEAR(Quarterly_kt!$B$9:EA$9)),Quarterly_kt!$B63:EA63)</f>
        <v>0</v>
      </c>
      <c r="E89" s="73">
        <f>SUMPRODUCT(--(E$9=YEAR(Quarterly_kt!$B$9:EB$9)),Quarterly_kt!$B63:EB63)</f>
        <v>0</v>
      </c>
      <c r="F89" s="73">
        <f>SUMPRODUCT(--(F$9=YEAR(Quarterly_kt!$B$9:EC$9)),Quarterly_kt!$B63:EC63)</f>
        <v>0</v>
      </c>
      <c r="G89" s="73">
        <f>SUMPRODUCT(--(G$9=YEAR(Quarterly_kt!$B$9:ED$9)),Quarterly_kt!$B63:ED63)</f>
        <v>0.36099999999999999</v>
      </c>
      <c r="H89" s="73">
        <f>SUMPRODUCT(--(H$9=YEAR(Quarterly_kt!$B$9:EE$9)),Quarterly_kt!$B63:EE63)</f>
        <v>-0.81199999999999983</v>
      </c>
      <c r="I89" s="73">
        <f>SUMPRODUCT(--(I$9=YEAR(Quarterly_kt!$B$9:EF$9)),Quarterly_kt!$B63:EF63)</f>
        <v>-1.4850000000000001</v>
      </c>
      <c r="J89" s="73">
        <f>SUMPRODUCT(--(J$9=YEAR(Quarterly_kt!$B$9:EG$9)),Quarterly_kt!$B63:EG63)</f>
        <v>-0.82699999999999996</v>
      </c>
      <c r="K89" s="73">
        <f>SUMPRODUCT(--(K$9=YEAR(Quarterly_kt!$B$9:EH$9)),Quarterly_kt!$B63:EH63)</f>
        <v>0</v>
      </c>
      <c r="L89" s="73">
        <f>SUMPRODUCT(--(L$9=YEAR(Quarterly_kt!$B$9:EI$9)),Quarterly_kt!$B63:EI63)</f>
        <v>0</v>
      </c>
      <c r="M89" s="73">
        <f>SUMPRODUCT(--(M$9=YEAR(Quarterly_kt!$B$9:EJ$9)),Quarterly_kt!$B63:EJ63)</f>
        <v>0</v>
      </c>
      <c r="N89" s="73">
        <f>SUMPRODUCT(--(N$9=YEAR(Quarterly_kt!$B$9:EK$9)),Quarterly_kt!$B63:EK63)</f>
        <v>-10.009</v>
      </c>
      <c r="O89" s="73">
        <f>SUMPRODUCT(--(O$9=YEAR(Quarterly_kt!$B$9:EL$9)),Quarterly_kt!$B63:EL63)</f>
        <v>0</v>
      </c>
      <c r="P89" s="73">
        <f>SUMPRODUCT(--(P$9=YEAR(Quarterly_kt!$B$9:EM$9)),Quarterly_kt!$B63:EM63)</f>
        <v>0</v>
      </c>
      <c r="Q89" s="73">
        <f>SUMPRODUCT(--(Q$9=YEAR(Quarterly_kt!$B$9:EN$9)),Quarterly_kt!$B63:EN63)</f>
        <v>0</v>
      </c>
      <c r="R89" s="73">
        <f>SUMPRODUCT(--(R$9=YEAR(Quarterly_kt!$B$9:EO$9)),Quarterly_kt!$B63:EO63)</f>
        <v>18.131</v>
      </c>
      <c r="S89" s="73">
        <f>SUMPRODUCT(--(S$9=YEAR(Quarterly_kt!$B$9:EP$9)),Quarterly_kt!$B63:EP63)</f>
        <v>-89.105000000000004</v>
      </c>
      <c r="T89" s="73">
        <f>SUMPRODUCT(--(T$9=YEAR(Quarterly_kt!$B$9:EQ$9)),Quarterly_kt!$B63:EQ63)</f>
        <v>-20.953000000000003</v>
      </c>
      <c r="U89" s="73">
        <f>SUMPRODUCT(--(U$9=YEAR(Quarterly_kt!$B$9:ER$9)),Quarterly_kt!$B63:ER63)</f>
        <v>73.870999999999995</v>
      </c>
      <c r="V89" s="73">
        <f>SUMPRODUCT(--(V$9=YEAR(Quarterly_kt!$B$9:ES$9)),Quarterly_kt!$B63:ES63)</f>
        <v>2.56</v>
      </c>
      <c r="W89" s="73">
        <f>SUMPRODUCT(--(W$9=YEAR(Quarterly_kt!$B$9:ET$9)),Quarterly_kt!$B63:ET63)</f>
        <v>0</v>
      </c>
      <c r="X89" s="73">
        <f>SUMPRODUCT(--(X$9=YEAR(Quarterly_kt!$B$9:EU$9)),Quarterly_kt!$B63:EU63)</f>
        <v>-9.407</v>
      </c>
      <c r="Y89" s="73">
        <f>SUMPRODUCT(--(Y$9=YEAR(Quarterly_kt!$B$9:EV$9)),Quarterly_kt!$B63:EV63)</f>
        <v>-21.614999999999998</v>
      </c>
      <c r="Z89" s="73">
        <f>SUMPRODUCT(--(Z$9=YEAR(Quarterly_kt!$B$9:EW$9)),Quarterly_kt!$B63:EW63)</f>
        <v>-0.44500000000000001</v>
      </c>
      <c r="AA89" s="73">
        <f>SUMPRODUCT(--(AA$9=YEAR(Quarterly_kt!$B$9:EX$9)),Quarterly_kt!$B63:EX63)</f>
        <v>-4.165</v>
      </c>
      <c r="AB89" s="73">
        <f>SUMPRODUCT(--(AB$9=YEAR(Quarterly_kt!$B$9:EY$9)),Quarterly_kt!$B63:EY63)</f>
        <v>-0.93200000000000005</v>
      </c>
      <c r="AC89" s="73">
        <f>SUMPRODUCT(--(AC$9=YEAR(Quarterly_kt!$B$9:EZ$9)),Quarterly_kt!$B63:EZ63)</f>
        <v>-17.432000000000002</v>
      </c>
      <c r="AD89" s="73">
        <f>SUMPRODUCT(--(AD$9=YEAR(Quarterly_kt!$B$9:FA$9)),Quarterly_kt!$B63:FA63)</f>
        <v>1.3120000000000001</v>
      </c>
      <c r="AE89" s="73">
        <f>SUMPRODUCT(--(AE$9=YEAR(Quarterly_kt!$B$9:FB$9)),Quarterly_kt!$B63:FB63)</f>
        <v>-6.0650000000000004</v>
      </c>
      <c r="AF89" s="73">
        <f>SUMPRODUCT(--(AF$9=YEAR(Quarterly_kt!$B$9:FC$9)),Quarterly_kt!$B63:FC63)</f>
        <v>0</v>
      </c>
      <c r="AG89" s="73">
        <f>SUMPRODUCT(--(AG$9=YEAR(Quarterly_kt!$B$9:FD$9)),Quarterly_kt!$B63:FD63)</f>
        <v>-30.496000000000002</v>
      </c>
      <c r="AH89" s="73">
        <f>SUMPRODUCT(--(AH$9=YEAR(Quarterly_kt!$B$9:FE$9)),Quarterly_kt!$B63:FE63)</f>
        <v>-119.63200000000001</v>
      </c>
      <c r="AI89" s="73">
        <f>SUMPRODUCT(--(AI$9=YEAR(Quarterly_kt!$B$9:FF$9)),Quarterly_kt!$B63:FF63)</f>
        <v>-9.9540000000000006</v>
      </c>
      <c r="AJ89" s="73">
        <f>SUMPRODUCT(--(AJ$9=YEAR(Quarterly_kt!$B$9:FG$9)),Quarterly_kt!$B63:FG63)</f>
        <v>-12.528000000000002</v>
      </c>
      <c r="AK89" s="73">
        <f>SUMPRODUCT(--(AK$9=YEAR(Quarterly_kt!$B$9:FH$9)),Quarterly_kt!$B63:FH63)</f>
        <v>-1.113</v>
      </c>
      <c r="AL89" s="73">
        <f>SUMPRODUCT(--(AL$9=YEAR(Quarterly_kt!$B$9:FI$9)),Quarterly_kt!$B63:FI63)</f>
        <v>0</v>
      </c>
      <c r="AM89" s="73">
        <f>SUMPRODUCT(--(AM$9=YEAR(Quarterly_kt!$B$9:FJ$9)),Quarterly_kt!$B63:FJ63)</f>
        <v>0</v>
      </c>
      <c r="AN89" s="73">
        <f>SUMPRODUCT(--(AN$9=YEAR(Quarterly_kt!$B$9:FK$9)),Quarterly_kt!$B63:FK63)</f>
        <v>0</v>
      </c>
      <c r="AO89" s="73">
        <f>SUMPRODUCT(--(AO$9=YEAR(Quarterly_kt!$B$9:FL$9)),Quarterly_kt!$B63:FL63)</f>
        <v>0</v>
      </c>
      <c r="AP89" s="73">
        <f>SUMPRODUCT(--(AP$9=YEAR(Quarterly_kt!$B$9:FM$9)),Quarterly_kt!$B63:FM63)</f>
        <v>0</v>
      </c>
      <c r="AQ89" s="73">
        <f>SUMPRODUCT(--(AQ$9=YEAR(Quarterly_kt!$B$9:FN$9)),Quarterly_kt!$B63:FN63)</f>
        <v>-58.774999999999999</v>
      </c>
      <c r="AR89" s="73">
        <f>SUMPRODUCT(--(AR$9=YEAR(Quarterly_kt!$B$9:FQ$9)),Quarterly_kt!$B63:FQ63)</f>
        <v>0</v>
      </c>
      <c r="AS89" s="73">
        <f>SUMPRODUCT(--(AS$9=YEAR(Quarterly_kt!$B$9:FU$9)),Quarterly_kt!$B63:FU63)</f>
        <v>0</v>
      </c>
    </row>
    <row r="90" spans="1:45" ht="15" x14ac:dyDescent="0.25">
      <c r="A90" s="49" t="s">
        <v>25</v>
      </c>
      <c r="B90" s="73">
        <f t="shared" ref="B90:AP90" si="19">SUM(B91:B93)</f>
        <v>-1.2270000000000225</v>
      </c>
      <c r="C90" s="73">
        <f t="shared" si="19"/>
        <v>3.4470000000000045</v>
      </c>
      <c r="D90" s="73">
        <f t="shared" si="19"/>
        <v>4.465999999999986</v>
      </c>
      <c r="E90" s="73">
        <f t="shared" si="19"/>
        <v>0.48200000000001486</v>
      </c>
      <c r="F90" s="73">
        <f t="shared" si="19"/>
        <v>4.5409999999999746</v>
      </c>
      <c r="G90" s="73">
        <f t="shared" si="19"/>
        <v>4.5660000000000061</v>
      </c>
      <c r="H90" s="73">
        <f t="shared" si="19"/>
        <v>-0.25099999999996347</v>
      </c>
      <c r="I90" s="73">
        <f t="shared" si="19"/>
        <v>-1.1819999999999746</v>
      </c>
      <c r="J90" s="73">
        <f t="shared" si="19"/>
        <v>0.77599999999995706</v>
      </c>
      <c r="K90" s="73">
        <f t="shared" si="19"/>
        <v>1.4910000000000037</v>
      </c>
      <c r="L90" s="73">
        <f t="shared" si="19"/>
        <v>-6.0000000000025366E-2</v>
      </c>
      <c r="M90" s="73">
        <f t="shared" si="19"/>
        <v>3.6429999999999985</v>
      </c>
      <c r="N90" s="73">
        <f t="shared" si="19"/>
        <v>-0.40499999999998781</v>
      </c>
      <c r="O90" s="73">
        <f t="shared" si="19"/>
        <v>-7.8339999999999579</v>
      </c>
      <c r="P90" s="73">
        <f t="shared" si="19"/>
        <v>-1.9550000000000023</v>
      </c>
      <c r="Q90" s="73">
        <f t="shared" si="19"/>
        <v>1.0439999999999832</v>
      </c>
      <c r="R90" s="73">
        <f t="shared" si="19"/>
        <v>3.366000000000029</v>
      </c>
      <c r="S90" s="73">
        <f t="shared" si="19"/>
        <v>-159.85300000000001</v>
      </c>
      <c r="T90" s="73">
        <f t="shared" si="19"/>
        <v>-235.08599999999998</v>
      </c>
      <c r="U90" s="73">
        <f t="shared" si="19"/>
        <v>-200.13300000000004</v>
      </c>
      <c r="V90" s="73">
        <f t="shared" si="19"/>
        <v>-316.40100000000007</v>
      </c>
      <c r="W90" s="73">
        <f t="shared" si="19"/>
        <v>-66.564000000000007</v>
      </c>
      <c r="X90" s="73">
        <f t="shared" si="19"/>
        <v>-150.52499999999998</v>
      </c>
      <c r="Y90" s="73">
        <f t="shared" si="19"/>
        <v>5.7549999999999972</v>
      </c>
      <c r="Z90" s="73">
        <f t="shared" si="19"/>
        <v>38.541000000000025</v>
      </c>
      <c r="AA90" s="73">
        <f t="shared" si="19"/>
        <v>-107.92300000000002</v>
      </c>
      <c r="AB90" s="73">
        <f t="shared" si="19"/>
        <v>56.446000000000005</v>
      </c>
      <c r="AC90" s="73">
        <f t="shared" si="19"/>
        <v>80.61</v>
      </c>
      <c r="AD90" s="73">
        <f t="shared" si="19"/>
        <v>3.2429999999999763</v>
      </c>
      <c r="AE90" s="73">
        <f t="shared" si="19"/>
        <v>4.9449999999999763</v>
      </c>
      <c r="AF90" s="73">
        <f t="shared" si="19"/>
        <v>24.081999999999972</v>
      </c>
      <c r="AG90" s="73">
        <f t="shared" si="19"/>
        <v>45.840000000000018</v>
      </c>
      <c r="AH90" s="73">
        <f t="shared" si="19"/>
        <v>12.424999999999997</v>
      </c>
      <c r="AI90" s="73">
        <f t="shared" si="19"/>
        <v>11.751000000000003</v>
      </c>
      <c r="AJ90" s="73">
        <f t="shared" si="19"/>
        <v>-6.6039999999999974</v>
      </c>
      <c r="AK90" s="73">
        <f t="shared" si="19"/>
        <v>29.532781707763654</v>
      </c>
      <c r="AL90" s="73">
        <f t="shared" si="19"/>
        <v>15.120058715820345</v>
      </c>
      <c r="AM90" s="73">
        <f t="shared" si="19"/>
        <v>-11.954529754638667</v>
      </c>
      <c r="AN90" s="73">
        <f t="shared" si="19"/>
        <v>97.182999999999993</v>
      </c>
      <c r="AO90" s="73">
        <f t="shared" si="19"/>
        <v>109.83399999999999</v>
      </c>
      <c r="AP90" s="73">
        <f t="shared" si="19"/>
        <v>135.27700000000002</v>
      </c>
      <c r="AQ90" s="73">
        <f>SUM(AQ91:AQ93)</f>
        <v>186.61699999999999</v>
      </c>
      <c r="AR90" s="73">
        <f>SUM(AR91:AR93)</f>
        <v>-35.476005859375029</v>
      </c>
      <c r="AS90" s="73">
        <f>SUM(AS91:AS93)</f>
        <v>-78.440229081830239</v>
      </c>
    </row>
    <row r="91" spans="1:45" ht="17.25" x14ac:dyDescent="0.25">
      <c r="A91" s="50" t="s">
        <v>132</v>
      </c>
      <c r="B91" s="73">
        <f>SUMPRODUCT(--(B$9=YEAR(Quarterly_kt!$B$9:DY$9)),Quarterly_kt!$B65:DY65)</f>
        <v>1.0000000000038867E-3</v>
      </c>
      <c r="C91" s="73">
        <f>SUMPRODUCT(--(C$9=YEAR(Quarterly_kt!$B$9:DZ$9)),Quarterly_kt!$B65:DZ65)</f>
        <v>-1.0000000000021103E-3</v>
      </c>
      <c r="D91" s="73">
        <f>SUMPRODUCT(--(D$9=YEAR(Quarterly_kt!$B$9:EA$9)),Quarterly_kt!$B65:EA65)</f>
        <v>1.9999999999997797E-3</v>
      </c>
      <c r="E91" s="73">
        <f>SUMPRODUCT(--(E$9=YEAR(Quarterly_kt!$B$9:EB$9)),Quarterly_kt!$B65:EB65)</f>
        <v>1.3322676295501878E-15</v>
      </c>
      <c r="F91" s="73">
        <f>SUMPRODUCT(--(F$9=YEAR(Quarterly_kt!$B$9:EC$9)),Quarterly_kt!$B65:EC65)</f>
        <v>-8.8817841970012523E-16</v>
      </c>
      <c r="G91" s="73">
        <f>SUMPRODUCT(--(G$9=YEAR(Quarterly_kt!$B$9:ED$9)),Quarterly_kt!$B65:ED65)</f>
        <v>-2.5819999999999999</v>
      </c>
      <c r="H91" s="73">
        <f>SUMPRODUCT(--(H$9=YEAR(Quarterly_kt!$B$9:EE$9)),Quarterly_kt!$B65:EE65)</f>
        <v>-0.49800000000000066</v>
      </c>
      <c r="I91" s="73">
        <f>SUMPRODUCT(--(I$9=YEAR(Quarterly_kt!$B$9:EF$9)),Quarterly_kt!$B65:EF65)</f>
        <v>-0.57399999999999984</v>
      </c>
      <c r="J91" s="73">
        <f>SUMPRODUCT(--(J$9=YEAR(Quarterly_kt!$B$9:EG$9)),Quarterly_kt!$B65:EG65)</f>
        <v>-0.21000000000000077</v>
      </c>
      <c r="K91" s="73">
        <f>SUMPRODUCT(--(K$9=YEAR(Quarterly_kt!$B$9:EH$9)),Quarterly_kt!$B65:EH65)</f>
        <v>-0.17900000000000205</v>
      </c>
      <c r="L91" s="73">
        <f>SUMPRODUCT(--(L$9=YEAR(Quarterly_kt!$B$9:EI$9)),Quarterly_kt!$B65:EI65)</f>
        <v>9.9999999999944578E-4</v>
      </c>
      <c r="M91" s="73">
        <f>SUMPRODUCT(--(M$9=YEAR(Quarterly_kt!$B$9:EJ$9)),Quarterly_kt!$B65:EJ65)</f>
        <v>2.3220000000000005</v>
      </c>
      <c r="N91" s="73">
        <f>SUMPRODUCT(--(N$9=YEAR(Quarterly_kt!$B$9:EK$9)),Quarterly_kt!$B65:EK65)</f>
        <v>-0.24799999999999667</v>
      </c>
      <c r="O91" s="73">
        <f>SUMPRODUCT(--(O$9=YEAR(Quarterly_kt!$B$9:EL$9)),Quarterly_kt!$B65:EL65)</f>
        <v>-0.49799999999999811</v>
      </c>
      <c r="P91" s="73">
        <f>SUMPRODUCT(--(P$9=YEAR(Quarterly_kt!$B$9:EM$9)),Quarterly_kt!$B65:EM65)</f>
        <v>0.10800000000000187</v>
      </c>
      <c r="Q91" s="73">
        <f>SUMPRODUCT(--(Q$9=YEAR(Quarterly_kt!$B$9:EN$9)),Quarterly_kt!$B65:EN65)</f>
        <v>0.56299999999999928</v>
      </c>
      <c r="R91" s="73">
        <f>SUMPRODUCT(--(R$9=YEAR(Quarterly_kt!$B$9:EO$9)),Quarterly_kt!$B65:EO65)</f>
        <v>-0.14999999999999769</v>
      </c>
      <c r="S91" s="73">
        <f>SUMPRODUCT(--(S$9=YEAR(Quarterly_kt!$B$9:EP$9)),Quarterly_kt!$B65:EP65)</f>
        <v>-141.20399999999998</v>
      </c>
      <c r="T91" s="73">
        <f>SUMPRODUCT(--(T$9=YEAR(Quarterly_kt!$B$9:EQ$9)),Quarterly_kt!$B65:EQ65)</f>
        <v>-222.73499999999999</v>
      </c>
      <c r="U91" s="73">
        <f>SUMPRODUCT(--(U$9=YEAR(Quarterly_kt!$B$9:ER$9)),Quarterly_kt!$B65:ER65)</f>
        <v>-233.08500000000004</v>
      </c>
      <c r="V91" s="73">
        <f>SUMPRODUCT(--(V$9=YEAR(Quarterly_kt!$B$9:ES$9)),Quarterly_kt!$B65:ES65)</f>
        <v>-276.94100000000003</v>
      </c>
      <c r="W91" s="73">
        <f>SUMPRODUCT(--(W$9=YEAR(Quarterly_kt!$B$9:ET$9)),Quarterly_kt!$B65:ET65)</f>
        <v>-67.542000000000002</v>
      </c>
      <c r="X91" s="73">
        <f>SUMPRODUCT(--(X$9=YEAR(Quarterly_kt!$B$9:EU$9)),Quarterly_kt!$B65:EU65)</f>
        <v>-153.49099999999999</v>
      </c>
      <c r="Y91" s="73">
        <f>SUMPRODUCT(--(Y$9=YEAR(Quarterly_kt!$B$9:EV$9)),Quarterly_kt!$B65:EV65)</f>
        <v>-3.9970000000000052</v>
      </c>
      <c r="Z91" s="73">
        <f>SUMPRODUCT(--(Z$9=YEAR(Quarterly_kt!$B$9:EW$9)),Quarterly_kt!$B65:EW65)</f>
        <v>20.873000000000019</v>
      </c>
      <c r="AA91" s="73">
        <f>SUMPRODUCT(--(AA$9=YEAR(Quarterly_kt!$B$9:EX$9)),Quarterly_kt!$B65:EX65)</f>
        <v>-81.058000000000021</v>
      </c>
      <c r="AB91" s="73">
        <f>SUMPRODUCT(--(AB$9=YEAR(Quarterly_kt!$B$9:EY$9)),Quarterly_kt!$B65:EY65)</f>
        <v>43.257000000000005</v>
      </c>
      <c r="AC91" s="73">
        <f>SUMPRODUCT(--(AC$9=YEAR(Quarterly_kt!$B$9:EZ$9)),Quarterly_kt!$B65:EZ65)</f>
        <v>66.913999999999987</v>
      </c>
      <c r="AD91" s="73">
        <f>SUMPRODUCT(--(AD$9=YEAR(Quarterly_kt!$B$9:FA$9)),Quarterly_kt!$B65:FA65)</f>
        <v>-2.6120000000000241</v>
      </c>
      <c r="AE91" s="73">
        <f>SUMPRODUCT(--(AE$9=YEAR(Quarterly_kt!$B$9:FB$9)),Quarterly_kt!$B65:FB65)</f>
        <v>-0.48100000000001586</v>
      </c>
      <c r="AF91" s="73">
        <f>SUMPRODUCT(--(AF$9=YEAR(Quarterly_kt!$B$9:FC$9)),Quarterly_kt!$B65:FC65)</f>
        <v>12.91899999999997</v>
      </c>
      <c r="AG91" s="73">
        <f>SUMPRODUCT(--(AG$9=YEAR(Quarterly_kt!$B$9:FD$9)),Quarterly_kt!$B65:FD65)</f>
        <v>71.301000000000016</v>
      </c>
      <c r="AH91" s="73">
        <f>SUMPRODUCT(--(AH$9=YEAR(Quarterly_kt!$B$9:FE$9)),Quarterly_kt!$B65:FE65)</f>
        <v>5.0769999999999946</v>
      </c>
      <c r="AI91" s="73">
        <f>SUMPRODUCT(--(AI$9=YEAR(Quarterly_kt!$B$9:FF$9)),Quarterly_kt!$B65:FF65)</f>
        <v>1.6460000000000061</v>
      </c>
      <c r="AJ91" s="73">
        <f>SUMPRODUCT(--(AJ$9=YEAR(Quarterly_kt!$B$9:FG$9)),Quarterly_kt!$B65:FG65)</f>
        <v>-12.917999999999994</v>
      </c>
      <c r="AK91" s="73">
        <f>SUMPRODUCT(--(AK$9=YEAR(Quarterly_kt!$B$9:FH$9)),Quarterly_kt!$B65:FH65)</f>
        <v>10.335597656249995</v>
      </c>
      <c r="AL91" s="73">
        <f>SUMPRODUCT(--(AL$9=YEAR(Quarterly_kt!$B$9:FI$9)),Quarterly_kt!$B65:FI65)</f>
        <v>-0.96362939453121754</v>
      </c>
      <c r="AM91" s="73">
        <f>SUMPRODUCT(--(AM$9=YEAR(Quarterly_kt!$B$9:FJ$9)),Quarterly_kt!$B65:FJ65)</f>
        <v>-6.9893943176269495</v>
      </c>
      <c r="AN91" s="73">
        <f>SUMPRODUCT(--(AN$9=YEAR(Quarterly_kt!$B$9:FK$9)),Quarterly_kt!$B65:FK65)</f>
        <v>-0.34600000000000364</v>
      </c>
      <c r="AO91" s="73">
        <f>SUMPRODUCT(--(AO$9=YEAR(Quarterly_kt!$B$9:FL$9)),Quarterly_kt!$B65:FL65)</f>
        <v>-31.599999999999984</v>
      </c>
      <c r="AP91" s="73">
        <f>SUMPRODUCT(--(AP$9=YEAR(Quarterly_kt!$B$9:FM$9)),Quarterly_kt!$B65:FM65)</f>
        <v>8.8079999999999998</v>
      </c>
      <c r="AQ91" s="73">
        <f>SUMPRODUCT(--(AQ$9=YEAR(Quarterly_kt!$B$9:FN$9)),Quarterly_kt!$B65:FN65)</f>
        <v>71.106999999999999</v>
      </c>
      <c r="AR91" s="73">
        <f>SUMPRODUCT(--(AR$9=YEAR(Quarterly_kt!$B$9:FQ$9)),Quarterly_kt!$B65:FQ65)</f>
        <v>-37.92285937500003</v>
      </c>
      <c r="AS91" s="73">
        <f>SUMPRODUCT(--(AS$9=YEAR(Quarterly_kt!$B$9:FU$9)),Quarterly_kt!$B65:FU65)</f>
        <v>-110.78777692688237</v>
      </c>
    </row>
    <row r="92" spans="1:45" ht="17.25" x14ac:dyDescent="0.25">
      <c r="A92" s="50" t="s">
        <v>133</v>
      </c>
      <c r="B92" s="73">
        <f>SUMPRODUCT(--(B$9=YEAR(Quarterly_kt!$B$9:DY$9)),Quarterly_kt!$B66:DY66)</f>
        <v>-1.2280000000000264</v>
      </c>
      <c r="C92" s="73">
        <f>SUMPRODUCT(--(C$9=YEAR(Quarterly_kt!$B$9:DZ$9)),Quarterly_kt!$B66:DZ66)</f>
        <v>3.4480000000000066</v>
      </c>
      <c r="D92" s="73">
        <f>SUMPRODUCT(--(D$9=YEAR(Quarterly_kt!$B$9:EA$9)),Quarterly_kt!$B66:EA66)</f>
        <v>4.4639999999999862</v>
      </c>
      <c r="E92" s="73">
        <f>SUMPRODUCT(--(E$9=YEAR(Quarterly_kt!$B$9:EB$9)),Quarterly_kt!$B66:EB66)</f>
        <v>0.48200000000001353</v>
      </c>
      <c r="F92" s="73">
        <f>SUMPRODUCT(--(F$9=YEAR(Quarterly_kt!$B$9:EC$9)),Quarterly_kt!$B66:EC66)</f>
        <v>4.5409999999999755</v>
      </c>
      <c r="G92" s="73">
        <f>SUMPRODUCT(--(G$9=YEAR(Quarterly_kt!$B$9:ED$9)),Quarterly_kt!$B66:ED66)</f>
        <v>7.1480000000000059</v>
      </c>
      <c r="H92" s="73">
        <f>SUMPRODUCT(--(H$9=YEAR(Quarterly_kt!$B$9:EE$9)),Quarterly_kt!$B66:EE66)</f>
        <v>0.24700000000003719</v>
      </c>
      <c r="I92" s="73">
        <f>SUMPRODUCT(--(I$9=YEAR(Quarterly_kt!$B$9:EF$9)),Quarterly_kt!$B66:EF66)</f>
        <v>-0.60799999999997478</v>
      </c>
      <c r="J92" s="73">
        <f>SUMPRODUCT(--(J$9=YEAR(Quarterly_kt!$B$9:EG$9)),Quarterly_kt!$B66:EG66)</f>
        <v>0.9859999999999578</v>
      </c>
      <c r="K92" s="73">
        <f>SUMPRODUCT(--(K$9=YEAR(Quarterly_kt!$B$9:EH$9)),Quarterly_kt!$B66:EH66)</f>
        <v>1.6700000000000057</v>
      </c>
      <c r="L92" s="73">
        <f>SUMPRODUCT(--(L$9=YEAR(Quarterly_kt!$B$9:EI$9)),Quarterly_kt!$B66:EI66)</f>
        <v>-6.1000000000024812E-2</v>
      </c>
      <c r="M92" s="73">
        <f>SUMPRODUCT(--(M$9=YEAR(Quarterly_kt!$B$9:EJ$9)),Quarterly_kt!$B66:EJ66)</f>
        <v>1.320999999999998</v>
      </c>
      <c r="N92" s="73">
        <f>SUMPRODUCT(--(N$9=YEAR(Quarterly_kt!$B$9:EK$9)),Quarterly_kt!$B66:EK66)</f>
        <v>-0.15699999999999115</v>
      </c>
      <c r="O92" s="73">
        <f>SUMPRODUCT(--(O$9=YEAR(Quarterly_kt!$B$9:EL$9)),Quarterly_kt!$B66:EL66)</f>
        <v>-7.3359999999999594</v>
      </c>
      <c r="P92" s="73">
        <f>SUMPRODUCT(--(P$9=YEAR(Quarterly_kt!$B$9:EM$9)),Quarterly_kt!$B66:EM66)</f>
        <v>-2.0630000000000042</v>
      </c>
      <c r="Q92" s="73">
        <f>SUMPRODUCT(--(Q$9=YEAR(Quarterly_kt!$B$9:EN$9)),Quarterly_kt!$B66:EN66)</f>
        <v>0.48099999999998388</v>
      </c>
      <c r="R92" s="73">
        <f>SUMPRODUCT(--(R$9=YEAR(Quarterly_kt!$B$9:EO$9)),Quarterly_kt!$B66:EO66)</f>
        <v>3.5160000000000267</v>
      </c>
      <c r="S92" s="73">
        <f>SUMPRODUCT(--(S$9=YEAR(Quarterly_kt!$B$9:EP$9)),Quarterly_kt!$B66:EP66)</f>
        <v>-18.649000000000019</v>
      </c>
      <c r="T92" s="73">
        <f>SUMPRODUCT(--(T$9=YEAR(Quarterly_kt!$B$9:EQ$9)),Quarterly_kt!$B66:EQ66)</f>
        <v>-12.35099999999999</v>
      </c>
      <c r="U92" s="73">
        <f>SUMPRODUCT(--(U$9=YEAR(Quarterly_kt!$B$9:ER$9)),Quarterly_kt!$B66:ER66)</f>
        <v>32.952000000000005</v>
      </c>
      <c r="V92" s="73">
        <f>SUMPRODUCT(--(V$9=YEAR(Quarterly_kt!$B$9:ES$9)),Quarterly_kt!$B66:ES66)</f>
        <v>-39.460000000000008</v>
      </c>
      <c r="W92" s="73">
        <f>SUMPRODUCT(--(W$9=YEAR(Quarterly_kt!$B$9:ET$9)),Quarterly_kt!$B66:ET66)</f>
        <v>0.97800000000000065</v>
      </c>
      <c r="X92" s="73">
        <f>SUMPRODUCT(--(X$9=YEAR(Quarterly_kt!$B$9:EU$9)),Quarterly_kt!$B66:EU66)</f>
        <v>2.9659999999999944</v>
      </c>
      <c r="Y92" s="73">
        <f>SUMPRODUCT(--(Y$9=YEAR(Quarterly_kt!$B$9:EV$9)),Quarterly_kt!$B66:EV66)</f>
        <v>9.7520000000000024</v>
      </c>
      <c r="Z92" s="73">
        <f>SUMPRODUCT(--(Z$9=YEAR(Quarterly_kt!$B$9:EW$9)),Quarterly_kt!$B66:EW66)</f>
        <v>17.668000000000003</v>
      </c>
      <c r="AA92" s="73">
        <f>SUMPRODUCT(--(AA$9=YEAR(Quarterly_kt!$B$9:EX$9)),Quarterly_kt!$B66:EX66)</f>
        <v>-26.864999999999998</v>
      </c>
      <c r="AB92" s="73">
        <f>SUMPRODUCT(--(AB$9=YEAR(Quarterly_kt!$B$9:EY$9)),Quarterly_kt!$B66:EY66)</f>
        <v>13.189</v>
      </c>
      <c r="AC92" s="73">
        <f>SUMPRODUCT(--(AC$9=YEAR(Quarterly_kt!$B$9:EZ$9)),Quarterly_kt!$B66:EZ66)</f>
        <v>13.696000000000007</v>
      </c>
      <c r="AD92" s="73">
        <f>SUMPRODUCT(--(AD$9=YEAR(Quarterly_kt!$B$9:FA$9)),Quarterly_kt!$B66:FA66)</f>
        <v>5.8550000000000004</v>
      </c>
      <c r="AE92" s="73">
        <f>SUMPRODUCT(--(AE$9=YEAR(Quarterly_kt!$B$9:FB$9)),Quarterly_kt!$B66:FB66)</f>
        <v>5.4259999999999922</v>
      </c>
      <c r="AF92" s="73">
        <f>SUMPRODUCT(--(AF$9=YEAR(Quarterly_kt!$B$9:FC$9)),Quarterly_kt!$B66:FC66)</f>
        <v>11.163</v>
      </c>
      <c r="AG92" s="73">
        <f>SUMPRODUCT(--(AG$9=YEAR(Quarterly_kt!$B$9:FD$9)),Quarterly_kt!$B66:FD66)</f>
        <v>-25.460999999999999</v>
      </c>
      <c r="AH92" s="73">
        <f>SUMPRODUCT(--(AH$9=YEAR(Quarterly_kt!$B$9:FE$9)),Quarterly_kt!$B66:FE66)</f>
        <v>7.3480000000000025</v>
      </c>
      <c r="AI92" s="73">
        <f>SUMPRODUCT(--(AI$9=YEAR(Quarterly_kt!$B$9:FF$9)),Quarterly_kt!$B66:FF66)</f>
        <v>10.104999999999997</v>
      </c>
      <c r="AJ92" s="73">
        <f>SUMPRODUCT(--(AJ$9=YEAR(Quarterly_kt!$B$9:FG$9)),Quarterly_kt!$B66:FG66)</f>
        <v>6.3139999999999965</v>
      </c>
      <c r="AK92" s="73">
        <f>SUMPRODUCT(--(AK$9=YEAR(Quarterly_kt!$B$9:FH$9)),Quarterly_kt!$B66:FH66)</f>
        <v>19.197184051513659</v>
      </c>
      <c r="AL92" s="73">
        <f>SUMPRODUCT(--(AL$9=YEAR(Quarterly_kt!$B$9:FI$9)),Quarterly_kt!$B66:FI66)</f>
        <v>16.083688110351563</v>
      </c>
      <c r="AM92" s="73">
        <f>SUMPRODUCT(--(AM$9=YEAR(Quarterly_kt!$B$9:FJ$9)),Quarterly_kt!$B66:FJ66)</f>
        <v>-4.9651354370117184</v>
      </c>
      <c r="AN92" s="73">
        <f>SUMPRODUCT(--(AN$9=YEAR(Quarterly_kt!$B$9:FK$9)),Quarterly_kt!$B66:FK66)</f>
        <v>97.528999999999996</v>
      </c>
      <c r="AO92" s="73">
        <f>SUMPRODUCT(--(AO$9=YEAR(Quarterly_kt!$B$9:FL$9)),Quarterly_kt!$B66:FL66)</f>
        <v>141.43399999999997</v>
      </c>
      <c r="AP92" s="73">
        <f>SUMPRODUCT(--(AP$9=YEAR(Quarterly_kt!$B$9:FM$9)),Quarterly_kt!$B66:FM66)</f>
        <v>126.46900000000001</v>
      </c>
      <c r="AQ92" s="73">
        <f>SUMPRODUCT(--(AQ$9=YEAR(Quarterly_kt!$B$9:FN$9)),Quarterly_kt!$B66:FN66)</f>
        <v>115.50999999999999</v>
      </c>
      <c r="AR92" s="73">
        <f>SUMPRODUCT(--(AR$9=YEAR(Quarterly_kt!$B$9:FQ$9)),Quarterly_kt!$B66:FQ66)</f>
        <v>2.4468535156249995</v>
      </c>
      <c r="AS92" s="73">
        <f>SUMPRODUCT(--(AS$9=YEAR(Quarterly_kt!$B$9:FU$9)),Quarterly_kt!$B66:FU66)</f>
        <v>32.347547845052127</v>
      </c>
    </row>
    <row r="93" spans="1:45" ht="17.25" x14ac:dyDescent="0.25">
      <c r="A93" s="50" t="s">
        <v>135</v>
      </c>
      <c r="B93" s="73">
        <f>SUMPRODUCT(--(B$9=YEAR(Quarterly_kt!$B$9:DY$9)),Quarterly_kt!$B67:DY67)</f>
        <v>0</v>
      </c>
      <c r="C93" s="73">
        <f>SUMPRODUCT(--(C$9=YEAR(Quarterly_kt!$B$9:DZ$9)),Quarterly_kt!$B67:DZ67)</f>
        <v>0</v>
      </c>
      <c r="D93" s="73">
        <f>SUMPRODUCT(--(D$9=YEAR(Quarterly_kt!$B$9:EA$9)),Quarterly_kt!$B67:EA67)</f>
        <v>0</v>
      </c>
      <c r="E93" s="73">
        <f>SUMPRODUCT(--(E$9=YEAR(Quarterly_kt!$B$9:EB$9)),Quarterly_kt!$B67:EB67)</f>
        <v>0</v>
      </c>
      <c r="F93" s="73">
        <f>SUMPRODUCT(--(F$9=YEAR(Quarterly_kt!$B$9:EC$9)),Quarterly_kt!$B67:EC67)</f>
        <v>0</v>
      </c>
      <c r="G93" s="73">
        <f>SUMPRODUCT(--(G$9=YEAR(Quarterly_kt!$B$9:ED$9)),Quarterly_kt!$B67:ED67)</f>
        <v>0</v>
      </c>
      <c r="H93" s="73">
        <f>SUMPRODUCT(--(H$9=YEAR(Quarterly_kt!$B$9:EE$9)),Quarterly_kt!$B67:EE67)</f>
        <v>0</v>
      </c>
      <c r="I93" s="73">
        <f>SUMPRODUCT(--(I$9=YEAR(Quarterly_kt!$B$9:EF$9)),Quarterly_kt!$B67:EF67)</f>
        <v>0</v>
      </c>
      <c r="J93" s="73">
        <f>SUMPRODUCT(--(J$9=YEAR(Quarterly_kt!$B$9:EG$9)),Quarterly_kt!$B67:EG67)</f>
        <v>0</v>
      </c>
      <c r="K93" s="73">
        <f>SUMPRODUCT(--(K$9=YEAR(Quarterly_kt!$B$9:EH$9)),Quarterly_kt!$B67:EH67)</f>
        <v>0</v>
      </c>
      <c r="L93" s="73">
        <f>SUMPRODUCT(--(L$9=YEAR(Quarterly_kt!$B$9:EI$9)),Quarterly_kt!$B67:EI67)</f>
        <v>0</v>
      </c>
      <c r="M93" s="73">
        <f>SUMPRODUCT(--(M$9=YEAR(Quarterly_kt!$B$9:EJ$9)),Quarterly_kt!$B67:EJ67)</f>
        <v>0</v>
      </c>
      <c r="N93" s="73">
        <f>SUMPRODUCT(--(N$9=YEAR(Quarterly_kt!$B$9:EK$9)),Quarterly_kt!$B67:EK67)</f>
        <v>0</v>
      </c>
      <c r="O93" s="73">
        <f>SUMPRODUCT(--(O$9=YEAR(Quarterly_kt!$B$9:EL$9)),Quarterly_kt!$B67:EL67)</f>
        <v>0</v>
      </c>
      <c r="P93" s="73">
        <f>SUMPRODUCT(--(P$9=YEAR(Quarterly_kt!$B$9:EM$9)),Quarterly_kt!$B67:EM67)</f>
        <v>0</v>
      </c>
      <c r="Q93" s="73">
        <f>SUMPRODUCT(--(Q$9=YEAR(Quarterly_kt!$B$9:EN$9)),Quarterly_kt!$B67:EN67)</f>
        <v>0</v>
      </c>
      <c r="R93" s="73">
        <f>SUMPRODUCT(--(R$9=YEAR(Quarterly_kt!$B$9:EO$9)),Quarterly_kt!$B67:EO67)</f>
        <v>0</v>
      </c>
      <c r="S93" s="73">
        <f>SUMPRODUCT(--(S$9=YEAR(Quarterly_kt!$B$9:EP$9)),Quarterly_kt!$B67:EP67)</f>
        <v>0</v>
      </c>
      <c r="T93" s="73">
        <f>SUMPRODUCT(--(T$9=YEAR(Quarterly_kt!$B$9:EQ$9)),Quarterly_kt!$B67:EQ67)</f>
        <v>0</v>
      </c>
      <c r="U93" s="73">
        <f>SUMPRODUCT(--(U$9=YEAR(Quarterly_kt!$B$9:ER$9)),Quarterly_kt!$B67:ER67)</f>
        <v>0</v>
      </c>
      <c r="V93" s="73">
        <f>SUMPRODUCT(--(V$9=YEAR(Quarterly_kt!$B$9:ES$9)),Quarterly_kt!$B67:ES67)</f>
        <v>0</v>
      </c>
      <c r="W93" s="73">
        <f>SUMPRODUCT(--(W$9=YEAR(Quarterly_kt!$B$9:ET$9)),Quarterly_kt!$B67:ET67)</f>
        <v>0</v>
      </c>
      <c r="X93" s="73">
        <f>SUMPRODUCT(--(X$9=YEAR(Quarterly_kt!$B$9:EU$9)),Quarterly_kt!$B67:EU67)</f>
        <v>0</v>
      </c>
      <c r="Y93" s="73">
        <f>SUMPRODUCT(--(Y$9=YEAR(Quarterly_kt!$B$9:EV$9)),Quarterly_kt!$B67:EV67)</f>
        <v>0</v>
      </c>
      <c r="Z93" s="73">
        <f>SUMPRODUCT(--(Z$9=YEAR(Quarterly_kt!$B$9:EW$9)),Quarterly_kt!$B67:EW67)</f>
        <v>0</v>
      </c>
      <c r="AA93" s="73">
        <f>SUMPRODUCT(--(AA$9=YEAR(Quarterly_kt!$B$9:EX$9)),Quarterly_kt!$B67:EX67)</f>
        <v>0</v>
      </c>
      <c r="AB93" s="73">
        <f>SUMPRODUCT(--(AB$9=YEAR(Quarterly_kt!$B$9:EY$9)),Quarterly_kt!$B67:EY67)</f>
        <v>0</v>
      </c>
      <c r="AC93" s="73">
        <f>SUMPRODUCT(--(AC$9=YEAR(Quarterly_kt!$B$9:EZ$9)),Quarterly_kt!$B67:EZ67)</f>
        <v>0</v>
      </c>
      <c r="AD93" s="73">
        <f>SUMPRODUCT(--(AD$9=YEAR(Quarterly_kt!$B$9:FA$9)),Quarterly_kt!$B67:FA67)</f>
        <v>0</v>
      </c>
      <c r="AE93" s="73">
        <f>SUMPRODUCT(--(AE$9=YEAR(Quarterly_kt!$B$9:FB$9)),Quarterly_kt!$B67:FB67)</f>
        <v>0</v>
      </c>
      <c r="AF93" s="73">
        <f>SUMPRODUCT(--(AF$9=YEAR(Quarterly_kt!$B$9:FC$9)),Quarterly_kt!$B67:FC67)</f>
        <v>0</v>
      </c>
      <c r="AG93" s="73">
        <f>SUMPRODUCT(--(AG$9=YEAR(Quarterly_kt!$B$9:FD$9)),Quarterly_kt!$B67:FD67)</f>
        <v>0</v>
      </c>
      <c r="AH93" s="73">
        <f>SUMPRODUCT(--(AH$9=YEAR(Quarterly_kt!$B$9:FE$9)),Quarterly_kt!$B67:FE67)</f>
        <v>0</v>
      </c>
      <c r="AI93" s="73">
        <f>SUMPRODUCT(--(AI$9=YEAR(Quarterly_kt!$B$9:FF$9)),Quarterly_kt!$B67:FF67)</f>
        <v>0</v>
      </c>
      <c r="AJ93" s="73">
        <f>SUMPRODUCT(--(AJ$9=YEAR(Quarterly_kt!$B$9:FG$9)),Quarterly_kt!$B67:FG67)</f>
        <v>0</v>
      </c>
      <c r="AK93" s="73">
        <f>SUMPRODUCT(--(AK$9=YEAR(Quarterly_kt!$B$9:FH$9)),Quarterly_kt!$B67:FH67)</f>
        <v>0</v>
      </c>
      <c r="AL93" s="73">
        <f>SUMPRODUCT(--(AL$9=YEAR(Quarterly_kt!$B$9:FI$9)),Quarterly_kt!$B67:FI67)</f>
        <v>0</v>
      </c>
      <c r="AM93" s="73">
        <f>SUMPRODUCT(--(AM$9=YEAR(Quarterly_kt!$B$9:FJ$9)),Quarterly_kt!$B67:FJ67)</f>
        <v>0</v>
      </c>
      <c r="AN93" s="73">
        <f>SUMPRODUCT(--(AN$9=YEAR(Quarterly_kt!$B$9:FK$9)),Quarterly_kt!$B67:FK67)</f>
        <v>0</v>
      </c>
      <c r="AO93" s="73">
        <f>SUMPRODUCT(--(AO$9=YEAR(Quarterly_kt!$B$9:FL$9)),Quarterly_kt!$B67:FL67)</f>
        <v>0</v>
      </c>
      <c r="AP93" s="73">
        <f>SUMPRODUCT(--(AP$9=YEAR(Quarterly_kt!$B$9:FM$9)),Quarterly_kt!$B67:FM67)</f>
        <v>0</v>
      </c>
      <c r="AQ93" s="73">
        <f>SUMPRODUCT(--(AQ$9=YEAR(Quarterly_kt!$B$9:FN$9)),Quarterly_kt!$B67:FN67)</f>
        <v>0</v>
      </c>
      <c r="AR93" s="73">
        <f>SUMPRODUCT(--(AR$9=YEAR(Quarterly_kt!$B$9:FQ$9)),Quarterly_kt!$B67:FQ67)</f>
        <v>0</v>
      </c>
      <c r="AS93" s="73">
        <f>SUMPRODUCT(--(AS$9=YEAR(Quarterly_kt!$B$9:FP$9)),Quarterly_kt!$B67:FP67)</f>
        <v>0</v>
      </c>
    </row>
    <row r="94" spans="1:45" ht="15" x14ac:dyDescent="0.25">
      <c r="A94" s="49" t="s">
        <v>26</v>
      </c>
      <c r="B94" s="73">
        <f>SUMPRODUCT(--(B$9=YEAR(Quarterly_kt!$B$9:DY$9)),Quarterly_kt!$B68:DY68)</f>
        <v>-7.4360000000000142</v>
      </c>
      <c r="C94" s="73">
        <f>SUMPRODUCT(--(C$9=YEAR(Quarterly_kt!$B$9:DZ$9)),Quarterly_kt!$B68:DZ68)</f>
        <v>0.36500000000000199</v>
      </c>
      <c r="D94" s="73">
        <f>SUMPRODUCT(--(D$9=YEAR(Quarterly_kt!$B$9:EA$9)),Quarterly_kt!$B68:EA68)</f>
        <v>4.9609999999999799</v>
      </c>
      <c r="E94" s="73">
        <f>SUMPRODUCT(--(E$9=YEAR(Quarterly_kt!$B$9:EB$9)),Quarterly_kt!$B68:EB68)</f>
        <v>3.8069999999999968</v>
      </c>
      <c r="F94" s="73">
        <f>SUMPRODUCT(--(F$9=YEAR(Quarterly_kt!$B$9:EC$9)),Quarterly_kt!$B68:EC68)</f>
        <v>1.0359999999999792</v>
      </c>
      <c r="G94" s="73">
        <f>SUMPRODUCT(--(G$9=YEAR(Quarterly_kt!$B$9:ED$9)),Quarterly_kt!$B68:ED68)</f>
        <v>6.3260000000000138</v>
      </c>
      <c r="H94" s="73">
        <f>SUMPRODUCT(--(H$9=YEAR(Quarterly_kt!$B$9:EE$9)),Quarterly_kt!$B68:EE68)</f>
        <v>0.8910000000000089</v>
      </c>
      <c r="I94" s="73">
        <f>SUMPRODUCT(--(I$9=YEAR(Quarterly_kt!$B$9:EF$9)),Quarterly_kt!$B68:EF68)</f>
        <v>-1.5599999999999925</v>
      </c>
      <c r="J94" s="73">
        <f>SUMPRODUCT(--(J$9=YEAR(Quarterly_kt!$B$9:EG$9)),Quarterly_kt!$B68:EG68)</f>
        <v>-1.7320000000000233</v>
      </c>
      <c r="K94" s="73">
        <f>SUMPRODUCT(--(K$9=YEAR(Quarterly_kt!$B$9:EH$9)),Quarterly_kt!$B68:EH68)</f>
        <v>1.2519999999999989</v>
      </c>
      <c r="L94" s="73">
        <f>SUMPRODUCT(--(L$9=YEAR(Quarterly_kt!$B$9:EI$9)),Quarterly_kt!$B68:EI68)</f>
        <v>0.26799999999999802</v>
      </c>
      <c r="M94" s="73">
        <f>SUMPRODUCT(--(M$9=YEAR(Quarterly_kt!$B$9:EJ$9)),Quarterly_kt!$B68:EJ68)</f>
        <v>-4.5099999999999856</v>
      </c>
      <c r="N94" s="73">
        <f>SUMPRODUCT(--(N$9=YEAR(Quarterly_kt!$B$9:EK$9)),Quarterly_kt!$B68:EK68)</f>
        <v>5.9509999999999756</v>
      </c>
      <c r="O94" s="73">
        <f>SUMPRODUCT(--(O$9=YEAR(Quarterly_kt!$B$9:EL$9)),Quarterly_kt!$B68:EL68)</f>
        <v>-1.3390000000000235</v>
      </c>
      <c r="P94" s="73">
        <f>SUMPRODUCT(--(P$9=YEAR(Quarterly_kt!$B$9:EM$9)),Quarterly_kt!$B68:EM68)</f>
        <v>-1.696999999999985</v>
      </c>
      <c r="Q94" s="73">
        <f>SUMPRODUCT(--(Q$9=YEAR(Quarterly_kt!$B$9:EN$9)),Quarterly_kt!$B68:EN68)</f>
        <v>2.022000000000002</v>
      </c>
      <c r="R94" s="73">
        <f>SUMPRODUCT(--(R$9=YEAR(Quarterly_kt!$B$9:EO$9)),Quarterly_kt!$B68:EO68)</f>
        <v>-38.840000000000003</v>
      </c>
      <c r="S94" s="73">
        <f>SUMPRODUCT(--(S$9=YEAR(Quarterly_kt!$B$9:EP$9)),Quarterly_kt!$B68:EP68)</f>
        <v>-34.301000000000002</v>
      </c>
      <c r="T94" s="73">
        <f>SUMPRODUCT(--(T$9=YEAR(Quarterly_kt!$B$9:EQ$9)),Quarterly_kt!$B68:EQ68)</f>
        <v>36.011999999999965</v>
      </c>
      <c r="U94" s="73">
        <f>SUMPRODUCT(--(U$9=YEAR(Quarterly_kt!$B$9:ER$9)),Quarterly_kt!$B68:ER68)</f>
        <v>4.4120000000000044</v>
      </c>
      <c r="V94" s="73">
        <f>SUMPRODUCT(--(V$9=YEAR(Quarterly_kt!$B$9:ES$9)),Quarterly_kt!$B68:ES68)</f>
        <v>21.17799999999999</v>
      </c>
      <c r="W94" s="73">
        <f>SUMPRODUCT(--(W$9=YEAR(Quarterly_kt!$B$9:ET$9)),Quarterly_kt!$B68:ET68)</f>
        <v>18.479999999999968</v>
      </c>
      <c r="X94" s="73">
        <f>SUMPRODUCT(--(X$9=YEAR(Quarterly_kt!$B$9:EU$9)),Quarterly_kt!$B68:EU68)</f>
        <v>0.65299999999994718</v>
      </c>
      <c r="Y94" s="73">
        <f>SUMPRODUCT(--(Y$9=YEAR(Quarterly_kt!$B$9:EV$9)),Quarterly_kt!$B68:EV68)</f>
        <v>76.07999999999997</v>
      </c>
      <c r="Z94" s="73">
        <f>SUMPRODUCT(--(Z$9=YEAR(Quarterly_kt!$B$9:EW$9)),Quarterly_kt!$B68:EW68)</f>
        <v>33.614999999999988</v>
      </c>
      <c r="AA94" s="73">
        <f>SUMPRODUCT(--(AA$9=YEAR(Quarterly_kt!$B$9:EX$9)),Quarterly_kt!$B68:EX68)</f>
        <v>-81.935000000000073</v>
      </c>
      <c r="AB94" s="73">
        <f>SUMPRODUCT(--(AB$9=YEAR(Quarterly_kt!$B$9:EY$9)),Quarterly_kt!$B68:EY68)</f>
        <v>49.388999999999982</v>
      </c>
      <c r="AC94" s="73">
        <f>SUMPRODUCT(--(AC$9=YEAR(Quarterly_kt!$B$9:EZ$9)),Quarterly_kt!$B68:EZ68)</f>
        <v>-5.9889999999999972</v>
      </c>
      <c r="AD94" s="73">
        <f>SUMPRODUCT(--(AD$9=YEAR(Quarterly_kt!$B$9:FA$9)),Quarterly_kt!$B68:FA68)</f>
        <v>-0.48999999999999311</v>
      </c>
      <c r="AE94" s="73">
        <f>SUMPRODUCT(--(AE$9=YEAR(Quarterly_kt!$B$9:FB$9)),Quarterly_kt!$B68:FB68)</f>
        <v>-22.294999999999966</v>
      </c>
      <c r="AF94" s="73">
        <f>SUMPRODUCT(--(AF$9=YEAR(Quarterly_kt!$B$9:FC$9)),Quarterly_kt!$B68:FC68)</f>
        <v>-12.232999999999944</v>
      </c>
      <c r="AG94" s="73">
        <f>SUMPRODUCT(--(AG$9=YEAR(Quarterly_kt!$B$9:FD$9)),Quarterly_kt!$B68:FD68)</f>
        <v>-47.974999999999966</v>
      </c>
      <c r="AH94" s="73">
        <f>SUMPRODUCT(--(AH$9=YEAR(Quarterly_kt!$B$9:FE$9)),Quarterly_kt!$B68:FE68)</f>
        <v>22.171000000000049</v>
      </c>
      <c r="AI94" s="73">
        <f>SUMPRODUCT(--(AI$9=YEAR(Quarterly_kt!$B$9:FF$9)),Quarterly_kt!$B68:FF68)</f>
        <v>-10.613000000000017</v>
      </c>
      <c r="AJ94" s="73">
        <f>SUMPRODUCT(--(AJ$9=YEAR(Quarterly_kt!$B$9:FG$9)),Quarterly_kt!$B68:FG68)</f>
        <v>-35.538499999999956</v>
      </c>
      <c r="AK94" s="73">
        <f>SUMPRODUCT(--(AK$9=YEAR(Quarterly_kt!$B$9:FH$9)),Quarterly_kt!$B68:FH68)</f>
        <v>14.383398437500029</v>
      </c>
      <c r="AL94" s="73">
        <f>SUMPRODUCT(--(AL$9=YEAR(Quarterly_kt!$B$9:FI$9)),Quarterly_kt!$B68:FI68)</f>
        <v>-24.468237060546866</v>
      </c>
      <c r="AM94" s="73">
        <f>SUMPRODUCT(--(AM$9=YEAR(Quarterly_kt!$B$9:FJ$9)),Quarterly_kt!$B68:FJ68)</f>
        <v>21.591182617187521</v>
      </c>
      <c r="AN94" s="73">
        <f>SUMPRODUCT(--(AN$9=YEAR(Quarterly_kt!$B$9:FK$9)),Quarterly_kt!$B68:FK68)</f>
        <v>24.314999999999976</v>
      </c>
      <c r="AO94" s="73">
        <f>SUMPRODUCT(--(AO$9=YEAR(Quarterly_kt!$B$9:FL$9)),Quarterly_kt!$B68:FL68)</f>
        <v>-42.172999999999995</v>
      </c>
      <c r="AP94" s="73">
        <f>SUMPRODUCT(--(AP$9=YEAR(Quarterly_kt!$B$9:FM$9)),Quarterly_kt!$B68:FM68)</f>
        <v>13.246000000000066</v>
      </c>
      <c r="AQ94" s="73">
        <f>SUMPRODUCT(--(AQ$9=YEAR(Quarterly_kt!$B$9:FN$9)),Quarterly_kt!$B68:FN68)</f>
        <v>15.564000000000064</v>
      </c>
      <c r="AR94" s="73">
        <f>SUMPRODUCT(--(AR$9=YEAR(Quarterly_kt!$B$9:FQ$9)),Quarterly_kt!$B68:FQ68)</f>
        <v>-17.087703124999997</v>
      </c>
      <c r="AS94" s="73">
        <f>SUMPRODUCT(--(AS$9=YEAR(Quarterly_kt!$B$9:FP$9)),Quarterly_kt!$B68:FP68)</f>
        <v>0</v>
      </c>
    </row>
    <row r="95" spans="1:45" ht="15" x14ac:dyDescent="0.25">
      <c r="A95" s="49" t="s">
        <v>27</v>
      </c>
      <c r="B95" s="73">
        <f>SUMPRODUCT(--(B$9=YEAR(Quarterly_kt!$B$9:DY$9)),Quarterly_kt!$B69:DY69)</f>
        <v>26.449000000000002</v>
      </c>
      <c r="C95" s="73">
        <f>SUMPRODUCT(--(C$9=YEAR(Quarterly_kt!$B$9:DZ$9)),Quarterly_kt!$B69:DZ69)</f>
        <v>0.28399999999999492</v>
      </c>
      <c r="D95" s="73">
        <f>SUMPRODUCT(--(D$9=YEAR(Quarterly_kt!$B$9:EA$9)),Quarterly_kt!$B69:EA69)</f>
        <v>-4.2840000000000202</v>
      </c>
      <c r="E95" s="73">
        <f>SUMPRODUCT(--(E$9=YEAR(Quarterly_kt!$B$9:EB$9)),Quarterly_kt!$B69:EB69)</f>
        <v>0.49300000000000122</v>
      </c>
      <c r="F95" s="73">
        <f>SUMPRODUCT(--(F$9=YEAR(Quarterly_kt!$B$9:EC$9)),Quarterly_kt!$B69:EC69)</f>
        <v>0.4829999999999961</v>
      </c>
      <c r="G95" s="73">
        <f>SUMPRODUCT(--(G$9=YEAR(Quarterly_kt!$B$9:ED$9)),Quarterly_kt!$B69:ED69)</f>
        <v>-1.3189999999999895</v>
      </c>
      <c r="H95" s="73">
        <f>SUMPRODUCT(--(H$9=YEAR(Quarterly_kt!$B$9:EE$9)),Quarterly_kt!$B69:EE69)</f>
        <v>-2.2240000000000073</v>
      </c>
      <c r="I95" s="73">
        <f>SUMPRODUCT(--(I$9=YEAR(Quarterly_kt!$B$9:EF$9)),Quarterly_kt!$B69:EF69)</f>
        <v>3.4000000000000092</v>
      </c>
      <c r="J95" s="73">
        <f>SUMPRODUCT(--(J$9=YEAR(Quarterly_kt!$B$9:EG$9)),Quarterly_kt!$B69:EG69)</f>
        <v>1.5699999999999936</v>
      </c>
      <c r="K95" s="73">
        <f>SUMPRODUCT(--(K$9=YEAR(Quarterly_kt!$B$9:EH$9)),Quarterly_kt!$B69:EH69)</f>
        <v>-3.1689999999999965</v>
      </c>
      <c r="L95" s="73">
        <f>SUMPRODUCT(--(L$9=YEAR(Quarterly_kt!$B$9:EI$9)),Quarterly_kt!$B69:EI69)</f>
        <v>3.4000000000000026</v>
      </c>
      <c r="M95" s="73">
        <f>SUMPRODUCT(--(M$9=YEAR(Quarterly_kt!$B$9:EJ$9)),Quarterly_kt!$B69:EJ69)</f>
        <v>3.7340000000000009</v>
      </c>
      <c r="N95" s="73">
        <f>SUMPRODUCT(--(N$9=YEAR(Quarterly_kt!$B$9:EK$9)),Quarterly_kt!$B69:EK69)</f>
        <v>-0.6159999999999981</v>
      </c>
      <c r="O95" s="73">
        <f>SUMPRODUCT(--(O$9=YEAR(Quarterly_kt!$B$9:EL$9)),Quarterly_kt!$B69:EL69)</f>
        <v>-1.8729999999999944</v>
      </c>
      <c r="P95" s="73">
        <f>SUMPRODUCT(--(P$9=YEAR(Quarterly_kt!$B$9:EM$9)),Quarterly_kt!$B69:EM69)</f>
        <v>-0.24500000000000099</v>
      </c>
      <c r="Q95" s="73">
        <f>SUMPRODUCT(--(Q$9=YEAR(Quarterly_kt!$B$9:EN$9)),Quarterly_kt!$B69:EN69)</f>
        <v>6.4400000000000013</v>
      </c>
      <c r="R95" s="73">
        <f>SUMPRODUCT(--(R$9=YEAR(Quarterly_kt!$B$9:EO$9)),Quarterly_kt!$B69:EO69)</f>
        <v>-3.5850000000000004</v>
      </c>
      <c r="S95" s="73">
        <f>SUMPRODUCT(--(S$9=YEAR(Quarterly_kt!$B$9:EP$9)),Quarterly_kt!$B69:EP69)</f>
        <v>-17.836000000000009</v>
      </c>
      <c r="T95" s="73">
        <f>SUMPRODUCT(--(T$9=YEAR(Quarterly_kt!$B$9:EQ$9)),Quarterly_kt!$B69:EQ69)</f>
        <v>-11.811999999999998</v>
      </c>
      <c r="U95" s="73">
        <f>SUMPRODUCT(--(U$9=YEAR(Quarterly_kt!$B$9:ER$9)),Quarterly_kt!$B69:ER69)</f>
        <v>-8.1009999999999938</v>
      </c>
      <c r="V95" s="73">
        <f>SUMPRODUCT(--(V$9=YEAR(Quarterly_kt!$B$9:ES$9)),Quarterly_kt!$B69:ES69)</f>
        <v>-8.0580000000000034</v>
      </c>
      <c r="W95" s="73">
        <f>SUMPRODUCT(--(W$9=YEAR(Quarterly_kt!$B$9:ET$9)),Quarterly_kt!$B69:ET69)</f>
        <v>-6.5870000000000051</v>
      </c>
      <c r="X95" s="73">
        <f>SUMPRODUCT(--(X$9=YEAR(Quarterly_kt!$B$9:EU$9)),Quarterly_kt!$B69:EU69)</f>
        <v>-13.375</v>
      </c>
      <c r="Y95" s="73">
        <f>SUMPRODUCT(--(Y$9=YEAR(Quarterly_kt!$B$9:EV$9)),Quarterly_kt!$B69:EV69)</f>
        <v>15.569999999999995</v>
      </c>
      <c r="Z95" s="73">
        <f>SUMPRODUCT(--(Z$9=YEAR(Quarterly_kt!$B$9:EW$9)),Quarterly_kt!$B69:EW69)</f>
        <v>14.977</v>
      </c>
      <c r="AA95" s="73">
        <f>SUMPRODUCT(--(AA$9=YEAR(Quarterly_kt!$B$9:EX$9)),Quarterly_kt!$B69:EX69)</f>
        <v>-31.150999999999993</v>
      </c>
      <c r="AB95" s="73">
        <f>SUMPRODUCT(--(AB$9=YEAR(Quarterly_kt!$B$9:EY$9)),Quarterly_kt!$B69:EY69)</f>
        <v>12.889000000000001</v>
      </c>
      <c r="AC95" s="73">
        <f>SUMPRODUCT(--(AC$9=YEAR(Quarterly_kt!$B$9:EZ$9)),Quarterly_kt!$B69:EZ69)</f>
        <v>-7.9429999999999978</v>
      </c>
      <c r="AD95" s="73">
        <f>SUMPRODUCT(--(AD$9=YEAR(Quarterly_kt!$B$9:FA$9)),Quarterly_kt!$B69:FA69)</f>
        <v>16.021999999999998</v>
      </c>
      <c r="AE95" s="73">
        <f>SUMPRODUCT(--(AE$9=YEAR(Quarterly_kt!$B$9:FB$9)),Quarterly_kt!$B69:FB69)</f>
        <v>40.809000000000005</v>
      </c>
      <c r="AF95" s="73">
        <f>SUMPRODUCT(--(AF$9=YEAR(Quarterly_kt!$B$9:FC$9)),Quarterly_kt!$B69:FC69)</f>
        <v>-0.79499999999999105</v>
      </c>
      <c r="AG95" s="73">
        <f>SUMPRODUCT(--(AG$9=YEAR(Quarterly_kt!$B$9:FD$9)),Quarterly_kt!$B69:FD69)</f>
        <v>-27.274999999999981</v>
      </c>
      <c r="AH95" s="73">
        <f>SUMPRODUCT(--(AH$9=YEAR(Quarterly_kt!$B$9:FE$9)),Quarterly_kt!$B69:FE69)</f>
        <v>-11.312999999999999</v>
      </c>
      <c r="AI95" s="73">
        <f>SUMPRODUCT(--(AI$9=YEAR(Quarterly_kt!$B$9:FF$9)),Quarterly_kt!$B69:FF69)</f>
        <v>-22.477</v>
      </c>
      <c r="AJ95" s="73">
        <f>SUMPRODUCT(--(AJ$9=YEAR(Quarterly_kt!$B$9:FG$9)),Quarterly_kt!$B69:FG69)</f>
        <v>48.300999999999988</v>
      </c>
      <c r="AK95" s="73">
        <f>SUMPRODUCT(--(AK$9=YEAR(Quarterly_kt!$B$9:FH$9)),Quarterly_kt!$B69:FH69)</f>
        <v>-3.1036427917480527</v>
      </c>
      <c r="AL95" s="73">
        <f>SUMPRODUCT(--(AL$9=YEAR(Quarterly_kt!$B$9:FI$9)),Quarterly_kt!$B69:FI69)</f>
        <v>-22.966791503906251</v>
      </c>
      <c r="AM95" s="73">
        <f>SUMPRODUCT(--(AM$9=YEAR(Quarterly_kt!$B$9:FJ$9)),Quarterly_kt!$B69:FJ69)</f>
        <v>94.70043671894075</v>
      </c>
      <c r="AN95" s="73">
        <f>SUMPRODUCT(--(AN$9=YEAR(Quarterly_kt!$B$9:FK$9)),Quarterly_kt!$B69:FK69)</f>
        <v>41.211999999999996</v>
      </c>
      <c r="AO95" s="73">
        <f>SUMPRODUCT(--(AO$9=YEAR(Quarterly_kt!$B$9:FL$9)),Quarterly_kt!$B69:FL69)</f>
        <v>-6.7339999999999858</v>
      </c>
      <c r="AP95" s="73">
        <f>SUMPRODUCT(--(AP$9=YEAR(Quarterly_kt!$B$9:FM$9)),Quarterly_kt!$B69:FM69)</f>
        <v>93.57</v>
      </c>
      <c r="AQ95" s="73">
        <f>SUMPRODUCT(--(AQ$9=YEAR(Quarterly_kt!$B$9:FN$9)),Quarterly_kt!$B69:FN69)</f>
        <v>48.460000000000008</v>
      </c>
      <c r="AR95" s="73">
        <f>SUMPRODUCT(--(AR$9=YEAR(Quarterly_kt!$B$9:FQ$9)),Quarterly_kt!$B69:FQ69)</f>
        <v>78.524157348632826</v>
      </c>
      <c r="AS95" s="73">
        <f>SUMPRODUCT(--(AS$9=YEAR(Quarterly_kt!$B$9:FP$9)),Quarterly_kt!$B69:FP69)</f>
        <v>0</v>
      </c>
    </row>
    <row r="96" spans="1:45" ht="15" x14ac:dyDescent="0.25">
      <c r="A96" s="49" t="s">
        <v>28</v>
      </c>
      <c r="B96" s="73">
        <f t="shared" ref="B96:AP96" si="20">SUM(B97:B99)</f>
        <v>2.3140000000000001</v>
      </c>
      <c r="C96" s="73">
        <f t="shared" si="20"/>
        <v>5.1430000000000007</v>
      </c>
      <c r="D96" s="73">
        <f t="shared" si="20"/>
        <v>0</v>
      </c>
      <c r="E96" s="73">
        <f t="shared" si="20"/>
        <v>0</v>
      </c>
      <c r="F96" s="73">
        <f t="shared" si="20"/>
        <v>0</v>
      </c>
      <c r="G96" s="73">
        <f t="shared" si="20"/>
        <v>0.09</v>
      </c>
      <c r="H96" s="73">
        <f t="shared" si="20"/>
        <v>4.7E-2</v>
      </c>
      <c r="I96" s="73">
        <f t="shared" si="20"/>
        <v>0.83200000000000007</v>
      </c>
      <c r="J96" s="73">
        <f t="shared" si="20"/>
        <v>0.29100000000000004</v>
      </c>
      <c r="K96" s="73">
        <f t="shared" si="20"/>
        <v>-0.8889999999999999</v>
      </c>
      <c r="L96" s="73">
        <f t="shared" si="20"/>
        <v>-2.2879999999999998</v>
      </c>
      <c r="M96" s="73">
        <f t="shared" si="20"/>
        <v>-1.234</v>
      </c>
      <c r="N96" s="73">
        <f t="shared" si="20"/>
        <v>-4.0000000000000438E-2</v>
      </c>
      <c r="O96" s="73">
        <f t="shared" si="20"/>
        <v>0.61599999999999433</v>
      </c>
      <c r="P96" s="73">
        <f t="shared" si="20"/>
        <v>-2.9999999999997806E-3</v>
      </c>
      <c r="Q96" s="73">
        <f t="shared" si="20"/>
        <v>0.13999999999999302</v>
      </c>
      <c r="R96" s="73">
        <f t="shared" si="20"/>
        <v>-0.60699999999998844</v>
      </c>
      <c r="S96" s="73">
        <f t="shared" si="20"/>
        <v>-5.579999999999985</v>
      </c>
      <c r="T96" s="73">
        <f t="shared" si="20"/>
        <v>12.07599999999999</v>
      </c>
      <c r="U96" s="73">
        <f t="shared" si="20"/>
        <v>22.177000000000007</v>
      </c>
      <c r="V96" s="73">
        <f t="shared" si="20"/>
        <v>-12.024999999999991</v>
      </c>
      <c r="W96" s="73">
        <f t="shared" si="20"/>
        <v>15.616999999999994</v>
      </c>
      <c r="X96" s="73">
        <f t="shared" si="20"/>
        <v>6.9910000000000139</v>
      </c>
      <c r="Y96" s="73">
        <f t="shared" si="20"/>
        <v>0.64199999999999924</v>
      </c>
      <c r="Z96" s="73">
        <f t="shared" si="20"/>
        <v>2.5220000000000109</v>
      </c>
      <c r="AA96" s="73">
        <f t="shared" si="20"/>
        <v>34.66899999999999</v>
      </c>
      <c r="AB96" s="73">
        <f t="shared" si="20"/>
        <v>18.459000000000007</v>
      </c>
      <c r="AC96" s="73">
        <f t="shared" si="20"/>
        <v>-3.9030000000000094</v>
      </c>
      <c r="AD96" s="73">
        <f t="shared" si="20"/>
        <v>6.7109999999999905</v>
      </c>
      <c r="AE96" s="73">
        <f t="shared" si="20"/>
        <v>1.8539999999999941</v>
      </c>
      <c r="AF96" s="73">
        <f t="shared" si="20"/>
        <v>5.926999999999996</v>
      </c>
      <c r="AG96" s="73">
        <f t="shared" si="20"/>
        <v>-1.0680000000000034</v>
      </c>
      <c r="AH96" s="73">
        <f t="shared" si="20"/>
        <v>13.746999999999993</v>
      </c>
      <c r="AI96" s="73">
        <f t="shared" si="20"/>
        <v>4.1540000000000123</v>
      </c>
      <c r="AJ96" s="73">
        <f t="shared" si="20"/>
        <v>32.735999999999997</v>
      </c>
      <c r="AK96" s="73">
        <f t="shared" si="20"/>
        <v>-5.3967188720703438</v>
      </c>
      <c r="AL96" s="73">
        <f t="shared" si="20"/>
        <v>11.040541526436806</v>
      </c>
      <c r="AM96" s="73">
        <f t="shared" si="20"/>
        <v>-17.031680193066613</v>
      </c>
      <c r="AN96" s="73">
        <f t="shared" si="20"/>
        <v>2.5479999999999823</v>
      </c>
      <c r="AO96" s="73">
        <f t="shared" si="20"/>
        <v>2.9259999999999993</v>
      </c>
      <c r="AP96" s="73">
        <f t="shared" si="20"/>
        <v>15.186000000000021</v>
      </c>
      <c r="AQ96" s="73">
        <f>SUM(AQ97:AQ99)</f>
        <v>-8.6059999999999892</v>
      </c>
      <c r="AR96" s="73">
        <f>SUM(AR97:AR99)</f>
        <v>-15.734148437500002</v>
      </c>
      <c r="AS96" s="73">
        <f>SUM(AS97:AS99)</f>
        <v>34.974088820512158</v>
      </c>
    </row>
    <row r="97" spans="1:45" ht="15" x14ac:dyDescent="0.25">
      <c r="A97" s="50" t="s">
        <v>43</v>
      </c>
      <c r="B97" s="73">
        <f>SUMPRODUCT(--(B$9=YEAR(Quarterly_kt!$B$9:DY$9)),Quarterly_kt!$B71:DY71)</f>
        <v>0</v>
      </c>
      <c r="C97" s="73">
        <f>SUMPRODUCT(--(C$9=YEAR(Quarterly_kt!$B$9:DZ$9)),Quarterly_kt!$B71:DZ71)</f>
        <v>0</v>
      </c>
      <c r="D97" s="73">
        <f>SUMPRODUCT(--(D$9=YEAR(Quarterly_kt!$B$9:EA$9)),Quarterly_kt!$B71:EA71)</f>
        <v>0</v>
      </c>
      <c r="E97" s="73">
        <f>SUMPRODUCT(--(E$9=YEAR(Quarterly_kt!$B$9:EB$9)),Quarterly_kt!$B71:EB71)</f>
        <v>0</v>
      </c>
      <c r="F97" s="73">
        <f>SUMPRODUCT(--(F$9=YEAR(Quarterly_kt!$B$9:EC$9)),Quarterly_kt!$B71:EC71)</f>
        <v>0</v>
      </c>
      <c r="G97" s="73">
        <f>SUMPRODUCT(--(G$9=YEAR(Quarterly_kt!$B$9:ED$9)),Quarterly_kt!$B71:ED71)</f>
        <v>6.6000000000000003E-2</v>
      </c>
      <c r="H97" s="73">
        <f>SUMPRODUCT(--(H$9=YEAR(Quarterly_kt!$B$9:EE$9)),Quarterly_kt!$B71:EE71)</f>
        <v>2.1000000000000001E-2</v>
      </c>
      <c r="I97" s="73">
        <f>SUMPRODUCT(--(I$9=YEAR(Quarterly_kt!$B$9:EF$9)),Quarterly_kt!$B71:EF71)</f>
        <v>0.17100000000000001</v>
      </c>
      <c r="J97" s="73">
        <f>SUMPRODUCT(--(J$9=YEAR(Quarterly_kt!$B$9:EG$9)),Quarterly_kt!$B71:EG71)</f>
        <v>1.8000000000000002E-2</v>
      </c>
      <c r="K97" s="73">
        <f>SUMPRODUCT(--(K$9=YEAR(Quarterly_kt!$B$9:EH$9)),Quarterly_kt!$B71:EH71)</f>
        <v>-0.87899999999999989</v>
      </c>
      <c r="L97" s="73">
        <f>SUMPRODUCT(--(L$9=YEAR(Quarterly_kt!$B$9:EI$9)),Quarterly_kt!$B71:EI71)</f>
        <v>0.14499999999999999</v>
      </c>
      <c r="M97" s="73">
        <f>SUMPRODUCT(--(M$9=YEAR(Quarterly_kt!$B$9:EJ$9)),Quarterly_kt!$B71:EJ71)</f>
        <v>-2.6999999999999996E-2</v>
      </c>
      <c r="N97" s="73">
        <f>SUMPRODUCT(--(N$9=YEAR(Quarterly_kt!$B$9:EK$9)),Quarterly_kt!$B71:EK71)</f>
        <v>1.0999999999999479E-2</v>
      </c>
      <c r="O97" s="73">
        <f>SUMPRODUCT(--(O$9=YEAR(Quarterly_kt!$B$9:EL$9)),Quarterly_kt!$B71:EL71)</f>
        <v>0.79399999999999427</v>
      </c>
      <c r="P97" s="73">
        <f>SUMPRODUCT(--(P$9=YEAR(Quarterly_kt!$B$9:EM$9)),Quarterly_kt!$B71:EM71)</f>
        <v>-5.7999999999999829E-2</v>
      </c>
      <c r="Q97" s="73">
        <f>SUMPRODUCT(--(Q$9=YEAR(Quarterly_kt!$B$9:EN$9)),Quarterly_kt!$B71:EN71)</f>
        <v>1.4499999999999931</v>
      </c>
      <c r="R97" s="73">
        <f>SUMPRODUCT(--(R$9=YEAR(Quarterly_kt!$B$9:EO$9)),Quarterly_kt!$B71:EO71)</f>
        <v>-0.21099999999998875</v>
      </c>
      <c r="S97" s="73">
        <f>SUMPRODUCT(--(S$9=YEAR(Quarterly_kt!$B$9:EP$9)),Quarterly_kt!$B71:EP71)</f>
        <v>1.133000000000016</v>
      </c>
      <c r="T97" s="73">
        <f>SUMPRODUCT(--(T$9=YEAR(Quarterly_kt!$B$9:EQ$9)),Quarterly_kt!$B71:EQ71)</f>
        <v>15.390999999999991</v>
      </c>
      <c r="U97" s="73">
        <f>SUMPRODUCT(--(U$9=YEAR(Quarterly_kt!$B$9:ER$9)),Quarterly_kt!$B71:ER71)</f>
        <v>23.129000000000005</v>
      </c>
      <c r="V97" s="73">
        <f>SUMPRODUCT(--(V$9=YEAR(Quarterly_kt!$B$9:ES$9)),Quarterly_kt!$B71:ES71)</f>
        <v>-3.6659999999999915</v>
      </c>
      <c r="W97" s="73">
        <f>SUMPRODUCT(--(W$9=YEAR(Quarterly_kt!$B$9:ET$9)),Quarterly_kt!$B71:ET71)</f>
        <v>16.639999999999993</v>
      </c>
      <c r="X97" s="73">
        <f>SUMPRODUCT(--(X$9=YEAR(Quarterly_kt!$B$9:EU$9)),Quarterly_kt!$B71:EU71)</f>
        <v>10.039000000000014</v>
      </c>
      <c r="Y97" s="73">
        <f>SUMPRODUCT(--(Y$9=YEAR(Quarterly_kt!$B$9:EV$9)),Quarterly_kt!$B71:EV71)</f>
        <v>-0.96000000000000085</v>
      </c>
      <c r="Z97" s="73">
        <f>SUMPRODUCT(--(Z$9=YEAR(Quarterly_kt!$B$9:EW$9)),Quarterly_kt!$B71:EW71)</f>
        <v>1.5660000000000114</v>
      </c>
      <c r="AA97" s="73">
        <f>SUMPRODUCT(--(AA$9=YEAR(Quarterly_kt!$B$9:EX$9)),Quarterly_kt!$B71:EX71)</f>
        <v>34.092999999999989</v>
      </c>
      <c r="AB97" s="73">
        <f>SUMPRODUCT(--(AB$9=YEAR(Quarterly_kt!$B$9:EY$9)),Quarterly_kt!$B71:EY71)</f>
        <v>15.320000000000006</v>
      </c>
      <c r="AC97" s="73">
        <f>SUMPRODUCT(--(AC$9=YEAR(Quarterly_kt!$B$9:EZ$9)),Quarterly_kt!$B71:EZ71)</f>
        <v>-5.0020000000000095</v>
      </c>
      <c r="AD97" s="73">
        <f>SUMPRODUCT(--(AD$9=YEAR(Quarterly_kt!$B$9:FA$9)),Quarterly_kt!$B71:FA71)</f>
        <v>6.3799999999999901</v>
      </c>
      <c r="AE97" s="73">
        <f>SUMPRODUCT(--(AE$9=YEAR(Quarterly_kt!$B$9:FB$9)),Quarterly_kt!$B71:FB71)</f>
        <v>1.5169999999999941</v>
      </c>
      <c r="AF97" s="73">
        <f>SUMPRODUCT(--(AF$9=YEAR(Quarterly_kt!$B$9:FC$9)),Quarterly_kt!$B71:FC71)</f>
        <v>7.1679999999999957</v>
      </c>
      <c r="AG97" s="73">
        <f>SUMPRODUCT(--(AG$9=YEAR(Quarterly_kt!$B$9:FD$9)),Quarterly_kt!$B71:FD71)</f>
        <v>-1.0350000000000037</v>
      </c>
      <c r="AH97" s="73">
        <f>SUMPRODUCT(--(AH$9=YEAR(Quarterly_kt!$B$9:FE$9)),Quarterly_kt!$B71:FE71)</f>
        <v>12.831999999999994</v>
      </c>
      <c r="AI97" s="73">
        <f>SUMPRODUCT(--(AI$9=YEAR(Quarterly_kt!$B$9:FF$9)),Quarterly_kt!$B71:FF71)</f>
        <v>3.8780000000000125</v>
      </c>
      <c r="AJ97" s="73">
        <f>SUMPRODUCT(--(AJ$9=YEAR(Quarterly_kt!$B$9:FG$9)),Quarterly_kt!$B71:FG71)</f>
        <v>24.311999999999998</v>
      </c>
      <c r="AK97" s="73">
        <f>SUMPRODUCT(--(AK$9=YEAR(Quarterly_kt!$B$9:FH$9)),Quarterly_kt!$B71:FH71)</f>
        <v>-5.3657548828125314</v>
      </c>
      <c r="AL97" s="73">
        <f>SUMPRODUCT(--(AL$9=YEAR(Quarterly_kt!$B$9:FI$9)),Quarterly_kt!$B71:FI71)</f>
        <v>10.422541526436806</v>
      </c>
      <c r="AM97" s="73">
        <f>SUMPRODUCT(--(AM$9=YEAR(Quarterly_kt!$B$9:FJ$9)),Quarterly_kt!$B71:FJ71)</f>
        <v>-17.374988176465049</v>
      </c>
      <c r="AN97" s="73">
        <f>SUMPRODUCT(--(AN$9=YEAR(Quarterly_kt!$B$9:FK$9)),Quarterly_kt!$B71:FK71)</f>
        <v>2.7309999999999821</v>
      </c>
      <c r="AO97" s="73">
        <f>SUMPRODUCT(--(AO$9=YEAR(Quarterly_kt!$B$9:FL$9)),Quarterly_kt!$B71:FL71)</f>
        <v>4.161999999999999</v>
      </c>
      <c r="AP97" s="73">
        <f>SUMPRODUCT(--(AP$9=YEAR(Quarterly_kt!$B$9:FM$9)),Quarterly_kt!$B71:FM71)</f>
        <v>17.192000000000021</v>
      </c>
      <c r="AQ97" s="73">
        <f>SUMPRODUCT(--(AQ$9=YEAR(Quarterly_kt!$B$9:FN$9)),Quarterly_kt!$B71:FN71)</f>
        <v>-5.8869999999999898</v>
      </c>
      <c r="AR97" s="73">
        <f>SUMPRODUCT(--(AR$9=YEAR(Quarterly_kt!$B$9:FQ$9)),Quarterly_kt!$B71:FQ71)</f>
        <v>-12.322148437500001</v>
      </c>
      <c r="AS97" s="73">
        <f>SUMPRODUCT(--(AS$9=YEAR(Quarterly_kt!$B$9:FU$9)),Quarterly_kt!$B71:FU71)</f>
        <v>37.506211712512155</v>
      </c>
    </row>
    <row r="98" spans="1:45" ht="15" x14ac:dyDescent="0.25">
      <c r="A98" s="50" t="s">
        <v>44</v>
      </c>
      <c r="B98" s="73">
        <f>SUMPRODUCT(--(B$9=YEAR(Quarterly_kt!$B$9:DY$9)),Quarterly_kt!$B72:DY72)</f>
        <v>0</v>
      </c>
      <c r="C98" s="73">
        <f>SUMPRODUCT(--(C$9=YEAR(Quarterly_kt!$B$9:DZ$9)),Quarterly_kt!$B72:DZ72)</f>
        <v>0</v>
      </c>
      <c r="D98" s="73">
        <f>SUMPRODUCT(--(D$9=YEAR(Quarterly_kt!$B$9:EA$9)),Quarterly_kt!$B72:EA72)</f>
        <v>0</v>
      </c>
      <c r="E98" s="73">
        <f>SUMPRODUCT(--(E$9=YEAR(Quarterly_kt!$B$9:EB$9)),Quarterly_kt!$B72:EB72)</f>
        <v>0</v>
      </c>
      <c r="F98" s="73">
        <f>SUMPRODUCT(--(F$9=YEAR(Quarterly_kt!$B$9:EC$9)),Quarterly_kt!$B72:EC72)</f>
        <v>0</v>
      </c>
      <c r="G98" s="73">
        <f>SUMPRODUCT(--(G$9=YEAR(Quarterly_kt!$B$9:ED$9)),Quarterly_kt!$B72:ED72)</f>
        <v>-3.0000000000000001E-3</v>
      </c>
      <c r="H98" s="73">
        <f>SUMPRODUCT(--(H$9=YEAR(Quarterly_kt!$B$9:EE$9)),Quarterly_kt!$B72:EE72)</f>
        <v>0</v>
      </c>
      <c r="I98" s="73">
        <f>SUMPRODUCT(--(I$9=YEAR(Quarterly_kt!$B$9:EF$9)),Quarterly_kt!$B72:EF72)</f>
        <v>-7.0000000000000001E-3</v>
      </c>
      <c r="J98" s="73">
        <f>SUMPRODUCT(--(J$9=YEAR(Quarterly_kt!$B$9:EG$9)),Quarterly_kt!$B72:EG72)</f>
        <v>3.9999999999999992E-3</v>
      </c>
      <c r="K98" s="73">
        <f>SUMPRODUCT(--(K$9=YEAR(Quarterly_kt!$B$9:EH$9)),Quarterly_kt!$B72:EH72)</f>
        <v>-1.6E-2</v>
      </c>
      <c r="L98" s="73">
        <f>SUMPRODUCT(--(L$9=YEAR(Quarterly_kt!$B$9:EI$9)),Quarterly_kt!$B72:EI72)</f>
        <v>-2.4329999999999998</v>
      </c>
      <c r="M98" s="73">
        <f>SUMPRODUCT(--(M$9=YEAR(Quarterly_kt!$B$9:EJ$9)),Quarterly_kt!$B72:EJ72)</f>
        <v>0</v>
      </c>
      <c r="N98" s="73">
        <f>SUMPRODUCT(--(N$9=YEAR(Quarterly_kt!$B$9:EK$9)),Quarterly_kt!$B72:EK72)</f>
        <v>1E-3</v>
      </c>
      <c r="O98" s="73">
        <f>SUMPRODUCT(--(O$9=YEAR(Quarterly_kt!$B$9:EL$9)),Quarterly_kt!$B72:EL72)</f>
        <v>-8.4000000000000005E-2</v>
      </c>
      <c r="P98" s="73">
        <f>SUMPRODUCT(--(P$9=YEAR(Quarterly_kt!$B$9:EM$9)),Quarterly_kt!$B72:EM72)</f>
        <v>-3.6000000000000004E-2</v>
      </c>
      <c r="Q98" s="73">
        <f>SUMPRODUCT(--(Q$9=YEAR(Quarterly_kt!$B$9:EN$9)),Quarterly_kt!$B72:EN72)</f>
        <v>-0.47099999999999997</v>
      </c>
      <c r="R98" s="73">
        <f>SUMPRODUCT(--(R$9=YEAR(Quarterly_kt!$B$9:EO$9)),Quarterly_kt!$B72:EO72)</f>
        <v>-2.5000000000000001E-2</v>
      </c>
      <c r="S98" s="73">
        <f>SUMPRODUCT(--(S$9=YEAR(Quarterly_kt!$B$9:EP$9)),Quarterly_kt!$B72:EP72)</f>
        <v>-2.5999999999999999E-2</v>
      </c>
      <c r="T98" s="73">
        <f>SUMPRODUCT(--(T$9=YEAR(Quarterly_kt!$B$9:EQ$9)),Quarterly_kt!$B72:EQ72)</f>
        <v>-1.5000000000000001E-2</v>
      </c>
      <c r="U98" s="73">
        <f>SUMPRODUCT(--(U$9=YEAR(Quarterly_kt!$B$9:ER$9)),Quarterly_kt!$B72:ER72)</f>
        <v>-5.1000000000000004E-2</v>
      </c>
      <c r="V98" s="73">
        <f>SUMPRODUCT(--(V$9=YEAR(Quarterly_kt!$B$9:ES$9)),Quarterly_kt!$B72:ES72)</f>
        <v>-7.8999999999999793E-2</v>
      </c>
      <c r="W98" s="73">
        <f>SUMPRODUCT(--(W$9=YEAR(Quarterly_kt!$B$9:ET$9)),Quarterly_kt!$B72:ET72)</f>
        <v>-0.13600000000000001</v>
      </c>
      <c r="X98" s="73">
        <f>SUMPRODUCT(--(X$9=YEAR(Quarterly_kt!$B$9:EU$9)),Quarterly_kt!$B72:EU72)</f>
        <v>-9.9000000000000005E-2</v>
      </c>
      <c r="Y98" s="73">
        <f>SUMPRODUCT(--(Y$9=YEAR(Quarterly_kt!$B$9:EV$9)),Quarterly_kt!$B72:EV72)</f>
        <v>-9.8999999999999977E-2</v>
      </c>
      <c r="Z98" s="73">
        <f>SUMPRODUCT(--(Z$9=YEAR(Quarterly_kt!$B$9:EW$9)),Quarterly_kt!$B72:EW72)</f>
        <v>-0.6170000000000001</v>
      </c>
      <c r="AA98" s="73">
        <f>SUMPRODUCT(--(AA$9=YEAR(Quarterly_kt!$B$9:EX$9)),Quarterly_kt!$B72:EX72)</f>
        <v>-0.95100000000000029</v>
      </c>
      <c r="AB98" s="73">
        <f>SUMPRODUCT(--(AB$9=YEAR(Quarterly_kt!$B$9:EY$9)),Quarterly_kt!$B72:EY72)</f>
        <v>2.2749999999999995</v>
      </c>
      <c r="AC98" s="73">
        <f>SUMPRODUCT(--(AC$9=YEAR(Quarterly_kt!$B$9:EZ$9)),Quarterly_kt!$B72:EZ72)</f>
        <v>-9.0000000000000302E-2</v>
      </c>
      <c r="AD98" s="73">
        <f>SUMPRODUCT(--(AD$9=YEAR(Quarterly_kt!$B$9:FA$9)),Quarterly_kt!$B72:FA72)</f>
        <v>-0.26500000000000001</v>
      </c>
      <c r="AE98" s="73">
        <f>SUMPRODUCT(--(AE$9=YEAR(Quarterly_kt!$B$9:FB$9)),Quarterly_kt!$B72:FB72)</f>
        <v>-0.19700000000000001</v>
      </c>
      <c r="AF98" s="73">
        <f>SUMPRODUCT(--(AF$9=YEAR(Quarterly_kt!$B$9:FC$9)),Quarterly_kt!$B72:FC72)</f>
        <v>-2.9330000000000003</v>
      </c>
      <c r="AG98" s="73">
        <f>SUMPRODUCT(--(AG$9=YEAR(Quarterly_kt!$B$9:FD$9)),Quarterly_kt!$B72:FD72)</f>
        <v>-1.26</v>
      </c>
      <c r="AH98" s="73">
        <f>SUMPRODUCT(--(AH$9=YEAR(Quarterly_kt!$B$9:FE$9)),Quarterly_kt!$B72:FE72)</f>
        <v>0</v>
      </c>
      <c r="AI98" s="73">
        <f>SUMPRODUCT(--(AI$9=YEAR(Quarterly_kt!$B$9:FF$9)),Quarterly_kt!$B72:FF72)</f>
        <v>-0.7</v>
      </c>
      <c r="AJ98" s="73">
        <f>SUMPRODUCT(--(AJ$9=YEAR(Quarterly_kt!$B$9:FG$9)),Quarterly_kt!$B72:FG72)</f>
        <v>0</v>
      </c>
      <c r="AK98" s="73">
        <f>SUMPRODUCT(--(AK$9=YEAR(Quarterly_kt!$B$9:FH$9)),Quarterly_kt!$B72:FH72)</f>
        <v>0</v>
      </c>
      <c r="AL98" s="73">
        <f>SUMPRODUCT(--(AL$9=YEAR(Quarterly_kt!$B$9:FI$9)),Quarterly_kt!$B72:FI72)</f>
        <v>0</v>
      </c>
      <c r="AM98" s="73">
        <f>SUMPRODUCT(--(AM$9=YEAR(Quarterly_kt!$B$9:FJ$9)),Quarterly_kt!$B72:FJ72)</f>
        <v>0</v>
      </c>
      <c r="AN98" s="73">
        <f>SUMPRODUCT(--(AN$9=YEAR(Quarterly_kt!$B$9:FK$9)),Quarterly_kt!$B72:FK72)</f>
        <v>-0.183</v>
      </c>
      <c r="AO98" s="73">
        <f>SUMPRODUCT(--(AO$9=YEAR(Quarterly_kt!$B$9:FL$9)),Quarterly_kt!$B72:FL72)</f>
        <v>-1.218</v>
      </c>
      <c r="AP98" s="73">
        <f>SUMPRODUCT(--(AP$9=YEAR(Quarterly_kt!$B$9:FM$9)),Quarterly_kt!$B72:FM72)</f>
        <v>-2.0060000000000002</v>
      </c>
      <c r="AQ98" s="73">
        <f>SUMPRODUCT(--(AQ$9=YEAR(Quarterly_kt!$B$9:FN$9)),Quarterly_kt!$B72:FN72)</f>
        <v>-2.7189999999999999</v>
      </c>
      <c r="AR98" s="73">
        <f>SUMPRODUCT(--(AR$9=YEAR(Quarterly_kt!$B$9:FQ$9)),Quarterly_kt!$B72:FQ72)</f>
        <v>-3.407</v>
      </c>
      <c r="AS98" s="73">
        <f>SUMPRODUCT(--(AS$9=YEAR(Quarterly_kt!$B$9:FU$9)),Quarterly_kt!$B72:FU72)</f>
        <v>-2.4801228920000002</v>
      </c>
    </row>
    <row r="99" spans="1:45" ht="15" x14ac:dyDescent="0.25">
      <c r="A99" s="50" t="s">
        <v>45</v>
      </c>
      <c r="B99" s="73">
        <f>SUMPRODUCT(--(B$9=YEAR(Quarterly_kt!$B$9:DY$9)),Quarterly_kt!$B73:DY73)</f>
        <v>2.3140000000000001</v>
      </c>
      <c r="C99" s="73">
        <f>SUMPRODUCT(--(C$9=YEAR(Quarterly_kt!$B$9:DZ$9)),Quarterly_kt!$B73:DZ73)</f>
        <v>5.1430000000000007</v>
      </c>
      <c r="D99" s="73">
        <f>SUMPRODUCT(--(D$9=YEAR(Quarterly_kt!$B$9:EA$9)),Quarterly_kt!$B73:EA73)</f>
        <v>0</v>
      </c>
      <c r="E99" s="73">
        <f>SUMPRODUCT(--(E$9=YEAR(Quarterly_kt!$B$9:EB$9)),Quarterly_kt!$B73:EB73)</f>
        <v>0</v>
      </c>
      <c r="F99" s="73">
        <f>SUMPRODUCT(--(F$9=YEAR(Quarterly_kt!$B$9:EC$9)),Quarterly_kt!$B73:EC73)</f>
        <v>0</v>
      </c>
      <c r="G99" s="73">
        <f>SUMPRODUCT(--(G$9=YEAR(Quarterly_kt!$B$9:ED$9)),Quarterly_kt!$B73:ED73)</f>
        <v>2.7000000000000003E-2</v>
      </c>
      <c r="H99" s="73">
        <f>SUMPRODUCT(--(H$9=YEAR(Quarterly_kt!$B$9:EE$9)),Quarterly_kt!$B73:EE73)</f>
        <v>2.5999999999999995E-2</v>
      </c>
      <c r="I99" s="73">
        <f>SUMPRODUCT(--(I$9=YEAR(Quarterly_kt!$B$9:EF$9)),Quarterly_kt!$B73:EF73)</f>
        <v>0.66800000000000004</v>
      </c>
      <c r="J99" s="73">
        <f>SUMPRODUCT(--(J$9=YEAR(Quarterly_kt!$B$9:EG$9)),Quarterly_kt!$B73:EG73)</f>
        <v>0.26900000000000002</v>
      </c>
      <c r="K99" s="73">
        <f>SUMPRODUCT(--(K$9=YEAR(Quarterly_kt!$B$9:EH$9)),Quarterly_kt!$B73:EH73)</f>
        <v>5.9999999999999993E-3</v>
      </c>
      <c r="L99" s="73">
        <f>SUMPRODUCT(--(L$9=YEAR(Quarterly_kt!$B$9:EI$9)),Quarterly_kt!$B73:EI73)</f>
        <v>0</v>
      </c>
      <c r="M99" s="73">
        <f>SUMPRODUCT(--(M$9=YEAR(Quarterly_kt!$B$9:EJ$9)),Quarterly_kt!$B73:EJ73)</f>
        <v>-1.2070000000000001</v>
      </c>
      <c r="N99" s="73">
        <f>SUMPRODUCT(--(N$9=YEAR(Quarterly_kt!$B$9:EK$9)),Quarterly_kt!$B73:EK73)</f>
        <v>-5.1999999999999921E-2</v>
      </c>
      <c r="O99" s="73">
        <f>SUMPRODUCT(--(O$9=YEAR(Quarterly_kt!$B$9:EL$9)),Quarterly_kt!$B73:EL73)</f>
        <v>-9.3999999999999972E-2</v>
      </c>
      <c r="P99" s="73">
        <f>SUMPRODUCT(--(P$9=YEAR(Quarterly_kt!$B$9:EM$9)),Quarterly_kt!$B73:EM73)</f>
        <v>9.1000000000000053E-2</v>
      </c>
      <c r="Q99" s="73">
        <f>SUMPRODUCT(--(Q$9=YEAR(Quarterly_kt!$B$9:EN$9)),Quarterly_kt!$B73:EN73)</f>
        <v>-0.83900000000000008</v>
      </c>
      <c r="R99" s="73">
        <f>SUMPRODUCT(--(R$9=YEAR(Quarterly_kt!$B$9:EO$9)),Quarterly_kt!$B73:EO73)</f>
        <v>-0.37099999999999966</v>
      </c>
      <c r="S99" s="73">
        <f>SUMPRODUCT(--(S$9=YEAR(Quarterly_kt!$B$9:EP$9)),Quarterly_kt!$B73:EP73)</f>
        <v>-6.6870000000000012</v>
      </c>
      <c r="T99" s="73">
        <f>SUMPRODUCT(--(T$9=YEAR(Quarterly_kt!$B$9:EQ$9)),Quarterly_kt!$B73:EQ73)</f>
        <v>-3.3000000000000003</v>
      </c>
      <c r="U99" s="73">
        <f>SUMPRODUCT(--(U$9=YEAR(Quarterly_kt!$B$9:ER$9)),Quarterly_kt!$B73:ER73)</f>
        <v>-0.90099999999999958</v>
      </c>
      <c r="V99" s="73">
        <f>SUMPRODUCT(--(V$9=YEAR(Quarterly_kt!$B$9:ES$9)),Quarterly_kt!$B73:ES73)</f>
        <v>-8.2800000000000011</v>
      </c>
      <c r="W99" s="73">
        <f>SUMPRODUCT(--(W$9=YEAR(Quarterly_kt!$B$9:ET$9)),Quarterly_kt!$B73:ET73)</f>
        <v>-0.88700000000000001</v>
      </c>
      <c r="X99" s="73">
        <f>SUMPRODUCT(--(X$9=YEAR(Quarterly_kt!$B$9:EU$9)),Quarterly_kt!$B73:EU73)</f>
        <v>-2.9489999999999998</v>
      </c>
      <c r="Y99" s="73">
        <f>SUMPRODUCT(--(Y$9=YEAR(Quarterly_kt!$B$9:EV$9)),Quarterly_kt!$B73:EV73)</f>
        <v>1.7010000000000001</v>
      </c>
      <c r="Z99" s="73">
        <f>SUMPRODUCT(--(Z$9=YEAR(Quarterly_kt!$B$9:EW$9)),Quarterly_kt!$B73:EW73)</f>
        <v>1.5729999999999997</v>
      </c>
      <c r="AA99" s="73">
        <f>SUMPRODUCT(--(AA$9=YEAR(Quarterly_kt!$B$9:EX$9)),Quarterly_kt!$B73:EX73)</f>
        <v>1.5269999999999997</v>
      </c>
      <c r="AB99" s="73">
        <f>SUMPRODUCT(--(AB$9=YEAR(Quarterly_kt!$B$9:EY$9)),Quarterly_kt!$B73:EY73)</f>
        <v>0.8640000000000001</v>
      </c>
      <c r="AC99" s="73">
        <f>SUMPRODUCT(--(AC$9=YEAR(Quarterly_kt!$B$9:EZ$9)),Quarterly_kt!$B73:EZ73)</f>
        <v>1.1890000000000001</v>
      </c>
      <c r="AD99" s="73">
        <f>SUMPRODUCT(--(AD$9=YEAR(Quarterly_kt!$B$9:FA$9)),Quarterly_kt!$B73:FA73)</f>
        <v>0.59599999999999986</v>
      </c>
      <c r="AE99" s="73">
        <f>SUMPRODUCT(--(AE$9=YEAR(Quarterly_kt!$B$9:FB$9)),Quarterly_kt!$B73:FB73)</f>
        <v>0.53400000000000003</v>
      </c>
      <c r="AF99" s="73">
        <f>SUMPRODUCT(--(AF$9=YEAR(Quarterly_kt!$B$9:FC$9)),Quarterly_kt!$B73:FC73)</f>
        <v>1.6919999999999999</v>
      </c>
      <c r="AG99" s="73">
        <f>SUMPRODUCT(--(AG$9=YEAR(Quarterly_kt!$B$9:FD$9)),Quarterly_kt!$B73:FD73)</f>
        <v>1.2270000000000001</v>
      </c>
      <c r="AH99" s="73">
        <f>SUMPRODUCT(--(AH$9=YEAR(Quarterly_kt!$B$9:FE$9)),Quarterly_kt!$B73:FE73)</f>
        <v>0.91500000000000004</v>
      </c>
      <c r="AI99" s="73">
        <f>SUMPRODUCT(--(AI$9=YEAR(Quarterly_kt!$B$9:FF$9)),Quarterly_kt!$B73:FF73)</f>
        <v>0.97599999999999998</v>
      </c>
      <c r="AJ99" s="73">
        <f>SUMPRODUCT(--(AJ$9=YEAR(Quarterly_kt!$B$9:FG$9)),Quarterly_kt!$B73:FG73)</f>
        <v>8.4240000000000013</v>
      </c>
      <c r="AK99" s="73">
        <f>SUMPRODUCT(--(AK$9=YEAR(Quarterly_kt!$B$9:FH$9)),Quarterly_kt!$B73:FH73)</f>
        <v>-3.0963989257812519E-2</v>
      </c>
      <c r="AL99" s="73">
        <f>SUMPRODUCT(--(AL$9=YEAR(Quarterly_kt!$B$9:FI$9)),Quarterly_kt!$B73:FI73)</f>
        <v>0.61799999999999999</v>
      </c>
      <c r="AM99" s="73">
        <f>SUMPRODUCT(--(AM$9=YEAR(Quarterly_kt!$B$9:FJ$9)),Quarterly_kt!$B73:FJ73)</f>
        <v>0.34330798339843754</v>
      </c>
      <c r="AN99" s="73">
        <f>SUMPRODUCT(--(AN$9=YEAR(Quarterly_kt!$B$9:FK$9)),Quarterly_kt!$B73:FK73)</f>
        <v>0</v>
      </c>
      <c r="AO99" s="73">
        <f>SUMPRODUCT(--(AO$9=YEAR(Quarterly_kt!$B$9:FL$9)),Quarterly_kt!$B73:FL73)</f>
        <v>-1.7999999999999999E-2</v>
      </c>
      <c r="AP99" s="73">
        <f>SUMPRODUCT(--(AP$9=YEAR(Quarterly_kt!$B$9:FM$9)),Quarterly_kt!$B73:FM73)</f>
        <v>0</v>
      </c>
      <c r="AQ99" s="73">
        <f>SUMPRODUCT(--(AQ$9=YEAR(Quarterly_kt!$B$9:FN$9)),Quarterly_kt!$B73:FN73)</f>
        <v>0</v>
      </c>
      <c r="AR99" s="73">
        <f>SUMPRODUCT(--(AR$9=YEAR(Quarterly_kt!$B$9:FQ$9)),Quarterly_kt!$B73:FQ73)</f>
        <v>-5.0000000000000001E-3</v>
      </c>
      <c r="AS99" s="73">
        <f>SUMPRODUCT(--(AS$9=YEAR(Quarterly_kt!$B$9:FU$9)),Quarterly_kt!$B73:FU73)</f>
        <v>-5.2000000000000005E-2</v>
      </c>
    </row>
    <row r="100" spans="1:45" ht="17.25" x14ac:dyDescent="0.25">
      <c r="A100" s="49" t="s">
        <v>134</v>
      </c>
      <c r="B100" s="73">
        <f>SUMPRODUCT(--(B$9=YEAR(Quarterly_kt!$B$9:DY$9)),Quarterly_kt!$B74:DY74)</f>
        <v>0.49899999999999556</v>
      </c>
      <c r="C100" s="73">
        <f>SUMPRODUCT(--(C$9=YEAR(Quarterly_kt!$B$9:DZ$9)),Quarterly_kt!$B74:DZ74)</f>
        <v>-1.0000000000000231E-2</v>
      </c>
      <c r="D100" s="73">
        <f>SUMPRODUCT(--(D$9=YEAR(Quarterly_kt!$B$9:EA$9)),Quarterly_kt!$B74:EA74)</f>
        <v>-6.9999999999997398E-2</v>
      </c>
      <c r="E100" s="73">
        <f>SUMPRODUCT(--(E$9=YEAR(Quarterly_kt!$B$9:EB$9)),Quarterly_kt!$B74:EB74)</f>
        <v>-6.2000000000001831E-2</v>
      </c>
      <c r="F100" s="73">
        <f>SUMPRODUCT(--(F$9=YEAR(Quarterly_kt!$B$9:EC$9)),Quarterly_kt!$B74:EC74)</f>
        <v>-4.6000000000004704E-2</v>
      </c>
      <c r="G100" s="73">
        <f>SUMPRODUCT(--(G$9=YEAR(Quarterly_kt!$B$9:ED$9)),Quarterly_kt!$B74:ED74)</f>
        <v>-18.272000000000006</v>
      </c>
      <c r="H100" s="73">
        <f>SUMPRODUCT(--(H$9=YEAR(Quarterly_kt!$B$9:EE$9)),Quarterly_kt!$B74:EE74)</f>
        <v>2.6239999999999997</v>
      </c>
      <c r="I100" s="73">
        <f>SUMPRODUCT(--(I$9=YEAR(Quarterly_kt!$B$9:EF$9)),Quarterly_kt!$B74:EF74)</f>
        <v>1.0120000000000009</v>
      </c>
      <c r="J100" s="73">
        <f>SUMPRODUCT(--(J$9=YEAR(Quarterly_kt!$B$9:EG$9)),Quarterly_kt!$B74:EG74)</f>
        <v>1.9240000000000008</v>
      </c>
      <c r="K100" s="73">
        <f>SUMPRODUCT(--(K$9=YEAR(Quarterly_kt!$B$9:EH$9)),Quarterly_kt!$B74:EH74)</f>
        <v>1.2279999999999931</v>
      </c>
      <c r="L100" s="73">
        <f>SUMPRODUCT(--(L$9=YEAR(Quarterly_kt!$B$9:EI$9)),Quarterly_kt!$B74:EI74)</f>
        <v>1.5959999999999961</v>
      </c>
      <c r="M100" s="73">
        <f>SUMPRODUCT(--(M$9=YEAR(Quarterly_kt!$B$9:EJ$9)),Quarterly_kt!$B74:EJ74)</f>
        <v>0.19699999999999918</v>
      </c>
      <c r="N100" s="73">
        <f>SUMPRODUCT(--(N$9=YEAR(Quarterly_kt!$B$9:EK$9)),Quarterly_kt!$B74:EK74)</f>
        <v>-7.6929999999999987</v>
      </c>
      <c r="O100" s="73">
        <f>SUMPRODUCT(--(O$9=YEAR(Quarterly_kt!$B$9:EL$9)),Quarterly_kt!$B74:EL74)</f>
        <v>2.6359999999999992</v>
      </c>
      <c r="P100" s="73">
        <f>SUMPRODUCT(--(P$9=YEAR(Quarterly_kt!$B$9:EM$9)),Quarterly_kt!$B74:EM74)</f>
        <v>12.045999999999998</v>
      </c>
      <c r="Q100" s="73">
        <f>SUMPRODUCT(--(Q$9=YEAR(Quarterly_kt!$B$9:EN$9)),Quarterly_kt!$B74:EN74)</f>
        <v>17.593</v>
      </c>
      <c r="R100" s="73">
        <f>SUMPRODUCT(--(R$9=YEAR(Quarterly_kt!$B$9:EO$9)),Quarterly_kt!$B74:EO74)</f>
        <v>19.110999999999997</v>
      </c>
      <c r="S100" s="73">
        <f>SUMPRODUCT(--(S$9=YEAR(Quarterly_kt!$B$9:EP$9)),Quarterly_kt!$B74:EP74)</f>
        <v>26.954999999999998</v>
      </c>
      <c r="T100" s="73">
        <f>SUMPRODUCT(--(T$9=YEAR(Quarterly_kt!$B$9:EQ$9)),Quarterly_kt!$B74:EQ74)</f>
        <v>21.138999999999996</v>
      </c>
      <c r="U100" s="73">
        <f>SUMPRODUCT(--(U$9=YEAR(Quarterly_kt!$B$9:ER$9)),Quarterly_kt!$B74:ER74)</f>
        <v>24.293000000000003</v>
      </c>
      <c r="V100" s="73">
        <f>SUMPRODUCT(--(V$9=YEAR(Quarterly_kt!$B$9:ES$9)),Quarterly_kt!$B74:ES74)</f>
        <v>21.882000000000005</v>
      </c>
      <c r="W100" s="73">
        <f>SUMPRODUCT(--(W$9=YEAR(Quarterly_kt!$B$9:ET$9)),Quarterly_kt!$B74:ET74)</f>
        <v>18.306000000000004</v>
      </c>
      <c r="X100" s="73">
        <f>SUMPRODUCT(--(X$9=YEAR(Quarterly_kt!$B$9:EU$9)),Quarterly_kt!$B74:EU74)</f>
        <v>21.692</v>
      </c>
      <c r="Y100" s="73">
        <f>SUMPRODUCT(--(Y$9=YEAR(Quarterly_kt!$B$9:EV$9)),Quarterly_kt!$B74:EV74)</f>
        <v>30.443000000000005</v>
      </c>
      <c r="Z100" s="73">
        <f>SUMPRODUCT(--(Z$9=YEAR(Quarterly_kt!$B$9:EW$9)),Quarterly_kt!$B74:EW74)</f>
        <v>17.934999999999999</v>
      </c>
      <c r="AA100" s="73">
        <f>SUMPRODUCT(--(AA$9=YEAR(Quarterly_kt!$B$9:EX$9)),Quarterly_kt!$B74:EX74)</f>
        <v>28.524999999999995</v>
      </c>
      <c r="AB100" s="73">
        <f>SUMPRODUCT(--(AB$9=YEAR(Quarterly_kt!$B$9:EY$9)),Quarterly_kt!$B74:EY74)</f>
        <v>21.782999999999998</v>
      </c>
      <c r="AC100" s="73">
        <f>SUMPRODUCT(--(AC$9=YEAR(Quarterly_kt!$B$9:EZ$9)),Quarterly_kt!$B74:EZ74)</f>
        <v>33.352000000000004</v>
      </c>
      <c r="AD100" s="73">
        <f>SUMPRODUCT(--(AD$9=YEAR(Quarterly_kt!$B$9:FA$9)),Quarterly_kt!$B74:FA74)</f>
        <v>29.380999999999997</v>
      </c>
      <c r="AE100" s="73">
        <f>SUMPRODUCT(--(AE$9=YEAR(Quarterly_kt!$B$9:FB$9)),Quarterly_kt!$B74:FB74)</f>
        <v>19.746000000000002</v>
      </c>
      <c r="AF100" s="73">
        <f>SUMPRODUCT(--(AF$9=YEAR(Quarterly_kt!$B$9:FC$9)),Quarterly_kt!$B74:FC74)</f>
        <v>22.462000000000003</v>
      </c>
      <c r="AG100" s="73">
        <f>SUMPRODUCT(--(AG$9=YEAR(Quarterly_kt!$B$9:FD$9)),Quarterly_kt!$B74:FD74)</f>
        <v>22.613999999999997</v>
      </c>
      <c r="AH100" s="73">
        <f>SUMPRODUCT(--(AH$9=YEAR(Quarterly_kt!$B$9:FE$9)),Quarterly_kt!$B74:FE74)</f>
        <v>12.644</v>
      </c>
      <c r="AI100" s="73">
        <f>SUMPRODUCT(--(AI$9=YEAR(Quarterly_kt!$B$9:FF$9)),Quarterly_kt!$B74:FF74)</f>
        <v>13.041</v>
      </c>
      <c r="AJ100" s="73">
        <f>SUMPRODUCT(--(AJ$9=YEAR(Quarterly_kt!$B$9:FG$9)),Quarterly_kt!$B74:FG74)</f>
        <v>26.042000000000002</v>
      </c>
      <c r="AK100" s="73">
        <f>SUMPRODUCT(--(AK$9=YEAR(Quarterly_kt!$B$9:FH$9)),Quarterly_kt!$B74:FH74)</f>
        <v>40.061485595703125</v>
      </c>
      <c r="AL100" s="73">
        <f>SUMPRODUCT(--(AL$9=YEAR(Quarterly_kt!$B$9:FI$9)),Quarterly_kt!$B74:FI74)</f>
        <v>20.480351589202883</v>
      </c>
      <c r="AM100" s="73">
        <f>SUMPRODUCT(--(AM$9=YEAR(Quarterly_kt!$B$9:FJ$9)),Quarterly_kt!$B74:FJ74)</f>
        <v>35.198481018066403</v>
      </c>
      <c r="AN100" s="73">
        <f>SUMPRODUCT(--(AN$9=YEAR(Quarterly_kt!$B$9:FK$9)),Quarterly_kt!$B74:FK74)</f>
        <v>32.603999999999999</v>
      </c>
      <c r="AO100" s="73">
        <f>SUMPRODUCT(--(AO$9=YEAR(Quarterly_kt!$B$9:FL$9)),Quarterly_kt!$B74:FL74)</f>
        <v>31.631999999999998</v>
      </c>
      <c r="AP100" s="73">
        <f>SUMPRODUCT(--(AP$9=YEAR(Quarterly_kt!$B$9:FM$9)),Quarterly_kt!$B74:FM74)</f>
        <v>28.226000000000006</v>
      </c>
      <c r="AQ100" s="73">
        <f>SUMPRODUCT(--(AQ$9=YEAR(Quarterly_kt!$B$9:FN$9)),Quarterly_kt!$B74:FN74)</f>
        <v>31.959999999999994</v>
      </c>
      <c r="AR100" s="73">
        <f>SUMPRODUCT(--(AR$9=YEAR(Quarterly_kt!$B$9:FQ$9)),Quarterly_kt!$B74:FQ74)</f>
        <v>8.6425791168212918</v>
      </c>
      <c r="AS100" s="73">
        <f>SUMPRODUCT(--(AS$9=YEAR(Quarterly_kt!$B$9:FU$9)),Quarterly_kt!$B74:FU74)</f>
        <v>-11.184777694373796</v>
      </c>
    </row>
    <row r="101" spans="1:45" ht="14.25" customHeight="1" x14ac:dyDescent="0.2">
      <c r="A101" s="27" t="s">
        <v>31</v>
      </c>
      <c r="B101" s="17">
        <f t="shared" ref="B101:AP101" si="21">SUM(B102,B105:B107,B111)</f>
        <v>424.07300000000004</v>
      </c>
      <c r="C101" s="17">
        <f t="shared" si="21"/>
        <v>470.26600000000002</v>
      </c>
      <c r="D101" s="17">
        <f t="shared" si="21"/>
        <v>524.005</v>
      </c>
      <c r="E101" s="17">
        <f t="shared" si="21"/>
        <v>495.61599999999999</v>
      </c>
      <c r="F101" s="17">
        <f t="shared" si="21"/>
        <v>494.74099999999999</v>
      </c>
      <c r="G101" s="17">
        <f t="shared" si="21"/>
        <v>653.30899999999997</v>
      </c>
      <c r="H101" s="17">
        <f t="shared" si="21"/>
        <v>525.64800000000002</v>
      </c>
      <c r="I101" s="17">
        <f t="shared" si="21"/>
        <v>478.18600000000004</v>
      </c>
      <c r="J101" s="17">
        <f t="shared" si="21"/>
        <v>443.005</v>
      </c>
      <c r="K101" s="17">
        <f t="shared" si="21"/>
        <v>393.14299999999997</v>
      </c>
      <c r="L101" s="17">
        <f t="shared" si="21"/>
        <v>409.76299999999998</v>
      </c>
      <c r="M101" s="17">
        <f t="shared" si="21"/>
        <v>416.37700000000001</v>
      </c>
      <c r="N101" s="17">
        <f t="shared" si="21"/>
        <v>417.25902445000406</v>
      </c>
      <c r="O101" s="17">
        <f t="shared" si="21"/>
        <v>528.4550609499812</v>
      </c>
      <c r="P101" s="17">
        <f t="shared" si="21"/>
        <v>607.09100000000012</v>
      </c>
      <c r="Q101" s="17">
        <f t="shared" si="21"/>
        <v>545.98799999999994</v>
      </c>
      <c r="R101" s="17">
        <f t="shared" si="21"/>
        <v>745.04700000000003</v>
      </c>
      <c r="S101" s="17">
        <f t="shared" si="21"/>
        <v>701.66399999999999</v>
      </c>
      <c r="T101" s="17">
        <f t="shared" si="21"/>
        <v>673.4140000000001</v>
      </c>
      <c r="U101" s="17">
        <f t="shared" si="21"/>
        <v>696.23400000000015</v>
      </c>
      <c r="V101" s="17">
        <f t="shared" si="21"/>
        <v>836.30799999999999</v>
      </c>
      <c r="W101" s="17">
        <f t="shared" si="21"/>
        <v>864.62300000000005</v>
      </c>
      <c r="X101" s="17">
        <f t="shared" si="21"/>
        <v>854.05500000000018</v>
      </c>
      <c r="Y101" s="17">
        <f t="shared" si="21"/>
        <v>866.58800000000008</v>
      </c>
      <c r="Z101" s="17">
        <f t="shared" si="21"/>
        <v>897.33200000000011</v>
      </c>
      <c r="AA101" s="17">
        <f t="shared" si="21"/>
        <v>868.59900000000005</v>
      </c>
      <c r="AB101" s="17">
        <f t="shared" si="21"/>
        <v>803.03700000000003</v>
      </c>
      <c r="AC101" s="17">
        <f t="shared" si="21"/>
        <v>868.69599999999991</v>
      </c>
      <c r="AD101" s="17">
        <f t="shared" si="21"/>
        <v>890.27</v>
      </c>
      <c r="AE101" s="17">
        <f t="shared" si="21"/>
        <v>900.72399999999993</v>
      </c>
      <c r="AF101" s="17">
        <f t="shared" si="21"/>
        <v>932.61899999999991</v>
      </c>
      <c r="AG101" s="17">
        <f t="shared" si="21"/>
        <v>1006.9490000000001</v>
      </c>
      <c r="AH101" s="17">
        <f t="shared" si="21"/>
        <v>988.31</v>
      </c>
      <c r="AI101" s="17">
        <f t="shared" si="21"/>
        <v>1029.556</v>
      </c>
      <c r="AJ101" s="17">
        <f t="shared" si="21"/>
        <v>1071.3785</v>
      </c>
      <c r="AK101" s="17">
        <f t="shared" si="21"/>
        <v>1042.1888961366326</v>
      </c>
      <c r="AL101" s="17">
        <f t="shared" si="21"/>
        <v>1061.7701818051851</v>
      </c>
      <c r="AM101" s="17">
        <f t="shared" si="21"/>
        <v>1077.9753896196758</v>
      </c>
      <c r="AN101" s="17">
        <f t="shared" si="21"/>
        <v>1091.42072358673</v>
      </c>
      <c r="AO101" s="17">
        <f t="shared" si="21"/>
        <v>1088.3989685289007</v>
      </c>
      <c r="AP101" s="17">
        <f t="shared" si="21"/>
        <v>1101.1729196288031</v>
      </c>
      <c r="AQ101" s="17">
        <f>SUM(AQ102,AQ105:AQ107,AQ111)</f>
        <v>1191.6623837770567</v>
      </c>
      <c r="AR101" s="17">
        <f>SUM(AR102,AR105:AR107,AR111)</f>
        <v>1347.6775095741482</v>
      </c>
      <c r="AS101" s="17">
        <f>SUM(AS102,AS105:AS107,AS111)</f>
        <v>1443.8491263960245</v>
      </c>
    </row>
    <row r="102" spans="1:45" ht="15" x14ac:dyDescent="0.25">
      <c r="A102" s="49" t="s">
        <v>25</v>
      </c>
      <c r="B102" s="73">
        <f t="shared" ref="B102:AP102" si="22">SUM(B103:B104)</f>
        <v>0.15500000000000003</v>
      </c>
      <c r="C102" s="73">
        <f t="shared" si="22"/>
        <v>9.1999999999999985E-2</v>
      </c>
      <c r="D102" s="73">
        <f t="shared" si="22"/>
        <v>0.109</v>
      </c>
      <c r="E102" s="73">
        <f t="shared" si="22"/>
        <v>1.6E-2</v>
      </c>
      <c r="F102" s="73">
        <f t="shared" si="22"/>
        <v>4.0000000000000001E-3</v>
      </c>
      <c r="G102" s="73">
        <f t="shared" si="22"/>
        <v>1.6E-2</v>
      </c>
      <c r="H102" s="73">
        <f t="shared" si="22"/>
        <v>1.129</v>
      </c>
      <c r="I102" s="73">
        <f t="shared" si="22"/>
        <v>3.1E-2</v>
      </c>
      <c r="J102" s="73">
        <f t="shared" si="22"/>
        <v>0</v>
      </c>
      <c r="K102" s="73">
        <f t="shared" si="22"/>
        <v>0</v>
      </c>
      <c r="L102" s="73">
        <f t="shared" si="22"/>
        <v>2E-3</v>
      </c>
      <c r="M102" s="73">
        <f t="shared" si="22"/>
        <v>8.0000000000000002E-3</v>
      </c>
      <c r="N102" s="73">
        <f t="shared" si="22"/>
        <v>3.5916989982128146E-2</v>
      </c>
      <c r="O102" s="73">
        <f t="shared" si="22"/>
        <v>7.0346975982189183E-2</v>
      </c>
      <c r="P102" s="73">
        <f t="shared" si="22"/>
        <v>0.17499999999999999</v>
      </c>
      <c r="Q102" s="73">
        <f t="shared" si="22"/>
        <v>0.26</v>
      </c>
      <c r="R102" s="73">
        <f t="shared" si="22"/>
        <v>0.30099999999999999</v>
      </c>
      <c r="S102" s="73">
        <f t="shared" si="22"/>
        <v>5.367</v>
      </c>
      <c r="T102" s="73">
        <f t="shared" si="22"/>
        <v>0.23299999999999998</v>
      </c>
      <c r="U102" s="73">
        <f t="shared" si="22"/>
        <v>0.22999999999999998</v>
      </c>
      <c r="V102" s="73">
        <f t="shared" si="22"/>
        <v>3.9270000000000005</v>
      </c>
      <c r="W102" s="73">
        <f t="shared" si="22"/>
        <v>0.11599999999999999</v>
      </c>
      <c r="X102" s="73">
        <f t="shared" si="22"/>
        <v>0.40200000000000002</v>
      </c>
      <c r="Y102" s="73">
        <f t="shared" si="22"/>
        <v>1.7000000000000001E-2</v>
      </c>
      <c r="Z102" s="73">
        <f t="shared" si="22"/>
        <v>0</v>
      </c>
      <c r="AA102" s="73">
        <f t="shared" si="22"/>
        <v>2.5000000000000001E-2</v>
      </c>
      <c r="AB102" s="73">
        <f t="shared" si="22"/>
        <v>0</v>
      </c>
      <c r="AC102" s="73">
        <f t="shared" si="22"/>
        <v>0</v>
      </c>
      <c r="AD102" s="73">
        <f t="shared" si="22"/>
        <v>0</v>
      </c>
      <c r="AE102" s="73">
        <f t="shared" si="22"/>
        <v>0</v>
      </c>
      <c r="AF102" s="73">
        <f t="shared" si="22"/>
        <v>0</v>
      </c>
      <c r="AG102" s="73">
        <f t="shared" si="22"/>
        <v>0</v>
      </c>
      <c r="AH102" s="73">
        <f t="shared" si="22"/>
        <v>3.0000000000000001E-3</v>
      </c>
      <c r="AI102" s="73">
        <f t="shared" si="22"/>
        <v>0</v>
      </c>
      <c r="AJ102" s="73">
        <f t="shared" si="22"/>
        <v>0</v>
      </c>
      <c r="AK102" s="73">
        <f t="shared" si="22"/>
        <v>0</v>
      </c>
      <c r="AL102" s="73">
        <f t="shared" si="22"/>
        <v>1.6270747070312499</v>
      </c>
      <c r="AM102" s="73">
        <f t="shared" si="22"/>
        <v>3.2407304992675785</v>
      </c>
      <c r="AN102" s="73">
        <f t="shared" si="22"/>
        <v>1.274</v>
      </c>
      <c r="AO102" s="73">
        <f t="shared" si="22"/>
        <v>0.69599999999999995</v>
      </c>
      <c r="AP102" s="73">
        <f t="shared" si="22"/>
        <v>1E-3</v>
      </c>
      <c r="AQ102" s="73">
        <f>SUM(AQ103:AQ104)</f>
        <v>4.0000000000000001E-3</v>
      </c>
      <c r="AR102" s="73">
        <f>SUM(AR103:AR104)</f>
        <v>5.0000000000000001E-3</v>
      </c>
      <c r="AS102" s="73">
        <f>SUM(AS103:AS104)</f>
        <v>1.0508400000000001E-2</v>
      </c>
    </row>
    <row r="103" spans="1:45" ht="17.25" x14ac:dyDescent="0.25">
      <c r="A103" s="50" t="s">
        <v>132</v>
      </c>
      <c r="B103" s="73">
        <f>SUMPRODUCT(--(B$9=YEAR(Quarterly_kt!$B$9:DY$9)),Quarterly_kt!$B77:DY77)</f>
        <v>0</v>
      </c>
      <c r="C103" s="73">
        <f>SUMPRODUCT(--(C$9=YEAR(Quarterly_kt!$B$9:DZ$9)),Quarterly_kt!$B77:DZ77)</f>
        <v>0</v>
      </c>
      <c r="D103" s="73">
        <f>SUMPRODUCT(--(D$9=YEAR(Quarterly_kt!$B$9:EA$9)),Quarterly_kt!$B77:EA77)</f>
        <v>0</v>
      </c>
      <c r="E103" s="73">
        <f>SUMPRODUCT(--(E$9=YEAR(Quarterly_kt!$B$9:EB$9)),Quarterly_kt!$B77:EB77)</f>
        <v>0</v>
      </c>
      <c r="F103" s="73">
        <f>SUMPRODUCT(--(F$9=YEAR(Quarterly_kt!$B$9:EC$9)),Quarterly_kt!$B77:EC77)</f>
        <v>0</v>
      </c>
      <c r="G103" s="73">
        <f>SUMPRODUCT(--(G$9=YEAR(Quarterly_kt!$B$9:ED$9)),Quarterly_kt!$B77:ED77)</f>
        <v>0</v>
      </c>
      <c r="H103" s="73">
        <f>SUMPRODUCT(--(H$9=YEAR(Quarterly_kt!$B$9:EE$9)),Quarterly_kt!$B77:EE77)</f>
        <v>0.02</v>
      </c>
      <c r="I103" s="73">
        <f>SUMPRODUCT(--(I$9=YEAR(Quarterly_kt!$B$9:EF$9)),Quarterly_kt!$B77:EF77)</f>
        <v>0</v>
      </c>
      <c r="J103" s="73">
        <f>SUMPRODUCT(--(J$9=YEAR(Quarterly_kt!$B$9:EG$9)),Quarterly_kt!$B77:EG77)</f>
        <v>0</v>
      </c>
      <c r="K103" s="73">
        <f>SUMPRODUCT(--(K$9=YEAR(Quarterly_kt!$B$9:EH$9)),Quarterly_kt!$B77:EH77)</f>
        <v>0</v>
      </c>
      <c r="L103" s="73">
        <f>SUMPRODUCT(--(L$9=YEAR(Quarterly_kt!$B$9:EI$9)),Quarterly_kt!$B77:EI77)</f>
        <v>1E-3</v>
      </c>
      <c r="M103" s="73">
        <f>SUMPRODUCT(--(M$9=YEAR(Quarterly_kt!$B$9:EJ$9)),Quarterly_kt!$B77:EJ77)</f>
        <v>0</v>
      </c>
      <c r="N103" s="73">
        <f>SUMPRODUCT(--(N$9=YEAR(Quarterly_kt!$B$9:EK$9)),Quarterly_kt!$B77:EK77)</f>
        <v>0</v>
      </c>
      <c r="O103" s="73">
        <f>SUMPRODUCT(--(O$9=YEAR(Quarterly_kt!$B$9:EL$9)),Quarterly_kt!$B77:EL77)</f>
        <v>1.6565990447998048E-2</v>
      </c>
      <c r="P103" s="73">
        <f>SUMPRODUCT(--(P$9=YEAR(Quarterly_kt!$B$9:EM$9)),Quarterly_kt!$B77:EM77)</f>
        <v>0</v>
      </c>
      <c r="Q103" s="73">
        <f>SUMPRODUCT(--(Q$9=YEAR(Quarterly_kt!$B$9:EN$9)),Quarterly_kt!$B77:EN77)</f>
        <v>0</v>
      </c>
      <c r="R103" s="73">
        <f>SUMPRODUCT(--(R$9=YEAR(Quarterly_kt!$B$9:EO$9)),Quarterly_kt!$B77:EO77)</f>
        <v>4.4999999999999998E-2</v>
      </c>
      <c r="S103" s="73">
        <f>SUMPRODUCT(--(S$9=YEAR(Quarterly_kt!$B$9:EP$9)),Quarterly_kt!$B77:EP77)</f>
        <v>0.04</v>
      </c>
      <c r="T103" s="73">
        <f>SUMPRODUCT(--(T$9=YEAR(Quarterly_kt!$B$9:EQ$9)),Quarterly_kt!$B77:EQ77)</f>
        <v>5.3999999999999992E-2</v>
      </c>
      <c r="U103" s="73">
        <f>SUMPRODUCT(--(U$9=YEAR(Quarterly_kt!$B$9:ER$9)),Quarterly_kt!$B77:ER77)</f>
        <v>6.5000000000000002E-2</v>
      </c>
      <c r="V103" s="73">
        <f>SUMPRODUCT(--(V$9=YEAR(Quarterly_kt!$B$9:ES$9)),Quarterly_kt!$B77:ES77)</f>
        <v>4.7E-2</v>
      </c>
      <c r="W103" s="73">
        <f>SUMPRODUCT(--(W$9=YEAR(Quarterly_kt!$B$9:ET$9)),Quarterly_kt!$B77:ET77)</f>
        <v>2.4E-2</v>
      </c>
      <c r="X103" s="73">
        <f>SUMPRODUCT(--(X$9=YEAR(Quarterly_kt!$B$9:EU$9)),Quarterly_kt!$B77:EU77)</f>
        <v>0.21300000000000002</v>
      </c>
      <c r="Y103" s="73">
        <f>SUMPRODUCT(--(Y$9=YEAR(Quarterly_kt!$B$9:EV$9)),Quarterly_kt!$B77:EV77)</f>
        <v>1.2E-2</v>
      </c>
      <c r="Z103" s="73">
        <f>SUMPRODUCT(--(Z$9=YEAR(Quarterly_kt!$B$9:EW$9)),Quarterly_kt!$B77:EW77)</f>
        <v>0</v>
      </c>
      <c r="AA103" s="73">
        <f>SUMPRODUCT(--(AA$9=YEAR(Quarterly_kt!$B$9:EX$9)),Quarterly_kt!$B77:EX77)</f>
        <v>0</v>
      </c>
      <c r="AB103" s="73">
        <f>SUMPRODUCT(--(AB$9=YEAR(Quarterly_kt!$B$9:EY$9)),Quarterly_kt!$B77:EY77)</f>
        <v>0</v>
      </c>
      <c r="AC103" s="73">
        <f>SUMPRODUCT(--(AC$9=YEAR(Quarterly_kt!$B$9:EZ$9)),Quarterly_kt!$B77:EZ77)</f>
        <v>0</v>
      </c>
      <c r="AD103" s="73">
        <f>SUMPRODUCT(--(AD$9=YEAR(Quarterly_kt!$B$9:FA$9)),Quarterly_kt!$B77:FA77)</f>
        <v>0</v>
      </c>
      <c r="AE103" s="73">
        <f>SUMPRODUCT(--(AE$9=YEAR(Quarterly_kt!$B$9:FB$9)),Quarterly_kt!$B77:FB77)</f>
        <v>0</v>
      </c>
      <c r="AF103" s="73">
        <f>SUMPRODUCT(--(AF$9=YEAR(Quarterly_kt!$B$9:FC$9)),Quarterly_kt!$B77:FC77)</f>
        <v>0</v>
      </c>
      <c r="AG103" s="73">
        <f>SUMPRODUCT(--(AG$9=YEAR(Quarterly_kt!$B$9:FD$9)),Quarterly_kt!$B77:FD77)</f>
        <v>0</v>
      </c>
      <c r="AH103" s="73">
        <f>SUMPRODUCT(--(AH$9=YEAR(Quarterly_kt!$B$9:FE$9)),Quarterly_kt!$B77:FE77)</f>
        <v>3.0000000000000001E-3</v>
      </c>
      <c r="AI103" s="73">
        <f>SUMPRODUCT(--(AI$9=YEAR(Quarterly_kt!$B$9:FF$9)),Quarterly_kt!$B77:FF77)</f>
        <v>0</v>
      </c>
      <c r="AJ103" s="73">
        <f>SUMPRODUCT(--(AJ$9=YEAR(Quarterly_kt!$B$9:FG$9)),Quarterly_kt!$B77:FG77)</f>
        <v>0</v>
      </c>
      <c r="AK103" s="73">
        <f>SUMPRODUCT(--(AK$9=YEAR(Quarterly_kt!$B$9:FH$9)),Quarterly_kt!$B77:FH77)</f>
        <v>0</v>
      </c>
      <c r="AL103" s="73">
        <f>SUMPRODUCT(--(AL$9=YEAR(Quarterly_kt!$B$9:FI$9)),Quarterly_kt!$B77:FI77)</f>
        <v>1.6270747070312499</v>
      </c>
      <c r="AM103" s="73">
        <f>SUMPRODUCT(--(AM$9=YEAR(Quarterly_kt!$B$9:FJ$9)),Quarterly_kt!$B77:FJ77)</f>
        <v>2.0357304992675784</v>
      </c>
      <c r="AN103" s="73">
        <f>SUMPRODUCT(--(AN$9=YEAR(Quarterly_kt!$B$9:FK$9)),Quarterly_kt!$B77:FK77)</f>
        <v>1.274</v>
      </c>
      <c r="AO103" s="73">
        <f>SUMPRODUCT(--(AO$9=YEAR(Quarterly_kt!$B$9:FL$9)),Quarterly_kt!$B77:FL77)</f>
        <v>0.69599999999999995</v>
      </c>
      <c r="AP103" s="73">
        <f>SUMPRODUCT(--(AP$9=YEAR(Quarterly_kt!$B$9:FM$9)),Quarterly_kt!$B77:FM77)</f>
        <v>1E-3</v>
      </c>
      <c r="AQ103" s="73">
        <f>SUMPRODUCT(--(AQ$9=YEAR(Quarterly_kt!$B$9:FN$9)),Quarterly_kt!$B77:FN77)</f>
        <v>0</v>
      </c>
      <c r="AR103" s="73">
        <f>SUMPRODUCT(--(AR$9=YEAR(Quarterly_kt!$B$9:FQ$9)),Quarterly_kt!$B77:FQ77)</f>
        <v>0</v>
      </c>
      <c r="AS103" s="73">
        <f>SUMPRODUCT(--(AS$9=YEAR(Quarterly_kt!$B$9:FU$9)),Quarterly_kt!$B77:FU77)</f>
        <v>7.0000000000000001E-3</v>
      </c>
    </row>
    <row r="104" spans="1:45" ht="17.25" x14ac:dyDescent="0.25">
      <c r="A104" s="50" t="s">
        <v>133</v>
      </c>
      <c r="B104" s="73">
        <f>SUMPRODUCT(--(B$9=YEAR(Quarterly_kt!$B$9:DY$9)),Quarterly_kt!$B78:DY78)</f>
        <v>0.15500000000000003</v>
      </c>
      <c r="C104" s="73">
        <f>SUMPRODUCT(--(C$9=YEAR(Quarterly_kt!$B$9:DZ$9)),Quarterly_kt!$B78:DZ78)</f>
        <v>9.1999999999999985E-2</v>
      </c>
      <c r="D104" s="73">
        <f>SUMPRODUCT(--(D$9=YEAR(Quarterly_kt!$B$9:EA$9)),Quarterly_kt!$B78:EA78)</f>
        <v>0.109</v>
      </c>
      <c r="E104" s="73">
        <f>SUMPRODUCT(--(E$9=YEAR(Quarterly_kt!$B$9:EB$9)),Quarterly_kt!$B78:EB78)</f>
        <v>1.6E-2</v>
      </c>
      <c r="F104" s="73">
        <f>SUMPRODUCT(--(F$9=YEAR(Quarterly_kt!$B$9:EC$9)),Quarterly_kt!$B78:EC78)</f>
        <v>4.0000000000000001E-3</v>
      </c>
      <c r="G104" s="73">
        <f>SUMPRODUCT(--(G$9=YEAR(Quarterly_kt!$B$9:ED$9)),Quarterly_kt!$B78:ED78)</f>
        <v>1.6E-2</v>
      </c>
      <c r="H104" s="73">
        <f>SUMPRODUCT(--(H$9=YEAR(Quarterly_kt!$B$9:EE$9)),Quarterly_kt!$B78:EE78)</f>
        <v>1.109</v>
      </c>
      <c r="I104" s="73">
        <f>SUMPRODUCT(--(I$9=YEAR(Quarterly_kt!$B$9:EF$9)),Quarterly_kt!$B78:EF78)</f>
        <v>3.1E-2</v>
      </c>
      <c r="J104" s="73">
        <f>SUMPRODUCT(--(J$9=YEAR(Quarterly_kt!$B$9:EG$9)),Quarterly_kt!$B78:EG78)</f>
        <v>0</v>
      </c>
      <c r="K104" s="73">
        <f>SUMPRODUCT(--(K$9=YEAR(Quarterly_kt!$B$9:EH$9)),Quarterly_kt!$B78:EH78)</f>
        <v>0</v>
      </c>
      <c r="L104" s="73">
        <f>SUMPRODUCT(--(L$9=YEAR(Quarterly_kt!$B$9:EI$9)),Quarterly_kt!$B78:EI78)</f>
        <v>1E-3</v>
      </c>
      <c r="M104" s="73">
        <f>SUMPRODUCT(--(M$9=YEAR(Quarterly_kt!$B$9:EJ$9)),Quarterly_kt!$B78:EJ78)</f>
        <v>8.0000000000000002E-3</v>
      </c>
      <c r="N104" s="73">
        <f>SUMPRODUCT(--(N$9=YEAR(Quarterly_kt!$B$9:EK$9)),Quarterly_kt!$B78:EK78)</f>
        <v>3.5916989982128146E-2</v>
      </c>
      <c r="O104" s="73">
        <f>SUMPRODUCT(--(O$9=YEAR(Quarterly_kt!$B$9:EL$9)),Quarterly_kt!$B78:EL78)</f>
        <v>5.3780985534191132E-2</v>
      </c>
      <c r="P104" s="73">
        <f>SUMPRODUCT(--(P$9=YEAR(Quarterly_kt!$B$9:EM$9)),Quarterly_kt!$B78:EM78)</f>
        <v>0.17499999999999999</v>
      </c>
      <c r="Q104" s="73">
        <f>SUMPRODUCT(--(Q$9=YEAR(Quarterly_kt!$B$9:EN$9)),Quarterly_kt!$B78:EN78)</f>
        <v>0.26</v>
      </c>
      <c r="R104" s="73">
        <f>SUMPRODUCT(--(R$9=YEAR(Quarterly_kt!$B$9:EO$9)),Quarterly_kt!$B78:EO78)</f>
        <v>0.25600000000000001</v>
      </c>
      <c r="S104" s="73">
        <f>SUMPRODUCT(--(S$9=YEAR(Quarterly_kt!$B$9:EP$9)),Quarterly_kt!$B78:EP78)</f>
        <v>5.327</v>
      </c>
      <c r="T104" s="73">
        <f>SUMPRODUCT(--(T$9=YEAR(Quarterly_kt!$B$9:EQ$9)),Quarterly_kt!$B78:EQ78)</f>
        <v>0.17899999999999999</v>
      </c>
      <c r="U104" s="73">
        <f>SUMPRODUCT(--(U$9=YEAR(Quarterly_kt!$B$9:ER$9)),Quarterly_kt!$B78:ER78)</f>
        <v>0.16499999999999998</v>
      </c>
      <c r="V104" s="73">
        <f>SUMPRODUCT(--(V$9=YEAR(Quarterly_kt!$B$9:ES$9)),Quarterly_kt!$B78:ES78)</f>
        <v>3.8800000000000003</v>
      </c>
      <c r="W104" s="73">
        <f>SUMPRODUCT(--(W$9=YEAR(Quarterly_kt!$B$9:ET$9)),Quarterly_kt!$B78:ET78)</f>
        <v>9.1999999999999998E-2</v>
      </c>
      <c r="X104" s="73">
        <f>SUMPRODUCT(--(X$9=YEAR(Quarterly_kt!$B$9:EU$9)),Quarterly_kt!$B78:EU78)</f>
        <v>0.189</v>
      </c>
      <c r="Y104" s="73">
        <f>SUMPRODUCT(--(Y$9=YEAR(Quarterly_kt!$B$9:EV$9)),Quarterly_kt!$B78:EV78)</f>
        <v>5.0000000000000001E-3</v>
      </c>
      <c r="Z104" s="73">
        <f>SUMPRODUCT(--(Z$9=YEAR(Quarterly_kt!$B$9:EW$9)),Quarterly_kt!$B78:EW78)</f>
        <v>0</v>
      </c>
      <c r="AA104" s="73">
        <f>SUMPRODUCT(--(AA$9=YEAR(Quarterly_kt!$B$9:EX$9)),Quarterly_kt!$B78:EX78)</f>
        <v>2.5000000000000001E-2</v>
      </c>
      <c r="AB104" s="73">
        <f>SUMPRODUCT(--(AB$9=YEAR(Quarterly_kt!$B$9:EY$9)),Quarterly_kt!$B78:EY78)</f>
        <v>0</v>
      </c>
      <c r="AC104" s="73">
        <f>SUMPRODUCT(--(AC$9=YEAR(Quarterly_kt!$B$9:EZ$9)),Quarterly_kt!$B78:EZ78)</f>
        <v>0</v>
      </c>
      <c r="AD104" s="73">
        <f>SUMPRODUCT(--(AD$9=YEAR(Quarterly_kt!$B$9:FA$9)),Quarterly_kt!$B78:FA78)</f>
        <v>0</v>
      </c>
      <c r="AE104" s="73">
        <f>SUMPRODUCT(--(AE$9=YEAR(Quarterly_kt!$B$9:FB$9)),Quarterly_kt!$B78:FB78)</f>
        <v>0</v>
      </c>
      <c r="AF104" s="73">
        <f>SUMPRODUCT(--(AF$9=YEAR(Quarterly_kt!$B$9:FC$9)),Quarterly_kt!$B78:FC78)</f>
        <v>0</v>
      </c>
      <c r="AG104" s="73">
        <f>SUMPRODUCT(--(AG$9=YEAR(Quarterly_kt!$B$9:FD$9)),Quarterly_kt!$B78:FD78)</f>
        <v>0</v>
      </c>
      <c r="AH104" s="73">
        <f>SUMPRODUCT(--(AH$9=YEAR(Quarterly_kt!$B$9:FE$9)),Quarterly_kt!$B78:FE78)</f>
        <v>0</v>
      </c>
      <c r="AI104" s="73">
        <f>SUMPRODUCT(--(AI$9=YEAR(Quarterly_kt!$B$9:FF$9)),Quarterly_kt!$B78:FF78)</f>
        <v>0</v>
      </c>
      <c r="AJ104" s="73">
        <f>SUMPRODUCT(--(AJ$9=YEAR(Quarterly_kt!$B$9:FG$9)),Quarterly_kt!$B78:FG78)</f>
        <v>0</v>
      </c>
      <c r="AK104" s="73">
        <f>SUMPRODUCT(--(AK$9=YEAR(Quarterly_kt!$B$9:FH$9)),Quarterly_kt!$B78:FH78)</f>
        <v>0</v>
      </c>
      <c r="AL104" s="73">
        <f>SUMPRODUCT(--(AL$9=YEAR(Quarterly_kt!$B$9:FI$9)),Quarterly_kt!$B78:FI78)</f>
        <v>0</v>
      </c>
      <c r="AM104" s="73">
        <f>SUMPRODUCT(--(AM$9=YEAR(Quarterly_kt!$B$9:FJ$9)),Quarterly_kt!$B78:FJ78)</f>
        <v>1.2050000000000001</v>
      </c>
      <c r="AN104" s="73">
        <f>SUMPRODUCT(--(AN$9=YEAR(Quarterly_kt!$B$9:FK$9)),Quarterly_kt!$B78:FK78)</f>
        <v>0</v>
      </c>
      <c r="AO104" s="73">
        <f>SUMPRODUCT(--(AO$9=YEAR(Quarterly_kt!$B$9:FL$9)),Quarterly_kt!$B78:FL78)</f>
        <v>0</v>
      </c>
      <c r="AP104" s="73">
        <f>SUMPRODUCT(--(AP$9=YEAR(Quarterly_kt!$B$9:FM$9)),Quarterly_kt!$B78:FM78)</f>
        <v>0</v>
      </c>
      <c r="AQ104" s="73">
        <f>SUMPRODUCT(--(AQ$9=YEAR(Quarterly_kt!$B$9:FN$9)),Quarterly_kt!$B78:FN78)</f>
        <v>4.0000000000000001E-3</v>
      </c>
      <c r="AR104" s="73">
        <f>SUMPRODUCT(--(AR$9=YEAR(Quarterly_kt!$B$9:FQ$9)),Quarterly_kt!$B78:FQ78)</f>
        <v>5.0000000000000001E-3</v>
      </c>
      <c r="AS104" s="73">
        <f>SUMPRODUCT(--(AS$9=YEAR(Quarterly_kt!$B$9:FU$9)),Quarterly_kt!$B78:FU78)</f>
        <v>3.5084000000000001E-3</v>
      </c>
    </row>
    <row r="105" spans="1:45" ht="15" x14ac:dyDescent="0.25">
      <c r="A105" s="49" t="s">
        <v>26</v>
      </c>
      <c r="B105" s="73">
        <f>SUMPRODUCT(--(B$9=YEAR(Quarterly_kt!$B$9:DY$9)),Quarterly_kt!$B79:DY79)</f>
        <v>61.890999999999998</v>
      </c>
      <c r="C105" s="73">
        <f>SUMPRODUCT(--(C$9=YEAR(Quarterly_kt!$B$9:DZ$9)),Quarterly_kt!$B79:DZ79)</f>
        <v>105.268</v>
      </c>
      <c r="D105" s="73">
        <f>SUMPRODUCT(--(D$9=YEAR(Quarterly_kt!$B$9:EA$9)),Quarterly_kt!$B79:EA79)</f>
        <v>138.21</v>
      </c>
      <c r="E105" s="73">
        <f>SUMPRODUCT(--(E$9=YEAR(Quarterly_kt!$B$9:EB$9)),Quarterly_kt!$B79:EB79)</f>
        <v>155.67400000000001</v>
      </c>
      <c r="F105" s="73">
        <f>SUMPRODUCT(--(F$9=YEAR(Quarterly_kt!$B$9:EC$9)),Quarterly_kt!$B79:EC79)</f>
        <v>128.90899999999999</v>
      </c>
      <c r="G105" s="73">
        <f>SUMPRODUCT(--(G$9=YEAR(Quarterly_kt!$B$9:ED$9)),Quarterly_kt!$B79:ED79)</f>
        <v>154.76499999999999</v>
      </c>
      <c r="H105" s="73">
        <f>SUMPRODUCT(--(H$9=YEAR(Quarterly_kt!$B$9:EE$9)),Quarterly_kt!$B79:EE79)</f>
        <v>112.49799999999999</v>
      </c>
      <c r="I105" s="73">
        <f>SUMPRODUCT(--(I$9=YEAR(Quarterly_kt!$B$9:EF$9)),Quarterly_kt!$B79:EF79)</f>
        <v>131.155</v>
      </c>
      <c r="J105" s="73">
        <f>SUMPRODUCT(--(J$9=YEAR(Quarterly_kt!$B$9:EG$9)),Quarterly_kt!$B79:EG79)</f>
        <v>156.24699999999999</v>
      </c>
      <c r="K105" s="73">
        <f>SUMPRODUCT(--(K$9=YEAR(Quarterly_kt!$B$9:EH$9)),Quarterly_kt!$B79:EH79)</f>
        <v>135.47699999999998</v>
      </c>
      <c r="L105" s="73">
        <f>SUMPRODUCT(--(L$9=YEAR(Quarterly_kt!$B$9:EI$9)),Quarterly_kt!$B79:EI79)</f>
        <v>133.09</v>
      </c>
      <c r="M105" s="73">
        <f>SUMPRODUCT(--(M$9=YEAR(Quarterly_kt!$B$9:EJ$9)),Quarterly_kt!$B79:EJ79)</f>
        <v>123.917</v>
      </c>
      <c r="N105" s="73">
        <f>SUMPRODUCT(--(N$9=YEAR(Quarterly_kt!$B$9:EK$9)),Quarterly_kt!$B79:EK79)</f>
        <v>88.933889526367182</v>
      </c>
      <c r="O105" s="73">
        <f>SUMPRODUCT(--(O$9=YEAR(Quarterly_kt!$B$9:EL$9)),Quarterly_kt!$B79:EL79)</f>
        <v>73.841869461059574</v>
      </c>
      <c r="P105" s="73">
        <f>SUMPRODUCT(--(P$9=YEAR(Quarterly_kt!$B$9:EM$9)),Quarterly_kt!$B79:EM79)</f>
        <v>108.19200000000001</v>
      </c>
      <c r="Q105" s="73">
        <f>SUMPRODUCT(--(Q$9=YEAR(Quarterly_kt!$B$9:EN$9)),Quarterly_kt!$B79:EN79)</f>
        <v>90.588999999999999</v>
      </c>
      <c r="R105" s="73">
        <f>SUMPRODUCT(--(R$9=YEAR(Quarterly_kt!$B$9:EO$9)),Quarterly_kt!$B79:EO79)</f>
        <v>129.66</v>
      </c>
      <c r="S105" s="73">
        <f>SUMPRODUCT(--(S$9=YEAR(Quarterly_kt!$B$9:EP$9)),Quarterly_kt!$B79:EP79)</f>
        <v>144.19800000000001</v>
      </c>
      <c r="T105" s="73">
        <f>SUMPRODUCT(--(T$9=YEAR(Quarterly_kt!$B$9:EQ$9)),Quarterly_kt!$B79:EQ79)</f>
        <v>104.39699999999999</v>
      </c>
      <c r="U105" s="73">
        <f>SUMPRODUCT(--(U$9=YEAR(Quarterly_kt!$B$9:ER$9)),Quarterly_kt!$B79:ER79)</f>
        <v>101.97200000000001</v>
      </c>
      <c r="V105" s="73">
        <f>SUMPRODUCT(--(V$9=YEAR(Quarterly_kt!$B$9:ES$9)),Quarterly_kt!$B79:ES79)</f>
        <v>152.364</v>
      </c>
      <c r="W105" s="73">
        <f>SUMPRODUCT(--(W$9=YEAR(Quarterly_kt!$B$9:ET$9)),Quarterly_kt!$B79:ET79)</f>
        <v>127.32300000000001</v>
      </c>
      <c r="X105" s="73">
        <f>SUMPRODUCT(--(X$9=YEAR(Quarterly_kt!$B$9:EU$9)),Quarterly_kt!$B79:EU79)</f>
        <v>103.745</v>
      </c>
      <c r="Y105" s="73">
        <f>SUMPRODUCT(--(Y$9=YEAR(Quarterly_kt!$B$9:EV$9)),Quarterly_kt!$B79:EV79)</f>
        <v>96.84899999999999</v>
      </c>
      <c r="Z105" s="73">
        <f>SUMPRODUCT(--(Z$9=YEAR(Quarterly_kt!$B$9:EW$9)),Quarterly_kt!$B79:EW79)</f>
        <v>84.596000000000004</v>
      </c>
      <c r="AA105" s="73">
        <f>SUMPRODUCT(--(AA$9=YEAR(Quarterly_kt!$B$9:EX$9)),Quarterly_kt!$B79:EX79)</f>
        <v>55.416000000000004</v>
      </c>
      <c r="AB105" s="73">
        <f>SUMPRODUCT(--(AB$9=YEAR(Quarterly_kt!$B$9:EY$9)),Quarterly_kt!$B79:EY79)</f>
        <v>45.858999999999995</v>
      </c>
      <c r="AC105" s="73">
        <f>SUMPRODUCT(--(AC$9=YEAR(Quarterly_kt!$B$9:EZ$9)),Quarterly_kt!$B79:EZ79)</f>
        <v>48.86</v>
      </c>
      <c r="AD105" s="73">
        <f>SUMPRODUCT(--(AD$9=YEAR(Quarterly_kt!$B$9:FA$9)),Quarterly_kt!$B79:FA79)</f>
        <v>43.971000000000004</v>
      </c>
      <c r="AE105" s="73">
        <f>SUMPRODUCT(--(AE$9=YEAR(Quarterly_kt!$B$9:FB$9)),Quarterly_kt!$B79:FB79)</f>
        <v>51.444999999999993</v>
      </c>
      <c r="AF105" s="73">
        <f>SUMPRODUCT(--(AF$9=YEAR(Quarterly_kt!$B$9:FC$9)),Quarterly_kt!$B79:FC79)</f>
        <v>31.71</v>
      </c>
      <c r="AG105" s="73">
        <f>SUMPRODUCT(--(AG$9=YEAR(Quarterly_kt!$B$9:FD$9)),Quarterly_kt!$B79:FD79)</f>
        <v>39.17</v>
      </c>
      <c r="AH105" s="73">
        <f>SUMPRODUCT(--(AH$9=YEAR(Quarterly_kt!$B$9:FE$9)),Quarterly_kt!$B79:FE79)</f>
        <v>31.658000000000005</v>
      </c>
      <c r="AI105" s="73">
        <f>SUMPRODUCT(--(AI$9=YEAR(Quarterly_kt!$B$9:FF$9)),Quarterly_kt!$B79:FF79)</f>
        <v>29.047000000000001</v>
      </c>
      <c r="AJ105" s="73">
        <f>SUMPRODUCT(--(AJ$9=YEAR(Quarterly_kt!$B$9:FG$9)),Quarterly_kt!$B79:FG79)</f>
        <v>34.393000000000001</v>
      </c>
      <c r="AK105" s="73">
        <f>SUMPRODUCT(--(AK$9=YEAR(Quarterly_kt!$B$9:FH$9)),Quarterly_kt!$B79:FH79)</f>
        <v>27.498766246795654</v>
      </c>
      <c r="AL105" s="73">
        <f>SUMPRODUCT(--(AL$9=YEAR(Quarterly_kt!$B$9:FI$9)),Quarterly_kt!$B79:FI79)</f>
        <v>30.432446268081662</v>
      </c>
      <c r="AM105" s="73">
        <f>SUMPRODUCT(--(AM$9=YEAR(Quarterly_kt!$B$9:FJ$9)),Quarterly_kt!$B79:FJ79)</f>
        <v>44.005141196250918</v>
      </c>
      <c r="AN105" s="73">
        <f>SUMPRODUCT(--(AN$9=YEAR(Quarterly_kt!$B$9:FK$9)),Quarterly_kt!$B79:FK79)</f>
        <v>34.323999999999998</v>
      </c>
      <c r="AO105" s="73">
        <f>SUMPRODUCT(--(AO$9=YEAR(Quarterly_kt!$B$9:FL$9)),Quarterly_kt!$B79:FL79)</f>
        <v>36.093000000000004</v>
      </c>
      <c r="AP105" s="73">
        <f>SUMPRODUCT(--(AP$9=YEAR(Quarterly_kt!$B$9:FM$9)),Quarterly_kt!$B79:FM79)</f>
        <v>45.629999999999995</v>
      </c>
      <c r="AQ105" s="73">
        <f>SUMPRODUCT(--(AQ$9=YEAR(Quarterly_kt!$B$9:FN$9)),Quarterly_kt!$B79:FN79)</f>
        <v>35.408000000000001</v>
      </c>
      <c r="AR105" s="73">
        <f>SUMPRODUCT(--(AR$9=YEAR(Quarterly_kt!$B$9:FQ$9)),Quarterly_kt!$B79:FQ79)</f>
        <v>40.920999999999999</v>
      </c>
      <c r="AS105" s="73">
        <f>SUMPRODUCT(--(AS$9=YEAR(Quarterly_kt!$B$9:FU$9)),Quarterly_kt!$B79:FU79)</f>
        <v>38.126117193393995</v>
      </c>
    </row>
    <row r="106" spans="1:45" ht="15" x14ac:dyDescent="0.25">
      <c r="A106" s="49" t="s">
        <v>27</v>
      </c>
      <c r="B106" s="73">
        <f>SUMPRODUCT(--(B$9=YEAR(Quarterly_kt!$B$9:DY$9)),Quarterly_kt!$B80:DY80)</f>
        <v>241.001</v>
      </c>
      <c r="C106" s="73">
        <f>SUMPRODUCT(--(C$9=YEAR(Quarterly_kt!$B$9:DZ$9)),Quarterly_kt!$B80:DZ80)</f>
        <v>256.71100000000001</v>
      </c>
      <c r="D106" s="73">
        <f>SUMPRODUCT(--(D$9=YEAR(Quarterly_kt!$B$9:EA$9)),Quarterly_kt!$B80:EA80)</f>
        <v>275.80399999999997</v>
      </c>
      <c r="E106" s="73">
        <f>SUMPRODUCT(--(E$9=YEAR(Quarterly_kt!$B$9:EB$9)),Quarterly_kt!$B80:EB80)</f>
        <v>226.626</v>
      </c>
      <c r="F106" s="73">
        <f>SUMPRODUCT(--(F$9=YEAR(Quarterly_kt!$B$9:EC$9)),Quarterly_kt!$B80:EC80)</f>
        <v>209.29499999999999</v>
      </c>
      <c r="G106" s="73">
        <f>SUMPRODUCT(--(G$9=YEAR(Quarterly_kt!$B$9:ED$9)),Quarterly_kt!$B80:ED80)</f>
        <v>315.036</v>
      </c>
      <c r="H106" s="73">
        <f>SUMPRODUCT(--(H$9=YEAR(Quarterly_kt!$B$9:EE$9)),Quarterly_kt!$B80:EE80)</f>
        <v>229.916</v>
      </c>
      <c r="I106" s="73">
        <f>SUMPRODUCT(--(I$9=YEAR(Quarterly_kt!$B$9:EF$9)),Quarterly_kt!$B80:EF80)</f>
        <v>169.43799999999999</v>
      </c>
      <c r="J106" s="73">
        <f>SUMPRODUCT(--(J$9=YEAR(Quarterly_kt!$B$9:EG$9)),Quarterly_kt!$B80:EG80)</f>
        <v>110.47300000000001</v>
      </c>
      <c r="K106" s="73">
        <f>SUMPRODUCT(--(K$9=YEAR(Quarterly_kt!$B$9:EH$9)),Quarterly_kt!$B80:EH80)</f>
        <v>83.675000000000011</v>
      </c>
      <c r="L106" s="73">
        <f>SUMPRODUCT(--(L$9=YEAR(Quarterly_kt!$B$9:EI$9)),Quarterly_kt!$B80:EI80)</f>
        <v>77.796999999999997</v>
      </c>
      <c r="M106" s="73">
        <f>SUMPRODUCT(--(M$9=YEAR(Quarterly_kt!$B$9:EJ$9)),Quarterly_kt!$B80:EJ80)</f>
        <v>81.076000000000008</v>
      </c>
      <c r="N106" s="73">
        <f>SUMPRODUCT(--(N$9=YEAR(Quarterly_kt!$B$9:EK$9)),Quarterly_kt!$B80:EK80)</f>
        <v>60.180217933654788</v>
      </c>
      <c r="O106" s="73">
        <f>SUMPRODUCT(--(O$9=YEAR(Quarterly_kt!$B$9:EL$9)),Quarterly_kt!$B80:EL80)</f>
        <v>81.235844512939451</v>
      </c>
      <c r="P106" s="73">
        <f>SUMPRODUCT(--(P$9=YEAR(Quarterly_kt!$B$9:EM$9)),Quarterly_kt!$B80:EM80)</f>
        <v>117.191</v>
      </c>
      <c r="Q106" s="73">
        <f>SUMPRODUCT(--(Q$9=YEAR(Quarterly_kt!$B$9:EN$9)),Quarterly_kt!$B80:EN80)</f>
        <v>111.762</v>
      </c>
      <c r="R106" s="73">
        <f>SUMPRODUCT(--(R$9=YEAR(Quarterly_kt!$B$9:EO$9)),Quarterly_kt!$B80:EO80)</f>
        <v>194.43899999999996</v>
      </c>
      <c r="S106" s="73">
        <f>SUMPRODUCT(--(S$9=YEAR(Quarterly_kt!$B$9:EP$9)),Quarterly_kt!$B80:EP80)</f>
        <v>143.155</v>
      </c>
      <c r="T106" s="73">
        <f>SUMPRODUCT(--(T$9=YEAR(Quarterly_kt!$B$9:EQ$9)),Quarterly_kt!$B80:EQ80)</f>
        <v>167.53300000000002</v>
      </c>
      <c r="U106" s="73">
        <f>SUMPRODUCT(--(U$9=YEAR(Quarterly_kt!$B$9:ER$9)),Quarterly_kt!$B80:ER80)</f>
        <v>185.04599999999999</v>
      </c>
      <c r="V106" s="73">
        <f>SUMPRODUCT(--(V$9=YEAR(Quarterly_kt!$B$9:ES$9)),Quarterly_kt!$B80:ES80)</f>
        <v>271.94900000000001</v>
      </c>
      <c r="W106" s="73">
        <f>SUMPRODUCT(--(W$9=YEAR(Quarterly_kt!$B$9:ET$9)),Quarterly_kt!$B80:ET80)</f>
        <v>227.53800000000001</v>
      </c>
      <c r="X106" s="73">
        <f>SUMPRODUCT(--(X$9=YEAR(Quarterly_kt!$B$9:EU$9)),Quarterly_kt!$B80:EU80)</f>
        <v>233.16800000000001</v>
      </c>
      <c r="Y106" s="73">
        <f>SUMPRODUCT(--(Y$9=YEAR(Quarterly_kt!$B$9:EV$9)),Quarterly_kt!$B80:EV80)</f>
        <v>251.79000000000002</v>
      </c>
      <c r="Z106" s="73">
        <f>SUMPRODUCT(--(Z$9=YEAR(Quarterly_kt!$B$9:EW$9)),Quarterly_kt!$B80:EW80)</f>
        <v>252.23400000000001</v>
      </c>
      <c r="AA106" s="73">
        <f>SUMPRODUCT(--(AA$9=YEAR(Quarterly_kt!$B$9:EX$9)),Quarterly_kt!$B80:EX80)</f>
        <v>231.387</v>
      </c>
      <c r="AB106" s="73">
        <f>SUMPRODUCT(--(AB$9=YEAR(Quarterly_kt!$B$9:EY$9)),Quarterly_kt!$B80:EY80)</f>
        <v>188.00899999999999</v>
      </c>
      <c r="AC106" s="73">
        <f>SUMPRODUCT(--(AC$9=YEAR(Quarterly_kt!$B$9:EZ$9)),Quarterly_kt!$B80:EZ80)</f>
        <v>204.898</v>
      </c>
      <c r="AD106" s="73">
        <f>SUMPRODUCT(--(AD$9=YEAR(Quarterly_kt!$B$9:FA$9)),Quarterly_kt!$B80:FA80)</f>
        <v>233.71999999999997</v>
      </c>
      <c r="AE106" s="73">
        <f>SUMPRODUCT(--(AE$9=YEAR(Quarterly_kt!$B$9:FB$9)),Quarterly_kt!$B80:FB80)</f>
        <v>215.94600000000003</v>
      </c>
      <c r="AF106" s="73">
        <f>SUMPRODUCT(--(AF$9=YEAR(Quarterly_kt!$B$9:FC$9)),Quarterly_kt!$B80:FC80)</f>
        <v>195.95500000000001</v>
      </c>
      <c r="AG106" s="73">
        <f>SUMPRODUCT(--(AG$9=YEAR(Quarterly_kt!$B$9:FD$9)),Quarterly_kt!$B80:FD80)</f>
        <v>267.63499999999999</v>
      </c>
      <c r="AH106" s="73">
        <f>SUMPRODUCT(--(AH$9=YEAR(Quarterly_kt!$B$9:FE$9)),Quarterly_kt!$B80:FE80)</f>
        <v>267.18799999999999</v>
      </c>
      <c r="AI106" s="73">
        <f>SUMPRODUCT(--(AI$9=YEAR(Quarterly_kt!$B$9:FF$9)),Quarterly_kt!$B80:FF80)</f>
        <v>277.09100000000001</v>
      </c>
      <c r="AJ106" s="73">
        <f>SUMPRODUCT(--(AJ$9=YEAR(Quarterly_kt!$B$9:FG$9)),Quarterly_kt!$B80:FG80)</f>
        <v>308.798</v>
      </c>
      <c r="AK106" s="73">
        <f>SUMPRODUCT(--(AK$9=YEAR(Quarterly_kt!$B$9:FH$9)),Quarterly_kt!$B80:FH80)</f>
        <v>285.82098492431641</v>
      </c>
      <c r="AL106" s="73">
        <f>SUMPRODUCT(--(AL$9=YEAR(Quarterly_kt!$B$9:FI$9)),Quarterly_kt!$B80:FI80)</f>
        <v>297.43178454589844</v>
      </c>
      <c r="AM106" s="73">
        <f>SUMPRODUCT(--(AM$9=YEAR(Quarterly_kt!$B$9:FJ$9)),Quarterly_kt!$B80:FJ80)</f>
        <v>266.84306266021724</v>
      </c>
      <c r="AN106" s="73">
        <f>SUMPRODUCT(--(AN$9=YEAR(Quarterly_kt!$B$9:FK$9)),Quarterly_kt!$B80:FK80)</f>
        <v>264.79400000000004</v>
      </c>
      <c r="AO106" s="73">
        <f>SUMPRODUCT(--(AO$9=YEAR(Quarterly_kt!$B$9:FL$9)),Quarterly_kt!$B80:FL80)</f>
        <v>260.565</v>
      </c>
      <c r="AP106" s="73">
        <f>SUMPRODUCT(--(AP$9=YEAR(Quarterly_kt!$B$9:FM$9)),Quarterly_kt!$B80:FM80)</f>
        <v>240.96099999999998</v>
      </c>
      <c r="AQ106" s="73">
        <f>SUMPRODUCT(--(AQ$9=YEAR(Quarterly_kt!$B$9:FN$9)),Quarterly_kt!$B80:FN80)</f>
        <v>282.45400000000001</v>
      </c>
      <c r="AR106" s="73">
        <f>SUMPRODUCT(--(AR$9=YEAR(Quarterly_kt!$B$9:FQ$9)),Quarterly_kt!$B80:FQ80)</f>
        <v>257.62700000000001</v>
      </c>
      <c r="AS106" s="73">
        <f>SUMPRODUCT(--(AS$9=YEAR(Quarterly_kt!$B$9:FU$9)),Quarterly_kt!$B80:FU80)</f>
        <v>244.971655169625</v>
      </c>
    </row>
    <row r="107" spans="1:45" ht="15" x14ac:dyDescent="0.25">
      <c r="A107" s="49" t="s">
        <v>28</v>
      </c>
      <c r="B107" s="73">
        <f t="shared" ref="B107:AP107" si="23">SUM(B108:B110)</f>
        <v>121.02600000000001</v>
      </c>
      <c r="C107" s="73">
        <f t="shared" si="23"/>
        <v>108.19500000000001</v>
      </c>
      <c r="D107" s="73">
        <f t="shared" si="23"/>
        <v>109.88199999999999</v>
      </c>
      <c r="E107" s="73">
        <f t="shared" si="23"/>
        <v>113.29999999999998</v>
      </c>
      <c r="F107" s="73">
        <f t="shared" si="23"/>
        <v>156.53300000000002</v>
      </c>
      <c r="G107" s="73">
        <f t="shared" si="23"/>
        <v>182.84299999999999</v>
      </c>
      <c r="H107" s="73">
        <f t="shared" si="23"/>
        <v>180.96599999999998</v>
      </c>
      <c r="I107" s="73">
        <f t="shared" si="23"/>
        <v>176.12400000000002</v>
      </c>
      <c r="J107" s="73">
        <f t="shared" si="23"/>
        <v>174.64099999999999</v>
      </c>
      <c r="K107" s="73">
        <f t="shared" si="23"/>
        <v>172.28699999999998</v>
      </c>
      <c r="L107" s="73">
        <f t="shared" si="23"/>
        <v>196.08199999999999</v>
      </c>
      <c r="M107" s="73">
        <f t="shared" si="23"/>
        <v>208.994</v>
      </c>
      <c r="N107" s="73">
        <f t="shared" si="23"/>
        <v>266.59100000000001</v>
      </c>
      <c r="O107" s="73">
        <f t="shared" si="23"/>
        <v>372.36</v>
      </c>
      <c r="P107" s="73">
        <f t="shared" si="23"/>
        <v>380.69800000000004</v>
      </c>
      <c r="Q107" s="73">
        <f t="shared" si="23"/>
        <v>342.38799999999992</v>
      </c>
      <c r="R107" s="73">
        <f t="shared" si="23"/>
        <v>419.50299999999999</v>
      </c>
      <c r="S107" s="73">
        <f t="shared" si="23"/>
        <v>407.11700000000002</v>
      </c>
      <c r="T107" s="73">
        <f t="shared" si="23"/>
        <v>399.77600000000001</v>
      </c>
      <c r="U107" s="73">
        <f t="shared" si="23"/>
        <v>407.54600000000005</v>
      </c>
      <c r="V107" s="73">
        <f t="shared" si="23"/>
        <v>406.42999999999995</v>
      </c>
      <c r="W107" s="73">
        <f t="shared" si="23"/>
        <v>507.721</v>
      </c>
      <c r="X107" s="73">
        <f t="shared" si="23"/>
        <v>515.14100000000008</v>
      </c>
      <c r="Y107" s="73">
        <f t="shared" si="23"/>
        <v>516.322</v>
      </c>
      <c r="Z107" s="73">
        <f t="shared" si="23"/>
        <v>560.46800000000007</v>
      </c>
      <c r="AA107" s="73">
        <f t="shared" si="23"/>
        <v>581.72900000000004</v>
      </c>
      <c r="AB107" s="73">
        <f t="shared" si="23"/>
        <v>569.16899999999998</v>
      </c>
      <c r="AC107" s="73">
        <f t="shared" si="23"/>
        <v>614.93799999999999</v>
      </c>
      <c r="AD107" s="73">
        <f t="shared" si="23"/>
        <v>612.57900000000006</v>
      </c>
      <c r="AE107" s="73">
        <f t="shared" si="23"/>
        <v>633.33299999999997</v>
      </c>
      <c r="AF107" s="73">
        <f t="shared" si="23"/>
        <v>704.95399999999995</v>
      </c>
      <c r="AG107" s="73">
        <f t="shared" si="23"/>
        <v>700.14400000000012</v>
      </c>
      <c r="AH107" s="73">
        <f t="shared" si="23"/>
        <v>689.46100000000001</v>
      </c>
      <c r="AI107" s="73">
        <f t="shared" si="23"/>
        <v>723.41800000000001</v>
      </c>
      <c r="AJ107" s="73">
        <f t="shared" si="23"/>
        <v>727.94399999999996</v>
      </c>
      <c r="AK107" s="73">
        <f t="shared" si="23"/>
        <v>728.86914496552049</v>
      </c>
      <c r="AL107" s="73">
        <f t="shared" si="23"/>
        <v>732.06487628417381</v>
      </c>
      <c r="AM107" s="73">
        <f t="shared" si="23"/>
        <v>763.88645526393998</v>
      </c>
      <c r="AN107" s="73">
        <f t="shared" si="23"/>
        <v>791.02872358672994</v>
      </c>
      <c r="AO107" s="73">
        <f t="shared" si="23"/>
        <v>791.04496852890077</v>
      </c>
      <c r="AP107" s="73">
        <f t="shared" si="23"/>
        <v>814.58091962880314</v>
      </c>
      <c r="AQ107" s="73">
        <f>SUM(AQ108:AQ110)</f>
        <v>873.7963837770568</v>
      </c>
      <c r="AR107" s="73">
        <f>SUM(AR108:AR110)</f>
        <v>1049.1245095741481</v>
      </c>
      <c r="AS107" s="73">
        <f>SUM(AS108:AS110)</f>
        <v>1160.7408456330056</v>
      </c>
    </row>
    <row r="108" spans="1:45" ht="15" x14ac:dyDescent="0.25">
      <c r="A108" s="50" t="s">
        <v>43</v>
      </c>
      <c r="B108" s="73">
        <f>SUMPRODUCT(--(B$9=YEAR(Quarterly_kt!$B$9:DY$9)),Quarterly_kt!$B82:DY82)</f>
        <v>120.596</v>
      </c>
      <c r="C108" s="73">
        <f>SUMPRODUCT(--(C$9=YEAR(Quarterly_kt!$B$9:DZ$9)),Quarterly_kt!$B82:DZ82)</f>
        <v>107.72800000000001</v>
      </c>
      <c r="D108" s="73">
        <f>SUMPRODUCT(--(D$9=YEAR(Quarterly_kt!$B$9:EA$9)),Quarterly_kt!$B82:EA82)</f>
        <v>109.64099999999999</v>
      </c>
      <c r="E108" s="73">
        <f>SUMPRODUCT(--(E$9=YEAR(Quarterly_kt!$B$9:EB$9)),Quarterly_kt!$B82:EB82)</f>
        <v>113.07599999999999</v>
      </c>
      <c r="F108" s="73">
        <f>SUMPRODUCT(--(F$9=YEAR(Quarterly_kt!$B$9:EC$9)),Quarterly_kt!$B82:EC82)</f>
        <v>156.381</v>
      </c>
      <c r="G108" s="73">
        <f>SUMPRODUCT(--(G$9=YEAR(Quarterly_kt!$B$9:ED$9)),Quarterly_kt!$B82:ED82)</f>
        <v>182.60399999999998</v>
      </c>
      <c r="H108" s="73">
        <f>SUMPRODUCT(--(H$9=YEAR(Quarterly_kt!$B$9:EE$9)),Quarterly_kt!$B82:EE82)</f>
        <v>180.88799999999998</v>
      </c>
      <c r="I108" s="73">
        <f>SUMPRODUCT(--(I$9=YEAR(Quarterly_kt!$B$9:EF$9)),Quarterly_kt!$B82:EF82)</f>
        <v>176.06900000000002</v>
      </c>
      <c r="J108" s="73">
        <f>SUMPRODUCT(--(J$9=YEAR(Quarterly_kt!$B$9:EG$9)),Quarterly_kt!$B82:EG82)</f>
        <v>174.59</v>
      </c>
      <c r="K108" s="73">
        <f>SUMPRODUCT(--(K$9=YEAR(Quarterly_kt!$B$9:EH$9)),Quarterly_kt!$B82:EH82)</f>
        <v>172.24299999999999</v>
      </c>
      <c r="L108" s="73">
        <f>SUMPRODUCT(--(L$9=YEAR(Quarterly_kt!$B$9:EI$9)),Quarterly_kt!$B82:EI82)</f>
        <v>196.02100000000002</v>
      </c>
      <c r="M108" s="73">
        <f>SUMPRODUCT(--(M$9=YEAR(Quarterly_kt!$B$9:EJ$9)),Quarterly_kt!$B82:EJ82)</f>
        <v>208.97499999999999</v>
      </c>
      <c r="N108" s="73">
        <f>SUMPRODUCT(--(N$9=YEAR(Quarterly_kt!$B$9:EK$9)),Quarterly_kt!$B82:EK82)</f>
        <v>266.38400000000001</v>
      </c>
      <c r="O108" s="73">
        <f>SUMPRODUCT(--(O$9=YEAR(Quarterly_kt!$B$9:EL$9)),Quarterly_kt!$B82:EL82)</f>
        <v>372.26499999999999</v>
      </c>
      <c r="P108" s="73">
        <f>SUMPRODUCT(--(P$9=YEAR(Quarterly_kt!$B$9:EM$9)),Quarterly_kt!$B82:EM82)</f>
        <v>380.65600000000001</v>
      </c>
      <c r="Q108" s="73">
        <f>SUMPRODUCT(--(Q$9=YEAR(Quarterly_kt!$B$9:EN$9)),Quarterly_kt!$B82:EN82)</f>
        <v>342.36499999999995</v>
      </c>
      <c r="R108" s="73">
        <f>SUMPRODUCT(--(R$9=YEAR(Quarterly_kt!$B$9:EO$9)),Quarterly_kt!$B82:EO82)</f>
        <v>419.47999999999996</v>
      </c>
      <c r="S108" s="73">
        <f>SUMPRODUCT(--(S$9=YEAR(Quarterly_kt!$B$9:EP$9)),Quarterly_kt!$B82:EP82)</f>
        <v>407.05100000000004</v>
      </c>
      <c r="T108" s="73">
        <f>SUMPRODUCT(--(T$9=YEAR(Quarterly_kt!$B$9:EQ$9)),Quarterly_kt!$B82:EQ82)</f>
        <v>399.42</v>
      </c>
      <c r="U108" s="73">
        <f>SUMPRODUCT(--(U$9=YEAR(Quarterly_kt!$B$9:ER$9)),Quarterly_kt!$B82:ER82)</f>
        <v>407.19200000000001</v>
      </c>
      <c r="V108" s="73">
        <f>SUMPRODUCT(--(V$9=YEAR(Quarterly_kt!$B$9:ES$9)),Quarterly_kt!$B82:ES82)</f>
        <v>406.15099999999995</v>
      </c>
      <c r="W108" s="73">
        <f>SUMPRODUCT(--(W$9=YEAR(Quarterly_kt!$B$9:ET$9)),Quarterly_kt!$B82:ET82)</f>
        <v>507.46300000000002</v>
      </c>
      <c r="X108" s="73">
        <f>SUMPRODUCT(--(X$9=YEAR(Quarterly_kt!$B$9:EU$9)),Quarterly_kt!$B82:EU82)</f>
        <v>515.06500000000005</v>
      </c>
      <c r="Y108" s="73">
        <f>SUMPRODUCT(--(Y$9=YEAR(Quarterly_kt!$B$9:EV$9)),Quarterly_kt!$B82:EV82)</f>
        <v>516.20600000000002</v>
      </c>
      <c r="Z108" s="73">
        <f>SUMPRODUCT(--(Z$9=YEAR(Quarterly_kt!$B$9:EW$9)),Quarterly_kt!$B82:EW82)</f>
        <v>560.45000000000005</v>
      </c>
      <c r="AA108" s="73">
        <f>SUMPRODUCT(--(AA$9=YEAR(Quarterly_kt!$B$9:EX$9)),Quarterly_kt!$B82:EX82)</f>
        <v>581.72500000000002</v>
      </c>
      <c r="AB108" s="73">
        <f>SUMPRODUCT(--(AB$9=YEAR(Quarterly_kt!$B$9:EY$9)),Quarterly_kt!$B82:EY82)</f>
        <v>569.16700000000003</v>
      </c>
      <c r="AC108" s="73">
        <f>SUMPRODUCT(--(AC$9=YEAR(Quarterly_kt!$B$9:EZ$9)),Quarterly_kt!$B82:EZ82)</f>
        <v>614.92999999999995</v>
      </c>
      <c r="AD108" s="73">
        <f>SUMPRODUCT(--(AD$9=YEAR(Quarterly_kt!$B$9:FA$9)),Quarterly_kt!$B82:FA82)</f>
        <v>612.57900000000006</v>
      </c>
      <c r="AE108" s="73">
        <f>SUMPRODUCT(--(AE$9=YEAR(Quarterly_kt!$B$9:FB$9)),Quarterly_kt!$B82:FB82)</f>
        <v>633.30799999999999</v>
      </c>
      <c r="AF108" s="73">
        <f>SUMPRODUCT(--(AF$9=YEAR(Quarterly_kt!$B$9:FC$9)),Quarterly_kt!$B82:FC82)</f>
        <v>704.95299999999997</v>
      </c>
      <c r="AG108" s="73">
        <f>SUMPRODUCT(--(AG$9=YEAR(Quarterly_kt!$B$9:FD$9)),Quarterly_kt!$B82:FD82)</f>
        <v>700.13900000000012</v>
      </c>
      <c r="AH108" s="73">
        <f>SUMPRODUCT(--(AH$9=YEAR(Quarterly_kt!$B$9:FE$9)),Quarterly_kt!$B82:FE82)</f>
        <v>689.46100000000001</v>
      </c>
      <c r="AI108" s="73">
        <f>SUMPRODUCT(--(AI$9=YEAR(Quarterly_kt!$B$9:FF$9)),Quarterly_kt!$B82:FF82)</f>
        <v>723.41</v>
      </c>
      <c r="AJ108" s="73">
        <f>SUMPRODUCT(--(AJ$9=YEAR(Quarterly_kt!$B$9:FG$9)),Quarterly_kt!$B82:FG82)</f>
        <v>727.94399999999996</v>
      </c>
      <c r="AK108" s="73">
        <f>SUMPRODUCT(--(AK$9=YEAR(Quarterly_kt!$B$9:FH$9)),Quarterly_kt!$B82:FH82)</f>
        <v>728.86914496552049</v>
      </c>
      <c r="AL108" s="73">
        <f>SUMPRODUCT(--(AL$9=YEAR(Quarterly_kt!$B$9:FI$9)),Quarterly_kt!$B82:FI82)</f>
        <v>732.06487628417381</v>
      </c>
      <c r="AM108" s="73">
        <f>SUMPRODUCT(--(AM$9=YEAR(Quarterly_kt!$B$9:FJ$9)),Quarterly_kt!$B82:FJ82)</f>
        <v>763.88645526393998</v>
      </c>
      <c r="AN108" s="73">
        <f>SUMPRODUCT(--(AN$9=YEAR(Quarterly_kt!$B$9:FK$9)),Quarterly_kt!$B82:FK82)</f>
        <v>791.02872358672994</v>
      </c>
      <c r="AO108" s="73">
        <f>SUMPRODUCT(--(AO$9=YEAR(Quarterly_kt!$B$9:FL$9)),Quarterly_kt!$B82:FL82)</f>
        <v>790.79549479690081</v>
      </c>
      <c r="AP108" s="73">
        <f>SUMPRODUCT(--(AP$9=YEAR(Quarterly_kt!$B$9:FM$9)),Quarterly_kt!$B82:FM82)</f>
        <v>814.51702307280311</v>
      </c>
      <c r="AQ108" s="73">
        <f>SUMPRODUCT(--(AQ$9=YEAR(Quarterly_kt!$B$9:FN$9)),Quarterly_kt!$B82:FN82)</f>
        <v>873.7963837770568</v>
      </c>
      <c r="AR108" s="73">
        <f>SUMPRODUCT(--(AR$9=YEAR(Quarterly_kt!$B$9:FQ$9)),Quarterly_kt!$B82:FQ82)</f>
        <v>1049.1245095741481</v>
      </c>
      <c r="AS108" s="73">
        <f>SUMPRODUCT(--(AS$9=YEAR(Quarterly_kt!$B$9:FU$9)),Quarterly_kt!$B82:FU82)</f>
        <v>1160.7408456330056</v>
      </c>
    </row>
    <row r="109" spans="1:45" ht="15" x14ac:dyDescent="0.25">
      <c r="A109" s="50" t="s">
        <v>44</v>
      </c>
      <c r="B109" s="73">
        <f>SUMPRODUCT(--(B$9=YEAR(Quarterly_kt!$B$9:DY$9)),Quarterly_kt!$B83:DY83)</f>
        <v>0.43</v>
      </c>
      <c r="C109" s="73">
        <f>SUMPRODUCT(--(C$9=YEAR(Quarterly_kt!$B$9:DZ$9)),Quarterly_kt!$B83:DZ83)</f>
        <v>0.41599999999999998</v>
      </c>
      <c r="D109" s="73">
        <f>SUMPRODUCT(--(D$9=YEAR(Quarterly_kt!$B$9:EA$9)),Quarterly_kt!$B83:EA83)</f>
        <v>0.214</v>
      </c>
      <c r="E109" s="73">
        <f>SUMPRODUCT(--(E$9=YEAR(Quarterly_kt!$B$9:EB$9)),Quarterly_kt!$B83:EB83)</f>
        <v>0.16</v>
      </c>
      <c r="F109" s="73">
        <f>SUMPRODUCT(--(F$9=YEAR(Quarterly_kt!$B$9:EC$9)),Quarterly_kt!$B83:EC83)</f>
        <v>0.11599999999999999</v>
      </c>
      <c r="G109" s="73">
        <f>SUMPRODUCT(--(G$9=YEAR(Quarterly_kt!$B$9:ED$9)),Quarterly_kt!$B83:ED83)</f>
        <v>0.22299999999999998</v>
      </c>
      <c r="H109" s="73">
        <f>SUMPRODUCT(--(H$9=YEAR(Quarterly_kt!$B$9:EE$9)),Quarterly_kt!$B83:EE83)</f>
        <v>6.7000000000000004E-2</v>
      </c>
      <c r="I109" s="73">
        <f>SUMPRODUCT(--(I$9=YEAR(Quarterly_kt!$B$9:EF$9)),Quarterly_kt!$B83:EF83)</f>
        <v>3.6999999999999998E-2</v>
      </c>
      <c r="J109" s="73">
        <f>SUMPRODUCT(--(J$9=YEAR(Quarterly_kt!$B$9:EG$9)),Quarterly_kt!$B83:EG83)</f>
        <v>2.0999999999999998E-2</v>
      </c>
      <c r="K109" s="73">
        <f>SUMPRODUCT(--(K$9=YEAR(Quarterly_kt!$B$9:EH$9)),Quarterly_kt!$B83:EH83)</f>
        <v>2.7999999999999997E-2</v>
      </c>
      <c r="L109" s="73">
        <f>SUMPRODUCT(--(L$9=YEAR(Quarterly_kt!$B$9:EI$9)),Quarterly_kt!$B83:EI83)</f>
        <v>4.5999999999999999E-2</v>
      </c>
      <c r="M109" s="73">
        <f>SUMPRODUCT(--(M$9=YEAR(Quarterly_kt!$B$9:EJ$9)),Quarterly_kt!$B83:EJ83)</f>
        <v>6.0000000000000001E-3</v>
      </c>
      <c r="N109" s="73">
        <f>SUMPRODUCT(--(N$9=YEAR(Quarterly_kt!$B$9:EK$9)),Quarterly_kt!$B83:EK83)</f>
        <v>1.4999999999999999E-2</v>
      </c>
      <c r="O109" s="73">
        <f>SUMPRODUCT(--(O$9=YEAR(Quarterly_kt!$B$9:EL$9)),Quarterly_kt!$B83:EL83)</f>
        <v>5.6999999999999995E-2</v>
      </c>
      <c r="P109" s="73">
        <f>SUMPRODUCT(--(P$9=YEAR(Quarterly_kt!$B$9:EM$9)),Quarterly_kt!$B83:EM83)</f>
        <v>2E-3</v>
      </c>
      <c r="Q109" s="73">
        <f>SUMPRODUCT(--(Q$9=YEAR(Quarterly_kt!$B$9:EN$9)),Quarterly_kt!$B83:EN83)</f>
        <v>0.01</v>
      </c>
      <c r="R109" s="73">
        <f>SUMPRODUCT(--(R$9=YEAR(Quarterly_kt!$B$9:EO$9)),Quarterly_kt!$B83:EO83)</f>
        <v>7.0000000000000001E-3</v>
      </c>
      <c r="S109" s="73">
        <f>SUMPRODUCT(--(S$9=YEAR(Quarterly_kt!$B$9:EP$9)),Quarterly_kt!$B83:EP83)</f>
        <v>1.7000000000000001E-2</v>
      </c>
      <c r="T109" s="73">
        <f>SUMPRODUCT(--(T$9=YEAR(Quarterly_kt!$B$9:EQ$9)),Quarterly_kt!$B83:EQ83)</f>
        <v>0.25600000000000001</v>
      </c>
      <c r="U109" s="73">
        <f>SUMPRODUCT(--(U$9=YEAR(Quarterly_kt!$B$9:ER$9)),Quarterly_kt!$B83:ER83)</f>
        <v>5.2000000000000005E-2</v>
      </c>
      <c r="V109" s="73">
        <f>SUMPRODUCT(--(V$9=YEAR(Quarterly_kt!$B$9:ES$9)),Quarterly_kt!$B83:ES83)</f>
        <v>1.3000000000000001E-2</v>
      </c>
      <c r="W109" s="73">
        <f>SUMPRODUCT(--(W$9=YEAR(Quarterly_kt!$B$9:ET$9)),Quarterly_kt!$B83:ET83)</f>
        <v>1.7000000000000001E-2</v>
      </c>
      <c r="X109" s="73">
        <f>SUMPRODUCT(--(X$9=YEAR(Quarterly_kt!$B$9:EU$9)),Quarterly_kt!$B83:EU83)</f>
        <v>7.1000000000000008E-2</v>
      </c>
      <c r="Y109" s="73">
        <f>SUMPRODUCT(--(Y$9=YEAR(Quarterly_kt!$B$9:EV$9)),Quarterly_kt!$B83:EV83)</f>
        <v>1.9000000000000003E-2</v>
      </c>
      <c r="Z109" s="73">
        <f>SUMPRODUCT(--(Z$9=YEAR(Quarterly_kt!$B$9:EW$9)),Quarterly_kt!$B83:EW83)</f>
        <v>1.4999999999999999E-2</v>
      </c>
      <c r="AA109" s="73">
        <f>SUMPRODUCT(--(AA$9=YEAR(Quarterly_kt!$B$9:EX$9)),Quarterly_kt!$B83:EX83)</f>
        <v>3.0000000000000001E-3</v>
      </c>
      <c r="AB109" s="73">
        <f>SUMPRODUCT(--(AB$9=YEAR(Quarterly_kt!$B$9:EY$9)),Quarterly_kt!$B83:EY83)</f>
        <v>2E-3</v>
      </c>
      <c r="AC109" s="73">
        <f>SUMPRODUCT(--(AC$9=YEAR(Quarterly_kt!$B$9:EZ$9)),Quarterly_kt!$B83:EZ83)</f>
        <v>3.0000000000000001E-3</v>
      </c>
      <c r="AD109" s="73">
        <f>SUMPRODUCT(--(AD$9=YEAR(Quarterly_kt!$B$9:FA$9)),Quarterly_kt!$B83:FA83)</f>
        <v>0</v>
      </c>
      <c r="AE109" s="73">
        <f>SUMPRODUCT(--(AE$9=YEAR(Quarterly_kt!$B$9:FB$9)),Quarterly_kt!$B83:FB83)</f>
        <v>2.5000000000000001E-2</v>
      </c>
      <c r="AF109" s="73">
        <f>SUMPRODUCT(--(AF$9=YEAR(Quarterly_kt!$B$9:FC$9)),Quarterly_kt!$B83:FC83)</f>
        <v>1E-3</v>
      </c>
      <c r="AG109" s="73">
        <f>SUMPRODUCT(--(AG$9=YEAR(Quarterly_kt!$B$9:FD$9)),Quarterly_kt!$B83:FD83)</f>
        <v>5.0000000000000001E-3</v>
      </c>
      <c r="AH109" s="73">
        <f>SUMPRODUCT(--(AH$9=YEAR(Quarterly_kt!$B$9:FE$9)),Quarterly_kt!$B83:FE83)</f>
        <v>0</v>
      </c>
      <c r="AI109" s="73">
        <f>SUMPRODUCT(--(AI$9=YEAR(Quarterly_kt!$B$9:FF$9)),Quarterly_kt!$B83:FF83)</f>
        <v>8.0000000000000002E-3</v>
      </c>
      <c r="AJ109" s="73">
        <f>SUMPRODUCT(--(AJ$9=YEAR(Quarterly_kt!$B$9:FG$9)),Quarterly_kt!$B83:FG83)</f>
        <v>0</v>
      </c>
      <c r="AK109" s="73">
        <f>SUMPRODUCT(--(AK$9=YEAR(Quarterly_kt!$B$9:FH$9)),Quarterly_kt!$B83:FH83)</f>
        <v>0</v>
      </c>
      <c r="AL109" s="73">
        <f>SUMPRODUCT(--(AL$9=YEAR(Quarterly_kt!$B$9:FI$9)),Quarterly_kt!$B83:FI83)</f>
        <v>0</v>
      </c>
      <c r="AM109" s="73">
        <f>SUMPRODUCT(--(AM$9=YEAR(Quarterly_kt!$B$9:FJ$9)),Quarterly_kt!$B83:FJ83)</f>
        <v>0</v>
      </c>
      <c r="AN109" s="73">
        <f>SUMPRODUCT(--(AN$9=YEAR(Quarterly_kt!$B$9:FK$9)),Quarterly_kt!$B83:FK83)</f>
        <v>0</v>
      </c>
      <c r="AO109" s="73">
        <f>SUMPRODUCT(--(AO$9=YEAR(Quarterly_kt!$B$9:FL$9)),Quarterly_kt!$B83:FL83)</f>
        <v>0.24947373199999998</v>
      </c>
      <c r="AP109" s="73">
        <f>SUMPRODUCT(--(AP$9=YEAR(Quarterly_kt!$B$9:FM$9)),Quarterly_kt!$B83:FM83)</f>
        <v>6.3896555999999993E-2</v>
      </c>
      <c r="AQ109" s="73">
        <f>SUMPRODUCT(--(AQ$9=YEAR(Quarterly_kt!$B$9:FN$9)),Quarterly_kt!$B83:FN83)</f>
        <v>0</v>
      </c>
      <c r="AR109" s="73">
        <f>SUMPRODUCT(--(AR$9=YEAR(Quarterly_kt!$B$9:FQ$9)),Quarterly_kt!$B83:FQ83)</f>
        <v>0</v>
      </c>
      <c r="AS109" s="73">
        <f>SUMPRODUCT(--(AS$9=YEAR(Quarterly_kt!$B$9:FU$9)),Quarterly_kt!$B83:FU83)</f>
        <v>0</v>
      </c>
    </row>
    <row r="110" spans="1:45" ht="15" x14ac:dyDescent="0.25">
      <c r="A110" s="50" t="s">
        <v>45</v>
      </c>
      <c r="B110" s="73">
        <f>SUMPRODUCT(--(B$9=YEAR(Quarterly_kt!$B$9:DY$9)),Quarterly_kt!$B84:DY84)</f>
        <v>0</v>
      </c>
      <c r="C110" s="73">
        <f>SUMPRODUCT(--(C$9=YEAR(Quarterly_kt!$B$9:DZ$9)),Quarterly_kt!$B84:DZ84)</f>
        <v>5.0999999999999997E-2</v>
      </c>
      <c r="D110" s="73">
        <f>SUMPRODUCT(--(D$9=YEAR(Quarterly_kt!$B$9:EA$9)),Quarterly_kt!$B84:EA84)</f>
        <v>2.7E-2</v>
      </c>
      <c r="E110" s="73">
        <f>SUMPRODUCT(--(E$9=YEAR(Quarterly_kt!$B$9:EB$9)),Quarterly_kt!$B84:EB84)</f>
        <v>6.4000000000000001E-2</v>
      </c>
      <c r="F110" s="73">
        <f>SUMPRODUCT(--(F$9=YEAR(Quarterly_kt!$B$9:EC$9)),Quarterly_kt!$B84:EC84)</f>
        <v>3.6000000000000004E-2</v>
      </c>
      <c r="G110" s="73">
        <f>SUMPRODUCT(--(G$9=YEAR(Quarterly_kt!$B$9:ED$9)),Quarterly_kt!$B84:ED84)</f>
        <v>1.6E-2</v>
      </c>
      <c r="H110" s="73">
        <f>SUMPRODUCT(--(H$9=YEAR(Quarterly_kt!$B$9:EE$9)),Quarterly_kt!$B84:EE84)</f>
        <v>1.1000000000000001E-2</v>
      </c>
      <c r="I110" s="73">
        <f>SUMPRODUCT(--(I$9=YEAR(Quarterly_kt!$B$9:EF$9)),Quarterly_kt!$B84:EF84)</f>
        <v>1.7999999999999999E-2</v>
      </c>
      <c r="J110" s="73">
        <f>SUMPRODUCT(--(J$9=YEAR(Quarterly_kt!$B$9:EG$9)),Quarterly_kt!$B84:EG84)</f>
        <v>0.03</v>
      </c>
      <c r="K110" s="73">
        <f>SUMPRODUCT(--(K$9=YEAR(Quarterly_kt!$B$9:EH$9)),Quarterly_kt!$B84:EH84)</f>
        <v>1.6E-2</v>
      </c>
      <c r="L110" s="73">
        <f>SUMPRODUCT(--(L$9=YEAR(Quarterly_kt!$B$9:EI$9)),Quarterly_kt!$B84:EI84)</f>
        <v>1.4999999999999999E-2</v>
      </c>
      <c r="M110" s="73">
        <f>SUMPRODUCT(--(M$9=YEAR(Quarterly_kt!$B$9:EJ$9)),Quarterly_kt!$B84:EJ84)</f>
        <v>1.2999999999999999E-2</v>
      </c>
      <c r="N110" s="73">
        <f>SUMPRODUCT(--(N$9=YEAR(Quarterly_kt!$B$9:EK$9)),Quarterly_kt!$B84:EK84)</f>
        <v>0.192</v>
      </c>
      <c r="O110" s="73">
        <f>SUMPRODUCT(--(O$9=YEAR(Quarterly_kt!$B$9:EL$9)),Quarterly_kt!$B84:EL84)</f>
        <v>3.7999999999999999E-2</v>
      </c>
      <c r="P110" s="73">
        <f>SUMPRODUCT(--(P$9=YEAR(Quarterly_kt!$B$9:EM$9)),Quarterly_kt!$B84:EM84)</f>
        <v>0.04</v>
      </c>
      <c r="Q110" s="73">
        <f>SUMPRODUCT(--(Q$9=YEAR(Quarterly_kt!$B$9:EN$9)),Quarterly_kt!$B84:EN84)</f>
        <v>1.2999999999999999E-2</v>
      </c>
      <c r="R110" s="73">
        <f>SUMPRODUCT(--(R$9=YEAR(Quarterly_kt!$B$9:EO$9)),Quarterly_kt!$B84:EO84)</f>
        <v>1.6E-2</v>
      </c>
      <c r="S110" s="73">
        <f>SUMPRODUCT(--(S$9=YEAR(Quarterly_kt!$B$9:EP$9)),Quarterly_kt!$B84:EP84)</f>
        <v>4.9000000000000002E-2</v>
      </c>
      <c r="T110" s="73">
        <f>SUMPRODUCT(--(T$9=YEAR(Quarterly_kt!$B$9:EQ$9)),Quarterly_kt!$B84:EQ84)</f>
        <v>0.1</v>
      </c>
      <c r="U110" s="73">
        <f>SUMPRODUCT(--(U$9=YEAR(Quarterly_kt!$B$9:ER$9)),Quarterly_kt!$B84:ER84)</f>
        <v>0.30199999999999999</v>
      </c>
      <c r="V110" s="73">
        <f>SUMPRODUCT(--(V$9=YEAR(Quarterly_kt!$B$9:ES$9)),Quarterly_kt!$B84:ES84)</f>
        <v>0.26600000000000001</v>
      </c>
      <c r="W110" s="73">
        <f>SUMPRODUCT(--(W$9=YEAR(Quarterly_kt!$B$9:ET$9)),Quarterly_kt!$B84:ET84)</f>
        <v>0.24100000000000002</v>
      </c>
      <c r="X110" s="73">
        <f>SUMPRODUCT(--(X$9=YEAR(Quarterly_kt!$B$9:EU$9)),Quarterly_kt!$B84:EU84)</f>
        <v>5.0000000000000001E-3</v>
      </c>
      <c r="Y110" s="73">
        <f>SUMPRODUCT(--(Y$9=YEAR(Quarterly_kt!$B$9:EV$9)),Quarterly_kt!$B84:EV84)</f>
        <v>9.7000000000000003E-2</v>
      </c>
      <c r="Z110" s="73">
        <f>SUMPRODUCT(--(Z$9=YEAR(Quarterly_kt!$B$9:EW$9)),Quarterly_kt!$B84:EW84)</f>
        <v>3.0000000000000001E-3</v>
      </c>
      <c r="AA110" s="73">
        <f>SUMPRODUCT(--(AA$9=YEAR(Quarterly_kt!$B$9:EX$9)),Quarterly_kt!$B84:EX84)</f>
        <v>1E-3</v>
      </c>
      <c r="AB110" s="73">
        <f>SUMPRODUCT(--(AB$9=YEAR(Quarterly_kt!$B$9:EY$9)),Quarterly_kt!$B84:EY84)</f>
        <v>0</v>
      </c>
      <c r="AC110" s="73">
        <f>SUMPRODUCT(--(AC$9=YEAR(Quarterly_kt!$B$9:EZ$9)),Quarterly_kt!$B84:EZ84)</f>
        <v>5.0000000000000001E-3</v>
      </c>
      <c r="AD110" s="73">
        <f>SUMPRODUCT(--(AD$9=YEAR(Quarterly_kt!$B$9:FA$9)),Quarterly_kt!$B84:FA84)</f>
        <v>0</v>
      </c>
      <c r="AE110" s="73">
        <f>SUMPRODUCT(--(AE$9=YEAR(Quarterly_kt!$B$9:FB$9)),Quarterly_kt!$B84:FB84)</f>
        <v>0</v>
      </c>
      <c r="AF110" s="73">
        <f>SUMPRODUCT(--(AF$9=YEAR(Quarterly_kt!$B$9:FC$9)),Quarterly_kt!$B84:FC84)</f>
        <v>0</v>
      </c>
      <c r="AG110" s="73">
        <f>SUMPRODUCT(--(AG$9=YEAR(Quarterly_kt!$B$9:FD$9)),Quarterly_kt!$B84:FD84)</f>
        <v>0</v>
      </c>
      <c r="AH110" s="73">
        <f>SUMPRODUCT(--(AH$9=YEAR(Quarterly_kt!$B$9:FE$9)),Quarterly_kt!$B84:FE84)</f>
        <v>0</v>
      </c>
      <c r="AI110" s="73">
        <f>SUMPRODUCT(--(AI$9=YEAR(Quarterly_kt!$B$9:FF$9)),Quarterly_kt!$B84:FF84)</f>
        <v>0</v>
      </c>
      <c r="AJ110" s="73">
        <f>SUMPRODUCT(--(AJ$9=YEAR(Quarterly_kt!$B$9:FG$9)),Quarterly_kt!$B84:FG84)</f>
        <v>0</v>
      </c>
      <c r="AK110" s="73">
        <f>SUMPRODUCT(--(AK$9=YEAR(Quarterly_kt!$B$9:FH$9)),Quarterly_kt!$B84:FH84)</f>
        <v>0</v>
      </c>
      <c r="AL110" s="73">
        <f>SUMPRODUCT(--(AL$9=YEAR(Quarterly_kt!$B$9:FI$9)),Quarterly_kt!$B84:FI84)</f>
        <v>0</v>
      </c>
      <c r="AM110" s="73">
        <f>SUMPRODUCT(--(AM$9=YEAR(Quarterly_kt!$B$9:FJ$9)),Quarterly_kt!$B84:FJ84)</f>
        <v>0</v>
      </c>
      <c r="AN110" s="73">
        <f>SUMPRODUCT(--(AN$9=YEAR(Quarterly_kt!$B$9:FK$9)),Quarterly_kt!$B84:FK84)</f>
        <v>0</v>
      </c>
      <c r="AO110" s="73">
        <f>SUMPRODUCT(--(AO$9=YEAR(Quarterly_kt!$B$9:FL$9)),Quarterly_kt!$B84:FL84)</f>
        <v>0</v>
      </c>
      <c r="AP110" s="73">
        <f>SUMPRODUCT(--(AP$9=YEAR(Quarterly_kt!$B$9:FM$9)),Quarterly_kt!$B84:FM84)</f>
        <v>0</v>
      </c>
      <c r="AQ110" s="73">
        <f>SUMPRODUCT(--(AQ$9=YEAR(Quarterly_kt!$B$9:FN$9)),Quarterly_kt!$B84:FN84)</f>
        <v>0</v>
      </c>
      <c r="AR110" s="73">
        <f>SUMPRODUCT(--(AR$9=YEAR(Quarterly_kt!$B$9:FQ$9)),Quarterly_kt!$B84:FQ84)</f>
        <v>0</v>
      </c>
      <c r="AS110" s="73">
        <f>SUMPRODUCT(--(AS$9=YEAR(Quarterly_kt!$B$9:FU$9)),Quarterly_kt!$B84:FU84)</f>
        <v>0</v>
      </c>
    </row>
    <row r="111" spans="1:45" ht="17.25" x14ac:dyDescent="0.25">
      <c r="A111" s="49" t="s">
        <v>134</v>
      </c>
      <c r="B111" s="73">
        <f>SUMPRODUCT(--(B$9=YEAR(Quarterly_kt!$B$9:DY$9)),Quarterly_kt!$B85:DY85)</f>
        <v>0</v>
      </c>
      <c r="C111" s="73">
        <f>SUMPRODUCT(--(C$9=YEAR(Quarterly_kt!$B$9:DZ$9)),Quarterly_kt!$B85:DZ85)</f>
        <v>0</v>
      </c>
      <c r="D111" s="73">
        <f>SUMPRODUCT(--(D$9=YEAR(Quarterly_kt!$B$9:EA$9)),Quarterly_kt!$B85:EA85)</f>
        <v>0</v>
      </c>
      <c r="E111" s="73">
        <f>SUMPRODUCT(--(E$9=YEAR(Quarterly_kt!$B$9:EB$9)),Quarterly_kt!$B85:EB85)</f>
        <v>0</v>
      </c>
      <c r="F111" s="73">
        <f>SUMPRODUCT(--(F$9=YEAR(Quarterly_kt!$B$9:EC$9)),Quarterly_kt!$B85:EC85)</f>
        <v>0</v>
      </c>
      <c r="G111" s="73">
        <f>SUMPRODUCT(--(G$9=YEAR(Quarterly_kt!$B$9:ED$9)),Quarterly_kt!$B85:ED85)</f>
        <v>0.64900000000000002</v>
      </c>
      <c r="H111" s="73">
        <f>SUMPRODUCT(--(H$9=YEAR(Quarterly_kt!$B$9:EE$9)),Quarterly_kt!$B85:EE85)</f>
        <v>1.139</v>
      </c>
      <c r="I111" s="73">
        <f>SUMPRODUCT(--(I$9=YEAR(Quarterly_kt!$B$9:EF$9)),Quarterly_kt!$B85:EF85)</f>
        <v>1.4380000000000002</v>
      </c>
      <c r="J111" s="73">
        <f>SUMPRODUCT(--(J$9=YEAR(Quarterly_kt!$B$9:EG$9)),Quarterly_kt!$B85:EG85)</f>
        <v>1.6439999999999999</v>
      </c>
      <c r="K111" s="73">
        <f>SUMPRODUCT(--(K$9=YEAR(Quarterly_kt!$B$9:EH$9)),Quarterly_kt!$B85:EH85)</f>
        <v>1.7040000000000002</v>
      </c>
      <c r="L111" s="73">
        <f>SUMPRODUCT(--(L$9=YEAR(Quarterly_kt!$B$9:EI$9)),Quarterly_kt!$B85:EI85)</f>
        <v>2.7920000000000003</v>
      </c>
      <c r="M111" s="73">
        <f>SUMPRODUCT(--(M$9=YEAR(Quarterly_kt!$B$9:EJ$9)),Quarterly_kt!$B85:EJ85)</f>
        <v>2.3820000000000006</v>
      </c>
      <c r="N111" s="73">
        <f>SUMPRODUCT(--(N$9=YEAR(Quarterly_kt!$B$9:EK$9)),Quarterly_kt!$B85:EK85)</f>
        <v>1.518</v>
      </c>
      <c r="O111" s="73">
        <f>SUMPRODUCT(--(O$9=YEAR(Quarterly_kt!$B$9:EL$9)),Quarterly_kt!$B85:EL85)</f>
        <v>0.94700000000000006</v>
      </c>
      <c r="P111" s="73">
        <f>SUMPRODUCT(--(P$9=YEAR(Quarterly_kt!$B$9:EM$9)),Quarterly_kt!$B85:EM85)</f>
        <v>0.83499999999999996</v>
      </c>
      <c r="Q111" s="73">
        <f>SUMPRODUCT(--(Q$9=YEAR(Quarterly_kt!$B$9:EN$9)),Quarterly_kt!$B85:EN85)</f>
        <v>0.9890000000000001</v>
      </c>
      <c r="R111" s="73">
        <f>SUMPRODUCT(--(R$9=YEAR(Quarterly_kt!$B$9:EO$9)),Quarterly_kt!$B85:EO85)</f>
        <v>1.1439999999999999</v>
      </c>
      <c r="S111" s="73">
        <f>SUMPRODUCT(--(S$9=YEAR(Quarterly_kt!$B$9:EP$9)),Quarterly_kt!$B85:EP85)</f>
        <v>1.827</v>
      </c>
      <c r="T111" s="73">
        <f>SUMPRODUCT(--(T$9=YEAR(Quarterly_kt!$B$9:EQ$9)),Quarterly_kt!$B85:EQ85)</f>
        <v>1.4750000000000001</v>
      </c>
      <c r="U111" s="73">
        <f>SUMPRODUCT(--(U$9=YEAR(Quarterly_kt!$B$9:ER$9)),Quarterly_kt!$B85:ER85)</f>
        <v>1.44</v>
      </c>
      <c r="V111" s="73">
        <f>SUMPRODUCT(--(V$9=YEAR(Quarterly_kt!$B$9:ES$9)),Quarterly_kt!$B85:ES85)</f>
        <v>1.6379999999999999</v>
      </c>
      <c r="W111" s="73">
        <f>SUMPRODUCT(--(W$9=YEAR(Quarterly_kt!$B$9:ET$9)),Quarterly_kt!$B85:ET85)</f>
        <v>1.925</v>
      </c>
      <c r="X111" s="73">
        <f>SUMPRODUCT(--(X$9=YEAR(Quarterly_kt!$B$9:EU$9)),Quarterly_kt!$B85:EU85)</f>
        <v>1.599</v>
      </c>
      <c r="Y111" s="73">
        <f>SUMPRODUCT(--(Y$9=YEAR(Quarterly_kt!$B$9:EV$9)),Quarterly_kt!$B85:EV85)</f>
        <v>1.61</v>
      </c>
      <c r="Z111" s="73">
        <f>SUMPRODUCT(--(Z$9=YEAR(Quarterly_kt!$B$9:EW$9)),Quarterly_kt!$B85:EW85)</f>
        <v>3.4000000000000002E-2</v>
      </c>
      <c r="AA111" s="73">
        <f>SUMPRODUCT(--(AA$9=YEAR(Quarterly_kt!$B$9:EX$9)),Quarterly_kt!$B85:EX85)</f>
        <v>4.1999999999999996E-2</v>
      </c>
      <c r="AB111" s="73">
        <f>SUMPRODUCT(--(AB$9=YEAR(Quarterly_kt!$B$9:EY$9)),Quarterly_kt!$B85:EY85)</f>
        <v>0</v>
      </c>
      <c r="AC111" s="73">
        <f>SUMPRODUCT(--(AC$9=YEAR(Quarterly_kt!$B$9:EZ$9)),Quarterly_kt!$B85:EZ85)</f>
        <v>0</v>
      </c>
      <c r="AD111" s="73">
        <f>SUMPRODUCT(--(AD$9=YEAR(Quarterly_kt!$B$9:FA$9)),Quarterly_kt!$B85:FA85)</f>
        <v>0</v>
      </c>
      <c r="AE111" s="73">
        <f>SUMPRODUCT(--(AE$9=YEAR(Quarterly_kt!$B$9:FB$9)),Quarterly_kt!$B85:FB85)</f>
        <v>0</v>
      </c>
      <c r="AF111" s="73">
        <f>SUMPRODUCT(--(AF$9=YEAR(Quarterly_kt!$B$9:FC$9)),Quarterly_kt!$B85:FC85)</f>
        <v>0</v>
      </c>
      <c r="AG111" s="73">
        <f>SUMPRODUCT(--(AG$9=YEAR(Quarterly_kt!$B$9:FD$9)),Quarterly_kt!$B85:FD85)</f>
        <v>0</v>
      </c>
      <c r="AH111" s="73">
        <f>SUMPRODUCT(--(AH$9=YEAR(Quarterly_kt!$B$9:FE$9)),Quarterly_kt!$B85:FE85)</f>
        <v>0</v>
      </c>
      <c r="AI111" s="73">
        <f>SUMPRODUCT(--(AI$9=YEAR(Quarterly_kt!$B$9:FF$9)),Quarterly_kt!$B85:FF85)</f>
        <v>0</v>
      </c>
      <c r="AJ111" s="73">
        <f>SUMPRODUCT(--(AJ$9=YEAR(Quarterly_kt!$B$9:FG$9)),Quarterly_kt!$B85:FG85)</f>
        <v>0.24350000000000002</v>
      </c>
      <c r="AK111" s="73">
        <f>SUMPRODUCT(--(AK$9=YEAR(Quarterly_kt!$B$9:FH$9)),Quarterly_kt!$B85:FH85)</f>
        <v>0</v>
      </c>
      <c r="AL111" s="73">
        <f>SUMPRODUCT(--(AL$9=YEAR(Quarterly_kt!$B$9:FI$9)),Quarterly_kt!$B85:FI85)</f>
        <v>0.214</v>
      </c>
      <c r="AM111" s="73">
        <f>SUMPRODUCT(--(AM$9=YEAR(Quarterly_kt!$B$9:FJ$9)),Quarterly_kt!$B85:FJ85)</f>
        <v>0</v>
      </c>
      <c r="AN111" s="73">
        <f>SUMPRODUCT(--(AN$9=YEAR(Quarterly_kt!$B$9:FK$9)),Quarterly_kt!$B85:FK85)</f>
        <v>0</v>
      </c>
      <c r="AO111" s="73">
        <f>SUMPRODUCT(--(AO$9=YEAR(Quarterly_kt!$B$9:FL$9)),Quarterly_kt!$B85:FL85)</f>
        <v>0</v>
      </c>
      <c r="AP111" s="73">
        <f>SUMPRODUCT(--(AP$9=YEAR(Quarterly_kt!$B$9:FM$9)),Quarterly_kt!$B85:FM85)</f>
        <v>0</v>
      </c>
      <c r="AQ111" s="73">
        <f>SUMPRODUCT(--(AQ$9=YEAR(Quarterly_kt!$B$9:FN$9)),Quarterly_kt!$B85:FN85)</f>
        <v>0</v>
      </c>
      <c r="AR111" s="73">
        <f>SUMPRODUCT(--(AR$9=YEAR(Quarterly_kt!$B$9:FQ$9)),Quarterly_kt!$B85:FQ85)</f>
        <v>0</v>
      </c>
      <c r="AS111" s="73">
        <f>SUMPRODUCT(--(AS$9=YEAR(Quarterly_kt!$B$9:FU$9)),Quarterly_kt!$B85:FU85)</f>
        <v>0</v>
      </c>
    </row>
    <row r="112" spans="1:45" s="23" customFormat="1" ht="15" x14ac:dyDescent="0.25">
      <c r="A112" s="51"/>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c r="AD112" s="74"/>
      <c r="AE112" s="74"/>
      <c r="AF112" s="74"/>
      <c r="AG112" s="74"/>
      <c r="AH112" s="74"/>
      <c r="AI112" s="74"/>
      <c r="AJ112" s="74"/>
      <c r="AK112" s="74"/>
      <c r="AL112" s="74"/>
      <c r="AM112" s="74"/>
      <c r="AN112" s="74"/>
      <c r="AO112" s="74"/>
      <c r="AP112" s="74"/>
      <c r="AQ112" s="74"/>
      <c r="AR112" s="73">
        <f>SUMPRODUCT(--(AR$9=YEAR(Quarterly_kt!$B$9:FQ$9)),Quarterly_kt!$B86:FQ86)</f>
        <v>0</v>
      </c>
      <c r="AS112" s="74"/>
    </row>
    <row r="113" spans="1:45" ht="15" x14ac:dyDescent="0.25">
      <c r="A113" s="42" t="s">
        <v>64</v>
      </c>
      <c r="B113" s="75"/>
      <c r="C113" s="75"/>
      <c r="D113" s="75"/>
      <c r="E113" s="75"/>
      <c r="F113" s="75"/>
      <c r="G113" s="75"/>
      <c r="H113" s="75"/>
      <c r="I113" s="75"/>
      <c r="J113" s="75"/>
      <c r="K113" s="75"/>
      <c r="L113" s="75"/>
      <c r="M113" s="75"/>
      <c r="N113" s="75"/>
      <c r="O113" s="75"/>
      <c r="P113" s="75"/>
      <c r="Q113" s="75"/>
      <c r="R113" s="75"/>
      <c r="S113" s="75"/>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3">
        <f>SUMPRODUCT(--(AR$9=YEAR(Quarterly_kt!$B$9:FQ$9)),Quarterly_kt!$B87:FQ87)</f>
        <v>0</v>
      </c>
      <c r="AS113" s="75"/>
    </row>
    <row r="114" spans="1:45" ht="14.25" customHeight="1" x14ac:dyDescent="0.2">
      <c r="A114" s="27" t="s">
        <v>32</v>
      </c>
      <c r="B114" s="17">
        <f t="shared" ref="B114:AP114" si="24">SUM(B115:B117)</f>
        <v>3571.2439999999997</v>
      </c>
      <c r="C114" s="17">
        <f t="shared" si="24"/>
        <v>3019.8389999999999</v>
      </c>
      <c r="D114" s="17">
        <f t="shared" si="24"/>
        <v>3528.7530000000002</v>
      </c>
      <c r="E114" s="17">
        <f t="shared" si="24"/>
        <v>3281.203</v>
      </c>
      <c r="F114" s="17">
        <f t="shared" si="24"/>
        <v>2995.8440000000001</v>
      </c>
      <c r="G114" s="17">
        <f t="shared" si="24"/>
        <v>3108.6278467864986</v>
      </c>
      <c r="H114" s="17">
        <f t="shared" si="24"/>
        <v>2912.558584941864</v>
      </c>
      <c r="I114" s="17">
        <f t="shared" si="24"/>
        <v>2757.9812445411681</v>
      </c>
      <c r="J114" s="17">
        <f t="shared" si="24"/>
        <v>2300.6005282382966</v>
      </c>
      <c r="K114" s="17">
        <f t="shared" si="24"/>
        <v>2460.3068506393433</v>
      </c>
      <c r="L114" s="17">
        <f t="shared" si="24"/>
        <v>2511.2853117980958</v>
      </c>
      <c r="M114" s="17">
        <f t="shared" si="24"/>
        <v>1478.2476314582825</v>
      </c>
      <c r="N114" s="17">
        <f t="shared" si="24"/>
        <v>2163.7081075439455</v>
      </c>
      <c r="O114" s="17">
        <f t="shared" si="24"/>
        <v>3387.9941223754881</v>
      </c>
      <c r="P114" s="17">
        <f t="shared" si="24"/>
        <v>3694.5317346191405</v>
      </c>
      <c r="Q114" s="17">
        <f t="shared" si="24"/>
        <v>4129.6009191284174</v>
      </c>
      <c r="R114" s="17">
        <f t="shared" si="24"/>
        <v>4113.6712632446288</v>
      </c>
      <c r="S114" s="17">
        <f t="shared" si="24"/>
        <v>4160.2554079589845</v>
      </c>
      <c r="T114" s="17">
        <f t="shared" si="24"/>
        <v>4106.9273280029292</v>
      </c>
      <c r="U114" s="17">
        <f t="shared" si="24"/>
        <v>4155.5988360595702</v>
      </c>
      <c r="V114" s="17">
        <f t="shared" si="24"/>
        <v>4596.3701848144528</v>
      </c>
      <c r="W114" s="17">
        <f t="shared" si="24"/>
        <v>4421.3082318115239</v>
      </c>
      <c r="X114" s="17">
        <f t="shared" si="24"/>
        <v>4365.1938107910155</v>
      </c>
      <c r="Y114" s="17">
        <f t="shared" si="24"/>
        <v>4969.4493779296881</v>
      </c>
      <c r="Z114" s="17">
        <f t="shared" si="24"/>
        <v>5174.199008422851</v>
      </c>
      <c r="AA114" s="17">
        <f t="shared" si="24"/>
        <v>4917.3900699462893</v>
      </c>
      <c r="AB114" s="17">
        <f t="shared" si="24"/>
        <v>5067.6810517578133</v>
      </c>
      <c r="AC114" s="17">
        <f t="shared" si="24"/>
        <v>5009.057040161133</v>
      </c>
      <c r="AD114" s="17">
        <f t="shared" si="24"/>
        <v>5271.1927554931635</v>
      </c>
      <c r="AE114" s="17">
        <f t="shared" si="24"/>
        <v>5270.4572236328122</v>
      </c>
      <c r="AF114" s="17">
        <f t="shared" si="24"/>
        <v>4999.4002437744139</v>
      </c>
      <c r="AG114" s="17">
        <f t="shared" si="24"/>
        <v>5162.0362928466793</v>
      </c>
      <c r="AH114" s="17">
        <f t="shared" si="24"/>
        <v>5078.481888916016</v>
      </c>
      <c r="AI114" s="17">
        <f t="shared" si="24"/>
        <v>4818.5926151123049</v>
      </c>
      <c r="AJ114" s="17">
        <f t="shared" si="24"/>
        <v>5152.9818509521474</v>
      </c>
      <c r="AK114" s="17">
        <f t="shared" si="24"/>
        <v>4983.9087841186511</v>
      </c>
      <c r="AL114" s="17">
        <f t="shared" si="24"/>
        <v>5170.3265181045535</v>
      </c>
      <c r="AM114" s="17">
        <f t="shared" si="24"/>
        <v>5438.5906664733893</v>
      </c>
      <c r="AN114" s="17">
        <f t="shared" si="24"/>
        <v>5603.1446406707764</v>
      </c>
      <c r="AO114" s="17">
        <f t="shared" si="24"/>
        <v>5292.4508950424197</v>
      </c>
      <c r="AP114" s="17">
        <f t="shared" si="24"/>
        <v>5242.8290029754635</v>
      </c>
      <c r="AQ114" s="17">
        <f>SUM(AQ115:AQ117)</f>
        <v>5637.109836013793</v>
      </c>
      <c r="AR114" s="17">
        <f>SUM(AR115:AR117)</f>
        <v>5529.9494877331254</v>
      </c>
      <c r="AS114" s="17">
        <f>SUM(AS115:AS117)</f>
        <v>5572.622544218113</v>
      </c>
    </row>
    <row r="115" spans="1:45" ht="15" x14ac:dyDescent="0.25">
      <c r="A115" s="49" t="s">
        <v>22</v>
      </c>
      <c r="B115" s="73">
        <f>SUMPRODUCT(--(B$9=YEAR(Quarterly_kt!$B$9:DY$9)),Quarterly_kt!$B89:DY89)</f>
        <v>2697.9490000000001</v>
      </c>
      <c r="C115" s="73">
        <f>SUMPRODUCT(--(C$9=YEAR(Quarterly_kt!$B$9:DZ$9)),Quarterly_kt!$B89:DZ89)</f>
        <v>2062.0540000000001</v>
      </c>
      <c r="D115" s="73">
        <f>SUMPRODUCT(--(D$9=YEAR(Quarterly_kt!$B$9:EA$9)),Quarterly_kt!$B89:EA89)</f>
        <v>2615.3150000000001</v>
      </c>
      <c r="E115" s="73">
        <f>SUMPRODUCT(--(E$9=YEAR(Quarterly_kt!$B$9:EB$9)),Quarterly_kt!$B89:EB89)</f>
        <v>2546.0509999999999</v>
      </c>
      <c r="F115" s="73">
        <f>SUMPRODUCT(--(F$9=YEAR(Quarterly_kt!$B$9:EC$9)),Quarterly_kt!$B89:EC89)</f>
        <v>2259.15</v>
      </c>
      <c r="G115" s="73">
        <f>SUMPRODUCT(--(G$9=YEAR(Quarterly_kt!$B$9:ED$9)),Quarterly_kt!$B89:ED89)</f>
        <v>2388.0838467864987</v>
      </c>
      <c r="H115" s="73">
        <f>SUMPRODUCT(--(H$9=YEAR(Quarterly_kt!$B$9:EE$9)),Quarterly_kt!$B89:EE89)</f>
        <v>2286.9765849418641</v>
      </c>
      <c r="I115" s="73">
        <f>SUMPRODUCT(--(I$9=YEAR(Quarterly_kt!$B$9:EF$9)),Quarterly_kt!$B89:EF89)</f>
        <v>2308.0602445411678</v>
      </c>
      <c r="J115" s="73">
        <f>SUMPRODUCT(--(J$9=YEAR(Quarterly_kt!$B$9:EG$9)),Quarterly_kt!$B89:EG89)</f>
        <v>1994.6665282382965</v>
      </c>
      <c r="K115" s="73">
        <f>SUMPRODUCT(--(K$9=YEAR(Quarterly_kt!$B$9:EH$9)),Quarterly_kt!$B89:EH89)</f>
        <v>2234.2278506393432</v>
      </c>
      <c r="L115" s="73">
        <f>SUMPRODUCT(--(L$9=YEAR(Quarterly_kt!$B$9:EI$9)),Quarterly_kt!$B89:EI89)</f>
        <v>2331.3113117980956</v>
      </c>
      <c r="M115" s="73">
        <f>SUMPRODUCT(--(M$9=YEAR(Quarterly_kt!$B$9:EJ$9)),Quarterly_kt!$B89:EJ89)</f>
        <v>1399.2066314582826</v>
      </c>
      <c r="N115" s="73">
        <f>SUMPRODUCT(--(N$9=YEAR(Quarterly_kt!$B$9:EK$9)),Quarterly_kt!$B89:EK89)</f>
        <v>2238.1501075439455</v>
      </c>
      <c r="O115" s="73">
        <f>SUMPRODUCT(--(O$9=YEAR(Quarterly_kt!$B$9:EL$9)),Quarterly_kt!$B89:EL89)</f>
        <v>3321.2741223754883</v>
      </c>
      <c r="P115" s="73">
        <f>SUMPRODUCT(--(P$9=YEAR(Quarterly_kt!$B$9:EM$9)),Quarterly_kt!$B89:EM89)</f>
        <v>3702.3357346191406</v>
      </c>
      <c r="Q115" s="73">
        <f>SUMPRODUCT(--(Q$9=YEAR(Quarterly_kt!$B$9:EN$9)),Quarterly_kt!$B89:EN89)</f>
        <v>4107.3619191284179</v>
      </c>
      <c r="R115" s="73">
        <f>SUMPRODUCT(--(R$9=YEAR(Quarterly_kt!$B$9:EO$9)),Quarterly_kt!$B89:EO89)</f>
        <v>4119.7512632446287</v>
      </c>
      <c r="S115" s="73">
        <f>SUMPRODUCT(--(S$9=YEAR(Quarterly_kt!$B$9:EP$9)),Quarterly_kt!$B89:EP89)</f>
        <v>3983.5364079589845</v>
      </c>
      <c r="T115" s="73">
        <f>SUMPRODUCT(--(T$9=YEAR(Quarterly_kt!$B$9:EQ$9)),Quarterly_kt!$B89:EQ89)</f>
        <v>3987.5523280029292</v>
      </c>
      <c r="U115" s="73">
        <f>SUMPRODUCT(--(U$9=YEAR(Quarterly_kt!$B$9:ER$9)),Quarterly_kt!$B89:ER89)</f>
        <v>4210.8268360595703</v>
      </c>
      <c r="V115" s="73">
        <f>SUMPRODUCT(--(V$9=YEAR(Quarterly_kt!$B$9:ES$9)),Quarterly_kt!$B89:ES89)</f>
        <v>4440.4761848144526</v>
      </c>
      <c r="W115" s="73">
        <f>SUMPRODUCT(--(W$9=YEAR(Quarterly_kt!$B$9:ET$9)),Quarterly_kt!$B89:ET89)</f>
        <v>4317.6152318115237</v>
      </c>
      <c r="X115" s="73">
        <f>SUMPRODUCT(--(X$9=YEAR(Quarterly_kt!$B$9:EU$9)),Quarterly_kt!$B89:EU89)</f>
        <v>4178.7738107910154</v>
      </c>
      <c r="Y115" s="73">
        <f>SUMPRODUCT(--(Y$9=YEAR(Quarterly_kt!$B$9:EV$9)),Quarterly_kt!$B89:EV89)</f>
        <v>4661.9293779296877</v>
      </c>
      <c r="Z115" s="73">
        <f>SUMPRODUCT(--(Z$9=YEAR(Quarterly_kt!$B$9:EW$9)),Quarterly_kt!$B89:EW89)</f>
        <v>4785.2490084228511</v>
      </c>
      <c r="AA115" s="73">
        <f>SUMPRODUCT(--(AA$9=YEAR(Quarterly_kt!$B$9:EX$9)),Quarterly_kt!$B89:EX89)</f>
        <v>4677.8610699462888</v>
      </c>
      <c r="AB115" s="73">
        <f>SUMPRODUCT(--(AB$9=YEAR(Quarterly_kt!$B$9:EY$9)),Quarterly_kt!$B89:EY89)</f>
        <v>4859.7920517578132</v>
      </c>
      <c r="AC115" s="73">
        <f>SUMPRODUCT(--(AC$9=YEAR(Quarterly_kt!$B$9:EZ$9)),Quarterly_kt!$B89:EZ89)</f>
        <v>4597.8610401611331</v>
      </c>
      <c r="AD115" s="73">
        <f>SUMPRODUCT(--(AD$9=YEAR(Quarterly_kt!$B$9:FA$9)),Quarterly_kt!$B89:FA89)</f>
        <v>4829.8187554931637</v>
      </c>
      <c r="AE115" s="73">
        <f>SUMPRODUCT(--(AE$9=YEAR(Quarterly_kt!$B$9:FB$9)),Quarterly_kt!$B89:FB89)</f>
        <v>4837.1272236328123</v>
      </c>
      <c r="AF115" s="73">
        <f>SUMPRODUCT(--(AF$9=YEAR(Quarterly_kt!$B$9:FC$9)),Quarterly_kt!$B89:FC89)</f>
        <v>4704.0532437744141</v>
      </c>
      <c r="AG115" s="73">
        <f>SUMPRODUCT(--(AG$9=YEAR(Quarterly_kt!$B$9:FD$9)),Quarterly_kt!$B89:FD89)</f>
        <v>4769.5732928466796</v>
      </c>
      <c r="AH115" s="73">
        <f>SUMPRODUCT(--(AH$9=YEAR(Quarterly_kt!$B$9:FE$9)),Quarterly_kt!$B89:FE89)</f>
        <v>4818.0908889160164</v>
      </c>
      <c r="AI115" s="73">
        <f>SUMPRODUCT(--(AI$9=YEAR(Quarterly_kt!$B$9:FF$9)),Quarterly_kt!$B89:FF89)</f>
        <v>4548.3786151123049</v>
      </c>
      <c r="AJ115" s="73">
        <f>SUMPRODUCT(--(AJ$9=YEAR(Quarterly_kt!$B$9:FG$9)),Quarterly_kt!$B89:FG89)</f>
        <v>4918.3948509521479</v>
      </c>
      <c r="AK115" s="73">
        <f>SUMPRODUCT(--(AK$9=YEAR(Quarterly_kt!$B$9:FH$9)),Quarterly_kt!$B89:FH89)</f>
        <v>4738.6687841186513</v>
      </c>
      <c r="AL115" s="73">
        <f>SUMPRODUCT(--(AL$9=YEAR(Quarterly_kt!$B$9:FI$9)),Quarterly_kt!$B89:FI89)</f>
        <v>4952.9825181045535</v>
      </c>
      <c r="AM115" s="73">
        <f>SUMPRODUCT(--(AM$9=YEAR(Quarterly_kt!$B$9:FJ$9)),Quarterly_kt!$B89:FJ89)</f>
        <v>5372.0116664733896</v>
      </c>
      <c r="AN115" s="73">
        <f>SUMPRODUCT(--(AN$9=YEAR(Quarterly_kt!$B$9:FK$9)),Quarterly_kt!$B89:FK89)</f>
        <v>5436.2546406707761</v>
      </c>
      <c r="AO115" s="73">
        <f>SUMPRODUCT(--(AO$9=YEAR(Quarterly_kt!$B$9:FL$9)),Quarterly_kt!$B89:FL89)</f>
        <v>5215.8604948959355</v>
      </c>
      <c r="AP115" s="73">
        <f>SUMPRODUCT(--(AP$9=YEAR(Quarterly_kt!$B$9:FM$9)),Quarterly_kt!$B89:FM89)</f>
        <v>5039.6820029754635</v>
      </c>
      <c r="AQ115" s="73">
        <f>SUMPRODUCT(--(AQ$9=YEAR(Quarterly_kt!$B$9:FN$9)),Quarterly_kt!$B89:FN89)</f>
        <v>5427.8958360137931</v>
      </c>
      <c r="AR115" s="73">
        <f>SUMPRODUCT(--(AR$9=YEAR(Quarterly_kt!$B$9:FQ$9)),Quarterly_kt!$B89:FQ89)</f>
        <v>5367.692105186462</v>
      </c>
      <c r="AS115" s="73">
        <f>SUMPRODUCT(--(AS$9=YEAR(Quarterly_kt!$B$9:FU$9)),Quarterly_kt!$B89:FU89)</f>
        <v>5366.749657781178</v>
      </c>
    </row>
    <row r="116" spans="1:45" ht="15" x14ac:dyDescent="0.25">
      <c r="A116" s="49" t="s">
        <v>23</v>
      </c>
      <c r="B116" s="73">
        <f>SUMPRODUCT(--(B$9=YEAR(Quarterly_kt!$B$9:DY$9)),Quarterly_kt!$B90:DY90)</f>
        <v>873.29499999999985</v>
      </c>
      <c r="C116" s="73">
        <f>SUMPRODUCT(--(C$9=YEAR(Quarterly_kt!$B$9:DZ$9)),Quarterly_kt!$B90:DZ90)</f>
        <v>957.78500000000008</v>
      </c>
      <c r="D116" s="73">
        <f>SUMPRODUCT(--(D$9=YEAR(Quarterly_kt!$B$9:EA$9)),Quarterly_kt!$B90:EA90)</f>
        <v>913.43799999999999</v>
      </c>
      <c r="E116" s="73">
        <f>SUMPRODUCT(--(E$9=YEAR(Quarterly_kt!$B$9:EB$9)),Quarterly_kt!$B90:EB90)</f>
        <v>735.15200000000004</v>
      </c>
      <c r="F116" s="73">
        <f>SUMPRODUCT(--(F$9=YEAR(Quarterly_kt!$B$9:EC$9)),Quarterly_kt!$B90:EC90)</f>
        <v>736.69399999999996</v>
      </c>
      <c r="G116" s="73">
        <f>SUMPRODUCT(--(G$9=YEAR(Quarterly_kt!$B$9:ED$9)),Quarterly_kt!$B90:ED90)</f>
        <v>720.5440000000001</v>
      </c>
      <c r="H116" s="73">
        <f>SUMPRODUCT(--(H$9=YEAR(Quarterly_kt!$B$9:EE$9)),Quarterly_kt!$B90:EE90)</f>
        <v>625.58199999999999</v>
      </c>
      <c r="I116" s="73">
        <f>SUMPRODUCT(--(I$9=YEAR(Quarterly_kt!$B$9:EF$9)),Quarterly_kt!$B90:EF90)</f>
        <v>449.92100000000005</v>
      </c>
      <c r="J116" s="73">
        <f>SUMPRODUCT(--(J$9=YEAR(Quarterly_kt!$B$9:EG$9)),Quarterly_kt!$B90:EG90)</f>
        <v>305.93399999999997</v>
      </c>
      <c r="K116" s="73">
        <f>SUMPRODUCT(--(K$9=YEAR(Quarterly_kt!$B$9:EH$9)),Quarterly_kt!$B90:EH90)</f>
        <v>226.07900000000001</v>
      </c>
      <c r="L116" s="73">
        <f>SUMPRODUCT(--(L$9=YEAR(Quarterly_kt!$B$9:EI$9)),Quarterly_kt!$B90:EI90)</f>
        <v>179.97399999999999</v>
      </c>
      <c r="M116" s="73">
        <f>SUMPRODUCT(--(M$9=YEAR(Quarterly_kt!$B$9:EJ$9)),Quarterly_kt!$B90:EJ90)</f>
        <v>79.040999999999997</v>
      </c>
      <c r="N116" s="73">
        <f>SUMPRODUCT(--(N$9=YEAR(Quarterly_kt!$B$9:EK$9)),Quarterly_kt!$B90:EK90)</f>
        <v>-74.442000000000007</v>
      </c>
      <c r="O116" s="73">
        <f>SUMPRODUCT(--(O$9=YEAR(Quarterly_kt!$B$9:EL$9)),Quarterly_kt!$B90:EL90)</f>
        <v>66.72</v>
      </c>
      <c r="P116" s="73">
        <f>SUMPRODUCT(--(P$9=YEAR(Quarterly_kt!$B$9:EM$9)),Quarterly_kt!$B90:EM90)</f>
        <v>-7.8039999999999949</v>
      </c>
      <c r="Q116" s="73">
        <f>SUMPRODUCT(--(Q$9=YEAR(Quarterly_kt!$B$9:EN$9)),Quarterly_kt!$B90:EN90)</f>
        <v>22.239000000000004</v>
      </c>
      <c r="R116" s="73">
        <f>SUMPRODUCT(--(R$9=YEAR(Quarterly_kt!$B$9:EO$9)),Quarterly_kt!$B90:EO90)</f>
        <v>-6.080000000000009</v>
      </c>
      <c r="S116" s="73">
        <f>SUMPRODUCT(--(S$9=YEAR(Quarterly_kt!$B$9:EP$9)),Quarterly_kt!$B90:EP90)</f>
        <v>176.71899999999999</v>
      </c>
      <c r="T116" s="73">
        <f>SUMPRODUCT(--(T$9=YEAR(Quarterly_kt!$B$9:EQ$9)),Quarterly_kt!$B90:EQ90)</f>
        <v>119.37499999999999</v>
      </c>
      <c r="U116" s="73">
        <f>SUMPRODUCT(--(U$9=YEAR(Quarterly_kt!$B$9:ER$9)),Quarterly_kt!$B90:ER90)</f>
        <v>-55.22799999999998</v>
      </c>
      <c r="V116" s="73">
        <f>SUMPRODUCT(--(V$9=YEAR(Quarterly_kt!$B$9:ES$9)),Quarterly_kt!$B90:ES90)</f>
        <v>155.89400000000001</v>
      </c>
      <c r="W116" s="73">
        <f>SUMPRODUCT(--(W$9=YEAR(Quarterly_kt!$B$9:ET$9)),Quarterly_kt!$B90:ET90)</f>
        <v>103.69299999999998</v>
      </c>
      <c r="X116" s="73">
        <f>SUMPRODUCT(--(X$9=YEAR(Quarterly_kt!$B$9:EU$9)),Quarterly_kt!$B90:EU90)</f>
        <v>186.42000000000002</v>
      </c>
      <c r="Y116" s="73">
        <f>SUMPRODUCT(--(Y$9=YEAR(Quarterly_kt!$B$9:EV$9)),Quarterly_kt!$B90:EV90)</f>
        <v>307.52</v>
      </c>
      <c r="Z116" s="73">
        <f>SUMPRODUCT(--(Z$9=YEAR(Quarterly_kt!$B$9:EW$9)),Quarterly_kt!$B90:EW90)</f>
        <v>388.95</v>
      </c>
      <c r="AA116" s="73">
        <f>SUMPRODUCT(--(AA$9=YEAR(Quarterly_kt!$B$9:EX$9)),Quarterly_kt!$B90:EX90)</f>
        <v>239.52900000000002</v>
      </c>
      <c r="AB116" s="73">
        <f>SUMPRODUCT(--(AB$9=YEAR(Quarterly_kt!$B$9:EY$9)),Quarterly_kt!$B90:EY90)</f>
        <v>207.88900000000001</v>
      </c>
      <c r="AC116" s="73">
        <f>SUMPRODUCT(--(AC$9=YEAR(Quarterly_kt!$B$9:EZ$9)),Quarterly_kt!$B90:EZ90)</f>
        <v>411.19600000000003</v>
      </c>
      <c r="AD116" s="73">
        <f>SUMPRODUCT(--(AD$9=YEAR(Quarterly_kt!$B$9:FA$9)),Quarterly_kt!$B90:FA90)</f>
        <v>441.37400000000002</v>
      </c>
      <c r="AE116" s="73">
        <f>SUMPRODUCT(--(AE$9=YEAR(Quarterly_kt!$B$9:FB$9)),Quarterly_kt!$B90:FB90)</f>
        <v>433.33000000000004</v>
      </c>
      <c r="AF116" s="73">
        <f>SUMPRODUCT(--(AF$9=YEAR(Quarterly_kt!$B$9:FC$9)),Quarterly_kt!$B90:FC90)</f>
        <v>295.34699999999998</v>
      </c>
      <c r="AG116" s="73">
        <f>SUMPRODUCT(--(AG$9=YEAR(Quarterly_kt!$B$9:FD$9)),Quarterly_kt!$B90:FD90)</f>
        <v>392.46299999999997</v>
      </c>
      <c r="AH116" s="73">
        <f>SUMPRODUCT(--(AH$9=YEAR(Quarterly_kt!$B$9:FE$9)),Quarterly_kt!$B90:FE90)</f>
        <v>260.39100000000002</v>
      </c>
      <c r="AI116" s="73">
        <f>SUMPRODUCT(--(AI$9=YEAR(Quarterly_kt!$B$9:FF$9)),Quarterly_kt!$B90:FF90)</f>
        <v>270.214</v>
      </c>
      <c r="AJ116" s="73">
        <f>SUMPRODUCT(--(AJ$9=YEAR(Quarterly_kt!$B$9:FG$9)),Quarterly_kt!$B90:FG90)</f>
        <v>234.58699999999996</v>
      </c>
      <c r="AK116" s="73">
        <f>SUMPRODUCT(--(AK$9=YEAR(Quarterly_kt!$B$9:FH$9)),Quarterly_kt!$B90:FH90)</f>
        <v>245.24</v>
      </c>
      <c r="AL116" s="73">
        <f>SUMPRODUCT(--(AL$9=YEAR(Quarterly_kt!$B$9:FI$9)),Quarterly_kt!$B90:FI90)</f>
        <v>217.34399999999997</v>
      </c>
      <c r="AM116" s="73">
        <f>SUMPRODUCT(--(AM$9=YEAR(Quarterly_kt!$B$9:FJ$9)),Quarterly_kt!$B90:FJ90)</f>
        <v>66.579000000000008</v>
      </c>
      <c r="AN116" s="73">
        <f>SUMPRODUCT(--(AN$9=YEAR(Quarterly_kt!$B$9:FK$9)),Quarterly_kt!$B90:FK90)</f>
        <v>166.89000000000001</v>
      </c>
      <c r="AO116" s="73">
        <f>SUMPRODUCT(--(AO$9=YEAR(Quarterly_kt!$B$9:FL$9)),Quarterly_kt!$B90:FL90)</f>
        <v>76.59040014648437</v>
      </c>
      <c r="AP116" s="73">
        <f>SUMPRODUCT(--(AP$9=YEAR(Quarterly_kt!$B$9:FM$9)),Quarterly_kt!$B90:FM90)</f>
        <v>203.14699999999999</v>
      </c>
      <c r="AQ116" s="73">
        <f>SUMPRODUCT(--(AQ$9=YEAR(Quarterly_kt!$B$9:FN$9)),Quarterly_kt!$B90:FN90)</f>
        <v>209.214</v>
      </c>
      <c r="AR116" s="73">
        <f>SUMPRODUCT(--(AR$9=YEAR(Quarterly_kt!$B$9:FQ$9)),Quarterly_kt!$B90:FQ90)</f>
        <v>162.25738254666331</v>
      </c>
      <c r="AS116" s="73">
        <f>SUMPRODUCT(--(AS$9=YEAR(Quarterly_kt!$B$9:FU$9)),Quarterly_kt!$B90:FU90)</f>
        <v>205.87288643693546</v>
      </c>
    </row>
    <row r="117" spans="1:45" ht="17.25" x14ac:dyDescent="0.25">
      <c r="A117" s="49" t="s">
        <v>135</v>
      </c>
      <c r="B117" s="73">
        <f>SUMPRODUCT(--(B$9=YEAR(Quarterly_kt!$B$9:DY$9)),Quarterly_kt!$B91:DY91)</f>
        <v>0</v>
      </c>
      <c r="C117" s="73">
        <f>SUMPRODUCT(--(C$9=YEAR(Quarterly_kt!$B$9:DZ$9)),Quarterly_kt!$B91:DZ91)</f>
        <v>0</v>
      </c>
      <c r="D117" s="73">
        <f>SUMPRODUCT(--(D$9=YEAR(Quarterly_kt!$B$9:EA$9)),Quarterly_kt!$B91:EA91)</f>
        <v>0</v>
      </c>
      <c r="E117" s="73">
        <f>SUMPRODUCT(--(E$9=YEAR(Quarterly_kt!$B$9:EB$9)),Quarterly_kt!$B91:EB91)</f>
        <v>0</v>
      </c>
      <c r="F117" s="73">
        <f>SUMPRODUCT(--(F$9=YEAR(Quarterly_kt!$B$9:EC$9)),Quarterly_kt!$B91:EC91)</f>
        <v>0</v>
      </c>
      <c r="G117" s="73">
        <f>SUMPRODUCT(--(G$9=YEAR(Quarterly_kt!$B$9:ED$9)),Quarterly_kt!$B91:ED91)</f>
        <v>0</v>
      </c>
      <c r="H117" s="73">
        <f>SUMPRODUCT(--(H$9=YEAR(Quarterly_kt!$B$9:EE$9)),Quarterly_kt!$B91:EE91)</f>
        <v>0</v>
      </c>
      <c r="I117" s="73">
        <f>SUMPRODUCT(--(I$9=YEAR(Quarterly_kt!$B$9:EF$9)),Quarterly_kt!$B91:EF91)</f>
        <v>0</v>
      </c>
      <c r="J117" s="73">
        <f>SUMPRODUCT(--(J$9=YEAR(Quarterly_kt!$B$9:EG$9)),Quarterly_kt!$B91:EG91)</f>
        <v>0</v>
      </c>
      <c r="K117" s="73">
        <f>SUMPRODUCT(--(K$9=YEAR(Quarterly_kt!$B$9:EH$9)),Quarterly_kt!$B91:EH91)</f>
        <v>0</v>
      </c>
      <c r="L117" s="73">
        <f>SUMPRODUCT(--(L$9=YEAR(Quarterly_kt!$B$9:EI$9)),Quarterly_kt!$B91:EI91)</f>
        <v>0</v>
      </c>
      <c r="M117" s="73">
        <f>SUMPRODUCT(--(M$9=YEAR(Quarterly_kt!$B$9:EJ$9)),Quarterly_kt!$B91:EJ91)</f>
        <v>0</v>
      </c>
      <c r="N117" s="73">
        <f>SUMPRODUCT(--(N$9=YEAR(Quarterly_kt!$B$9:EK$9)),Quarterly_kt!$B91:EK91)</f>
        <v>0</v>
      </c>
      <c r="O117" s="73">
        <f>SUMPRODUCT(--(O$9=YEAR(Quarterly_kt!$B$9:EL$9)),Quarterly_kt!$B91:EL91)</f>
        <v>0</v>
      </c>
      <c r="P117" s="73">
        <f>SUMPRODUCT(--(P$9=YEAR(Quarterly_kt!$B$9:EM$9)),Quarterly_kt!$B91:EM91)</f>
        <v>0</v>
      </c>
      <c r="Q117" s="73">
        <f>SUMPRODUCT(--(Q$9=YEAR(Quarterly_kt!$B$9:EN$9)),Quarterly_kt!$B91:EN91)</f>
        <v>0</v>
      </c>
      <c r="R117" s="73">
        <f>SUMPRODUCT(--(R$9=YEAR(Quarterly_kt!$B$9:EO$9)),Quarterly_kt!$B91:EO91)</f>
        <v>0</v>
      </c>
      <c r="S117" s="73">
        <f>SUMPRODUCT(--(S$9=YEAR(Quarterly_kt!$B$9:EP$9)),Quarterly_kt!$B91:EP91)</f>
        <v>0</v>
      </c>
      <c r="T117" s="73">
        <f>SUMPRODUCT(--(T$9=YEAR(Quarterly_kt!$B$9:EQ$9)),Quarterly_kt!$B91:EQ91)</f>
        <v>0</v>
      </c>
      <c r="U117" s="73">
        <f>SUMPRODUCT(--(U$9=YEAR(Quarterly_kt!$B$9:ER$9)),Quarterly_kt!$B91:ER91)</f>
        <v>0</v>
      </c>
      <c r="V117" s="73">
        <f>SUMPRODUCT(--(V$9=YEAR(Quarterly_kt!$B$9:ES$9)),Quarterly_kt!$B91:ES91)</f>
        <v>0</v>
      </c>
      <c r="W117" s="73">
        <f>SUMPRODUCT(--(W$9=YEAR(Quarterly_kt!$B$9:ET$9)),Quarterly_kt!$B91:ET91)</f>
        <v>0</v>
      </c>
      <c r="X117" s="73">
        <f>SUMPRODUCT(--(X$9=YEAR(Quarterly_kt!$B$9:EU$9)),Quarterly_kt!$B91:EU91)</f>
        <v>0</v>
      </c>
      <c r="Y117" s="73">
        <f>SUMPRODUCT(--(Y$9=YEAR(Quarterly_kt!$B$9:EV$9)),Quarterly_kt!$B91:EV91)</f>
        <v>0</v>
      </c>
      <c r="Z117" s="73">
        <f>SUMPRODUCT(--(Z$9=YEAR(Quarterly_kt!$B$9:EW$9)),Quarterly_kt!$B91:EW91)</f>
        <v>0</v>
      </c>
      <c r="AA117" s="73">
        <f>SUMPRODUCT(--(AA$9=YEAR(Quarterly_kt!$B$9:EX$9)),Quarterly_kt!$B91:EX91)</f>
        <v>0</v>
      </c>
      <c r="AB117" s="73">
        <f>SUMPRODUCT(--(AB$9=YEAR(Quarterly_kt!$B$9:EY$9)),Quarterly_kt!$B91:EY91)</f>
        <v>0</v>
      </c>
      <c r="AC117" s="73">
        <f>SUMPRODUCT(--(AC$9=YEAR(Quarterly_kt!$B$9:EZ$9)),Quarterly_kt!$B91:EZ91)</f>
        <v>0</v>
      </c>
      <c r="AD117" s="73">
        <f>SUMPRODUCT(--(AD$9=YEAR(Quarterly_kt!$B$9:FA$9)),Quarterly_kt!$B91:FA91)</f>
        <v>0</v>
      </c>
      <c r="AE117" s="73">
        <f>SUMPRODUCT(--(AE$9=YEAR(Quarterly_kt!$B$9:FB$9)),Quarterly_kt!$B91:FB91)</f>
        <v>0</v>
      </c>
      <c r="AF117" s="73">
        <f>SUMPRODUCT(--(AF$9=YEAR(Quarterly_kt!$B$9:FC$9)),Quarterly_kt!$B91:FC91)</f>
        <v>0</v>
      </c>
      <c r="AG117" s="73">
        <f>SUMPRODUCT(--(AG$9=YEAR(Quarterly_kt!$B$9:FD$9)),Quarterly_kt!$B91:FD91)</f>
        <v>0</v>
      </c>
      <c r="AH117" s="73">
        <f>SUMPRODUCT(--(AH$9=YEAR(Quarterly_kt!$B$9:FE$9)),Quarterly_kt!$B91:FE91)</f>
        <v>0</v>
      </c>
      <c r="AI117" s="73">
        <f>SUMPRODUCT(--(AI$9=YEAR(Quarterly_kt!$B$9:FF$9)),Quarterly_kt!$B91:FF91)</f>
        <v>0</v>
      </c>
      <c r="AJ117" s="73">
        <f>SUMPRODUCT(--(AJ$9=YEAR(Quarterly_kt!$B$9:FG$9)),Quarterly_kt!$B91:FG91)</f>
        <v>0</v>
      </c>
      <c r="AK117" s="73">
        <f>SUMPRODUCT(--(AK$9=YEAR(Quarterly_kt!$B$9:FH$9)),Quarterly_kt!$B91:FH91)</f>
        <v>0</v>
      </c>
      <c r="AL117" s="73">
        <f>SUMPRODUCT(--(AL$9=YEAR(Quarterly_kt!$B$9:FI$9)),Quarterly_kt!$B91:FI91)</f>
        <v>0</v>
      </c>
      <c r="AM117" s="73">
        <f>SUMPRODUCT(--(AM$9=YEAR(Quarterly_kt!$B$9:FJ$9)),Quarterly_kt!$B91:FJ91)</f>
        <v>0</v>
      </c>
      <c r="AN117" s="73">
        <f>SUMPRODUCT(--(AN$9=YEAR(Quarterly_kt!$B$9:FK$9)),Quarterly_kt!$B91:FK91)</f>
        <v>0</v>
      </c>
      <c r="AO117" s="73">
        <f>SUMPRODUCT(--(AO$9=YEAR(Quarterly_kt!$B$9:FL$9)),Quarterly_kt!$B91:FL91)</f>
        <v>0</v>
      </c>
      <c r="AP117" s="73">
        <f>SUMPRODUCT(--(AP$9=YEAR(Quarterly_kt!$B$9:FM$9)),Quarterly_kt!$B91:FM91)</f>
        <v>0</v>
      </c>
      <c r="AQ117" s="73">
        <f>SUMPRODUCT(--(AQ$9=YEAR(Quarterly_kt!$B$9:FN$9)),Quarterly_kt!$B91:FN91)</f>
        <v>0</v>
      </c>
      <c r="AR117" s="73">
        <f>SUMPRODUCT(--(AR$9=YEAR(Quarterly_kt!$B$9:FQ$9)),Quarterly_kt!$B91:FQ91)</f>
        <v>0</v>
      </c>
      <c r="AS117" s="73">
        <f>SUMPRODUCT(--(AS$9=YEAR(Quarterly_kt!$B$9:FU$9)),Quarterly_kt!$B91:FU91)</f>
        <v>0</v>
      </c>
    </row>
    <row r="118" spans="1:45" ht="14.25" customHeight="1" x14ac:dyDescent="0.2">
      <c r="A118" s="27" t="s">
        <v>63</v>
      </c>
      <c r="B118" s="17">
        <f t="shared" ref="B118:AP118" si="25">B114-B119</f>
        <v>175.82399999999961</v>
      </c>
      <c r="C118" s="17">
        <f t="shared" si="25"/>
        <v>181.39100000000008</v>
      </c>
      <c r="D118" s="17">
        <f t="shared" si="25"/>
        <v>186.7510000000002</v>
      </c>
      <c r="E118" s="17">
        <f t="shared" si="25"/>
        <v>173.87299999999959</v>
      </c>
      <c r="F118" s="17">
        <f t="shared" si="25"/>
        <v>171.20800000000008</v>
      </c>
      <c r="G118" s="17">
        <f t="shared" si="25"/>
        <v>197.5668467864989</v>
      </c>
      <c r="H118" s="17">
        <f t="shared" si="25"/>
        <v>159.84558494186422</v>
      </c>
      <c r="I118" s="17">
        <f t="shared" si="25"/>
        <v>157.791244541168</v>
      </c>
      <c r="J118" s="17">
        <f t="shared" si="25"/>
        <v>127.7895282382965</v>
      </c>
      <c r="K118" s="17">
        <f t="shared" si="25"/>
        <v>130.99285063934349</v>
      </c>
      <c r="L118" s="17">
        <f t="shared" si="25"/>
        <v>127.6393117980956</v>
      </c>
      <c r="M118" s="17">
        <f t="shared" si="25"/>
        <v>4.3466314582824452</v>
      </c>
      <c r="N118" s="17">
        <f t="shared" si="25"/>
        <v>-909.82989245605449</v>
      </c>
      <c r="O118" s="17">
        <f t="shared" si="25"/>
        <v>-427.93087762451205</v>
      </c>
      <c r="P118" s="17">
        <f t="shared" si="25"/>
        <v>-816.48826538085905</v>
      </c>
      <c r="Q118" s="17">
        <f t="shared" si="25"/>
        <v>-781.26808087158224</v>
      </c>
      <c r="R118" s="17">
        <f t="shared" si="25"/>
        <v>-951.21773675537042</v>
      </c>
      <c r="S118" s="17">
        <f t="shared" si="25"/>
        <v>-574.44659204101481</v>
      </c>
      <c r="T118" s="17">
        <f t="shared" si="25"/>
        <v>-715.52467199707098</v>
      </c>
      <c r="U118" s="17">
        <f t="shared" si="25"/>
        <v>-700.36516394043065</v>
      </c>
      <c r="V118" s="17">
        <f t="shared" si="25"/>
        <v>-362.22881518554641</v>
      </c>
      <c r="W118" s="17">
        <f t="shared" si="25"/>
        <v>-250.92376818847606</v>
      </c>
      <c r="X118" s="17">
        <f t="shared" si="25"/>
        <v>28.676810791014759</v>
      </c>
      <c r="Y118" s="17">
        <f t="shared" si="25"/>
        <v>320.8093779296878</v>
      </c>
      <c r="Z118" s="17">
        <f t="shared" si="25"/>
        <v>337.25300842285105</v>
      </c>
      <c r="AA118" s="17">
        <f t="shared" si="25"/>
        <v>317.95206994628916</v>
      </c>
      <c r="AB118" s="17">
        <f t="shared" si="25"/>
        <v>288.49005175781349</v>
      </c>
      <c r="AC118" s="17">
        <f t="shared" si="25"/>
        <v>309.00104016113346</v>
      </c>
      <c r="AD118" s="17">
        <f t="shared" si="25"/>
        <v>258.0497554931635</v>
      </c>
      <c r="AE118" s="17">
        <f t="shared" si="25"/>
        <v>372.40522363281252</v>
      </c>
      <c r="AF118" s="17">
        <f t="shared" si="25"/>
        <v>193.77224377441325</v>
      </c>
      <c r="AG118" s="17">
        <f t="shared" si="25"/>
        <v>260.89729284667919</v>
      </c>
      <c r="AH118" s="17">
        <f t="shared" si="25"/>
        <v>323.32688891601538</v>
      </c>
      <c r="AI118" s="17">
        <f t="shared" si="25"/>
        <v>258.61961511230493</v>
      </c>
      <c r="AJ118" s="17">
        <f t="shared" si="25"/>
        <v>316.36185095214751</v>
      </c>
      <c r="AK118" s="17">
        <f t="shared" si="25"/>
        <v>259.14478411865184</v>
      </c>
      <c r="AL118" s="17">
        <f t="shared" si="25"/>
        <v>333.53351810455388</v>
      </c>
      <c r="AM118" s="17">
        <f t="shared" si="25"/>
        <v>328.84866647338913</v>
      </c>
      <c r="AN118" s="17">
        <f t="shared" si="25"/>
        <v>325.93564067077568</v>
      </c>
      <c r="AO118" s="17">
        <f t="shared" si="25"/>
        <v>293.6448950424201</v>
      </c>
      <c r="AP118" s="17">
        <f t="shared" si="25"/>
        <v>333.70155297851579</v>
      </c>
      <c r="AQ118" s="17">
        <f>AQ114-AQ119</f>
        <v>357.37283601379295</v>
      </c>
      <c r="AR118" s="17">
        <f>AR114-AR119</f>
        <v>273.96623593449567</v>
      </c>
      <c r="AS118" s="17">
        <f>AS114-AS119</f>
        <v>425.10894513788207</v>
      </c>
    </row>
    <row r="119" spans="1:45" ht="14.25" customHeight="1" x14ac:dyDescent="0.2">
      <c r="A119" s="27" t="s">
        <v>33</v>
      </c>
      <c r="B119" s="17">
        <f t="shared" ref="B119:AP119" si="26">SUM(B120,B123:B125,B128)</f>
        <v>3395.42</v>
      </c>
      <c r="C119" s="17">
        <f t="shared" si="26"/>
        <v>2838.4479999999999</v>
      </c>
      <c r="D119" s="17">
        <f t="shared" si="26"/>
        <v>3342.002</v>
      </c>
      <c r="E119" s="17">
        <f t="shared" si="26"/>
        <v>3107.3300000000004</v>
      </c>
      <c r="F119" s="17">
        <f t="shared" si="26"/>
        <v>2824.636</v>
      </c>
      <c r="G119" s="17">
        <f t="shared" si="26"/>
        <v>2911.0609999999997</v>
      </c>
      <c r="H119" s="17">
        <f t="shared" si="26"/>
        <v>2752.7129999999997</v>
      </c>
      <c r="I119" s="17">
        <f t="shared" si="26"/>
        <v>2600.19</v>
      </c>
      <c r="J119" s="17">
        <f t="shared" si="26"/>
        <v>2172.8110000000001</v>
      </c>
      <c r="K119" s="17">
        <f t="shared" si="26"/>
        <v>2329.3139999999999</v>
      </c>
      <c r="L119" s="17">
        <f t="shared" si="26"/>
        <v>2383.6460000000002</v>
      </c>
      <c r="M119" s="17">
        <f t="shared" si="26"/>
        <v>1473.9010000000001</v>
      </c>
      <c r="N119" s="17">
        <f t="shared" si="26"/>
        <v>3073.538</v>
      </c>
      <c r="O119" s="17">
        <f t="shared" si="26"/>
        <v>3815.9250000000002</v>
      </c>
      <c r="P119" s="17">
        <f t="shared" si="26"/>
        <v>4511.0199999999995</v>
      </c>
      <c r="Q119" s="17">
        <f t="shared" si="26"/>
        <v>4910.8689999999997</v>
      </c>
      <c r="R119" s="17">
        <f t="shared" si="26"/>
        <v>5064.8889999999992</v>
      </c>
      <c r="S119" s="17">
        <f t="shared" si="26"/>
        <v>4734.7019999999993</v>
      </c>
      <c r="T119" s="17">
        <f t="shared" si="26"/>
        <v>4822.4520000000002</v>
      </c>
      <c r="U119" s="17">
        <f t="shared" si="26"/>
        <v>4855.9640000000009</v>
      </c>
      <c r="V119" s="17">
        <f t="shared" si="26"/>
        <v>4958.5989999999993</v>
      </c>
      <c r="W119" s="17">
        <f t="shared" si="26"/>
        <v>4672.232</v>
      </c>
      <c r="X119" s="17">
        <f t="shared" si="26"/>
        <v>4336.5170000000007</v>
      </c>
      <c r="Y119" s="17">
        <f t="shared" si="26"/>
        <v>4648.6400000000003</v>
      </c>
      <c r="Z119" s="17">
        <f t="shared" si="26"/>
        <v>4836.9459999999999</v>
      </c>
      <c r="AA119" s="17">
        <f t="shared" si="26"/>
        <v>4599.4380000000001</v>
      </c>
      <c r="AB119" s="17">
        <f t="shared" si="26"/>
        <v>4779.1909999999998</v>
      </c>
      <c r="AC119" s="17">
        <f t="shared" si="26"/>
        <v>4700.0559999999996</v>
      </c>
      <c r="AD119" s="17">
        <f t="shared" si="26"/>
        <v>5013.143</v>
      </c>
      <c r="AE119" s="17">
        <f t="shared" si="26"/>
        <v>4898.0519999999997</v>
      </c>
      <c r="AF119" s="17">
        <f t="shared" si="26"/>
        <v>4805.6280000000006</v>
      </c>
      <c r="AG119" s="17">
        <f t="shared" si="26"/>
        <v>4901.1390000000001</v>
      </c>
      <c r="AH119" s="17">
        <f t="shared" si="26"/>
        <v>4755.1550000000007</v>
      </c>
      <c r="AI119" s="17">
        <f t="shared" si="26"/>
        <v>4559.973</v>
      </c>
      <c r="AJ119" s="17">
        <f t="shared" si="26"/>
        <v>4836.62</v>
      </c>
      <c r="AK119" s="17">
        <f t="shared" si="26"/>
        <v>4724.7639999999992</v>
      </c>
      <c r="AL119" s="17">
        <f t="shared" si="26"/>
        <v>4836.7929999999997</v>
      </c>
      <c r="AM119" s="17">
        <f t="shared" si="26"/>
        <v>5109.7420000000002</v>
      </c>
      <c r="AN119" s="17">
        <f t="shared" si="26"/>
        <v>5277.2090000000007</v>
      </c>
      <c r="AO119" s="17">
        <f t="shared" si="26"/>
        <v>4998.8059999999996</v>
      </c>
      <c r="AP119" s="17">
        <f t="shared" si="26"/>
        <v>4909.1274499969477</v>
      </c>
      <c r="AQ119" s="17">
        <f>SUM(AQ120,AQ123:AQ125,AQ128)</f>
        <v>5279.7370000000001</v>
      </c>
      <c r="AR119" s="17">
        <f>SUM(AR120,AR123:AR125,AR128)</f>
        <v>5255.9832517986297</v>
      </c>
      <c r="AS119" s="17">
        <f>SUM(AS120,AS123:AS125,AS128)</f>
        <v>5147.513599080231</v>
      </c>
    </row>
    <row r="120" spans="1:45" ht="15" x14ac:dyDescent="0.25">
      <c r="A120" s="49" t="s">
        <v>25</v>
      </c>
      <c r="B120" s="73">
        <f t="shared" ref="B120:AP120" si="27">SUM(B121:B122)</f>
        <v>1248.2719999999999</v>
      </c>
      <c r="C120" s="73">
        <f t="shared" si="27"/>
        <v>1211.192</v>
      </c>
      <c r="D120" s="73">
        <f t="shared" si="27"/>
        <v>1399.5119999999999</v>
      </c>
      <c r="E120" s="73">
        <f t="shared" si="27"/>
        <v>1276.827</v>
      </c>
      <c r="F120" s="73">
        <f t="shared" si="27"/>
        <v>1242.2090000000001</v>
      </c>
      <c r="G120" s="73">
        <f t="shared" si="27"/>
        <v>1281.1019999999999</v>
      </c>
      <c r="H120" s="73">
        <f t="shared" si="27"/>
        <v>1210.3040000000001</v>
      </c>
      <c r="I120" s="73">
        <f t="shared" si="27"/>
        <v>1262.3920000000001</v>
      </c>
      <c r="J120" s="73">
        <f t="shared" si="27"/>
        <v>1153.885</v>
      </c>
      <c r="K120" s="73">
        <f t="shared" si="27"/>
        <v>1255.4690000000001</v>
      </c>
      <c r="L120" s="73">
        <f t="shared" si="27"/>
        <v>1289.6600000000001</v>
      </c>
      <c r="M120" s="73">
        <f t="shared" si="27"/>
        <v>755.49199999999996</v>
      </c>
      <c r="N120" s="73">
        <f t="shared" si="27"/>
        <v>2117.1469999999999</v>
      </c>
      <c r="O120" s="73">
        <f t="shared" si="27"/>
        <v>1839.682</v>
      </c>
      <c r="P120" s="73">
        <f t="shared" si="27"/>
        <v>2184.2039999999997</v>
      </c>
      <c r="Q120" s="73">
        <f t="shared" si="27"/>
        <v>2293.2950000000001</v>
      </c>
      <c r="R120" s="73">
        <f t="shared" si="27"/>
        <v>2375.7939999999999</v>
      </c>
      <c r="S120" s="73">
        <f t="shared" si="27"/>
        <v>2073.9070000000002</v>
      </c>
      <c r="T120" s="73">
        <f t="shared" si="27"/>
        <v>2132.2530000000002</v>
      </c>
      <c r="U120" s="73">
        <f t="shared" si="27"/>
        <v>2066.056</v>
      </c>
      <c r="V120" s="73">
        <f t="shared" si="27"/>
        <v>1886.8869999999999</v>
      </c>
      <c r="W120" s="73">
        <f t="shared" si="27"/>
        <v>1813.8069999999998</v>
      </c>
      <c r="X120" s="73">
        <f t="shared" si="27"/>
        <v>1508.0630000000001</v>
      </c>
      <c r="Y120" s="73">
        <f t="shared" si="27"/>
        <v>1554.0049999999997</v>
      </c>
      <c r="Z120" s="73">
        <f t="shared" si="27"/>
        <v>1595.0249999999999</v>
      </c>
      <c r="AA120" s="73">
        <f t="shared" si="27"/>
        <v>1371.2560000000003</v>
      </c>
      <c r="AB120" s="73">
        <f t="shared" si="27"/>
        <v>1429.3609999999999</v>
      </c>
      <c r="AC120" s="73">
        <f t="shared" si="27"/>
        <v>1499.9549999999999</v>
      </c>
      <c r="AD120" s="73">
        <f t="shared" si="27"/>
        <v>1529.9459999999999</v>
      </c>
      <c r="AE120" s="73">
        <f t="shared" si="27"/>
        <v>1520.489</v>
      </c>
      <c r="AF120" s="73">
        <f t="shared" si="27"/>
        <v>1627.3689999999999</v>
      </c>
      <c r="AG120" s="73">
        <f t="shared" si="27"/>
        <v>1645.3259999999998</v>
      </c>
      <c r="AH120" s="73">
        <f t="shared" si="27"/>
        <v>1482.0909999999999</v>
      </c>
      <c r="AI120" s="73">
        <f t="shared" si="27"/>
        <v>1422.9089999999999</v>
      </c>
      <c r="AJ120" s="73">
        <f t="shared" si="27"/>
        <v>1503.2910000000002</v>
      </c>
      <c r="AK120" s="73">
        <f t="shared" si="27"/>
        <v>1415.7710000000002</v>
      </c>
      <c r="AL120" s="73">
        <f t="shared" si="27"/>
        <v>1372.6189999999999</v>
      </c>
      <c r="AM120" s="73">
        <f t="shared" si="27"/>
        <v>1336.3949999999998</v>
      </c>
      <c r="AN120" s="73">
        <f t="shared" si="27"/>
        <v>1354.8400000000001</v>
      </c>
      <c r="AO120" s="73">
        <f t="shared" si="27"/>
        <v>1336.345</v>
      </c>
      <c r="AP120" s="73">
        <f t="shared" si="27"/>
        <v>1300.2400000000002</v>
      </c>
      <c r="AQ120" s="73">
        <f>SUM(AQ121:AQ122)</f>
        <v>1445.87</v>
      </c>
      <c r="AR120" s="73">
        <f>SUM(AR121:AR122)</f>
        <v>1482.72671484375</v>
      </c>
      <c r="AS120" s="73">
        <f>SUM(AS121:AS122)</f>
        <v>1333.4666725234374</v>
      </c>
    </row>
    <row r="121" spans="1:45" ht="17.25" x14ac:dyDescent="0.25">
      <c r="A121" s="50" t="s">
        <v>132</v>
      </c>
      <c r="B121" s="73">
        <f>SUMPRODUCT(--(B$9=YEAR(Quarterly_kt!$B$9:DY$9)),Quarterly_kt!$B95:DY95)</f>
        <v>154.59800000000001</v>
      </c>
      <c r="C121" s="73">
        <f>SUMPRODUCT(--(C$9=YEAR(Quarterly_kt!$B$9:DZ$9)),Quarterly_kt!$B95:DZ95)</f>
        <v>128.666</v>
      </c>
      <c r="D121" s="73">
        <f>SUMPRODUCT(--(D$9=YEAR(Quarterly_kt!$B$9:EA$9)),Quarterly_kt!$B95:EA95)</f>
        <v>101.39099999999999</v>
      </c>
      <c r="E121" s="73">
        <f>SUMPRODUCT(--(E$9=YEAR(Quarterly_kt!$B$9:EB$9)),Quarterly_kt!$B95:EB95)</f>
        <v>90.268999999999991</v>
      </c>
      <c r="F121" s="73">
        <f>SUMPRODUCT(--(F$9=YEAR(Quarterly_kt!$B$9:EC$9)),Quarterly_kt!$B95:EC95)</f>
        <v>69.046000000000006</v>
      </c>
      <c r="G121" s="73">
        <f>SUMPRODUCT(--(G$9=YEAR(Quarterly_kt!$B$9:ED$9)),Quarterly_kt!$B95:ED95)</f>
        <v>57.512999999999998</v>
      </c>
      <c r="H121" s="73">
        <f>SUMPRODUCT(--(H$9=YEAR(Quarterly_kt!$B$9:EE$9)),Quarterly_kt!$B95:EE95)</f>
        <v>54.853999999999999</v>
      </c>
      <c r="I121" s="73">
        <f>SUMPRODUCT(--(I$9=YEAR(Quarterly_kt!$B$9:EF$9)),Quarterly_kt!$B95:EF95)</f>
        <v>37.342999999999996</v>
      </c>
      <c r="J121" s="73">
        <f>SUMPRODUCT(--(J$9=YEAR(Quarterly_kt!$B$9:EG$9)),Quarterly_kt!$B95:EG95)</f>
        <v>22.498000000000001</v>
      </c>
      <c r="K121" s="73">
        <f>SUMPRODUCT(--(K$9=YEAR(Quarterly_kt!$B$9:EH$9)),Quarterly_kt!$B95:EH95)</f>
        <v>78.043999999999997</v>
      </c>
      <c r="L121" s="73">
        <f>SUMPRODUCT(--(L$9=YEAR(Quarterly_kt!$B$9:EI$9)),Quarterly_kt!$B95:EI95)</f>
        <v>144.04</v>
      </c>
      <c r="M121" s="73">
        <f>SUMPRODUCT(--(M$9=YEAR(Quarterly_kt!$B$9:EJ$9)),Quarterly_kt!$B95:EJ95)</f>
        <v>79.367999999999995</v>
      </c>
      <c r="N121" s="73">
        <f>SUMPRODUCT(--(N$9=YEAR(Quarterly_kt!$B$9:EK$9)),Quarterly_kt!$B95:EK95)</f>
        <v>112.858</v>
      </c>
      <c r="O121" s="73">
        <f>SUMPRODUCT(--(O$9=YEAR(Quarterly_kt!$B$9:EL$9)),Quarterly_kt!$B95:EL95)</f>
        <v>87.038999999999987</v>
      </c>
      <c r="P121" s="73">
        <f>SUMPRODUCT(--(P$9=YEAR(Quarterly_kt!$B$9:EM$9)),Quarterly_kt!$B95:EM95)</f>
        <v>135.81</v>
      </c>
      <c r="Q121" s="73">
        <f>SUMPRODUCT(--(Q$9=YEAR(Quarterly_kt!$B$9:EN$9)),Quarterly_kt!$B95:EN95)</f>
        <v>228.59100000000001</v>
      </c>
      <c r="R121" s="73">
        <f>SUMPRODUCT(--(R$9=YEAR(Quarterly_kt!$B$9:EO$9)),Quarterly_kt!$B95:EO95)</f>
        <v>381.38</v>
      </c>
      <c r="S121" s="73">
        <f>SUMPRODUCT(--(S$9=YEAR(Quarterly_kt!$B$9:EP$9)),Quarterly_kt!$B95:EP95)</f>
        <v>474.73600000000005</v>
      </c>
      <c r="T121" s="73">
        <f>SUMPRODUCT(--(T$9=YEAR(Quarterly_kt!$B$9:EQ$9)),Quarterly_kt!$B95:EQ95)</f>
        <v>506.81900000000007</v>
      </c>
      <c r="U121" s="73">
        <f>SUMPRODUCT(--(U$9=YEAR(Quarterly_kt!$B$9:ER$9)),Quarterly_kt!$B95:ER95)</f>
        <v>547.47499999999991</v>
      </c>
      <c r="V121" s="73">
        <f>SUMPRODUCT(--(V$9=YEAR(Quarterly_kt!$B$9:ES$9)),Quarterly_kt!$B95:ES95)</f>
        <v>650.29</v>
      </c>
      <c r="W121" s="73">
        <f>SUMPRODUCT(--(W$9=YEAR(Quarterly_kt!$B$9:ET$9)),Quarterly_kt!$B95:ET95)</f>
        <v>820.88199999999995</v>
      </c>
      <c r="X121" s="73">
        <f>SUMPRODUCT(--(X$9=YEAR(Quarterly_kt!$B$9:EU$9)),Quarterly_kt!$B95:EU95)</f>
        <v>820.55500000000006</v>
      </c>
      <c r="Y121" s="73">
        <f>SUMPRODUCT(--(Y$9=YEAR(Quarterly_kt!$B$9:EV$9)),Quarterly_kt!$B95:EV95)</f>
        <v>1138.3559999999998</v>
      </c>
      <c r="Z121" s="73">
        <f>SUMPRODUCT(--(Z$9=YEAR(Quarterly_kt!$B$9:EW$9)),Quarterly_kt!$B95:EW95)</f>
        <v>1132.8699999999999</v>
      </c>
      <c r="AA121" s="73">
        <f>SUMPRODUCT(--(AA$9=YEAR(Quarterly_kt!$B$9:EX$9)),Quarterly_kt!$B95:EX95)</f>
        <v>987.29200000000014</v>
      </c>
      <c r="AB121" s="73">
        <f>SUMPRODUCT(--(AB$9=YEAR(Quarterly_kt!$B$9:EY$9)),Quarterly_kt!$B95:EY95)</f>
        <v>1068.2049999999999</v>
      </c>
      <c r="AC121" s="73">
        <f>SUMPRODUCT(--(AC$9=YEAR(Quarterly_kt!$B$9:EZ$9)),Quarterly_kt!$B95:EZ95)</f>
        <v>1132.19</v>
      </c>
      <c r="AD121" s="73">
        <f>SUMPRODUCT(--(AD$9=YEAR(Quarterly_kt!$B$9:FA$9)),Quarterly_kt!$B95:FA95)</f>
        <v>1134.569</v>
      </c>
      <c r="AE121" s="73">
        <f>SUMPRODUCT(--(AE$9=YEAR(Quarterly_kt!$B$9:FB$9)),Quarterly_kt!$B95:FB95)</f>
        <v>1201.501</v>
      </c>
      <c r="AF121" s="73">
        <f>SUMPRODUCT(--(AF$9=YEAR(Quarterly_kt!$B$9:FC$9)),Quarterly_kt!$B95:FC95)</f>
        <v>1288.664</v>
      </c>
      <c r="AG121" s="73">
        <f>SUMPRODUCT(--(AG$9=YEAR(Quarterly_kt!$B$9:FD$9)),Quarterly_kt!$B95:FD95)</f>
        <v>1362.4119999999998</v>
      </c>
      <c r="AH121" s="73">
        <f>SUMPRODUCT(--(AH$9=YEAR(Quarterly_kt!$B$9:FE$9)),Quarterly_kt!$B95:FE95)</f>
        <v>1227.9289999999999</v>
      </c>
      <c r="AI121" s="73">
        <f>SUMPRODUCT(--(AI$9=YEAR(Quarterly_kt!$B$9:FF$9)),Quarterly_kt!$B95:FF95)</f>
        <v>1166.9839999999999</v>
      </c>
      <c r="AJ121" s="73">
        <f>SUMPRODUCT(--(AJ$9=YEAR(Quarterly_kt!$B$9:FG$9)),Quarterly_kt!$B95:FG95)</f>
        <v>1224.2370000000001</v>
      </c>
      <c r="AK121" s="73">
        <f>SUMPRODUCT(--(AK$9=YEAR(Quarterly_kt!$B$9:FH$9)),Quarterly_kt!$B95:FH95)</f>
        <v>1090.7180000000001</v>
      </c>
      <c r="AL121" s="73">
        <f>SUMPRODUCT(--(AL$9=YEAR(Quarterly_kt!$B$9:FI$9)),Quarterly_kt!$B95:FI95)</f>
        <v>1049.6469999999999</v>
      </c>
      <c r="AM121" s="73">
        <f>SUMPRODUCT(--(AM$9=YEAR(Quarterly_kt!$B$9:FJ$9)),Quarterly_kt!$B95:FJ95)</f>
        <v>1089.0829999999999</v>
      </c>
      <c r="AN121" s="73">
        <f>SUMPRODUCT(--(AN$9=YEAR(Quarterly_kt!$B$9:FK$9)),Quarterly_kt!$B95:FK95)</f>
        <v>1043.1610000000001</v>
      </c>
      <c r="AO121" s="73">
        <f>SUMPRODUCT(--(AO$9=YEAR(Quarterly_kt!$B$9:FL$9)),Quarterly_kt!$B95:FL95)</f>
        <v>960.51300000000003</v>
      </c>
      <c r="AP121" s="73">
        <f>SUMPRODUCT(--(AP$9=YEAR(Quarterly_kt!$B$9:FM$9)),Quarterly_kt!$B95:FM95)</f>
        <v>1009.3270000000001</v>
      </c>
      <c r="AQ121" s="73">
        <f>SUMPRODUCT(--(AQ$9=YEAR(Quarterly_kt!$B$9:FN$9)),Quarterly_kt!$B95:FN95)</f>
        <v>1104.942</v>
      </c>
      <c r="AR121" s="73">
        <f>SUMPRODUCT(--(AR$9=YEAR(Quarterly_kt!$B$9:FQ$9)),Quarterly_kt!$B95:FQ95)</f>
        <v>1148.5958437500001</v>
      </c>
      <c r="AS121" s="73">
        <f>SUMPRODUCT(--(AS$9=YEAR(Quarterly_kt!$B$9:FU$9)),Quarterly_kt!$B95:FU95)</f>
        <v>1029.4968070625</v>
      </c>
    </row>
    <row r="122" spans="1:45" ht="17.25" x14ac:dyDescent="0.25">
      <c r="A122" s="50" t="s">
        <v>133</v>
      </c>
      <c r="B122" s="73">
        <f>SUMPRODUCT(--(B$9=YEAR(Quarterly_kt!$B$9:DY$9)),Quarterly_kt!$B96:DY96)</f>
        <v>1093.674</v>
      </c>
      <c r="C122" s="73">
        <f>SUMPRODUCT(--(C$9=YEAR(Quarterly_kt!$B$9:DZ$9)),Quarterly_kt!$B96:DZ96)</f>
        <v>1082.5260000000001</v>
      </c>
      <c r="D122" s="73">
        <f>SUMPRODUCT(--(D$9=YEAR(Quarterly_kt!$B$9:EA$9)),Quarterly_kt!$B96:EA96)</f>
        <v>1298.1209999999999</v>
      </c>
      <c r="E122" s="73">
        <f>SUMPRODUCT(--(E$9=YEAR(Quarterly_kt!$B$9:EB$9)),Quarterly_kt!$B96:EB96)</f>
        <v>1186.558</v>
      </c>
      <c r="F122" s="73">
        <f>SUMPRODUCT(--(F$9=YEAR(Quarterly_kt!$B$9:EC$9)),Quarterly_kt!$B96:EC96)</f>
        <v>1173.163</v>
      </c>
      <c r="G122" s="73">
        <f>SUMPRODUCT(--(G$9=YEAR(Quarterly_kt!$B$9:ED$9)),Quarterly_kt!$B96:ED96)</f>
        <v>1223.5889999999999</v>
      </c>
      <c r="H122" s="73">
        <f>SUMPRODUCT(--(H$9=YEAR(Quarterly_kt!$B$9:EE$9)),Quarterly_kt!$B96:EE96)</f>
        <v>1155.45</v>
      </c>
      <c r="I122" s="73">
        <f>SUMPRODUCT(--(I$9=YEAR(Quarterly_kt!$B$9:EF$9)),Quarterly_kt!$B96:EF96)</f>
        <v>1225.049</v>
      </c>
      <c r="J122" s="73">
        <f>SUMPRODUCT(--(J$9=YEAR(Quarterly_kt!$B$9:EG$9)),Quarterly_kt!$B96:EG96)</f>
        <v>1131.3869999999999</v>
      </c>
      <c r="K122" s="73">
        <f>SUMPRODUCT(--(K$9=YEAR(Quarterly_kt!$B$9:EH$9)),Quarterly_kt!$B96:EH96)</f>
        <v>1177.425</v>
      </c>
      <c r="L122" s="73">
        <f>SUMPRODUCT(--(L$9=YEAR(Quarterly_kt!$B$9:EI$9)),Quarterly_kt!$B96:EI96)</f>
        <v>1145.6200000000001</v>
      </c>
      <c r="M122" s="73">
        <f>SUMPRODUCT(--(M$9=YEAR(Quarterly_kt!$B$9:EJ$9)),Quarterly_kt!$B96:EJ96)</f>
        <v>676.12399999999991</v>
      </c>
      <c r="N122" s="73">
        <f>SUMPRODUCT(--(N$9=YEAR(Quarterly_kt!$B$9:EK$9)),Quarterly_kt!$B96:EK96)</f>
        <v>2004.289</v>
      </c>
      <c r="O122" s="73">
        <f>SUMPRODUCT(--(O$9=YEAR(Quarterly_kt!$B$9:EL$9)),Quarterly_kt!$B96:EL96)</f>
        <v>1752.643</v>
      </c>
      <c r="P122" s="73">
        <f>SUMPRODUCT(--(P$9=YEAR(Quarterly_kt!$B$9:EM$9)),Quarterly_kt!$B96:EM96)</f>
        <v>2048.3939999999998</v>
      </c>
      <c r="Q122" s="73">
        <f>SUMPRODUCT(--(Q$9=YEAR(Quarterly_kt!$B$9:EN$9)),Quarterly_kt!$B96:EN96)</f>
        <v>2064.7040000000002</v>
      </c>
      <c r="R122" s="73">
        <f>SUMPRODUCT(--(R$9=YEAR(Quarterly_kt!$B$9:EO$9)),Quarterly_kt!$B96:EO96)</f>
        <v>1994.414</v>
      </c>
      <c r="S122" s="73">
        <f>SUMPRODUCT(--(S$9=YEAR(Quarterly_kt!$B$9:EP$9)),Quarterly_kt!$B96:EP96)</f>
        <v>1599.171</v>
      </c>
      <c r="T122" s="73">
        <f>SUMPRODUCT(--(T$9=YEAR(Quarterly_kt!$B$9:EQ$9)),Quarterly_kt!$B96:EQ96)</f>
        <v>1625.434</v>
      </c>
      <c r="U122" s="73">
        <f>SUMPRODUCT(--(U$9=YEAR(Quarterly_kt!$B$9:ER$9)),Quarterly_kt!$B96:ER96)</f>
        <v>1518.5810000000001</v>
      </c>
      <c r="V122" s="73">
        <f>SUMPRODUCT(--(V$9=YEAR(Quarterly_kt!$B$9:ES$9)),Quarterly_kt!$B96:ES96)</f>
        <v>1236.597</v>
      </c>
      <c r="W122" s="73">
        <f>SUMPRODUCT(--(W$9=YEAR(Quarterly_kt!$B$9:ET$9)),Quarterly_kt!$B96:ET96)</f>
        <v>992.92499999999995</v>
      </c>
      <c r="X122" s="73">
        <f>SUMPRODUCT(--(X$9=YEAR(Quarterly_kt!$B$9:EU$9)),Quarterly_kt!$B96:EU96)</f>
        <v>687.50800000000004</v>
      </c>
      <c r="Y122" s="73">
        <f>SUMPRODUCT(--(Y$9=YEAR(Quarterly_kt!$B$9:EV$9)),Quarterly_kt!$B96:EV96)</f>
        <v>415.64899999999994</v>
      </c>
      <c r="Z122" s="73">
        <f>SUMPRODUCT(--(Z$9=YEAR(Quarterly_kt!$B$9:EW$9)),Quarterly_kt!$B96:EW96)</f>
        <v>462.15500000000003</v>
      </c>
      <c r="AA122" s="73">
        <f>SUMPRODUCT(--(AA$9=YEAR(Quarterly_kt!$B$9:EX$9)),Quarterly_kt!$B96:EX96)</f>
        <v>383.96400000000006</v>
      </c>
      <c r="AB122" s="73">
        <f>SUMPRODUCT(--(AB$9=YEAR(Quarterly_kt!$B$9:EY$9)),Quarterly_kt!$B96:EY96)</f>
        <v>361.15600000000001</v>
      </c>
      <c r="AC122" s="73">
        <f>SUMPRODUCT(--(AC$9=YEAR(Quarterly_kt!$B$9:EZ$9)),Quarterly_kt!$B96:EZ96)</f>
        <v>367.76499999999999</v>
      </c>
      <c r="AD122" s="73">
        <f>SUMPRODUCT(--(AD$9=YEAR(Quarterly_kt!$B$9:FA$9)),Quarterly_kt!$B96:FA96)</f>
        <v>395.37700000000001</v>
      </c>
      <c r="AE122" s="73">
        <f>SUMPRODUCT(--(AE$9=YEAR(Quarterly_kt!$B$9:FB$9)),Quarterly_kt!$B96:FB96)</f>
        <v>318.988</v>
      </c>
      <c r="AF122" s="73">
        <f>SUMPRODUCT(--(AF$9=YEAR(Quarterly_kt!$B$9:FC$9)),Quarterly_kt!$B96:FC96)</f>
        <v>338.70499999999998</v>
      </c>
      <c r="AG122" s="73">
        <f>SUMPRODUCT(--(AG$9=YEAR(Quarterly_kt!$B$9:FD$9)),Quarterly_kt!$B96:FD96)</f>
        <v>282.91399999999999</v>
      </c>
      <c r="AH122" s="73">
        <f>SUMPRODUCT(--(AH$9=YEAR(Quarterly_kt!$B$9:FE$9)),Quarterly_kt!$B96:FE96)</f>
        <v>254.16200000000001</v>
      </c>
      <c r="AI122" s="73">
        <f>SUMPRODUCT(--(AI$9=YEAR(Quarterly_kt!$B$9:FF$9)),Quarterly_kt!$B96:FF96)</f>
        <v>255.92500000000001</v>
      </c>
      <c r="AJ122" s="73">
        <f>SUMPRODUCT(--(AJ$9=YEAR(Quarterly_kt!$B$9:FG$9)),Quarterly_kt!$B96:FG96)</f>
        <v>279.05399999999997</v>
      </c>
      <c r="AK122" s="73">
        <f>SUMPRODUCT(--(AK$9=YEAR(Quarterly_kt!$B$9:FH$9)),Quarterly_kt!$B96:FH96)</f>
        <v>325.053</v>
      </c>
      <c r="AL122" s="73">
        <f>SUMPRODUCT(--(AL$9=YEAR(Quarterly_kt!$B$9:FI$9)),Quarterly_kt!$B96:FI96)</f>
        <v>322.97199999999998</v>
      </c>
      <c r="AM122" s="73">
        <f>SUMPRODUCT(--(AM$9=YEAR(Quarterly_kt!$B$9:FJ$9)),Quarterly_kt!$B96:FJ96)</f>
        <v>247.31199999999998</v>
      </c>
      <c r="AN122" s="73">
        <f>SUMPRODUCT(--(AN$9=YEAR(Quarterly_kt!$B$9:FK$9)),Quarterly_kt!$B96:FK96)</f>
        <v>311.67899999999997</v>
      </c>
      <c r="AO122" s="73">
        <f>SUMPRODUCT(--(AO$9=YEAR(Quarterly_kt!$B$9:FL$9)),Quarterly_kt!$B96:FL96)</f>
        <v>375.83199999999999</v>
      </c>
      <c r="AP122" s="73">
        <f>SUMPRODUCT(--(AP$9=YEAR(Quarterly_kt!$B$9:FM$9)),Quarterly_kt!$B96:FM96)</f>
        <v>290.91300000000001</v>
      </c>
      <c r="AQ122" s="73">
        <f>SUMPRODUCT(--(AQ$9=YEAR(Quarterly_kt!$B$9:FN$9)),Quarterly_kt!$B96:FN96)</f>
        <v>340.928</v>
      </c>
      <c r="AR122" s="73">
        <f>SUMPRODUCT(--(AR$9=YEAR(Quarterly_kt!$B$9:FQ$9)),Quarterly_kt!$B96:FQ96)</f>
        <v>334.13087109374999</v>
      </c>
      <c r="AS122" s="73">
        <f>SUMPRODUCT(--(AS$9=YEAR(Quarterly_kt!$B$9:FU$9)),Quarterly_kt!$B96:FU96)</f>
        <v>303.96986546093746</v>
      </c>
    </row>
    <row r="123" spans="1:45" ht="15" x14ac:dyDescent="0.25">
      <c r="A123" s="49" t="s">
        <v>26</v>
      </c>
      <c r="B123" s="73">
        <f>SUMPRODUCT(--(B$9=YEAR(Quarterly_kt!$B$9:DY$9)),Quarterly_kt!$B97:DY97)</f>
        <v>601.32099999999991</v>
      </c>
      <c r="C123" s="73">
        <f>SUMPRODUCT(--(C$9=YEAR(Quarterly_kt!$B$9:DZ$9)),Quarterly_kt!$B97:DZ97)</f>
        <v>555.01</v>
      </c>
      <c r="D123" s="73">
        <f>SUMPRODUCT(--(D$9=YEAR(Quarterly_kt!$B$9:EA$9)),Quarterly_kt!$B97:EA97)</f>
        <v>674.94900000000007</v>
      </c>
      <c r="E123" s="73">
        <f>SUMPRODUCT(--(E$9=YEAR(Quarterly_kt!$B$9:EB$9)),Quarterly_kt!$B97:EB97)</f>
        <v>655.9190000000001</v>
      </c>
      <c r="F123" s="73">
        <f>SUMPRODUCT(--(F$9=YEAR(Quarterly_kt!$B$9:EC$9)),Quarterly_kt!$B97:EC97)</f>
        <v>629.14300000000003</v>
      </c>
      <c r="G123" s="73">
        <f>SUMPRODUCT(--(G$9=YEAR(Quarterly_kt!$B$9:ED$9)),Quarterly_kt!$B97:ED97)</f>
        <v>652.12</v>
      </c>
      <c r="H123" s="73">
        <f>SUMPRODUCT(--(H$9=YEAR(Quarterly_kt!$B$9:EE$9)),Quarterly_kt!$B97:EE97)</f>
        <v>654.14300000000003</v>
      </c>
      <c r="I123" s="73">
        <f>SUMPRODUCT(--(I$9=YEAR(Quarterly_kt!$B$9:EF$9)),Quarterly_kt!$B97:EF97)</f>
        <v>677.99400000000003</v>
      </c>
      <c r="J123" s="73">
        <f>SUMPRODUCT(--(J$9=YEAR(Quarterly_kt!$B$9:EG$9)),Quarterly_kt!$B97:EG97)</f>
        <v>553.55400000000009</v>
      </c>
      <c r="K123" s="73">
        <f>SUMPRODUCT(--(K$9=YEAR(Quarterly_kt!$B$9:EH$9)),Quarterly_kt!$B97:EH97)</f>
        <v>611.13400000000001</v>
      </c>
      <c r="L123" s="73">
        <f>SUMPRODUCT(--(L$9=YEAR(Quarterly_kt!$B$9:EI$9)),Quarterly_kt!$B97:EI97)</f>
        <v>615.97699999999998</v>
      </c>
      <c r="M123" s="73">
        <f>SUMPRODUCT(--(M$9=YEAR(Quarterly_kt!$B$9:EJ$9)),Quarterly_kt!$B97:EJ97)</f>
        <v>328.09699999999998</v>
      </c>
      <c r="N123" s="73">
        <f>SUMPRODUCT(--(N$9=YEAR(Quarterly_kt!$B$9:EK$9)),Quarterly_kt!$B97:EK97)</f>
        <v>613.58699999999999</v>
      </c>
      <c r="O123" s="73">
        <f>SUMPRODUCT(--(O$9=YEAR(Quarterly_kt!$B$9:EL$9)),Quarterly_kt!$B97:EL97)</f>
        <v>1001.7959999999999</v>
      </c>
      <c r="P123" s="73">
        <f>SUMPRODUCT(--(P$9=YEAR(Quarterly_kt!$B$9:EM$9)),Quarterly_kt!$B97:EM97)</f>
        <v>1191.9929999999999</v>
      </c>
      <c r="Q123" s="73">
        <f>SUMPRODUCT(--(Q$9=YEAR(Quarterly_kt!$B$9:EN$9)),Quarterly_kt!$B97:EN97)</f>
        <v>1363.6619999999998</v>
      </c>
      <c r="R123" s="73">
        <f>SUMPRODUCT(--(R$9=YEAR(Quarterly_kt!$B$9:EO$9)),Quarterly_kt!$B97:EO97)</f>
        <v>1351.03</v>
      </c>
      <c r="S123" s="73">
        <f>SUMPRODUCT(--(S$9=YEAR(Quarterly_kt!$B$9:EP$9)),Quarterly_kt!$B97:EP97)</f>
        <v>1432.4369999999999</v>
      </c>
      <c r="T123" s="73">
        <f>SUMPRODUCT(--(T$9=YEAR(Quarterly_kt!$B$9:EQ$9)),Quarterly_kt!$B97:EQ97)</f>
        <v>1405.145</v>
      </c>
      <c r="U123" s="73">
        <f>SUMPRODUCT(--(U$9=YEAR(Quarterly_kt!$B$9:ER$9)),Quarterly_kt!$B97:ER97)</f>
        <v>1488.0520000000001</v>
      </c>
      <c r="V123" s="73">
        <f>SUMPRODUCT(--(V$9=YEAR(Quarterly_kt!$B$9:ES$9)),Quarterly_kt!$B97:ES97)</f>
        <v>1570.0949999999998</v>
      </c>
      <c r="W123" s="73">
        <f>SUMPRODUCT(--(W$9=YEAR(Quarterly_kt!$B$9:ET$9)),Quarterly_kt!$B97:ET97)</f>
        <v>1548.8400000000001</v>
      </c>
      <c r="X123" s="73">
        <f>SUMPRODUCT(--(X$9=YEAR(Quarterly_kt!$B$9:EU$9)),Quarterly_kt!$B97:EU97)</f>
        <v>1454.751</v>
      </c>
      <c r="Y123" s="73">
        <f>SUMPRODUCT(--(Y$9=YEAR(Quarterly_kt!$B$9:EV$9)),Quarterly_kt!$B97:EV97)</f>
        <v>1613.7169999999999</v>
      </c>
      <c r="Z123" s="73">
        <f>SUMPRODUCT(--(Z$9=YEAR(Quarterly_kt!$B$9:EW$9)),Quarterly_kt!$B97:EW97)</f>
        <v>1768.3620000000001</v>
      </c>
      <c r="AA123" s="73">
        <f>SUMPRODUCT(--(AA$9=YEAR(Quarterly_kt!$B$9:EX$9)),Quarterly_kt!$B97:EX97)</f>
        <v>1714.83</v>
      </c>
      <c r="AB123" s="73">
        <f>SUMPRODUCT(--(AB$9=YEAR(Quarterly_kt!$B$9:EY$9)),Quarterly_kt!$B97:EY97)</f>
        <v>1835.1860000000001</v>
      </c>
      <c r="AC123" s="73">
        <f>SUMPRODUCT(--(AC$9=YEAR(Quarterly_kt!$B$9:EZ$9)),Quarterly_kt!$B97:EZ97)</f>
        <v>1768.703</v>
      </c>
      <c r="AD123" s="73">
        <f>SUMPRODUCT(--(AD$9=YEAR(Quarterly_kt!$B$9:FA$9)),Quarterly_kt!$B97:FA97)</f>
        <v>1908.7840000000001</v>
      </c>
      <c r="AE123" s="73">
        <f>SUMPRODUCT(--(AE$9=YEAR(Quarterly_kt!$B$9:FB$9)),Quarterly_kt!$B97:FB97)</f>
        <v>1851.9949999999999</v>
      </c>
      <c r="AF123" s="73">
        <f>SUMPRODUCT(--(AF$9=YEAR(Quarterly_kt!$B$9:FC$9)),Quarterly_kt!$B97:FC97)</f>
        <v>1629.1079999999999</v>
      </c>
      <c r="AG123" s="73">
        <f>SUMPRODUCT(--(AG$9=YEAR(Quarterly_kt!$B$9:FD$9)),Quarterly_kt!$B97:FD97)</f>
        <v>1636.8570000000002</v>
      </c>
      <c r="AH123" s="73">
        <f>SUMPRODUCT(--(AH$9=YEAR(Quarterly_kt!$B$9:FE$9)),Quarterly_kt!$B97:FE97)</f>
        <v>1658.8670000000002</v>
      </c>
      <c r="AI123" s="73">
        <f>SUMPRODUCT(--(AI$9=YEAR(Quarterly_kt!$B$9:FF$9)),Quarterly_kt!$B97:FF97)</f>
        <v>1580.6349999999998</v>
      </c>
      <c r="AJ123" s="73">
        <f>SUMPRODUCT(--(AJ$9=YEAR(Quarterly_kt!$B$9:FG$9)),Quarterly_kt!$B97:FG97)</f>
        <v>1616.07</v>
      </c>
      <c r="AK123" s="73">
        <f>SUMPRODUCT(--(AK$9=YEAR(Quarterly_kt!$B$9:FH$9)),Quarterly_kt!$B97:FH97)</f>
        <v>1574.797</v>
      </c>
      <c r="AL123" s="73">
        <f>SUMPRODUCT(--(AL$9=YEAR(Quarterly_kt!$B$9:FI$9)),Quarterly_kt!$B97:FI97)</f>
        <v>1777.8760000000002</v>
      </c>
      <c r="AM123" s="73">
        <f>SUMPRODUCT(--(AM$9=YEAR(Quarterly_kt!$B$9:FJ$9)),Quarterly_kt!$B97:FJ97)</f>
        <v>1825.8579999999999</v>
      </c>
      <c r="AN123" s="73">
        <f>SUMPRODUCT(--(AN$9=YEAR(Quarterly_kt!$B$9:FK$9)),Quarterly_kt!$B97:FK97)</f>
        <v>2010.123</v>
      </c>
      <c r="AO123" s="73">
        <f>SUMPRODUCT(--(AO$9=YEAR(Quarterly_kt!$B$9:FL$9)),Quarterly_kt!$B97:FL97)</f>
        <v>1922.8229999999999</v>
      </c>
      <c r="AP123" s="73">
        <f>SUMPRODUCT(--(AP$9=YEAR(Quarterly_kt!$B$9:FM$9)),Quarterly_kt!$B97:FM97)</f>
        <v>1863.3690000000001</v>
      </c>
      <c r="AQ123" s="73">
        <f>SUMPRODUCT(--(AQ$9=YEAR(Quarterly_kt!$B$9:FN$9)),Quarterly_kt!$B97:FN97)</f>
        <v>2020.4370000000001</v>
      </c>
      <c r="AR123" s="73">
        <f>SUMPRODUCT(--(AR$9=YEAR(Quarterly_kt!$B$9:FQ$9)),Quarterly_kt!$B97:FQ97)</f>
        <v>1823.6516874999998</v>
      </c>
      <c r="AS123" s="73">
        <f>SUMPRODUCT(--(AS$9=YEAR(Quarterly_kt!$B$9:FU$9)),Quarterly_kt!$B97:FU97)</f>
        <v>1942.3530135000001</v>
      </c>
    </row>
    <row r="124" spans="1:45" ht="15" x14ac:dyDescent="0.25">
      <c r="A124" s="49" t="s">
        <v>27</v>
      </c>
      <c r="B124" s="73">
        <f>SUMPRODUCT(--(B$9=YEAR(Quarterly_kt!$B$9:DY$9)),Quarterly_kt!$B98:DY98)</f>
        <v>1422.3700000000003</v>
      </c>
      <c r="C124" s="73">
        <f>SUMPRODUCT(--(C$9=YEAR(Quarterly_kt!$B$9:DZ$9)),Quarterly_kt!$B98:DZ98)</f>
        <v>989.86699999999996</v>
      </c>
      <c r="D124" s="73">
        <f>SUMPRODUCT(--(D$9=YEAR(Quarterly_kt!$B$9:EA$9)),Quarterly_kt!$B98:EA98)</f>
        <v>1157.5609999999999</v>
      </c>
      <c r="E124" s="73">
        <f>SUMPRODUCT(--(E$9=YEAR(Quarterly_kt!$B$9:EB$9)),Quarterly_kt!$B98:EB98)</f>
        <v>1065.086</v>
      </c>
      <c r="F124" s="73">
        <f>SUMPRODUCT(--(F$9=YEAR(Quarterly_kt!$B$9:EC$9)),Quarterly_kt!$B98:EC98)</f>
        <v>851.39300000000003</v>
      </c>
      <c r="G124" s="73">
        <f>SUMPRODUCT(--(G$9=YEAR(Quarterly_kt!$B$9:ED$9)),Quarterly_kt!$B98:ED98)</f>
        <v>878.85300000000007</v>
      </c>
      <c r="H124" s="73">
        <f>SUMPRODUCT(--(H$9=YEAR(Quarterly_kt!$B$9:EE$9)),Quarterly_kt!$B98:EE98)</f>
        <v>784.59699999999998</v>
      </c>
      <c r="I124" s="73">
        <f>SUMPRODUCT(--(I$9=YEAR(Quarterly_kt!$B$9:EF$9)),Quarterly_kt!$B98:EF98)</f>
        <v>570.08899999999994</v>
      </c>
      <c r="J124" s="73">
        <f>SUMPRODUCT(--(J$9=YEAR(Quarterly_kt!$B$9:EG$9)),Quarterly_kt!$B98:EG98)</f>
        <v>396.23200000000008</v>
      </c>
      <c r="K124" s="73">
        <f>SUMPRODUCT(--(K$9=YEAR(Quarterly_kt!$B$9:EH$9)),Quarterly_kt!$B98:EH98)</f>
        <v>349.77</v>
      </c>
      <c r="L124" s="73">
        <f>SUMPRODUCT(--(L$9=YEAR(Quarterly_kt!$B$9:EI$9)),Quarterly_kt!$B98:EI98)</f>
        <v>345.00900000000001</v>
      </c>
      <c r="M124" s="73">
        <f>SUMPRODUCT(--(M$9=YEAR(Quarterly_kt!$B$9:EJ$9)),Quarterly_kt!$B98:EJ98)</f>
        <v>300.55599999999998</v>
      </c>
      <c r="N124" s="73">
        <f>SUMPRODUCT(--(N$9=YEAR(Quarterly_kt!$B$9:EK$9)),Quarterly_kt!$B98:EK98)</f>
        <v>208.37299999999999</v>
      </c>
      <c r="O124" s="73">
        <f>SUMPRODUCT(--(O$9=YEAR(Quarterly_kt!$B$9:EL$9)),Quarterly_kt!$B98:EL98)</f>
        <v>320.197</v>
      </c>
      <c r="P124" s="73">
        <f>SUMPRODUCT(--(P$9=YEAR(Quarterly_kt!$B$9:EM$9)),Quarterly_kt!$B98:EM98)</f>
        <v>299.43299999999999</v>
      </c>
      <c r="Q124" s="73">
        <f>SUMPRODUCT(--(Q$9=YEAR(Quarterly_kt!$B$9:EN$9)),Quarterly_kt!$B98:EN98)</f>
        <v>339.45800000000003</v>
      </c>
      <c r="R124" s="73">
        <f>SUMPRODUCT(--(R$9=YEAR(Quarterly_kt!$B$9:EO$9)),Quarterly_kt!$B98:EO98)</f>
        <v>389.834</v>
      </c>
      <c r="S124" s="73">
        <f>SUMPRODUCT(--(S$9=YEAR(Quarterly_kt!$B$9:EP$9)),Quarterly_kt!$B98:EP98)</f>
        <v>381.28500000000003</v>
      </c>
      <c r="T124" s="73">
        <f>SUMPRODUCT(--(T$9=YEAR(Quarterly_kt!$B$9:EQ$9)),Quarterly_kt!$B98:EQ98)</f>
        <v>414.73300000000006</v>
      </c>
      <c r="U124" s="73">
        <f>SUMPRODUCT(--(U$9=YEAR(Quarterly_kt!$B$9:ER$9)),Quarterly_kt!$B98:ER98)</f>
        <v>384.39500000000004</v>
      </c>
      <c r="V124" s="73">
        <f>SUMPRODUCT(--(V$9=YEAR(Quarterly_kt!$B$9:ES$9)),Quarterly_kt!$B98:ES98)</f>
        <v>508.33199999999999</v>
      </c>
      <c r="W124" s="73">
        <f>SUMPRODUCT(--(W$9=YEAR(Quarterly_kt!$B$9:ET$9)),Quarterly_kt!$B98:ET98)</f>
        <v>400.16300000000001</v>
      </c>
      <c r="X124" s="73">
        <f>SUMPRODUCT(--(X$9=YEAR(Quarterly_kt!$B$9:EU$9)),Quarterly_kt!$B98:EU98)</f>
        <v>445.54999999999995</v>
      </c>
      <c r="Y124" s="73">
        <f>SUMPRODUCT(--(Y$9=YEAR(Quarterly_kt!$B$9:EV$9)),Quarterly_kt!$B98:EV98)</f>
        <v>488.03499999999997</v>
      </c>
      <c r="Z124" s="73">
        <f>SUMPRODUCT(--(Z$9=YEAR(Quarterly_kt!$B$9:EW$9)),Quarterly_kt!$B98:EW98)</f>
        <v>499.43799999999999</v>
      </c>
      <c r="AA124" s="73">
        <f>SUMPRODUCT(--(AA$9=YEAR(Quarterly_kt!$B$9:EX$9)),Quarterly_kt!$B98:EX98)</f>
        <v>503.863</v>
      </c>
      <c r="AB124" s="73">
        <f>SUMPRODUCT(--(AB$9=YEAR(Quarterly_kt!$B$9:EY$9)),Quarterly_kt!$B98:EY98)</f>
        <v>510.49</v>
      </c>
      <c r="AC124" s="73">
        <f>SUMPRODUCT(--(AC$9=YEAR(Quarterly_kt!$B$9:EZ$9)),Quarterly_kt!$B98:EZ98)</f>
        <v>471.83399999999995</v>
      </c>
      <c r="AD124" s="73">
        <f>SUMPRODUCT(--(AD$9=YEAR(Quarterly_kt!$B$9:FA$9)),Quarterly_kt!$B98:FA98)</f>
        <v>567.52</v>
      </c>
      <c r="AE124" s="73">
        <f>SUMPRODUCT(--(AE$9=YEAR(Quarterly_kt!$B$9:FB$9)),Quarterly_kt!$B98:FB98)</f>
        <v>524.89300000000003</v>
      </c>
      <c r="AF124" s="73">
        <f>SUMPRODUCT(--(AF$9=YEAR(Quarterly_kt!$B$9:FC$9)),Quarterly_kt!$B98:FC98)</f>
        <v>482.97399999999993</v>
      </c>
      <c r="AG124" s="73">
        <f>SUMPRODUCT(--(AG$9=YEAR(Quarterly_kt!$B$9:FD$9)),Quarterly_kt!$B98:FD98)</f>
        <v>587.96</v>
      </c>
      <c r="AH124" s="73">
        <f>SUMPRODUCT(--(AH$9=YEAR(Quarterly_kt!$B$9:FE$9)),Quarterly_kt!$B98:FE98)</f>
        <v>541.72499999999991</v>
      </c>
      <c r="AI124" s="73">
        <f>SUMPRODUCT(--(AI$9=YEAR(Quarterly_kt!$B$9:FF$9)),Quarterly_kt!$B98:FF98)</f>
        <v>550.524</v>
      </c>
      <c r="AJ124" s="73">
        <f>SUMPRODUCT(--(AJ$9=YEAR(Quarterly_kt!$B$9:FG$9)),Quarterly_kt!$B98:FG98)</f>
        <v>671.07299999999998</v>
      </c>
      <c r="AK124" s="73">
        <f>SUMPRODUCT(--(AK$9=YEAR(Quarterly_kt!$B$9:FH$9)),Quarterly_kt!$B98:FH98)</f>
        <v>705.89099999999985</v>
      </c>
      <c r="AL124" s="73">
        <f>SUMPRODUCT(--(AL$9=YEAR(Quarterly_kt!$B$9:FI$9)),Quarterly_kt!$B98:FI98)</f>
        <v>513.06600000000003</v>
      </c>
      <c r="AM124" s="73">
        <f>SUMPRODUCT(--(AM$9=YEAR(Quarterly_kt!$B$9:FJ$9)),Quarterly_kt!$B98:FJ98)</f>
        <v>740.25700000000006</v>
      </c>
      <c r="AN124" s="73">
        <f>SUMPRODUCT(--(AN$9=YEAR(Quarterly_kt!$B$9:FK$9)),Quarterly_kt!$B98:FK98)</f>
        <v>715.68700000000001</v>
      </c>
      <c r="AO124" s="73">
        <f>SUMPRODUCT(--(AO$9=YEAR(Quarterly_kt!$B$9:FL$9)),Quarterly_kt!$B98:FL98)</f>
        <v>635.33799999999997</v>
      </c>
      <c r="AP124" s="73">
        <f>SUMPRODUCT(--(AP$9=YEAR(Quarterly_kt!$B$9:FM$9)),Quarterly_kt!$B98:FM98)</f>
        <v>634.78899999999999</v>
      </c>
      <c r="AQ124" s="73">
        <f>SUMPRODUCT(--(AQ$9=YEAR(Quarterly_kt!$B$9:FN$9)),Quarterly_kt!$B98:FN98)</f>
        <v>601.70400000000006</v>
      </c>
      <c r="AR124" s="73">
        <f>SUMPRODUCT(--(AR$9=YEAR(Quarterly_kt!$B$9:FQ$9)),Quarterly_kt!$B98:FQ98)</f>
        <v>610.73744985961912</v>
      </c>
      <c r="AS124" s="73">
        <f>SUMPRODUCT(--(AS$9=YEAR(Quarterly_kt!$B$9:FU$9)),Quarterly_kt!$B98:FU98)</f>
        <v>528.97817353027358</v>
      </c>
    </row>
    <row r="125" spans="1:45" ht="15" x14ac:dyDescent="0.25">
      <c r="A125" s="49" t="s">
        <v>28</v>
      </c>
      <c r="B125" s="73">
        <f t="shared" ref="B125:AP125" si="28">SUM(B126:B127)</f>
        <v>0</v>
      </c>
      <c r="C125" s="73">
        <f t="shared" si="28"/>
        <v>0</v>
      </c>
      <c r="D125" s="73">
        <f t="shared" si="28"/>
        <v>0</v>
      </c>
      <c r="E125" s="73">
        <f t="shared" si="28"/>
        <v>0</v>
      </c>
      <c r="F125" s="73">
        <f t="shared" si="28"/>
        <v>0</v>
      </c>
      <c r="G125" s="73">
        <f t="shared" si="28"/>
        <v>0</v>
      </c>
      <c r="H125" s="73">
        <f t="shared" si="28"/>
        <v>0</v>
      </c>
      <c r="I125" s="73">
        <f t="shared" si="28"/>
        <v>0</v>
      </c>
      <c r="J125" s="73">
        <f t="shared" si="28"/>
        <v>0</v>
      </c>
      <c r="K125" s="73">
        <f t="shared" si="28"/>
        <v>0</v>
      </c>
      <c r="L125" s="73">
        <f t="shared" si="28"/>
        <v>0</v>
      </c>
      <c r="M125" s="73">
        <f t="shared" si="28"/>
        <v>0</v>
      </c>
      <c r="N125" s="73">
        <f t="shared" si="28"/>
        <v>21.437999999999999</v>
      </c>
      <c r="O125" s="73">
        <f t="shared" si="28"/>
        <v>486.19600000000003</v>
      </c>
      <c r="P125" s="73">
        <f t="shared" si="28"/>
        <v>656.97</v>
      </c>
      <c r="Q125" s="73">
        <f t="shared" si="28"/>
        <v>763.64300000000003</v>
      </c>
      <c r="R125" s="73">
        <f t="shared" si="28"/>
        <v>788.76699999999994</v>
      </c>
      <c r="S125" s="73">
        <f t="shared" si="28"/>
        <v>715.74400000000003</v>
      </c>
      <c r="T125" s="73">
        <f t="shared" si="28"/>
        <v>701.38499999999999</v>
      </c>
      <c r="U125" s="73">
        <f t="shared" si="28"/>
        <v>748.178</v>
      </c>
      <c r="V125" s="73">
        <f t="shared" si="28"/>
        <v>813.91200000000003</v>
      </c>
      <c r="W125" s="73">
        <f t="shared" si="28"/>
        <v>751.09</v>
      </c>
      <c r="X125" s="73">
        <f t="shared" si="28"/>
        <v>756.77700000000004</v>
      </c>
      <c r="Y125" s="73">
        <f t="shared" si="28"/>
        <v>829.19</v>
      </c>
      <c r="Z125" s="73">
        <f t="shared" si="28"/>
        <v>813.202</v>
      </c>
      <c r="AA125" s="73">
        <f t="shared" si="28"/>
        <v>839.0379999999999</v>
      </c>
      <c r="AB125" s="73">
        <f t="shared" si="28"/>
        <v>839.60700000000008</v>
      </c>
      <c r="AC125" s="73">
        <f t="shared" si="28"/>
        <v>817.92200000000003</v>
      </c>
      <c r="AD125" s="73">
        <f t="shared" si="28"/>
        <v>871.98299999999995</v>
      </c>
      <c r="AE125" s="73">
        <f t="shared" si="28"/>
        <v>835.31499999999994</v>
      </c>
      <c r="AF125" s="73">
        <f t="shared" si="28"/>
        <v>932.90000000000009</v>
      </c>
      <c r="AG125" s="73">
        <f t="shared" si="28"/>
        <v>878.81299999999999</v>
      </c>
      <c r="AH125" s="73">
        <f t="shared" si="28"/>
        <v>910.80000000000007</v>
      </c>
      <c r="AI125" s="73">
        <f t="shared" si="28"/>
        <v>839.78100000000006</v>
      </c>
      <c r="AJ125" s="73">
        <f t="shared" si="28"/>
        <v>892.72900000000004</v>
      </c>
      <c r="AK125" s="73">
        <f t="shared" si="28"/>
        <v>868.77099999999984</v>
      </c>
      <c r="AL125" s="73">
        <f t="shared" si="28"/>
        <v>990.47799999999995</v>
      </c>
      <c r="AM125" s="73">
        <f t="shared" si="28"/>
        <v>1048.1949999999999</v>
      </c>
      <c r="AN125" s="73">
        <f t="shared" si="28"/>
        <v>1044.981</v>
      </c>
      <c r="AO125" s="73">
        <f t="shared" si="28"/>
        <v>969.91199999999981</v>
      </c>
      <c r="AP125" s="73">
        <f t="shared" si="28"/>
        <v>960.80600000000004</v>
      </c>
      <c r="AQ125" s="73">
        <f>SUM(AQ126:AQ127)</f>
        <v>1073.162</v>
      </c>
      <c r="AR125" s="73">
        <f>SUM(AR126:AR127)</f>
        <v>1155.7098203124999</v>
      </c>
      <c r="AS125" s="73">
        <f>SUM(AS126:AS127)</f>
        <v>1222.5332177499999</v>
      </c>
    </row>
    <row r="126" spans="1:45" ht="15" x14ac:dyDescent="0.25">
      <c r="A126" s="50" t="s">
        <v>43</v>
      </c>
      <c r="B126" s="73">
        <f>SUMPRODUCT(--(B$9=YEAR(Quarterly_kt!$B$9:DY$9)),Quarterly_kt!$B100:DY100)</f>
        <v>0</v>
      </c>
      <c r="C126" s="73">
        <f>SUMPRODUCT(--(C$9=YEAR(Quarterly_kt!$B$9:DZ$9)),Quarterly_kt!$B100:DZ100)</f>
        <v>0</v>
      </c>
      <c r="D126" s="73">
        <f>SUMPRODUCT(--(D$9=YEAR(Quarterly_kt!$B$9:EA$9)),Quarterly_kt!$B100:EA100)</f>
        <v>0</v>
      </c>
      <c r="E126" s="73">
        <f>SUMPRODUCT(--(E$9=YEAR(Quarterly_kt!$B$9:EB$9)),Quarterly_kt!$B100:EB100)</f>
        <v>0</v>
      </c>
      <c r="F126" s="73">
        <f>SUMPRODUCT(--(F$9=YEAR(Quarterly_kt!$B$9:EC$9)),Quarterly_kt!$B100:EC100)</f>
        <v>0</v>
      </c>
      <c r="G126" s="73">
        <f>SUMPRODUCT(--(G$9=YEAR(Quarterly_kt!$B$9:ED$9)),Quarterly_kt!$B100:ED100)</f>
        <v>0</v>
      </c>
      <c r="H126" s="73">
        <f>SUMPRODUCT(--(H$9=YEAR(Quarterly_kt!$B$9:EE$9)),Quarterly_kt!$B100:EE100)</f>
        <v>0</v>
      </c>
      <c r="I126" s="73">
        <f>SUMPRODUCT(--(I$9=YEAR(Quarterly_kt!$B$9:EF$9)),Quarterly_kt!$B100:EF100)</f>
        <v>0</v>
      </c>
      <c r="J126" s="73">
        <f>SUMPRODUCT(--(J$9=YEAR(Quarterly_kt!$B$9:EG$9)),Quarterly_kt!$B100:EG100)</f>
        <v>0</v>
      </c>
      <c r="K126" s="73">
        <f>SUMPRODUCT(--(K$9=YEAR(Quarterly_kt!$B$9:EH$9)),Quarterly_kt!$B100:EH100)</f>
        <v>0</v>
      </c>
      <c r="L126" s="73">
        <f>SUMPRODUCT(--(L$9=YEAR(Quarterly_kt!$B$9:EI$9)),Quarterly_kt!$B100:EI100)</f>
        <v>0</v>
      </c>
      <c r="M126" s="73">
        <f>SUMPRODUCT(--(M$9=YEAR(Quarterly_kt!$B$9:EJ$9)),Quarterly_kt!$B100:EJ100)</f>
        <v>0</v>
      </c>
      <c r="N126" s="73">
        <f>SUMPRODUCT(--(N$9=YEAR(Quarterly_kt!$B$9:EK$9)),Quarterly_kt!$B100:EK100)</f>
        <v>18.867999999999999</v>
      </c>
      <c r="O126" s="73">
        <f>SUMPRODUCT(--(O$9=YEAR(Quarterly_kt!$B$9:EL$9)),Quarterly_kt!$B100:EL100)</f>
        <v>479.346</v>
      </c>
      <c r="P126" s="73">
        <f>SUMPRODUCT(--(P$9=YEAR(Quarterly_kt!$B$9:EM$9)),Quarterly_kt!$B100:EM100)</f>
        <v>645.505</v>
      </c>
      <c r="Q126" s="73">
        <f>SUMPRODUCT(--(Q$9=YEAR(Quarterly_kt!$B$9:EN$9)),Quarterly_kt!$B100:EN100)</f>
        <v>760.88700000000006</v>
      </c>
      <c r="R126" s="73">
        <f>SUMPRODUCT(--(R$9=YEAR(Quarterly_kt!$B$9:EO$9)),Quarterly_kt!$B100:EO100)</f>
        <v>786.31799999999998</v>
      </c>
      <c r="S126" s="73">
        <f>SUMPRODUCT(--(S$9=YEAR(Quarterly_kt!$B$9:EP$9)),Quarterly_kt!$B100:EP100)</f>
        <v>715.74400000000003</v>
      </c>
      <c r="T126" s="73">
        <f>SUMPRODUCT(--(T$9=YEAR(Quarterly_kt!$B$9:EQ$9)),Quarterly_kt!$B100:EQ100)</f>
        <v>701.38499999999999</v>
      </c>
      <c r="U126" s="73">
        <f>SUMPRODUCT(--(U$9=YEAR(Quarterly_kt!$B$9:ER$9)),Quarterly_kt!$B100:ER100)</f>
        <v>748.178</v>
      </c>
      <c r="V126" s="73">
        <f>SUMPRODUCT(--(V$9=YEAR(Quarterly_kt!$B$9:ES$9)),Quarterly_kt!$B100:ES100)</f>
        <v>813.91200000000003</v>
      </c>
      <c r="W126" s="73">
        <f>SUMPRODUCT(--(W$9=YEAR(Quarterly_kt!$B$9:ET$9)),Quarterly_kt!$B100:ET100)</f>
        <v>751.09</v>
      </c>
      <c r="X126" s="73">
        <f>SUMPRODUCT(--(X$9=YEAR(Quarterly_kt!$B$9:EU$9)),Quarterly_kt!$B100:EU100)</f>
        <v>756.77700000000004</v>
      </c>
      <c r="Y126" s="73">
        <f>SUMPRODUCT(--(Y$9=YEAR(Quarterly_kt!$B$9:EV$9)),Quarterly_kt!$B100:EV100)</f>
        <v>825.34500000000003</v>
      </c>
      <c r="Z126" s="73">
        <f>SUMPRODUCT(--(Z$9=YEAR(Quarterly_kt!$B$9:EW$9)),Quarterly_kt!$B100:EW100)</f>
        <v>809.48199999999997</v>
      </c>
      <c r="AA126" s="73">
        <f>SUMPRODUCT(--(AA$9=YEAR(Quarterly_kt!$B$9:EX$9)),Quarterly_kt!$B100:EX100)</f>
        <v>836.26499999999987</v>
      </c>
      <c r="AB126" s="73">
        <f>SUMPRODUCT(--(AB$9=YEAR(Quarterly_kt!$B$9:EY$9)),Quarterly_kt!$B100:EY100)</f>
        <v>838.02700000000004</v>
      </c>
      <c r="AC126" s="73">
        <f>SUMPRODUCT(--(AC$9=YEAR(Quarterly_kt!$B$9:EZ$9)),Quarterly_kt!$B100:EZ100)</f>
        <v>815.22</v>
      </c>
      <c r="AD126" s="73">
        <f>SUMPRODUCT(--(AD$9=YEAR(Quarterly_kt!$B$9:FA$9)),Quarterly_kt!$B100:FA100)</f>
        <v>869.34699999999998</v>
      </c>
      <c r="AE126" s="73">
        <f>SUMPRODUCT(--(AE$9=YEAR(Quarterly_kt!$B$9:FB$9)),Quarterly_kt!$B100:FB100)</f>
        <v>832.40599999999995</v>
      </c>
      <c r="AF126" s="73">
        <f>SUMPRODUCT(--(AF$9=YEAR(Quarterly_kt!$B$9:FC$9)),Quarterly_kt!$B100:FC100)</f>
        <v>929.77300000000014</v>
      </c>
      <c r="AG126" s="73">
        <f>SUMPRODUCT(--(AG$9=YEAR(Quarterly_kt!$B$9:FD$9)),Quarterly_kt!$B100:FD100)</f>
        <v>877.19100000000003</v>
      </c>
      <c r="AH126" s="73">
        <f>SUMPRODUCT(--(AH$9=YEAR(Quarterly_kt!$B$9:FE$9)),Quarterly_kt!$B100:FE100)</f>
        <v>908.76200000000006</v>
      </c>
      <c r="AI126" s="73">
        <f>SUMPRODUCT(--(AI$9=YEAR(Quarterly_kt!$B$9:FF$9)),Quarterly_kt!$B100:FF100)</f>
        <v>837.15300000000002</v>
      </c>
      <c r="AJ126" s="73">
        <f>SUMPRODUCT(--(AJ$9=YEAR(Quarterly_kt!$B$9:FG$9)),Quarterly_kt!$B100:FG100)</f>
        <v>891.44200000000001</v>
      </c>
      <c r="AK126" s="73">
        <f>SUMPRODUCT(--(AK$9=YEAR(Quarterly_kt!$B$9:FH$9)),Quarterly_kt!$B100:FH100)</f>
        <v>867.22599999999989</v>
      </c>
      <c r="AL126" s="73">
        <f>SUMPRODUCT(--(AL$9=YEAR(Quarterly_kt!$B$9:FI$9)),Quarterly_kt!$B100:FI100)</f>
        <v>988.23599999999999</v>
      </c>
      <c r="AM126" s="73">
        <f>SUMPRODUCT(--(AM$9=YEAR(Quarterly_kt!$B$9:FJ$9)),Quarterly_kt!$B100:FJ100)</f>
        <v>1046.3989999999999</v>
      </c>
      <c r="AN126" s="73">
        <f>SUMPRODUCT(--(AN$9=YEAR(Quarterly_kt!$B$9:FK$9)),Quarterly_kt!$B100:FK100)</f>
        <v>1044.981</v>
      </c>
      <c r="AO126" s="73">
        <f>SUMPRODUCT(--(AO$9=YEAR(Quarterly_kt!$B$9:FL$9)),Quarterly_kt!$B100:FL100)</f>
        <v>969.91199999999981</v>
      </c>
      <c r="AP126" s="73">
        <f>SUMPRODUCT(--(AP$9=YEAR(Quarterly_kt!$B$9:FM$9)),Quarterly_kt!$B100:FM100)</f>
        <v>960.80600000000004</v>
      </c>
      <c r="AQ126" s="73">
        <f>SUMPRODUCT(--(AQ$9=YEAR(Quarterly_kt!$B$9:FN$9)),Quarterly_kt!$B100:FN100)</f>
        <v>1073.162</v>
      </c>
      <c r="AR126" s="73">
        <f>SUMPRODUCT(--(AR$9=YEAR(Quarterly_kt!$B$9:FQ$9)),Quarterly_kt!$B100:FQ100)</f>
        <v>1155.7098203124999</v>
      </c>
      <c r="AS126" s="73">
        <f>SUMPRODUCT(--(AS$9=YEAR(Quarterly_kt!$B$9:FU$9)),Quarterly_kt!$B100:FU100)</f>
        <v>1222.5332177499999</v>
      </c>
    </row>
    <row r="127" spans="1:45" ht="15" x14ac:dyDescent="0.25">
      <c r="A127" s="50" t="s">
        <v>45</v>
      </c>
      <c r="B127" s="73">
        <f>SUMPRODUCT(--(B$9=YEAR(Quarterly_kt!$B$9:DY$9)),Quarterly_kt!$B101:DY101)</f>
        <v>0</v>
      </c>
      <c r="C127" s="73">
        <f>SUMPRODUCT(--(C$9=YEAR(Quarterly_kt!$B$9:DZ$9)),Quarterly_kt!$B101:DZ101)</f>
        <v>0</v>
      </c>
      <c r="D127" s="73">
        <f>SUMPRODUCT(--(D$9=YEAR(Quarterly_kt!$B$9:EA$9)),Quarterly_kt!$B101:EA101)</f>
        <v>0</v>
      </c>
      <c r="E127" s="73">
        <f>SUMPRODUCT(--(E$9=YEAR(Quarterly_kt!$B$9:EB$9)),Quarterly_kt!$B101:EB101)</f>
        <v>0</v>
      </c>
      <c r="F127" s="73">
        <f>SUMPRODUCT(--(F$9=YEAR(Quarterly_kt!$B$9:EC$9)),Quarterly_kt!$B101:EC101)</f>
        <v>0</v>
      </c>
      <c r="G127" s="73">
        <f>SUMPRODUCT(--(G$9=YEAR(Quarterly_kt!$B$9:ED$9)),Quarterly_kt!$B101:ED101)</f>
        <v>0</v>
      </c>
      <c r="H127" s="73">
        <f>SUMPRODUCT(--(H$9=YEAR(Quarterly_kt!$B$9:EE$9)),Quarterly_kt!$B101:EE101)</f>
        <v>0</v>
      </c>
      <c r="I127" s="73">
        <f>SUMPRODUCT(--(I$9=YEAR(Quarterly_kt!$B$9:EF$9)),Quarterly_kt!$B101:EF101)</f>
        <v>0</v>
      </c>
      <c r="J127" s="73">
        <f>SUMPRODUCT(--(J$9=YEAR(Quarterly_kt!$B$9:EG$9)),Quarterly_kt!$B101:EG101)</f>
        <v>0</v>
      </c>
      <c r="K127" s="73">
        <f>SUMPRODUCT(--(K$9=YEAR(Quarterly_kt!$B$9:EH$9)),Quarterly_kt!$B101:EH101)</f>
        <v>0</v>
      </c>
      <c r="L127" s="73">
        <f>SUMPRODUCT(--(L$9=YEAR(Quarterly_kt!$B$9:EI$9)),Quarterly_kt!$B101:EI101)</f>
        <v>0</v>
      </c>
      <c r="M127" s="73">
        <f>SUMPRODUCT(--(M$9=YEAR(Quarterly_kt!$B$9:EJ$9)),Quarterly_kt!$B101:EJ101)</f>
        <v>0</v>
      </c>
      <c r="N127" s="73">
        <f>SUMPRODUCT(--(N$9=YEAR(Quarterly_kt!$B$9:EK$9)),Quarterly_kt!$B101:EK101)</f>
        <v>2.5700000000000003</v>
      </c>
      <c r="O127" s="73">
        <f>SUMPRODUCT(--(O$9=YEAR(Quarterly_kt!$B$9:EL$9)),Quarterly_kt!$B101:EL101)</f>
        <v>6.8500000000000005</v>
      </c>
      <c r="P127" s="73">
        <f>SUMPRODUCT(--(P$9=YEAR(Quarterly_kt!$B$9:EM$9)),Quarterly_kt!$B101:EM101)</f>
        <v>11.465</v>
      </c>
      <c r="Q127" s="73">
        <f>SUMPRODUCT(--(Q$9=YEAR(Quarterly_kt!$B$9:EN$9)),Quarterly_kt!$B101:EN101)</f>
        <v>2.7560000000000002</v>
      </c>
      <c r="R127" s="73">
        <f>SUMPRODUCT(--(R$9=YEAR(Quarterly_kt!$B$9:EO$9)),Quarterly_kt!$B101:EO101)</f>
        <v>2.4490000000000003</v>
      </c>
      <c r="S127" s="73">
        <f>SUMPRODUCT(--(S$9=YEAR(Quarterly_kt!$B$9:EP$9)),Quarterly_kt!$B101:EP101)</f>
        <v>0</v>
      </c>
      <c r="T127" s="73">
        <f>SUMPRODUCT(--(T$9=YEAR(Quarterly_kt!$B$9:EQ$9)),Quarterly_kt!$B101:EQ101)</f>
        <v>0</v>
      </c>
      <c r="U127" s="73">
        <f>SUMPRODUCT(--(U$9=YEAR(Quarterly_kt!$B$9:ER$9)),Quarterly_kt!$B101:ER101)</f>
        <v>0</v>
      </c>
      <c r="V127" s="73">
        <f>SUMPRODUCT(--(V$9=YEAR(Quarterly_kt!$B$9:ES$9)),Quarterly_kt!$B101:ES101)</f>
        <v>0</v>
      </c>
      <c r="W127" s="73">
        <f>SUMPRODUCT(--(W$9=YEAR(Quarterly_kt!$B$9:ET$9)),Quarterly_kt!$B101:ET101)</f>
        <v>0</v>
      </c>
      <c r="X127" s="73">
        <f>SUMPRODUCT(--(X$9=YEAR(Quarterly_kt!$B$9:EU$9)),Quarterly_kt!$B101:EU101)</f>
        <v>0</v>
      </c>
      <c r="Y127" s="73">
        <f>SUMPRODUCT(--(Y$9=YEAR(Quarterly_kt!$B$9:EV$9)),Quarterly_kt!$B101:EV101)</f>
        <v>3.8449999999999998</v>
      </c>
      <c r="Z127" s="73">
        <f>SUMPRODUCT(--(Z$9=YEAR(Quarterly_kt!$B$9:EW$9)),Quarterly_kt!$B101:EW101)</f>
        <v>3.7199999999999998</v>
      </c>
      <c r="AA127" s="73">
        <f>SUMPRODUCT(--(AA$9=YEAR(Quarterly_kt!$B$9:EX$9)),Quarterly_kt!$B101:EX101)</f>
        <v>2.7729999999999997</v>
      </c>
      <c r="AB127" s="73">
        <f>SUMPRODUCT(--(AB$9=YEAR(Quarterly_kt!$B$9:EY$9)),Quarterly_kt!$B101:EY101)</f>
        <v>1.58</v>
      </c>
      <c r="AC127" s="73">
        <f>SUMPRODUCT(--(AC$9=YEAR(Quarterly_kt!$B$9:EZ$9)),Quarterly_kt!$B101:EZ101)</f>
        <v>2.702</v>
      </c>
      <c r="AD127" s="73">
        <f>SUMPRODUCT(--(AD$9=YEAR(Quarterly_kt!$B$9:FA$9)),Quarterly_kt!$B101:FA101)</f>
        <v>2.6360000000000001</v>
      </c>
      <c r="AE127" s="73">
        <f>SUMPRODUCT(--(AE$9=YEAR(Quarterly_kt!$B$9:FB$9)),Quarterly_kt!$B101:FB101)</f>
        <v>2.9089999999999998</v>
      </c>
      <c r="AF127" s="73">
        <f>SUMPRODUCT(--(AF$9=YEAR(Quarterly_kt!$B$9:FC$9)),Quarterly_kt!$B101:FC101)</f>
        <v>3.1269999999999998</v>
      </c>
      <c r="AG127" s="73">
        <f>SUMPRODUCT(--(AG$9=YEAR(Quarterly_kt!$B$9:FD$9)),Quarterly_kt!$B101:FD101)</f>
        <v>1.6220000000000003</v>
      </c>
      <c r="AH127" s="73">
        <f>SUMPRODUCT(--(AH$9=YEAR(Quarterly_kt!$B$9:FE$9)),Quarterly_kt!$B101:FE101)</f>
        <v>2.0380000000000003</v>
      </c>
      <c r="AI127" s="73">
        <f>SUMPRODUCT(--(AI$9=YEAR(Quarterly_kt!$B$9:FF$9)),Quarterly_kt!$B101:FF101)</f>
        <v>2.6280000000000001</v>
      </c>
      <c r="AJ127" s="73">
        <f>SUMPRODUCT(--(AJ$9=YEAR(Quarterly_kt!$B$9:FG$9)),Quarterly_kt!$B101:FG101)</f>
        <v>1.2869999999999999</v>
      </c>
      <c r="AK127" s="73">
        <f>SUMPRODUCT(--(AK$9=YEAR(Quarterly_kt!$B$9:FH$9)),Quarterly_kt!$B101:FH101)</f>
        <v>1.5449999999999999</v>
      </c>
      <c r="AL127" s="73">
        <f>SUMPRODUCT(--(AL$9=YEAR(Quarterly_kt!$B$9:FI$9)),Quarterly_kt!$B101:FI101)</f>
        <v>2.242</v>
      </c>
      <c r="AM127" s="73">
        <f>SUMPRODUCT(--(AM$9=YEAR(Quarterly_kt!$B$9:FJ$9)),Quarterly_kt!$B101:FJ101)</f>
        <v>1.796</v>
      </c>
      <c r="AN127" s="73">
        <f>SUMPRODUCT(--(AN$9=YEAR(Quarterly_kt!$B$9:FK$9)),Quarterly_kt!$B101:FK101)</f>
        <v>0</v>
      </c>
      <c r="AO127" s="73">
        <f>SUMPRODUCT(--(AO$9=YEAR(Quarterly_kt!$B$9:FL$9)),Quarterly_kt!$B101:FL101)</f>
        <v>0</v>
      </c>
      <c r="AP127" s="73">
        <f>SUMPRODUCT(--(AP$9=YEAR(Quarterly_kt!$B$9:FM$9)),Quarterly_kt!$B101:FM101)</f>
        <v>0</v>
      </c>
      <c r="AQ127" s="73">
        <f>SUMPRODUCT(--(AQ$9=YEAR(Quarterly_kt!$B$9:FN$9)),Quarterly_kt!$B101:FN101)</f>
        <v>0</v>
      </c>
      <c r="AR127" s="73">
        <f>SUMPRODUCT(--(AR$9=YEAR(Quarterly_kt!$B$9:FQ$9)),Quarterly_kt!$B101:FQ101)</f>
        <v>0</v>
      </c>
      <c r="AS127" s="73">
        <f>SUMPRODUCT(--(AS$9=YEAR(Quarterly_kt!$B$9:FU$9)),Quarterly_kt!$B101:FU101)</f>
        <v>0</v>
      </c>
    </row>
    <row r="128" spans="1:45" ht="17.25" x14ac:dyDescent="0.25">
      <c r="A128" s="49" t="s">
        <v>134</v>
      </c>
      <c r="B128" s="73">
        <f>SUMPRODUCT(--(B$9=YEAR(Quarterly_kt!$B$9:DY$9)),Quarterly_kt!$B102:DY102)</f>
        <v>123.45700000000001</v>
      </c>
      <c r="C128" s="73">
        <f>SUMPRODUCT(--(C$9=YEAR(Quarterly_kt!$B$9:DZ$9)),Quarterly_kt!$B102:DZ102)</f>
        <v>82.379000000000005</v>
      </c>
      <c r="D128" s="73">
        <f>SUMPRODUCT(--(D$9=YEAR(Quarterly_kt!$B$9:EA$9)),Quarterly_kt!$B102:EA102)</f>
        <v>109.97999999999999</v>
      </c>
      <c r="E128" s="73">
        <f>SUMPRODUCT(--(E$9=YEAR(Quarterly_kt!$B$9:EB$9)),Quarterly_kt!$B102:EB102)</f>
        <v>109.49799999999999</v>
      </c>
      <c r="F128" s="73">
        <f>SUMPRODUCT(--(F$9=YEAR(Quarterly_kt!$B$9:EC$9)),Quarterly_kt!$B102:EC102)</f>
        <v>101.89100000000001</v>
      </c>
      <c r="G128" s="73">
        <f>SUMPRODUCT(--(G$9=YEAR(Quarterly_kt!$B$9:ED$9)),Quarterly_kt!$B102:ED102)</f>
        <v>98.986000000000004</v>
      </c>
      <c r="H128" s="73">
        <f>SUMPRODUCT(--(H$9=YEAR(Quarterly_kt!$B$9:EE$9)),Quarterly_kt!$B102:EE102)</f>
        <v>103.669</v>
      </c>
      <c r="I128" s="73">
        <f>SUMPRODUCT(--(I$9=YEAR(Quarterly_kt!$B$9:EF$9)),Quarterly_kt!$B102:EF102)</f>
        <v>89.714999999999989</v>
      </c>
      <c r="J128" s="73">
        <f>SUMPRODUCT(--(J$9=YEAR(Quarterly_kt!$B$9:EG$9)),Quarterly_kt!$B102:EG102)</f>
        <v>69.14</v>
      </c>
      <c r="K128" s="73">
        <f>SUMPRODUCT(--(K$9=YEAR(Quarterly_kt!$B$9:EH$9)),Quarterly_kt!$B102:EH102)</f>
        <v>112.941</v>
      </c>
      <c r="L128" s="73">
        <f>SUMPRODUCT(--(L$9=YEAR(Quarterly_kt!$B$9:EI$9)),Quarterly_kt!$B102:EI102)</f>
        <v>133</v>
      </c>
      <c r="M128" s="73">
        <f>SUMPRODUCT(--(M$9=YEAR(Quarterly_kt!$B$9:EJ$9)),Quarterly_kt!$B102:EJ102)</f>
        <v>89.756</v>
      </c>
      <c r="N128" s="73">
        <f>SUMPRODUCT(--(N$9=YEAR(Quarterly_kt!$B$9:EK$9)),Quarterly_kt!$B102:EK102)</f>
        <v>112.99299999999999</v>
      </c>
      <c r="O128" s="73">
        <f>SUMPRODUCT(--(O$9=YEAR(Quarterly_kt!$B$9:EL$9)),Quarterly_kt!$B102:EL102)</f>
        <v>168.054</v>
      </c>
      <c r="P128" s="73">
        <f>SUMPRODUCT(--(P$9=YEAR(Quarterly_kt!$B$9:EM$9)),Quarterly_kt!$B102:EM102)</f>
        <v>178.42</v>
      </c>
      <c r="Q128" s="73">
        <f>SUMPRODUCT(--(Q$9=YEAR(Quarterly_kt!$B$9:EN$9)),Quarterly_kt!$B102:EN102)</f>
        <v>150.81100000000001</v>
      </c>
      <c r="R128" s="73">
        <f>SUMPRODUCT(--(R$9=YEAR(Quarterly_kt!$B$9:EO$9)),Quarterly_kt!$B102:EO102)</f>
        <v>159.464</v>
      </c>
      <c r="S128" s="73">
        <f>SUMPRODUCT(--(S$9=YEAR(Quarterly_kt!$B$9:EP$9)),Quarterly_kt!$B102:EP102)</f>
        <v>131.32900000000001</v>
      </c>
      <c r="T128" s="73">
        <f>SUMPRODUCT(--(T$9=YEAR(Quarterly_kt!$B$9:EQ$9)),Quarterly_kt!$B102:EQ102)</f>
        <v>168.93600000000001</v>
      </c>
      <c r="U128" s="73">
        <f>SUMPRODUCT(--(U$9=YEAR(Quarterly_kt!$B$9:ER$9)),Quarterly_kt!$B102:ER102)</f>
        <v>169.28300000000002</v>
      </c>
      <c r="V128" s="73">
        <f>SUMPRODUCT(--(V$9=YEAR(Quarterly_kt!$B$9:ES$9)),Quarterly_kt!$B102:ES102)</f>
        <v>179.37300000000002</v>
      </c>
      <c r="W128" s="73">
        <f>SUMPRODUCT(--(W$9=YEAR(Quarterly_kt!$B$9:ET$9)),Quarterly_kt!$B102:ET102)</f>
        <v>158.33199999999999</v>
      </c>
      <c r="X128" s="73">
        <f>SUMPRODUCT(--(X$9=YEAR(Quarterly_kt!$B$9:EU$9)),Quarterly_kt!$B102:EU102)</f>
        <v>171.37599999999998</v>
      </c>
      <c r="Y128" s="73">
        <f>SUMPRODUCT(--(Y$9=YEAR(Quarterly_kt!$B$9:EV$9)),Quarterly_kt!$B102:EV102)</f>
        <v>163.69300000000001</v>
      </c>
      <c r="Z128" s="73">
        <f>SUMPRODUCT(--(Z$9=YEAR(Quarterly_kt!$B$9:EW$9)),Quarterly_kt!$B102:EW102)</f>
        <v>160.91900000000001</v>
      </c>
      <c r="AA128" s="73">
        <f>SUMPRODUCT(--(AA$9=YEAR(Quarterly_kt!$B$9:EX$9)),Quarterly_kt!$B102:EX102)</f>
        <v>170.45099999999999</v>
      </c>
      <c r="AB128" s="73">
        <f>SUMPRODUCT(--(AB$9=YEAR(Quarterly_kt!$B$9:EY$9)),Quarterly_kt!$B102:EY102)</f>
        <v>164.547</v>
      </c>
      <c r="AC128" s="73">
        <f>SUMPRODUCT(--(AC$9=YEAR(Quarterly_kt!$B$9:EZ$9)),Quarterly_kt!$B102:EZ102)</f>
        <v>141.642</v>
      </c>
      <c r="AD128" s="73">
        <f>SUMPRODUCT(--(AD$9=YEAR(Quarterly_kt!$B$9:FA$9)),Quarterly_kt!$B102:FA102)</f>
        <v>134.91</v>
      </c>
      <c r="AE128" s="73">
        <f>SUMPRODUCT(--(AE$9=YEAR(Quarterly_kt!$B$9:FB$9)),Quarterly_kt!$B102:FB102)</f>
        <v>165.36</v>
      </c>
      <c r="AF128" s="73">
        <f>SUMPRODUCT(--(AF$9=YEAR(Quarterly_kt!$B$9:FC$9)),Quarterly_kt!$B102:FC102)</f>
        <v>133.27700000000002</v>
      </c>
      <c r="AG128" s="73">
        <f>SUMPRODUCT(--(AG$9=YEAR(Quarterly_kt!$B$9:FD$9)),Quarterly_kt!$B102:FD102)</f>
        <v>152.18299999999999</v>
      </c>
      <c r="AH128" s="73">
        <f>SUMPRODUCT(--(AH$9=YEAR(Quarterly_kt!$B$9:FE$9)),Quarterly_kt!$B102:FE102)</f>
        <v>161.67200000000003</v>
      </c>
      <c r="AI128" s="73">
        <f>SUMPRODUCT(--(AI$9=YEAR(Quarterly_kt!$B$9:FF$9)),Quarterly_kt!$B102:FF102)</f>
        <v>166.12400000000002</v>
      </c>
      <c r="AJ128" s="73">
        <f>SUMPRODUCT(--(AJ$9=YEAR(Quarterly_kt!$B$9:FG$9)),Quarterly_kt!$B102:FG102)</f>
        <v>153.45699999999999</v>
      </c>
      <c r="AK128" s="73">
        <f>SUMPRODUCT(--(AK$9=YEAR(Quarterly_kt!$B$9:FH$9)),Quarterly_kt!$B102:FH102)</f>
        <v>159.53399999999999</v>
      </c>
      <c r="AL128" s="73">
        <f>SUMPRODUCT(--(AL$9=YEAR(Quarterly_kt!$B$9:FI$9)),Quarterly_kt!$B102:FI102)</f>
        <v>182.75399999999999</v>
      </c>
      <c r="AM128" s="73">
        <f>SUMPRODUCT(--(AM$9=YEAR(Quarterly_kt!$B$9:FJ$9)),Quarterly_kt!$B102:FJ102)</f>
        <v>159.03700000000001</v>
      </c>
      <c r="AN128" s="73">
        <f>SUMPRODUCT(--(AN$9=YEAR(Quarterly_kt!$B$9:FK$9)),Quarterly_kt!$B102:FK102)</f>
        <v>151.578</v>
      </c>
      <c r="AO128" s="73">
        <f>SUMPRODUCT(--(AO$9=YEAR(Quarterly_kt!$B$9:FL$9)),Quarterly_kt!$B102:FL102)</f>
        <v>134.38800000000001</v>
      </c>
      <c r="AP128" s="73">
        <f>SUMPRODUCT(--(AP$9=YEAR(Quarterly_kt!$B$9:FM$9)),Quarterly_kt!$B102:FM102)</f>
        <v>149.92344999694825</v>
      </c>
      <c r="AQ128" s="73">
        <f>SUMPRODUCT(--(AQ$9=YEAR(Quarterly_kt!$B$9:FN$9)),Quarterly_kt!$B102:FN102)</f>
        <v>138.56400000000002</v>
      </c>
      <c r="AR128" s="73">
        <f>SUMPRODUCT(--(AR$9=YEAR(Quarterly_kt!$B$9:FQ$9)),Quarterly_kt!$B102:FQ102)</f>
        <v>183.15757928276062</v>
      </c>
      <c r="AS128" s="73">
        <f>SUMPRODUCT(--(AS$9=YEAR(Quarterly_kt!$B$9:FU$9)),Quarterly_kt!$B102:FU102)</f>
        <v>120.18252177651976</v>
      </c>
    </row>
    <row r="129" spans="1:45" ht="15" x14ac:dyDescent="0.25">
      <c r="A129" s="49"/>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f>SUMPRODUCT(--(AR$9=YEAR(Quarterly_kt!$B$9:FQ$9)),Quarterly_kt!$B103:FQ103)</f>
        <v>0</v>
      </c>
      <c r="AS129" s="73"/>
    </row>
    <row r="130" spans="1:45" ht="14.25" customHeight="1" x14ac:dyDescent="0.2">
      <c r="A130" s="9" t="s">
        <v>34</v>
      </c>
      <c r="B130" s="16">
        <f t="shared" ref="B130:AP130" si="29">SUM(B131:B133)</f>
        <v>566.2305946436677</v>
      </c>
      <c r="C130" s="16">
        <f t="shared" si="29"/>
        <v>229.34816159782116</v>
      </c>
      <c r="D130" s="16">
        <f t="shared" si="29"/>
        <v>373.01861098502047</v>
      </c>
      <c r="E130" s="16">
        <f t="shared" si="29"/>
        <v>212.44575578756243</v>
      </c>
      <c r="F130" s="16">
        <f t="shared" si="29"/>
        <v>57.9927371765774</v>
      </c>
      <c r="G130" s="16">
        <f t="shared" si="29"/>
        <v>13.988197911938268</v>
      </c>
      <c r="H130" s="16">
        <f t="shared" si="29"/>
        <v>0.87426236949614167</v>
      </c>
      <c r="I130" s="16">
        <f t="shared" si="29"/>
        <v>0.87426236949614167</v>
      </c>
      <c r="J130" s="16">
        <f t="shared" si="29"/>
        <v>4.3713118474807082</v>
      </c>
      <c r="K130" s="16">
        <f t="shared" si="29"/>
        <v>42.5474353154789</v>
      </c>
      <c r="L130" s="16">
        <f t="shared" si="29"/>
        <v>1.4571039491602362</v>
      </c>
      <c r="M130" s="16">
        <f t="shared" si="29"/>
        <v>13.868309612323813</v>
      </c>
      <c r="N130" s="16">
        <f t="shared" si="29"/>
        <v>1.8318149295184278</v>
      </c>
      <c r="O130" s="16">
        <f t="shared" si="29"/>
        <v>2.9570164234434286</v>
      </c>
      <c r="P130" s="16">
        <f t="shared" si="29"/>
        <v>2.1186447546366876</v>
      </c>
      <c r="Q130" s="16">
        <f t="shared" si="29"/>
        <v>0.14521096128751634</v>
      </c>
      <c r="R130" s="16">
        <f t="shared" si="29"/>
        <v>3.3431048855825241</v>
      </c>
      <c r="S130" s="16">
        <f t="shared" si="29"/>
        <v>7.1584901890844232</v>
      </c>
      <c r="T130" s="16">
        <f t="shared" si="29"/>
        <v>58.086668219612051</v>
      </c>
      <c r="U130" s="16">
        <f t="shared" si="29"/>
        <v>17.620959229070408</v>
      </c>
      <c r="V130" s="16">
        <f t="shared" si="29"/>
        <v>5.9692389425200751</v>
      </c>
      <c r="W130" s="16">
        <f t="shared" si="29"/>
        <v>14.28047157499368</v>
      </c>
      <c r="X130" s="16">
        <f t="shared" si="29"/>
        <v>5.557554794738814</v>
      </c>
      <c r="Y130" s="16">
        <f t="shared" si="29"/>
        <v>2.53861210621203E-2</v>
      </c>
      <c r="Z130" s="16">
        <f t="shared" si="29"/>
        <v>0.90210866490515373</v>
      </c>
      <c r="AA130" s="16">
        <f t="shared" si="29"/>
        <v>1.4260625582081379E-2</v>
      </c>
      <c r="AB130" s="16">
        <f t="shared" si="29"/>
        <v>4.5148703039359535E-3</v>
      </c>
      <c r="AC130" s="16">
        <f t="shared" si="29"/>
        <v>0</v>
      </c>
      <c r="AD130" s="16">
        <f t="shared" si="29"/>
        <v>1.1962401938076966E-3</v>
      </c>
      <c r="AE130" s="16">
        <f t="shared" si="29"/>
        <v>5.5800900248761467</v>
      </c>
      <c r="AF130" s="16">
        <f t="shared" si="29"/>
        <v>6.6441362492227336</v>
      </c>
      <c r="AG130" s="16">
        <f t="shared" si="29"/>
        <v>0.97788469619543716</v>
      </c>
      <c r="AH130" s="16">
        <f t="shared" si="29"/>
        <v>5.0924472772157312</v>
      </c>
      <c r="AI130" s="16">
        <f t="shared" si="29"/>
        <v>0.16037474040281879</v>
      </c>
      <c r="AJ130" s="16">
        <f t="shared" si="29"/>
        <v>31.143512836721854</v>
      </c>
      <c r="AK130" s="16">
        <f t="shared" si="29"/>
        <v>2.1785984351350507</v>
      </c>
      <c r="AL130" s="16">
        <f t="shared" si="29"/>
        <v>0.43229531469784283</v>
      </c>
      <c r="AM130" s="16">
        <f t="shared" si="29"/>
        <v>0.54780892253516189</v>
      </c>
      <c r="AN130" s="16">
        <f t="shared" si="29"/>
        <v>0.87719719335465518</v>
      </c>
      <c r="AO130" s="16">
        <f t="shared" si="29"/>
        <v>1.0050352758317256</v>
      </c>
      <c r="AP130" s="16">
        <f t="shared" si="29"/>
        <v>0.52915127694124109</v>
      </c>
      <c r="AQ130" s="16">
        <f>SUM(AQ131:AQ133)</f>
        <v>0.34942350834001901</v>
      </c>
      <c r="AR130" s="16">
        <f>SUM(AR131:AR133)</f>
        <v>0.50715118141412008</v>
      </c>
      <c r="AS130" s="16">
        <f>SUM(AS131:AS133)</f>
        <v>0.4848758338195327</v>
      </c>
    </row>
    <row r="131" spans="1:45" ht="15" x14ac:dyDescent="0.25">
      <c r="A131" s="49" t="s">
        <v>24</v>
      </c>
      <c r="B131" s="73">
        <f>SUMPRODUCT(--(B$9=YEAR(Quarterly_kt!$B$9:DY$9)),Quarterly_kt!$B105:DY105)</f>
        <v>0</v>
      </c>
      <c r="C131" s="73">
        <f>SUMPRODUCT(--(C$9=YEAR(Quarterly_kt!$B$9:DZ$9)),Quarterly_kt!$B105:DZ105)</f>
        <v>0</v>
      </c>
      <c r="D131" s="73">
        <f>SUMPRODUCT(--(D$9=YEAR(Quarterly_kt!$B$9:EA$9)),Quarterly_kt!$B105:EA105)</f>
        <v>0</v>
      </c>
      <c r="E131" s="73">
        <f>SUMPRODUCT(--(E$9=YEAR(Quarterly_kt!$B$9:EB$9)),Quarterly_kt!$B105:EB105)</f>
        <v>0</v>
      </c>
      <c r="F131" s="73">
        <f>SUMPRODUCT(--(F$9=YEAR(Quarterly_kt!$B$9:EC$9)),Quarterly_kt!$B105:EC105)</f>
        <v>0</v>
      </c>
      <c r="G131" s="73">
        <f>SUMPRODUCT(--(G$9=YEAR(Quarterly_kt!$B$9:ED$9)),Quarterly_kt!$B105:ED105)</f>
        <v>0</v>
      </c>
      <c r="H131" s="73">
        <f>SUMPRODUCT(--(H$9=YEAR(Quarterly_kt!$B$9:EE$9)),Quarterly_kt!$B105:EE105)</f>
        <v>0</v>
      </c>
      <c r="I131" s="73">
        <f>SUMPRODUCT(--(I$9=YEAR(Quarterly_kt!$B$9:EF$9)),Quarterly_kt!$B105:EF105)</f>
        <v>0</v>
      </c>
      <c r="J131" s="73">
        <f>SUMPRODUCT(--(J$9=YEAR(Quarterly_kt!$B$9:EG$9)),Quarterly_kt!$B105:EG105)</f>
        <v>0</v>
      </c>
      <c r="K131" s="73">
        <f>SUMPRODUCT(--(K$9=YEAR(Quarterly_kt!$B$9:EH$9)),Quarterly_kt!$B105:EH105)</f>
        <v>0</v>
      </c>
      <c r="L131" s="73">
        <f>SUMPRODUCT(--(L$9=YEAR(Quarterly_kt!$B$9:EI$9)),Quarterly_kt!$B105:EI105)</f>
        <v>0</v>
      </c>
      <c r="M131" s="73">
        <f>SUMPRODUCT(--(M$9=YEAR(Quarterly_kt!$B$9:EJ$9)),Quarterly_kt!$B105:EJ105)</f>
        <v>0</v>
      </c>
      <c r="N131" s="73">
        <f>SUMPRODUCT(--(N$9=YEAR(Quarterly_kt!$B$9:EK$9)),Quarterly_kt!$B105:EK105)</f>
        <v>0</v>
      </c>
      <c r="O131" s="73">
        <f>SUMPRODUCT(--(O$9=YEAR(Quarterly_kt!$B$9:EL$9)),Quarterly_kt!$B105:EL105)</f>
        <v>0</v>
      </c>
      <c r="P131" s="73">
        <f>SUMPRODUCT(--(P$9=YEAR(Quarterly_kt!$B$9:EM$9)),Quarterly_kt!$B105:EM105)</f>
        <v>0</v>
      </c>
      <c r="Q131" s="73">
        <f>SUMPRODUCT(--(Q$9=YEAR(Quarterly_kt!$B$9:EN$9)),Quarterly_kt!$B105:EN105)</f>
        <v>0</v>
      </c>
      <c r="R131" s="73">
        <f>SUMPRODUCT(--(R$9=YEAR(Quarterly_kt!$B$9:EO$9)),Quarterly_kt!$B105:EO105)</f>
        <v>0</v>
      </c>
      <c r="S131" s="73">
        <f>SUMPRODUCT(--(S$9=YEAR(Quarterly_kt!$B$9:EP$9)),Quarterly_kt!$B105:EP105)</f>
        <v>0</v>
      </c>
      <c r="T131" s="73">
        <f>SUMPRODUCT(--(T$9=YEAR(Quarterly_kt!$B$9:EQ$9)),Quarterly_kt!$B105:EQ105)</f>
        <v>0</v>
      </c>
      <c r="U131" s="73">
        <f>SUMPRODUCT(--(U$9=YEAR(Quarterly_kt!$B$9:ER$9)),Quarterly_kt!$B105:ER105)</f>
        <v>0</v>
      </c>
      <c r="V131" s="73">
        <f>SUMPRODUCT(--(V$9=YEAR(Quarterly_kt!$B$9:ES$9)),Quarterly_kt!$B105:ES105)</f>
        <v>0</v>
      </c>
      <c r="W131" s="73">
        <f>SUMPRODUCT(--(W$9=YEAR(Quarterly_kt!$B$9:ET$9)),Quarterly_kt!$B105:ET105)</f>
        <v>0</v>
      </c>
      <c r="X131" s="73">
        <f>SUMPRODUCT(--(X$9=YEAR(Quarterly_kt!$B$9:EU$9)),Quarterly_kt!$B105:EU105)</f>
        <v>0</v>
      </c>
      <c r="Y131" s="73">
        <f>SUMPRODUCT(--(Y$9=YEAR(Quarterly_kt!$B$9:EV$9)),Quarterly_kt!$B105:EV105)</f>
        <v>0</v>
      </c>
      <c r="Z131" s="73">
        <f>SUMPRODUCT(--(Z$9=YEAR(Quarterly_kt!$B$9:EW$9)),Quarterly_kt!$B105:EW105)</f>
        <v>0</v>
      </c>
      <c r="AA131" s="73">
        <f>SUMPRODUCT(--(AA$9=YEAR(Quarterly_kt!$B$9:EX$9)),Quarterly_kt!$B105:EX105)</f>
        <v>0</v>
      </c>
      <c r="AB131" s="73">
        <f>SUMPRODUCT(--(AB$9=YEAR(Quarterly_kt!$B$9:EY$9)),Quarterly_kt!$B105:EY105)</f>
        <v>0</v>
      </c>
      <c r="AC131" s="73">
        <f>SUMPRODUCT(--(AC$9=YEAR(Quarterly_kt!$B$9:EZ$9)),Quarterly_kt!$B105:EZ105)</f>
        <v>0</v>
      </c>
      <c r="AD131" s="73">
        <f>SUMPRODUCT(--(AD$9=YEAR(Quarterly_kt!$B$9:FA$9)),Quarterly_kt!$B105:FA105)</f>
        <v>0</v>
      </c>
      <c r="AE131" s="73">
        <f>SUMPRODUCT(--(AE$9=YEAR(Quarterly_kt!$B$9:FB$9)),Quarterly_kt!$B105:FB105)</f>
        <v>0</v>
      </c>
      <c r="AF131" s="73">
        <f>SUMPRODUCT(--(AF$9=YEAR(Quarterly_kt!$B$9:FC$9)),Quarterly_kt!$B105:FC105)</f>
        <v>0</v>
      </c>
      <c r="AG131" s="73">
        <f>SUMPRODUCT(--(AG$9=YEAR(Quarterly_kt!$B$9:FD$9)),Quarterly_kt!$B105:FD105)</f>
        <v>0</v>
      </c>
      <c r="AH131" s="73">
        <f>SUMPRODUCT(--(AH$9=YEAR(Quarterly_kt!$B$9:FE$9)),Quarterly_kt!$B105:FE105)</f>
        <v>0</v>
      </c>
      <c r="AI131" s="73">
        <f>SUMPRODUCT(--(AI$9=YEAR(Quarterly_kt!$B$9:FF$9)),Quarterly_kt!$B105:FF105)</f>
        <v>0</v>
      </c>
      <c r="AJ131" s="73">
        <f>SUMPRODUCT(--(AJ$9=YEAR(Quarterly_kt!$B$9:FG$9)),Quarterly_kt!$B105:FG105)</f>
        <v>0</v>
      </c>
      <c r="AK131" s="73">
        <f>SUMPRODUCT(--(AK$9=YEAR(Quarterly_kt!$B$9:FH$9)),Quarterly_kt!$B105:FH105)</f>
        <v>0</v>
      </c>
      <c r="AL131" s="73">
        <f>SUMPRODUCT(--(AL$9=YEAR(Quarterly_kt!$B$9:FI$9)),Quarterly_kt!$B105:FI105)</f>
        <v>2.676868960468521E-2</v>
      </c>
      <c r="AM131" s="73">
        <f>SUMPRODUCT(--(AM$9=YEAR(Quarterly_kt!$B$9:FJ$9)),Quarterly_kt!$B105:FJ105)</f>
        <v>0.22193475994763809</v>
      </c>
      <c r="AN131" s="73">
        <f>SUMPRODUCT(--(AN$9=YEAR(Quarterly_kt!$B$9:FK$9)),Quarterly_kt!$B105:FK105)</f>
        <v>0</v>
      </c>
      <c r="AO131" s="73">
        <f>SUMPRODUCT(--(AO$9=YEAR(Quarterly_kt!$B$9:FL$9)),Quarterly_kt!$B105:FL105)</f>
        <v>0</v>
      </c>
      <c r="AP131" s="73">
        <f>SUMPRODUCT(--(AP$9=YEAR(Quarterly_kt!$B$9:FM$9)),Quarterly_kt!$B105:FM105)</f>
        <v>0</v>
      </c>
      <c r="AQ131" s="73">
        <f>SUMPRODUCT(--(AQ$9=YEAR(Quarterly_kt!$B$9:FN$9)),Quarterly_kt!$B105:FN105)</f>
        <v>0</v>
      </c>
      <c r="AR131" s="73">
        <f>SUMPRODUCT(--(AR$9=YEAR(Quarterly_kt!$B$9:FQ$9)),Quarterly_kt!$B105:FQ105)</f>
        <v>0</v>
      </c>
      <c r="AS131" s="73">
        <f>SUMPRODUCT(--(AS$9=YEAR(Quarterly_kt!$B$9:FU$9)),Quarterly_kt!$B105:FU105)</f>
        <v>0</v>
      </c>
    </row>
    <row r="132" spans="1:45" ht="15" x14ac:dyDescent="0.25">
      <c r="A132" s="49" t="s">
        <v>26</v>
      </c>
      <c r="B132" s="73">
        <f>SUMPRODUCT(--(B$9=YEAR(Quarterly_kt!$B$9:DY$9)),Quarterly_kt!$B106:DY106)</f>
        <v>0</v>
      </c>
      <c r="C132" s="73">
        <f>SUMPRODUCT(--(C$9=YEAR(Quarterly_kt!$B$9:DZ$9)),Quarterly_kt!$B106:DZ106)</f>
        <v>0</v>
      </c>
      <c r="D132" s="73">
        <f>SUMPRODUCT(--(D$9=YEAR(Quarterly_kt!$B$9:EA$9)),Quarterly_kt!$B106:EA106)</f>
        <v>0</v>
      </c>
      <c r="E132" s="73">
        <f>SUMPRODUCT(--(E$9=YEAR(Quarterly_kt!$B$9:EB$9)),Quarterly_kt!$B106:EB106)</f>
        <v>0</v>
      </c>
      <c r="F132" s="73">
        <f>SUMPRODUCT(--(F$9=YEAR(Quarterly_kt!$B$9:EC$9)),Quarterly_kt!$B106:EC106)</f>
        <v>0</v>
      </c>
      <c r="G132" s="73">
        <f>SUMPRODUCT(--(G$9=YEAR(Quarterly_kt!$B$9:ED$9)),Quarterly_kt!$B106:ED106)</f>
        <v>0</v>
      </c>
      <c r="H132" s="73">
        <f>SUMPRODUCT(--(H$9=YEAR(Quarterly_kt!$B$9:EE$9)),Quarterly_kt!$B106:EE106)</f>
        <v>0</v>
      </c>
      <c r="I132" s="73">
        <f>SUMPRODUCT(--(I$9=YEAR(Quarterly_kt!$B$9:EF$9)),Quarterly_kt!$B106:EF106)</f>
        <v>0</v>
      </c>
      <c r="J132" s="73">
        <f>SUMPRODUCT(--(J$9=YEAR(Quarterly_kt!$B$9:EG$9)),Quarterly_kt!$B106:EG106)</f>
        <v>0</v>
      </c>
      <c r="K132" s="73">
        <f>SUMPRODUCT(--(K$9=YEAR(Quarterly_kt!$B$9:EH$9)),Quarterly_kt!$B106:EH106)</f>
        <v>0</v>
      </c>
      <c r="L132" s="73">
        <f>SUMPRODUCT(--(L$9=YEAR(Quarterly_kt!$B$9:EI$9)),Quarterly_kt!$B106:EI106)</f>
        <v>0</v>
      </c>
      <c r="M132" s="73">
        <f>SUMPRODUCT(--(M$9=YEAR(Quarterly_kt!$B$9:EJ$9)),Quarterly_kt!$B106:EJ106)</f>
        <v>0</v>
      </c>
      <c r="N132" s="73">
        <f>SUMPRODUCT(--(N$9=YEAR(Quarterly_kt!$B$9:EK$9)),Quarterly_kt!$B106:EK106)</f>
        <v>0.32365289256198354</v>
      </c>
      <c r="O132" s="73">
        <f>SUMPRODUCT(--(O$9=YEAR(Quarterly_kt!$B$9:EL$9)),Quarterly_kt!$B106:EL106)</f>
        <v>0.21949195302305352</v>
      </c>
      <c r="P132" s="73">
        <f>SUMPRODUCT(--(P$9=YEAR(Quarterly_kt!$B$9:EM$9)),Quarterly_kt!$B106:EM106)</f>
        <v>0.36302740321879085</v>
      </c>
      <c r="Q132" s="73">
        <f>SUMPRODUCT(--(Q$9=YEAR(Quarterly_kt!$B$9:EN$9)),Quarterly_kt!$B106:EN106)</f>
        <v>0.14521096128751634</v>
      </c>
      <c r="R132" s="73">
        <f>SUMPRODUCT(--(R$9=YEAR(Quarterly_kt!$B$9:EO$9)),Quarterly_kt!$B106:EO106)</f>
        <v>0.36198923886279283</v>
      </c>
      <c r="S132" s="73">
        <f>SUMPRODUCT(--(S$9=YEAR(Quarterly_kt!$B$9:EP$9)),Quarterly_kt!$B106:EP106)</f>
        <v>0.19933617329210099</v>
      </c>
      <c r="T132" s="73">
        <f>SUMPRODUCT(--(T$9=YEAR(Quarterly_kt!$B$9:EQ$9)),Quarterly_kt!$B106:EQ106)</f>
        <v>6.5246263830418059</v>
      </c>
      <c r="U132" s="73">
        <f>SUMPRODUCT(--(U$9=YEAR(Quarterly_kt!$B$9:ER$9)),Quarterly_kt!$B106:ER106)</f>
        <v>0</v>
      </c>
      <c r="V132" s="73">
        <f>SUMPRODUCT(--(V$9=YEAR(Quarterly_kt!$B$9:ES$9)),Quarterly_kt!$B106:ES106)</f>
        <v>0</v>
      </c>
      <c r="W132" s="73">
        <f>SUMPRODUCT(--(W$9=YEAR(Quarterly_kt!$B$9:ET$9)),Quarterly_kt!$B106:ET106)</f>
        <v>0</v>
      </c>
      <c r="X132" s="73">
        <f>SUMPRODUCT(--(X$9=YEAR(Quarterly_kt!$B$9:EU$9)),Quarterly_kt!$B106:EU106)</f>
        <v>0</v>
      </c>
      <c r="Y132" s="73">
        <f>SUMPRODUCT(--(Y$9=YEAR(Quarterly_kt!$B$9:EV$9)),Quarterly_kt!$B106:EV106)</f>
        <v>0</v>
      </c>
      <c r="Z132" s="73">
        <f>SUMPRODUCT(--(Z$9=YEAR(Quarterly_kt!$B$9:EW$9)),Quarterly_kt!$B106:EW106)</f>
        <v>0</v>
      </c>
      <c r="AA132" s="73">
        <f>SUMPRODUCT(--(AA$9=YEAR(Quarterly_kt!$B$9:EX$9)),Quarterly_kt!$B106:EX106)</f>
        <v>0</v>
      </c>
      <c r="AB132" s="73">
        <f>SUMPRODUCT(--(AB$9=YEAR(Quarterly_kt!$B$9:EY$9)),Quarterly_kt!$B106:EY106)</f>
        <v>0</v>
      </c>
      <c r="AC132" s="73">
        <f>SUMPRODUCT(--(AC$9=YEAR(Quarterly_kt!$B$9:EZ$9)),Quarterly_kt!$B106:EZ106)</f>
        <v>0</v>
      </c>
      <c r="AD132" s="73">
        <f>SUMPRODUCT(--(AD$9=YEAR(Quarterly_kt!$B$9:FA$9)),Quarterly_kt!$B106:FA106)</f>
        <v>1.1962401938076966E-3</v>
      </c>
      <c r="AE132" s="73">
        <f>SUMPRODUCT(--(AE$9=YEAR(Quarterly_kt!$B$9:FB$9)),Quarterly_kt!$B106:FB106)</f>
        <v>6.5588216482726663E-4</v>
      </c>
      <c r="AF132" s="73">
        <f>SUMPRODUCT(--(AF$9=YEAR(Quarterly_kt!$B$9:FC$9)),Quarterly_kt!$B106:FC106)</f>
        <v>5.9542368607783107</v>
      </c>
      <c r="AG132" s="73">
        <f>SUMPRODUCT(--(AG$9=YEAR(Quarterly_kt!$B$9:FD$9)),Quarterly_kt!$B106:FD106)</f>
        <v>0.93353592279481912</v>
      </c>
      <c r="AH132" s="73">
        <f>SUMPRODUCT(--(AH$9=YEAR(Quarterly_kt!$B$9:FE$9)),Quarterly_kt!$B106:FE106)</f>
        <v>5.0564356232858128</v>
      </c>
      <c r="AI132" s="73">
        <f>SUMPRODUCT(--(AI$9=YEAR(Quarterly_kt!$B$9:FF$9)),Quarterly_kt!$B106:FF106)</f>
        <v>0.12534854405951304</v>
      </c>
      <c r="AJ132" s="73">
        <f>SUMPRODUCT(--(AJ$9=YEAR(Quarterly_kt!$B$9:FG$9)),Quarterly_kt!$B106:FG106)</f>
        <v>31.143512836721854</v>
      </c>
      <c r="AK132" s="73">
        <f>SUMPRODUCT(--(AK$9=YEAR(Quarterly_kt!$B$9:FH$9)),Quarterly_kt!$B106:FH106)</f>
        <v>1.8211940794859447</v>
      </c>
      <c r="AL132" s="73">
        <f>SUMPRODUCT(--(AL$9=YEAR(Quarterly_kt!$B$9:FI$9)),Quarterly_kt!$B106:FI106)</f>
        <v>0.38798746460942118</v>
      </c>
      <c r="AM132" s="73">
        <f>SUMPRODUCT(--(AM$9=YEAR(Quarterly_kt!$B$9:FJ$9)),Quarterly_kt!$B106:FJ106)</f>
        <v>0.2357657653845687</v>
      </c>
      <c r="AN132" s="73">
        <f>SUMPRODUCT(--(AN$9=YEAR(Quarterly_kt!$B$9:FK$9)),Quarterly_kt!$B106:FK106)</f>
        <v>0.87719719335465518</v>
      </c>
      <c r="AO132" s="73">
        <f>SUMPRODUCT(--(AO$9=YEAR(Quarterly_kt!$B$9:FL$9)),Quarterly_kt!$B106:FL106)</f>
        <v>1.0050352758317256</v>
      </c>
      <c r="AP132" s="73">
        <f>SUMPRODUCT(--(AP$9=YEAR(Quarterly_kt!$B$9:FM$9)),Quarterly_kt!$B106:FM106)</f>
        <v>0.52915127694124109</v>
      </c>
      <c r="AQ132" s="73">
        <f>SUMPRODUCT(--(AQ$9=YEAR(Quarterly_kt!$B$9:FN$9)),Quarterly_kt!$B106:FN106)</f>
        <v>0.34942350834001901</v>
      </c>
      <c r="AR132" s="73">
        <f>SUMPRODUCT(--(AR$9=YEAR(Quarterly_kt!$B$9:FQ$9)),Quarterly_kt!$B106:FQ106)</f>
        <v>0.50715118141412008</v>
      </c>
      <c r="AS132" s="73">
        <f>SUMPRODUCT(--(AS$9=YEAR(Quarterly_kt!$B$9:FU$9)),Quarterly_kt!$B106:FU106)</f>
        <v>0.4848758338195327</v>
      </c>
    </row>
    <row r="133" spans="1:45" ht="15" x14ac:dyDescent="0.25">
      <c r="A133" s="49" t="s">
        <v>27</v>
      </c>
      <c r="B133" s="73">
        <f>SUMPRODUCT(--(B$9=YEAR(Quarterly_kt!$B$9:DY$9)),Quarterly_kt!$B107:DY107)</f>
        <v>566.2305946436677</v>
      </c>
      <c r="C133" s="73">
        <f>SUMPRODUCT(--(C$9=YEAR(Quarterly_kt!$B$9:DZ$9)),Quarterly_kt!$B107:DZ107)</f>
        <v>229.34816159782116</v>
      </c>
      <c r="D133" s="73">
        <f>SUMPRODUCT(--(D$9=YEAR(Quarterly_kt!$B$9:EA$9)),Quarterly_kt!$B107:EA107)</f>
        <v>373.01861098502047</v>
      </c>
      <c r="E133" s="73">
        <f>SUMPRODUCT(--(E$9=YEAR(Quarterly_kt!$B$9:EB$9)),Quarterly_kt!$B107:EB107)</f>
        <v>212.44575578756243</v>
      </c>
      <c r="F133" s="73">
        <f>SUMPRODUCT(--(F$9=YEAR(Quarterly_kt!$B$9:EC$9)),Quarterly_kt!$B107:EC107)</f>
        <v>57.9927371765774</v>
      </c>
      <c r="G133" s="73">
        <f>SUMPRODUCT(--(G$9=YEAR(Quarterly_kt!$B$9:ED$9)),Quarterly_kt!$B107:ED107)</f>
        <v>13.988197911938268</v>
      </c>
      <c r="H133" s="73">
        <f>SUMPRODUCT(--(H$9=YEAR(Quarterly_kt!$B$9:EE$9)),Quarterly_kt!$B107:EE107)</f>
        <v>0.87426236949614167</v>
      </c>
      <c r="I133" s="73">
        <f>SUMPRODUCT(--(I$9=YEAR(Quarterly_kt!$B$9:EF$9)),Quarterly_kt!$B107:EF107)</f>
        <v>0.87426236949614167</v>
      </c>
      <c r="J133" s="73">
        <f>SUMPRODUCT(--(J$9=YEAR(Quarterly_kt!$B$9:EG$9)),Quarterly_kt!$B107:EG107)</f>
        <v>4.3713118474807082</v>
      </c>
      <c r="K133" s="73">
        <f>SUMPRODUCT(--(K$9=YEAR(Quarterly_kt!$B$9:EH$9)),Quarterly_kt!$B107:EH107)</f>
        <v>42.5474353154789</v>
      </c>
      <c r="L133" s="73">
        <f>SUMPRODUCT(--(L$9=YEAR(Quarterly_kt!$B$9:EI$9)),Quarterly_kt!$B107:EI107)</f>
        <v>1.4571039491602362</v>
      </c>
      <c r="M133" s="73">
        <f>SUMPRODUCT(--(M$9=YEAR(Quarterly_kt!$B$9:EJ$9)),Quarterly_kt!$B107:EJ107)</f>
        <v>13.868309612323813</v>
      </c>
      <c r="N133" s="73">
        <f>SUMPRODUCT(--(N$9=YEAR(Quarterly_kt!$B$9:EK$9)),Quarterly_kt!$B107:EK107)</f>
        <v>1.5081620369564444</v>
      </c>
      <c r="O133" s="73">
        <f>SUMPRODUCT(--(O$9=YEAR(Quarterly_kt!$B$9:EL$9)),Quarterly_kt!$B107:EL107)</f>
        <v>2.7375244704203752</v>
      </c>
      <c r="P133" s="73">
        <f>SUMPRODUCT(--(P$9=YEAR(Quarterly_kt!$B$9:EM$9)),Quarterly_kt!$B107:EM107)</f>
        <v>1.7556173514178965</v>
      </c>
      <c r="Q133" s="73">
        <f>SUMPRODUCT(--(Q$9=YEAR(Quarterly_kt!$B$9:EN$9)),Quarterly_kt!$B107:EN107)</f>
        <v>0</v>
      </c>
      <c r="R133" s="73">
        <f>SUMPRODUCT(--(R$9=YEAR(Quarterly_kt!$B$9:EO$9)),Quarterly_kt!$B107:EO107)</f>
        <v>2.9811156467197311</v>
      </c>
      <c r="S133" s="73">
        <f>SUMPRODUCT(--(S$9=YEAR(Quarterly_kt!$B$9:EP$9)),Quarterly_kt!$B107:EP107)</f>
        <v>6.959154015792322</v>
      </c>
      <c r="T133" s="73">
        <f>SUMPRODUCT(--(T$9=YEAR(Quarterly_kt!$B$9:EQ$9)),Quarterly_kt!$B107:EQ107)</f>
        <v>51.562041836570245</v>
      </c>
      <c r="U133" s="73">
        <f>SUMPRODUCT(--(U$9=YEAR(Quarterly_kt!$B$9:ER$9)),Quarterly_kt!$B107:ER107)</f>
        <v>17.620959229070408</v>
      </c>
      <c r="V133" s="73">
        <f>SUMPRODUCT(--(V$9=YEAR(Quarterly_kt!$B$9:ES$9)),Quarterly_kt!$B107:ES107)</f>
        <v>5.9692389425200751</v>
      </c>
      <c r="W133" s="73">
        <f>SUMPRODUCT(--(W$9=YEAR(Quarterly_kt!$B$9:ET$9)),Quarterly_kt!$B107:ET107)</f>
        <v>14.28047157499368</v>
      </c>
      <c r="X133" s="73">
        <f>SUMPRODUCT(--(X$9=YEAR(Quarterly_kt!$B$9:EU$9)),Quarterly_kt!$B107:EU107)</f>
        <v>5.557554794738814</v>
      </c>
      <c r="Y133" s="73">
        <f>SUMPRODUCT(--(Y$9=YEAR(Quarterly_kt!$B$9:EV$9)),Quarterly_kt!$B107:EV107)</f>
        <v>2.53861210621203E-2</v>
      </c>
      <c r="Z133" s="73">
        <f>SUMPRODUCT(--(Z$9=YEAR(Quarterly_kt!$B$9:EW$9)),Quarterly_kt!$B107:EW107)</f>
        <v>0.90210866490515373</v>
      </c>
      <c r="AA133" s="73">
        <f>SUMPRODUCT(--(AA$9=YEAR(Quarterly_kt!$B$9:EX$9)),Quarterly_kt!$B107:EX107)</f>
        <v>1.4260625582081379E-2</v>
      </c>
      <c r="AB133" s="73">
        <f>SUMPRODUCT(--(AB$9=YEAR(Quarterly_kt!$B$9:EY$9)),Quarterly_kt!$B107:EY107)</f>
        <v>4.5148703039359535E-3</v>
      </c>
      <c r="AC133" s="73">
        <f>SUMPRODUCT(--(AC$9=YEAR(Quarterly_kt!$B$9:EZ$9)),Quarterly_kt!$B107:EZ107)</f>
        <v>0</v>
      </c>
      <c r="AD133" s="73">
        <f>SUMPRODUCT(--(AD$9=YEAR(Quarterly_kt!$B$9:FA$9)),Quarterly_kt!$B107:FA107)</f>
        <v>0</v>
      </c>
      <c r="AE133" s="73">
        <f>SUMPRODUCT(--(AE$9=YEAR(Quarterly_kt!$B$9:FB$9)),Quarterly_kt!$B107:FB107)</f>
        <v>5.5794341427113192</v>
      </c>
      <c r="AF133" s="73">
        <f>SUMPRODUCT(--(AF$9=YEAR(Quarterly_kt!$B$9:FC$9)),Quarterly_kt!$B107:FC107)</f>
        <v>0.68989938844442267</v>
      </c>
      <c r="AG133" s="73">
        <f>SUMPRODUCT(--(AG$9=YEAR(Quarterly_kt!$B$9:FD$9)),Quarterly_kt!$B107:FD107)</f>
        <v>4.434877340061804E-2</v>
      </c>
      <c r="AH133" s="73">
        <f>SUMPRODUCT(--(AH$9=YEAR(Quarterly_kt!$B$9:FE$9)),Quarterly_kt!$B107:FE107)</f>
        <v>3.6011653929918473E-2</v>
      </c>
      <c r="AI133" s="73">
        <f>SUMPRODUCT(--(AI$9=YEAR(Quarterly_kt!$B$9:FF$9)),Quarterly_kt!$B107:FF107)</f>
        <v>3.502619634330574E-2</v>
      </c>
      <c r="AJ133" s="73">
        <f>SUMPRODUCT(--(AJ$9=YEAR(Quarterly_kt!$B$9:FG$9)),Quarterly_kt!$B107:FG107)</f>
        <v>0</v>
      </c>
      <c r="AK133" s="73">
        <f>SUMPRODUCT(--(AK$9=YEAR(Quarterly_kt!$B$9:FH$9)),Quarterly_kt!$B107:FH107)</f>
        <v>0.35740435564910578</v>
      </c>
      <c r="AL133" s="73">
        <f>SUMPRODUCT(--(AL$9=YEAR(Quarterly_kt!$B$9:FI$9)),Quarterly_kt!$B107:FI107)</f>
        <v>1.7539160483736448E-2</v>
      </c>
      <c r="AM133" s="73">
        <f>SUMPRODUCT(--(AM$9=YEAR(Quarterly_kt!$B$9:FJ$9)),Quarterly_kt!$B107:FJ107)</f>
        <v>9.0108397202955048E-2</v>
      </c>
      <c r="AN133" s="73">
        <f>SUMPRODUCT(--(AN$9=YEAR(Quarterly_kt!$B$9:FK$9)),Quarterly_kt!$B107:FK107)</f>
        <v>0</v>
      </c>
      <c r="AO133" s="73">
        <f>SUMPRODUCT(--(AO$9=YEAR(Quarterly_kt!$B$9:FL$9)),Quarterly_kt!$B107:FL107)</f>
        <v>0</v>
      </c>
      <c r="AP133" s="73">
        <f>SUMPRODUCT(--(AP$9=YEAR(Quarterly_kt!$B$9:FM$9)),Quarterly_kt!$B107:FM107)</f>
        <v>0</v>
      </c>
      <c r="AQ133" s="73">
        <f>SUMPRODUCT(--(AQ$9=YEAR(Quarterly_kt!$B$9:FN$9)),Quarterly_kt!$B107:FN107)</f>
        <v>0</v>
      </c>
      <c r="AR133" s="73">
        <f>SUMPRODUCT(--(AR$9=YEAR(Quarterly_kt!$B$9:FQ$9)),Quarterly_kt!$B107:FQ107)</f>
        <v>0</v>
      </c>
      <c r="AS133" s="73">
        <f>SUMPRODUCT(--(AS$9=YEAR(Quarterly_kt!$B$9:FU$9)),Quarterly_kt!$B107:FU107)</f>
        <v>0</v>
      </c>
    </row>
    <row r="134" spans="1:45" ht="15" x14ac:dyDescent="0.25">
      <c r="A134" s="52"/>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76"/>
      <c r="AS134" s="76"/>
    </row>
    <row r="135" spans="1:45" ht="17.25" x14ac:dyDescent="0.25">
      <c r="A135" s="42" t="s">
        <v>137</v>
      </c>
      <c r="B135" s="75">
        <f>SUMPRODUCT(--(B$9=YEAR(Quarterly_kt!$B$9:DY$9)),Quarterly_kt!$B109:DY109)</f>
        <v>137.19400000000002</v>
      </c>
      <c r="C135" s="75">
        <f>SUMPRODUCT(--(C$9=YEAR(Quarterly_kt!$B$9:DZ$9)),Quarterly_kt!$B109:DZ109)</f>
        <v>123.90400000000002</v>
      </c>
      <c r="D135" s="75">
        <f>SUMPRODUCT(--(D$9=YEAR(Quarterly_kt!$B$9:EA$9)),Quarterly_kt!$B109:EA109)</f>
        <v>96.596999999999994</v>
      </c>
      <c r="E135" s="75">
        <f>SUMPRODUCT(--(E$9=YEAR(Quarterly_kt!$B$9:EB$9)),Quarterly_kt!$B109:EB109)</f>
        <v>112.74499999999999</v>
      </c>
      <c r="F135" s="75">
        <f>SUMPRODUCT(--(F$9=YEAR(Quarterly_kt!$B$9:EC$9)),Quarterly_kt!$B109:EC109)</f>
        <v>100.363</v>
      </c>
      <c r="G135" s="75">
        <f>SUMPRODUCT(--(G$9=YEAR(Quarterly_kt!$B$9:ED$9)),Quarterly_kt!$B109:ED109)</f>
        <v>124.86599999999999</v>
      </c>
      <c r="H135" s="75">
        <f>SUMPRODUCT(--(H$9=YEAR(Quarterly_kt!$B$9:EE$9)),Quarterly_kt!$B109:EE109)</f>
        <v>150.93299999999999</v>
      </c>
      <c r="I135" s="75">
        <f>SUMPRODUCT(--(I$9=YEAR(Quarterly_kt!$B$9:EF$9)),Quarterly_kt!$B109:EF109)</f>
        <v>158.15300000000002</v>
      </c>
      <c r="J135" s="75">
        <f>SUMPRODUCT(--(J$9=YEAR(Quarterly_kt!$B$9:EG$9)),Quarterly_kt!$B109:EG109)</f>
        <v>158.833</v>
      </c>
      <c r="K135" s="75">
        <f>SUMPRODUCT(--(K$9=YEAR(Quarterly_kt!$B$9:EH$9)),Quarterly_kt!$B109:EH109)</f>
        <v>160.42200000000003</v>
      </c>
      <c r="L135" s="75">
        <f>SUMPRODUCT(--(L$9=YEAR(Quarterly_kt!$B$9:EI$9)),Quarterly_kt!$B109:EI109)</f>
        <v>191.34800000000001</v>
      </c>
      <c r="M135" s="75">
        <f>SUMPRODUCT(--(M$9=YEAR(Quarterly_kt!$B$9:EJ$9)),Quarterly_kt!$B109:EJ109)</f>
        <v>141.08199999999999</v>
      </c>
      <c r="N135" s="75">
        <f>SUMPRODUCT(--(N$9=YEAR(Quarterly_kt!$B$9:EK$9)),Quarterly_kt!$B109:EK109)</f>
        <v>171.929</v>
      </c>
      <c r="O135" s="75">
        <f>SUMPRODUCT(--(O$9=YEAR(Quarterly_kt!$B$9:EL$9)),Quarterly_kt!$B109:EL109)</f>
        <v>194.91800000000001</v>
      </c>
      <c r="P135" s="75">
        <f>SUMPRODUCT(--(P$9=YEAR(Quarterly_kt!$B$9:EM$9)),Quarterly_kt!$B109:EM109)</f>
        <v>210.36999999999998</v>
      </c>
      <c r="Q135" s="75">
        <f>SUMPRODUCT(--(Q$9=YEAR(Quarterly_kt!$B$9:EN$9)),Quarterly_kt!$B109:EN109)</f>
        <v>201.376</v>
      </c>
      <c r="R135" s="75">
        <f>SUMPRODUCT(--(R$9=YEAR(Quarterly_kt!$B$9:EO$9)),Quarterly_kt!$B109:EO109)</f>
        <v>327.26299999999998</v>
      </c>
      <c r="S135" s="75">
        <f>SUMPRODUCT(--(S$9=YEAR(Quarterly_kt!$B$9:EP$9)),Quarterly_kt!$B109:EP109)</f>
        <v>296.28000000000003</v>
      </c>
      <c r="T135" s="75">
        <f>SUMPRODUCT(--(T$9=YEAR(Quarterly_kt!$B$9:EQ$9)),Quarterly_kt!$B109:EQ109)</f>
        <v>301.42599999999999</v>
      </c>
      <c r="U135" s="75">
        <f>SUMPRODUCT(--(U$9=YEAR(Quarterly_kt!$B$9:ER$9)),Quarterly_kt!$B109:ER109)</f>
        <v>318.03699999999998</v>
      </c>
      <c r="V135" s="75">
        <f>SUMPRODUCT(--(V$9=YEAR(Quarterly_kt!$B$9:ES$9)),Quarterly_kt!$B109:ES109)</f>
        <v>339.03699999999992</v>
      </c>
      <c r="W135" s="75">
        <f>SUMPRODUCT(--(W$9=YEAR(Quarterly_kt!$B$9:ET$9)),Quarterly_kt!$B109:ET109)</f>
        <v>335.93399999999997</v>
      </c>
      <c r="X135" s="75">
        <f>SUMPRODUCT(--(X$9=YEAR(Quarterly_kt!$B$9:EU$9)),Quarterly_kt!$B109:EU109)</f>
        <v>320.01799999999997</v>
      </c>
      <c r="Y135" s="75">
        <f>SUMPRODUCT(--(Y$9=YEAR(Quarterly_kt!$B$9:EV$9)),Quarterly_kt!$B109:EV109)</f>
        <v>323.92339999389651</v>
      </c>
      <c r="Z135" s="75">
        <f>SUMPRODUCT(--(Z$9=YEAR(Quarterly_kt!$B$9:EW$9)),Quarterly_kt!$B109:EW109)</f>
        <v>302.04599999999999</v>
      </c>
      <c r="AA135" s="75">
        <f>SUMPRODUCT(--(AA$9=YEAR(Quarterly_kt!$B$9:EX$9)),Quarterly_kt!$B109:EX109)</f>
        <v>308.32799999809265</v>
      </c>
      <c r="AB135" s="75">
        <f>SUMPRODUCT(--(AB$9=YEAR(Quarterly_kt!$B$9:EY$9)),Quarterly_kt!$B109:EY109)</f>
        <v>321.04503498840336</v>
      </c>
      <c r="AC135" s="75">
        <f>SUMPRODUCT(--(AC$9=YEAR(Quarterly_kt!$B$9:EZ$9)),Quarterly_kt!$B109:EZ109)</f>
        <v>238.67099999999999</v>
      </c>
      <c r="AD135" s="75">
        <f>SUMPRODUCT(--(AD$9=YEAR(Quarterly_kt!$B$9:FA$9)),Quarterly_kt!$B109:FA109)</f>
        <v>271.86800000000005</v>
      </c>
      <c r="AE135" s="75">
        <f>SUMPRODUCT(--(AE$9=YEAR(Quarterly_kt!$B$9:FB$9)),Quarterly_kt!$B109:FB109)</f>
        <v>281.09500000000003</v>
      </c>
      <c r="AF135" s="75">
        <f>SUMPRODUCT(--(AF$9=YEAR(Quarterly_kt!$B$9:FC$9)),Quarterly_kt!$B109:FC109)</f>
        <v>310.12900000000002</v>
      </c>
      <c r="AG135" s="75">
        <f>SUMPRODUCT(--(AG$9=YEAR(Quarterly_kt!$B$9:FD$9)),Quarterly_kt!$B109:FD109)</f>
        <v>292.28399999999999</v>
      </c>
      <c r="AH135" s="75">
        <f>SUMPRODUCT(--(AH$9=YEAR(Quarterly_kt!$B$9:FE$9)),Quarterly_kt!$B109:FE109)</f>
        <v>329.44</v>
      </c>
      <c r="AI135" s="75">
        <f>SUMPRODUCT(--(AI$9=YEAR(Quarterly_kt!$B$9:FF$9)),Quarterly_kt!$B109:FF109)</f>
        <v>321.69699999999995</v>
      </c>
      <c r="AJ135" s="75">
        <f>SUMPRODUCT(--(AJ$9=YEAR(Quarterly_kt!$B$9:FG$9)),Quarterly_kt!$B109:FG109)</f>
        <v>320.86750000000001</v>
      </c>
      <c r="AK135" s="75">
        <f>SUMPRODUCT(--(AK$9=YEAR(Quarterly_kt!$B$9:FH$9)),Quarterly_kt!$B109:FH109)</f>
        <v>271.00067658567428</v>
      </c>
      <c r="AL135" s="75">
        <f>SUMPRODUCT(--(AL$9=YEAR(Quarterly_kt!$B$9:FI$9)),Quarterly_kt!$B109:FI109)</f>
        <v>347.99051276326554</v>
      </c>
      <c r="AM135" s="75">
        <f>SUMPRODUCT(--(AM$9=YEAR(Quarterly_kt!$B$9:FJ$9)),Quarterly_kt!$B109:FJ109)</f>
        <v>280.05642469021683</v>
      </c>
      <c r="AN135" s="75">
        <f>SUMPRODUCT(--(AN$9=YEAR(Quarterly_kt!$B$9:FK$9)),Quarterly_kt!$B109:FK109)</f>
        <v>247.89800000000002</v>
      </c>
      <c r="AO135" s="75">
        <f>SUMPRODUCT(--(AO$9=YEAR(Quarterly_kt!$B$9:FL$9)),Quarterly_kt!$B109:FL109)</f>
        <v>282.11899999999997</v>
      </c>
      <c r="AP135" s="75">
        <f>SUMPRODUCT(--(AP$9=YEAR(Quarterly_kt!$B$9:FM$9)),Quarterly_kt!$B109:FM109)</f>
        <v>272.12644999694822</v>
      </c>
      <c r="AQ135" s="75">
        <f>SUMPRODUCT(--(AQ$9=YEAR(Quarterly_kt!$B$9:FN$9)),Quarterly_kt!$B109:FN109)</f>
        <v>298.59699999999998</v>
      </c>
      <c r="AR135" s="75">
        <f>SUMPRODUCT(--(AR$9=YEAR(Quarterly_kt!$B$9:FQ$9)),Quarterly_kt!$B109:FQ109)</f>
        <v>243.6709875240326</v>
      </c>
      <c r="AS135" s="75">
        <f>SUMPRODUCT(--(AS$9=YEAR(Quarterly_kt!$B$9:FU$9)),Quarterly_kt!$B109:FU109)</f>
        <v>297.89513184386601</v>
      </c>
    </row>
    <row r="136" spans="1:45" s="23" customFormat="1" x14ac:dyDescent="0.2">
      <c r="A136" s="51"/>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c r="AD136" s="74"/>
      <c r="AE136" s="74"/>
      <c r="AF136" s="74"/>
      <c r="AG136" s="74"/>
      <c r="AH136" s="74"/>
      <c r="AI136" s="74"/>
      <c r="AJ136" s="74"/>
      <c r="AK136" s="74"/>
      <c r="AL136" s="74"/>
      <c r="AM136" s="74"/>
      <c r="AN136" s="74"/>
      <c r="AO136" s="74"/>
      <c r="AP136" s="74"/>
      <c r="AQ136" s="74"/>
      <c r="AR136" s="74"/>
      <c r="AS136" s="74"/>
    </row>
    <row r="137" spans="1:45" ht="15" x14ac:dyDescent="0.25">
      <c r="A137" s="42" t="s">
        <v>55</v>
      </c>
      <c r="B137" s="16">
        <f t="shared" ref="B137:AP137" si="30">B138+B146+B154+B162+B170</f>
        <v>3157.4230825239647</v>
      </c>
      <c r="C137" s="16">
        <f t="shared" si="30"/>
        <v>3275.0137366993104</v>
      </c>
      <c r="D137" s="16">
        <f t="shared" si="30"/>
        <v>3231.1637792530773</v>
      </c>
      <c r="E137" s="16">
        <f t="shared" si="30"/>
        <v>3413.9197366821586</v>
      </c>
      <c r="F137" s="16">
        <f t="shared" si="30"/>
        <v>3354.3257871255028</v>
      </c>
      <c r="G137" s="16">
        <f t="shared" si="30"/>
        <v>3232.1051820973416</v>
      </c>
      <c r="H137" s="16">
        <f t="shared" si="30"/>
        <v>3251.7654365676362</v>
      </c>
      <c r="I137" s="16">
        <f t="shared" si="30"/>
        <v>3069.1193680665847</v>
      </c>
      <c r="J137" s="16">
        <f t="shared" si="30"/>
        <v>3113.0291187603584</v>
      </c>
      <c r="K137" s="16">
        <f t="shared" si="30"/>
        <v>2955.6245312550659</v>
      </c>
      <c r="L137" s="16">
        <f t="shared" si="30"/>
        <v>3036.6625387769382</v>
      </c>
      <c r="M137" s="16">
        <f t="shared" si="30"/>
        <v>2984.6420092351809</v>
      </c>
      <c r="N137" s="16">
        <f t="shared" si="30"/>
        <v>3028.674485472824</v>
      </c>
      <c r="O137" s="16">
        <f t="shared" si="30"/>
        <v>3157.8784516865258</v>
      </c>
      <c r="P137" s="16">
        <f t="shared" si="30"/>
        <v>3178.3023222294905</v>
      </c>
      <c r="Q137" s="16">
        <f t="shared" si="30"/>
        <v>3304.1887699370714</v>
      </c>
      <c r="R137" s="16">
        <f t="shared" si="30"/>
        <v>3514.2500922239965</v>
      </c>
      <c r="S137" s="16">
        <f t="shared" si="30"/>
        <v>3467.9901533874108</v>
      </c>
      <c r="T137" s="16">
        <f t="shared" si="30"/>
        <v>3705.969486894322</v>
      </c>
      <c r="U137" s="16">
        <f t="shared" si="30"/>
        <v>3703.0629006122654</v>
      </c>
      <c r="V137" s="16">
        <f t="shared" si="30"/>
        <v>4042.4506866200672</v>
      </c>
      <c r="W137" s="16">
        <f t="shared" si="30"/>
        <v>4234.062952303947</v>
      </c>
      <c r="X137" s="16">
        <f t="shared" si="30"/>
        <v>4276.5416724863353</v>
      </c>
      <c r="Y137" s="16">
        <f t="shared" si="30"/>
        <v>4364.3427340602775</v>
      </c>
      <c r="Z137" s="16">
        <f t="shared" si="30"/>
        <v>4431.7730817634365</v>
      </c>
      <c r="AA137" s="16">
        <f t="shared" si="30"/>
        <v>4526.5894194558823</v>
      </c>
      <c r="AB137" s="16">
        <f t="shared" si="30"/>
        <v>4754.6638453797414</v>
      </c>
      <c r="AC137" s="16">
        <f t="shared" si="30"/>
        <v>4791.0285643772704</v>
      </c>
      <c r="AD137" s="16">
        <f t="shared" si="30"/>
        <v>5006.5927698548958</v>
      </c>
      <c r="AE137" s="16">
        <f t="shared" si="30"/>
        <v>5239.5149700742459</v>
      </c>
      <c r="AF137" s="16">
        <f t="shared" si="30"/>
        <v>5371.3440920132707</v>
      </c>
      <c r="AG137" s="16">
        <f t="shared" si="30"/>
        <v>5439.1078003106413</v>
      </c>
      <c r="AH137" s="16">
        <f t="shared" si="30"/>
        <v>5455.5315644302709</v>
      </c>
      <c r="AI137" s="16">
        <f t="shared" si="30"/>
        <v>5533.8608387766908</v>
      </c>
      <c r="AJ137" s="16">
        <f t="shared" si="30"/>
        <v>5480.896470482774</v>
      </c>
      <c r="AK137" s="16">
        <f t="shared" si="30"/>
        <v>5299.5806400130377</v>
      </c>
      <c r="AL137" s="16">
        <f t="shared" si="30"/>
        <v>5297.6292477703437</v>
      </c>
      <c r="AM137" s="16">
        <f t="shared" si="30"/>
        <v>5329.1981169247756</v>
      </c>
      <c r="AN137" s="16">
        <f t="shared" si="30"/>
        <v>5294.8819741815978</v>
      </c>
      <c r="AO137" s="16">
        <f t="shared" si="30"/>
        <v>5397.2159837840345</v>
      </c>
      <c r="AP137" s="16">
        <f t="shared" si="30"/>
        <v>5494.6672153048257</v>
      </c>
      <c r="AQ137" s="16">
        <f>AQ138+AQ146+AQ154+AQ162+AQ170</f>
        <v>5645.3790886256375</v>
      </c>
      <c r="AR137" s="16">
        <f t="shared" ref="AR137" si="31">AR138+AR146+AR154+AR162+AR170</f>
        <v>5757.4274077461823</v>
      </c>
      <c r="AS137" s="16">
        <f>AS138+AS146+AS154+AS162+AS170</f>
        <v>6011.1818937157932</v>
      </c>
    </row>
    <row r="138" spans="1:45" ht="14.25" customHeight="1" x14ac:dyDescent="0.2">
      <c r="A138" s="27" t="s">
        <v>56</v>
      </c>
      <c r="B138" s="17">
        <f t="shared" ref="B138:AP138" si="32">SUM(B139,B142:B144)</f>
        <v>271.63505203801623</v>
      </c>
      <c r="C138" s="17">
        <f t="shared" si="32"/>
        <v>273.72674508411018</v>
      </c>
      <c r="D138" s="17">
        <f t="shared" si="32"/>
        <v>274.03235376169664</v>
      </c>
      <c r="E138" s="17">
        <f t="shared" si="32"/>
        <v>310.11749733588641</v>
      </c>
      <c r="F138" s="17">
        <f t="shared" si="32"/>
        <v>273.67688653548129</v>
      </c>
      <c r="G138" s="17">
        <f t="shared" si="32"/>
        <v>284.40244761763842</v>
      </c>
      <c r="H138" s="17">
        <f t="shared" si="32"/>
        <v>324.91113268459731</v>
      </c>
      <c r="I138" s="17">
        <f t="shared" si="32"/>
        <v>305.33014388527886</v>
      </c>
      <c r="J138" s="17">
        <f t="shared" si="32"/>
        <v>331.95040243022441</v>
      </c>
      <c r="K138" s="17">
        <f t="shared" si="32"/>
        <v>314.75982639297678</v>
      </c>
      <c r="L138" s="17">
        <f t="shared" si="32"/>
        <v>318.42500964504904</v>
      </c>
      <c r="M138" s="17">
        <f t="shared" si="32"/>
        <v>316.96522074384944</v>
      </c>
      <c r="N138" s="17">
        <f t="shared" si="32"/>
        <v>303.59043502959594</v>
      </c>
      <c r="O138" s="17">
        <f t="shared" si="32"/>
        <v>339.13839543984921</v>
      </c>
      <c r="P138" s="17">
        <f t="shared" si="32"/>
        <v>271.41494792703958</v>
      </c>
      <c r="Q138" s="17">
        <f t="shared" si="32"/>
        <v>314.05082078329787</v>
      </c>
      <c r="R138" s="17">
        <f t="shared" si="32"/>
        <v>339.90787833930693</v>
      </c>
      <c r="S138" s="17">
        <f t="shared" si="32"/>
        <v>303.23528722711245</v>
      </c>
      <c r="T138" s="17">
        <f t="shared" si="32"/>
        <v>337.9519408997316</v>
      </c>
      <c r="U138" s="17">
        <f t="shared" si="32"/>
        <v>342.51405279966906</v>
      </c>
      <c r="V138" s="17">
        <f t="shared" si="32"/>
        <v>355.26781201571328</v>
      </c>
      <c r="W138" s="17">
        <f t="shared" si="32"/>
        <v>367.64492612824972</v>
      </c>
      <c r="X138" s="17">
        <f t="shared" si="32"/>
        <v>378.93523303560988</v>
      </c>
      <c r="Y138" s="17">
        <f t="shared" si="32"/>
        <v>409.72185206365577</v>
      </c>
      <c r="Z138" s="17">
        <f t="shared" si="32"/>
        <v>432.34633142517805</v>
      </c>
      <c r="AA138" s="17">
        <f t="shared" si="32"/>
        <v>452.10454610273212</v>
      </c>
      <c r="AB138" s="17">
        <f t="shared" si="32"/>
        <v>428.09481500247864</v>
      </c>
      <c r="AC138" s="17">
        <f t="shared" si="32"/>
        <v>433.11090003681983</v>
      </c>
      <c r="AD138" s="17">
        <f t="shared" si="32"/>
        <v>477.74106171315759</v>
      </c>
      <c r="AE138" s="17">
        <f t="shared" si="32"/>
        <v>510.28474267673232</v>
      </c>
      <c r="AF138" s="17">
        <f t="shared" si="32"/>
        <v>457.17792535372098</v>
      </c>
      <c r="AG138" s="17">
        <f t="shared" si="32"/>
        <v>488.84885552837522</v>
      </c>
      <c r="AH138" s="17">
        <f t="shared" si="32"/>
        <v>478.8698282483964</v>
      </c>
      <c r="AI138" s="17">
        <f t="shared" si="32"/>
        <v>473.04192325407087</v>
      </c>
      <c r="AJ138" s="17">
        <f t="shared" si="32"/>
        <v>439.75140498526616</v>
      </c>
      <c r="AK138" s="17">
        <f t="shared" si="32"/>
        <v>399.26497709508885</v>
      </c>
      <c r="AL138" s="17">
        <f t="shared" si="32"/>
        <v>375.74139281074184</v>
      </c>
      <c r="AM138" s="17">
        <f t="shared" si="32"/>
        <v>403.05039515674156</v>
      </c>
      <c r="AN138" s="17">
        <f t="shared" si="32"/>
        <v>427.13106456766394</v>
      </c>
      <c r="AO138" s="17">
        <f t="shared" si="32"/>
        <v>413.70681362492286</v>
      </c>
      <c r="AP138" s="17">
        <f t="shared" si="32"/>
        <v>472.60972701781282</v>
      </c>
      <c r="AQ138" s="17">
        <f>SUM(AQ139,AQ142:AQ144)</f>
        <v>431.21050863919987</v>
      </c>
      <c r="AR138" s="17">
        <f t="shared" ref="AR138" si="33">SUM(AR139,AR142:AR144)</f>
        <v>414.73171287932672</v>
      </c>
      <c r="AS138" s="17">
        <f>SUM(AS139,AS142:AS144)</f>
        <v>364.67562033462218</v>
      </c>
    </row>
    <row r="139" spans="1:45" ht="15" x14ac:dyDescent="0.25">
      <c r="A139" s="49" t="s">
        <v>25</v>
      </c>
      <c r="B139" s="73">
        <f t="shared" ref="B139:AP139" si="34">SUM(B140:B141)</f>
        <v>119.69366826754236</v>
      </c>
      <c r="C139" s="73">
        <f t="shared" si="34"/>
        <v>124.97392480741114</v>
      </c>
      <c r="D139" s="73">
        <f t="shared" si="34"/>
        <v>118.95506525788166</v>
      </c>
      <c r="E139" s="73">
        <f t="shared" si="34"/>
        <v>123.78963376734939</v>
      </c>
      <c r="F139" s="73">
        <f t="shared" si="34"/>
        <v>121.49081361740998</v>
      </c>
      <c r="G139" s="73">
        <f t="shared" si="34"/>
        <v>114.3139545539059</v>
      </c>
      <c r="H139" s="73">
        <f t="shared" si="34"/>
        <v>116.59604791536421</v>
      </c>
      <c r="I139" s="73">
        <f t="shared" si="34"/>
        <v>110.96758731984714</v>
      </c>
      <c r="J139" s="73">
        <f t="shared" si="34"/>
        <v>117.26002060878218</v>
      </c>
      <c r="K139" s="73">
        <f t="shared" si="34"/>
        <v>110.70197613473887</v>
      </c>
      <c r="L139" s="73">
        <f t="shared" si="34"/>
        <v>108.91083012378969</v>
      </c>
      <c r="M139" s="73">
        <f t="shared" si="34"/>
        <v>107.56773007431737</v>
      </c>
      <c r="N139" s="73">
        <f t="shared" si="34"/>
        <v>92.385393082564576</v>
      </c>
      <c r="O139" s="73">
        <f t="shared" si="34"/>
        <v>136.38045939078327</v>
      </c>
      <c r="P139" s="73">
        <f t="shared" si="34"/>
        <v>75.948643886898509</v>
      </c>
      <c r="Q139" s="73">
        <f t="shared" si="34"/>
        <v>78.839284392589519</v>
      </c>
      <c r="R139" s="73">
        <f t="shared" si="34"/>
        <v>77.135733975124751</v>
      </c>
      <c r="S139" s="73">
        <f t="shared" si="34"/>
        <v>71.449697451719118</v>
      </c>
      <c r="T139" s="73">
        <f t="shared" si="34"/>
        <v>65.573230928979086</v>
      </c>
      <c r="U139" s="73">
        <f t="shared" si="34"/>
        <v>61.717617627755068</v>
      </c>
      <c r="V139" s="73">
        <f t="shared" si="34"/>
        <v>58.2533858812996</v>
      </c>
      <c r="W139" s="73">
        <f t="shared" si="34"/>
        <v>55.581097753990392</v>
      </c>
      <c r="X139" s="73">
        <f t="shared" si="34"/>
        <v>47.523377272617466</v>
      </c>
      <c r="Y139" s="73">
        <f t="shared" si="34"/>
        <v>45.905686412343343</v>
      </c>
      <c r="Z139" s="73">
        <f t="shared" si="34"/>
        <v>46.15408504555505</v>
      </c>
      <c r="AA139" s="73">
        <f t="shared" si="34"/>
        <v>46.878601893294089</v>
      </c>
      <c r="AB139" s="73">
        <f t="shared" si="34"/>
        <v>46.050193008238949</v>
      </c>
      <c r="AC139" s="73">
        <f t="shared" si="34"/>
        <v>46.587655181720834</v>
      </c>
      <c r="AD139" s="73">
        <f t="shared" si="34"/>
        <v>48.594541687906492</v>
      </c>
      <c r="AE139" s="73">
        <f t="shared" si="34"/>
        <v>47.534188955476367</v>
      </c>
      <c r="AF139" s="73">
        <f t="shared" si="34"/>
        <v>47.73239459168903</v>
      </c>
      <c r="AG139" s="73">
        <f t="shared" si="34"/>
        <v>48.727831790291354</v>
      </c>
      <c r="AH139" s="73">
        <f t="shared" si="34"/>
        <v>49.647090117222263</v>
      </c>
      <c r="AI139" s="73">
        <f t="shared" si="34"/>
        <v>47.277721654529621</v>
      </c>
      <c r="AJ139" s="73">
        <f t="shared" si="34"/>
        <v>42.215182626460198</v>
      </c>
      <c r="AK139" s="73">
        <f t="shared" si="34"/>
        <v>37.37960398605361</v>
      </c>
      <c r="AL139" s="73">
        <f t="shared" si="34"/>
        <v>29.344326796912011</v>
      </c>
      <c r="AM139" s="73">
        <f t="shared" si="34"/>
        <v>30.296671071624182</v>
      </c>
      <c r="AN139" s="73">
        <f t="shared" si="34"/>
        <v>31.104104068966851</v>
      </c>
      <c r="AO139" s="73">
        <f t="shared" si="34"/>
        <v>32.211542988860863</v>
      </c>
      <c r="AP139" s="73">
        <f t="shared" si="34"/>
        <v>34.962574758582875</v>
      </c>
      <c r="AQ139" s="73">
        <f>SUM(AQ140:AQ141)</f>
        <v>30.50028880646088</v>
      </c>
      <c r="AR139" s="73">
        <f t="shared" ref="AR139" si="35">SUM(AR140:AR141)</f>
        <v>32.6204359409099</v>
      </c>
      <c r="AS139" s="73">
        <f>SUM(AS140:AS141)</f>
        <v>25.591842794101186</v>
      </c>
    </row>
    <row r="140" spans="1:45" ht="17.25" x14ac:dyDescent="0.25">
      <c r="A140" s="50" t="s">
        <v>138</v>
      </c>
      <c r="B140" s="73">
        <f>SUMPRODUCT(--(B$9=YEAR(Quarterly_kt!$B$9:DY$9)),Quarterly_kt!$B114:DY114)</f>
        <v>24.538795458326327</v>
      </c>
      <c r="C140" s="73">
        <f>SUMPRODUCT(--(C$9=YEAR(Quarterly_kt!$B$9:DZ$9)),Quarterly_kt!$B114:DZ114)</f>
        <v>21.77604741955302</v>
      </c>
      <c r="D140" s="73">
        <f>SUMPRODUCT(--(D$9=YEAR(Quarterly_kt!$B$9:EA$9)),Quarterly_kt!$B114:EA114)</f>
        <v>17.024006542315206</v>
      </c>
      <c r="E140" s="73">
        <f>SUMPRODUCT(--(E$9=YEAR(Quarterly_kt!$B$9:EB$9)),Quarterly_kt!$B114:EB114)</f>
        <v>14.674717300656194</v>
      </c>
      <c r="F140" s="73">
        <f>SUMPRODUCT(--(F$9=YEAR(Quarterly_kt!$B$9:EC$9)),Quarterly_kt!$B114:EC114)</f>
        <v>11.592739863325743</v>
      </c>
      <c r="G140" s="73">
        <f>SUMPRODUCT(--(G$9=YEAR(Quarterly_kt!$B$9:ED$9)),Quarterly_kt!$B114:ED114)</f>
        <v>8.1108332247840362</v>
      </c>
      <c r="H140" s="73">
        <f>SUMPRODUCT(--(H$9=YEAR(Quarterly_kt!$B$9:EE$9)),Quarterly_kt!$B114:EE114)</f>
        <v>5.915086167847301</v>
      </c>
      <c r="I140" s="73">
        <f>SUMPRODUCT(--(I$9=YEAR(Quarterly_kt!$B$9:EF$9)),Quarterly_kt!$B114:EF114)</f>
        <v>3.648450621666731</v>
      </c>
      <c r="J140" s="73">
        <f>SUMPRODUCT(--(J$9=YEAR(Quarterly_kt!$B$9:EG$9)),Quarterly_kt!$B114:EG114)</f>
        <v>2.7304207001157987</v>
      </c>
      <c r="K140" s="73">
        <f>SUMPRODUCT(--(K$9=YEAR(Quarterly_kt!$B$9:EH$9)),Quarterly_kt!$B114:EH114)</f>
        <v>2.269229398557147</v>
      </c>
      <c r="L140" s="73">
        <f>SUMPRODUCT(--(L$9=YEAR(Quarterly_kt!$B$9:EI$9)),Quarterly_kt!$B114:EI114)</f>
        <v>4.8655503601698387</v>
      </c>
      <c r="M140" s="73">
        <f>SUMPRODUCT(--(M$9=YEAR(Quarterly_kt!$B$9:EJ$9)),Quarterly_kt!$B114:EJ114)</f>
        <v>4.2847099417748105</v>
      </c>
      <c r="N140" s="73">
        <f>SUMPRODUCT(--(N$9=YEAR(Quarterly_kt!$B$9:EK$9)),Quarterly_kt!$B114:EK114)</f>
        <v>3.3709764554938824</v>
      </c>
      <c r="O140" s="73">
        <f>SUMPRODUCT(--(O$9=YEAR(Quarterly_kt!$B$9:EL$9)),Quarterly_kt!$B114:EL114)</f>
        <v>0.84266546773150131</v>
      </c>
      <c r="P140" s="73">
        <f>SUMPRODUCT(--(P$9=YEAR(Quarterly_kt!$B$9:EM$9)),Quarterly_kt!$B114:EM114)</f>
        <v>0.79984679543984272</v>
      </c>
      <c r="Q140" s="73">
        <f>SUMPRODUCT(--(Q$9=YEAR(Quarterly_kt!$B$9:EN$9)),Quarterly_kt!$B114:EN114)</f>
        <v>1.4483360696383318</v>
      </c>
      <c r="R140" s="73">
        <f>SUMPRODUCT(--(R$9=YEAR(Quarterly_kt!$B$9:EO$9)),Quarterly_kt!$B114:EO114)</f>
        <v>4.4348606948718992</v>
      </c>
      <c r="S140" s="73">
        <f>SUMPRODUCT(--(S$9=YEAR(Quarterly_kt!$B$9:EP$9)),Quarterly_kt!$B114:EP114)</f>
        <v>9.4760744465691058</v>
      </c>
      <c r="T140" s="73">
        <f>SUMPRODUCT(--(T$9=YEAR(Quarterly_kt!$B$9:EQ$9)),Quarterly_kt!$B114:EQ114)</f>
        <v>11.872979217497269</v>
      </c>
      <c r="U140" s="73">
        <f>SUMPRODUCT(--(U$9=YEAR(Quarterly_kt!$B$9:ER$9)),Quarterly_kt!$B114:ER114)</f>
        <v>13.999262359133221</v>
      </c>
      <c r="V140" s="73">
        <f>SUMPRODUCT(--(V$9=YEAR(Quarterly_kt!$B$9:ES$9)),Quarterly_kt!$B114:ES114)</f>
        <v>15.799658664519278</v>
      </c>
      <c r="W140" s="73">
        <f>SUMPRODUCT(--(W$9=YEAR(Quarterly_kt!$B$9:ET$9)),Quarterly_kt!$B114:ET114)</f>
        <v>17.140765310757768</v>
      </c>
      <c r="X140" s="73">
        <f>SUMPRODUCT(--(X$9=YEAR(Quarterly_kt!$B$9:EU$9)),Quarterly_kt!$B114:EU114)</f>
        <v>21.593281406472624</v>
      </c>
      <c r="Y140" s="73">
        <f>SUMPRODUCT(--(Y$9=YEAR(Quarterly_kt!$B$9:EV$9)),Quarterly_kt!$B114:EV114)</f>
        <v>25.498912685083003</v>
      </c>
      <c r="Z140" s="73">
        <f>SUMPRODUCT(--(Z$9=YEAR(Quarterly_kt!$B$9:EW$9)),Quarterly_kt!$B114:EW114)</f>
        <v>27.893601317382078</v>
      </c>
      <c r="AA140" s="73">
        <f>SUMPRODUCT(--(AA$9=YEAR(Quarterly_kt!$B$9:EX$9)),Quarterly_kt!$B114:EX114)</f>
        <v>29.841072584073636</v>
      </c>
      <c r="AB140" s="73">
        <f>SUMPRODUCT(--(AB$9=YEAR(Quarterly_kt!$B$9:EY$9)),Quarterly_kt!$B114:EY114)</f>
        <v>31.104335940708157</v>
      </c>
      <c r="AC140" s="73">
        <f>SUMPRODUCT(--(AC$9=YEAR(Quarterly_kt!$B$9:EZ$9)),Quarterly_kt!$B114:EZ114)</f>
        <v>33.478252366912884</v>
      </c>
      <c r="AD140" s="73">
        <f>SUMPRODUCT(--(AD$9=YEAR(Quarterly_kt!$B$9:FA$9)),Quarterly_kt!$B114:FA114)</f>
        <v>36.610120664523031</v>
      </c>
      <c r="AE140" s="73">
        <f>SUMPRODUCT(--(AE$9=YEAR(Quarterly_kt!$B$9:FB$9)),Quarterly_kt!$B114:FB114)</f>
        <v>37.278243255452246</v>
      </c>
      <c r="AF140" s="73">
        <f>SUMPRODUCT(--(AF$9=YEAR(Quarterly_kt!$B$9:FC$9)),Quarterly_kt!$B114:FC114)</f>
        <v>39.831317701268063</v>
      </c>
      <c r="AG140" s="73">
        <f>SUMPRODUCT(--(AG$9=YEAR(Quarterly_kt!$B$9:FD$9)),Quarterly_kt!$B114:FD114)</f>
        <v>42.329283628342822</v>
      </c>
      <c r="AH140" s="73">
        <f>SUMPRODUCT(--(AH$9=YEAR(Quarterly_kt!$B$9:FE$9)),Quarterly_kt!$B114:FE114)</f>
        <v>44.495201153855838</v>
      </c>
      <c r="AI140" s="73">
        <f>SUMPRODUCT(--(AI$9=YEAR(Quarterly_kt!$B$9:FF$9)),Quarterly_kt!$B114:FF114)</f>
        <v>43.685110034632842</v>
      </c>
      <c r="AJ140" s="73">
        <f>SUMPRODUCT(--(AJ$9=YEAR(Quarterly_kt!$B$9:FG$9)),Quarterly_kt!$B114:FG114)</f>
        <v>39.620859423668762</v>
      </c>
      <c r="AK140" s="73">
        <f>SUMPRODUCT(--(AK$9=YEAR(Quarterly_kt!$B$9:FH$9)),Quarterly_kt!$B114:FH114)</f>
        <v>36.643599154934847</v>
      </c>
      <c r="AL140" s="73">
        <f>SUMPRODUCT(--(AL$9=YEAR(Quarterly_kt!$B$9:FI$9)),Quarterly_kt!$B114:FI114)</f>
        <v>26.598651292460239</v>
      </c>
      <c r="AM140" s="73">
        <f>SUMPRODUCT(--(AM$9=YEAR(Quarterly_kt!$B$9:FJ$9)),Quarterly_kt!$B114:FJ114)</f>
        <v>27.514739541553372</v>
      </c>
      <c r="AN140" s="73">
        <f>SUMPRODUCT(--(AN$9=YEAR(Quarterly_kt!$B$9:FK$9)),Quarterly_kt!$B114:FK114)</f>
        <v>29.517297391094811</v>
      </c>
      <c r="AO140" s="73">
        <f>SUMPRODUCT(--(AO$9=YEAR(Quarterly_kt!$B$9:FL$9)),Quarterly_kt!$B114:FL114)</f>
        <v>30.692273499372984</v>
      </c>
      <c r="AP140" s="73">
        <f>SUMPRODUCT(--(AP$9=YEAR(Quarterly_kt!$B$9:FM$9)),Quarterly_kt!$B114:FM114)</f>
        <v>32.7461899703707</v>
      </c>
      <c r="AQ140" s="73">
        <f>SUMPRODUCT(--(AQ$9=YEAR(Quarterly_kt!$B$9:FN$9)),Quarterly_kt!$B114:FN114)</f>
        <v>28.631325595088249</v>
      </c>
      <c r="AR140" s="73">
        <f>SUMPRODUCT(--(AR$9=YEAR(Quarterly_kt!$B$9:FQ$9)),Quarterly_kt!$B114:FQ114)</f>
        <v>30.438710174073389</v>
      </c>
      <c r="AS140" s="73">
        <f>SUMPRODUCT(--(AS$9=YEAR(Quarterly_kt!$B$9:FU$9)),Quarterly_kt!$B114:FU114)</f>
        <v>24.329983721357664</v>
      </c>
    </row>
    <row r="141" spans="1:45" ht="17.25" x14ac:dyDescent="0.25">
      <c r="A141" s="50" t="s">
        <v>139</v>
      </c>
      <c r="B141" s="73">
        <f>SUMPRODUCT(--(B$9=YEAR(Quarterly_kt!$B$9:DY$9)),Quarterly_kt!$B115:DY115)</f>
        <v>95.154872809216045</v>
      </c>
      <c r="C141" s="73">
        <f>SUMPRODUCT(--(C$9=YEAR(Quarterly_kt!$B$9:DZ$9)),Quarterly_kt!$B115:DZ115)</f>
        <v>103.19787738785811</v>
      </c>
      <c r="D141" s="73">
        <f>SUMPRODUCT(--(D$9=YEAR(Quarterly_kt!$B$9:EA$9)),Quarterly_kt!$B115:EA115)</f>
        <v>101.93105871556645</v>
      </c>
      <c r="E141" s="73">
        <f>SUMPRODUCT(--(E$9=YEAR(Quarterly_kt!$B$9:EB$9)),Quarterly_kt!$B115:EB115)</f>
        <v>109.11491646669319</v>
      </c>
      <c r="F141" s="73">
        <f>SUMPRODUCT(--(F$9=YEAR(Quarterly_kt!$B$9:EC$9)),Quarterly_kt!$B115:EC115)</f>
        <v>109.89807375408424</v>
      </c>
      <c r="G141" s="73">
        <f>SUMPRODUCT(--(G$9=YEAR(Quarterly_kt!$B$9:ED$9)),Quarterly_kt!$B115:ED115)</f>
        <v>106.20312132912187</v>
      </c>
      <c r="H141" s="73">
        <f>SUMPRODUCT(--(H$9=YEAR(Quarterly_kt!$B$9:EE$9)),Quarterly_kt!$B115:EE115)</f>
        <v>110.6809617475169</v>
      </c>
      <c r="I141" s="73">
        <f>SUMPRODUCT(--(I$9=YEAR(Quarterly_kt!$B$9:EF$9)),Quarterly_kt!$B115:EF115)</f>
        <v>107.31913669818042</v>
      </c>
      <c r="J141" s="73">
        <f>SUMPRODUCT(--(J$9=YEAR(Quarterly_kt!$B$9:EG$9)),Quarterly_kt!$B115:EG115)</f>
        <v>114.52959990866638</v>
      </c>
      <c r="K141" s="73">
        <f>SUMPRODUCT(--(K$9=YEAR(Quarterly_kt!$B$9:EH$9)),Quarterly_kt!$B115:EH115)</f>
        <v>108.43274673618173</v>
      </c>
      <c r="L141" s="73">
        <f>SUMPRODUCT(--(L$9=YEAR(Quarterly_kt!$B$9:EI$9)),Quarterly_kt!$B115:EI115)</f>
        <v>104.04527976361986</v>
      </c>
      <c r="M141" s="73">
        <f>SUMPRODUCT(--(M$9=YEAR(Quarterly_kt!$B$9:EJ$9)),Quarterly_kt!$B115:EJ115)</f>
        <v>103.28302013254256</v>
      </c>
      <c r="N141" s="73">
        <f>SUMPRODUCT(--(N$9=YEAR(Quarterly_kt!$B$9:EK$9)),Quarterly_kt!$B115:EK115)</f>
        <v>89.014416627070688</v>
      </c>
      <c r="O141" s="73">
        <f>SUMPRODUCT(--(O$9=YEAR(Quarterly_kt!$B$9:EL$9)),Quarterly_kt!$B115:EL115)</f>
        <v>135.53779392305177</v>
      </c>
      <c r="P141" s="73">
        <f>SUMPRODUCT(--(P$9=YEAR(Quarterly_kt!$B$9:EM$9)),Quarterly_kt!$B115:EM115)</f>
        <v>75.148797091458661</v>
      </c>
      <c r="Q141" s="73">
        <f>SUMPRODUCT(--(Q$9=YEAR(Quarterly_kt!$B$9:EN$9)),Quarterly_kt!$B115:EN115)</f>
        <v>77.390948322951189</v>
      </c>
      <c r="R141" s="73">
        <f>SUMPRODUCT(--(R$9=YEAR(Quarterly_kt!$B$9:EO$9)),Quarterly_kt!$B115:EO115)</f>
        <v>72.70087328025285</v>
      </c>
      <c r="S141" s="73">
        <f>SUMPRODUCT(--(S$9=YEAR(Quarterly_kt!$B$9:EP$9)),Quarterly_kt!$B115:EP115)</f>
        <v>61.973623005150017</v>
      </c>
      <c r="T141" s="73">
        <f>SUMPRODUCT(--(T$9=YEAR(Quarterly_kt!$B$9:EQ$9)),Quarterly_kt!$B115:EQ115)</f>
        <v>53.700251711481819</v>
      </c>
      <c r="U141" s="73">
        <f>SUMPRODUCT(--(U$9=YEAR(Quarterly_kt!$B$9:ER$9)),Quarterly_kt!$B115:ER115)</f>
        <v>47.718355268621849</v>
      </c>
      <c r="V141" s="73">
        <f>SUMPRODUCT(--(V$9=YEAR(Quarterly_kt!$B$9:ES$9)),Quarterly_kt!$B115:ES115)</f>
        <v>42.453727216780322</v>
      </c>
      <c r="W141" s="73">
        <f>SUMPRODUCT(--(W$9=YEAR(Quarterly_kt!$B$9:ET$9)),Quarterly_kt!$B115:ET115)</f>
        <v>38.440332443232627</v>
      </c>
      <c r="X141" s="73">
        <f>SUMPRODUCT(--(X$9=YEAR(Quarterly_kt!$B$9:EU$9)),Quarterly_kt!$B115:EU115)</f>
        <v>25.930095866144839</v>
      </c>
      <c r="Y141" s="73">
        <f>SUMPRODUCT(--(Y$9=YEAR(Quarterly_kt!$B$9:EV$9)),Quarterly_kt!$B115:EV115)</f>
        <v>20.406773727260344</v>
      </c>
      <c r="Z141" s="73">
        <f>SUMPRODUCT(--(Z$9=YEAR(Quarterly_kt!$B$9:EW$9)),Quarterly_kt!$B115:EW115)</f>
        <v>18.260483728172975</v>
      </c>
      <c r="AA141" s="73">
        <f>SUMPRODUCT(--(AA$9=YEAR(Quarterly_kt!$B$9:EX$9)),Quarterly_kt!$B115:EX115)</f>
        <v>17.037529309220449</v>
      </c>
      <c r="AB141" s="73">
        <f>SUMPRODUCT(--(AB$9=YEAR(Quarterly_kt!$B$9:EY$9)),Quarterly_kt!$B115:EY115)</f>
        <v>14.945857067530792</v>
      </c>
      <c r="AC141" s="73">
        <f>SUMPRODUCT(--(AC$9=YEAR(Quarterly_kt!$B$9:EZ$9)),Quarterly_kt!$B115:EZ115)</f>
        <v>13.109402814807948</v>
      </c>
      <c r="AD141" s="73">
        <f>SUMPRODUCT(--(AD$9=YEAR(Quarterly_kt!$B$9:FA$9)),Quarterly_kt!$B115:FA115)</f>
        <v>11.984421023383462</v>
      </c>
      <c r="AE141" s="73">
        <f>SUMPRODUCT(--(AE$9=YEAR(Quarterly_kt!$B$9:FB$9)),Quarterly_kt!$B115:FB115)</f>
        <v>10.255945700024117</v>
      </c>
      <c r="AF141" s="73">
        <f>SUMPRODUCT(--(AF$9=YEAR(Quarterly_kt!$B$9:FC$9)),Quarterly_kt!$B115:FC115)</f>
        <v>7.9010768904209705</v>
      </c>
      <c r="AG141" s="73">
        <f>SUMPRODUCT(--(AG$9=YEAR(Quarterly_kt!$B$9:FD$9)),Quarterly_kt!$B115:FD115)</f>
        <v>6.3985481619485345</v>
      </c>
      <c r="AH141" s="73">
        <f>SUMPRODUCT(--(AH$9=YEAR(Quarterly_kt!$B$9:FE$9)),Quarterly_kt!$B115:FE115)</f>
        <v>5.1518889633664227</v>
      </c>
      <c r="AI141" s="73">
        <f>SUMPRODUCT(--(AI$9=YEAR(Quarterly_kt!$B$9:FF$9)),Quarterly_kt!$B115:FF115)</f>
        <v>3.5926116198967764</v>
      </c>
      <c r="AJ141" s="73">
        <f>SUMPRODUCT(--(AJ$9=YEAR(Quarterly_kt!$B$9:FG$9)),Quarterly_kt!$B115:FG115)</f>
        <v>2.5943232027914354</v>
      </c>
      <c r="AK141" s="73">
        <f>SUMPRODUCT(--(AK$9=YEAR(Quarterly_kt!$B$9:FH$9)),Quarterly_kt!$B115:FH115)</f>
        <v>0.73600483111876192</v>
      </c>
      <c r="AL141" s="73">
        <f>SUMPRODUCT(--(AL$9=YEAR(Quarterly_kt!$B$9:FI$9)),Quarterly_kt!$B115:FI115)</f>
        <v>2.7456755044517704</v>
      </c>
      <c r="AM141" s="73">
        <f>SUMPRODUCT(--(AM$9=YEAR(Quarterly_kt!$B$9:FJ$9)),Quarterly_kt!$B115:FJ115)</f>
        <v>2.7819315300708123</v>
      </c>
      <c r="AN141" s="73">
        <f>SUMPRODUCT(--(AN$9=YEAR(Quarterly_kt!$B$9:FK$9)),Quarterly_kt!$B115:FK115)</f>
        <v>1.5868066778720404</v>
      </c>
      <c r="AO141" s="73">
        <f>SUMPRODUCT(--(AO$9=YEAR(Quarterly_kt!$B$9:FL$9)),Quarterly_kt!$B115:FL115)</f>
        <v>1.5192694894878798</v>
      </c>
      <c r="AP141" s="73">
        <f>SUMPRODUCT(--(AP$9=YEAR(Quarterly_kt!$B$9:FM$9)),Quarterly_kt!$B115:FM115)</f>
        <v>2.2163847882121717</v>
      </c>
      <c r="AQ141" s="73">
        <f>SUMPRODUCT(--(AQ$9=YEAR(Quarterly_kt!$B$9:FN$9)),Quarterly_kt!$B115:FN115)</f>
        <v>1.8689632113726287</v>
      </c>
      <c r="AR141" s="73">
        <f>SUMPRODUCT(--(AR$9=YEAR(Quarterly_kt!$B$9:FQ$9)),Quarterly_kt!$B115:FQ115)</f>
        <v>2.181725766836514</v>
      </c>
      <c r="AS141" s="73">
        <f>SUMPRODUCT(--(AS$9=YEAR(Quarterly_kt!$B$9:FU$9)),Quarterly_kt!$B115:FU115)</f>
        <v>1.261859072743523</v>
      </c>
    </row>
    <row r="142" spans="1:45" ht="15" x14ac:dyDescent="0.25">
      <c r="A142" s="49" t="s">
        <v>26</v>
      </c>
      <c r="B142" s="73">
        <f>SUMPRODUCT(--(B$9=YEAR(Quarterly_kt!$B$9:DY$9)),Quarterly_kt!$B116:DY116)</f>
        <v>130.48114842608177</v>
      </c>
      <c r="C142" s="73">
        <f>SUMPRODUCT(--(C$9=YEAR(Quarterly_kt!$B$9:DZ$9)),Quarterly_kt!$B116:DZ116)</f>
        <v>132.45133428158488</v>
      </c>
      <c r="D142" s="73">
        <f>SUMPRODUCT(--(D$9=YEAR(Quarterly_kt!$B$9:EA$9)),Quarterly_kt!$B116:EA116)</f>
        <v>136.12947638452255</v>
      </c>
      <c r="E142" s="73">
        <f>SUMPRODUCT(--(E$9=YEAR(Quarterly_kt!$B$9:EB$9)),Quarterly_kt!$B116:EB116)</f>
        <v>147.93356780490484</v>
      </c>
      <c r="F142" s="73">
        <f>SUMPRODUCT(--(F$9=YEAR(Quarterly_kt!$B$9:EC$9)),Quarterly_kt!$B116:EC116)</f>
        <v>141.43960543644681</v>
      </c>
      <c r="G142" s="73">
        <f>SUMPRODUCT(--(G$9=YEAR(Quarterly_kt!$B$9:ED$9)),Quarterly_kt!$B116:ED116)</f>
        <v>162.65993992863338</v>
      </c>
      <c r="H142" s="73">
        <f>SUMPRODUCT(--(H$9=YEAR(Quarterly_kt!$B$9:EE$9)),Quarterly_kt!$B116:EE116)</f>
        <v>200.29589074232612</v>
      </c>
      <c r="I142" s="73">
        <f>SUMPRODUCT(--(I$9=YEAR(Quarterly_kt!$B$9:EF$9)),Quarterly_kt!$B116:EF116)</f>
        <v>181.98541007710077</v>
      </c>
      <c r="J142" s="73">
        <f>SUMPRODUCT(--(J$9=YEAR(Quarterly_kt!$B$9:EG$9)),Quarterly_kt!$B116:EG116)</f>
        <v>199.8491101338071</v>
      </c>
      <c r="K142" s="73">
        <f>SUMPRODUCT(--(K$9=YEAR(Quarterly_kt!$B$9:EH$9)),Quarterly_kt!$B116:EH116)</f>
        <v>189.76220213002472</v>
      </c>
      <c r="L142" s="73">
        <f>SUMPRODUCT(--(L$9=YEAR(Quarterly_kt!$B$9:EI$9)),Quarterly_kt!$B116:EI116)</f>
        <v>194.53589639075082</v>
      </c>
      <c r="M142" s="73">
        <f>SUMPRODUCT(--(M$9=YEAR(Quarterly_kt!$B$9:EJ$9)),Quarterly_kt!$B116:EJ116)</f>
        <v>189.64343370727877</v>
      </c>
      <c r="N142" s="73">
        <f>SUMPRODUCT(--(N$9=YEAR(Quarterly_kt!$B$9:EK$9)),Quarterly_kt!$B116:EK116)</f>
        <v>190.39204951958834</v>
      </c>
      <c r="O142" s="73">
        <f>SUMPRODUCT(--(O$9=YEAR(Quarterly_kt!$B$9:EL$9)),Quarterly_kt!$B116:EL116)</f>
        <v>180.29854294840513</v>
      </c>
      <c r="P142" s="73">
        <f>SUMPRODUCT(--(P$9=YEAR(Quarterly_kt!$B$9:EM$9)),Quarterly_kt!$B116:EM116)</f>
        <v>171.34250446078789</v>
      </c>
      <c r="Q142" s="73">
        <f>SUMPRODUCT(--(Q$9=YEAR(Quarterly_kt!$B$9:EN$9)),Quarterly_kt!$B116:EN116)</f>
        <v>211.37779730777325</v>
      </c>
      <c r="R142" s="73">
        <f>SUMPRODUCT(--(R$9=YEAR(Quarterly_kt!$B$9:EO$9)),Quarterly_kt!$B116:EO116)</f>
        <v>237.22189529414385</v>
      </c>
      <c r="S142" s="73">
        <f>SUMPRODUCT(--(S$9=YEAR(Quarterly_kt!$B$9:EP$9)),Quarterly_kt!$B116:EP116)</f>
        <v>213.27922873807037</v>
      </c>
      <c r="T142" s="73">
        <f>SUMPRODUCT(--(T$9=YEAR(Quarterly_kt!$B$9:EQ$9)),Quarterly_kt!$B116:EQ116)</f>
        <v>244.90007533269988</v>
      </c>
      <c r="U142" s="73">
        <f>SUMPRODUCT(--(U$9=YEAR(Quarterly_kt!$B$9:ER$9)),Quarterly_kt!$B116:ER116)</f>
        <v>251.32011633200932</v>
      </c>
      <c r="V142" s="73">
        <f>SUMPRODUCT(--(V$9=YEAR(Quarterly_kt!$B$9:ES$9)),Quarterly_kt!$B116:ES116)</f>
        <v>262.86777042182416</v>
      </c>
      <c r="W142" s="73">
        <f>SUMPRODUCT(--(W$9=YEAR(Quarterly_kt!$B$9:ET$9)),Quarterly_kt!$B116:ET116)</f>
        <v>281.07025934794956</v>
      </c>
      <c r="X142" s="73">
        <f>SUMPRODUCT(--(X$9=YEAR(Quarterly_kt!$B$9:EU$9)),Quarterly_kt!$B116:EU116)</f>
        <v>286.67735001162424</v>
      </c>
      <c r="Y142" s="73">
        <f>SUMPRODUCT(--(Y$9=YEAR(Quarterly_kt!$B$9:EV$9)),Quarterly_kt!$B116:EV116)</f>
        <v>310.8348227360662</v>
      </c>
      <c r="Z142" s="73">
        <f>SUMPRODUCT(--(Z$9=YEAR(Quarterly_kt!$B$9:EW$9)),Quarterly_kt!$B116:EW116)</f>
        <v>317.65773537930056</v>
      </c>
      <c r="AA142" s="73">
        <f>SUMPRODUCT(--(AA$9=YEAR(Quarterly_kt!$B$9:EX$9)),Quarterly_kt!$B116:EX116)</f>
        <v>350.84736886852755</v>
      </c>
      <c r="AB142" s="73">
        <f>SUMPRODUCT(--(AB$9=YEAR(Quarterly_kt!$B$9:EY$9)),Quarterly_kt!$B116:EY116)</f>
        <v>340.22652358249093</v>
      </c>
      <c r="AC142" s="73">
        <f>SUMPRODUCT(--(AC$9=YEAR(Quarterly_kt!$B$9:EZ$9)),Quarterly_kt!$B116:EZ116)</f>
        <v>343.9409866507084</v>
      </c>
      <c r="AD142" s="73">
        <f>SUMPRODUCT(--(AD$9=YEAR(Quarterly_kt!$B$9:FA$9)),Quarterly_kt!$B116:FA116)</f>
        <v>387.32919582188129</v>
      </c>
      <c r="AE142" s="73">
        <f>SUMPRODUCT(--(AE$9=YEAR(Quarterly_kt!$B$9:FB$9)),Quarterly_kt!$B116:FB116)</f>
        <v>387.38487947728515</v>
      </c>
      <c r="AF142" s="73">
        <f>SUMPRODUCT(--(AF$9=YEAR(Quarterly_kt!$B$9:FC$9)),Quarterly_kt!$B116:FC116)</f>
        <v>372.58567784433649</v>
      </c>
      <c r="AG142" s="73">
        <f>SUMPRODUCT(--(AG$9=YEAR(Quarterly_kt!$B$9:FD$9)),Quarterly_kt!$B116:FD116)</f>
        <v>402.5205783411887</v>
      </c>
      <c r="AH142" s="73">
        <f>SUMPRODUCT(--(AH$9=YEAR(Quarterly_kt!$B$9:FE$9)),Quarterly_kt!$B116:FE116)</f>
        <v>386.67723223451907</v>
      </c>
      <c r="AI142" s="73">
        <f>SUMPRODUCT(--(AI$9=YEAR(Quarterly_kt!$B$9:FF$9)),Quarterly_kt!$B116:FF116)</f>
        <v>379.31656670499149</v>
      </c>
      <c r="AJ142" s="73">
        <f>SUMPRODUCT(--(AJ$9=YEAR(Quarterly_kt!$B$9:FG$9)),Quarterly_kt!$B116:FG116)</f>
        <v>350.87080085474258</v>
      </c>
      <c r="AK142" s="73">
        <f>SUMPRODUCT(--(AK$9=YEAR(Quarterly_kt!$B$9:FH$9)),Quarterly_kt!$B116:FH116)</f>
        <v>304.27121072924115</v>
      </c>
      <c r="AL142" s="73">
        <f>SUMPRODUCT(--(AL$9=YEAR(Quarterly_kt!$B$9:FI$9)),Quarterly_kt!$B116:FI116)</f>
        <v>290.17073533368301</v>
      </c>
      <c r="AM142" s="73">
        <f>SUMPRODUCT(--(AM$9=YEAR(Quarterly_kt!$B$9:FJ$9)),Quarterly_kt!$B116:FJ116)</f>
        <v>317.11623545796743</v>
      </c>
      <c r="AN142" s="73">
        <f>SUMPRODUCT(--(AN$9=YEAR(Quarterly_kt!$B$9:FK$9)),Quarterly_kt!$B116:FK116)</f>
        <v>341.39852653256497</v>
      </c>
      <c r="AO142" s="73">
        <f>SUMPRODUCT(--(AO$9=YEAR(Quarterly_kt!$B$9:FL$9)),Quarterly_kt!$B116:FL116)</f>
        <v>334.71176129522996</v>
      </c>
      <c r="AP142" s="73">
        <f>SUMPRODUCT(--(AP$9=YEAR(Quarterly_kt!$B$9:FM$9)),Quarterly_kt!$B116:FM116)</f>
        <v>382.68468660501128</v>
      </c>
      <c r="AQ142" s="73">
        <f>SUMPRODUCT(--(AQ$9=YEAR(Quarterly_kt!$B$9:FN$9)),Quarterly_kt!$B116:FN116)</f>
        <v>362.14643644862622</v>
      </c>
      <c r="AR142" s="73">
        <f>SUMPRODUCT(--(AR$9=YEAR(Quarterly_kt!$B$9:FQ$9)),Quarterly_kt!$B116:FQ116)</f>
        <v>348.7622806547771</v>
      </c>
      <c r="AS142" s="73">
        <f>SUMPRODUCT(--(AS$9=YEAR(Quarterly_kt!$B$9:FU$9)),Quarterly_kt!$B116:FU116)</f>
        <v>316.63957638321131</v>
      </c>
    </row>
    <row r="143" spans="1:45" ht="15" x14ac:dyDescent="0.25">
      <c r="A143" s="49" t="s">
        <v>27</v>
      </c>
      <c r="B143" s="73">
        <f>SUMPRODUCT(--(B$9=YEAR(Quarterly_kt!$B$9:DY$9)),Quarterly_kt!$B117:DY117)</f>
        <v>21.460235344392114</v>
      </c>
      <c r="C143" s="73">
        <f>SUMPRODUCT(--(C$9=YEAR(Quarterly_kt!$B$9:DZ$9)),Quarterly_kt!$B117:DZ117)</f>
        <v>16.301485995114142</v>
      </c>
      <c r="D143" s="73">
        <f>SUMPRODUCT(--(D$9=YEAR(Quarterly_kt!$B$9:EA$9)),Quarterly_kt!$B117:EA117)</f>
        <v>18.947812119292475</v>
      </c>
      <c r="E143" s="73">
        <f>SUMPRODUCT(--(E$9=YEAR(Quarterly_kt!$B$9:EB$9)),Quarterly_kt!$B117:EB117)</f>
        <v>38.394295763632194</v>
      </c>
      <c r="F143" s="73">
        <f>SUMPRODUCT(--(F$9=YEAR(Quarterly_kt!$B$9:EC$9)),Quarterly_kt!$B117:EC117)</f>
        <v>10.746467481624489</v>
      </c>
      <c r="G143" s="73">
        <f>SUMPRODUCT(--(G$9=YEAR(Quarterly_kt!$B$9:ED$9)),Quarterly_kt!$B117:ED117)</f>
        <v>7.4285531350991505</v>
      </c>
      <c r="H143" s="73">
        <f>SUMPRODUCT(--(H$9=YEAR(Quarterly_kt!$B$9:EE$9)),Quarterly_kt!$B117:EE117)</f>
        <v>8.0191940269069448</v>
      </c>
      <c r="I143" s="73">
        <f>SUMPRODUCT(--(I$9=YEAR(Quarterly_kt!$B$9:EF$9)),Quarterly_kt!$B117:EF117)</f>
        <v>12.377146488330963</v>
      </c>
      <c r="J143" s="73">
        <f>SUMPRODUCT(--(J$9=YEAR(Quarterly_kt!$B$9:EG$9)),Quarterly_kt!$B117:EG117)</f>
        <v>14.841271687635134</v>
      </c>
      <c r="K143" s="73">
        <f>SUMPRODUCT(--(K$9=YEAR(Quarterly_kt!$B$9:EH$9)),Quarterly_kt!$B117:EH117)</f>
        <v>14.29564812821322</v>
      </c>
      <c r="L143" s="73">
        <f>SUMPRODUCT(--(L$9=YEAR(Quarterly_kt!$B$9:EI$9)),Quarterly_kt!$B117:EI117)</f>
        <v>14.97828313050853</v>
      </c>
      <c r="M143" s="73">
        <f>SUMPRODUCT(--(M$9=YEAR(Quarterly_kt!$B$9:EJ$9)),Quarterly_kt!$B117:EJ117)</f>
        <v>19.75405696225328</v>
      </c>
      <c r="N143" s="73">
        <f>SUMPRODUCT(--(N$9=YEAR(Quarterly_kt!$B$9:EK$9)),Quarterly_kt!$B117:EK117)</f>
        <v>20.812992427443003</v>
      </c>
      <c r="O143" s="73">
        <f>SUMPRODUCT(--(O$9=YEAR(Quarterly_kt!$B$9:EL$9)),Quarterly_kt!$B117:EL117)</f>
        <v>22.459393100660805</v>
      </c>
      <c r="P143" s="73">
        <f>SUMPRODUCT(--(P$9=YEAR(Quarterly_kt!$B$9:EM$9)),Quarterly_kt!$B117:EM117)</f>
        <v>24.1237995793532</v>
      </c>
      <c r="Q143" s="73">
        <f>SUMPRODUCT(--(Q$9=YEAR(Quarterly_kt!$B$9:EN$9)),Quarterly_kt!$B117:EN117)</f>
        <v>23.833739082935104</v>
      </c>
      <c r="R143" s="73">
        <f>SUMPRODUCT(--(R$9=YEAR(Quarterly_kt!$B$9:EO$9)),Quarterly_kt!$B117:EO117)</f>
        <v>25.000270256704304</v>
      </c>
      <c r="S143" s="73">
        <f>SUMPRODUCT(--(S$9=YEAR(Quarterly_kt!$B$9:EP$9)),Quarterly_kt!$B117:EP117)</f>
        <v>17.924368531869504</v>
      </c>
      <c r="T143" s="73">
        <f>SUMPRODUCT(--(T$9=YEAR(Quarterly_kt!$B$9:EQ$9)),Quarterly_kt!$B117:EQ117)</f>
        <v>26.86462844047967</v>
      </c>
      <c r="U143" s="73">
        <f>SUMPRODUCT(--(U$9=YEAR(Quarterly_kt!$B$9:ER$9)),Quarterly_kt!$B117:ER117)</f>
        <v>28.83029895021231</v>
      </c>
      <c r="V143" s="73">
        <f>SUMPRODUCT(--(V$9=YEAR(Quarterly_kt!$B$9:ES$9)),Quarterly_kt!$B117:ES117)</f>
        <v>33.46862213077771</v>
      </c>
      <c r="W143" s="73">
        <f>SUMPRODUCT(--(W$9=YEAR(Quarterly_kt!$B$9:ET$9)),Quarterly_kt!$B117:ET117)</f>
        <v>30.283521752378526</v>
      </c>
      <c r="X143" s="73">
        <f>SUMPRODUCT(--(X$9=YEAR(Quarterly_kt!$B$9:EU$9)),Quarterly_kt!$B117:EU117)</f>
        <v>44.023911234836618</v>
      </c>
      <c r="Y143" s="73">
        <f>SUMPRODUCT(--(Y$9=YEAR(Quarterly_kt!$B$9:EV$9)),Quarterly_kt!$B117:EV117)</f>
        <v>52.237777032044619</v>
      </c>
      <c r="Z143" s="73">
        <f>SUMPRODUCT(--(Z$9=YEAR(Quarterly_kt!$B$9:EW$9)),Quarterly_kt!$B117:EW117)</f>
        <v>67.757973750450802</v>
      </c>
      <c r="AA143" s="73">
        <f>SUMPRODUCT(--(AA$9=YEAR(Quarterly_kt!$B$9:EX$9)),Quarterly_kt!$B117:EX117)</f>
        <v>53.569066724368788</v>
      </c>
      <c r="AB143" s="73">
        <f>SUMPRODUCT(--(AB$9=YEAR(Quarterly_kt!$B$9:EY$9)),Quarterly_kt!$B117:EY117)</f>
        <v>40.975618428537111</v>
      </c>
      <c r="AC143" s="73">
        <f>SUMPRODUCT(--(AC$9=YEAR(Quarterly_kt!$B$9:EZ$9)),Quarterly_kt!$B117:EZ117)</f>
        <v>41.717888517165619</v>
      </c>
      <c r="AD143" s="73">
        <f>SUMPRODUCT(--(AD$9=YEAR(Quarterly_kt!$B$9:FA$9)),Quarterly_kt!$B117:FA117)</f>
        <v>40.887285404104929</v>
      </c>
      <c r="AE143" s="73">
        <f>SUMPRODUCT(--(AE$9=YEAR(Quarterly_kt!$B$9:FB$9)),Quarterly_kt!$B117:FB117)</f>
        <v>74.39130879407908</v>
      </c>
      <c r="AF143" s="73">
        <f>SUMPRODUCT(--(AF$9=YEAR(Quarterly_kt!$B$9:FC$9)),Quarterly_kt!$B117:FC117)</f>
        <v>35.848616997606278</v>
      </c>
      <c r="AG143" s="73">
        <f>SUMPRODUCT(--(AG$9=YEAR(Quarterly_kt!$B$9:FD$9)),Quarterly_kt!$B117:FD117)</f>
        <v>36.478598066213777</v>
      </c>
      <c r="AH143" s="73">
        <f>SUMPRODUCT(--(AH$9=YEAR(Quarterly_kt!$B$9:FE$9)),Quarterly_kt!$B117:FE117)</f>
        <v>41.399443080908981</v>
      </c>
      <c r="AI143" s="73">
        <f>SUMPRODUCT(--(AI$9=YEAR(Quarterly_kt!$B$9:FF$9)),Quarterly_kt!$B117:FF117)</f>
        <v>45.22892562360957</v>
      </c>
      <c r="AJ143" s="73">
        <f>SUMPRODUCT(--(AJ$9=YEAR(Quarterly_kt!$B$9:FG$9)),Quarterly_kt!$B117:FG117)</f>
        <v>45.41832402323098</v>
      </c>
      <c r="AK143" s="73">
        <f>SUMPRODUCT(--(AK$9=YEAR(Quarterly_kt!$B$9:FH$9)),Quarterly_kt!$B117:FH117)</f>
        <v>56.281900269284975</v>
      </c>
      <c r="AL143" s="73">
        <f>SUMPRODUCT(--(AL$9=YEAR(Quarterly_kt!$B$9:FI$9)),Quarterly_kt!$B117:FI117)</f>
        <v>54.892768868461893</v>
      </c>
      <c r="AM143" s="73">
        <f>SUMPRODUCT(--(AM$9=YEAR(Quarterly_kt!$B$9:FJ$9)),Quarterly_kt!$B117:FJ117)</f>
        <v>54.300027711937631</v>
      </c>
      <c r="AN143" s="73">
        <f>SUMPRODUCT(--(AN$9=YEAR(Quarterly_kt!$B$9:FK$9)),Quarterly_kt!$B117:FK117)</f>
        <v>53.271545938608</v>
      </c>
      <c r="AO143" s="73">
        <f>SUMPRODUCT(--(AO$9=YEAR(Quarterly_kt!$B$9:FL$9)),Quarterly_kt!$B117:FL117)</f>
        <v>45.361873544359696</v>
      </c>
      <c r="AP143" s="73">
        <f>SUMPRODUCT(--(AP$9=YEAR(Quarterly_kt!$B$9:FM$9)),Quarterly_kt!$B117:FM117)</f>
        <v>53.472992464968591</v>
      </c>
      <c r="AQ143" s="73">
        <f>SUMPRODUCT(--(AQ$9=YEAR(Quarterly_kt!$B$9:FN$9)),Quarterly_kt!$B117:FN117)</f>
        <v>36.900713121702644</v>
      </c>
      <c r="AR143" s="73">
        <f>SUMPRODUCT(--(AR$9=YEAR(Quarterly_kt!$B$9:FQ$9)),Quarterly_kt!$B117:FQ117)</f>
        <v>31.492096328894547</v>
      </c>
      <c r="AS143" s="73">
        <f>SUMPRODUCT(--(AS$9=YEAR(Quarterly_kt!$B$9:FU$9)),Quarterly_kt!$B117:FU117)</f>
        <v>20.393471510229325</v>
      </c>
    </row>
    <row r="144" spans="1:45" ht="15" x14ac:dyDescent="0.25">
      <c r="A144" s="49" t="s">
        <v>24</v>
      </c>
      <c r="B144" s="73">
        <f>SUMPRODUCT(--(B$9=YEAR(Quarterly_kt!$B$9:DY$9)),Quarterly_kt!$B118:DY118)</f>
        <v>0</v>
      </c>
      <c r="C144" s="73">
        <f>SUMPRODUCT(--(C$9=YEAR(Quarterly_kt!$B$9:DZ$9)),Quarterly_kt!$B118:DZ118)</f>
        <v>0</v>
      </c>
      <c r="D144" s="73">
        <f>SUMPRODUCT(--(D$9=YEAR(Quarterly_kt!$B$9:EA$9)),Quarterly_kt!$B118:EA118)</f>
        <v>0</v>
      </c>
      <c r="E144" s="73">
        <f>SUMPRODUCT(--(E$9=YEAR(Quarterly_kt!$B$9:EB$9)),Quarterly_kt!$B118:EB118)</f>
        <v>0</v>
      </c>
      <c r="F144" s="73">
        <f>SUMPRODUCT(--(F$9=YEAR(Quarterly_kt!$B$9:EC$9)),Quarterly_kt!$B118:EC118)</f>
        <v>0</v>
      </c>
      <c r="G144" s="73">
        <f>SUMPRODUCT(--(G$9=YEAR(Quarterly_kt!$B$9:ED$9)),Quarterly_kt!$B118:ED118)</f>
        <v>0</v>
      </c>
      <c r="H144" s="73">
        <f>SUMPRODUCT(--(H$9=YEAR(Quarterly_kt!$B$9:EE$9)),Quarterly_kt!$B118:EE118)</f>
        <v>0</v>
      </c>
      <c r="I144" s="73">
        <f>SUMPRODUCT(--(I$9=YEAR(Quarterly_kt!$B$9:EF$9)),Quarterly_kt!$B118:EF118)</f>
        <v>0</v>
      </c>
      <c r="J144" s="73">
        <f>SUMPRODUCT(--(J$9=YEAR(Quarterly_kt!$B$9:EG$9)),Quarterly_kt!$B118:EG118)</f>
        <v>0</v>
      </c>
      <c r="K144" s="73">
        <f>SUMPRODUCT(--(K$9=YEAR(Quarterly_kt!$B$9:EH$9)),Quarterly_kt!$B118:EH118)</f>
        <v>0</v>
      </c>
      <c r="L144" s="73">
        <f>SUMPRODUCT(--(L$9=YEAR(Quarterly_kt!$B$9:EI$9)),Quarterly_kt!$B118:EI118)</f>
        <v>0</v>
      </c>
      <c r="M144" s="73">
        <f>SUMPRODUCT(--(M$9=YEAR(Quarterly_kt!$B$9:EJ$9)),Quarterly_kt!$B118:EJ118)</f>
        <v>0</v>
      </c>
      <c r="N144" s="73">
        <f>SUMPRODUCT(--(N$9=YEAR(Quarterly_kt!$B$9:EK$9)),Quarterly_kt!$B118:EK118)</f>
        <v>0</v>
      </c>
      <c r="O144" s="73">
        <f>SUMPRODUCT(--(O$9=YEAR(Quarterly_kt!$B$9:EL$9)),Quarterly_kt!$B118:EL118)</f>
        <v>0</v>
      </c>
      <c r="P144" s="73">
        <f>SUMPRODUCT(--(P$9=YEAR(Quarterly_kt!$B$9:EM$9)),Quarterly_kt!$B118:EM118)</f>
        <v>0</v>
      </c>
      <c r="Q144" s="73">
        <f>SUMPRODUCT(--(Q$9=YEAR(Quarterly_kt!$B$9:EN$9)),Quarterly_kt!$B118:EN118)</f>
        <v>0</v>
      </c>
      <c r="R144" s="73">
        <f>SUMPRODUCT(--(R$9=YEAR(Quarterly_kt!$B$9:EO$9)),Quarterly_kt!$B118:EO118)</f>
        <v>0.54997881333402776</v>
      </c>
      <c r="S144" s="73">
        <f>SUMPRODUCT(--(S$9=YEAR(Quarterly_kt!$B$9:EP$9)),Quarterly_kt!$B118:EP118)</f>
        <v>0.58199250545347114</v>
      </c>
      <c r="T144" s="73">
        <f>SUMPRODUCT(--(T$9=YEAR(Quarterly_kt!$B$9:EQ$9)),Quarterly_kt!$B118:EQ118)</f>
        <v>0.61400619757291452</v>
      </c>
      <c r="U144" s="73">
        <f>SUMPRODUCT(--(U$9=YEAR(Quarterly_kt!$B$9:ER$9)),Quarterly_kt!$B118:ER118)</f>
        <v>0.64601988969235802</v>
      </c>
      <c r="V144" s="73">
        <f>SUMPRODUCT(--(V$9=YEAR(Quarterly_kt!$B$9:ES$9)),Quarterly_kt!$B118:ES118)</f>
        <v>0.67803358181180151</v>
      </c>
      <c r="W144" s="73">
        <f>SUMPRODUCT(--(W$9=YEAR(Quarterly_kt!$B$9:ET$9)),Quarterly_kt!$B118:ET118)</f>
        <v>0.71004727393124478</v>
      </c>
      <c r="X144" s="73">
        <f>SUMPRODUCT(--(X$9=YEAR(Quarterly_kt!$B$9:EU$9)),Quarterly_kt!$B118:EU118)</f>
        <v>0.71059451653157724</v>
      </c>
      <c r="Y144" s="73">
        <f>SUMPRODUCT(--(Y$9=YEAR(Quarterly_kt!$B$9:EV$9)),Quarterly_kt!$B118:EV118)</f>
        <v>0.74356588320160222</v>
      </c>
      <c r="Z144" s="73">
        <f>SUMPRODUCT(--(Z$9=YEAR(Quarterly_kt!$B$9:EW$9)),Quarterly_kt!$B118:EW118)</f>
        <v>0.77653724987162731</v>
      </c>
      <c r="AA144" s="73">
        <f>SUMPRODUCT(--(AA$9=YEAR(Quarterly_kt!$B$9:EX$9)),Quarterly_kt!$B118:EX118)</f>
        <v>0.80950861654165229</v>
      </c>
      <c r="AB144" s="73">
        <f>SUMPRODUCT(--(AB$9=YEAR(Quarterly_kt!$B$9:EY$9)),Quarterly_kt!$B118:EY118)</f>
        <v>0.84247998321167739</v>
      </c>
      <c r="AC144" s="73">
        <f>SUMPRODUCT(--(AC$9=YEAR(Quarterly_kt!$B$9:EZ$9)),Quarterly_kt!$B118:EZ118)</f>
        <v>0.86436968722497187</v>
      </c>
      <c r="AD144" s="73">
        <f>SUMPRODUCT(--(AD$9=YEAR(Quarterly_kt!$B$9:FA$9)),Quarterly_kt!$B118:FA118)</f>
        <v>0.93003879926485589</v>
      </c>
      <c r="AE144" s="73">
        <f>SUMPRODUCT(--(AE$9=YEAR(Quarterly_kt!$B$9:FB$9)),Quarterly_kt!$B118:FB118)</f>
        <v>0.97436544989177765</v>
      </c>
      <c r="AF144" s="73">
        <f>SUMPRODUCT(--(AF$9=YEAR(Quarterly_kt!$B$9:FC$9)),Quarterly_kt!$B118:FC118)</f>
        <v>1.0112359200891707</v>
      </c>
      <c r="AG144" s="73">
        <f>SUMPRODUCT(--(AG$9=YEAR(Quarterly_kt!$B$9:FD$9)),Quarterly_kt!$B118:FD118)</f>
        <v>1.1218473306813501</v>
      </c>
      <c r="AH144" s="73">
        <f>SUMPRODUCT(--(AH$9=YEAR(Quarterly_kt!$B$9:FE$9)),Quarterly_kt!$B118:FE118)</f>
        <v>1.1460628157460573</v>
      </c>
      <c r="AI144" s="73">
        <f>SUMPRODUCT(--(AI$9=YEAR(Quarterly_kt!$B$9:FF$9)),Quarterly_kt!$B118:FF118)</f>
        <v>1.218709270940179</v>
      </c>
      <c r="AJ144" s="73">
        <f>SUMPRODUCT(--(AJ$9=YEAR(Quarterly_kt!$B$9:FG$9)),Quarterly_kt!$B118:FG118)</f>
        <v>1.2470974808324204</v>
      </c>
      <c r="AK144" s="73">
        <f>SUMPRODUCT(--(AK$9=YEAR(Quarterly_kt!$B$9:FH$9)),Quarterly_kt!$B118:FH118)</f>
        <v>1.332262110509145</v>
      </c>
      <c r="AL144" s="73">
        <f>SUMPRODUCT(--(AL$9=YEAR(Quarterly_kt!$B$9:FI$9)),Quarterly_kt!$B118:FI118)</f>
        <v>1.3335618116849342</v>
      </c>
      <c r="AM144" s="73">
        <f>SUMPRODUCT(--(AM$9=YEAR(Quarterly_kt!$B$9:FJ$9)),Quarterly_kt!$B118:FJ118)</f>
        <v>1.3374609152123023</v>
      </c>
      <c r="AN144" s="73">
        <f>SUMPRODUCT(--(AN$9=YEAR(Quarterly_kt!$B$9:FK$9)),Quarterly_kt!$B118:FK118)</f>
        <v>1.3568880275241013</v>
      </c>
      <c r="AO144" s="73">
        <f>SUMPRODUCT(--(AO$9=YEAR(Quarterly_kt!$B$9:FL$9)),Quarterly_kt!$B118:FL118)</f>
        <v>1.4216357964723472</v>
      </c>
      <c r="AP144" s="73">
        <f>SUMPRODUCT(--(AP$9=YEAR(Quarterly_kt!$B$9:FM$9)),Quarterly_kt!$B118:FM118)</f>
        <v>1.4894731892500734</v>
      </c>
      <c r="AQ144" s="73">
        <f>SUMPRODUCT(--(AQ$9=YEAR(Quarterly_kt!$B$9:FN$9)),Quarterly_kt!$B118:FN118)</f>
        <v>1.6630702624100604</v>
      </c>
      <c r="AR144" s="73">
        <f>SUMPRODUCT(--(AR$9=YEAR(Quarterly_kt!$B$9:FQ$9)),Quarterly_kt!$B118:FQ118)</f>
        <v>1.8568999547452114</v>
      </c>
      <c r="AS144" s="73">
        <f>SUMPRODUCT(--(AS$9=YEAR(Quarterly_kt!$B$9:FU$9)),Quarterly_kt!$B118:FU118)</f>
        <v>2.0507296470803626</v>
      </c>
    </row>
    <row r="145" spans="1:45" s="23" customFormat="1" x14ac:dyDescent="0.2">
      <c r="A145" s="25"/>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c r="AH145" s="74"/>
      <c r="AI145" s="74"/>
      <c r="AJ145" s="74"/>
      <c r="AK145" s="74"/>
      <c r="AL145" s="74"/>
      <c r="AM145" s="74"/>
      <c r="AN145" s="74"/>
      <c r="AO145" s="74"/>
      <c r="AP145" s="74"/>
      <c r="AQ145" s="74"/>
      <c r="AR145" s="74"/>
      <c r="AS145" s="74"/>
    </row>
    <row r="146" spans="1:45" ht="14.25" customHeight="1" x14ac:dyDescent="0.2">
      <c r="A146" s="27" t="s">
        <v>140</v>
      </c>
      <c r="B146" s="17">
        <f t="shared" ref="B146:AP146" si="36">SUM(B147,B150:B152)</f>
        <v>589.56803271200624</v>
      </c>
      <c r="C146" s="17">
        <f t="shared" si="36"/>
        <v>651.44352216442712</v>
      </c>
      <c r="D146" s="17">
        <f t="shared" si="36"/>
        <v>599.57056231032834</v>
      </c>
      <c r="E146" s="17">
        <f t="shared" si="36"/>
        <v>737.38216583360804</v>
      </c>
      <c r="F146" s="17">
        <f t="shared" si="36"/>
        <v>729.11322504442694</v>
      </c>
      <c r="G146" s="17">
        <f t="shared" si="36"/>
        <v>693.16988735986365</v>
      </c>
      <c r="H146" s="17">
        <f t="shared" si="36"/>
        <v>636.48329653692133</v>
      </c>
      <c r="I146" s="17">
        <f t="shared" si="36"/>
        <v>563.72813151007085</v>
      </c>
      <c r="J146" s="17">
        <f t="shared" si="36"/>
        <v>546.68679654585708</v>
      </c>
      <c r="K146" s="17">
        <f t="shared" si="36"/>
        <v>429.25103735096701</v>
      </c>
      <c r="L146" s="17">
        <f t="shared" si="36"/>
        <v>388.39410934276879</v>
      </c>
      <c r="M146" s="17">
        <f t="shared" si="36"/>
        <v>352.39580125152833</v>
      </c>
      <c r="N146" s="17">
        <f t="shared" si="36"/>
        <v>317.43995609837594</v>
      </c>
      <c r="O146" s="17">
        <f t="shared" si="36"/>
        <v>314.1040271838616</v>
      </c>
      <c r="P146" s="17">
        <f t="shared" si="36"/>
        <v>290.45835312844696</v>
      </c>
      <c r="Q146" s="17">
        <f t="shared" si="36"/>
        <v>272.74393284114308</v>
      </c>
      <c r="R146" s="17">
        <f t="shared" si="36"/>
        <v>262.28717864010031</v>
      </c>
      <c r="S146" s="17">
        <f t="shared" si="36"/>
        <v>250.9721722131834</v>
      </c>
      <c r="T146" s="17">
        <f t="shared" si="36"/>
        <v>288.49128908321535</v>
      </c>
      <c r="U146" s="17">
        <f t="shared" si="36"/>
        <v>242.41258162659506</v>
      </c>
      <c r="V146" s="17">
        <f t="shared" si="36"/>
        <v>272.23411371573155</v>
      </c>
      <c r="W146" s="17">
        <f t="shared" si="36"/>
        <v>276.02666044159969</v>
      </c>
      <c r="X146" s="17">
        <f t="shared" si="36"/>
        <v>300.52446040453981</v>
      </c>
      <c r="Y146" s="17">
        <f t="shared" si="36"/>
        <v>295.66964932676132</v>
      </c>
      <c r="Z146" s="17">
        <f t="shared" si="36"/>
        <v>263.56777328005779</v>
      </c>
      <c r="AA146" s="17">
        <f t="shared" si="36"/>
        <v>237.9401887514922</v>
      </c>
      <c r="AB146" s="17">
        <f t="shared" si="36"/>
        <v>305.20799626775823</v>
      </c>
      <c r="AC146" s="17">
        <f t="shared" si="36"/>
        <v>308.76336007113662</v>
      </c>
      <c r="AD146" s="17">
        <f t="shared" si="36"/>
        <v>329.20247989824355</v>
      </c>
      <c r="AE146" s="17">
        <f t="shared" si="36"/>
        <v>333.82639583832247</v>
      </c>
      <c r="AF146" s="17">
        <f t="shared" si="36"/>
        <v>388.23228818701227</v>
      </c>
      <c r="AG146" s="17">
        <f t="shared" si="36"/>
        <v>405.08228869528932</v>
      </c>
      <c r="AH146" s="17">
        <f t="shared" si="36"/>
        <v>413.82804898078223</v>
      </c>
      <c r="AI146" s="17">
        <f t="shared" si="36"/>
        <v>449.664802908816</v>
      </c>
      <c r="AJ146" s="17">
        <f t="shared" si="36"/>
        <v>438.92600941293222</v>
      </c>
      <c r="AK146" s="17">
        <f t="shared" si="36"/>
        <v>383.42669435277998</v>
      </c>
      <c r="AL146" s="17">
        <f t="shared" si="36"/>
        <v>329.7582548793938</v>
      </c>
      <c r="AM146" s="17">
        <f t="shared" si="36"/>
        <v>317.9157119428146</v>
      </c>
      <c r="AN146" s="17">
        <f t="shared" si="36"/>
        <v>349.02079732843652</v>
      </c>
      <c r="AO146" s="17">
        <f t="shared" si="36"/>
        <v>399.28505344555083</v>
      </c>
      <c r="AP146" s="17">
        <f t="shared" si="36"/>
        <v>406.24955230216142</v>
      </c>
      <c r="AQ146" s="17">
        <f>SUM(AQ147,AQ150:AQ152)</f>
        <v>403.42951620353</v>
      </c>
      <c r="AR146" s="17">
        <f t="shared" ref="AR146" si="37">SUM(AR147,AR150:AR152)</f>
        <v>432.43778094957418</v>
      </c>
      <c r="AS146" s="17">
        <f>SUM(AS147,AS150:AS152)</f>
        <v>424.89649268816413</v>
      </c>
    </row>
    <row r="147" spans="1:45" ht="15" x14ac:dyDescent="0.25">
      <c r="A147" s="49" t="s">
        <v>25</v>
      </c>
      <c r="B147" s="73">
        <f t="shared" ref="B147:AP147" si="38">SUM(B148:B149)</f>
        <v>47.971331732457607</v>
      </c>
      <c r="C147" s="73">
        <f t="shared" si="38"/>
        <v>49.780075192588846</v>
      </c>
      <c r="D147" s="73">
        <f t="shared" si="38"/>
        <v>47.489934742118322</v>
      </c>
      <c r="E147" s="73">
        <f t="shared" si="38"/>
        <v>47.362366232650601</v>
      </c>
      <c r="F147" s="73">
        <f t="shared" si="38"/>
        <v>44.527186382590017</v>
      </c>
      <c r="G147" s="73">
        <f t="shared" si="38"/>
        <v>49.704045446094092</v>
      </c>
      <c r="H147" s="73">
        <f t="shared" si="38"/>
        <v>49.148952084635802</v>
      </c>
      <c r="I147" s="73">
        <f t="shared" si="38"/>
        <v>42.272412680152847</v>
      </c>
      <c r="J147" s="73">
        <f t="shared" si="38"/>
        <v>43.098979391217803</v>
      </c>
      <c r="K147" s="73">
        <f t="shared" si="38"/>
        <v>38.771023865261114</v>
      </c>
      <c r="L147" s="73">
        <f t="shared" si="38"/>
        <v>37.217169876210285</v>
      </c>
      <c r="M147" s="73">
        <f t="shared" si="38"/>
        <v>33.895269925682612</v>
      </c>
      <c r="N147" s="73">
        <f t="shared" si="38"/>
        <v>29.040606917435422</v>
      </c>
      <c r="O147" s="73">
        <f t="shared" si="38"/>
        <v>32.108540609216703</v>
      </c>
      <c r="P147" s="73">
        <f t="shared" si="38"/>
        <v>19.773356113101475</v>
      </c>
      <c r="Q147" s="73">
        <f t="shared" si="38"/>
        <v>19.692037716653406</v>
      </c>
      <c r="R147" s="73">
        <f t="shared" si="38"/>
        <v>17.315353927661359</v>
      </c>
      <c r="S147" s="73">
        <f t="shared" si="38"/>
        <v>13.542794372029771</v>
      </c>
      <c r="T147" s="73">
        <f t="shared" si="38"/>
        <v>27.895056345566818</v>
      </c>
      <c r="U147" s="73">
        <f t="shared" si="38"/>
        <v>9.7749423980228851</v>
      </c>
      <c r="V147" s="73">
        <f t="shared" si="38"/>
        <v>7.1956525447284596</v>
      </c>
      <c r="W147" s="73">
        <f t="shared" si="38"/>
        <v>5.9107086095395909</v>
      </c>
      <c r="X147" s="73">
        <f t="shared" si="38"/>
        <v>10.044677716986314</v>
      </c>
      <c r="Y147" s="73">
        <f t="shared" si="38"/>
        <v>6.1170940826216382</v>
      </c>
      <c r="Z147" s="73">
        <f t="shared" si="38"/>
        <v>3.8553045152979188</v>
      </c>
      <c r="AA147" s="73">
        <f t="shared" si="38"/>
        <v>3.2591646783207686</v>
      </c>
      <c r="AB147" s="73">
        <f t="shared" si="38"/>
        <v>4.1185393214791857</v>
      </c>
      <c r="AC147" s="73">
        <f t="shared" si="38"/>
        <v>3.7869753137624107</v>
      </c>
      <c r="AD147" s="73">
        <f t="shared" si="38"/>
        <v>3.7584813954614624</v>
      </c>
      <c r="AE147" s="73">
        <f t="shared" si="38"/>
        <v>3.7724632498863411</v>
      </c>
      <c r="AF147" s="73">
        <f t="shared" si="38"/>
        <v>9.0121282988924101</v>
      </c>
      <c r="AG147" s="73">
        <f t="shared" si="38"/>
        <v>10.567110319788467</v>
      </c>
      <c r="AH147" s="73">
        <f t="shared" si="38"/>
        <v>10.892158137799473</v>
      </c>
      <c r="AI147" s="73">
        <f t="shared" si="38"/>
        <v>9.5277767154335251</v>
      </c>
      <c r="AJ147" s="73">
        <f t="shared" si="38"/>
        <v>7.8411521093532164</v>
      </c>
      <c r="AK147" s="73">
        <f t="shared" si="38"/>
        <v>5.8574624488965839</v>
      </c>
      <c r="AL147" s="73">
        <f t="shared" si="38"/>
        <v>1.9220049516703306</v>
      </c>
      <c r="AM147" s="73">
        <f t="shared" si="38"/>
        <v>2.6682961184370417</v>
      </c>
      <c r="AN147" s="73">
        <f t="shared" si="38"/>
        <v>1.694463412356106</v>
      </c>
      <c r="AO147" s="73">
        <f t="shared" si="38"/>
        <v>2.4009789709647347</v>
      </c>
      <c r="AP147" s="73">
        <f t="shared" si="38"/>
        <v>3.1502753391661287</v>
      </c>
      <c r="AQ147" s="73">
        <f>SUM(AQ148:AQ149)</f>
        <v>8.7856828144887356</v>
      </c>
      <c r="AR147" s="73">
        <f t="shared" ref="AR147" si="39">SUM(AR148:AR149)</f>
        <v>8.6367498535652416</v>
      </c>
      <c r="AS147" s="73">
        <f>SUM(AS148:AS149)</f>
        <v>4.1876499616919336</v>
      </c>
    </row>
    <row r="148" spans="1:45" ht="17.25" x14ac:dyDescent="0.25">
      <c r="A148" s="50" t="s">
        <v>138</v>
      </c>
      <c r="B148" s="73">
        <f>SUMPRODUCT(--(B$9=YEAR(Quarterly_kt!$B$9:DY$9)),Quarterly_kt!$B122:DY122)</f>
        <v>5.1952045416736743</v>
      </c>
      <c r="C148" s="73">
        <f>SUMPRODUCT(--(C$9=YEAR(Quarterly_kt!$B$9:DZ$9)),Quarterly_kt!$B122:DZ122)</f>
        <v>4.0979525804469805</v>
      </c>
      <c r="D148" s="73">
        <f>SUMPRODUCT(--(D$9=YEAR(Quarterly_kt!$B$9:EA$9)),Quarterly_kt!$B122:EA122)</f>
        <v>2.9969934576847939</v>
      </c>
      <c r="E148" s="73">
        <f>SUMPRODUCT(--(E$9=YEAR(Quarterly_kt!$B$9:EB$9)),Quarterly_kt!$B122:EB122)</f>
        <v>2.2332826993438051</v>
      </c>
      <c r="F148" s="73">
        <f>SUMPRODUCT(--(F$9=YEAR(Quarterly_kt!$B$9:EC$9)),Quarterly_kt!$B122:EC122)</f>
        <v>1.5632601366742573</v>
      </c>
      <c r="G148" s="73">
        <f>SUMPRODUCT(--(G$9=YEAR(Quarterly_kt!$B$9:ED$9)),Quarterly_kt!$B122:ED122)</f>
        <v>1.3941667752159641</v>
      </c>
      <c r="H148" s="73">
        <f>SUMPRODUCT(--(H$9=YEAR(Quarterly_kt!$B$9:EE$9)),Quarterly_kt!$B122:EE122)</f>
        <v>1.7249138321526996</v>
      </c>
      <c r="I148" s="73">
        <f>SUMPRODUCT(--(I$9=YEAR(Quarterly_kt!$B$9:EF$9)),Quarterly_kt!$B122:EF122)</f>
        <v>0.87554937833326862</v>
      </c>
      <c r="J148" s="73">
        <f>SUMPRODUCT(--(J$9=YEAR(Quarterly_kt!$B$9:EG$9)),Quarterly_kt!$B122:EG122)</f>
        <v>0.6165792998842009</v>
      </c>
      <c r="K148" s="73">
        <f>SUMPRODUCT(--(K$9=YEAR(Quarterly_kt!$B$9:EH$9)),Quarterly_kt!$B122:EH122)</f>
        <v>0.69677060144285308</v>
      </c>
      <c r="L148" s="73">
        <f>SUMPRODUCT(--(L$9=YEAR(Quarterly_kt!$B$9:EI$9)),Quarterly_kt!$B122:EI122)</f>
        <v>2.9144496398301607</v>
      </c>
      <c r="M148" s="73">
        <f>SUMPRODUCT(--(M$9=YEAR(Quarterly_kt!$B$9:EJ$9)),Quarterly_kt!$B122:EJ122)</f>
        <v>2.8952900582251901</v>
      </c>
      <c r="N148" s="73">
        <f>SUMPRODUCT(--(N$9=YEAR(Quarterly_kt!$B$9:EK$9)),Quarterly_kt!$B122:EK122)</f>
        <v>1.9940235445061179</v>
      </c>
      <c r="O148" s="73">
        <f>SUMPRODUCT(--(O$9=YEAR(Quarterly_kt!$B$9:EL$9)),Quarterly_kt!$B122:EL122)</f>
        <v>0.64733453226849869</v>
      </c>
      <c r="P148" s="73">
        <f>SUMPRODUCT(--(P$9=YEAR(Quarterly_kt!$B$9:EM$9)),Quarterly_kt!$B122:EM122)</f>
        <v>0.98015320456015709</v>
      </c>
      <c r="Q148" s="73">
        <f>SUMPRODUCT(--(Q$9=YEAR(Quarterly_kt!$B$9:EN$9)),Quarterly_kt!$B122:EN122)</f>
        <v>1.4958030699165894</v>
      </c>
      <c r="R148" s="73">
        <f>SUMPRODUCT(--(R$9=YEAR(Quarterly_kt!$B$9:EO$9)),Quarterly_kt!$B122:EO122)</f>
        <v>2.2951597216476234</v>
      </c>
      <c r="S148" s="73">
        <f>SUMPRODUCT(--(S$9=YEAR(Quarterly_kt!$B$9:EP$9)),Quarterly_kt!$B122:EP122)</f>
        <v>3.3988311975822825</v>
      </c>
      <c r="T148" s="73">
        <f>SUMPRODUCT(--(T$9=YEAR(Quarterly_kt!$B$9:EQ$9)),Quarterly_kt!$B122:EQ122)</f>
        <v>3.1789816643044269</v>
      </c>
      <c r="U148" s="73">
        <f>SUMPRODUCT(--(U$9=YEAR(Quarterly_kt!$B$9:ER$9)),Quarterly_kt!$B122:ER122)</f>
        <v>3.0655661641383745</v>
      </c>
      <c r="V148" s="73">
        <f>SUMPRODUCT(--(V$9=YEAR(Quarterly_kt!$B$9:ES$9)),Quarterly_kt!$B122:ES122)</f>
        <v>3.3652944374105656</v>
      </c>
      <c r="W148" s="73">
        <f>SUMPRODUCT(--(W$9=YEAR(Quarterly_kt!$B$9:ET$9)),Quarterly_kt!$B122:ET122)</f>
        <v>2.9427827671483393</v>
      </c>
      <c r="X148" s="73">
        <f>SUMPRODUCT(--(X$9=YEAR(Quarterly_kt!$B$9:EU$9)),Quarterly_kt!$B122:EU122)</f>
        <v>8.1617959895046788</v>
      </c>
      <c r="Y148" s="73">
        <f>SUMPRODUCT(--(Y$9=YEAR(Quarterly_kt!$B$9:EV$9)),Quarterly_kt!$B122:EV122)</f>
        <v>4.0245608071389789</v>
      </c>
      <c r="Z148" s="73">
        <f>SUMPRODUCT(--(Z$9=YEAR(Quarterly_kt!$B$9:EW$9)),Quarterly_kt!$B122:EW122)</f>
        <v>2.6005422917133383</v>
      </c>
      <c r="AA148" s="73">
        <f>SUMPRODUCT(--(AA$9=YEAR(Quarterly_kt!$B$9:EX$9)),Quarterly_kt!$B122:EX122)</f>
        <v>2.1277528569706243</v>
      </c>
      <c r="AB148" s="73">
        <f>SUMPRODUCT(--(AB$9=YEAR(Quarterly_kt!$B$9:EY$9)),Quarterly_kt!$B122:EY122)</f>
        <v>3.0984675683388039</v>
      </c>
      <c r="AC148" s="73">
        <f>SUMPRODUCT(--(AC$9=YEAR(Quarterly_kt!$B$9:EZ$9)),Quarterly_kt!$B122:EZ122)</f>
        <v>2.71688475690044</v>
      </c>
      <c r="AD148" s="73">
        <f>SUMPRODUCT(--(AD$9=YEAR(Quarterly_kt!$B$9:FA$9)),Quarterly_kt!$B122:FA122)</f>
        <v>2.4909940022083092</v>
      </c>
      <c r="AE148" s="73">
        <f>SUMPRODUCT(--(AE$9=YEAR(Quarterly_kt!$B$9:FB$9)),Quarterly_kt!$B122:FB122)</f>
        <v>2.2405989423101165</v>
      </c>
      <c r="AF148" s="73">
        <f>SUMPRODUCT(--(AF$9=YEAR(Quarterly_kt!$B$9:FC$9)),Quarterly_kt!$B122:FC122)</f>
        <v>6.0638266658088025</v>
      </c>
      <c r="AG148" s="73">
        <f>SUMPRODUCT(--(AG$9=YEAR(Quarterly_kt!$B$9:FD$9)),Quarterly_kt!$B122:FD122)</f>
        <v>7.9887837985823076</v>
      </c>
      <c r="AH148" s="73">
        <f>SUMPRODUCT(--(AH$9=YEAR(Quarterly_kt!$B$9:FE$9)),Quarterly_kt!$B122:FE122)</f>
        <v>8.5835081684677519</v>
      </c>
      <c r="AI148" s="73">
        <f>SUMPRODUCT(--(AI$9=YEAR(Quarterly_kt!$B$9:FF$9)),Quarterly_kt!$B122:FF122)</f>
        <v>7.4456616490739265</v>
      </c>
      <c r="AJ148" s="73">
        <f>SUMPRODUCT(--(AJ$9=YEAR(Quarterly_kt!$B$9:FG$9)),Quarterly_kt!$B122:FG122)</f>
        <v>6.1113478570075257</v>
      </c>
      <c r="AK148" s="73">
        <f>SUMPRODUCT(--(AK$9=YEAR(Quarterly_kt!$B$9:FH$9)),Quarterly_kt!$B122:FH122)</f>
        <v>2.7446821559097785</v>
      </c>
      <c r="AL148" s="73">
        <f>SUMPRODUCT(--(AL$9=YEAR(Quarterly_kt!$B$9:FI$9)),Quarterly_kt!$B122:FI122)</f>
        <v>1.5298191353425461</v>
      </c>
      <c r="AM148" s="73">
        <f>SUMPRODUCT(--(AM$9=YEAR(Quarterly_kt!$B$9:FJ$9)),Quarterly_kt!$B122:FJ122)</f>
        <v>2.2733189619152281</v>
      </c>
      <c r="AN148" s="73">
        <f>SUMPRODUCT(--(AN$9=YEAR(Quarterly_kt!$B$9:FK$9)),Quarterly_kt!$B122:FK122)</f>
        <v>1.3855063902314155</v>
      </c>
      <c r="AO148" s="73">
        <f>SUMPRODUCT(--(AO$9=YEAR(Quarterly_kt!$B$9:FL$9)),Quarterly_kt!$B122:FL122)</f>
        <v>1.9840559238947506</v>
      </c>
      <c r="AP148" s="73">
        <f>SUMPRODUCT(--(AP$9=YEAR(Quarterly_kt!$B$9:FM$9)),Quarterly_kt!$B122:FM122)</f>
        <v>2.551209531591446</v>
      </c>
      <c r="AQ148" s="73">
        <f>SUMPRODUCT(--(AQ$9=YEAR(Quarterly_kt!$B$9:FN$9)),Quarterly_kt!$B122:FN122)</f>
        <v>7.8303381705220527</v>
      </c>
      <c r="AR148" s="73">
        <f>SUMPRODUCT(--(AR$9=YEAR(Quarterly_kt!$B$9:FQ$9)),Quarterly_kt!$B122:FQ122)</f>
        <v>7.7934928924446609</v>
      </c>
      <c r="AS148" s="73">
        <f>SUMPRODUCT(--(AS$9=YEAR(Quarterly_kt!$B$9:FU$9)),Quarterly_kt!$B122:FU122)</f>
        <v>3.7823094879896968</v>
      </c>
    </row>
    <row r="149" spans="1:45" ht="17.25" x14ac:dyDescent="0.25">
      <c r="A149" s="50" t="s">
        <v>139</v>
      </c>
      <c r="B149" s="73">
        <f>SUMPRODUCT(--(B$9=YEAR(Quarterly_kt!$B$9:DY$9)),Quarterly_kt!$B123:DY123)</f>
        <v>42.776127190783932</v>
      </c>
      <c r="C149" s="73">
        <f>SUMPRODUCT(--(C$9=YEAR(Quarterly_kt!$B$9:DZ$9)),Quarterly_kt!$B123:DZ123)</f>
        <v>45.682122612141868</v>
      </c>
      <c r="D149" s="73">
        <f>SUMPRODUCT(--(D$9=YEAR(Quarterly_kt!$B$9:EA$9)),Quarterly_kt!$B123:EA123)</f>
        <v>44.492941284433527</v>
      </c>
      <c r="E149" s="73">
        <f>SUMPRODUCT(--(E$9=YEAR(Quarterly_kt!$B$9:EB$9)),Quarterly_kt!$B123:EB123)</f>
        <v>45.129083533306797</v>
      </c>
      <c r="F149" s="73">
        <f>SUMPRODUCT(--(F$9=YEAR(Quarterly_kt!$B$9:EC$9)),Quarterly_kt!$B123:EC123)</f>
        <v>42.963926245915758</v>
      </c>
      <c r="G149" s="73">
        <f>SUMPRODUCT(--(G$9=YEAR(Quarterly_kt!$B$9:ED$9)),Quarterly_kt!$B123:ED123)</f>
        <v>48.309878670878128</v>
      </c>
      <c r="H149" s="73">
        <f>SUMPRODUCT(--(H$9=YEAR(Quarterly_kt!$B$9:EE$9)),Quarterly_kt!$B123:EE123)</f>
        <v>47.424038252483101</v>
      </c>
      <c r="I149" s="73">
        <f>SUMPRODUCT(--(I$9=YEAR(Quarterly_kt!$B$9:EF$9)),Quarterly_kt!$B123:EF123)</f>
        <v>41.396863301819579</v>
      </c>
      <c r="J149" s="73">
        <f>SUMPRODUCT(--(J$9=YEAR(Quarterly_kt!$B$9:EG$9)),Quarterly_kt!$B123:EG123)</f>
        <v>42.482400091333602</v>
      </c>
      <c r="K149" s="73">
        <f>SUMPRODUCT(--(K$9=YEAR(Quarterly_kt!$B$9:EH$9)),Quarterly_kt!$B123:EH123)</f>
        <v>38.074253263818264</v>
      </c>
      <c r="L149" s="73">
        <f>SUMPRODUCT(--(L$9=YEAR(Quarterly_kt!$B$9:EI$9)),Quarterly_kt!$B123:EI123)</f>
        <v>34.302720236380125</v>
      </c>
      <c r="M149" s="73">
        <f>SUMPRODUCT(--(M$9=YEAR(Quarterly_kt!$B$9:EJ$9)),Quarterly_kt!$B123:EJ123)</f>
        <v>30.999979867457419</v>
      </c>
      <c r="N149" s="73">
        <f>SUMPRODUCT(--(N$9=YEAR(Quarterly_kt!$B$9:EK$9)),Quarterly_kt!$B123:EK123)</f>
        <v>27.046583372929305</v>
      </c>
      <c r="O149" s="73">
        <f>SUMPRODUCT(--(O$9=YEAR(Quarterly_kt!$B$9:EL$9)),Quarterly_kt!$B123:EL123)</f>
        <v>31.461206076948201</v>
      </c>
      <c r="P149" s="73">
        <f>SUMPRODUCT(--(P$9=YEAR(Quarterly_kt!$B$9:EM$9)),Quarterly_kt!$B123:EM123)</f>
        <v>18.793202908541318</v>
      </c>
      <c r="Q149" s="73">
        <f>SUMPRODUCT(--(Q$9=YEAR(Quarterly_kt!$B$9:EN$9)),Quarterly_kt!$B123:EN123)</f>
        <v>18.196234646736816</v>
      </c>
      <c r="R149" s="73">
        <f>SUMPRODUCT(--(R$9=YEAR(Quarterly_kt!$B$9:EO$9)),Quarterly_kt!$B123:EO123)</f>
        <v>15.020194206013736</v>
      </c>
      <c r="S149" s="73">
        <f>SUMPRODUCT(--(S$9=YEAR(Quarterly_kt!$B$9:EP$9)),Quarterly_kt!$B123:EP123)</f>
        <v>10.143963174447489</v>
      </c>
      <c r="T149" s="73">
        <f>SUMPRODUCT(--(T$9=YEAR(Quarterly_kt!$B$9:EQ$9)),Quarterly_kt!$B123:EQ123)</f>
        <v>24.716074681262391</v>
      </c>
      <c r="U149" s="73">
        <f>SUMPRODUCT(--(U$9=YEAR(Quarterly_kt!$B$9:ER$9)),Quarterly_kt!$B123:ER123)</f>
        <v>6.7093762338845107</v>
      </c>
      <c r="V149" s="73">
        <f>SUMPRODUCT(--(V$9=YEAR(Quarterly_kt!$B$9:ES$9)),Quarterly_kt!$B123:ES123)</f>
        <v>3.8303581073178941</v>
      </c>
      <c r="W149" s="73">
        <f>SUMPRODUCT(--(W$9=YEAR(Quarterly_kt!$B$9:ET$9)),Quarterly_kt!$B123:ET123)</f>
        <v>2.9679258423912516</v>
      </c>
      <c r="X149" s="73">
        <f>SUMPRODUCT(--(X$9=YEAR(Quarterly_kt!$B$9:EU$9)),Quarterly_kt!$B123:EU123)</f>
        <v>1.8828817274816354</v>
      </c>
      <c r="Y149" s="73">
        <f>SUMPRODUCT(--(Y$9=YEAR(Quarterly_kt!$B$9:EV$9)),Quarterly_kt!$B123:EV123)</f>
        <v>2.0925332754826593</v>
      </c>
      <c r="Z149" s="73">
        <f>SUMPRODUCT(--(Z$9=YEAR(Quarterly_kt!$B$9:EW$9)),Quarterly_kt!$B123:EW123)</f>
        <v>1.2547622235845806</v>
      </c>
      <c r="AA149" s="73">
        <f>SUMPRODUCT(--(AA$9=YEAR(Quarterly_kt!$B$9:EX$9)),Quarterly_kt!$B123:EX123)</f>
        <v>1.1314118213501443</v>
      </c>
      <c r="AB149" s="73">
        <f>SUMPRODUCT(--(AB$9=YEAR(Quarterly_kt!$B$9:EY$9)),Quarterly_kt!$B123:EY123)</f>
        <v>1.0200717531403816</v>
      </c>
      <c r="AC149" s="73">
        <f>SUMPRODUCT(--(AC$9=YEAR(Quarterly_kt!$B$9:EZ$9)),Quarterly_kt!$B123:EZ123)</f>
        <v>1.0700905568619707</v>
      </c>
      <c r="AD149" s="73">
        <f>SUMPRODUCT(--(AD$9=YEAR(Quarterly_kt!$B$9:FA$9)),Quarterly_kt!$B123:FA123)</f>
        <v>1.2674873932531532</v>
      </c>
      <c r="AE149" s="73">
        <f>SUMPRODUCT(--(AE$9=YEAR(Quarterly_kt!$B$9:FB$9)),Quarterly_kt!$B123:FB123)</f>
        <v>1.5318643075762246</v>
      </c>
      <c r="AF149" s="73">
        <f>SUMPRODUCT(--(AF$9=YEAR(Quarterly_kt!$B$9:FC$9)),Quarterly_kt!$B123:FC123)</f>
        <v>2.9483016330836072</v>
      </c>
      <c r="AG149" s="73">
        <f>SUMPRODUCT(--(AG$9=YEAR(Quarterly_kt!$B$9:FD$9)),Quarterly_kt!$B123:FD123)</f>
        <v>2.5783265212061601</v>
      </c>
      <c r="AH149" s="73">
        <f>SUMPRODUCT(--(AH$9=YEAR(Quarterly_kt!$B$9:FE$9)),Quarterly_kt!$B123:FE123)</f>
        <v>2.308649969331722</v>
      </c>
      <c r="AI149" s="73">
        <f>SUMPRODUCT(--(AI$9=YEAR(Quarterly_kt!$B$9:FF$9)),Quarterly_kt!$B123:FF123)</f>
        <v>2.0821150663595978</v>
      </c>
      <c r="AJ149" s="73">
        <f>SUMPRODUCT(--(AJ$9=YEAR(Quarterly_kt!$B$9:FG$9)),Quarterly_kt!$B123:FG123)</f>
        <v>1.7298042523456907</v>
      </c>
      <c r="AK149" s="73">
        <f>SUMPRODUCT(--(AK$9=YEAR(Quarterly_kt!$B$9:FH$9)),Quarterly_kt!$B123:FH123)</f>
        <v>3.1127802929868054</v>
      </c>
      <c r="AL149" s="73">
        <f>SUMPRODUCT(--(AL$9=YEAR(Quarterly_kt!$B$9:FI$9)),Quarterly_kt!$B123:FI123)</f>
        <v>0.39218581632778443</v>
      </c>
      <c r="AM149" s="73">
        <f>SUMPRODUCT(--(AM$9=YEAR(Quarterly_kt!$B$9:FJ$9)),Quarterly_kt!$B123:FJ123)</f>
        <v>0.39497715652181364</v>
      </c>
      <c r="AN149" s="73">
        <f>SUMPRODUCT(--(AN$9=YEAR(Quarterly_kt!$B$9:FK$9)),Quarterly_kt!$B123:FK123)</f>
        <v>0.30895702212469034</v>
      </c>
      <c r="AO149" s="73">
        <f>SUMPRODUCT(--(AO$9=YEAR(Quarterly_kt!$B$9:FL$9)),Quarterly_kt!$B123:FL123)</f>
        <v>0.41692304706998384</v>
      </c>
      <c r="AP149" s="73">
        <f>SUMPRODUCT(--(AP$9=YEAR(Quarterly_kt!$B$9:FM$9)),Quarterly_kt!$B123:FM123)</f>
        <v>0.59906580757468253</v>
      </c>
      <c r="AQ149" s="73">
        <f>SUMPRODUCT(--(AQ$9=YEAR(Quarterly_kt!$B$9:FN$9)),Quarterly_kt!$B123:FN123)</f>
        <v>0.95534464396668284</v>
      </c>
      <c r="AR149" s="73">
        <f>SUMPRODUCT(--(AR$9=YEAR(Quarterly_kt!$B$9:FQ$9)),Quarterly_kt!$B123:FQ123)</f>
        <v>0.84325696112058135</v>
      </c>
      <c r="AS149" s="73">
        <f>SUMPRODUCT(--(AS$9=YEAR(Quarterly_kt!$B$9:FU$9)),Quarterly_kt!$B123:FU123)</f>
        <v>0.40534047370223664</v>
      </c>
    </row>
    <row r="150" spans="1:45" ht="15" x14ac:dyDescent="0.25">
      <c r="A150" s="49" t="s">
        <v>26</v>
      </c>
      <c r="B150" s="73">
        <f>SUMPRODUCT(--(B$9=YEAR(Quarterly_kt!$B$9:DY$9)),Quarterly_kt!$B124:DY124)</f>
        <v>239.80553096760858</v>
      </c>
      <c r="C150" s="73">
        <f>SUMPRODUCT(--(C$9=YEAR(Quarterly_kt!$B$9:DZ$9)),Quarterly_kt!$B124:DZ124)</f>
        <v>217.74409456477355</v>
      </c>
      <c r="D150" s="73">
        <f>SUMPRODUCT(--(D$9=YEAR(Quarterly_kt!$B$9:EA$9)),Quarterly_kt!$B124:EA124)</f>
        <v>218.02405067252289</v>
      </c>
      <c r="E150" s="73">
        <f>SUMPRODUCT(--(E$9=YEAR(Quarterly_kt!$B$9:EB$9)),Quarterly_kt!$B124:EB124)</f>
        <v>241.32785115215208</v>
      </c>
      <c r="F150" s="73">
        <f>SUMPRODUCT(--(F$9=YEAR(Quarterly_kt!$B$9:EC$9)),Quarterly_kt!$B124:EC124)</f>
        <v>231.82624332003888</v>
      </c>
      <c r="G150" s="73">
        <f>SUMPRODUCT(--(G$9=YEAR(Quarterly_kt!$B$9:ED$9)),Quarterly_kt!$B124:ED124)</f>
        <v>217.50459296080703</v>
      </c>
      <c r="H150" s="73">
        <f>SUMPRODUCT(--(H$9=YEAR(Quarterly_kt!$B$9:EE$9)),Quarterly_kt!$B124:EE124)</f>
        <v>220.22580084868864</v>
      </c>
      <c r="I150" s="73">
        <f>SUMPRODUCT(--(I$9=YEAR(Quarterly_kt!$B$9:EF$9)),Quarterly_kt!$B124:EF124)</f>
        <v>221.66312768774509</v>
      </c>
      <c r="J150" s="73">
        <f>SUMPRODUCT(--(J$9=YEAR(Quarterly_kt!$B$9:EG$9)),Quarterly_kt!$B124:EG124)</f>
        <v>231.19240068975512</v>
      </c>
      <c r="K150" s="73">
        <f>SUMPRODUCT(--(K$9=YEAR(Quarterly_kt!$B$9:EH$9)),Quarterly_kt!$B124:EH124)</f>
        <v>203.86809692939801</v>
      </c>
      <c r="L150" s="73">
        <f>SUMPRODUCT(--(L$9=YEAR(Quarterly_kt!$B$9:EI$9)),Quarterly_kt!$B124:EI124)</f>
        <v>214.12796768953808</v>
      </c>
      <c r="M150" s="73">
        <f>SUMPRODUCT(--(M$9=YEAR(Quarterly_kt!$B$9:EJ$9)),Quarterly_kt!$B124:EJ124)</f>
        <v>203.74172828209009</v>
      </c>
      <c r="N150" s="73">
        <f>SUMPRODUCT(--(N$9=YEAR(Quarterly_kt!$B$9:EK$9)),Quarterly_kt!$B124:EK124)</f>
        <v>184.94577443112064</v>
      </c>
      <c r="O150" s="73">
        <f>SUMPRODUCT(--(O$9=YEAR(Quarterly_kt!$B$9:EL$9)),Quarterly_kt!$B124:EL124)</f>
        <v>175.47796961083932</v>
      </c>
      <c r="P150" s="73">
        <f>SUMPRODUCT(--(P$9=YEAR(Quarterly_kt!$B$9:EM$9)),Quarterly_kt!$B124:EM124)</f>
        <v>167.85340609001034</v>
      </c>
      <c r="Q150" s="73">
        <f>SUMPRODUCT(--(Q$9=YEAR(Quarterly_kt!$B$9:EN$9)),Quarterly_kt!$B124:EN124)</f>
        <v>181.17009274135447</v>
      </c>
      <c r="R150" s="73">
        <f>SUMPRODUCT(--(R$9=YEAR(Quarterly_kt!$B$9:EO$9)),Quarterly_kt!$B124:EO124)</f>
        <v>180.35808705133007</v>
      </c>
      <c r="S150" s="73">
        <f>SUMPRODUCT(--(S$9=YEAR(Quarterly_kt!$B$9:EP$9)),Quarterly_kt!$B124:EP124)</f>
        <v>172.50724887655289</v>
      </c>
      <c r="T150" s="73">
        <f>SUMPRODUCT(--(T$9=YEAR(Quarterly_kt!$B$9:EQ$9)),Quarterly_kt!$B124:EQ124)</f>
        <v>190.20772544610409</v>
      </c>
      <c r="U150" s="73">
        <f>SUMPRODUCT(--(U$9=YEAR(Quarterly_kt!$B$9:ER$9)),Quarterly_kt!$B124:ER124)</f>
        <v>182.54741268151631</v>
      </c>
      <c r="V150" s="73">
        <f>SUMPRODUCT(--(V$9=YEAR(Quarterly_kt!$B$9:ES$9)),Quarterly_kt!$B124:ES124)</f>
        <v>189.18237134807072</v>
      </c>
      <c r="W150" s="73">
        <f>SUMPRODUCT(--(W$9=YEAR(Quarterly_kt!$B$9:ET$9)),Quarterly_kt!$B124:ET124)</f>
        <v>208.54472773558928</v>
      </c>
      <c r="X150" s="73">
        <f>SUMPRODUCT(--(X$9=YEAR(Quarterly_kt!$B$9:EU$9)),Quarterly_kt!$B124:EU124)</f>
        <v>207.59104927619228</v>
      </c>
      <c r="Y150" s="73">
        <f>SUMPRODUCT(--(Y$9=YEAR(Quarterly_kt!$B$9:EV$9)),Quarterly_kt!$B124:EV124)</f>
        <v>211.49325924323776</v>
      </c>
      <c r="Z150" s="73">
        <f>SUMPRODUCT(--(Z$9=YEAR(Quarterly_kt!$B$9:EW$9)),Quarterly_kt!$B124:EW124)</f>
        <v>197.82145044666254</v>
      </c>
      <c r="AA150" s="73">
        <f>SUMPRODUCT(--(AA$9=YEAR(Quarterly_kt!$B$9:EX$9)),Quarterly_kt!$B124:EX124)</f>
        <v>178.16745642136559</v>
      </c>
      <c r="AB150" s="73">
        <f>SUMPRODUCT(--(AB$9=YEAR(Quarterly_kt!$B$9:EY$9)),Quarterly_kt!$B124:EY124)</f>
        <v>219.96351231901502</v>
      </c>
      <c r="AC150" s="73">
        <f>SUMPRODUCT(--(AC$9=YEAR(Quarterly_kt!$B$9:EZ$9)),Quarterly_kt!$B124:EZ124)</f>
        <v>221.35132947109605</v>
      </c>
      <c r="AD150" s="73">
        <f>SUMPRODUCT(--(AD$9=YEAR(Quarterly_kt!$B$9:FA$9)),Quarterly_kt!$B124:FA124)</f>
        <v>235.52459414895168</v>
      </c>
      <c r="AE150" s="73">
        <f>SUMPRODUCT(--(AE$9=YEAR(Quarterly_kt!$B$9:FB$9)),Quarterly_kt!$B124:FB124)</f>
        <v>254.12823507796821</v>
      </c>
      <c r="AF150" s="73">
        <f>SUMPRODUCT(--(AF$9=YEAR(Quarterly_kt!$B$9:FC$9)),Quarterly_kt!$B124:FC124)</f>
        <v>302.76310357563733</v>
      </c>
      <c r="AG150" s="73">
        <f>SUMPRODUCT(--(AG$9=YEAR(Quarterly_kt!$B$9:FD$9)),Quarterly_kt!$B124:FD124)</f>
        <v>314.77935058610251</v>
      </c>
      <c r="AH150" s="73">
        <f>SUMPRODUCT(--(AH$9=YEAR(Quarterly_kt!$B$9:FE$9)),Quarterly_kt!$B124:FE124)</f>
        <v>320.35806907609305</v>
      </c>
      <c r="AI150" s="73">
        <f>SUMPRODUCT(--(AI$9=YEAR(Quarterly_kt!$B$9:FF$9)),Quarterly_kt!$B124:FF124)</f>
        <v>345.6757326330507</v>
      </c>
      <c r="AJ150" s="73">
        <f>SUMPRODUCT(--(AJ$9=YEAR(Quarterly_kt!$B$9:FG$9)),Quarterly_kt!$B124:FG124)</f>
        <v>324.20203085459082</v>
      </c>
      <c r="AK150" s="73">
        <f>SUMPRODUCT(--(AK$9=YEAR(Quarterly_kt!$B$9:FH$9)),Quarterly_kt!$B124:FH124)</f>
        <v>293.27471724887295</v>
      </c>
      <c r="AL150" s="73">
        <f>SUMPRODUCT(--(AL$9=YEAR(Quarterly_kt!$B$9:FI$9)),Quarterly_kt!$B124:FI124)</f>
        <v>246.06143397593831</v>
      </c>
      <c r="AM150" s="73">
        <f>SUMPRODUCT(--(AM$9=YEAR(Quarterly_kt!$B$9:FJ$9)),Quarterly_kt!$B124:FJ124)</f>
        <v>242.24874347033551</v>
      </c>
      <c r="AN150" s="73">
        <f>SUMPRODUCT(--(AN$9=YEAR(Quarterly_kt!$B$9:FK$9)),Quarterly_kt!$B124:FK124)</f>
        <v>267.00532465078822</v>
      </c>
      <c r="AO150" s="73">
        <f>SUMPRODUCT(--(AO$9=YEAR(Quarterly_kt!$B$9:FL$9)),Quarterly_kt!$B124:FL124)</f>
        <v>314.8091924554908</v>
      </c>
      <c r="AP150" s="73">
        <f>SUMPRODUCT(--(AP$9=YEAR(Quarterly_kt!$B$9:FM$9)),Quarterly_kt!$B124:FM124)</f>
        <v>318.85145361937157</v>
      </c>
      <c r="AQ150" s="73">
        <f>SUMPRODUCT(--(AQ$9=YEAR(Quarterly_kt!$B$9:FN$9)),Quarterly_kt!$B124:FN124)</f>
        <v>302.68740008262154</v>
      </c>
      <c r="AR150" s="73">
        <f>SUMPRODUCT(--(AR$9=YEAR(Quarterly_kt!$B$9:FQ$9)),Quarterly_kt!$B124:FQ124)</f>
        <v>332.04222924024793</v>
      </c>
      <c r="AS150" s="73">
        <f>SUMPRODUCT(--(AS$9=YEAR(Quarterly_kt!$B$9:FU$9)),Quarterly_kt!$B124:FU124)</f>
        <v>320.56604975272057</v>
      </c>
    </row>
    <row r="151" spans="1:45" ht="15" x14ac:dyDescent="0.25">
      <c r="A151" s="49" t="s">
        <v>27</v>
      </c>
      <c r="B151" s="73">
        <f>SUMPRODUCT(--(B$9=YEAR(Quarterly_kt!$B$9:DY$9)),Quarterly_kt!$B125:DY125)</f>
        <v>301.79117001194004</v>
      </c>
      <c r="C151" s="73">
        <f>SUMPRODUCT(--(C$9=YEAR(Quarterly_kt!$B$9:DZ$9)),Quarterly_kt!$B125:DZ125)</f>
        <v>383.91935240706465</v>
      </c>
      <c r="D151" s="73">
        <f>SUMPRODUCT(--(D$9=YEAR(Quarterly_kt!$B$9:EA$9)),Quarterly_kt!$B125:EA125)</f>
        <v>334.05657689568716</v>
      </c>
      <c r="E151" s="73">
        <f>SUMPRODUCT(--(E$9=YEAR(Quarterly_kt!$B$9:EB$9)),Quarterly_kt!$B125:EB125)</f>
        <v>448.69194844880542</v>
      </c>
      <c r="F151" s="73">
        <f>SUMPRODUCT(--(F$9=YEAR(Quarterly_kt!$B$9:EC$9)),Quarterly_kt!$B125:EC125)</f>
        <v>452.75979534179805</v>
      </c>
      <c r="G151" s="73">
        <f>SUMPRODUCT(--(G$9=YEAR(Quarterly_kt!$B$9:ED$9)),Quarterly_kt!$B125:ED125)</f>
        <v>425.96124895296259</v>
      </c>
      <c r="H151" s="73">
        <f>SUMPRODUCT(--(H$9=YEAR(Quarterly_kt!$B$9:EE$9)),Quarterly_kt!$B125:EE125)</f>
        <v>367.1085436035969</v>
      </c>
      <c r="I151" s="73">
        <f>SUMPRODUCT(--(I$9=YEAR(Quarterly_kt!$B$9:EF$9)),Quarterly_kt!$B125:EF125)</f>
        <v>299.79259114217291</v>
      </c>
      <c r="J151" s="73">
        <f>SUMPRODUCT(--(J$9=YEAR(Quarterly_kt!$B$9:EG$9)),Quarterly_kt!$B125:EG125)</f>
        <v>272.39541646488414</v>
      </c>
      <c r="K151" s="73">
        <f>SUMPRODUCT(--(K$9=YEAR(Quarterly_kt!$B$9:EH$9)),Quarterly_kt!$B125:EH125)</f>
        <v>186.6119165563079</v>
      </c>
      <c r="L151" s="73">
        <f>SUMPRODUCT(--(L$9=YEAR(Quarterly_kt!$B$9:EI$9)),Quarterly_kt!$B125:EI125)</f>
        <v>132.51461292033122</v>
      </c>
      <c r="M151" s="73">
        <f>SUMPRODUCT(--(M$9=YEAR(Quarterly_kt!$B$9:EJ$9)),Quarterly_kt!$B125:EJ125)</f>
        <v>105.5206334254229</v>
      </c>
      <c r="N151" s="73">
        <f>SUMPRODUCT(--(N$9=YEAR(Quarterly_kt!$B$9:EK$9)),Quarterly_kt!$B125:EK125)</f>
        <v>91.432845535600563</v>
      </c>
      <c r="O151" s="73">
        <f>SUMPRODUCT(--(O$9=YEAR(Quarterly_kt!$B$9:EL$9)),Quarterly_kt!$B125:EL125)</f>
        <v>93.329082428918809</v>
      </c>
      <c r="P151" s="73">
        <f>SUMPRODUCT(--(P$9=YEAR(Quarterly_kt!$B$9:EM$9)),Quarterly_kt!$B125:EM125)</f>
        <v>87.722583069228904</v>
      </c>
      <c r="Q151" s="73">
        <f>SUMPRODUCT(--(Q$9=YEAR(Quarterly_kt!$B$9:EN$9)),Quarterly_kt!$B125:EN125)</f>
        <v>56.261260917064895</v>
      </c>
      <c r="R151" s="73">
        <f>SUMPRODUCT(--(R$9=YEAR(Quarterly_kt!$B$9:EO$9)),Quarterly_kt!$B125:EO125)</f>
        <v>47.491614096575965</v>
      </c>
      <c r="S151" s="73">
        <f>SUMPRODUCT(--(S$9=YEAR(Quarterly_kt!$B$9:EP$9)),Quarterly_kt!$B125:EP125)</f>
        <v>44.34047745233817</v>
      </c>
      <c r="T151" s="73">
        <f>SUMPRODUCT(--(T$9=YEAR(Quarterly_kt!$B$9:EQ$9)),Quarterly_kt!$B125:EQ125)</f>
        <v>49.753329722950099</v>
      </c>
      <c r="U151" s="73">
        <f>SUMPRODUCT(--(U$9=YEAR(Quarterly_kt!$B$9:ER$9)),Quarterly_kt!$B125:ER125)</f>
        <v>28.348741820717283</v>
      </c>
      <c r="V151" s="73">
        <f>SUMPRODUCT(--(V$9=YEAR(Quarterly_kt!$B$9:ES$9)),Quarterly_kt!$B125:ES125)</f>
        <v>51.85813892670221</v>
      </c>
      <c r="W151" s="73">
        <f>SUMPRODUCT(--(W$9=YEAR(Quarterly_kt!$B$9:ET$9)),Quarterly_kt!$B125:ET125)</f>
        <v>39.938006672627793</v>
      </c>
      <c r="X151" s="73">
        <f>SUMPRODUCT(--(X$9=YEAR(Quarterly_kt!$B$9:EU$9)),Quarterly_kt!$B125:EU125)</f>
        <v>61.617533970424567</v>
      </c>
      <c r="Y151" s="73">
        <f>SUMPRODUCT(--(Y$9=YEAR(Quarterly_kt!$B$9:EV$9)),Quarterly_kt!$B125:EV125)</f>
        <v>60.705836846893263</v>
      </c>
      <c r="Z151" s="73">
        <f>SUMPRODUCT(--(Z$9=YEAR(Quarterly_kt!$B$9:EW$9)),Quarterly_kt!$B125:EW125)</f>
        <v>44.054917584644038</v>
      </c>
      <c r="AA151" s="73">
        <f>SUMPRODUCT(--(AA$9=YEAR(Quarterly_kt!$B$9:EX$9)),Quarterly_kt!$B125:EX125)</f>
        <v>36.923672650049134</v>
      </c>
      <c r="AB151" s="73">
        <f>SUMPRODUCT(--(AB$9=YEAR(Quarterly_kt!$B$9:EY$9)),Quarterly_kt!$B125:EY125)</f>
        <v>54.165866701158954</v>
      </c>
      <c r="AC151" s="73">
        <f>SUMPRODUCT(--(AC$9=YEAR(Quarterly_kt!$B$9:EZ$9)),Quarterly_kt!$B125:EZ125)</f>
        <v>44.573111482834378</v>
      </c>
      <c r="AD151" s="73">
        <f>SUMPRODUCT(--(AD$9=YEAR(Quarterly_kt!$B$9:FA$9)),Quarterly_kt!$B125:FA125)</f>
        <v>45.46671459589507</v>
      </c>
      <c r="AE151" s="73">
        <f>SUMPRODUCT(--(AE$9=YEAR(Quarterly_kt!$B$9:FB$9)),Quarterly_kt!$B125:FB125)</f>
        <v>26.967257063209601</v>
      </c>
      <c r="AF151" s="73">
        <f>SUMPRODUCT(--(AF$9=YEAR(Quarterly_kt!$B$9:FC$9)),Quarterly_kt!$B125:FC125)</f>
        <v>20.757483613949301</v>
      </c>
      <c r="AG151" s="73">
        <f>SUMPRODUCT(--(AG$9=YEAR(Quarterly_kt!$B$9:FD$9)),Quarterly_kt!$B125:FD125)</f>
        <v>21.660053160385605</v>
      </c>
      <c r="AH151" s="73">
        <f>SUMPRODUCT(--(AH$9=YEAR(Quarterly_kt!$B$9:FE$9)),Quarterly_kt!$B125:FE125)</f>
        <v>21.673545265161103</v>
      </c>
      <c r="AI151" s="73">
        <f>SUMPRODUCT(--(AI$9=YEAR(Quarterly_kt!$B$9:FF$9)),Quarterly_kt!$B125:FF125)</f>
        <v>27.053048180047124</v>
      </c>
      <c r="AJ151" s="73">
        <f>SUMPRODUCT(--(AJ$9=YEAR(Quarterly_kt!$B$9:FG$9)),Quarterly_kt!$B125:FG125)</f>
        <v>42.33767597676902</v>
      </c>
      <c r="AK151" s="73">
        <f>SUMPRODUCT(--(AK$9=YEAR(Quarterly_kt!$B$9:FH$9)),Quarterly_kt!$B125:FH125)</f>
        <v>20.432461117593057</v>
      </c>
      <c r="AL151" s="73">
        <f>SUMPRODUCT(--(AL$9=YEAR(Quarterly_kt!$B$9:FI$9)),Quarterly_kt!$B125:FI125)</f>
        <v>28.453958408346217</v>
      </c>
      <c r="AM151" s="73">
        <f>SUMPRODUCT(--(AM$9=YEAR(Quarterly_kt!$B$9:FJ$9)),Quarterly_kt!$B125:FJ125)</f>
        <v>22.827762682239804</v>
      </c>
      <c r="AN151" s="73">
        <f>SUMPRODUCT(--(AN$9=YEAR(Quarterly_kt!$B$9:FK$9)),Quarterly_kt!$B125:FK125)</f>
        <v>22.553862716558903</v>
      </c>
      <c r="AO151" s="73">
        <f>SUMPRODUCT(--(AO$9=YEAR(Quarterly_kt!$B$9:FL$9)),Quarterly_kt!$B125:FL125)</f>
        <v>23.279598898465903</v>
      </c>
      <c r="AP151" s="73">
        <f>SUMPRODUCT(--(AP$9=YEAR(Quarterly_kt!$B$9:FM$9)),Quarterly_kt!$B125:FM125)</f>
        <v>22.838180058983895</v>
      </c>
      <c r="AQ151" s="73">
        <f>SUMPRODUCT(--(AQ$9=YEAR(Quarterly_kt!$B$9:FN$9)),Quarterly_kt!$B125:FN125)</f>
        <v>29.439345136151296</v>
      </c>
      <c r="AR151" s="73">
        <f>SUMPRODUCT(--(AR$9=YEAR(Quarterly_kt!$B$9:FQ$9)),Quarterly_kt!$B125:FQ125)</f>
        <v>24.789013161626578</v>
      </c>
      <c r="AS151" s="73">
        <f>SUMPRODUCT(--(AS$9=YEAR(Quarterly_kt!$B$9:FU$9)),Quarterly_kt!$B125:FU125)</f>
        <v>31.319579823562748</v>
      </c>
    </row>
    <row r="152" spans="1:45" ht="15" x14ac:dyDescent="0.25">
      <c r="A152" s="49" t="s">
        <v>24</v>
      </c>
      <c r="B152" s="73">
        <f>SUMPRODUCT(--(B$9=YEAR(Quarterly_kt!$B$9:DY$9)),Quarterly_kt!$B126:DY126)</f>
        <v>0</v>
      </c>
      <c r="C152" s="73">
        <f>SUMPRODUCT(--(C$9=YEAR(Quarterly_kt!$B$9:DZ$9)),Quarterly_kt!$B126:DZ126)</f>
        <v>0</v>
      </c>
      <c r="D152" s="73">
        <f>SUMPRODUCT(--(D$9=YEAR(Quarterly_kt!$B$9:EA$9)),Quarterly_kt!$B126:EA126)</f>
        <v>0</v>
      </c>
      <c r="E152" s="73">
        <f>SUMPRODUCT(--(E$9=YEAR(Quarterly_kt!$B$9:EB$9)),Quarterly_kt!$B126:EB126)</f>
        <v>0</v>
      </c>
      <c r="F152" s="73">
        <f>SUMPRODUCT(--(F$9=YEAR(Quarterly_kt!$B$9:EC$9)),Quarterly_kt!$B126:EC126)</f>
        <v>0</v>
      </c>
      <c r="G152" s="73">
        <f>SUMPRODUCT(--(G$9=YEAR(Quarterly_kt!$B$9:ED$9)),Quarterly_kt!$B126:ED126)</f>
        <v>0</v>
      </c>
      <c r="H152" s="73">
        <f>SUMPRODUCT(--(H$9=YEAR(Quarterly_kt!$B$9:EE$9)),Quarterly_kt!$B126:EE126)</f>
        <v>0</v>
      </c>
      <c r="I152" s="73">
        <f>SUMPRODUCT(--(I$9=YEAR(Quarterly_kt!$B$9:EF$9)),Quarterly_kt!$B126:EF126)</f>
        <v>0</v>
      </c>
      <c r="J152" s="73">
        <f>SUMPRODUCT(--(J$9=YEAR(Quarterly_kt!$B$9:EG$9)),Quarterly_kt!$B126:EG126)</f>
        <v>0</v>
      </c>
      <c r="K152" s="73">
        <f>SUMPRODUCT(--(K$9=YEAR(Quarterly_kt!$B$9:EH$9)),Quarterly_kt!$B126:EH126)</f>
        <v>0</v>
      </c>
      <c r="L152" s="73">
        <f>SUMPRODUCT(--(L$9=YEAR(Quarterly_kt!$B$9:EI$9)),Quarterly_kt!$B126:EI126)</f>
        <v>4.5343588566891979</v>
      </c>
      <c r="M152" s="73">
        <f>SUMPRODUCT(--(M$9=YEAR(Quarterly_kt!$B$9:EJ$9)),Quarterly_kt!$B126:EJ126)</f>
        <v>9.2381696183327549</v>
      </c>
      <c r="N152" s="73">
        <f>SUMPRODUCT(--(N$9=YEAR(Quarterly_kt!$B$9:EK$9)),Quarterly_kt!$B126:EK126)</f>
        <v>12.020729214219321</v>
      </c>
      <c r="O152" s="73">
        <f>SUMPRODUCT(--(O$9=YEAR(Quarterly_kt!$B$9:EL$9)),Quarterly_kt!$B126:EL126)</f>
        <v>13.188434534886776</v>
      </c>
      <c r="P152" s="73">
        <f>SUMPRODUCT(--(P$9=YEAR(Quarterly_kt!$B$9:EM$9)),Quarterly_kt!$B126:EM126)</f>
        <v>15.109007856106267</v>
      </c>
      <c r="Q152" s="73">
        <f>SUMPRODUCT(--(Q$9=YEAR(Quarterly_kt!$B$9:EN$9)),Quarterly_kt!$B126:EN126)</f>
        <v>15.620541466070307</v>
      </c>
      <c r="R152" s="73">
        <f>SUMPRODUCT(--(R$9=YEAR(Quarterly_kt!$B$9:EO$9)),Quarterly_kt!$B126:EO126)</f>
        <v>17.122123564532895</v>
      </c>
      <c r="S152" s="73">
        <f>SUMPRODUCT(--(S$9=YEAR(Quarterly_kt!$B$9:EP$9)),Quarterly_kt!$B126:EP126)</f>
        <v>20.58165151226256</v>
      </c>
      <c r="T152" s="73">
        <f>SUMPRODUCT(--(T$9=YEAR(Quarterly_kt!$B$9:EQ$9)),Quarterly_kt!$B126:EQ126)</f>
        <v>20.635177568594305</v>
      </c>
      <c r="U152" s="73">
        <f>SUMPRODUCT(--(U$9=YEAR(Quarterly_kt!$B$9:ER$9)),Quarterly_kt!$B126:ER126)</f>
        <v>21.741484726338562</v>
      </c>
      <c r="V152" s="73">
        <f>SUMPRODUCT(--(V$9=YEAR(Quarterly_kt!$B$9:ES$9)),Quarterly_kt!$B126:ES126)</f>
        <v>23.997950896230158</v>
      </c>
      <c r="W152" s="73">
        <f>SUMPRODUCT(--(W$9=YEAR(Quarterly_kt!$B$9:ET$9)),Quarterly_kt!$B126:ET126)</f>
        <v>21.633217423842986</v>
      </c>
      <c r="X152" s="73">
        <f>SUMPRODUCT(--(X$9=YEAR(Quarterly_kt!$B$9:EU$9)),Quarterly_kt!$B126:EU126)</f>
        <v>21.271199440936645</v>
      </c>
      <c r="Y152" s="73">
        <f>SUMPRODUCT(--(Y$9=YEAR(Quarterly_kt!$B$9:EV$9)),Quarterly_kt!$B126:EV126)</f>
        <v>17.353459154008632</v>
      </c>
      <c r="Z152" s="73">
        <f>SUMPRODUCT(--(Z$9=YEAR(Quarterly_kt!$B$9:EW$9)),Quarterly_kt!$B126:EW126)</f>
        <v>17.836100733453282</v>
      </c>
      <c r="AA152" s="73">
        <f>SUMPRODUCT(--(AA$9=YEAR(Quarterly_kt!$B$9:EX$9)),Quarterly_kt!$B126:EX126)</f>
        <v>19.589895001756723</v>
      </c>
      <c r="AB152" s="73">
        <f>SUMPRODUCT(--(AB$9=YEAR(Quarterly_kt!$B$9:EY$9)),Quarterly_kt!$B126:EY126)</f>
        <v>26.960077926105086</v>
      </c>
      <c r="AC152" s="73">
        <f>SUMPRODUCT(--(AC$9=YEAR(Quarterly_kt!$B$9:EZ$9)),Quarterly_kt!$B126:EZ126)</f>
        <v>39.051943803443791</v>
      </c>
      <c r="AD152" s="73">
        <f>SUMPRODUCT(--(AD$9=YEAR(Quarterly_kt!$B$9:FA$9)),Quarterly_kt!$B126:FA126)</f>
        <v>44.452689757935325</v>
      </c>
      <c r="AE152" s="73">
        <f>SUMPRODUCT(--(AE$9=YEAR(Quarterly_kt!$B$9:FB$9)),Quarterly_kt!$B126:FB126)</f>
        <v>48.958440447258255</v>
      </c>
      <c r="AF152" s="73">
        <f>SUMPRODUCT(--(AF$9=YEAR(Quarterly_kt!$B$9:FC$9)),Quarterly_kt!$B126:FC126)</f>
        <v>55.69957269853321</v>
      </c>
      <c r="AG152" s="73">
        <f>SUMPRODUCT(--(AG$9=YEAR(Quarterly_kt!$B$9:FD$9)),Quarterly_kt!$B126:FD126)</f>
        <v>58.075774629012727</v>
      </c>
      <c r="AH152" s="73">
        <f>SUMPRODUCT(--(AH$9=YEAR(Quarterly_kt!$B$9:FE$9)),Quarterly_kt!$B126:FE126)</f>
        <v>60.904276501728589</v>
      </c>
      <c r="AI152" s="73">
        <f>SUMPRODUCT(--(AI$9=YEAR(Quarterly_kt!$B$9:FF$9)),Quarterly_kt!$B126:FF126)</f>
        <v>67.40824538028464</v>
      </c>
      <c r="AJ152" s="73">
        <f>SUMPRODUCT(--(AJ$9=YEAR(Quarterly_kt!$B$9:FG$9)),Quarterly_kt!$B126:FG126)</f>
        <v>64.545150472219092</v>
      </c>
      <c r="AK152" s="73">
        <f>SUMPRODUCT(--(AK$9=YEAR(Quarterly_kt!$B$9:FH$9)),Quarterly_kt!$B126:FH126)</f>
        <v>63.862053537417388</v>
      </c>
      <c r="AL152" s="73">
        <f>SUMPRODUCT(--(AL$9=YEAR(Quarterly_kt!$B$9:FI$9)),Quarterly_kt!$B126:FI126)</f>
        <v>53.320857543438947</v>
      </c>
      <c r="AM152" s="73">
        <f>SUMPRODUCT(--(AM$9=YEAR(Quarterly_kt!$B$9:FJ$9)),Quarterly_kt!$B126:FJ126)</f>
        <v>50.170909671802228</v>
      </c>
      <c r="AN152" s="73">
        <f>SUMPRODUCT(--(AN$9=YEAR(Quarterly_kt!$B$9:FK$9)),Quarterly_kt!$B126:FK126)</f>
        <v>57.767146548733251</v>
      </c>
      <c r="AO152" s="73">
        <f>SUMPRODUCT(--(AO$9=YEAR(Quarterly_kt!$B$9:FL$9)),Quarterly_kt!$B126:FL126)</f>
        <v>58.795283120629364</v>
      </c>
      <c r="AP152" s="73">
        <f>SUMPRODUCT(--(AP$9=YEAR(Quarterly_kt!$B$9:FM$9)),Quarterly_kt!$B126:FM126)</f>
        <v>61.409643284639863</v>
      </c>
      <c r="AQ152" s="73">
        <f>SUMPRODUCT(--(AQ$9=YEAR(Quarterly_kt!$B$9:FN$9)),Quarterly_kt!$B126:FN126)</f>
        <v>62.517088170268437</v>
      </c>
      <c r="AR152" s="73">
        <f>SUMPRODUCT(--(AR$9=YEAR(Quarterly_kt!$B$9:FQ$9)),Quarterly_kt!$B126:FQ126)</f>
        <v>66.969788694134394</v>
      </c>
      <c r="AS152" s="73">
        <f>SUMPRODUCT(--(AS$9=YEAR(Quarterly_kt!$B$9:FU$9)),Quarterly_kt!$B126:FU126)</f>
        <v>68.823213150188849</v>
      </c>
    </row>
    <row r="153" spans="1:45" s="23" customFormat="1" x14ac:dyDescent="0.2">
      <c r="A153" s="25"/>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c r="AA153" s="74"/>
      <c r="AB153" s="74"/>
      <c r="AC153" s="74"/>
      <c r="AD153" s="74"/>
      <c r="AE153" s="74"/>
      <c r="AF153" s="74"/>
      <c r="AG153" s="74"/>
      <c r="AH153" s="74"/>
      <c r="AI153" s="74"/>
      <c r="AJ153" s="74"/>
      <c r="AK153" s="74"/>
      <c r="AL153" s="74"/>
      <c r="AM153" s="74"/>
      <c r="AN153" s="74"/>
      <c r="AO153" s="74"/>
      <c r="AP153" s="74"/>
      <c r="AQ153" s="74"/>
      <c r="AR153" s="74"/>
      <c r="AS153" s="74"/>
    </row>
    <row r="154" spans="1:45" ht="14.25" customHeight="1" x14ac:dyDescent="0.25">
      <c r="A154" s="54" t="s">
        <v>57</v>
      </c>
      <c r="B154" s="17">
        <f t="shared" ref="B154:AP154" si="40">SUM(B155,B158:B160)</f>
        <v>323.19339387723267</v>
      </c>
      <c r="C154" s="17">
        <f t="shared" si="40"/>
        <v>310.53022651303337</v>
      </c>
      <c r="D154" s="17">
        <f t="shared" si="40"/>
        <v>305.28142759303375</v>
      </c>
      <c r="E154" s="17">
        <f t="shared" si="40"/>
        <v>305.1320327114621</v>
      </c>
      <c r="F154" s="17">
        <f t="shared" si="40"/>
        <v>289.85726497331564</v>
      </c>
      <c r="G154" s="17">
        <f t="shared" si="40"/>
        <v>220.38685479755574</v>
      </c>
      <c r="H154" s="17">
        <f t="shared" si="40"/>
        <v>313.55457178064569</v>
      </c>
      <c r="I154" s="17">
        <f t="shared" si="40"/>
        <v>232.05315842474252</v>
      </c>
      <c r="J154" s="17">
        <f t="shared" si="40"/>
        <v>268.12067907395596</v>
      </c>
      <c r="K154" s="17">
        <f t="shared" si="40"/>
        <v>237.83937515290648</v>
      </c>
      <c r="L154" s="17">
        <f t="shared" si="40"/>
        <v>217.18945730524186</v>
      </c>
      <c r="M154" s="17">
        <f t="shared" si="40"/>
        <v>194.27965403868089</v>
      </c>
      <c r="N154" s="17">
        <f t="shared" si="40"/>
        <v>181.97145041265958</v>
      </c>
      <c r="O154" s="17">
        <f t="shared" si="40"/>
        <v>124.12919214255547</v>
      </c>
      <c r="P154" s="17">
        <f t="shared" si="40"/>
        <v>124.25194269431515</v>
      </c>
      <c r="Q154" s="17">
        <f t="shared" si="40"/>
        <v>117.50957476409846</v>
      </c>
      <c r="R154" s="17">
        <f t="shared" si="40"/>
        <v>158.99119301702532</v>
      </c>
      <c r="S154" s="17">
        <f t="shared" si="40"/>
        <v>160.23038287764285</v>
      </c>
      <c r="T154" s="17">
        <f t="shared" si="40"/>
        <v>207.35823780037333</v>
      </c>
      <c r="U154" s="17">
        <f t="shared" si="40"/>
        <v>99.7457148301404</v>
      </c>
      <c r="V154" s="17">
        <f t="shared" si="40"/>
        <v>176.62604873464392</v>
      </c>
      <c r="W154" s="17">
        <f t="shared" si="40"/>
        <v>145.30771174094784</v>
      </c>
      <c r="X154" s="17">
        <f t="shared" si="40"/>
        <v>109.05453489273415</v>
      </c>
      <c r="Y154" s="17">
        <f t="shared" si="40"/>
        <v>100.31235158227496</v>
      </c>
      <c r="Z154" s="17">
        <f t="shared" si="40"/>
        <v>105.5142829175461</v>
      </c>
      <c r="AA154" s="17">
        <f t="shared" si="40"/>
        <v>102.47703933345093</v>
      </c>
      <c r="AB154" s="17">
        <f t="shared" si="40"/>
        <v>108.73104975823625</v>
      </c>
      <c r="AC154" s="17">
        <f t="shared" si="40"/>
        <v>97.269771182571034</v>
      </c>
      <c r="AD154" s="17">
        <f t="shared" si="40"/>
        <v>92.465556639565733</v>
      </c>
      <c r="AE154" s="17">
        <f t="shared" si="40"/>
        <v>121.67538889284361</v>
      </c>
      <c r="AF154" s="17">
        <f t="shared" si="40"/>
        <v>146.0590803118904</v>
      </c>
      <c r="AG154" s="17">
        <f t="shared" si="40"/>
        <v>138.38605246968112</v>
      </c>
      <c r="AH154" s="17">
        <f t="shared" si="40"/>
        <v>104.35490121040769</v>
      </c>
      <c r="AI154" s="17">
        <f t="shared" si="40"/>
        <v>112.45958122694404</v>
      </c>
      <c r="AJ154" s="17">
        <f t="shared" si="40"/>
        <v>113.62895797759623</v>
      </c>
      <c r="AK154" s="17">
        <f t="shared" si="40"/>
        <v>87.607738854413171</v>
      </c>
      <c r="AL154" s="17">
        <f t="shared" si="40"/>
        <v>121.27600434790301</v>
      </c>
      <c r="AM154" s="17">
        <f t="shared" si="40"/>
        <v>134.26381983232571</v>
      </c>
      <c r="AN154" s="17">
        <f t="shared" si="40"/>
        <v>116.32869066721742</v>
      </c>
      <c r="AO154" s="17">
        <f t="shared" si="40"/>
        <v>110.07197934517981</v>
      </c>
      <c r="AP154" s="17">
        <f t="shared" si="40"/>
        <v>127.29854416104206</v>
      </c>
      <c r="AQ154" s="17">
        <f>SUM(AQ155,AQ158:AQ160)</f>
        <v>134.83802179797192</v>
      </c>
      <c r="AR154" s="17">
        <f t="shared" ref="AR154" si="41">SUM(AR155,AR158:AR160)</f>
        <v>145.77456955449048</v>
      </c>
      <c r="AS154" s="17">
        <f>SUM(AS155,AS158:AS160)</f>
        <v>168.57518415788405</v>
      </c>
    </row>
    <row r="155" spans="1:45" ht="15" x14ac:dyDescent="0.25">
      <c r="A155" s="49" t="s">
        <v>25</v>
      </c>
      <c r="B155" s="73">
        <f t="shared" ref="B155:AP155" si="42">SUM(B156:B157)</f>
        <v>65.784999999999997</v>
      </c>
      <c r="C155" s="73">
        <f t="shared" si="42"/>
        <v>68.937999999999988</v>
      </c>
      <c r="D155" s="73">
        <f t="shared" si="42"/>
        <v>66.635000000000005</v>
      </c>
      <c r="E155" s="73">
        <f t="shared" si="42"/>
        <v>67.559999999999988</v>
      </c>
      <c r="F155" s="73">
        <f t="shared" si="42"/>
        <v>76.596000000000004</v>
      </c>
      <c r="G155" s="73">
        <f t="shared" si="42"/>
        <v>67.673999999999992</v>
      </c>
      <c r="H155" s="73">
        <f t="shared" si="42"/>
        <v>71.940999999999988</v>
      </c>
      <c r="I155" s="73">
        <f t="shared" si="42"/>
        <v>65.051000000000002</v>
      </c>
      <c r="J155" s="73">
        <f t="shared" si="42"/>
        <v>72.47</v>
      </c>
      <c r="K155" s="73">
        <f t="shared" si="42"/>
        <v>66.167999999999992</v>
      </c>
      <c r="L155" s="73">
        <f t="shared" si="42"/>
        <v>62.914999999999992</v>
      </c>
      <c r="M155" s="73">
        <f t="shared" si="42"/>
        <v>54.809000000000005</v>
      </c>
      <c r="N155" s="73">
        <f t="shared" si="42"/>
        <v>45.927999999999997</v>
      </c>
      <c r="O155" s="73">
        <f t="shared" si="42"/>
        <v>29.167000000000002</v>
      </c>
      <c r="P155" s="73">
        <f t="shared" si="42"/>
        <v>25.616</v>
      </c>
      <c r="Q155" s="73">
        <f t="shared" si="42"/>
        <v>23.63671092062463</v>
      </c>
      <c r="R155" s="73">
        <f t="shared" si="42"/>
        <v>23.032096765317288</v>
      </c>
      <c r="S155" s="73">
        <f t="shared" si="42"/>
        <v>19.357889096528773</v>
      </c>
      <c r="T155" s="73">
        <f t="shared" si="42"/>
        <v>32.317191561130983</v>
      </c>
      <c r="U155" s="73">
        <f t="shared" si="42"/>
        <v>17.809298839324072</v>
      </c>
      <c r="V155" s="73">
        <f t="shared" si="42"/>
        <v>78.620546106819262</v>
      </c>
      <c r="W155" s="73">
        <f t="shared" si="42"/>
        <v>43.913291340952128</v>
      </c>
      <c r="X155" s="73">
        <f t="shared" si="42"/>
        <v>13.142514405299888</v>
      </c>
      <c r="Y155" s="73">
        <f t="shared" si="42"/>
        <v>14.362691143600131</v>
      </c>
      <c r="Z155" s="73">
        <f t="shared" si="42"/>
        <v>7.0335942853090421</v>
      </c>
      <c r="AA155" s="73">
        <f t="shared" si="42"/>
        <v>3.9087300594184038</v>
      </c>
      <c r="AB155" s="73">
        <f t="shared" si="42"/>
        <v>3.1280425122177604</v>
      </c>
      <c r="AC155" s="73">
        <f t="shared" si="42"/>
        <v>3.8745552705768005</v>
      </c>
      <c r="AD155" s="73">
        <f t="shared" si="42"/>
        <v>3.7517236077949292</v>
      </c>
      <c r="AE155" s="73">
        <f t="shared" si="42"/>
        <v>3.1459260466477272</v>
      </c>
      <c r="AF155" s="73">
        <f t="shared" si="42"/>
        <v>11.09987584534225</v>
      </c>
      <c r="AG155" s="73">
        <f t="shared" si="42"/>
        <v>3.6757223042970621</v>
      </c>
      <c r="AH155" s="73">
        <f t="shared" si="42"/>
        <v>2.8645465768360996</v>
      </c>
      <c r="AI155" s="73">
        <f t="shared" si="42"/>
        <v>8.0178408952249356</v>
      </c>
      <c r="AJ155" s="73">
        <f t="shared" si="42"/>
        <v>2.7275503345642305</v>
      </c>
      <c r="AK155" s="73">
        <f t="shared" si="42"/>
        <v>2.3401451113066685</v>
      </c>
      <c r="AL155" s="73">
        <f t="shared" si="42"/>
        <v>0.98565688163396037</v>
      </c>
      <c r="AM155" s="73">
        <f t="shared" si="42"/>
        <v>1.8470659615257414</v>
      </c>
      <c r="AN155" s="73">
        <f t="shared" si="42"/>
        <v>3.6194371342943423</v>
      </c>
      <c r="AO155" s="73">
        <f t="shared" si="42"/>
        <v>4.7450873297166094</v>
      </c>
      <c r="AP155" s="73">
        <f t="shared" si="42"/>
        <v>5.6783650784986968</v>
      </c>
      <c r="AQ155" s="73">
        <f>SUM(AQ156:AQ157)</f>
        <v>6.7441713382178543</v>
      </c>
      <c r="AR155" s="73">
        <f t="shared" ref="AR155" si="43">SUM(AR156:AR157)</f>
        <v>9.560660937201785</v>
      </c>
      <c r="AS155" s="73">
        <f>SUM(AS156:AS157)</f>
        <v>13.149563655804242</v>
      </c>
    </row>
    <row r="156" spans="1:45" ht="17.25" x14ac:dyDescent="0.25">
      <c r="A156" s="50" t="s">
        <v>138</v>
      </c>
      <c r="B156" s="73">
        <f>SUMPRODUCT(--(B$9=YEAR(Quarterly_kt!$B$9:DY$9)),Quarterly_kt!$B130:DY130)</f>
        <v>6.407</v>
      </c>
      <c r="C156" s="73">
        <f>SUMPRODUCT(--(C$9=YEAR(Quarterly_kt!$B$9:DZ$9)),Quarterly_kt!$B130:DZ130)</f>
        <v>5.32</v>
      </c>
      <c r="D156" s="73">
        <f>SUMPRODUCT(--(D$9=YEAR(Quarterly_kt!$B$9:EA$9)),Quarterly_kt!$B130:EA130)</f>
        <v>4.2859999999999996</v>
      </c>
      <c r="E156" s="73">
        <f>SUMPRODUCT(--(E$9=YEAR(Quarterly_kt!$B$9:EB$9)),Quarterly_kt!$B130:EB130)</f>
        <v>3.044</v>
      </c>
      <c r="F156" s="73">
        <f>SUMPRODUCT(--(F$9=YEAR(Quarterly_kt!$B$9:EC$9)),Quarterly_kt!$B130:EC130)</f>
        <v>2.5579999999999998</v>
      </c>
      <c r="G156" s="73">
        <f>SUMPRODUCT(--(G$9=YEAR(Quarterly_kt!$B$9:ED$9)),Quarterly_kt!$B130:ED130)</f>
        <v>1.9470000000000001</v>
      </c>
      <c r="H156" s="73">
        <f>SUMPRODUCT(--(H$9=YEAR(Quarterly_kt!$B$9:EE$9)),Quarterly_kt!$B130:EE130)</f>
        <v>2.0149999999999997</v>
      </c>
      <c r="I156" s="73">
        <f>SUMPRODUCT(--(I$9=YEAR(Quarterly_kt!$B$9:EF$9)),Quarterly_kt!$B130:EF130)</f>
        <v>1.1990000000000001</v>
      </c>
      <c r="J156" s="73">
        <f>SUMPRODUCT(--(J$9=YEAR(Quarterly_kt!$B$9:EG$9)),Quarterly_kt!$B130:EG130)</f>
        <v>1.2189999999999999</v>
      </c>
      <c r="K156" s="73">
        <f>SUMPRODUCT(--(K$9=YEAR(Quarterly_kt!$B$9:EH$9)),Quarterly_kt!$B130:EH130)</f>
        <v>1.641</v>
      </c>
      <c r="L156" s="73">
        <f>SUMPRODUCT(--(L$9=YEAR(Quarterly_kt!$B$9:EI$9)),Quarterly_kt!$B130:EI130)</f>
        <v>4.6930000000000005</v>
      </c>
      <c r="M156" s="73">
        <f>SUMPRODUCT(--(M$9=YEAR(Quarterly_kt!$B$9:EJ$9)),Quarterly_kt!$B130:EJ130)</f>
        <v>4.2709999999999999</v>
      </c>
      <c r="N156" s="73">
        <f>SUMPRODUCT(--(N$9=YEAR(Quarterly_kt!$B$9:EK$9)),Quarterly_kt!$B130:EK130)</f>
        <v>3.351</v>
      </c>
      <c r="O156" s="73">
        <f>SUMPRODUCT(--(O$9=YEAR(Quarterly_kt!$B$9:EL$9)),Quarterly_kt!$B130:EL130)</f>
        <v>1.6379999999999999</v>
      </c>
      <c r="P156" s="73">
        <f>SUMPRODUCT(--(P$9=YEAR(Quarterly_kt!$B$9:EM$9)),Quarterly_kt!$B130:EM130)</f>
        <v>2.141</v>
      </c>
      <c r="Q156" s="73">
        <f>SUMPRODUCT(--(Q$9=YEAR(Quarterly_kt!$B$9:EN$9)),Quarterly_kt!$B130:EN130)</f>
        <v>2.9883556828418034</v>
      </c>
      <c r="R156" s="73">
        <f>SUMPRODUCT(--(R$9=YEAR(Quarterly_kt!$B$9:EO$9)),Quarterly_kt!$B130:EO130)</f>
        <v>4.6377421417412306</v>
      </c>
      <c r="S156" s="73">
        <f>SUMPRODUCT(--(S$9=YEAR(Quarterly_kt!$B$9:EP$9)),Quarterly_kt!$B130:EP130)</f>
        <v>6.970716489917093</v>
      </c>
      <c r="T156" s="73">
        <f>SUMPRODUCT(--(T$9=YEAR(Quarterly_kt!$B$9:EQ$9)),Quarterly_kt!$B130:EQ130)</f>
        <v>8.3205911323128099</v>
      </c>
      <c r="U156" s="73">
        <f>SUMPRODUCT(--(U$9=YEAR(Quarterly_kt!$B$9:ER$9)),Quarterly_kt!$B130:ER130)</f>
        <v>9.0607054916915555</v>
      </c>
      <c r="V156" s="73">
        <f>SUMPRODUCT(--(V$9=YEAR(Quarterly_kt!$B$9:ES$9)),Quarterly_kt!$B130:ES130)</f>
        <v>23.500506883636511</v>
      </c>
      <c r="W156" s="73">
        <f>SUMPRODUCT(--(W$9=YEAR(Quarterly_kt!$B$9:ET$9)),Quarterly_kt!$B130:ET130)</f>
        <v>16.415380557054629</v>
      </c>
      <c r="X156" s="73">
        <f>SUMPRODUCT(--(X$9=YEAR(Quarterly_kt!$B$9:EU$9)),Quarterly_kt!$B130:EU130)</f>
        <v>9.5490342759730176</v>
      </c>
      <c r="Y156" s="73">
        <f>SUMPRODUCT(--(Y$9=YEAR(Quarterly_kt!$B$9:EV$9)),Quarterly_kt!$B130:EV130)</f>
        <v>9.8681850568894252</v>
      </c>
      <c r="Z156" s="73">
        <f>SUMPRODUCT(--(Z$9=YEAR(Quarterly_kt!$B$9:EW$9)),Quarterly_kt!$B130:EW130)</f>
        <v>5.2338372234442119</v>
      </c>
      <c r="AA156" s="73">
        <f>SUMPRODUCT(--(AA$9=YEAR(Quarterly_kt!$B$9:EX$9)),Quarterly_kt!$B130:EX130)</f>
        <v>2.5401003962612672</v>
      </c>
      <c r="AB156" s="73">
        <f>SUMPRODUCT(--(AB$9=YEAR(Quarterly_kt!$B$9:EY$9)),Quarterly_kt!$B130:EY130)</f>
        <v>1.9341046088910487</v>
      </c>
      <c r="AC156" s="73">
        <f>SUMPRODUCT(--(AC$9=YEAR(Quarterly_kt!$B$9:EZ$9)),Quarterly_kt!$B130:EZ130)</f>
        <v>2.6397344805841172</v>
      </c>
      <c r="AD156" s="73">
        <f>SUMPRODUCT(--(AD$9=YEAR(Quarterly_kt!$B$9:FA$9)),Quarterly_kt!$B130:FA130)</f>
        <v>2.439386869927239</v>
      </c>
      <c r="AE156" s="73">
        <f>SUMPRODUCT(--(AE$9=YEAR(Quarterly_kt!$B$9:FB$9)),Quarterly_kt!$B130:FB130)</f>
        <v>2.238737950343995</v>
      </c>
      <c r="AF156" s="73">
        <f>SUMPRODUCT(--(AF$9=YEAR(Quarterly_kt!$B$9:FC$9)),Quarterly_kt!$B130:FC130)</f>
        <v>2.7263739283700925</v>
      </c>
      <c r="AG156" s="73">
        <f>SUMPRODUCT(--(AG$9=YEAR(Quarterly_kt!$B$9:FD$9)),Quarterly_kt!$B130:FD130)</f>
        <v>2.9456705307407729</v>
      </c>
      <c r="AH156" s="73">
        <f>SUMPRODUCT(--(AH$9=YEAR(Quarterly_kt!$B$9:FE$9)),Quarterly_kt!$B130:FE130)</f>
        <v>1.8431120826932359</v>
      </c>
      <c r="AI156" s="73">
        <f>SUMPRODUCT(--(AI$9=YEAR(Quarterly_kt!$B$9:FF$9)),Quarterly_kt!$B130:FF130)</f>
        <v>6.6350347976557984</v>
      </c>
      <c r="AJ156" s="73">
        <f>SUMPRODUCT(--(AJ$9=YEAR(Quarterly_kt!$B$9:FG$9)),Quarterly_kt!$B130:FG130)</f>
        <v>1.4108206487126826</v>
      </c>
      <c r="AK156" s="73">
        <f>SUMPRODUCT(--(AK$9=YEAR(Quarterly_kt!$B$9:FH$9)),Quarterly_kt!$B130:FH130)</f>
        <v>1.3014088759118858</v>
      </c>
      <c r="AL156" s="73">
        <f>SUMPRODUCT(--(AL$9=YEAR(Quarterly_kt!$B$9:FI$9)),Quarterly_kt!$B130:FI130)</f>
        <v>0.65633237400773259</v>
      </c>
      <c r="AM156" s="73">
        <f>SUMPRODUCT(--(AM$9=YEAR(Quarterly_kt!$B$9:FJ$9)),Quarterly_kt!$B130:FJ130)</f>
        <v>1.2720962192394027</v>
      </c>
      <c r="AN156" s="73">
        <f>SUMPRODUCT(--(AN$9=YEAR(Quarterly_kt!$B$9:FK$9)),Quarterly_kt!$B130:FK130)</f>
        <v>2.8331899087644485</v>
      </c>
      <c r="AO156" s="73">
        <f>SUMPRODUCT(--(AO$9=YEAR(Quarterly_kt!$B$9:FL$9)),Quarterly_kt!$B130:FL130)</f>
        <v>4.1232792960084739</v>
      </c>
      <c r="AP156" s="73">
        <f>SUMPRODUCT(--(AP$9=YEAR(Quarterly_kt!$B$9:FM$9)),Quarterly_kt!$B130:FM130)</f>
        <v>5.2205232292198254</v>
      </c>
      <c r="AQ156" s="73">
        <f>SUMPRODUCT(--(AQ$9=YEAR(Quarterly_kt!$B$9:FN$9)),Quarterly_kt!$B130:FN130)</f>
        <v>6.2074346698626712</v>
      </c>
      <c r="AR156" s="73">
        <f>SUMPRODUCT(--(AR$9=YEAR(Quarterly_kt!$B$9:FQ$9)),Quarterly_kt!$B130:FQ130)</f>
        <v>8.4639653619459452</v>
      </c>
      <c r="AS156" s="73">
        <f>SUMPRODUCT(--(AS$9=YEAR(Quarterly_kt!$B$9:FU$9)),Quarterly_kt!$B130:FU130)</f>
        <v>11.530781478116992</v>
      </c>
    </row>
    <row r="157" spans="1:45" ht="17.25" x14ac:dyDescent="0.25">
      <c r="A157" s="50" t="s">
        <v>139</v>
      </c>
      <c r="B157" s="73">
        <f>SUMPRODUCT(--(B$9=YEAR(Quarterly_kt!$B$9:DY$9)),Quarterly_kt!$B131:DY131)</f>
        <v>59.378</v>
      </c>
      <c r="C157" s="73">
        <f>SUMPRODUCT(--(C$9=YEAR(Quarterly_kt!$B$9:DZ$9)),Quarterly_kt!$B131:DZ131)</f>
        <v>63.617999999999995</v>
      </c>
      <c r="D157" s="73">
        <f>SUMPRODUCT(--(D$9=YEAR(Quarterly_kt!$B$9:EA$9)),Quarterly_kt!$B131:EA131)</f>
        <v>62.349000000000004</v>
      </c>
      <c r="E157" s="73">
        <f>SUMPRODUCT(--(E$9=YEAR(Quarterly_kt!$B$9:EB$9)),Quarterly_kt!$B131:EB131)</f>
        <v>64.515999999999991</v>
      </c>
      <c r="F157" s="73">
        <f>SUMPRODUCT(--(F$9=YEAR(Quarterly_kt!$B$9:EC$9)),Quarterly_kt!$B131:EC131)</f>
        <v>74.037999999999997</v>
      </c>
      <c r="G157" s="73">
        <f>SUMPRODUCT(--(G$9=YEAR(Quarterly_kt!$B$9:ED$9)),Quarterly_kt!$B131:ED131)</f>
        <v>65.72699999999999</v>
      </c>
      <c r="H157" s="73">
        <f>SUMPRODUCT(--(H$9=YEAR(Quarterly_kt!$B$9:EE$9)),Quarterly_kt!$B131:EE131)</f>
        <v>69.925999999999988</v>
      </c>
      <c r="I157" s="73">
        <f>SUMPRODUCT(--(I$9=YEAR(Quarterly_kt!$B$9:EF$9)),Quarterly_kt!$B131:EF131)</f>
        <v>63.851999999999997</v>
      </c>
      <c r="J157" s="73">
        <f>SUMPRODUCT(--(J$9=YEAR(Quarterly_kt!$B$9:EG$9)),Quarterly_kt!$B131:EG131)</f>
        <v>71.251000000000005</v>
      </c>
      <c r="K157" s="73">
        <f>SUMPRODUCT(--(K$9=YEAR(Quarterly_kt!$B$9:EH$9)),Quarterly_kt!$B131:EH131)</f>
        <v>64.526999999999987</v>
      </c>
      <c r="L157" s="73">
        <f>SUMPRODUCT(--(L$9=YEAR(Quarterly_kt!$B$9:EI$9)),Quarterly_kt!$B131:EI131)</f>
        <v>58.221999999999994</v>
      </c>
      <c r="M157" s="73">
        <f>SUMPRODUCT(--(M$9=YEAR(Quarterly_kt!$B$9:EJ$9)),Quarterly_kt!$B131:EJ131)</f>
        <v>50.538000000000004</v>
      </c>
      <c r="N157" s="73">
        <f>SUMPRODUCT(--(N$9=YEAR(Quarterly_kt!$B$9:EK$9)),Quarterly_kt!$B131:EK131)</f>
        <v>42.576999999999998</v>
      </c>
      <c r="O157" s="73">
        <f>SUMPRODUCT(--(O$9=YEAR(Quarterly_kt!$B$9:EL$9)),Quarterly_kt!$B131:EL131)</f>
        <v>27.529</v>
      </c>
      <c r="P157" s="73">
        <f>SUMPRODUCT(--(P$9=YEAR(Quarterly_kt!$B$9:EM$9)),Quarterly_kt!$B131:EM131)</f>
        <v>23.474999999999998</v>
      </c>
      <c r="Q157" s="73">
        <f>SUMPRODUCT(--(Q$9=YEAR(Quarterly_kt!$B$9:EN$9)),Quarterly_kt!$B131:EN131)</f>
        <v>20.648355237782827</v>
      </c>
      <c r="R157" s="73">
        <f>SUMPRODUCT(--(R$9=YEAR(Quarterly_kt!$B$9:EO$9)),Quarterly_kt!$B131:EO131)</f>
        <v>18.394354623576056</v>
      </c>
      <c r="S157" s="73">
        <f>SUMPRODUCT(--(S$9=YEAR(Quarterly_kt!$B$9:EP$9)),Quarterly_kt!$B131:EP131)</f>
        <v>12.387172606611681</v>
      </c>
      <c r="T157" s="73">
        <f>SUMPRODUCT(--(T$9=YEAR(Quarterly_kt!$B$9:EQ$9)),Quarterly_kt!$B131:EQ131)</f>
        <v>23.996600428818176</v>
      </c>
      <c r="U157" s="73">
        <f>SUMPRODUCT(--(U$9=YEAR(Quarterly_kt!$B$9:ER$9)),Quarterly_kt!$B131:ER131)</f>
        <v>8.7485933476325179</v>
      </c>
      <c r="V157" s="73">
        <f>SUMPRODUCT(--(V$9=YEAR(Quarterly_kt!$B$9:ES$9)),Quarterly_kt!$B131:ES131)</f>
        <v>55.120039223182758</v>
      </c>
      <c r="W157" s="73">
        <f>SUMPRODUCT(--(W$9=YEAR(Quarterly_kt!$B$9:ET$9)),Quarterly_kt!$B131:ET131)</f>
        <v>27.497910783897495</v>
      </c>
      <c r="X157" s="73">
        <f>SUMPRODUCT(--(X$9=YEAR(Quarterly_kt!$B$9:EU$9)),Quarterly_kt!$B131:EU131)</f>
        <v>3.5934801293268706</v>
      </c>
      <c r="Y157" s="73">
        <f>SUMPRODUCT(--(Y$9=YEAR(Quarterly_kt!$B$9:EV$9)),Quarterly_kt!$B131:EV131)</f>
        <v>4.4945060867107056</v>
      </c>
      <c r="Z157" s="73">
        <f>SUMPRODUCT(--(Z$9=YEAR(Quarterly_kt!$B$9:EW$9)),Quarterly_kt!$B131:EW131)</f>
        <v>1.79975706186483</v>
      </c>
      <c r="AA157" s="73">
        <f>SUMPRODUCT(--(AA$9=YEAR(Quarterly_kt!$B$9:EX$9)),Quarterly_kt!$B131:EX131)</f>
        <v>1.3686296631571366</v>
      </c>
      <c r="AB157" s="73">
        <f>SUMPRODUCT(--(AB$9=YEAR(Quarterly_kt!$B$9:EY$9)),Quarterly_kt!$B131:EY131)</f>
        <v>1.1939379033267117</v>
      </c>
      <c r="AC157" s="73">
        <f>SUMPRODUCT(--(AC$9=YEAR(Quarterly_kt!$B$9:EZ$9)),Quarterly_kt!$B131:EZ131)</f>
        <v>1.2348207899926833</v>
      </c>
      <c r="AD157" s="73">
        <f>SUMPRODUCT(--(AD$9=YEAR(Quarterly_kt!$B$9:FA$9)),Quarterly_kt!$B131:FA131)</f>
        <v>1.3123367378676902</v>
      </c>
      <c r="AE157" s="73">
        <f>SUMPRODUCT(--(AE$9=YEAR(Quarterly_kt!$B$9:FB$9)),Quarterly_kt!$B131:FB131)</f>
        <v>0.90718809630373232</v>
      </c>
      <c r="AF157" s="73">
        <f>SUMPRODUCT(--(AF$9=YEAR(Quarterly_kt!$B$9:FC$9)),Quarterly_kt!$B131:FC131)</f>
        <v>8.3735019169721578</v>
      </c>
      <c r="AG157" s="73">
        <f>SUMPRODUCT(--(AG$9=YEAR(Quarterly_kt!$B$9:FD$9)),Quarterly_kt!$B131:FD131)</f>
        <v>0.73005177355628925</v>
      </c>
      <c r="AH157" s="73">
        <f>SUMPRODUCT(--(AH$9=YEAR(Quarterly_kt!$B$9:FE$9)),Quarterly_kt!$B131:FE131)</f>
        <v>1.0214344941428637</v>
      </c>
      <c r="AI157" s="73">
        <f>SUMPRODUCT(--(AI$9=YEAR(Quarterly_kt!$B$9:FF$9)),Quarterly_kt!$B131:FF131)</f>
        <v>1.3828060975691363</v>
      </c>
      <c r="AJ157" s="73">
        <f>SUMPRODUCT(--(AJ$9=YEAR(Quarterly_kt!$B$9:FG$9)),Quarterly_kt!$B131:FG131)</f>
        <v>1.3167296858515476</v>
      </c>
      <c r="AK157" s="73">
        <f>SUMPRODUCT(--(AK$9=YEAR(Quarterly_kt!$B$9:FH$9)),Quarterly_kt!$B131:FH131)</f>
        <v>1.0387362353947829</v>
      </c>
      <c r="AL157" s="73">
        <f>SUMPRODUCT(--(AL$9=YEAR(Quarterly_kt!$B$9:FI$9)),Quarterly_kt!$B131:FI131)</f>
        <v>0.32932450762622784</v>
      </c>
      <c r="AM157" s="73">
        <f>SUMPRODUCT(--(AM$9=YEAR(Quarterly_kt!$B$9:FJ$9)),Quarterly_kt!$B131:FJ131)</f>
        <v>0.57496974228633879</v>
      </c>
      <c r="AN157" s="73">
        <f>SUMPRODUCT(--(AN$9=YEAR(Quarterly_kt!$B$9:FK$9)),Quarterly_kt!$B131:FK131)</f>
        <v>0.78624722552989368</v>
      </c>
      <c r="AO157" s="73">
        <f>SUMPRODUCT(--(AO$9=YEAR(Quarterly_kt!$B$9:FL$9)),Quarterly_kt!$B131:FL131)</f>
        <v>0.62180803370813575</v>
      </c>
      <c r="AP157" s="73">
        <f>SUMPRODUCT(--(AP$9=YEAR(Quarterly_kt!$B$9:FM$9)),Quarterly_kt!$B131:FM131)</f>
        <v>0.45784184927887117</v>
      </c>
      <c r="AQ157" s="73">
        <f>SUMPRODUCT(--(AQ$9=YEAR(Quarterly_kt!$B$9:FN$9)),Quarterly_kt!$B131:FN131)</f>
        <v>0.53673666835518297</v>
      </c>
      <c r="AR157" s="73">
        <f>SUMPRODUCT(--(AR$9=YEAR(Quarterly_kt!$B$9:FQ$9)),Quarterly_kt!$B131:FQ131)</f>
        <v>1.0966955752558403</v>
      </c>
      <c r="AS157" s="73">
        <f>SUMPRODUCT(--(AS$9=YEAR(Quarterly_kt!$B$9:FU$9)),Quarterly_kt!$B131:FU131)</f>
        <v>1.6187821776872491</v>
      </c>
    </row>
    <row r="158" spans="1:45" ht="15" x14ac:dyDescent="0.25">
      <c r="A158" s="49" t="s">
        <v>26</v>
      </c>
      <c r="B158" s="73">
        <f>SUMPRODUCT(--(B$9=YEAR(Quarterly_kt!$B$9:DY$9)),Quarterly_kt!$B132:DY132)</f>
        <v>162.4853938772327</v>
      </c>
      <c r="C158" s="73">
        <f>SUMPRODUCT(--(C$9=YEAR(Quarterly_kt!$B$9:DZ$9)),Quarterly_kt!$B132:DZ132)</f>
        <v>164.29422651303338</v>
      </c>
      <c r="D158" s="73">
        <f>SUMPRODUCT(--(D$9=YEAR(Quarterly_kt!$B$9:EA$9)),Quarterly_kt!$B132:EA132)</f>
        <v>159.03542759303375</v>
      </c>
      <c r="E158" s="73">
        <f>SUMPRODUCT(--(E$9=YEAR(Quarterly_kt!$B$9:EB$9)),Quarterly_kt!$B132:EB132)</f>
        <v>164.93403271146215</v>
      </c>
      <c r="F158" s="73">
        <f>SUMPRODUCT(--(F$9=YEAR(Quarterly_kt!$B$9:EC$9)),Quarterly_kt!$B132:EC132)</f>
        <v>167.22226497331565</v>
      </c>
      <c r="G158" s="73">
        <f>SUMPRODUCT(--(G$9=YEAR(Quarterly_kt!$B$9:ED$9)),Quarterly_kt!$B132:ED132)</f>
        <v>130.86985479755575</v>
      </c>
      <c r="H158" s="73">
        <f>SUMPRODUCT(--(H$9=YEAR(Quarterly_kt!$B$9:EE$9)),Quarterly_kt!$B132:EE132)</f>
        <v>210.45857178064568</v>
      </c>
      <c r="I158" s="73">
        <f>SUMPRODUCT(--(I$9=YEAR(Quarterly_kt!$B$9:EF$9)),Quarterly_kt!$B132:EF132)</f>
        <v>136.72015842474249</v>
      </c>
      <c r="J158" s="73">
        <f>SUMPRODUCT(--(J$9=YEAR(Quarterly_kt!$B$9:EG$9)),Quarterly_kt!$B132:EG132)</f>
        <v>161.23567907395596</v>
      </c>
      <c r="K158" s="73">
        <f>SUMPRODUCT(--(K$9=YEAR(Quarterly_kt!$B$9:EH$9)),Quarterly_kt!$B132:EH132)</f>
        <v>150.33237515290648</v>
      </c>
      <c r="L158" s="73">
        <f>SUMPRODUCT(--(L$9=YEAR(Quarterly_kt!$B$9:EI$9)),Quarterly_kt!$B132:EI132)</f>
        <v>137.40940473427924</v>
      </c>
      <c r="M158" s="73">
        <f>SUMPRODUCT(--(M$9=YEAR(Quarterly_kt!$B$9:EJ$9)),Quarterly_kt!$B132:EJ132)</f>
        <v>115.06604654397589</v>
      </c>
      <c r="N158" s="73">
        <f>SUMPRODUCT(--(N$9=YEAR(Quarterly_kt!$B$9:EK$9)),Quarterly_kt!$B132:EK132)</f>
        <v>119.13196988026544</v>
      </c>
      <c r="O158" s="73">
        <f>SUMPRODUCT(--(O$9=YEAR(Quarterly_kt!$B$9:EL$9)),Quarterly_kt!$B132:EL132)</f>
        <v>83.885656947566929</v>
      </c>
      <c r="P158" s="73">
        <f>SUMPRODUCT(--(P$9=YEAR(Quarterly_kt!$B$9:EM$9)),Quarterly_kt!$B132:EM132)</f>
        <v>82.726999637608742</v>
      </c>
      <c r="Q158" s="73">
        <f>SUMPRODUCT(--(Q$9=YEAR(Quarterly_kt!$B$9:EN$9)),Quarterly_kt!$B132:EN132)</f>
        <v>71.244129037699054</v>
      </c>
      <c r="R158" s="73">
        <f>SUMPRODUCT(--(R$9=YEAR(Quarterly_kt!$B$9:EO$9)),Quarterly_kt!$B132:EO132)</f>
        <v>107.54533429764356</v>
      </c>
      <c r="S158" s="73">
        <f>SUMPRODUCT(--(S$9=YEAR(Quarterly_kt!$B$9:EP$9)),Quarterly_kt!$B132:EP132)</f>
        <v>113.78518865935396</v>
      </c>
      <c r="T158" s="73">
        <f>SUMPRODUCT(--(T$9=YEAR(Quarterly_kt!$B$9:EQ$9)),Quarterly_kt!$B132:EQ132)</f>
        <v>123.13810276060013</v>
      </c>
      <c r="U158" s="73">
        <f>SUMPRODUCT(--(U$9=YEAR(Quarterly_kt!$B$9:ER$9)),Quarterly_kt!$B132:ER132)</f>
        <v>69.264238571528736</v>
      </c>
      <c r="V158" s="73">
        <f>SUMPRODUCT(--(V$9=YEAR(Quarterly_kt!$B$9:ES$9)),Quarterly_kt!$B132:ES132)</f>
        <v>83.746129847574821</v>
      </c>
      <c r="W158" s="73">
        <f>SUMPRODUCT(--(W$9=YEAR(Quarterly_kt!$B$9:ET$9)),Quarterly_kt!$B132:ET132)</f>
        <v>88.21001094514655</v>
      </c>
      <c r="X158" s="73">
        <f>SUMPRODUCT(--(X$9=YEAR(Quarterly_kt!$B$9:EU$9)),Quarterly_kt!$B132:EU132)</f>
        <v>79.860959836302357</v>
      </c>
      <c r="Y158" s="73">
        <f>SUMPRODUCT(--(Y$9=YEAR(Quarterly_kt!$B$9:EV$9)),Quarterly_kt!$B132:EV132)</f>
        <v>76.847379133706269</v>
      </c>
      <c r="Z158" s="73">
        <f>SUMPRODUCT(--(Z$9=YEAR(Quarterly_kt!$B$9:EW$9)),Quarterly_kt!$B132:EW132)</f>
        <v>86.91029542368608</v>
      </c>
      <c r="AA158" s="73">
        <f>SUMPRODUCT(--(AA$9=YEAR(Quarterly_kt!$B$9:EX$9)),Quarterly_kt!$B132:EX132)</f>
        <v>84.411930033705403</v>
      </c>
      <c r="AB158" s="73">
        <f>SUMPRODUCT(--(AB$9=YEAR(Quarterly_kt!$B$9:EY$9)),Quarterly_kt!$B132:EY132)</f>
        <v>84.863169787907964</v>
      </c>
      <c r="AC158" s="73">
        <f>SUMPRODUCT(--(AC$9=YEAR(Quarterly_kt!$B$9:EZ$9)),Quarterly_kt!$B132:EZ132)</f>
        <v>68.028140329216413</v>
      </c>
      <c r="AD158" s="73">
        <f>SUMPRODUCT(--(AD$9=YEAR(Quarterly_kt!$B$9:FA$9)),Quarterly_kt!$B132:FA132)</f>
        <v>61.623460632422734</v>
      </c>
      <c r="AE158" s="73">
        <f>SUMPRODUCT(--(AE$9=YEAR(Quarterly_kt!$B$9:FB$9)),Quarterly_kt!$B132:FB132)</f>
        <v>72.759602967312361</v>
      </c>
      <c r="AF158" s="73">
        <f>SUMPRODUCT(--(AF$9=YEAR(Quarterly_kt!$B$9:FC$9)),Quarterly_kt!$B132:FC132)</f>
        <v>98.946185376639789</v>
      </c>
      <c r="AG158" s="73">
        <f>SUMPRODUCT(--(AG$9=YEAR(Quarterly_kt!$B$9:FD$9)),Quarterly_kt!$B132:FD132)</f>
        <v>85.582711529772297</v>
      </c>
      <c r="AH158" s="73">
        <f>SUMPRODUCT(--(AH$9=YEAR(Quarterly_kt!$B$9:FE$9)),Quarterly_kt!$B132:FE132)</f>
        <v>71.011290409813327</v>
      </c>
      <c r="AI158" s="73">
        <f>SUMPRODUCT(--(AI$9=YEAR(Quarterly_kt!$B$9:FF$9)),Quarterly_kt!$B132:FF132)</f>
        <v>70.040392178059648</v>
      </c>
      <c r="AJ158" s="73">
        <f>SUMPRODUCT(--(AJ$9=YEAR(Quarterly_kt!$B$9:FG$9)),Quarterly_kt!$B132:FG132)</f>
        <v>78.627489601988643</v>
      </c>
      <c r="AK158" s="73">
        <f>SUMPRODUCT(--(AK$9=YEAR(Quarterly_kt!$B$9:FH$9)),Quarterly_kt!$B132:FH132)</f>
        <v>60.561442225685646</v>
      </c>
      <c r="AL158" s="73">
        <f>SUMPRODUCT(--(AL$9=YEAR(Quarterly_kt!$B$9:FI$9)),Quarterly_kt!$B132:FI132)</f>
        <v>96.72730285083307</v>
      </c>
      <c r="AM158" s="73">
        <f>SUMPRODUCT(--(AM$9=YEAR(Quarterly_kt!$B$9:FJ$9)),Quarterly_kt!$B132:FJ132)</f>
        <v>109.51831869532661</v>
      </c>
      <c r="AN158" s="73">
        <f>SUMPRODUCT(--(AN$9=YEAR(Quarterly_kt!$B$9:FK$9)),Quarterly_kt!$B132:FK132)</f>
        <v>88.459323641202772</v>
      </c>
      <c r="AO158" s="73">
        <f>SUMPRODUCT(--(AO$9=YEAR(Quarterly_kt!$B$9:FL$9)),Quarterly_kt!$B132:FL132)</f>
        <v>81.291133981609178</v>
      </c>
      <c r="AP158" s="73">
        <f>SUMPRODUCT(--(AP$9=YEAR(Quarterly_kt!$B$9:FM$9)),Quarterly_kt!$B132:FM132)</f>
        <v>97.531119770066027</v>
      </c>
      <c r="AQ158" s="73">
        <f>SUMPRODUCT(--(AQ$9=YEAR(Quarterly_kt!$B$9:FN$9)),Quarterly_kt!$B132:FN132)</f>
        <v>101.16446746484162</v>
      </c>
      <c r="AR158" s="73">
        <f>SUMPRODUCT(--(AR$9=YEAR(Quarterly_kt!$B$9:FQ$9)),Quarterly_kt!$B132:FQ132)</f>
        <v>105.2389001992847</v>
      </c>
      <c r="AS158" s="73">
        <f>SUMPRODUCT(--(AS$9=YEAR(Quarterly_kt!$B$9:FU$9)),Quarterly_kt!$B132:FU132)</f>
        <v>120.56880526208334</v>
      </c>
    </row>
    <row r="159" spans="1:45" ht="15" x14ac:dyDescent="0.25">
      <c r="A159" s="49" t="s">
        <v>27</v>
      </c>
      <c r="B159" s="73">
        <f>SUMPRODUCT(--(B$9=YEAR(Quarterly_kt!$B$9:DY$9)),Quarterly_kt!$B133:DY133)</f>
        <v>94.923000000000002</v>
      </c>
      <c r="C159" s="73">
        <f>SUMPRODUCT(--(C$9=YEAR(Quarterly_kt!$B$9:DZ$9)),Quarterly_kt!$B133:DZ133)</f>
        <v>77.298000000000002</v>
      </c>
      <c r="D159" s="73">
        <f>SUMPRODUCT(--(D$9=YEAR(Quarterly_kt!$B$9:EA$9)),Quarterly_kt!$B133:EA133)</f>
        <v>79.61099999999999</v>
      </c>
      <c r="E159" s="73">
        <f>SUMPRODUCT(--(E$9=YEAR(Quarterly_kt!$B$9:EB$9)),Quarterly_kt!$B133:EB133)</f>
        <v>72.637999999999991</v>
      </c>
      <c r="F159" s="73">
        <f>SUMPRODUCT(--(F$9=YEAR(Quarterly_kt!$B$9:EC$9)),Quarterly_kt!$B133:EC133)</f>
        <v>46.039000000000001</v>
      </c>
      <c r="G159" s="73">
        <f>SUMPRODUCT(--(G$9=YEAR(Quarterly_kt!$B$9:ED$9)),Quarterly_kt!$B133:ED133)</f>
        <v>21.843</v>
      </c>
      <c r="H159" s="73">
        <f>SUMPRODUCT(--(H$9=YEAR(Quarterly_kt!$B$9:EE$9)),Quarterly_kt!$B133:EE133)</f>
        <v>31.155000000000001</v>
      </c>
      <c r="I159" s="73">
        <f>SUMPRODUCT(--(I$9=YEAR(Quarterly_kt!$B$9:EF$9)),Quarterly_kt!$B133:EF133)</f>
        <v>30.282</v>
      </c>
      <c r="J159" s="73">
        <f>SUMPRODUCT(--(J$9=YEAR(Quarterly_kt!$B$9:EG$9)),Quarterly_kt!$B133:EG133)</f>
        <v>34.414999999999999</v>
      </c>
      <c r="K159" s="73">
        <f>SUMPRODUCT(--(K$9=YEAR(Quarterly_kt!$B$9:EH$9)),Quarterly_kt!$B133:EH133)</f>
        <v>21.338999999999999</v>
      </c>
      <c r="L159" s="73">
        <f>SUMPRODUCT(--(L$9=YEAR(Quarterly_kt!$B$9:EI$9)),Quarterly_kt!$B133:EI133)</f>
        <v>15.032</v>
      </c>
      <c r="M159" s="73">
        <f>SUMPRODUCT(--(M$9=YEAR(Quarterly_kt!$B$9:EJ$9)),Quarterly_kt!$B133:EJ133)</f>
        <v>20.669999999999998</v>
      </c>
      <c r="N159" s="73">
        <f>SUMPRODUCT(--(N$9=YEAR(Quarterly_kt!$B$9:EK$9)),Quarterly_kt!$B133:EK133)</f>
        <v>12.052</v>
      </c>
      <c r="O159" s="73">
        <f>SUMPRODUCT(--(O$9=YEAR(Quarterly_kt!$B$9:EL$9)),Quarterly_kt!$B133:EL133)</f>
        <v>5.7450000000000001</v>
      </c>
      <c r="P159" s="73">
        <f>SUMPRODUCT(--(P$9=YEAR(Quarterly_kt!$B$9:EM$9)),Quarterly_kt!$B133:EM133)</f>
        <v>9.8010000000000002</v>
      </c>
      <c r="Q159" s="73">
        <f>SUMPRODUCT(--(Q$9=YEAR(Quarterly_kt!$B$9:EN$9)),Quarterly_kt!$B133:EN133)</f>
        <v>16.314</v>
      </c>
      <c r="R159" s="73">
        <f>SUMPRODUCT(--(R$9=YEAR(Quarterly_kt!$B$9:EO$9)),Quarterly_kt!$B133:EO133)</f>
        <v>21.491999999999997</v>
      </c>
      <c r="S159" s="73">
        <f>SUMPRODUCT(--(S$9=YEAR(Quarterly_kt!$B$9:EP$9)),Quarterly_kt!$B133:EP133)</f>
        <v>18.766999999999999</v>
      </c>
      <c r="T159" s="73">
        <f>SUMPRODUCT(--(T$9=YEAR(Quarterly_kt!$B$9:EQ$9)),Quarterly_kt!$B133:EQ133)</f>
        <v>43.561</v>
      </c>
      <c r="U159" s="73">
        <f>SUMPRODUCT(--(U$9=YEAR(Quarterly_kt!$B$9:ER$9)),Quarterly_kt!$B133:ER133)</f>
        <v>3.883</v>
      </c>
      <c r="V159" s="73">
        <f>SUMPRODUCT(--(V$9=YEAR(Quarterly_kt!$B$9:ES$9)),Quarterly_kt!$B133:ES133)</f>
        <v>4.5579999999999998</v>
      </c>
      <c r="W159" s="73">
        <f>SUMPRODUCT(--(W$9=YEAR(Quarterly_kt!$B$9:ET$9)),Quarterly_kt!$B133:ET133)</f>
        <v>4.4390000000000001</v>
      </c>
      <c r="X159" s="73">
        <f>SUMPRODUCT(--(X$9=YEAR(Quarterly_kt!$B$9:EU$9)),Quarterly_kt!$B133:EU133)</f>
        <v>7.452</v>
      </c>
      <c r="Y159" s="73">
        <f>SUMPRODUCT(--(Y$9=YEAR(Quarterly_kt!$B$9:EV$9)),Quarterly_kt!$B133:EV133)</f>
        <v>2.0869999999999997</v>
      </c>
      <c r="Z159" s="73">
        <f>SUMPRODUCT(--(Z$9=YEAR(Quarterly_kt!$B$9:EW$9)),Quarterly_kt!$B133:EW133)</f>
        <v>4.3599999999999994</v>
      </c>
      <c r="AA159" s="73">
        <f>SUMPRODUCT(--(AA$9=YEAR(Quarterly_kt!$B$9:EX$9)),Quarterly_kt!$B133:EX133)</f>
        <v>6.2370000000000001</v>
      </c>
      <c r="AB159" s="73">
        <f>SUMPRODUCT(--(AB$9=YEAR(Quarterly_kt!$B$9:EY$9)),Quarterly_kt!$B133:EY133)</f>
        <v>9.8410000000000011</v>
      </c>
      <c r="AC159" s="73">
        <f>SUMPRODUCT(--(AC$9=YEAR(Quarterly_kt!$B$9:EZ$9)),Quarterly_kt!$B133:EZ133)</f>
        <v>9.58</v>
      </c>
      <c r="AD159" s="73">
        <f>SUMPRODUCT(--(AD$9=YEAR(Quarterly_kt!$B$9:FA$9)),Quarterly_kt!$B133:FA133)</f>
        <v>9.1199999999999992</v>
      </c>
      <c r="AE159" s="73">
        <f>SUMPRODUCT(--(AE$9=YEAR(Quarterly_kt!$B$9:FB$9)),Quarterly_kt!$B133:FB133)</f>
        <v>25.978000000000002</v>
      </c>
      <c r="AF159" s="73">
        <f>SUMPRODUCT(--(AF$9=YEAR(Quarterly_kt!$B$9:FC$9)),Quarterly_kt!$B133:FC133)</f>
        <v>13.496</v>
      </c>
      <c r="AG159" s="73">
        <f>SUMPRODUCT(--(AG$9=YEAR(Quarterly_kt!$B$9:FD$9)),Quarterly_kt!$B133:FD133)</f>
        <v>25.65</v>
      </c>
      <c r="AH159" s="73">
        <f>SUMPRODUCT(--(AH$9=YEAR(Quarterly_kt!$B$9:FE$9)),Quarterly_kt!$B133:FE133)</f>
        <v>5.8579999999999997</v>
      </c>
      <c r="AI159" s="73">
        <f>SUMPRODUCT(--(AI$9=YEAR(Quarterly_kt!$B$9:FF$9)),Quarterly_kt!$B133:FF133)</f>
        <v>7.1509999999999998</v>
      </c>
      <c r="AJ159" s="73">
        <f>SUMPRODUCT(--(AJ$9=YEAR(Quarterly_kt!$B$9:FG$9)),Quarterly_kt!$B133:FG133)</f>
        <v>6.1809999999999992</v>
      </c>
      <c r="AK159" s="73">
        <f>SUMPRODUCT(--(AK$9=YEAR(Quarterly_kt!$B$9:FH$9)),Quarterly_kt!$B133:FH133)</f>
        <v>1.1255089333237773</v>
      </c>
      <c r="AL159" s="73">
        <f>SUMPRODUCT(--(AL$9=YEAR(Quarterly_kt!$B$9:FI$9)),Quarterly_kt!$B133:FI133)</f>
        <v>2.007641063345277</v>
      </c>
      <c r="AM159" s="73">
        <f>SUMPRODUCT(--(AM$9=YEAR(Quarterly_kt!$B$9:FJ$9)),Quarterly_kt!$B133:FJ133)</f>
        <v>1.0930747986433738</v>
      </c>
      <c r="AN159" s="73">
        <f>SUMPRODUCT(--(AN$9=YEAR(Quarterly_kt!$B$9:FK$9)),Quarterly_kt!$B133:FK133)</f>
        <v>0.25703090237362336</v>
      </c>
      <c r="AO159" s="73">
        <f>SUMPRODUCT(--(AO$9=YEAR(Quarterly_kt!$B$9:FL$9)),Quarterly_kt!$B133:FL133)</f>
        <v>0.49311943166185479</v>
      </c>
      <c r="AP159" s="73">
        <f>SUMPRODUCT(--(AP$9=YEAR(Quarterly_kt!$B$9:FM$9)),Quarterly_kt!$B133:FM133)</f>
        <v>0.10745287341769913</v>
      </c>
      <c r="AQ159" s="73">
        <f>SUMPRODUCT(--(AQ$9=YEAR(Quarterly_kt!$B$9:FN$9)),Quarterly_kt!$B133:FN133)</f>
        <v>0.20584131047953019</v>
      </c>
      <c r="AR159" s="73">
        <f>SUMPRODUCT(--(AR$9=YEAR(Quarterly_kt!$B$9:FQ$9)),Quarterly_kt!$B133:FQ133)</f>
        <v>0.96026245302607638</v>
      </c>
      <c r="AS159" s="73">
        <f>SUMPRODUCT(--(AS$9=YEAR(Quarterly_kt!$B$9:FU$9)),Quarterly_kt!$B133:FU133)</f>
        <v>1.3839092450371635</v>
      </c>
    </row>
    <row r="160" spans="1:45" ht="15" x14ac:dyDescent="0.25">
      <c r="A160" s="49" t="s">
        <v>24</v>
      </c>
      <c r="B160" s="73">
        <f>SUMPRODUCT(--(B$9=YEAR(Quarterly_kt!$B$9:DY$9)),Quarterly_kt!$B134:DY134)</f>
        <v>0</v>
      </c>
      <c r="C160" s="73">
        <f>SUMPRODUCT(--(C$9=YEAR(Quarterly_kt!$B$9:DZ$9)),Quarterly_kt!$B134:DZ134)</f>
        <v>0</v>
      </c>
      <c r="D160" s="73">
        <f>SUMPRODUCT(--(D$9=YEAR(Quarterly_kt!$B$9:EA$9)),Quarterly_kt!$B134:EA134)</f>
        <v>0</v>
      </c>
      <c r="E160" s="73">
        <f>SUMPRODUCT(--(E$9=YEAR(Quarterly_kt!$B$9:EB$9)),Quarterly_kt!$B134:EB134)</f>
        <v>0</v>
      </c>
      <c r="F160" s="73">
        <f>SUMPRODUCT(--(F$9=YEAR(Quarterly_kt!$B$9:EC$9)),Quarterly_kt!$B134:EC134)</f>
        <v>0</v>
      </c>
      <c r="G160" s="73">
        <f>SUMPRODUCT(--(G$9=YEAR(Quarterly_kt!$B$9:ED$9)),Quarterly_kt!$B134:ED134)</f>
        <v>0</v>
      </c>
      <c r="H160" s="73">
        <f>SUMPRODUCT(--(H$9=YEAR(Quarterly_kt!$B$9:EE$9)),Quarterly_kt!$B134:EE134)</f>
        <v>0</v>
      </c>
      <c r="I160" s="73">
        <f>SUMPRODUCT(--(I$9=YEAR(Quarterly_kt!$B$9:EF$9)),Quarterly_kt!$B134:EF134)</f>
        <v>0</v>
      </c>
      <c r="J160" s="73">
        <f>SUMPRODUCT(--(J$9=YEAR(Quarterly_kt!$B$9:EG$9)),Quarterly_kt!$B134:EG134)</f>
        <v>0</v>
      </c>
      <c r="K160" s="73">
        <f>SUMPRODUCT(--(K$9=YEAR(Quarterly_kt!$B$9:EH$9)),Quarterly_kt!$B134:EH134)</f>
        <v>0</v>
      </c>
      <c r="L160" s="73">
        <f>SUMPRODUCT(--(L$9=YEAR(Quarterly_kt!$B$9:EI$9)),Quarterly_kt!$B134:EI134)</f>
        <v>1.8330525709626195</v>
      </c>
      <c r="M160" s="73">
        <f>SUMPRODUCT(--(M$9=YEAR(Quarterly_kt!$B$9:EJ$9)),Quarterly_kt!$B134:EJ134)</f>
        <v>3.7346074947050307</v>
      </c>
      <c r="N160" s="73">
        <f>SUMPRODUCT(--(N$9=YEAR(Quarterly_kt!$B$9:EK$9)),Quarterly_kt!$B134:EK134)</f>
        <v>4.8594805323941586</v>
      </c>
      <c r="O160" s="73">
        <f>SUMPRODUCT(--(O$9=YEAR(Quarterly_kt!$B$9:EL$9)),Quarterly_kt!$B134:EL134)</f>
        <v>5.331535194988529</v>
      </c>
      <c r="P160" s="73">
        <f>SUMPRODUCT(--(P$9=YEAR(Quarterly_kt!$B$9:EM$9)),Quarterly_kt!$B134:EM134)</f>
        <v>6.1079430567064108</v>
      </c>
      <c r="Q160" s="73">
        <f>SUMPRODUCT(--(Q$9=YEAR(Quarterly_kt!$B$9:EN$9)),Quarterly_kt!$B134:EN134)</f>
        <v>6.3147348057747719</v>
      </c>
      <c r="R160" s="73">
        <f>SUMPRODUCT(--(R$9=YEAR(Quarterly_kt!$B$9:EO$9)),Quarterly_kt!$B134:EO134)</f>
        <v>6.9217619540644959</v>
      </c>
      <c r="S160" s="73">
        <f>SUMPRODUCT(--(S$9=YEAR(Quarterly_kt!$B$9:EP$9)),Quarterly_kt!$B134:EP134)</f>
        <v>8.3203051217601374</v>
      </c>
      <c r="T160" s="73">
        <f>SUMPRODUCT(--(T$9=YEAR(Quarterly_kt!$B$9:EQ$9)),Quarterly_kt!$B134:EQ134)</f>
        <v>8.341943478642202</v>
      </c>
      <c r="U160" s="73">
        <f>SUMPRODUCT(--(U$9=YEAR(Quarterly_kt!$B$9:ER$9)),Quarterly_kt!$B134:ER134)</f>
        <v>8.7891774192875953</v>
      </c>
      <c r="V160" s="73">
        <f>SUMPRODUCT(--(V$9=YEAR(Quarterly_kt!$B$9:ES$9)),Quarterly_kt!$B134:ES134)</f>
        <v>9.7013727802498444</v>
      </c>
      <c r="W160" s="73">
        <f>SUMPRODUCT(--(W$9=YEAR(Quarterly_kt!$B$9:ET$9)),Quarterly_kt!$B134:ET134)</f>
        <v>8.7454094548491561</v>
      </c>
      <c r="X160" s="73">
        <f>SUMPRODUCT(--(X$9=YEAR(Quarterly_kt!$B$9:EU$9)),Quarterly_kt!$B134:EU134)</f>
        <v>8.599060651131909</v>
      </c>
      <c r="Y160" s="73">
        <f>SUMPRODUCT(--(Y$9=YEAR(Quarterly_kt!$B$9:EV$9)),Quarterly_kt!$B134:EV134)</f>
        <v>7.0152813049685552</v>
      </c>
      <c r="Z160" s="73">
        <f>SUMPRODUCT(--(Z$9=YEAR(Quarterly_kt!$B$9:EW$9)),Quarterly_kt!$B134:EW134)</f>
        <v>7.2103932085509843</v>
      </c>
      <c r="AA160" s="73">
        <f>SUMPRODUCT(--(AA$9=YEAR(Quarterly_kt!$B$9:EX$9)),Quarterly_kt!$B134:EX134)</f>
        <v>7.919379240327137</v>
      </c>
      <c r="AB160" s="73">
        <f>SUMPRODUCT(--(AB$9=YEAR(Quarterly_kt!$B$9:EY$9)),Quarterly_kt!$B134:EY134)</f>
        <v>10.898837458110535</v>
      </c>
      <c r="AC160" s="73">
        <f>SUMPRODUCT(--(AC$9=YEAR(Quarterly_kt!$B$9:EZ$9)),Quarterly_kt!$B134:EZ134)</f>
        <v>15.78707558277782</v>
      </c>
      <c r="AD160" s="73">
        <f>SUMPRODUCT(--(AD$9=YEAR(Quarterly_kt!$B$9:FA$9)),Quarterly_kt!$B134:FA134)</f>
        <v>17.970372399348072</v>
      </c>
      <c r="AE160" s="73">
        <f>SUMPRODUCT(--(AE$9=YEAR(Quarterly_kt!$B$9:FB$9)),Quarterly_kt!$B134:FB134)</f>
        <v>19.791859878883507</v>
      </c>
      <c r="AF160" s="73">
        <f>SUMPRODUCT(--(AF$9=YEAR(Quarterly_kt!$B$9:FC$9)),Quarterly_kt!$B134:FC134)</f>
        <v>22.517019089908345</v>
      </c>
      <c r="AG160" s="73">
        <f>SUMPRODUCT(--(AG$9=YEAR(Quarterly_kt!$B$9:FD$9)),Quarterly_kt!$B134:FD134)</f>
        <v>23.477618635611737</v>
      </c>
      <c r="AH160" s="73">
        <f>SUMPRODUCT(--(AH$9=YEAR(Quarterly_kt!$B$9:FE$9)),Quarterly_kt!$B134:FE134)</f>
        <v>24.62106422375826</v>
      </c>
      <c r="AI160" s="73">
        <f>SUMPRODUCT(--(AI$9=YEAR(Quarterly_kt!$B$9:FF$9)),Quarterly_kt!$B134:FF134)</f>
        <v>27.250348153659452</v>
      </c>
      <c r="AJ160" s="73">
        <f>SUMPRODUCT(--(AJ$9=YEAR(Quarterly_kt!$B$9:FG$9)),Quarterly_kt!$B134:FG134)</f>
        <v>26.092918041043362</v>
      </c>
      <c r="AK160" s="73">
        <f>SUMPRODUCT(--(AK$9=YEAR(Quarterly_kt!$B$9:FH$9)),Quarterly_kt!$B134:FH134)</f>
        <v>23.580642584097081</v>
      </c>
      <c r="AL160" s="73">
        <f>SUMPRODUCT(--(AL$9=YEAR(Quarterly_kt!$B$9:FI$9)),Quarterly_kt!$B134:FI134)</f>
        <v>21.555403552090716</v>
      </c>
      <c r="AM160" s="73">
        <f>SUMPRODUCT(--(AM$9=YEAR(Quarterly_kt!$B$9:FJ$9)),Quarterly_kt!$B134:FJ134)</f>
        <v>21.805360376829984</v>
      </c>
      <c r="AN160" s="73">
        <f>SUMPRODUCT(--(AN$9=YEAR(Quarterly_kt!$B$9:FK$9)),Quarterly_kt!$B134:FK134)</f>
        <v>23.992898989346671</v>
      </c>
      <c r="AO160" s="73">
        <f>SUMPRODUCT(--(AO$9=YEAR(Quarterly_kt!$B$9:FL$9)),Quarterly_kt!$B134:FL134)</f>
        <v>23.542638602192177</v>
      </c>
      <c r="AP160" s="73">
        <f>SUMPRODUCT(--(AP$9=YEAR(Quarterly_kt!$B$9:FM$9)),Quarterly_kt!$B134:FM134)</f>
        <v>23.981606439059629</v>
      </c>
      <c r="AQ160" s="73">
        <f>SUMPRODUCT(--(AQ$9=YEAR(Quarterly_kt!$B$9:FN$9)),Quarterly_kt!$B134:FN134)</f>
        <v>26.723541684432902</v>
      </c>
      <c r="AR160" s="73">
        <f>SUMPRODUCT(--(AR$9=YEAR(Quarterly_kt!$B$9:FQ$9)),Quarterly_kt!$B134:FQ134)</f>
        <v>30.014745964977916</v>
      </c>
      <c r="AS160" s="73">
        <f>SUMPRODUCT(--(AS$9=YEAR(Quarterly_kt!$B$9:FU$9)),Quarterly_kt!$B134:FU134)</f>
        <v>33.472905994959333</v>
      </c>
    </row>
    <row r="161" spans="1:45" x14ac:dyDescent="0.2">
      <c r="A161" s="55"/>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c r="AA161" s="77"/>
      <c r="AB161" s="77"/>
      <c r="AC161" s="77"/>
      <c r="AD161" s="77"/>
      <c r="AE161" s="77"/>
      <c r="AF161" s="77"/>
      <c r="AG161" s="77"/>
      <c r="AH161" s="77"/>
      <c r="AI161" s="77"/>
      <c r="AJ161" s="77"/>
      <c r="AK161" s="77"/>
      <c r="AL161" s="77"/>
      <c r="AM161" s="77"/>
      <c r="AN161" s="77"/>
      <c r="AO161" s="77"/>
      <c r="AP161" s="77"/>
      <c r="AQ161" s="77"/>
      <c r="AR161" s="77"/>
      <c r="AS161" s="77"/>
    </row>
    <row r="162" spans="1:45" ht="14.25" customHeight="1" x14ac:dyDescent="0.25">
      <c r="A162" s="54" t="s">
        <v>58</v>
      </c>
      <c r="B162" s="17">
        <f t="shared" ref="B162:AP162" si="44">SUM(B163,B166:B168)</f>
        <v>50.730637235497952</v>
      </c>
      <c r="C162" s="17">
        <f t="shared" si="44"/>
        <v>42.319831874128944</v>
      </c>
      <c r="D162" s="17">
        <f t="shared" si="44"/>
        <v>36.064426716828152</v>
      </c>
      <c r="E162" s="17">
        <f t="shared" si="44"/>
        <v>35.734526239030927</v>
      </c>
      <c r="F162" s="17">
        <f t="shared" si="44"/>
        <v>26.284200436290522</v>
      </c>
      <c r="G162" s="17">
        <f t="shared" si="44"/>
        <v>18.625493203964993</v>
      </c>
      <c r="H162" s="17">
        <f t="shared" si="44"/>
        <v>12.906251938430366</v>
      </c>
      <c r="I162" s="17">
        <f t="shared" si="44"/>
        <v>10.49272262364172</v>
      </c>
      <c r="J162" s="17">
        <f t="shared" si="44"/>
        <v>9.6052054058405147</v>
      </c>
      <c r="K162" s="17">
        <f t="shared" si="44"/>
        <v>9.3404064195391499</v>
      </c>
      <c r="L162" s="17">
        <f t="shared" si="44"/>
        <v>33.980636949524964</v>
      </c>
      <c r="M162" s="17">
        <f t="shared" si="44"/>
        <v>52.799060063070215</v>
      </c>
      <c r="N162" s="17">
        <f t="shared" si="44"/>
        <v>59.215290139256524</v>
      </c>
      <c r="O162" s="17">
        <f t="shared" si="44"/>
        <v>57.583341858834928</v>
      </c>
      <c r="P162" s="17">
        <f t="shared" si="44"/>
        <v>58.185939821708722</v>
      </c>
      <c r="Q162" s="17">
        <f t="shared" si="44"/>
        <v>55.651225719537109</v>
      </c>
      <c r="R162" s="17">
        <f t="shared" si="44"/>
        <v>55.871146598308719</v>
      </c>
      <c r="S162" s="17">
        <f t="shared" si="44"/>
        <v>61.958719474020867</v>
      </c>
      <c r="T162" s="17">
        <f t="shared" si="44"/>
        <v>60.725462779085802</v>
      </c>
      <c r="U162" s="17">
        <f t="shared" si="44"/>
        <v>60.158466755372366</v>
      </c>
      <c r="V162" s="17">
        <f t="shared" si="44"/>
        <v>61.785553563404669</v>
      </c>
      <c r="W162" s="17">
        <f t="shared" si="44"/>
        <v>54.10447735904274</v>
      </c>
      <c r="X162" s="17">
        <f t="shared" si="44"/>
        <v>49.397218917715023</v>
      </c>
      <c r="Y162" s="17">
        <f t="shared" si="44"/>
        <v>40.490063502063322</v>
      </c>
      <c r="Z162" s="17">
        <f t="shared" si="44"/>
        <v>42.069898249637035</v>
      </c>
      <c r="AA162" s="17">
        <f t="shared" si="44"/>
        <v>48.362686764920937</v>
      </c>
      <c r="AB162" s="17">
        <f t="shared" si="44"/>
        <v>53.308823079945753</v>
      </c>
      <c r="AC162" s="17">
        <f t="shared" si="44"/>
        <v>63.836543337835145</v>
      </c>
      <c r="AD162" s="17">
        <f t="shared" si="44"/>
        <v>73.343548322384834</v>
      </c>
      <c r="AE162" s="17">
        <f t="shared" si="44"/>
        <v>72.29803177164689</v>
      </c>
      <c r="AF162" s="17">
        <f t="shared" si="44"/>
        <v>81.65856382920046</v>
      </c>
      <c r="AG162" s="17">
        <f t="shared" si="44"/>
        <v>82.344894836795675</v>
      </c>
      <c r="AH162" s="17">
        <f t="shared" si="44"/>
        <v>89.139194191203615</v>
      </c>
      <c r="AI162" s="17">
        <f t="shared" si="44"/>
        <v>92.414246750237908</v>
      </c>
      <c r="AJ162" s="17">
        <f t="shared" si="44"/>
        <v>78.045853032938695</v>
      </c>
      <c r="AK162" s="17">
        <f t="shared" si="44"/>
        <v>71.828465524168308</v>
      </c>
      <c r="AL162" s="17">
        <f t="shared" si="44"/>
        <v>61.972948718533175</v>
      </c>
      <c r="AM162" s="17">
        <f t="shared" si="44"/>
        <v>62.896669160007157</v>
      </c>
      <c r="AN162" s="17">
        <f t="shared" si="44"/>
        <v>65.282218117833764</v>
      </c>
      <c r="AO162" s="17">
        <f t="shared" si="44"/>
        <v>66.043077869040999</v>
      </c>
      <c r="AP162" s="17">
        <f t="shared" si="44"/>
        <v>60.019637798761437</v>
      </c>
      <c r="AQ162" s="17">
        <f>SUM(AQ163,AQ166:AQ168)</f>
        <v>63.530464366200263</v>
      </c>
      <c r="AR162" s="17">
        <f t="shared" ref="AR162" si="45">SUM(AR163,AR166:AR168)</f>
        <v>68.69440422553312</v>
      </c>
      <c r="AS162" s="17">
        <f>SUM(AS163,AS166:AS168)</f>
        <v>74.53949689775331</v>
      </c>
    </row>
    <row r="163" spans="1:45" ht="15" x14ac:dyDescent="0.25">
      <c r="A163" s="49" t="s">
        <v>25</v>
      </c>
      <c r="B163" s="73">
        <f t="shared" ref="B163:AP163" si="46">SUM(B164:B165)</f>
        <v>0.68100000000000005</v>
      </c>
      <c r="C163" s="73">
        <f t="shared" si="46"/>
        <v>0</v>
      </c>
      <c r="D163" s="73">
        <f t="shared" si="46"/>
        <v>6.1999999999999993E-2</v>
      </c>
      <c r="E163" s="73">
        <f t="shared" si="46"/>
        <v>0.26300000000000001</v>
      </c>
      <c r="F163" s="73">
        <f t="shared" si="46"/>
        <v>0.36399999999999999</v>
      </c>
      <c r="G163" s="73">
        <f t="shared" si="46"/>
        <v>1.4730000000000001</v>
      </c>
      <c r="H163" s="73">
        <f t="shared" si="46"/>
        <v>0.70199999999999996</v>
      </c>
      <c r="I163" s="73">
        <f t="shared" si="46"/>
        <v>0.56600000000000006</v>
      </c>
      <c r="J163" s="73">
        <f t="shared" si="46"/>
        <v>1.6889999999999998</v>
      </c>
      <c r="K163" s="73">
        <f t="shared" si="46"/>
        <v>2.1899999999999995</v>
      </c>
      <c r="L163" s="73">
        <f t="shared" si="46"/>
        <v>1.9349999999999998</v>
      </c>
      <c r="M163" s="73">
        <f t="shared" si="46"/>
        <v>1.5620000000000001</v>
      </c>
      <c r="N163" s="73">
        <f t="shared" si="46"/>
        <v>0.58299999999999996</v>
      </c>
      <c r="O163" s="73">
        <f t="shared" si="46"/>
        <v>0.59399999999999986</v>
      </c>
      <c r="P163" s="73">
        <f t="shared" si="46"/>
        <v>0.52400000000000002</v>
      </c>
      <c r="Q163" s="73">
        <f t="shared" si="46"/>
        <v>0.30099999999999999</v>
      </c>
      <c r="R163" s="73">
        <f t="shared" si="46"/>
        <v>0.252</v>
      </c>
      <c r="S163" s="73">
        <f t="shared" si="46"/>
        <v>0.23899999999999999</v>
      </c>
      <c r="T163" s="73">
        <f t="shared" si="46"/>
        <v>1.161</v>
      </c>
      <c r="U163" s="73">
        <f t="shared" si="46"/>
        <v>1.0680000000000001</v>
      </c>
      <c r="V163" s="73">
        <f t="shared" si="46"/>
        <v>0.73599999999999999</v>
      </c>
      <c r="W163" s="73">
        <f t="shared" si="46"/>
        <v>0.49599999999999994</v>
      </c>
      <c r="X163" s="73">
        <f t="shared" si="46"/>
        <v>0.214</v>
      </c>
      <c r="Y163" s="73">
        <f t="shared" si="46"/>
        <v>0.109</v>
      </c>
      <c r="Z163" s="73">
        <f t="shared" si="46"/>
        <v>0.249</v>
      </c>
      <c r="AA163" s="73">
        <f t="shared" si="46"/>
        <v>0.55800000000000005</v>
      </c>
      <c r="AB163" s="73">
        <f t="shared" si="46"/>
        <v>0.26200000000000001</v>
      </c>
      <c r="AC163" s="73">
        <f t="shared" si="46"/>
        <v>8.3000000000000004E-2</v>
      </c>
      <c r="AD163" s="73">
        <f t="shared" si="46"/>
        <v>8.2000000000000003E-2</v>
      </c>
      <c r="AE163" s="73">
        <f t="shared" si="46"/>
        <v>7.1000000000000008E-2</v>
      </c>
      <c r="AF163" s="73">
        <f t="shared" si="46"/>
        <v>5.2000000000000005E-2</v>
      </c>
      <c r="AG163" s="73">
        <f t="shared" si="46"/>
        <v>0.05</v>
      </c>
      <c r="AH163" s="73">
        <f t="shared" si="46"/>
        <v>4.4999999999999998E-2</v>
      </c>
      <c r="AI163" s="73">
        <f t="shared" si="46"/>
        <v>4.2999999999999997E-2</v>
      </c>
      <c r="AJ163" s="73">
        <f t="shared" si="46"/>
        <v>3.5999999999999997E-2</v>
      </c>
      <c r="AK163" s="73">
        <f t="shared" si="46"/>
        <v>0</v>
      </c>
      <c r="AL163" s="73">
        <f t="shared" si="46"/>
        <v>0.78626010653875866</v>
      </c>
      <c r="AM163" s="73">
        <f t="shared" si="46"/>
        <v>5.1608767998993451E-4</v>
      </c>
      <c r="AN163" s="73">
        <f t="shared" si="46"/>
        <v>0</v>
      </c>
      <c r="AO163" s="73">
        <f t="shared" si="46"/>
        <v>0</v>
      </c>
      <c r="AP163" s="73">
        <f t="shared" si="46"/>
        <v>0</v>
      </c>
      <c r="AQ163" s="73">
        <f>SUM(AQ164:AQ165)</f>
        <v>0</v>
      </c>
      <c r="AR163" s="73">
        <f t="shared" ref="AR163" si="47">SUM(AR164:AR165)</f>
        <v>0.93999108949631816</v>
      </c>
      <c r="AS163" s="73">
        <f>SUM(AS164:AS165)</f>
        <v>0.63223324566761852</v>
      </c>
    </row>
    <row r="164" spans="1:45" ht="17.25" x14ac:dyDescent="0.25">
      <c r="A164" s="50" t="s">
        <v>138</v>
      </c>
      <c r="B164" s="73">
        <f>SUMPRODUCT(--(B$9=YEAR(Quarterly_kt!$B$9:DY$9)),Quarterly_kt!$B138:DY138)</f>
        <v>0.159</v>
      </c>
      <c r="C164" s="73">
        <f>SUMPRODUCT(--(C$9=YEAR(Quarterly_kt!$B$9:DZ$9)),Quarterly_kt!$B138:DZ138)</f>
        <v>0</v>
      </c>
      <c r="D164" s="73">
        <f>SUMPRODUCT(--(D$9=YEAR(Quarterly_kt!$B$9:EA$9)),Quarterly_kt!$B138:EA138)</f>
        <v>2.1999999999999999E-2</v>
      </c>
      <c r="E164" s="73">
        <f>SUMPRODUCT(--(E$9=YEAR(Quarterly_kt!$B$9:EB$9)),Quarterly_kt!$B138:EB138)</f>
        <v>6.7000000000000004E-2</v>
      </c>
      <c r="F164" s="73">
        <f>SUMPRODUCT(--(F$9=YEAR(Quarterly_kt!$B$9:EC$9)),Quarterly_kt!$B138:EC138)</f>
        <v>7.8E-2</v>
      </c>
      <c r="G164" s="73">
        <f>SUMPRODUCT(--(G$9=YEAR(Quarterly_kt!$B$9:ED$9)),Quarterly_kt!$B138:ED138)</f>
        <v>0.114</v>
      </c>
      <c r="H164" s="73">
        <f>SUMPRODUCT(--(H$9=YEAR(Quarterly_kt!$B$9:EE$9)),Quarterly_kt!$B138:EE138)</f>
        <v>5.5E-2</v>
      </c>
      <c r="I164" s="73">
        <f>SUMPRODUCT(--(I$9=YEAR(Quarterly_kt!$B$9:EF$9)),Quarterly_kt!$B138:EF138)</f>
        <v>5.8000000000000003E-2</v>
      </c>
      <c r="J164" s="73">
        <f>SUMPRODUCT(--(J$9=YEAR(Quarterly_kt!$B$9:EG$9)),Quarterly_kt!$B138:EG138)</f>
        <v>7.5000000000000011E-2</v>
      </c>
      <c r="K164" s="73">
        <f>SUMPRODUCT(--(K$9=YEAR(Quarterly_kt!$B$9:EH$9)),Quarterly_kt!$B138:EH138)</f>
        <v>0.121</v>
      </c>
      <c r="L164" s="73">
        <f>SUMPRODUCT(--(L$9=YEAR(Quarterly_kt!$B$9:EI$9)),Quarterly_kt!$B138:EI138)</f>
        <v>0.16299999999999998</v>
      </c>
      <c r="M164" s="73">
        <f>SUMPRODUCT(--(M$9=YEAR(Quarterly_kt!$B$9:EJ$9)),Quarterly_kt!$B138:EJ138)</f>
        <v>0.11600000000000001</v>
      </c>
      <c r="N164" s="73">
        <f>SUMPRODUCT(--(N$9=YEAR(Quarterly_kt!$B$9:EK$9)),Quarterly_kt!$B138:EK138)</f>
        <v>0.10699999999999998</v>
      </c>
      <c r="O164" s="73">
        <f>SUMPRODUCT(--(O$9=YEAR(Quarterly_kt!$B$9:EL$9)),Quarterly_kt!$B138:EL138)</f>
        <v>9.0999999999999998E-2</v>
      </c>
      <c r="P164" s="73">
        <f>SUMPRODUCT(--(P$9=YEAR(Quarterly_kt!$B$9:EM$9)),Quarterly_kt!$B138:EM138)</f>
        <v>6.7000000000000004E-2</v>
      </c>
      <c r="Q164" s="73">
        <f>SUMPRODUCT(--(Q$9=YEAR(Quarterly_kt!$B$9:EN$9)),Quarterly_kt!$B138:EN138)</f>
        <v>1.8000000000000002E-2</v>
      </c>
      <c r="R164" s="73">
        <f>SUMPRODUCT(--(R$9=YEAR(Quarterly_kt!$B$9:EO$9)),Quarterly_kt!$B138:EO138)</f>
        <v>2.6000000000000002E-2</v>
      </c>
      <c r="S164" s="73">
        <f>SUMPRODUCT(--(S$9=YEAR(Quarterly_kt!$B$9:EP$9)),Quarterly_kt!$B138:EP138)</f>
        <v>3.599999999999999E-2</v>
      </c>
      <c r="T164" s="73">
        <f>SUMPRODUCT(--(T$9=YEAR(Quarterly_kt!$B$9:EQ$9)),Quarterly_kt!$B138:EQ138)</f>
        <v>0.29499999999999998</v>
      </c>
      <c r="U164" s="73">
        <f>SUMPRODUCT(--(U$9=YEAR(Quarterly_kt!$B$9:ER$9)),Quarterly_kt!$B138:ER138)</f>
        <v>0.26400000000000001</v>
      </c>
      <c r="V164" s="73">
        <f>SUMPRODUCT(--(V$9=YEAR(Quarterly_kt!$B$9:ES$9)),Quarterly_kt!$B138:ES138)</f>
        <v>0.25600000000000001</v>
      </c>
      <c r="W164" s="73">
        <f>SUMPRODUCT(--(W$9=YEAR(Quarterly_kt!$B$9:ET$9)),Quarterly_kt!$B138:ET138)</f>
        <v>0.17399999999999999</v>
      </c>
      <c r="X164" s="73">
        <f>SUMPRODUCT(--(X$9=YEAR(Quarterly_kt!$B$9:EU$9)),Quarterly_kt!$B138:EU138)</f>
        <v>0.12699999999999997</v>
      </c>
      <c r="Y164" s="73">
        <f>SUMPRODUCT(--(Y$9=YEAR(Quarterly_kt!$B$9:EV$9)),Quarterly_kt!$B138:EV138)</f>
        <v>9.2999999999999999E-2</v>
      </c>
      <c r="Z164" s="73">
        <f>SUMPRODUCT(--(Z$9=YEAR(Quarterly_kt!$B$9:EW$9)),Quarterly_kt!$B138:EW138)</f>
        <v>0.16999999999999998</v>
      </c>
      <c r="AA164" s="73">
        <f>SUMPRODUCT(--(AA$9=YEAR(Quarterly_kt!$B$9:EX$9)),Quarterly_kt!$B138:EX138)</f>
        <v>0.30200000000000005</v>
      </c>
      <c r="AB164" s="73">
        <f>SUMPRODUCT(--(AB$9=YEAR(Quarterly_kt!$B$9:EY$9)),Quarterly_kt!$B138:EY138)</f>
        <v>0.13899999999999998</v>
      </c>
      <c r="AC164" s="73">
        <f>SUMPRODUCT(--(AC$9=YEAR(Quarterly_kt!$B$9:EZ$9)),Quarterly_kt!$B138:EZ138)</f>
        <v>8.3000000000000004E-2</v>
      </c>
      <c r="AD164" s="73">
        <f>SUMPRODUCT(--(AD$9=YEAR(Quarterly_kt!$B$9:FA$9)),Quarterly_kt!$B138:FA138)</f>
        <v>8.2000000000000003E-2</v>
      </c>
      <c r="AE164" s="73">
        <f>SUMPRODUCT(--(AE$9=YEAR(Quarterly_kt!$B$9:FB$9)),Quarterly_kt!$B138:FB138)</f>
        <v>7.1000000000000008E-2</v>
      </c>
      <c r="AF164" s="73">
        <f>SUMPRODUCT(--(AF$9=YEAR(Quarterly_kt!$B$9:FC$9)),Quarterly_kt!$B138:FC138)</f>
        <v>5.2000000000000005E-2</v>
      </c>
      <c r="AG164" s="73">
        <f>SUMPRODUCT(--(AG$9=YEAR(Quarterly_kt!$B$9:FD$9)),Quarterly_kt!$B138:FD138)</f>
        <v>0.05</v>
      </c>
      <c r="AH164" s="73">
        <f>SUMPRODUCT(--(AH$9=YEAR(Quarterly_kt!$B$9:FE$9)),Quarterly_kt!$B138:FE138)</f>
        <v>4.4999999999999998E-2</v>
      </c>
      <c r="AI164" s="73">
        <f>SUMPRODUCT(--(AI$9=YEAR(Quarterly_kt!$B$9:FF$9)),Quarterly_kt!$B138:FF138)</f>
        <v>4.2999999999999997E-2</v>
      </c>
      <c r="AJ164" s="73">
        <f>SUMPRODUCT(--(AJ$9=YEAR(Quarterly_kt!$B$9:FG$9)),Quarterly_kt!$B138:FG138)</f>
        <v>3.5999999999999997E-2</v>
      </c>
      <c r="AK164" s="73">
        <f>SUMPRODUCT(--(AK$9=YEAR(Quarterly_kt!$B$9:FH$9)),Quarterly_kt!$B138:FH138)</f>
        <v>0</v>
      </c>
      <c r="AL164" s="73">
        <f>SUMPRODUCT(--(AL$9=YEAR(Quarterly_kt!$B$9:FI$9)),Quarterly_kt!$B138:FI138)</f>
        <v>0.59937727352859216</v>
      </c>
      <c r="AM164" s="73">
        <f>SUMPRODUCT(--(AM$9=YEAR(Quarterly_kt!$B$9:FJ$9)),Quarterly_kt!$B138:FJ138)</f>
        <v>5.1608767998993451E-4</v>
      </c>
      <c r="AN164" s="73">
        <f>SUMPRODUCT(--(AN$9=YEAR(Quarterly_kt!$B$9:FK$9)),Quarterly_kt!$B138:FK138)</f>
        <v>0</v>
      </c>
      <c r="AO164" s="73">
        <f>SUMPRODUCT(--(AO$9=YEAR(Quarterly_kt!$B$9:FL$9)),Quarterly_kt!$B138:FL138)</f>
        <v>0</v>
      </c>
      <c r="AP164" s="73">
        <f>SUMPRODUCT(--(AP$9=YEAR(Quarterly_kt!$B$9:FM$9)),Quarterly_kt!$B138:FM138)</f>
        <v>0</v>
      </c>
      <c r="AQ164" s="73">
        <f>SUMPRODUCT(--(AQ$9=YEAR(Quarterly_kt!$B$9:FN$9)),Quarterly_kt!$B138:FN138)</f>
        <v>0</v>
      </c>
      <c r="AR164" s="73">
        <f>SUMPRODUCT(--(AR$9=YEAR(Quarterly_kt!$B$9:FQ$9)),Quarterly_kt!$B138:FQ138)</f>
        <v>0.7969101303901327</v>
      </c>
      <c r="AS164" s="73">
        <f>SUMPRODUCT(--(AS$9=YEAR(Quarterly_kt!$B$9:FU$9)),Quarterly_kt!$B138:FU138)</f>
        <v>0.51811687335751855</v>
      </c>
    </row>
    <row r="165" spans="1:45" ht="17.25" x14ac:dyDescent="0.25">
      <c r="A165" s="50" t="s">
        <v>139</v>
      </c>
      <c r="B165" s="73">
        <f>SUMPRODUCT(--(B$9=YEAR(Quarterly_kt!$B$9:DY$9)),Quarterly_kt!$B139:DY139)</f>
        <v>0.52200000000000002</v>
      </c>
      <c r="C165" s="73">
        <f>SUMPRODUCT(--(C$9=YEAR(Quarterly_kt!$B$9:DZ$9)),Quarterly_kt!$B139:DZ139)</f>
        <v>0</v>
      </c>
      <c r="D165" s="73">
        <f>SUMPRODUCT(--(D$9=YEAR(Quarterly_kt!$B$9:EA$9)),Quarterly_kt!$B139:EA139)</f>
        <v>3.9999999999999994E-2</v>
      </c>
      <c r="E165" s="73">
        <f>SUMPRODUCT(--(E$9=YEAR(Quarterly_kt!$B$9:EB$9)),Quarterly_kt!$B139:EB139)</f>
        <v>0.19600000000000001</v>
      </c>
      <c r="F165" s="73">
        <f>SUMPRODUCT(--(F$9=YEAR(Quarterly_kt!$B$9:EC$9)),Quarterly_kt!$B139:EC139)</f>
        <v>0.28599999999999998</v>
      </c>
      <c r="G165" s="73">
        <f>SUMPRODUCT(--(G$9=YEAR(Quarterly_kt!$B$9:ED$9)),Quarterly_kt!$B139:ED139)</f>
        <v>1.359</v>
      </c>
      <c r="H165" s="73">
        <f>SUMPRODUCT(--(H$9=YEAR(Quarterly_kt!$B$9:EE$9)),Quarterly_kt!$B139:EE139)</f>
        <v>0.64699999999999991</v>
      </c>
      <c r="I165" s="73">
        <f>SUMPRODUCT(--(I$9=YEAR(Quarterly_kt!$B$9:EF$9)),Quarterly_kt!$B139:EF139)</f>
        <v>0.50800000000000001</v>
      </c>
      <c r="J165" s="73">
        <f>SUMPRODUCT(--(J$9=YEAR(Quarterly_kt!$B$9:EG$9)),Quarterly_kt!$B139:EG139)</f>
        <v>1.6139999999999999</v>
      </c>
      <c r="K165" s="73">
        <f>SUMPRODUCT(--(K$9=YEAR(Quarterly_kt!$B$9:EH$9)),Quarterly_kt!$B139:EH139)</f>
        <v>2.0689999999999995</v>
      </c>
      <c r="L165" s="73">
        <f>SUMPRODUCT(--(L$9=YEAR(Quarterly_kt!$B$9:EI$9)),Quarterly_kt!$B139:EI139)</f>
        <v>1.7719999999999998</v>
      </c>
      <c r="M165" s="73">
        <f>SUMPRODUCT(--(M$9=YEAR(Quarterly_kt!$B$9:EJ$9)),Quarterly_kt!$B139:EJ139)</f>
        <v>1.446</v>
      </c>
      <c r="N165" s="73">
        <f>SUMPRODUCT(--(N$9=YEAR(Quarterly_kt!$B$9:EK$9)),Quarterly_kt!$B139:EK139)</f>
        <v>0.47599999999999998</v>
      </c>
      <c r="O165" s="73">
        <f>SUMPRODUCT(--(O$9=YEAR(Quarterly_kt!$B$9:EL$9)),Quarterly_kt!$B139:EL139)</f>
        <v>0.50299999999999989</v>
      </c>
      <c r="P165" s="73">
        <f>SUMPRODUCT(--(P$9=YEAR(Quarterly_kt!$B$9:EM$9)),Quarterly_kt!$B139:EM139)</f>
        <v>0.45699999999999996</v>
      </c>
      <c r="Q165" s="73">
        <f>SUMPRODUCT(--(Q$9=YEAR(Quarterly_kt!$B$9:EN$9)),Quarterly_kt!$B139:EN139)</f>
        <v>0.28299999999999997</v>
      </c>
      <c r="R165" s="73">
        <f>SUMPRODUCT(--(R$9=YEAR(Quarterly_kt!$B$9:EO$9)),Quarterly_kt!$B139:EO139)</f>
        <v>0.22599999999999998</v>
      </c>
      <c r="S165" s="73">
        <f>SUMPRODUCT(--(S$9=YEAR(Quarterly_kt!$B$9:EP$9)),Quarterly_kt!$B139:EP139)</f>
        <v>0.20299999999999999</v>
      </c>
      <c r="T165" s="73">
        <f>SUMPRODUCT(--(T$9=YEAR(Quarterly_kt!$B$9:EQ$9)),Quarterly_kt!$B139:EQ139)</f>
        <v>0.8660000000000001</v>
      </c>
      <c r="U165" s="73">
        <f>SUMPRODUCT(--(U$9=YEAR(Quarterly_kt!$B$9:ER$9)),Quarterly_kt!$B139:ER139)</f>
        <v>0.80400000000000005</v>
      </c>
      <c r="V165" s="73">
        <f>SUMPRODUCT(--(V$9=YEAR(Quarterly_kt!$B$9:ES$9)),Quarterly_kt!$B139:ES139)</f>
        <v>0.48</v>
      </c>
      <c r="W165" s="73">
        <f>SUMPRODUCT(--(W$9=YEAR(Quarterly_kt!$B$9:ET$9)),Quarterly_kt!$B139:ET139)</f>
        <v>0.32199999999999995</v>
      </c>
      <c r="X165" s="73">
        <f>SUMPRODUCT(--(X$9=YEAR(Quarterly_kt!$B$9:EU$9)),Quarterly_kt!$B139:EU139)</f>
        <v>8.7000000000000022E-2</v>
      </c>
      <c r="Y165" s="73">
        <f>SUMPRODUCT(--(Y$9=YEAR(Quarterly_kt!$B$9:EV$9)),Quarterly_kt!$B139:EV139)</f>
        <v>1.6E-2</v>
      </c>
      <c r="Z165" s="73">
        <f>SUMPRODUCT(--(Z$9=YEAR(Quarterly_kt!$B$9:EW$9)),Quarterly_kt!$B139:EW139)</f>
        <v>7.9000000000000001E-2</v>
      </c>
      <c r="AA165" s="73">
        <f>SUMPRODUCT(--(AA$9=YEAR(Quarterly_kt!$B$9:EX$9)),Quarterly_kt!$B139:EX139)</f>
        <v>0.25600000000000001</v>
      </c>
      <c r="AB165" s="73">
        <f>SUMPRODUCT(--(AB$9=YEAR(Quarterly_kt!$B$9:EY$9)),Quarterly_kt!$B139:EY139)</f>
        <v>0.12300000000000001</v>
      </c>
      <c r="AC165" s="73">
        <f>SUMPRODUCT(--(AC$9=YEAR(Quarterly_kt!$B$9:EZ$9)),Quarterly_kt!$B139:EZ139)</f>
        <v>0</v>
      </c>
      <c r="AD165" s="73">
        <f>SUMPRODUCT(--(AD$9=YEAR(Quarterly_kt!$B$9:FA$9)),Quarterly_kt!$B139:FA139)</f>
        <v>0</v>
      </c>
      <c r="AE165" s="73">
        <f>SUMPRODUCT(--(AE$9=YEAR(Quarterly_kt!$B$9:FB$9)),Quarterly_kt!$B139:FB139)</f>
        <v>0</v>
      </c>
      <c r="AF165" s="73">
        <f>SUMPRODUCT(--(AF$9=YEAR(Quarterly_kt!$B$9:FC$9)),Quarterly_kt!$B139:FC139)</f>
        <v>0</v>
      </c>
      <c r="AG165" s="73">
        <f>SUMPRODUCT(--(AG$9=YEAR(Quarterly_kt!$B$9:FD$9)),Quarterly_kt!$B139:FD139)</f>
        <v>0</v>
      </c>
      <c r="AH165" s="73">
        <f>SUMPRODUCT(--(AH$9=YEAR(Quarterly_kt!$B$9:FE$9)),Quarterly_kt!$B139:FE139)</f>
        <v>0</v>
      </c>
      <c r="AI165" s="73">
        <f>SUMPRODUCT(--(AI$9=YEAR(Quarterly_kt!$B$9:FF$9)),Quarterly_kt!$B139:FF139)</f>
        <v>0</v>
      </c>
      <c r="AJ165" s="73">
        <f>SUMPRODUCT(--(AJ$9=YEAR(Quarterly_kt!$B$9:FG$9)),Quarterly_kt!$B139:FG139)</f>
        <v>0</v>
      </c>
      <c r="AK165" s="73">
        <f>SUMPRODUCT(--(AK$9=YEAR(Quarterly_kt!$B$9:FH$9)),Quarterly_kt!$B139:FH139)</f>
        <v>0</v>
      </c>
      <c r="AL165" s="73">
        <f>SUMPRODUCT(--(AL$9=YEAR(Quarterly_kt!$B$9:FI$9)),Quarterly_kt!$B139:FI139)</f>
        <v>0.18688283301016653</v>
      </c>
      <c r="AM165" s="73">
        <f>SUMPRODUCT(--(AM$9=YEAR(Quarterly_kt!$B$9:FJ$9)),Quarterly_kt!$B139:FJ139)</f>
        <v>0</v>
      </c>
      <c r="AN165" s="73">
        <f>SUMPRODUCT(--(AN$9=YEAR(Quarterly_kt!$B$9:FK$9)),Quarterly_kt!$B139:FK139)</f>
        <v>0</v>
      </c>
      <c r="AO165" s="73">
        <f>SUMPRODUCT(--(AO$9=YEAR(Quarterly_kt!$B$9:FL$9)),Quarterly_kt!$B139:FL139)</f>
        <v>0</v>
      </c>
      <c r="AP165" s="73">
        <f>SUMPRODUCT(--(AP$9=YEAR(Quarterly_kt!$B$9:FM$9)),Quarterly_kt!$B139:FM139)</f>
        <v>0</v>
      </c>
      <c r="AQ165" s="73">
        <f>SUMPRODUCT(--(AQ$9=YEAR(Quarterly_kt!$B$9:FN$9)),Quarterly_kt!$B139:FN139)</f>
        <v>0</v>
      </c>
      <c r="AR165" s="73">
        <f>SUMPRODUCT(--(AR$9=YEAR(Quarterly_kt!$B$9:FQ$9)),Quarterly_kt!$B139:FQ139)</f>
        <v>0.1430809591061854</v>
      </c>
      <c r="AS165" s="73">
        <f>SUMPRODUCT(--(AS$9=YEAR(Quarterly_kt!$B$9:FU$9)),Quarterly_kt!$B139:FU139)</f>
        <v>0.11411637231010001</v>
      </c>
    </row>
    <row r="166" spans="1:45" ht="15" x14ac:dyDescent="0.25">
      <c r="A166" s="49" t="s">
        <v>26</v>
      </c>
      <c r="B166" s="73">
        <f>SUMPRODUCT(--(B$9=YEAR(Quarterly_kt!$B$9:DY$9)),Quarterly_kt!$B140:DY140)</f>
        <v>50.029637235497951</v>
      </c>
      <c r="C166" s="73">
        <f>SUMPRODUCT(--(C$9=YEAR(Quarterly_kt!$B$9:DZ$9)),Quarterly_kt!$B140:DZ140)</f>
        <v>42.319831874128944</v>
      </c>
      <c r="D166" s="73">
        <f>SUMPRODUCT(--(D$9=YEAR(Quarterly_kt!$B$9:EA$9)),Quarterly_kt!$B140:EA140)</f>
        <v>36.002426716828154</v>
      </c>
      <c r="E166" s="73">
        <f>SUMPRODUCT(--(E$9=YEAR(Quarterly_kt!$B$9:EB$9)),Quarterly_kt!$B140:EB140)</f>
        <v>34.330526239030931</v>
      </c>
      <c r="F166" s="73">
        <f>SUMPRODUCT(--(F$9=YEAR(Quarterly_kt!$B$9:EC$9)),Quarterly_kt!$B140:EC140)</f>
        <v>25.920200436290521</v>
      </c>
      <c r="G166" s="73">
        <f>SUMPRODUCT(--(G$9=YEAR(Quarterly_kt!$B$9:ED$9)),Quarterly_kt!$B140:ED140)</f>
        <v>17.152493203964994</v>
      </c>
      <c r="H166" s="73">
        <f>SUMPRODUCT(--(H$9=YEAR(Quarterly_kt!$B$9:EE$9)),Quarterly_kt!$B140:EE140)</f>
        <v>12.204251938430366</v>
      </c>
      <c r="I166" s="73">
        <f>SUMPRODUCT(--(I$9=YEAR(Quarterly_kt!$B$9:EF$9)),Quarterly_kt!$B140:EF140)</f>
        <v>9.9127226236417201</v>
      </c>
      <c r="J166" s="73">
        <f>SUMPRODUCT(--(J$9=YEAR(Quarterly_kt!$B$9:EG$9)),Quarterly_kt!$B140:EG140)</f>
        <v>7.9162054058405156</v>
      </c>
      <c r="K166" s="73">
        <f>SUMPRODUCT(--(K$9=YEAR(Quarterly_kt!$B$9:EH$9)),Quarterly_kt!$B140:EH140)</f>
        <v>7.1504064195391503</v>
      </c>
      <c r="L166" s="73">
        <f>SUMPRODUCT(--(L$9=YEAR(Quarterly_kt!$B$9:EI$9)),Quarterly_kt!$B140:EI140)</f>
        <v>5.8121025797116754</v>
      </c>
      <c r="M166" s="73">
        <f>SUMPRODUCT(--(M$9=YEAR(Quarterly_kt!$B$9:EJ$9)),Quarterly_kt!$B140:EJ140)</f>
        <v>4.3190515726428806</v>
      </c>
      <c r="N166" s="73">
        <f>SUMPRODUCT(--(N$9=YEAR(Quarterly_kt!$B$9:EK$9)),Quarterly_kt!$B140:EK140)</f>
        <v>4.5361928318085072</v>
      </c>
      <c r="O166" s="73">
        <f>SUMPRODUCT(--(O$9=YEAR(Quarterly_kt!$B$9:EL$9)),Quarterly_kt!$B140:EL140)</f>
        <v>3.6301959220716986</v>
      </c>
      <c r="P166" s="73">
        <f>SUMPRODUCT(--(P$9=YEAR(Quarterly_kt!$B$9:EM$9)),Quarterly_kt!$B140:EM140)</f>
        <v>2.334342010517958</v>
      </c>
      <c r="Q166" s="73">
        <f>SUMPRODUCT(--(Q$9=YEAR(Quarterly_kt!$B$9:EN$9)),Quarterly_kt!$B140:EN140)</f>
        <v>3.2929520339455967</v>
      </c>
      <c r="R166" s="73">
        <f>SUMPRODUCT(--(R$9=YEAR(Quarterly_kt!$B$9:EO$9)),Quarterly_kt!$B140:EO140)</f>
        <v>3.2826504635153313</v>
      </c>
      <c r="S166" s="73">
        <f>SUMPRODUCT(--(S$9=YEAR(Quarterly_kt!$B$9:EP$9)),Quarterly_kt!$B140:EP140)</f>
        <v>3.6375583637412361</v>
      </c>
      <c r="T166" s="73">
        <f>SUMPRODUCT(--(T$9=YEAR(Quarterly_kt!$B$9:EQ$9)),Quarterly_kt!$B140:EQ140)</f>
        <v>5.5802786042679466</v>
      </c>
      <c r="U166" s="73">
        <f>SUMPRODUCT(--(U$9=YEAR(Quarterly_kt!$B$9:ER$9)),Quarterly_kt!$B140:ER140)</f>
        <v>6.1539623870993969</v>
      </c>
      <c r="V166" s="73">
        <f>SUMPRODUCT(--(V$9=YEAR(Quarterly_kt!$B$9:ES$9)),Quarterly_kt!$B140:ES140)</f>
        <v>6.4714225891117234</v>
      </c>
      <c r="W166" s="73">
        <f>SUMPRODUCT(--(W$9=YEAR(Quarterly_kt!$B$9:ET$9)),Quarterly_kt!$B140:ET140)</f>
        <v>6.6647329474873818</v>
      </c>
      <c r="X166" s="73">
        <f>SUMPRODUCT(--(X$9=YEAR(Quarterly_kt!$B$9:EU$9)),Quarterly_kt!$B140:EU140)</f>
        <v>6.598139902142437</v>
      </c>
      <c r="Y166" s="73">
        <f>SUMPRODUCT(--(Y$9=YEAR(Quarterly_kt!$B$9:EV$9)),Quarterly_kt!$B140:EV140)</f>
        <v>7.6389090161404631</v>
      </c>
      <c r="Z166" s="73">
        <f>SUMPRODUCT(--(Z$9=YEAR(Quarterly_kt!$B$9:EW$9)),Quarterly_kt!$B140:EW140)</f>
        <v>8.714562259788309</v>
      </c>
      <c r="AA166" s="73">
        <f>SUMPRODUCT(--(AA$9=YEAR(Quarterly_kt!$B$9:EX$9)),Quarterly_kt!$B140:EX140)</f>
        <v>9.8170751477136378</v>
      </c>
      <c r="AB166" s="73">
        <f>SUMPRODUCT(--(AB$9=YEAR(Quarterly_kt!$B$9:EY$9)),Quarterly_kt!$B140:EY140)</f>
        <v>9.2556203098585925</v>
      </c>
      <c r="AC166" s="73">
        <f>SUMPRODUCT(--(AC$9=YEAR(Quarterly_kt!$B$9:EZ$9)),Quarterly_kt!$B140:EZ140)</f>
        <v>9.5712539258016989</v>
      </c>
      <c r="AD166" s="73">
        <f>SUMPRODUCT(--(AD$9=YEAR(Quarterly_kt!$B$9:FA$9)),Quarterly_kt!$B140:FA140)</f>
        <v>10.356813621269495</v>
      </c>
      <c r="AE166" s="73">
        <f>SUMPRODUCT(--(AE$9=YEAR(Quarterly_kt!$B$9:FB$9)),Quarterly_kt!$B140:FB140)</f>
        <v>11.357554030558523</v>
      </c>
      <c r="AF166" s="73">
        <f>SUMPRODUCT(--(AF$9=YEAR(Quarterly_kt!$B$9:FC$9)),Quarterly_kt!$B140:FC140)</f>
        <v>12.461305310045844</v>
      </c>
      <c r="AG166" s="73">
        <f>SUMPRODUCT(--(AG$9=YEAR(Quarterly_kt!$B$9:FD$9)),Quarterly_kt!$B140:FD140)</f>
        <v>13.228797970098274</v>
      </c>
      <c r="AH166" s="73">
        <f>SUMPRODUCT(--(AH$9=YEAR(Quarterly_kt!$B$9:FE$9)),Quarterly_kt!$B140:FE140)</f>
        <v>13.30316144453907</v>
      </c>
      <c r="AI166" s="73">
        <f>SUMPRODUCT(--(AI$9=YEAR(Quarterly_kt!$B$9:FF$9)),Quarterly_kt!$B140:FF140)</f>
        <v>13.949521634222366</v>
      </c>
      <c r="AJ166" s="73">
        <f>SUMPRODUCT(--(AJ$9=YEAR(Quarterly_kt!$B$9:FG$9)),Quarterly_kt!$B140:FG140)</f>
        <v>6.172072639043102</v>
      </c>
      <c r="AK166" s="73">
        <f>SUMPRODUCT(--(AK$9=YEAR(Quarterly_kt!$B$9:FH$9)),Quarterly_kt!$B140:FH140)</f>
        <v>6.7378708297895535</v>
      </c>
      <c r="AL166" s="73">
        <f>SUMPRODUCT(--(AL$9=YEAR(Quarterly_kt!$B$9:FI$9)),Quarterly_kt!$B140:FI140)</f>
        <v>6.6394287177067346</v>
      </c>
      <c r="AM166" s="73">
        <f>SUMPRODUCT(--(AM$9=YEAR(Quarterly_kt!$B$9:FJ$9)),Quarterly_kt!$B140:FJ140)</f>
        <v>7.5200383927180861</v>
      </c>
      <c r="AN166" s="73">
        <f>SUMPRODUCT(--(AN$9=YEAR(Quarterly_kt!$B$9:FK$9)),Quarterly_kt!$B140:FK140)</f>
        <v>6.3536625576923695</v>
      </c>
      <c r="AO166" s="73">
        <f>SUMPRODUCT(--(AO$9=YEAR(Quarterly_kt!$B$9:FL$9)),Quarterly_kt!$B140:FL140)</f>
        <v>9.8710507059387691</v>
      </c>
      <c r="AP166" s="73">
        <f>SUMPRODUCT(--(AP$9=YEAR(Quarterly_kt!$B$9:FM$9)),Quarterly_kt!$B140:FM140)</f>
        <v>2.2078692224292742</v>
      </c>
      <c r="AQ166" s="73">
        <f>SUMPRODUCT(--(AQ$9=YEAR(Quarterly_kt!$B$9:FN$9)),Quarterly_kt!$B140:FN140)</f>
        <v>2.3079319567325398</v>
      </c>
      <c r="AR166" s="73">
        <f>SUMPRODUCT(--(AR$9=YEAR(Quarterly_kt!$B$9:FQ$9)),Quarterly_kt!$B140:FQ140)</f>
        <v>2.6110912080539674</v>
      </c>
      <c r="AS166" s="73">
        <f>SUMPRODUCT(--(AS$9=YEAR(Quarterly_kt!$B$9:FU$9)),Quarterly_kt!$B140:FU140)</f>
        <v>2.8102102340603903</v>
      </c>
    </row>
    <row r="167" spans="1:45" ht="15" x14ac:dyDescent="0.25">
      <c r="A167" s="49" t="s">
        <v>27</v>
      </c>
      <c r="B167" s="73">
        <f>SUMPRODUCT(--(B$9=YEAR(Quarterly_kt!$B$9:DY$9)),Quarterly_kt!$B141:DY141)</f>
        <v>1.9999999999999997E-2</v>
      </c>
      <c r="C167" s="73">
        <f>SUMPRODUCT(--(C$9=YEAR(Quarterly_kt!$B$9:DZ$9)),Quarterly_kt!$B141:DZ141)</f>
        <v>0</v>
      </c>
      <c r="D167" s="73">
        <f>SUMPRODUCT(--(D$9=YEAR(Quarterly_kt!$B$9:EA$9)),Quarterly_kt!$B141:EA141)</f>
        <v>0</v>
      </c>
      <c r="E167" s="73">
        <f>SUMPRODUCT(--(E$9=YEAR(Quarterly_kt!$B$9:EB$9)),Quarterly_kt!$B141:EB141)</f>
        <v>1.141</v>
      </c>
      <c r="F167" s="73">
        <f>SUMPRODUCT(--(F$9=YEAR(Quarterly_kt!$B$9:EC$9)),Quarterly_kt!$B141:EC141)</f>
        <v>0</v>
      </c>
      <c r="G167" s="73">
        <f>SUMPRODUCT(--(G$9=YEAR(Quarterly_kt!$B$9:ED$9)),Quarterly_kt!$B141:ED141)</f>
        <v>0</v>
      </c>
      <c r="H167" s="73">
        <f>SUMPRODUCT(--(H$9=YEAR(Quarterly_kt!$B$9:EE$9)),Quarterly_kt!$B141:EE141)</f>
        <v>0</v>
      </c>
      <c r="I167" s="73">
        <f>SUMPRODUCT(--(I$9=YEAR(Quarterly_kt!$B$9:EF$9)),Quarterly_kt!$B141:EF141)</f>
        <v>1.4E-2</v>
      </c>
      <c r="J167" s="73">
        <f>SUMPRODUCT(--(J$9=YEAR(Quarterly_kt!$B$9:EG$9)),Quarterly_kt!$B141:EG141)</f>
        <v>0</v>
      </c>
      <c r="K167" s="73">
        <f>SUMPRODUCT(--(K$9=YEAR(Quarterly_kt!$B$9:EH$9)),Quarterly_kt!$B141:EH141)</f>
        <v>0</v>
      </c>
      <c r="L167" s="73">
        <f>SUMPRODUCT(--(L$9=YEAR(Quarterly_kt!$B$9:EI$9)),Quarterly_kt!$B141:EI141)</f>
        <v>3.0000000000000001E-3</v>
      </c>
      <c r="M167" s="73">
        <f>SUMPRODUCT(--(M$9=YEAR(Quarterly_kt!$B$9:EJ$9)),Quarterly_kt!$B141:EJ141)</f>
        <v>0.13100000000000001</v>
      </c>
      <c r="N167" s="73">
        <f>SUMPRODUCT(--(N$9=YEAR(Quarterly_kt!$B$9:EK$9)),Quarterly_kt!$B141:EK141)</f>
        <v>6.4000000000000001E-2</v>
      </c>
      <c r="O167" s="73">
        <f>SUMPRODUCT(--(O$9=YEAR(Quarterly_kt!$B$9:EL$9)),Quarterly_kt!$B141:EL141)</f>
        <v>0.16800000000000001</v>
      </c>
      <c r="P167" s="73">
        <f>SUMPRODUCT(--(P$9=YEAR(Quarterly_kt!$B$9:EM$9)),Quarterly_kt!$B141:EM141)</f>
        <v>0.16</v>
      </c>
      <c r="Q167" s="73">
        <f>SUMPRODUCT(--(Q$9=YEAR(Quarterly_kt!$B$9:EN$9)),Quarterly_kt!$B141:EN141)</f>
        <v>3.7000000000000005E-2</v>
      </c>
      <c r="R167" s="73">
        <f>SUMPRODUCT(--(R$9=YEAR(Quarterly_kt!$B$9:EO$9)),Quarterly_kt!$B141:EO141)</f>
        <v>2E-3</v>
      </c>
      <c r="S167" s="73">
        <f>SUMPRODUCT(--(S$9=YEAR(Quarterly_kt!$B$9:EP$9)),Quarterly_kt!$B141:EP141)</f>
        <v>3.3000000000000002E-2</v>
      </c>
      <c r="T167" s="73">
        <f>SUMPRODUCT(--(T$9=YEAR(Quarterly_kt!$B$9:EQ$9)),Quarterly_kt!$B141:EQ141)</f>
        <v>0.03</v>
      </c>
      <c r="U167" s="73">
        <f>SUMPRODUCT(--(U$9=YEAR(Quarterly_kt!$B$9:ER$9)),Quarterly_kt!$B141:ER141)</f>
        <v>2.3E-2</v>
      </c>
      <c r="V167" s="73">
        <f>SUMPRODUCT(--(V$9=YEAR(Quarterly_kt!$B$9:ES$9)),Quarterly_kt!$B141:ES141)</f>
        <v>1.9999999999999997E-2</v>
      </c>
      <c r="W167" s="73">
        <f>SUMPRODUCT(--(W$9=YEAR(Quarterly_kt!$B$9:ET$9)),Quarterly_kt!$B141:ET141)</f>
        <v>0.85599999999999998</v>
      </c>
      <c r="X167" s="73">
        <f>SUMPRODUCT(--(X$9=YEAR(Quarterly_kt!$B$9:EU$9)),Quarterly_kt!$B141:EU141)</f>
        <v>0</v>
      </c>
      <c r="Y167" s="73">
        <f>SUMPRODUCT(--(Y$9=YEAR(Quarterly_kt!$B$9:EV$9)),Quarterly_kt!$B141:EV141)</f>
        <v>1.2E-2</v>
      </c>
      <c r="Z167" s="73">
        <f>SUMPRODUCT(--(Z$9=YEAR(Quarterly_kt!$B$9:EW$9)),Quarterly_kt!$B141:EW141)</f>
        <v>0</v>
      </c>
      <c r="AA167" s="73">
        <f>SUMPRODUCT(--(AA$9=YEAR(Quarterly_kt!$B$9:EX$9)),Quarterly_kt!$B141:EX141)</f>
        <v>1.0999999999999999E-2</v>
      </c>
      <c r="AB167" s="73">
        <f>SUMPRODUCT(--(AB$9=YEAR(Quarterly_kt!$B$9:EY$9)),Quarterly_kt!$B141:EY141)</f>
        <v>0</v>
      </c>
      <c r="AC167" s="73">
        <f>SUMPRODUCT(--(AC$9=YEAR(Quarterly_kt!$B$9:EZ$9)),Quarterly_kt!$B141:EZ141)</f>
        <v>0</v>
      </c>
      <c r="AD167" s="73">
        <f>SUMPRODUCT(--(AD$9=YEAR(Quarterly_kt!$B$9:FA$9)),Quarterly_kt!$B141:FA141)</f>
        <v>0</v>
      </c>
      <c r="AE167" s="73">
        <f>SUMPRODUCT(--(AE$9=YEAR(Quarterly_kt!$B$9:FB$9)),Quarterly_kt!$B141:FB141)</f>
        <v>0</v>
      </c>
      <c r="AF167" s="73">
        <f>SUMPRODUCT(--(AF$9=YEAR(Quarterly_kt!$B$9:FC$9)),Quarterly_kt!$B141:FC141)</f>
        <v>0</v>
      </c>
      <c r="AG167" s="73">
        <f>SUMPRODUCT(--(AG$9=YEAR(Quarterly_kt!$B$9:FD$9)),Quarterly_kt!$B141:FD141)</f>
        <v>0</v>
      </c>
      <c r="AH167" s="73">
        <f>SUMPRODUCT(--(AH$9=YEAR(Quarterly_kt!$B$9:FE$9)),Quarterly_kt!$B141:FE141)</f>
        <v>0</v>
      </c>
      <c r="AI167" s="73">
        <f>SUMPRODUCT(--(AI$9=YEAR(Quarterly_kt!$B$9:FF$9)),Quarterly_kt!$B141:FF141)</f>
        <v>0</v>
      </c>
      <c r="AJ167" s="73">
        <f>SUMPRODUCT(--(AJ$9=YEAR(Quarterly_kt!$B$9:FG$9)),Quarterly_kt!$B141:FG141)</f>
        <v>0</v>
      </c>
      <c r="AK167" s="73">
        <f>SUMPRODUCT(--(AK$9=YEAR(Quarterly_kt!$B$9:FH$9)),Quarterly_kt!$B141:FH141)</f>
        <v>0</v>
      </c>
      <c r="AL167" s="73">
        <f>SUMPRODUCT(--(AL$9=YEAR(Quarterly_kt!$B$9:FI$9)),Quarterly_kt!$B141:FI141)</f>
        <v>0</v>
      </c>
      <c r="AM167" s="73">
        <f>SUMPRODUCT(--(AM$9=YEAR(Quarterly_kt!$B$9:FJ$9)),Quarterly_kt!$B141:FJ141)</f>
        <v>0</v>
      </c>
      <c r="AN167" s="73">
        <f>SUMPRODUCT(--(AN$9=YEAR(Quarterly_kt!$B$9:FK$9)),Quarterly_kt!$B141:FK141)</f>
        <v>0</v>
      </c>
      <c r="AO167" s="73">
        <f>SUMPRODUCT(--(AO$9=YEAR(Quarterly_kt!$B$9:FL$9)),Quarterly_kt!$B141:FL141)</f>
        <v>0</v>
      </c>
      <c r="AP167" s="73">
        <f>SUMPRODUCT(--(AP$9=YEAR(Quarterly_kt!$B$9:FM$9)),Quarterly_kt!$B141:FM141)</f>
        <v>0</v>
      </c>
      <c r="AQ167" s="73">
        <f>SUMPRODUCT(--(AQ$9=YEAR(Quarterly_kt!$B$9:FN$9)),Quarterly_kt!$B141:FN141)</f>
        <v>0</v>
      </c>
      <c r="AR167" s="73">
        <f>SUMPRODUCT(--(AR$9=YEAR(Quarterly_kt!$B$9:FQ$9)),Quarterly_kt!$B141:FQ141)</f>
        <v>0</v>
      </c>
      <c r="AS167" s="73">
        <f>SUMPRODUCT(--(AS$9=YEAR(Quarterly_kt!$B$9:FU$9)),Quarterly_kt!$B141:FU141)</f>
        <v>0</v>
      </c>
    </row>
    <row r="168" spans="1:45" ht="15" x14ac:dyDescent="0.25">
      <c r="A168" s="49" t="s">
        <v>24</v>
      </c>
      <c r="B168" s="73">
        <f>SUMPRODUCT(--(B$9=YEAR(Quarterly_kt!$B$9:DY$9)),Quarterly_kt!$B142:DY142)</f>
        <v>0</v>
      </c>
      <c r="C168" s="73">
        <f>SUMPRODUCT(--(C$9=YEAR(Quarterly_kt!$B$9:DZ$9)),Quarterly_kt!$B142:DZ142)</f>
        <v>0</v>
      </c>
      <c r="D168" s="73">
        <f>SUMPRODUCT(--(D$9=YEAR(Quarterly_kt!$B$9:EA$9)),Quarterly_kt!$B142:EA142)</f>
        <v>0</v>
      </c>
      <c r="E168" s="73">
        <f>SUMPRODUCT(--(E$9=YEAR(Quarterly_kt!$B$9:EB$9)),Quarterly_kt!$B142:EB142)</f>
        <v>0</v>
      </c>
      <c r="F168" s="73">
        <f>SUMPRODUCT(--(F$9=YEAR(Quarterly_kt!$B$9:EC$9)),Quarterly_kt!$B142:EC142)</f>
        <v>0</v>
      </c>
      <c r="G168" s="73">
        <f>SUMPRODUCT(--(G$9=YEAR(Quarterly_kt!$B$9:ED$9)),Quarterly_kt!$B142:ED142)</f>
        <v>0</v>
      </c>
      <c r="H168" s="73">
        <f>SUMPRODUCT(--(H$9=YEAR(Quarterly_kt!$B$9:EE$9)),Quarterly_kt!$B142:EE142)</f>
        <v>0</v>
      </c>
      <c r="I168" s="73">
        <f>SUMPRODUCT(--(I$9=YEAR(Quarterly_kt!$B$9:EF$9)),Quarterly_kt!$B142:EF142)</f>
        <v>0</v>
      </c>
      <c r="J168" s="73">
        <f>SUMPRODUCT(--(J$9=YEAR(Quarterly_kt!$B$9:EG$9)),Quarterly_kt!$B142:EG142)</f>
        <v>0</v>
      </c>
      <c r="K168" s="73">
        <f>SUMPRODUCT(--(K$9=YEAR(Quarterly_kt!$B$9:EH$9)),Quarterly_kt!$B142:EH142)</f>
        <v>0</v>
      </c>
      <c r="L168" s="73">
        <f>SUMPRODUCT(--(L$9=YEAR(Quarterly_kt!$B$9:EI$9)),Quarterly_kt!$B142:EI142)</f>
        <v>26.230534369813292</v>
      </c>
      <c r="M168" s="73">
        <f>SUMPRODUCT(--(M$9=YEAR(Quarterly_kt!$B$9:EJ$9)),Quarterly_kt!$B142:EJ142)</f>
        <v>46.787008490427333</v>
      </c>
      <c r="N168" s="73">
        <f>SUMPRODUCT(--(N$9=YEAR(Quarterly_kt!$B$9:EK$9)),Quarterly_kt!$B142:EK142)</f>
        <v>54.032097307448019</v>
      </c>
      <c r="O168" s="73">
        <f>SUMPRODUCT(--(O$9=YEAR(Quarterly_kt!$B$9:EL$9)),Quarterly_kt!$B142:EL142)</f>
        <v>53.191145936763228</v>
      </c>
      <c r="P168" s="73">
        <f>SUMPRODUCT(--(P$9=YEAR(Quarterly_kt!$B$9:EM$9)),Quarterly_kt!$B142:EM142)</f>
        <v>55.167597811190767</v>
      </c>
      <c r="Q168" s="73">
        <f>SUMPRODUCT(--(Q$9=YEAR(Quarterly_kt!$B$9:EN$9)),Quarterly_kt!$B142:EN142)</f>
        <v>52.020273685591512</v>
      </c>
      <c r="R168" s="73">
        <f>SUMPRODUCT(--(R$9=YEAR(Quarterly_kt!$B$9:EO$9)),Quarterly_kt!$B142:EO142)</f>
        <v>52.33449613479339</v>
      </c>
      <c r="S168" s="73">
        <f>SUMPRODUCT(--(S$9=YEAR(Quarterly_kt!$B$9:EP$9)),Quarterly_kt!$B142:EP142)</f>
        <v>58.049161110279634</v>
      </c>
      <c r="T168" s="73">
        <f>SUMPRODUCT(--(T$9=YEAR(Quarterly_kt!$B$9:EQ$9)),Quarterly_kt!$B142:EQ142)</f>
        <v>53.954184174817854</v>
      </c>
      <c r="U168" s="73">
        <f>SUMPRODUCT(--(U$9=YEAR(Quarterly_kt!$B$9:ER$9)),Quarterly_kt!$B142:ER142)</f>
        <v>52.913504368272967</v>
      </c>
      <c r="V168" s="73">
        <f>SUMPRODUCT(--(V$9=YEAR(Quarterly_kt!$B$9:ES$9)),Quarterly_kt!$B142:ES142)</f>
        <v>54.558130974292943</v>
      </c>
      <c r="W168" s="73">
        <f>SUMPRODUCT(--(W$9=YEAR(Quarterly_kt!$B$9:ET$9)),Quarterly_kt!$B142:ET142)</f>
        <v>46.087744411555356</v>
      </c>
      <c r="X168" s="73">
        <f>SUMPRODUCT(--(X$9=YEAR(Quarterly_kt!$B$9:EU$9)),Quarterly_kt!$B142:EU142)</f>
        <v>42.585079015572589</v>
      </c>
      <c r="Y168" s="73">
        <f>SUMPRODUCT(--(Y$9=YEAR(Quarterly_kt!$B$9:EV$9)),Quarterly_kt!$B142:EV142)</f>
        <v>32.73015448592286</v>
      </c>
      <c r="Z168" s="73">
        <f>SUMPRODUCT(--(Z$9=YEAR(Quarterly_kt!$B$9:EW$9)),Quarterly_kt!$B142:EW142)</f>
        <v>33.106335989848724</v>
      </c>
      <c r="AA168" s="73">
        <f>SUMPRODUCT(--(AA$9=YEAR(Quarterly_kt!$B$9:EX$9)),Quarterly_kt!$B142:EX142)</f>
        <v>37.976611617207297</v>
      </c>
      <c r="AB168" s="73">
        <f>SUMPRODUCT(--(AB$9=YEAR(Quarterly_kt!$B$9:EY$9)),Quarterly_kt!$B142:EY142)</f>
        <v>43.79120277008716</v>
      </c>
      <c r="AC168" s="73">
        <f>SUMPRODUCT(--(AC$9=YEAR(Quarterly_kt!$B$9:EZ$9)),Quarterly_kt!$B142:EZ142)</f>
        <v>54.182289412033448</v>
      </c>
      <c r="AD168" s="73">
        <f>SUMPRODUCT(--(AD$9=YEAR(Quarterly_kt!$B$9:FA$9)),Quarterly_kt!$B142:FA142)</f>
        <v>62.904734701115345</v>
      </c>
      <c r="AE168" s="73">
        <f>SUMPRODUCT(--(AE$9=YEAR(Quarterly_kt!$B$9:FB$9)),Quarterly_kt!$B142:FB142)</f>
        <v>60.869477741088375</v>
      </c>
      <c r="AF168" s="73">
        <f>SUMPRODUCT(--(AF$9=YEAR(Quarterly_kt!$B$9:FC$9)),Quarterly_kt!$B142:FC142)</f>
        <v>69.145258519154623</v>
      </c>
      <c r="AG168" s="73">
        <f>SUMPRODUCT(--(AG$9=YEAR(Quarterly_kt!$B$9:FD$9)),Quarterly_kt!$B142:FD142)</f>
        <v>69.066096866697407</v>
      </c>
      <c r="AH168" s="73">
        <f>SUMPRODUCT(--(AH$9=YEAR(Quarterly_kt!$B$9:FE$9)),Quarterly_kt!$B142:FE142)</f>
        <v>75.791032746664541</v>
      </c>
      <c r="AI168" s="73">
        <f>SUMPRODUCT(--(AI$9=YEAR(Quarterly_kt!$B$9:FF$9)),Quarterly_kt!$B142:FF142)</f>
        <v>78.421725116015537</v>
      </c>
      <c r="AJ168" s="73">
        <f>SUMPRODUCT(--(AJ$9=YEAR(Quarterly_kt!$B$9:FG$9)),Quarterly_kt!$B142:FG142)</f>
        <v>71.837780393895599</v>
      </c>
      <c r="AK168" s="73">
        <f>SUMPRODUCT(--(AK$9=YEAR(Quarterly_kt!$B$9:FH$9)),Quarterly_kt!$B142:FH142)</f>
        <v>65.090594694378751</v>
      </c>
      <c r="AL168" s="73">
        <f>SUMPRODUCT(--(AL$9=YEAR(Quarterly_kt!$B$9:FI$9)),Quarterly_kt!$B142:FI142)</f>
        <v>54.547259894287684</v>
      </c>
      <c r="AM168" s="73">
        <f>SUMPRODUCT(--(AM$9=YEAR(Quarterly_kt!$B$9:FJ$9)),Quarterly_kt!$B142:FJ142)</f>
        <v>55.376114679609081</v>
      </c>
      <c r="AN168" s="73">
        <f>SUMPRODUCT(--(AN$9=YEAR(Quarterly_kt!$B$9:FK$9)),Quarterly_kt!$B142:FK142)</f>
        <v>58.928555560141398</v>
      </c>
      <c r="AO168" s="73">
        <f>SUMPRODUCT(--(AO$9=YEAR(Quarterly_kt!$B$9:FL$9)),Quarterly_kt!$B142:FL142)</f>
        <v>56.172027163102236</v>
      </c>
      <c r="AP168" s="73">
        <f>SUMPRODUCT(--(AP$9=YEAR(Quarterly_kt!$B$9:FM$9)),Quarterly_kt!$B142:FM142)</f>
        <v>57.811768576332163</v>
      </c>
      <c r="AQ168" s="73">
        <f>SUMPRODUCT(--(AQ$9=YEAR(Quarterly_kt!$B$9:FN$9)),Quarterly_kt!$B142:FN142)</f>
        <v>61.222532409467725</v>
      </c>
      <c r="AR168" s="73">
        <f>SUMPRODUCT(--(AR$9=YEAR(Quarterly_kt!$B$9:FQ$9)),Quarterly_kt!$B142:FQ142)</f>
        <v>65.143321927982839</v>
      </c>
      <c r="AS168" s="73">
        <f>SUMPRODUCT(--(AS$9=YEAR(Quarterly_kt!$B$9:FU$9)),Quarterly_kt!$B142:FU142)</f>
        <v>71.097053418025297</v>
      </c>
    </row>
    <row r="169" spans="1:45" x14ac:dyDescent="0.2">
      <c r="A169" s="55"/>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c r="AA169" s="77"/>
      <c r="AB169" s="77"/>
      <c r="AC169" s="77"/>
      <c r="AD169" s="77"/>
      <c r="AE169" s="77"/>
      <c r="AF169" s="77"/>
      <c r="AG169" s="77"/>
      <c r="AH169" s="77"/>
      <c r="AI169" s="77"/>
      <c r="AJ169" s="77"/>
      <c r="AK169" s="77"/>
      <c r="AL169" s="77"/>
      <c r="AM169" s="77"/>
      <c r="AN169" s="77"/>
      <c r="AO169" s="77"/>
      <c r="AP169" s="77"/>
      <c r="AQ169" s="77"/>
      <c r="AR169" s="77"/>
      <c r="AS169" s="77"/>
    </row>
    <row r="170" spans="1:45" ht="14.25" customHeight="1" x14ac:dyDescent="0.25">
      <c r="A170" s="54" t="s">
        <v>59</v>
      </c>
      <c r="B170" s="17">
        <f t="shared" ref="B170:AP170" si="48">B171+B177+B179</f>
        <v>1922.2959666612119</v>
      </c>
      <c r="C170" s="17">
        <f t="shared" si="48"/>
        <v>1996.9934110636104</v>
      </c>
      <c r="D170" s="17">
        <f t="shared" si="48"/>
        <v>2016.2150088711905</v>
      </c>
      <c r="E170" s="17">
        <f t="shared" si="48"/>
        <v>2025.5535145621711</v>
      </c>
      <c r="F170" s="17">
        <f t="shared" si="48"/>
        <v>2035.3942101359885</v>
      </c>
      <c r="G170" s="17">
        <f t="shared" si="48"/>
        <v>2015.5204991183184</v>
      </c>
      <c r="H170" s="17">
        <f t="shared" si="48"/>
        <v>1963.9101836270418</v>
      </c>
      <c r="I170" s="17">
        <f t="shared" si="48"/>
        <v>1957.515211622851</v>
      </c>
      <c r="J170" s="17">
        <f t="shared" si="48"/>
        <v>1956.6660353044806</v>
      </c>
      <c r="K170" s="17">
        <f t="shared" si="48"/>
        <v>1964.4338859386767</v>
      </c>
      <c r="L170" s="17">
        <f t="shared" si="48"/>
        <v>2078.6733255343538</v>
      </c>
      <c r="M170" s="17">
        <f t="shared" si="48"/>
        <v>2068.2022731380521</v>
      </c>
      <c r="N170" s="17">
        <f t="shared" si="48"/>
        <v>2166.4573537929359</v>
      </c>
      <c r="O170" s="17">
        <f t="shared" si="48"/>
        <v>2322.9234950614245</v>
      </c>
      <c r="P170" s="17">
        <f t="shared" si="48"/>
        <v>2433.9911386579802</v>
      </c>
      <c r="Q170" s="17">
        <f t="shared" si="48"/>
        <v>2544.2332158289946</v>
      </c>
      <c r="R170" s="17">
        <f t="shared" si="48"/>
        <v>2697.192695629255</v>
      </c>
      <c r="S170" s="17">
        <f t="shared" si="48"/>
        <v>2691.5935915954515</v>
      </c>
      <c r="T170" s="17">
        <f t="shared" si="48"/>
        <v>2811.442556331916</v>
      </c>
      <c r="U170" s="17">
        <f t="shared" si="48"/>
        <v>2958.2320846004882</v>
      </c>
      <c r="V170" s="17">
        <f t="shared" si="48"/>
        <v>3176.5371585905737</v>
      </c>
      <c r="W170" s="17">
        <f t="shared" si="48"/>
        <v>3390.9791766341068</v>
      </c>
      <c r="X170" s="17">
        <f t="shared" si="48"/>
        <v>3438.6302252357359</v>
      </c>
      <c r="Y170" s="17">
        <f t="shared" si="48"/>
        <v>3518.148817585522</v>
      </c>
      <c r="Z170" s="17">
        <f t="shared" si="48"/>
        <v>3588.2747958910177</v>
      </c>
      <c r="AA170" s="17">
        <f t="shared" si="48"/>
        <v>3685.704958503286</v>
      </c>
      <c r="AB170" s="17">
        <f t="shared" si="48"/>
        <v>3859.3211612713221</v>
      </c>
      <c r="AC170" s="17">
        <f t="shared" si="48"/>
        <v>3888.0479897489081</v>
      </c>
      <c r="AD170" s="17">
        <f t="shared" si="48"/>
        <v>4033.840123281544</v>
      </c>
      <c r="AE170" s="17">
        <f t="shared" si="48"/>
        <v>4201.4304108947008</v>
      </c>
      <c r="AF170" s="17">
        <f t="shared" si="48"/>
        <v>4298.2162343314467</v>
      </c>
      <c r="AG170" s="17">
        <f t="shared" si="48"/>
        <v>4324.4457087805004</v>
      </c>
      <c r="AH170" s="17">
        <f t="shared" si="48"/>
        <v>4369.3395917994812</v>
      </c>
      <c r="AI170" s="17">
        <f t="shared" si="48"/>
        <v>4406.2802846366221</v>
      </c>
      <c r="AJ170" s="17">
        <f t="shared" si="48"/>
        <v>4410.5442450740411</v>
      </c>
      <c r="AK170" s="17">
        <f t="shared" si="48"/>
        <v>4357.452764186587</v>
      </c>
      <c r="AL170" s="17">
        <f t="shared" si="48"/>
        <v>4408.8806470137715</v>
      </c>
      <c r="AM170" s="17">
        <f t="shared" si="48"/>
        <v>4411.0715208328866</v>
      </c>
      <c r="AN170" s="17">
        <f t="shared" si="48"/>
        <v>4337.119203500446</v>
      </c>
      <c r="AO170" s="17">
        <f t="shared" si="48"/>
        <v>4408.1090594993402</v>
      </c>
      <c r="AP170" s="17">
        <f t="shared" si="48"/>
        <v>4428.4897540250477</v>
      </c>
      <c r="AQ170" s="17">
        <f>AQ171+AQ177+AQ179</f>
        <v>4612.3705776187353</v>
      </c>
      <c r="AR170" s="17">
        <f t="shared" ref="AR170" si="49">AR171+AR177+AR179</f>
        <v>4695.7889401372577</v>
      </c>
      <c r="AS170" s="17">
        <f>AS171+AS177+AS179</f>
        <v>4978.49509963737</v>
      </c>
    </row>
    <row r="171" spans="1:45" s="30" customFormat="1" ht="15" x14ac:dyDescent="0.25">
      <c r="A171" s="44" t="s">
        <v>35</v>
      </c>
      <c r="B171" s="78">
        <f t="shared" ref="B171:AP171" si="50">SUM(B172,B175:B176)</f>
        <v>1705.9139666612118</v>
      </c>
      <c r="C171" s="78">
        <f t="shared" si="50"/>
        <v>1749.2684110636103</v>
      </c>
      <c r="D171" s="78">
        <f t="shared" si="50"/>
        <v>1758.0280088711907</v>
      </c>
      <c r="E171" s="78">
        <f t="shared" si="50"/>
        <v>1781.3735145621713</v>
      </c>
      <c r="F171" s="78">
        <f t="shared" si="50"/>
        <v>1804.1292101359886</v>
      </c>
      <c r="G171" s="78">
        <f t="shared" si="50"/>
        <v>1779.0444991183185</v>
      </c>
      <c r="H171" s="78">
        <f t="shared" si="50"/>
        <v>1756.5841836270417</v>
      </c>
      <c r="I171" s="78">
        <f t="shared" si="50"/>
        <v>1775.3962116228511</v>
      </c>
      <c r="J171" s="78">
        <f t="shared" si="50"/>
        <v>1782.1260353044806</v>
      </c>
      <c r="K171" s="78">
        <f t="shared" si="50"/>
        <v>1807.3368859386767</v>
      </c>
      <c r="L171" s="78">
        <f t="shared" si="50"/>
        <v>1896.9293255343539</v>
      </c>
      <c r="M171" s="78">
        <f t="shared" si="50"/>
        <v>1872.0872731380521</v>
      </c>
      <c r="N171" s="78">
        <f t="shared" si="50"/>
        <v>1969.2563537929361</v>
      </c>
      <c r="O171" s="78">
        <f t="shared" si="50"/>
        <v>2097.1594950614249</v>
      </c>
      <c r="P171" s="78">
        <f t="shared" si="50"/>
        <v>2174.9531386579802</v>
      </c>
      <c r="Q171" s="78">
        <f t="shared" si="50"/>
        <v>2244.0352158289948</v>
      </c>
      <c r="R171" s="78">
        <f t="shared" si="50"/>
        <v>2324.788695629255</v>
      </c>
      <c r="S171" s="78">
        <f t="shared" si="50"/>
        <v>2359.3855915954514</v>
      </c>
      <c r="T171" s="78">
        <f t="shared" si="50"/>
        <v>2481.8025563319161</v>
      </c>
      <c r="U171" s="78">
        <f t="shared" si="50"/>
        <v>2589.9880846004885</v>
      </c>
      <c r="V171" s="78">
        <f t="shared" si="50"/>
        <v>2745.0181585905739</v>
      </c>
      <c r="W171" s="78">
        <f t="shared" si="50"/>
        <v>2945.8521766341069</v>
      </c>
      <c r="X171" s="78">
        <f t="shared" si="50"/>
        <v>3013.0612252357359</v>
      </c>
      <c r="Y171" s="78">
        <f t="shared" si="50"/>
        <v>3137.1828175855217</v>
      </c>
      <c r="Z171" s="78">
        <f t="shared" si="50"/>
        <v>3200.7307958910178</v>
      </c>
      <c r="AA171" s="78">
        <f t="shared" si="50"/>
        <v>3282.5299585032863</v>
      </c>
      <c r="AB171" s="78">
        <f t="shared" si="50"/>
        <v>3370.950161271322</v>
      </c>
      <c r="AC171" s="78">
        <f t="shared" si="50"/>
        <v>3405.7939897489082</v>
      </c>
      <c r="AD171" s="78">
        <f t="shared" si="50"/>
        <v>3568.148123281544</v>
      </c>
      <c r="AE171" s="78">
        <f t="shared" si="50"/>
        <v>3692.3054108947008</v>
      </c>
      <c r="AF171" s="78">
        <f t="shared" si="50"/>
        <v>3789.5582343314463</v>
      </c>
      <c r="AG171" s="78">
        <f t="shared" si="50"/>
        <v>3825.0347087805008</v>
      </c>
      <c r="AH171" s="78">
        <f t="shared" si="50"/>
        <v>3886.177591799481</v>
      </c>
      <c r="AI171" s="78">
        <f t="shared" si="50"/>
        <v>3980.5082846366217</v>
      </c>
      <c r="AJ171" s="78">
        <f t="shared" si="50"/>
        <v>3980.5512450740416</v>
      </c>
      <c r="AK171" s="78">
        <f t="shared" si="50"/>
        <v>3940.1432391044254</v>
      </c>
      <c r="AL171" s="78">
        <f t="shared" si="50"/>
        <v>4011.7866229104961</v>
      </c>
      <c r="AM171" s="78">
        <f t="shared" si="50"/>
        <v>4017.5645503478327</v>
      </c>
      <c r="AN171" s="78">
        <f t="shared" si="50"/>
        <v>3986.5056545335201</v>
      </c>
      <c r="AO171" s="78">
        <f t="shared" si="50"/>
        <v>4021.6994589109331</v>
      </c>
      <c r="AP171" s="78">
        <f t="shared" si="50"/>
        <v>4060.4048050178817</v>
      </c>
      <c r="AQ171" s="78">
        <f>SUM(AQ172,AQ175:AQ176)</f>
        <v>4208.6743945408052</v>
      </c>
      <c r="AR171" s="78">
        <f t="shared" ref="AR171" si="51">SUM(AR172,AR175:AR176)</f>
        <v>4308.4180712660391</v>
      </c>
      <c r="AS171" s="78">
        <f>SUM(AS172,AS175:AS176)</f>
        <v>4566.0502992379697</v>
      </c>
    </row>
    <row r="172" spans="1:45" ht="15" x14ac:dyDescent="0.25">
      <c r="A172" s="46" t="s">
        <v>25</v>
      </c>
      <c r="B172" s="73">
        <f t="shared" ref="B172:AP172" si="52">SUM(B173:B174)</f>
        <v>1403.3330000000001</v>
      </c>
      <c r="C172" s="73">
        <f t="shared" si="52"/>
        <v>1419.4459999999999</v>
      </c>
      <c r="D172" s="73">
        <f t="shared" si="52"/>
        <v>1406.845</v>
      </c>
      <c r="E172" s="73">
        <f t="shared" si="52"/>
        <v>1428.0509999999999</v>
      </c>
      <c r="F172" s="73">
        <f t="shared" si="52"/>
        <v>1448.9269999999999</v>
      </c>
      <c r="G172" s="73">
        <f t="shared" si="52"/>
        <v>1415.9749999999997</v>
      </c>
      <c r="H172" s="73">
        <f t="shared" si="52"/>
        <v>1410.1299999999999</v>
      </c>
      <c r="I172" s="73">
        <f t="shared" si="52"/>
        <v>1431.6399999999999</v>
      </c>
      <c r="J172" s="73">
        <f t="shared" si="52"/>
        <v>1450.019</v>
      </c>
      <c r="K172" s="73">
        <f t="shared" si="52"/>
        <v>1458.212</v>
      </c>
      <c r="L172" s="73">
        <f t="shared" si="52"/>
        <v>1493.336</v>
      </c>
      <c r="M172" s="73">
        <f t="shared" si="52"/>
        <v>1425.8309999999999</v>
      </c>
      <c r="N172" s="73">
        <f t="shared" si="52"/>
        <v>1511.5320000000002</v>
      </c>
      <c r="O172" s="73">
        <f t="shared" si="52"/>
        <v>1608.1890000000001</v>
      </c>
      <c r="P172" s="73">
        <f t="shared" si="52"/>
        <v>1666.7809999999997</v>
      </c>
      <c r="Q172" s="73">
        <f t="shared" si="52"/>
        <v>1746.5129669701321</v>
      </c>
      <c r="R172" s="73">
        <f t="shared" si="52"/>
        <v>1811.7118153318963</v>
      </c>
      <c r="S172" s="73">
        <f t="shared" si="52"/>
        <v>1814.0866190797224</v>
      </c>
      <c r="T172" s="73">
        <f t="shared" si="52"/>
        <v>1845.0075211643232</v>
      </c>
      <c r="U172" s="73">
        <f t="shared" si="52"/>
        <v>1866.542141134898</v>
      </c>
      <c r="V172" s="73">
        <f t="shared" si="52"/>
        <v>1926.8324154671527</v>
      </c>
      <c r="W172" s="73">
        <f t="shared" si="52"/>
        <v>1990.818902295518</v>
      </c>
      <c r="X172" s="73">
        <f t="shared" si="52"/>
        <v>2004.7474306050963</v>
      </c>
      <c r="Y172" s="73">
        <f t="shared" si="52"/>
        <v>2062.4505283614344</v>
      </c>
      <c r="Z172" s="73">
        <f t="shared" si="52"/>
        <v>2094.5560161538378</v>
      </c>
      <c r="AA172" s="73">
        <f t="shared" si="52"/>
        <v>2128.6115033689666</v>
      </c>
      <c r="AB172" s="73">
        <f t="shared" si="52"/>
        <v>2108.5432251580642</v>
      </c>
      <c r="AC172" s="73">
        <f t="shared" si="52"/>
        <v>2121.3058142339401</v>
      </c>
      <c r="AD172" s="73">
        <f t="shared" si="52"/>
        <v>2192.6452533088368</v>
      </c>
      <c r="AE172" s="73">
        <f t="shared" si="52"/>
        <v>2271.2454217479894</v>
      </c>
      <c r="AF172" s="73">
        <f t="shared" si="52"/>
        <v>2353.7856012640759</v>
      </c>
      <c r="AG172" s="73">
        <f t="shared" si="52"/>
        <v>2299.1743355856233</v>
      </c>
      <c r="AH172" s="73">
        <f t="shared" si="52"/>
        <v>2317.8862051681417</v>
      </c>
      <c r="AI172" s="73">
        <f t="shared" si="52"/>
        <v>2358.4506607348117</v>
      </c>
      <c r="AJ172" s="73">
        <f t="shared" si="52"/>
        <v>2329.1031149296223</v>
      </c>
      <c r="AK172" s="73">
        <f t="shared" si="52"/>
        <v>2300.9862438119462</v>
      </c>
      <c r="AL172" s="73">
        <f t="shared" si="52"/>
        <v>2315.8380033774206</v>
      </c>
      <c r="AM172" s="73">
        <f t="shared" si="52"/>
        <v>2275.9064035221977</v>
      </c>
      <c r="AN172" s="73">
        <f t="shared" si="52"/>
        <v>2226.8295153178792</v>
      </c>
      <c r="AO172" s="73">
        <f t="shared" si="52"/>
        <v>2215.6599476573174</v>
      </c>
      <c r="AP172" s="73">
        <f t="shared" si="52"/>
        <v>2221.5457146869094</v>
      </c>
      <c r="AQ172" s="73">
        <f>SUM(AQ173:AQ174)</f>
        <v>2285.446469573375</v>
      </c>
      <c r="AR172" s="73">
        <f t="shared" ref="AR172" si="53">SUM(AR173:AR174)</f>
        <v>2342.0637961568</v>
      </c>
      <c r="AS172" s="73">
        <f>SUM(AS173:AS174)</f>
        <v>2394.0306252542623</v>
      </c>
    </row>
    <row r="173" spans="1:45" ht="17.25" x14ac:dyDescent="0.25">
      <c r="A173" s="50" t="s">
        <v>138</v>
      </c>
      <c r="B173" s="73">
        <f>SUMPRODUCT(--(B$9=YEAR(Quarterly_kt!$B$9:DY$9)),Quarterly_kt!$B147:DY147)</f>
        <v>115.98699999999999</v>
      </c>
      <c r="C173" s="73">
        <f>SUMPRODUCT(--(C$9=YEAR(Quarterly_kt!$B$9:DZ$9)),Quarterly_kt!$B147:DZ147)</f>
        <v>101.04599999999999</v>
      </c>
      <c r="D173" s="73">
        <f>SUMPRODUCT(--(D$9=YEAR(Quarterly_kt!$B$9:EA$9)),Quarterly_kt!$B147:EA147)</f>
        <v>77.846999999999994</v>
      </c>
      <c r="E173" s="73">
        <f>SUMPRODUCT(--(E$9=YEAR(Quarterly_kt!$B$9:EB$9)),Quarterly_kt!$B147:EB147)</f>
        <v>67.469000000000008</v>
      </c>
      <c r="F173" s="73">
        <f>SUMPRODUCT(--(F$9=YEAR(Quarterly_kt!$B$9:EC$9)),Quarterly_kt!$B147:EC147)</f>
        <v>58.018999999999998</v>
      </c>
      <c r="G173" s="73">
        <f>SUMPRODUCT(--(G$9=YEAR(Quarterly_kt!$B$9:ED$9)),Quarterly_kt!$B147:ED147)</f>
        <v>49.8</v>
      </c>
      <c r="H173" s="73">
        <f>SUMPRODUCT(--(H$9=YEAR(Quarterly_kt!$B$9:EE$9)),Quarterly_kt!$B147:EE147)</f>
        <v>41.742000000000004</v>
      </c>
      <c r="I173" s="73">
        <f>SUMPRODUCT(--(I$9=YEAR(Quarterly_kt!$B$9:EF$9)),Quarterly_kt!$B147:EF147)</f>
        <v>33.855999999999995</v>
      </c>
      <c r="J173" s="73">
        <f>SUMPRODUCT(--(J$9=YEAR(Quarterly_kt!$B$9:EG$9)),Quarterly_kt!$B147:EG147)</f>
        <v>29.021000000000001</v>
      </c>
      <c r="K173" s="73">
        <f>SUMPRODUCT(--(K$9=YEAR(Quarterly_kt!$B$9:EH$9)),Quarterly_kt!$B147:EH147)</f>
        <v>58.811999999999998</v>
      </c>
      <c r="L173" s="73">
        <f>SUMPRODUCT(--(L$9=YEAR(Quarterly_kt!$B$9:EI$9)),Quarterly_kt!$B147:EI147)</f>
        <v>134.08799999999999</v>
      </c>
      <c r="M173" s="73">
        <f>SUMPRODUCT(--(M$9=YEAR(Quarterly_kt!$B$9:EJ$9)),Quarterly_kt!$B147:EJ147)</f>
        <v>113.17299999999999</v>
      </c>
      <c r="N173" s="73">
        <f>SUMPRODUCT(--(N$9=YEAR(Quarterly_kt!$B$9:EK$9)),Quarterly_kt!$B147:EK147)</f>
        <v>107.101</v>
      </c>
      <c r="O173" s="73">
        <f>SUMPRODUCT(--(O$9=YEAR(Quarterly_kt!$B$9:EL$9)),Quarterly_kt!$B147:EL147)</f>
        <v>76.409000000000006</v>
      </c>
      <c r="P173" s="73">
        <f>SUMPRODUCT(--(P$9=YEAR(Quarterly_kt!$B$9:EM$9)),Quarterly_kt!$B147:EM147)</f>
        <v>124.43000000000002</v>
      </c>
      <c r="Q173" s="73">
        <f>SUMPRODUCT(--(Q$9=YEAR(Quarterly_kt!$B$9:EN$9)),Quarterly_kt!$B147:EN147)</f>
        <v>197.28450517760328</v>
      </c>
      <c r="R173" s="73">
        <f>SUMPRODUCT(--(R$9=YEAR(Quarterly_kt!$B$9:EO$9)),Quarterly_kt!$B147:EO147)</f>
        <v>363.57723744173927</v>
      </c>
      <c r="S173" s="73">
        <f>SUMPRODUCT(--(S$9=YEAR(Quarterly_kt!$B$9:EP$9)),Quarterly_kt!$B147:EP147)</f>
        <v>576.81237786593158</v>
      </c>
      <c r="T173" s="73">
        <f>SUMPRODUCT(--(T$9=YEAR(Quarterly_kt!$B$9:EQ$9)),Quarterly_kt!$B147:EQ147)</f>
        <v>683.59744798588554</v>
      </c>
      <c r="U173" s="73">
        <f>SUMPRODUCT(--(U$9=YEAR(Quarterly_kt!$B$9:ER$9)),Quarterly_kt!$B147:ER147)</f>
        <v>772.91746598503676</v>
      </c>
      <c r="V173" s="73">
        <f>SUMPRODUCT(--(V$9=YEAR(Quarterly_kt!$B$9:ES$9)),Quarterly_kt!$B147:ES147)</f>
        <v>871.13654001443354</v>
      </c>
      <c r="W173" s="73">
        <f>SUMPRODUCT(--(W$9=YEAR(Quarterly_kt!$B$9:ET$9)),Quarterly_kt!$B147:ET147)</f>
        <v>987.0180713650393</v>
      </c>
      <c r="X173" s="73">
        <f>SUMPRODUCT(--(X$9=YEAR(Quarterly_kt!$B$9:EU$9)),Quarterly_kt!$B147:EU147)</f>
        <v>1356.7978883280496</v>
      </c>
      <c r="Y173" s="73">
        <f>SUMPRODUCT(--(Y$9=YEAR(Quarterly_kt!$B$9:EV$9)),Quarterly_kt!$B147:EV147)</f>
        <v>1502.3463414508883</v>
      </c>
      <c r="Z173" s="73">
        <f>SUMPRODUCT(--(Z$9=YEAR(Quarterly_kt!$B$9:EW$9)),Quarterly_kt!$B147:EW147)</f>
        <v>1552.4630191674603</v>
      </c>
      <c r="AA173" s="73">
        <f>SUMPRODUCT(--(AA$9=YEAR(Quarterly_kt!$B$9:EX$9)),Quarterly_kt!$B147:EX147)</f>
        <v>1594.6080741626943</v>
      </c>
      <c r="AB173" s="73">
        <f>SUMPRODUCT(--(AB$9=YEAR(Quarterly_kt!$B$9:EY$9)),Quarterly_kt!$B147:EY147)</f>
        <v>1625.3470918820622</v>
      </c>
      <c r="AC173" s="73">
        <f>SUMPRODUCT(--(AC$9=YEAR(Quarterly_kt!$B$9:EZ$9)),Quarterly_kt!$B147:EZ147)</f>
        <v>1656.6061283956026</v>
      </c>
      <c r="AD173" s="73">
        <f>SUMPRODUCT(--(AD$9=YEAR(Quarterly_kt!$B$9:FA$9)),Quarterly_kt!$B147:FA147)</f>
        <v>1710.7504984633413</v>
      </c>
      <c r="AE173" s="73">
        <f>SUMPRODUCT(--(AE$9=YEAR(Quarterly_kt!$B$9:FB$9)),Quarterly_kt!$B147:FB147)</f>
        <v>1773.8734198518937</v>
      </c>
      <c r="AF173" s="73">
        <f>SUMPRODUCT(--(AF$9=YEAR(Quarterly_kt!$B$9:FC$9)),Quarterly_kt!$B147:FC147)</f>
        <v>1808.4984817045529</v>
      </c>
      <c r="AG173" s="73">
        <f>SUMPRODUCT(--(AG$9=YEAR(Quarterly_kt!$B$9:FD$9)),Quarterly_kt!$B147:FD147)</f>
        <v>1817.6382620423342</v>
      </c>
      <c r="AH173" s="73">
        <f>SUMPRODUCT(--(AH$9=YEAR(Quarterly_kt!$B$9:FE$9)),Quarterly_kt!$B147:FE147)</f>
        <v>1853.463178594983</v>
      </c>
      <c r="AI173" s="73">
        <f>SUMPRODUCT(--(AI$9=YEAR(Quarterly_kt!$B$9:FF$9)),Quarterly_kt!$B147:FF147)</f>
        <v>1879.4431935186371</v>
      </c>
      <c r="AJ173" s="73">
        <f>SUMPRODUCT(--(AJ$9=YEAR(Quarterly_kt!$B$9:FG$9)),Quarterly_kt!$B147:FG147)</f>
        <v>1873.711972070611</v>
      </c>
      <c r="AK173" s="73">
        <f>SUMPRODUCT(--(AK$9=YEAR(Quarterly_kt!$B$9:FH$9)),Quarterly_kt!$B147:FH147)</f>
        <v>1821.2860607234184</v>
      </c>
      <c r="AL173" s="73">
        <f>SUMPRODUCT(--(AL$9=YEAR(Quarterly_kt!$B$9:FI$9)),Quarterly_kt!$B147:FI147)</f>
        <v>1842.7685778615448</v>
      </c>
      <c r="AM173" s="73">
        <f>SUMPRODUCT(--(AM$9=YEAR(Quarterly_kt!$B$9:FJ$9)),Quarterly_kt!$B147:FJ147)</f>
        <v>1839.7406372645505</v>
      </c>
      <c r="AN173" s="73">
        <f>SUMPRODUCT(--(AN$9=YEAR(Quarterly_kt!$B$9:FK$9)),Quarterly_kt!$B147:FK147)</f>
        <v>1788.3945393522715</v>
      </c>
      <c r="AO173" s="73">
        <f>SUMPRODUCT(--(AO$9=YEAR(Quarterly_kt!$B$9:FL$9)),Quarterly_kt!$B147:FL147)</f>
        <v>1766.9128227146123</v>
      </c>
      <c r="AP173" s="73">
        <f>SUMPRODUCT(--(AP$9=YEAR(Quarterly_kt!$B$9:FM$9)),Quarterly_kt!$B147:FM147)</f>
        <v>1756.3371171636659</v>
      </c>
      <c r="AQ173" s="73">
        <f>SUMPRODUCT(--(AQ$9=YEAR(Quarterly_kt!$B$9:FN$9)),Quarterly_kt!$B147:FN147)</f>
        <v>1787.4539681620458</v>
      </c>
      <c r="AR173" s="73">
        <f>SUMPRODUCT(--(AR$9=YEAR(Quarterly_kt!$B$9:FQ$9)),Quarterly_kt!$B147:FQ147)</f>
        <v>1804.7941844207214</v>
      </c>
      <c r="AS173" s="73">
        <f>SUMPRODUCT(--(AS$9=YEAR(Quarterly_kt!$B$9:FU$9)),Quarterly_kt!$B147:FU147)</f>
        <v>1839.1327072425695</v>
      </c>
    </row>
    <row r="174" spans="1:45" ht="17.25" x14ac:dyDescent="0.25">
      <c r="A174" s="50" t="s">
        <v>139</v>
      </c>
      <c r="B174" s="73">
        <f>SUMPRODUCT(--(B$9=YEAR(Quarterly_kt!$B$9:DY$9)),Quarterly_kt!$B148:DY148)</f>
        <v>1287.346</v>
      </c>
      <c r="C174" s="73">
        <f>SUMPRODUCT(--(C$9=YEAR(Quarterly_kt!$B$9:DZ$9)),Quarterly_kt!$B148:DZ148)</f>
        <v>1318.3999999999999</v>
      </c>
      <c r="D174" s="73">
        <f>SUMPRODUCT(--(D$9=YEAR(Quarterly_kt!$B$9:EA$9)),Quarterly_kt!$B148:EA148)</f>
        <v>1328.998</v>
      </c>
      <c r="E174" s="73">
        <f>SUMPRODUCT(--(E$9=YEAR(Quarterly_kt!$B$9:EB$9)),Quarterly_kt!$B148:EB148)</f>
        <v>1360.5819999999999</v>
      </c>
      <c r="F174" s="73">
        <f>SUMPRODUCT(--(F$9=YEAR(Quarterly_kt!$B$9:EC$9)),Quarterly_kt!$B148:EC148)</f>
        <v>1390.9079999999999</v>
      </c>
      <c r="G174" s="73">
        <f>SUMPRODUCT(--(G$9=YEAR(Quarterly_kt!$B$9:ED$9)),Quarterly_kt!$B148:ED148)</f>
        <v>1366.1749999999997</v>
      </c>
      <c r="H174" s="73">
        <f>SUMPRODUCT(--(H$9=YEAR(Quarterly_kt!$B$9:EE$9)),Quarterly_kt!$B148:EE148)</f>
        <v>1368.3879999999999</v>
      </c>
      <c r="I174" s="73">
        <f>SUMPRODUCT(--(I$9=YEAR(Quarterly_kt!$B$9:EF$9)),Quarterly_kt!$B148:EF148)</f>
        <v>1397.7839999999999</v>
      </c>
      <c r="J174" s="73">
        <f>SUMPRODUCT(--(J$9=YEAR(Quarterly_kt!$B$9:EG$9)),Quarterly_kt!$B148:EG148)</f>
        <v>1420.998</v>
      </c>
      <c r="K174" s="73">
        <f>SUMPRODUCT(--(K$9=YEAR(Quarterly_kt!$B$9:EH$9)),Quarterly_kt!$B148:EH148)</f>
        <v>1399.4</v>
      </c>
      <c r="L174" s="73">
        <f>SUMPRODUCT(--(L$9=YEAR(Quarterly_kt!$B$9:EI$9)),Quarterly_kt!$B148:EI148)</f>
        <v>1359.248</v>
      </c>
      <c r="M174" s="73">
        <f>SUMPRODUCT(--(M$9=YEAR(Quarterly_kt!$B$9:EJ$9)),Quarterly_kt!$B148:EJ148)</f>
        <v>1312.6579999999999</v>
      </c>
      <c r="N174" s="73">
        <f>SUMPRODUCT(--(N$9=YEAR(Quarterly_kt!$B$9:EK$9)),Quarterly_kt!$B148:EK148)</f>
        <v>1404.431</v>
      </c>
      <c r="O174" s="73">
        <f>SUMPRODUCT(--(O$9=YEAR(Quarterly_kt!$B$9:EL$9)),Quarterly_kt!$B148:EL148)</f>
        <v>1531.78</v>
      </c>
      <c r="P174" s="73">
        <f>SUMPRODUCT(--(P$9=YEAR(Quarterly_kt!$B$9:EM$9)),Quarterly_kt!$B148:EM148)</f>
        <v>1542.3509999999997</v>
      </c>
      <c r="Q174" s="73">
        <f>SUMPRODUCT(--(Q$9=YEAR(Quarterly_kt!$B$9:EN$9)),Quarterly_kt!$B148:EN148)</f>
        <v>1549.2284617925288</v>
      </c>
      <c r="R174" s="73">
        <f>SUMPRODUCT(--(R$9=YEAR(Quarterly_kt!$B$9:EO$9)),Quarterly_kt!$B148:EO148)</f>
        <v>1448.1345778901571</v>
      </c>
      <c r="S174" s="73">
        <f>SUMPRODUCT(--(S$9=YEAR(Quarterly_kt!$B$9:EP$9)),Quarterly_kt!$B148:EP148)</f>
        <v>1237.2742412137909</v>
      </c>
      <c r="T174" s="73">
        <f>SUMPRODUCT(--(T$9=YEAR(Quarterly_kt!$B$9:EQ$9)),Quarterly_kt!$B148:EQ148)</f>
        <v>1161.4100731784376</v>
      </c>
      <c r="U174" s="73">
        <f>SUMPRODUCT(--(U$9=YEAR(Quarterly_kt!$B$9:ER$9)),Quarterly_kt!$B148:ER148)</f>
        <v>1093.6246751498611</v>
      </c>
      <c r="V174" s="73">
        <f>SUMPRODUCT(--(V$9=YEAR(Quarterly_kt!$B$9:ES$9)),Quarterly_kt!$B148:ES148)</f>
        <v>1055.6958754527191</v>
      </c>
      <c r="W174" s="73">
        <f>SUMPRODUCT(--(W$9=YEAR(Quarterly_kt!$B$9:ET$9)),Quarterly_kt!$B148:ET148)</f>
        <v>1003.8008309304786</v>
      </c>
      <c r="X174" s="73">
        <f>SUMPRODUCT(--(X$9=YEAR(Quarterly_kt!$B$9:EU$9)),Quarterly_kt!$B148:EU148)</f>
        <v>647.9495422770467</v>
      </c>
      <c r="Y174" s="73">
        <f>SUMPRODUCT(--(Y$9=YEAR(Quarterly_kt!$B$9:EV$9)),Quarterly_kt!$B148:EV148)</f>
        <v>560.10418691054622</v>
      </c>
      <c r="Z174" s="73">
        <f>SUMPRODUCT(--(Z$9=YEAR(Quarterly_kt!$B$9:EW$9)),Quarterly_kt!$B148:EW148)</f>
        <v>542.09299698637756</v>
      </c>
      <c r="AA174" s="73">
        <f>SUMPRODUCT(--(AA$9=YEAR(Quarterly_kt!$B$9:EX$9)),Quarterly_kt!$B148:EX148)</f>
        <v>534.00342920627236</v>
      </c>
      <c r="AB174" s="73">
        <f>SUMPRODUCT(--(AB$9=YEAR(Quarterly_kt!$B$9:EY$9)),Quarterly_kt!$B148:EY148)</f>
        <v>483.19613327600212</v>
      </c>
      <c r="AC174" s="73">
        <f>SUMPRODUCT(--(AC$9=YEAR(Quarterly_kt!$B$9:EZ$9)),Quarterly_kt!$B148:EZ148)</f>
        <v>464.69968583833742</v>
      </c>
      <c r="AD174" s="73">
        <f>SUMPRODUCT(--(AD$9=YEAR(Quarterly_kt!$B$9:FA$9)),Quarterly_kt!$B148:FA148)</f>
        <v>481.89475484549564</v>
      </c>
      <c r="AE174" s="73">
        <f>SUMPRODUCT(--(AE$9=YEAR(Quarterly_kt!$B$9:FB$9)),Quarterly_kt!$B148:FB148)</f>
        <v>497.37200189609587</v>
      </c>
      <c r="AF174" s="73">
        <f>SUMPRODUCT(--(AF$9=YEAR(Quarterly_kt!$B$9:FC$9)),Quarterly_kt!$B148:FC148)</f>
        <v>545.28711955952326</v>
      </c>
      <c r="AG174" s="73">
        <f>SUMPRODUCT(--(AG$9=YEAR(Quarterly_kt!$B$9:FD$9)),Quarterly_kt!$B148:FD148)</f>
        <v>481.53607354328892</v>
      </c>
      <c r="AH174" s="73">
        <f>SUMPRODUCT(--(AH$9=YEAR(Quarterly_kt!$B$9:FE$9)),Quarterly_kt!$B148:FE148)</f>
        <v>464.42302657315895</v>
      </c>
      <c r="AI174" s="73">
        <f>SUMPRODUCT(--(AI$9=YEAR(Quarterly_kt!$B$9:FF$9)),Quarterly_kt!$B148:FF148)</f>
        <v>479.0074672161744</v>
      </c>
      <c r="AJ174" s="73">
        <f>SUMPRODUCT(--(AJ$9=YEAR(Quarterly_kt!$B$9:FG$9)),Quarterly_kt!$B148:FG148)</f>
        <v>455.39114285901132</v>
      </c>
      <c r="AK174" s="73">
        <f>SUMPRODUCT(--(AK$9=YEAR(Quarterly_kt!$B$9:FH$9)),Quarterly_kt!$B148:FH148)</f>
        <v>479.70018308852798</v>
      </c>
      <c r="AL174" s="73">
        <f>SUMPRODUCT(--(AL$9=YEAR(Quarterly_kt!$B$9:FI$9)),Quarterly_kt!$B148:FI148)</f>
        <v>473.06942551587571</v>
      </c>
      <c r="AM174" s="73">
        <f>SUMPRODUCT(--(AM$9=YEAR(Quarterly_kt!$B$9:FJ$9)),Quarterly_kt!$B148:FJ148)</f>
        <v>436.16576625764714</v>
      </c>
      <c r="AN174" s="73">
        <f>SUMPRODUCT(--(AN$9=YEAR(Quarterly_kt!$B$9:FK$9)),Quarterly_kt!$B148:FK148)</f>
        <v>438.43497596560786</v>
      </c>
      <c r="AO174" s="73">
        <f>SUMPRODUCT(--(AO$9=YEAR(Quarterly_kt!$B$9:FL$9)),Quarterly_kt!$B148:FL148)</f>
        <v>448.74712494270511</v>
      </c>
      <c r="AP174" s="73">
        <f>SUMPRODUCT(--(AP$9=YEAR(Quarterly_kt!$B$9:FM$9)),Quarterly_kt!$B148:FM148)</f>
        <v>465.20859752324338</v>
      </c>
      <c r="AQ174" s="73">
        <f>SUMPRODUCT(--(AQ$9=YEAR(Quarterly_kt!$B$9:FN$9)),Quarterly_kt!$B148:FN148)</f>
        <v>497.99250141132939</v>
      </c>
      <c r="AR174" s="73">
        <f>SUMPRODUCT(--(AR$9=YEAR(Quarterly_kt!$B$9:FQ$9)),Quarterly_kt!$B148:FQ148)</f>
        <v>537.26961173607845</v>
      </c>
      <c r="AS174" s="73">
        <f>SUMPRODUCT(--(AS$9=YEAR(Quarterly_kt!$B$9:FU$9)),Quarterly_kt!$B148:FU148)</f>
        <v>554.89791801169304</v>
      </c>
    </row>
    <row r="175" spans="1:45" ht="15" x14ac:dyDescent="0.25">
      <c r="A175" s="46" t="s">
        <v>26</v>
      </c>
      <c r="B175" s="73">
        <f>SUMPRODUCT(--(B$9=YEAR(Quarterly_kt!$B$9:DY$9)),Quarterly_kt!$B149:DY149)</f>
        <v>302.58096666121185</v>
      </c>
      <c r="C175" s="73">
        <f>SUMPRODUCT(--(C$9=YEAR(Quarterly_kt!$B$9:DZ$9)),Quarterly_kt!$B149:DZ149)</f>
        <v>329.82241106361033</v>
      </c>
      <c r="D175" s="73">
        <f>SUMPRODUCT(--(D$9=YEAR(Quarterly_kt!$B$9:EA$9)),Quarterly_kt!$B149:EA149)</f>
        <v>351.18300887119051</v>
      </c>
      <c r="E175" s="73">
        <f>SUMPRODUCT(--(E$9=YEAR(Quarterly_kt!$B$9:EB$9)),Quarterly_kt!$B149:EB149)</f>
        <v>353.32251456217125</v>
      </c>
      <c r="F175" s="73">
        <f>SUMPRODUCT(--(F$9=YEAR(Quarterly_kt!$B$9:EC$9)),Quarterly_kt!$B149:EC149)</f>
        <v>355.20221013598882</v>
      </c>
      <c r="G175" s="73">
        <f>SUMPRODUCT(--(G$9=YEAR(Quarterly_kt!$B$9:ED$9)),Quarterly_kt!$B149:ED149)</f>
        <v>363.06949911831873</v>
      </c>
      <c r="H175" s="73">
        <f>SUMPRODUCT(--(H$9=YEAR(Quarterly_kt!$B$9:EE$9)),Quarterly_kt!$B149:EE149)</f>
        <v>346.45418362704191</v>
      </c>
      <c r="I175" s="73">
        <f>SUMPRODUCT(--(I$9=YEAR(Quarterly_kt!$B$9:EF$9)),Quarterly_kt!$B149:EF149)</f>
        <v>343.75621162285125</v>
      </c>
      <c r="J175" s="73">
        <f>SUMPRODUCT(--(J$9=YEAR(Quarterly_kt!$B$9:EG$9)),Quarterly_kt!$B149:EG149)</f>
        <v>332.10703530448058</v>
      </c>
      <c r="K175" s="73">
        <f>SUMPRODUCT(--(K$9=YEAR(Quarterly_kt!$B$9:EH$9)),Quarterly_kt!$B149:EH149)</f>
        <v>349.12488593867675</v>
      </c>
      <c r="L175" s="73">
        <f>SUMPRODUCT(--(L$9=YEAR(Quarterly_kt!$B$9:EI$9)),Quarterly_kt!$B149:EI149)</f>
        <v>383.63993673758489</v>
      </c>
      <c r="M175" s="73">
        <f>SUMPRODUCT(--(M$9=YEAR(Quarterly_kt!$B$9:EJ$9)),Quarterly_kt!$B149:EJ149)</f>
        <v>411.45658621502213</v>
      </c>
      <c r="N175" s="73">
        <f>SUMPRODUCT(--(N$9=YEAR(Quarterly_kt!$B$9:EK$9)),Quarterly_kt!$B149:EK149)</f>
        <v>418.46539509883183</v>
      </c>
      <c r="O175" s="73">
        <f>SUMPRODUCT(--(O$9=YEAR(Quarterly_kt!$B$9:EL$9)),Quarterly_kt!$B149:EL149)</f>
        <v>451.25402724461441</v>
      </c>
      <c r="P175" s="73">
        <f>SUMPRODUCT(--(P$9=YEAR(Quarterly_kt!$B$9:EM$9)),Quarterly_kt!$B149:EM149)</f>
        <v>470.03775332065493</v>
      </c>
      <c r="Q175" s="73">
        <f>SUMPRODUCT(--(Q$9=YEAR(Quarterly_kt!$B$9:EN$9)),Quarterly_kt!$B149:EN149)</f>
        <v>462.50777087293648</v>
      </c>
      <c r="R175" s="73">
        <f>SUMPRODUCT(--(R$9=YEAR(Quarterly_kt!$B$9:EO$9)),Quarterly_kt!$B149:EO149)</f>
        <v>478.81841836366573</v>
      </c>
      <c r="S175" s="73">
        <f>SUMPRODUCT(--(S$9=YEAR(Quarterly_kt!$B$9:EP$9)),Quarterly_kt!$B149:EP149)</f>
        <v>508.39275289862053</v>
      </c>
      <c r="T175" s="73">
        <f>SUMPRODUCT(--(T$9=YEAR(Quarterly_kt!$B$9:EQ$9)),Quarterly_kt!$B149:EQ149)</f>
        <v>603.52732971235207</v>
      </c>
      <c r="U175" s="73">
        <f>SUMPRODUCT(--(U$9=YEAR(Quarterly_kt!$B$9:ER$9)),Quarterly_kt!$B149:ER149)</f>
        <v>691.85418555573062</v>
      </c>
      <c r="V175" s="73">
        <f>SUMPRODUCT(--(V$9=YEAR(Quarterly_kt!$B$9:ES$9)),Quarterly_kt!$B149:ES149)</f>
        <v>786.69886039815856</v>
      </c>
      <c r="W175" s="73">
        <f>SUMPRODUCT(--(W$9=YEAR(Quarterly_kt!$B$9:ET$9)),Quarterly_kt!$B149:ET149)</f>
        <v>929.37063652178404</v>
      </c>
      <c r="X175" s="73">
        <f>SUMPRODUCT(--(X$9=YEAR(Quarterly_kt!$B$9:EU$9)),Quarterly_kt!$B149:EU149)</f>
        <v>985.48300619054191</v>
      </c>
      <c r="Y175" s="73">
        <f>SUMPRODUCT(--(Y$9=YEAR(Quarterly_kt!$B$9:EV$9)),Quarterly_kt!$B149:EV149)</f>
        <v>1057.8757632033667</v>
      </c>
      <c r="Z175" s="73">
        <f>SUMPRODUCT(--(Z$9=YEAR(Quarterly_kt!$B$9:EW$9)),Quarterly_kt!$B149:EW149)</f>
        <v>1087.892148803345</v>
      </c>
      <c r="AA175" s="73">
        <f>SUMPRODUCT(--(AA$9=YEAR(Quarterly_kt!$B$9:EX$9)),Quarterly_kt!$B149:EX149)</f>
        <v>1136.8816119375392</v>
      </c>
      <c r="AB175" s="73">
        <f>SUMPRODUCT(--(AB$9=YEAR(Quarterly_kt!$B$9:EY$9)),Quarterly_kt!$B149:EY149)</f>
        <v>1243.4269395040751</v>
      </c>
      <c r="AC175" s="73">
        <f>SUMPRODUCT(--(AC$9=YEAR(Quarterly_kt!$B$9:EZ$9)),Quarterly_kt!$B149:EZ149)</f>
        <v>1261.4677287452985</v>
      </c>
      <c r="AD175" s="73">
        <f>SUMPRODUCT(--(AD$9=YEAR(Quarterly_kt!$B$9:FA$9)),Quarterly_kt!$B149:FA149)</f>
        <v>1349.5311978246034</v>
      </c>
      <c r="AE175" s="73">
        <f>SUMPRODUCT(--(AE$9=YEAR(Quarterly_kt!$B$9:FB$9)),Quarterly_kt!$B149:FB149)</f>
        <v>1399.0791415193519</v>
      </c>
      <c r="AF175" s="73">
        <f>SUMPRODUCT(--(AF$9=YEAR(Quarterly_kt!$B$9:FC$9)),Quarterly_kt!$B149:FC149)</f>
        <v>1412.5294910325622</v>
      </c>
      <c r="AG175" s="73">
        <f>SUMPRODUCT(--(AG$9=YEAR(Quarterly_kt!$B$9:FD$9)),Quarterly_kt!$B149:FD149)</f>
        <v>1503.6340256500434</v>
      </c>
      <c r="AH175" s="73">
        <f>SUMPRODUCT(--(AH$9=YEAR(Quarterly_kt!$B$9:FE$9)),Quarterly_kt!$B149:FE149)</f>
        <v>1546.8328112117497</v>
      </c>
      <c r="AI175" s="73">
        <f>SUMPRODUCT(--(AI$9=YEAR(Quarterly_kt!$B$9:FF$9)),Quarterly_kt!$B149:FF149)</f>
        <v>1601.4564383056161</v>
      </c>
      <c r="AJ175" s="73">
        <f>SUMPRODUCT(--(AJ$9=YEAR(Quarterly_kt!$B$9:FG$9)),Quarterly_kt!$B149:FG149)</f>
        <v>1633.1290932129132</v>
      </c>
      <c r="AK175" s="73">
        <f>SUMPRODUCT(--(AK$9=YEAR(Quarterly_kt!$B$9:FH$9)),Quarterly_kt!$B149:FH149)</f>
        <v>1623.5935787490578</v>
      </c>
      <c r="AL175" s="73">
        <f>SUMPRODUCT(--(AL$9=YEAR(Quarterly_kt!$B$9:FI$9)),Quarterly_kt!$B149:FI149)</f>
        <v>1682.6850574488919</v>
      </c>
      <c r="AM175" s="73">
        <f>SUMPRODUCT(--(AM$9=YEAR(Quarterly_kt!$B$9:FJ$9)),Quarterly_kt!$B149:FJ149)</f>
        <v>1732.5270139061672</v>
      </c>
      <c r="AN175" s="73">
        <f>SUMPRODUCT(--(AN$9=YEAR(Quarterly_kt!$B$9:FK$9)),Quarterly_kt!$B149:FK149)</f>
        <v>1751.6969858428643</v>
      </c>
      <c r="AO175" s="73">
        <f>SUMPRODUCT(--(AO$9=YEAR(Quarterly_kt!$B$9:FL$9)),Quarterly_kt!$B149:FL149)</f>
        <v>1799.9143749895193</v>
      </c>
      <c r="AP175" s="73">
        <f>SUMPRODUCT(--(AP$9=YEAR(Quarterly_kt!$B$9:FM$9)),Quarterly_kt!$B149:FM149)</f>
        <v>1831.2135818202541</v>
      </c>
      <c r="AQ175" s="73">
        <f>SUMPRODUCT(--(AQ$9=YEAR(Quarterly_kt!$B$9:FN$9)),Quarterly_kt!$B149:FN149)</f>
        <v>1915.9001574940096</v>
      </c>
      <c r="AR175" s="73">
        <f>SUMPRODUCT(--(AR$9=YEAR(Quarterly_kt!$B$9:FQ$9)),Quarterly_kt!$B149:FQ149)</f>
        <v>1960.0260316510792</v>
      </c>
      <c r="AS175" s="73">
        <f>SUMPRODUCT(--(AS$9=YEAR(Quarterly_kt!$B$9:FU$9)),Quarterly_kt!$B149:FU149)</f>
        <v>2167.1605761939609</v>
      </c>
    </row>
    <row r="176" spans="1:45" ht="15" x14ac:dyDescent="0.25">
      <c r="A176" s="46" t="s">
        <v>24</v>
      </c>
      <c r="B176" s="73">
        <f>SUMPRODUCT(--(B$9=YEAR(Quarterly_kt!$B$9:DY$9)),Quarterly_kt!$B150:DY150)</f>
        <v>0</v>
      </c>
      <c r="C176" s="73">
        <f>SUMPRODUCT(--(C$9=YEAR(Quarterly_kt!$B$9:DZ$9)),Quarterly_kt!$B150:DZ150)</f>
        <v>0</v>
      </c>
      <c r="D176" s="73">
        <f>SUMPRODUCT(--(D$9=YEAR(Quarterly_kt!$B$9:EA$9)),Quarterly_kt!$B150:EA150)</f>
        <v>0</v>
      </c>
      <c r="E176" s="73">
        <f>SUMPRODUCT(--(E$9=YEAR(Quarterly_kt!$B$9:EB$9)),Quarterly_kt!$B150:EB150)</f>
        <v>0</v>
      </c>
      <c r="F176" s="73">
        <f>SUMPRODUCT(--(F$9=YEAR(Quarterly_kt!$B$9:EC$9)),Quarterly_kt!$B150:EC150)</f>
        <v>0</v>
      </c>
      <c r="G176" s="73">
        <f>SUMPRODUCT(--(G$9=YEAR(Quarterly_kt!$B$9:ED$9)),Quarterly_kt!$B150:ED150)</f>
        <v>0</v>
      </c>
      <c r="H176" s="73">
        <f>SUMPRODUCT(--(H$9=YEAR(Quarterly_kt!$B$9:EE$9)),Quarterly_kt!$B150:EE150)</f>
        <v>0</v>
      </c>
      <c r="I176" s="73">
        <f>SUMPRODUCT(--(I$9=YEAR(Quarterly_kt!$B$9:EF$9)),Quarterly_kt!$B150:EF150)</f>
        <v>0</v>
      </c>
      <c r="J176" s="73">
        <f>SUMPRODUCT(--(J$9=YEAR(Quarterly_kt!$B$9:EG$9)),Quarterly_kt!$B150:EG150)</f>
        <v>0</v>
      </c>
      <c r="K176" s="73">
        <f>SUMPRODUCT(--(K$9=YEAR(Quarterly_kt!$B$9:EH$9)),Quarterly_kt!$B150:EH150)</f>
        <v>0</v>
      </c>
      <c r="L176" s="73">
        <f>SUMPRODUCT(--(L$9=YEAR(Quarterly_kt!$B$9:EI$9)),Quarterly_kt!$B150:EI150)</f>
        <v>19.953388796768948</v>
      </c>
      <c r="M176" s="73">
        <f>SUMPRODUCT(--(M$9=YEAR(Quarterly_kt!$B$9:EJ$9)),Quarterly_kt!$B150:EJ150)</f>
        <v>34.799686923030102</v>
      </c>
      <c r="N176" s="73">
        <f>SUMPRODUCT(--(N$9=YEAR(Quarterly_kt!$B$9:EK$9)),Quarterly_kt!$B150:EK150)</f>
        <v>39.258958694104201</v>
      </c>
      <c r="O176" s="73">
        <f>SUMPRODUCT(--(O$9=YEAR(Quarterly_kt!$B$9:EL$9)),Quarterly_kt!$B150:EL150)</f>
        <v>37.716467816810457</v>
      </c>
      <c r="P176" s="73">
        <f>SUMPRODUCT(--(P$9=YEAR(Quarterly_kt!$B$9:EM$9)),Quarterly_kt!$B150:EM150)</f>
        <v>38.134385337325284</v>
      </c>
      <c r="Q176" s="73">
        <f>SUMPRODUCT(--(Q$9=YEAR(Quarterly_kt!$B$9:EN$9)),Quarterly_kt!$B150:EN150)</f>
        <v>35.014477985926206</v>
      </c>
      <c r="R176" s="73">
        <f>SUMPRODUCT(--(R$9=YEAR(Quarterly_kt!$B$9:EO$9)),Quarterly_kt!$B150:EO150)</f>
        <v>34.258461933693155</v>
      </c>
      <c r="S176" s="73">
        <f>SUMPRODUCT(--(S$9=YEAR(Quarterly_kt!$B$9:EP$9)),Quarterly_kt!$B150:EP150)</f>
        <v>36.906219617108512</v>
      </c>
      <c r="T176" s="73">
        <f>SUMPRODUCT(--(T$9=YEAR(Quarterly_kt!$B$9:EQ$9)),Quarterly_kt!$B150:EQ150)</f>
        <v>33.267705455241185</v>
      </c>
      <c r="U176" s="73">
        <f>SUMPRODUCT(--(U$9=YEAR(Quarterly_kt!$B$9:ER$9)),Quarterly_kt!$B150:ER150)</f>
        <v>31.59175790985994</v>
      </c>
      <c r="V176" s="73">
        <f>SUMPRODUCT(--(V$9=YEAR(Quarterly_kt!$B$9:ES$9)),Quarterly_kt!$B150:ES150)</f>
        <v>31.486882725262404</v>
      </c>
      <c r="W176" s="73">
        <f>SUMPRODUCT(--(W$9=YEAR(Quarterly_kt!$B$9:ET$9)),Quarterly_kt!$B150:ET150)</f>
        <v>25.662637816804732</v>
      </c>
      <c r="X176" s="73">
        <f>SUMPRODUCT(--(X$9=YEAR(Quarterly_kt!$B$9:EU$9)),Quarterly_kt!$B150:EU150)</f>
        <v>22.830788440098011</v>
      </c>
      <c r="Y176" s="73">
        <f>SUMPRODUCT(--(Y$9=YEAR(Quarterly_kt!$B$9:EV$9)),Quarterly_kt!$B150:EV150)</f>
        <v>16.856526020720391</v>
      </c>
      <c r="Z176" s="73">
        <f>SUMPRODUCT(--(Z$9=YEAR(Quarterly_kt!$B$9:EW$9)),Quarterly_kt!$B150:EW150)</f>
        <v>18.282630933835279</v>
      </c>
      <c r="AA176" s="73">
        <f>SUMPRODUCT(--(AA$9=YEAR(Quarterly_kt!$B$9:EX$9)),Quarterly_kt!$B150:EX150)</f>
        <v>17.036843196780637</v>
      </c>
      <c r="AB176" s="73">
        <f>SUMPRODUCT(--(AB$9=YEAR(Quarterly_kt!$B$9:EY$9)),Quarterly_kt!$B150:EY150)</f>
        <v>18.979996609182642</v>
      </c>
      <c r="AC176" s="73">
        <f>SUMPRODUCT(--(AC$9=YEAR(Quarterly_kt!$B$9:EZ$9)),Quarterly_kt!$B150:EZ150)</f>
        <v>23.020446769669949</v>
      </c>
      <c r="AD176" s="73">
        <f>SUMPRODUCT(--(AD$9=YEAR(Quarterly_kt!$B$9:FA$9)),Quarterly_kt!$B150:FA150)</f>
        <v>25.971672148103771</v>
      </c>
      <c r="AE176" s="73">
        <f>SUMPRODUCT(--(AE$9=YEAR(Quarterly_kt!$B$9:FB$9)),Quarterly_kt!$B150:FB150)</f>
        <v>21.980847627359186</v>
      </c>
      <c r="AF176" s="73">
        <f>SUMPRODUCT(--(AF$9=YEAR(Quarterly_kt!$B$9:FC$9)),Quarterly_kt!$B150:FC150)</f>
        <v>23.243142034808429</v>
      </c>
      <c r="AG176" s="73">
        <f>SUMPRODUCT(--(AG$9=YEAR(Quarterly_kt!$B$9:FD$9)),Quarterly_kt!$B150:FD150)</f>
        <v>22.226347544833843</v>
      </c>
      <c r="AH176" s="73">
        <f>SUMPRODUCT(--(AH$9=YEAR(Quarterly_kt!$B$9:FE$9)),Quarterly_kt!$B150:FE150)</f>
        <v>21.458575419589526</v>
      </c>
      <c r="AI176" s="73">
        <f>SUMPRODUCT(--(AI$9=YEAR(Quarterly_kt!$B$9:FF$9)),Quarterly_kt!$B150:FF150)</f>
        <v>20.601185596193858</v>
      </c>
      <c r="AJ176" s="73">
        <f>SUMPRODUCT(--(AJ$9=YEAR(Quarterly_kt!$B$9:FG$9)),Quarterly_kt!$B150:FG150)</f>
        <v>18.319036931506044</v>
      </c>
      <c r="AK176" s="73">
        <f>SUMPRODUCT(--(AK$9=YEAR(Quarterly_kt!$B$9:FH$9)),Quarterly_kt!$B150:FH150)</f>
        <v>15.563416543421148</v>
      </c>
      <c r="AL176" s="73">
        <f>SUMPRODUCT(--(AL$9=YEAR(Quarterly_kt!$B$9:FI$9)),Quarterly_kt!$B150:FI150)</f>
        <v>13.263562084183175</v>
      </c>
      <c r="AM176" s="73">
        <f>SUMPRODUCT(--(AM$9=YEAR(Quarterly_kt!$B$9:FJ$9)),Quarterly_kt!$B150:FJ150)</f>
        <v>9.1311329194677633</v>
      </c>
      <c r="AN176" s="73">
        <f>SUMPRODUCT(--(AN$9=YEAR(Quarterly_kt!$B$9:FK$9)),Quarterly_kt!$B150:FK150)</f>
        <v>7.979153372776671</v>
      </c>
      <c r="AO176" s="73">
        <f>SUMPRODUCT(--(AO$9=YEAR(Quarterly_kt!$B$9:FL$9)),Quarterly_kt!$B150:FL150)</f>
        <v>6.1251362640964278</v>
      </c>
      <c r="AP176" s="73">
        <f>SUMPRODUCT(--(AP$9=YEAR(Quarterly_kt!$B$9:FM$9)),Quarterly_kt!$B150:FM150)</f>
        <v>7.6455085107182716</v>
      </c>
      <c r="AQ176" s="73">
        <f>SUMPRODUCT(--(AQ$9=YEAR(Quarterly_kt!$B$9:FN$9)),Quarterly_kt!$B150:FN150)</f>
        <v>7.3277674734208835</v>
      </c>
      <c r="AR176" s="73">
        <f>SUMPRODUCT(--(AR$9=YEAR(Quarterly_kt!$B$9:FQ$9)),Quarterly_kt!$B150:FQ150)</f>
        <v>6.3282434581596236</v>
      </c>
      <c r="AS176" s="73">
        <f>SUMPRODUCT(--(AS$9=YEAR(Quarterly_kt!$B$9:FU$9)),Quarterly_kt!$B150:FU150)</f>
        <v>4.8590977897461496</v>
      </c>
    </row>
    <row r="177" spans="1:45" s="30" customFormat="1" ht="15" x14ac:dyDescent="0.25">
      <c r="A177" s="44" t="s">
        <v>36</v>
      </c>
      <c r="B177" s="78">
        <f t="shared" ref="B177:AP177" si="54">SUM(B178:B178)</f>
        <v>64.731999999999999</v>
      </c>
      <c r="C177" s="78">
        <f t="shared" si="54"/>
        <v>95.173000000000002</v>
      </c>
      <c r="D177" s="78">
        <f t="shared" si="54"/>
        <v>96.840999999999994</v>
      </c>
      <c r="E177" s="78">
        <f t="shared" si="54"/>
        <v>73.290999999999997</v>
      </c>
      <c r="F177" s="78">
        <f t="shared" si="54"/>
        <v>60.396000000000001</v>
      </c>
      <c r="G177" s="78">
        <f t="shared" si="54"/>
        <v>62.126999999999995</v>
      </c>
      <c r="H177" s="78">
        <f t="shared" si="54"/>
        <v>55.677999999999997</v>
      </c>
      <c r="I177" s="78">
        <f t="shared" si="54"/>
        <v>46.234999999999999</v>
      </c>
      <c r="J177" s="78">
        <f t="shared" si="54"/>
        <v>38.137999999999998</v>
      </c>
      <c r="K177" s="78">
        <f t="shared" si="54"/>
        <v>26.074999999999999</v>
      </c>
      <c r="L177" s="78">
        <f t="shared" si="54"/>
        <v>38.080000000000005</v>
      </c>
      <c r="M177" s="78">
        <f t="shared" si="54"/>
        <v>50.034999999999997</v>
      </c>
      <c r="N177" s="78">
        <f t="shared" si="54"/>
        <v>53.947000000000003</v>
      </c>
      <c r="O177" s="78">
        <f t="shared" si="54"/>
        <v>61.976999999999997</v>
      </c>
      <c r="P177" s="78">
        <f t="shared" si="54"/>
        <v>73.963000000000008</v>
      </c>
      <c r="Q177" s="78">
        <f t="shared" si="54"/>
        <v>60.392000000000003</v>
      </c>
      <c r="R177" s="78">
        <f t="shared" si="54"/>
        <v>73.52</v>
      </c>
      <c r="S177" s="78">
        <f t="shared" si="54"/>
        <v>73.064999999999998</v>
      </c>
      <c r="T177" s="78">
        <f t="shared" si="54"/>
        <v>72.783000000000001</v>
      </c>
      <c r="U177" s="78">
        <f t="shared" si="54"/>
        <v>71.432000000000002</v>
      </c>
      <c r="V177" s="78">
        <f t="shared" si="54"/>
        <v>89.111000000000004</v>
      </c>
      <c r="W177" s="78">
        <f t="shared" si="54"/>
        <v>92.646000000000001</v>
      </c>
      <c r="X177" s="78">
        <f t="shared" si="54"/>
        <v>79.859999999999985</v>
      </c>
      <c r="Y177" s="78">
        <f t="shared" si="54"/>
        <v>51.07</v>
      </c>
      <c r="Z177" s="78">
        <f t="shared" si="54"/>
        <v>40.698</v>
      </c>
      <c r="AA177" s="78">
        <f t="shared" si="54"/>
        <v>61.677999999999997</v>
      </c>
      <c r="AB177" s="78">
        <f t="shared" si="54"/>
        <v>117.14500000000001</v>
      </c>
      <c r="AC177" s="78">
        <f t="shared" si="54"/>
        <v>101.879</v>
      </c>
      <c r="AD177" s="78">
        <f t="shared" si="54"/>
        <v>113.038</v>
      </c>
      <c r="AE177" s="78">
        <f t="shared" si="54"/>
        <v>116.25999999999999</v>
      </c>
      <c r="AF177" s="78">
        <f t="shared" si="54"/>
        <v>104.148</v>
      </c>
      <c r="AG177" s="78">
        <f t="shared" si="54"/>
        <v>123.452</v>
      </c>
      <c r="AH177" s="78">
        <f t="shared" si="54"/>
        <v>100.262</v>
      </c>
      <c r="AI177" s="78">
        <f t="shared" si="54"/>
        <v>110.52699999999999</v>
      </c>
      <c r="AJ177" s="78">
        <f t="shared" si="54"/>
        <v>88.691000000000003</v>
      </c>
      <c r="AK177" s="78">
        <f t="shared" si="54"/>
        <v>92.173037078585253</v>
      </c>
      <c r="AL177" s="78">
        <f t="shared" si="54"/>
        <v>79.150901899415629</v>
      </c>
      <c r="AM177" s="78">
        <f t="shared" si="54"/>
        <v>90.319678940959719</v>
      </c>
      <c r="AN177" s="78">
        <f t="shared" si="54"/>
        <v>91.931954227522596</v>
      </c>
      <c r="AO177" s="78">
        <f t="shared" si="54"/>
        <v>118.17263494776387</v>
      </c>
      <c r="AP177" s="78">
        <f t="shared" si="54"/>
        <v>100.42108414738517</v>
      </c>
      <c r="AQ177" s="78">
        <f>SUM(AQ178:AQ178)</f>
        <v>135.1990399667016</v>
      </c>
      <c r="AR177" s="73">
        <f>SUMPRODUCT(--(AR$9=YEAR(Quarterly_kt!$B$9:FQ$9)),Quarterly_kt!$B151:FQ151)</f>
        <v>94.342063147205693</v>
      </c>
      <c r="AS177" s="78">
        <f>SUM(AS178:AS178)</f>
        <v>99.794518388124303</v>
      </c>
    </row>
    <row r="178" spans="1:45" ht="15" x14ac:dyDescent="0.25">
      <c r="A178" s="46" t="s">
        <v>27</v>
      </c>
      <c r="B178" s="73">
        <f>SUMPRODUCT(--(B$9=YEAR(Quarterly_kt!$B$9:DY$9)),Quarterly_kt!$B152:DY152)</f>
        <v>64.731999999999999</v>
      </c>
      <c r="C178" s="73">
        <f>SUMPRODUCT(--(C$9=YEAR(Quarterly_kt!$B$9:DZ$9)),Quarterly_kt!$B152:DZ152)</f>
        <v>95.173000000000002</v>
      </c>
      <c r="D178" s="73">
        <f>SUMPRODUCT(--(D$9=YEAR(Quarterly_kt!$B$9:EA$9)),Quarterly_kt!$B152:EA152)</f>
        <v>96.840999999999994</v>
      </c>
      <c r="E178" s="73">
        <f>SUMPRODUCT(--(E$9=YEAR(Quarterly_kt!$B$9:EB$9)),Quarterly_kt!$B152:EB152)</f>
        <v>73.290999999999997</v>
      </c>
      <c r="F178" s="73">
        <f>SUMPRODUCT(--(F$9=YEAR(Quarterly_kt!$B$9:EC$9)),Quarterly_kt!$B152:EC152)</f>
        <v>60.396000000000001</v>
      </c>
      <c r="G178" s="73">
        <f>SUMPRODUCT(--(G$9=YEAR(Quarterly_kt!$B$9:ED$9)),Quarterly_kt!$B152:ED152)</f>
        <v>62.126999999999995</v>
      </c>
      <c r="H178" s="73">
        <f>SUMPRODUCT(--(H$9=YEAR(Quarterly_kt!$B$9:EE$9)),Quarterly_kt!$B152:EE152)</f>
        <v>55.677999999999997</v>
      </c>
      <c r="I178" s="73">
        <f>SUMPRODUCT(--(I$9=YEAR(Quarterly_kt!$B$9:EF$9)),Quarterly_kt!$B152:EF152)</f>
        <v>46.234999999999999</v>
      </c>
      <c r="J178" s="73">
        <f>SUMPRODUCT(--(J$9=YEAR(Quarterly_kt!$B$9:EG$9)),Quarterly_kt!$B152:EG152)</f>
        <v>38.137999999999998</v>
      </c>
      <c r="K178" s="73">
        <f>SUMPRODUCT(--(K$9=YEAR(Quarterly_kt!$B$9:EH$9)),Quarterly_kt!$B152:EH152)</f>
        <v>26.074999999999999</v>
      </c>
      <c r="L178" s="73">
        <f>SUMPRODUCT(--(L$9=YEAR(Quarterly_kt!$B$9:EI$9)),Quarterly_kt!$B152:EI152)</f>
        <v>38.080000000000005</v>
      </c>
      <c r="M178" s="73">
        <f>SUMPRODUCT(--(M$9=YEAR(Quarterly_kt!$B$9:EJ$9)),Quarterly_kt!$B152:EJ152)</f>
        <v>50.034999999999997</v>
      </c>
      <c r="N178" s="73">
        <f>SUMPRODUCT(--(N$9=YEAR(Quarterly_kt!$B$9:EK$9)),Quarterly_kt!$B152:EK152)</f>
        <v>53.947000000000003</v>
      </c>
      <c r="O178" s="73">
        <f>SUMPRODUCT(--(O$9=YEAR(Quarterly_kt!$B$9:EL$9)),Quarterly_kt!$B152:EL152)</f>
        <v>61.976999999999997</v>
      </c>
      <c r="P178" s="73">
        <f>SUMPRODUCT(--(P$9=YEAR(Quarterly_kt!$B$9:EM$9)),Quarterly_kt!$B152:EM152)</f>
        <v>73.963000000000008</v>
      </c>
      <c r="Q178" s="73">
        <f>SUMPRODUCT(--(Q$9=YEAR(Quarterly_kt!$B$9:EN$9)),Quarterly_kt!$B152:EN152)</f>
        <v>60.392000000000003</v>
      </c>
      <c r="R178" s="73">
        <f>SUMPRODUCT(--(R$9=YEAR(Quarterly_kt!$B$9:EO$9)),Quarterly_kt!$B152:EO152)</f>
        <v>73.52</v>
      </c>
      <c r="S178" s="73">
        <f>SUMPRODUCT(--(S$9=YEAR(Quarterly_kt!$B$9:EP$9)),Quarterly_kt!$B152:EP152)</f>
        <v>73.064999999999998</v>
      </c>
      <c r="T178" s="73">
        <f>SUMPRODUCT(--(T$9=YEAR(Quarterly_kt!$B$9:EQ$9)),Quarterly_kt!$B152:EQ152)</f>
        <v>72.783000000000001</v>
      </c>
      <c r="U178" s="73">
        <f>SUMPRODUCT(--(U$9=YEAR(Quarterly_kt!$B$9:ER$9)),Quarterly_kt!$B152:ER152)</f>
        <v>71.432000000000002</v>
      </c>
      <c r="V178" s="73">
        <f>SUMPRODUCT(--(V$9=YEAR(Quarterly_kt!$B$9:ES$9)),Quarterly_kt!$B152:ES152)</f>
        <v>89.111000000000004</v>
      </c>
      <c r="W178" s="73">
        <f>SUMPRODUCT(--(W$9=YEAR(Quarterly_kt!$B$9:ET$9)),Quarterly_kt!$B152:ET152)</f>
        <v>92.646000000000001</v>
      </c>
      <c r="X178" s="73">
        <f>SUMPRODUCT(--(X$9=YEAR(Quarterly_kt!$B$9:EU$9)),Quarterly_kt!$B152:EU152)</f>
        <v>79.859999999999985</v>
      </c>
      <c r="Y178" s="73">
        <f>SUMPRODUCT(--(Y$9=YEAR(Quarterly_kt!$B$9:EV$9)),Quarterly_kt!$B152:EV152)</f>
        <v>51.07</v>
      </c>
      <c r="Z178" s="73">
        <f>SUMPRODUCT(--(Z$9=YEAR(Quarterly_kt!$B$9:EW$9)),Quarterly_kt!$B152:EW152)</f>
        <v>40.698</v>
      </c>
      <c r="AA178" s="73">
        <f>SUMPRODUCT(--(AA$9=YEAR(Quarterly_kt!$B$9:EX$9)),Quarterly_kt!$B152:EX152)</f>
        <v>61.677999999999997</v>
      </c>
      <c r="AB178" s="73">
        <f>SUMPRODUCT(--(AB$9=YEAR(Quarterly_kt!$B$9:EY$9)),Quarterly_kt!$B152:EY152)</f>
        <v>117.14500000000001</v>
      </c>
      <c r="AC178" s="73">
        <f>SUMPRODUCT(--(AC$9=YEAR(Quarterly_kt!$B$9:EZ$9)),Quarterly_kt!$B152:EZ152)</f>
        <v>101.879</v>
      </c>
      <c r="AD178" s="73">
        <f>SUMPRODUCT(--(AD$9=YEAR(Quarterly_kt!$B$9:FA$9)),Quarterly_kt!$B152:FA152)</f>
        <v>113.038</v>
      </c>
      <c r="AE178" s="73">
        <f>SUMPRODUCT(--(AE$9=YEAR(Quarterly_kt!$B$9:FB$9)),Quarterly_kt!$B152:FB152)</f>
        <v>116.25999999999999</v>
      </c>
      <c r="AF178" s="73">
        <f>SUMPRODUCT(--(AF$9=YEAR(Quarterly_kt!$B$9:FC$9)),Quarterly_kt!$B152:FC152)</f>
        <v>104.148</v>
      </c>
      <c r="AG178" s="73">
        <f>SUMPRODUCT(--(AG$9=YEAR(Quarterly_kt!$B$9:FD$9)),Quarterly_kt!$B152:FD152)</f>
        <v>123.452</v>
      </c>
      <c r="AH178" s="73">
        <f>SUMPRODUCT(--(AH$9=YEAR(Quarterly_kt!$B$9:FE$9)),Quarterly_kt!$B152:FE152)</f>
        <v>100.262</v>
      </c>
      <c r="AI178" s="73">
        <f>SUMPRODUCT(--(AI$9=YEAR(Quarterly_kt!$B$9:FF$9)),Quarterly_kt!$B152:FF152)</f>
        <v>110.52699999999999</v>
      </c>
      <c r="AJ178" s="73">
        <f>SUMPRODUCT(--(AJ$9=YEAR(Quarterly_kt!$B$9:FG$9)),Quarterly_kt!$B152:FG152)</f>
        <v>88.691000000000003</v>
      </c>
      <c r="AK178" s="73">
        <f>SUMPRODUCT(--(AK$9=YEAR(Quarterly_kt!$B$9:FH$9)),Quarterly_kt!$B152:FH152)</f>
        <v>92.173037078585253</v>
      </c>
      <c r="AL178" s="73">
        <f>SUMPRODUCT(--(AL$9=YEAR(Quarterly_kt!$B$9:FI$9)),Quarterly_kt!$B152:FI152)</f>
        <v>79.150901899415629</v>
      </c>
      <c r="AM178" s="73">
        <f>SUMPRODUCT(--(AM$9=YEAR(Quarterly_kt!$B$9:FJ$9)),Quarterly_kt!$B152:FJ152)</f>
        <v>90.319678940959719</v>
      </c>
      <c r="AN178" s="73">
        <f>SUMPRODUCT(--(AN$9=YEAR(Quarterly_kt!$B$9:FK$9)),Quarterly_kt!$B152:FK152)</f>
        <v>91.931954227522596</v>
      </c>
      <c r="AO178" s="73">
        <f>SUMPRODUCT(--(AO$9=YEAR(Quarterly_kt!$B$9:FL$9)),Quarterly_kt!$B152:FL152)</f>
        <v>118.17263494776387</v>
      </c>
      <c r="AP178" s="73">
        <f>SUMPRODUCT(--(AP$9=YEAR(Quarterly_kt!$B$9:FM$9)),Quarterly_kt!$B152:FM152)</f>
        <v>100.42108414738517</v>
      </c>
      <c r="AQ178" s="73">
        <f>SUMPRODUCT(--(AQ$9=YEAR(Quarterly_kt!$B$9:FN$9)),Quarterly_kt!$B152:FN152)</f>
        <v>135.1990399667016</v>
      </c>
      <c r="AR178" s="73">
        <f>SUMPRODUCT(--(AR$9=YEAR(Quarterly_kt!$B$9:FQ$9)),Quarterly_kt!$B152:FQ152)</f>
        <v>94.342063147205693</v>
      </c>
      <c r="AS178" s="73">
        <f>SUMPRODUCT(--(AS$9=YEAR(Quarterly_kt!$B$9:FU$9)),Quarterly_kt!$B152:FU152)</f>
        <v>99.794518388124303</v>
      </c>
    </row>
    <row r="179" spans="1:45" s="30" customFormat="1" ht="15" x14ac:dyDescent="0.25">
      <c r="A179" s="44" t="s">
        <v>37</v>
      </c>
      <c r="B179" s="78">
        <f t="shared" ref="B179:AP179" si="55">B180</f>
        <v>151.65</v>
      </c>
      <c r="C179" s="78">
        <f t="shared" si="55"/>
        <v>152.55200000000002</v>
      </c>
      <c r="D179" s="78">
        <f t="shared" si="55"/>
        <v>161.34599999999998</v>
      </c>
      <c r="E179" s="78">
        <f t="shared" si="55"/>
        <v>170.88900000000001</v>
      </c>
      <c r="F179" s="78">
        <f t="shared" si="55"/>
        <v>170.869</v>
      </c>
      <c r="G179" s="78">
        <f t="shared" si="55"/>
        <v>174.34900000000002</v>
      </c>
      <c r="H179" s="78">
        <f t="shared" si="55"/>
        <v>151.648</v>
      </c>
      <c r="I179" s="78">
        <f t="shared" si="55"/>
        <v>135.88400000000001</v>
      </c>
      <c r="J179" s="78">
        <f t="shared" si="55"/>
        <v>136.40200000000002</v>
      </c>
      <c r="K179" s="78">
        <f t="shared" si="55"/>
        <v>131.02199999999999</v>
      </c>
      <c r="L179" s="78">
        <f t="shared" si="55"/>
        <v>143.66400000000002</v>
      </c>
      <c r="M179" s="78">
        <f t="shared" si="55"/>
        <v>146.08000000000001</v>
      </c>
      <c r="N179" s="78">
        <f t="shared" si="55"/>
        <v>143.25399999999999</v>
      </c>
      <c r="O179" s="78">
        <f t="shared" si="55"/>
        <v>163.78700000000001</v>
      </c>
      <c r="P179" s="78">
        <f t="shared" si="55"/>
        <v>185.07500000000002</v>
      </c>
      <c r="Q179" s="78">
        <f t="shared" si="55"/>
        <v>239.80599999999998</v>
      </c>
      <c r="R179" s="78">
        <f t="shared" si="55"/>
        <v>298.88400000000001</v>
      </c>
      <c r="S179" s="78">
        <f t="shared" si="55"/>
        <v>259.14299999999997</v>
      </c>
      <c r="T179" s="78">
        <f t="shared" si="55"/>
        <v>256.85699999999997</v>
      </c>
      <c r="U179" s="78">
        <f t="shared" si="55"/>
        <v>296.81199999999995</v>
      </c>
      <c r="V179" s="78">
        <f t="shared" si="55"/>
        <v>342.40800000000002</v>
      </c>
      <c r="W179" s="78">
        <f t="shared" si="55"/>
        <v>352.48099999999999</v>
      </c>
      <c r="X179" s="78">
        <f t="shared" si="55"/>
        <v>345.709</v>
      </c>
      <c r="Y179" s="78">
        <f t="shared" si="55"/>
        <v>329.89600000000002</v>
      </c>
      <c r="Z179" s="78">
        <f t="shared" si="55"/>
        <v>346.846</v>
      </c>
      <c r="AA179" s="78">
        <f t="shared" si="55"/>
        <v>341.49700000000001</v>
      </c>
      <c r="AB179" s="78">
        <f t="shared" si="55"/>
        <v>371.22599999999994</v>
      </c>
      <c r="AC179" s="78">
        <f t="shared" si="55"/>
        <v>380.375</v>
      </c>
      <c r="AD179" s="78">
        <f t="shared" si="55"/>
        <v>352.654</v>
      </c>
      <c r="AE179" s="78">
        <f t="shared" si="55"/>
        <v>392.86499999999995</v>
      </c>
      <c r="AF179" s="78">
        <f t="shared" si="55"/>
        <v>404.51</v>
      </c>
      <c r="AG179" s="78">
        <f t="shared" si="55"/>
        <v>375.959</v>
      </c>
      <c r="AH179" s="78">
        <f t="shared" si="55"/>
        <v>382.90000000000003</v>
      </c>
      <c r="AI179" s="78">
        <f t="shared" si="55"/>
        <v>315.245</v>
      </c>
      <c r="AJ179" s="78">
        <f t="shared" si="55"/>
        <v>341.30199999999996</v>
      </c>
      <c r="AK179" s="78">
        <f t="shared" si="55"/>
        <v>325.13648800357583</v>
      </c>
      <c r="AL179" s="78">
        <f t="shared" si="55"/>
        <v>317.94312220385956</v>
      </c>
      <c r="AM179" s="78">
        <f t="shared" si="55"/>
        <v>303.18729154409436</v>
      </c>
      <c r="AN179" s="78">
        <f t="shared" si="55"/>
        <v>258.68159473940312</v>
      </c>
      <c r="AO179" s="78">
        <f t="shared" si="55"/>
        <v>268.23696564064369</v>
      </c>
      <c r="AP179" s="78">
        <f t="shared" si="55"/>
        <v>267.66386485978086</v>
      </c>
      <c r="AQ179" s="78">
        <f>AQ180</f>
        <v>268.49714311122818</v>
      </c>
      <c r="AR179" s="73">
        <f>SUMPRODUCT(--(AR$9=YEAR(Quarterly_kt!$B$9:FQ$9)),Quarterly_kt!$B153:FQ153)</f>
        <v>293.02880572401295</v>
      </c>
      <c r="AS179" s="78">
        <f>AS180</f>
        <v>312.65028201127518</v>
      </c>
    </row>
    <row r="180" spans="1:45" ht="15" x14ac:dyDescent="0.25">
      <c r="A180" s="46" t="s">
        <v>28</v>
      </c>
      <c r="B180" s="73">
        <f t="shared" ref="B180:AP180" si="56">SUM(B181:B183)</f>
        <v>151.65</v>
      </c>
      <c r="C180" s="73">
        <f t="shared" si="56"/>
        <v>152.55200000000002</v>
      </c>
      <c r="D180" s="73">
        <f t="shared" si="56"/>
        <v>161.34599999999998</v>
      </c>
      <c r="E180" s="73">
        <f t="shared" si="56"/>
        <v>170.88900000000001</v>
      </c>
      <c r="F180" s="73">
        <f t="shared" si="56"/>
        <v>170.869</v>
      </c>
      <c r="G180" s="73">
        <f t="shared" si="56"/>
        <v>174.34900000000002</v>
      </c>
      <c r="H180" s="73">
        <f t="shared" si="56"/>
        <v>151.648</v>
      </c>
      <c r="I180" s="73">
        <f t="shared" si="56"/>
        <v>135.88400000000001</v>
      </c>
      <c r="J180" s="73">
        <f t="shared" si="56"/>
        <v>136.40200000000002</v>
      </c>
      <c r="K180" s="73">
        <f t="shared" si="56"/>
        <v>131.02199999999999</v>
      </c>
      <c r="L180" s="73">
        <f t="shared" si="56"/>
        <v>143.66400000000002</v>
      </c>
      <c r="M180" s="73">
        <f t="shared" si="56"/>
        <v>146.08000000000001</v>
      </c>
      <c r="N180" s="73">
        <f t="shared" si="56"/>
        <v>143.25399999999999</v>
      </c>
      <c r="O180" s="73">
        <f t="shared" si="56"/>
        <v>163.78700000000001</v>
      </c>
      <c r="P180" s="73">
        <f t="shared" si="56"/>
        <v>185.07500000000002</v>
      </c>
      <c r="Q180" s="73">
        <f t="shared" si="56"/>
        <v>239.80599999999998</v>
      </c>
      <c r="R180" s="73">
        <f t="shared" si="56"/>
        <v>298.88400000000001</v>
      </c>
      <c r="S180" s="73">
        <f t="shared" si="56"/>
        <v>259.14299999999997</v>
      </c>
      <c r="T180" s="73">
        <f t="shared" si="56"/>
        <v>256.85699999999997</v>
      </c>
      <c r="U180" s="73">
        <f t="shared" si="56"/>
        <v>296.81199999999995</v>
      </c>
      <c r="V180" s="73">
        <f t="shared" si="56"/>
        <v>342.40800000000002</v>
      </c>
      <c r="W180" s="73">
        <f t="shared" si="56"/>
        <v>352.48099999999999</v>
      </c>
      <c r="X180" s="73">
        <f t="shared" si="56"/>
        <v>345.709</v>
      </c>
      <c r="Y180" s="73">
        <f t="shared" si="56"/>
        <v>329.89600000000002</v>
      </c>
      <c r="Z180" s="73">
        <f t="shared" si="56"/>
        <v>346.846</v>
      </c>
      <c r="AA180" s="73">
        <f t="shared" si="56"/>
        <v>341.49700000000001</v>
      </c>
      <c r="AB180" s="73">
        <f t="shared" si="56"/>
        <v>371.22599999999994</v>
      </c>
      <c r="AC180" s="73">
        <f t="shared" si="56"/>
        <v>380.375</v>
      </c>
      <c r="AD180" s="73">
        <f t="shared" si="56"/>
        <v>352.654</v>
      </c>
      <c r="AE180" s="73">
        <f t="shared" si="56"/>
        <v>392.86499999999995</v>
      </c>
      <c r="AF180" s="73">
        <f t="shared" si="56"/>
        <v>404.51</v>
      </c>
      <c r="AG180" s="73">
        <f t="shared" si="56"/>
        <v>375.959</v>
      </c>
      <c r="AH180" s="73">
        <f t="shared" si="56"/>
        <v>382.90000000000003</v>
      </c>
      <c r="AI180" s="73">
        <f t="shared" si="56"/>
        <v>315.245</v>
      </c>
      <c r="AJ180" s="73">
        <f t="shared" si="56"/>
        <v>341.30199999999996</v>
      </c>
      <c r="AK180" s="73">
        <f t="shared" si="56"/>
        <v>325.13648800357583</v>
      </c>
      <c r="AL180" s="73">
        <f t="shared" si="56"/>
        <v>317.94312220385956</v>
      </c>
      <c r="AM180" s="73">
        <f t="shared" si="56"/>
        <v>303.18729154409436</v>
      </c>
      <c r="AN180" s="73">
        <f t="shared" si="56"/>
        <v>258.68159473940312</v>
      </c>
      <c r="AO180" s="73">
        <f t="shared" si="56"/>
        <v>268.23696564064369</v>
      </c>
      <c r="AP180" s="73">
        <f t="shared" si="56"/>
        <v>267.66386485978086</v>
      </c>
      <c r="AQ180" s="73">
        <f>SUM(AQ181:AQ183)</f>
        <v>268.49714311122818</v>
      </c>
      <c r="AR180" s="73">
        <f>SUM(AR181:AR183)</f>
        <v>293.02880572401295</v>
      </c>
      <c r="AS180" s="73">
        <f>SUM(AS181:AS183)</f>
        <v>312.65028201127518</v>
      </c>
    </row>
    <row r="181" spans="1:45" ht="15" x14ac:dyDescent="0.25">
      <c r="A181" s="50" t="s">
        <v>43</v>
      </c>
      <c r="B181" s="73">
        <f>SUMPRODUCT(--(B$9=YEAR(Quarterly_kt!$B$9:DY$9)),Quarterly_kt!$B155:DY155)</f>
        <v>97.656999999999996</v>
      </c>
      <c r="C181" s="73">
        <f>SUMPRODUCT(--(C$9=YEAR(Quarterly_kt!$B$9:DZ$9)),Quarterly_kt!$B155:DZ155)</f>
        <v>103.123</v>
      </c>
      <c r="D181" s="73">
        <f>SUMPRODUCT(--(D$9=YEAR(Quarterly_kt!$B$9:EA$9)),Quarterly_kt!$B155:EA155)</f>
        <v>109.03399999999999</v>
      </c>
      <c r="E181" s="73">
        <f>SUMPRODUCT(--(E$9=YEAR(Quarterly_kt!$B$9:EB$9)),Quarterly_kt!$B155:EB155)</f>
        <v>116.85599999999999</v>
      </c>
      <c r="F181" s="73">
        <f>SUMPRODUCT(--(F$9=YEAR(Quarterly_kt!$B$9:EC$9)),Quarterly_kt!$B155:EC155)</f>
        <v>119.604</v>
      </c>
      <c r="G181" s="73">
        <f>SUMPRODUCT(--(G$9=YEAR(Quarterly_kt!$B$9:ED$9)),Quarterly_kt!$B155:ED155)</f>
        <v>124.60300000000001</v>
      </c>
      <c r="H181" s="73">
        <f>SUMPRODUCT(--(H$9=YEAR(Quarterly_kt!$B$9:EE$9)),Quarterly_kt!$B155:EE155)</f>
        <v>110.625</v>
      </c>
      <c r="I181" s="73">
        <f>SUMPRODUCT(--(I$9=YEAR(Quarterly_kt!$B$9:EF$9)),Quarterly_kt!$B155:EF155)</f>
        <v>100.081</v>
      </c>
      <c r="J181" s="73">
        <f>SUMPRODUCT(--(J$9=YEAR(Quarterly_kt!$B$9:EG$9)),Quarterly_kt!$B155:EG155)</f>
        <v>103.54900000000001</v>
      </c>
      <c r="K181" s="73">
        <f>SUMPRODUCT(--(K$9=YEAR(Quarterly_kt!$B$9:EH$9)),Quarterly_kt!$B155:EH155)</f>
        <v>100.22199999999999</v>
      </c>
      <c r="L181" s="73">
        <f>SUMPRODUCT(--(L$9=YEAR(Quarterly_kt!$B$9:EI$9)),Quarterly_kt!$B155:EI155)</f>
        <v>112.759</v>
      </c>
      <c r="M181" s="73">
        <f>SUMPRODUCT(--(M$9=YEAR(Quarterly_kt!$B$9:EJ$9)),Quarterly_kt!$B155:EJ155)</f>
        <v>116.776</v>
      </c>
      <c r="N181" s="73">
        <f>SUMPRODUCT(--(N$9=YEAR(Quarterly_kt!$B$9:EK$9)),Quarterly_kt!$B155:EK155)</f>
        <v>119.732</v>
      </c>
      <c r="O181" s="73">
        <f>SUMPRODUCT(--(O$9=YEAR(Quarterly_kt!$B$9:EL$9)),Quarterly_kt!$B155:EL155)</f>
        <v>139.78</v>
      </c>
      <c r="P181" s="73">
        <f>SUMPRODUCT(--(P$9=YEAR(Quarterly_kt!$B$9:EM$9)),Quarterly_kt!$B155:EM155)</f>
        <v>161.54</v>
      </c>
      <c r="Q181" s="73">
        <f>SUMPRODUCT(--(Q$9=YEAR(Quarterly_kt!$B$9:EN$9)),Quarterly_kt!$B155:EN155)</f>
        <v>215.46699999999998</v>
      </c>
      <c r="R181" s="73">
        <f>SUMPRODUCT(--(R$9=YEAR(Quarterly_kt!$B$9:EO$9)),Quarterly_kt!$B155:EO155)</f>
        <v>274.84000000000003</v>
      </c>
      <c r="S181" s="73">
        <f>SUMPRODUCT(--(S$9=YEAR(Quarterly_kt!$B$9:EP$9)),Quarterly_kt!$B155:EP155)</f>
        <v>237.99499999999998</v>
      </c>
      <c r="T181" s="73">
        <f>SUMPRODUCT(--(T$9=YEAR(Quarterly_kt!$B$9:EQ$9)),Quarterly_kt!$B155:EQ155)</f>
        <v>232.69399999999999</v>
      </c>
      <c r="U181" s="73">
        <f>SUMPRODUCT(--(U$9=YEAR(Quarterly_kt!$B$9:ER$9)),Quarterly_kt!$B155:ER155)</f>
        <v>274.89999999999998</v>
      </c>
      <c r="V181" s="73">
        <f>SUMPRODUCT(--(V$9=YEAR(Quarterly_kt!$B$9:ES$9)),Quarterly_kt!$B155:ES155)</f>
        <v>322.892</v>
      </c>
      <c r="W181" s="73">
        <f>SUMPRODUCT(--(W$9=YEAR(Quarterly_kt!$B$9:ET$9)),Quarterly_kt!$B155:ET155)</f>
        <v>329.57</v>
      </c>
      <c r="X181" s="73">
        <f>SUMPRODUCT(--(X$9=YEAR(Quarterly_kt!$B$9:EU$9)),Quarterly_kt!$B155:EU155)</f>
        <v>323.197</v>
      </c>
      <c r="Y181" s="73">
        <f>SUMPRODUCT(--(Y$9=YEAR(Quarterly_kt!$B$9:EV$9)),Quarterly_kt!$B155:EV155)</f>
        <v>308.62</v>
      </c>
      <c r="Z181" s="73">
        <f>SUMPRODUCT(--(Z$9=YEAR(Quarterly_kt!$B$9:EW$9)),Quarterly_kt!$B155:EW155)</f>
        <v>326.755</v>
      </c>
      <c r="AA181" s="73">
        <f>SUMPRODUCT(--(AA$9=YEAR(Quarterly_kt!$B$9:EX$9)),Quarterly_kt!$B155:EX155)</f>
        <v>321.74900000000002</v>
      </c>
      <c r="AB181" s="73">
        <f>SUMPRODUCT(--(AB$9=YEAR(Quarterly_kt!$B$9:EY$9)),Quarterly_kt!$B155:EY155)</f>
        <v>350.81899999999996</v>
      </c>
      <c r="AC181" s="73">
        <f>SUMPRODUCT(--(AC$9=YEAR(Quarterly_kt!$B$9:EZ$9)),Quarterly_kt!$B155:EZ155)</f>
        <v>360.97699999999998</v>
      </c>
      <c r="AD181" s="73">
        <f>SUMPRODUCT(--(AD$9=YEAR(Quarterly_kt!$B$9:FA$9)),Quarterly_kt!$B155:FA155)</f>
        <v>333.53199999999998</v>
      </c>
      <c r="AE181" s="73">
        <f>SUMPRODUCT(--(AE$9=YEAR(Quarterly_kt!$B$9:FB$9)),Quarterly_kt!$B155:FB155)</f>
        <v>373.66599999999994</v>
      </c>
      <c r="AF181" s="73">
        <f>SUMPRODUCT(--(AF$9=YEAR(Quarterly_kt!$B$9:FC$9)),Quarterly_kt!$B155:FC155)</f>
        <v>385.12299999999999</v>
      </c>
      <c r="AG181" s="73">
        <f>SUMPRODUCT(--(AG$9=YEAR(Quarterly_kt!$B$9:FD$9)),Quarterly_kt!$B155:FD155)</f>
        <v>358.11500000000001</v>
      </c>
      <c r="AH181" s="73">
        <f>SUMPRODUCT(--(AH$9=YEAR(Quarterly_kt!$B$9:FE$9)),Quarterly_kt!$B155:FE155)</f>
        <v>366.55500000000001</v>
      </c>
      <c r="AI181" s="73">
        <f>SUMPRODUCT(--(AI$9=YEAR(Quarterly_kt!$B$9:FF$9)),Quarterly_kt!$B155:FF155)</f>
        <v>298.48199999999997</v>
      </c>
      <c r="AJ181" s="73">
        <f>SUMPRODUCT(--(AJ$9=YEAR(Quarterly_kt!$B$9:FG$9)),Quarterly_kt!$B155:FG155)</f>
        <v>325.30899999999997</v>
      </c>
      <c r="AK181" s="73">
        <f>SUMPRODUCT(--(AK$9=YEAR(Quarterly_kt!$B$9:FH$9)),Quarterly_kt!$B155:FH155)</f>
        <v>311.24650575519127</v>
      </c>
      <c r="AL181" s="73">
        <f>SUMPRODUCT(--(AL$9=YEAR(Quarterly_kt!$B$9:FI$9)),Quarterly_kt!$B155:FI155)</f>
        <v>302.61000021202653</v>
      </c>
      <c r="AM181" s="73">
        <f>SUMPRODUCT(--(AM$9=YEAR(Quarterly_kt!$B$9:FJ$9)),Quarterly_kt!$B155:FJ155)</f>
        <v>288.56642133336936</v>
      </c>
      <c r="AN181" s="73">
        <f>SUMPRODUCT(--(AN$9=YEAR(Quarterly_kt!$B$9:FK$9)),Quarterly_kt!$B155:FK155)</f>
        <v>244.82212013684483</v>
      </c>
      <c r="AO181" s="73">
        <f>SUMPRODUCT(--(AO$9=YEAR(Quarterly_kt!$B$9:FL$9)),Quarterly_kt!$B155:FL155)</f>
        <v>256.60111152673454</v>
      </c>
      <c r="AP181" s="73">
        <f>SUMPRODUCT(--(AP$9=YEAR(Quarterly_kt!$B$9:FM$9)),Quarterly_kt!$B155:FM155)</f>
        <v>256.28602114351008</v>
      </c>
      <c r="AQ181" s="73">
        <f>SUMPRODUCT(--(AQ$9=YEAR(Quarterly_kt!$B$9:FN$9)),Quarterly_kt!$B155:FN155)</f>
        <v>256.68578523788915</v>
      </c>
      <c r="AR181" s="73">
        <f>SUMPRODUCT(--(AR$9=YEAR(Quarterly_kt!$B$9:FQ$9)),Quarterly_kt!$B155:FQ155)</f>
        <v>280.04593399991933</v>
      </c>
      <c r="AS181" s="73">
        <f>SUMPRODUCT(--(AS$9=YEAR(Quarterly_kt!$B$9:FU$9)),Quarterly_kt!$B155:FU155)</f>
        <v>302.35570215439509</v>
      </c>
    </row>
    <row r="182" spans="1:45" ht="15" x14ac:dyDescent="0.25">
      <c r="A182" s="50" t="s">
        <v>44</v>
      </c>
      <c r="B182" s="73">
        <f>SUMPRODUCT(--(B$9=YEAR(Quarterly_kt!$B$9:DY$9)),Quarterly_kt!$B156:DY156)</f>
        <v>27.804000000000002</v>
      </c>
      <c r="C182" s="73">
        <f>SUMPRODUCT(--(C$9=YEAR(Quarterly_kt!$B$9:DZ$9)),Quarterly_kt!$B156:DZ156)</f>
        <v>24.160999999999998</v>
      </c>
      <c r="D182" s="73">
        <f>SUMPRODUCT(--(D$9=YEAR(Quarterly_kt!$B$9:EA$9)),Quarterly_kt!$B156:EA156)</f>
        <v>26.081</v>
      </c>
      <c r="E182" s="73">
        <f>SUMPRODUCT(--(E$9=YEAR(Quarterly_kt!$B$9:EB$9)),Quarterly_kt!$B156:EB156)</f>
        <v>26.5</v>
      </c>
      <c r="F182" s="73">
        <f>SUMPRODUCT(--(F$9=YEAR(Quarterly_kt!$B$9:EC$9)),Quarterly_kt!$B156:EC156)</f>
        <v>26.599</v>
      </c>
      <c r="G182" s="73">
        <f>SUMPRODUCT(--(G$9=YEAR(Quarterly_kt!$B$9:ED$9)),Quarterly_kt!$B156:ED156)</f>
        <v>25.460999999999999</v>
      </c>
      <c r="H182" s="73">
        <f>SUMPRODUCT(--(H$9=YEAR(Quarterly_kt!$B$9:EE$9)),Quarterly_kt!$B156:EE156)</f>
        <v>21.825000000000003</v>
      </c>
      <c r="I182" s="73">
        <f>SUMPRODUCT(--(I$9=YEAR(Quarterly_kt!$B$9:EF$9)),Quarterly_kt!$B156:EF156)</f>
        <v>20.48</v>
      </c>
      <c r="J182" s="73">
        <f>SUMPRODUCT(--(J$9=YEAR(Quarterly_kt!$B$9:EG$9)),Quarterly_kt!$B156:EG156)</f>
        <v>18.276</v>
      </c>
      <c r="K182" s="73">
        <f>SUMPRODUCT(--(K$9=YEAR(Quarterly_kt!$B$9:EH$9)),Quarterly_kt!$B156:EH156)</f>
        <v>17.201000000000001</v>
      </c>
      <c r="L182" s="73">
        <f>SUMPRODUCT(--(L$9=YEAR(Quarterly_kt!$B$9:EI$9)),Quarterly_kt!$B156:EI156)</f>
        <v>18.141999999999999</v>
      </c>
      <c r="M182" s="73">
        <f>SUMPRODUCT(--(M$9=YEAR(Quarterly_kt!$B$9:EJ$9)),Quarterly_kt!$B156:EJ156)</f>
        <v>17.762</v>
      </c>
      <c r="N182" s="73">
        <f>SUMPRODUCT(--(N$9=YEAR(Quarterly_kt!$B$9:EK$9)),Quarterly_kt!$B156:EK156)</f>
        <v>12.470000000000002</v>
      </c>
      <c r="O182" s="73">
        <f>SUMPRODUCT(--(O$9=YEAR(Quarterly_kt!$B$9:EL$9)),Quarterly_kt!$B156:EL156)</f>
        <v>13.588999999999999</v>
      </c>
      <c r="P182" s="73">
        <f>SUMPRODUCT(--(P$9=YEAR(Quarterly_kt!$B$9:EM$9)),Quarterly_kt!$B156:EM156)</f>
        <v>13.229000000000001</v>
      </c>
      <c r="Q182" s="73">
        <f>SUMPRODUCT(--(Q$9=YEAR(Quarterly_kt!$B$9:EN$9)),Quarterly_kt!$B156:EN156)</f>
        <v>14.345000000000001</v>
      </c>
      <c r="R182" s="73">
        <f>SUMPRODUCT(--(R$9=YEAR(Quarterly_kt!$B$9:EO$9)),Quarterly_kt!$B156:EO156)</f>
        <v>15.298999999999999</v>
      </c>
      <c r="S182" s="73">
        <f>SUMPRODUCT(--(S$9=YEAR(Quarterly_kt!$B$9:EP$9)),Quarterly_kt!$B156:EP156)</f>
        <v>13.443999999999999</v>
      </c>
      <c r="T182" s="73">
        <f>SUMPRODUCT(--(T$9=YEAR(Quarterly_kt!$B$9:EQ$9)),Quarterly_kt!$B156:EQ156)</f>
        <v>15.524000000000001</v>
      </c>
      <c r="U182" s="73">
        <f>SUMPRODUCT(--(U$9=YEAR(Quarterly_kt!$B$9:ER$9)),Quarterly_kt!$B156:ER156)</f>
        <v>14.441000000000001</v>
      </c>
      <c r="V182" s="73">
        <f>SUMPRODUCT(--(V$9=YEAR(Quarterly_kt!$B$9:ES$9)),Quarterly_kt!$B156:ES156)</f>
        <v>12.411</v>
      </c>
      <c r="W182" s="73">
        <f>SUMPRODUCT(--(W$9=YEAR(Quarterly_kt!$B$9:ET$9)),Quarterly_kt!$B156:ET156)</f>
        <v>15.937000000000001</v>
      </c>
      <c r="X182" s="73">
        <f>SUMPRODUCT(--(X$9=YEAR(Quarterly_kt!$B$9:EU$9)),Quarterly_kt!$B156:EU156)</f>
        <v>16.164999999999999</v>
      </c>
      <c r="Y182" s="73">
        <f>SUMPRODUCT(--(Y$9=YEAR(Quarterly_kt!$B$9:EV$9)),Quarterly_kt!$B156:EV156)</f>
        <v>15.467000000000001</v>
      </c>
      <c r="Z182" s="73">
        <f>SUMPRODUCT(--(Z$9=YEAR(Quarterly_kt!$B$9:EW$9)),Quarterly_kt!$B156:EW156)</f>
        <v>14.341000000000001</v>
      </c>
      <c r="AA182" s="73">
        <f>SUMPRODUCT(--(AA$9=YEAR(Quarterly_kt!$B$9:EX$9)),Quarterly_kt!$B156:EX156)</f>
        <v>14.173999999999999</v>
      </c>
      <c r="AB182" s="73">
        <f>SUMPRODUCT(--(AB$9=YEAR(Quarterly_kt!$B$9:EY$9)),Quarterly_kt!$B156:EY156)</f>
        <v>15.133000000000001</v>
      </c>
      <c r="AC182" s="73">
        <f>SUMPRODUCT(--(AC$9=YEAR(Quarterly_kt!$B$9:EZ$9)),Quarterly_kt!$B156:EZ156)</f>
        <v>14.494</v>
      </c>
      <c r="AD182" s="73">
        <f>SUMPRODUCT(--(AD$9=YEAR(Quarterly_kt!$B$9:FA$9)),Quarterly_kt!$B156:FA156)</f>
        <v>14.175999999999998</v>
      </c>
      <c r="AE182" s="73">
        <f>SUMPRODUCT(--(AE$9=YEAR(Quarterly_kt!$B$9:FB$9)),Quarterly_kt!$B156:FB156)</f>
        <v>14.028</v>
      </c>
      <c r="AF182" s="73">
        <f>SUMPRODUCT(--(AF$9=YEAR(Quarterly_kt!$B$9:FC$9)),Quarterly_kt!$B156:FC156)</f>
        <v>14.620000000000001</v>
      </c>
      <c r="AG182" s="73">
        <f>SUMPRODUCT(--(AG$9=YEAR(Quarterly_kt!$B$9:FD$9)),Quarterly_kt!$B156:FD156)</f>
        <v>13.935</v>
      </c>
      <c r="AH182" s="73">
        <f>SUMPRODUCT(--(AH$9=YEAR(Quarterly_kt!$B$9:FE$9)),Quarterly_kt!$B156:FE156)</f>
        <v>12.978</v>
      </c>
      <c r="AI182" s="73">
        <f>SUMPRODUCT(--(AI$9=YEAR(Quarterly_kt!$B$9:FF$9)),Quarterly_kt!$B156:FF156)</f>
        <v>13.442</v>
      </c>
      <c r="AJ182" s="73">
        <f>SUMPRODUCT(--(AJ$9=YEAR(Quarterly_kt!$B$9:FG$9)),Quarterly_kt!$B156:FG156)</f>
        <v>13.273999999999999</v>
      </c>
      <c r="AK182" s="73">
        <f>SUMPRODUCT(--(AK$9=YEAR(Quarterly_kt!$B$9:FH$9)),Quarterly_kt!$B156:FH156)</f>
        <v>11.046792064</v>
      </c>
      <c r="AL182" s="73">
        <f>SUMPRODUCT(--(AL$9=YEAR(Quarterly_kt!$B$9:FI$9)),Quarterly_kt!$B156:FI156)</f>
        <v>11.633928377119991</v>
      </c>
      <c r="AM182" s="73">
        <f>SUMPRODUCT(--(AM$9=YEAR(Quarterly_kt!$B$9:FJ$9)),Quarterly_kt!$B156:FJ156)</f>
        <v>11.237386490919995</v>
      </c>
      <c r="AN182" s="73">
        <f>SUMPRODUCT(--(AN$9=YEAR(Quarterly_kt!$B$9:FK$9)),Quarterly_kt!$B156:FK156)</f>
        <v>11.127905749096</v>
      </c>
      <c r="AO182" s="73">
        <f>SUMPRODUCT(--(AO$9=YEAR(Quarterly_kt!$B$9:FL$9)),Quarterly_kt!$B156:FL156)</f>
        <v>9.8953665331200042</v>
      </c>
      <c r="AP182" s="73">
        <f>SUMPRODUCT(--(AP$9=YEAR(Quarterly_kt!$B$9:FM$9)),Quarterly_kt!$B156:FM156)</f>
        <v>9.3086004161199991</v>
      </c>
      <c r="AQ182" s="73">
        <f>SUMPRODUCT(--(AQ$9=YEAR(Quarterly_kt!$B$9:FN$9)),Quarterly_kt!$B156:FN156)</f>
        <v>10.202894239639999</v>
      </c>
      <c r="AR182" s="73">
        <f>SUMPRODUCT(--(AR$9=YEAR(Quarterly_kt!$B$9:FQ$9)),Quarterly_kt!$B156:FQ156)</f>
        <v>11.23393924448</v>
      </c>
      <c r="AS182" s="73">
        <f>SUMPRODUCT(--(AS$9=YEAR(Quarterly_kt!$B$9:FU$9)),Quarterly_kt!$B156:FU156)</f>
        <v>8.567845331880001</v>
      </c>
    </row>
    <row r="183" spans="1:45" ht="15" x14ac:dyDescent="0.25">
      <c r="A183" s="50" t="s">
        <v>45</v>
      </c>
      <c r="B183" s="73">
        <f>SUMPRODUCT(--(B$9=YEAR(Quarterly_kt!$B$9:DY$9)),Quarterly_kt!$B157:DY157)</f>
        <v>26.189</v>
      </c>
      <c r="C183" s="73">
        <f>SUMPRODUCT(--(C$9=YEAR(Quarterly_kt!$B$9:DZ$9)),Quarterly_kt!$B157:DZ157)</f>
        <v>25.268000000000001</v>
      </c>
      <c r="D183" s="73">
        <f>SUMPRODUCT(--(D$9=YEAR(Quarterly_kt!$B$9:EA$9)),Quarterly_kt!$B157:EA157)</f>
        <v>26.231000000000002</v>
      </c>
      <c r="E183" s="73">
        <f>SUMPRODUCT(--(E$9=YEAR(Quarterly_kt!$B$9:EB$9)),Quarterly_kt!$B157:EB157)</f>
        <v>27.533000000000001</v>
      </c>
      <c r="F183" s="73">
        <f>SUMPRODUCT(--(F$9=YEAR(Quarterly_kt!$B$9:EC$9)),Quarterly_kt!$B157:EC157)</f>
        <v>24.666</v>
      </c>
      <c r="G183" s="73">
        <f>SUMPRODUCT(--(G$9=YEAR(Quarterly_kt!$B$9:ED$9)),Quarterly_kt!$B157:ED157)</f>
        <v>24.285</v>
      </c>
      <c r="H183" s="73">
        <f>SUMPRODUCT(--(H$9=YEAR(Quarterly_kt!$B$9:EE$9)),Quarterly_kt!$B157:EE157)</f>
        <v>19.198</v>
      </c>
      <c r="I183" s="73">
        <f>SUMPRODUCT(--(I$9=YEAR(Quarterly_kt!$B$9:EF$9)),Quarterly_kt!$B157:EF157)</f>
        <v>15.323</v>
      </c>
      <c r="J183" s="73">
        <f>SUMPRODUCT(--(J$9=YEAR(Quarterly_kt!$B$9:EG$9)),Quarterly_kt!$B157:EG157)</f>
        <v>14.577</v>
      </c>
      <c r="K183" s="73">
        <f>SUMPRODUCT(--(K$9=YEAR(Quarterly_kt!$B$9:EH$9)),Quarterly_kt!$B157:EH157)</f>
        <v>13.599</v>
      </c>
      <c r="L183" s="73">
        <f>SUMPRODUCT(--(L$9=YEAR(Quarterly_kt!$B$9:EI$9)),Quarterly_kt!$B157:EI157)</f>
        <v>12.763</v>
      </c>
      <c r="M183" s="73">
        <f>SUMPRODUCT(--(M$9=YEAR(Quarterly_kt!$B$9:EJ$9)),Quarterly_kt!$B157:EJ157)</f>
        <v>11.542</v>
      </c>
      <c r="N183" s="73">
        <f>SUMPRODUCT(--(N$9=YEAR(Quarterly_kt!$B$9:EK$9)),Quarterly_kt!$B157:EK157)</f>
        <v>11.052</v>
      </c>
      <c r="O183" s="73">
        <f>SUMPRODUCT(--(O$9=YEAR(Quarterly_kt!$B$9:EL$9)),Quarterly_kt!$B157:EL157)</f>
        <v>10.418000000000001</v>
      </c>
      <c r="P183" s="73">
        <f>SUMPRODUCT(--(P$9=YEAR(Quarterly_kt!$B$9:EM$9)),Quarterly_kt!$B157:EM157)</f>
        <v>10.306000000000001</v>
      </c>
      <c r="Q183" s="73">
        <f>SUMPRODUCT(--(Q$9=YEAR(Quarterly_kt!$B$9:EN$9)),Quarterly_kt!$B157:EN157)</f>
        <v>9.9939999999999998</v>
      </c>
      <c r="R183" s="73">
        <f>SUMPRODUCT(--(R$9=YEAR(Quarterly_kt!$B$9:EO$9)),Quarterly_kt!$B157:EO157)</f>
        <v>8.745000000000001</v>
      </c>
      <c r="S183" s="73">
        <f>SUMPRODUCT(--(S$9=YEAR(Quarterly_kt!$B$9:EP$9)),Quarterly_kt!$B157:EP157)</f>
        <v>7.7039999999999997</v>
      </c>
      <c r="T183" s="73">
        <f>SUMPRODUCT(--(T$9=YEAR(Quarterly_kt!$B$9:EQ$9)),Quarterly_kt!$B157:EQ157)</f>
        <v>8.6389999999999993</v>
      </c>
      <c r="U183" s="73">
        <f>SUMPRODUCT(--(U$9=YEAR(Quarterly_kt!$B$9:ER$9)),Quarterly_kt!$B157:ER157)</f>
        <v>7.4710000000000001</v>
      </c>
      <c r="V183" s="73">
        <f>SUMPRODUCT(--(V$9=YEAR(Quarterly_kt!$B$9:ES$9)),Quarterly_kt!$B157:ES157)</f>
        <v>7.1049999999999995</v>
      </c>
      <c r="W183" s="73">
        <f>SUMPRODUCT(--(W$9=YEAR(Quarterly_kt!$B$9:ET$9)),Quarterly_kt!$B157:ET157)</f>
        <v>6.9740000000000002</v>
      </c>
      <c r="X183" s="73">
        <f>SUMPRODUCT(--(X$9=YEAR(Quarterly_kt!$B$9:EU$9)),Quarterly_kt!$B157:EU157)</f>
        <v>6.3469999999999995</v>
      </c>
      <c r="Y183" s="73">
        <f>SUMPRODUCT(--(Y$9=YEAR(Quarterly_kt!$B$9:EV$9)),Quarterly_kt!$B157:EV157)</f>
        <v>5.8090000000000002</v>
      </c>
      <c r="Z183" s="73">
        <f>SUMPRODUCT(--(Z$9=YEAR(Quarterly_kt!$B$9:EW$9)),Quarterly_kt!$B157:EW157)</f>
        <v>5.75</v>
      </c>
      <c r="AA183" s="73">
        <f>SUMPRODUCT(--(AA$9=YEAR(Quarterly_kt!$B$9:EX$9)),Quarterly_kt!$B157:EX157)</f>
        <v>5.5739999999999998</v>
      </c>
      <c r="AB183" s="73">
        <f>SUMPRODUCT(--(AB$9=YEAR(Quarterly_kt!$B$9:EY$9)),Quarterly_kt!$B157:EY157)</f>
        <v>5.274</v>
      </c>
      <c r="AC183" s="73">
        <f>SUMPRODUCT(--(AC$9=YEAR(Quarterly_kt!$B$9:EZ$9)),Quarterly_kt!$B157:EZ157)</f>
        <v>4.9039999999999999</v>
      </c>
      <c r="AD183" s="73">
        <f>SUMPRODUCT(--(AD$9=YEAR(Quarterly_kt!$B$9:FA$9)),Quarterly_kt!$B157:FA157)</f>
        <v>4.9459999999999997</v>
      </c>
      <c r="AE183" s="73">
        <f>SUMPRODUCT(--(AE$9=YEAR(Quarterly_kt!$B$9:FB$9)),Quarterly_kt!$B157:FB157)</f>
        <v>5.1710000000000003</v>
      </c>
      <c r="AF183" s="73">
        <f>SUMPRODUCT(--(AF$9=YEAR(Quarterly_kt!$B$9:FC$9)),Quarterly_kt!$B157:FC157)</f>
        <v>4.7669999999999995</v>
      </c>
      <c r="AG183" s="73">
        <f>SUMPRODUCT(--(AG$9=YEAR(Quarterly_kt!$B$9:FD$9)),Quarterly_kt!$B157:FD157)</f>
        <v>3.9090000000000003</v>
      </c>
      <c r="AH183" s="73">
        <f>SUMPRODUCT(--(AH$9=YEAR(Quarterly_kt!$B$9:FE$9)),Quarterly_kt!$B157:FE157)</f>
        <v>3.367</v>
      </c>
      <c r="AI183" s="73">
        <f>SUMPRODUCT(--(AI$9=YEAR(Quarterly_kt!$B$9:FF$9)),Quarterly_kt!$B157:FF157)</f>
        <v>3.3210000000000002</v>
      </c>
      <c r="AJ183" s="73">
        <f>SUMPRODUCT(--(AJ$9=YEAR(Quarterly_kt!$B$9:FG$9)),Quarterly_kt!$B157:FG157)</f>
        <v>2.7190000000000003</v>
      </c>
      <c r="AK183" s="73">
        <f>SUMPRODUCT(--(AK$9=YEAR(Quarterly_kt!$B$9:FH$9)),Quarterly_kt!$B157:FH157)</f>
        <v>2.8431901843845848</v>
      </c>
      <c r="AL183" s="73">
        <f>SUMPRODUCT(--(AL$9=YEAR(Quarterly_kt!$B$9:FI$9)),Quarterly_kt!$B157:FI157)</f>
        <v>3.6991936147130353</v>
      </c>
      <c r="AM183" s="73">
        <f>SUMPRODUCT(--(AM$9=YEAR(Quarterly_kt!$B$9:FJ$9)),Quarterly_kt!$B157:FJ157)</f>
        <v>3.3834837198050072</v>
      </c>
      <c r="AN183" s="73">
        <f>SUMPRODUCT(--(AN$9=YEAR(Quarterly_kt!$B$9:FK$9)),Quarterly_kt!$B157:FK157)</f>
        <v>2.731568853462313</v>
      </c>
      <c r="AO183" s="73">
        <f>SUMPRODUCT(--(AO$9=YEAR(Quarterly_kt!$B$9:FL$9)),Quarterly_kt!$B157:FL157)</f>
        <v>1.7404875807891111</v>
      </c>
      <c r="AP183" s="73">
        <f>SUMPRODUCT(--(AP$9=YEAR(Quarterly_kt!$B$9:FM$9)),Quarterly_kt!$B157:FM157)</f>
        <v>2.0692433001507995</v>
      </c>
      <c r="AQ183" s="73">
        <f>SUMPRODUCT(--(AQ$9=YEAR(Quarterly_kt!$B$9:FN$9)),Quarterly_kt!$B157:FN157)</f>
        <v>1.6084636336990594</v>
      </c>
      <c r="AR183" s="73">
        <f>SUMPRODUCT(--(AR$9=YEAR(Quarterly_kt!$B$9:FQ$9)),Quarterly_kt!$B157:FQ157)</f>
        <v>1.7489324796136618</v>
      </c>
      <c r="AS183" s="73">
        <f>SUMPRODUCT(--(AS$9=YEAR(Quarterly_kt!$B$9:FU$9)),Quarterly_kt!$B157:FU157)</f>
        <v>1.7267345250000954</v>
      </c>
    </row>
    <row r="184" spans="1:45" ht="15" x14ac:dyDescent="0.25">
      <c r="A184" s="52"/>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c r="AA184" s="79"/>
      <c r="AB184" s="79"/>
      <c r="AC184" s="79"/>
      <c r="AD184" s="79"/>
      <c r="AE184" s="79"/>
      <c r="AF184" s="79"/>
      <c r="AG184" s="79"/>
      <c r="AH184" s="79"/>
      <c r="AI184" s="79"/>
      <c r="AJ184" s="79"/>
      <c r="AK184" s="79"/>
      <c r="AL184" s="79"/>
      <c r="AM184" s="79"/>
      <c r="AN184" s="79"/>
      <c r="AO184" s="79"/>
      <c r="AP184" s="79"/>
      <c r="AQ184" s="79"/>
      <c r="AR184" s="79"/>
      <c r="AS184" s="79"/>
    </row>
    <row r="185" spans="1:45" ht="15" x14ac:dyDescent="0.25">
      <c r="A185" s="54" t="s">
        <v>89</v>
      </c>
      <c r="B185" s="80">
        <f t="shared" ref="B185:AP185" si="57">B137</f>
        <v>3157.4230825239647</v>
      </c>
      <c r="C185" s="80">
        <f t="shared" si="57"/>
        <v>3275.0137366993104</v>
      </c>
      <c r="D185" s="80">
        <f t="shared" si="57"/>
        <v>3231.1637792530773</v>
      </c>
      <c r="E185" s="80">
        <f t="shared" si="57"/>
        <v>3413.9197366821586</v>
      </c>
      <c r="F185" s="80">
        <f t="shared" si="57"/>
        <v>3354.3257871255028</v>
      </c>
      <c r="G185" s="80">
        <f t="shared" si="57"/>
        <v>3232.1051820973416</v>
      </c>
      <c r="H185" s="80">
        <f t="shared" si="57"/>
        <v>3251.7654365676362</v>
      </c>
      <c r="I185" s="80">
        <f t="shared" si="57"/>
        <v>3069.1193680665847</v>
      </c>
      <c r="J185" s="80">
        <f t="shared" si="57"/>
        <v>3113.0291187603584</v>
      </c>
      <c r="K185" s="80">
        <f t="shared" si="57"/>
        <v>2955.6245312550659</v>
      </c>
      <c r="L185" s="80">
        <f t="shared" si="57"/>
        <v>3036.6625387769382</v>
      </c>
      <c r="M185" s="80">
        <f t="shared" si="57"/>
        <v>2984.6420092351809</v>
      </c>
      <c r="N185" s="80">
        <f t="shared" si="57"/>
        <v>3028.674485472824</v>
      </c>
      <c r="O185" s="80">
        <f t="shared" si="57"/>
        <v>3157.8784516865258</v>
      </c>
      <c r="P185" s="80">
        <f t="shared" si="57"/>
        <v>3178.3023222294905</v>
      </c>
      <c r="Q185" s="80">
        <f t="shared" si="57"/>
        <v>3304.1887699370714</v>
      </c>
      <c r="R185" s="80">
        <f t="shared" si="57"/>
        <v>3514.2500922239965</v>
      </c>
      <c r="S185" s="80">
        <f t="shared" si="57"/>
        <v>3467.9901533874108</v>
      </c>
      <c r="T185" s="80">
        <f t="shared" si="57"/>
        <v>3705.969486894322</v>
      </c>
      <c r="U185" s="80">
        <f t="shared" si="57"/>
        <v>3703.0629006122654</v>
      </c>
      <c r="V185" s="80">
        <f t="shared" si="57"/>
        <v>4042.4506866200672</v>
      </c>
      <c r="W185" s="80">
        <f t="shared" si="57"/>
        <v>4234.062952303947</v>
      </c>
      <c r="X185" s="80">
        <f t="shared" si="57"/>
        <v>4276.5416724863353</v>
      </c>
      <c r="Y185" s="80">
        <f t="shared" si="57"/>
        <v>4364.3427340602775</v>
      </c>
      <c r="Z185" s="80">
        <f t="shared" si="57"/>
        <v>4431.7730817634365</v>
      </c>
      <c r="AA185" s="80">
        <f t="shared" si="57"/>
        <v>4526.5894194558823</v>
      </c>
      <c r="AB185" s="80">
        <f t="shared" si="57"/>
        <v>4754.6638453797414</v>
      </c>
      <c r="AC185" s="80">
        <f t="shared" si="57"/>
        <v>4791.0285643772704</v>
      </c>
      <c r="AD185" s="80">
        <f t="shared" si="57"/>
        <v>5006.5927698548958</v>
      </c>
      <c r="AE185" s="80">
        <f t="shared" si="57"/>
        <v>5239.5149700742459</v>
      </c>
      <c r="AF185" s="80">
        <f t="shared" si="57"/>
        <v>5371.3440920132707</v>
      </c>
      <c r="AG185" s="80">
        <f t="shared" si="57"/>
        <v>5439.1078003106413</v>
      </c>
      <c r="AH185" s="80">
        <f t="shared" si="57"/>
        <v>5455.5315644302709</v>
      </c>
      <c r="AI185" s="80">
        <f t="shared" si="57"/>
        <v>5533.8608387766908</v>
      </c>
      <c r="AJ185" s="80">
        <f t="shared" si="57"/>
        <v>5480.896470482774</v>
      </c>
      <c r="AK185" s="80">
        <f t="shared" si="57"/>
        <v>5299.5806400130377</v>
      </c>
      <c r="AL185" s="80">
        <f t="shared" si="57"/>
        <v>5297.6292477703437</v>
      </c>
      <c r="AM185" s="80">
        <f t="shared" si="57"/>
        <v>5329.1981169247756</v>
      </c>
      <c r="AN185" s="80">
        <f t="shared" si="57"/>
        <v>5294.8819741815978</v>
      </c>
      <c r="AO185" s="80">
        <f t="shared" si="57"/>
        <v>5397.2159837840345</v>
      </c>
      <c r="AP185" s="80">
        <f t="shared" si="57"/>
        <v>5494.6672153048257</v>
      </c>
      <c r="AQ185" s="80">
        <f>AQ137</f>
        <v>5645.3790886256375</v>
      </c>
      <c r="AR185" s="80">
        <f t="shared" ref="AR185" si="58">AR137</f>
        <v>5757.4274077461823</v>
      </c>
      <c r="AS185" s="80">
        <f>AS137</f>
        <v>6011.1818937157932</v>
      </c>
    </row>
    <row r="186" spans="1:45" ht="15" x14ac:dyDescent="0.25">
      <c r="A186" s="49" t="s">
        <v>25</v>
      </c>
      <c r="B186" s="41">
        <f t="shared" ref="B186:AP186" si="59">B139+B147+B155+B163+B172</f>
        <v>1637.4639999999999</v>
      </c>
      <c r="C186" s="41">
        <f t="shared" si="59"/>
        <v>1663.1379999999999</v>
      </c>
      <c r="D186" s="41">
        <f t="shared" si="59"/>
        <v>1639.9870000000001</v>
      </c>
      <c r="E186" s="41">
        <f t="shared" si="59"/>
        <v>1667.0259999999998</v>
      </c>
      <c r="F186" s="41">
        <f t="shared" si="59"/>
        <v>1691.905</v>
      </c>
      <c r="G186" s="41">
        <f t="shared" si="59"/>
        <v>1649.1399999999996</v>
      </c>
      <c r="H186" s="41">
        <f t="shared" si="59"/>
        <v>1648.5179999999998</v>
      </c>
      <c r="I186" s="41">
        <f t="shared" si="59"/>
        <v>1650.4969999999998</v>
      </c>
      <c r="J186" s="41">
        <f t="shared" si="59"/>
        <v>1684.537</v>
      </c>
      <c r="K186" s="41">
        <f t="shared" si="59"/>
        <v>1676.0429999999999</v>
      </c>
      <c r="L186" s="41">
        <f t="shared" si="59"/>
        <v>1704.3140000000001</v>
      </c>
      <c r="M186" s="41">
        <f t="shared" si="59"/>
        <v>1623.665</v>
      </c>
      <c r="N186" s="41">
        <f t="shared" si="59"/>
        <v>1679.4690000000001</v>
      </c>
      <c r="O186" s="41">
        <f t="shared" si="59"/>
        <v>1806.4390000000001</v>
      </c>
      <c r="P186" s="41">
        <f t="shared" si="59"/>
        <v>1788.6429999999998</v>
      </c>
      <c r="Q186" s="41">
        <f t="shared" si="59"/>
        <v>1868.9819999999997</v>
      </c>
      <c r="R186" s="41">
        <f t="shared" si="59"/>
        <v>1929.4469999999997</v>
      </c>
      <c r="S186" s="41">
        <f t="shared" si="59"/>
        <v>1918.6759999999999</v>
      </c>
      <c r="T186" s="41">
        <f t="shared" si="59"/>
        <v>1971.9540000000002</v>
      </c>
      <c r="U186" s="41">
        <f t="shared" si="59"/>
        <v>1956.912</v>
      </c>
      <c r="V186" s="41">
        <f t="shared" si="59"/>
        <v>2071.6379999999999</v>
      </c>
      <c r="W186" s="41">
        <f t="shared" si="59"/>
        <v>2096.7200000000003</v>
      </c>
      <c r="X186" s="41">
        <f t="shared" si="59"/>
        <v>2075.672</v>
      </c>
      <c r="Y186" s="41">
        <f t="shared" si="59"/>
        <v>2128.9449999999997</v>
      </c>
      <c r="Z186" s="41">
        <f t="shared" si="59"/>
        <v>2151.848</v>
      </c>
      <c r="AA186" s="41">
        <f t="shared" si="59"/>
        <v>2183.2159999999999</v>
      </c>
      <c r="AB186" s="41">
        <f t="shared" si="59"/>
        <v>2162.1019999999999</v>
      </c>
      <c r="AC186" s="41">
        <f t="shared" si="59"/>
        <v>2175.6379999999999</v>
      </c>
      <c r="AD186" s="41">
        <f t="shared" si="59"/>
        <v>2248.8319999999999</v>
      </c>
      <c r="AE186" s="41">
        <f t="shared" si="59"/>
        <v>2325.7689999999998</v>
      </c>
      <c r="AF186" s="41">
        <f t="shared" si="59"/>
        <v>2421.6819999999998</v>
      </c>
      <c r="AG186" s="41">
        <f t="shared" si="59"/>
        <v>2362.1950000000002</v>
      </c>
      <c r="AH186" s="41">
        <f t="shared" si="59"/>
        <v>2381.3349999999996</v>
      </c>
      <c r="AI186" s="41">
        <f t="shared" si="59"/>
        <v>2423.3169999999996</v>
      </c>
      <c r="AJ186" s="41">
        <f t="shared" si="59"/>
        <v>2381.9229999999998</v>
      </c>
      <c r="AK186" s="41">
        <f t="shared" si="59"/>
        <v>2346.5634553582031</v>
      </c>
      <c r="AL186" s="41">
        <f t="shared" si="59"/>
        <v>2348.8762521141757</v>
      </c>
      <c r="AM186" s="41">
        <f t="shared" si="59"/>
        <v>2310.7189527614646</v>
      </c>
      <c r="AN186" s="41">
        <f t="shared" si="59"/>
        <v>2263.2475199334967</v>
      </c>
      <c r="AO186" s="41">
        <f t="shared" si="59"/>
        <v>2255.0175569468597</v>
      </c>
      <c r="AP186" s="41">
        <f t="shared" si="59"/>
        <v>2265.3369298631569</v>
      </c>
      <c r="AQ186" s="41">
        <f>AQ139+AQ147+AQ155+AQ163+AQ172</f>
        <v>2331.4766125325423</v>
      </c>
      <c r="AR186" s="41">
        <f t="shared" ref="AR186" si="60">AR139+AR147+AR155+AR163+AR172</f>
        <v>2393.8216339779733</v>
      </c>
      <c r="AS186" s="41">
        <f>AS139+AS147+AS155+AS163+AS172</f>
        <v>2437.5919149115275</v>
      </c>
    </row>
    <row r="187" spans="1:45" ht="17.25" x14ac:dyDescent="0.25">
      <c r="A187" s="50" t="s">
        <v>138</v>
      </c>
      <c r="B187" s="73">
        <f>SUMPRODUCT(--(B$9=YEAR(Quarterly_kt!$B$9:DY$9)),Quarterly_kt!$B161:DY161)</f>
        <v>152.28699999999998</v>
      </c>
      <c r="C187" s="73">
        <f>SUMPRODUCT(--(C$9=YEAR(Quarterly_kt!$B$9:DZ$9)),Quarterly_kt!$B161:DZ161)</f>
        <v>132.24</v>
      </c>
      <c r="D187" s="73">
        <f>SUMPRODUCT(--(D$9=YEAR(Quarterly_kt!$B$9:EA$9)),Quarterly_kt!$B161:EA161)</f>
        <v>102.176</v>
      </c>
      <c r="E187" s="73">
        <f>SUMPRODUCT(--(E$9=YEAR(Quarterly_kt!$B$9:EB$9)),Quarterly_kt!$B161:EB161)</f>
        <v>87.488</v>
      </c>
      <c r="F187" s="73">
        <f>SUMPRODUCT(--(F$9=YEAR(Quarterly_kt!$B$9:EC$9)),Quarterly_kt!$B161:EC161)</f>
        <v>73.811000000000007</v>
      </c>
      <c r="G187" s="73">
        <f>SUMPRODUCT(--(G$9=YEAR(Quarterly_kt!$B$9:ED$9)),Quarterly_kt!$B161:ED161)</f>
        <v>61.366</v>
      </c>
      <c r="H187" s="73">
        <f>SUMPRODUCT(--(H$9=YEAR(Quarterly_kt!$B$9:EE$9)),Quarterly_kt!$B161:EE161)</f>
        <v>51.452000000000005</v>
      </c>
      <c r="I187" s="73">
        <f>SUMPRODUCT(--(I$9=YEAR(Quarterly_kt!$B$9:EF$9)),Quarterly_kt!$B161:EF161)</f>
        <v>39.637</v>
      </c>
      <c r="J187" s="73">
        <f>SUMPRODUCT(--(J$9=YEAR(Quarterly_kt!$B$9:EG$9)),Quarterly_kt!$B161:EG161)</f>
        <v>33.661999999999992</v>
      </c>
      <c r="K187" s="73">
        <f>SUMPRODUCT(--(K$9=YEAR(Quarterly_kt!$B$9:EH$9)),Quarterly_kt!$B161:EH161)</f>
        <v>63.54</v>
      </c>
      <c r="L187" s="73">
        <f>SUMPRODUCT(--(L$9=YEAR(Quarterly_kt!$B$9:EI$9)),Quarterly_kt!$B161:EI161)</f>
        <v>146.72399999999999</v>
      </c>
      <c r="M187" s="73">
        <f>SUMPRODUCT(--(M$9=YEAR(Quarterly_kt!$B$9:EJ$9)),Quarterly_kt!$B161:EJ161)</f>
        <v>124.73999999999998</v>
      </c>
      <c r="N187" s="73">
        <f>SUMPRODUCT(--(N$9=YEAR(Quarterly_kt!$B$9:EK$9)),Quarterly_kt!$B161:EK161)</f>
        <v>115.92400000000001</v>
      </c>
      <c r="O187" s="73">
        <f>SUMPRODUCT(--(O$9=YEAR(Quarterly_kt!$B$9:EL$9)),Quarterly_kt!$B161:EL161)</f>
        <v>79.628</v>
      </c>
      <c r="P187" s="73">
        <f>SUMPRODUCT(--(P$9=YEAR(Quarterly_kt!$B$9:EM$9)),Quarterly_kt!$B161:EM161)</f>
        <v>128.41800000000001</v>
      </c>
      <c r="Q187" s="73">
        <f>SUMPRODUCT(--(Q$9=YEAR(Quarterly_kt!$B$9:EN$9)),Quarterly_kt!$B161:EN161)</f>
        <v>203.23500000000001</v>
      </c>
      <c r="R187" s="73">
        <f>SUMPRODUCT(--(R$9=YEAR(Quarterly_kt!$B$9:EO$9)),Quarterly_kt!$B161:EO161)</f>
        <v>374.971</v>
      </c>
      <c r="S187" s="73">
        <f>SUMPRODUCT(--(S$9=YEAR(Quarterly_kt!$B$9:EP$9)),Quarterly_kt!$B161:EP161)</f>
        <v>596.69399999999996</v>
      </c>
      <c r="T187" s="73">
        <f>SUMPRODUCT(--(T$9=YEAR(Quarterly_kt!$B$9:EQ$9)),Quarterly_kt!$B161:EQ161)</f>
        <v>707.26499999999999</v>
      </c>
      <c r="U187" s="73">
        <f>SUMPRODUCT(--(U$9=YEAR(Quarterly_kt!$B$9:ER$9)),Quarterly_kt!$B161:ER161)</f>
        <v>799.3069999999999</v>
      </c>
      <c r="V187" s="73">
        <f>SUMPRODUCT(--(V$9=YEAR(Quarterly_kt!$B$9:ES$9)),Quarterly_kt!$B161:ES161)</f>
        <v>914.05799999999999</v>
      </c>
      <c r="W187" s="73">
        <f>SUMPRODUCT(--(W$9=YEAR(Quarterly_kt!$B$9:ET$9)),Quarterly_kt!$B161:ET161)</f>
        <v>1023.691</v>
      </c>
      <c r="X187" s="73">
        <f>SUMPRODUCT(--(X$9=YEAR(Quarterly_kt!$B$9:EU$9)),Quarterly_kt!$B161:EU161)</f>
        <v>1396.229</v>
      </c>
      <c r="Y187" s="73">
        <f>SUMPRODUCT(--(Y$9=YEAR(Quarterly_kt!$B$9:EV$9)),Quarterly_kt!$B161:EV161)</f>
        <v>1541.8309999999999</v>
      </c>
      <c r="Z187" s="73">
        <f>SUMPRODUCT(--(Z$9=YEAR(Quarterly_kt!$B$9:EW$9)),Quarterly_kt!$B161:EW161)</f>
        <v>1588.3609999999999</v>
      </c>
      <c r="AA187" s="73">
        <f>SUMPRODUCT(--(AA$9=YEAR(Quarterly_kt!$B$9:EX$9)),Quarterly_kt!$B161:EX161)</f>
        <v>1629.4189999999999</v>
      </c>
      <c r="AB187" s="73">
        <f>SUMPRODUCT(--(AB$9=YEAR(Quarterly_kt!$B$9:EY$9)),Quarterly_kt!$B161:EY161)</f>
        <v>1661.623</v>
      </c>
      <c r="AC187" s="73">
        <f>SUMPRODUCT(--(AC$9=YEAR(Quarterly_kt!$B$9:EZ$9)),Quarterly_kt!$B161:EZ161)</f>
        <v>1695.5240000000001</v>
      </c>
      <c r="AD187" s="73">
        <f>SUMPRODUCT(--(AD$9=YEAR(Quarterly_kt!$B$9:FA$9)),Quarterly_kt!$B161:FA161)</f>
        <v>1752.3729999999998</v>
      </c>
      <c r="AE187" s="73">
        <f>SUMPRODUCT(--(AE$9=YEAR(Quarterly_kt!$B$9:FB$9)),Quarterly_kt!$B161:FB161)</f>
        <v>1815.702</v>
      </c>
      <c r="AF187" s="73">
        <f>SUMPRODUCT(--(AF$9=YEAR(Quarterly_kt!$B$9:FC$9)),Quarterly_kt!$B161:FC161)</f>
        <v>1857.1719999999998</v>
      </c>
      <c r="AG187" s="73">
        <f>SUMPRODUCT(--(AG$9=YEAR(Quarterly_kt!$B$9:FD$9)),Quarterly_kt!$B161:FD161)</f>
        <v>1870.9520000000002</v>
      </c>
      <c r="AH187" s="73">
        <f>SUMPRODUCT(--(AH$9=YEAR(Quarterly_kt!$B$9:FE$9)),Quarterly_kt!$B161:FE161)</f>
        <v>1908.4299999999998</v>
      </c>
      <c r="AI187" s="73">
        <f>SUMPRODUCT(--(AI$9=YEAR(Quarterly_kt!$B$9:FF$9)),Quarterly_kt!$B161:FF161)</f>
        <v>1937.252</v>
      </c>
      <c r="AJ187" s="73">
        <f>SUMPRODUCT(--(AJ$9=YEAR(Quarterly_kt!$B$9:FG$9)),Quarterly_kt!$B161:FG161)</f>
        <v>1920.8910000000001</v>
      </c>
      <c r="AK187" s="73">
        <f>SUMPRODUCT(--(AK$9=YEAR(Quarterly_kt!$B$9:FH$9)),Quarterly_kt!$B161:FH161)</f>
        <v>1861.9757509101748</v>
      </c>
      <c r="AL187" s="73">
        <f>SUMPRODUCT(--(AL$9=YEAR(Quarterly_kt!$B$9:FI$9)),Quarterly_kt!$B161:FI161)</f>
        <v>1872.152757936884</v>
      </c>
      <c r="AM187" s="73">
        <f>SUMPRODUCT(--(AM$9=YEAR(Quarterly_kt!$B$9:FJ$9)),Quarterly_kt!$B161:FJ161)</f>
        <v>1870.8013080749386</v>
      </c>
      <c r="AN187" s="73">
        <f>SUMPRODUCT(--(AN$9=YEAR(Quarterly_kt!$B$9:FK$9)),Quarterly_kt!$B161:FK161)</f>
        <v>1822.1305330423625</v>
      </c>
      <c r="AO187" s="73">
        <f>SUMPRODUCT(--(AO$9=YEAR(Quarterly_kt!$B$9:FL$9)),Quarterly_kt!$B161:FL161)</f>
        <v>1803.7124314338885</v>
      </c>
      <c r="AP187" s="73">
        <f>SUMPRODUCT(--(AP$9=YEAR(Quarterly_kt!$B$9:FM$9)),Quarterly_kt!$B161:FM161)</f>
        <v>1796.8550398948478</v>
      </c>
      <c r="AQ187" s="73">
        <f>SUMPRODUCT(--(AQ$9=YEAR(Quarterly_kt!$B$9:FN$9)),Quarterly_kt!$B161:FN161)</f>
        <v>1830.1230665975188</v>
      </c>
      <c r="AR187" s="73">
        <f>SUMPRODUCT(--(AR$9=YEAR(Quarterly_kt!$B$9:FQ$9)),Quarterly_kt!$B161:FQ161)</f>
        <v>1852.2872629795756</v>
      </c>
      <c r="AS187" s="73">
        <f>SUMPRODUCT(--(AS$9=YEAR(Quarterly_kt!$B$9:FU$9)),Quarterly_kt!$B161:FU161)</f>
        <v>1879.2938988033911</v>
      </c>
    </row>
    <row r="188" spans="1:45" ht="17.25" x14ac:dyDescent="0.25">
      <c r="A188" s="50" t="s">
        <v>139</v>
      </c>
      <c r="B188" s="73">
        <f>SUMPRODUCT(--(B$9=YEAR(Quarterly_kt!$B$9:DY$9)),Quarterly_kt!$B162:DY162)</f>
        <v>1485.1769999999997</v>
      </c>
      <c r="C188" s="73">
        <f>SUMPRODUCT(--(C$9=YEAR(Quarterly_kt!$B$9:DZ$9)),Quarterly_kt!$B162:DZ162)</f>
        <v>1530.8979999999999</v>
      </c>
      <c r="D188" s="73">
        <f>SUMPRODUCT(--(D$9=YEAR(Quarterly_kt!$B$9:EA$9)),Quarterly_kt!$B162:EA162)</f>
        <v>1537.8109999999999</v>
      </c>
      <c r="E188" s="73">
        <f>SUMPRODUCT(--(E$9=YEAR(Quarterly_kt!$B$9:EB$9)),Quarterly_kt!$B162:EB162)</f>
        <v>1579.538</v>
      </c>
      <c r="F188" s="73">
        <f>SUMPRODUCT(--(F$9=YEAR(Quarterly_kt!$B$9:EC$9)),Quarterly_kt!$B162:EC162)</f>
        <v>1618.0939999999998</v>
      </c>
      <c r="G188" s="73">
        <f>SUMPRODUCT(--(G$9=YEAR(Quarterly_kt!$B$9:ED$9)),Quarterly_kt!$B162:ED162)</f>
        <v>1587.7739999999999</v>
      </c>
      <c r="H188" s="73">
        <f>SUMPRODUCT(--(H$9=YEAR(Quarterly_kt!$B$9:EE$9)),Quarterly_kt!$B162:EE162)</f>
        <v>1597.0659999999998</v>
      </c>
      <c r="I188" s="73">
        <f>SUMPRODUCT(--(I$9=YEAR(Quarterly_kt!$B$9:EF$9)),Quarterly_kt!$B162:EF162)</f>
        <v>1610.86</v>
      </c>
      <c r="J188" s="73">
        <f>SUMPRODUCT(--(J$9=YEAR(Quarterly_kt!$B$9:EG$9)),Quarterly_kt!$B162:EG162)</f>
        <v>1650.875</v>
      </c>
      <c r="K188" s="73">
        <f>SUMPRODUCT(--(K$9=YEAR(Quarterly_kt!$B$9:EH$9)),Quarterly_kt!$B162:EH162)</f>
        <v>1612.5029999999999</v>
      </c>
      <c r="L188" s="73">
        <f>SUMPRODUCT(--(L$9=YEAR(Quarterly_kt!$B$9:EI$9)),Quarterly_kt!$B162:EI162)</f>
        <v>1557.5900000000001</v>
      </c>
      <c r="M188" s="73">
        <f>SUMPRODUCT(--(M$9=YEAR(Quarterly_kt!$B$9:EJ$9)),Quarterly_kt!$B162:EJ162)</f>
        <v>1498.9249999999997</v>
      </c>
      <c r="N188" s="73">
        <f>SUMPRODUCT(--(N$9=YEAR(Quarterly_kt!$B$9:EK$9)),Quarterly_kt!$B162:EK162)</f>
        <v>1563.5450000000001</v>
      </c>
      <c r="O188" s="73">
        <f>SUMPRODUCT(--(O$9=YEAR(Quarterly_kt!$B$9:EL$9)),Quarterly_kt!$B162:EL162)</f>
        <v>1726.8109999999999</v>
      </c>
      <c r="P188" s="73">
        <f>SUMPRODUCT(--(P$9=YEAR(Quarterly_kt!$B$9:EM$9)),Quarterly_kt!$B162:EM162)</f>
        <v>1660.2249999999999</v>
      </c>
      <c r="Q188" s="73">
        <f>SUMPRODUCT(--(Q$9=YEAR(Quarterly_kt!$B$9:EN$9)),Quarterly_kt!$B162:EN162)</f>
        <v>1665.7469999999996</v>
      </c>
      <c r="R188" s="73">
        <f>SUMPRODUCT(--(R$9=YEAR(Quarterly_kt!$B$9:EO$9)),Quarterly_kt!$B162:EO162)</f>
        <v>1554.4760000000001</v>
      </c>
      <c r="S188" s="73">
        <f>SUMPRODUCT(--(S$9=YEAR(Quarterly_kt!$B$9:EP$9)),Quarterly_kt!$B162:EP162)</f>
        <v>1321.9820000000002</v>
      </c>
      <c r="T188" s="73">
        <f>SUMPRODUCT(--(T$9=YEAR(Quarterly_kt!$B$9:EQ$9)),Quarterly_kt!$B162:EQ162)</f>
        <v>1264.6890000000001</v>
      </c>
      <c r="U188" s="73">
        <f>SUMPRODUCT(--(U$9=YEAR(Quarterly_kt!$B$9:ER$9)),Quarterly_kt!$B162:ER162)</f>
        <v>1157.6049999999998</v>
      </c>
      <c r="V188" s="73">
        <f>SUMPRODUCT(--(V$9=YEAR(Quarterly_kt!$B$9:ES$9)),Quarterly_kt!$B162:ES162)</f>
        <v>1157.58</v>
      </c>
      <c r="W188" s="73">
        <f>SUMPRODUCT(--(W$9=YEAR(Quarterly_kt!$B$9:ET$9)),Quarterly_kt!$B162:ET162)</f>
        <v>1073.029</v>
      </c>
      <c r="X188" s="73">
        <f>SUMPRODUCT(--(X$9=YEAR(Quarterly_kt!$B$9:EU$9)),Quarterly_kt!$B162:EU162)</f>
        <v>679.44299999999998</v>
      </c>
      <c r="Y188" s="73">
        <f>SUMPRODUCT(--(Y$9=YEAR(Quarterly_kt!$B$9:EV$9)),Quarterly_kt!$B162:EV162)</f>
        <v>587.11399999999992</v>
      </c>
      <c r="Z188" s="73">
        <f>SUMPRODUCT(--(Z$9=YEAR(Quarterly_kt!$B$9:EW$9)),Quarterly_kt!$B162:EW162)</f>
        <v>563.48699999999997</v>
      </c>
      <c r="AA188" s="73">
        <f>SUMPRODUCT(--(AA$9=YEAR(Quarterly_kt!$B$9:EX$9)),Quarterly_kt!$B162:EX162)</f>
        <v>553.79700000000003</v>
      </c>
      <c r="AB188" s="73">
        <f>SUMPRODUCT(--(AB$9=YEAR(Quarterly_kt!$B$9:EY$9)),Quarterly_kt!$B162:EY162)</f>
        <v>500.47900000000004</v>
      </c>
      <c r="AC188" s="73">
        <f>SUMPRODUCT(--(AC$9=YEAR(Quarterly_kt!$B$9:EZ$9)),Quarterly_kt!$B162:EZ162)</f>
        <v>480.11399999999998</v>
      </c>
      <c r="AD188" s="73">
        <f>SUMPRODUCT(--(AD$9=YEAR(Quarterly_kt!$B$9:FA$9)),Quarterly_kt!$B162:FA162)</f>
        <v>496.45899999999995</v>
      </c>
      <c r="AE188" s="73">
        <f>SUMPRODUCT(--(AE$9=YEAR(Quarterly_kt!$B$9:FB$9)),Quarterly_kt!$B162:FB162)</f>
        <v>510.06699999999989</v>
      </c>
      <c r="AF188" s="73">
        <f>SUMPRODUCT(--(AF$9=YEAR(Quarterly_kt!$B$9:FC$9)),Quarterly_kt!$B162:FC162)</f>
        <v>564.51</v>
      </c>
      <c r="AG188" s="73">
        <f>SUMPRODUCT(--(AG$9=YEAR(Quarterly_kt!$B$9:FD$9)),Quarterly_kt!$B162:FD162)</f>
        <v>491.24299999999994</v>
      </c>
      <c r="AH188" s="73">
        <f>SUMPRODUCT(--(AH$9=YEAR(Quarterly_kt!$B$9:FE$9)),Quarterly_kt!$B162:FE162)</f>
        <v>472.90499999999997</v>
      </c>
      <c r="AI188" s="73">
        <f>SUMPRODUCT(--(AI$9=YEAR(Quarterly_kt!$B$9:FF$9)),Quarterly_kt!$B162:FF162)</f>
        <v>486.06499999999994</v>
      </c>
      <c r="AJ188" s="73">
        <f>SUMPRODUCT(--(AJ$9=YEAR(Quarterly_kt!$B$9:FG$9)),Quarterly_kt!$B162:FG162)</f>
        <v>461.03200000000004</v>
      </c>
      <c r="AK188" s="73">
        <f>SUMPRODUCT(--(AK$9=YEAR(Quarterly_kt!$B$9:FH$9)),Quarterly_kt!$B162:FH162)</f>
        <v>484.58770444802832</v>
      </c>
      <c r="AL188" s="73">
        <f>SUMPRODUCT(--(AL$9=YEAR(Quarterly_kt!$B$9:FI$9)),Quarterly_kt!$B162:FI162)</f>
        <v>476.72349417729168</v>
      </c>
      <c r="AM188" s="73">
        <f>SUMPRODUCT(--(AM$9=YEAR(Quarterly_kt!$B$9:FJ$9)),Quarterly_kt!$B162:FJ162)</f>
        <v>439.9176446865261</v>
      </c>
      <c r="AN188" s="73">
        <f>SUMPRODUCT(--(AN$9=YEAR(Quarterly_kt!$B$9:FK$9)),Quarterly_kt!$B162:FK162)</f>
        <v>441.1169868911345</v>
      </c>
      <c r="AO188" s="73">
        <f>SUMPRODUCT(--(AO$9=YEAR(Quarterly_kt!$B$9:FL$9)),Quarterly_kt!$B162:FL162)</f>
        <v>451.30512551297107</v>
      </c>
      <c r="AP188" s="73">
        <f>SUMPRODUCT(--(AP$9=YEAR(Quarterly_kt!$B$9:FM$9)),Quarterly_kt!$B162:FM162)</f>
        <v>468.48188996830919</v>
      </c>
      <c r="AQ188" s="73">
        <f>SUMPRODUCT(--(AQ$9=YEAR(Quarterly_kt!$B$9:FN$9)),Quarterly_kt!$B162:FN162)</f>
        <v>501.35354593502393</v>
      </c>
      <c r="AR188" s="73">
        <f>SUMPRODUCT(--(AR$9=YEAR(Quarterly_kt!$B$9:FQ$9)),Quarterly_kt!$B162:FQ162)</f>
        <v>541.53437099839755</v>
      </c>
      <c r="AS188" s="73">
        <f>SUMPRODUCT(--(AS$9=YEAR(Quarterly_kt!$B$9:FU$9)),Quarterly_kt!$B162:FU162)</f>
        <v>558.29801610813627</v>
      </c>
    </row>
    <row r="189" spans="1:45" ht="15" x14ac:dyDescent="0.25">
      <c r="A189" s="49" t="s">
        <v>26</v>
      </c>
      <c r="B189" s="41">
        <f t="shared" ref="B189:AP189" si="61">B142+B150+B158+B166+B175</f>
        <v>885.38267716763289</v>
      </c>
      <c r="C189" s="41">
        <f t="shared" si="61"/>
        <v>886.6318982971311</v>
      </c>
      <c r="D189" s="41">
        <f t="shared" si="61"/>
        <v>900.37439023809782</v>
      </c>
      <c r="E189" s="41">
        <f t="shared" si="61"/>
        <v>941.84849246972124</v>
      </c>
      <c r="F189" s="41">
        <f t="shared" si="61"/>
        <v>921.61052430208076</v>
      </c>
      <c r="G189" s="41">
        <f t="shared" si="61"/>
        <v>891.25638000927995</v>
      </c>
      <c r="H189" s="41">
        <f t="shared" si="61"/>
        <v>989.63869893713263</v>
      </c>
      <c r="I189" s="41">
        <f t="shared" si="61"/>
        <v>894.03763043608137</v>
      </c>
      <c r="J189" s="41">
        <f t="shared" si="61"/>
        <v>932.30043060783919</v>
      </c>
      <c r="K189" s="41">
        <f t="shared" si="61"/>
        <v>900.23796657054504</v>
      </c>
      <c r="L189" s="41">
        <f t="shared" si="61"/>
        <v>935.52530813186468</v>
      </c>
      <c r="M189" s="41">
        <f t="shared" si="61"/>
        <v>924.22684632100982</v>
      </c>
      <c r="N189" s="41">
        <f t="shared" si="61"/>
        <v>917.47138176161479</v>
      </c>
      <c r="O189" s="41">
        <f t="shared" si="61"/>
        <v>894.54639267349751</v>
      </c>
      <c r="P189" s="41">
        <f t="shared" si="61"/>
        <v>894.29500551957983</v>
      </c>
      <c r="Q189" s="41">
        <f t="shared" si="61"/>
        <v>929.59274199370884</v>
      </c>
      <c r="R189" s="41">
        <f t="shared" si="61"/>
        <v>1007.2263854702985</v>
      </c>
      <c r="S189" s="41">
        <f t="shared" si="61"/>
        <v>1011.6019775363391</v>
      </c>
      <c r="T189" s="41">
        <f t="shared" si="61"/>
        <v>1167.3535118560239</v>
      </c>
      <c r="U189" s="41">
        <f t="shared" si="61"/>
        <v>1201.1399155278843</v>
      </c>
      <c r="V189" s="41">
        <f t="shared" si="61"/>
        <v>1328.9665546047399</v>
      </c>
      <c r="W189" s="41">
        <f t="shared" si="61"/>
        <v>1513.8603674979568</v>
      </c>
      <c r="X189" s="41">
        <f t="shared" si="61"/>
        <v>1566.2105052168031</v>
      </c>
      <c r="Y189" s="41">
        <f t="shared" si="61"/>
        <v>1664.6901333325172</v>
      </c>
      <c r="Z189" s="41">
        <f t="shared" si="61"/>
        <v>1698.9961923127826</v>
      </c>
      <c r="AA189" s="41">
        <f t="shared" si="61"/>
        <v>1760.1254424088513</v>
      </c>
      <c r="AB189" s="41">
        <f t="shared" si="61"/>
        <v>1897.7357655033477</v>
      </c>
      <c r="AC189" s="41">
        <f t="shared" si="61"/>
        <v>1904.3594391221209</v>
      </c>
      <c r="AD189" s="41">
        <f t="shared" si="61"/>
        <v>2044.3652620491284</v>
      </c>
      <c r="AE189" s="41">
        <f t="shared" si="61"/>
        <v>2124.7094130724763</v>
      </c>
      <c r="AF189" s="41">
        <f t="shared" si="61"/>
        <v>2199.2857631392217</v>
      </c>
      <c r="AG189" s="41">
        <f t="shared" si="61"/>
        <v>2319.7454640772053</v>
      </c>
      <c r="AH189" s="41">
        <f t="shared" si="61"/>
        <v>2338.1825643767143</v>
      </c>
      <c r="AI189" s="41">
        <f t="shared" si="61"/>
        <v>2410.4386514559401</v>
      </c>
      <c r="AJ189" s="41">
        <f t="shared" si="61"/>
        <v>2393.0014871632784</v>
      </c>
      <c r="AK189" s="41">
        <f t="shared" si="61"/>
        <v>2288.438819782647</v>
      </c>
      <c r="AL189" s="41">
        <f t="shared" si="61"/>
        <v>2322.2839583270534</v>
      </c>
      <c r="AM189" s="41">
        <f t="shared" si="61"/>
        <v>2408.9303499225148</v>
      </c>
      <c r="AN189" s="41">
        <f t="shared" si="61"/>
        <v>2454.9138232251125</v>
      </c>
      <c r="AO189" s="41">
        <f t="shared" si="61"/>
        <v>2540.5975134277878</v>
      </c>
      <c r="AP189" s="41">
        <f t="shared" si="61"/>
        <v>2632.4887110371324</v>
      </c>
      <c r="AQ189" s="41">
        <f>AQ142+AQ150+AQ158+AQ166+AQ175</f>
        <v>2684.2063934468315</v>
      </c>
      <c r="AR189" s="41">
        <f t="shared" ref="AR189" si="62">AR142+AR150+AR158+AR166+AR175</f>
        <v>2748.6805329534427</v>
      </c>
      <c r="AS189" s="41">
        <f>AS142+AS150+AS158+AS166+AS175</f>
        <v>2927.7452178260364</v>
      </c>
    </row>
    <row r="190" spans="1:45" ht="15" x14ac:dyDescent="0.25">
      <c r="A190" s="49" t="s">
        <v>27</v>
      </c>
      <c r="B190" s="41">
        <f t="shared" ref="B190:AP190" si="63">B143+B151+B159+B167+B178</f>
        <v>482.92640535633211</v>
      </c>
      <c r="C190" s="41">
        <f t="shared" si="63"/>
        <v>572.69183840217875</v>
      </c>
      <c r="D190" s="41">
        <f t="shared" si="63"/>
        <v>529.45638901497955</v>
      </c>
      <c r="E190" s="41">
        <f t="shared" si="63"/>
        <v>634.15624421243751</v>
      </c>
      <c r="F190" s="41">
        <f t="shared" si="63"/>
        <v>569.94126282342256</v>
      </c>
      <c r="G190" s="41">
        <f t="shared" si="63"/>
        <v>517.35980208806177</v>
      </c>
      <c r="H190" s="41">
        <f t="shared" si="63"/>
        <v>461.96073763050379</v>
      </c>
      <c r="I190" s="41">
        <f t="shared" si="63"/>
        <v>388.70073763050385</v>
      </c>
      <c r="J190" s="41">
        <f t="shared" si="63"/>
        <v>359.78968815251926</v>
      </c>
      <c r="K190" s="41">
        <f t="shared" si="63"/>
        <v>248.32156468452112</v>
      </c>
      <c r="L190" s="41">
        <f t="shared" si="63"/>
        <v>200.60789605083977</v>
      </c>
      <c r="M190" s="41">
        <f t="shared" si="63"/>
        <v>196.11069038767616</v>
      </c>
      <c r="N190" s="41">
        <f t="shared" si="63"/>
        <v>178.30883796304357</v>
      </c>
      <c r="O190" s="41">
        <f t="shared" si="63"/>
        <v>183.67847552957963</v>
      </c>
      <c r="P190" s="41">
        <f t="shared" si="63"/>
        <v>195.77038264858211</v>
      </c>
      <c r="Q190" s="41">
        <f t="shared" si="63"/>
        <v>156.83799999999999</v>
      </c>
      <c r="R190" s="41">
        <f t="shared" si="63"/>
        <v>167.50588435328027</v>
      </c>
      <c r="S190" s="41">
        <f t="shared" si="63"/>
        <v>154.12984598420769</v>
      </c>
      <c r="T190" s="41">
        <f t="shared" si="63"/>
        <v>192.99195816342979</v>
      </c>
      <c r="U190" s="41">
        <f t="shared" si="63"/>
        <v>132.51704077092961</v>
      </c>
      <c r="V190" s="41">
        <f t="shared" si="63"/>
        <v>179.01576105747992</v>
      </c>
      <c r="W190" s="41">
        <f t="shared" si="63"/>
        <v>168.16252842500631</v>
      </c>
      <c r="X190" s="41">
        <f t="shared" si="63"/>
        <v>192.95344520526118</v>
      </c>
      <c r="Y190" s="41">
        <f t="shared" si="63"/>
        <v>166.11261387893788</v>
      </c>
      <c r="Z190" s="41">
        <f t="shared" si="63"/>
        <v>156.87089133509483</v>
      </c>
      <c r="AA190" s="41">
        <f t="shared" si="63"/>
        <v>158.4187393744179</v>
      </c>
      <c r="AB190" s="41">
        <f t="shared" si="63"/>
        <v>222.12748512969608</v>
      </c>
      <c r="AC190" s="41">
        <f t="shared" si="63"/>
        <v>197.75</v>
      </c>
      <c r="AD190" s="41">
        <f t="shared" si="63"/>
        <v>208.512</v>
      </c>
      <c r="AE190" s="41">
        <f t="shared" si="63"/>
        <v>243.59656585728868</v>
      </c>
      <c r="AF190" s="41">
        <f t="shared" si="63"/>
        <v>174.25010061155558</v>
      </c>
      <c r="AG190" s="41">
        <f t="shared" si="63"/>
        <v>207.24065122659937</v>
      </c>
      <c r="AH190" s="41">
        <f t="shared" si="63"/>
        <v>169.19298834607008</v>
      </c>
      <c r="AI190" s="41">
        <f t="shared" si="63"/>
        <v>189.95997380365668</v>
      </c>
      <c r="AJ190" s="41">
        <f t="shared" si="63"/>
        <v>182.62799999999999</v>
      </c>
      <c r="AK190" s="41">
        <f t="shared" si="63"/>
        <v>170.01290739878706</v>
      </c>
      <c r="AL190" s="41">
        <f t="shared" si="63"/>
        <v>164.50527023956903</v>
      </c>
      <c r="AM190" s="41">
        <f t="shared" si="63"/>
        <v>168.54054413378054</v>
      </c>
      <c r="AN190" s="41">
        <f t="shared" si="63"/>
        <v>168.01439378506313</v>
      </c>
      <c r="AO190" s="41">
        <f t="shared" si="63"/>
        <v>187.30722682225132</v>
      </c>
      <c r="AP190" s="41">
        <f t="shared" si="63"/>
        <v>176.83970954475535</v>
      </c>
      <c r="AQ190" s="41">
        <f>AQ143+AQ151+AQ159+AQ167+AQ178</f>
        <v>201.74493953503509</v>
      </c>
      <c r="AR190" s="41">
        <f t="shared" ref="AR190" si="64">AR143+AR151+AR159+AR167+AR178</f>
        <v>151.58343509075289</v>
      </c>
      <c r="AS190" s="41">
        <f>AS143+AS151+AS159+AS167+AS178</f>
        <v>152.89147896695354</v>
      </c>
    </row>
    <row r="191" spans="1:45" ht="15" x14ac:dyDescent="0.25">
      <c r="A191" s="49" t="s">
        <v>24</v>
      </c>
      <c r="B191" s="41">
        <f t="shared" ref="B191:AP191" si="65">B144+B152+B160+B168+B176</f>
        <v>0</v>
      </c>
      <c r="C191" s="41">
        <f t="shared" si="65"/>
        <v>0</v>
      </c>
      <c r="D191" s="41">
        <f t="shared" si="65"/>
        <v>0</v>
      </c>
      <c r="E191" s="41">
        <f t="shared" si="65"/>
        <v>0</v>
      </c>
      <c r="F191" s="41">
        <f t="shared" si="65"/>
        <v>0</v>
      </c>
      <c r="G191" s="41">
        <f t="shared" si="65"/>
        <v>0</v>
      </c>
      <c r="H191" s="41">
        <f t="shared" si="65"/>
        <v>0</v>
      </c>
      <c r="I191" s="41">
        <f t="shared" si="65"/>
        <v>0</v>
      </c>
      <c r="J191" s="41">
        <f t="shared" si="65"/>
        <v>0</v>
      </c>
      <c r="K191" s="41">
        <f t="shared" si="65"/>
        <v>0</v>
      </c>
      <c r="L191" s="41">
        <f t="shared" si="65"/>
        <v>52.551334594234056</v>
      </c>
      <c r="M191" s="41">
        <f t="shared" si="65"/>
        <v>94.559472526495227</v>
      </c>
      <c r="N191" s="41">
        <f t="shared" si="65"/>
        <v>110.17126574816569</v>
      </c>
      <c r="O191" s="41">
        <f t="shared" si="65"/>
        <v>109.42758348344898</v>
      </c>
      <c r="P191" s="41">
        <f t="shared" si="65"/>
        <v>114.51893406132874</v>
      </c>
      <c r="Q191" s="41">
        <f t="shared" si="65"/>
        <v>108.97002794336279</v>
      </c>
      <c r="R191" s="41">
        <f t="shared" si="65"/>
        <v>111.18682240041797</v>
      </c>
      <c r="S191" s="41">
        <f t="shared" si="65"/>
        <v>124.43932986686431</v>
      </c>
      <c r="T191" s="41">
        <f t="shared" si="65"/>
        <v>116.81301687486845</v>
      </c>
      <c r="U191" s="41">
        <f t="shared" si="65"/>
        <v>115.68194431345141</v>
      </c>
      <c r="V191" s="41">
        <f t="shared" si="65"/>
        <v>120.42237095784716</v>
      </c>
      <c r="W191" s="41">
        <f t="shared" si="65"/>
        <v>102.83905638098348</v>
      </c>
      <c r="X191" s="41">
        <f t="shared" si="65"/>
        <v>95.996722064270728</v>
      </c>
      <c r="Y191" s="41">
        <f t="shared" si="65"/>
        <v>74.698986848822045</v>
      </c>
      <c r="Z191" s="41">
        <f t="shared" si="65"/>
        <v>77.211998115559894</v>
      </c>
      <c r="AA191" s="41">
        <f t="shared" si="65"/>
        <v>83.332237672613445</v>
      </c>
      <c r="AB191" s="41">
        <f t="shared" si="65"/>
        <v>101.4725947466971</v>
      </c>
      <c r="AC191" s="41">
        <f t="shared" si="65"/>
        <v>132.90612525514999</v>
      </c>
      <c r="AD191" s="41">
        <f t="shared" si="65"/>
        <v>152.22950780576738</v>
      </c>
      <c r="AE191" s="41">
        <f t="shared" si="65"/>
        <v>152.57499114448109</v>
      </c>
      <c r="AF191" s="41">
        <f t="shared" si="65"/>
        <v>171.61622826249379</v>
      </c>
      <c r="AG191" s="41">
        <f t="shared" si="65"/>
        <v>173.96768500683709</v>
      </c>
      <c r="AH191" s="41">
        <f t="shared" si="65"/>
        <v>183.92101170748697</v>
      </c>
      <c r="AI191" s="41">
        <f t="shared" si="65"/>
        <v>194.90021351709365</v>
      </c>
      <c r="AJ191" s="41">
        <f t="shared" si="65"/>
        <v>182.04198331949652</v>
      </c>
      <c r="AK191" s="41">
        <f t="shared" si="65"/>
        <v>169.4289694698235</v>
      </c>
      <c r="AL191" s="41">
        <f t="shared" si="65"/>
        <v>144.02064488568547</v>
      </c>
      <c r="AM191" s="41">
        <f t="shared" si="65"/>
        <v>137.82097856292137</v>
      </c>
      <c r="AN191" s="41">
        <f t="shared" si="65"/>
        <v>150.0246424985221</v>
      </c>
      <c r="AO191" s="41">
        <f t="shared" si="65"/>
        <v>146.05672094649253</v>
      </c>
      <c r="AP191" s="41">
        <f t="shared" si="65"/>
        <v>152.33799999999999</v>
      </c>
      <c r="AQ191" s="41">
        <f>AQ144+AQ152+AQ160+AQ168+AQ176</f>
        <v>159.45400000000001</v>
      </c>
      <c r="AR191" s="41">
        <f t="shared" ref="AR191" si="66">AR144+AR152+AR160+AR168+AR176</f>
        <v>170.31299999999999</v>
      </c>
      <c r="AS191" s="41">
        <f>AS144+AS152+AS160+AS168+AS176</f>
        <v>180.303</v>
      </c>
    </row>
    <row r="192" spans="1:45" ht="15" x14ac:dyDescent="0.25">
      <c r="A192" s="49" t="s">
        <v>28</v>
      </c>
      <c r="B192" s="41">
        <f t="shared" ref="B192:AP195" si="67">B180</f>
        <v>151.65</v>
      </c>
      <c r="C192" s="41">
        <f t="shared" si="67"/>
        <v>152.55200000000002</v>
      </c>
      <c r="D192" s="41">
        <f t="shared" si="67"/>
        <v>161.34599999999998</v>
      </c>
      <c r="E192" s="41">
        <f t="shared" si="67"/>
        <v>170.88900000000001</v>
      </c>
      <c r="F192" s="41">
        <f t="shared" si="67"/>
        <v>170.869</v>
      </c>
      <c r="G192" s="41">
        <f t="shared" si="67"/>
        <v>174.34900000000002</v>
      </c>
      <c r="H192" s="41">
        <f t="shared" si="67"/>
        <v>151.648</v>
      </c>
      <c r="I192" s="41">
        <f t="shared" si="67"/>
        <v>135.88400000000001</v>
      </c>
      <c r="J192" s="41">
        <f t="shared" si="67"/>
        <v>136.40200000000002</v>
      </c>
      <c r="K192" s="41">
        <f t="shared" si="67"/>
        <v>131.02199999999999</v>
      </c>
      <c r="L192" s="41">
        <f t="shared" si="67"/>
        <v>143.66400000000002</v>
      </c>
      <c r="M192" s="41">
        <f t="shared" si="67"/>
        <v>146.08000000000001</v>
      </c>
      <c r="N192" s="41">
        <f t="shared" si="67"/>
        <v>143.25399999999999</v>
      </c>
      <c r="O192" s="41">
        <f t="shared" si="67"/>
        <v>163.78700000000001</v>
      </c>
      <c r="P192" s="41">
        <f t="shared" si="67"/>
        <v>185.07500000000002</v>
      </c>
      <c r="Q192" s="41">
        <f t="shared" si="67"/>
        <v>239.80599999999998</v>
      </c>
      <c r="R192" s="41">
        <f t="shared" si="67"/>
        <v>298.88400000000001</v>
      </c>
      <c r="S192" s="41">
        <f t="shared" si="67"/>
        <v>259.14299999999997</v>
      </c>
      <c r="T192" s="41">
        <f t="shared" si="67"/>
        <v>256.85699999999997</v>
      </c>
      <c r="U192" s="41">
        <f t="shared" si="67"/>
        <v>296.81199999999995</v>
      </c>
      <c r="V192" s="41">
        <f t="shared" si="67"/>
        <v>342.40800000000002</v>
      </c>
      <c r="W192" s="41">
        <f t="shared" si="67"/>
        <v>352.48099999999999</v>
      </c>
      <c r="X192" s="41">
        <f t="shared" si="67"/>
        <v>345.709</v>
      </c>
      <c r="Y192" s="41">
        <f t="shared" si="67"/>
        <v>329.89600000000002</v>
      </c>
      <c r="Z192" s="41">
        <f t="shared" si="67"/>
        <v>346.846</v>
      </c>
      <c r="AA192" s="41">
        <f t="shared" si="67"/>
        <v>341.49700000000001</v>
      </c>
      <c r="AB192" s="41">
        <f t="shared" si="67"/>
        <v>371.22599999999994</v>
      </c>
      <c r="AC192" s="41">
        <f t="shared" si="67"/>
        <v>380.375</v>
      </c>
      <c r="AD192" s="41">
        <f t="shared" si="67"/>
        <v>352.654</v>
      </c>
      <c r="AE192" s="41">
        <f t="shared" si="67"/>
        <v>392.86499999999995</v>
      </c>
      <c r="AF192" s="41">
        <f t="shared" si="67"/>
        <v>404.51</v>
      </c>
      <c r="AG192" s="41">
        <f t="shared" si="67"/>
        <v>375.959</v>
      </c>
      <c r="AH192" s="41">
        <f t="shared" si="67"/>
        <v>382.90000000000003</v>
      </c>
      <c r="AI192" s="41">
        <f t="shared" si="67"/>
        <v>315.245</v>
      </c>
      <c r="AJ192" s="41">
        <f t="shared" si="67"/>
        <v>341.30199999999996</v>
      </c>
      <c r="AK192" s="41">
        <f t="shared" si="67"/>
        <v>325.13648800357583</v>
      </c>
      <c r="AL192" s="41">
        <f t="shared" si="67"/>
        <v>317.94312220385956</v>
      </c>
      <c r="AM192" s="41">
        <f t="shared" si="67"/>
        <v>303.18729154409436</v>
      </c>
      <c r="AN192" s="41">
        <f t="shared" si="67"/>
        <v>258.68159473940312</v>
      </c>
      <c r="AO192" s="41">
        <f t="shared" si="67"/>
        <v>268.23696564064369</v>
      </c>
      <c r="AP192" s="41">
        <f t="shared" si="67"/>
        <v>267.66386485978086</v>
      </c>
      <c r="AQ192" s="41">
        <f>AQ180</f>
        <v>268.49714311122818</v>
      </c>
      <c r="AR192" s="41">
        <f t="shared" ref="AR192" si="68">AR180</f>
        <v>293.02880572401295</v>
      </c>
      <c r="AS192" s="41">
        <f>AS180</f>
        <v>312.65028201127518</v>
      </c>
    </row>
    <row r="193" spans="1:45" ht="15" x14ac:dyDescent="0.25">
      <c r="A193" s="50" t="s">
        <v>43</v>
      </c>
      <c r="B193" s="41">
        <f t="shared" si="67"/>
        <v>97.656999999999996</v>
      </c>
      <c r="C193" s="41">
        <f t="shared" si="67"/>
        <v>103.123</v>
      </c>
      <c r="D193" s="41">
        <f t="shared" si="67"/>
        <v>109.03399999999999</v>
      </c>
      <c r="E193" s="41">
        <f t="shared" si="67"/>
        <v>116.85599999999999</v>
      </c>
      <c r="F193" s="41">
        <f t="shared" si="67"/>
        <v>119.604</v>
      </c>
      <c r="G193" s="41">
        <f t="shared" si="67"/>
        <v>124.60300000000001</v>
      </c>
      <c r="H193" s="41">
        <f t="shared" si="67"/>
        <v>110.625</v>
      </c>
      <c r="I193" s="41">
        <f t="shared" si="67"/>
        <v>100.081</v>
      </c>
      <c r="J193" s="41">
        <f t="shared" si="67"/>
        <v>103.54900000000001</v>
      </c>
      <c r="K193" s="41">
        <f t="shared" si="67"/>
        <v>100.22199999999999</v>
      </c>
      <c r="L193" s="41">
        <f t="shared" si="67"/>
        <v>112.759</v>
      </c>
      <c r="M193" s="41">
        <f t="shared" si="67"/>
        <v>116.776</v>
      </c>
      <c r="N193" s="41">
        <f t="shared" si="67"/>
        <v>119.732</v>
      </c>
      <c r="O193" s="41">
        <f t="shared" si="67"/>
        <v>139.78</v>
      </c>
      <c r="P193" s="41">
        <f t="shared" si="67"/>
        <v>161.54</v>
      </c>
      <c r="Q193" s="41">
        <f t="shared" si="67"/>
        <v>215.46699999999998</v>
      </c>
      <c r="R193" s="41">
        <f t="shared" si="67"/>
        <v>274.84000000000003</v>
      </c>
      <c r="S193" s="41">
        <f t="shared" si="67"/>
        <v>237.99499999999998</v>
      </c>
      <c r="T193" s="41">
        <f t="shared" si="67"/>
        <v>232.69399999999999</v>
      </c>
      <c r="U193" s="41">
        <f t="shared" si="67"/>
        <v>274.89999999999998</v>
      </c>
      <c r="V193" s="41">
        <f t="shared" si="67"/>
        <v>322.892</v>
      </c>
      <c r="W193" s="41">
        <f t="shared" si="67"/>
        <v>329.57</v>
      </c>
      <c r="X193" s="41">
        <f t="shared" si="67"/>
        <v>323.197</v>
      </c>
      <c r="Y193" s="41">
        <f t="shared" si="67"/>
        <v>308.62</v>
      </c>
      <c r="Z193" s="41">
        <f t="shared" si="67"/>
        <v>326.755</v>
      </c>
      <c r="AA193" s="41">
        <f t="shared" si="67"/>
        <v>321.74900000000002</v>
      </c>
      <c r="AB193" s="41">
        <f t="shared" si="67"/>
        <v>350.81899999999996</v>
      </c>
      <c r="AC193" s="41">
        <f t="shared" si="67"/>
        <v>360.97699999999998</v>
      </c>
      <c r="AD193" s="41">
        <f t="shared" si="67"/>
        <v>333.53199999999998</v>
      </c>
      <c r="AE193" s="41">
        <f t="shared" si="67"/>
        <v>373.66599999999994</v>
      </c>
      <c r="AF193" s="41">
        <f t="shared" si="67"/>
        <v>385.12299999999999</v>
      </c>
      <c r="AG193" s="41">
        <f t="shared" si="67"/>
        <v>358.11500000000001</v>
      </c>
      <c r="AH193" s="41">
        <f t="shared" si="67"/>
        <v>366.55500000000001</v>
      </c>
      <c r="AI193" s="41">
        <f t="shared" si="67"/>
        <v>298.48199999999997</v>
      </c>
      <c r="AJ193" s="41">
        <f t="shared" si="67"/>
        <v>325.30899999999997</v>
      </c>
      <c r="AK193" s="41">
        <f t="shared" si="67"/>
        <v>311.24650575519127</v>
      </c>
      <c r="AL193" s="41">
        <f t="shared" si="67"/>
        <v>302.61000021202653</v>
      </c>
      <c r="AM193" s="41">
        <f t="shared" si="67"/>
        <v>288.56642133336936</v>
      </c>
      <c r="AN193" s="41">
        <f t="shared" si="67"/>
        <v>244.82212013684483</v>
      </c>
      <c r="AO193" s="41">
        <f t="shared" si="67"/>
        <v>256.60111152673454</v>
      </c>
      <c r="AP193" s="41">
        <f t="shared" si="67"/>
        <v>256.28602114351008</v>
      </c>
      <c r="AQ193" s="41">
        <f>AQ181</f>
        <v>256.68578523788915</v>
      </c>
      <c r="AR193" s="41">
        <f t="shared" ref="AR193" si="69">AR181</f>
        <v>280.04593399991933</v>
      </c>
      <c r="AS193" s="41">
        <f>AS181</f>
        <v>302.35570215439509</v>
      </c>
    </row>
    <row r="194" spans="1:45" ht="15" x14ac:dyDescent="0.25">
      <c r="A194" s="50" t="s">
        <v>44</v>
      </c>
      <c r="B194" s="41">
        <f t="shared" si="67"/>
        <v>27.804000000000002</v>
      </c>
      <c r="C194" s="41">
        <f t="shared" si="67"/>
        <v>24.160999999999998</v>
      </c>
      <c r="D194" s="41">
        <f t="shared" si="67"/>
        <v>26.081</v>
      </c>
      <c r="E194" s="41">
        <f t="shared" si="67"/>
        <v>26.5</v>
      </c>
      <c r="F194" s="41">
        <f t="shared" si="67"/>
        <v>26.599</v>
      </c>
      <c r="G194" s="41">
        <f t="shared" si="67"/>
        <v>25.460999999999999</v>
      </c>
      <c r="H194" s="41">
        <f t="shared" si="67"/>
        <v>21.825000000000003</v>
      </c>
      <c r="I194" s="41">
        <f t="shared" si="67"/>
        <v>20.48</v>
      </c>
      <c r="J194" s="41">
        <f t="shared" si="67"/>
        <v>18.276</v>
      </c>
      <c r="K194" s="41">
        <f t="shared" si="67"/>
        <v>17.201000000000001</v>
      </c>
      <c r="L194" s="41">
        <f t="shared" si="67"/>
        <v>18.141999999999999</v>
      </c>
      <c r="M194" s="41">
        <f t="shared" si="67"/>
        <v>17.762</v>
      </c>
      <c r="N194" s="41">
        <f t="shared" si="67"/>
        <v>12.470000000000002</v>
      </c>
      <c r="O194" s="41">
        <f t="shared" si="67"/>
        <v>13.588999999999999</v>
      </c>
      <c r="P194" s="41">
        <f t="shared" si="67"/>
        <v>13.229000000000001</v>
      </c>
      <c r="Q194" s="41">
        <f t="shared" si="67"/>
        <v>14.345000000000001</v>
      </c>
      <c r="R194" s="41">
        <f t="shared" si="67"/>
        <v>15.298999999999999</v>
      </c>
      <c r="S194" s="41">
        <f t="shared" si="67"/>
        <v>13.443999999999999</v>
      </c>
      <c r="T194" s="41">
        <f t="shared" si="67"/>
        <v>15.524000000000001</v>
      </c>
      <c r="U194" s="41">
        <f t="shared" si="67"/>
        <v>14.441000000000001</v>
      </c>
      <c r="V194" s="41">
        <f t="shared" si="67"/>
        <v>12.411</v>
      </c>
      <c r="W194" s="41">
        <f t="shared" si="67"/>
        <v>15.937000000000001</v>
      </c>
      <c r="X194" s="41">
        <f t="shared" si="67"/>
        <v>16.164999999999999</v>
      </c>
      <c r="Y194" s="41">
        <f t="shared" si="67"/>
        <v>15.467000000000001</v>
      </c>
      <c r="Z194" s="41">
        <f t="shared" si="67"/>
        <v>14.341000000000001</v>
      </c>
      <c r="AA194" s="41">
        <f t="shared" si="67"/>
        <v>14.173999999999999</v>
      </c>
      <c r="AB194" s="41">
        <f t="shared" si="67"/>
        <v>15.133000000000001</v>
      </c>
      <c r="AC194" s="41">
        <f t="shared" si="67"/>
        <v>14.494</v>
      </c>
      <c r="AD194" s="41">
        <f t="shared" si="67"/>
        <v>14.175999999999998</v>
      </c>
      <c r="AE194" s="41">
        <f t="shared" si="67"/>
        <v>14.028</v>
      </c>
      <c r="AF194" s="41">
        <f t="shared" si="67"/>
        <v>14.620000000000001</v>
      </c>
      <c r="AG194" s="41">
        <f t="shared" si="67"/>
        <v>13.935</v>
      </c>
      <c r="AH194" s="41">
        <f t="shared" si="67"/>
        <v>12.978</v>
      </c>
      <c r="AI194" s="41">
        <f t="shared" si="67"/>
        <v>13.442</v>
      </c>
      <c r="AJ194" s="41">
        <f t="shared" si="67"/>
        <v>13.273999999999999</v>
      </c>
      <c r="AK194" s="41">
        <f t="shared" si="67"/>
        <v>11.046792064</v>
      </c>
      <c r="AL194" s="41">
        <f t="shared" si="67"/>
        <v>11.633928377119991</v>
      </c>
      <c r="AM194" s="41">
        <f t="shared" si="67"/>
        <v>11.237386490919995</v>
      </c>
      <c r="AN194" s="41">
        <f t="shared" si="67"/>
        <v>11.127905749096</v>
      </c>
      <c r="AO194" s="41">
        <f t="shared" si="67"/>
        <v>9.8953665331200042</v>
      </c>
      <c r="AP194" s="41">
        <f t="shared" si="67"/>
        <v>9.3086004161199991</v>
      </c>
      <c r="AQ194" s="41">
        <f>AQ182</f>
        <v>10.202894239639999</v>
      </c>
      <c r="AR194" s="41">
        <f t="shared" ref="AR194" si="70">AR182</f>
        <v>11.23393924448</v>
      </c>
      <c r="AS194" s="41">
        <f>AS182</f>
        <v>8.567845331880001</v>
      </c>
    </row>
    <row r="195" spans="1:45" ht="15" x14ac:dyDescent="0.25">
      <c r="A195" s="50" t="s">
        <v>45</v>
      </c>
      <c r="B195" s="41">
        <f t="shared" si="67"/>
        <v>26.189</v>
      </c>
      <c r="C195" s="41">
        <f t="shared" si="67"/>
        <v>25.268000000000001</v>
      </c>
      <c r="D195" s="41">
        <f t="shared" si="67"/>
        <v>26.231000000000002</v>
      </c>
      <c r="E195" s="41">
        <f t="shared" si="67"/>
        <v>27.533000000000001</v>
      </c>
      <c r="F195" s="41">
        <f t="shared" si="67"/>
        <v>24.666</v>
      </c>
      <c r="G195" s="41">
        <f t="shared" si="67"/>
        <v>24.285</v>
      </c>
      <c r="H195" s="41">
        <f t="shared" si="67"/>
        <v>19.198</v>
      </c>
      <c r="I195" s="41">
        <f t="shared" si="67"/>
        <v>15.323</v>
      </c>
      <c r="J195" s="41">
        <f t="shared" si="67"/>
        <v>14.577</v>
      </c>
      <c r="K195" s="41">
        <f t="shared" si="67"/>
        <v>13.599</v>
      </c>
      <c r="L195" s="41">
        <f t="shared" si="67"/>
        <v>12.763</v>
      </c>
      <c r="M195" s="41">
        <f t="shared" si="67"/>
        <v>11.542</v>
      </c>
      <c r="N195" s="41">
        <f t="shared" si="67"/>
        <v>11.052</v>
      </c>
      <c r="O195" s="41">
        <f t="shared" si="67"/>
        <v>10.418000000000001</v>
      </c>
      <c r="P195" s="41">
        <f t="shared" si="67"/>
        <v>10.306000000000001</v>
      </c>
      <c r="Q195" s="41">
        <f t="shared" si="67"/>
        <v>9.9939999999999998</v>
      </c>
      <c r="R195" s="41">
        <f t="shared" si="67"/>
        <v>8.745000000000001</v>
      </c>
      <c r="S195" s="41">
        <f t="shared" si="67"/>
        <v>7.7039999999999997</v>
      </c>
      <c r="T195" s="41">
        <f t="shared" si="67"/>
        <v>8.6389999999999993</v>
      </c>
      <c r="U195" s="41">
        <f t="shared" si="67"/>
        <v>7.4710000000000001</v>
      </c>
      <c r="V195" s="41">
        <f t="shared" si="67"/>
        <v>7.1049999999999995</v>
      </c>
      <c r="W195" s="41">
        <f t="shared" si="67"/>
        <v>6.9740000000000002</v>
      </c>
      <c r="X195" s="41">
        <f t="shared" si="67"/>
        <v>6.3469999999999995</v>
      </c>
      <c r="Y195" s="41">
        <f t="shared" si="67"/>
        <v>5.8090000000000002</v>
      </c>
      <c r="Z195" s="41">
        <f t="shared" si="67"/>
        <v>5.75</v>
      </c>
      <c r="AA195" s="41">
        <f t="shared" si="67"/>
        <v>5.5739999999999998</v>
      </c>
      <c r="AB195" s="41">
        <f t="shared" si="67"/>
        <v>5.274</v>
      </c>
      <c r="AC195" s="41">
        <f t="shared" si="67"/>
        <v>4.9039999999999999</v>
      </c>
      <c r="AD195" s="41">
        <f t="shared" si="67"/>
        <v>4.9459999999999997</v>
      </c>
      <c r="AE195" s="41">
        <f t="shared" si="67"/>
        <v>5.1710000000000003</v>
      </c>
      <c r="AF195" s="41">
        <f t="shared" si="67"/>
        <v>4.7669999999999995</v>
      </c>
      <c r="AG195" s="41">
        <f t="shared" si="67"/>
        <v>3.9090000000000003</v>
      </c>
      <c r="AH195" s="41">
        <f t="shared" si="67"/>
        <v>3.367</v>
      </c>
      <c r="AI195" s="41">
        <f t="shared" si="67"/>
        <v>3.3210000000000002</v>
      </c>
      <c r="AJ195" s="41">
        <f t="shared" si="67"/>
        <v>2.7190000000000003</v>
      </c>
      <c r="AK195" s="41">
        <f t="shared" si="67"/>
        <v>2.8431901843845848</v>
      </c>
      <c r="AL195" s="41">
        <f t="shared" si="67"/>
        <v>3.6991936147130353</v>
      </c>
      <c r="AM195" s="41">
        <f t="shared" si="67"/>
        <v>3.3834837198050072</v>
      </c>
      <c r="AN195" s="41">
        <f t="shared" si="67"/>
        <v>2.731568853462313</v>
      </c>
      <c r="AO195" s="41">
        <f t="shared" si="67"/>
        <v>1.7404875807891111</v>
      </c>
      <c r="AP195" s="41">
        <f t="shared" si="67"/>
        <v>2.0692433001507995</v>
      </c>
      <c r="AQ195" s="41">
        <f>AQ183</f>
        <v>1.6084636336990594</v>
      </c>
      <c r="AR195" s="41">
        <f t="shared" ref="AR195" si="71">AR183</f>
        <v>1.7489324796136618</v>
      </c>
      <c r="AS195" s="41">
        <f>AS183</f>
        <v>1.7267345250000954</v>
      </c>
    </row>
    <row r="196" spans="1:45" ht="15" x14ac:dyDescent="0.25">
      <c r="A196" s="22"/>
    </row>
    <row r="197" spans="1:45" ht="15" x14ac:dyDescent="0.25">
      <c r="A197" s="52" t="s">
        <v>61</v>
      </c>
    </row>
    <row r="198" spans="1:45" ht="17.25" x14ac:dyDescent="0.25">
      <c r="A198" s="29" t="s">
        <v>182</v>
      </c>
    </row>
    <row r="199" spans="1:45" ht="17.25" x14ac:dyDescent="0.25">
      <c r="A199" s="66" t="s">
        <v>125</v>
      </c>
    </row>
    <row r="200" spans="1:45" ht="17.25" x14ac:dyDescent="0.25">
      <c r="A200" s="66" t="s">
        <v>183</v>
      </c>
    </row>
    <row r="201" spans="1:45" ht="17.25" x14ac:dyDescent="0.25">
      <c r="A201" s="66" t="s">
        <v>184</v>
      </c>
    </row>
    <row r="202" spans="1:45" ht="17.25" x14ac:dyDescent="0.25">
      <c r="A202" s="66" t="s">
        <v>126</v>
      </c>
    </row>
    <row r="203" spans="1:45" ht="17.25" x14ac:dyDescent="0.25">
      <c r="A203" s="66" t="s">
        <v>185</v>
      </c>
    </row>
    <row r="204" spans="1:45" ht="17.25" x14ac:dyDescent="0.25">
      <c r="A204" s="52" t="s">
        <v>127</v>
      </c>
    </row>
    <row r="205" spans="1:45" ht="17.25" x14ac:dyDescent="0.25">
      <c r="A205" s="66" t="s">
        <v>121</v>
      </c>
    </row>
    <row r="206" spans="1:45" ht="17.25" x14ac:dyDescent="0.25">
      <c r="A206" s="66" t="s">
        <v>128</v>
      </c>
    </row>
    <row r="207" spans="1:45" ht="17.25" x14ac:dyDescent="0.25">
      <c r="A207" s="66" t="s">
        <v>129</v>
      </c>
    </row>
    <row r="208" spans="1:45" ht="17.25" x14ac:dyDescent="0.25">
      <c r="A208" s="52" t="s">
        <v>130</v>
      </c>
    </row>
  </sheetData>
  <pageMargins left="0.7" right="0.7" top="0.75" bottom="0.75" header="0.3" footer="0.3"/>
  <pageSetup paperSize="8" scale="53" fitToWidth="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tint="-0.249977111117893"/>
    <outlinePr summaryBelow="0"/>
  </sheetPr>
  <dimension ref="A1:FV181"/>
  <sheetViews>
    <sheetView zoomScale="85" zoomScaleNormal="85" workbookViewId="0">
      <pane xSplit="1" ySplit="9" topLeftCell="FF148" activePane="bottomRight" state="frozen"/>
      <selection activeCell="A15" sqref="A15"/>
      <selection pane="topRight" activeCell="A15" sqref="A15"/>
      <selection pane="bottomLeft" activeCell="A15" sqref="A15"/>
      <selection pane="bottomRight" activeCell="FX165" sqref="FX165"/>
    </sheetView>
  </sheetViews>
  <sheetFormatPr defaultColWidth="9" defaultRowHeight="14.25" x14ac:dyDescent="0.2"/>
  <cols>
    <col min="1" max="1" width="46.25" style="2" customWidth="1"/>
    <col min="2" max="113" width="9" style="2"/>
    <col min="114" max="16384" width="9" style="1"/>
  </cols>
  <sheetData>
    <row r="1" spans="1:178" x14ac:dyDescent="0.2">
      <c r="A1" s="23"/>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3"/>
      <c r="CP1" s="23"/>
      <c r="CQ1" s="23"/>
      <c r="CR1" s="23"/>
      <c r="CS1" s="23"/>
      <c r="CT1" s="23"/>
      <c r="CU1" s="23"/>
      <c r="CV1" s="23"/>
      <c r="CW1" s="23"/>
      <c r="CX1" s="23"/>
      <c r="CY1" s="23"/>
      <c r="CZ1" s="23"/>
      <c r="DA1" s="23"/>
      <c r="DB1" s="23"/>
      <c r="DC1" s="23"/>
      <c r="DD1" s="23"/>
      <c r="DE1" s="23"/>
      <c r="DF1" s="23"/>
      <c r="DG1" s="23"/>
      <c r="DH1" s="23"/>
      <c r="DI1" s="23"/>
    </row>
    <row r="7" spans="1:178" ht="21" x14ac:dyDescent="0.35">
      <c r="A7" s="8" t="s">
        <v>60</v>
      </c>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row>
    <row r="8" spans="1:178" ht="15" x14ac:dyDescent="0.25">
      <c r="A8" s="19" t="s">
        <v>53</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row>
    <row r="9" spans="1:178" ht="14.25" customHeight="1" x14ac:dyDescent="0.2">
      <c r="A9" s="6" t="s">
        <v>175</v>
      </c>
      <c r="B9" s="26">
        <v>27089</v>
      </c>
      <c r="C9" s="26">
        <v>27181</v>
      </c>
      <c r="D9" s="26">
        <v>27273</v>
      </c>
      <c r="E9" s="26">
        <v>27364</v>
      </c>
      <c r="F9" s="26">
        <v>27454</v>
      </c>
      <c r="G9" s="26">
        <v>27546</v>
      </c>
      <c r="H9" s="26">
        <v>27638</v>
      </c>
      <c r="I9" s="26">
        <v>27729</v>
      </c>
      <c r="J9" s="26">
        <v>27820</v>
      </c>
      <c r="K9" s="26">
        <v>27912</v>
      </c>
      <c r="L9" s="26">
        <v>28004</v>
      </c>
      <c r="M9" s="26">
        <v>28095</v>
      </c>
      <c r="N9" s="26">
        <v>28185</v>
      </c>
      <c r="O9" s="26">
        <v>28277</v>
      </c>
      <c r="P9" s="26">
        <v>28369</v>
      </c>
      <c r="Q9" s="26">
        <v>28460</v>
      </c>
      <c r="R9" s="26">
        <v>28550</v>
      </c>
      <c r="S9" s="26">
        <v>28642</v>
      </c>
      <c r="T9" s="26">
        <v>28734</v>
      </c>
      <c r="U9" s="26">
        <v>28825</v>
      </c>
      <c r="V9" s="26">
        <v>28915</v>
      </c>
      <c r="W9" s="26">
        <v>29007</v>
      </c>
      <c r="X9" s="26">
        <v>29099</v>
      </c>
      <c r="Y9" s="26">
        <v>29190</v>
      </c>
      <c r="Z9" s="26">
        <v>29281</v>
      </c>
      <c r="AA9" s="26">
        <v>29373</v>
      </c>
      <c r="AB9" s="26">
        <v>29465</v>
      </c>
      <c r="AC9" s="26">
        <v>29556</v>
      </c>
      <c r="AD9" s="26">
        <v>29646</v>
      </c>
      <c r="AE9" s="26">
        <v>29738</v>
      </c>
      <c r="AF9" s="26">
        <v>29830</v>
      </c>
      <c r="AG9" s="26">
        <v>29921</v>
      </c>
      <c r="AH9" s="26">
        <v>30011</v>
      </c>
      <c r="AI9" s="26">
        <v>30103</v>
      </c>
      <c r="AJ9" s="26">
        <v>30195</v>
      </c>
      <c r="AK9" s="26">
        <v>30286</v>
      </c>
      <c r="AL9" s="26">
        <v>30376</v>
      </c>
      <c r="AM9" s="26">
        <v>30468</v>
      </c>
      <c r="AN9" s="26">
        <v>30560</v>
      </c>
      <c r="AO9" s="26">
        <v>30651</v>
      </c>
      <c r="AP9" s="26">
        <v>30742</v>
      </c>
      <c r="AQ9" s="26">
        <v>30834</v>
      </c>
      <c r="AR9" s="26">
        <v>30926</v>
      </c>
      <c r="AS9" s="26">
        <v>31017</v>
      </c>
      <c r="AT9" s="26">
        <v>31107</v>
      </c>
      <c r="AU9" s="26">
        <v>31199</v>
      </c>
      <c r="AV9" s="26">
        <v>31291</v>
      </c>
      <c r="AW9" s="26">
        <v>31382</v>
      </c>
      <c r="AX9" s="26">
        <v>31472</v>
      </c>
      <c r="AY9" s="26">
        <v>31564</v>
      </c>
      <c r="AZ9" s="26">
        <v>31656</v>
      </c>
      <c r="BA9" s="26">
        <v>31747</v>
      </c>
      <c r="BB9" s="26">
        <v>31837</v>
      </c>
      <c r="BC9" s="26">
        <v>31929</v>
      </c>
      <c r="BD9" s="26">
        <v>32021</v>
      </c>
      <c r="BE9" s="26">
        <v>32112</v>
      </c>
      <c r="BF9" s="26">
        <v>32203</v>
      </c>
      <c r="BG9" s="26">
        <v>32295</v>
      </c>
      <c r="BH9" s="26">
        <v>32387</v>
      </c>
      <c r="BI9" s="26">
        <v>32478</v>
      </c>
      <c r="BJ9" s="26">
        <v>32568</v>
      </c>
      <c r="BK9" s="26">
        <v>32660</v>
      </c>
      <c r="BL9" s="26">
        <v>32752</v>
      </c>
      <c r="BM9" s="26">
        <v>32843</v>
      </c>
      <c r="BN9" s="26">
        <v>32933</v>
      </c>
      <c r="BO9" s="26">
        <v>33025</v>
      </c>
      <c r="BP9" s="26">
        <v>33117</v>
      </c>
      <c r="BQ9" s="26">
        <v>33208</v>
      </c>
      <c r="BR9" s="26">
        <v>33298</v>
      </c>
      <c r="BS9" s="26">
        <v>33390</v>
      </c>
      <c r="BT9" s="26">
        <v>33482</v>
      </c>
      <c r="BU9" s="26">
        <v>33573</v>
      </c>
      <c r="BV9" s="26">
        <v>33664</v>
      </c>
      <c r="BW9" s="26">
        <v>33756</v>
      </c>
      <c r="BX9" s="26">
        <v>33848</v>
      </c>
      <c r="BY9" s="26">
        <v>33939</v>
      </c>
      <c r="BZ9" s="26">
        <v>34029</v>
      </c>
      <c r="CA9" s="26">
        <v>34121</v>
      </c>
      <c r="CB9" s="26">
        <v>34213</v>
      </c>
      <c r="CC9" s="26">
        <v>34304</v>
      </c>
      <c r="CD9" s="26">
        <v>34394</v>
      </c>
      <c r="CE9" s="26">
        <v>34486</v>
      </c>
      <c r="CF9" s="26">
        <v>34578</v>
      </c>
      <c r="CG9" s="26">
        <v>34669</v>
      </c>
      <c r="CH9" s="26">
        <v>34759</v>
      </c>
      <c r="CI9" s="26">
        <v>34851</v>
      </c>
      <c r="CJ9" s="26">
        <v>34943</v>
      </c>
      <c r="CK9" s="26">
        <v>35034</v>
      </c>
      <c r="CL9" s="26">
        <v>35125</v>
      </c>
      <c r="CM9" s="26">
        <v>35217</v>
      </c>
      <c r="CN9" s="26">
        <v>35309</v>
      </c>
      <c r="CO9" s="26">
        <v>35400</v>
      </c>
      <c r="CP9" s="26">
        <v>35490</v>
      </c>
      <c r="CQ9" s="26">
        <v>35582</v>
      </c>
      <c r="CR9" s="26">
        <v>35674</v>
      </c>
      <c r="CS9" s="26">
        <v>35765</v>
      </c>
      <c r="CT9" s="26">
        <v>35855</v>
      </c>
      <c r="CU9" s="26">
        <v>35947</v>
      </c>
      <c r="CV9" s="26">
        <v>36039</v>
      </c>
      <c r="CW9" s="26">
        <v>36130</v>
      </c>
      <c r="CX9" s="26">
        <v>36220</v>
      </c>
      <c r="CY9" s="26">
        <v>36312</v>
      </c>
      <c r="CZ9" s="26">
        <v>36404</v>
      </c>
      <c r="DA9" s="26">
        <v>36495</v>
      </c>
      <c r="DB9" s="26">
        <v>36586</v>
      </c>
      <c r="DC9" s="26">
        <v>36678</v>
      </c>
      <c r="DD9" s="26">
        <v>36770</v>
      </c>
      <c r="DE9" s="26">
        <v>36861</v>
      </c>
      <c r="DF9" s="26">
        <v>36951</v>
      </c>
      <c r="DG9" s="26">
        <v>37043</v>
      </c>
      <c r="DH9" s="26">
        <v>37135</v>
      </c>
      <c r="DI9" s="26">
        <v>37226</v>
      </c>
      <c r="DJ9" s="26">
        <v>37316</v>
      </c>
      <c r="DK9" s="26">
        <v>37408</v>
      </c>
      <c r="DL9" s="26">
        <v>37500</v>
      </c>
      <c r="DM9" s="26">
        <v>37591</v>
      </c>
      <c r="DN9" s="26">
        <v>37681</v>
      </c>
      <c r="DO9" s="26">
        <v>37773</v>
      </c>
      <c r="DP9" s="26">
        <v>37865</v>
      </c>
      <c r="DQ9" s="26">
        <v>37956</v>
      </c>
      <c r="DR9" s="26">
        <v>38047</v>
      </c>
      <c r="DS9" s="26">
        <v>38139</v>
      </c>
      <c r="DT9" s="26">
        <v>38231</v>
      </c>
      <c r="DU9" s="26">
        <v>38322</v>
      </c>
      <c r="DV9" s="26">
        <v>38412</v>
      </c>
      <c r="DW9" s="26">
        <v>38504</v>
      </c>
      <c r="DX9" s="26">
        <v>38596</v>
      </c>
      <c r="DY9" s="26">
        <v>38687</v>
      </c>
      <c r="DZ9" s="26">
        <v>38777</v>
      </c>
      <c r="EA9" s="26">
        <v>38869</v>
      </c>
      <c r="EB9" s="26">
        <v>38961</v>
      </c>
      <c r="EC9" s="26">
        <v>39052</v>
      </c>
      <c r="ED9" s="26">
        <v>39142</v>
      </c>
      <c r="EE9" s="26">
        <v>39234</v>
      </c>
      <c r="EF9" s="26">
        <v>39326</v>
      </c>
      <c r="EG9" s="26">
        <v>39417</v>
      </c>
      <c r="EH9" s="26">
        <v>39508</v>
      </c>
      <c r="EI9" s="26">
        <v>39600</v>
      </c>
      <c r="EJ9" s="26">
        <v>39692</v>
      </c>
      <c r="EK9" s="26">
        <v>39783</v>
      </c>
      <c r="EL9" s="26">
        <v>39873</v>
      </c>
      <c r="EM9" s="26">
        <v>39965</v>
      </c>
      <c r="EN9" s="26">
        <v>40057</v>
      </c>
      <c r="EO9" s="26">
        <v>40148</v>
      </c>
      <c r="EP9" s="26">
        <v>40238</v>
      </c>
      <c r="EQ9" s="26">
        <v>40330</v>
      </c>
      <c r="ER9" s="26">
        <v>40422</v>
      </c>
      <c r="ES9" s="26">
        <v>40513</v>
      </c>
      <c r="ET9" s="26">
        <v>40603</v>
      </c>
      <c r="EU9" s="26">
        <v>40695</v>
      </c>
      <c r="EV9" s="26">
        <v>40787</v>
      </c>
      <c r="EW9" s="26">
        <v>40878</v>
      </c>
      <c r="EX9" s="26">
        <v>40969</v>
      </c>
      <c r="EY9" s="26">
        <v>41061</v>
      </c>
      <c r="EZ9" s="26">
        <v>41153</v>
      </c>
      <c r="FA9" s="26">
        <v>41244</v>
      </c>
      <c r="FB9" s="26">
        <v>41334</v>
      </c>
      <c r="FC9" s="26">
        <v>41426</v>
      </c>
      <c r="FD9" s="26">
        <v>41518</v>
      </c>
      <c r="FE9" s="26">
        <v>41609</v>
      </c>
      <c r="FF9" s="26">
        <v>41699</v>
      </c>
      <c r="FG9" s="26">
        <v>41791</v>
      </c>
      <c r="FH9" s="26">
        <v>41883</v>
      </c>
      <c r="FI9" s="26">
        <v>41974</v>
      </c>
      <c r="FJ9" s="26">
        <v>42064</v>
      </c>
      <c r="FK9" s="26">
        <v>42156</v>
      </c>
      <c r="FL9" s="26">
        <v>42248</v>
      </c>
      <c r="FM9" s="26">
        <v>42339</v>
      </c>
      <c r="FN9" s="26">
        <v>42430</v>
      </c>
      <c r="FO9" s="26">
        <v>42522</v>
      </c>
      <c r="FP9" s="26">
        <v>42614</v>
      </c>
      <c r="FQ9" s="26">
        <v>42705</v>
      </c>
      <c r="FR9" s="26">
        <v>42795</v>
      </c>
      <c r="FS9" s="26">
        <v>42887</v>
      </c>
      <c r="FT9" s="26">
        <v>42979</v>
      </c>
      <c r="FU9" s="26">
        <v>43070</v>
      </c>
      <c r="FV9" s="26">
        <v>43160</v>
      </c>
    </row>
    <row r="10" spans="1:178" ht="14.25" customHeight="1" x14ac:dyDescent="0.25">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row>
    <row r="11" spans="1:178" ht="15" x14ac:dyDescent="0.25">
      <c r="A11" s="42" t="s">
        <v>54</v>
      </c>
      <c r="B11" s="59">
        <f>B12+B15+B17-B31-B46-B61-B75</f>
        <v>880.28352367814171</v>
      </c>
      <c r="C11" s="59">
        <f t="shared" ref="C11:BN11" si="0">C12+C15+C17-C31-C46-C61-C75</f>
        <v>1050.2569841861584</v>
      </c>
      <c r="D11" s="59">
        <f t="shared" si="0"/>
        <v>1139.7644431221422</v>
      </c>
      <c r="E11" s="59">
        <f t="shared" si="0"/>
        <v>946.4071314993538</v>
      </c>
      <c r="F11" s="59">
        <f t="shared" si="0"/>
        <v>993.80061229707655</v>
      </c>
      <c r="G11" s="59">
        <f t="shared" si="0"/>
        <v>1153.9052418940573</v>
      </c>
      <c r="H11" s="59">
        <f t="shared" si="0"/>
        <v>1176.0729553184001</v>
      </c>
      <c r="I11" s="59">
        <f t="shared" si="0"/>
        <v>994.07626469860611</v>
      </c>
      <c r="J11" s="59">
        <f t="shared" si="0"/>
        <v>960.18266196340085</v>
      </c>
      <c r="K11" s="59">
        <f t="shared" si="0"/>
        <v>973.44574944841202</v>
      </c>
      <c r="L11" s="59">
        <f t="shared" si="0"/>
        <v>962.67928327816458</v>
      </c>
      <c r="M11" s="59">
        <f t="shared" si="0"/>
        <v>979.07972804321275</v>
      </c>
      <c r="N11" s="59">
        <f t="shared" si="0"/>
        <v>905.79489868802921</v>
      </c>
      <c r="O11" s="59">
        <f t="shared" si="0"/>
        <v>957.068718067227</v>
      </c>
      <c r="P11" s="59">
        <f t="shared" si="0"/>
        <v>1013.9420449814498</v>
      </c>
      <c r="Q11" s="59">
        <f t="shared" si="0"/>
        <v>981.99183916727304</v>
      </c>
      <c r="R11" s="59">
        <f t="shared" si="0"/>
        <v>931.27192075667585</v>
      </c>
      <c r="S11" s="59">
        <f t="shared" si="0"/>
        <v>819.23087743686347</v>
      </c>
      <c r="T11" s="59">
        <f t="shared" si="0"/>
        <v>950.13533110806588</v>
      </c>
      <c r="U11" s="59">
        <f t="shared" si="0"/>
        <v>953.85558356971273</v>
      </c>
      <c r="V11" s="59">
        <f t="shared" si="0"/>
        <v>906.99473726911481</v>
      </c>
      <c r="W11" s="59">
        <f t="shared" si="0"/>
        <v>866.05523497072886</v>
      </c>
      <c r="X11" s="59">
        <f t="shared" si="0"/>
        <v>870.4468890135463</v>
      </c>
      <c r="Y11" s="59">
        <f t="shared" si="0"/>
        <v>923.12324486687385</v>
      </c>
      <c r="Z11" s="59">
        <f t="shared" si="0"/>
        <v>890.18268210132544</v>
      </c>
      <c r="AA11" s="59">
        <f t="shared" si="0"/>
        <v>874.11390034365627</v>
      </c>
      <c r="AB11" s="59">
        <f t="shared" si="0"/>
        <v>892.20649174704886</v>
      </c>
      <c r="AC11" s="59">
        <f t="shared" si="0"/>
        <v>880.93003145356067</v>
      </c>
      <c r="AD11" s="59">
        <f t="shared" si="0"/>
        <v>903.69836254843221</v>
      </c>
      <c r="AE11" s="59">
        <f t="shared" si="0"/>
        <v>852.01926662018514</v>
      </c>
      <c r="AF11" s="59">
        <f t="shared" si="0"/>
        <v>853.92261437093441</v>
      </c>
      <c r="AG11" s="59">
        <f t="shared" si="0"/>
        <v>850.61246230276583</v>
      </c>
      <c r="AH11" s="59">
        <f t="shared" si="0"/>
        <v>859.27220087631758</v>
      </c>
      <c r="AI11" s="59">
        <f t="shared" si="0"/>
        <v>826.09429460359308</v>
      </c>
      <c r="AJ11" s="59">
        <f t="shared" si="0"/>
        <v>857.91434210851128</v>
      </c>
      <c r="AK11" s="59">
        <f t="shared" si="0"/>
        <v>815.55029776936408</v>
      </c>
      <c r="AL11" s="59">
        <f t="shared" si="0"/>
        <v>840.51248455930647</v>
      </c>
      <c r="AM11" s="59">
        <f t="shared" si="0"/>
        <v>812.12981055799798</v>
      </c>
      <c r="AN11" s="59">
        <f t="shared" si="0"/>
        <v>843.05644163664556</v>
      </c>
      <c r="AO11" s="59">
        <f t="shared" si="0"/>
        <v>865.16753436287365</v>
      </c>
      <c r="AP11" s="59">
        <f t="shared" si="0"/>
        <v>843.04975585375291</v>
      </c>
      <c r="AQ11" s="59">
        <f t="shared" si="0"/>
        <v>830.06080032592592</v>
      </c>
      <c r="AR11" s="59">
        <f t="shared" si="0"/>
        <v>865.80801276765374</v>
      </c>
      <c r="AS11" s="59">
        <f t="shared" si="0"/>
        <v>869.66524811312263</v>
      </c>
      <c r="AT11" s="59">
        <f t="shared" si="0"/>
        <v>836.66575331749777</v>
      </c>
      <c r="AU11" s="59">
        <f t="shared" si="0"/>
        <v>791.99392170461476</v>
      </c>
      <c r="AV11" s="59">
        <f t="shared" si="0"/>
        <v>726.81243932864379</v>
      </c>
      <c r="AW11" s="59">
        <f t="shared" si="0"/>
        <v>829.97112784366254</v>
      </c>
      <c r="AX11" s="59">
        <f t="shared" si="0"/>
        <v>738.52291689587673</v>
      </c>
      <c r="AY11" s="59">
        <f t="shared" si="0"/>
        <v>685.4814477048327</v>
      </c>
      <c r="AZ11" s="59">
        <f t="shared" si="0"/>
        <v>724.38964057152737</v>
      </c>
      <c r="BA11" s="59">
        <f t="shared" si="0"/>
        <v>870.19589681229854</v>
      </c>
      <c r="BB11" s="59">
        <f t="shared" si="0"/>
        <v>884.09677534210255</v>
      </c>
      <c r="BC11" s="59">
        <f t="shared" si="0"/>
        <v>827.48341376924679</v>
      </c>
      <c r="BD11" s="59">
        <f t="shared" si="0"/>
        <v>842.17139685333882</v>
      </c>
      <c r="BE11" s="59">
        <f t="shared" si="0"/>
        <v>949.61785729746305</v>
      </c>
      <c r="BF11" s="59">
        <f t="shared" si="0"/>
        <v>806.69481710115747</v>
      </c>
      <c r="BG11" s="59">
        <f t="shared" si="0"/>
        <v>735.0734110864604</v>
      </c>
      <c r="BH11" s="59">
        <f t="shared" si="0"/>
        <v>737.12445832765729</v>
      </c>
      <c r="BI11" s="59">
        <f t="shared" si="0"/>
        <v>904.08132445708588</v>
      </c>
      <c r="BJ11" s="59">
        <f t="shared" si="0"/>
        <v>837.24015495090953</v>
      </c>
      <c r="BK11" s="59">
        <f t="shared" si="0"/>
        <v>877.71067343182301</v>
      </c>
      <c r="BL11" s="59">
        <f t="shared" si="0"/>
        <v>853.76762053609764</v>
      </c>
      <c r="BM11" s="59">
        <f t="shared" si="0"/>
        <v>934.27380917117898</v>
      </c>
      <c r="BN11" s="59">
        <f t="shared" si="0"/>
        <v>903.89395749727532</v>
      </c>
      <c r="BO11" s="59">
        <f t="shared" ref="BO11:DZ11" si="1">BO12+BO15+BO17-BO31-BO46-BO61-BO75</f>
        <v>808.66216802743395</v>
      </c>
      <c r="BP11" s="59">
        <f t="shared" si="1"/>
        <v>912.87174613177024</v>
      </c>
      <c r="BQ11" s="59">
        <f t="shared" si="1"/>
        <v>941.48942511370205</v>
      </c>
      <c r="BR11" s="59">
        <f t="shared" si="1"/>
        <v>930.39876455118281</v>
      </c>
      <c r="BS11" s="59">
        <f t="shared" si="1"/>
        <v>988.73790500698283</v>
      </c>
      <c r="BT11" s="59">
        <f t="shared" si="1"/>
        <v>917.28374490164526</v>
      </c>
      <c r="BU11" s="59">
        <f t="shared" si="1"/>
        <v>1080.2568838875807</v>
      </c>
      <c r="BV11" s="59">
        <f t="shared" si="1"/>
        <v>1123.520017087357</v>
      </c>
      <c r="BW11" s="59">
        <f t="shared" si="1"/>
        <v>1048.4059133447586</v>
      </c>
      <c r="BX11" s="59">
        <f t="shared" si="1"/>
        <v>1104.3123576494227</v>
      </c>
      <c r="BY11" s="59">
        <f t="shared" si="1"/>
        <v>1084.8687964190319</v>
      </c>
      <c r="BZ11" s="59">
        <f t="shared" si="1"/>
        <v>979.92418683120536</v>
      </c>
      <c r="CA11" s="59">
        <f t="shared" si="1"/>
        <v>1137.1883791703026</v>
      </c>
      <c r="CB11" s="59">
        <f t="shared" si="1"/>
        <v>1076.0351469223624</v>
      </c>
      <c r="CC11" s="59">
        <f t="shared" si="1"/>
        <v>1118.8722103154553</v>
      </c>
      <c r="CD11" s="59">
        <f t="shared" si="1"/>
        <v>1181.9505519646445</v>
      </c>
      <c r="CE11" s="59">
        <f t="shared" si="1"/>
        <v>1247.6954724779562</v>
      </c>
      <c r="CF11" s="59">
        <f t="shared" si="1"/>
        <v>1160.7793028548247</v>
      </c>
      <c r="CG11" s="59">
        <f t="shared" si="1"/>
        <v>1271.3021537094</v>
      </c>
      <c r="CH11" s="59">
        <f t="shared" si="1"/>
        <v>1194.1053949789859</v>
      </c>
      <c r="CI11" s="59">
        <f t="shared" si="1"/>
        <v>1104.1931709886499</v>
      </c>
      <c r="CJ11" s="59">
        <f t="shared" si="1"/>
        <v>1141.5546617970576</v>
      </c>
      <c r="CK11" s="59">
        <f t="shared" si="1"/>
        <v>1233.1745570173609</v>
      </c>
      <c r="CL11" s="59">
        <f t="shared" si="1"/>
        <v>1112.8479071111271</v>
      </c>
      <c r="CM11" s="59">
        <f t="shared" si="1"/>
        <v>1261.5524067927047</v>
      </c>
      <c r="CN11" s="59">
        <f t="shared" si="1"/>
        <v>1239.8668037691061</v>
      </c>
      <c r="CO11" s="59">
        <f t="shared" si="1"/>
        <v>1258.1402842780187</v>
      </c>
      <c r="CP11" s="59">
        <f t="shared" si="1"/>
        <v>1364.9456808000364</v>
      </c>
      <c r="CQ11" s="59">
        <f t="shared" si="1"/>
        <v>1106.9685682816284</v>
      </c>
      <c r="CR11" s="59">
        <f t="shared" si="1"/>
        <v>1307.8629168864695</v>
      </c>
      <c r="CS11" s="59">
        <f t="shared" si="1"/>
        <v>1268.0642092421506</v>
      </c>
      <c r="CT11" s="59">
        <f t="shared" si="1"/>
        <v>1216.3664550998831</v>
      </c>
      <c r="CU11" s="59">
        <f t="shared" si="1"/>
        <v>1353.1809237819164</v>
      </c>
      <c r="CV11" s="59">
        <f t="shared" si="1"/>
        <v>1238.6981412901455</v>
      </c>
      <c r="CW11" s="59">
        <f t="shared" si="1"/>
        <v>1315.8340439852304</v>
      </c>
      <c r="CX11" s="59">
        <f t="shared" si="1"/>
        <v>1306.5344565504777</v>
      </c>
      <c r="CY11" s="59">
        <f t="shared" si="1"/>
        <v>1276.8936150664749</v>
      </c>
      <c r="CZ11" s="59">
        <f t="shared" si="1"/>
        <v>1376.3965381577402</v>
      </c>
      <c r="DA11" s="59">
        <f t="shared" si="1"/>
        <v>1442.2637695430421</v>
      </c>
      <c r="DB11" s="59">
        <f t="shared" si="1"/>
        <v>1272.063884435689</v>
      </c>
      <c r="DC11" s="59">
        <f t="shared" si="1"/>
        <v>1335.504627480733</v>
      </c>
      <c r="DD11" s="59">
        <f t="shared" si="1"/>
        <v>1335.1582319770419</v>
      </c>
      <c r="DE11" s="59">
        <f t="shared" si="1"/>
        <v>1416.5069994575301</v>
      </c>
      <c r="DF11" s="59">
        <f t="shared" si="1"/>
        <v>1352.5943958560147</v>
      </c>
      <c r="DG11" s="59">
        <f t="shared" si="1"/>
        <v>1265.7623410964443</v>
      </c>
      <c r="DH11" s="59">
        <f t="shared" si="1"/>
        <v>1397.8399283302931</v>
      </c>
      <c r="DI11" s="59">
        <f t="shared" si="1"/>
        <v>1419.7057117638826</v>
      </c>
      <c r="DJ11" s="59">
        <f t="shared" si="1"/>
        <v>1393.9286229623262</v>
      </c>
      <c r="DK11" s="59">
        <f t="shared" si="1"/>
        <v>1319.3087754775784</v>
      </c>
      <c r="DL11" s="59">
        <f t="shared" si="1"/>
        <v>1432.1588187116472</v>
      </c>
      <c r="DM11" s="59">
        <f t="shared" si="1"/>
        <v>1488.9893110354212</v>
      </c>
      <c r="DN11" s="59">
        <f t="shared" si="1"/>
        <v>1503.7141303477247</v>
      </c>
      <c r="DO11" s="59">
        <f t="shared" si="1"/>
        <v>1400.385825848688</v>
      </c>
      <c r="DP11" s="59">
        <f t="shared" si="1"/>
        <v>1534.7953553116815</v>
      </c>
      <c r="DQ11" s="59">
        <f t="shared" si="1"/>
        <v>1562.8163896956612</v>
      </c>
      <c r="DR11" s="59">
        <f t="shared" si="1"/>
        <v>1545.2348834562754</v>
      </c>
      <c r="DS11" s="59">
        <f t="shared" si="1"/>
        <v>1531.631866600025</v>
      </c>
      <c r="DT11" s="59">
        <f t="shared" si="1"/>
        <v>1500.1138456023014</v>
      </c>
      <c r="DU11" s="59">
        <f t="shared" si="1"/>
        <v>1544.4940453102818</v>
      </c>
      <c r="DV11" s="59">
        <f t="shared" si="1"/>
        <v>1549.2219126747964</v>
      </c>
      <c r="DW11" s="59">
        <f t="shared" si="1"/>
        <v>1502.2934482297039</v>
      </c>
      <c r="DX11" s="59">
        <f t="shared" si="1"/>
        <v>1478.3596736164388</v>
      </c>
      <c r="DY11" s="59">
        <f t="shared" si="1"/>
        <v>1649.0074280822123</v>
      </c>
      <c r="DZ11" s="59">
        <f t="shared" si="1"/>
        <v>1465.1233129142379</v>
      </c>
      <c r="EA11" s="59">
        <f t="shared" ref="EA11:FE11" si="2">EA12+EA15+EA17-EA31-EA46-EA61-EA75</f>
        <v>1512.5646194545877</v>
      </c>
      <c r="EB11" s="59">
        <f t="shared" si="2"/>
        <v>1528.7136637091667</v>
      </c>
      <c r="EC11" s="59">
        <f t="shared" si="2"/>
        <v>1609.357732420101</v>
      </c>
      <c r="ED11" s="59">
        <f t="shared" si="2"/>
        <v>1521.9597813977286</v>
      </c>
      <c r="EE11" s="59">
        <f t="shared" si="2"/>
        <v>1525.7566118368129</v>
      </c>
      <c r="EF11" s="59">
        <f t="shared" si="2"/>
        <v>1512.5337831573711</v>
      </c>
      <c r="EG11" s="59">
        <f t="shared" si="2"/>
        <v>1609.2164389406157</v>
      </c>
      <c r="EH11" s="59">
        <f t="shared" si="2"/>
        <v>1593.9543282594593</v>
      </c>
      <c r="EI11" s="59">
        <f t="shared" si="2"/>
        <v>1514.7602084108541</v>
      </c>
      <c r="EJ11" s="59">
        <f t="shared" si="2"/>
        <v>1385.0009615840206</v>
      </c>
      <c r="EK11" s="59">
        <f t="shared" si="2"/>
        <v>1624.1449995481721</v>
      </c>
      <c r="EL11" s="59">
        <f t="shared" si="2"/>
        <v>1493.1946133243043</v>
      </c>
      <c r="EM11" s="59">
        <f t="shared" si="2"/>
        <v>1522.2420349564663</v>
      </c>
      <c r="EN11" s="59">
        <f t="shared" si="2"/>
        <v>1500.614423219848</v>
      </c>
      <c r="EO11" s="59">
        <f t="shared" si="2"/>
        <v>1460.3999251641305</v>
      </c>
      <c r="EP11" s="59">
        <f t="shared" si="2"/>
        <v>1541.3479356421424</v>
      </c>
      <c r="EQ11" s="59">
        <f t="shared" si="2"/>
        <v>1399.0692692598464</v>
      </c>
      <c r="ER11" s="59">
        <f t="shared" si="2"/>
        <v>1486.0345580355156</v>
      </c>
      <c r="ES11" s="59">
        <f t="shared" si="2"/>
        <v>1460.3754887236612</v>
      </c>
      <c r="ET11" s="59">
        <f t="shared" si="2"/>
        <v>1601.2739063251763</v>
      </c>
      <c r="EU11" s="59">
        <f t="shared" si="2"/>
        <v>1442.2646143480699</v>
      </c>
      <c r="EV11" s="59">
        <f t="shared" si="2"/>
        <v>1414.3903892704329</v>
      </c>
      <c r="EW11" s="59">
        <f t="shared" si="2"/>
        <v>1563.0574689308917</v>
      </c>
      <c r="EX11" s="59">
        <f t="shared" si="2"/>
        <v>1548.3698152765362</v>
      </c>
      <c r="EY11" s="59">
        <f t="shared" si="2"/>
        <v>1469.9423129030679</v>
      </c>
      <c r="EZ11" s="59">
        <f t="shared" si="2"/>
        <v>1373.1603817597675</v>
      </c>
      <c r="FA11" s="59">
        <f t="shared" si="2"/>
        <v>1584.4314464793179</v>
      </c>
      <c r="FB11" s="59">
        <f t="shared" si="2"/>
        <v>1602.262760045764</v>
      </c>
      <c r="FC11" s="59">
        <f t="shared" si="2"/>
        <v>1448.3144979533834</v>
      </c>
      <c r="FD11" s="59">
        <f t="shared" si="2"/>
        <v>1474.9485332013551</v>
      </c>
      <c r="FE11" s="59">
        <f t="shared" si="2"/>
        <v>1535.5244906498197</v>
      </c>
      <c r="FF11" s="59">
        <f t="shared" ref="FF11:FP11" si="3">FF12+FF15+FF17-FF31-FF46-FF61-FF75</f>
        <v>1579.9387204929608</v>
      </c>
      <c r="FG11" s="59">
        <f t="shared" si="3"/>
        <v>1436.3593899333052</v>
      </c>
      <c r="FH11" s="59">
        <f t="shared" si="3"/>
        <v>1521.9637434813462</v>
      </c>
      <c r="FI11" s="59">
        <f t="shared" si="3"/>
        <v>1530.2242713988153</v>
      </c>
      <c r="FJ11" s="59">
        <f t="shared" si="3"/>
        <v>1635.0258295500375</v>
      </c>
      <c r="FK11" s="59">
        <f t="shared" si="3"/>
        <v>1491.9320556077541</v>
      </c>
      <c r="FL11" s="59">
        <f t="shared" si="3"/>
        <v>1505.4211222388999</v>
      </c>
      <c r="FM11" s="59">
        <f t="shared" si="3"/>
        <v>1671.5896286730733</v>
      </c>
      <c r="FN11" s="59">
        <f t="shared" si="3"/>
        <v>1593.8975935751509</v>
      </c>
      <c r="FO11" s="59">
        <f t="shared" si="3"/>
        <v>1547.661994619669</v>
      </c>
      <c r="FP11" s="59">
        <f t="shared" si="3"/>
        <v>1553.1522042156969</v>
      </c>
      <c r="FQ11" s="59">
        <f t="shared" ref="FQ11:FS11" si="4">FQ12+FQ15+FQ17-FQ31-FQ46-FQ61-FQ75</f>
        <v>1650.7785449592386</v>
      </c>
      <c r="FR11" s="59">
        <f t="shared" si="4"/>
        <v>1785.003261819405</v>
      </c>
      <c r="FS11" s="59">
        <f t="shared" si="4"/>
        <v>1508.8111244332276</v>
      </c>
      <c r="FT11" s="59">
        <f t="shared" ref="FT11:FU11" si="5">FT12+FT15+FT17-FT31-FT46-FT61-FT75</f>
        <v>1654.8875377989461</v>
      </c>
      <c r="FU11" s="59">
        <f t="shared" si="5"/>
        <v>1825.017873778336</v>
      </c>
      <c r="FV11" s="59">
        <f t="shared" ref="FV11" si="6">FV12+FV15+FV17-FV31-FV46-FV61-FV75</f>
        <v>1732.6343969698928</v>
      </c>
    </row>
    <row r="12" spans="1:178" ht="14.25" customHeight="1" x14ac:dyDescent="0.2">
      <c r="A12" s="27" t="s">
        <v>1</v>
      </c>
      <c r="B12" s="17">
        <f>SUM(B13:B14)</f>
        <v>38.648558834391821</v>
      </c>
      <c r="C12" s="17">
        <f t="shared" ref="C12:BN12" si="7">SUM(C13:C14)</f>
        <v>44.976531061158632</v>
      </c>
      <c r="D12" s="17">
        <f t="shared" si="7"/>
        <v>45.840548590892254</v>
      </c>
      <c r="E12" s="17">
        <f t="shared" si="7"/>
        <v>41.186784819666087</v>
      </c>
      <c r="F12" s="17">
        <f t="shared" si="7"/>
        <v>35.908413322466906</v>
      </c>
      <c r="G12" s="17">
        <f t="shared" si="7"/>
        <v>44.981798534682255</v>
      </c>
      <c r="H12" s="17">
        <f t="shared" si="7"/>
        <v>47.81675072855635</v>
      </c>
      <c r="I12" s="17">
        <f t="shared" si="7"/>
        <v>48.324985157590575</v>
      </c>
      <c r="J12" s="17">
        <f t="shared" si="7"/>
        <v>61.179993994650701</v>
      </c>
      <c r="K12" s="17">
        <f t="shared" si="7"/>
        <v>163.50090374528702</v>
      </c>
      <c r="L12" s="17">
        <f t="shared" si="7"/>
        <v>112.80752839535209</v>
      </c>
      <c r="M12" s="17">
        <f t="shared" si="7"/>
        <v>131.98166261352509</v>
      </c>
      <c r="N12" s="17">
        <f t="shared" si="7"/>
        <v>141.89786743802935</v>
      </c>
      <c r="O12" s="17">
        <f t="shared" si="7"/>
        <v>181.27212041097718</v>
      </c>
      <c r="P12" s="17">
        <f t="shared" si="7"/>
        <v>190.22449420019973</v>
      </c>
      <c r="Q12" s="17">
        <f t="shared" si="7"/>
        <v>159.86462822977285</v>
      </c>
      <c r="R12" s="17">
        <f t="shared" si="7"/>
        <v>129.90257065901966</v>
      </c>
      <c r="S12" s="17">
        <f t="shared" si="7"/>
        <v>157.34898754428522</v>
      </c>
      <c r="T12" s="17">
        <f t="shared" si="7"/>
        <v>166.79839263150316</v>
      </c>
      <c r="U12" s="17">
        <f t="shared" si="7"/>
        <v>118.75943317908771</v>
      </c>
      <c r="V12" s="17">
        <f t="shared" si="7"/>
        <v>95.58546383161503</v>
      </c>
      <c r="W12" s="17">
        <f t="shared" si="7"/>
        <v>92.830034287134907</v>
      </c>
      <c r="X12" s="17">
        <f t="shared" si="7"/>
        <v>120.01551108385854</v>
      </c>
      <c r="Y12" s="17">
        <f t="shared" si="7"/>
        <v>72.847355706717792</v>
      </c>
      <c r="Z12" s="17">
        <f t="shared" si="7"/>
        <v>51.544972628669328</v>
      </c>
      <c r="AA12" s="17">
        <f t="shared" si="7"/>
        <v>88.615539015531212</v>
      </c>
      <c r="AB12" s="17">
        <f t="shared" si="7"/>
        <v>104.36428813376774</v>
      </c>
      <c r="AC12" s="17">
        <f t="shared" si="7"/>
        <v>90.11223946137342</v>
      </c>
      <c r="AD12" s="17">
        <f t="shared" si="7"/>
        <v>84.455370360932093</v>
      </c>
      <c r="AE12" s="17">
        <f t="shared" si="7"/>
        <v>134.94082179596631</v>
      </c>
      <c r="AF12" s="17">
        <f t="shared" si="7"/>
        <v>134.0890670076532</v>
      </c>
      <c r="AG12" s="17">
        <f t="shared" si="7"/>
        <v>100.33606825979697</v>
      </c>
      <c r="AH12" s="17">
        <f t="shared" si="7"/>
        <v>115.64230365952069</v>
      </c>
      <c r="AI12" s="17">
        <f t="shared" si="7"/>
        <v>170.61744890046805</v>
      </c>
      <c r="AJ12" s="17">
        <f t="shared" si="7"/>
        <v>222.95403839757358</v>
      </c>
      <c r="AK12" s="17">
        <f t="shared" si="7"/>
        <v>174.67810025959847</v>
      </c>
      <c r="AL12" s="17">
        <f t="shared" si="7"/>
        <v>151.90268750852536</v>
      </c>
      <c r="AM12" s="17">
        <f t="shared" si="7"/>
        <v>158.58717213758788</v>
      </c>
      <c r="AN12" s="17">
        <f t="shared" si="7"/>
        <v>202.88314401945794</v>
      </c>
      <c r="AO12" s="17">
        <f t="shared" si="7"/>
        <v>165.27134727547153</v>
      </c>
      <c r="AP12" s="17">
        <f t="shared" si="7"/>
        <v>190.77919526415334</v>
      </c>
      <c r="AQ12" s="17">
        <f t="shared" si="7"/>
        <v>242.92919413451952</v>
      </c>
      <c r="AR12" s="17">
        <f t="shared" si="7"/>
        <v>253.44238099030991</v>
      </c>
      <c r="AS12" s="17">
        <f t="shared" si="7"/>
        <v>249.19997382814938</v>
      </c>
      <c r="AT12" s="17">
        <f t="shared" si="7"/>
        <v>254.29241532677497</v>
      </c>
      <c r="AU12" s="17">
        <f t="shared" si="7"/>
        <v>350.09168242299847</v>
      </c>
      <c r="AV12" s="17">
        <f t="shared" si="7"/>
        <v>336.0286651996156</v>
      </c>
      <c r="AW12" s="17">
        <f t="shared" si="7"/>
        <v>356.65905483401883</v>
      </c>
      <c r="AX12" s="17">
        <f t="shared" si="7"/>
        <v>341.11189824242678</v>
      </c>
      <c r="AY12" s="17">
        <f t="shared" si="7"/>
        <v>417.80735982542052</v>
      </c>
      <c r="AZ12" s="17">
        <f t="shared" si="7"/>
        <v>370.0437306789396</v>
      </c>
      <c r="BA12" s="17">
        <f t="shared" si="7"/>
        <v>344.87582361029888</v>
      </c>
      <c r="BB12" s="17">
        <f t="shared" si="7"/>
        <v>338.82299377227605</v>
      </c>
      <c r="BC12" s="17">
        <f t="shared" si="7"/>
        <v>335.4661856411758</v>
      </c>
      <c r="BD12" s="17">
        <f t="shared" si="7"/>
        <v>353.50369528869118</v>
      </c>
      <c r="BE12" s="17">
        <f t="shared" si="7"/>
        <v>349.85578599177791</v>
      </c>
      <c r="BF12" s="17">
        <f t="shared" si="7"/>
        <v>359.71050905633319</v>
      </c>
      <c r="BG12" s="17">
        <f t="shared" si="7"/>
        <v>437.94349908985828</v>
      </c>
      <c r="BH12" s="17">
        <f t="shared" si="7"/>
        <v>440.27923899658066</v>
      </c>
      <c r="BI12" s="17">
        <f t="shared" si="7"/>
        <v>409.97765640673583</v>
      </c>
      <c r="BJ12" s="17">
        <f t="shared" si="7"/>
        <v>425.02351086841162</v>
      </c>
      <c r="BK12" s="17">
        <f t="shared" si="7"/>
        <v>460.14812383524333</v>
      </c>
      <c r="BL12" s="17">
        <f t="shared" si="7"/>
        <v>508.73204158118119</v>
      </c>
      <c r="BM12" s="17">
        <f t="shared" si="7"/>
        <v>441.1282118007918</v>
      </c>
      <c r="BN12" s="17">
        <f t="shared" si="7"/>
        <v>425.66728623707422</v>
      </c>
      <c r="BO12" s="17">
        <f t="shared" ref="BO12:DZ12" si="8">SUM(BO13:BO14)</f>
        <v>484.87490997998941</v>
      </c>
      <c r="BP12" s="17">
        <f t="shared" si="8"/>
        <v>494.65972197484956</v>
      </c>
      <c r="BQ12" s="17">
        <f t="shared" si="8"/>
        <v>491.05758058257857</v>
      </c>
      <c r="BR12" s="17">
        <f t="shared" si="8"/>
        <v>470.07941644565915</v>
      </c>
      <c r="BS12" s="17">
        <f t="shared" si="8"/>
        <v>539.00345439646048</v>
      </c>
      <c r="BT12" s="17">
        <f t="shared" si="8"/>
        <v>537.31813516450825</v>
      </c>
      <c r="BU12" s="17">
        <f t="shared" si="8"/>
        <v>461.42392575106953</v>
      </c>
      <c r="BV12" s="17">
        <f t="shared" si="8"/>
        <v>444.96555001777068</v>
      </c>
      <c r="BW12" s="17">
        <f t="shared" si="8"/>
        <v>555.25476020889141</v>
      </c>
      <c r="BX12" s="17">
        <f t="shared" si="8"/>
        <v>484.32153121538033</v>
      </c>
      <c r="BY12" s="17">
        <f t="shared" si="8"/>
        <v>414.31526376077977</v>
      </c>
      <c r="BZ12" s="17">
        <f t="shared" si="8"/>
        <v>409.55322817462587</v>
      </c>
      <c r="CA12" s="17">
        <f t="shared" si="8"/>
        <v>527.27045066440689</v>
      </c>
      <c r="CB12" s="17">
        <f t="shared" si="8"/>
        <v>512.99559530367355</v>
      </c>
      <c r="CC12" s="17">
        <f t="shared" si="8"/>
        <v>555.68730957191906</v>
      </c>
      <c r="CD12" s="17">
        <f t="shared" si="8"/>
        <v>495.32992997361805</v>
      </c>
      <c r="CE12" s="17">
        <f t="shared" si="8"/>
        <v>556.5041576722482</v>
      </c>
      <c r="CF12" s="17">
        <f t="shared" si="8"/>
        <v>493.04707127046822</v>
      </c>
      <c r="CG12" s="17">
        <f t="shared" si="8"/>
        <v>393.91238238649657</v>
      </c>
      <c r="CH12" s="17">
        <f t="shared" si="8"/>
        <v>362.11929546675429</v>
      </c>
      <c r="CI12" s="17">
        <f t="shared" si="8"/>
        <v>392.73608697105385</v>
      </c>
      <c r="CJ12" s="17">
        <f t="shared" si="8"/>
        <v>466.61568503167103</v>
      </c>
      <c r="CK12" s="17">
        <f t="shared" si="8"/>
        <v>391.94408259528461</v>
      </c>
      <c r="CL12" s="17">
        <f t="shared" si="8"/>
        <v>368.80302620084694</v>
      </c>
      <c r="CM12" s="17">
        <f t="shared" si="8"/>
        <v>451.23482816176488</v>
      </c>
      <c r="CN12" s="17">
        <f t="shared" si="8"/>
        <v>579.1287538260267</v>
      </c>
      <c r="CO12" s="17">
        <f t="shared" si="8"/>
        <v>710.44741722029175</v>
      </c>
      <c r="CP12" s="17">
        <f t="shared" si="8"/>
        <v>708.7875827457766</v>
      </c>
      <c r="CQ12" s="17">
        <f t="shared" si="8"/>
        <v>722.47710158276379</v>
      </c>
      <c r="CR12" s="17">
        <f t="shared" si="8"/>
        <v>721.49068697486405</v>
      </c>
      <c r="CS12" s="17">
        <f t="shared" si="8"/>
        <v>593.44203941652836</v>
      </c>
      <c r="CT12" s="17">
        <f t="shared" si="8"/>
        <v>464.1382858428824</v>
      </c>
      <c r="CU12" s="17">
        <f t="shared" si="8"/>
        <v>591.24493963838052</v>
      </c>
      <c r="CV12" s="17">
        <f t="shared" si="8"/>
        <v>605.19180210079617</v>
      </c>
      <c r="CW12" s="17">
        <f t="shared" si="8"/>
        <v>559.18175505849626</v>
      </c>
      <c r="CX12" s="17">
        <f t="shared" si="8"/>
        <v>515.28652810409824</v>
      </c>
      <c r="CY12" s="17">
        <f t="shared" si="8"/>
        <v>505.52224730608458</v>
      </c>
      <c r="CZ12" s="17">
        <f t="shared" si="8"/>
        <v>536.33304618234365</v>
      </c>
      <c r="DA12" s="17">
        <f t="shared" si="8"/>
        <v>441.4268398972614</v>
      </c>
      <c r="DB12" s="17">
        <f t="shared" si="8"/>
        <v>428.49092457129336</v>
      </c>
      <c r="DC12" s="17">
        <f t="shared" si="8"/>
        <v>427.74819120346353</v>
      </c>
      <c r="DD12" s="17">
        <f t="shared" si="8"/>
        <v>471.1224749919399</v>
      </c>
      <c r="DE12" s="17">
        <f t="shared" si="8"/>
        <v>484.54660487246508</v>
      </c>
      <c r="DF12" s="17">
        <f t="shared" si="8"/>
        <v>415.00451942251198</v>
      </c>
      <c r="DG12" s="17">
        <f t="shared" si="8"/>
        <v>466.11439937187498</v>
      </c>
      <c r="DH12" s="17">
        <f t="shared" si="8"/>
        <v>471.00389427003932</v>
      </c>
      <c r="DI12" s="17">
        <f t="shared" si="8"/>
        <v>398.75354155761238</v>
      </c>
      <c r="DJ12" s="17">
        <f t="shared" si="8"/>
        <v>337.83808472871851</v>
      </c>
      <c r="DK12" s="17">
        <f t="shared" si="8"/>
        <v>467.18097916831471</v>
      </c>
      <c r="DL12" s="17">
        <f t="shared" si="8"/>
        <v>431.25617747620333</v>
      </c>
      <c r="DM12" s="17">
        <f t="shared" si="8"/>
        <v>367.75584646482378</v>
      </c>
      <c r="DN12" s="17">
        <f t="shared" si="8"/>
        <v>322.88971701524696</v>
      </c>
      <c r="DO12" s="17">
        <f t="shared" si="8"/>
        <v>324.6002639382491</v>
      </c>
      <c r="DP12" s="17">
        <f t="shared" si="8"/>
        <v>337.09289927022121</v>
      </c>
      <c r="DQ12" s="17">
        <f t="shared" si="8"/>
        <v>253.98902379139022</v>
      </c>
      <c r="DR12" s="17">
        <f t="shared" si="8"/>
        <v>258.45237634672657</v>
      </c>
      <c r="DS12" s="17">
        <f t="shared" si="8"/>
        <v>274.92745230778462</v>
      </c>
      <c r="DT12" s="17">
        <f t="shared" si="8"/>
        <v>301.21194025932493</v>
      </c>
      <c r="DU12" s="17">
        <f t="shared" si="8"/>
        <v>274.68432357526831</v>
      </c>
      <c r="DV12" s="17">
        <f t="shared" si="8"/>
        <v>229.70377003503521</v>
      </c>
      <c r="DW12" s="17">
        <f t="shared" si="8"/>
        <v>283.78458284922601</v>
      </c>
      <c r="DX12" s="17">
        <f t="shared" si="8"/>
        <v>290.73612607390987</v>
      </c>
      <c r="DY12" s="17">
        <f t="shared" si="8"/>
        <v>241.48351943581866</v>
      </c>
      <c r="DZ12" s="17">
        <f t="shared" si="8"/>
        <v>245.15478046505362</v>
      </c>
      <c r="EA12" s="17">
        <f t="shared" ref="EA12:FC12" si="9">SUM(EA13:EA14)</f>
        <v>252.01254172529553</v>
      </c>
      <c r="EB12" s="17">
        <f t="shared" si="9"/>
        <v>250.59365981712469</v>
      </c>
      <c r="EC12" s="17">
        <f t="shared" si="9"/>
        <v>237.99219678007748</v>
      </c>
      <c r="ED12" s="17">
        <f t="shared" si="9"/>
        <v>235.08164771790334</v>
      </c>
      <c r="EE12" s="17">
        <f t="shared" si="9"/>
        <v>321.79631400297217</v>
      </c>
      <c r="EF12" s="17">
        <f t="shared" si="9"/>
        <v>651.12745088734653</v>
      </c>
      <c r="EG12" s="17">
        <f t="shared" si="9"/>
        <v>792.85201738882301</v>
      </c>
      <c r="EH12" s="17">
        <f t="shared" si="9"/>
        <v>776.42013902576048</v>
      </c>
      <c r="EI12" s="17">
        <f t="shared" si="9"/>
        <v>778.82963110553953</v>
      </c>
      <c r="EJ12" s="17">
        <f t="shared" si="9"/>
        <v>689.70206576884391</v>
      </c>
      <c r="EK12" s="17">
        <f t="shared" si="9"/>
        <v>564.93733341379618</v>
      </c>
      <c r="EL12" s="17">
        <f t="shared" si="9"/>
        <v>562.49587272085432</v>
      </c>
      <c r="EM12" s="17">
        <f t="shared" si="9"/>
        <v>636.60213945772728</v>
      </c>
      <c r="EN12" s="17">
        <f t="shared" si="9"/>
        <v>757.14912043711729</v>
      </c>
      <c r="EO12" s="17">
        <f t="shared" si="9"/>
        <v>691.4566290260916</v>
      </c>
      <c r="EP12" s="17">
        <f t="shared" si="9"/>
        <v>647.54249344989626</v>
      </c>
      <c r="EQ12" s="17">
        <f t="shared" si="9"/>
        <v>691.55910928575543</v>
      </c>
      <c r="ER12" s="17">
        <f t="shared" si="9"/>
        <v>681.61044714250841</v>
      </c>
      <c r="ES12" s="17">
        <f t="shared" si="9"/>
        <v>594.86517105903954</v>
      </c>
      <c r="ET12" s="17">
        <f t="shared" si="9"/>
        <v>578.94724970415029</v>
      </c>
      <c r="EU12" s="17">
        <f t="shared" si="9"/>
        <v>558.03236704408357</v>
      </c>
      <c r="EV12" s="17">
        <f t="shared" si="9"/>
        <v>617.11100848761919</v>
      </c>
      <c r="EW12" s="17">
        <f t="shared" si="9"/>
        <v>518.87629661291601</v>
      </c>
      <c r="EX12" s="17">
        <f t="shared" si="9"/>
        <v>486.09218942052257</v>
      </c>
      <c r="EY12" s="17">
        <f t="shared" si="9"/>
        <v>564.51596485395225</v>
      </c>
      <c r="EZ12" s="17">
        <f t="shared" si="9"/>
        <v>546.07539625156664</v>
      </c>
      <c r="FA12" s="17">
        <f t="shared" si="9"/>
        <v>435.70138655069741</v>
      </c>
      <c r="FB12" s="17">
        <f t="shared" si="9"/>
        <v>457.08555266535689</v>
      </c>
      <c r="FC12" s="17">
        <f t="shared" si="9"/>
        <v>516.52694672072801</v>
      </c>
      <c r="FD12" s="17">
        <f t="shared" ref="FD12:FP12" si="10">SUM(FD13:FD14)</f>
        <v>434.22157782976143</v>
      </c>
      <c r="FE12" s="17">
        <f t="shared" si="10"/>
        <v>375.21188519969121</v>
      </c>
      <c r="FF12" s="17">
        <f t="shared" si="10"/>
        <v>504.31109738908964</v>
      </c>
      <c r="FG12" s="17">
        <f t="shared" si="10"/>
        <v>501.30237716871198</v>
      </c>
      <c r="FH12" s="17">
        <f t="shared" si="10"/>
        <v>532.62139140704733</v>
      </c>
      <c r="FI12" s="17">
        <f t="shared" si="10"/>
        <v>456.43385772313053</v>
      </c>
      <c r="FJ12" s="17">
        <f t="shared" si="10"/>
        <v>441.52333716502216</v>
      </c>
      <c r="FK12" s="17">
        <f t="shared" si="10"/>
        <v>570.78516621690096</v>
      </c>
      <c r="FL12" s="17">
        <f t="shared" si="10"/>
        <v>562.83450331040763</v>
      </c>
      <c r="FM12" s="17">
        <f t="shared" si="10"/>
        <v>488.62863777799959</v>
      </c>
      <c r="FN12" s="17">
        <f t="shared" si="10"/>
        <v>460.19507191953409</v>
      </c>
      <c r="FO12" s="17">
        <f t="shared" si="10"/>
        <v>451.25029946493112</v>
      </c>
      <c r="FP12" s="17">
        <f t="shared" si="10"/>
        <v>464.59157758004176</v>
      </c>
      <c r="FQ12" s="17">
        <f t="shared" ref="FQ12:FS12" si="11">SUM(FQ13:FQ14)</f>
        <v>377.33590958937043</v>
      </c>
      <c r="FR12" s="17">
        <f t="shared" si="11"/>
        <v>383.2239345843704</v>
      </c>
      <c r="FS12" s="17">
        <f t="shared" si="11"/>
        <v>407.34887484477213</v>
      </c>
      <c r="FT12" s="17">
        <f t="shared" ref="FT12:FU12" si="12">SUM(FT13:FT14)</f>
        <v>402.78192386337594</v>
      </c>
      <c r="FU12" s="17">
        <f t="shared" si="12"/>
        <v>387.72660392073936</v>
      </c>
      <c r="FV12" s="17">
        <f t="shared" ref="FV12" si="13">SUM(FV13:FV14)</f>
        <v>339.10194902111107</v>
      </c>
    </row>
    <row r="13" spans="1:178" ht="15" x14ac:dyDescent="0.25">
      <c r="A13" s="49" t="s">
        <v>172</v>
      </c>
      <c r="B13" s="53">
        <v>37.854389739305482</v>
      </c>
      <c r="C13" s="53">
        <v>44.652833706974981</v>
      </c>
      <c r="D13" s="53">
        <v>45.386376116275784</v>
      </c>
      <c r="E13" s="53">
        <v>40.577050527811053</v>
      </c>
      <c r="F13" s="53">
        <v>35.309329234421256</v>
      </c>
      <c r="G13" s="53">
        <v>44.450503196358682</v>
      </c>
      <c r="H13" s="53">
        <v>47.22120995926857</v>
      </c>
      <c r="I13" s="53">
        <v>47.104321969270707</v>
      </c>
      <c r="J13" s="53">
        <v>59.303594113230709</v>
      </c>
      <c r="K13" s="53">
        <v>161.73299016046525</v>
      </c>
      <c r="L13" s="53">
        <v>110.5591205394268</v>
      </c>
      <c r="M13" s="53">
        <v>129.9417638808489</v>
      </c>
      <c r="N13" s="53">
        <v>139.60655505383014</v>
      </c>
      <c r="O13" s="53">
        <v>178.48411572706701</v>
      </c>
      <c r="P13" s="53">
        <v>187.16766298401356</v>
      </c>
      <c r="Q13" s="53">
        <v>156.82984658002854</v>
      </c>
      <c r="R13" s="53">
        <v>127.01879513096809</v>
      </c>
      <c r="S13" s="53">
        <v>153.96762882494926</v>
      </c>
      <c r="T13" s="53">
        <v>162.62272308433054</v>
      </c>
      <c r="U13" s="53">
        <v>115.4630331197977</v>
      </c>
      <c r="V13" s="53">
        <v>91.665561156153686</v>
      </c>
      <c r="W13" s="53">
        <v>89.269707599222656</v>
      </c>
      <c r="X13" s="53">
        <v>115.94697124838829</v>
      </c>
      <c r="Y13" s="53">
        <v>60.660363933205602</v>
      </c>
      <c r="Z13" s="53">
        <v>47.709542672395706</v>
      </c>
      <c r="AA13" s="53">
        <v>85.542165562629705</v>
      </c>
      <c r="AB13" s="53">
        <v>99.235498580992228</v>
      </c>
      <c r="AC13" s="53">
        <v>84.873867936849592</v>
      </c>
      <c r="AD13" s="53">
        <v>79.092630838453772</v>
      </c>
      <c r="AE13" s="53">
        <v>128.33560993796587</v>
      </c>
      <c r="AF13" s="53">
        <v>126.71825532752275</v>
      </c>
      <c r="AG13" s="53">
        <v>93.32367845767736</v>
      </c>
      <c r="AH13" s="53">
        <v>108.72851935654879</v>
      </c>
      <c r="AI13" s="53">
        <v>163.17735015296935</v>
      </c>
      <c r="AJ13" s="53">
        <v>214.43213406199217</v>
      </c>
      <c r="AK13" s="53">
        <v>166.42415181225539</v>
      </c>
      <c r="AL13" s="53">
        <v>144.40694853276014</v>
      </c>
      <c r="AM13" s="53">
        <v>150.20394317442179</v>
      </c>
      <c r="AN13" s="53">
        <v>193.58189178496599</v>
      </c>
      <c r="AO13" s="53">
        <v>155.2034423469901</v>
      </c>
      <c r="AP13" s="53">
        <v>179.45043578886987</v>
      </c>
      <c r="AQ13" s="53">
        <v>230.31510084170102</v>
      </c>
      <c r="AR13" s="53">
        <v>240.9182474988699</v>
      </c>
      <c r="AS13" s="53">
        <v>233.13938549345733</v>
      </c>
      <c r="AT13" s="53">
        <v>238.06814591300488</v>
      </c>
      <c r="AU13" s="53">
        <v>326.83623349392417</v>
      </c>
      <c r="AV13" s="53">
        <v>309.3423523262739</v>
      </c>
      <c r="AW13" s="53">
        <v>328.47681352370978</v>
      </c>
      <c r="AX13" s="53">
        <v>315.53681062662599</v>
      </c>
      <c r="AY13" s="53">
        <v>388.68723241120574</v>
      </c>
      <c r="AZ13" s="53">
        <v>342.30952683991194</v>
      </c>
      <c r="BA13" s="53">
        <v>317.19535673117639</v>
      </c>
      <c r="BB13" s="53">
        <v>313.10331850361825</v>
      </c>
      <c r="BC13" s="53">
        <v>306.94408944314716</v>
      </c>
      <c r="BD13" s="53">
        <v>324.78276828950641</v>
      </c>
      <c r="BE13" s="53">
        <v>322.62222272193429</v>
      </c>
      <c r="BF13" s="53">
        <v>331.49771421456336</v>
      </c>
      <c r="BG13" s="53">
        <v>409.00238013929129</v>
      </c>
      <c r="BH13" s="53">
        <v>407.40677751284835</v>
      </c>
      <c r="BI13" s="53">
        <v>382.99307708412408</v>
      </c>
      <c r="BJ13" s="53">
        <v>399.32181541150806</v>
      </c>
      <c r="BK13" s="53">
        <v>430.70753867256639</v>
      </c>
      <c r="BL13" s="53">
        <v>474.99503056806327</v>
      </c>
      <c r="BM13" s="53">
        <v>413.87397579693794</v>
      </c>
      <c r="BN13" s="53">
        <v>400.03813770079614</v>
      </c>
      <c r="BO13" s="53">
        <v>455.74050805306433</v>
      </c>
      <c r="BP13" s="53">
        <v>461.69962915635108</v>
      </c>
      <c r="BQ13" s="53">
        <v>457.10246311426164</v>
      </c>
      <c r="BR13" s="53">
        <v>439.82394895881413</v>
      </c>
      <c r="BS13" s="53">
        <v>502.6587025102973</v>
      </c>
      <c r="BT13" s="53">
        <v>496.97639823424817</v>
      </c>
      <c r="BU13" s="53">
        <v>425.09336738747356</v>
      </c>
      <c r="BV13" s="53">
        <v>413.9513998525739</v>
      </c>
      <c r="BW13" s="53">
        <v>515.70482608008388</v>
      </c>
      <c r="BX13" s="53">
        <v>446.55509499919413</v>
      </c>
      <c r="BY13" s="53">
        <v>381.90604259610177</v>
      </c>
      <c r="BZ13" s="53">
        <v>376.46013649642236</v>
      </c>
      <c r="CA13" s="53">
        <v>490.94591121787903</v>
      </c>
      <c r="CB13" s="53">
        <v>475.22963616189639</v>
      </c>
      <c r="CC13" s="53">
        <v>520.29814832497618</v>
      </c>
      <c r="CD13" s="53">
        <v>466.46136808226697</v>
      </c>
      <c r="CE13" s="53">
        <v>518.43675774636074</v>
      </c>
      <c r="CF13" s="53">
        <v>449.85954645019103</v>
      </c>
      <c r="CG13" s="53">
        <v>360.35065325287172</v>
      </c>
      <c r="CH13" s="53">
        <v>338.05631612932007</v>
      </c>
      <c r="CI13" s="53">
        <v>357.69774805457865</v>
      </c>
      <c r="CJ13" s="53">
        <v>433.60666555490531</v>
      </c>
      <c r="CK13" s="53">
        <v>367.3414541371211</v>
      </c>
      <c r="CL13" s="53">
        <v>347.35983716883032</v>
      </c>
      <c r="CM13" s="53">
        <v>423.96103159198793</v>
      </c>
      <c r="CN13" s="53">
        <v>523.82942316981394</v>
      </c>
      <c r="CO13" s="53">
        <v>679.42674397152848</v>
      </c>
      <c r="CP13" s="53">
        <v>682.53893118034762</v>
      </c>
      <c r="CQ13" s="53">
        <v>695.38090490799198</v>
      </c>
      <c r="CR13" s="53">
        <v>672.26863844207924</v>
      </c>
      <c r="CS13" s="53">
        <v>557.86062882166118</v>
      </c>
      <c r="CT13" s="53">
        <v>443.46115697914246</v>
      </c>
      <c r="CU13" s="53">
        <v>550.43705564016102</v>
      </c>
      <c r="CV13" s="53">
        <v>556.77192824413601</v>
      </c>
      <c r="CW13" s="53">
        <v>517.79789134181181</v>
      </c>
      <c r="CX13" s="53">
        <v>484.6971840331048</v>
      </c>
      <c r="CY13" s="53">
        <v>462.36682210604209</v>
      </c>
      <c r="CZ13" s="53">
        <v>479.20132867503111</v>
      </c>
      <c r="DA13" s="53">
        <v>400.59263692770327</v>
      </c>
      <c r="DB13" s="53">
        <v>393.53337661464838</v>
      </c>
      <c r="DC13" s="53">
        <v>386.15761738594858</v>
      </c>
      <c r="DD13" s="53">
        <v>412.4528185371002</v>
      </c>
      <c r="DE13" s="53">
        <v>436.54324531470536</v>
      </c>
      <c r="DF13" s="53">
        <v>370.25432529501103</v>
      </c>
      <c r="DG13" s="53">
        <v>410.39820360791396</v>
      </c>
      <c r="DH13" s="53">
        <v>404.24265008156789</v>
      </c>
      <c r="DI13" s="53">
        <v>348.48657362495112</v>
      </c>
      <c r="DJ13" s="53">
        <v>290.17722688002357</v>
      </c>
      <c r="DK13" s="53">
        <v>404.65787937918117</v>
      </c>
      <c r="DL13" s="53">
        <v>370.43948720500765</v>
      </c>
      <c r="DM13" s="53">
        <v>318.9240803317262</v>
      </c>
      <c r="DN13" s="53">
        <v>292.75127618473732</v>
      </c>
      <c r="DO13" s="53">
        <v>282.70879264786277</v>
      </c>
      <c r="DP13" s="53">
        <v>283.89586140678614</v>
      </c>
      <c r="DQ13" s="53">
        <v>213.55621652179806</v>
      </c>
      <c r="DR13" s="53">
        <v>220.5691886360859</v>
      </c>
      <c r="DS13" s="53">
        <v>226.42749212369654</v>
      </c>
      <c r="DT13" s="53">
        <v>249.41285054493102</v>
      </c>
      <c r="DU13" s="53">
        <v>234.73057203119441</v>
      </c>
      <c r="DV13" s="53">
        <v>191.85352558196993</v>
      </c>
      <c r="DW13" s="53">
        <v>236.37028277000962</v>
      </c>
      <c r="DX13" s="53">
        <v>243.61047309216664</v>
      </c>
      <c r="DY13" s="53">
        <v>199.70040888941463</v>
      </c>
      <c r="DZ13" s="53">
        <v>214.08044067376852</v>
      </c>
      <c r="EA13" s="53">
        <v>206.05972211462259</v>
      </c>
      <c r="EB13" s="53">
        <v>204.46552659022808</v>
      </c>
      <c r="EC13" s="53">
        <v>210.76950557678938</v>
      </c>
      <c r="ED13" s="53">
        <v>209.51033357530832</v>
      </c>
      <c r="EE13" s="53">
        <v>292.69382708060743</v>
      </c>
      <c r="EF13" s="53">
        <v>619.49929504560714</v>
      </c>
      <c r="EG13" s="53">
        <v>768.80033960348931</v>
      </c>
      <c r="EH13" s="53">
        <v>753.44645852410792</v>
      </c>
      <c r="EI13" s="53">
        <v>754.36802454471592</v>
      </c>
      <c r="EJ13" s="53">
        <v>669.08263798475264</v>
      </c>
      <c r="EK13" s="53">
        <v>547.67842072707413</v>
      </c>
      <c r="EL13" s="53">
        <v>547.98837131041284</v>
      </c>
      <c r="EM13" s="53">
        <v>619.34935965607599</v>
      </c>
      <c r="EN13" s="53">
        <v>737.47415266848589</v>
      </c>
      <c r="EO13" s="53">
        <v>669.62603415035881</v>
      </c>
      <c r="EP13" s="53">
        <v>619.96403412544726</v>
      </c>
      <c r="EQ13" s="53">
        <v>652.56353309804206</v>
      </c>
      <c r="ER13" s="53">
        <v>634.57289697694887</v>
      </c>
      <c r="ES13" s="53">
        <v>559.81795091216941</v>
      </c>
      <c r="ET13" s="53">
        <v>549.33537074498452</v>
      </c>
      <c r="EU13" s="53">
        <v>523.92238960600866</v>
      </c>
      <c r="EV13" s="53">
        <v>571.20028645588411</v>
      </c>
      <c r="EW13" s="53">
        <v>480.36462547967653</v>
      </c>
      <c r="EX13" s="53">
        <v>445.33673150854702</v>
      </c>
      <c r="EY13" s="53">
        <v>520.4515144210892</v>
      </c>
      <c r="EZ13" s="53">
        <v>500.45582315281672</v>
      </c>
      <c r="FA13" s="53">
        <v>400.34301167902464</v>
      </c>
      <c r="FB13" s="53">
        <v>420.26489096839367</v>
      </c>
      <c r="FC13" s="53">
        <v>469.51752419808969</v>
      </c>
      <c r="FD13" s="53">
        <v>384.38704487769024</v>
      </c>
      <c r="FE13" s="53">
        <v>331.29661337044644</v>
      </c>
      <c r="FF13" s="53">
        <v>462.2472242571875</v>
      </c>
      <c r="FG13" s="53">
        <v>445.55503443660717</v>
      </c>
      <c r="FH13" s="53">
        <v>472.48801493923469</v>
      </c>
      <c r="FI13" s="53">
        <v>407.95650844145098</v>
      </c>
      <c r="FJ13" s="53">
        <v>394.57297087910467</v>
      </c>
      <c r="FK13" s="53">
        <v>520.01762409149183</v>
      </c>
      <c r="FL13" s="53">
        <v>508.57723671854518</v>
      </c>
      <c r="FM13" s="53">
        <v>446.48937878857134</v>
      </c>
      <c r="FN13" s="53">
        <v>411.3417137428998</v>
      </c>
      <c r="FO13" s="53">
        <v>411.8755640761799</v>
      </c>
      <c r="FP13" s="53">
        <v>422.58296554429023</v>
      </c>
      <c r="FQ13" s="53">
        <v>338.8346758434281</v>
      </c>
      <c r="FR13" s="53">
        <v>345.68660484930479</v>
      </c>
      <c r="FS13" s="53">
        <v>361.70023618895061</v>
      </c>
      <c r="FT13" s="53">
        <v>355.66496253350118</v>
      </c>
      <c r="FU13" s="53">
        <v>341.44909610928158</v>
      </c>
      <c r="FV13" s="53">
        <v>299.02499477315246</v>
      </c>
    </row>
    <row r="14" spans="1:178" ht="15" x14ac:dyDescent="0.25">
      <c r="A14" s="49" t="s">
        <v>24</v>
      </c>
      <c r="B14" s="53">
        <v>0.79416909508634115</v>
      </c>
      <c r="C14" s="53">
        <v>0.32369735418365081</v>
      </c>
      <c r="D14" s="53">
        <v>0.45417247461646781</v>
      </c>
      <c r="E14" s="53">
        <v>0.60973429185503603</v>
      </c>
      <c r="F14" s="53">
        <v>0.59908408804565327</v>
      </c>
      <c r="G14" s="53">
        <v>0.53129533832357523</v>
      </c>
      <c r="H14" s="53">
        <v>0.59554076928777899</v>
      </c>
      <c r="I14" s="53">
        <v>1.2206631883198695</v>
      </c>
      <c r="J14" s="53">
        <v>1.8763998814199956</v>
      </c>
      <c r="K14" s="53">
        <v>1.7679135848217595</v>
      </c>
      <c r="L14" s="53">
        <v>2.2484078559252945</v>
      </c>
      <c r="M14" s="53">
        <v>2.0398987326762024</v>
      </c>
      <c r="N14" s="53">
        <v>2.2913123841992142</v>
      </c>
      <c r="O14" s="53">
        <v>2.7880046839101755</v>
      </c>
      <c r="P14" s="53">
        <v>3.0568312161861706</v>
      </c>
      <c r="Q14" s="53">
        <v>3.0347816497443123</v>
      </c>
      <c r="R14" s="53">
        <v>2.8837755280515824</v>
      </c>
      <c r="S14" s="53">
        <v>3.3813587193359522</v>
      </c>
      <c r="T14" s="53">
        <v>4.1756695471726077</v>
      </c>
      <c r="U14" s="53">
        <v>3.2964000592900025</v>
      </c>
      <c r="V14" s="53">
        <v>3.9199026754613504</v>
      </c>
      <c r="W14" s="53">
        <v>3.560326687912251</v>
      </c>
      <c r="X14" s="53">
        <v>4.0685398354702436</v>
      </c>
      <c r="Y14" s="53">
        <v>12.186991773512194</v>
      </c>
      <c r="Z14" s="53">
        <v>3.8354299562736238</v>
      </c>
      <c r="AA14" s="53">
        <v>3.0733734529015044</v>
      </c>
      <c r="AB14" s="53">
        <v>5.1287895527755127</v>
      </c>
      <c r="AC14" s="53">
        <v>5.2383715245238269</v>
      </c>
      <c r="AD14" s="53">
        <v>5.3627395224783232</v>
      </c>
      <c r="AE14" s="53">
        <v>6.6052118580004446</v>
      </c>
      <c r="AF14" s="53">
        <v>7.3708116801304389</v>
      </c>
      <c r="AG14" s="53">
        <v>7.0123898021196176</v>
      </c>
      <c r="AH14" s="53">
        <v>6.9137843029719113</v>
      </c>
      <c r="AI14" s="53">
        <v>7.4400987474987037</v>
      </c>
      <c r="AJ14" s="53">
        <v>8.5219043355814126</v>
      </c>
      <c r="AK14" s="53">
        <v>8.2539484473430669</v>
      </c>
      <c r="AL14" s="53">
        <v>7.495738975765212</v>
      </c>
      <c r="AM14" s="53">
        <v>8.3832289631660863</v>
      </c>
      <c r="AN14" s="53">
        <v>9.3012522344919581</v>
      </c>
      <c r="AO14" s="53">
        <v>10.067904928481436</v>
      </c>
      <c r="AP14" s="53">
        <v>11.32875947528348</v>
      </c>
      <c r="AQ14" s="53">
        <v>12.614093292818499</v>
      </c>
      <c r="AR14" s="53">
        <v>12.524133491440006</v>
      </c>
      <c r="AS14" s="53">
        <v>16.060588334692063</v>
      </c>
      <c r="AT14" s="53">
        <v>16.224269413770102</v>
      </c>
      <c r="AU14" s="53">
        <v>23.255448929074333</v>
      </c>
      <c r="AV14" s="53">
        <v>26.686312873341734</v>
      </c>
      <c r="AW14" s="53">
        <v>28.182241310309053</v>
      </c>
      <c r="AX14" s="53">
        <v>25.575087615800786</v>
      </c>
      <c r="AY14" s="53">
        <v>29.120127414214778</v>
      </c>
      <c r="AZ14" s="53">
        <v>27.734203839027643</v>
      </c>
      <c r="BA14" s="53">
        <v>27.680466879122505</v>
      </c>
      <c r="BB14" s="53">
        <v>25.719675268657824</v>
      </c>
      <c r="BC14" s="53">
        <v>28.522096198028613</v>
      </c>
      <c r="BD14" s="53">
        <v>28.720926999184766</v>
      </c>
      <c r="BE14" s="53">
        <v>27.233563269843625</v>
      </c>
      <c r="BF14" s="53">
        <v>28.212794841769806</v>
      </c>
      <c r="BG14" s="53">
        <v>28.94111895056696</v>
      </c>
      <c r="BH14" s="53">
        <v>32.872461483732309</v>
      </c>
      <c r="BI14" s="53">
        <v>26.984579322611722</v>
      </c>
      <c r="BJ14" s="53">
        <v>25.701695456903579</v>
      </c>
      <c r="BK14" s="53">
        <v>29.440585162676946</v>
      </c>
      <c r="BL14" s="53">
        <v>33.737011013117915</v>
      </c>
      <c r="BM14" s="53">
        <v>27.254236003853851</v>
      </c>
      <c r="BN14" s="53">
        <v>25.629148536278073</v>
      </c>
      <c r="BO14" s="53">
        <v>29.134401926925072</v>
      </c>
      <c r="BP14" s="53">
        <v>32.960092818498481</v>
      </c>
      <c r="BQ14" s="53">
        <v>33.955117468316907</v>
      </c>
      <c r="BR14" s="53">
        <v>30.255467486845035</v>
      </c>
      <c r="BS14" s="53">
        <v>36.344751886163195</v>
      </c>
      <c r="BT14" s="53">
        <v>40.341736930260133</v>
      </c>
      <c r="BU14" s="53">
        <v>36.330558363595941</v>
      </c>
      <c r="BV14" s="53">
        <v>31.014150165196771</v>
      </c>
      <c r="BW14" s="53">
        <v>39.549934128807536</v>
      </c>
      <c r="BX14" s="53">
        <v>37.766436216186179</v>
      </c>
      <c r="BY14" s="53">
        <v>32.40922116467798</v>
      </c>
      <c r="BZ14" s="53">
        <v>33.093091678203514</v>
      </c>
      <c r="CA14" s="53">
        <v>36.32453944652783</v>
      </c>
      <c r="CB14" s="53">
        <v>37.765959141777216</v>
      </c>
      <c r="CC14" s="53">
        <v>35.389161246942862</v>
      </c>
      <c r="CD14" s="53">
        <v>28.868561891351071</v>
      </c>
      <c r="CE14" s="53">
        <v>38.067399925887507</v>
      </c>
      <c r="CF14" s="53">
        <v>43.18752482027719</v>
      </c>
      <c r="CG14" s="53">
        <v>33.561729133624837</v>
      </c>
      <c r="CH14" s="53">
        <v>24.062979337434228</v>
      </c>
      <c r="CI14" s="53">
        <v>35.038338916475205</v>
      </c>
      <c r="CJ14" s="53">
        <v>33.009019476765722</v>
      </c>
      <c r="CK14" s="53">
        <v>24.60262845816349</v>
      </c>
      <c r="CL14" s="53">
        <v>21.443189032016598</v>
      </c>
      <c r="CM14" s="53">
        <v>27.273796569776927</v>
      </c>
      <c r="CN14" s="53">
        <v>55.299330656212746</v>
      </c>
      <c r="CO14" s="53">
        <v>31.020673248763227</v>
      </c>
      <c r="CP14" s="53">
        <v>26.24865156542899</v>
      </c>
      <c r="CQ14" s="53">
        <v>27.096196674771853</v>
      </c>
      <c r="CR14" s="53">
        <v>49.222048532784839</v>
      </c>
      <c r="CS14" s="53">
        <v>35.581410594867137</v>
      </c>
      <c r="CT14" s="53">
        <v>20.677128863739924</v>
      </c>
      <c r="CU14" s="53">
        <v>40.807883998219452</v>
      </c>
      <c r="CV14" s="53">
        <v>48.419873856660146</v>
      </c>
      <c r="CW14" s="53">
        <v>41.383863716684495</v>
      </c>
      <c r="CX14" s="53">
        <v>30.589344070993469</v>
      </c>
      <c r="CY14" s="53">
        <v>43.155425200042473</v>
      </c>
      <c r="CZ14" s="53">
        <v>57.13171750731253</v>
      </c>
      <c r="DA14" s="53">
        <v>40.83420296955812</v>
      </c>
      <c r="DB14" s="53">
        <v>34.957547956644987</v>
      </c>
      <c r="DC14" s="53">
        <v>41.590573817514922</v>
      </c>
      <c r="DD14" s="53">
        <v>58.669656454839682</v>
      </c>
      <c r="DE14" s="53">
        <v>48.003359557759694</v>
      </c>
      <c r="DF14" s="53">
        <v>44.75019412750094</v>
      </c>
      <c r="DG14" s="53">
        <v>55.716195763961011</v>
      </c>
      <c r="DH14" s="53">
        <v>66.761244188471423</v>
      </c>
      <c r="DI14" s="53">
        <v>50.266967932661231</v>
      </c>
      <c r="DJ14" s="53">
        <v>47.660857848694953</v>
      </c>
      <c r="DK14" s="53">
        <v>62.52309978913356</v>
      </c>
      <c r="DL14" s="53">
        <v>60.816690271195689</v>
      </c>
      <c r="DM14" s="53">
        <v>48.831766133097588</v>
      </c>
      <c r="DN14" s="53">
        <v>30.138440830509644</v>
      </c>
      <c r="DO14" s="53">
        <v>41.891471290386328</v>
      </c>
      <c r="DP14" s="53">
        <v>53.197037863435085</v>
      </c>
      <c r="DQ14" s="53">
        <v>40.432807269592168</v>
      </c>
      <c r="DR14" s="53">
        <v>37.883187710640684</v>
      </c>
      <c r="DS14" s="53">
        <v>48.49996018408811</v>
      </c>
      <c r="DT14" s="53">
        <v>51.799089714393901</v>
      </c>
      <c r="DU14" s="53">
        <v>39.953751544073882</v>
      </c>
      <c r="DV14" s="53">
        <v>37.850244453065272</v>
      </c>
      <c r="DW14" s="53">
        <v>47.414300079216396</v>
      </c>
      <c r="DX14" s="53">
        <v>47.125652981743215</v>
      </c>
      <c r="DY14" s="53">
        <v>41.783110546404025</v>
      </c>
      <c r="DZ14" s="53">
        <v>31.074339791285109</v>
      </c>
      <c r="EA14" s="53">
        <v>45.952819610672947</v>
      </c>
      <c r="EB14" s="53">
        <v>46.128133226896608</v>
      </c>
      <c r="EC14" s="53">
        <v>27.2226912032881</v>
      </c>
      <c r="ED14" s="53">
        <v>25.571314142595018</v>
      </c>
      <c r="EE14" s="53">
        <v>29.102486922364704</v>
      </c>
      <c r="EF14" s="53">
        <v>31.628155841739403</v>
      </c>
      <c r="EG14" s="53">
        <v>24.051677785333652</v>
      </c>
      <c r="EH14" s="53">
        <v>22.973680501652563</v>
      </c>
      <c r="EI14" s="53">
        <v>24.461606560823615</v>
      </c>
      <c r="EJ14" s="53">
        <v>20.619427784091314</v>
      </c>
      <c r="EK14" s="53">
        <v>17.25891268672207</v>
      </c>
      <c r="EL14" s="53">
        <v>14.507501410441447</v>
      </c>
      <c r="EM14" s="53">
        <v>17.252779801651272</v>
      </c>
      <c r="EN14" s="53">
        <v>19.674967768631401</v>
      </c>
      <c r="EO14" s="53">
        <v>21.830594875732796</v>
      </c>
      <c r="EP14" s="53">
        <v>27.578459324449042</v>
      </c>
      <c r="EQ14" s="53">
        <v>38.995576187713326</v>
      </c>
      <c r="ER14" s="53">
        <v>47.037550165559544</v>
      </c>
      <c r="ES14" s="53">
        <v>35.047220146870103</v>
      </c>
      <c r="ET14" s="53">
        <v>29.611878959165786</v>
      </c>
      <c r="EU14" s="53">
        <v>34.109977438074914</v>
      </c>
      <c r="EV14" s="53">
        <v>45.910722031735105</v>
      </c>
      <c r="EW14" s="53">
        <v>38.51167113323946</v>
      </c>
      <c r="EX14" s="53">
        <v>40.755457911975569</v>
      </c>
      <c r="EY14" s="53">
        <v>44.064450432863048</v>
      </c>
      <c r="EZ14" s="53">
        <v>45.619573098749939</v>
      </c>
      <c r="FA14" s="53">
        <v>35.358374871672758</v>
      </c>
      <c r="FB14" s="53">
        <v>36.820661696963185</v>
      </c>
      <c r="FC14" s="53">
        <v>47.009422522638289</v>
      </c>
      <c r="FD14" s="53">
        <v>49.834532952071186</v>
      </c>
      <c r="FE14" s="53">
        <v>43.915271829244794</v>
      </c>
      <c r="FF14" s="53">
        <v>42.063873131902142</v>
      </c>
      <c r="FG14" s="53">
        <v>55.747342732104791</v>
      </c>
      <c r="FH14" s="53">
        <v>60.133376467812688</v>
      </c>
      <c r="FI14" s="53">
        <v>48.477349281679565</v>
      </c>
      <c r="FJ14" s="53">
        <v>46.950366285917461</v>
      </c>
      <c r="FK14" s="53">
        <v>50.767542125409129</v>
      </c>
      <c r="FL14" s="53">
        <v>54.257266591862447</v>
      </c>
      <c r="FM14" s="53">
        <v>42.139258989428235</v>
      </c>
      <c r="FN14" s="53">
        <v>48.853358176634266</v>
      </c>
      <c r="FO14" s="53">
        <v>39.374735388751247</v>
      </c>
      <c r="FP14" s="53">
        <v>42.00861203575154</v>
      </c>
      <c r="FQ14" s="53">
        <v>38.501233745942343</v>
      </c>
      <c r="FR14" s="53">
        <v>37.537329735065626</v>
      </c>
      <c r="FS14" s="53">
        <v>45.648638655821529</v>
      </c>
      <c r="FT14" s="53">
        <v>47.116961329874755</v>
      </c>
      <c r="FU14" s="53">
        <v>46.277507811457795</v>
      </c>
      <c r="FV14" s="53">
        <v>40.076954247958632</v>
      </c>
    </row>
    <row r="15" spans="1:178" ht="15" x14ac:dyDescent="0.25">
      <c r="A15" s="27" t="s">
        <v>114</v>
      </c>
      <c r="B15" s="53">
        <f>SUM(B16:B16)</f>
        <v>0</v>
      </c>
      <c r="C15" s="53">
        <f t="shared" ref="C15:BN15" si="14">SUM(C16:C16)</f>
        <v>0</v>
      </c>
      <c r="D15" s="53">
        <f t="shared" si="14"/>
        <v>0</v>
      </c>
      <c r="E15" s="53">
        <f t="shared" si="14"/>
        <v>0</v>
      </c>
      <c r="F15" s="53">
        <f t="shared" si="14"/>
        <v>0</v>
      </c>
      <c r="G15" s="53">
        <f t="shared" si="14"/>
        <v>0</v>
      </c>
      <c r="H15" s="53">
        <f t="shared" si="14"/>
        <v>0</v>
      </c>
      <c r="I15" s="53">
        <f t="shared" si="14"/>
        <v>0</v>
      </c>
      <c r="J15" s="53">
        <f t="shared" si="14"/>
        <v>0</v>
      </c>
      <c r="K15" s="53">
        <f t="shared" si="14"/>
        <v>0</v>
      </c>
      <c r="L15" s="53">
        <f t="shared" si="14"/>
        <v>0</v>
      </c>
      <c r="M15" s="53">
        <f t="shared" si="14"/>
        <v>0</v>
      </c>
      <c r="N15" s="53">
        <f t="shared" si="14"/>
        <v>0</v>
      </c>
      <c r="O15" s="53">
        <f t="shared" si="14"/>
        <v>0</v>
      </c>
      <c r="P15" s="53">
        <f t="shared" si="14"/>
        <v>0</v>
      </c>
      <c r="Q15" s="53">
        <f t="shared" si="14"/>
        <v>0</v>
      </c>
      <c r="R15" s="53">
        <f t="shared" si="14"/>
        <v>0</v>
      </c>
      <c r="S15" s="53">
        <f t="shared" si="14"/>
        <v>0</v>
      </c>
      <c r="T15" s="53">
        <f t="shared" si="14"/>
        <v>0</v>
      </c>
      <c r="U15" s="53">
        <f t="shared" si="14"/>
        <v>0</v>
      </c>
      <c r="V15" s="53">
        <f t="shared" si="14"/>
        <v>0</v>
      </c>
      <c r="W15" s="53">
        <f t="shared" si="14"/>
        <v>0</v>
      </c>
      <c r="X15" s="53">
        <f t="shared" si="14"/>
        <v>0</v>
      </c>
      <c r="Y15" s="53">
        <f t="shared" si="14"/>
        <v>0</v>
      </c>
      <c r="Z15" s="53">
        <f t="shared" si="14"/>
        <v>0</v>
      </c>
      <c r="AA15" s="53">
        <f t="shared" si="14"/>
        <v>0</v>
      </c>
      <c r="AB15" s="53">
        <f t="shared" si="14"/>
        <v>0</v>
      </c>
      <c r="AC15" s="53">
        <f t="shared" si="14"/>
        <v>0</v>
      </c>
      <c r="AD15" s="53">
        <f t="shared" si="14"/>
        <v>0</v>
      </c>
      <c r="AE15" s="53">
        <f t="shared" si="14"/>
        <v>0</v>
      </c>
      <c r="AF15" s="53">
        <f t="shared" si="14"/>
        <v>0</v>
      </c>
      <c r="AG15" s="53">
        <f t="shared" si="14"/>
        <v>0</v>
      </c>
      <c r="AH15" s="53">
        <f t="shared" si="14"/>
        <v>0</v>
      </c>
      <c r="AI15" s="53">
        <f t="shared" si="14"/>
        <v>0</v>
      </c>
      <c r="AJ15" s="53">
        <f t="shared" si="14"/>
        <v>0</v>
      </c>
      <c r="AK15" s="53">
        <f t="shared" si="14"/>
        <v>0</v>
      </c>
      <c r="AL15" s="53">
        <f t="shared" si="14"/>
        <v>0</v>
      </c>
      <c r="AM15" s="53">
        <f t="shared" si="14"/>
        <v>0</v>
      </c>
      <c r="AN15" s="53">
        <f t="shared" si="14"/>
        <v>0</v>
      </c>
      <c r="AO15" s="53">
        <f t="shared" si="14"/>
        <v>0</v>
      </c>
      <c r="AP15" s="53">
        <f t="shared" si="14"/>
        <v>0</v>
      </c>
      <c r="AQ15" s="53">
        <f t="shared" si="14"/>
        <v>0</v>
      </c>
      <c r="AR15" s="53">
        <f t="shared" si="14"/>
        <v>0</v>
      </c>
      <c r="AS15" s="53">
        <f t="shared" si="14"/>
        <v>0</v>
      </c>
      <c r="AT15" s="53">
        <f t="shared" si="14"/>
        <v>0</v>
      </c>
      <c r="AU15" s="53">
        <f t="shared" si="14"/>
        <v>0</v>
      </c>
      <c r="AV15" s="53">
        <f t="shared" si="14"/>
        <v>0</v>
      </c>
      <c r="AW15" s="53">
        <f t="shared" si="14"/>
        <v>49.75</v>
      </c>
      <c r="AX15" s="53">
        <f t="shared" si="14"/>
        <v>128.113</v>
      </c>
      <c r="AY15" s="53">
        <f t="shared" si="14"/>
        <v>139.17500000000001</v>
      </c>
      <c r="AZ15" s="53">
        <f t="shared" si="14"/>
        <v>151.59899999999999</v>
      </c>
      <c r="BA15" s="53">
        <f t="shared" si="14"/>
        <v>160.863</v>
      </c>
      <c r="BB15" s="53">
        <f t="shared" si="14"/>
        <v>147.87</v>
      </c>
      <c r="BC15" s="53">
        <f t="shared" si="14"/>
        <v>148.52000000000001</v>
      </c>
      <c r="BD15" s="53">
        <f t="shared" si="14"/>
        <v>87.766000000000005</v>
      </c>
      <c r="BE15" s="53">
        <f t="shared" si="14"/>
        <v>103.148</v>
      </c>
      <c r="BF15" s="53">
        <f t="shared" si="14"/>
        <v>136.95400000000001</v>
      </c>
      <c r="BG15" s="53">
        <f t="shared" si="14"/>
        <v>145.358</v>
      </c>
      <c r="BH15" s="53">
        <f t="shared" si="14"/>
        <v>164.31799999999998</v>
      </c>
      <c r="BI15" s="53">
        <f t="shared" si="14"/>
        <v>171.47900000000001</v>
      </c>
      <c r="BJ15" s="53">
        <f t="shared" si="14"/>
        <v>158.18900000000002</v>
      </c>
      <c r="BK15" s="53">
        <f t="shared" si="14"/>
        <v>162.23500000000001</v>
      </c>
      <c r="BL15" s="53">
        <f t="shared" si="14"/>
        <v>150.51500000000001</v>
      </c>
      <c r="BM15" s="53">
        <f t="shared" si="14"/>
        <v>169.768</v>
      </c>
      <c r="BN15" s="53">
        <f t="shared" si="14"/>
        <v>145.78800000000001</v>
      </c>
      <c r="BO15" s="53">
        <f t="shared" ref="BO15:DZ15" si="15">SUM(BO16:BO16)</f>
        <v>157.98599999999999</v>
      </c>
      <c r="BP15" s="53">
        <f t="shared" si="15"/>
        <v>173.727</v>
      </c>
      <c r="BQ15" s="53">
        <f t="shared" si="15"/>
        <v>164.952</v>
      </c>
      <c r="BR15" s="53">
        <f t="shared" si="15"/>
        <v>98.621999999999986</v>
      </c>
      <c r="BS15" s="53">
        <f t="shared" si="15"/>
        <v>132.756</v>
      </c>
      <c r="BT15" s="53">
        <f t="shared" si="15"/>
        <v>151.57499999999999</v>
      </c>
      <c r="BU15" s="53">
        <f t="shared" si="15"/>
        <v>125.096</v>
      </c>
      <c r="BV15" s="53">
        <f t="shared" si="15"/>
        <v>149.19999999999999</v>
      </c>
      <c r="BW15" s="53">
        <f t="shared" si="15"/>
        <v>156.87200000000001</v>
      </c>
      <c r="BX15" s="53">
        <f t="shared" si="15"/>
        <v>180.35899999999998</v>
      </c>
      <c r="BY15" s="53">
        <f t="shared" si="15"/>
        <v>173.02700000000002</v>
      </c>
      <c r="BZ15" s="53">
        <f t="shared" si="15"/>
        <v>147.23699999999999</v>
      </c>
      <c r="CA15" s="53">
        <f t="shared" si="15"/>
        <v>179.27</v>
      </c>
      <c r="CB15" s="53">
        <f t="shared" si="15"/>
        <v>157.72800000000001</v>
      </c>
      <c r="CC15" s="53">
        <f t="shared" si="15"/>
        <v>116.10599999999999</v>
      </c>
      <c r="CD15" s="53">
        <f t="shared" si="15"/>
        <v>130.41800000000001</v>
      </c>
      <c r="CE15" s="53">
        <f t="shared" si="15"/>
        <v>126.345</v>
      </c>
      <c r="CF15" s="53">
        <f t="shared" si="15"/>
        <v>124.489</v>
      </c>
      <c r="CG15" s="53">
        <f t="shared" si="15"/>
        <v>84.687000000000012</v>
      </c>
      <c r="CH15" s="53">
        <f t="shared" si="15"/>
        <v>43.15</v>
      </c>
      <c r="CI15" s="53">
        <f t="shared" si="15"/>
        <v>88.995999999999995</v>
      </c>
      <c r="CJ15" s="53">
        <f t="shared" si="15"/>
        <v>82.882999999999996</v>
      </c>
      <c r="CK15" s="53">
        <f t="shared" si="15"/>
        <v>74.564999999999998</v>
      </c>
      <c r="CL15" s="53">
        <f t="shared" si="15"/>
        <v>83.292000000000002</v>
      </c>
      <c r="CM15" s="53">
        <f t="shared" si="15"/>
        <v>40.447000000000003</v>
      </c>
      <c r="CN15" s="53">
        <f t="shared" si="15"/>
        <v>42.22</v>
      </c>
      <c r="CO15" s="53">
        <f t="shared" si="15"/>
        <v>10.112</v>
      </c>
      <c r="CP15" s="53">
        <f t="shared" si="15"/>
        <v>14.233000000000001</v>
      </c>
      <c r="CQ15" s="53">
        <f t="shared" si="15"/>
        <v>0</v>
      </c>
      <c r="CR15" s="53">
        <f t="shared" si="15"/>
        <v>0</v>
      </c>
      <c r="CS15" s="53">
        <f t="shared" si="15"/>
        <v>0</v>
      </c>
      <c r="CT15" s="53">
        <f t="shared" si="15"/>
        <v>0</v>
      </c>
      <c r="CU15" s="53">
        <f t="shared" si="15"/>
        <v>0</v>
      </c>
      <c r="CV15" s="53">
        <f t="shared" si="15"/>
        <v>0</v>
      </c>
      <c r="CW15" s="53">
        <f t="shared" si="15"/>
        <v>0</v>
      </c>
      <c r="CX15" s="53">
        <f t="shared" si="15"/>
        <v>0</v>
      </c>
      <c r="CY15" s="53">
        <f t="shared" si="15"/>
        <v>0</v>
      </c>
      <c r="CZ15" s="53">
        <f t="shared" si="15"/>
        <v>0</v>
      </c>
      <c r="DA15" s="53">
        <f t="shared" si="15"/>
        <v>0</v>
      </c>
      <c r="DB15" s="53">
        <f t="shared" si="15"/>
        <v>0</v>
      </c>
      <c r="DC15" s="53">
        <f t="shared" si="15"/>
        <v>0</v>
      </c>
      <c r="DD15" s="53">
        <f t="shared" si="15"/>
        <v>0</v>
      </c>
      <c r="DE15" s="53">
        <f t="shared" si="15"/>
        <v>0</v>
      </c>
      <c r="DF15" s="53">
        <f t="shared" si="15"/>
        <v>0</v>
      </c>
      <c r="DG15" s="53">
        <f t="shared" si="15"/>
        <v>0</v>
      </c>
      <c r="DH15" s="53">
        <f t="shared" si="15"/>
        <v>0</v>
      </c>
      <c r="DI15" s="53">
        <f t="shared" si="15"/>
        <v>0</v>
      </c>
      <c r="DJ15" s="53">
        <f t="shared" si="15"/>
        <v>0</v>
      </c>
      <c r="DK15" s="53">
        <f t="shared" si="15"/>
        <v>0</v>
      </c>
      <c r="DL15" s="53">
        <f t="shared" si="15"/>
        <v>0</v>
      </c>
      <c r="DM15" s="53">
        <f t="shared" si="15"/>
        <v>0</v>
      </c>
      <c r="DN15" s="53">
        <f t="shared" si="15"/>
        <v>0</v>
      </c>
      <c r="DO15" s="53">
        <f t="shared" si="15"/>
        <v>0</v>
      </c>
      <c r="DP15" s="53">
        <f t="shared" si="15"/>
        <v>0</v>
      </c>
      <c r="DQ15" s="53">
        <f t="shared" si="15"/>
        <v>0</v>
      </c>
      <c r="DR15" s="53">
        <f t="shared" si="15"/>
        <v>0</v>
      </c>
      <c r="DS15" s="53">
        <f t="shared" si="15"/>
        <v>0</v>
      </c>
      <c r="DT15" s="53">
        <f t="shared" si="15"/>
        <v>0</v>
      </c>
      <c r="DU15" s="53">
        <f t="shared" si="15"/>
        <v>0</v>
      </c>
      <c r="DV15" s="53">
        <f t="shared" si="15"/>
        <v>0</v>
      </c>
      <c r="DW15" s="53">
        <f t="shared" si="15"/>
        <v>0</v>
      </c>
      <c r="DX15" s="53">
        <f t="shared" si="15"/>
        <v>0</v>
      </c>
      <c r="DY15" s="53">
        <f t="shared" si="15"/>
        <v>0</v>
      </c>
      <c r="DZ15" s="53">
        <f t="shared" si="15"/>
        <v>0</v>
      </c>
      <c r="EA15" s="53">
        <f t="shared" ref="EA15:FV15" si="16">SUM(EA16:EA16)</f>
        <v>0</v>
      </c>
      <c r="EB15" s="53">
        <f t="shared" si="16"/>
        <v>0</v>
      </c>
      <c r="EC15" s="53">
        <f t="shared" si="16"/>
        <v>0</v>
      </c>
      <c r="ED15" s="53">
        <f t="shared" si="16"/>
        <v>0</v>
      </c>
      <c r="EE15" s="53">
        <f t="shared" si="16"/>
        <v>0</v>
      </c>
      <c r="EF15" s="53">
        <f t="shared" si="16"/>
        <v>0</v>
      </c>
      <c r="EG15" s="53">
        <f t="shared" si="16"/>
        <v>0</v>
      </c>
      <c r="EH15" s="53">
        <f t="shared" si="16"/>
        <v>0</v>
      </c>
      <c r="EI15" s="53">
        <f t="shared" si="16"/>
        <v>0</v>
      </c>
      <c r="EJ15" s="53">
        <f t="shared" si="16"/>
        <v>0</v>
      </c>
      <c r="EK15" s="53">
        <f t="shared" si="16"/>
        <v>0</v>
      </c>
      <c r="EL15" s="53">
        <f t="shared" si="16"/>
        <v>0</v>
      </c>
      <c r="EM15" s="53">
        <f t="shared" si="16"/>
        <v>0</v>
      </c>
      <c r="EN15" s="53">
        <f t="shared" si="16"/>
        <v>0</v>
      </c>
      <c r="EO15" s="53">
        <f t="shared" si="16"/>
        <v>0</v>
      </c>
      <c r="EP15" s="53">
        <f t="shared" si="16"/>
        <v>0</v>
      </c>
      <c r="EQ15" s="53">
        <f t="shared" si="16"/>
        <v>0</v>
      </c>
      <c r="ER15" s="53">
        <f t="shared" si="16"/>
        <v>0</v>
      </c>
      <c r="ES15" s="53">
        <f t="shared" si="16"/>
        <v>0</v>
      </c>
      <c r="ET15" s="53">
        <f t="shared" si="16"/>
        <v>0</v>
      </c>
      <c r="EU15" s="53">
        <f t="shared" si="16"/>
        <v>0</v>
      </c>
      <c r="EV15" s="53">
        <f t="shared" si="16"/>
        <v>0</v>
      </c>
      <c r="EW15" s="53">
        <f t="shared" si="16"/>
        <v>0</v>
      </c>
      <c r="EX15" s="53">
        <f t="shared" si="16"/>
        <v>0</v>
      </c>
      <c r="EY15" s="53">
        <f t="shared" si="16"/>
        <v>0</v>
      </c>
      <c r="EZ15" s="53">
        <f t="shared" si="16"/>
        <v>0</v>
      </c>
      <c r="FA15" s="53">
        <f t="shared" si="16"/>
        <v>0</v>
      </c>
      <c r="FB15" s="53">
        <f t="shared" si="16"/>
        <v>0</v>
      </c>
      <c r="FC15" s="53">
        <f t="shared" si="16"/>
        <v>0</v>
      </c>
      <c r="FD15" s="53">
        <f t="shared" si="16"/>
        <v>0</v>
      </c>
      <c r="FE15" s="53">
        <f t="shared" si="16"/>
        <v>0</v>
      </c>
      <c r="FF15" s="53">
        <f t="shared" si="16"/>
        <v>0</v>
      </c>
      <c r="FG15" s="53">
        <f t="shared" si="16"/>
        <v>0</v>
      </c>
      <c r="FH15" s="53">
        <f t="shared" si="16"/>
        <v>0</v>
      </c>
      <c r="FI15" s="53">
        <f t="shared" si="16"/>
        <v>0</v>
      </c>
      <c r="FJ15" s="53">
        <f t="shared" si="16"/>
        <v>0</v>
      </c>
      <c r="FK15" s="53">
        <f t="shared" si="16"/>
        <v>0</v>
      </c>
      <c r="FL15" s="53">
        <f t="shared" si="16"/>
        <v>0</v>
      </c>
      <c r="FM15" s="53">
        <f t="shared" si="16"/>
        <v>0</v>
      </c>
      <c r="FN15" s="53">
        <f t="shared" si="16"/>
        <v>0</v>
      </c>
      <c r="FO15" s="53">
        <f t="shared" si="16"/>
        <v>0</v>
      </c>
      <c r="FP15" s="53">
        <f t="shared" si="16"/>
        <v>0</v>
      </c>
      <c r="FQ15" s="53">
        <f t="shared" si="16"/>
        <v>0</v>
      </c>
      <c r="FR15" s="53">
        <f t="shared" si="16"/>
        <v>0</v>
      </c>
      <c r="FS15" s="53">
        <f t="shared" si="16"/>
        <v>0</v>
      </c>
      <c r="FT15" s="53">
        <f t="shared" si="16"/>
        <v>0</v>
      </c>
      <c r="FU15" s="53">
        <f t="shared" si="16"/>
        <v>0</v>
      </c>
      <c r="FV15" s="53">
        <f t="shared" si="16"/>
        <v>0</v>
      </c>
    </row>
    <row r="16" spans="1:178" ht="17.25" x14ac:dyDescent="0.25">
      <c r="A16" s="49" t="s">
        <v>113</v>
      </c>
      <c r="B16" s="53">
        <v>0</v>
      </c>
      <c r="C16" s="53">
        <v>0</v>
      </c>
      <c r="D16" s="53">
        <v>0</v>
      </c>
      <c r="E16" s="53">
        <v>0</v>
      </c>
      <c r="F16" s="53">
        <v>0</v>
      </c>
      <c r="G16" s="53">
        <v>0</v>
      </c>
      <c r="H16" s="53">
        <v>0</v>
      </c>
      <c r="I16" s="53">
        <v>0</v>
      </c>
      <c r="J16" s="53">
        <v>0</v>
      </c>
      <c r="K16" s="53">
        <v>0</v>
      </c>
      <c r="L16" s="53">
        <v>0</v>
      </c>
      <c r="M16" s="53">
        <v>0</v>
      </c>
      <c r="N16" s="53">
        <v>0</v>
      </c>
      <c r="O16" s="53">
        <v>0</v>
      </c>
      <c r="P16" s="53">
        <v>0</v>
      </c>
      <c r="Q16" s="53">
        <v>0</v>
      </c>
      <c r="R16" s="53">
        <v>0</v>
      </c>
      <c r="S16" s="53">
        <v>0</v>
      </c>
      <c r="T16" s="53">
        <v>0</v>
      </c>
      <c r="U16" s="53">
        <v>0</v>
      </c>
      <c r="V16" s="53">
        <v>0</v>
      </c>
      <c r="W16" s="53">
        <v>0</v>
      </c>
      <c r="X16" s="53">
        <v>0</v>
      </c>
      <c r="Y16" s="53">
        <v>0</v>
      </c>
      <c r="Z16" s="53">
        <v>0</v>
      </c>
      <c r="AA16" s="53">
        <v>0</v>
      </c>
      <c r="AB16" s="53">
        <v>0</v>
      </c>
      <c r="AC16" s="53">
        <v>0</v>
      </c>
      <c r="AD16" s="53">
        <v>0</v>
      </c>
      <c r="AE16" s="53">
        <v>0</v>
      </c>
      <c r="AF16" s="53">
        <v>0</v>
      </c>
      <c r="AG16" s="53">
        <v>0</v>
      </c>
      <c r="AH16" s="53">
        <v>0</v>
      </c>
      <c r="AI16" s="53">
        <v>0</v>
      </c>
      <c r="AJ16" s="53">
        <v>0</v>
      </c>
      <c r="AK16" s="53">
        <v>0</v>
      </c>
      <c r="AL16" s="53">
        <v>0</v>
      </c>
      <c r="AM16" s="53">
        <v>0</v>
      </c>
      <c r="AN16" s="53">
        <v>0</v>
      </c>
      <c r="AO16" s="53">
        <v>0</v>
      </c>
      <c r="AP16" s="53">
        <v>0</v>
      </c>
      <c r="AQ16" s="53">
        <v>0</v>
      </c>
      <c r="AR16" s="53">
        <v>0</v>
      </c>
      <c r="AS16" s="53">
        <v>0</v>
      </c>
      <c r="AT16" s="53">
        <v>0</v>
      </c>
      <c r="AU16" s="53">
        <v>0</v>
      </c>
      <c r="AV16" s="53">
        <v>0</v>
      </c>
      <c r="AW16" s="53">
        <v>49.75</v>
      </c>
      <c r="AX16" s="53">
        <v>128.113</v>
      </c>
      <c r="AY16" s="53">
        <v>139.17500000000001</v>
      </c>
      <c r="AZ16" s="53">
        <v>151.59899999999999</v>
      </c>
      <c r="BA16" s="53">
        <v>160.863</v>
      </c>
      <c r="BB16" s="53">
        <v>147.87</v>
      </c>
      <c r="BC16" s="53">
        <v>148.52000000000001</v>
      </c>
      <c r="BD16" s="53">
        <v>87.766000000000005</v>
      </c>
      <c r="BE16" s="53">
        <v>103.148</v>
      </c>
      <c r="BF16" s="53">
        <v>136.95400000000001</v>
      </c>
      <c r="BG16" s="53">
        <v>145.358</v>
      </c>
      <c r="BH16" s="53">
        <v>164.31799999999998</v>
      </c>
      <c r="BI16" s="53">
        <v>171.47900000000001</v>
      </c>
      <c r="BJ16" s="53">
        <v>158.18900000000002</v>
      </c>
      <c r="BK16" s="53">
        <v>162.23500000000001</v>
      </c>
      <c r="BL16" s="53">
        <v>150.51500000000001</v>
      </c>
      <c r="BM16" s="53">
        <v>169.768</v>
      </c>
      <c r="BN16" s="53">
        <v>145.78800000000001</v>
      </c>
      <c r="BO16" s="53">
        <v>157.98599999999999</v>
      </c>
      <c r="BP16" s="53">
        <v>173.727</v>
      </c>
      <c r="BQ16" s="53">
        <v>164.952</v>
      </c>
      <c r="BR16" s="53">
        <v>98.621999999999986</v>
      </c>
      <c r="BS16" s="53">
        <v>132.756</v>
      </c>
      <c r="BT16" s="53">
        <v>151.57499999999999</v>
      </c>
      <c r="BU16" s="53">
        <v>125.096</v>
      </c>
      <c r="BV16" s="53">
        <v>149.19999999999999</v>
      </c>
      <c r="BW16" s="53">
        <v>156.87200000000001</v>
      </c>
      <c r="BX16" s="53">
        <v>180.35899999999998</v>
      </c>
      <c r="BY16" s="53">
        <v>173.02700000000002</v>
      </c>
      <c r="BZ16" s="53">
        <v>147.23699999999999</v>
      </c>
      <c r="CA16" s="53">
        <v>179.27</v>
      </c>
      <c r="CB16" s="53">
        <v>157.72800000000001</v>
      </c>
      <c r="CC16" s="53">
        <v>116.10599999999999</v>
      </c>
      <c r="CD16" s="53">
        <v>130.41800000000001</v>
      </c>
      <c r="CE16" s="53">
        <v>126.345</v>
      </c>
      <c r="CF16" s="53">
        <v>124.489</v>
      </c>
      <c r="CG16" s="53">
        <v>84.687000000000012</v>
      </c>
      <c r="CH16" s="53">
        <v>43.15</v>
      </c>
      <c r="CI16" s="53">
        <v>88.995999999999995</v>
      </c>
      <c r="CJ16" s="53">
        <v>82.882999999999996</v>
      </c>
      <c r="CK16" s="53">
        <v>74.564999999999998</v>
      </c>
      <c r="CL16" s="53">
        <v>83.292000000000002</v>
      </c>
      <c r="CM16" s="53">
        <v>40.447000000000003</v>
      </c>
      <c r="CN16" s="53">
        <v>42.22</v>
      </c>
      <c r="CO16" s="53">
        <v>10.112</v>
      </c>
      <c r="CP16" s="53">
        <v>14.233000000000001</v>
      </c>
      <c r="CQ16" s="53">
        <v>0</v>
      </c>
      <c r="CR16" s="53">
        <v>0</v>
      </c>
      <c r="CS16" s="53">
        <v>0</v>
      </c>
      <c r="CT16" s="53">
        <v>0</v>
      </c>
      <c r="CU16" s="53">
        <v>0</v>
      </c>
      <c r="CV16" s="53">
        <v>0</v>
      </c>
      <c r="CW16" s="53">
        <v>0</v>
      </c>
      <c r="CX16" s="53">
        <v>0</v>
      </c>
      <c r="CY16" s="53">
        <v>0</v>
      </c>
      <c r="CZ16" s="53">
        <v>0</v>
      </c>
      <c r="DA16" s="53">
        <v>0</v>
      </c>
      <c r="DB16" s="53">
        <v>0</v>
      </c>
      <c r="DC16" s="53">
        <v>0</v>
      </c>
      <c r="DD16" s="53">
        <v>0</v>
      </c>
      <c r="DE16" s="53">
        <v>0</v>
      </c>
      <c r="DF16" s="53">
        <v>0</v>
      </c>
      <c r="DG16" s="53">
        <v>0</v>
      </c>
      <c r="DH16" s="53">
        <v>0</v>
      </c>
      <c r="DI16" s="53">
        <v>0</v>
      </c>
      <c r="DJ16" s="53">
        <v>0</v>
      </c>
      <c r="DK16" s="53">
        <v>0</v>
      </c>
      <c r="DL16" s="53">
        <v>0</v>
      </c>
      <c r="DM16" s="53">
        <v>0</v>
      </c>
      <c r="DN16" s="53">
        <v>0</v>
      </c>
      <c r="DO16" s="53">
        <v>0</v>
      </c>
      <c r="DP16" s="53">
        <v>0</v>
      </c>
      <c r="DQ16" s="53">
        <v>0</v>
      </c>
      <c r="DR16" s="53">
        <v>0</v>
      </c>
      <c r="DS16" s="53">
        <v>0</v>
      </c>
      <c r="DT16" s="53">
        <v>0</v>
      </c>
      <c r="DU16" s="53">
        <v>0</v>
      </c>
      <c r="DV16" s="53">
        <v>0</v>
      </c>
      <c r="DW16" s="53">
        <v>0</v>
      </c>
      <c r="DX16" s="53">
        <v>0</v>
      </c>
      <c r="DY16" s="53">
        <v>0</v>
      </c>
      <c r="DZ16" s="53">
        <v>0</v>
      </c>
      <c r="EA16" s="53">
        <v>0</v>
      </c>
      <c r="EB16" s="53">
        <v>0</v>
      </c>
      <c r="EC16" s="53">
        <v>0</v>
      </c>
      <c r="ED16" s="53">
        <v>0</v>
      </c>
      <c r="EE16" s="53">
        <v>0</v>
      </c>
      <c r="EF16" s="53">
        <v>0</v>
      </c>
      <c r="EG16" s="53">
        <v>0</v>
      </c>
      <c r="EH16" s="53">
        <v>0</v>
      </c>
      <c r="EI16" s="53">
        <v>0</v>
      </c>
      <c r="EJ16" s="53">
        <v>0</v>
      </c>
      <c r="EK16" s="53">
        <v>0</v>
      </c>
      <c r="EL16" s="53">
        <v>0</v>
      </c>
      <c r="EM16" s="53">
        <v>0</v>
      </c>
      <c r="EN16" s="53">
        <v>0</v>
      </c>
      <c r="EO16" s="53">
        <v>0</v>
      </c>
      <c r="EP16" s="53">
        <v>0</v>
      </c>
      <c r="EQ16" s="53">
        <v>0</v>
      </c>
      <c r="ER16" s="53">
        <v>0</v>
      </c>
      <c r="ES16" s="53">
        <v>0</v>
      </c>
      <c r="ET16" s="53">
        <v>0</v>
      </c>
      <c r="EU16" s="53">
        <v>0</v>
      </c>
      <c r="EV16" s="53">
        <v>0</v>
      </c>
      <c r="EW16" s="53">
        <v>0</v>
      </c>
      <c r="EX16" s="53">
        <v>0</v>
      </c>
      <c r="EY16" s="53">
        <v>0</v>
      </c>
      <c r="EZ16" s="53">
        <v>0</v>
      </c>
      <c r="FA16" s="53">
        <v>0</v>
      </c>
      <c r="FB16" s="53">
        <v>0</v>
      </c>
      <c r="FC16" s="53">
        <v>0</v>
      </c>
      <c r="FD16" s="53">
        <v>0</v>
      </c>
      <c r="FE16" s="53">
        <v>0</v>
      </c>
      <c r="FF16" s="53">
        <v>0</v>
      </c>
      <c r="FG16" s="53">
        <v>0</v>
      </c>
      <c r="FH16" s="53">
        <v>0</v>
      </c>
      <c r="FI16" s="53">
        <v>0</v>
      </c>
      <c r="FJ16" s="53">
        <v>0</v>
      </c>
      <c r="FK16" s="53">
        <v>0</v>
      </c>
      <c r="FL16" s="53">
        <v>0</v>
      </c>
      <c r="FM16" s="53">
        <v>0</v>
      </c>
      <c r="FN16" s="53">
        <v>0</v>
      </c>
      <c r="FO16" s="53">
        <v>0</v>
      </c>
      <c r="FP16" s="53">
        <v>0</v>
      </c>
      <c r="FQ16" s="53">
        <v>0</v>
      </c>
      <c r="FR16" s="53">
        <v>0</v>
      </c>
      <c r="FS16" s="53">
        <v>0</v>
      </c>
      <c r="FT16" s="53">
        <v>0</v>
      </c>
      <c r="FU16" s="53">
        <v>0</v>
      </c>
      <c r="FV16" s="53">
        <v>0</v>
      </c>
    </row>
    <row r="17" spans="1:178" ht="15" x14ac:dyDescent="0.2">
      <c r="A17" s="27" t="s">
        <v>21</v>
      </c>
      <c r="B17" s="17">
        <f>SUM(B18:B21,B24:B26,B30)</f>
        <v>999.53499999999985</v>
      </c>
      <c r="C17" s="17">
        <f t="shared" ref="C17:BN17" si="17">SUM(C18:C21,C24:C26,C30)</f>
        <v>1223.998</v>
      </c>
      <c r="D17" s="17">
        <f t="shared" si="17"/>
        <v>1065.5589999999997</v>
      </c>
      <c r="E17" s="17">
        <f t="shared" si="17"/>
        <v>1053.173</v>
      </c>
      <c r="F17" s="17">
        <f t="shared" si="17"/>
        <v>1035.2530000000002</v>
      </c>
      <c r="G17" s="17">
        <f t="shared" si="17"/>
        <v>1269.375</v>
      </c>
      <c r="H17" s="17">
        <f t="shared" si="17"/>
        <v>1157.675</v>
      </c>
      <c r="I17" s="17">
        <f t="shared" si="17"/>
        <v>1206.7809999999999</v>
      </c>
      <c r="J17" s="17">
        <f t="shared" si="17"/>
        <v>987.32400000000007</v>
      </c>
      <c r="K17" s="17">
        <f t="shared" si="17"/>
        <v>804.75</v>
      </c>
      <c r="L17" s="17">
        <f t="shared" si="17"/>
        <v>992.49400000000003</v>
      </c>
      <c r="M17" s="17">
        <f t="shared" si="17"/>
        <v>1058.0380000000002</v>
      </c>
      <c r="N17" s="17">
        <f t="shared" si="17"/>
        <v>923.92099999999994</v>
      </c>
      <c r="O17" s="17">
        <f t="shared" si="17"/>
        <v>1185.0749999999998</v>
      </c>
      <c r="P17" s="17">
        <f t="shared" si="17"/>
        <v>746.93900000000008</v>
      </c>
      <c r="Q17" s="17">
        <f t="shared" si="17"/>
        <v>1010.0110000000001</v>
      </c>
      <c r="R17" s="17">
        <f t="shared" si="17"/>
        <v>900.24700000000007</v>
      </c>
      <c r="S17" s="17">
        <f t="shared" si="17"/>
        <v>810.12700000000007</v>
      </c>
      <c r="T17" s="17">
        <f t="shared" si="17"/>
        <v>903.69400000000007</v>
      </c>
      <c r="U17" s="17">
        <f t="shared" si="17"/>
        <v>867.39300000000003</v>
      </c>
      <c r="V17" s="17">
        <f t="shared" si="17"/>
        <v>981.16099999999983</v>
      </c>
      <c r="W17" s="17">
        <f t="shared" si="17"/>
        <v>941.66500000000008</v>
      </c>
      <c r="X17" s="17">
        <f t="shared" si="17"/>
        <v>1022.761</v>
      </c>
      <c r="Y17" s="17">
        <f t="shared" si="17"/>
        <v>1007.356</v>
      </c>
      <c r="Z17" s="17">
        <f t="shared" si="17"/>
        <v>1206.5</v>
      </c>
      <c r="AA17" s="17">
        <f t="shared" si="17"/>
        <v>705.76400000000001</v>
      </c>
      <c r="AB17" s="17">
        <f t="shared" si="17"/>
        <v>1094.0849999999998</v>
      </c>
      <c r="AC17" s="17">
        <f t="shared" si="17"/>
        <v>875.16199999999981</v>
      </c>
      <c r="AD17" s="17">
        <f t="shared" si="17"/>
        <v>943.66200000000003</v>
      </c>
      <c r="AE17" s="17">
        <f t="shared" si="17"/>
        <v>846.09599999999989</v>
      </c>
      <c r="AF17" s="17">
        <f t="shared" si="17"/>
        <v>786.98400000000004</v>
      </c>
      <c r="AG17" s="17">
        <f t="shared" si="17"/>
        <v>742.89300000000003</v>
      </c>
      <c r="AH17" s="17">
        <f t="shared" si="17"/>
        <v>988.80300000000011</v>
      </c>
      <c r="AI17" s="17">
        <f t="shared" si="17"/>
        <v>758.55799999999999</v>
      </c>
      <c r="AJ17" s="17">
        <f t="shared" si="17"/>
        <v>687.39400000000001</v>
      </c>
      <c r="AK17" s="17">
        <f t="shared" si="17"/>
        <v>584.7700000000001</v>
      </c>
      <c r="AL17" s="17">
        <f t="shared" si="17"/>
        <v>967.62699999999995</v>
      </c>
      <c r="AM17" s="17">
        <f t="shared" si="17"/>
        <v>641.21899999999994</v>
      </c>
      <c r="AN17" s="17">
        <f t="shared" si="17"/>
        <v>649.32200000000012</v>
      </c>
      <c r="AO17" s="17">
        <f t="shared" si="17"/>
        <v>797.65299999999991</v>
      </c>
      <c r="AP17" s="17">
        <f t="shared" si="17"/>
        <v>818.30099999999993</v>
      </c>
      <c r="AQ17" s="17">
        <f t="shared" si="17"/>
        <v>692.21900000000005</v>
      </c>
      <c r="AR17" s="17">
        <f t="shared" si="17"/>
        <v>875.32600000000002</v>
      </c>
      <c r="AS17" s="17">
        <f t="shared" si="17"/>
        <v>698.43799999999999</v>
      </c>
      <c r="AT17" s="17">
        <f t="shared" si="17"/>
        <v>734.15800000000013</v>
      </c>
      <c r="AU17" s="17">
        <f t="shared" si="17"/>
        <v>672.02099999999996</v>
      </c>
      <c r="AV17" s="17">
        <f t="shared" si="17"/>
        <v>718.52099999999984</v>
      </c>
      <c r="AW17" s="17">
        <f t="shared" si="17"/>
        <v>877.88300000000004</v>
      </c>
      <c r="AX17" s="17">
        <f t="shared" si="17"/>
        <v>630.322</v>
      </c>
      <c r="AY17" s="17">
        <f t="shared" si="17"/>
        <v>440.58100000000002</v>
      </c>
      <c r="AZ17" s="17">
        <f t="shared" si="17"/>
        <v>435.91999999999996</v>
      </c>
      <c r="BA17" s="17">
        <f t="shared" si="17"/>
        <v>612.76800000000003</v>
      </c>
      <c r="BB17" s="17">
        <f t="shared" si="17"/>
        <v>862.38799999999992</v>
      </c>
      <c r="BC17" s="17">
        <f t="shared" si="17"/>
        <v>643.25800000000004</v>
      </c>
      <c r="BD17" s="17">
        <f t="shared" si="17"/>
        <v>581.05899999999997</v>
      </c>
      <c r="BE17" s="17">
        <f t="shared" si="17"/>
        <v>882.96900000000005</v>
      </c>
      <c r="BF17" s="17">
        <f t="shared" si="17"/>
        <v>639.30400000000009</v>
      </c>
      <c r="BG17" s="17">
        <f t="shared" si="17"/>
        <v>597.06699999999989</v>
      </c>
      <c r="BH17" s="17">
        <f t="shared" si="17"/>
        <v>780.07500000000016</v>
      </c>
      <c r="BI17" s="17">
        <f t="shared" si="17"/>
        <v>763.24800000000005</v>
      </c>
      <c r="BJ17" s="17">
        <f t="shared" si="17"/>
        <v>736.18700000000001</v>
      </c>
      <c r="BK17" s="17">
        <f t="shared" si="17"/>
        <v>834.74400000000003</v>
      </c>
      <c r="BL17" s="17">
        <f t="shared" si="17"/>
        <v>925.55899999999997</v>
      </c>
      <c r="BM17" s="17">
        <f t="shared" si="17"/>
        <v>919.38699999999994</v>
      </c>
      <c r="BN17" s="17">
        <f t="shared" si="17"/>
        <v>928.42200000000003</v>
      </c>
      <c r="BO17" s="17">
        <f t="shared" ref="BO17:DZ17" si="18">SUM(BO18:BO21,BO24:BO26,BO30)</f>
        <v>886.29700000000003</v>
      </c>
      <c r="BP17" s="17">
        <f t="shared" si="18"/>
        <v>945.12299999999982</v>
      </c>
      <c r="BQ17" s="17">
        <f t="shared" si="18"/>
        <v>965.61299999999983</v>
      </c>
      <c r="BR17" s="17">
        <f t="shared" si="18"/>
        <v>904.57399999999996</v>
      </c>
      <c r="BS17" s="17">
        <f t="shared" si="18"/>
        <v>910.91899999999987</v>
      </c>
      <c r="BT17" s="17">
        <f t="shared" si="18"/>
        <v>1026.4880000000001</v>
      </c>
      <c r="BU17" s="17">
        <f t="shared" si="18"/>
        <v>933.01</v>
      </c>
      <c r="BV17" s="17">
        <f t="shared" si="18"/>
        <v>988.35500000000002</v>
      </c>
      <c r="BW17" s="17">
        <f t="shared" si="18"/>
        <v>893.04</v>
      </c>
      <c r="BX17" s="17">
        <f t="shared" si="18"/>
        <v>924.94900000000007</v>
      </c>
      <c r="BY17" s="17">
        <f t="shared" si="18"/>
        <v>908.86599999999999</v>
      </c>
      <c r="BZ17" s="17">
        <f t="shared" si="18"/>
        <v>946.92600000000016</v>
      </c>
      <c r="CA17" s="17">
        <f t="shared" si="18"/>
        <v>1131.4639999999999</v>
      </c>
      <c r="CB17" s="17">
        <f t="shared" si="18"/>
        <v>980.89</v>
      </c>
      <c r="CC17" s="17">
        <f t="shared" si="18"/>
        <v>1020.2139999999999</v>
      </c>
      <c r="CD17" s="17">
        <f t="shared" si="18"/>
        <v>1083.7429999999999</v>
      </c>
      <c r="CE17" s="17">
        <f t="shared" si="18"/>
        <v>1228.5859999999998</v>
      </c>
      <c r="CF17" s="17">
        <f t="shared" si="18"/>
        <v>1149.1249999999998</v>
      </c>
      <c r="CG17" s="17">
        <f t="shared" si="18"/>
        <v>1125.558</v>
      </c>
      <c r="CH17" s="17">
        <f t="shared" si="18"/>
        <v>1204.7890000000002</v>
      </c>
      <c r="CI17" s="17">
        <f t="shared" si="18"/>
        <v>1204.8129999999999</v>
      </c>
      <c r="CJ17" s="17">
        <f t="shared" si="18"/>
        <v>1234.848</v>
      </c>
      <c r="CK17" s="17">
        <f t="shared" si="18"/>
        <v>1122.231</v>
      </c>
      <c r="CL17" s="17">
        <f t="shared" si="18"/>
        <v>1431.2090000000003</v>
      </c>
      <c r="CM17" s="17">
        <f t="shared" si="18"/>
        <v>1261.3430000000001</v>
      </c>
      <c r="CN17" s="17">
        <f t="shared" si="18"/>
        <v>1323.162</v>
      </c>
      <c r="CO17" s="17">
        <f t="shared" si="18"/>
        <v>1102.5329999999999</v>
      </c>
      <c r="CP17" s="17">
        <f t="shared" si="18"/>
        <v>1525.2949999999998</v>
      </c>
      <c r="CQ17" s="17">
        <f t="shared" si="18"/>
        <v>1301.9709999999998</v>
      </c>
      <c r="CR17" s="17">
        <f t="shared" si="18"/>
        <v>1226.9979999999998</v>
      </c>
      <c r="CS17" s="17">
        <f t="shared" si="18"/>
        <v>1205.7033999938963</v>
      </c>
      <c r="CT17" s="17">
        <f t="shared" si="18"/>
        <v>1529.6590000000001</v>
      </c>
      <c r="CU17" s="17">
        <f t="shared" si="18"/>
        <v>1417.6339999999996</v>
      </c>
      <c r="CV17" s="17">
        <f t="shared" si="18"/>
        <v>1385.9189999999999</v>
      </c>
      <c r="CW17" s="17">
        <f t="shared" si="18"/>
        <v>1409.5630000000001</v>
      </c>
      <c r="CX17" s="17">
        <f t="shared" si="18"/>
        <v>1432.913599998474</v>
      </c>
      <c r="CY17" s="17">
        <f t="shared" si="18"/>
        <v>1572.4223999996182</v>
      </c>
      <c r="CZ17" s="17">
        <f t="shared" si="18"/>
        <v>1565.8589999999999</v>
      </c>
      <c r="DA17" s="17">
        <f t="shared" si="18"/>
        <v>1472.4960000000001</v>
      </c>
      <c r="DB17" s="17">
        <f t="shared" si="18"/>
        <v>1411.5750349884033</v>
      </c>
      <c r="DC17" s="17">
        <f t="shared" si="18"/>
        <v>1475.5489999999998</v>
      </c>
      <c r="DD17" s="17">
        <f t="shared" si="18"/>
        <v>1570.0529999999999</v>
      </c>
      <c r="DE17" s="17">
        <f t="shared" si="18"/>
        <v>1413.3549999999998</v>
      </c>
      <c r="DF17" s="17">
        <f t="shared" si="18"/>
        <v>1506.1</v>
      </c>
      <c r="DG17" s="17">
        <f t="shared" si="18"/>
        <v>1477.3830000000003</v>
      </c>
      <c r="DH17" s="17">
        <f t="shared" si="18"/>
        <v>1615.809</v>
      </c>
      <c r="DI17" s="17">
        <f t="shared" si="18"/>
        <v>1325.451</v>
      </c>
      <c r="DJ17" s="17">
        <f t="shared" si="18"/>
        <v>1574.1889999999999</v>
      </c>
      <c r="DK17" s="17">
        <f t="shared" si="18"/>
        <v>1631.2549999999999</v>
      </c>
      <c r="DL17" s="17">
        <f t="shared" si="18"/>
        <v>1529.346</v>
      </c>
      <c r="DM17" s="17">
        <f t="shared" si="18"/>
        <v>1552.8660000000002</v>
      </c>
      <c r="DN17" s="17">
        <f t="shared" si="18"/>
        <v>1738.4919999999997</v>
      </c>
      <c r="DO17" s="17">
        <f t="shared" si="18"/>
        <v>1632.3542180000002</v>
      </c>
      <c r="DP17" s="17">
        <f t="shared" si="18"/>
        <v>1700.5712909999997</v>
      </c>
      <c r="DQ17" s="17">
        <f t="shared" si="18"/>
        <v>1592.823715</v>
      </c>
      <c r="DR17" s="17">
        <f t="shared" si="18"/>
        <v>1611.7750000000001</v>
      </c>
      <c r="DS17" s="17">
        <f t="shared" si="18"/>
        <v>1883.3290000000002</v>
      </c>
      <c r="DT17" s="17">
        <f t="shared" si="18"/>
        <v>1523.4800000000002</v>
      </c>
      <c r="DU17" s="17">
        <f t="shared" si="18"/>
        <v>1880.761</v>
      </c>
      <c r="DV17" s="17">
        <f t="shared" si="18"/>
        <v>1796.6019999999999</v>
      </c>
      <c r="DW17" s="17">
        <f t="shared" si="18"/>
        <v>1807.3223199999998</v>
      </c>
      <c r="DX17" s="17">
        <f t="shared" si="18"/>
        <v>1449.9952119999996</v>
      </c>
      <c r="DY17" s="17">
        <f t="shared" si="18"/>
        <v>1699.0179999999998</v>
      </c>
      <c r="DZ17" s="17">
        <f t="shared" si="18"/>
        <v>1807.521</v>
      </c>
      <c r="EA17" s="17">
        <f t="shared" ref="EA17:FC17" si="19">SUM(EA18:EA21,EA24:EA26,EA30)</f>
        <v>1586.4660780000002</v>
      </c>
      <c r="EB17" s="17">
        <f t="shared" si="19"/>
        <v>1609.1799409999999</v>
      </c>
      <c r="EC17" s="17">
        <f t="shared" si="19"/>
        <v>1771.901415</v>
      </c>
      <c r="ED17" s="17">
        <f t="shared" si="19"/>
        <v>1753.9390120000003</v>
      </c>
      <c r="EE17" s="17">
        <f t="shared" si="19"/>
        <v>1805.503506</v>
      </c>
      <c r="EF17" s="17">
        <f t="shared" si="19"/>
        <v>1697.5071500000001</v>
      </c>
      <c r="EG17" s="17">
        <f t="shared" si="19"/>
        <v>1814.145209</v>
      </c>
      <c r="EH17" s="17">
        <f t="shared" si="19"/>
        <v>1853.850001</v>
      </c>
      <c r="EI17" s="17">
        <f t="shared" si="19"/>
        <v>1760.0930440000002</v>
      </c>
      <c r="EJ17" s="17">
        <f t="shared" si="19"/>
        <v>1591.1630090000001</v>
      </c>
      <c r="EK17" s="17">
        <f t="shared" si="19"/>
        <v>1946.5550110000001</v>
      </c>
      <c r="EL17" s="17">
        <f t="shared" si="19"/>
        <v>1906.2414389999999</v>
      </c>
      <c r="EM17" s="17">
        <f t="shared" si="19"/>
        <v>1445.2985253588868</v>
      </c>
      <c r="EN17" s="17">
        <f t="shared" si="19"/>
        <v>1808.9060480048827</v>
      </c>
      <c r="EO17" s="17">
        <f t="shared" si="19"/>
        <v>1762.798366</v>
      </c>
      <c r="EP17" s="17">
        <f t="shared" si="19"/>
        <v>1732.6922979999999</v>
      </c>
      <c r="EQ17" s="17">
        <f t="shared" si="19"/>
        <v>1842.1171219999999</v>
      </c>
      <c r="ER17" s="17">
        <f t="shared" si="19"/>
        <v>1432.1673901519775</v>
      </c>
      <c r="ES17" s="17">
        <f t="shared" si="19"/>
        <v>1810.3989480488281</v>
      </c>
      <c r="ET17" s="17">
        <f t="shared" si="19"/>
        <v>1822.2782703552243</v>
      </c>
      <c r="EU17" s="17">
        <f t="shared" si="19"/>
        <v>1832.8002358046879</v>
      </c>
      <c r="EV17" s="17">
        <f t="shared" si="19"/>
        <v>1660.306065</v>
      </c>
      <c r="EW17" s="17">
        <f t="shared" si="19"/>
        <v>1801.204</v>
      </c>
      <c r="EX17" s="17">
        <f t="shared" si="19"/>
        <v>2030.6010000000003</v>
      </c>
      <c r="EY17" s="17">
        <f t="shared" si="19"/>
        <v>1619.9813710000001</v>
      </c>
      <c r="EZ17" s="17">
        <f t="shared" si="19"/>
        <v>1746.5580969999999</v>
      </c>
      <c r="FA17" s="17">
        <f t="shared" si="19"/>
        <v>1804.3918059999999</v>
      </c>
      <c r="FB17" s="17">
        <f t="shared" si="19"/>
        <v>1955.482</v>
      </c>
      <c r="FC17" s="17">
        <f t="shared" si="19"/>
        <v>1719.3429999999996</v>
      </c>
      <c r="FD17" s="17">
        <f t="shared" ref="FD17:FP17" si="20">SUM(FD18:FD21,FD24:FD26,FD30)</f>
        <v>1720.5910000000001</v>
      </c>
      <c r="FE17" s="17">
        <f t="shared" si="20"/>
        <v>1970.1490000000001</v>
      </c>
      <c r="FF17" s="17">
        <f t="shared" si="20"/>
        <v>1758.0170000000003</v>
      </c>
      <c r="FG17" s="17">
        <f t="shared" si="20"/>
        <v>1979.6375490000003</v>
      </c>
      <c r="FH17" s="17">
        <f t="shared" si="20"/>
        <v>1689.3820000000001</v>
      </c>
      <c r="FI17" s="17">
        <f t="shared" si="20"/>
        <v>1850.2355660000001</v>
      </c>
      <c r="FJ17" s="17">
        <f t="shared" si="20"/>
        <v>2050.9499999999998</v>
      </c>
      <c r="FK17" s="17">
        <f t="shared" si="20"/>
        <v>1868.921</v>
      </c>
      <c r="FL17" s="17">
        <f t="shared" si="20"/>
        <v>1679.5550339999998</v>
      </c>
      <c r="FM17" s="17">
        <f t="shared" si="20"/>
        <v>1726.0745139999997</v>
      </c>
      <c r="FN17" s="17">
        <f t="shared" si="20"/>
        <v>1913.7490809999999</v>
      </c>
      <c r="FO17" s="17">
        <f t="shared" si="20"/>
        <v>1988.7759389999994</v>
      </c>
      <c r="FP17" s="17">
        <f t="shared" si="20"/>
        <v>1840.6131961015624</v>
      </c>
      <c r="FQ17" s="17">
        <f t="shared" ref="FQ17:FS17" si="21">SUM(FQ18:FQ21,FQ24:FQ26,FQ30)</f>
        <v>1976.7318057460939</v>
      </c>
      <c r="FR17" s="17">
        <f t="shared" si="21"/>
        <v>1917.085968098273</v>
      </c>
      <c r="FS17" s="17">
        <f t="shared" si="21"/>
        <v>2036.7063635384252</v>
      </c>
      <c r="FT17" s="17">
        <f t="shared" ref="FT17:FU17" si="22">SUM(FT18:FT21,FT24:FT26,FT30)</f>
        <v>1842.6704643734561</v>
      </c>
      <c r="FU17" s="17">
        <f t="shared" si="22"/>
        <v>2020.8852169090976</v>
      </c>
      <c r="FV17" s="17">
        <f t="shared" ref="FV17" si="23">SUM(FV18:FV21,FV24:FV26,FV30)</f>
        <v>2176.1145231921328</v>
      </c>
    </row>
    <row r="18" spans="1:178" ht="15" x14ac:dyDescent="0.25">
      <c r="A18" s="49" t="s">
        <v>22</v>
      </c>
      <c r="B18" s="53">
        <v>551.42699999999991</v>
      </c>
      <c r="C18" s="53">
        <v>669.971</v>
      </c>
      <c r="D18" s="53">
        <v>661.18299999999999</v>
      </c>
      <c r="E18" s="53">
        <v>679.41399999999999</v>
      </c>
      <c r="F18" s="53">
        <v>427.34500000000003</v>
      </c>
      <c r="G18" s="53">
        <v>512.42800000000011</v>
      </c>
      <c r="H18" s="53">
        <v>494.27099999999996</v>
      </c>
      <c r="I18" s="53">
        <v>528.00599999999997</v>
      </c>
      <c r="J18" s="53">
        <v>459.75800000000004</v>
      </c>
      <c r="K18" s="53">
        <v>410.65199999999999</v>
      </c>
      <c r="L18" s="53">
        <v>561.05000000000007</v>
      </c>
      <c r="M18" s="53">
        <v>564.78500000000008</v>
      </c>
      <c r="N18" s="53">
        <v>466.32799999999997</v>
      </c>
      <c r="O18" s="53">
        <v>648.39599999999996</v>
      </c>
      <c r="P18" s="53">
        <v>372.59199999999998</v>
      </c>
      <c r="Q18" s="53">
        <v>483.62799999999999</v>
      </c>
      <c r="R18" s="53">
        <v>441.03499999999997</v>
      </c>
      <c r="S18" s="53">
        <v>318.96500000000003</v>
      </c>
      <c r="T18" s="53">
        <v>485.35199999999998</v>
      </c>
      <c r="U18" s="53">
        <v>338.16800000000001</v>
      </c>
      <c r="V18" s="53">
        <v>501.30700000000002</v>
      </c>
      <c r="W18" s="53">
        <v>453.25400000000002</v>
      </c>
      <c r="X18" s="53">
        <v>548.92499999999995</v>
      </c>
      <c r="Y18" s="53">
        <v>534.04999999999995</v>
      </c>
      <c r="Z18" s="53">
        <v>652.04700000000003</v>
      </c>
      <c r="AA18" s="53">
        <v>303.99299999999999</v>
      </c>
      <c r="AB18" s="53">
        <v>494.80499999999995</v>
      </c>
      <c r="AC18" s="53">
        <v>538.02099999999996</v>
      </c>
      <c r="AD18" s="53">
        <v>599.50099999999998</v>
      </c>
      <c r="AE18" s="53">
        <v>431.94600000000003</v>
      </c>
      <c r="AF18" s="53">
        <v>400.88499999999999</v>
      </c>
      <c r="AG18" s="53">
        <v>426.89300000000003</v>
      </c>
      <c r="AH18" s="53">
        <v>644.68599999999992</v>
      </c>
      <c r="AI18" s="53">
        <v>501.90699999999998</v>
      </c>
      <c r="AJ18" s="53">
        <v>342.16499999999996</v>
      </c>
      <c r="AK18" s="53">
        <v>0.03</v>
      </c>
      <c r="AL18" s="53">
        <v>356.71500000000003</v>
      </c>
      <c r="AM18" s="53">
        <v>414.72199999999998</v>
      </c>
      <c r="AN18" s="53">
        <v>388.154</v>
      </c>
      <c r="AO18" s="53">
        <v>344.80399999999997</v>
      </c>
      <c r="AP18" s="53">
        <v>475.28699999999998</v>
      </c>
      <c r="AQ18" s="53">
        <v>213.934</v>
      </c>
      <c r="AR18" s="53">
        <v>370.76900000000001</v>
      </c>
      <c r="AS18" s="53">
        <v>496.57899999999995</v>
      </c>
      <c r="AT18" s="53">
        <v>355.73</v>
      </c>
      <c r="AU18" s="53">
        <v>281.13400000000001</v>
      </c>
      <c r="AV18" s="53">
        <v>0</v>
      </c>
      <c r="AW18" s="53">
        <v>238.41800000000001</v>
      </c>
      <c r="AX18" s="53">
        <v>318.59799999999996</v>
      </c>
      <c r="AY18" s="53">
        <v>162.876</v>
      </c>
      <c r="AZ18" s="53">
        <v>188.572</v>
      </c>
      <c r="BA18" s="53">
        <v>392.56</v>
      </c>
      <c r="BB18" s="53">
        <v>576.38300000000004</v>
      </c>
      <c r="BC18" s="53">
        <v>501.36299999999994</v>
      </c>
      <c r="BD18" s="53">
        <v>494.74399999999997</v>
      </c>
      <c r="BE18" s="53">
        <v>716.01800000000003</v>
      </c>
      <c r="BF18" s="53">
        <v>569.45800000000008</v>
      </c>
      <c r="BG18" s="53">
        <v>470.48199999999997</v>
      </c>
      <c r="BH18" s="53">
        <v>737.23400000000004</v>
      </c>
      <c r="BI18" s="53">
        <v>692.11500000000001</v>
      </c>
      <c r="BJ18" s="53">
        <v>625.02300000000002</v>
      </c>
      <c r="BK18" s="53">
        <v>755.03099999999995</v>
      </c>
      <c r="BL18" s="53">
        <v>866.54599999999994</v>
      </c>
      <c r="BM18" s="53">
        <v>774.50699999999995</v>
      </c>
      <c r="BN18" s="53">
        <v>801.71500000000003</v>
      </c>
      <c r="BO18" s="53">
        <v>728.08199999999999</v>
      </c>
      <c r="BP18" s="53">
        <v>816.22399999999993</v>
      </c>
      <c r="BQ18" s="53">
        <v>806.15899999999988</v>
      </c>
      <c r="BR18" s="53">
        <v>788.18600000000004</v>
      </c>
      <c r="BS18" s="53">
        <v>768.42</v>
      </c>
      <c r="BT18" s="53">
        <v>844.02499999999998</v>
      </c>
      <c r="BU18" s="53">
        <v>755.35300000000007</v>
      </c>
      <c r="BV18" s="53">
        <v>863.93999999999994</v>
      </c>
      <c r="BW18" s="53">
        <v>733.99199999999996</v>
      </c>
      <c r="BX18" s="53">
        <v>722.57</v>
      </c>
      <c r="BY18" s="53">
        <v>790.30499999999995</v>
      </c>
      <c r="BZ18" s="53">
        <v>811.81500000000005</v>
      </c>
      <c r="CA18" s="53">
        <v>939.53800000000001</v>
      </c>
      <c r="CB18" s="53">
        <v>859.53800000000001</v>
      </c>
      <c r="CC18" s="53">
        <v>875.24599999999998</v>
      </c>
      <c r="CD18" s="53">
        <v>874.70600000000002</v>
      </c>
      <c r="CE18" s="53">
        <v>1001.452</v>
      </c>
      <c r="CF18" s="53">
        <v>1024.569</v>
      </c>
      <c r="CG18" s="53">
        <v>978.48900000000003</v>
      </c>
      <c r="CH18" s="53">
        <v>914.40800000000002</v>
      </c>
      <c r="CI18" s="53">
        <v>982.86899999999991</v>
      </c>
      <c r="CJ18" s="53">
        <v>1002.413</v>
      </c>
      <c r="CK18" s="53">
        <v>837.66000000000008</v>
      </c>
      <c r="CL18" s="53">
        <v>1076.047</v>
      </c>
      <c r="CM18" s="53">
        <v>848.25300000000004</v>
      </c>
      <c r="CN18" s="53">
        <v>1045.442</v>
      </c>
      <c r="CO18" s="53">
        <v>695.83199999999999</v>
      </c>
      <c r="CP18" s="53">
        <v>925.11500000000001</v>
      </c>
      <c r="CQ18" s="53">
        <v>998.62799999999993</v>
      </c>
      <c r="CR18" s="53">
        <v>966.9670000000001</v>
      </c>
      <c r="CS18" s="53">
        <v>829.5089999999999</v>
      </c>
      <c r="CT18" s="53">
        <v>1121.1400000000001</v>
      </c>
      <c r="CU18" s="53">
        <v>1094.6909999999998</v>
      </c>
      <c r="CV18" s="53">
        <v>1122.182</v>
      </c>
      <c r="CW18" s="53">
        <v>1124.569</v>
      </c>
      <c r="CX18" s="53">
        <v>934.42400000000009</v>
      </c>
      <c r="CY18" s="53">
        <v>1163.9589999999998</v>
      </c>
      <c r="CZ18" s="53">
        <v>1216.252</v>
      </c>
      <c r="DA18" s="53">
        <v>1070.7660000000001</v>
      </c>
      <c r="DB18" s="53">
        <v>1001.303</v>
      </c>
      <c r="DC18" s="53">
        <v>1141.903</v>
      </c>
      <c r="DD18" s="53">
        <v>1216.076</v>
      </c>
      <c r="DE18" s="53">
        <v>1122.7739999999999</v>
      </c>
      <c r="DF18" s="53">
        <v>1073.579</v>
      </c>
      <c r="DG18" s="53">
        <v>980.76900000000001</v>
      </c>
      <c r="DH18" s="53">
        <v>1205.3789999999999</v>
      </c>
      <c r="DI18" s="53">
        <v>959.8</v>
      </c>
      <c r="DJ18" s="53">
        <v>1108.4780000000001</v>
      </c>
      <c r="DK18" s="53">
        <v>1166.0029999999999</v>
      </c>
      <c r="DL18" s="53">
        <v>1161.914</v>
      </c>
      <c r="DM18" s="53">
        <v>1079.1790000000001</v>
      </c>
      <c r="DN18" s="53">
        <v>1215.82</v>
      </c>
      <c r="DO18" s="53">
        <v>1179.1390000000001</v>
      </c>
      <c r="DP18" s="53">
        <v>1278.1599999999999</v>
      </c>
      <c r="DQ18" s="53">
        <v>1119.5550000000001</v>
      </c>
      <c r="DR18" s="53">
        <v>969.32</v>
      </c>
      <c r="DS18" s="53">
        <v>1108.7139999999999</v>
      </c>
      <c r="DT18" s="53">
        <v>1023.1090000000002</v>
      </c>
      <c r="DU18" s="53">
        <v>1319.56</v>
      </c>
      <c r="DV18" s="53">
        <v>1000.0119999999999</v>
      </c>
      <c r="DW18" s="53">
        <v>1257.8989999999999</v>
      </c>
      <c r="DX18" s="53">
        <v>1169.3389999999999</v>
      </c>
      <c r="DY18" s="53">
        <v>1060.605</v>
      </c>
      <c r="DZ18" s="53">
        <v>1303.758</v>
      </c>
      <c r="EA18" s="53">
        <v>981.33300000000008</v>
      </c>
      <c r="EB18" s="53">
        <v>1183.0229999999999</v>
      </c>
      <c r="EC18" s="53">
        <v>1123.308</v>
      </c>
      <c r="ED18" s="53">
        <v>999.3950000000001</v>
      </c>
      <c r="EE18" s="53">
        <v>1138.2249999999999</v>
      </c>
      <c r="EF18" s="53">
        <v>1172.6100000000001</v>
      </c>
      <c r="EG18" s="53">
        <v>1106.635</v>
      </c>
      <c r="EH18" s="53">
        <v>1271.421</v>
      </c>
      <c r="EI18" s="53">
        <v>1037.5100000000002</v>
      </c>
      <c r="EJ18" s="53">
        <v>1115.9760000000001</v>
      </c>
      <c r="EK18" s="53">
        <v>1282.097</v>
      </c>
      <c r="EL18" s="53">
        <v>1168.008</v>
      </c>
      <c r="EM18" s="53">
        <v>902.41200000000003</v>
      </c>
      <c r="EN18" s="53">
        <v>1296.135</v>
      </c>
      <c r="EO18" s="53">
        <v>1175.2159999999999</v>
      </c>
      <c r="EP18" s="53">
        <v>1285.3319999999999</v>
      </c>
      <c r="EQ18" s="53">
        <v>1247.8900000000001</v>
      </c>
      <c r="ER18" s="53">
        <v>1124.788</v>
      </c>
      <c r="ES18" s="53">
        <v>1242.973</v>
      </c>
      <c r="ET18" s="53">
        <v>1307.8129999999999</v>
      </c>
      <c r="EU18" s="53">
        <v>1344.0210000000002</v>
      </c>
      <c r="EV18" s="53">
        <v>1322.7239999999999</v>
      </c>
      <c r="EW18" s="53">
        <v>1183.27</v>
      </c>
      <c r="EX18" s="53">
        <v>1524.7310000000002</v>
      </c>
      <c r="EY18" s="53">
        <v>1018.0899999999999</v>
      </c>
      <c r="EZ18" s="53">
        <v>1375.9549999999999</v>
      </c>
      <c r="FA18" s="53">
        <v>1384.9690000000001</v>
      </c>
      <c r="FB18" s="53">
        <v>1319.3040000000001</v>
      </c>
      <c r="FC18" s="53">
        <v>1266.6849999999999</v>
      </c>
      <c r="FD18" s="53">
        <v>1385.89</v>
      </c>
      <c r="FE18" s="53">
        <v>1207.79</v>
      </c>
      <c r="FF18" s="53">
        <v>1060.5730000000001</v>
      </c>
      <c r="FG18" s="53">
        <v>1338.5070000000001</v>
      </c>
      <c r="FH18" s="53">
        <v>1229.5920000000001</v>
      </c>
      <c r="FI18" s="53">
        <v>1317.6109999999999</v>
      </c>
      <c r="FJ18" s="53">
        <v>1434.52</v>
      </c>
      <c r="FK18" s="53">
        <v>1123.9459999999999</v>
      </c>
      <c r="FL18" s="53">
        <v>1368.4119999999998</v>
      </c>
      <c r="FM18" s="53">
        <v>1192.3679999999999</v>
      </c>
      <c r="FN18" s="53">
        <v>1367.2249999999999</v>
      </c>
      <c r="FO18" s="53">
        <v>1222.1669999999999</v>
      </c>
      <c r="FP18" s="53">
        <v>1336.0117890624999</v>
      </c>
      <c r="FQ18" s="53">
        <v>1280.1818574218751</v>
      </c>
      <c r="FR18" s="53">
        <v>1165.128061875</v>
      </c>
      <c r="FS18" s="53">
        <v>1410.6735761718751</v>
      </c>
      <c r="FT18" s="53">
        <v>1347.0607460937499</v>
      </c>
      <c r="FU18" s="53">
        <v>1292.6662089843751</v>
      </c>
      <c r="FV18" s="53">
        <v>1398.6152900000002</v>
      </c>
    </row>
    <row r="19" spans="1:178" ht="15" x14ac:dyDescent="0.25">
      <c r="A19" s="49" t="s">
        <v>23</v>
      </c>
      <c r="B19" s="53">
        <v>208.49399999999997</v>
      </c>
      <c r="C19" s="53">
        <v>253.46699999999998</v>
      </c>
      <c r="D19" s="53">
        <v>207.31099999999998</v>
      </c>
      <c r="E19" s="53">
        <v>170.78700000000003</v>
      </c>
      <c r="F19" s="53">
        <v>291.33600000000001</v>
      </c>
      <c r="G19" s="53">
        <v>271.53899999999999</v>
      </c>
      <c r="H19" s="53">
        <v>209.63</v>
      </c>
      <c r="I19" s="53">
        <v>190.33199999999999</v>
      </c>
      <c r="J19" s="53">
        <v>275.36799999999999</v>
      </c>
      <c r="K19" s="53">
        <v>209.09300000000002</v>
      </c>
      <c r="L19" s="53">
        <v>222.32299999999998</v>
      </c>
      <c r="M19" s="53">
        <v>261.25600000000003</v>
      </c>
      <c r="N19" s="53">
        <v>152.69600000000003</v>
      </c>
      <c r="O19" s="53">
        <v>255.434</v>
      </c>
      <c r="P19" s="53">
        <v>169.529</v>
      </c>
      <c r="Q19" s="53">
        <v>145.29599999999999</v>
      </c>
      <c r="R19" s="53">
        <v>190.68199999999999</v>
      </c>
      <c r="S19" s="53">
        <v>109.136</v>
      </c>
      <c r="T19" s="53">
        <v>194.16399999999999</v>
      </c>
      <c r="U19" s="53">
        <v>244.286</v>
      </c>
      <c r="V19" s="53">
        <v>171.291</v>
      </c>
      <c r="W19" s="53">
        <v>206.864</v>
      </c>
      <c r="X19" s="53">
        <v>168.56700000000001</v>
      </c>
      <c r="Y19" s="53">
        <v>135.62699999999998</v>
      </c>
      <c r="Z19" s="53">
        <v>202.59100000000001</v>
      </c>
      <c r="AA19" s="53">
        <v>101.70400000000001</v>
      </c>
      <c r="AB19" s="53">
        <v>174.13900000000001</v>
      </c>
      <c r="AC19" s="53">
        <v>167.03100000000001</v>
      </c>
      <c r="AD19" s="53">
        <v>120.889</v>
      </c>
      <c r="AE19" s="53">
        <v>169.29599999999999</v>
      </c>
      <c r="AF19" s="53">
        <v>78.114000000000004</v>
      </c>
      <c r="AG19" s="53">
        <v>78.331000000000003</v>
      </c>
      <c r="AH19" s="53">
        <v>128.441</v>
      </c>
      <c r="AI19" s="53">
        <v>87.837999999999994</v>
      </c>
      <c r="AJ19" s="53">
        <v>80.932000000000002</v>
      </c>
      <c r="AK19" s="53">
        <v>0</v>
      </c>
      <c r="AL19" s="53">
        <v>65.914999999999992</v>
      </c>
      <c r="AM19" s="53">
        <v>60.75</v>
      </c>
      <c r="AN19" s="53">
        <v>51.911000000000001</v>
      </c>
      <c r="AO19" s="53">
        <v>30.474</v>
      </c>
      <c r="AP19" s="53">
        <v>42.902999999999999</v>
      </c>
      <c r="AQ19" s="53">
        <v>50.53</v>
      </c>
      <c r="AR19" s="53">
        <v>34.087000000000003</v>
      </c>
      <c r="AS19" s="53">
        <v>62.494999999999997</v>
      </c>
      <c r="AT19" s="53">
        <v>30.96</v>
      </c>
      <c r="AU19" s="53">
        <v>41.457999999999998</v>
      </c>
      <c r="AV19" s="53">
        <v>0.83699999999999997</v>
      </c>
      <c r="AW19" s="53">
        <v>0</v>
      </c>
      <c r="AX19" s="53">
        <v>0</v>
      </c>
      <c r="AY19" s="53">
        <v>0</v>
      </c>
      <c r="AZ19" s="53">
        <v>0</v>
      </c>
      <c r="BA19" s="53">
        <v>0</v>
      </c>
      <c r="BB19" s="53">
        <v>0</v>
      </c>
      <c r="BC19" s="53">
        <v>0</v>
      </c>
      <c r="BD19" s="53">
        <v>0</v>
      </c>
      <c r="BE19" s="53">
        <v>17.916</v>
      </c>
      <c r="BF19" s="53">
        <v>0</v>
      </c>
      <c r="BG19" s="53">
        <v>0</v>
      </c>
      <c r="BH19" s="53">
        <v>0</v>
      </c>
      <c r="BI19" s="53">
        <v>0</v>
      </c>
      <c r="BJ19" s="53">
        <v>0</v>
      </c>
      <c r="BK19" s="53">
        <v>0</v>
      </c>
      <c r="BL19" s="53">
        <v>0</v>
      </c>
      <c r="BM19" s="53">
        <v>16.302</v>
      </c>
      <c r="BN19" s="53">
        <v>14.914</v>
      </c>
      <c r="BO19" s="53">
        <v>26.478000000000002</v>
      </c>
      <c r="BP19" s="53">
        <v>0</v>
      </c>
      <c r="BQ19" s="53">
        <v>0</v>
      </c>
      <c r="BR19" s="53">
        <v>22.350999999999999</v>
      </c>
      <c r="BS19" s="53">
        <v>31.675000000000001</v>
      </c>
      <c r="BT19" s="53">
        <v>40.143000000000001</v>
      </c>
      <c r="BU19" s="53">
        <v>23.625</v>
      </c>
      <c r="BV19" s="53">
        <v>16.428999999999998</v>
      </c>
      <c r="BW19" s="53">
        <v>32.962000000000003</v>
      </c>
      <c r="BX19" s="53">
        <v>11.964</v>
      </c>
      <c r="BY19" s="53">
        <v>15.522</v>
      </c>
      <c r="BZ19" s="53">
        <v>30.296999999999997</v>
      </c>
      <c r="CA19" s="53">
        <v>30.947000000000003</v>
      </c>
      <c r="CB19" s="53">
        <v>19.170999999999999</v>
      </c>
      <c r="CC19" s="53">
        <v>3.0179999999999998</v>
      </c>
      <c r="CD19" s="53">
        <v>29.734999999999999</v>
      </c>
      <c r="CE19" s="53">
        <v>34.356999999999999</v>
      </c>
      <c r="CF19" s="53">
        <v>0</v>
      </c>
      <c r="CG19" s="53">
        <v>0</v>
      </c>
      <c r="CH19" s="53">
        <v>61.939000000000007</v>
      </c>
      <c r="CI19" s="53">
        <v>10.035</v>
      </c>
      <c r="CJ19" s="53">
        <v>9.99</v>
      </c>
      <c r="CK19" s="53">
        <v>26.42</v>
      </c>
      <c r="CL19" s="53">
        <v>49.738</v>
      </c>
      <c r="CM19" s="53">
        <v>57.826000000000008</v>
      </c>
      <c r="CN19" s="53">
        <v>31.087999999999997</v>
      </c>
      <c r="CO19" s="53">
        <v>92.89</v>
      </c>
      <c r="CP19" s="53">
        <v>77.326000000000008</v>
      </c>
      <c r="CQ19" s="53">
        <v>70.674000000000007</v>
      </c>
      <c r="CR19" s="53">
        <v>68.649000000000001</v>
      </c>
      <c r="CS19" s="53">
        <v>66.992000000000004</v>
      </c>
      <c r="CT19" s="53">
        <v>120.32899999999999</v>
      </c>
      <c r="CU19" s="53">
        <v>81.408000000000001</v>
      </c>
      <c r="CV19" s="53">
        <v>69.7</v>
      </c>
      <c r="CW19" s="53">
        <v>79.688000000000002</v>
      </c>
      <c r="CX19" s="53">
        <v>76.77600000000001</v>
      </c>
      <c r="CY19" s="53">
        <v>65.176999999999992</v>
      </c>
      <c r="CZ19" s="53">
        <v>59.977999999999994</v>
      </c>
      <c r="DA19" s="53">
        <v>48.89</v>
      </c>
      <c r="DB19" s="53">
        <v>38.853000000000002</v>
      </c>
      <c r="DC19" s="53">
        <v>52.788000000000004</v>
      </c>
      <c r="DD19" s="53">
        <v>57.991000000000007</v>
      </c>
      <c r="DE19" s="53">
        <v>63.689000000000007</v>
      </c>
      <c r="DF19" s="53">
        <v>108.01299999999999</v>
      </c>
      <c r="DG19" s="53">
        <v>142.68200000000002</v>
      </c>
      <c r="DH19" s="53">
        <v>106.303</v>
      </c>
      <c r="DI19" s="53">
        <v>64.064999999999998</v>
      </c>
      <c r="DJ19" s="53">
        <v>125.79599999999999</v>
      </c>
      <c r="DK19" s="53">
        <v>77.847999999999999</v>
      </c>
      <c r="DL19" s="53">
        <v>97.771000000000001</v>
      </c>
      <c r="DM19" s="53">
        <v>135.315</v>
      </c>
      <c r="DN19" s="53">
        <v>88</v>
      </c>
      <c r="DO19" s="53">
        <v>101.667</v>
      </c>
      <c r="DP19" s="53">
        <v>99.197000000000003</v>
      </c>
      <c r="DQ19" s="53">
        <v>93.070999999999998</v>
      </c>
      <c r="DR19" s="53">
        <v>80.045000000000002</v>
      </c>
      <c r="DS19" s="53">
        <v>105.04900000000001</v>
      </c>
      <c r="DT19" s="53">
        <v>71.634</v>
      </c>
      <c r="DU19" s="53">
        <v>86.224000000000004</v>
      </c>
      <c r="DV19" s="53">
        <v>96.271999999999991</v>
      </c>
      <c r="DW19" s="53">
        <v>93.35</v>
      </c>
      <c r="DX19" s="53">
        <v>55.753</v>
      </c>
      <c r="DY19" s="53">
        <v>65.745000000000005</v>
      </c>
      <c r="DZ19" s="53">
        <v>31.591000000000001</v>
      </c>
      <c r="EA19" s="53">
        <v>19.440999999999999</v>
      </c>
      <c r="EB19" s="53">
        <v>36.701999999999998</v>
      </c>
      <c r="EC19" s="53">
        <v>72.175000000000011</v>
      </c>
      <c r="ED19" s="53">
        <v>77.558000000000007</v>
      </c>
      <c r="EE19" s="53">
        <v>54.046000000000006</v>
      </c>
      <c r="EF19" s="53">
        <v>49.257999999999996</v>
      </c>
      <c r="EG19" s="53">
        <v>72.667000000000002</v>
      </c>
      <c r="EH19" s="53">
        <v>56.17</v>
      </c>
      <c r="EI19" s="53">
        <v>79.748000000000005</v>
      </c>
      <c r="EJ19" s="53">
        <v>31.991</v>
      </c>
      <c r="EK19" s="53">
        <v>68.100999999999999</v>
      </c>
      <c r="EL19" s="53">
        <v>71.251000000000005</v>
      </c>
      <c r="EM19" s="53">
        <v>43.713000000000008</v>
      </c>
      <c r="EN19" s="53">
        <v>48.707999999999998</v>
      </c>
      <c r="EO19" s="53">
        <v>81.510000000000005</v>
      </c>
      <c r="EP19" s="53">
        <v>46.033999999999999</v>
      </c>
      <c r="EQ19" s="53">
        <v>31.649000000000001</v>
      </c>
      <c r="ER19" s="53">
        <v>38.032999999999994</v>
      </c>
      <c r="ES19" s="53">
        <v>75.974000000000004</v>
      </c>
      <c r="ET19" s="53">
        <v>52.039000000000001</v>
      </c>
      <c r="EU19" s="53">
        <v>23.919</v>
      </c>
      <c r="EV19" s="53">
        <v>12.904</v>
      </c>
      <c r="EW19" s="53">
        <v>8.3130000000000006</v>
      </c>
      <c r="EX19" s="53">
        <v>16.280999999999999</v>
      </c>
      <c r="EY19" s="53">
        <v>73.801999999999992</v>
      </c>
      <c r="EZ19" s="53">
        <v>22.151</v>
      </c>
      <c r="FA19" s="53">
        <v>23.424999999999997</v>
      </c>
      <c r="FB19" s="53">
        <v>53.207000000000008</v>
      </c>
      <c r="FC19" s="53">
        <v>15.84</v>
      </c>
      <c r="FD19" s="53">
        <v>20.556999999999999</v>
      </c>
      <c r="FE19" s="53">
        <v>56.765999999999998</v>
      </c>
      <c r="FF19" s="53">
        <v>61.928999999999995</v>
      </c>
      <c r="FG19" s="53">
        <v>44.758000000000003</v>
      </c>
      <c r="FH19" s="53">
        <v>15.398999999999999</v>
      </c>
      <c r="FI19" s="53">
        <v>71.741</v>
      </c>
      <c r="FJ19" s="53">
        <v>40.123999999999995</v>
      </c>
      <c r="FK19" s="53">
        <v>122.843</v>
      </c>
      <c r="FL19" s="53">
        <v>23.186</v>
      </c>
      <c r="FM19" s="53">
        <v>18.613</v>
      </c>
      <c r="FN19" s="53">
        <v>50.585999999999999</v>
      </c>
      <c r="FO19" s="53">
        <v>67.983000000000004</v>
      </c>
      <c r="FP19" s="53">
        <v>28.767290039062502</v>
      </c>
      <c r="FQ19" s="53">
        <v>20.443132324218752</v>
      </c>
      <c r="FR19" s="53">
        <v>81.069457999999997</v>
      </c>
      <c r="FS19" s="53">
        <v>41.949681152343757</v>
      </c>
      <c r="FT19" s="53">
        <v>9.627738929748535</v>
      </c>
      <c r="FU19" s="53">
        <v>23.681273956298828</v>
      </c>
      <c r="FV19" s="53">
        <v>36.161642000000001</v>
      </c>
    </row>
    <row r="20" spans="1:178" ht="15" x14ac:dyDescent="0.25">
      <c r="A20" s="49" t="s">
        <v>24</v>
      </c>
      <c r="B20" s="53">
        <v>0</v>
      </c>
      <c r="C20" s="53">
        <v>0</v>
      </c>
      <c r="D20" s="53">
        <v>0</v>
      </c>
      <c r="E20" s="53">
        <v>0</v>
      </c>
      <c r="F20" s="53">
        <v>0</v>
      </c>
      <c r="G20" s="53">
        <v>0</v>
      </c>
      <c r="H20" s="53">
        <v>0</v>
      </c>
      <c r="I20" s="53">
        <v>0</v>
      </c>
      <c r="J20" s="53">
        <v>0</v>
      </c>
      <c r="K20" s="53">
        <v>0</v>
      </c>
      <c r="L20" s="53">
        <v>0</v>
      </c>
      <c r="M20" s="53">
        <v>0</v>
      </c>
      <c r="N20" s="53">
        <v>0</v>
      </c>
      <c r="O20" s="53">
        <v>0</v>
      </c>
      <c r="P20" s="53">
        <v>0</v>
      </c>
      <c r="Q20" s="53">
        <v>0</v>
      </c>
      <c r="R20" s="53">
        <v>0</v>
      </c>
      <c r="S20" s="53">
        <v>0</v>
      </c>
      <c r="T20" s="53">
        <v>0</v>
      </c>
      <c r="U20" s="53">
        <v>0</v>
      </c>
      <c r="V20" s="53">
        <v>0</v>
      </c>
      <c r="W20" s="53">
        <v>0</v>
      </c>
      <c r="X20" s="53">
        <v>0</v>
      </c>
      <c r="Y20" s="53">
        <v>0</v>
      </c>
      <c r="Z20" s="53">
        <v>0</v>
      </c>
      <c r="AA20" s="53">
        <v>0</v>
      </c>
      <c r="AB20" s="53">
        <v>0</v>
      </c>
      <c r="AC20" s="53">
        <v>0</v>
      </c>
      <c r="AD20" s="53">
        <v>0</v>
      </c>
      <c r="AE20" s="53">
        <v>0</v>
      </c>
      <c r="AF20" s="53">
        <v>0</v>
      </c>
      <c r="AG20" s="53">
        <v>0</v>
      </c>
      <c r="AH20" s="53">
        <v>0</v>
      </c>
      <c r="AI20" s="53">
        <v>0</v>
      </c>
      <c r="AJ20" s="53">
        <v>0</v>
      </c>
      <c r="AK20" s="53">
        <v>0</v>
      </c>
      <c r="AL20" s="53">
        <v>0</v>
      </c>
      <c r="AM20" s="53">
        <v>0</v>
      </c>
      <c r="AN20" s="53">
        <v>0</v>
      </c>
      <c r="AO20" s="53">
        <v>0</v>
      </c>
      <c r="AP20" s="53">
        <v>0</v>
      </c>
      <c r="AQ20" s="53">
        <v>0</v>
      </c>
      <c r="AR20" s="53">
        <v>0</v>
      </c>
      <c r="AS20" s="53">
        <v>0</v>
      </c>
      <c r="AT20" s="53">
        <v>0</v>
      </c>
      <c r="AU20" s="53">
        <v>0</v>
      </c>
      <c r="AV20" s="53">
        <v>0</v>
      </c>
      <c r="AW20" s="53">
        <v>0</v>
      </c>
      <c r="AX20" s="53">
        <v>0</v>
      </c>
      <c r="AY20" s="53">
        <v>0</v>
      </c>
      <c r="AZ20" s="53">
        <v>0</v>
      </c>
      <c r="BA20" s="53">
        <v>0</v>
      </c>
      <c r="BB20" s="53">
        <v>0</v>
      </c>
      <c r="BC20" s="53">
        <v>0</v>
      </c>
      <c r="BD20" s="53">
        <v>0</v>
      </c>
      <c r="BE20" s="53">
        <v>0</v>
      </c>
      <c r="BF20" s="53">
        <v>0</v>
      </c>
      <c r="BG20" s="53">
        <v>0</v>
      </c>
      <c r="BH20" s="53">
        <v>0</v>
      </c>
      <c r="BI20" s="53">
        <v>0</v>
      </c>
      <c r="BJ20" s="53">
        <v>0</v>
      </c>
      <c r="BK20" s="53">
        <v>0</v>
      </c>
      <c r="BL20" s="53">
        <v>0</v>
      </c>
      <c r="BM20" s="53">
        <v>0</v>
      </c>
      <c r="BN20" s="53">
        <v>0</v>
      </c>
      <c r="BO20" s="53">
        <v>0</v>
      </c>
      <c r="BP20" s="53">
        <v>0</v>
      </c>
      <c r="BQ20" s="53">
        <v>0</v>
      </c>
      <c r="BR20" s="53">
        <v>0</v>
      </c>
      <c r="BS20" s="53">
        <v>0</v>
      </c>
      <c r="BT20" s="53">
        <v>0</v>
      </c>
      <c r="BU20" s="53">
        <v>0</v>
      </c>
      <c r="BV20" s="53">
        <v>0</v>
      </c>
      <c r="BW20" s="53">
        <v>0</v>
      </c>
      <c r="BX20" s="53">
        <v>0</v>
      </c>
      <c r="BY20" s="53">
        <v>0</v>
      </c>
      <c r="BZ20" s="53">
        <v>0</v>
      </c>
      <c r="CA20" s="53">
        <v>0</v>
      </c>
      <c r="CB20" s="53">
        <v>0</v>
      </c>
      <c r="CC20" s="53">
        <v>0</v>
      </c>
      <c r="CD20" s="53">
        <v>0</v>
      </c>
      <c r="CE20" s="53">
        <v>0</v>
      </c>
      <c r="CF20" s="53">
        <v>0</v>
      </c>
      <c r="CG20" s="53">
        <v>0</v>
      </c>
      <c r="CH20" s="53">
        <v>0</v>
      </c>
      <c r="CI20" s="53">
        <v>0</v>
      </c>
      <c r="CJ20" s="53">
        <v>0</v>
      </c>
      <c r="CK20" s="53">
        <v>0</v>
      </c>
      <c r="CL20" s="53">
        <v>0</v>
      </c>
      <c r="CM20" s="53">
        <v>0</v>
      </c>
      <c r="CN20" s="53">
        <v>0</v>
      </c>
      <c r="CO20" s="53">
        <v>0</v>
      </c>
      <c r="CP20" s="53">
        <v>0</v>
      </c>
      <c r="CQ20" s="53">
        <v>0</v>
      </c>
      <c r="CR20" s="53">
        <v>0</v>
      </c>
      <c r="CS20" s="53">
        <v>0</v>
      </c>
      <c r="CT20" s="53">
        <v>0</v>
      </c>
      <c r="CU20" s="53">
        <v>0</v>
      </c>
      <c r="CV20" s="53">
        <v>0</v>
      </c>
      <c r="CW20" s="53">
        <v>0</v>
      </c>
      <c r="CX20" s="53">
        <v>0</v>
      </c>
      <c r="CY20" s="53">
        <v>0</v>
      </c>
      <c r="CZ20" s="53">
        <v>0</v>
      </c>
      <c r="DA20" s="53">
        <v>0</v>
      </c>
      <c r="DB20" s="53">
        <v>0</v>
      </c>
      <c r="DC20" s="53">
        <v>0</v>
      </c>
      <c r="DD20" s="53">
        <v>0</v>
      </c>
      <c r="DE20" s="53">
        <v>0</v>
      </c>
      <c r="DF20" s="53">
        <v>0</v>
      </c>
      <c r="DG20" s="53">
        <v>0</v>
      </c>
      <c r="DH20" s="53">
        <v>0</v>
      </c>
      <c r="DI20" s="53">
        <v>0</v>
      </c>
      <c r="DJ20" s="53">
        <v>0</v>
      </c>
      <c r="DK20" s="53">
        <v>0</v>
      </c>
      <c r="DL20" s="53">
        <v>0</v>
      </c>
      <c r="DM20" s="53">
        <v>0</v>
      </c>
      <c r="DN20" s="53">
        <v>0</v>
      </c>
      <c r="DO20" s="53">
        <v>1.684218</v>
      </c>
      <c r="DP20" s="53">
        <v>7.591291</v>
      </c>
      <c r="DQ20" s="53">
        <v>1.7137149999999999</v>
      </c>
      <c r="DR20" s="53">
        <v>0</v>
      </c>
      <c r="DS20" s="53">
        <v>3.278</v>
      </c>
      <c r="DT20" s="53">
        <v>4.6609999999999996</v>
      </c>
      <c r="DU20" s="53">
        <v>0</v>
      </c>
      <c r="DV20" s="53">
        <v>0</v>
      </c>
      <c r="DW20" s="53">
        <v>3.5953200000000001</v>
      </c>
      <c r="DX20" s="53">
        <v>8.0012120000000007</v>
      </c>
      <c r="DY20" s="53">
        <v>0</v>
      </c>
      <c r="DZ20" s="53">
        <v>0</v>
      </c>
      <c r="EA20" s="53">
        <v>5.5870779999999991</v>
      </c>
      <c r="EB20" s="53">
        <v>18.807941</v>
      </c>
      <c r="EC20" s="53">
        <v>14.232415000000001</v>
      </c>
      <c r="ED20" s="53">
        <v>12.646012000000001</v>
      </c>
      <c r="EE20" s="53">
        <v>20.993506000000004</v>
      </c>
      <c r="EF20" s="53">
        <v>31.133150000000001</v>
      </c>
      <c r="EG20" s="53">
        <v>18.898208999999998</v>
      </c>
      <c r="EH20" s="53">
        <v>12.194001</v>
      </c>
      <c r="EI20" s="53">
        <v>33.378044000000003</v>
      </c>
      <c r="EJ20" s="53">
        <v>32.788009000000002</v>
      </c>
      <c r="EK20" s="53">
        <v>22.629011000000006</v>
      </c>
      <c r="EL20" s="53">
        <v>16.568439000000001</v>
      </c>
      <c r="EM20" s="53">
        <v>36.453595</v>
      </c>
      <c r="EN20" s="53">
        <v>30.791167999999999</v>
      </c>
      <c r="EO20" s="53">
        <v>10.295366000000001</v>
      </c>
      <c r="EP20" s="53">
        <v>4.8722979999999989</v>
      </c>
      <c r="EQ20" s="53">
        <v>3.4711220000000003</v>
      </c>
      <c r="ER20" s="53">
        <v>0</v>
      </c>
      <c r="ES20" s="53">
        <v>1.6001480000000001</v>
      </c>
      <c r="ET20" s="53">
        <v>0</v>
      </c>
      <c r="EU20" s="53">
        <v>2.3674360000000001</v>
      </c>
      <c r="EV20" s="53">
        <v>3.6780649999999997</v>
      </c>
      <c r="EW20" s="53">
        <v>0</v>
      </c>
      <c r="EX20" s="53">
        <v>0</v>
      </c>
      <c r="EY20" s="53">
        <v>4.0563710000000004</v>
      </c>
      <c r="EZ20" s="53">
        <v>6.1790970000000005</v>
      </c>
      <c r="FA20" s="53">
        <v>7.7918060000000011</v>
      </c>
      <c r="FB20" s="53">
        <v>0</v>
      </c>
      <c r="FC20" s="53">
        <v>0</v>
      </c>
      <c r="FD20" s="53">
        <v>0</v>
      </c>
      <c r="FE20" s="53">
        <v>0</v>
      </c>
      <c r="FF20" s="53">
        <v>0</v>
      </c>
      <c r="FG20" s="53">
        <v>0.56754900000000008</v>
      </c>
      <c r="FH20" s="53">
        <v>0</v>
      </c>
      <c r="FI20" s="53">
        <v>1.275566</v>
      </c>
      <c r="FJ20" s="53">
        <v>0</v>
      </c>
      <c r="FK20" s="53">
        <v>0</v>
      </c>
      <c r="FL20" s="53">
        <v>2.5290340000000002</v>
      </c>
      <c r="FM20" s="53">
        <v>5.0175140000000003</v>
      </c>
      <c r="FN20" s="53">
        <v>0.15108099999999999</v>
      </c>
      <c r="FO20" s="53">
        <v>6.8909389999999995</v>
      </c>
      <c r="FP20" s="53">
        <v>11.253117</v>
      </c>
      <c r="FQ20" s="53">
        <v>5.9688160000000003</v>
      </c>
      <c r="FR20" s="53">
        <v>1.179265</v>
      </c>
      <c r="FS20" s="53">
        <v>4.4497979999999995</v>
      </c>
      <c r="FT20" s="53">
        <v>8.7158090000000001</v>
      </c>
      <c r="FU20" s="53">
        <v>0</v>
      </c>
      <c r="FV20" s="53">
        <v>0</v>
      </c>
    </row>
    <row r="21" spans="1:178" ht="15" x14ac:dyDescent="0.25">
      <c r="A21" s="49" t="s">
        <v>25</v>
      </c>
      <c r="B21" s="53">
        <f>SUM(B22:B23)</f>
        <v>107.88400000000001</v>
      </c>
      <c r="C21" s="53">
        <f t="shared" ref="C21:BN21" si="24">SUM(C22:C23)</f>
        <v>129.57499999999999</v>
      </c>
      <c r="D21" s="53">
        <f t="shared" si="24"/>
        <v>57.679000000000002</v>
      </c>
      <c r="E21" s="53">
        <f t="shared" si="24"/>
        <v>76.995000000000005</v>
      </c>
      <c r="F21" s="53">
        <f t="shared" si="24"/>
        <v>101.416</v>
      </c>
      <c r="G21" s="53">
        <f t="shared" si="24"/>
        <v>182.66900000000001</v>
      </c>
      <c r="H21" s="53">
        <f t="shared" si="24"/>
        <v>180.185</v>
      </c>
      <c r="I21" s="53">
        <f t="shared" si="24"/>
        <v>237.053</v>
      </c>
      <c r="J21" s="53">
        <f t="shared" si="24"/>
        <v>105.979</v>
      </c>
      <c r="K21" s="53">
        <f t="shared" si="24"/>
        <v>24.91</v>
      </c>
      <c r="L21" s="53">
        <f t="shared" si="24"/>
        <v>55.78</v>
      </c>
      <c r="M21" s="53">
        <f t="shared" si="24"/>
        <v>83.766999999999996</v>
      </c>
      <c r="N21" s="53">
        <f t="shared" si="24"/>
        <v>109.285</v>
      </c>
      <c r="O21" s="53">
        <f t="shared" si="24"/>
        <v>101.042</v>
      </c>
      <c r="P21" s="53">
        <f t="shared" si="24"/>
        <v>57.837000000000003</v>
      </c>
      <c r="Q21" s="53">
        <f t="shared" si="24"/>
        <v>156.82599999999999</v>
      </c>
      <c r="R21" s="53">
        <f t="shared" si="24"/>
        <v>93.292000000000002</v>
      </c>
      <c r="S21" s="53">
        <f t="shared" si="24"/>
        <v>162.85700000000003</v>
      </c>
      <c r="T21" s="53">
        <f t="shared" si="24"/>
        <v>81.557000000000002</v>
      </c>
      <c r="U21" s="53">
        <f t="shared" si="24"/>
        <v>89.878999999999991</v>
      </c>
      <c r="V21" s="53">
        <f t="shared" si="24"/>
        <v>133.08799999999999</v>
      </c>
      <c r="W21" s="53">
        <f t="shared" si="24"/>
        <v>73.62</v>
      </c>
      <c r="X21" s="53">
        <f t="shared" si="24"/>
        <v>96.686999999999998</v>
      </c>
      <c r="Y21" s="53">
        <f t="shared" si="24"/>
        <v>105.926</v>
      </c>
      <c r="Z21" s="53">
        <f t="shared" si="24"/>
        <v>152.58600000000001</v>
      </c>
      <c r="AA21" s="53">
        <f t="shared" si="24"/>
        <v>107.857</v>
      </c>
      <c r="AB21" s="53">
        <f t="shared" si="24"/>
        <v>132.65</v>
      </c>
      <c r="AC21" s="53">
        <f t="shared" si="24"/>
        <v>32.170999999999999</v>
      </c>
      <c r="AD21" s="53">
        <f t="shared" si="24"/>
        <v>53.702999999999996</v>
      </c>
      <c r="AE21" s="53">
        <f t="shared" si="24"/>
        <v>90.600999999999999</v>
      </c>
      <c r="AF21" s="53">
        <f t="shared" si="24"/>
        <v>165.11399999999998</v>
      </c>
      <c r="AG21" s="53">
        <f t="shared" si="24"/>
        <v>65.599999999999994</v>
      </c>
      <c r="AH21" s="53">
        <f t="shared" si="24"/>
        <v>49.728999999999999</v>
      </c>
      <c r="AI21" s="53">
        <f t="shared" si="24"/>
        <v>54.405000000000001</v>
      </c>
      <c r="AJ21" s="53">
        <f t="shared" si="24"/>
        <v>86.406000000000006</v>
      </c>
      <c r="AK21" s="53">
        <f t="shared" si="24"/>
        <v>213.02800000000002</v>
      </c>
      <c r="AL21" s="53">
        <f t="shared" si="24"/>
        <v>276.51499999999999</v>
      </c>
      <c r="AM21" s="53">
        <f t="shared" si="24"/>
        <v>33.228999999999999</v>
      </c>
      <c r="AN21" s="53">
        <f t="shared" si="24"/>
        <v>50.277000000000001</v>
      </c>
      <c r="AO21" s="53">
        <f t="shared" si="24"/>
        <v>172.779</v>
      </c>
      <c r="AP21" s="53">
        <f t="shared" si="24"/>
        <v>95.246000000000009</v>
      </c>
      <c r="AQ21" s="53">
        <f t="shared" si="24"/>
        <v>140.214</v>
      </c>
      <c r="AR21" s="53">
        <f t="shared" si="24"/>
        <v>204.09</v>
      </c>
      <c r="AS21" s="53">
        <f t="shared" si="24"/>
        <v>20.228000000000002</v>
      </c>
      <c r="AT21" s="53">
        <f t="shared" si="24"/>
        <v>90.884999999999991</v>
      </c>
      <c r="AU21" s="53">
        <f t="shared" si="24"/>
        <v>124.94799999999999</v>
      </c>
      <c r="AV21" s="53">
        <f t="shared" si="24"/>
        <v>313.97800000000001</v>
      </c>
      <c r="AW21" s="53">
        <f t="shared" si="24"/>
        <v>292.18600000000004</v>
      </c>
      <c r="AX21" s="53">
        <f t="shared" si="24"/>
        <v>47.467999999999996</v>
      </c>
      <c r="AY21" s="53">
        <f t="shared" si="24"/>
        <v>0</v>
      </c>
      <c r="AZ21" s="53">
        <f t="shared" si="24"/>
        <v>25.039000000000001</v>
      </c>
      <c r="BA21" s="53">
        <f t="shared" si="24"/>
        <v>38.036000000000001</v>
      </c>
      <c r="BB21" s="53">
        <f t="shared" si="24"/>
        <v>173.11799999999999</v>
      </c>
      <c r="BC21" s="53">
        <f t="shared" si="24"/>
        <v>113.687</v>
      </c>
      <c r="BD21" s="53">
        <f t="shared" si="24"/>
        <v>57.723999999999997</v>
      </c>
      <c r="BE21" s="53">
        <f t="shared" si="24"/>
        <v>130.524</v>
      </c>
      <c r="BF21" s="53">
        <f t="shared" si="24"/>
        <v>56.263000000000005</v>
      </c>
      <c r="BG21" s="53">
        <f t="shared" si="24"/>
        <v>100.021</v>
      </c>
      <c r="BH21" s="53">
        <f t="shared" si="24"/>
        <v>25.373999999999999</v>
      </c>
      <c r="BI21" s="53">
        <f t="shared" si="24"/>
        <v>38.046000000000006</v>
      </c>
      <c r="BJ21" s="53">
        <f t="shared" si="24"/>
        <v>91.086999999999989</v>
      </c>
      <c r="BK21" s="53">
        <f t="shared" si="24"/>
        <v>58.539000000000001</v>
      </c>
      <c r="BL21" s="53">
        <f t="shared" si="24"/>
        <v>35.274999999999999</v>
      </c>
      <c r="BM21" s="53">
        <f t="shared" si="24"/>
        <v>86.376000000000005</v>
      </c>
      <c r="BN21" s="53">
        <f t="shared" si="24"/>
        <v>59.251000000000005</v>
      </c>
      <c r="BO21" s="53">
        <f t="shared" ref="BO21:DZ21" si="25">SUM(BO22:BO23)</f>
        <v>64.647999999999996</v>
      </c>
      <c r="BP21" s="53">
        <f t="shared" si="25"/>
        <v>68.588999999999999</v>
      </c>
      <c r="BQ21" s="53">
        <f t="shared" si="25"/>
        <v>88.673000000000002</v>
      </c>
      <c r="BR21" s="53">
        <f t="shared" si="25"/>
        <v>51.636999999999993</v>
      </c>
      <c r="BS21" s="53">
        <f t="shared" si="25"/>
        <v>55.802</v>
      </c>
      <c r="BT21" s="53">
        <f t="shared" si="25"/>
        <v>99.302999999999983</v>
      </c>
      <c r="BU21" s="53">
        <f t="shared" si="25"/>
        <v>92.621000000000009</v>
      </c>
      <c r="BV21" s="53">
        <f t="shared" si="25"/>
        <v>62.223999999999997</v>
      </c>
      <c r="BW21" s="53">
        <f t="shared" si="25"/>
        <v>48.922000000000004</v>
      </c>
      <c r="BX21" s="53">
        <f t="shared" si="25"/>
        <v>57.576000000000001</v>
      </c>
      <c r="BY21" s="53">
        <f t="shared" si="25"/>
        <v>55.836000000000006</v>
      </c>
      <c r="BZ21" s="53">
        <f t="shared" si="25"/>
        <v>64.709000000000003</v>
      </c>
      <c r="CA21" s="53">
        <f t="shared" si="25"/>
        <v>95.960999999999999</v>
      </c>
      <c r="CB21" s="53">
        <f t="shared" si="25"/>
        <v>62.533999999999999</v>
      </c>
      <c r="CC21" s="53">
        <f t="shared" si="25"/>
        <v>93.989000000000004</v>
      </c>
      <c r="CD21" s="53">
        <f t="shared" si="25"/>
        <v>98.194000000000003</v>
      </c>
      <c r="CE21" s="53">
        <f t="shared" si="25"/>
        <v>113.485</v>
      </c>
      <c r="CF21" s="53">
        <f t="shared" si="25"/>
        <v>73.196999999999989</v>
      </c>
      <c r="CG21" s="53">
        <f t="shared" si="25"/>
        <v>111.39999999999999</v>
      </c>
      <c r="CH21" s="53">
        <f t="shared" si="25"/>
        <v>147.77500000000001</v>
      </c>
      <c r="CI21" s="53">
        <f t="shared" si="25"/>
        <v>92.516999999999996</v>
      </c>
      <c r="CJ21" s="53">
        <f t="shared" si="25"/>
        <v>128.10300000000001</v>
      </c>
      <c r="CK21" s="53">
        <f t="shared" si="25"/>
        <v>171.13499999999999</v>
      </c>
      <c r="CL21" s="53">
        <f t="shared" si="25"/>
        <v>146.27700000000002</v>
      </c>
      <c r="CM21" s="53">
        <f t="shared" si="25"/>
        <v>164.64699999999999</v>
      </c>
      <c r="CN21" s="53">
        <f t="shared" si="25"/>
        <v>142.36999999999998</v>
      </c>
      <c r="CO21" s="53">
        <f t="shared" si="25"/>
        <v>199.03399999999999</v>
      </c>
      <c r="CP21" s="53">
        <f t="shared" si="25"/>
        <v>263.99399999999997</v>
      </c>
      <c r="CQ21" s="53">
        <f t="shared" si="25"/>
        <v>115.096</v>
      </c>
      <c r="CR21" s="53">
        <f t="shared" si="25"/>
        <v>83.290999999999997</v>
      </c>
      <c r="CS21" s="53">
        <f t="shared" si="25"/>
        <v>217.786</v>
      </c>
      <c r="CT21" s="53">
        <f t="shared" si="25"/>
        <v>169.547</v>
      </c>
      <c r="CU21" s="53">
        <f t="shared" si="25"/>
        <v>152.386</v>
      </c>
      <c r="CV21" s="53">
        <f t="shared" si="25"/>
        <v>120.90599999999999</v>
      </c>
      <c r="CW21" s="53">
        <f t="shared" si="25"/>
        <v>156.65300000000002</v>
      </c>
      <c r="CX21" s="53">
        <f t="shared" si="25"/>
        <v>239.05100000000002</v>
      </c>
      <c r="CY21" s="53">
        <f t="shared" si="25"/>
        <v>239.75799999999998</v>
      </c>
      <c r="CZ21" s="53">
        <f t="shared" si="25"/>
        <v>211.20499999999998</v>
      </c>
      <c r="DA21" s="53">
        <f t="shared" si="25"/>
        <v>204.96400000000003</v>
      </c>
      <c r="DB21" s="53">
        <f t="shared" si="25"/>
        <v>231.26400000000001</v>
      </c>
      <c r="DC21" s="53">
        <f t="shared" si="25"/>
        <v>169.755</v>
      </c>
      <c r="DD21" s="53">
        <f t="shared" si="25"/>
        <v>200.733</v>
      </c>
      <c r="DE21" s="53">
        <f t="shared" si="25"/>
        <v>142.16800000000001</v>
      </c>
      <c r="DF21" s="53">
        <f t="shared" si="25"/>
        <v>199.59100000000001</v>
      </c>
      <c r="DG21" s="53">
        <f t="shared" si="25"/>
        <v>215.76500000000001</v>
      </c>
      <c r="DH21" s="53">
        <f t="shared" si="25"/>
        <v>187.28200000000001</v>
      </c>
      <c r="DI21" s="53">
        <f t="shared" si="25"/>
        <v>174.422</v>
      </c>
      <c r="DJ21" s="53">
        <f t="shared" si="25"/>
        <v>191.77299999999997</v>
      </c>
      <c r="DK21" s="53">
        <f t="shared" si="25"/>
        <v>221.88</v>
      </c>
      <c r="DL21" s="53">
        <f t="shared" si="25"/>
        <v>148.70599999999999</v>
      </c>
      <c r="DM21" s="53">
        <f t="shared" si="25"/>
        <v>235.12799999999999</v>
      </c>
      <c r="DN21" s="53">
        <f t="shared" si="25"/>
        <v>263.005</v>
      </c>
      <c r="DO21" s="53">
        <f t="shared" si="25"/>
        <v>200.61600000000001</v>
      </c>
      <c r="DP21" s="53">
        <f t="shared" si="25"/>
        <v>163.726</v>
      </c>
      <c r="DQ21" s="53">
        <f t="shared" si="25"/>
        <v>148.625</v>
      </c>
      <c r="DR21" s="53">
        <f t="shared" si="25"/>
        <v>235.52600000000001</v>
      </c>
      <c r="DS21" s="53">
        <f t="shared" si="25"/>
        <v>293.10300000000001</v>
      </c>
      <c r="DT21" s="53">
        <f t="shared" si="25"/>
        <v>176.38299999999998</v>
      </c>
      <c r="DU21" s="53">
        <f t="shared" si="25"/>
        <v>167.92099999999999</v>
      </c>
      <c r="DV21" s="53">
        <f t="shared" si="25"/>
        <v>305.36599999999999</v>
      </c>
      <c r="DW21" s="53">
        <f t="shared" si="25"/>
        <v>177.89500000000001</v>
      </c>
      <c r="DX21" s="53">
        <f t="shared" si="25"/>
        <v>101.053</v>
      </c>
      <c r="DY21" s="53">
        <f t="shared" si="25"/>
        <v>254.90199999999999</v>
      </c>
      <c r="DZ21" s="53">
        <f t="shared" si="25"/>
        <v>198.87</v>
      </c>
      <c r="EA21" s="53">
        <f t="shared" ref="EA21:FE21" si="26">SUM(EA22:EA23)</f>
        <v>219.80600000000001</v>
      </c>
      <c r="EB21" s="53">
        <f t="shared" si="26"/>
        <v>202.92500000000001</v>
      </c>
      <c r="EC21" s="53">
        <f t="shared" si="26"/>
        <v>247.60899999999998</v>
      </c>
      <c r="ED21" s="53">
        <f t="shared" si="26"/>
        <v>255.958</v>
      </c>
      <c r="EE21" s="53">
        <f t="shared" si="26"/>
        <v>288.721</v>
      </c>
      <c r="EF21" s="53">
        <f t="shared" si="26"/>
        <v>195.59299999999999</v>
      </c>
      <c r="EG21" s="53">
        <f t="shared" si="26"/>
        <v>279.36599999999999</v>
      </c>
      <c r="EH21" s="53">
        <f t="shared" si="26"/>
        <v>238.20400000000001</v>
      </c>
      <c r="EI21" s="53">
        <f t="shared" si="26"/>
        <v>222.45500000000001</v>
      </c>
      <c r="EJ21" s="53">
        <f t="shared" si="26"/>
        <v>189.87899999999999</v>
      </c>
      <c r="EK21" s="53">
        <f t="shared" si="26"/>
        <v>205.005</v>
      </c>
      <c r="EL21" s="53">
        <f t="shared" si="26"/>
        <v>292.43700000000001</v>
      </c>
      <c r="EM21" s="53">
        <f t="shared" si="26"/>
        <v>227.05480029296876</v>
      </c>
      <c r="EN21" s="53">
        <f t="shared" si="26"/>
        <v>227.44399999999999</v>
      </c>
      <c r="EO21" s="53">
        <f t="shared" si="26"/>
        <v>256.13300000000004</v>
      </c>
      <c r="EP21" s="53">
        <f t="shared" si="26"/>
        <v>268.79199999999997</v>
      </c>
      <c r="EQ21" s="53">
        <f t="shared" si="26"/>
        <v>237.64699999999999</v>
      </c>
      <c r="ER21" s="53">
        <f t="shared" si="26"/>
        <v>165.19170019531251</v>
      </c>
      <c r="ES21" s="53">
        <f t="shared" si="26"/>
        <v>241.28900000000002</v>
      </c>
      <c r="ET21" s="53">
        <f t="shared" si="26"/>
        <v>232.00910058593749</v>
      </c>
      <c r="EU21" s="53">
        <f t="shared" si="26"/>
        <v>232.07539990234375</v>
      </c>
      <c r="EV21" s="53">
        <f t="shared" si="26"/>
        <v>181.34700000000001</v>
      </c>
      <c r="EW21" s="53">
        <f t="shared" si="26"/>
        <v>312.77</v>
      </c>
      <c r="EX21" s="53">
        <f t="shared" si="26"/>
        <v>302.04300000000001</v>
      </c>
      <c r="EY21" s="53">
        <f t="shared" si="26"/>
        <v>298.21400000000006</v>
      </c>
      <c r="EZ21" s="53">
        <f t="shared" si="26"/>
        <v>244.52</v>
      </c>
      <c r="FA21" s="53">
        <f t="shared" si="26"/>
        <v>254.43299999999999</v>
      </c>
      <c r="FB21" s="53">
        <f t="shared" si="26"/>
        <v>267.3</v>
      </c>
      <c r="FC21" s="53">
        <f t="shared" si="26"/>
        <v>297.16500000000002</v>
      </c>
      <c r="FD21" s="53">
        <f t="shared" si="26"/>
        <v>192.21600000000001</v>
      </c>
      <c r="FE21" s="53">
        <f t="shared" si="26"/>
        <v>362.34400000000005</v>
      </c>
      <c r="FF21" s="53">
        <f t="shared" ref="FF21:FP21" si="27">SUM(FF22:FF23)</f>
        <v>323.923</v>
      </c>
      <c r="FG21" s="53">
        <f t="shared" si="27"/>
        <v>294.87600000000003</v>
      </c>
      <c r="FH21" s="53">
        <f t="shared" si="27"/>
        <v>244.46700000000001</v>
      </c>
      <c r="FI21" s="53">
        <f t="shared" si="27"/>
        <v>216.19</v>
      </c>
      <c r="FJ21" s="53">
        <f t="shared" si="27"/>
        <v>278.72000000000003</v>
      </c>
      <c r="FK21" s="53">
        <f t="shared" si="27"/>
        <v>310.01099999999997</v>
      </c>
      <c r="FL21" s="53">
        <f t="shared" si="27"/>
        <v>175.233</v>
      </c>
      <c r="FM21" s="53">
        <f t="shared" si="27"/>
        <v>269.02</v>
      </c>
      <c r="FN21" s="53">
        <f t="shared" si="27"/>
        <v>207.75699999999998</v>
      </c>
      <c r="FO21" s="53">
        <f t="shared" si="27"/>
        <v>251.34900000000002</v>
      </c>
      <c r="FP21" s="53">
        <f t="shared" si="27"/>
        <v>216.608</v>
      </c>
      <c r="FQ21" s="53">
        <f t="shared" ref="FQ21:FS21" si="28">SUM(FQ22:FQ23)</f>
        <v>264.01499999999999</v>
      </c>
      <c r="FR21" s="53">
        <f t="shared" si="28"/>
        <v>257.60526502522418</v>
      </c>
      <c r="FS21" s="53">
        <f t="shared" si="28"/>
        <v>249.08640810335956</v>
      </c>
      <c r="FT21" s="53">
        <f t="shared" ref="FT21:FU21" si="29">SUM(FT22:FT23)</f>
        <v>226.63494241213246</v>
      </c>
      <c r="FU21" s="53">
        <f t="shared" si="29"/>
        <v>275.37588804121106</v>
      </c>
      <c r="FV21" s="53">
        <f t="shared" ref="FV21" si="30">SUM(FV22:FV23)</f>
        <v>322.77353324902424</v>
      </c>
    </row>
    <row r="22" spans="1:178" ht="17.25" x14ac:dyDescent="0.25">
      <c r="A22" s="50" t="s">
        <v>103</v>
      </c>
      <c r="B22" s="53">
        <v>0</v>
      </c>
      <c r="C22" s="53">
        <v>0</v>
      </c>
      <c r="D22" s="53">
        <v>0.54200000000000004</v>
      </c>
      <c r="E22" s="53">
        <v>0</v>
      </c>
      <c r="F22" s="53">
        <v>0</v>
      </c>
      <c r="G22" s="53">
        <v>7.7520000000000007</v>
      </c>
      <c r="H22" s="53">
        <v>5.9180000000000001</v>
      </c>
      <c r="I22" s="53">
        <v>2.1909999999999998</v>
      </c>
      <c r="J22" s="53">
        <v>0</v>
      </c>
      <c r="K22" s="53">
        <v>0</v>
      </c>
      <c r="L22" s="53">
        <v>0</v>
      </c>
      <c r="M22" s="53">
        <v>0</v>
      </c>
      <c r="N22" s="53">
        <v>0</v>
      </c>
      <c r="O22" s="53">
        <v>0</v>
      </c>
      <c r="P22" s="53">
        <v>0</v>
      </c>
      <c r="Q22" s="53">
        <v>0</v>
      </c>
      <c r="R22" s="53">
        <v>0</v>
      </c>
      <c r="S22" s="53">
        <v>0</v>
      </c>
      <c r="T22" s="53">
        <v>0</v>
      </c>
      <c r="U22" s="53">
        <v>0</v>
      </c>
      <c r="V22" s="53">
        <v>0</v>
      </c>
      <c r="W22" s="53">
        <v>0</v>
      </c>
      <c r="X22" s="53">
        <v>0</v>
      </c>
      <c r="Y22" s="53">
        <v>0.84599999999999997</v>
      </c>
      <c r="Z22" s="53">
        <v>0</v>
      </c>
      <c r="AA22" s="53">
        <v>0</v>
      </c>
      <c r="AB22" s="53">
        <v>0</v>
      </c>
      <c r="AC22" s="53">
        <v>0</v>
      </c>
      <c r="AD22" s="53">
        <v>0</v>
      </c>
      <c r="AE22" s="53">
        <v>0</v>
      </c>
      <c r="AF22" s="53">
        <v>0</v>
      </c>
      <c r="AG22" s="53">
        <v>0</v>
      </c>
      <c r="AH22" s="53">
        <v>0</v>
      </c>
      <c r="AI22" s="53">
        <v>0</v>
      </c>
      <c r="AJ22" s="53">
        <v>0</v>
      </c>
      <c r="AK22" s="53">
        <v>0</v>
      </c>
      <c r="AL22" s="53">
        <v>0.5</v>
      </c>
      <c r="AM22" s="53">
        <v>0</v>
      </c>
      <c r="AN22" s="53">
        <v>3.9740000000000002</v>
      </c>
      <c r="AO22" s="53">
        <v>0</v>
      </c>
      <c r="AP22" s="53">
        <v>0</v>
      </c>
      <c r="AQ22" s="53">
        <v>0</v>
      </c>
      <c r="AR22" s="53">
        <v>9.077</v>
      </c>
      <c r="AS22" s="53">
        <v>0</v>
      </c>
      <c r="AT22" s="53">
        <v>0</v>
      </c>
      <c r="AU22" s="53">
        <v>5.3440000000000003</v>
      </c>
      <c r="AV22" s="53">
        <v>29.504999999999999</v>
      </c>
      <c r="AW22" s="53">
        <v>7.101</v>
      </c>
      <c r="AX22" s="53">
        <v>0</v>
      </c>
      <c r="AY22" s="53">
        <v>0</v>
      </c>
      <c r="AZ22" s="53">
        <v>0</v>
      </c>
      <c r="BA22" s="53">
        <v>0</v>
      </c>
      <c r="BB22" s="53">
        <v>0</v>
      </c>
      <c r="BC22" s="53">
        <v>0</v>
      </c>
      <c r="BD22" s="53">
        <v>0</v>
      </c>
      <c r="BE22" s="53">
        <v>0</v>
      </c>
      <c r="BF22" s="53">
        <v>0</v>
      </c>
      <c r="BG22" s="53">
        <v>0</v>
      </c>
      <c r="BH22" s="53">
        <v>0</v>
      </c>
      <c r="BI22" s="53">
        <v>8.1000000000000003E-2</v>
      </c>
      <c r="BJ22" s="53">
        <v>0</v>
      </c>
      <c r="BK22" s="53">
        <v>0</v>
      </c>
      <c r="BL22" s="53">
        <v>0</v>
      </c>
      <c r="BM22" s="53">
        <v>0</v>
      </c>
      <c r="BN22" s="53">
        <v>0</v>
      </c>
      <c r="BO22" s="53">
        <v>0</v>
      </c>
      <c r="BP22" s="53">
        <v>9.5329999999999995</v>
      </c>
      <c r="BQ22" s="53">
        <v>19.553000000000001</v>
      </c>
      <c r="BR22" s="53">
        <v>4.9859999999999998</v>
      </c>
      <c r="BS22" s="53">
        <v>3.3580000000000001</v>
      </c>
      <c r="BT22" s="53">
        <v>6.3719999999999999</v>
      </c>
      <c r="BU22" s="53">
        <v>14.302</v>
      </c>
      <c r="BV22" s="53">
        <v>0</v>
      </c>
      <c r="BW22" s="53">
        <v>0</v>
      </c>
      <c r="BX22" s="53">
        <v>0</v>
      </c>
      <c r="BY22" s="53">
        <v>8.1319999999999997</v>
      </c>
      <c r="BZ22" s="53">
        <v>11.500999999999999</v>
      </c>
      <c r="CA22" s="53">
        <v>0</v>
      </c>
      <c r="CB22" s="53">
        <v>0</v>
      </c>
      <c r="CC22" s="53">
        <v>0</v>
      </c>
      <c r="CD22" s="53">
        <v>0</v>
      </c>
      <c r="CE22" s="53">
        <v>0</v>
      </c>
      <c r="CF22" s="53">
        <v>0</v>
      </c>
      <c r="CG22" s="53">
        <v>23.396000000000001</v>
      </c>
      <c r="CH22" s="53">
        <v>42.493000000000002</v>
      </c>
      <c r="CI22" s="53">
        <v>25.902999999999999</v>
      </c>
      <c r="CJ22" s="53">
        <v>33.628</v>
      </c>
      <c r="CK22" s="53">
        <v>57.159000000000006</v>
      </c>
      <c r="CL22" s="53">
        <v>57.161999999999999</v>
      </c>
      <c r="CM22" s="53">
        <v>109.63</v>
      </c>
      <c r="CN22" s="53">
        <v>120.05699999999999</v>
      </c>
      <c r="CO22" s="53">
        <v>150.76400000000001</v>
      </c>
      <c r="CP22" s="53">
        <v>195.55099999999999</v>
      </c>
      <c r="CQ22" s="53">
        <v>70.346000000000004</v>
      </c>
      <c r="CR22" s="53">
        <v>48.540999999999997</v>
      </c>
      <c r="CS22" s="53">
        <v>149.178</v>
      </c>
      <c r="CT22" s="53">
        <v>120.056</v>
      </c>
      <c r="CU22" s="53">
        <v>100.101</v>
      </c>
      <c r="CV22" s="53">
        <v>101.92099999999999</v>
      </c>
      <c r="CW22" s="53">
        <v>139.92000000000002</v>
      </c>
      <c r="CX22" s="53">
        <v>192.55</v>
      </c>
      <c r="CY22" s="53">
        <v>183.26499999999999</v>
      </c>
      <c r="CZ22" s="53">
        <v>145.096</v>
      </c>
      <c r="DA22" s="53">
        <v>151.74400000000003</v>
      </c>
      <c r="DB22" s="53">
        <v>179.24200000000002</v>
      </c>
      <c r="DC22" s="53">
        <v>131.57</v>
      </c>
      <c r="DD22" s="53">
        <v>159.071</v>
      </c>
      <c r="DE22" s="53">
        <v>121.97200000000001</v>
      </c>
      <c r="DF22" s="53">
        <v>174.81399999999999</v>
      </c>
      <c r="DG22" s="53">
        <v>173.59200000000001</v>
      </c>
      <c r="DH22" s="53">
        <v>149.364</v>
      </c>
      <c r="DI22" s="53">
        <v>143.04499999999999</v>
      </c>
      <c r="DJ22" s="53">
        <v>160.52499999999998</v>
      </c>
      <c r="DK22" s="53">
        <v>178.71600000000001</v>
      </c>
      <c r="DL22" s="53">
        <v>119.12299999999999</v>
      </c>
      <c r="DM22" s="53">
        <v>190.274</v>
      </c>
      <c r="DN22" s="53">
        <v>196.304</v>
      </c>
      <c r="DO22" s="53">
        <v>151.11000000000001</v>
      </c>
      <c r="DP22" s="53">
        <v>125.40299999999999</v>
      </c>
      <c r="DQ22" s="53">
        <v>113.10599999999999</v>
      </c>
      <c r="DR22" s="53">
        <v>177.499</v>
      </c>
      <c r="DS22" s="53">
        <v>211.83300000000003</v>
      </c>
      <c r="DT22" s="53">
        <v>104.886</v>
      </c>
      <c r="DU22" s="53">
        <v>138.983</v>
      </c>
      <c r="DV22" s="53">
        <v>225.46700000000001</v>
      </c>
      <c r="DW22" s="53">
        <v>128.10300000000001</v>
      </c>
      <c r="DX22" s="53">
        <v>63.794000000000004</v>
      </c>
      <c r="DY22" s="53">
        <v>184.494</v>
      </c>
      <c r="DZ22" s="53">
        <v>148.803</v>
      </c>
      <c r="EA22" s="53">
        <v>152.74</v>
      </c>
      <c r="EB22" s="53">
        <v>141.988</v>
      </c>
      <c r="EC22" s="53">
        <v>188.85899999999998</v>
      </c>
      <c r="ED22" s="53">
        <v>196.01300000000001</v>
      </c>
      <c r="EE22" s="53">
        <v>208.215</v>
      </c>
      <c r="EF22" s="53">
        <v>141.35399999999998</v>
      </c>
      <c r="EG22" s="53">
        <v>221.98</v>
      </c>
      <c r="EH22" s="53">
        <v>174.059</v>
      </c>
      <c r="EI22" s="53">
        <v>165.64600000000002</v>
      </c>
      <c r="EJ22" s="53">
        <v>150.80199999999999</v>
      </c>
      <c r="EK22" s="53">
        <v>154.78800000000001</v>
      </c>
      <c r="EL22" s="53">
        <v>238.92099999999999</v>
      </c>
      <c r="EM22" s="53">
        <v>183.7592001953125</v>
      </c>
      <c r="EN22" s="53">
        <v>171.65799999999999</v>
      </c>
      <c r="EO22" s="53">
        <v>210.43</v>
      </c>
      <c r="EP22" s="53">
        <v>211.98599999999999</v>
      </c>
      <c r="EQ22" s="53">
        <v>195.995</v>
      </c>
      <c r="ER22" s="53">
        <v>122.5985</v>
      </c>
      <c r="ES22" s="53">
        <v>202.03200000000001</v>
      </c>
      <c r="ET22" s="53">
        <v>168.77819995117187</v>
      </c>
      <c r="EU22" s="53">
        <v>170.505</v>
      </c>
      <c r="EV22" s="53">
        <v>141.30500000000001</v>
      </c>
      <c r="EW22" s="53">
        <v>246.678</v>
      </c>
      <c r="EX22" s="53">
        <v>222.21100000000001</v>
      </c>
      <c r="EY22" s="53">
        <v>215.62400000000002</v>
      </c>
      <c r="EZ22" s="53">
        <v>200.20600000000002</v>
      </c>
      <c r="FA22" s="53">
        <v>192.13499999999999</v>
      </c>
      <c r="FB22" s="53">
        <v>184.273</v>
      </c>
      <c r="FC22" s="53">
        <v>235.91200000000001</v>
      </c>
      <c r="FD22" s="53">
        <v>132.916</v>
      </c>
      <c r="FE22" s="53">
        <v>286.55400000000003</v>
      </c>
      <c r="FF22" s="53">
        <v>239.44600000000003</v>
      </c>
      <c r="FG22" s="53">
        <v>232.33900000000003</v>
      </c>
      <c r="FH22" s="53">
        <v>187.30500000000001</v>
      </c>
      <c r="FI22" s="53">
        <v>145.13799999999998</v>
      </c>
      <c r="FJ22" s="53">
        <v>215.24700000000001</v>
      </c>
      <c r="FK22" s="53">
        <v>216.947</v>
      </c>
      <c r="FL22" s="53">
        <v>120.88</v>
      </c>
      <c r="FM22" s="53">
        <v>212.453</v>
      </c>
      <c r="FN22" s="53">
        <v>156.93099999999998</v>
      </c>
      <c r="FO22" s="53">
        <v>178.43600000000001</v>
      </c>
      <c r="FP22" s="53">
        <v>163.30099999999999</v>
      </c>
      <c r="FQ22" s="53">
        <v>200.17399999999998</v>
      </c>
      <c r="FR22" s="53">
        <v>176.91628683684357</v>
      </c>
      <c r="FS22" s="53">
        <v>190.06224230892656</v>
      </c>
      <c r="FT22" s="53">
        <v>172.05075565673246</v>
      </c>
      <c r="FU22" s="53">
        <v>186.52193852081587</v>
      </c>
      <c r="FV22" s="53">
        <v>224.03397865021128</v>
      </c>
    </row>
    <row r="23" spans="1:178" ht="17.25" x14ac:dyDescent="0.25">
      <c r="A23" s="50" t="s">
        <v>102</v>
      </c>
      <c r="B23" s="53">
        <v>107.88400000000001</v>
      </c>
      <c r="C23" s="53">
        <v>129.57499999999999</v>
      </c>
      <c r="D23" s="53">
        <v>57.137</v>
      </c>
      <c r="E23" s="53">
        <v>76.995000000000005</v>
      </c>
      <c r="F23" s="53">
        <v>101.416</v>
      </c>
      <c r="G23" s="53">
        <v>174.917</v>
      </c>
      <c r="H23" s="53">
        <v>174.267</v>
      </c>
      <c r="I23" s="53">
        <v>234.86199999999999</v>
      </c>
      <c r="J23" s="53">
        <v>105.979</v>
      </c>
      <c r="K23" s="53">
        <v>24.91</v>
      </c>
      <c r="L23" s="53">
        <v>55.78</v>
      </c>
      <c r="M23" s="53">
        <v>83.766999999999996</v>
      </c>
      <c r="N23" s="53">
        <v>109.285</v>
      </c>
      <c r="O23" s="53">
        <v>101.042</v>
      </c>
      <c r="P23" s="53">
        <v>57.837000000000003</v>
      </c>
      <c r="Q23" s="53">
        <v>156.82599999999999</v>
      </c>
      <c r="R23" s="53">
        <v>93.292000000000002</v>
      </c>
      <c r="S23" s="53">
        <v>162.85700000000003</v>
      </c>
      <c r="T23" s="53">
        <v>81.557000000000002</v>
      </c>
      <c r="U23" s="53">
        <v>89.878999999999991</v>
      </c>
      <c r="V23" s="53">
        <v>133.08799999999999</v>
      </c>
      <c r="W23" s="53">
        <v>73.62</v>
      </c>
      <c r="X23" s="53">
        <v>96.686999999999998</v>
      </c>
      <c r="Y23" s="53">
        <v>105.08</v>
      </c>
      <c r="Z23" s="53">
        <v>152.58600000000001</v>
      </c>
      <c r="AA23" s="53">
        <v>107.857</v>
      </c>
      <c r="AB23" s="53">
        <v>132.65</v>
      </c>
      <c r="AC23" s="53">
        <v>32.170999999999999</v>
      </c>
      <c r="AD23" s="53">
        <v>53.702999999999996</v>
      </c>
      <c r="AE23" s="53">
        <v>90.600999999999999</v>
      </c>
      <c r="AF23" s="53">
        <v>165.11399999999998</v>
      </c>
      <c r="AG23" s="53">
        <v>65.599999999999994</v>
      </c>
      <c r="AH23" s="53">
        <v>49.728999999999999</v>
      </c>
      <c r="AI23" s="53">
        <v>54.405000000000001</v>
      </c>
      <c r="AJ23" s="53">
        <v>86.406000000000006</v>
      </c>
      <c r="AK23" s="53">
        <v>213.02800000000002</v>
      </c>
      <c r="AL23" s="53">
        <v>276.01499999999999</v>
      </c>
      <c r="AM23" s="53">
        <v>33.228999999999999</v>
      </c>
      <c r="AN23" s="53">
        <v>46.303000000000004</v>
      </c>
      <c r="AO23" s="53">
        <v>172.779</v>
      </c>
      <c r="AP23" s="53">
        <v>95.246000000000009</v>
      </c>
      <c r="AQ23" s="53">
        <v>140.214</v>
      </c>
      <c r="AR23" s="53">
        <v>195.01300000000001</v>
      </c>
      <c r="AS23" s="53">
        <v>20.228000000000002</v>
      </c>
      <c r="AT23" s="53">
        <v>90.884999999999991</v>
      </c>
      <c r="AU23" s="53">
        <v>119.604</v>
      </c>
      <c r="AV23" s="53">
        <v>284.47300000000001</v>
      </c>
      <c r="AW23" s="53">
        <v>285.08500000000004</v>
      </c>
      <c r="AX23" s="53">
        <v>47.467999999999996</v>
      </c>
      <c r="AY23" s="53">
        <v>0</v>
      </c>
      <c r="AZ23" s="53">
        <v>25.039000000000001</v>
      </c>
      <c r="BA23" s="53">
        <v>38.036000000000001</v>
      </c>
      <c r="BB23" s="53">
        <v>173.11799999999999</v>
      </c>
      <c r="BC23" s="53">
        <v>113.687</v>
      </c>
      <c r="BD23" s="53">
        <v>57.723999999999997</v>
      </c>
      <c r="BE23" s="53">
        <v>130.524</v>
      </c>
      <c r="BF23" s="53">
        <v>56.263000000000005</v>
      </c>
      <c r="BG23" s="53">
        <v>100.021</v>
      </c>
      <c r="BH23" s="53">
        <v>25.373999999999999</v>
      </c>
      <c r="BI23" s="53">
        <v>37.965000000000003</v>
      </c>
      <c r="BJ23" s="53">
        <v>91.086999999999989</v>
      </c>
      <c r="BK23" s="53">
        <v>58.539000000000001</v>
      </c>
      <c r="BL23" s="53">
        <v>35.274999999999999</v>
      </c>
      <c r="BM23" s="53">
        <v>86.376000000000005</v>
      </c>
      <c r="BN23" s="53">
        <v>59.251000000000005</v>
      </c>
      <c r="BO23" s="53">
        <v>64.647999999999996</v>
      </c>
      <c r="BP23" s="53">
        <v>59.056000000000004</v>
      </c>
      <c r="BQ23" s="53">
        <v>69.12</v>
      </c>
      <c r="BR23" s="53">
        <v>46.650999999999996</v>
      </c>
      <c r="BS23" s="53">
        <v>52.444000000000003</v>
      </c>
      <c r="BT23" s="53">
        <v>92.930999999999983</v>
      </c>
      <c r="BU23" s="53">
        <v>78.319000000000003</v>
      </c>
      <c r="BV23" s="53">
        <v>62.223999999999997</v>
      </c>
      <c r="BW23" s="53">
        <v>48.922000000000004</v>
      </c>
      <c r="BX23" s="53">
        <v>57.576000000000001</v>
      </c>
      <c r="BY23" s="53">
        <v>47.704000000000008</v>
      </c>
      <c r="BZ23" s="53">
        <v>53.207999999999998</v>
      </c>
      <c r="CA23" s="53">
        <v>95.960999999999999</v>
      </c>
      <c r="CB23" s="53">
        <v>62.533999999999999</v>
      </c>
      <c r="CC23" s="53">
        <v>93.989000000000004</v>
      </c>
      <c r="CD23" s="53">
        <v>98.194000000000003</v>
      </c>
      <c r="CE23" s="53">
        <v>113.485</v>
      </c>
      <c r="CF23" s="53">
        <v>73.196999999999989</v>
      </c>
      <c r="CG23" s="53">
        <v>88.003999999999991</v>
      </c>
      <c r="CH23" s="53">
        <v>105.28200000000001</v>
      </c>
      <c r="CI23" s="53">
        <v>66.614000000000004</v>
      </c>
      <c r="CJ23" s="53">
        <v>94.474999999999994</v>
      </c>
      <c r="CK23" s="53">
        <v>113.976</v>
      </c>
      <c r="CL23" s="53">
        <v>89.115000000000009</v>
      </c>
      <c r="CM23" s="53">
        <v>55.016999999999996</v>
      </c>
      <c r="CN23" s="53">
        <v>22.312999999999999</v>
      </c>
      <c r="CO23" s="53">
        <v>48.269999999999996</v>
      </c>
      <c r="CP23" s="53">
        <v>68.442999999999998</v>
      </c>
      <c r="CQ23" s="53">
        <v>44.75</v>
      </c>
      <c r="CR23" s="53">
        <v>34.75</v>
      </c>
      <c r="CS23" s="53">
        <v>68.608000000000004</v>
      </c>
      <c r="CT23" s="53">
        <v>49.491</v>
      </c>
      <c r="CU23" s="53">
        <v>52.284999999999997</v>
      </c>
      <c r="CV23" s="53">
        <v>18.984999999999999</v>
      </c>
      <c r="CW23" s="53">
        <v>16.733000000000001</v>
      </c>
      <c r="CX23" s="53">
        <v>46.501000000000005</v>
      </c>
      <c r="CY23" s="53">
        <v>56.493000000000002</v>
      </c>
      <c r="CZ23" s="53">
        <v>66.108999999999995</v>
      </c>
      <c r="DA23" s="53">
        <v>53.22</v>
      </c>
      <c r="DB23" s="53">
        <v>52.022000000000006</v>
      </c>
      <c r="DC23" s="53">
        <v>38.185000000000002</v>
      </c>
      <c r="DD23" s="53">
        <v>41.661999999999999</v>
      </c>
      <c r="DE23" s="53">
        <v>20.196000000000002</v>
      </c>
      <c r="DF23" s="53">
        <v>24.777000000000001</v>
      </c>
      <c r="DG23" s="53">
        <v>42.173000000000002</v>
      </c>
      <c r="DH23" s="53">
        <v>37.917999999999999</v>
      </c>
      <c r="DI23" s="53">
        <v>31.376999999999999</v>
      </c>
      <c r="DJ23" s="53">
        <v>31.247999999999998</v>
      </c>
      <c r="DK23" s="53">
        <v>43.164000000000001</v>
      </c>
      <c r="DL23" s="53">
        <v>29.583000000000002</v>
      </c>
      <c r="DM23" s="53">
        <v>44.853999999999999</v>
      </c>
      <c r="DN23" s="53">
        <v>66.700999999999993</v>
      </c>
      <c r="DO23" s="53">
        <v>49.506</v>
      </c>
      <c r="DP23" s="53">
        <v>38.323</v>
      </c>
      <c r="DQ23" s="53">
        <v>35.518999999999998</v>
      </c>
      <c r="DR23" s="53">
        <v>58.027000000000001</v>
      </c>
      <c r="DS23" s="53">
        <v>81.27</v>
      </c>
      <c r="DT23" s="53">
        <v>71.497</v>
      </c>
      <c r="DU23" s="53">
        <v>28.938000000000002</v>
      </c>
      <c r="DV23" s="53">
        <v>79.899000000000001</v>
      </c>
      <c r="DW23" s="53">
        <v>49.792000000000002</v>
      </c>
      <c r="DX23" s="53">
        <v>37.259</v>
      </c>
      <c r="DY23" s="53">
        <v>70.408000000000001</v>
      </c>
      <c r="DZ23" s="53">
        <v>50.067000000000007</v>
      </c>
      <c r="EA23" s="53">
        <v>67.066000000000003</v>
      </c>
      <c r="EB23" s="53">
        <v>60.936999999999998</v>
      </c>
      <c r="EC23" s="53">
        <v>58.75</v>
      </c>
      <c r="ED23" s="53">
        <v>59.945</v>
      </c>
      <c r="EE23" s="53">
        <v>80.506</v>
      </c>
      <c r="EF23" s="53">
        <v>54.239000000000004</v>
      </c>
      <c r="EG23" s="53">
        <v>57.386000000000003</v>
      </c>
      <c r="EH23" s="53">
        <v>64.144999999999996</v>
      </c>
      <c r="EI23" s="53">
        <v>56.808999999999997</v>
      </c>
      <c r="EJ23" s="53">
        <v>39.076999999999998</v>
      </c>
      <c r="EK23" s="53">
        <v>50.216999999999999</v>
      </c>
      <c r="EL23" s="53">
        <v>53.516000000000005</v>
      </c>
      <c r="EM23" s="53">
        <v>43.295600097656248</v>
      </c>
      <c r="EN23" s="53">
        <v>55.786000000000001</v>
      </c>
      <c r="EO23" s="53">
        <v>45.703000000000003</v>
      </c>
      <c r="EP23" s="53">
        <v>56.805999999999997</v>
      </c>
      <c r="EQ23" s="53">
        <v>41.652000000000001</v>
      </c>
      <c r="ER23" s="53">
        <v>42.593200195312498</v>
      </c>
      <c r="ES23" s="53">
        <v>39.256999999999998</v>
      </c>
      <c r="ET23" s="53">
        <v>63.230900634765618</v>
      </c>
      <c r="EU23" s="53">
        <v>61.570399902343745</v>
      </c>
      <c r="EV23" s="53">
        <v>40.042000000000002</v>
      </c>
      <c r="EW23" s="53">
        <v>66.091999999999999</v>
      </c>
      <c r="EX23" s="53">
        <v>79.831999999999994</v>
      </c>
      <c r="EY23" s="53">
        <v>82.59</v>
      </c>
      <c r="EZ23" s="53">
        <v>44.314</v>
      </c>
      <c r="FA23" s="53">
        <v>62.297999999999995</v>
      </c>
      <c r="FB23" s="53">
        <v>83.027000000000015</v>
      </c>
      <c r="FC23" s="53">
        <v>61.253</v>
      </c>
      <c r="FD23" s="53">
        <v>59.3</v>
      </c>
      <c r="FE23" s="53">
        <v>75.789999999999992</v>
      </c>
      <c r="FF23" s="53">
        <v>84.477000000000004</v>
      </c>
      <c r="FG23" s="53">
        <v>62.536999999999999</v>
      </c>
      <c r="FH23" s="53">
        <v>57.161999999999999</v>
      </c>
      <c r="FI23" s="53">
        <v>71.052000000000007</v>
      </c>
      <c r="FJ23" s="53">
        <v>63.473000000000006</v>
      </c>
      <c r="FK23" s="53">
        <v>93.063999999999993</v>
      </c>
      <c r="FL23" s="53">
        <v>54.352999999999994</v>
      </c>
      <c r="FM23" s="53">
        <v>56.567000000000007</v>
      </c>
      <c r="FN23" s="53">
        <v>50.826000000000001</v>
      </c>
      <c r="FO23" s="53">
        <v>72.913000000000011</v>
      </c>
      <c r="FP23" s="53">
        <v>53.307000000000002</v>
      </c>
      <c r="FQ23" s="53">
        <v>63.840999999999994</v>
      </c>
      <c r="FR23" s="53">
        <v>80.688978188380631</v>
      </c>
      <c r="FS23" s="53">
        <v>59.024165794433003</v>
      </c>
      <c r="FT23" s="53">
        <v>54.584186755399998</v>
      </c>
      <c r="FU23" s="53">
        <v>88.853949520395204</v>
      </c>
      <c r="FV23" s="53">
        <v>98.739554598812958</v>
      </c>
    </row>
    <row r="24" spans="1:178" ht="15" x14ac:dyDescent="0.25">
      <c r="A24" s="49" t="s">
        <v>26</v>
      </c>
      <c r="B24" s="53">
        <v>74.59899999999999</v>
      </c>
      <c r="C24" s="53">
        <v>82.045000000000002</v>
      </c>
      <c r="D24" s="53">
        <v>64.055000000000007</v>
      </c>
      <c r="E24" s="53">
        <v>66.38300000000001</v>
      </c>
      <c r="F24" s="53">
        <v>118.911</v>
      </c>
      <c r="G24" s="53">
        <v>101.017</v>
      </c>
      <c r="H24" s="53">
        <v>93.882000000000005</v>
      </c>
      <c r="I24" s="53">
        <v>132.41399999999999</v>
      </c>
      <c r="J24" s="53">
        <v>86.959000000000003</v>
      </c>
      <c r="K24" s="53">
        <v>85.746000000000009</v>
      </c>
      <c r="L24" s="53">
        <v>72.947000000000003</v>
      </c>
      <c r="M24" s="53">
        <v>80.966999999999999</v>
      </c>
      <c r="N24" s="53">
        <v>125.41500000000001</v>
      </c>
      <c r="O24" s="53">
        <v>87.75</v>
      </c>
      <c r="P24" s="53">
        <v>88.945000000000007</v>
      </c>
      <c r="Q24" s="53">
        <v>129.41200000000001</v>
      </c>
      <c r="R24" s="53">
        <v>93.25</v>
      </c>
      <c r="S24" s="53">
        <v>134.274</v>
      </c>
      <c r="T24" s="53">
        <v>53.027000000000001</v>
      </c>
      <c r="U24" s="53">
        <v>101.41500000000001</v>
      </c>
      <c r="V24" s="53">
        <v>95.304999999999993</v>
      </c>
      <c r="W24" s="53">
        <v>88.744</v>
      </c>
      <c r="X24" s="53">
        <v>111.03399999999999</v>
      </c>
      <c r="Y24" s="53">
        <v>104.35400000000001</v>
      </c>
      <c r="Z24" s="53">
        <v>97.295999999999992</v>
      </c>
      <c r="AA24" s="53">
        <v>80.478999999999999</v>
      </c>
      <c r="AB24" s="53">
        <v>139.34199999999998</v>
      </c>
      <c r="AC24" s="53">
        <v>48.314</v>
      </c>
      <c r="AD24" s="53">
        <v>81.108000000000004</v>
      </c>
      <c r="AE24" s="53">
        <v>52.009</v>
      </c>
      <c r="AF24" s="53">
        <v>68.100999999999999</v>
      </c>
      <c r="AG24" s="53">
        <v>61.173000000000002</v>
      </c>
      <c r="AH24" s="53">
        <v>78.87299999999999</v>
      </c>
      <c r="AI24" s="53">
        <v>53.319999999999993</v>
      </c>
      <c r="AJ24" s="53">
        <v>87.364000000000004</v>
      </c>
      <c r="AK24" s="53">
        <v>213.06899999999999</v>
      </c>
      <c r="AL24" s="53">
        <v>139.80100000000002</v>
      </c>
      <c r="AM24" s="53">
        <v>53.898000000000003</v>
      </c>
      <c r="AN24" s="53">
        <v>87.306000000000012</v>
      </c>
      <c r="AO24" s="53">
        <v>139.64600000000002</v>
      </c>
      <c r="AP24" s="53">
        <v>106.55500000000001</v>
      </c>
      <c r="AQ24" s="53">
        <v>143.82600000000002</v>
      </c>
      <c r="AR24" s="53">
        <v>147.21699999999998</v>
      </c>
      <c r="AS24" s="53">
        <v>45.058</v>
      </c>
      <c r="AT24" s="53">
        <v>117.539</v>
      </c>
      <c r="AU24" s="53">
        <v>132.24799999999999</v>
      </c>
      <c r="AV24" s="53">
        <v>238.76499999999999</v>
      </c>
      <c r="AW24" s="53">
        <v>198.00000000000003</v>
      </c>
      <c r="AX24" s="53">
        <v>119.11199999999999</v>
      </c>
      <c r="AY24" s="53">
        <v>153.04400000000001</v>
      </c>
      <c r="AZ24" s="53">
        <v>63.363</v>
      </c>
      <c r="BA24" s="53">
        <v>108.81700000000001</v>
      </c>
      <c r="BB24" s="53">
        <v>37.513999999999996</v>
      </c>
      <c r="BC24" s="53">
        <v>9.5939999999999994</v>
      </c>
      <c r="BD24" s="53">
        <v>8.0280000000000005</v>
      </c>
      <c r="BE24" s="53">
        <v>0</v>
      </c>
      <c r="BF24" s="53">
        <v>0</v>
      </c>
      <c r="BG24" s="53">
        <v>5.0439999999999996</v>
      </c>
      <c r="BH24" s="53">
        <v>0</v>
      </c>
      <c r="BI24" s="53">
        <v>0</v>
      </c>
      <c r="BJ24" s="53">
        <v>0</v>
      </c>
      <c r="BK24" s="53">
        <v>0</v>
      </c>
      <c r="BL24" s="53">
        <v>0</v>
      </c>
      <c r="BM24" s="53">
        <v>0.17799999999999999</v>
      </c>
      <c r="BN24" s="53">
        <v>0</v>
      </c>
      <c r="BO24" s="53">
        <v>9.3829999999999991</v>
      </c>
      <c r="BP24" s="53">
        <v>0</v>
      </c>
      <c r="BQ24" s="53">
        <v>0</v>
      </c>
      <c r="BR24" s="53">
        <v>3.0670000000000002</v>
      </c>
      <c r="BS24" s="53">
        <v>0</v>
      </c>
      <c r="BT24" s="53">
        <v>0</v>
      </c>
      <c r="BU24" s="53">
        <v>0.89900000000000002</v>
      </c>
      <c r="BV24" s="53">
        <v>0</v>
      </c>
      <c r="BW24" s="53">
        <v>0</v>
      </c>
      <c r="BX24" s="53">
        <v>33.387</v>
      </c>
      <c r="BY24" s="53">
        <v>2.5000000000000001E-2</v>
      </c>
      <c r="BZ24" s="53">
        <v>0.107</v>
      </c>
      <c r="CA24" s="53">
        <v>9.0999999999999998E-2</v>
      </c>
      <c r="CB24" s="53">
        <v>0.05</v>
      </c>
      <c r="CC24" s="53">
        <v>8.4000000000000005E-2</v>
      </c>
      <c r="CD24" s="53">
        <v>34.661999999999999</v>
      </c>
      <c r="CE24" s="53">
        <v>4.9950000000000001</v>
      </c>
      <c r="CF24" s="53">
        <v>0</v>
      </c>
      <c r="CG24" s="53">
        <v>5.7000000000000002E-2</v>
      </c>
      <c r="CH24" s="53">
        <v>11.677999999999999</v>
      </c>
      <c r="CI24" s="53">
        <v>42.518000000000001</v>
      </c>
      <c r="CJ24" s="53">
        <v>0.151</v>
      </c>
      <c r="CK24" s="53">
        <v>30.105</v>
      </c>
      <c r="CL24" s="53">
        <v>87.025000000000006</v>
      </c>
      <c r="CM24" s="53">
        <v>86.247000000000014</v>
      </c>
      <c r="CN24" s="53">
        <v>17.399000000000001</v>
      </c>
      <c r="CO24" s="53">
        <v>65.25800000000001</v>
      </c>
      <c r="CP24" s="53">
        <v>147.47500000000002</v>
      </c>
      <c r="CQ24" s="53">
        <v>39.637</v>
      </c>
      <c r="CR24" s="53">
        <v>36.83</v>
      </c>
      <c r="CS24" s="53">
        <v>42.152000000000001</v>
      </c>
      <c r="CT24" s="53">
        <v>30.222999999999999</v>
      </c>
      <c r="CU24" s="53">
        <v>28.992000000000001</v>
      </c>
      <c r="CV24" s="53">
        <v>0</v>
      </c>
      <c r="CW24" s="53">
        <v>0</v>
      </c>
      <c r="CX24" s="53">
        <v>113.09899999999999</v>
      </c>
      <c r="CY24" s="53">
        <v>27.927</v>
      </c>
      <c r="CZ24" s="53">
        <v>34.832000000000001</v>
      </c>
      <c r="DA24" s="53">
        <v>59.679000000000002</v>
      </c>
      <c r="DB24" s="53">
        <v>50.192</v>
      </c>
      <c r="DC24" s="53">
        <v>54.811</v>
      </c>
      <c r="DD24" s="53">
        <v>20.86</v>
      </c>
      <c r="DE24" s="53">
        <v>22.875</v>
      </c>
      <c r="DF24" s="53">
        <v>66.971000000000004</v>
      </c>
      <c r="DG24" s="53">
        <v>58.188000000000002</v>
      </c>
      <c r="DH24" s="53">
        <v>64.170999999999992</v>
      </c>
      <c r="DI24" s="53">
        <v>48.730999999999995</v>
      </c>
      <c r="DJ24" s="53">
        <v>90.230999999999995</v>
      </c>
      <c r="DK24" s="53">
        <v>83.881</v>
      </c>
      <c r="DL24" s="53">
        <v>44.189</v>
      </c>
      <c r="DM24" s="53">
        <v>47.015999999999998</v>
      </c>
      <c r="DN24" s="53">
        <v>78.427999999999997</v>
      </c>
      <c r="DO24" s="53">
        <v>76.249000000000009</v>
      </c>
      <c r="DP24" s="53">
        <v>56.07</v>
      </c>
      <c r="DQ24" s="53">
        <v>121.15799999999999</v>
      </c>
      <c r="DR24" s="53">
        <v>210.96799999999999</v>
      </c>
      <c r="DS24" s="53">
        <v>241.09300000000002</v>
      </c>
      <c r="DT24" s="53">
        <v>128.01600000000002</v>
      </c>
      <c r="DU24" s="53">
        <v>207.66</v>
      </c>
      <c r="DV24" s="53">
        <v>265.68200000000002</v>
      </c>
      <c r="DW24" s="53">
        <v>193.44800000000001</v>
      </c>
      <c r="DX24" s="53">
        <v>41.018000000000001</v>
      </c>
      <c r="DY24" s="53">
        <v>209.26000000000002</v>
      </c>
      <c r="DZ24" s="53">
        <v>170.608</v>
      </c>
      <c r="EA24" s="53">
        <v>273.59399999999999</v>
      </c>
      <c r="EB24" s="53">
        <v>85.625999999999991</v>
      </c>
      <c r="EC24" s="53">
        <v>219.00599999999997</v>
      </c>
      <c r="ED24" s="53">
        <v>304.55200000000002</v>
      </c>
      <c r="EE24" s="53">
        <v>200.10599999999999</v>
      </c>
      <c r="EF24" s="53">
        <v>138.11799999999999</v>
      </c>
      <c r="EG24" s="53">
        <v>240.21299999999997</v>
      </c>
      <c r="EH24" s="53">
        <v>174.41</v>
      </c>
      <c r="EI24" s="53">
        <v>271.26299999999998</v>
      </c>
      <c r="EJ24" s="53">
        <v>126.64100000000001</v>
      </c>
      <c r="EK24" s="53">
        <v>254.113</v>
      </c>
      <c r="EL24" s="53">
        <v>254.76</v>
      </c>
      <c r="EM24" s="53">
        <v>143.51400000000001</v>
      </c>
      <c r="EN24" s="53">
        <v>140.67599999999999</v>
      </c>
      <c r="EO24" s="53">
        <v>170.16000000000003</v>
      </c>
      <c r="EP24" s="53">
        <v>76.442999999999998</v>
      </c>
      <c r="EQ24" s="53">
        <v>270.67999999999995</v>
      </c>
      <c r="ER24" s="53">
        <v>68.457999999999998</v>
      </c>
      <c r="ES24" s="53">
        <v>154.44200000000001</v>
      </c>
      <c r="ET24" s="53">
        <v>196.02129980468749</v>
      </c>
      <c r="EU24" s="53">
        <v>191.16300000000001</v>
      </c>
      <c r="EV24" s="53">
        <v>85.167000000000002</v>
      </c>
      <c r="EW24" s="53">
        <v>232.73900000000003</v>
      </c>
      <c r="EX24" s="53">
        <v>128.86000000000001</v>
      </c>
      <c r="EY24" s="53">
        <v>194.83699999999999</v>
      </c>
      <c r="EZ24" s="53">
        <v>62.039000000000001</v>
      </c>
      <c r="FA24" s="53">
        <v>86.677999999999997</v>
      </c>
      <c r="FB24" s="53">
        <v>205.39699999999999</v>
      </c>
      <c r="FC24" s="53">
        <v>95.533999999999992</v>
      </c>
      <c r="FD24" s="53">
        <v>85.991</v>
      </c>
      <c r="FE24" s="53">
        <v>252.21100000000001</v>
      </c>
      <c r="FF24" s="53">
        <v>227.113</v>
      </c>
      <c r="FG24" s="53">
        <v>222.37100000000001</v>
      </c>
      <c r="FH24" s="53">
        <v>151.16399999999999</v>
      </c>
      <c r="FI24" s="53">
        <v>164.21000000000004</v>
      </c>
      <c r="FJ24" s="53">
        <v>239.39</v>
      </c>
      <c r="FK24" s="53">
        <v>251.16700000000003</v>
      </c>
      <c r="FL24" s="53">
        <v>76.546999999999997</v>
      </c>
      <c r="FM24" s="53">
        <v>166.245</v>
      </c>
      <c r="FN24" s="53">
        <v>217.41800000000001</v>
      </c>
      <c r="FO24" s="53">
        <v>334.19799999999998</v>
      </c>
      <c r="FP24" s="53">
        <v>182.99699999999999</v>
      </c>
      <c r="FQ24" s="53">
        <v>298.661</v>
      </c>
      <c r="FR24" s="53">
        <v>282.02025662514961</v>
      </c>
      <c r="FS24" s="53">
        <v>227.30968728388535</v>
      </c>
      <c r="FT24" s="53">
        <v>175.92673819382509</v>
      </c>
      <c r="FU24" s="53">
        <v>333.76984862114728</v>
      </c>
      <c r="FV24" s="53">
        <v>301.12931972730087</v>
      </c>
    </row>
    <row r="25" spans="1:178" ht="15" x14ac:dyDescent="0.25">
      <c r="A25" s="49" t="s">
        <v>27</v>
      </c>
      <c r="B25" s="53">
        <v>4.6129999999999995</v>
      </c>
      <c r="C25" s="53">
        <v>0</v>
      </c>
      <c r="D25" s="53">
        <v>0</v>
      </c>
      <c r="E25" s="53">
        <v>0</v>
      </c>
      <c r="F25" s="53">
        <v>0</v>
      </c>
      <c r="G25" s="53">
        <v>65.596000000000004</v>
      </c>
      <c r="H25" s="53">
        <v>56.129999999999995</v>
      </c>
      <c r="I25" s="53">
        <v>0</v>
      </c>
      <c r="J25" s="53">
        <v>0</v>
      </c>
      <c r="K25" s="53">
        <v>0</v>
      </c>
      <c r="L25" s="53">
        <v>0</v>
      </c>
      <c r="M25" s="53">
        <v>0</v>
      </c>
      <c r="N25" s="53">
        <v>0</v>
      </c>
      <c r="O25" s="53">
        <v>0</v>
      </c>
      <c r="P25" s="53">
        <v>0</v>
      </c>
      <c r="Q25" s="53">
        <v>0</v>
      </c>
      <c r="R25" s="53">
        <v>0</v>
      </c>
      <c r="S25" s="53">
        <v>0</v>
      </c>
      <c r="T25" s="53">
        <v>0</v>
      </c>
      <c r="U25" s="53">
        <v>0</v>
      </c>
      <c r="V25" s="53">
        <v>0</v>
      </c>
      <c r="W25" s="53">
        <v>0</v>
      </c>
      <c r="X25" s="53">
        <v>0</v>
      </c>
      <c r="Y25" s="53">
        <v>0</v>
      </c>
      <c r="Z25" s="53">
        <v>0</v>
      </c>
      <c r="AA25" s="53">
        <v>0</v>
      </c>
      <c r="AB25" s="53">
        <v>0.76100000000000001</v>
      </c>
      <c r="AC25" s="53">
        <v>0</v>
      </c>
      <c r="AD25" s="53">
        <v>0</v>
      </c>
      <c r="AE25" s="53">
        <v>0</v>
      </c>
      <c r="AF25" s="53">
        <v>0</v>
      </c>
      <c r="AG25" s="53">
        <v>0.621</v>
      </c>
      <c r="AH25" s="53">
        <v>0</v>
      </c>
      <c r="AI25" s="53">
        <v>0.21299999999999999</v>
      </c>
      <c r="AJ25" s="53">
        <v>0</v>
      </c>
      <c r="AK25" s="53">
        <v>34.451999999999998</v>
      </c>
      <c r="AL25" s="53">
        <v>27.702999999999999</v>
      </c>
      <c r="AM25" s="53">
        <v>0</v>
      </c>
      <c r="AN25" s="53">
        <v>2.081</v>
      </c>
      <c r="AO25" s="53">
        <v>6</v>
      </c>
      <c r="AP25" s="53">
        <v>11.942</v>
      </c>
      <c r="AQ25" s="53">
        <v>13.831999999999999</v>
      </c>
      <c r="AR25" s="53">
        <v>10.991</v>
      </c>
      <c r="AS25" s="53">
        <v>12.384</v>
      </c>
      <c r="AT25" s="53">
        <v>18.782</v>
      </c>
      <c r="AU25" s="53">
        <v>4.9470000000000001</v>
      </c>
      <c r="AV25" s="53">
        <v>51.824000000000005</v>
      </c>
      <c r="AW25" s="53">
        <v>6.1159999999999997</v>
      </c>
      <c r="AX25" s="53">
        <v>28.251000000000001</v>
      </c>
      <c r="AY25" s="53">
        <v>32.875</v>
      </c>
      <c r="AZ25" s="53">
        <v>18.841000000000001</v>
      </c>
      <c r="BA25" s="53">
        <v>0</v>
      </c>
      <c r="BB25" s="53">
        <v>0</v>
      </c>
      <c r="BC25" s="53">
        <v>0</v>
      </c>
      <c r="BD25" s="53">
        <v>0</v>
      </c>
      <c r="BE25" s="53">
        <v>0</v>
      </c>
      <c r="BF25" s="53">
        <v>0</v>
      </c>
      <c r="BG25" s="53">
        <v>0</v>
      </c>
      <c r="BH25" s="53">
        <v>1.474</v>
      </c>
      <c r="BI25" s="53">
        <v>9.9190000000000005</v>
      </c>
      <c r="BJ25" s="53">
        <v>0</v>
      </c>
      <c r="BK25" s="53">
        <v>0</v>
      </c>
      <c r="BL25" s="53">
        <v>0</v>
      </c>
      <c r="BM25" s="53">
        <v>5.4739999999999993</v>
      </c>
      <c r="BN25" s="53">
        <v>0</v>
      </c>
      <c r="BO25" s="53">
        <v>0</v>
      </c>
      <c r="BP25" s="53">
        <v>0</v>
      </c>
      <c r="BQ25" s="53">
        <v>0</v>
      </c>
      <c r="BR25" s="53">
        <v>0</v>
      </c>
      <c r="BS25" s="53">
        <v>8.86</v>
      </c>
      <c r="BT25" s="53">
        <v>0</v>
      </c>
      <c r="BU25" s="53">
        <v>0</v>
      </c>
      <c r="BV25" s="53">
        <v>0</v>
      </c>
      <c r="BW25" s="53">
        <v>10.563000000000001</v>
      </c>
      <c r="BX25" s="53">
        <v>41.164000000000001</v>
      </c>
      <c r="BY25" s="53">
        <v>0.41299999999999998</v>
      </c>
      <c r="BZ25" s="53">
        <v>0.48499999999999999</v>
      </c>
      <c r="CA25" s="53">
        <v>1.026</v>
      </c>
      <c r="CB25" s="53">
        <v>0.45600000000000002</v>
      </c>
      <c r="CC25" s="53">
        <v>1.0310000000000001</v>
      </c>
      <c r="CD25" s="53">
        <v>0.24299999999999999</v>
      </c>
      <c r="CE25" s="53">
        <v>0.44899999999999995</v>
      </c>
      <c r="CF25" s="53">
        <v>0</v>
      </c>
      <c r="CG25" s="53">
        <v>0.24199999999999999</v>
      </c>
      <c r="CH25" s="53">
        <v>0.88</v>
      </c>
      <c r="CI25" s="53">
        <v>0.78200000000000003</v>
      </c>
      <c r="CJ25" s="53">
        <v>0.13700000000000001</v>
      </c>
      <c r="CK25" s="53">
        <v>0.51800000000000002</v>
      </c>
      <c r="CL25" s="53">
        <v>18.364000000000001</v>
      </c>
      <c r="CM25" s="53">
        <v>0.26800000000000002</v>
      </c>
      <c r="CN25" s="53">
        <v>0</v>
      </c>
      <c r="CO25" s="53">
        <v>0</v>
      </c>
      <c r="CP25" s="53">
        <v>0</v>
      </c>
      <c r="CQ25" s="53">
        <v>0</v>
      </c>
      <c r="CR25" s="53">
        <v>0</v>
      </c>
      <c r="CS25" s="53">
        <v>0</v>
      </c>
      <c r="CT25" s="53">
        <v>0</v>
      </c>
      <c r="CU25" s="53">
        <v>0</v>
      </c>
      <c r="CV25" s="53">
        <v>0</v>
      </c>
      <c r="CW25" s="53">
        <v>0</v>
      </c>
      <c r="CX25" s="53">
        <v>0</v>
      </c>
      <c r="CY25" s="53">
        <v>0</v>
      </c>
      <c r="CZ25" s="53">
        <v>0</v>
      </c>
      <c r="DA25" s="53">
        <v>0</v>
      </c>
      <c r="DB25" s="53">
        <v>0</v>
      </c>
      <c r="DC25" s="53">
        <v>0</v>
      </c>
      <c r="DD25" s="53">
        <v>0</v>
      </c>
      <c r="DE25" s="53">
        <v>0</v>
      </c>
      <c r="DF25" s="53">
        <v>0</v>
      </c>
      <c r="DG25" s="53">
        <v>0</v>
      </c>
      <c r="DH25" s="53">
        <v>0</v>
      </c>
      <c r="DI25" s="53">
        <v>0</v>
      </c>
      <c r="DJ25" s="53">
        <v>0</v>
      </c>
      <c r="DK25" s="53">
        <v>0</v>
      </c>
      <c r="DL25" s="53">
        <v>0</v>
      </c>
      <c r="DM25" s="53">
        <v>0</v>
      </c>
      <c r="DN25" s="53">
        <v>0</v>
      </c>
      <c r="DO25" s="53">
        <v>18.494</v>
      </c>
      <c r="DP25" s="53">
        <v>7.577</v>
      </c>
      <c r="DQ25" s="53">
        <v>0</v>
      </c>
      <c r="DR25" s="53">
        <v>0</v>
      </c>
      <c r="DS25" s="53">
        <v>0</v>
      </c>
      <c r="DT25" s="53">
        <v>0</v>
      </c>
      <c r="DU25" s="53">
        <v>0</v>
      </c>
      <c r="DV25" s="53">
        <v>0</v>
      </c>
      <c r="DW25" s="53">
        <v>0</v>
      </c>
      <c r="DX25" s="53">
        <v>0</v>
      </c>
      <c r="DY25" s="53">
        <v>0</v>
      </c>
      <c r="DZ25" s="53">
        <v>0</v>
      </c>
      <c r="EA25" s="53">
        <v>0</v>
      </c>
      <c r="EB25" s="53">
        <v>0</v>
      </c>
      <c r="EC25" s="53">
        <v>0</v>
      </c>
      <c r="ED25" s="53">
        <v>0</v>
      </c>
      <c r="EE25" s="53">
        <v>0.30199999999999999</v>
      </c>
      <c r="EF25" s="53">
        <v>0</v>
      </c>
      <c r="EG25" s="53">
        <v>0</v>
      </c>
      <c r="EH25" s="53">
        <v>0</v>
      </c>
      <c r="EI25" s="53">
        <v>0</v>
      </c>
      <c r="EJ25" s="53">
        <v>0</v>
      </c>
      <c r="EK25" s="53">
        <v>7.7960000000000003</v>
      </c>
      <c r="EL25" s="53">
        <v>0.17599999999999999</v>
      </c>
      <c r="EM25" s="53">
        <v>0</v>
      </c>
      <c r="EN25" s="53">
        <v>0</v>
      </c>
      <c r="EO25" s="53">
        <v>0</v>
      </c>
      <c r="EP25" s="53">
        <v>0</v>
      </c>
      <c r="EQ25" s="53">
        <v>0</v>
      </c>
      <c r="ER25" s="53">
        <v>0</v>
      </c>
      <c r="ES25" s="53">
        <v>0</v>
      </c>
      <c r="ET25" s="53">
        <v>0</v>
      </c>
      <c r="EU25" s="53">
        <v>0</v>
      </c>
      <c r="EV25" s="53">
        <v>0</v>
      </c>
      <c r="EW25" s="53">
        <v>0</v>
      </c>
      <c r="EX25" s="53">
        <v>20.488</v>
      </c>
      <c r="EY25" s="53">
        <v>0</v>
      </c>
      <c r="EZ25" s="53">
        <v>0</v>
      </c>
      <c r="FA25" s="53">
        <v>0</v>
      </c>
      <c r="FB25" s="53">
        <v>0</v>
      </c>
      <c r="FC25" s="53">
        <v>0</v>
      </c>
      <c r="FD25" s="53">
        <v>0</v>
      </c>
      <c r="FE25" s="53">
        <v>0</v>
      </c>
      <c r="FF25" s="53">
        <v>6.3609999999999998</v>
      </c>
      <c r="FG25" s="53">
        <v>0</v>
      </c>
      <c r="FH25" s="53">
        <v>0</v>
      </c>
      <c r="FI25" s="53">
        <v>0</v>
      </c>
      <c r="FJ25" s="53">
        <v>0</v>
      </c>
      <c r="FK25" s="53">
        <v>0</v>
      </c>
      <c r="FL25" s="53">
        <v>0</v>
      </c>
      <c r="FM25" s="53">
        <v>0</v>
      </c>
      <c r="FN25" s="53">
        <v>0</v>
      </c>
      <c r="FO25" s="53">
        <v>0</v>
      </c>
      <c r="FP25" s="53">
        <v>0</v>
      </c>
      <c r="FQ25" s="53">
        <v>0</v>
      </c>
      <c r="FR25" s="53">
        <v>0</v>
      </c>
      <c r="FS25" s="53">
        <v>0</v>
      </c>
      <c r="FT25" s="53">
        <v>0</v>
      </c>
      <c r="FU25" s="53">
        <v>0</v>
      </c>
      <c r="FV25" s="53">
        <v>0</v>
      </c>
    </row>
    <row r="26" spans="1:178" ht="15" x14ac:dyDescent="0.25">
      <c r="A26" s="49" t="s">
        <v>28</v>
      </c>
      <c r="B26" s="53">
        <f>SUM(B27:B29)</f>
        <v>49.483999999999995</v>
      </c>
      <c r="C26" s="53">
        <f t="shared" ref="C26:BN26" si="31">SUM(C27:C29)</f>
        <v>80.585000000000008</v>
      </c>
      <c r="D26" s="53">
        <f t="shared" si="31"/>
        <v>70.981999999999999</v>
      </c>
      <c r="E26" s="53">
        <f t="shared" si="31"/>
        <v>57.147999999999996</v>
      </c>
      <c r="F26" s="53">
        <f t="shared" si="31"/>
        <v>88.518000000000001</v>
      </c>
      <c r="G26" s="53">
        <f t="shared" si="31"/>
        <v>122.76299999999999</v>
      </c>
      <c r="H26" s="53">
        <f t="shared" si="31"/>
        <v>112.07599999999999</v>
      </c>
      <c r="I26" s="53">
        <f t="shared" si="31"/>
        <v>118.976</v>
      </c>
      <c r="J26" s="53">
        <f t="shared" si="31"/>
        <v>59.260000000000005</v>
      </c>
      <c r="K26" s="53">
        <f t="shared" si="31"/>
        <v>74.349000000000004</v>
      </c>
      <c r="L26" s="53">
        <f t="shared" si="31"/>
        <v>80.394000000000005</v>
      </c>
      <c r="M26" s="53">
        <f t="shared" si="31"/>
        <v>67.262999999999991</v>
      </c>
      <c r="N26" s="53">
        <f t="shared" si="31"/>
        <v>70.196999999999989</v>
      </c>
      <c r="O26" s="53">
        <f t="shared" si="31"/>
        <v>92.452999999999989</v>
      </c>
      <c r="P26" s="53">
        <f t="shared" si="31"/>
        <v>58.036000000000001</v>
      </c>
      <c r="Q26" s="53">
        <f t="shared" si="31"/>
        <v>94.849000000000004</v>
      </c>
      <c r="R26" s="53">
        <f t="shared" si="31"/>
        <v>81.988</v>
      </c>
      <c r="S26" s="53">
        <f t="shared" si="31"/>
        <v>84.894999999999996</v>
      </c>
      <c r="T26" s="53">
        <f t="shared" si="31"/>
        <v>89.594000000000008</v>
      </c>
      <c r="U26" s="53">
        <f t="shared" si="31"/>
        <v>91.242999999999995</v>
      </c>
      <c r="V26" s="53">
        <f t="shared" si="31"/>
        <v>80.169999999999987</v>
      </c>
      <c r="W26" s="53">
        <f t="shared" si="31"/>
        <v>112.399</v>
      </c>
      <c r="X26" s="53">
        <f t="shared" si="31"/>
        <v>81.144999999999996</v>
      </c>
      <c r="Y26" s="53">
        <f t="shared" si="31"/>
        <v>109.971</v>
      </c>
      <c r="Z26" s="53">
        <f t="shared" si="31"/>
        <v>78.607000000000014</v>
      </c>
      <c r="AA26" s="53">
        <f t="shared" si="31"/>
        <v>91.634000000000015</v>
      </c>
      <c r="AB26" s="53">
        <f t="shared" si="31"/>
        <v>127.57000000000001</v>
      </c>
      <c r="AC26" s="53">
        <f t="shared" si="31"/>
        <v>82.588999999999984</v>
      </c>
      <c r="AD26" s="53">
        <f t="shared" si="31"/>
        <v>70.053999999999988</v>
      </c>
      <c r="AE26" s="53">
        <f t="shared" si="31"/>
        <v>87.76100000000001</v>
      </c>
      <c r="AF26" s="53">
        <f t="shared" si="31"/>
        <v>57.259999999999991</v>
      </c>
      <c r="AG26" s="53">
        <f t="shared" si="31"/>
        <v>91.214999999999989</v>
      </c>
      <c r="AH26" s="53">
        <f t="shared" si="31"/>
        <v>67.680000000000007</v>
      </c>
      <c r="AI26" s="53">
        <f t="shared" si="31"/>
        <v>52.524000000000008</v>
      </c>
      <c r="AJ26" s="53">
        <f t="shared" si="31"/>
        <v>72.416000000000011</v>
      </c>
      <c r="AK26" s="53">
        <f t="shared" si="31"/>
        <v>103.12099999999998</v>
      </c>
      <c r="AL26" s="53">
        <f t="shared" si="31"/>
        <v>80.86699999999999</v>
      </c>
      <c r="AM26" s="53">
        <f t="shared" si="31"/>
        <v>65.37700000000001</v>
      </c>
      <c r="AN26" s="53">
        <f t="shared" si="31"/>
        <v>57.349000000000004</v>
      </c>
      <c r="AO26" s="53">
        <f t="shared" si="31"/>
        <v>81.088000000000008</v>
      </c>
      <c r="AP26" s="53">
        <f t="shared" si="31"/>
        <v>72.414999999999992</v>
      </c>
      <c r="AQ26" s="53">
        <f t="shared" si="31"/>
        <v>117.322</v>
      </c>
      <c r="AR26" s="53">
        <f t="shared" si="31"/>
        <v>93.618999999999986</v>
      </c>
      <c r="AS26" s="53">
        <f t="shared" si="31"/>
        <v>52.157000000000004</v>
      </c>
      <c r="AT26" s="53">
        <f t="shared" si="31"/>
        <v>99.403000000000006</v>
      </c>
      <c r="AU26" s="53">
        <f t="shared" si="31"/>
        <v>66.862000000000009</v>
      </c>
      <c r="AV26" s="53">
        <f t="shared" si="31"/>
        <v>108.08800000000001</v>
      </c>
      <c r="AW26" s="53">
        <f t="shared" si="31"/>
        <v>97.667000000000002</v>
      </c>
      <c r="AX26" s="53">
        <f t="shared" si="31"/>
        <v>108.56500000000001</v>
      </c>
      <c r="AY26" s="53">
        <f t="shared" si="31"/>
        <v>82.956999999999994</v>
      </c>
      <c r="AZ26" s="53">
        <f t="shared" si="31"/>
        <v>131.82499999999999</v>
      </c>
      <c r="BA26" s="53">
        <f t="shared" si="31"/>
        <v>57.012999999999998</v>
      </c>
      <c r="BB26" s="53">
        <f t="shared" si="31"/>
        <v>63.126000000000005</v>
      </c>
      <c r="BC26" s="53">
        <f t="shared" si="31"/>
        <v>9.59</v>
      </c>
      <c r="BD26" s="53">
        <f t="shared" si="31"/>
        <v>10.007999999999999</v>
      </c>
      <c r="BE26" s="53">
        <f t="shared" si="31"/>
        <v>7.847999999999999</v>
      </c>
      <c r="BF26" s="53">
        <f t="shared" si="31"/>
        <v>3.1870000000000003</v>
      </c>
      <c r="BG26" s="53">
        <f t="shared" si="31"/>
        <v>6.4220000000000006</v>
      </c>
      <c r="BH26" s="53">
        <f t="shared" si="31"/>
        <v>6.6390000000000002</v>
      </c>
      <c r="BI26" s="53">
        <f t="shared" si="31"/>
        <v>5.2829999999999995</v>
      </c>
      <c r="BJ26" s="53">
        <f t="shared" si="31"/>
        <v>6.8790000000000004</v>
      </c>
      <c r="BK26" s="53">
        <f t="shared" si="31"/>
        <v>4.8629999999999995</v>
      </c>
      <c r="BL26" s="53">
        <f t="shared" si="31"/>
        <v>7.4260000000000002</v>
      </c>
      <c r="BM26" s="53">
        <f t="shared" si="31"/>
        <v>19.634999999999998</v>
      </c>
      <c r="BN26" s="53">
        <f t="shared" si="31"/>
        <v>2.8140000000000001</v>
      </c>
      <c r="BO26" s="53">
        <f t="shared" ref="BO26:DZ26" si="32">SUM(BO27:BO29)</f>
        <v>22.236000000000001</v>
      </c>
      <c r="BP26" s="53">
        <f t="shared" si="32"/>
        <v>7.0600000000000005</v>
      </c>
      <c r="BQ26" s="53">
        <f t="shared" si="32"/>
        <v>6.992</v>
      </c>
      <c r="BR26" s="53">
        <f t="shared" si="32"/>
        <v>4.8470000000000004</v>
      </c>
      <c r="BS26" s="53">
        <f t="shared" si="32"/>
        <v>6.18</v>
      </c>
      <c r="BT26" s="53">
        <f t="shared" si="32"/>
        <v>3.7349999999999999</v>
      </c>
      <c r="BU26" s="53">
        <f t="shared" si="32"/>
        <v>2.6989999999999998</v>
      </c>
      <c r="BV26" s="53">
        <f t="shared" si="32"/>
        <v>3.7300000000000004</v>
      </c>
      <c r="BW26" s="53">
        <f t="shared" si="32"/>
        <v>26.006</v>
      </c>
      <c r="BX26" s="53">
        <f t="shared" si="32"/>
        <v>8.875</v>
      </c>
      <c r="BY26" s="53">
        <f t="shared" si="32"/>
        <v>7.4969999999999999</v>
      </c>
      <c r="BZ26" s="53">
        <f t="shared" si="32"/>
        <v>7.0969999999999995</v>
      </c>
      <c r="CA26" s="53">
        <f t="shared" si="32"/>
        <v>5.2939999999999996</v>
      </c>
      <c r="CB26" s="53">
        <f t="shared" si="32"/>
        <v>6.0620000000000012</v>
      </c>
      <c r="CC26" s="53">
        <f t="shared" si="32"/>
        <v>2.2719999999999998</v>
      </c>
      <c r="CD26" s="53">
        <f t="shared" si="32"/>
        <v>3.7709999999999999</v>
      </c>
      <c r="CE26" s="53">
        <f t="shared" si="32"/>
        <v>11.315000000000001</v>
      </c>
      <c r="CF26" s="53">
        <f t="shared" si="32"/>
        <v>4.4809999999999999</v>
      </c>
      <c r="CG26" s="53">
        <f t="shared" si="32"/>
        <v>3.339</v>
      </c>
      <c r="CH26" s="53">
        <f t="shared" si="32"/>
        <v>23.463999999999999</v>
      </c>
      <c r="CI26" s="53">
        <f t="shared" si="32"/>
        <v>30.783999999999999</v>
      </c>
      <c r="CJ26" s="53">
        <f t="shared" si="32"/>
        <v>10.321999999999999</v>
      </c>
      <c r="CK26" s="53">
        <f t="shared" si="32"/>
        <v>18.532999999999998</v>
      </c>
      <c r="CL26" s="53">
        <f t="shared" si="32"/>
        <v>10.358000000000001</v>
      </c>
      <c r="CM26" s="53">
        <f t="shared" si="32"/>
        <v>45.87</v>
      </c>
      <c r="CN26" s="53">
        <f t="shared" si="32"/>
        <v>46.930999999999997</v>
      </c>
      <c r="CO26" s="53">
        <f t="shared" si="32"/>
        <v>7.6499999999999995</v>
      </c>
      <c r="CP26" s="53">
        <f t="shared" si="32"/>
        <v>50.298999999999999</v>
      </c>
      <c r="CQ26" s="53">
        <f t="shared" si="32"/>
        <v>42.567999999999998</v>
      </c>
      <c r="CR26" s="53">
        <f t="shared" si="32"/>
        <v>13.587</v>
      </c>
      <c r="CS26" s="53">
        <f t="shared" si="32"/>
        <v>16.402999999999999</v>
      </c>
      <c r="CT26" s="53">
        <f t="shared" si="32"/>
        <v>40.832999999999998</v>
      </c>
      <c r="CU26" s="53">
        <f t="shared" si="32"/>
        <v>32.196000000000005</v>
      </c>
      <c r="CV26" s="53">
        <f t="shared" si="32"/>
        <v>22.715999999999998</v>
      </c>
      <c r="CW26" s="53">
        <f t="shared" si="32"/>
        <v>5.9580000000000002</v>
      </c>
      <c r="CX26" s="53">
        <f t="shared" si="32"/>
        <v>46.213999999999992</v>
      </c>
      <c r="CY26" s="53">
        <f t="shared" si="32"/>
        <v>21.741</v>
      </c>
      <c r="CZ26" s="53">
        <f t="shared" si="32"/>
        <v>12.520999999999999</v>
      </c>
      <c r="DA26" s="53">
        <f t="shared" si="32"/>
        <v>35.29</v>
      </c>
      <c r="DB26" s="53">
        <f t="shared" si="32"/>
        <v>44.243000000000002</v>
      </c>
      <c r="DC26" s="53">
        <f t="shared" si="32"/>
        <v>33.520000000000003</v>
      </c>
      <c r="DD26" s="53">
        <f t="shared" si="32"/>
        <v>24.015000000000001</v>
      </c>
      <c r="DE26" s="53">
        <f t="shared" si="32"/>
        <v>16.721</v>
      </c>
      <c r="DF26" s="53">
        <f t="shared" si="32"/>
        <v>25.09</v>
      </c>
      <c r="DG26" s="53">
        <f t="shared" si="32"/>
        <v>43.298000000000002</v>
      </c>
      <c r="DH26" s="53">
        <f t="shared" si="32"/>
        <v>30.293999999999997</v>
      </c>
      <c r="DI26" s="53">
        <f t="shared" si="32"/>
        <v>34.694000000000003</v>
      </c>
      <c r="DJ26" s="53">
        <f t="shared" si="32"/>
        <v>28.040999999999997</v>
      </c>
      <c r="DK26" s="53">
        <f t="shared" si="32"/>
        <v>50.024000000000001</v>
      </c>
      <c r="DL26" s="53">
        <f t="shared" si="32"/>
        <v>22.66</v>
      </c>
      <c r="DM26" s="53">
        <f t="shared" si="32"/>
        <v>23.538</v>
      </c>
      <c r="DN26" s="53">
        <f t="shared" si="32"/>
        <v>51.093999999999994</v>
      </c>
      <c r="DO26" s="53">
        <f t="shared" si="32"/>
        <v>31.384</v>
      </c>
      <c r="DP26" s="53">
        <f t="shared" si="32"/>
        <v>43.661000000000001</v>
      </c>
      <c r="DQ26" s="53">
        <f t="shared" si="32"/>
        <v>65.668999999999997</v>
      </c>
      <c r="DR26" s="53">
        <f t="shared" si="32"/>
        <v>69.020999999999987</v>
      </c>
      <c r="DS26" s="53">
        <f t="shared" si="32"/>
        <v>95.381</v>
      </c>
      <c r="DT26" s="53">
        <f t="shared" si="32"/>
        <v>77.523999999999987</v>
      </c>
      <c r="DU26" s="53">
        <f t="shared" si="32"/>
        <v>55.347000000000001</v>
      </c>
      <c r="DV26" s="53">
        <f t="shared" si="32"/>
        <v>77.384</v>
      </c>
      <c r="DW26" s="53">
        <f t="shared" si="32"/>
        <v>54.3</v>
      </c>
      <c r="DX26" s="53">
        <f t="shared" si="32"/>
        <v>35.087999999999994</v>
      </c>
      <c r="DY26" s="53">
        <f t="shared" si="32"/>
        <v>62.147000000000006</v>
      </c>
      <c r="DZ26" s="53">
        <f t="shared" si="32"/>
        <v>54.709000000000003</v>
      </c>
      <c r="EA26" s="53">
        <f t="shared" ref="EA26:FE26" si="33">SUM(EA27:EA29)</f>
        <v>46.344999999999999</v>
      </c>
      <c r="EB26" s="53">
        <f t="shared" si="33"/>
        <v>41.83</v>
      </c>
      <c r="EC26" s="53">
        <f t="shared" si="33"/>
        <v>66.652000000000001</v>
      </c>
      <c r="ED26" s="53">
        <f t="shared" si="33"/>
        <v>66.634</v>
      </c>
      <c r="EE26" s="53">
        <f t="shared" si="33"/>
        <v>64.515999999999991</v>
      </c>
      <c r="EF26" s="53">
        <f t="shared" si="33"/>
        <v>69.653999999999996</v>
      </c>
      <c r="EG26" s="53">
        <f t="shared" si="33"/>
        <v>55.322000000000003</v>
      </c>
      <c r="EH26" s="53">
        <f t="shared" si="33"/>
        <v>64.37</v>
      </c>
      <c r="EI26" s="53">
        <f t="shared" si="33"/>
        <v>68.674999999999997</v>
      </c>
      <c r="EJ26" s="53">
        <f t="shared" si="33"/>
        <v>56.712000000000003</v>
      </c>
      <c r="EK26" s="53">
        <f t="shared" si="33"/>
        <v>58.681999999999995</v>
      </c>
      <c r="EL26" s="53">
        <f t="shared" si="33"/>
        <v>73.587999999999994</v>
      </c>
      <c r="EM26" s="53">
        <f t="shared" si="33"/>
        <v>53.691929992675782</v>
      </c>
      <c r="EN26" s="53">
        <f t="shared" si="33"/>
        <v>29.314839996337891</v>
      </c>
      <c r="EO26" s="53">
        <f t="shared" si="33"/>
        <v>35.257999999999996</v>
      </c>
      <c r="EP26" s="53">
        <f t="shared" si="33"/>
        <v>13.885999999999999</v>
      </c>
      <c r="EQ26" s="53">
        <f t="shared" si="33"/>
        <v>17.398</v>
      </c>
      <c r="ER26" s="53">
        <f t="shared" si="33"/>
        <v>4.2283800048828128</v>
      </c>
      <c r="ES26" s="53">
        <f t="shared" si="33"/>
        <v>23.105899902343751</v>
      </c>
      <c r="ET26" s="53">
        <f t="shared" si="33"/>
        <v>1.7100999755859374</v>
      </c>
      <c r="EU26" s="53">
        <f t="shared" si="33"/>
        <v>13.48339990234375</v>
      </c>
      <c r="EV26" s="53">
        <f t="shared" si="33"/>
        <v>8.0169999999999995</v>
      </c>
      <c r="EW26" s="53">
        <f t="shared" si="33"/>
        <v>2.7730000000000001</v>
      </c>
      <c r="EX26" s="53">
        <f t="shared" si="33"/>
        <v>3.2610000000000001</v>
      </c>
      <c r="EY26" s="53">
        <f t="shared" si="33"/>
        <v>13.178000000000001</v>
      </c>
      <c r="EZ26" s="53">
        <f t="shared" si="33"/>
        <v>2.605</v>
      </c>
      <c r="FA26" s="53">
        <f t="shared" si="33"/>
        <v>7.0750000000000002</v>
      </c>
      <c r="FB26" s="53">
        <f t="shared" si="33"/>
        <v>29.543000000000003</v>
      </c>
      <c r="FC26" s="53">
        <f t="shared" si="33"/>
        <v>9.2040000000000006</v>
      </c>
      <c r="FD26" s="53">
        <f t="shared" si="33"/>
        <v>13.027000000000001</v>
      </c>
      <c r="FE26" s="53">
        <f t="shared" si="33"/>
        <v>29.814</v>
      </c>
      <c r="FF26" s="53">
        <f t="shared" ref="FF26:FP26" si="34">SUM(FF27:FF29)</f>
        <v>45.235000000000007</v>
      </c>
      <c r="FG26" s="53">
        <f t="shared" si="34"/>
        <v>39.599999999999994</v>
      </c>
      <c r="FH26" s="53">
        <f t="shared" si="34"/>
        <v>13.291</v>
      </c>
      <c r="FI26" s="53">
        <f t="shared" si="34"/>
        <v>52.317999999999998</v>
      </c>
      <c r="FJ26" s="53">
        <f t="shared" si="34"/>
        <v>22.125</v>
      </c>
      <c r="FK26" s="53">
        <f t="shared" si="34"/>
        <v>37.94</v>
      </c>
      <c r="FL26" s="53">
        <f t="shared" si="34"/>
        <v>3.286</v>
      </c>
      <c r="FM26" s="53">
        <f t="shared" si="34"/>
        <v>5.2830000000000004</v>
      </c>
      <c r="FN26" s="53">
        <f t="shared" si="34"/>
        <v>28.468</v>
      </c>
      <c r="FO26" s="53">
        <f t="shared" si="34"/>
        <v>84.186999999999998</v>
      </c>
      <c r="FP26" s="53">
        <f t="shared" si="34"/>
        <v>27.021000000000001</v>
      </c>
      <c r="FQ26" s="53">
        <f t="shared" ref="FQ26:FS26" si="35">SUM(FQ27:FQ29)</f>
        <v>72.45</v>
      </c>
      <c r="FR26" s="53">
        <f t="shared" si="35"/>
        <v>112.04566157289945</v>
      </c>
      <c r="FS26" s="53">
        <f t="shared" si="35"/>
        <v>52.179212826961304</v>
      </c>
      <c r="FT26" s="53">
        <f t="shared" ref="FT26:FU26" si="36">SUM(FT27:FT29)</f>
        <v>56.728489743999994</v>
      </c>
      <c r="FU26" s="53">
        <f t="shared" si="36"/>
        <v>51.767360532129615</v>
      </c>
      <c r="FV26" s="53">
        <f t="shared" ref="FV26" si="37">SUM(FV27:FV29)</f>
        <v>80.349436173754029</v>
      </c>
    </row>
    <row r="27" spans="1:178" ht="15" x14ac:dyDescent="0.25">
      <c r="A27" s="50" t="s">
        <v>43</v>
      </c>
      <c r="B27" s="53">
        <v>40.122</v>
      </c>
      <c r="C27" s="53">
        <v>62.738</v>
      </c>
      <c r="D27" s="53">
        <v>53.552</v>
      </c>
      <c r="E27" s="53">
        <v>38.414999999999999</v>
      </c>
      <c r="F27" s="53">
        <v>76.411000000000001</v>
      </c>
      <c r="G27" s="53">
        <v>90.643999999999991</v>
      </c>
      <c r="H27" s="53">
        <v>91.188999999999993</v>
      </c>
      <c r="I27" s="53">
        <v>102.82899999999999</v>
      </c>
      <c r="J27" s="53">
        <v>45.2</v>
      </c>
      <c r="K27" s="53">
        <v>62.027999999999999</v>
      </c>
      <c r="L27" s="53">
        <v>67.204999999999998</v>
      </c>
      <c r="M27" s="53">
        <v>57.341999999999999</v>
      </c>
      <c r="N27" s="53">
        <v>57.631999999999991</v>
      </c>
      <c r="O27" s="53">
        <v>67.413999999999987</v>
      </c>
      <c r="P27" s="53">
        <v>39.033000000000001</v>
      </c>
      <c r="Q27" s="53">
        <v>75.778000000000006</v>
      </c>
      <c r="R27" s="53">
        <v>68.106999999999999</v>
      </c>
      <c r="S27" s="53">
        <v>67.724999999999994</v>
      </c>
      <c r="T27" s="53">
        <v>80.010999999999996</v>
      </c>
      <c r="U27" s="53">
        <v>74.932999999999993</v>
      </c>
      <c r="V27" s="53">
        <v>72.608999999999995</v>
      </c>
      <c r="W27" s="53">
        <v>93.298000000000002</v>
      </c>
      <c r="X27" s="53">
        <v>56.134</v>
      </c>
      <c r="Y27" s="53">
        <v>101.60300000000001</v>
      </c>
      <c r="Z27" s="53">
        <v>73.084000000000003</v>
      </c>
      <c r="AA27" s="53">
        <v>66.861000000000004</v>
      </c>
      <c r="AB27" s="53">
        <v>103.11200000000001</v>
      </c>
      <c r="AC27" s="53">
        <v>69.900999999999996</v>
      </c>
      <c r="AD27" s="53">
        <v>64.820999999999998</v>
      </c>
      <c r="AE27" s="53">
        <v>83.067000000000007</v>
      </c>
      <c r="AF27" s="53">
        <v>53.254999999999995</v>
      </c>
      <c r="AG27" s="53">
        <v>85.944999999999993</v>
      </c>
      <c r="AH27" s="53">
        <v>63.859000000000002</v>
      </c>
      <c r="AI27" s="53">
        <v>44.510000000000005</v>
      </c>
      <c r="AJ27" s="53">
        <v>68.62700000000001</v>
      </c>
      <c r="AK27" s="53">
        <v>88.652999999999992</v>
      </c>
      <c r="AL27" s="53">
        <v>67.913999999999987</v>
      </c>
      <c r="AM27" s="53">
        <v>60.112000000000009</v>
      </c>
      <c r="AN27" s="53">
        <v>52.895000000000003</v>
      </c>
      <c r="AO27" s="53">
        <v>73.605000000000004</v>
      </c>
      <c r="AP27" s="53">
        <v>64.3</v>
      </c>
      <c r="AQ27" s="53">
        <v>108.68</v>
      </c>
      <c r="AR27" s="53">
        <v>85.307999999999993</v>
      </c>
      <c r="AS27" s="53">
        <v>47.313000000000002</v>
      </c>
      <c r="AT27" s="53">
        <v>88.811000000000007</v>
      </c>
      <c r="AU27" s="53">
        <v>61.158999999999999</v>
      </c>
      <c r="AV27" s="53">
        <v>97.757000000000005</v>
      </c>
      <c r="AW27" s="53">
        <v>93.866</v>
      </c>
      <c r="AX27" s="53">
        <v>103.21600000000001</v>
      </c>
      <c r="AY27" s="53">
        <v>78.147999999999996</v>
      </c>
      <c r="AZ27" s="53">
        <v>125.33599999999998</v>
      </c>
      <c r="BA27" s="53">
        <v>54.989000000000004</v>
      </c>
      <c r="BB27" s="53">
        <v>58.576000000000001</v>
      </c>
      <c r="BC27" s="53">
        <v>5.8659999999999997</v>
      </c>
      <c r="BD27" s="53">
        <v>7.0140000000000002</v>
      </c>
      <c r="BE27" s="53">
        <v>2.57</v>
      </c>
      <c r="BF27" s="53">
        <v>3.6999999999999998E-2</v>
      </c>
      <c r="BG27" s="53">
        <v>2.907</v>
      </c>
      <c r="BH27" s="53">
        <v>4.1740000000000004</v>
      </c>
      <c r="BI27" s="53">
        <v>3.7999999999999999E-2</v>
      </c>
      <c r="BJ27" s="53">
        <v>3.423</v>
      </c>
      <c r="BK27" s="53">
        <v>3.4000000000000002E-2</v>
      </c>
      <c r="BL27" s="53">
        <v>3.669</v>
      </c>
      <c r="BM27" s="53">
        <v>11.931999999999999</v>
      </c>
      <c r="BN27" s="53">
        <v>0</v>
      </c>
      <c r="BO27" s="53">
        <v>16.227</v>
      </c>
      <c r="BP27" s="53">
        <v>2.7669999999999999</v>
      </c>
      <c r="BQ27" s="53">
        <v>3.49</v>
      </c>
      <c r="BR27" s="53">
        <v>8.0000000000000002E-3</v>
      </c>
      <c r="BS27" s="53">
        <v>3.0249999999999999</v>
      </c>
      <c r="BT27" s="53">
        <v>0</v>
      </c>
      <c r="BU27" s="53">
        <v>0</v>
      </c>
      <c r="BV27" s="53">
        <v>0</v>
      </c>
      <c r="BW27" s="53">
        <v>21.643000000000001</v>
      </c>
      <c r="BX27" s="53">
        <v>4.5330000000000004</v>
      </c>
      <c r="BY27" s="53">
        <v>5</v>
      </c>
      <c r="BZ27" s="53">
        <v>0.27100000000000002</v>
      </c>
      <c r="CA27" s="53">
        <v>1.018</v>
      </c>
      <c r="CB27" s="53">
        <v>1.9E-2</v>
      </c>
      <c r="CC27" s="53">
        <v>0</v>
      </c>
      <c r="CD27" s="53">
        <v>0.02</v>
      </c>
      <c r="CE27" s="53">
        <v>6.04</v>
      </c>
      <c r="CF27" s="53">
        <v>0.17500000000000002</v>
      </c>
      <c r="CG27" s="53">
        <v>0</v>
      </c>
      <c r="CH27" s="53">
        <v>18.433</v>
      </c>
      <c r="CI27" s="53">
        <v>27.268000000000001</v>
      </c>
      <c r="CJ27" s="53">
        <v>8.552999999999999</v>
      </c>
      <c r="CK27" s="53">
        <v>13.004999999999999</v>
      </c>
      <c r="CL27" s="53">
        <v>5.4879999999999995</v>
      </c>
      <c r="CM27" s="53">
        <v>41.744</v>
      </c>
      <c r="CN27" s="53">
        <v>43.332000000000001</v>
      </c>
      <c r="CO27" s="53">
        <v>3.5129999999999999</v>
      </c>
      <c r="CP27" s="53">
        <v>45.777000000000001</v>
      </c>
      <c r="CQ27" s="53">
        <v>36.879999999999995</v>
      </c>
      <c r="CR27" s="53">
        <v>11.213999999999999</v>
      </c>
      <c r="CS27" s="53">
        <v>11.336</v>
      </c>
      <c r="CT27" s="53">
        <v>37.75</v>
      </c>
      <c r="CU27" s="53">
        <v>26.218000000000004</v>
      </c>
      <c r="CV27" s="53">
        <v>19.027999999999999</v>
      </c>
      <c r="CW27" s="53">
        <v>2.1430000000000002</v>
      </c>
      <c r="CX27" s="53">
        <v>41.459999999999994</v>
      </c>
      <c r="CY27" s="53">
        <v>19.009999999999998</v>
      </c>
      <c r="CZ27" s="53">
        <v>10.027999999999999</v>
      </c>
      <c r="DA27" s="53">
        <v>30.274999999999999</v>
      </c>
      <c r="DB27" s="53">
        <v>40.837000000000003</v>
      </c>
      <c r="DC27" s="53">
        <v>26.470000000000002</v>
      </c>
      <c r="DD27" s="53">
        <v>20.032</v>
      </c>
      <c r="DE27" s="53">
        <v>14.178000000000001</v>
      </c>
      <c r="DF27" s="53">
        <v>22.651</v>
      </c>
      <c r="DG27" s="53">
        <v>38.536000000000001</v>
      </c>
      <c r="DH27" s="53">
        <v>27.376999999999999</v>
      </c>
      <c r="DI27" s="53">
        <v>29.004000000000001</v>
      </c>
      <c r="DJ27" s="53">
        <v>25.217999999999996</v>
      </c>
      <c r="DK27" s="53">
        <v>43.923999999999999</v>
      </c>
      <c r="DL27" s="53">
        <v>22.66</v>
      </c>
      <c r="DM27" s="53">
        <v>19.157</v>
      </c>
      <c r="DN27" s="53">
        <v>45.477999999999994</v>
      </c>
      <c r="DO27" s="53">
        <v>29.536999999999999</v>
      </c>
      <c r="DP27" s="53">
        <v>41.820999999999998</v>
      </c>
      <c r="DQ27" s="53">
        <v>62.227999999999994</v>
      </c>
      <c r="DR27" s="53">
        <v>64.943999999999988</v>
      </c>
      <c r="DS27" s="53">
        <v>91.233999999999995</v>
      </c>
      <c r="DT27" s="53">
        <v>73.575999999999993</v>
      </c>
      <c r="DU27" s="53">
        <v>52.767000000000003</v>
      </c>
      <c r="DV27" s="53">
        <v>71.114000000000004</v>
      </c>
      <c r="DW27" s="53">
        <v>48.911999999999999</v>
      </c>
      <c r="DX27" s="53">
        <v>34.784999999999997</v>
      </c>
      <c r="DY27" s="53">
        <v>60.048000000000002</v>
      </c>
      <c r="DZ27" s="53">
        <v>51.646000000000001</v>
      </c>
      <c r="EA27" s="53">
        <v>42.518999999999998</v>
      </c>
      <c r="EB27" s="53">
        <v>38.171999999999997</v>
      </c>
      <c r="EC27" s="53">
        <v>62.512</v>
      </c>
      <c r="ED27" s="53">
        <v>64.247</v>
      </c>
      <c r="EE27" s="53">
        <v>60.482999999999997</v>
      </c>
      <c r="EF27" s="53">
        <v>65.72</v>
      </c>
      <c r="EG27" s="53">
        <v>52.491</v>
      </c>
      <c r="EH27" s="53">
        <v>59.823000000000008</v>
      </c>
      <c r="EI27" s="53">
        <v>64.921999999999997</v>
      </c>
      <c r="EJ27" s="53">
        <v>53.515000000000001</v>
      </c>
      <c r="EK27" s="53">
        <v>57.314999999999998</v>
      </c>
      <c r="EL27" s="53">
        <v>69.238</v>
      </c>
      <c r="EM27" s="53">
        <v>51.048000000000002</v>
      </c>
      <c r="EN27" s="53">
        <v>26.783000000000001</v>
      </c>
      <c r="EO27" s="53">
        <v>32.085999999999999</v>
      </c>
      <c r="EP27" s="53">
        <v>10.218</v>
      </c>
      <c r="EQ27" s="53">
        <v>14.204000000000001</v>
      </c>
      <c r="ER27" s="53">
        <v>2.9685000000000001</v>
      </c>
      <c r="ES27" s="53">
        <v>19.552</v>
      </c>
      <c r="ET27" s="53">
        <v>0</v>
      </c>
      <c r="EU27" s="53">
        <v>10.887099853515625</v>
      </c>
      <c r="EV27" s="53">
        <v>3.4740000000000002</v>
      </c>
      <c r="EW27" s="53">
        <v>0</v>
      </c>
      <c r="EX27" s="53">
        <v>0</v>
      </c>
      <c r="EY27" s="53">
        <v>9.9939999999999998</v>
      </c>
      <c r="EZ27" s="53">
        <v>0</v>
      </c>
      <c r="FA27" s="53">
        <v>4.9850000000000003</v>
      </c>
      <c r="FB27" s="53">
        <v>28.193000000000001</v>
      </c>
      <c r="FC27" s="53">
        <v>3.9990000000000001</v>
      </c>
      <c r="FD27" s="53">
        <v>12.942</v>
      </c>
      <c r="FE27" s="53">
        <v>26.12</v>
      </c>
      <c r="FF27" s="53">
        <v>42.135000000000005</v>
      </c>
      <c r="FG27" s="53">
        <v>37.445999999999998</v>
      </c>
      <c r="FH27" s="53">
        <v>10.844000000000001</v>
      </c>
      <c r="FI27" s="53">
        <v>50.061</v>
      </c>
      <c r="FJ27" s="53">
        <v>19.585000000000001</v>
      </c>
      <c r="FK27" s="53">
        <v>36.847000000000001</v>
      </c>
      <c r="FL27" s="53">
        <v>0</v>
      </c>
      <c r="FM27" s="53">
        <v>4.1070000000000002</v>
      </c>
      <c r="FN27" s="53">
        <v>25.896000000000001</v>
      </c>
      <c r="FO27" s="53">
        <v>81.837999999999994</v>
      </c>
      <c r="FP27" s="53">
        <v>24.73</v>
      </c>
      <c r="FQ27" s="53">
        <v>70.433999999999997</v>
      </c>
      <c r="FR27" s="53">
        <v>109.98007317289945</v>
      </c>
      <c r="FS27" s="53">
        <v>50.272212826961301</v>
      </c>
      <c r="FT27" s="53">
        <v>54.623769343999996</v>
      </c>
      <c r="FU27" s="53">
        <v>49.119474532129615</v>
      </c>
      <c r="FV27" s="53">
        <v>77.468911609754031</v>
      </c>
    </row>
    <row r="28" spans="1:178" ht="15" x14ac:dyDescent="0.25">
      <c r="A28" s="50" t="s">
        <v>44</v>
      </c>
      <c r="B28" s="53">
        <v>6.2850000000000001</v>
      </c>
      <c r="C28" s="53">
        <v>7.6739999999999995</v>
      </c>
      <c r="D28" s="53">
        <v>7.1159999999999997</v>
      </c>
      <c r="E28" s="53">
        <v>10.655999999999999</v>
      </c>
      <c r="F28" s="53">
        <v>5.5679999999999996</v>
      </c>
      <c r="G28" s="53">
        <v>22.311999999999998</v>
      </c>
      <c r="H28" s="53">
        <v>5.093</v>
      </c>
      <c r="I28" s="53">
        <v>7.2690000000000001</v>
      </c>
      <c r="J28" s="53">
        <v>4.0150000000000006</v>
      </c>
      <c r="K28" s="53">
        <v>6.1859999999999999</v>
      </c>
      <c r="L28" s="53">
        <v>7.3869999999999996</v>
      </c>
      <c r="M28" s="53">
        <v>7.0080000000000009</v>
      </c>
      <c r="N28" s="53">
        <v>3.9609999999999999</v>
      </c>
      <c r="O28" s="53">
        <v>21.001999999999999</v>
      </c>
      <c r="P28" s="53">
        <v>2.3839999999999999</v>
      </c>
      <c r="Q28" s="53">
        <v>10.705000000000004</v>
      </c>
      <c r="R28" s="53">
        <v>8.7970000000000006</v>
      </c>
      <c r="S28" s="53">
        <v>6.447000000000001</v>
      </c>
      <c r="T28" s="53">
        <v>6.665</v>
      </c>
      <c r="U28" s="53">
        <v>10.437999999999999</v>
      </c>
      <c r="V28" s="53">
        <v>1.55</v>
      </c>
      <c r="W28" s="53">
        <v>4.7949999999999999</v>
      </c>
      <c r="X28" s="53">
        <v>18.923999999999999</v>
      </c>
      <c r="Y28" s="53">
        <v>2.7170000000000001</v>
      </c>
      <c r="Z28" s="53">
        <v>2.3610000000000002</v>
      </c>
      <c r="AA28" s="53">
        <v>12.676</v>
      </c>
      <c r="AB28" s="53">
        <v>14.432</v>
      </c>
      <c r="AC28" s="53">
        <v>7.8410000000000002</v>
      </c>
      <c r="AD28" s="53">
        <v>1.901</v>
      </c>
      <c r="AE28" s="53">
        <v>1.6040000000000001</v>
      </c>
      <c r="AF28" s="53">
        <v>1.9950000000000001</v>
      </c>
      <c r="AG28" s="53">
        <v>1.8839999999999999</v>
      </c>
      <c r="AH28" s="53">
        <v>2.8049999999999997</v>
      </c>
      <c r="AI28" s="53">
        <v>5.149</v>
      </c>
      <c r="AJ28" s="53">
        <v>1.0009999999999999</v>
      </c>
      <c r="AK28" s="53">
        <v>8.2519999999999989</v>
      </c>
      <c r="AL28" s="53">
        <v>5.0250000000000004</v>
      </c>
      <c r="AM28" s="53">
        <v>3.27</v>
      </c>
      <c r="AN28" s="53">
        <v>3.9889999999999999</v>
      </c>
      <c r="AO28" s="53">
        <v>3.2810000000000001</v>
      </c>
      <c r="AP28" s="53">
        <v>5.3070000000000004</v>
      </c>
      <c r="AQ28" s="53">
        <v>1.1270000000000002</v>
      </c>
      <c r="AR28" s="53">
        <v>5.282</v>
      </c>
      <c r="AS28" s="53">
        <v>3.28</v>
      </c>
      <c r="AT28" s="53">
        <v>5.9380000000000006</v>
      </c>
      <c r="AU28" s="53">
        <v>4.1899999999999995</v>
      </c>
      <c r="AV28" s="53">
        <v>5.9559999999999995</v>
      </c>
      <c r="AW28" s="53">
        <v>2.4049999999999998</v>
      </c>
      <c r="AX28" s="53">
        <v>5.3490000000000002</v>
      </c>
      <c r="AY28" s="53">
        <v>1.5</v>
      </c>
      <c r="AZ28" s="53">
        <v>4.55</v>
      </c>
      <c r="BA28" s="53">
        <v>1.419</v>
      </c>
      <c r="BB28" s="53">
        <v>3.5389999999999997</v>
      </c>
      <c r="BC28" s="53">
        <v>3.7239999999999998</v>
      </c>
      <c r="BD28" s="53">
        <v>2.9939999999999998</v>
      </c>
      <c r="BE28" s="53">
        <v>5.2779999999999996</v>
      </c>
      <c r="BF28" s="53">
        <v>3.1500000000000004</v>
      </c>
      <c r="BG28" s="53">
        <v>3.5150000000000001</v>
      </c>
      <c r="BH28" s="53">
        <v>2.4649999999999999</v>
      </c>
      <c r="BI28" s="53">
        <v>5.2449999999999992</v>
      </c>
      <c r="BJ28" s="53">
        <v>3.4560000000000004</v>
      </c>
      <c r="BK28" s="53">
        <v>4.8289999999999997</v>
      </c>
      <c r="BL28" s="53">
        <v>3.7569999999999997</v>
      </c>
      <c r="BM28" s="53">
        <v>7.7029999999999994</v>
      </c>
      <c r="BN28" s="53">
        <v>2.8140000000000001</v>
      </c>
      <c r="BO28" s="53">
        <v>6.0089999999999995</v>
      </c>
      <c r="BP28" s="53">
        <v>4.2930000000000001</v>
      </c>
      <c r="BQ28" s="53">
        <v>3.5019999999999998</v>
      </c>
      <c r="BR28" s="53">
        <v>4.8390000000000004</v>
      </c>
      <c r="BS28" s="53">
        <v>3.1549999999999998</v>
      </c>
      <c r="BT28" s="53">
        <v>3.7349999999999999</v>
      </c>
      <c r="BU28" s="53">
        <v>2.6989999999999998</v>
      </c>
      <c r="BV28" s="53">
        <v>3.7300000000000004</v>
      </c>
      <c r="BW28" s="53">
        <v>4.3629999999999995</v>
      </c>
      <c r="BX28" s="53">
        <v>4.3420000000000005</v>
      </c>
      <c r="BY28" s="53">
        <v>2.4969999999999999</v>
      </c>
      <c r="BZ28" s="53">
        <v>6.0039999999999996</v>
      </c>
      <c r="CA28" s="53">
        <v>4.2759999999999998</v>
      </c>
      <c r="CB28" s="53">
        <v>6.043000000000001</v>
      </c>
      <c r="CC28" s="53">
        <v>2.2719999999999998</v>
      </c>
      <c r="CD28" s="53">
        <v>3.7509999999999999</v>
      </c>
      <c r="CE28" s="53">
        <v>5.2750000000000004</v>
      </c>
      <c r="CF28" s="53">
        <v>4.306</v>
      </c>
      <c r="CG28" s="53">
        <v>3.339</v>
      </c>
      <c r="CH28" s="53">
        <v>5.0309999999999997</v>
      </c>
      <c r="CI28" s="53">
        <v>3.516</v>
      </c>
      <c r="CJ28" s="53">
        <v>1.746</v>
      </c>
      <c r="CK28" s="53">
        <v>5.5</v>
      </c>
      <c r="CL28" s="53">
        <v>4.867</v>
      </c>
      <c r="CM28" s="53">
        <v>4.1219999999999999</v>
      </c>
      <c r="CN28" s="53">
        <v>3.5990000000000002</v>
      </c>
      <c r="CO28" s="53">
        <v>4.1369999999999996</v>
      </c>
      <c r="CP28" s="53">
        <v>4.5220000000000002</v>
      </c>
      <c r="CQ28" s="53">
        <v>5.6879999999999997</v>
      </c>
      <c r="CR28" s="53">
        <v>2.3730000000000002</v>
      </c>
      <c r="CS28" s="53">
        <v>5.0670000000000002</v>
      </c>
      <c r="CT28" s="53">
        <v>3.0830000000000002</v>
      </c>
      <c r="CU28" s="53">
        <v>5.9779999999999998</v>
      </c>
      <c r="CV28" s="53">
        <v>3.6879999999999997</v>
      </c>
      <c r="CW28" s="53">
        <v>3.8149999999999999</v>
      </c>
      <c r="CX28" s="53">
        <v>4.7540000000000004</v>
      </c>
      <c r="CY28" s="53">
        <v>2.7309999999999999</v>
      </c>
      <c r="CZ28" s="53">
        <v>2.4929999999999999</v>
      </c>
      <c r="DA28" s="53">
        <v>5.0149999999999997</v>
      </c>
      <c r="DB28" s="53">
        <v>3.4059999999999997</v>
      </c>
      <c r="DC28" s="53">
        <v>7.0500000000000007</v>
      </c>
      <c r="DD28" s="53">
        <v>3.9830000000000001</v>
      </c>
      <c r="DE28" s="53">
        <v>2.5430000000000001</v>
      </c>
      <c r="DF28" s="53">
        <v>2.4390000000000001</v>
      </c>
      <c r="DG28" s="53">
        <v>4.7620000000000005</v>
      </c>
      <c r="DH28" s="53">
        <v>2.9169999999999998</v>
      </c>
      <c r="DI28" s="53">
        <v>5.69</v>
      </c>
      <c r="DJ28" s="53">
        <v>2.823</v>
      </c>
      <c r="DK28" s="53">
        <v>6.1</v>
      </c>
      <c r="DL28" s="53">
        <v>0</v>
      </c>
      <c r="DM28" s="53">
        <v>4.3810000000000002</v>
      </c>
      <c r="DN28" s="53">
        <v>5.6160000000000005</v>
      </c>
      <c r="DO28" s="53">
        <v>1.847</v>
      </c>
      <c r="DP28" s="53">
        <v>1.8399999999999999</v>
      </c>
      <c r="DQ28" s="53">
        <v>3.4409999999999998</v>
      </c>
      <c r="DR28" s="53">
        <v>4.077</v>
      </c>
      <c r="DS28" s="53">
        <v>4.1470000000000002</v>
      </c>
      <c r="DT28" s="53">
        <v>3.948</v>
      </c>
      <c r="DU28" s="53">
        <v>2.58</v>
      </c>
      <c r="DV28" s="53">
        <v>6.2700000000000005</v>
      </c>
      <c r="DW28" s="53">
        <v>5.3879999999999999</v>
      </c>
      <c r="DX28" s="53">
        <v>0.30299999999999999</v>
      </c>
      <c r="DY28" s="53">
        <v>2.0990000000000002</v>
      </c>
      <c r="DZ28" s="53">
        <v>3.0629999999999997</v>
      </c>
      <c r="EA28" s="53">
        <v>3.8260000000000001</v>
      </c>
      <c r="EB28" s="53">
        <v>3.6579999999999999</v>
      </c>
      <c r="EC28" s="53">
        <v>4.1400000000000006</v>
      </c>
      <c r="ED28" s="53">
        <v>2.387</v>
      </c>
      <c r="EE28" s="53">
        <v>4.0329999999999995</v>
      </c>
      <c r="EF28" s="53">
        <v>3.9329999999999998</v>
      </c>
      <c r="EG28" s="53">
        <v>2.831</v>
      </c>
      <c r="EH28" s="53">
        <v>4.5469999999999997</v>
      </c>
      <c r="EI28" s="53">
        <v>3.7529999999999997</v>
      </c>
      <c r="EJ28" s="53">
        <v>3.1970000000000001</v>
      </c>
      <c r="EK28" s="53">
        <v>1.3670000000000002</v>
      </c>
      <c r="EL28" s="53">
        <v>4.3499999999999996</v>
      </c>
      <c r="EM28" s="53">
        <v>2.6439299926757811</v>
      </c>
      <c r="EN28" s="53">
        <v>2.531839996337891</v>
      </c>
      <c r="EO28" s="53">
        <v>3.1720000000000002</v>
      </c>
      <c r="EP28" s="53">
        <v>3.6680000000000001</v>
      </c>
      <c r="EQ28" s="53">
        <v>3.194</v>
      </c>
      <c r="ER28" s="53">
        <v>1.2598800048828125</v>
      </c>
      <c r="ES28" s="53">
        <v>3.5538999023437503</v>
      </c>
      <c r="ET28" s="53">
        <v>1.7100999755859374</v>
      </c>
      <c r="EU28" s="53">
        <v>2.5963000488281249</v>
      </c>
      <c r="EV28" s="53">
        <v>4.5430000000000001</v>
      </c>
      <c r="EW28" s="53">
        <v>2.7730000000000001</v>
      </c>
      <c r="EX28" s="53">
        <v>3.2610000000000001</v>
      </c>
      <c r="EY28" s="53">
        <v>3.1840000000000002</v>
      </c>
      <c r="EZ28" s="53">
        <v>2.605</v>
      </c>
      <c r="FA28" s="53">
        <v>2.09</v>
      </c>
      <c r="FB28" s="53">
        <v>1.35</v>
      </c>
      <c r="FC28" s="53">
        <v>5.2050000000000001</v>
      </c>
      <c r="FD28" s="53">
        <v>8.5000000000000006E-2</v>
      </c>
      <c r="FE28" s="53">
        <v>3.694</v>
      </c>
      <c r="FF28" s="53">
        <v>3.0999999999999996</v>
      </c>
      <c r="FG28" s="53">
        <v>2.1539999999999999</v>
      </c>
      <c r="FH28" s="53">
        <v>2.4470000000000001</v>
      </c>
      <c r="FI28" s="53">
        <v>2.2570000000000001</v>
      </c>
      <c r="FJ28" s="53">
        <v>2.54</v>
      </c>
      <c r="FK28" s="53">
        <v>1.093</v>
      </c>
      <c r="FL28" s="53">
        <v>3.286</v>
      </c>
      <c r="FM28" s="53">
        <v>1.1759999999999999</v>
      </c>
      <c r="FN28" s="53">
        <v>2.5720000000000001</v>
      </c>
      <c r="FO28" s="53">
        <v>2.3490000000000002</v>
      </c>
      <c r="FP28" s="53">
        <v>2.2909999999999999</v>
      </c>
      <c r="FQ28" s="53">
        <v>2.016</v>
      </c>
      <c r="FR28" s="53">
        <v>2.0655884000000002</v>
      </c>
      <c r="FS28" s="53">
        <v>1.907</v>
      </c>
      <c r="FT28" s="53">
        <v>2.1047203999999997</v>
      </c>
      <c r="FU28" s="53">
        <v>2.6478859999999997</v>
      </c>
      <c r="FV28" s="53">
        <v>2.8805245639999999</v>
      </c>
    </row>
    <row r="29" spans="1:178" ht="15" x14ac:dyDescent="0.25">
      <c r="A29" s="50" t="s">
        <v>45</v>
      </c>
      <c r="B29" s="53">
        <v>3.077</v>
      </c>
      <c r="C29" s="53">
        <v>10.173</v>
      </c>
      <c r="D29" s="53">
        <v>10.314</v>
      </c>
      <c r="E29" s="53">
        <v>8.077</v>
      </c>
      <c r="F29" s="53">
        <v>6.5390000000000006</v>
      </c>
      <c r="G29" s="53">
        <v>9.8069999999999986</v>
      </c>
      <c r="H29" s="53">
        <v>15.794</v>
      </c>
      <c r="I29" s="53">
        <v>8.8780000000000001</v>
      </c>
      <c r="J29" s="53">
        <v>10.045</v>
      </c>
      <c r="K29" s="53">
        <v>6.1349999999999998</v>
      </c>
      <c r="L29" s="53">
        <v>5.8019999999999996</v>
      </c>
      <c r="M29" s="53">
        <v>2.9129999999999998</v>
      </c>
      <c r="N29" s="53">
        <v>8.6039999999999992</v>
      </c>
      <c r="O29" s="53">
        <v>4.0369999999999999</v>
      </c>
      <c r="P29" s="53">
        <v>16.619000000000003</v>
      </c>
      <c r="Q29" s="53">
        <v>8.3659999999999997</v>
      </c>
      <c r="R29" s="53">
        <v>5.0839999999999996</v>
      </c>
      <c r="S29" s="53">
        <v>10.722999999999999</v>
      </c>
      <c r="T29" s="53">
        <v>2.9179999999999997</v>
      </c>
      <c r="U29" s="53">
        <v>5.8719999999999999</v>
      </c>
      <c r="V29" s="53">
        <v>6.0109999999999992</v>
      </c>
      <c r="W29" s="53">
        <v>14.305999999999999</v>
      </c>
      <c r="X29" s="53">
        <v>6.0869999999999997</v>
      </c>
      <c r="Y29" s="53">
        <v>5.6509999999999998</v>
      </c>
      <c r="Z29" s="53">
        <v>3.1619999999999999</v>
      </c>
      <c r="AA29" s="53">
        <v>12.097000000000001</v>
      </c>
      <c r="AB29" s="53">
        <v>10.026</v>
      </c>
      <c r="AC29" s="53">
        <v>4.8469999999999995</v>
      </c>
      <c r="AD29" s="53">
        <v>3.3319999999999999</v>
      </c>
      <c r="AE29" s="53">
        <v>3.09</v>
      </c>
      <c r="AF29" s="53">
        <v>2.0099999999999998</v>
      </c>
      <c r="AG29" s="53">
        <v>3.3860000000000001</v>
      </c>
      <c r="AH29" s="53">
        <v>1.016</v>
      </c>
      <c r="AI29" s="53">
        <v>2.8650000000000002</v>
      </c>
      <c r="AJ29" s="53">
        <v>2.7879999999999998</v>
      </c>
      <c r="AK29" s="53">
        <v>6.2160000000000002</v>
      </c>
      <c r="AL29" s="53">
        <v>7.9279999999999999</v>
      </c>
      <c r="AM29" s="53">
        <v>1.9949999999999999</v>
      </c>
      <c r="AN29" s="53">
        <v>0.46500000000000002</v>
      </c>
      <c r="AO29" s="53">
        <v>4.202</v>
      </c>
      <c r="AP29" s="53">
        <v>2.8079999999999998</v>
      </c>
      <c r="AQ29" s="53">
        <v>7.5150000000000006</v>
      </c>
      <c r="AR29" s="53">
        <v>3.0289999999999999</v>
      </c>
      <c r="AS29" s="53">
        <v>1.5640000000000001</v>
      </c>
      <c r="AT29" s="53">
        <v>4.6539999999999999</v>
      </c>
      <c r="AU29" s="53">
        <v>1.5129999999999999</v>
      </c>
      <c r="AV29" s="53">
        <v>4.375</v>
      </c>
      <c r="AW29" s="53">
        <v>1.3959999999999999</v>
      </c>
      <c r="AX29" s="53">
        <v>0</v>
      </c>
      <c r="AY29" s="53">
        <v>3.3090000000000002</v>
      </c>
      <c r="AZ29" s="53">
        <v>1.9390000000000001</v>
      </c>
      <c r="BA29" s="53">
        <v>0.60499999999999998</v>
      </c>
      <c r="BB29" s="53">
        <v>1.0109999999999999</v>
      </c>
      <c r="BC29" s="53">
        <v>0</v>
      </c>
      <c r="BD29" s="53">
        <v>0</v>
      </c>
      <c r="BE29" s="53">
        <v>0</v>
      </c>
      <c r="BF29" s="53">
        <v>0</v>
      </c>
      <c r="BG29" s="53">
        <v>0</v>
      </c>
      <c r="BH29" s="53">
        <v>0</v>
      </c>
      <c r="BI29" s="53">
        <v>0</v>
      </c>
      <c r="BJ29" s="53">
        <v>0</v>
      </c>
      <c r="BK29" s="53">
        <v>0</v>
      </c>
      <c r="BL29" s="53">
        <v>0</v>
      </c>
      <c r="BM29" s="53">
        <v>0</v>
      </c>
      <c r="BN29" s="53">
        <v>0</v>
      </c>
      <c r="BO29" s="53">
        <v>0</v>
      </c>
      <c r="BP29" s="53">
        <v>0</v>
      </c>
      <c r="BQ29" s="53">
        <v>0</v>
      </c>
      <c r="BR29" s="53">
        <v>0</v>
      </c>
      <c r="BS29" s="53">
        <v>0</v>
      </c>
      <c r="BT29" s="53">
        <v>0</v>
      </c>
      <c r="BU29" s="53">
        <v>0</v>
      </c>
      <c r="BV29" s="53">
        <v>0</v>
      </c>
      <c r="BW29" s="53">
        <v>0</v>
      </c>
      <c r="BX29" s="53">
        <v>0</v>
      </c>
      <c r="BY29" s="53">
        <v>0</v>
      </c>
      <c r="BZ29" s="53">
        <v>0.82199999999999995</v>
      </c>
      <c r="CA29" s="53">
        <v>0</v>
      </c>
      <c r="CB29" s="53">
        <v>0</v>
      </c>
      <c r="CC29" s="53">
        <v>0</v>
      </c>
      <c r="CD29" s="53">
        <v>0</v>
      </c>
      <c r="CE29" s="53">
        <v>0</v>
      </c>
      <c r="CF29" s="53">
        <v>0</v>
      </c>
      <c r="CG29" s="53">
        <v>0</v>
      </c>
      <c r="CH29" s="53">
        <v>0</v>
      </c>
      <c r="CI29" s="53">
        <v>0</v>
      </c>
      <c r="CJ29" s="53">
        <v>2.3E-2</v>
      </c>
      <c r="CK29" s="53">
        <v>2.8000000000000001E-2</v>
      </c>
      <c r="CL29" s="53">
        <v>3.0000000000000001E-3</v>
      </c>
      <c r="CM29" s="53">
        <v>4.0000000000000001E-3</v>
      </c>
      <c r="CN29" s="53">
        <v>0</v>
      </c>
      <c r="CO29" s="53">
        <v>0</v>
      </c>
      <c r="CP29" s="53">
        <v>0</v>
      </c>
      <c r="CQ29" s="53">
        <v>0</v>
      </c>
      <c r="CR29" s="53">
        <v>0</v>
      </c>
      <c r="CS29" s="53">
        <v>0</v>
      </c>
      <c r="CT29" s="53">
        <v>0</v>
      </c>
      <c r="CU29" s="53">
        <v>0</v>
      </c>
      <c r="CV29" s="53">
        <v>0</v>
      </c>
      <c r="CW29" s="53">
        <v>0</v>
      </c>
      <c r="CX29" s="53">
        <v>0</v>
      </c>
      <c r="CY29" s="53">
        <v>0</v>
      </c>
      <c r="CZ29" s="53">
        <v>0</v>
      </c>
      <c r="DA29" s="53">
        <v>0</v>
      </c>
      <c r="DB29" s="53">
        <v>0</v>
      </c>
      <c r="DC29" s="53">
        <v>0</v>
      </c>
      <c r="DD29" s="53">
        <v>0</v>
      </c>
      <c r="DE29" s="53">
        <v>0</v>
      </c>
      <c r="DF29" s="53">
        <v>0</v>
      </c>
      <c r="DG29" s="53">
        <v>0</v>
      </c>
      <c r="DH29" s="53">
        <v>0</v>
      </c>
      <c r="DI29" s="53">
        <v>0</v>
      </c>
      <c r="DJ29" s="53">
        <v>0</v>
      </c>
      <c r="DK29" s="53">
        <v>0</v>
      </c>
      <c r="DL29" s="53">
        <v>0</v>
      </c>
      <c r="DM29" s="53">
        <v>0</v>
      </c>
      <c r="DN29" s="53">
        <v>0</v>
      </c>
      <c r="DO29" s="53">
        <v>0</v>
      </c>
      <c r="DP29" s="53">
        <v>0</v>
      </c>
      <c r="DQ29" s="53">
        <v>0</v>
      </c>
      <c r="DR29" s="53">
        <v>0</v>
      </c>
      <c r="DS29" s="53">
        <v>0</v>
      </c>
      <c r="DT29" s="53">
        <v>0</v>
      </c>
      <c r="DU29" s="53">
        <v>0</v>
      </c>
      <c r="DV29" s="53">
        <v>0</v>
      </c>
      <c r="DW29" s="53">
        <v>0</v>
      </c>
      <c r="DX29" s="53">
        <v>0</v>
      </c>
      <c r="DY29" s="53">
        <v>0</v>
      </c>
      <c r="DZ29" s="53">
        <v>0</v>
      </c>
      <c r="EA29" s="53">
        <v>0</v>
      </c>
      <c r="EB29" s="53">
        <v>0</v>
      </c>
      <c r="EC29" s="53">
        <v>0</v>
      </c>
      <c r="ED29" s="53">
        <v>0</v>
      </c>
      <c r="EE29" s="53">
        <v>0</v>
      </c>
      <c r="EF29" s="53">
        <v>1E-3</v>
      </c>
      <c r="EG29" s="53">
        <v>0</v>
      </c>
      <c r="EH29" s="53">
        <v>0</v>
      </c>
      <c r="EI29" s="53">
        <v>0</v>
      </c>
      <c r="EJ29" s="53">
        <v>0</v>
      </c>
      <c r="EK29" s="53">
        <v>0</v>
      </c>
      <c r="EL29" s="53">
        <v>0</v>
      </c>
      <c r="EM29" s="53">
        <v>0</v>
      </c>
      <c r="EN29" s="53">
        <v>0</v>
      </c>
      <c r="EO29" s="53">
        <v>0</v>
      </c>
      <c r="EP29" s="53">
        <v>0</v>
      </c>
      <c r="EQ29" s="53">
        <v>0</v>
      </c>
      <c r="ER29" s="53">
        <v>0</v>
      </c>
      <c r="ES29" s="53">
        <v>0</v>
      </c>
      <c r="ET29" s="53">
        <v>0</v>
      </c>
      <c r="EU29" s="53">
        <v>0</v>
      </c>
      <c r="EV29" s="53">
        <v>0</v>
      </c>
      <c r="EW29" s="53">
        <v>0</v>
      </c>
      <c r="EX29" s="53">
        <v>0</v>
      </c>
      <c r="EY29" s="53">
        <v>0</v>
      </c>
      <c r="EZ29" s="53">
        <v>0</v>
      </c>
      <c r="FA29" s="53">
        <v>0</v>
      </c>
      <c r="FB29" s="53">
        <v>0</v>
      </c>
      <c r="FC29" s="53">
        <v>0</v>
      </c>
      <c r="FD29" s="53">
        <v>0</v>
      </c>
      <c r="FE29" s="53">
        <v>0</v>
      </c>
      <c r="FF29" s="53">
        <v>0</v>
      </c>
      <c r="FG29" s="53">
        <v>0</v>
      </c>
      <c r="FH29" s="53">
        <v>0</v>
      </c>
      <c r="FI29" s="53">
        <v>0</v>
      </c>
      <c r="FJ29" s="53">
        <v>0</v>
      </c>
      <c r="FK29" s="53">
        <v>0</v>
      </c>
      <c r="FL29" s="53">
        <v>0</v>
      </c>
      <c r="FM29" s="53">
        <v>0</v>
      </c>
      <c r="FN29" s="53">
        <v>0</v>
      </c>
      <c r="FO29" s="53">
        <v>0</v>
      </c>
      <c r="FP29" s="53">
        <v>0</v>
      </c>
      <c r="FQ29" s="53">
        <v>0</v>
      </c>
      <c r="FR29" s="53">
        <v>0</v>
      </c>
      <c r="FS29" s="53">
        <v>0</v>
      </c>
      <c r="FT29" s="53">
        <v>0</v>
      </c>
      <c r="FU29" s="53">
        <v>0</v>
      </c>
      <c r="FV29" s="53">
        <v>0</v>
      </c>
    </row>
    <row r="30" spans="1:178" ht="17.25" x14ac:dyDescent="0.25">
      <c r="A30" s="49" t="s">
        <v>105</v>
      </c>
      <c r="B30" s="53">
        <v>3.0339999999999998</v>
      </c>
      <c r="C30" s="53">
        <v>8.3550000000000004</v>
      </c>
      <c r="D30" s="53">
        <v>4.3490000000000002</v>
      </c>
      <c r="E30" s="53">
        <v>2.4459999999999997</v>
      </c>
      <c r="F30" s="53">
        <v>7.7269999999999994</v>
      </c>
      <c r="G30" s="53">
        <v>13.363</v>
      </c>
      <c r="H30" s="53">
        <v>11.501000000000001</v>
      </c>
      <c r="I30" s="53">
        <v>0</v>
      </c>
      <c r="J30" s="53">
        <v>0</v>
      </c>
      <c r="K30" s="53">
        <v>0</v>
      </c>
      <c r="L30" s="53">
        <v>0</v>
      </c>
      <c r="M30" s="53">
        <v>0</v>
      </c>
      <c r="N30" s="53">
        <v>0</v>
      </c>
      <c r="O30" s="53">
        <v>0</v>
      </c>
      <c r="P30" s="53">
        <v>0</v>
      </c>
      <c r="Q30" s="53">
        <v>0</v>
      </c>
      <c r="R30" s="53">
        <v>0</v>
      </c>
      <c r="S30" s="53">
        <v>0</v>
      </c>
      <c r="T30" s="53">
        <v>0</v>
      </c>
      <c r="U30" s="53">
        <v>2.4020000000000001</v>
      </c>
      <c r="V30" s="53">
        <v>0</v>
      </c>
      <c r="W30" s="53">
        <v>6.7839999999999998</v>
      </c>
      <c r="X30" s="53">
        <v>16.403000000000002</v>
      </c>
      <c r="Y30" s="53">
        <v>17.427999999999997</v>
      </c>
      <c r="Z30" s="53">
        <v>23.373000000000001</v>
      </c>
      <c r="AA30" s="53">
        <v>20.096999999999998</v>
      </c>
      <c r="AB30" s="53">
        <v>24.817999999999998</v>
      </c>
      <c r="AC30" s="53">
        <v>7.0359999999999996</v>
      </c>
      <c r="AD30" s="53">
        <v>18.407</v>
      </c>
      <c r="AE30" s="53">
        <v>14.483000000000001</v>
      </c>
      <c r="AF30" s="53">
        <v>17.510000000000002</v>
      </c>
      <c r="AG30" s="53">
        <v>19.060000000000002</v>
      </c>
      <c r="AH30" s="53">
        <v>19.393999999999998</v>
      </c>
      <c r="AI30" s="53">
        <v>8.3509999999999991</v>
      </c>
      <c r="AJ30" s="53">
        <v>18.111000000000001</v>
      </c>
      <c r="AK30" s="53">
        <v>21.07</v>
      </c>
      <c r="AL30" s="53">
        <v>20.110999999999997</v>
      </c>
      <c r="AM30" s="53">
        <v>13.242999999999999</v>
      </c>
      <c r="AN30" s="53">
        <v>12.244000000000002</v>
      </c>
      <c r="AO30" s="53">
        <v>22.862000000000002</v>
      </c>
      <c r="AP30" s="53">
        <v>13.952999999999999</v>
      </c>
      <c r="AQ30" s="53">
        <v>12.561</v>
      </c>
      <c r="AR30" s="53">
        <v>14.553000000000001</v>
      </c>
      <c r="AS30" s="53">
        <v>9.536999999999999</v>
      </c>
      <c r="AT30" s="53">
        <v>20.858999999999998</v>
      </c>
      <c r="AU30" s="53">
        <v>20.423999999999999</v>
      </c>
      <c r="AV30" s="53">
        <v>5.0289999999999999</v>
      </c>
      <c r="AW30" s="53">
        <v>45.495999999999995</v>
      </c>
      <c r="AX30" s="53">
        <v>8.3280000000000012</v>
      </c>
      <c r="AY30" s="53">
        <v>8.8290000000000006</v>
      </c>
      <c r="AZ30" s="53">
        <v>8.2800000000000011</v>
      </c>
      <c r="BA30" s="53">
        <v>16.341999999999999</v>
      </c>
      <c r="BB30" s="53">
        <v>12.247</v>
      </c>
      <c r="BC30" s="53">
        <v>9.0239999999999991</v>
      </c>
      <c r="BD30" s="53">
        <v>10.555000000000001</v>
      </c>
      <c r="BE30" s="53">
        <v>10.663</v>
      </c>
      <c r="BF30" s="53">
        <v>10.395999999999999</v>
      </c>
      <c r="BG30" s="53">
        <v>15.098000000000001</v>
      </c>
      <c r="BH30" s="53">
        <v>9.3539999999999992</v>
      </c>
      <c r="BI30" s="53">
        <v>17.884999999999998</v>
      </c>
      <c r="BJ30" s="53">
        <v>13.198</v>
      </c>
      <c r="BK30" s="53">
        <v>16.311</v>
      </c>
      <c r="BL30" s="53">
        <v>16.311999999999998</v>
      </c>
      <c r="BM30" s="53">
        <v>16.914999999999999</v>
      </c>
      <c r="BN30" s="53">
        <v>49.728000000000009</v>
      </c>
      <c r="BO30" s="53">
        <v>35.47</v>
      </c>
      <c r="BP30" s="53">
        <v>53.249999999999993</v>
      </c>
      <c r="BQ30" s="53">
        <v>63.789000000000001</v>
      </c>
      <c r="BR30" s="53">
        <v>34.486000000000004</v>
      </c>
      <c r="BS30" s="53">
        <v>39.981999999999999</v>
      </c>
      <c r="BT30" s="53">
        <v>39.282000000000004</v>
      </c>
      <c r="BU30" s="53">
        <v>57.813000000000002</v>
      </c>
      <c r="BV30" s="53">
        <v>42.031999999999996</v>
      </c>
      <c r="BW30" s="53">
        <v>40.594999999999999</v>
      </c>
      <c r="BX30" s="53">
        <v>49.413000000000004</v>
      </c>
      <c r="BY30" s="53">
        <v>39.268000000000001</v>
      </c>
      <c r="BZ30" s="53">
        <v>32.415999999999997</v>
      </c>
      <c r="CA30" s="53">
        <v>58.606999999999999</v>
      </c>
      <c r="CB30" s="53">
        <v>33.079000000000001</v>
      </c>
      <c r="CC30" s="53">
        <v>44.573999999999998</v>
      </c>
      <c r="CD30" s="53">
        <v>42.432000000000002</v>
      </c>
      <c r="CE30" s="53">
        <v>62.533000000000001</v>
      </c>
      <c r="CF30" s="53">
        <v>46.878</v>
      </c>
      <c r="CG30" s="53">
        <v>32.030999999999999</v>
      </c>
      <c r="CH30" s="53">
        <v>44.644999999999996</v>
      </c>
      <c r="CI30" s="53">
        <v>45.308</v>
      </c>
      <c r="CJ30" s="53">
        <v>83.731999999999999</v>
      </c>
      <c r="CK30" s="53">
        <v>37.86</v>
      </c>
      <c r="CL30" s="53">
        <v>43.4</v>
      </c>
      <c r="CM30" s="53">
        <v>58.231999999999999</v>
      </c>
      <c r="CN30" s="53">
        <v>39.932000000000002</v>
      </c>
      <c r="CO30" s="53">
        <v>41.869</v>
      </c>
      <c r="CP30" s="53">
        <v>61.085999999999999</v>
      </c>
      <c r="CQ30" s="53">
        <v>35.368000000000002</v>
      </c>
      <c r="CR30" s="53">
        <v>57.673999999999999</v>
      </c>
      <c r="CS30" s="53">
        <v>32.861399993896484</v>
      </c>
      <c r="CT30" s="53">
        <v>47.587000000000003</v>
      </c>
      <c r="CU30" s="53">
        <v>27.960999999999999</v>
      </c>
      <c r="CV30" s="53">
        <v>50.415000000000006</v>
      </c>
      <c r="CW30" s="53">
        <v>42.695000000000007</v>
      </c>
      <c r="CX30" s="53">
        <v>23.349599998474119</v>
      </c>
      <c r="CY30" s="53">
        <v>53.860399999618529</v>
      </c>
      <c r="CZ30" s="53">
        <v>31.070999999999998</v>
      </c>
      <c r="DA30" s="53">
        <v>52.906999999999996</v>
      </c>
      <c r="DB30" s="53">
        <v>45.72003498840332</v>
      </c>
      <c r="DC30" s="53">
        <v>22.772000000000002</v>
      </c>
      <c r="DD30" s="53">
        <v>50.378000000000007</v>
      </c>
      <c r="DE30" s="53">
        <v>45.128</v>
      </c>
      <c r="DF30" s="53">
        <v>32.856000000000002</v>
      </c>
      <c r="DG30" s="53">
        <v>36.681000000000004</v>
      </c>
      <c r="DH30" s="53">
        <v>22.380000000000003</v>
      </c>
      <c r="DI30" s="53">
        <v>43.739000000000004</v>
      </c>
      <c r="DJ30" s="53">
        <v>29.87</v>
      </c>
      <c r="DK30" s="53">
        <v>31.619</v>
      </c>
      <c r="DL30" s="53">
        <v>54.106000000000002</v>
      </c>
      <c r="DM30" s="53">
        <v>32.69</v>
      </c>
      <c r="DN30" s="53">
        <v>42.145000000000003</v>
      </c>
      <c r="DO30" s="53">
        <v>23.121000000000002</v>
      </c>
      <c r="DP30" s="53">
        <v>44.588999999999999</v>
      </c>
      <c r="DQ30" s="53">
        <v>43.032000000000004</v>
      </c>
      <c r="DR30" s="53">
        <v>46.895000000000003</v>
      </c>
      <c r="DS30" s="53">
        <v>36.710999999999999</v>
      </c>
      <c r="DT30" s="53">
        <v>42.152999999999999</v>
      </c>
      <c r="DU30" s="53">
        <v>44.048999999999992</v>
      </c>
      <c r="DV30" s="53">
        <v>51.885999999999996</v>
      </c>
      <c r="DW30" s="53">
        <v>26.835000000000001</v>
      </c>
      <c r="DX30" s="53">
        <v>39.742999999999995</v>
      </c>
      <c r="DY30" s="53">
        <v>46.359000000000002</v>
      </c>
      <c r="DZ30" s="53">
        <v>47.984999999999999</v>
      </c>
      <c r="EA30" s="53">
        <v>40.36</v>
      </c>
      <c r="EB30" s="53">
        <v>40.265999999999998</v>
      </c>
      <c r="EC30" s="53">
        <v>28.919</v>
      </c>
      <c r="ED30" s="53">
        <v>37.195999999999998</v>
      </c>
      <c r="EE30" s="53">
        <v>38.594000000000001</v>
      </c>
      <c r="EF30" s="53">
        <v>41.140999999999998</v>
      </c>
      <c r="EG30" s="53">
        <v>41.043999999999997</v>
      </c>
      <c r="EH30" s="53">
        <v>37.081000000000003</v>
      </c>
      <c r="EI30" s="53">
        <v>47.064</v>
      </c>
      <c r="EJ30" s="53">
        <v>37.176000000000002</v>
      </c>
      <c r="EK30" s="53">
        <v>48.132000000000005</v>
      </c>
      <c r="EL30" s="53">
        <v>29.453000000000003</v>
      </c>
      <c r="EM30" s="53">
        <v>38.459200073242187</v>
      </c>
      <c r="EN30" s="53">
        <v>35.837040008544918</v>
      </c>
      <c r="EO30" s="53">
        <v>34.225999999999999</v>
      </c>
      <c r="EP30" s="53">
        <v>37.332999999999998</v>
      </c>
      <c r="EQ30" s="53">
        <v>33.382000000000005</v>
      </c>
      <c r="ER30" s="53">
        <v>31.468309951782224</v>
      </c>
      <c r="ES30" s="53">
        <v>71.014900146484379</v>
      </c>
      <c r="ET30" s="53">
        <v>32.685769989013671</v>
      </c>
      <c r="EU30" s="53">
        <v>25.771000000000001</v>
      </c>
      <c r="EV30" s="53">
        <v>46.469000000000001</v>
      </c>
      <c r="EW30" s="53">
        <v>61.338999999999999</v>
      </c>
      <c r="EX30" s="53">
        <v>34.936999999999998</v>
      </c>
      <c r="EY30" s="53">
        <v>17.804000000000002</v>
      </c>
      <c r="EZ30" s="53">
        <v>33.109000000000002</v>
      </c>
      <c r="FA30" s="53">
        <v>40.019999999999996</v>
      </c>
      <c r="FB30" s="53">
        <v>80.730999999999995</v>
      </c>
      <c r="FC30" s="53">
        <v>34.914999999999999</v>
      </c>
      <c r="FD30" s="53">
        <v>22.91</v>
      </c>
      <c r="FE30" s="53">
        <v>61.223999999999997</v>
      </c>
      <c r="FF30" s="53">
        <v>32.883000000000003</v>
      </c>
      <c r="FG30" s="53">
        <v>38.957999999999998</v>
      </c>
      <c r="FH30" s="53">
        <v>35.469000000000001</v>
      </c>
      <c r="FI30" s="53">
        <v>26.89</v>
      </c>
      <c r="FJ30" s="53">
        <v>36.070999999999998</v>
      </c>
      <c r="FK30" s="53">
        <v>23.013999999999999</v>
      </c>
      <c r="FL30" s="53">
        <v>30.362000000000002</v>
      </c>
      <c r="FM30" s="53">
        <v>69.527999999999992</v>
      </c>
      <c r="FN30" s="53">
        <v>42.143999999999998</v>
      </c>
      <c r="FO30" s="53">
        <v>22.000999999999998</v>
      </c>
      <c r="FP30" s="53">
        <v>37.954999999999998</v>
      </c>
      <c r="FQ30" s="53">
        <v>35.012</v>
      </c>
      <c r="FR30" s="53">
        <v>18.038</v>
      </c>
      <c r="FS30" s="53">
        <v>51.058</v>
      </c>
      <c r="FT30" s="53">
        <v>17.975999999999999</v>
      </c>
      <c r="FU30" s="53">
        <v>43.624636773935578</v>
      </c>
      <c r="FV30" s="53">
        <v>37.085302042053542</v>
      </c>
    </row>
    <row r="31" spans="1:178" ht="15" x14ac:dyDescent="0.2">
      <c r="A31" s="27" t="s">
        <v>29</v>
      </c>
      <c r="B31" s="17">
        <f>SUM(B32:B35,B39:B41,B45)</f>
        <v>0</v>
      </c>
      <c r="C31" s="17">
        <f t="shared" ref="C31:BN31" si="38">SUM(C32:C35,C39:C41,C45)</f>
        <v>0</v>
      </c>
      <c r="D31" s="17">
        <f t="shared" si="38"/>
        <v>0</v>
      </c>
      <c r="E31" s="17">
        <f t="shared" si="38"/>
        <v>0</v>
      </c>
      <c r="F31" s="17">
        <f t="shared" si="38"/>
        <v>0</v>
      </c>
      <c r="G31" s="17">
        <f t="shared" si="38"/>
        <v>0</v>
      </c>
      <c r="H31" s="17">
        <f t="shared" si="38"/>
        <v>0</v>
      </c>
      <c r="I31" s="17">
        <f t="shared" si="38"/>
        <v>0</v>
      </c>
      <c r="J31" s="17">
        <f t="shared" si="38"/>
        <v>0</v>
      </c>
      <c r="K31" s="17">
        <f t="shared" si="38"/>
        <v>0</v>
      </c>
      <c r="L31" s="17">
        <f t="shared" si="38"/>
        <v>0</v>
      </c>
      <c r="M31" s="17">
        <f t="shared" si="38"/>
        <v>0</v>
      </c>
      <c r="N31" s="17">
        <f t="shared" si="38"/>
        <v>0</v>
      </c>
      <c r="O31" s="17">
        <f t="shared" si="38"/>
        <v>0</v>
      </c>
      <c r="P31" s="17">
        <f t="shared" si="38"/>
        <v>18.184999999999999</v>
      </c>
      <c r="Q31" s="17">
        <f t="shared" si="38"/>
        <v>15.446</v>
      </c>
      <c r="R31" s="17">
        <f t="shared" si="38"/>
        <v>0</v>
      </c>
      <c r="S31" s="17">
        <f t="shared" si="38"/>
        <v>0</v>
      </c>
      <c r="T31" s="17">
        <f t="shared" si="38"/>
        <v>18.058</v>
      </c>
      <c r="U31" s="17">
        <f t="shared" si="38"/>
        <v>22.997999999999998</v>
      </c>
      <c r="V31" s="17">
        <f t="shared" si="38"/>
        <v>0</v>
      </c>
      <c r="W31" s="17">
        <f t="shared" si="38"/>
        <v>18.093</v>
      </c>
      <c r="X31" s="17">
        <f t="shared" si="38"/>
        <v>28.268999999999998</v>
      </c>
      <c r="Y31" s="17">
        <f t="shared" si="38"/>
        <v>12.471</v>
      </c>
      <c r="Z31" s="17">
        <f t="shared" si="38"/>
        <v>0</v>
      </c>
      <c r="AA31" s="17">
        <f t="shared" si="38"/>
        <v>0</v>
      </c>
      <c r="AB31" s="17">
        <f t="shared" si="38"/>
        <v>19.885999999999999</v>
      </c>
      <c r="AC31" s="17">
        <f t="shared" si="38"/>
        <v>0</v>
      </c>
      <c r="AD31" s="17">
        <f t="shared" si="38"/>
        <v>0</v>
      </c>
      <c r="AE31" s="17">
        <f t="shared" si="38"/>
        <v>19.858000000000001</v>
      </c>
      <c r="AF31" s="17">
        <f t="shared" si="38"/>
        <v>0</v>
      </c>
      <c r="AG31" s="17">
        <f t="shared" si="38"/>
        <v>0</v>
      </c>
      <c r="AH31" s="17">
        <f t="shared" si="38"/>
        <v>0</v>
      </c>
      <c r="AI31" s="17">
        <f t="shared" si="38"/>
        <v>0</v>
      </c>
      <c r="AJ31" s="17">
        <f t="shared" si="38"/>
        <v>0</v>
      </c>
      <c r="AK31" s="17">
        <f t="shared" si="38"/>
        <v>0</v>
      </c>
      <c r="AL31" s="17">
        <f t="shared" si="38"/>
        <v>0</v>
      </c>
      <c r="AM31" s="17">
        <f t="shared" si="38"/>
        <v>0</v>
      </c>
      <c r="AN31" s="17">
        <f t="shared" si="38"/>
        <v>0</v>
      </c>
      <c r="AO31" s="17">
        <f t="shared" si="38"/>
        <v>13.801</v>
      </c>
      <c r="AP31" s="17">
        <f t="shared" si="38"/>
        <v>22.172999999999998</v>
      </c>
      <c r="AQ31" s="17">
        <f t="shared" si="38"/>
        <v>0</v>
      </c>
      <c r="AR31" s="17">
        <f t="shared" si="38"/>
        <v>25.148</v>
      </c>
      <c r="AS31" s="17">
        <f t="shared" si="38"/>
        <v>30.280999999999999</v>
      </c>
      <c r="AT31" s="17">
        <f t="shared" si="38"/>
        <v>75.158747070312501</v>
      </c>
      <c r="AU31" s="17">
        <f t="shared" si="38"/>
        <v>52.970644531250002</v>
      </c>
      <c r="AV31" s="17">
        <f t="shared" si="38"/>
        <v>343.45294352722169</v>
      </c>
      <c r="AW31" s="17">
        <f t="shared" si="38"/>
        <v>257.230577545166</v>
      </c>
      <c r="AX31" s="17">
        <f t="shared" si="38"/>
        <v>223.06280664062498</v>
      </c>
      <c r="AY31" s="17">
        <f t="shared" si="38"/>
        <v>238.00225970458985</v>
      </c>
      <c r="AZ31" s="17">
        <f t="shared" si="38"/>
        <v>140.45952929687499</v>
      </c>
      <c r="BA31" s="17">
        <f t="shared" si="38"/>
        <v>119.45735351562499</v>
      </c>
      <c r="BB31" s="17">
        <f t="shared" si="38"/>
        <v>94.670330078125019</v>
      </c>
      <c r="BC31" s="17">
        <f t="shared" si="38"/>
        <v>106.16522265624999</v>
      </c>
      <c r="BD31" s="17">
        <f t="shared" si="38"/>
        <v>63.734337452265862</v>
      </c>
      <c r="BE31" s="17">
        <f t="shared" si="38"/>
        <v>123.79673144531249</v>
      </c>
      <c r="BF31" s="17">
        <f t="shared" si="38"/>
        <v>230.26616796874998</v>
      </c>
      <c r="BG31" s="17">
        <f t="shared" si="38"/>
        <v>279.86712231030702</v>
      </c>
      <c r="BH31" s="17">
        <f t="shared" si="38"/>
        <v>219.94774370097912</v>
      </c>
      <c r="BI31" s="17">
        <f t="shared" si="38"/>
        <v>380.54221616263828</v>
      </c>
      <c r="BJ31" s="17">
        <f t="shared" si="38"/>
        <v>312.93519001799035</v>
      </c>
      <c r="BK31" s="17">
        <f t="shared" si="38"/>
        <v>341.21106324541256</v>
      </c>
      <c r="BL31" s="17">
        <f t="shared" si="38"/>
        <v>377.65145354646273</v>
      </c>
      <c r="BM31" s="17">
        <f t="shared" si="38"/>
        <v>549.22749523749872</v>
      </c>
      <c r="BN31" s="17">
        <f t="shared" si="38"/>
        <v>401.28134330427639</v>
      </c>
      <c r="BO31" s="17">
        <f t="shared" ref="BO31:DZ31" si="39">SUM(BO32:BO35,BO39:BO41,BO45)</f>
        <v>377.84366147152508</v>
      </c>
      <c r="BP31" s="17">
        <f t="shared" si="39"/>
        <v>438.70426857176869</v>
      </c>
      <c r="BQ31" s="17">
        <f t="shared" si="39"/>
        <v>630.24581012234296</v>
      </c>
      <c r="BR31" s="17">
        <f t="shared" si="39"/>
        <v>443.99640820312493</v>
      </c>
      <c r="BS31" s="17">
        <f t="shared" si="39"/>
        <v>385.3851938476563</v>
      </c>
      <c r="BT31" s="17">
        <f t="shared" si="39"/>
        <v>520.93754687499995</v>
      </c>
      <c r="BU31" s="17">
        <f t="shared" si="39"/>
        <v>430.92836816406248</v>
      </c>
      <c r="BV31" s="17">
        <f t="shared" si="39"/>
        <v>429.54506964111323</v>
      </c>
      <c r="BW31" s="17">
        <f t="shared" si="39"/>
        <v>371.85227172851563</v>
      </c>
      <c r="BX31" s="17">
        <f t="shared" si="39"/>
        <v>352.7542527465821</v>
      </c>
      <c r="BY31" s="17">
        <f t="shared" si="39"/>
        <v>279.38238305664061</v>
      </c>
      <c r="BZ31" s="17">
        <f t="shared" si="39"/>
        <v>326.55200927734376</v>
      </c>
      <c r="CA31" s="17">
        <f t="shared" si="39"/>
        <v>539.27160290527343</v>
      </c>
      <c r="CB31" s="17">
        <f t="shared" si="39"/>
        <v>374.25992010498055</v>
      </c>
      <c r="CC31" s="17">
        <f t="shared" si="39"/>
        <v>396.93068725585937</v>
      </c>
      <c r="CD31" s="17">
        <f t="shared" si="39"/>
        <v>443.04808129882809</v>
      </c>
      <c r="CE31" s="17">
        <f t="shared" si="39"/>
        <v>413.64520800781253</v>
      </c>
      <c r="CF31" s="17">
        <f t="shared" si="39"/>
        <v>407.36459814453121</v>
      </c>
      <c r="CG31" s="17">
        <f t="shared" si="39"/>
        <v>229.41315893554687</v>
      </c>
      <c r="CH31" s="17">
        <f t="shared" si="39"/>
        <v>250.38998803710939</v>
      </c>
      <c r="CI31" s="17">
        <f t="shared" si="39"/>
        <v>308.49811010742189</v>
      </c>
      <c r="CJ31" s="17">
        <f t="shared" si="39"/>
        <v>332.17573803710945</v>
      </c>
      <c r="CK31" s="17">
        <f t="shared" si="39"/>
        <v>323.59373229980474</v>
      </c>
      <c r="CL31" s="17">
        <f t="shared" si="39"/>
        <v>277.79430419921874</v>
      </c>
      <c r="CM31" s="17">
        <f t="shared" si="39"/>
        <v>176.17708300781248</v>
      </c>
      <c r="CN31" s="17">
        <f t="shared" si="39"/>
        <v>305.19059545898438</v>
      </c>
      <c r="CO31" s="17">
        <f t="shared" si="39"/>
        <v>635.02606079101565</v>
      </c>
      <c r="CP31" s="17">
        <f t="shared" si="39"/>
        <v>541.69301449584952</v>
      </c>
      <c r="CQ31" s="17">
        <f t="shared" si="39"/>
        <v>546.54466076660151</v>
      </c>
      <c r="CR31" s="17">
        <f t="shared" si="39"/>
        <v>507.55325642395013</v>
      </c>
      <c r="CS31" s="17">
        <f t="shared" si="39"/>
        <v>304.10541998291018</v>
      </c>
      <c r="CT31" s="17">
        <f t="shared" si="39"/>
        <v>364.69743255615231</v>
      </c>
      <c r="CU31" s="17">
        <f t="shared" si="39"/>
        <v>511.01723447418203</v>
      </c>
      <c r="CV31" s="17">
        <f t="shared" si="39"/>
        <v>422.95246069335934</v>
      </c>
      <c r="CW31" s="17">
        <f t="shared" si="39"/>
        <v>460.27850878906253</v>
      </c>
      <c r="CX31" s="17">
        <f t="shared" si="39"/>
        <v>466.71848986816411</v>
      </c>
      <c r="CY31" s="17">
        <f t="shared" si="39"/>
        <v>397.3123116455078</v>
      </c>
      <c r="CZ31" s="17">
        <f t="shared" si="39"/>
        <v>430.53747595214838</v>
      </c>
      <c r="DA31" s="17">
        <f t="shared" si="39"/>
        <v>312.57100915527343</v>
      </c>
      <c r="DB31" s="17">
        <f t="shared" si="39"/>
        <v>344.44158044433601</v>
      </c>
      <c r="DC31" s="17">
        <f t="shared" si="39"/>
        <v>352.09374065518381</v>
      </c>
      <c r="DD31" s="17">
        <f t="shared" si="39"/>
        <v>332.32008538818366</v>
      </c>
      <c r="DE31" s="17">
        <f t="shared" si="39"/>
        <v>385.30860859870904</v>
      </c>
      <c r="DF31" s="17">
        <f t="shared" si="39"/>
        <v>345.26241949939731</v>
      </c>
      <c r="DG31" s="17">
        <f t="shared" si="39"/>
        <v>361.08216116428372</v>
      </c>
      <c r="DH31" s="17">
        <f t="shared" si="39"/>
        <v>373.11958730506893</v>
      </c>
      <c r="DI31" s="17">
        <f t="shared" si="39"/>
        <v>327.39085943794248</v>
      </c>
      <c r="DJ31" s="17">
        <f t="shared" si="39"/>
        <v>343.39829510307311</v>
      </c>
      <c r="DK31" s="17">
        <f t="shared" si="39"/>
        <v>284.85585881328581</v>
      </c>
      <c r="DL31" s="17">
        <f t="shared" si="39"/>
        <v>387.74117266273498</v>
      </c>
      <c r="DM31" s="17">
        <f t="shared" si="39"/>
        <v>289.37376818275459</v>
      </c>
      <c r="DN31" s="17">
        <f t="shared" si="39"/>
        <v>239.65288035583495</v>
      </c>
      <c r="DO31" s="17">
        <f t="shared" si="39"/>
        <v>298.7524595146179</v>
      </c>
      <c r="DP31" s="17">
        <f t="shared" si="39"/>
        <v>255.15499320602416</v>
      </c>
      <c r="DQ31" s="17">
        <f t="shared" si="39"/>
        <v>190.97026809597014</v>
      </c>
      <c r="DR31" s="17">
        <f t="shared" si="39"/>
        <v>175.29024986839295</v>
      </c>
      <c r="DS31" s="17">
        <f t="shared" si="39"/>
        <v>226.16358588222784</v>
      </c>
      <c r="DT31" s="17">
        <f t="shared" si="39"/>
        <v>179.47676757073401</v>
      </c>
      <c r="DU31" s="17">
        <f t="shared" si="39"/>
        <v>235.41788274288177</v>
      </c>
      <c r="DV31" s="17">
        <f t="shared" si="39"/>
        <v>231.28336820888518</v>
      </c>
      <c r="DW31" s="17">
        <f t="shared" si="39"/>
        <v>202.56186595726012</v>
      </c>
      <c r="DX31" s="17">
        <f t="shared" si="39"/>
        <v>192.8191997010112</v>
      </c>
      <c r="DY31" s="17">
        <f t="shared" si="39"/>
        <v>174.53932544183732</v>
      </c>
      <c r="DZ31" s="17">
        <f t="shared" si="39"/>
        <v>257.06485213762522</v>
      </c>
      <c r="EA31" s="17">
        <f t="shared" ref="EA31:FC31" si="40">SUM(EA32:EA35,EA39:EA41,EA45)</f>
        <v>179.38104053497312</v>
      </c>
      <c r="EB31" s="17">
        <f t="shared" si="40"/>
        <v>155.87140956896545</v>
      </c>
      <c r="EC31" s="17">
        <f t="shared" si="40"/>
        <v>176.42564533638952</v>
      </c>
      <c r="ED31" s="17">
        <f t="shared" si="40"/>
        <v>196.5455166143179</v>
      </c>
      <c r="EE31" s="17">
        <f t="shared" si="40"/>
        <v>252.29779065322876</v>
      </c>
      <c r="EF31" s="17">
        <f t="shared" si="40"/>
        <v>495.2277894058227</v>
      </c>
      <c r="EG31" s="17">
        <f t="shared" si="40"/>
        <v>785.03758938026419</v>
      </c>
      <c r="EH31" s="17">
        <f t="shared" si="40"/>
        <v>704.46633907794956</v>
      </c>
      <c r="EI31" s="17">
        <f t="shared" si="40"/>
        <v>776.58053859323263</v>
      </c>
      <c r="EJ31" s="17">
        <f t="shared" si="40"/>
        <v>723.24559994125366</v>
      </c>
      <c r="EK31" s="17">
        <f t="shared" si="40"/>
        <v>543.05273545503621</v>
      </c>
      <c r="EL31" s="17">
        <f t="shared" si="40"/>
        <v>478.24817617565395</v>
      </c>
      <c r="EM31" s="17">
        <f t="shared" si="40"/>
        <v>627.34531988120079</v>
      </c>
      <c r="EN31" s="17">
        <f t="shared" si="40"/>
        <v>757.50686904406541</v>
      </c>
      <c r="EO31" s="17">
        <f t="shared" si="40"/>
        <v>617.48811744213106</v>
      </c>
      <c r="EP31" s="17">
        <f t="shared" si="40"/>
        <v>655.18868143741611</v>
      </c>
      <c r="EQ31" s="17">
        <f t="shared" si="40"/>
        <v>656.40889194237513</v>
      </c>
      <c r="ER31" s="17">
        <f t="shared" si="40"/>
        <v>605.27923718627721</v>
      </c>
      <c r="ES31" s="17">
        <f t="shared" si="40"/>
        <v>536.46122333717335</v>
      </c>
      <c r="ET31" s="17">
        <f t="shared" si="40"/>
        <v>648.34340963852696</v>
      </c>
      <c r="EU31" s="17">
        <f t="shared" si="40"/>
        <v>521.27390953676604</v>
      </c>
      <c r="EV31" s="17">
        <f t="shared" si="40"/>
        <v>566.39098577133927</v>
      </c>
      <c r="EW31" s="17">
        <f t="shared" si="40"/>
        <v>540.17599355475613</v>
      </c>
      <c r="EX31" s="17">
        <f t="shared" si="40"/>
        <v>510.89043077508666</v>
      </c>
      <c r="EY31" s="17">
        <f t="shared" si="40"/>
        <v>537.82712014567528</v>
      </c>
      <c r="EZ31" s="17">
        <f t="shared" si="40"/>
        <v>557.78149742813105</v>
      </c>
      <c r="FA31" s="17">
        <f t="shared" si="40"/>
        <v>459.05822568819337</v>
      </c>
      <c r="FB31" s="17">
        <f t="shared" si="40"/>
        <v>355.27373793055744</v>
      </c>
      <c r="FC31" s="17">
        <f t="shared" si="40"/>
        <v>537.33333175022892</v>
      </c>
      <c r="FD31" s="17">
        <f t="shared" ref="FD31:FP31" si="41">SUM(FD32:FD35,FD39:FD41,FD45)</f>
        <v>460.08795433105468</v>
      </c>
      <c r="FE31" s="17">
        <f t="shared" si="41"/>
        <v>354.0787989015198</v>
      </c>
      <c r="FF31" s="17">
        <f t="shared" si="41"/>
        <v>436.7968213195191</v>
      </c>
      <c r="FG31" s="17">
        <f t="shared" si="41"/>
        <v>442.17899323464968</v>
      </c>
      <c r="FH31" s="17">
        <f t="shared" si="41"/>
        <v>505.24393227988048</v>
      </c>
      <c r="FI31" s="17">
        <f t="shared" si="41"/>
        <v>475.21444426081081</v>
      </c>
      <c r="FJ31" s="17">
        <f t="shared" si="41"/>
        <v>452.82179925257873</v>
      </c>
      <c r="FK31" s="17">
        <f t="shared" si="41"/>
        <v>582.4896459922561</v>
      </c>
      <c r="FL31" s="17">
        <f t="shared" si="41"/>
        <v>518.10944503331757</v>
      </c>
      <c r="FM31" s="17">
        <f t="shared" si="41"/>
        <v>435.31314811872107</v>
      </c>
      <c r="FN31" s="17">
        <f t="shared" si="41"/>
        <v>337.75706870922852</v>
      </c>
      <c r="FO31" s="17">
        <f t="shared" si="41"/>
        <v>399.25257966741941</v>
      </c>
      <c r="FP31" s="17">
        <f t="shared" si="41"/>
        <v>534.61278071763604</v>
      </c>
      <c r="FQ31" s="17">
        <f t="shared" ref="FQ31:FS31" si="42">SUM(FQ32:FQ35,FQ39:FQ41,FQ45)</f>
        <v>280.65790313940431</v>
      </c>
      <c r="FR31" s="17">
        <f t="shared" si="42"/>
        <v>299.76429662855782</v>
      </c>
      <c r="FS31" s="17">
        <f t="shared" si="42"/>
        <v>346.02621030624476</v>
      </c>
      <c r="FT31" s="17">
        <f t="shared" ref="FT31:FU31" si="43">SUM(FT32:FT35,FT39:FT41,FT45)</f>
        <v>517.51546455102903</v>
      </c>
      <c r="FU31" s="17">
        <f t="shared" si="43"/>
        <v>380.29802055839974</v>
      </c>
      <c r="FV31" s="17">
        <f t="shared" ref="FV31" si="44">SUM(FV32:FV35,FV39:FV41,FV45)</f>
        <v>305.29275070896523</v>
      </c>
    </row>
    <row r="32" spans="1:178" ht="15" x14ac:dyDescent="0.25">
      <c r="A32" s="49" t="s">
        <v>22</v>
      </c>
      <c r="B32" s="53">
        <v>0</v>
      </c>
      <c r="C32" s="53">
        <v>0</v>
      </c>
      <c r="D32" s="53">
        <v>0</v>
      </c>
      <c r="E32" s="53">
        <v>0</v>
      </c>
      <c r="F32" s="53">
        <v>0</v>
      </c>
      <c r="G32" s="53">
        <v>0</v>
      </c>
      <c r="H32" s="53">
        <v>0</v>
      </c>
      <c r="I32" s="53">
        <v>0</v>
      </c>
      <c r="J32" s="53">
        <v>0</v>
      </c>
      <c r="K32" s="53">
        <v>0</v>
      </c>
      <c r="L32" s="53">
        <v>0</v>
      </c>
      <c r="M32" s="53">
        <v>0</v>
      </c>
      <c r="N32" s="53">
        <v>0</v>
      </c>
      <c r="O32" s="53">
        <v>0</v>
      </c>
      <c r="P32" s="53">
        <v>0</v>
      </c>
      <c r="Q32" s="53">
        <v>0</v>
      </c>
      <c r="R32" s="53">
        <v>0</v>
      </c>
      <c r="S32" s="53">
        <v>0</v>
      </c>
      <c r="T32" s="53">
        <v>0</v>
      </c>
      <c r="U32" s="53">
        <v>0</v>
      </c>
      <c r="V32" s="53">
        <v>0</v>
      </c>
      <c r="W32" s="53">
        <v>0</v>
      </c>
      <c r="X32" s="53">
        <v>0</v>
      </c>
      <c r="Y32" s="53">
        <v>0</v>
      </c>
      <c r="Z32" s="53">
        <v>0</v>
      </c>
      <c r="AA32" s="53">
        <v>0</v>
      </c>
      <c r="AB32" s="53">
        <v>0</v>
      </c>
      <c r="AC32" s="53">
        <v>0</v>
      </c>
      <c r="AD32" s="53">
        <v>0</v>
      </c>
      <c r="AE32" s="53">
        <v>0</v>
      </c>
      <c r="AF32" s="53">
        <v>0</v>
      </c>
      <c r="AG32" s="53">
        <v>0</v>
      </c>
      <c r="AH32" s="53">
        <v>0</v>
      </c>
      <c r="AI32" s="53">
        <v>0</v>
      </c>
      <c r="AJ32" s="53">
        <v>0</v>
      </c>
      <c r="AK32" s="53">
        <v>0</v>
      </c>
      <c r="AL32" s="53">
        <v>0</v>
      </c>
      <c r="AM32" s="53">
        <v>0</v>
      </c>
      <c r="AN32" s="53">
        <v>0</v>
      </c>
      <c r="AO32" s="53">
        <v>0</v>
      </c>
      <c r="AP32" s="53">
        <v>0</v>
      </c>
      <c r="AQ32" s="53">
        <v>0</v>
      </c>
      <c r="AR32" s="53">
        <v>0</v>
      </c>
      <c r="AS32" s="53">
        <v>0</v>
      </c>
      <c r="AT32" s="53">
        <v>50.589747070312498</v>
      </c>
      <c r="AU32" s="53">
        <v>13.739644531250001</v>
      </c>
      <c r="AV32" s="53">
        <v>343.45294352722169</v>
      </c>
      <c r="AW32" s="53">
        <v>216.01957754516602</v>
      </c>
      <c r="AX32" s="53">
        <v>82.888806640625006</v>
      </c>
      <c r="AY32" s="53">
        <v>98.534259704589843</v>
      </c>
      <c r="AZ32" s="53">
        <v>17.033529296874999</v>
      </c>
      <c r="BA32" s="53">
        <v>18.599353515625001</v>
      </c>
      <c r="BB32" s="53">
        <v>15.182330078125</v>
      </c>
      <c r="BC32" s="53">
        <v>46.163222656249999</v>
      </c>
      <c r="BD32" s="53">
        <v>0</v>
      </c>
      <c r="BE32" s="53">
        <v>38.956731445312499</v>
      </c>
      <c r="BF32" s="53">
        <v>53.866167968749998</v>
      </c>
      <c r="BG32" s="53">
        <v>112.66819921875</v>
      </c>
      <c r="BH32" s="53">
        <v>98.640234375000006</v>
      </c>
      <c r="BI32" s="53">
        <v>50.793595748901367</v>
      </c>
      <c r="BJ32" s="53">
        <v>66.832448654174812</v>
      </c>
      <c r="BK32" s="53">
        <v>130.84204980468752</v>
      </c>
      <c r="BL32" s="53">
        <v>199.27182617187498</v>
      </c>
      <c r="BM32" s="53">
        <v>202.79268652343751</v>
      </c>
      <c r="BN32" s="53">
        <v>180.34758300781252</v>
      </c>
      <c r="BO32" s="53">
        <v>223.79698730468749</v>
      </c>
      <c r="BP32" s="53">
        <v>221.10184570312501</v>
      </c>
      <c r="BQ32" s="53">
        <v>255.14461230468751</v>
      </c>
      <c r="BR32" s="53">
        <v>209.01840820312498</v>
      </c>
      <c r="BS32" s="53">
        <v>232.30419384765625</v>
      </c>
      <c r="BT32" s="53">
        <v>348.113546875</v>
      </c>
      <c r="BU32" s="53">
        <v>195.78836816406249</v>
      </c>
      <c r="BV32" s="53">
        <v>222.42706964111326</v>
      </c>
      <c r="BW32" s="53">
        <v>273.05027172851561</v>
      </c>
      <c r="BX32" s="53">
        <v>252.11525274658203</v>
      </c>
      <c r="BY32" s="53">
        <v>138.93038305664064</v>
      </c>
      <c r="BZ32" s="53">
        <v>176.62400927734376</v>
      </c>
      <c r="CA32" s="53">
        <v>366.31560290527341</v>
      </c>
      <c r="CB32" s="53">
        <v>209.75192010498048</v>
      </c>
      <c r="CC32" s="53">
        <v>292.68768725585937</v>
      </c>
      <c r="CD32" s="53">
        <v>271.12508129882815</v>
      </c>
      <c r="CE32" s="53">
        <v>355.94520800781254</v>
      </c>
      <c r="CF32" s="53">
        <v>300.85959814453128</v>
      </c>
      <c r="CG32" s="53">
        <v>197.23315893554687</v>
      </c>
      <c r="CH32" s="53">
        <v>202.88498803710937</v>
      </c>
      <c r="CI32" s="53">
        <v>230.26411010742189</v>
      </c>
      <c r="CJ32" s="53">
        <v>257.73973803710942</v>
      </c>
      <c r="CK32" s="53">
        <v>265.3937322998047</v>
      </c>
      <c r="CL32" s="53">
        <v>248.51130419921873</v>
      </c>
      <c r="CM32" s="53">
        <v>126.50508300781249</v>
      </c>
      <c r="CN32" s="53">
        <v>283.39659545898439</v>
      </c>
      <c r="CO32" s="53">
        <v>566.6780607910157</v>
      </c>
      <c r="CP32" s="53">
        <v>481.44801449584952</v>
      </c>
      <c r="CQ32" s="53">
        <v>501.85566076660155</v>
      </c>
      <c r="CR32" s="53">
        <v>434.75825642395017</v>
      </c>
      <c r="CS32" s="53">
        <v>255.73141998291015</v>
      </c>
      <c r="CT32" s="53">
        <v>315.27243255615235</v>
      </c>
      <c r="CU32" s="53">
        <v>467.73023447418211</v>
      </c>
      <c r="CV32" s="53">
        <v>369.67846069335934</v>
      </c>
      <c r="CW32" s="53">
        <v>386.51250878906251</v>
      </c>
      <c r="CX32" s="53">
        <v>446.13048986816409</v>
      </c>
      <c r="CY32" s="53">
        <v>351.24331164550779</v>
      </c>
      <c r="CZ32" s="53">
        <v>374.52747595214839</v>
      </c>
      <c r="DA32" s="53">
        <v>236.82200915527346</v>
      </c>
      <c r="DB32" s="53">
        <v>303.17558044433594</v>
      </c>
      <c r="DC32" s="53">
        <v>298.67974065518382</v>
      </c>
      <c r="DD32" s="53">
        <v>263.86708538818363</v>
      </c>
      <c r="DE32" s="53">
        <v>351.49460859870908</v>
      </c>
      <c r="DF32" s="53">
        <v>302.17541949939726</v>
      </c>
      <c r="DG32" s="53">
        <v>329.48316116428373</v>
      </c>
      <c r="DH32" s="53">
        <v>346.08358730506893</v>
      </c>
      <c r="DI32" s="53">
        <v>290.53085943794247</v>
      </c>
      <c r="DJ32" s="53">
        <v>288.7642951030731</v>
      </c>
      <c r="DK32" s="53">
        <v>215.33585881328582</v>
      </c>
      <c r="DL32" s="53">
        <v>334.38917266273495</v>
      </c>
      <c r="DM32" s="53">
        <v>254.55876818275453</v>
      </c>
      <c r="DN32" s="53">
        <v>221.26167567634582</v>
      </c>
      <c r="DO32" s="53">
        <v>273.40787650680539</v>
      </c>
      <c r="DP32" s="53">
        <v>226.66967795562744</v>
      </c>
      <c r="DQ32" s="53">
        <v>176.36432488822936</v>
      </c>
      <c r="DR32" s="53">
        <v>147.52786670207976</v>
      </c>
      <c r="DS32" s="53">
        <v>205.7298057670593</v>
      </c>
      <c r="DT32" s="53">
        <v>170.56039352416991</v>
      </c>
      <c r="DU32" s="53">
        <v>198.29075457382203</v>
      </c>
      <c r="DV32" s="53">
        <v>167.15846621990204</v>
      </c>
      <c r="DW32" s="53">
        <v>165.5829728975296</v>
      </c>
      <c r="DX32" s="53">
        <v>176.14294569253923</v>
      </c>
      <c r="DY32" s="53">
        <v>112.82525942182542</v>
      </c>
      <c r="DZ32" s="53">
        <v>245.58677798557284</v>
      </c>
      <c r="EA32" s="53">
        <v>139.4712324438095</v>
      </c>
      <c r="EB32" s="53">
        <v>133.15054758262636</v>
      </c>
      <c r="EC32" s="53">
        <v>157.0655113286972</v>
      </c>
      <c r="ED32" s="53">
        <v>156.01308661937713</v>
      </c>
      <c r="EE32" s="53">
        <v>242.27279065322875</v>
      </c>
      <c r="EF32" s="53">
        <v>466.90678940582274</v>
      </c>
      <c r="EG32" s="53">
        <v>743.22358938026423</v>
      </c>
      <c r="EH32" s="53">
        <v>687.54733907794957</v>
      </c>
      <c r="EI32" s="53">
        <v>757.4769346027374</v>
      </c>
      <c r="EJ32" s="53">
        <v>642.49259994125373</v>
      </c>
      <c r="EK32" s="53">
        <v>455.08273545503619</v>
      </c>
      <c r="EL32" s="53">
        <v>432.75602818715572</v>
      </c>
      <c r="EM32" s="53">
        <v>593.52031988120075</v>
      </c>
      <c r="EN32" s="53">
        <v>699.25186904406542</v>
      </c>
      <c r="EO32" s="53">
        <v>549.63111744213109</v>
      </c>
      <c r="EP32" s="53">
        <v>611.45526143741608</v>
      </c>
      <c r="EQ32" s="53">
        <v>651.34312394237509</v>
      </c>
      <c r="ER32" s="53">
        <v>571.9620721881389</v>
      </c>
      <c r="ES32" s="53">
        <v>507.10574389457702</v>
      </c>
      <c r="ET32" s="53">
        <v>592.57225663852694</v>
      </c>
      <c r="EU32" s="53">
        <v>462.13238563442235</v>
      </c>
      <c r="EV32" s="53">
        <v>513.58254277133938</v>
      </c>
      <c r="EW32" s="53">
        <v>457.85022155475616</v>
      </c>
      <c r="EX32" s="53">
        <v>436.82163126468663</v>
      </c>
      <c r="EY32" s="53">
        <v>461.06800683927531</v>
      </c>
      <c r="EZ32" s="53">
        <v>462.6850474281311</v>
      </c>
      <c r="FA32" s="53">
        <v>406.56172365379336</v>
      </c>
      <c r="FB32" s="53">
        <v>333.16511925935743</v>
      </c>
      <c r="FC32" s="53">
        <v>444.4688537502289</v>
      </c>
      <c r="FD32" s="53">
        <v>374.57731433105471</v>
      </c>
      <c r="FE32" s="53">
        <v>297.22183890151979</v>
      </c>
      <c r="FF32" s="53">
        <v>424.95508531951907</v>
      </c>
      <c r="FG32" s="53">
        <v>401.40705223464965</v>
      </c>
      <c r="FH32" s="53">
        <v>436.69147427988048</v>
      </c>
      <c r="FI32" s="53">
        <v>417.81477026081086</v>
      </c>
      <c r="FJ32" s="53">
        <v>361.40650225257872</v>
      </c>
      <c r="FK32" s="53">
        <v>508.24024499225607</v>
      </c>
      <c r="FL32" s="53">
        <v>463.99826403331758</v>
      </c>
      <c r="FM32" s="53">
        <v>410.66073711872104</v>
      </c>
      <c r="FN32" s="53">
        <v>312.20669570922848</v>
      </c>
      <c r="FO32" s="53">
        <v>376.59216066741942</v>
      </c>
      <c r="FP32" s="53">
        <v>474.89807971763611</v>
      </c>
      <c r="FQ32" s="53">
        <v>246.28314913940429</v>
      </c>
      <c r="FR32" s="53">
        <v>276.99914362855782</v>
      </c>
      <c r="FS32" s="53">
        <v>331.49812982749938</v>
      </c>
      <c r="FT32" s="53">
        <v>367.56980971574785</v>
      </c>
      <c r="FU32" s="53">
        <v>339.23165027236939</v>
      </c>
      <c r="FV32" s="53">
        <v>281.28110370896525</v>
      </c>
    </row>
    <row r="33" spans="1:178" ht="15" x14ac:dyDescent="0.25">
      <c r="A33" s="49" t="s">
        <v>23</v>
      </c>
      <c r="B33" s="53">
        <v>0</v>
      </c>
      <c r="C33" s="53">
        <v>0</v>
      </c>
      <c r="D33" s="53">
        <v>0</v>
      </c>
      <c r="E33" s="53">
        <v>0</v>
      </c>
      <c r="F33" s="53">
        <v>0</v>
      </c>
      <c r="G33" s="53">
        <v>0</v>
      </c>
      <c r="H33" s="53">
        <v>0</v>
      </c>
      <c r="I33" s="53">
        <v>0</v>
      </c>
      <c r="J33" s="53">
        <v>0</v>
      </c>
      <c r="K33" s="53">
        <v>0</v>
      </c>
      <c r="L33" s="53">
        <v>0</v>
      </c>
      <c r="M33" s="53">
        <v>0</v>
      </c>
      <c r="N33" s="53">
        <v>0</v>
      </c>
      <c r="O33" s="53">
        <v>0</v>
      </c>
      <c r="P33" s="53">
        <v>0</v>
      </c>
      <c r="Q33" s="53">
        <v>0</v>
      </c>
      <c r="R33" s="53">
        <v>0</v>
      </c>
      <c r="S33" s="53">
        <v>0</v>
      </c>
      <c r="T33" s="53">
        <v>0</v>
      </c>
      <c r="U33" s="53">
        <v>0</v>
      </c>
      <c r="V33" s="53">
        <v>0</v>
      </c>
      <c r="W33" s="53">
        <v>0</v>
      </c>
      <c r="X33" s="53">
        <v>0</v>
      </c>
      <c r="Y33" s="53">
        <v>0</v>
      </c>
      <c r="Z33" s="53">
        <v>0</v>
      </c>
      <c r="AA33" s="53">
        <v>0</v>
      </c>
      <c r="AB33" s="53">
        <v>0</v>
      </c>
      <c r="AC33" s="53">
        <v>0</v>
      </c>
      <c r="AD33" s="53">
        <v>0</v>
      </c>
      <c r="AE33" s="53">
        <v>0</v>
      </c>
      <c r="AF33" s="53">
        <v>0</v>
      </c>
      <c r="AG33" s="53">
        <v>0</v>
      </c>
      <c r="AH33" s="53">
        <v>0</v>
      </c>
      <c r="AI33" s="53">
        <v>0</v>
      </c>
      <c r="AJ33" s="53">
        <v>0</v>
      </c>
      <c r="AK33" s="53">
        <v>0</v>
      </c>
      <c r="AL33" s="53">
        <v>0</v>
      </c>
      <c r="AM33" s="53">
        <v>0</v>
      </c>
      <c r="AN33" s="53">
        <v>0</v>
      </c>
      <c r="AO33" s="53">
        <v>0</v>
      </c>
      <c r="AP33" s="53">
        <v>0</v>
      </c>
      <c r="AQ33" s="53">
        <v>0</v>
      </c>
      <c r="AR33" s="53">
        <v>0</v>
      </c>
      <c r="AS33" s="53">
        <v>0</v>
      </c>
      <c r="AT33" s="53">
        <v>0</v>
      </c>
      <c r="AU33" s="53">
        <v>0</v>
      </c>
      <c r="AV33" s="53">
        <v>0</v>
      </c>
      <c r="AW33" s="53">
        <v>0</v>
      </c>
      <c r="AX33" s="53">
        <v>0</v>
      </c>
      <c r="AY33" s="53">
        <v>0</v>
      </c>
      <c r="AZ33" s="53">
        <v>0</v>
      </c>
      <c r="BA33" s="53">
        <v>0</v>
      </c>
      <c r="BB33" s="53">
        <v>0</v>
      </c>
      <c r="BC33" s="53">
        <v>0</v>
      </c>
      <c r="BD33" s="53">
        <v>0</v>
      </c>
      <c r="BE33" s="53">
        <v>0</v>
      </c>
      <c r="BF33" s="53">
        <v>0</v>
      </c>
      <c r="BG33" s="53">
        <v>0</v>
      </c>
      <c r="BH33" s="53">
        <v>0</v>
      </c>
      <c r="BI33" s="53">
        <v>0</v>
      </c>
      <c r="BJ33" s="53">
        <v>0</v>
      </c>
      <c r="BK33" s="53">
        <v>0</v>
      </c>
      <c r="BL33" s="53">
        <v>0</v>
      </c>
      <c r="BM33" s="53">
        <v>0</v>
      </c>
      <c r="BN33" s="53">
        <v>0</v>
      </c>
      <c r="BO33" s="53">
        <v>0</v>
      </c>
      <c r="BP33" s="53">
        <v>0</v>
      </c>
      <c r="BQ33" s="53">
        <v>0</v>
      </c>
      <c r="BR33" s="53">
        <v>0</v>
      </c>
      <c r="BS33" s="53">
        <v>0</v>
      </c>
      <c r="BT33" s="53">
        <v>0</v>
      </c>
      <c r="BU33" s="53">
        <v>4.9809999999999999</v>
      </c>
      <c r="BV33" s="53">
        <v>0</v>
      </c>
      <c r="BW33" s="53">
        <v>0</v>
      </c>
      <c r="BX33" s="53">
        <v>0</v>
      </c>
      <c r="BY33" s="53">
        <v>0</v>
      </c>
      <c r="BZ33" s="53">
        <v>0</v>
      </c>
      <c r="CA33" s="53">
        <v>0</v>
      </c>
      <c r="CB33" s="53">
        <v>0</v>
      </c>
      <c r="CC33" s="53">
        <v>0</v>
      </c>
      <c r="CD33" s="53">
        <v>0</v>
      </c>
      <c r="CE33" s="53">
        <v>0</v>
      </c>
      <c r="CF33" s="53">
        <v>0</v>
      </c>
      <c r="CG33" s="53">
        <v>0</v>
      </c>
      <c r="CH33" s="53">
        <v>0</v>
      </c>
      <c r="CI33" s="53">
        <v>0</v>
      </c>
      <c r="CJ33" s="53">
        <v>0</v>
      </c>
      <c r="CK33" s="53">
        <v>0</v>
      </c>
      <c r="CL33" s="53">
        <v>0</v>
      </c>
      <c r="CM33" s="53">
        <v>0</v>
      </c>
      <c r="CN33" s="53">
        <v>0</v>
      </c>
      <c r="CO33" s="53">
        <v>0</v>
      </c>
      <c r="CP33" s="53">
        <v>0</v>
      </c>
      <c r="CQ33" s="53">
        <v>0</v>
      </c>
      <c r="CR33" s="53">
        <v>0</v>
      </c>
      <c r="CS33" s="53">
        <v>0</v>
      </c>
      <c r="CT33" s="53">
        <v>0</v>
      </c>
      <c r="CU33" s="53">
        <v>0</v>
      </c>
      <c r="CV33" s="53">
        <v>0</v>
      </c>
      <c r="CW33" s="53">
        <v>0</v>
      </c>
      <c r="CX33" s="53">
        <v>0</v>
      </c>
      <c r="CY33" s="53">
        <v>0</v>
      </c>
      <c r="CZ33" s="53">
        <v>0</v>
      </c>
      <c r="DA33" s="53">
        <v>0</v>
      </c>
      <c r="DB33" s="53">
        <v>0</v>
      </c>
      <c r="DC33" s="53">
        <v>0</v>
      </c>
      <c r="DD33" s="53">
        <v>0</v>
      </c>
      <c r="DE33" s="53">
        <v>0</v>
      </c>
      <c r="DF33" s="53">
        <v>0</v>
      </c>
      <c r="DG33" s="53">
        <v>0</v>
      </c>
      <c r="DH33" s="53">
        <v>0</v>
      </c>
      <c r="DI33" s="53">
        <v>0</v>
      </c>
      <c r="DJ33" s="53">
        <v>0</v>
      </c>
      <c r="DK33" s="53">
        <v>0</v>
      </c>
      <c r="DL33" s="53">
        <v>0</v>
      </c>
      <c r="DM33" s="53">
        <v>0</v>
      </c>
      <c r="DN33" s="53">
        <v>0</v>
      </c>
      <c r="DO33" s="53">
        <v>0</v>
      </c>
      <c r="DP33" s="53">
        <v>0</v>
      </c>
      <c r="DQ33" s="53">
        <v>0</v>
      </c>
      <c r="DR33" s="53">
        <v>0</v>
      </c>
      <c r="DS33" s="53">
        <v>0</v>
      </c>
      <c r="DT33" s="53">
        <v>0</v>
      </c>
      <c r="DU33" s="53">
        <v>0</v>
      </c>
      <c r="DV33" s="53">
        <v>0</v>
      </c>
      <c r="DW33" s="53">
        <v>0</v>
      </c>
      <c r="DX33" s="53">
        <v>0</v>
      </c>
      <c r="DY33" s="53">
        <v>0</v>
      </c>
      <c r="DZ33" s="53">
        <v>0</v>
      </c>
      <c r="EA33" s="53">
        <v>0</v>
      </c>
      <c r="EB33" s="53">
        <v>0</v>
      </c>
      <c r="EC33" s="53">
        <v>0</v>
      </c>
      <c r="ED33" s="53">
        <v>0</v>
      </c>
      <c r="EE33" s="53">
        <v>0</v>
      </c>
      <c r="EF33" s="53">
        <v>0</v>
      </c>
      <c r="EG33" s="53">
        <v>0</v>
      </c>
      <c r="EH33" s="53">
        <v>0</v>
      </c>
      <c r="EI33" s="53">
        <v>0</v>
      </c>
      <c r="EJ33" s="53">
        <v>0</v>
      </c>
      <c r="EK33" s="53">
        <v>0</v>
      </c>
      <c r="EL33" s="53">
        <v>0</v>
      </c>
      <c r="EM33" s="53">
        <v>0</v>
      </c>
      <c r="EN33" s="53">
        <v>0</v>
      </c>
      <c r="EO33" s="53">
        <v>0</v>
      </c>
      <c r="EP33" s="53">
        <v>0</v>
      </c>
      <c r="EQ33" s="53">
        <v>0</v>
      </c>
      <c r="ER33" s="53">
        <v>0</v>
      </c>
      <c r="ES33" s="53">
        <v>0</v>
      </c>
      <c r="ET33" s="53">
        <v>0</v>
      </c>
      <c r="EU33" s="53">
        <v>0</v>
      </c>
      <c r="EV33" s="53">
        <v>0</v>
      </c>
      <c r="EW33" s="53">
        <v>0</v>
      </c>
      <c r="EX33" s="53">
        <v>0</v>
      </c>
      <c r="EY33" s="53">
        <v>0</v>
      </c>
      <c r="EZ33" s="53">
        <v>0</v>
      </c>
      <c r="FA33" s="53">
        <v>0</v>
      </c>
      <c r="FB33" s="53">
        <v>0</v>
      </c>
      <c r="FC33" s="53">
        <v>0</v>
      </c>
      <c r="FD33" s="53">
        <v>0</v>
      </c>
      <c r="FE33" s="53">
        <v>0</v>
      </c>
      <c r="FF33" s="53">
        <v>0</v>
      </c>
      <c r="FG33" s="53">
        <v>0</v>
      </c>
      <c r="FH33" s="53">
        <v>0</v>
      </c>
      <c r="FI33" s="53">
        <v>0</v>
      </c>
      <c r="FJ33" s="53">
        <v>17.088000000000001</v>
      </c>
      <c r="FK33" s="53">
        <v>17.021000000000001</v>
      </c>
      <c r="FL33" s="53">
        <v>9.8209999999999997</v>
      </c>
      <c r="FM33" s="53">
        <v>14.845000000000001</v>
      </c>
      <c r="FN33" s="53">
        <v>0</v>
      </c>
      <c r="FO33" s="53">
        <v>0</v>
      </c>
      <c r="FP33" s="53">
        <v>0</v>
      </c>
      <c r="FQ33" s="53">
        <v>0</v>
      </c>
      <c r="FR33" s="53">
        <v>0</v>
      </c>
      <c r="FS33" s="53">
        <v>0</v>
      </c>
      <c r="FT33" s="53">
        <v>0</v>
      </c>
      <c r="FU33" s="53">
        <v>0</v>
      </c>
      <c r="FV33" s="53">
        <v>0</v>
      </c>
    </row>
    <row r="34" spans="1:178" ht="15" x14ac:dyDescent="0.25">
      <c r="A34" s="49" t="s">
        <v>24</v>
      </c>
      <c r="B34" s="53">
        <v>0</v>
      </c>
      <c r="C34" s="53">
        <v>0</v>
      </c>
      <c r="D34" s="53">
        <v>0</v>
      </c>
      <c r="E34" s="53">
        <v>0</v>
      </c>
      <c r="F34" s="53">
        <v>0</v>
      </c>
      <c r="G34" s="53">
        <v>0</v>
      </c>
      <c r="H34" s="53">
        <v>0</v>
      </c>
      <c r="I34" s="53">
        <v>0</v>
      </c>
      <c r="J34" s="53">
        <v>0</v>
      </c>
      <c r="K34" s="53">
        <v>0</v>
      </c>
      <c r="L34" s="53">
        <v>0</v>
      </c>
      <c r="M34" s="53">
        <v>0</v>
      </c>
      <c r="N34" s="53">
        <v>0</v>
      </c>
      <c r="O34" s="53">
        <v>0</v>
      </c>
      <c r="P34" s="53">
        <v>0</v>
      </c>
      <c r="Q34" s="53">
        <v>0</v>
      </c>
      <c r="R34" s="53">
        <v>0</v>
      </c>
      <c r="S34" s="53">
        <v>0</v>
      </c>
      <c r="T34" s="53">
        <v>0</v>
      </c>
      <c r="U34" s="53">
        <v>0</v>
      </c>
      <c r="V34" s="53">
        <v>0</v>
      </c>
      <c r="W34" s="53">
        <v>0</v>
      </c>
      <c r="X34" s="53">
        <v>0</v>
      </c>
      <c r="Y34" s="53">
        <v>0</v>
      </c>
      <c r="Z34" s="53">
        <v>0</v>
      </c>
      <c r="AA34" s="53">
        <v>0</v>
      </c>
      <c r="AB34" s="53">
        <v>0</v>
      </c>
      <c r="AC34" s="53">
        <v>0</v>
      </c>
      <c r="AD34" s="53">
        <v>0</v>
      </c>
      <c r="AE34" s="53">
        <v>0</v>
      </c>
      <c r="AF34" s="53">
        <v>0</v>
      </c>
      <c r="AG34" s="53">
        <v>0</v>
      </c>
      <c r="AH34" s="53">
        <v>0</v>
      </c>
      <c r="AI34" s="53">
        <v>0</v>
      </c>
      <c r="AJ34" s="53">
        <v>0</v>
      </c>
      <c r="AK34" s="53">
        <v>0</v>
      </c>
      <c r="AL34" s="53">
        <v>0</v>
      </c>
      <c r="AM34" s="53">
        <v>0</v>
      </c>
      <c r="AN34" s="53">
        <v>0</v>
      </c>
      <c r="AO34" s="53">
        <v>0</v>
      </c>
      <c r="AP34" s="53">
        <v>0</v>
      </c>
      <c r="AQ34" s="53">
        <v>0</v>
      </c>
      <c r="AR34" s="53">
        <v>0</v>
      </c>
      <c r="AS34" s="53">
        <v>0</v>
      </c>
      <c r="AT34" s="53">
        <v>0</v>
      </c>
      <c r="AU34" s="53">
        <v>0</v>
      </c>
      <c r="AV34" s="53">
        <v>0</v>
      </c>
      <c r="AW34" s="53">
        <v>0</v>
      </c>
      <c r="AX34" s="53">
        <v>0</v>
      </c>
      <c r="AY34" s="53">
        <v>0</v>
      </c>
      <c r="AZ34" s="53">
        <v>0</v>
      </c>
      <c r="BA34" s="53">
        <v>0</v>
      </c>
      <c r="BB34" s="53">
        <v>0</v>
      </c>
      <c r="BC34" s="53">
        <v>0</v>
      </c>
      <c r="BD34" s="53">
        <v>0.9513374522658582</v>
      </c>
      <c r="BE34" s="53">
        <v>0</v>
      </c>
      <c r="BF34" s="53">
        <v>0</v>
      </c>
      <c r="BG34" s="53">
        <v>0.96692309155701306</v>
      </c>
      <c r="BH34" s="53">
        <v>0.96150932597909045</v>
      </c>
      <c r="BI34" s="53">
        <v>0.49862041373686838</v>
      </c>
      <c r="BJ34" s="53">
        <v>0.50674136381554635</v>
      </c>
      <c r="BK34" s="53">
        <v>1.5240134407249806</v>
      </c>
      <c r="BL34" s="53">
        <v>2.035627374587734</v>
      </c>
      <c r="BM34" s="53">
        <v>3.1498087140612316</v>
      </c>
      <c r="BN34" s="53">
        <v>1.4487602964638868</v>
      </c>
      <c r="BO34" s="53">
        <v>1.9446741668375624</v>
      </c>
      <c r="BP34" s="53">
        <v>3.9884228686437169</v>
      </c>
      <c r="BQ34" s="53">
        <v>3.4491978176553815</v>
      </c>
      <c r="BR34" s="53">
        <v>2.63</v>
      </c>
      <c r="BS34" s="53">
        <v>3.3</v>
      </c>
      <c r="BT34" s="53">
        <v>6.38</v>
      </c>
      <c r="BU34" s="53">
        <v>5.69</v>
      </c>
      <c r="BV34" s="53">
        <v>6.33</v>
      </c>
      <c r="BW34" s="53">
        <v>10.73</v>
      </c>
      <c r="BX34" s="53">
        <v>5.4700000000000006</v>
      </c>
      <c r="BY34" s="53">
        <v>1.95</v>
      </c>
      <c r="BZ34" s="53">
        <v>5.74</v>
      </c>
      <c r="CA34" s="53">
        <v>8.36</v>
      </c>
      <c r="CB34" s="53">
        <v>3.9099999999999997</v>
      </c>
      <c r="CC34" s="53">
        <v>8.879999999999999</v>
      </c>
      <c r="CD34" s="53">
        <v>7.5459999999999994</v>
      </c>
      <c r="CE34" s="53">
        <v>8.4110000000000014</v>
      </c>
      <c r="CF34" s="53">
        <v>4.5679999999999996</v>
      </c>
      <c r="CG34" s="53">
        <v>3.1310000000000002</v>
      </c>
      <c r="CH34" s="53">
        <v>2.847</v>
      </c>
      <c r="CI34" s="53">
        <v>2.2589999999999999</v>
      </c>
      <c r="CJ34" s="53">
        <v>5.7970000000000006</v>
      </c>
      <c r="CK34" s="53">
        <v>2.7469999999999999</v>
      </c>
      <c r="CL34" s="53">
        <v>2.5</v>
      </c>
      <c r="CM34" s="53">
        <v>6.6970000000000001</v>
      </c>
      <c r="CN34" s="53">
        <v>16.971</v>
      </c>
      <c r="CO34" s="53">
        <v>13.042999999999999</v>
      </c>
      <c r="CP34" s="53">
        <v>11.672000000000001</v>
      </c>
      <c r="CQ34" s="53">
        <v>15.016999999999999</v>
      </c>
      <c r="CR34" s="53">
        <v>17.359000000000002</v>
      </c>
      <c r="CS34" s="53">
        <v>18.948999999999998</v>
      </c>
      <c r="CT34" s="53">
        <v>9.4589999999999996</v>
      </c>
      <c r="CU34" s="53">
        <v>19.716000000000001</v>
      </c>
      <c r="CV34" s="53">
        <v>20.977</v>
      </c>
      <c r="CW34" s="53">
        <v>23.472000000000001</v>
      </c>
      <c r="CX34" s="53">
        <v>20.588000000000001</v>
      </c>
      <c r="CY34" s="53">
        <v>26.725999999999999</v>
      </c>
      <c r="CZ34" s="53">
        <v>21.908000000000001</v>
      </c>
      <c r="DA34" s="53">
        <v>18.792000000000002</v>
      </c>
      <c r="DB34" s="53">
        <v>22.096</v>
      </c>
      <c r="DC34" s="53">
        <v>17.611000000000001</v>
      </c>
      <c r="DD34" s="53">
        <v>17.427</v>
      </c>
      <c r="DE34" s="53">
        <v>23.815999999999999</v>
      </c>
      <c r="DF34" s="53">
        <v>21.443999999999999</v>
      </c>
      <c r="DG34" s="53">
        <v>22.262</v>
      </c>
      <c r="DH34" s="53">
        <v>18.681000000000001</v>
      </c>
      <c r="DI34" s="53">
        <v>22.152999999999999</v>
      </c>
      <c r="DJ34" s="53">
        <v>16.414999999999999</v>
      </c>
      <c r="DK34" s="53">
        <v>21.272000000000002</v>
      </c>
      <c r="DL34" s="53">
        <v>15.808999999999999</v>
      </c>
      <c r="DM34" s="53">
        <v>14.463000000000001</v>
      </c>
      <c r="DN34" s="53">
        <v>9.4032046794891357</v>
      </c>
      <c r="DO34" s="53">
        <v>5.6475830078125</v>
      </c>
      <c r="DP34" s="53">
        <v>5.4863152503967285</v>
      </c>
      <c r="DQ34" s="53">
        <v>4.6009432077407837</v>
      </c>
      <c r="DR34" s="53">
        <v>6.0213831663131714</v>
      </c>
      <c r="DS34" s="53">
        <v>1.9597801151685417</v>
      </c>
      <c r="DT34" s="53">
        <v>0.94037404656410217</v>
      </c>
      <c r="DU34" s="53">
        <v>4.8551281690597534</v>
      </c>
      <c r="DV34" s="53">
        <v>4.2469019889831543</v>
      </c>
      <c r="DW34" s="53">
        <v>3.7598930597305298</v>
      </c>
      <c r="DX34" s="53">
        <v>1.6452540084719658</v>
      </c>
      <c r="DY34" s="53">
        <v>1.5480660200119019</v>
      </c>
      <c r="DZ34" s="53">
        <v>2.0350741520524025</v>
      </c>
      <c r="EA34" s="53">
        <v>3.5308080911636353</v>
      </c>
      <c r="EB34" s="53">
        <v>0.20986198633909225</v>
      </c>
      <c r="EC34" s="53">
        <v>0.21413400769233704</v>
      </c>
      <c r="ED34" s="53">
        <v>7.7429994940757751E-2</v>
      </c>
      <c r="EE34" s="53">
        <v>0</v>
      </c>
      <c r="EF34" s="53">
        <v>0</v>
      </c>
      <c r="EG34" s="53">
        <v>0</v>
      </c>
      <c r="EH34" s="53">
        <v>0</v>
      </c>
      <c r="EI34" s="53">
        <v>5.6603990495204926E-2</v>
      </c>
      <c r="EJ34" s="53">
        <v>0</v>
      </c>
      <c r="EK34" s="53">
        <v>0</v>
      </c>
      <c r="EL34" s="53">
        <v>6.5147988498210907E-2</v>
      </c>
      <c r="EM34" s="53">
        <v>0</v>
      </c>
      <c r="EN34" s="53">
        <v>0</v>
      </c>
      <c r="EO34" s="53">
        <v>0</v>
      </c>
      <c r="EP34" s="53">
        <v>0.41842000000000001</v>
      </c>
      <c r="EQ34" s="53">
        <v>5.0657680000000003</v>
      </c>
      <c r="ER34" s="53">
        <v>2.3311130000000002</v>
      </c>
      <c r="ES34" s="53">
        <v>6.4184794425964355</v>
      </c>
      <c r="ET34" s="53">
        <v>3.3551530000000001</v>
      </c>
      <c r="EU34" s="53">
        <v>3.7306240000000002</v>
      </c>
      <c r="EV34" s="53">
        <v>2.9024429999999999</v>
      </c>
      <c r="EW34" s="53">
        <v>2.972772</v>
      </c>
      <c r="EX34" s="53">
        <v>4.2377995103999995</v>
      </c>
      <c r="EY34" s="53">
        <v>10.721113306399999</v>
      </c>
      <c r="EZ34" s="53">
        <v>6.7844499999999996</v>
      </c>
      <c r="FA34" s="53">
        <v>6.8265020343999998</v>
      </c>
      <c r="FB34" s="53">
        <v>9.8956186711999994</v>
      </c>
      <c r="FC34" s="53">
        <v>7.4434779999999998</v>
      </c>
      <c r="FD34" s="53">
        <v>9.6066399999999987</v>
      </c>
      <c r="FE34" s="53">
        <v>7.8909599999999998</v>
      </c>
      <c r="FF34" s="53">
        <v>11.841736000000001</v>
      </c>
      <c r="FG34" s="53">
        <v>17.728940999999999</v>
      </c>
      <c r="FH34" s="53">
        <v>12.975458</v>
      </c>
      <c r="FI34" s="53">
        <v>15.364673999999997</v>
      </c>
      <c r="FJ34" s="53">
        <v>14.949297</v>
      </c>
      <c r="FK34" s="53">
        <v>8.2254009999999997</v>
      </c>
      <c r="FL34" s="53">
        <v>7.0051810000000003</v>
      </c>
      <c r="FM34" s="53">
        <v>6.929411</v>
      </c>
      <c r="FN34" s="53">
        <v>14.147373</v>
      </c>
      <c r="FO34" s="53">
        <v>5.0444189999999995</v>
      </c>
      <c r="FP34" s="53">
        <v>1.7197010000000001</v>
      </c>
      <c r="FQ34" s="53">
        <v>3.7287540000000003</v>
      </c>
      <c r="FR34" s="53">
        <v>3.5090180000000002</v>
      </c>
      <c r="FS34" s="53">
        <v>1.2220530000000001</v>
      </c>
      <c r="FT34" s="53">
        <v>1.4068640000000001</v>
      </c>
      <c r="FU34" s="53">
        <v>6.9130559999999992</v>
      </c>
      <c r="FV34" s="53">
        <v>5.2173089999999993</v>
      </c>
    </row>
    <row r="35" spans="1:178" ht="15" x14ac:dyDescent="0.25">
      <c r="A35" s="49" t="s">
        <v>25</v>
      </c>
      <c r="B35" s="53">
        <f>SUM(B36:B38)</f>
        <v>0</v>
      </c>
      <c r="C35" s="53">
        <f t="shared" ref="C35:BN35" si="45">SUM(C36:C38)</f>
        <v>0</v>
      </c>
      <c r="D35" s="53">
        <f t="shared" si="45"/>
        <v>0</v>
      </c>
      <c r="E35" s="53">
        <f t="shared" si="45"/>
        <v>0</v>
      </c>
      <c r="F35" s="53">
        <f t="shared" si="45"/>
        <v>0</v>
      </c>
      <c r="G35" s="53">
        <f t="shared" si="45"/>
        <v>0</v>
      </c>
      <c r="H35" s="53">
        <f t="shared" si="45"/>
        <v>0</v>
      </c>
      <c r="I35" s="53">
        <f t="shared" si="45"/>
        <v>0</v>
      </c>
      <c r="J35" s="53">
        <f t="shared" si="45"/>
        <v>0</v>
      </c>
      <c r="K35" s="53">
        <f t="shared" si="45"/>
        <v>0</v>
      </c>
      <c r="L35" s="53">
        <f t="shared" si="45"/>
        <v>0</v>
      </c>
      <c r="M35" s="53">
        <f t="shared" si="45"/>
        <v>0</v>
      </c>
      <c r="N35" s="53">
        <f t="shared" si="45"/>
        <v>0</v>
      </c>
      <c r="O35" s="53">
        <f t="shared" si="45"/>
        <v>0</v>
      </c>
      <c r="P35" s="53">
        <f t="shared" si="45"/>
        <v>0</v>
      </c>
      <c r="Q35" s="53">
        <f t="shared" si="45"/>
        <v>0</v>
      </c>
      <c r="R35" s="53">
        <f t="shared" si="45"/>
        <v>0</v>
      </c>
      <c r="S35" s="53">
        <f t="shared" si="45"/>
        <v>0</v>
      </c>
      <c r="T35" s="53">
        <f t="shared" si="45"/>
        <v>0</v>
      </c>
      <c r="U35" s="53">
        <f t="shared" si="45"/>
        <v>0</v>
      </c>
      <c r="V35" s="53">
        <f t="shared" si="45"/>
        <v>0</v>
      </c>
      <c r="W35" s="53">
        <f t="shared" si="45"/>
        <v>0</v>
      </c>
      <c r="X35" s="53">
        <f t="shared" si="45"/>
        <v>0</v>
      </c>
      <c r="Y35" s="53">
        <f t="shared" si="45"/>
        <v>0</v>
      </c>
      <c r="Z35" s="53">
        <f t="shared" si="45"/>
        <v>0</v>
      </c>
      <c r="AA35" s="53">
        <f t="shared" si="45"/>
        <v>0</v>
      </c>
      <c r="AB35" s="53">
        <f t="shared" si="45"/>
        <v>0</v>
      </c>
      <c r="AC35" s="53">
        <f t="shared" si="45"/>
        <v>0</v>
      </c>
      <c r="AD35" s="53">
        <f t="shared" si="45"/>
        <v>0</v>
      </c>
      <c r="AE35" s="53">
        <f t="shared" si="45"/>
        <v>0</v>
      </c>
      <c r="AF35" s="53">
        <f t="shared" si="45"/>
        <v>0</v>
      </c>
      <c r="AG35" s="53">
        <f t="shared" si="45"/>
        <v>0</v>
      </c>
      <c r="AH35" s="53">
        <f t="shared" si="45"/>
        <v>0</v>
      </c>
      <c r="AI35" s="53">
        <f t="shared" si="45"/>
        <v>0</v>
      </c>
      <c r="AJ35" s="53">
        <f t="shared" si="45"/>
        <v>0</v>
      </c>
      <c r="AK35" s="53">
        <f t="shared" si="45"/>
        <v>0</v>
      </c>
      <c r="AL35" s="53">
        <f t="shared" si="45"/>
        <v>0</v>
      </c>
      <c r="AM35" s="53">
        <f t="shared" si="45"/>
        <v>0</v>
      </c>
      <c r="AN35" s="53">
        <f t="shared" si="45"/>
        <v>0</v>
      </c>
      <c r="AO35" s="53">
        <f t="shared" si="45"/>
        <v>0</v>
      </c>
      <c r="AP35" s="53">
        <f t="shared" si="45"/>
        <v>0</v>
      </c>
      <c r="AQ35" s="53">
        <f t="shared" si="45"/>
        <v>0</v>
      </c>
      <c r="AR35" s="53">
        <f t="shared" si="45"/>
        <v>0</v>
      </c>
      <c r="AS35" s="53">
        <f t="shared" si="45"/>
        <v>0</v>
      </c>
      <c r="AT35" s="53">
        <f t="shared" si="45"/>
        <v>0</v>
      </c>
      <c r="AU35" s="53">
        <f t="shared" si="45"/>
        <v>0</v>
      </c>
      <c r="AV35" s="53">
        <f t="shared" si="45"/>
        <v>0</v>
      </c>
      <c r="AW35" s="53">
        <f t="shared" si="45"/>
        <v>25.231000000000002</v>
      </c>
      <c r="AX35" s="53">
        <f t="shared" si="45"/>
        <v>122.60799999999999</v>
      </c>
      <c r="AY35" s="53">
        <f t="shared" si="45"/>
        <v>139.46800000000002</v>
      </c>
      <c r="AZ35" s="53">
        <f t="shared" si="45"/>
        <v>123.42599999999999</v>
      </c>
      <c r="BA35" s="53">
        <f t="shared" si="45"/>
        <v>100.85799999999999</v>
      </c>
      <c r="BB35" s="53">
        <f t="shared" si="45"/>
        <v>79.488000000000014</v>
      </c>
      <c r="BC35" s="53">
        <f t="shared" si="45"/>
        <v>60.002000000000002</v>
      </c>
      <c r="BD35" s="53">
        <f t="shared" si="45"/>
        <v>56.579000000000001</v>
      </c>
      <c r="BE35" s="53">
        <f t="shared" si="45"/>
        <v>22.387999999999998</v>
      </c>
      <c r="BF35" s="53">
        <f t="shared" si="45"/>
        <v>111.45700000000001</v>
      </c>
      <c r="BG35" s="53">
        <f t="shared" si="45"/>
        <v>129.46799999999999</v>
      </c>
      <c r="BH35" s="53">
        <f t="shared" si="45"/>
        <v>104.286</v>
      </c>
      <c r="BI35" s="53">
        <f t="shared" si="45"/>
        <v>101.99400000000001</v>
      </c>
      <c r="BJ35" s="53">
        <f t="shared" si="45"/>
        <v>139.452</v>
      </c>
      <c r="BK35" s="53">
        <f t="shared" si="45"/>
        <v>89.656999999999996</v>
      </c>
      <c r="BL35" s="53">
        <f t="shared" si="45"/>
        <v>124.742</v>
      </c>
      <c r="BM35" s="53">
        <f t="shared" si="45"/>
        <v>131.57</v>
      </c>
      <c r="BN35" s="53">
        <f t="shared" si="45"/>
        <v>136.589</v>
      </c>
      <c r="BO35" s="53">
        <f t="shared" ref="BO35:DZ35" si="46">SUM(BO36:BO38)</f>
        <v>149.72300000000001</v>
      </c>
      <c r="BP35" s="53">
        <f t="shared" si="46"/>
        <v>159.07600000000002</v>
      </c>
      <c r="BQ35" s="53">
        <f t="shared" si="46"/>
        <v>156.85699999999997</v>
      </c>
      <c r="BR35" s="53">
        <f t="shared" si="46"/>
        <v>121.501</v>
      </c>
      <c r="BS35" s="53">
        <f t="shared" si="46"/>
        <v>101.67700000000001</v>
      </c>
      <c r="BT35" s="53">
        <f t="shared" si="46"/>
        <v>98.825999999999993</v>
      </c>
      <c r="BU35" s="53">
        <f t="shared" si="46"/>
        <v>68.248999999999995</v>
      </c>
      <c r="BV35" s="53">
        <f t="shared" si="46"/>
        <v>91.23</v>
      </c>
      <c r="BW35" s="53">
        <f t="shared" si="46"/>
        <v>88.072000000000003</v>
      </c>
      <c r="BX35" s="53">
        <f t="shared" si="46"/>
        <v>80.162999999999997</v>
      </c>
      <c r="BY35" s="53">
        <f t="shared" si="46"/>
        <v>96.9</v>
      </c>
      <c r="BZ35" s="53">
        <f t="shared" si="46"/>
        <v>89.078999999999994</v>
      </c>
      <c r="CA35" s="53">
        <f t="shared" si="46"/>
        <v>79.609000000000009</v>
      </c>
      <c r="CB35" s="53">
        <f t="shared" si="46"/>
        <v>63.518000000000001</v>
      </c>
      <c r="CC35" s="53">
        <f t="shared" si="46"/>
        <v>50.447000000000003</v>
      </c>
      <c r="CD35" s="53">
        <f t="shared" si="46"/>
        <v>71.888999999999996</v>
      </c>
      <c r="CE35" s="53">
        <f t="shared" si="46"/>
        <v>39.088999999999999</v>
      </c>
      <c r="CF35" s="53">
        <f t="shared" si="46"/>
        <v>62.660999999999994</v>
      </c>
      <c r="CG35" s="53">
        <f t="shared" si="46"/>
        <v>29.048999999999999</v>
      </c>
      <c r="CH35" s="53">
        <f t="shared" si="46"/>
        <v>44.658000000000001</v>
      </c>
      <c r="CI35" s="53">
        <f t="shared" si="46"/>
        <v>74.801999999999992</v>
      </c>
      <c r="CJ35" s="53">
        <f t="shared" si="46"/>
        <v>68.23</v>
      </c>
      <c r="CK35" s="53">
        <f t="shared" si="46"/>
        <v>54.56</v>
      </c>
      <c r="CL35" s="53">
        <f t="shared" si="46"/>
        <v>26.503999999999998</v>
      </c>
      <c r="CM35" s="53">
        <f t="shared" si="46"/>
        <v>19.882999999999999</v>
      </c>
      <c r="CN35" s="53">
        <f t="shared" si="46"/>
        <v>3.6020000000000003</v>
      </c>
      <c r="CO35" s="53">
        <f t="shared" si="46"/>
        <v>24.654999999999998</v>
      </c>
      <c r="CP35" s="53">
        <f t="shared" si="46"/>
        <v>40.28</v>
      </c>
      <c r="CQ35" s="53">
        <f t="shared" si="46"/>
        <v>0.48299999999999998</v>
      </c>
      <c r="CR35" s="53">
        <f t="shared" si="46"/>
        <v>21.314999999999998</v>
      </c>
      <c r="CS35" s="53">
        <f t="shared" si="46"/>
        <v>0</v>
      </c>
      <c r="CT35" s="53">
        <f t="shared" si="46"/>
        <v>19.326999999999998</v>
      </c>
      <c r="CU35" s="53">
        <f t="shared" si="46"/>
        <v>0.155</v>
      </c>
      <c r="CV35" s="53">
        <f t="shared" si="46"/>
        <v>15.071</v>
      </c>
      <c r="CW35" s="53">
        <f t="shared" si="46"/>
        <v>0</v>
      </c>
      <c r="CX35" s="53">
        <f t="shared" si="46"/>
        <v>0</v>
      </c>
      <c r="CY35" s="53">
        <f t="shared" si="46"/>
        <v>15.148</v>
      </c>
      <c r="CZ35" s="53">
        <f t="shared" si="46"/>
        <v>3.0000000000000001E-3</v>
      </c>
      <c r="DA35" s="53">
        <f t="shared" si="46"/>
        <v>8.9999999999999993E-3</v>
      </c>
      <c r="DB35" s="53">
        <f t="shared" si="46"/>
        <v>0</v>
      </c>
      <c r="DC35" s="53">
        <f t="shared" si="46"/>
        <v>0</v>
      </c>
      <c r="DD35" s="53">
        <f t="shared" si="46"/>
        <v>13.031000000000001</v>
      </c>
      <c r="DE35" s="53">
        <f t="shared" si="46"/>
        <v>3.0000000000000001E-3</v>
      </c>
      <c r="DF35" s="53">
        <f t="shared" si="46"/>
        <v>0</v>
      </c>
      <c r="DG35" s="53">
        <f t="shared" si="46"/>
        <v>0</v>
      </c>
      <c r="DH35" s="53">
        <f t="shared" si="46"/>
        <v>0</v>
      </c>
      <c r="DI35" s="53">
        <f t="shared" si="46"/>
        <v>0</v>
      </c>
      <c r="DJ35" s="53">
        <f t="shared" si="46"/>
        <v>0</v>
      </c>
      <c r="DK35" s="53">
        <f t="shared" si="46"/>
        <v>12.737</v>
      </c>
      <c r="DL35" s="53">
        <f t="shared" si="46"/>
        <v>0</v>
      </c>
      <c r="DM35" s="53">
        <f t="shared" si="46"/>
        <v>0.997</v>
      </c>
      <c r="DN35" s="53">
        <f t="shared" si="46"/>
        <v>0</v>
      </c>
      <c r="DO35" s="53">
        <f t="shared" si="46"/>
        <v>13.14</v>
      </c>
      <c r="DP35" s="53">
        <f t="shared" si="46"/>
        <v>0</v>
      </c>
      <c r="DQ35" s="53">
        <f t="shared" si="46"/>
        <v>0</v>
      </c>
      <c r="DR35" s="53">
        <f t="shared" si="46"/>
        <v>0</v>
      </c>
      <c r="DS35" s="53">
        <f t="shared" si="46"/>
        <v>0</v>
      </c>
      <c r="DT35" s="53">
        <f t="shared" si="46"/>
        <v>0</v>
      </c>
      <c r="DU35" s="53">
        <f t="shared" si="46"/>
        <v>0</v>
      </c>
      <c r="DV35" s="53">
        <f t="shared" si="46"/>
        <v>0</v>
      </c>
      <c r="DW35" s="53">
        <f t="shared" si="46"/>
        <v>12.004</v>
      </c>
      <c r="DX35" s="53">
        <f t="shared" si="46"/>
        <v>0</v>
      </c>
      <c r="DY35" s="53">
        <f t="shared" si="46"/>
        <v>0</v>
      </c>
      <c r="DZ35" s="53">
        <f t="shared" si="46"/>
        <v>0</v>
      </c>
      <c r="EA35" s="53">
        <f t="shared" ref="EA35:FE35" si="47">SUM(EA36:EA38)</f>
        <v>0</v>
      </c>
      <c r="EB35" s="53">
        <f t="shared" si="47"/>
        <v>0</v>
      </c>
      <c r="EC35" s="53">
        <f t="shared" si="47"/>
        <v>0</v>
      </c>
      <c r="ED35" s="53">
        <f t="shared" si="47"/>
        <v>14.497</v>
      </c>
      <c r="EE35" s="53">
        <f t="shared" si="47"/>
        <v>0</v>
      </c>
      <c r="EF35" s="53">
        <f t="shared" si="47"/>
        <v>0</v>
      </c>
      <c r="EG35" s="53">
        <f t="shared" si="47"/>
        <v>0</v>
      </c>
      <c r="EH35" s="53">
        <f t="shared" si="47"/>
        <v>0</v>
      </c>
      <c r="EI35" s="53">
        <f t="shared" si="47"/>
        <v>0</v>
      </c>
      <c r="EJ35" s="53">
        <f t="shared" si="47"/>
        <v>0</v>
      </c>
      <c r="EK35" s="53">
        <f t="shared" si="47"/>
        <v>27.843</v>
      </c>
      <c r="EL35" s="53">
        <f t="shared" si="47"/>
        <v>0</v>
      </c>
      <c r="EM35" s="53">
        <f t="shared" si="47"/>
        <v>0</v>
      </c>
      <c r="EN35" s="53">
        <f t="shared" si="47"/>
        <v>0</v>
      </c>
      <c r="EO35" s="53">
        <f t="shared" si="47"/>
        <v>5.0880000000000001</v>
      </c>
      <c r="EP35" s="53">
        <f t="shared" si="47"/>
        <v>34.459000000000003</v>
      </c>
      <c r="EQ35" s="53">
        <f t="shared" si="47"/>
        <v>0</v>
      </c>
      <c r="ER35" s="53">
        <f t="shared" si="47"/>
        <v>0</v>
      </c>
      <c r="ES35" s="53">
        <f t="shared" si="47"/>
        <v>0</v>
      </c>
      <c r="ET35" s="53">
        <f t="shared" si="47"/>
        <v>0</v>
      </c>
      <c r="EU35" s="53">
        <f t="shared" si="47"/>
        <v>0</v>
      </c>
      <c r="EV35" s="53">
        <f t="shared" si="47"/>
        <v>0</v>
      </c>
      <c r="EW35" s="53">
        <f t="shared" si="47"/>
        <v>0</v>
      </c>
      <c r="EX35" s="53">
        <f t="shared" si="47"/>
        <v>0</v>
      </c>
      <c r="EY35" s="53">
        <f t="shared" si="47"/>
        <v>0</v>
      </c>
      <c r="EZ35" s="53">
        <f t="shared" si="47"/>
        <v>0</v>
      </c>
      <c r="FA35" s="53">
        <f t="shared" si="47"/>
        <v>0</v>
      </c>
      <c r="FB35" s="53">
        <f t="shared" si="47"/>
        <v>0</v>
      </c>
      <c r="FC35" s="53">
        <f t="shared" si="47"/>
        <v>0</v>
      </c>
      <c r="FD35" s="53">
        <f t="shared" si="47"/>
        <v>0</v>
      </c>
      <c r="FE35" s="53">
        <f t="shared" si="47"/>
        <v>0</v>
      </c>
      <c r="FF35" s="53">
        <f t="shared" ref="FF35:FP35" si="48">SUM(FF36:FF38)</f>
        <v>0</v>
      </c>
      <c r="FG35" s="53">
        <f t="shared" si="48"/>
        <v>0</v>
      </c>
      <c r="FH35" s="53">
        <f t="shared" si="48"/>
        <v>0</v>
      </c>
      <c r="FI35" s="53">
        <f t="shared" si="48"/>
        <v>0</v>
      </c>
      <c r="FJ35" s="53">
        <f t="shared" si="48"/>
        <v>0</v>
      </c>
      <c r="FK35" s="53">
        <f t="shared" si="48"/>
        <v>0</v>
      </c>
      <c r="FL35" s="53">
        <f t="shared" si="48"/>
        <v>0</v>
      </c>
      <c r="FM35" s="53">
        <f t="shared" si="48"/>
        <v>0</v>
      </c>
      <c r="FN35" s="53">
        <f t="shared" si="48"/>
        <v>0</v>
      </c>
      <c r="FO35" s="53">
        <f t="shared" si="48"/>
        <v>0</v>
      </c>
      <c r="FP35" s="53">
        <f t="shared" si="48"/>
        <v>0</v>
      </c>
      <c r="FQ35" s="53">
        <f t="shared" ref="FQ35:FS35" si="49">SUM(FQ36:FQ38)</f>
        <v>0</v>
      </c>
      <c r="FR35" s="53">
        <f t="shared" si="49"/>
        <v>9.6281350000000003</v>
      </c>
      <c r="FS35" s="53">
        <f t="shared" si="49"/>
        <v>0</v>
      </c>
      <c r="FT35" s="53">
        <f t="shared" ref="FT35:FU35" si="50">SUM(FT36:FT38)</f>
        <v>36.202377642826804</v>
      </c>
      <c r="FU35" s="53">
        <f t="shared" si="50"/>
        <v>0</v>
      </c>
      <c r="FV35" s="53">
        <f t="shared" ref="FV35" si="51">SUM(FV36:FV38)</f>
        <v>0</v>
      </c>
    </row>
    <row r="36" spans="1:178" ht="17.25" x14ac:dyDescent="0.25">
      <c r="A36" s="50" t="s">
        <v>103</v>
      </c>
      <c r="B36" s="53">
        <v>0</v>
      </c>
      <c r="C36" s="53">
        <v>0</v>
      </c>
      <c r="D36" s="53">
        <v>0</v>
      </c>
      <c r="E36" s="53">
        <v>0</v>
      </c>
      <c r="F36" s="53">
        <v>0</v>
      </c>
      <c r="G36" s="53">
        <v>0</v>
      </c>
      <c r="H36" s="53">
        <v>0</v>
      </c>
      <c r="I36" s="53">
        <v>0</v>
      </c>
      <c r="J36" s="53">
        <v>0</v>
      </c>
      <c r="K36" s="53">
        <v>0</v>
      </c>
      <c r="L36" s="53">
        <v>0</v>
      </c>
      <c r="M36" s="53">
        <v>0</v>
      </c>
      <c r="N36" s="53">
        <v>0</v>
      </c>
      <c r="O36" s="53">
        <v>0</v>
      </c>
      <c r="P36" s="53">
        <v>0</v>
      </c>
      <c r="Q36" s="53">
        <v>0</v>
      </c>
      <c r="R36" s="53">
        <v>0</v>
      </c>
      <c r="S36" s="53">
        <v>0</v>
      </c>
      <c r="T36" s="53">
        <v>0</v>
      </c>
      <c r="U36" s="53">
        <v>0</v>
      </c>
      <c r="V36" s="53">
        <v>0</v>
      </c>
      <c r="W36" s="53">
        <v>0</v>
      </c>
      <c r="X36" s="53">
        <v>0</v>
      </c>
      <c r="Y36" s="53">
        <v>0</v>
      </c>
      <c r="Z36" s="53">
        <v>0</v>
      </c>
      <c r="AA36" s="53">
        <v>0</v>
      </c>
      <c r="AB36" s="53">
        <v>0</v>
      </c>
      <c r="AC36" s="53">
        <v>0</v>
      </c>
      <c r="AD36" s="53">
        <v>0</v>
      </c>
      <c r="AE36" s="53">
        <v>0</v>
      </c>
      <c r="AF36" s="53">
        <v>0</v>
      </c>
      <c r="AG36" s="53">
        <v>0</v>
      </c>
      <c r="AH36" s="53">
        <v>0</v>
      </c>
      <c r="AI36" s="53">
        <v>0</v>
      </c>
      <c r="AJ36" s="53">
        <v>0</v>
      </c>
      <c r="AK36" s="53">
        <v>0</v>
      </c>
      <c r="AL36" s="53">
        <v>0</v>
      </c>
      <c r="AM36" s="53">
        <v>0</v>
      </c>
      <c r="AN36" s="53">
        <v>0</v>
      </c>
      <c r="AO36" s="53">
        <v>0</v>
      </c>
      <c r="AP36" s="53">
        <v>0</v>
      </c>
      <c r="AQ36" s="53">
        <v>0</v>
      </c>
      <c r="AR36" s="53">
        <v>0</v>
      </c>
      <c r="AS36" s="53">
        <v>0</v>
      </c>
      <c r="AT36" s="53">
        <v>0</v>
      </c>
      <c r="AU36" s="53">
        <v>0</v>
      </c>
      <c r="AV36" s="53">
        <v>0</v>
      </c>
      <c r="AW36" s="53">
        <v>0</v>
      </c>
      <c r="AX36" s="53">
        <v>0</v>
      </c>
      <c r="AY36" s="53">
        <v>0</v>
      </c>
      <c r="AZ36" s="53">
        <v>0</v>
      </c>
      <c r="BA36" s="53">
        <v>0</v>
      </c>
      <c r="BB36" s="53">
        <v>0</v>
      </c>
      <c r="BC36" s="53">
        <v>0</v>
      </c>
      <c r="BD36" s="53">
        <v>0</v>
      </c>
      <c r="BE36" s="53">
        <v>0</v>
      </c>
      <c r="BF36" s="53">
        <v>0.496</v>
      </c>
      <c r="BG36" s="53">
        <v>0.4</v>
      </c>
      <c r="BH36" s="53">
        <v>0</v>
      </c>
      <c r="BI36" s="53">
        <v>1.2050000000000001</v>
      </c>
      <c r="BJ36" s="53">
        <v>0.80800000000000005</v>
      </c>
      <c r="BK36" s="53">
        <v>1</v>
      </c>
      <c r="BL36" s="53">
        <v>0.81899999999999995</v>
      </c>
      <c r="BM36" s="53">
        <v>3.9250000000000003</v>
      </c>
      <c r="BN36" s="53">
        <v>1.002</v>
      </c>
      <c r="BO36" s="53">
        <v>0</v>
      </c>
      <c r="BP36" s="53">
        <v>5.0709999999999997</v>
      </c>
      <c r="BQ36" s="53">
        <v>1.0740000000000001</v>
      </c>
      <c r="BR36" s="53">
        <v>0.3</v>
      </c>
      <c r="BS36" s="53">
        <v>0.85899999999999999</v>
      </c>
      <c r="BT36" s="53">
        <v>2.13</v>
      </c>
      <c r="BU36" s="53">
        <v>2.7120000000000002</v>
      </c>
      <c r="BV36" s="53">
        <v>1.611</v>
      </c>
      <c r="BW36" s="53">
        <v>0</v>
      </c>
      <c r="BX36" s="53">
        <v>0</v>
      </c>
      <c r="BY36" s="53">
        <v>0</v>
      </c>
      <c r="BZ36" s="53">
        <v>0.75800000000000001</v>
      </c>
      <c r="CA36" s="53">
        <v>0</v>
      </c>
      <c r="CB36" s="53">
        <v>0</v>
      </c>
      <c r="CC36" s="53">
        <v>0.50900000000000001</v>
      </c>
      <c r="CD36" s="53">
        <v>0.20499999999999999</v>
      </c>
      <c r="CE36" s="53">
        <v>0</v>
      </c>
      <c r="CF36" s="53">
        <v>0</v>
      </c>
      <c r="CG36" s="53">
        <v>0</v>
      </c>
      <c r="CH36" s="53">
        <v>0</v>
      </c>
      <c r="CI36" s="53">
        <v>2.0579999999999998</v>
      </c>
      <c r="CJ36" s="53">
        <v>0</v>
      </c>
      <c r="CK36" s="53">
        <v>0</v>
      </c>
      <c r="CL36" s="53">
        <v>0</v>
      </c>
      <c r="CM36" s="53">
        <v>0</v>
      </c>
      <c r="CN36" s="53">
        <v>0</v>
      </c>
      <c r="CO36" s="53">
        <v>0</v>
      </c>
      <c r="CP36" s="53">
        <v>0</v>
      </c>
      <c r="CQ36" s="53">
        <v>0</v>
      </c>
      <c r="CR36" s="53">
        <v>0</v>
      </c>
      <c r="CS36" s="53">
        <v>0</v>
      </c>
      <c r="CT36" s="53">
        <v>0</v>
      </c>
      <c r="CU36" s="53">
        <v>9.7000000000000003E-2</v>
      </c>
      <c r="CV36" s="53">
        <v>0</v>
      </c>
      <c r="CW36" s="53">
        <v>0</v>
      </c>
      <c r="CX36" s="53">
        <v>0</v>
      </c>
      <c r="CY36" s="53">
        <v>0</v>
      </c>
      <c r="CZ36" s="53">
        <v>3.0000000000000001E-3</v>
      </c>
      <c r="DA36" s="53">
        <v>8.9999999999999993E-3</v>
      </c>
      <c r="DB36" s="53">
        <v>0</v>
      </c>
      <c r="DC36" s="53">
        <v>0</v>
      </c>
      <c r="DD36" s="53">
        <v>13.031000000000001</v>
      </c>
      <c r="DE36" s="53">
        <v>3.0000000000000001E-3</v>
      </c>
      <c r="DF36" s="53">
        <v>0</v>
      </c>
      <c r="DG36" s="53">
        <v>0</v>
      </c>
      <c r="DH36" s="53">
        <v>0</v>
      </c>
      <c r="DI36" s="53">
        <v>0</v>
      </c>
      <c r="DJ36" s="53">
        <v>0</v>
      </c>
      <c r="DK36" s="53">
        <v>0</v>
      </c>
      <c r="DL36" s="53">
        <v>0</v>
      </c>
      <c r="DM36" s="53">
        <v>0.997</v>
      </c>
      <c r="DN36" s="53">
        <v>0</v>
      </c>
      <c r="DO36" s="53">
        <v>0</v>
      </c>
      <c r="DP36" s="53">
        <v>0</v>
      </c>
      <c r="DQ36" s="53">
        <v>0</v>
      </c>
      <c r="DR36" s="53">
        <v>0</v>
      </c>
      <c r="DS36" s="53">
        <v>0</v>
      </c>
      <c r="DT36" s="53">
        <v>0</v>
      </c>
      <c r="DU36" s="53">
        <v>0</v>
      </c>
      <c r="DV36" s="53">
        <v>0</v>
      </c>
      <c r="DW36" s="53">
        <v>0</v>
      </c>
      <c r="DX36" s="53">
        <v>0</v>
      </c>
      <c r="DY36" s="53">
        <v>0</v>
      </c>
      <c r="DZ36" s="53">
        <v>0</v>
      </c>
      <c r="EA36" s="53">
        <v>0</v>
      </c>
      <c r="EB36" s="53">
        <v>0</v>
      </c>
      <c r="EC36" s="53">
        <v>0</v>
      </c>
      <c r="ED36" s="53">
        <v>0</v>
      </c>
      <c r="EE36" s="53">
        <v>0</v>
      </c>
      <c r="EF36" s="53">
        <v>0</v>
      </c>
      <c r="EG36" s="53">
        <v>0</v>
      </c>
      <c r="EH36" s="53">
        <v>0</v>
      </c>
      <c r="EI36" s="53">
        <v>0</v>
      </c>
      <c r="EJ36" s="53">
        <v>0</v>
      </c>
      <c r="EK36" s="53">
        <v>0</v>
      </c>
      <c r="EL36" s="53">
        <v>0</v>
      </c>
      <c r="EM36" s="53">
        <v>0</v>
      </c>
      <c r="EN36" s="53">
        <v>0</v>
      </c>
      <c r="EO36" s="53">
        <v>5.0880000000000001</v>
      </c>
      <c r="EP36" s="53">
        <v>0</v>
      </c>
      <c r="EQ36" s="53">
        <v>0</v>
      </c>
      <c r="ER36" s="53">
        <v>0</v>
      </c>
      <c r="ES36" s="53">
        <v>0</v>
      </c>
      <c r="ET36" s="53">
        <v>0</v>
      </c>
      <c r="EU36" s="53">
        <v>0</v>
      </c>
      <c r="EV36" s="53">
        <v>0</v>
      </c>
      <c r="EW36" s="53">
        <v>0</v>
      </c>
      <c r="EX36" s="53">
        <v>0</v>
      </c>
      <c r="EY36" s="53">
        <v>0</v>
      </c>
      <c r="EZ36" s="53">
        <v>0</v>
      </c>
      <c r="FA36" s="53">
        <v>0</v>
      </c>
      <c r="FB36" s="53">
        <v>0</v>
      </c>
      <c r="FC36" s="53">
        <v>0</v>
      </c>
      <c r="FD36" s="53">
        <v>0</v>
      </c>
      <c r="FE36" s="53">
        <v>0</v>
      </c>
      <c r="FF36" s="53">
        <v>0</v>
      </c>
      <c r="FG36" s="53">
        <v>0</v>
      </c>
      <c r="FH36" s="53">
        <v>0</v>
      </c>
      <c r="FI36" s="53">
        <v>0</v>
      </c>
      <c r="FJ36" s="53">
        <v>0</v>
      </c>
      <c r="FK36" s="53">
        <v>0</v>
      </c>
      <c r="FL36" s="53">
        <v>0</v>
      </c>
      <c r="FM36" s="53">
        <v>0</v>
      </c>
      <c r="FN36" s="53">
        <v>0</v>
      </c>
      <c r="FO36" s="53">
        <v>0</v>
      </c>
      <c r="FP36" s="53">
        <v>0</v>
      </c>
      <c r="FQ36" s="53">
        <v>0</v>
      </c>
      <c r="FR36" s="53">
        <v>0</v>
      </c>
      <c r="FS36" s="53">
        <v>0</v>
      </c>
      <c r="FT36" s="53">
        <v>36.202377642826804</v>
      </c>
      <c r="FU36" s="53">
        <v>0</v>
      </c>
      <c r="FV36" s="53">
        <v>0</v>
      </c>
    </row>
    <row r="37" spans="1:178" ht="17.25" x14ac:dyDescent="0.25">
      <c r="A37" s="50" t="s">
        <v>102</v>
      </c>
      <c r="B37" s="53">
        <v>0</v>
      </c>
      <c r="C37" s="53">
        <v>0</v>
      </c>
      <c r="D37" s="53">
        <v>0</v>
      </c>
      <c r="E37" s="53">
        <v>0</v>
      </c>
      <c r="F37" s="53">
        <v>0</v>
      </c>
      <c r="G37" s="53">
        <v>0</v>
      </c>
      <c r="H37" s="53">
        <v>0</v>
      </c>
      <c r="I37" s="53">
        <v>0</v>
      </c>
      <c r="J37" s="53">
        <v>0</v>
      </c>
      <c r="K37" s="53">
        <v>0</v>
      </c>
      <c r="L37" s="53">
        <v>0</v>
      </c>
      <c r="M37" s="53">
        <v>0</v>
      </c>
      <c r="N37" s="53">
        <v>0</v>
      </c>
      <c r="O37" s="53">
        <v>0</v>
      </c>
      <c r="P37" s="53">
        <v>0</v>
      </c>
      <c r="Q37" s="53">
        <v>0</v>
      </c>
      <c r="R37" s="53">
        <v>0</v>
      </c>
      <c r="S37" s="53">
        <v>0</v>
      </c>
      <c r="T37" s="53">
        <v>0</v>
      </c>
      <c r="U37" s="53">
        <v>0</v>
      </c>
      <c r="V37" s="53">
        <v>0</v>
      </c>
      <c r="W37" s="53">
        <v>0</v>
      </c>
      <c r="X37" s="53">
        <v>0</v>
      </c>
      <c r="Y37" s="53">
        <v>0</v>
      </c>
      <c r="Z37" s="53">
        <v>0</v>
      </c>
      <c r="AA37" s="53">
        <v>0</v>
      </c>
      <c r="AB37" s="53">
        <v>0</v>
      </c>
      <c r="AC37" s="53">
        <v>0</v>
      </c>
      <c r="AD37" s="53">
        <v>0</v>
      </c>
      <c r="AE37" s="53">
        <v>0</v>
      </c>
      <c r="AF37" s="53">
        <v>0</v>
      </c>
      <c r="AG37" s="53">
        <v>0</v>
      </c>
      <c r="AH37" s="53">
        <v>0</v>
      </c>
      <c r="AI37" s="53">
        <v>0</v>
      </c>
      <c r="AJ37" s="53">
        <v>0</v>
      </c>
      <c r="AK37" s="53">
        <v>0</v>
      </c>
      <c r="AL37" s="53">
        <v>0</v>
      </c>
      <c r="AM37" s="53">
        <v>0</v>
      </c>
      <c r="AN37" s="53">
        <v>0</v>
      </c>
      <c r="AO37" s="53">
        <v>0</v>
      </c>
      <c r="AP37" s="53">
        <v>0</v>
      </c>
      <c r="AQ37" s="53">
        <v>0</v>
      </c>
      <c r="AR37" s="53">
        <v>0</v>
      </c>
      <c r="AS37" s="53">
        <v>0</v>
      </c>
      <c r="AT37" s="53">
        <v>0</v>
      </c>
      <c r="AU37" s="53">
        <v>0</v>
      </c>
      <c r="AV37" s="53">
        <v>0</v>
      </c>
      <c r="AW37" s="53">
        <v>0</v>
      </c>
      <c r="AX37" s="53">
        <v>0</v>
      </c>
      <c r="AY37" s="53">
        <v>0</v>
      </c>
      <c r="AZ37" s="53">
        <v>0</v>
      </c>
      <c r="BA37" s="53">
        <v>0</v>
      </c>
      <c r="BB37" s="53">
        <v>0</v>
      </c>
      <c r="BC37" s="53">
        <v>0</v>
      </c>
      <c r="BD37" s="53">
        <v>0</v>
      </c>
      <c r="BE37" s="53">
        <v>0</v>
      </c>
      <c r="BF37" s="53">
        <v>4.8559999999999999</v>
      </c>
      <c r="BG37" s="53">
        <v>3.01</v>
      </c>
      <c r="BH37" s="53">
        <v>0</v>
      </c>
      <c r="BI37" s="53">
        <v>8.2070000000000007</v>
      </c>
      <c r="BJ37" s="53">
        <v>21.247</v>
      </c>
      <c r="BK37" s="53">
        <v>7.5019999999999998</v>
      </c>
      <c r="BL37" s="53">
        <v>4.5110000000000001</v>
      </c>
      <c r="BM37" s="53">
        <v>6.2089999999999996</v>
      </c>
      <c r="BN37" s="53">
        <v>11.097000000000001</v>
      </c>
      <c r="BO37" s="53">
        <v>0</v>
      </c>
      <c r="BP37" s="53">
        <v>15.598000000000001</v>
      </c>
      <c r="BQ37" s="53">
        <v>5.1909999999999998</v>
      </c>
      <c r="BR37" s="53">
        <v>15.025000000000002</v>
      </c>
      <c r="BS37" s="53">
        <v>15.364000000000001</v>
      </c>
      <c r="BT37" s="53">
        <v>0</v>
      </c>
      <c r="BU37" s="53">
        <v>6.7349999999999994</v>
      </c>
      <c r="BV37" s="53">
        <v>3.47</v>
      </c>
      <c r="BW37" s="53">
        <v>0</v>
      </c>
      <c r="BX37" s="53">
        <v>1</v>
      </c>
      <c r="BY37" s="53">
        <v>10.454000000000001</v>
      </c>
      <c r="BZ37" s="53">
        <v>4.6130000000000004</v>
      </c>
      <c r="CA37" s="53">
        <v>9.2330000000000005</v>
      </c>
      <c r="CB37" s="53">
        <v>6.1270000000000007</v>
      </c>
      <c r="CC37" s="53">
        <v>6.0330000000000004</v>
      </c>
      <c r="CD37" s="53">
        <v>16.399999999999999</v>
      </c>
      <c r="CE37" s="53">
        <v>0</v>
      </c>
      <c r="CF37" s="53">
        <v>5.9909999999999997</v>
      </c>
      <c r="CG37" s="53">
        <v>0</v>
      </c>
      <c r="CH37" s="53">
        <v>0</v>
      </c>
      <c r="CI37" s="53">
        <v>0</v>
      </c>
      <c r="CJ37" s="53">
        <v>0</v>
      </c>
      <c r="CK37" s="53">
        <v>10.308</v>
      </c>
      <c r="CL37" s="53">
        <v>9.9700000000000006</v>
      </c>
      <c r="CM37" s="53">
        <v>10</v>
      </c>
      <c r="CN37" s="53">
        <v>0</v>
      </c>
      <c r="CO37" s="53">
        <v>21.783999999999999</v>
      </c>
      <c r="CP37" s="53">
        <v>36.505000000000003</v>
      </c>
      <c r="CQ37" s="53">
        <v>0</v>
      </c>
      <c r="CR37" s="53">
        <v>21.314999999999998</v>
      </c>
      <c r="CS37" s="53">
        <v>0</v>
      </c>
      <c r="CT37" s="53">
        <v>14.368</v>
      </c>
      <c r="CU37" s="53">
        <v>5.8000000000000003E-2</v>
      </c>
      <c r="CV37" s="53">
        <v>15.071</v>
      </c>
      <c r="CW37" s="53">
        <v>0</v>
      </c>
      <c r="CX37" s="53">
        <v>0</v>
      </c>
      <c r="CY37" s="53">
        <v>15.148</v>
      </c>
      <c r="CZ37" s="53">
        <v>0</v>
      </c>
      <c r="DA37" s="53">
        <v>0</v>
      </c>
      <c r="DB37" s="53">
        <v>0</v>
      </c>
      <c r="DC37" s="53">
        <v>0</v>
      </c>
      <c r="DD37" s="53">
        <v>0</v>
      </c>
      <c r="DE37" s="53">
        <v>0</v>
      </c>
      <c r="DF37" s="53">
        <v>0</v>
      </c>
      <c r="DG37" s="53">
        <v>0</v>
      </c>
      <c r="DH37" s="53">
        <v>0</v>
      </c>
      <c r="DI37" s="53">
        <v>0</v>
      </c>
      <c r="DJ37" s="53">
        <v>0</v>
      </c>
      <c r="DK37" s="53">
        <v>12.737</v>
      </c>
      <c r="DL37" s="53">
        <v>0</v>
      </c>
      <c r="DM37" s="53">
        <v>0</v>
      </c>
      <c r="DN37" s="53">
        <v>0</v>
      </c>
      <c r="DO37" s="53">
        <v>13.14</v>
      </c>
      <c r="DP37" s="53">
        <v>0</v>
      </c>
      <c r="DQ37" s="53">
        <v>0</v>
      </c>
      <c r="DR37" s="53">
        <v>0</v>
      </c>
      <c r="DS37" s="53">
        <v>0</v>
      </c>
      <c r="DT37" s="53">
        <v>0</v>
      </c>
      <c r="DU37" s="53">
        <v>0</v>
      </c>
      <c r="DV37" s="53">
        <v>0</v>
      </c>
      <c r="DW37" s="53">
        <v>12.004</v>
      </c>
      <c r="DX37" s="53">
        <v>0</v>
      </c>
      <c r="DY37" s="53">
        <v>0</v>
      </c>
      <c r="DZ37" s="53">
        <v>0</v>
      </c>
      <c r="EA37" s="53">
        <v>0</v>
      </c>
      <c r="EB37" s="53">
        <v>0</v>
      </c>
      <c r="EC37" s="53">
        <v>0</v>
      </c>
      <c r="ED37" s="53">
        <v>14.497</v>
      </c>
      <c r="EE37" s="53">
        <v>0</v>
      </c>
      <c r="EF37" s="53">
        <v>0</v>
      </c>
      <c r="EG37" s="53">
        <v>0</v>
      </c>
      <c r="EH37" s="53">
        <v>0</v>
      </c>
      <c r="EI37" s="53">
        <v>0</v>
      </c>
      <c r="EJ37" s="53">
        <v>0</v>
      </c>
      <c r="EK37" s="53">
        <v>27.843</v>
      </c>
      <c r="EL37" s="53">
        <v>0</v>
      </c>
      <c r="EM37" s="53">
        <v>0</v>
      </c>
      <c r="EN37" s="53">
        <v>0</v>
      </c>
      <c r="EO37" s="53">
        <v>0</v>
      </c>
      <c r="EP37" s="53">
        <v>34.459000000000003</v>
      </c>
      <c r="EQ37" s="53">
        <v>0</v>
      </c>
      <c r="ER37" s="53">
        <v>0</v>
      </c>
      <c r="ES37" s="53">
        <v>0</v>
      </c>
      <c r="ET37" s="53">
        <v>0</v>
      </c>
      <c r="EU37" s="53">
        <v>0</v>
      </c>
      <c r="EV37" s="53">
        <v>0</v>
      </c>
      <c r="EW37" s="53">
        <v>0</v>
      </c>
      <c r="EX37" s="53">
        <v>0</v>
      </c>
      <c r="EY37" s="53">
        <v>0</v>
      </c>
      <c r="EZ37" s="53">
        <v>0</v>
      </c>
      <c r="FA37" s="53">
        <v>0</v>
      </c>
      <c r="FB37" s="53">
        <v>0</v>
      </c>
      <c r="FC37" s="53">
        <v>0</v>
      </c>
      <c r="FD37" s="53">
        <v>0</v>
      </c>
      <c r="FE37" s="53">
        <v>0</v>
      </c>
      <c r="FF37" s="53">
        <v>0</v>
      </c>
      <c r="FG37" s="53">
        <v>0</v>
      </c>
      <c r="FH37" s="53">
        <v>0</v>
      </c>
      <c r="FI37" s="53">
        <v>0</v>
      </c>
      <c r="FJ37" s="53">
        <v>0</v>
      </c>
      <c r="FK37" s="53">
        <v>0</v>
      </c>
      <c r="FL37" s="53">
        <v>0</v>
      </c>
      <c r="FM37" s="53">
        <v>0</v>
      </c>
      <c r="FN37" s="53">
        <v>0</v>
      </c>
      <c r="FO37" s="53">
        <v>0</v>
      </c>
      <c r="FP37" s="53">
        <v>0</v>
      </c>
      <c r="FQ37" s="53">
        <v>0</v>
      </c>
      <c r="FR37" s="53">
        <v>9.6281350000000003</v>
      </c>
      <c r="FS37" s="53">
        <v>0</v>
      </c>
      <c r="FT37" s="53">
        <v>0</v>
      </c>
      <c r="FU37" s="53">
        <v>0</v>
      </c>
      <c r="FV37" s="53">
        <v>0</v>
      </c>
    </row>
    <row r="38" spans="1:178" ht="17.25" x14ac:dyDescent="0.25">
      <c r="A38" s="50" t="s">
        <v>107</v>
      </c>
      <c r="B38" s="53">
        <v>0</v>
      </c>
      <c r="C38" s="53">
        <v>0</v>
      </c>
      <c r="D38" s="53">
        <v>0</v>
      </c>
      <c r="E38" s="53">
        <v>0</v>
      </c>
      <c r="F38" s="53">
        <v>0</v>
      </c>
      <c r="G38" s="53">
        <v>0</v>
      </c>
      <c r="H38" s="53">
        <v>0</v>
      </c>
      <c r="I38" s="53">
        <v>0</v>
      </c>
      <c r="J38" s="53">
        <v>0</v>
      </c>
      <c r="K38" s="53">
        <v>0</v>
      </c>
      <c r="L38" s="53">
        <v>0</v>
      </c>
      <c r="M38" s="53">
        <v>0</v>
      </c>
      <c r="N38" s="53">
        <v>0</v>
      </c>
      <c r="O38" s="53">
        <v>0</v>
      </c>
      <c r="P38" s="53">
        <v>0</v>
      </c>
      <c r="Q38" s="53">
        <v>0</v>
      </c>
      <c r="R38" s="53">
        <v>0</v>
      </c>
      <c r="S38" s="53">
        <v>0</v>
      </c>
      <c r="T38" s="53">
        <v>0</v>
      </c>
      <c r="U38" s="53">
        <v>0</v>
      </c>
      <c r="V38" s="53">
        <v>0</v>
      </c>
      <c r="W38" s="53">
        <v>0</v>
      </c>
      <c r="X38" s="53">
        <v>0</v>
      </c>
      <c r="Y38" s="53">
        <v>0</v>
      </c>
      <c r="Z38" s="53">
        <v>0</v>
      </c>
      <c r="AA38" s="53">
        <v>0</v>
      </c>
      <c r="AB38" s="53">
        <v>0</v>
      </c>
      <c r="AC38" s="53">
        <v>0</v>
      </c>
      <c r="AD38" s="53">
        <v>0</v>
      </c>
      <c r="AE38" s="53">
        <v>0</v>
      </c>
      <c r="AF38" s="53">
        <v>0</v>
      </c>
      <c r="AG38" s="53">
        <v>0</v>
      </c>
      <c r="AH38" s="53">
        <v>0</v>
      </c>
      <c r="AI38" s="53">
        <v>0</v>
      </c>
      <c r="AJ38" s="53">
        <v>0</v>
      </c>
      <c r="AK38" s="53">
        <v>0</v>
      </c>
      <c r="AL38" s="53">
        <v>0</v>
      </c>
      <c r="AM38" s="53">
        <v>0</v>
      </c>
      <c r="AN38" s="53">
        <v>0</v>
      </c>
      <c r="AO38" s="53">
        <v>0</v>
      </c>
      <c r="AP38" s="53">
        <v>0</v>
      </c>
      <c r="AQ38" s="53">
        <v>0</v>
      </c>
      <c r="AR38" s="53">
        <v>0</v>
      </c>
      <c r="AS38" s="53">
        <v>0</v>
      </c>
      <c r="AT38" s="53">
        <v>0</v>
      </c>
      <c r="AU38" s="53">
        <v>0</v>
      </c>
      <c r="AV38" s="53">
        <v>0</v>
      </c>
      <c r="AW38" s="53">
        <v>25.231000000000002</v>
      </c>
      <c r="AX38" s="53">
        <v>122.60799999999999</v>
      </c>
      <c r="AY38" s="53">
        <v>139.46800000000002</v>
      </c>
      <c r="AZ38" s="53">
        <v>123.42599999999999</v>
      </c>
      <c r="BA38" s="53">
        <v>100.85799999999999</v>
      </c>
      <c r="BB38" s="53">
        <v>79.488000000000014</v>
      </c>
      <c r="BC38" s="53">
        <v>60.002000000000002</v>
      </c>
      <c r="BD38" s="53">
        <v>56.579000000000001</v>
      </c>
      <c r="BE38" s="53">
        <v>22.387999999999998</v>
      </c>
      <c r="BF38" s="53">
        <v>106.105</v>
      </c>
      <c r="BG38" s="53">
        <v>126.05799999999999</v>
      </c>
      <c r="BH38" s="53">
        <v>104.286</v>
      </c>
      <c r="BI38" s="53">
        <v>92.582000000000008</v>
      </c>
      <c r="BJ38" s="53">
        <v>117.39699999999999</v>
      </c>
      <c r="BK38" s="53">
        <v>81.155000000000001</v>
      </c>
      <c r="BL38" s="53">
        <v>119.41200000000001</v>
      </c>
      <c r="BM38" s="53">
        <v>121.43599999999999</v>
      </c>
      <c r="BN38" s="53">
        <v>124.49000000000001</v>
      </c>
      <c r="BO38" s="53">
        <v>149.72300000000001</v>
      </c>
      <c r="BP38" s="53">
        <v>138.40700000000001</v>
      </c>
      <c r="BQ38" s="53">
        <v>150.59199999999998</v>
      </c>
      <c r="BR38" s="53">
        <v>106.176</v>
      </c>
      <c r="BS38" s="53">
        <v>85.454000000000008</v>
      </c>
      <c r="BT38" s="53">
        <v>96.695999999999998</v>
      </c>
      <c r="BU38" s="53">
        <v>58.802</v>
      </c>
      <c r="BV38" s="53">
        <v>86.149000000000001</v>
      </c>
      <c r="BW38" s="53">
        <v>88.072000000000003</v>
      </c>
      <c r="BX38" s="53">
        <v>79.162999999999997</v>
      </c>
      <c r="BY38" s="53">
        <v>86.445999999999998</v>
      </c>
      <c r="BZ38" s="53">
        <v>83.707999999999998</v>
      </c>
      <c r="CA38" s="53">
        <v>70.376000000000005</v>
      </c>
      <c r="CB38" s="53">
        <v>57.390999999999998</v>
      </c>
      <c r="CC38" s="53">
        <v>43.905000000000001</v>
      </c>
      <c r="CD38" s="53">
        <v>55.283999999999999</v>
      </c>
      <c r="CE38" s="53">
        <v>39.088999999999999</v>
      </c>
      <c r="CF38" s="53">
        <v>56.669999999999995</v>
      </c>
      <c r="CG38" s="53">
        <v>29.048999999999999</v>
      </c>
      <c r="CH38" s="53">
        <v>44.658000000000001</v>
      </c>
      <c r="CI38" s="53">
        <v>72.744</v>
      </c>
      <c r="CJ38" s="53">
        <v>68.23</v>
      </c>
      <c r="CK38" s="53">
        <v>44.252000000000002</v>
      </c>
      <c r="CL38" s="53">
        <v>16.533999999999999</v>
      </c>
      <c r="CM38" s="53">
        <v>9.8829999999999991</v>
      </c>
      <c r="CN38" s="53">
        <v>3.6020000000000003</v>
      </c>
      <c r="CO38" s="53">
        <v>2.871</v>
      </c>
      <c r="CP38" s="53">
        <v>3.7749999999999999</v>
      </c>
      <c r="CQ38" s="53">
        <v>0.48299999999999998</v>
      </c>
      <c r="CR38" s="53">
        <v>0</v>
      </c>
      <c r="CS38" s="53">
        <v>0</v>
      </c>
      <c r="CT38" s="53">
        <v>4.9589999999999996</v>
      </c>
      <c r="CU38" s="53">
        <v>0</v>
      </c>
      <c r="CV38" s="53">
        <v>0</v>
      </c>
      <c r="CW38" s="53">
        <v>0</v>
      </c>
      <c r="CX38" s="53">
        <v>0</v>
      </c>
      <c r="CY38" s="53">
        <v>0</v>
      </c>
      <c r="CZ38" s="53">
        <v>0</v>
      </c>
      <c r="DA38" s="53">
        <v>0</v>
      </c>
      <c r="DB38" s="53">
        <v>0</v>
      </c>
      <c r="DC38" s="53">
        <v>0</v>
      </c>
      <c r="DD38" s="53">
        <v>0</v>
      </c>
      <c r="DE38" s="53">
        <v>0</v>
      </c>
      <c r="DF38" s="53">
        <v>0</v>
      </c>
      <c r="DG38" s="53">
        <v>0</v>
      </c>
      <c r="DH38" s="53">
        <v>0</v>
      </c>
      <c r="DI38" s="53">
        <v>0</v>
      </c>
      <c r="DJ38" s="53">
        <v>0</v>
      </c>
      <c r="DK38" s="53">
        <v>0</v>
      </c>
      <c r="DL38" s="53">
        <v>0</v>
      </c>
      <c r="DM38" s="53">
        <v>0</v>
      </c>
      <c r="DN38" s="53">
        <v>0</v>
      </c>
      <c r="DO38" s="53">
        <v>0</v>
      </c>
      <c r="DP38" s="53">
        <v>0</v>
      </c>
      <c r="DQ38" s="53">
        <v>0</v>
      </c>
      <c r="DR38" s="53">
        <v>0</v>
      </c>
      <c r="DS38" s="53">
        <v>0</v>
      </c>
      <c r="DT38" s="53">
        <v>0</v>
      </c>
      <c r="DU38" s="53">
        <v>0</v>
      </c>
      <c r="DV38" s="53">
        <v>0</v>
      </c>
      <c r="DW38" s="53">
        <v>0</v>
      </c>
      <c r="DX38" s="53">
        <v>0</v>
      </c>
      <c r="DY38" s="53">
        <v>0</v>
      </c>
      <c r="DZ38" s="53">
        <v>0</v>
      </c>
      <c r="EA38" s="53">
        <v>0</v>
      </c>
      <c r="EB38" s="53">
        <v>0</v>
      </c>
      <c r="EC38" s="53">
        <v>0</v>
      </c>
      <c r="ED38" s="53">
        <v>0</v>
      </c>
      <c r="EE38" s="53">
        <v>0</v>
      </c>
      <c r="EF38" s="53">
        <v>0</v>
      </c>
      <c r="EG38" s="53">
        <v>0</v>
      </c>
      <c r="EH38" s="53">
        <v>0</v>
      </c>
      <c r="EI38" s="53">
        <v>0</v>
      </c>
      <c r="EJ38" s="53">
        <v>0</v>
      </c>
      <c r="EK38" s="53">
        <v>0</v>
      </c>
      <c r="EL38" s="53">
        <v>0</v>
      </c>
      <c r="EM38" s="53">
        <v>0</v>
      </c>
      <c r="EN38" s="53">
        <v>0</v>
      </c>
      <c r="EO38" s="53">
        <v>0</v>
      </c>
      <c r="EP38" s="53">
        <v>0</v>
      </c>
      <c r="EQ38" s="53">
        <v>0</v>
      </c>
      <c r="ER38" s="53">
        <v>0</v>
      </c>
      <c r="ES38" s="53">
        <v>0</v>
      </c>
      <c r="ET38" s="53">
        <v>0</v>
      </c>
      <c r="EU38" s="53">
        <v>0</v>
      </c>
      <c r="EV38" s="53">
        <v>0</v>
      </c>
      <c r="EW38" s="53">
        <v>0</v>
      </c>
      <c r="EX38" s="53">
        <v>0</v>
      </c>
      <c r="EY38" s="53">
        <v>0</v>
      </c>
      <c r="EZ38" s="53">
        <v>0</v>
      </c>
      <c r="FA38" s="53">
        <v>0</v>
      </c>
      <c r="FB38" s="53">
        <v>0</v>
      </c>
      <c r="FC38" s="53">
        <v>0</v>
      </c>
      <c r="FD38" s="53">
        <v>0</v>
      </c>
      <c r="FE38" s="53">
        <v>0</v>
      </c>
      <c r="FF38" s="53">
        <v>0</v>
      </c>
      <c r="FG38" s="53">
        <v>0</v>
      </c>
      <c r="FH38" s="53">
        <v>0</v>
      </c>
      <c r="FI38" s="53">
        <v>0</v>
      </c>
      <c r="FJ38" s="53">
        <v>0</v>
      </c>
      <c r="FK38" s="53">
        <v>0</v>
      </c>
      <c r="FL38" s="53">
        <v>0</v>
      </c>
      <c r="FM38" s="53">
        <v>0</v>
      </c>
      <c r="FN38" s="53">
        <v>0</v>
      </c>
      <c r="FO38" s="53">
        <v>0</v>
      </c>
      <c r="FP38" s="53">
        <v>0</v>
      </c>
      <c r="FQ38" s="53">
        <v>0</v>
      </c>
      <c r="FR38" s="53">
        <v>0</v>
      </c>
      <c r="FS38" s="53">
        <v>0</v>
      </c>
      <c r="FT38" s="53">
        <v>0</v>
      </c>
      <c r="FU38" s="53">
        <v>0</v>
      </c>
      <c r="FV38" s="53">
        <v>0</v>
      </c>
    </row>
    <row r="39" spans="1:178" ht="15" x14ac:dyDescent="0.25">
      <c r="A39" s="49" t="s">
        <v>26</v>
      </c>
      <c r="B39" s="53">
        <v>0</v>
      </c>
      <c r="C39" s="53">
        <v>0</v>
      </c>
      <c r="D39" s="53">
        <v>0</v>
      </c>
      <c r="E39" s="53">
        <v>0</v>
      </c>
      <c r="F39" s="53">
        <v>0</v>
      </c>
      <c r="G39" s="53">
        <v>0</v>
      </c>
      <c r="H39" s="53">
        <v>0</v>
      </c>
      <c r="I39" s="53">
        <v>0</v>
      </c>
      <c r="J39" s="53">
        <v>0</v>
      </c>
      <c r="K39" s="53">
        <v>0</v>
      </c>
      <c r="L39" s="53">
        <v>0</v>
      </c>
      <c r="M39" s="53">
        <v>0</v>
      </c>
      <c r="N39" s="53">
        <v>0</v>
      </c>
      <c r="O39" s="53">
        <v>0</v>
      </c>
      <c r="P39" s="53">
        <v>0</v>
      </c>
      <c r="Q39" s="53">
        <v>0</v>
      </c>
      <c r="R39" s="53">
        <v>0</v>
      </c>
      <c r="S39" s="53">
        <v>0</v>
      </c>
      <c r="T39" s="53">
        <v>0</v>
      </c>
      <c r="U39" s="53">
        <v>0</v>
      </c>
      <c r="V39" s="53">
        <v>0</v>
      </c>
      <c r="W39" s="53">
        <v>0</v>
      </c>
      <c r="X39" s="53">
        <v>0</v>
      </c>
      <c r="Y39" s="53">
        <v>0</v>
      </c>
      <c r="Z39" s="53">
        <v>0</v>
      </c>
      <c r="AA39" s="53">
        <v>0</v>
      </c>
      <c r="AB39" s="53">
        <v>0</v>
      </c>
      <c r="AC39" s="53">
        <v>0</v>
      </c>
      <c r="AD39" s="53">
        <v>0</v>
      </c>
      <c r="AE39" s="53">
        <v>0</v>
      </c>
      <c r="AF39" s="53">
        <v>0</v>
      </c>
      <c r="AG39" s="53">
        <v>0</v>
      </c>
      <c r="AH39" s="53">
        <v>0</v>
      </c>
      <c r="AI39" s="53">
        <v>0</v>
      </c>
      <c r="AJ39" s="53">
        <v>0</v>
      </c>
      <c r="AK39" s="53">
        <v>0</v>
      </c>
      <c r="AL39" s="53">
        <v>0</v>
      </c>
      <c r="AM39" s="53">
        <v>0</v>
      </c>
      <c r="AN39" s="53">
        <v>0</v>
      </c>
      <c r="AO39" s="53">
        <v>0</v>
      </c>
      <c r="AP39" s="53">
        <v>0</v>
      </c>
      <c r="AQ39" s="53">
        <v>0</v>
      </c>
      <c r="AR39" s="53">
        <v>0</v>
      </c>
      <c r="AS39" s="53">
        <v>0</v>
      </c>
      <c r="AT39" s="53">
        <v>0</v>
      </c>
      <c r="AU39" s="53">
        <v>0</v>
      </c>
      <c r="AV39" s="53">
        <v>0</v>
      </c>
      <c r="AW39" s="53">
        <v>0</v>
      </c>
      <c r="AX39" s="53">
        <v>0</v>
      </c>
      <c r="AY39" s="53">
        <v>0</v>
      </c>
      <c r="AZ39" s="53">
        <v>0</v>
      </c>
      <c r="BA39" s="53">
        <v>0</v>
      </c>
      <c r="BB39" s="53">
        <v>0</v>
      </c>
      <c r="BC39" s="53">
        <v>0</v>
      </c>
      <c r="BD39" s="53">
        <v>0</v>
      </c>
      <c r="BE39" s="53">
        <v>33.283000000000001</v>
      </c>
      <c r="BF39" s="53">
        <v>49.814999999999998</v>
      </c>
      <c r="BG39" s="53">
        <v>20.818000000000001</v>
      </c>
      <c r="BH39" s="53">
        <v>6.4820000000000002</v>
      </c>
      <c r="BI39" s="53">
        <v>146.25400000000002</v>
      </c>
      <c r="BJ39" s="53">
        <v>69.186000000000007</v>
      </c>
      <c r="BK39" s="53">
        <v>94.375</v>
      </c>
      <c r="BL39" s="53">
        <v>38.441000000000003</v>
      </c>
      <c r="BM39" s="53">
        <v>142.03100000000001</v>
      </c>
      <c r="BN39" s="53">
        <v>49.189</v>
      </c>
      <c r="BO39" s="53">
        <v>0</v>
      </c>
      <c r="BP39" s="53">
        <v>20.996000000000002</v>
      </c>
      <c r="BQ39" s="53">
        <v>164.417</v>
      </c>
      <c r="BR39" s="53">
        <v>98.131</v>
      </c>
      <c r="BS39" s="53">
        <v>36.546999999999997</v>
      </c>
      <c r="BT39" s="53">
        <v>51.147000000000006</v>
      </c>
      <c r="BU39" s="53">
        <v>119.69</v>
      </c>
      <c r="BV39" s="53">
        <v>62.03</v>
      </c>
      <c r="BW39" s="53">
        <v>0</v>
      </c>
      <c r="BX39" s="53">
        <v>13.004</v>
      </c>
      <c r="BY39" s="53">
        <v>21.256</v>
      </c>
      <c r="BZ39" s="53">
        <v>40.082999999999998</v>
      </c>
      <c r="CA39" s="53">
        <v>47.567000000000007</v>
      </c>
      <c r="CB39" s="53">
        <v>74.149000000000001</v>
      </c>
      <c r="CC39" s="53">
        <v>24.5</v>
      </c>
      <c r="CD39" s="53">
        <v>55.032000000000004</v>
      </c>
      <c r="CE39" s="53">
        <v>0</v>
      </c>
      <c r="CF39" s="53">
        <v>31.225999999999999</v>
      </c>
      <c r="CG39" s="53">
        <v>0</v>
      </c>
      <c r="CH39" s="53">
        <v>0</v>
      </c>
      <c r="CI39" s="53">
        <v>0</v>
      </c>
      <c r="CJ39" s="53">
        <v>6.4000000000000001E-2</v>
      </c>
      <c r="CK39" s="53">
        <v>8.299999999999999E-2</v>
      </c>
      <c r="CL39" s="53">
        <v>1.6E-2</v>
      </c>
      <c r="CM39" s="53">
        <v>0.151</v>
      </c>
      <c r="CN39" s="53">
        <v>0</v>
      </c>
      <c r="CO39" s="53">
        <v>1.696</v>
      </c>
      <c r="CP39" s="53">
        <v>0</v>
      </c>
      <c r="CQ39" s="53">
        <v>14.968999999999999</v>
      </c>
      <c r="CR39" s="53">
        <v>13.361000000000001</v>
      </c>
      <c r="CS39" s="53">
        <v>15.004</v>
      </c>
      <c r="CT39" s="53">
        <v>0</v>
      </c>
      <c r="CU39" s="53">
        <v>13.429</v>
      </c>
      <c r="CV39" s="53">
        <v>16.875</v>
      </c>
      <c r="CW39" s="53">
        <v>32.588000000000001</v>
      </c>
      <c r="CX39" s="53">
        <v>0</v>
      </c>
      <c r="CY39" s="53">
        <v>0</v>
      </c>
      <c r="CZ39" s="53">
        <v>20.09</v>
      </c>
      <c r="DA39" s="53">
        <v>0.21200000000000002</v>
      </c>
      <c r="DB39" s="53">
        <v>4.8499999999999996</v>
      </c>
      <c r="DC39" s="53">
        <v>0</v>
      </c>
      <c r="DD39" s="53">
        <v>0</v>
      </c>
      <c r="DE39" s="53">
        <v>1.4E-2</v>
      </c>
      <c r="DF39" s="53">
        <v>0</v>
      </c>
      <c r="DG39" s="53">
        <v>0</v>
      </c>
      <c r="DH39" s="53">
        <v>0</v>
      </c>
      <c r="DI39" s="53">
        <v>0</v>
      </c>
      <c r="DJ39" s="53">
        <v>0</v>
      </c>
      <c r="DK39" s="53">
        <v>0</v>
      </c>
      <c r="DL39" s="53">
        <v>0</v>
      </c>
      <c r="DM39" s="53">
        <v>6.98</v>
      </c>
      <c r="DN39" s="53">
        <v>0</v>
      </c>
      <c r="DO39" s="53">
        <v>6.5570000000000004</v>
      </c>
      <c r="DP39" s="53">
        <v>0</v>
      </c>
      <c r="DQ39" s="53">
        <v>0</v>
      </c>
      <c r="DR39" s="53">
        <v>0</v>
      </c>
      <c r="DS39" s="53">
        <v>5.2530000000000001</v>
      </c>
      <c r="DT39" s="53">
        <v>0</v>
      </c>
      <c r="DU39" s="53">
        <v>0</v>
      </c>
      <c r="DV39" s="53">
        <v>3.3130000000000002</v>
      </c>
      <c r="DW39" s="53">
        <v>0</v>
      </c>
      <c r="DX39" s="53">
        <v>0</v>
      </c>
      <c r="DY39" s="53">
        <v>0</v>
      </c>
      <c r="DZ39" s="53">
        <v>0</v>
      </c>
      <c r="EA39" s="53">
        <v>0</v>
      </c>
      <c r="EB39" s="53">
        <v>0.20799999999999999</v>
      </c>
      <c r="EC39" s="53">
        <v>0</v>
      </c>
      <c r="ED39" s="53">
        <v>0</v>
      </c>
      <c r="EE39" s="53">
        <v>0</v>
      </c>
      <c r="EF39" s="53">
        <v>0</v>
      </c>
      <c r="EG39" s="53">
        <v>0</v>
      </c>
      <c r="EH39" s="53">
        <v>0.06</v>
      </c>
      <c r="EI39" s="53">
        <v>4.3999999999999997E-2</v>
      </c>
      <c r="EJ39" s="53">
        <v>0.06</v>
      </c>
      <c r="EK39" s="53">
        <v>0</v>
      </c>
      <c r="EL39" s="53">
        <v>0</v>
      </c>
      <c r="EM39" s="53">
        <v>0</v>
      </c>
      <c r="EN39" s="53">
        <v>0</v>
      </c>
      <c r="EO39" s="53">
        <v>0</v>
      </c>
      <c r="EP39" s="53">
        <v>0</v>
      </c>
      <c r="EQ39" s="53">
        <v>0</v>
      </c>
      <c r="ER39" s="53">
        <v>5.1051998138427736E-2</v>
      </c>
      <c r="ES39" s="53">
        <v>0.127</v>
      </c>
      <c r="ET39" s="53">
        <v>0</v>
      </c>
      <c r="EU39" s="53">
        <v>0</v>
      </c>
      <c r="EV39" s="53">
        <v>0</v>
      </c>
      <c r="EW39" s="53">
        <v>0</v>
      </c>
      <c r="EX39" s="53">
        <v>0</v>
      </c>
      <c r="EY39" s="53">
        <v>0</v>
      </c>
      <c r="EZ39" s="53">
        <v>0</v>
      </c>
      <c r="FA39" s="53">
        <v>0</v>
      </c>
      <c r="FB39" s="53">
        <v>0</v>
      </c>
      <c r="FC39" s="53">
        <v>0</v>
      </c>
      <c r="FD39" s="53">
        <v>0</v>
      </c>
      <c r="FE39" s="53">
        <v>0</v>
      </c>
      <c r="FF39" s="53">
        <v>0</v>
      </c>
      <c r="FG39" s="53">
        <v>0</v>
      </c>
      <c r="FH39" s="53">
        <v>0</v>
      </c>
      <c r="FI39" s="53">
        <v>3.0249999999999999</v>
      </c>
      <c r="FJ39" s="53">
        <v>0</v>
      </c>
      <c r="FK39" s="53">
        <v>0</v>
      </c>
      <c r="FL39" s="53">
        <v>20.811</v>
      </c>
      <c r="FM39" s="53">
        <v>0</v>
      </c>
      <c r="FN39" s="53">
        <v>0</v>
      </c>
      <c r="FO39" s="53">
        <v>0</v>
      </c>
      <c r="FP39" s="53">
        <v>0</v>
      </c>
      <c r="FQ39" s="53">
        <v>0</v>
      </c>
      <c r="FR39" s="53">
        <v>0</v>
      </c>
      <c r="FS39" s="53">
        <v>0</v>
      </c>
      <c r="FT39" s="53">
        <v>22.316066386758823</v>
      </c>
      <c r="FU39" s="53">
        <v>2.8839999999999999</v>
      </c>
      <c r="FV39" s="53">
        <v>0</v>
      </c>
    </row>
    <row r="40" spans="1:178" ht="15" x14ac:dyDescent="0.25">
      <c r="A40" s="49" t="s">
        <v>27</v>
      </c>
      <c r="B40" s="53">
        <v>0</v>
      </c>
      <c r="C40" s="53">
        <v>0</v>
      </c>
      <c r="D40" s="53">
        <v>0</v>
      </c>
      <c r="E40" s="53">
        <v>0</v>
      </c>
      <c r="F40" s="53">
        <v>0</v>
      </c>
      <c r="G40" s="53">
        <v>0</v>
      </c>
      <c r="H40" s="53">
        <v>0</v>
      </c>
      <c r="I40" s="53">
        <v>0</v>
      </c>
      <c r="J40" s="53">
        <v>0</v>
      </c>
      <c r="K40" s="53">
        <v>0</v>
      </c>
      <c r="L40" s="53">
        <v>0</v>
      </c>
      <c r="M40" s="53">
        <v>0</v>
      </c>
      <c r="N40" s="53">
        <v>0</v>
      </c>
      <c r="O40" s="53">
        <v>0</v>
      </c>
      <c r="P40" s="53">
        <v>18.184999999999999</v>
      </c>
      <c r="Q40" s="53">
        <v>15.446</v>
      </c>
      <c r="R40" s="53">
        <v>0</v>
      </c>
      <c r="S40" s="53">
        <v>0</v>
      </c>
      <c r="T40" s="53">
        <v>18.058</v>
      </c>
      <c r="U40" s="53">
        <v>22.997999999999998</v>
      </c>
      <c r="V40" s="53">
        <v>0</v>
      </c>
      <c r="W40" s="53">
        <v>18.093</v>
      </c>
      <c r="X40" s="53">
        <v>10.176</v>
      </c>
      <c r="Y40" s="53">
        <v>12.471</v>
      </c>
      <c r="Z40" s="53">
        <v>0</v>
      </c>
      <c r="AA40" s="53">
        <v>0</v>
      </c>
      <c r="AB40" s="53">
        <v>19.885999999999999</v>
      </c>
      <c r="AC40" s="53">
        <v>0</v>
      </c>
      <c r="AD40" s="53">
        <v>0</v>
      </c>
      <c r="AE40" s="53">
        <v>19.858000000000001</v>
      </c>
      <c r="AF40" s="53">
        <v>0</v>
      </c>
      <c r="AG40" s="53">
        <v>0</v>
      </c>
      <c r="AH40" s="53">
        <v>0</v>
      </c>
      <c r="AI40" s="53">
        <v>0</v>
      </c>
      <c r="AJ40" s="53">
        <v>0</v>
      </c>
      <c r="AK40" s="53">
        <v>0</v>
      </c>
      <c r="AL40" s="53">
        <v>0</v>
      </c>
      <c r="AM40" s="53">
        <v>0</v>
      </c>
      <c r="AN40" s="53">
        <v>0</v>
      </c>
      <c r="AO40" s="53">
        <v>13.801</v>
      </c>
      <c r="AP40" s="53">
        <v>22.172999999999998</v>
      </c>
      <c r="AQ40" s="53">
        <v>0</v>
      </c>
      <c r="AR40" s="53">
        <v>25.148</v>
      </c>
      <c r="AS40" s="53">
        <v>30.280999999999999</v>
      </c>
      <c r="AT40" s="53">
        <v>24.568999999999999</v>
      </c>
      <c r="AU40" s="53">
        <v>39.231000000000002</v>
      </c>
      <c r="AV40" s="53">
        <v>0</v>
      </c>
      <c r="AW40" s="53">
        <v>15.98</v>
      </c>
      <c r="AX40" s="53">
        <v>17.565999999999999</v>
      </c>
      <c r="AY40" s="53">
        <v>0</v>
      </c>
      <c r="AZ40" s="53">
        <v>0</v>
      </c>
      <c r="BA40" s="53">
        <v>0</v>
      </c>
      <c r="BB40" s="53">
        <v>0</v>
      </c>
      <c r="BC40" s="53">
        <v>0</v>
      </c>
      <c r="BD40" s="53">
        <v>0</v>
      </c>
      <c r="BE40" s="53">
        <v>13.427</v>
      </c>
      <c r="BF40" s="53">
        <v>0</v>
      </c>
      <c r="BG40" s="53">
        <v>0</v>
      </c>
      <c r="BH40" s="53">
        <v>0</v>
      </c>
      <c r="BI40" s="53">
        <v>0</v>
      </c>
      <c r="BJ40" s="53">
        <v>6.9870000000000001</v>
      </c>
      <c r="BK40" s="53">
        <v>19.277999999999999</v>
      </c>
      <c r="BL40" s="53">
        <v>0</v>
      </c>
      <c r="BM40" s="53">
        <v>0</v>
      </c>
      <c r="BN40" s="53">
        <v>0.95</v>
      </c>
      <c r="BO40" s="53">
        <v>2.379</v>
      </c>
      <c r="BP40" s="53">
        <v>0</v>
      </c>
      <c r="BQ40" s="53">
        <v>12.513999999999999</v>
      </c>
      <c r="BR40" s="53">
        <v>0</v>
      </c>
      <c r="BS40" s="53">
        <v>0</v>
      </c>
      <c r="BT40" s="53">
        <v>0</v>
      </c>
      <c r="BU40" s="53">
        <v>24.021000000000001</v>
      </c>
      <c r="BV40" s="53">
        <v>25.311</v>
      </c>
      <c r="BW40" s="53">
        <v>0</v>
      </c>
      <c r="BX40" s="53">
        <v>2.0019999999999998</v>
      </c>
      <c r="BY40" s="53">
        <v>9.6669999999999998</v>
      </c>
      <c r="BZ40" s="53">
        <v>3.0009999999999999</v>
      </c>
      <c r="CA40" s="53">
        <v>16.997</v>
      </c>
      <c r="CB40" s="53">
        <v>4.3449999999999998</v>
      </c>
      <c r="CC40" s="53">
        <v>1.8939999999999999</v>
      </c>
      <c r="CD40" s="53">
        <v>4.3049999999999997</v>
      </c>
      <c r="CE40" s="53">
        <v>10.091999999999999</v>
      </c>
      <c r="CF40" s="53">
        <v>2.1309999999999998</v>
      </c>
      <c r="CG40" s="53">
        <v>0</v>
      </c>
      <c r="CH40" s="53">
        <v>0</v>
      </c>
      <c r="CI40" s="53">
        <v>0</v>
      </c>
      <c r="CJ40" s="53">
        <v>0</v>
      </c>
      <c r="CK40" s="53">
        <v>0</v>
      </c>
      <c r="CL40" s="53">
        <v>0</v>
      </c>
      <c r="CM40" s="53">
        <v>21.896999999999998</v>
      </c>
      <c r="CN40" s="53">
        <v>0</v>
      </c>
      <c r="CO40" s="53">
        <v>28.329000000000001</v>
      </c>
      <c r="CP40" s="53">
        <v>8.1839999999999993</v>
      </c>
      <c r="CQ40" s="53">
        <v>8.3190000000000008</v>
      </c>
      <c r="CR40" s="53">
        <v>20.524000000000001</v>
      </c>
      <c r="CS40" s="53">
        <v>0</v>
      </c>
      <c r="CT40" s="53">
        <v>19.96</v>
      </c>
      <c r="CU40" s="53">
        <v>9.1020000000000003</v>
      </c>
      <c r="CV40" s="53">
        <v>0</v>
      </c>
      <c r="CW40" s="53">
        <v>15.635</v>
      </c>
      <c r="CX40" s="53">
        <v>0</v>
      </c>
      <c r="CY40" s="53">
        <v>4.1950000000000003</v>
      </c>
      <c r="CZ40" s="53">
        <v>14.008999999999999</v>
      </c>
      <c r="DA40" s="53">
        <v>53.711999999999996</v>
      </c>
      <c r="DB40" s="53">
        <v>14.208</v>
      </c>
      <c r="DC40" s="53">
        <v>35.802999999999997</v>
      </c>
      <c r="DD40" s="53">
        <v>37.994999999999997</v>
      </c>
      <c r="DE40" s="53">
        <v>9.9809999999999999</v>
      </c>
      <c r="DF40" s="53">
        <v>21.643000000000001</v>
      </c>
      <c r="DG40" s="53">
        <v>9.3369999999999997</v>
      </c>
      <c r="DH40" s="53">
        <v>8.3550000000000004</v>
      </c>
      <c r="DI40" s="53">
        <v>14.707000000000001</v>
      </c>
      <c r="DJ40" s="53">
        <v>38.219000000000001</v>
      </c>
      <c r="DK40" s="53">
        <v>35.511000000000003</v>
      </c>
      <c r="DL40" s="53">
        <v>37.543000000000006</v>
      </c>
      <c r="DM40" s="53">
        <v>8.3249999999999993</v>
      </c>
      <c r="DN40" s="53">
        <v>8.9879999999999995</v>
      </c>
      <c r="DO40" s="53">
        <v>0</v>
      </c>
      <c r="DP40" s="53">
        <v>22.998999999999999</v>
      </c>
      <c r="DQ40" s="53">
        <v>10.005000000000001</v>
      </c>
      <c r="DR40" s="53">
        <v>21.741</v>
      </c>
      <c r="DS40" s="53">
        <v>13.221</v>
      </c>
      <c r="DT40" s="53">
        <v>7.976</v>
      </c>
      <c r="DU40" s="53">
        <v>32.272000000000006</v>
      </c>
      <c r="DV40" s="53">
        <v>56.564999999999998</v>
      </c>
      <c r="DW40" s="53">
        <v>21.215000000000003</v>
      </c>
      <c r="DX40" s="53">
        <v>15.031000000000001</v>
      </c>
      <c r="DY40" s="53">
        <v>60.165999999999997</v>
      </c>
      <c r="DZ40" s="53">
        <v>9.4429999999999996</v>
      </c>
      <c r="EA40" s="53">
        <v>36.378999999999998</v>
      </c>
      <c r="EB40" s="53">
        <v>22.302999999999997</v>
      </c>
      <c r="EC40" s="53">
        <v>19.145999999999997</v>
      </c>
      <c r="ED40" s="53">
        <v>25.957999999999998</v>
      </c>
      <c r="EE40" s="53">
        <v>10.025</v>
      </c>
      <c r="EF40" s="53">
        <v>28.320999999999998</v>
      </c>
      <c r="EG40" s="53">
        <v>41.814</v>
      </c>
      <c r="EH40" s="53">
        <v>16.859000000000002</v>
      </c>
      <c r="EI40" s="53">
        <v>19.003</v>
      </c>
      <c r="EJ40" s="53">
        <v>80.692999999999998</v>
      </c>
      <c r="EK40" s="53">
        <v>60.126999999999995</v>
      </c>
      <c r="EL40" s="53">
        <v>45.427</v>
      </c>
      <c r="EM40" s="53">
        <v>33.825000000000003</v>
      </c>
      <c r="EN40" s="53">
        <v>58.25500000000001</v>
      </c>
      <c r="EO40" s="53">
        <v>62.768999999999998</v>
      </c>
      <c r="EP40" s="53">
        <v>8.8559999999999999</v>
      </c>
      <c r="EQ40" s="53">
        <v>0</v>
      </c>
      <c r="ER40" s="53">
        <v>30.935000000000002</v>
      </c>
      <c r="ES40" s="53">
        <v>22.810000000000002</v>
      </c>
      <c r="ET40" s="53">
        <v>52.415999999999997</v>
      </c>
      <c r="EU40" s="53">
        <v>55.410899902343751</v>
      </c>
      <c r="EV40" s="53">
        <v>37.727000000000004</v>
      </c>
      <c r="EW40" s="53">
        <v>79.353000000000009</v>
      </c>
      <c r="EX40" s="53">
        <v>69.830999999999989</v>
      </c>
      <c r="EY40" s="53">
        <v>66.037999999999997</v>
      </c>
      <c r="EZ40" s="53">
        <v>88.311999999999998</v>
      </c>
      <c r="FA40" s="53">
        <v>45.67</v>
      </c>
      <c r="FB40" s="53">
        <v>12.212999999999999</v>
      </c>
      <c r="FC40" s="53">
        <v>85.421000000000006</v>
      </c>
      <c r="FD40" s="53">
        <v>75.903999999999996</v>
      </c>
      <c r="FE40" s="53">
        <v>48.966000000000001</v>
      </c>
      <c r="FF40" s="53">
        <v>0</v>
      </c>
      <c r="FG40" s="53">
        <v>23.042999999999999</v>
      </c>
      <c r="FH40" s="53">
        <v>55.576999999999998</v>
      </c>
      <c r="FI40" s="53">
        <v>39.010000000000005</v>
      </c>
      <c r="FJ40" s="53">
        <v>59.378</v>
      </c>
      <c r="FK40" s="53">
        <v>49.003</v>
      </c>
      <c r="FL40" s="53">
        <v>16.474</v>
      </c>
      <c r="FM40" s="53">
        <v>2.8780000000000001</v>
      </c>
      <c r="FN40" s="53">
        <v>11.403</v>
      </c>
      <c r="FO40" s="53">
        <v>17.616</v>
      </c>
      <c r="FP40" s="53">
        <v>57.994999999999997</v>
      </c>
      <c r="FQ40" s="53">
        <v>30.646000000000001</v>
      </c>
      <c r="FR40" s="53">
        <v>0</v>
      </c>
      <c r="FS40" s="53">
        <v>13.306027478745349</v>
      </c>
      <c r="FT40" s="53">
        <v>90.02034680569551</v>
      </c>
      <c r="FU40" s="53">
        <v>30.527899686030381</v>
      </c>
      <c r="FV40" s="53">
        <v>18.794338</v>
      </c>
    </row>
    <row r="41" spans="1:178" ht="15" x14ac:dyDescent="0.25">
      <c r="A41" s="49" t="s">
        <v>28</v>
      </c>
      <c r="B41" s="53">
        <f>SUM(B42:B44)</f>
        <v>0</v>
      </c>
      <c r="C41" s="53">
        <f t="shared" ref="C41:BN41" si="52">SUM(C42:C44)</f>
        <v>0</v>
      </c>
      <c r="D41" s="53">
        <f t="shared" si="52"/>
        <v>0</v>
      </c>
      <c r="E41" s="53">
        <f t="shared" si="52"/>
        <v>0</v>
      </c>
      <c r="F41" s="53">
        <f t="shared" si="52"/>
        <v>0</v>
      </c>
      <c r="G41" s="53">
        <f t="shared" si="52"/>
        <v>0</v>
      </c>
      <c r="H41" s="53">
        <f t="shared" si="52"/>
        <v>0</v>
      </c>
      <c r="I41" s="53">
        <f t="shared" si="52"/>
        <v>0</v>
      </c>
      <c r="J41" s="53">
        <f t="shared" si="52"/>
        <v>0</v>
      </c>
      <c r="K41" s="53">
        <f t="shared" si="52"/>
        <v>0</v>
      </c>
      <c r="L41" s="53">
        <f t="shared" si="52"/>
        <v>0</v>
      </c>
      <c r="M41" s="53">
        <f t="shared" si="52"/>
        <v>0</v>
      </c>
      <c r="N41" s="53">
        <f t="shared" si="52"/>
        <v>0</v>
      </c>
      <c r="O41" s="53">
        <f t="shared" si="52"/>
        <v>0</v>
      </c>
      <c r="P41" s="53">
        <f t="shared" si="52"/>
        <v>0</v>
      </c>
      <c r="Q41" s="53">
        <f t="shared" si="52"/>
        <v>0</v>
      </c>
      <c r="R41" s="53">
        <f t="shared" si="52"/>
        <v>0</v>
      </c>
      <c r="S41" s="53">
        <f t="shared" si="52"/>
        <v>0</v>
      </c>
      <c r="T41" s="53">
        <f t="shared" si="52"/>
        <v>0</v>
      </c>
      <c r="U41" s="53">
        <f t="shared" si="52"/>
        <v>0</v>
      </c>
      <c r="V41" s="53">
        <f t="shared" si="52"/>
        <v>0</v>
      </c>
      <c r="W41" s="53">
        <f t="shared" si="52"/>
        <v>0</v>
      </c>
      <c r="X41" s="53">
        <f t="shared" si="52"/>
        <v>0</v>
      </c>
      <c r="Y41" s="53">
        <f t="shared" si="52"/>
        <v>0</v>
      </c>
      <c r="Z41" s="53">
        <f t="shared" si="52"/>
        <v>0</v>
      </c>
      <c r="AA41" s="53">
        <f t="shared" si="52"/>
        <v>0</v>
      </c>
      <c r="AB41" s="53">
        <f t="shared" si="52"/>
        <v>0</v>
      </c>
      <c r="AC41" s="53">
        <f t="shared" si="52"/>
        <v>0</v>
      </c>
      <c r="AD41" s="53">
        <f t="shared" si="52"/>
        <v>0</v>
      </c>
      <c r="AE41" s="53">
        <f t="shared" si="52"/>
        <v>0</v>
      </c>
      <c r="AF41" s="53">
        <f t="shared" si="52"/>
        <v>0</v>
      </c>
      <c r="AG41" s="53">
        <f t="shared" si="52"/>
        <v>0</v>
      </c>
      <c r="AH41" s="53">
        <f t="shared" si="52"/>
        <v>0</v>
      </c>
      <c r="AI41" s="53">
        <f t="shared" si="52"/>
        <v>0</v>
      </c>
      <c r="AJ41" s="53">
        <f t="shared" si="52"/>
        <v>0</v>
      </c>
      <c r="AK41" s="53">
        <f t="shared" si="52"/>
        <v>0</v>
      </c>
      <c r="AL41" s="53">
        <f t="shared" si="52"/>
        <v>0</v>
      </c>
      <c r="AM41" s="53">
        <f t="shared" si="52"/>
        <v>0</v>
      </c>
      <c r="AN41" s="53">
        <f t="shared" si="52"/>
        <v>0</v>
      </c>
      <c r="AO41" s="53">
        <f t="shared" si="52"/>
        <v>0</v>
      </c>
      <c r="AP41" s="53">
        <f t="shared" si="52"/>
        <v>0</v>
      </c>
      <c r="AQ41" s="53">
        <f t="shared" si="52"/>
        <v>0</v>
      </c>
      <c r="AR41" s="53">
        <f t="shared" si="52"/>
        <v>0</v>
      </c>
      <c r="AS41" s="53">
        <f t="shared" si="52"/>
        <v>0</v>
      </c>
      <c r="AT41" s="53">
        <f t="shared" si="52"/>
        <v>0</v>
      </c>
      <c r="AU41" s="53">
        <f t="shared" si="52"/>
        <v>0</v>
      </c>
      <c r="AV41" s="53">
        <f t="shared" si="52"/>
        <v>0</v>
      </c>
      <c r="AW41" s="53">
        <f t="shared" si="52"/>
        <v>0</v>
      </c>
      <c r="AX41" s="53">
        <f t="shared" si="52"/>
        <v>0</v>
      </c>
      <c r="AY41" s="53">
        <f t="shared" si="52"/>
        <v>0</v>
      </c>
      <c r="AZ41" s="53">
        <f t="shared" si="52"/>
        <v>0</v>
      </c>
      <c r="BA41" s="53">
        <f t="shared" si="52"/>
        <v>0</v>
      </c>
      <c r="BB41" s="53">
        <f t="shared" si="52"/>
        <v>0</v>
      </c>
      <c r="BC41" s="53">
        <f t="shared" si="52"/>
        <v>0</v>
      </c>
      <c r="BD41" s="53">
        <f t="shared" si="52"/>
        <v>6.2039999999999997</v>
      </c>
      <c r="BE41" s="53">
        <f t="shared" si="52"/>
        <v>15.742000000000001</v>
      </c>
      <c r="BF41" s="53">
        <f t="shared" si="52"/>
        <v>15.128</v>
      </c>
      <c r="BG41" s="53">
        <f t="shared" si="52"/>
        <v>15.946</v>
      </c>
      <c r="BH41" s="53">
        <f t="shared" si="52"/>
        <v>9.5779999999999994</v>
      </c>
      <c r="BI41" s="53">
        <f t="shared" si="52"/>
        <v>81.00200000000001</v>
      </c>
      <c r="BJ41" s="53">
        <f t="shared" si="52"/>
        <v>29.971</v>
      </c>
      <c r="BK41" s="53">
        <f t="shared" si="52"/>
        <v>5.5350000000000001</v>
      </c>
      <c r="BL41" s="53">
        <f t="shared" si="52"/>
        <v>13.161</v>
      </c>
      <c r="BM41" s="53">
        <f t="shared" si="52"/>
        <v>69.683999999999997</v>
      </c>
      <c r="BN41" s="53">
        <f t="shared" si="52"/>
        <v>32.757000000000005</v>
      </c>
      <c r="BO41" s="53">
        <f t="shared" ref="BO41:DZ41" si="53">SUM(BO42:BO44)</f>
        <v>0</v>
      </c>
      <c r="BP41" s="53">
        <f t="shared" si="53"/>
        <v>33.542000000000002</v>
      </c>
      <c r="BQ41" s="53">
        <f t="shared" si="53"/>
        <v>37.864000000000004</v>
      </c>
      <c r="BR41" s="53">
        <f t="shared" si="53"/>
        <v>12.715999999999999</v>
      </c>
      <c r="BS41" s="53">
        <f t="shared" si="53"/>
        <v>11.557</v>
      </c>
      <c r="BT41" s="53">
        <f t="shared" si="53"/>
        <v>16.471</v>
      </c>
      <c r="BU41" s="53">
        <f t="shared" si="53"/>
        <v>12.509</v>
      </c>
      <c r="BV41" s="53">
        <f t="shared" si="53"/>
        <v>22.216999999999999</v>
      </c>
      <c r="BW41" s="53">
        <f t="shared" si="53"/>
        <v>0</v>
      </c>
      <c r="BX41" s="53">
        <f t="shared" si="53"/>
        <v>0</v>
      </c>
      <c r="BY41" s="53">
        <f t="shared" si="53"/>
        <v>10.407999999999999</v>
      </c>
      <c r="BZ41" s="53">
        <f t="shared" si="53"/>
        <v>11.369</v>
      </c>
      <c r="CA41" s="53">
        <f t="shared" si="53"/>
        <v>19.155999999999999</v>
      </c>
      <c r="CB41" s="53">
        <f t="shared" si="53"/>
        <v>18.042999999999999</v>
      </c>
      <c r="CC41" s="53">
        <f t="shared" si="53"/>
        <v>17.495000000000001</v>
      </c>
      <c r="CD41" s="53">
        <f t="shared" si="53"/>
        <v>32.945999999999998</v>
      </c>
      <c r="CE41" s="53">
        <f t="shared" si="53"/>
        <v>0</v>
      </c>
      <c r="CF41" s="53">
        <f t="shared" si="53"/>
        <v>5.9189999999999996</v>
      </c>
      <c r="CG41" s="53">
        <f t="shared" si="53"/>
        <v>0</v>
      </c>
      <c r="CH41" s="53">
        <f t="shared" si="53"/>
        <v>0</v>
      </c>
      <c r="CI41" s="53">
        <f t="shared" si="53"/>
        <v>0</v>
      </c>
      <c r="CJ41" s="53">
        <f t="shared" si="53"/>
        <v>1.6999999999999998E-2</v>
      </c>
      <c r="CK41" s="53">
        <f t="shared" si="53"/>
        <v>2.7E-2</v>
      </c>
      <c r="CL41" s="53">
        <f t="shared" si="53"/>
        <v>3.0000000000000001E-3</v>
      </c>
      <c r="CM41" s="53">
        <f t="shared" si="53"/>
        <v>4.0000000000000001E-3</v>
      </c>
      <c r="CN41" s="53">
        <f t="shared" si="53"/>
        <v>0</v>
      </c>
      <c r="CO41" s="53">
        <f t="shared" si="53"/>
        <v>0</v>
      </c>
      <c r="CP41" s="53">
        <f t="shared" si="53"/>
        <v>0</v>
      </c>
      <c r="CQ41" s="53">
        <f t="shared" si="53"/>
        <v>0</v>
      </c>
      <c r="CR41" s="53">
        <f t="shared" si="53"/>
        <v>0</v>
      </c>
      <c r="CS41" s="53">
        <f t="shared" si="53"/>
        <v>13.007999999999999</v>
      </c>
      <c r="CT41" s="53">
        <f t="shared" si="53"/>
        <v>0</v>
      </c>
      <c r="CU41" s="53">
        <f t="shared" si="53"/>
        <v>0</v>
      </c>
      <c r="CV41" s="53">
        <f t="shared" si="53"/>
        <v>0</v>
      </c>
      <c r="CW41" s="53">
        <f t="shared" si="53"/>
        <v>2.0710000000000002</v>
      </c>
      <c r="CX41" s="53">
        <f t="shared" si="53"/>
        <v>0</v>
      </c>
      <c r="CY41" s="53">
        <f t="shared" si="53"/>
        <v>0</v>
      </c>
      <c r="CZ41" s="53">
        <f t="shared" si="53"/>
        <v>0</v>
      </c>
      <c r="DA41" s="53">
        <f t="shared" si="53"/>
        <v>3.024</v>
      </c>
      <c r="DB41" s="53">
        <f t="shared" si="53"/>
        <v>0</v>
      </c>
      <c r="DC41" s="53">
        <f t="shared" si="53"/>
        <v>0</v>
      </c>
      <c r="DD41" s="53">
        <f t="shared" si="53"/>
        <v>0</v>
      </c>
      <c r="DE41" s="53">
        <f t="shared" si="53"/>
        <v>0</v>
      </c>
      <c r="DF41" s="53">
        <f t="shared" si="53"/>
        <v>0</v>
      </c>
      <c r="DG41" s="53">
        <f t="shared" si="53"/>
        <v>0</v>
      </c>
      <c r="DH41" s="53">
        <f t="shared" si="53"/>
        <v>0</v>
      </c>
      <c r="DI41" s="53">
        <f t="shared" si="53"/>
        <v>0</v>
      </c>
      <c r="DJ41" s="53">
        <f t="shared" si="53"/>
        <v>0</v>
      </c>
      <c r="DK41" s="53">
        <f t="shared" si="53"/>
        <v>0</v>
      </c>
      <c r="DL41" s="53">
        <f t="shared" si="53"/>
        <v>0</v>
      </c>
      <c r="DM41" s="53">
        <f t="shared" si="53"/>
        <v>4.05</v>
      </c>
      <c r="DN41" s="53">
        <f t="shared" si="53"/>
        <v>0</v>
      </c>
      <c r="DO41" s="53">
        <f t="shared" si="53"/>
        <v>0</v>
      </c>
      <c r="DP41" s="53">
        <f t="shared" si="53"/>
        <v>0</v>
      </c>
      <c r="DQ41" s="53">
        <f t="shared" si="53"/>
        <v>0</v>
      </c>
      <c r="DR41" s="53">
        <f t="shared" si="53"/>
        <v>0</v>
      </c>
      <c r="DS41" s="53">
        <f t="shared" si="53"/>
        <v>0</v>
      </c>
      <c r="DT41" s="53">
        <f t="shared" si="53"/>
        <v>0</v>
      </c>
      <c r="DU41" s="53">
        <f t="shared" si="53"/>
        <v>0</v>
      </c>
      <c r="DV41" s="53">
        <f t="shared" si="53"/>
        <v>0</v>
      </c>
      <c r="DW41" s="53">
        <f t="shared" si="53"/>
        <v>0</v>
      </c>
      <c r="DX41" s="53">
        <f t="shared" si="53"/>
        <v>0</v>
      </c>
      <c r="DY41" s="53">
        <f t="shared" si="53"/>
        <v>0</v>
      </c>
      <c r="DZ41" s="53">
        <f t="shared" si="53"/>
        <v>0</v>
      </c>
      <c r="EA41" s="53">
        <f t="shared" ref="EA41:FE41" si="54">SUM(EA42:EA44)</f>
        <v>0</v>
      </c>
      <c r="EB41" s="53">
        <f t="shared" si="54"/>
        <v>0</v>
      </c>
      <c r="EC41" s="53">
        <f t="shared" si="54"/>
        <v>0</v>
      </c>
      <c r="ED41" s="53">
        <f t="shared" si="54"/>
        <v>0</v>
      </c>
      <c r="EE41" s="53">
        <f t="shared" si="54"/>
        <v>0</v>
      </c>
      <c r="EF41" s="53">
        <f t="shared" si="54"/>
        <v>0</v>
      </c>
      <c r="EG41" s="53">
        <f t="shared" si="54"/>
        <v>0</v>
      </c>
      <c r="EH41" s="53">
        <f t="shared" si="54"/>
        <v>0</v>
      </c>
      <c r="EI41" s="53">
        <f t="shared" si="54"/>
        <v>0</v>
      </c>
      <c r="EJ41" s="53">
        <f t="shared" si="54"/>
        <v>0</v>
      </c>
      <c r="EK41" s="53">
        <f t="shared" si="54"/>
        <v>0</v>
      </c>
      <c r="EL41" s="53">
        <f t="shared" si="54"/>
        <v>0</v>
      </c>
      <c r="EM41" s="53">
        <f t="shared" si="54"/>
        <v>0</v>
      </c>
      <c r="EN41" s="53">
        <f t="shared" si="54"/>
        <v>0</v>
      </c>
      <c r="EO41" s="53">
        <f t="shared" si="54"/>
        <v>0</v>
      </c>
      <c r="EP41" s="53">
        <f t="shared" si="54"/>
        <v>0</v>
      </c>
      <c r="EQ41" s="53">
        <f t="shared" si="54"/>
        <v>0</v>
      </c>
      <c r="ER41" s="53">
        <f t="shared" si="54"/>
        <v>0</v>
      </c>
      <c r="ES41" s="53">
        <f t="shared" si="54"/>
        <v>0</v>
      </c>
      <c r="ET41" s="53">
        <f t="shared" si="54"/>
        <v>0</v>
      </c>
      <c r="EU41" s="53">
        <f t="shared" si="54"/>
        <v>0</v>
      </c>
      <c r="EV41" s="53">
        <f t="shared" si="54"/>
        <v>12.179</v>
      </c>
      <c r="EW41" s="53">
        <f t="shared" si="54"/>
        <v>0</v>
      </c>
      <c r="EX41" s="53">
        <f t="shared" si="54"/>
        <v>0</v>
      </c>
      <c r="EY41" s="53">
        <f t="shared" si="54"/>
        <v>0</v>
      </c>
      <c r="EZ41" s="53">
        <f t="shared" si="54"/>
        <v>0</v>
      </c>
      <c r="FA41" s="53">
        <f t="shared" si="54"/>
        <v>0</v>
      </c>
      <c r="FB41" s="53">
        <f t="shared" si="54"/>
        <v>0</v>
      </c>
      <c r="FC41" s="53">
        <f t="shared" si="54"/>
        <v>0</v>
      </c>
      <c r="FD41" s="53">
        <f t="shared" si="54"/>
        <v>0</v>
      </c>
      <c r="FE41" s="53">
        <f t="shared" si="54"/>
        <v>0</v>
      </c>
      <c r="FF41" s="53">
        <f t="shared" ref="FF41:FP41" si="55">SUM(FF42:FF44)</f>
        <v>0</v>
      </c>
      <c r="FG41" s="53">
        <f t="shared" si="55"/>
        <v>0</v>
      </c>
      <c r="FH41" s="53">
        <f t="shared" si="55"/>
        <v>0</v>
      </c>
      <c r="FI41" s="53">
        <f t="shared" si="55"/>
        <v>0</v>
      </c>
      <c r="FJ41" s="53">
        <f t="shared" si="55"/>
        <v>0</v>
      </c>
      <c r="FK41" s="53">
        <f t="shared" si="55"/>
        <v>0</v>
      </c>
      <c r="FL41" s="53">
        <f t="shared" si="55"/>
        <v>0</v>
      </c>
      <c r="FM41" s="53">
        <f t="shared" si="55"/>
        <v>0</v>
      </c>
      <c r="FN41" s="53">
        <f t="shared" si="55"/>
        <v>0</v>
      </c>
      <c r="FO41" s="53">
        <f t="shared" si="55"/>
        <v>0</v>
      </c>
      <c r="FP41" s="53">
        <f t="shared" si="55"/>
        <v>0</v>
      </c>
      <c r="FQ41" s="53">
        <f t="shared" ref="FQ41:FS41" si="56">SUM(FQ42:FQ44)</f>
        <v>0</v>
      </c>
      <c r="FR41" s="53">
        <f t="shared" si="56"/>
        <v>0</v>
      </c>
      <c r="FS41" s="53">
        <f t="shared" si="56"/>
        <v>0</v>
      </c>
      <c r="FT41" s="53">
        <f t="shared" ref="FT41:FU41" si="57">SUM(FT42:FT44)</f>
        <v>0</v>
      </c>
      <c r="FU41" s="53">
        <f t="shared" si="57"/>
        <v>0.74141459999999992</v>
      </c>
      <c r="FV41" s="53">
        <f t="shared" ref="FV41" si="58">SUM(FV42:FV44)</f>
        <v>0</v>
      </c>
    </row>
    <row r="42" spans="1:178" ht="15" x14ac:dyDescent="0.25">
      <c r="A42" s="50" t="s">
        <v>43</v>
      </c>
      <c r="B42" s="53">
        <v>0</v>
      </c>
      <c r="C42" s="53">
        <v>0</v>
      </c>
      <c r="D42" s="53">
        <v>0</v>
      </c>
      <c r="E42" s="53">
        <v>0</v>
      </c>
      <c r="F42" s="53">
        <v>0</v>
      </c>
      <c r="G42" s="53">
        <v>0</v>
      </c>
      <c r="H42" s="53">
        <v>0</v>
      </c>
      <c r="I42" s="53">
        <v>0</v>
      </c>
      <c r="J42" s="53">
        <v>0</v>
      </c>
      <c r="K42" s="53">
        <v>0</v>
      </c>
      <c r="L42" s="53">
        <v>0</v>
      </c>
      <c r="M42" s="53">
        <v>0</v>
      </c>
      <c r="N42" s="53">
        <v>0</v>
      </c>
      <c r="O42" s="53">
        <v>0</v>
      </c>
      <c r="P42" s="53">
        <v>0</v>
      </c>
      <c r="Q42" s="53">
        <v>0</v>
      </c>
      <c r="R42" s="53">
        <v>0</v>
      </c>
      <c r="S42" s="53">
        <v>0</v>
      </c>
      <c r="T42" s="53">
        <v>0</v>
      </c>
      <c r="U42" s="53">
        <v>0</v>
      </c>
      <c r="V42" s="53">
        <v>0</v>
      </c>
      <c r="W42" s="53">
        <v>0</v>
      </c>
      <c r="X42" s="53">
        <v>0</v>
      </c>
      <c r="Y42" s="53">
        <v>0</v>
      </c>
      <c r="Z42" s="53">
        <v>0</v>
      </c>
      <c r="AA42" s="53">
        <v>0</v>
      </c>
      <c r="AB42" s="53">
        <v>0</v>
      </c>
      <c r="AC42" s="53">
        <v>0</v>
      </c>
      <c r="AD42" s="53">
        <v>0</v>
      </c>
      <c r="AE42" s="53">
        <v>0</v>
      </c>
      <c r="AF42" s="53">
        <v>0</v>
      </c>
      <c r="AG42" s="53">
        <v>0</v>
      </c>
      <c r="AH42" s="53">
        <v>0</v>
      </c>
      <c r="AI42" s="53">
        <v>0</v>
      </c>
      <c r="AJ42" s="53">
        <v>0</v>
      </c>
      <c r="AK42" s="53">
        <v>0</v>
      </c>
      <c r="AL42" s="53">
        <v>0</v>
      </c>
      <c r="AM42" s="53">
        <v>0</v>
      </c>
      <c r="AN42" s="53">
        <v>0</v>
      </c>
      <c r="AO42" s="53">
        <v>0</v>
      </c>
      <c r="AP42" s="53">
        <v>0</v>
      </c>
      <c r="AQ42" s="53">
        <v>0</v>
      </c>
      <c r="AR42" s="53">
        <v>0</v>
      </c>
      <c r="AS42" s="53">
        <v>0</v>
      </c>
      <c r="AT42" s="53">
        <v>0</v>
      </c>
      <c r="AU42" s="53">
        <v>0</v>
      </c>
      <c r="AV42" s="53">
        <v>0</v>
      </c>
      <c r="AW42" s="53">
        <v>0</v>
      </c>
      <c r="AX42" s="53">
        <v>0</v>
      </c>
      <c r="AY42" s="53">
        <v>0</v>
      </c>
      <c r="AZ42" s="53">
        <v>0</v>
      </c>
      <c r="BA42" s="53">
        <v>0</v>
      </c>
      <c r="BB42" s="53">
        <v>0</v>
      </c>
      <c r="BC42" s="53">
        <v>0</v>
      </c>
      <c r="BD42" s="53">
        <v>6.2039999999999997</v>
      </c>
      <c r="BE42" s="53">
        <v>15.742000000000001</v>
      </c>
      <c r="BF42" s="53">
        <v>15.128</v>
      </c>
      <c r="BG42" s="53">
        <v>15.946</v>
      </c>
      <c r="BH42" s="53">
        <v>9.5779999999999994</v>
      </c>
      <c r="BI42" s="53">
        <v>81.00200000000001</v>
      </c>
      <c r="BJ42" s="53">
        <v>29.971</v>
      </c>
      <c r="BK42" s="53">
        <v>5.5350000000000001</v>
      </c>
      <c r="BL42" s="53">
        <v>13.161</v>
      </c>
      <c r="BM42" s="53">
        <v>69.683999999999997</v>
      </c>
      <c r="BN42" s="53">
        <v>32.757000000000005</v>
      </c>
      <c r="BO42" s="53">
        <v>0</v>
      </c>
      <c r="BP42" s="53">
        <v>33.542000000000002</v>
      </c>
      <c r="BQ42" s="53">
        <v>37.864000000000004</v>
      </c>
      <c r="BR42" s="53">
        <v>12.715999999999999</v>
      </c>
      <c r="BS42" s="53">
        <v>11.557</v>
      </c>
      <c r="BT42" s="53">
        <v>16.471</v>
      </c>
      <c r="BU42" s="53">
        <v>12.509</v>
      </c>
      <c r="BV42" s="53">
        <v>22.216999999999999</v>
      </c>
      <c r="BW42" s="53">
        <v>0</v>
      </c>
      <c r="BX42" s="53">
        <v>0</v>
      </c>
      <c r="BY42" s="53">
        <v>10.407999999999999</v>
      </c>
      <c r="BZ42" s="53">
        <v>11.369</v>
      </c>
      <c r="CA42" s="53">
        <v>19.155999999999999</v>
      </c>
      <c r="CB42" s="53">
        <v>18.042999999999999</v>
      </c>
      <c r="CC42" s="53">
        <v>17.495000000000001</v>
      </c>
      <c r="CD42" s="53">
        <v>32.945999999999998</v>
      </c>
      <c r="CE42" s="53">
        <v>0</v>
      </c>
      <c r="CF42" s="53">
        <v>5.9189999999999996</v>
      </c>
      <c r="CG42" s="53">
        <v>0</v>
      </c>
      <c r="CH42" s="53">
        <v>0</v>
      </c>
      <c r="CI42" s="53">
        <v>0</v>
      </c>
      <c r="CJ42" s="53">
        <v>0</v>
      </c>
      <c r="CK42" s="53">
        <v>0</v>
      </c>
      <c r="CL42" s="53">
        <v>0</v>
      </c>
      <c r="CM42" s="53">
        <v>0</v>
      </c>
      <c r="CN42" s="53">
        <v>0</v>
      </c>
      <c r="CO42" s="53">
        <v>0</v>
      </c>
      <c r="CP42" s="53">
        <v>0</v>
      </c>
      <c r="CQ42" s="53">
        <v>0</v>
      </c>
      <c r="CR42" s="53">
        <v>0</v>
      </c>
      <c r="CS42" s="53">
        <v>13.007999999999999</v>
      </c>
      <c r="CT42" s="53">
        <v>0</v>
      </c>
      <c r="CU42" s="53">
        <v>0</v>
      </c>
      <c r="CV42" s="53">
        <v>0</v>
      </c>
      <c r="CW42" s="53">
        <v>2.0710000000000002</v>
      </c>
      <c r="CX42" s="53">
        <v>0</v>
      </c>
      <c r="CY42" s="53">
        <v>0</v>
      </c>
      <c r="CZ42" s="53">
        <v>0</v>
      </c>
      <c r="DA42" s="53">
        <v>3.024</v>
      </c>
      <c r="DB42" s="53">
        <v>0</v>
      </c>
      <c r="DC42" s="53">
        <v>0</v>
      </c>
      <c r="DD42" s="53">
        <v>0</v>
      </c>
      <c r="DE42" s="53">
        <v>0</v>
      </c>
      <c r="DF42" s="53">
        <v>0</v>
      </c>
      <c r="DG42" s="53">
        <v>0</v>
      </c>
      <c r="DH42" s="53">
        <v>0</v>
      </c>
      <c r="DI42" s="53">
        <v>0</v>
      </c>
      <c r="DJ42" s="53">
        <v>0</v>
      </c>
      <c r="DK42" s="53">
        <v>0</v>
      </c>
      <c r="DL42" s="53">
        <v>0</v>
      </c>
      <c r="DM42" s="53">
        <v>4.05</v>
      </c>
      <c r="DN42" s="53">
        <v>0</v>
      </c>
      <c r="DO42" s="53">
        <v>0</v>
      </c>
      <c r="DP42" s="53">
        <v>0</v>
      </c>
      <c r="DQ42" s="53">
        <v>0</v>
      </c>
      <c r="DR42" s="53">
        <v>0</v>
      </c>
      <c r="DS42" s="53">
        <v>0</v>
      </c>
      <c r="DT42" s="53">
        <v>0</v>
      </c>
      <c r="DU42" s="53">
        <v>0</v>
      </c>
      <c r="DV42" s="53">
        <v>0</v>
      </c>
      <c r="DW42" s="53">
        <v>0</v>
      </c>
      <c r="DX42" s="53">
        <v>0</v>
      </c>
      <c r="DY42" s="53">
        <v>0</v>
      </c>
      <c r="DZ42" s="53">
        <v>0</v>
      </c>
      <c r="EA42" s="53">
        <v>0</v>
      </c>
      <c r="EB42" s="53">
        <v>0</v>
      </c>
      <c r="EC42" s="53">
        <v>0</v>
      </c>
      <c r="ED42" s="53">
        <v>0</v>
      </c>
      <c r="EE42" s="53">
        <v>0</v>
      </c>
      <c r="EF42" s="53">
        <v>0</v>
      </c>
      <c r="EG42" s="53">
        <v>0</v>
      </c>
      <c r="EH42" s="53">
        <v>0</v>
      </c>
      <c r="EI42" s="53">
        <v>0</v>
      </c>
      <c r="EJ42" s="53">
        <v>0</v>
      </c>
      <c r="EK42" s="53">
        <v>0</v>
      </c>
      <c r="EL42" s="53">
        <v>0</v>
      </c>
      <c r="EM42" s="53">
        <v>0</v>
      </c>
      <c r="EN42" s="53">
        <v>0</v>
      </c>
      <c r="EO42" s="53">
        <v>0</v>
      </c>
      <c r="EP42" s="53">
        <v>0</v>
      </c>
      <c r="EQ42" s="53">
        <v>0</v>
      </c>
      <c r="ER42" s="53">
        <v>0</v>
      </c>
      <c r="ES42" s="53">
        <v>0</v>
      </c>
      <c r="ET42" s="53">
        <v>0</v>
      </c>
      <c r="EU42" s="53">
        <v>0</v>
      </c>
      <c r="EV42" s="53">
        <v>12.179</v>
      </c>
      <c r="EW42" s="53">
        <v>0</v>
      </c>
      <c r="EX42" s="53">
        <v>0</v>
      </c>
      <c r="EY42" s="53">
        <v>0</v>
      </c>
      <c r="EZ42" s="53">
        <v>0</v>
      </c>
      <c r="FA42" s="53">
        <v>0</v>
      </c>
      <c r="FB42" s="53">
        <v>0</v>
      </c>
      <c r="FC42" s="53">
        <v>0</v>
      </c>
      <c r="FD42" s="53">
        <v>0</v>
      </c>
      <c r="FE42" s="53">
        <v>0</v>
      </c>
      <c r="FF42" s="53">
        <v>0</v>
      </c>
      <c r="FG42" s="53">
        <v>0</v>
      </c>
      <c r="FH42" s="53">
        <v>0</v>
      </c>
      <c r="FI42" s="53">
        <v>0</v>
      </c>
      <c r="FJ42" s="53">
        <v>0</v>
      </c>
      <c r="FK42" s="53">
        <v>0</v>
      </c>
      <c r="FL42" s="53">
        <v>0</v>
      </c>
      <c r="FM42" s="53">
        <v>0</v>
      </c>
      <c r="FN42" s="53">
        <v>0</v>
      </c>
      <c r="FO42" s="53">
        <v>0</v>
      </c>
      <c r="FP42" s="53">
        <v>0</v>
      </c>
      <c r="FQ42" s="53">
        <v>0</v>
      </c>
      <c r="FR42" s="53">
        <v>0</v>
      </c>
      <c r="FS42" s="53">
        <v>0</v>
      </c>
      <c r="FT42" s="53">
        <v>0</v>
      </c>
      <c r="FU42" s="53">
        <v>0.74141459999999992</v>
      </c>
      <c r="FV42" s="53">
        <v>0</v>
      </c>
    </row>
    <row r="43" spans="1:178" ht="15" x14ac:dyDescent="0.25">
      <c r="A43" s="50" t="s">
        <v>44</v>
      </c>
      <c r="B43" s="53">
        <v>0</v>
      </c>
      <c r="C43" s="53">
        <v>0</v>
      </c>
      <c r="D43" s="53">
        <v>0</v>
      </c>
      <c r="E43" s="53">
        <v>0</v>
      </c>
      <c r="F43" s="53">
        <v>0</v>
      </c>
      <c r="G43" s="53">
        <v>0</v>
      </c>
      <c r="H43" s="53">
        <v>0</v>
      </c>
      <c r="I43" s="53">
        <v>0</v>
      </c>
      <c r="J43" s="53">
        <v>0</v>
      </c>
      <c r="K43" s="53">
        <v>0</v>
      </c>
      <c r="L43" s="53">
        <v>0</v>
      </c>
      <c r="M43" s="53">
        <v>0</v>
      </c>
      <c r="N43" s="53">
        <v>0</v>
      </c>
      <c r="O43" s="53">
        <v>0</v>
      </c>
      <c r="P43" s="53">
        <v>0</v>
      </c>
      <c r="Q43" s="53">
        <v>0</v>
      </c>
      <c r="R43" s="53">
        <v>0</v>
      </c>
      <c r="S43" s="53">
        <v>0</v>
      </c>
      <c r="T43" s="53">
        <v>0</v>
      </c>
      <c r="U43" s="53">
        <v>0</v>
      </c>
      <c r="V43" s="53">
        <v>0</v>
      </c>
      <c r="W43" s="53">
        <v>0</v>
      </c>
      <c r="X43" s="53">
        <v>0</v>
      </c>
      <c r="Y43" s="53">
        <v>0</v>
      </c>
      <c r="Z43" s="53">
        <v>0</v>
      </c>
      <c r="AA43" s="53">
        <v>0</v>
      </c>
      <c r="AB43" s="53">
        <v>0</v>
      </c>
      <c r="AC43" s="53">
        <v>0</v>
      </c>
      <c r="AD43" s="53">
        <v>0</v>
      </c>
      <c r="AE43" s="53">
        <v>0</v>
      </c>
      <c r="AF43" s="53">
        <v>0</v>
      </c>
      <c r="AG43" s="53">
        <v>0</v>
      </c>
      <c r="AH43" s="53">
        <v>0</v>
      </c>
      <c r="AI43" s="53">
        <v>0</v>
      </c>
      <c r="AJ43" s="53">
        <v>0</v>
      </c>
      <c r="AK43" s="53">
        <v>0</v>
      </c>
      <c r="AL43" s="53">
        <v>0</v>
      </c>
      <c r="AM43" s="53">
        <v>0</v>
      </c>
      <c r="AN43" s="53">
        <v>0</v>
      </c>
      <c r="AO43" s="53">
        <v>0</v>
      </c>
      <c r="AP43" s="53">
        <v>0</v>
      </c>
      <c r="AQ43" s="53">
        <v>0</v>
      </c>
      <c r="AR43" s="53">
        <v>0</v>
      </c>
      <c r="AS43" s="53">
        <v>0</v>
      </c>
      <c r="AT43" s="53">
        <v>0</v>
      </c>
      <c r="AU43" s="53">
        <v>0</v>
      </c>
      <c r="AV43" s="53">
        <v>0</v>
      </c>
      <c r="AW43" s="53">
        <v>0</v>
      </c>
      <c r="AX43" s="53">
        <v>0</v>
      </c>
      <c r="AY43" s="53">
        <v>0</v>
      </c>
      <c r="AZ43" s="53">
        <v>0</v>
      </c>
      <c r="BA43" s="53">
        <v>0</v>
      </c>
      <c r="BB43" s="53">
        <v>0</v>
      </c>
      <c r="BC43" s="53">
        <v>0</v>
      </c>
      <c r="BD43" s="53">
        <v>0</v>
      </c>
      <c r="BE43" s="53">
        <v>0</v>
      </c>
      <c r="BF43" s="53">
        <v>0</v>
      </c>
      <c r="BG43" s="53">
        <v>0</v>
      </c>
      <c r="BH43" s="53">
        <v>0</v>
      </c>
      <c r="BI43" s="53">
        <v>0</v>
      </c>
      <c r="BJ43" s="53">
        <v>0</v>
      </c>
      <c r="BK43" s="53">
        <v>0</v>
      </c>
      <c r="BL43" s="53">
        <v>0</v>
      </c>
      <c r="BM43" s="53">
        <v>0</v>
      </c>
      <c r="BN43" s="53">
        <v>0</v>
      </c>
      <c r="BO43" s="53">
        <v>0</v>
      </c>
      <c r="BP43" s="53">
        <v>0</v>
      </c>
      <c r="BQ43" s="53">
        <v>0</v>
      </c>
      <c r="BR43" s="53">
        <v>0</v>
      </c>
      <c r="BS43" s="53">
        <v>0</v>
      </c>
      <c r="BT43" s="53">
        <v>0</v>
      </c>
      <c r="BU43" s="53">
        <v>0</v>
      </c>
      <c r="BV43" s="53">
        <v>0</v>
      </c>
      <c r="BW43" s="53">
        <v>0</v>
      </c>
      <c r="BX43" s="53">
        <v>0</v>
      </c>
      <c r="BY43" s="53">
        <v>0</v>
      </c>
      <c r="BZ43" s="53">
        <v>0</v>
      </c>
      <c r="CA43" s="53">
        <v>0</v>
      </c>
      <c r="CB43" s="53">
        <v>0</v>
      </c>
      <c r="CC43" s="53">
        <v>0</v>
      </c>
      <c r="CD43" s="53">
        <v>0</v>
      </c>
      <c r="CE43" s="53">
        <v>0</v>
      </c>
      <c r="CF43" s="53">
        <v>0</v>
      </c>
      <c r="CG43" s="53">
        <v>0</v>
      </c>
      <c r="CH43" s="53">
        <v>0</v>
      </c>
      <c r="CI43" s="53">
        <v>0</v>
      </c>
      <c r="CJ43" s="53">
        <v>0</v>
      </c>
      <c r="CK43" s="53">
        <v>0</v>
      </c>
      <c r="CL43" s="53">
        <v>0</v>
      </c>
      <c r="CM43" s="53">
        <v>0</v>
      </c>
      <c r="CN43" s="53">
        <v>0</v>
      </c>
      <c r="CO43" s="53">
        <v>0</v>
      </c>
      <c r="CP43" s="53">
        <v>0</v>
      </c>
      <c r="CQ43" s="53">
        <v>0</v>
      </c>
      <c r="CR43" s="53">
        <v>0</v>
      </c>
      <c r="CS43" s="53">
        <v>0</v>
      </c>
      <c r="CT43" s="53">
        <v>0</v>
      </c>
      <c r="CU43" s="53">
        <v>0</v>
      </c>
      <c r="CV43" s="53">
        <v>0</v>
      </c>
      <c r="CW43" s="53">
        <v>0</v>
      </c>
      <c r="CX43" s="53">
        <v>0</v>
      </c>
      <c r="CY43" s="53">
        <v>0</v>
      </c>
      <c r="CZ43" s="53">
        <v>0</v>
      </c>
      <c r="DA43" s="53">
        <v>0</v>
      </c>
      <c r="DB43" s="53">
        <v>0</v>
      </c>
      <c r="DC43" s="53">
        <v>0</v>
      </c>
      <c r="DD43" s="53">
        <v>0</v>
      </c>
      <c r="DE43" s="53">
        <v>0</v>
      </c>
      <c r="DF43" s="53">
        <v>0</v>
      </c>
      <c r="DG43" s="53">
        <v>0</v>
      </c>
      <c r="DH43" s="53">
        <v>0</v>
      </c>
      <c r="DI43" s="53">
        <v>0</v>
      </c>
      <c r="DJ43" s="53">
        <v>0</v>
      </c>
      <c r="DK43" s="53">
        <v>0</v>
      </c>
      <c r="DL43" s="53">
        <v>0</v>
      </c>
      <c r="DM43" s="53">
        <v>0</v>
      </c>
      <c r="DN43" s="53">
        <v>0</v>
      </c>
      <c r="DO43" s="53">
        <v>0</v>
      </c>
      <c r="DP43" s="53">
        <v>0</v>
      </c>
      <c r="DQ43" s="53">
        <v>0</v>
      </c>
      <c r="DR43" s="53">
        <v>0</v>
      </c>
      <c r="DS43" s="53">
        <v>0</v>
      </c>
      <c r="DT43" s="53">
        <v>0</v>
      </c>
      <c r="DU43" s="53">
        <v>0</v>
      </c>
      <c r="DV43" s="53">
        <v>0</v>
      </c>
      <c r="DW43" s="53">
        <v>0</v>
      </c>
      <c r="DX43" s="53">
        <v>0</v>
      </c>
      <c r="DY43" s="53">
        <v>0</v>
      </c>
      <c r="DZ43" s="53">
        <v>0</v>
      </c>
      <c r="EA43" s="53">
        <v>0</v>
      </c>
      <c r="EB43" s="53">
        <v>0</v>
      </c>
      <c r="EC43" s="53">
        <v>0</v>
      </c>
      <c r="ED43" s="53">
        <v>0</v>
      </c>
      <c r="EE43" s="53">
        <v>0</v>
      </c>
      <c r="EF43" s="53">
        <v>0</v>
      </c>
      <c r="EG43" s="53">
        <v>0</v>
      </c>
      <c r="EH43" s="53">
        <v>0</v>
      </c>
      <c r="EI43" s="53">
        <v>0</v>
      </c>
      <c r="EJ43" s="53">
        <v>0</v>
      </c>
      <c r="EK43" s="53">
        <v>0</v>
      </c>
      <c r="EL43" s="53">
        <v>0</v>
      </c>
      <c r="EM43" s="53">
        <v>0</v>
      </c>
      <c r="EN43" s="53">
        <v>0</v>
      </c>
      <c r="EO43" s="53">
        <v>0</v>
      </c>
      <c r="EP43" s="53">
        <v>0</v>
      </c>
      <c r="EQ43" s="53">
        <v>0</v>
      </c>
      <c r="ER43" s="53">
        <v>0</v>
      </c>
      <c r="ES43" s="53">
        <v>0</v>
      </c>
      <c r="ET43" s="53">
        <v>0</v>
      </c>
      <c r="EU43" s="53">
        <v>0</v>
      </c>
      <c r="EV43" s="53">
        <v>0</v>
      </c>
      <c r="EW43" s="53">
        <v>0</v>
      </c>
      <c r="EX43" s="53">
        <v>0</v>
      </c>
      <c r="EY43" s="53">
        <v>0</v>
      </c>
      <c r="EZ43" s="53">
        <v>0</v>
      </c>
      <c r="FA43" s="53">
        <v>0</v>
      </c>
      <c r="FB43" s="53">
        <v>0</v>
      </c>
      <c r="FC43" s="53">
        <v>0</v>
      </c>
      <c r="FD43" s="53">
        <v>0</v>
      </c>
      <c r="FE43" s="53">
        <v>0</v>
      </c>
      <c r="FF43" s="53">
        <v>0</v>
      </c>
      <c r="FG43" s="53">
        <v>0</v>
      </c>
      <c r="FH43" s="53">
        <v>0</v>
      </c>
      <c r="FI43" s="53">
        <v>0</v>
      </c>
      <c r="FJ43" s="53">
        <v>0</v>
      </c>
      <c r="FK43" s="53">
        <v>0</v>
      </c>
      <c r="FL43" s="53">
        <v>0</v>
      </c>
      <c r="FM43" s="53">
        <v>0</v>
      </c>
      <c r="FN43" s="53">
        <v>0</v>
      </c>
      <c r="FO43" s="53">
        <v>0</v>
      </c>
      <c r="FP43" s="53">
        <v>0</v>
      </c>
      <c r="FQ43" s="53">
        <v>0</v>
      </c>
      <c r="FR43" s="53">
        <v>0</v>
      </c>
      <c r="FS43" s="53">
        <v>0</v>
      </c>
      <c r="FT43" s="53">
        <v>0</v>
      </c>
      <c r="FU43" s="53">
        <v>0</v>
      </c>
      <c r="FV43" s="53">
        <v>0</v>
      </c>
    </row>
    <row r="44" spans="1:178" ht="15" x14ac:dyDescent="0.25">
      <c r="A44" s="50" t="s">
        <v>45</v>
      </c>
      <c r="B44" s="53">
        <v>0</v>
      </c>
      <c r="C44" s="53">
        <v>0</v>
      </c>
      <c r="D44" s="53">
        <v>0</v>
      </c>
      <c r="E44" s="53">
        <v>0</v>
      </c>
      <c r="F44" s="53">
        <v>0</v>
      </c>
      <c r="G44" s="53">
        <v>0</v>
      </c>
      <c r="H44" s="53">
        <v>0</v>
      </c>
      <c r="I44" s="53">
        <v>0</v>
      </c>
      <c r="J44" s="53">
        <v>0</v>
      </c>
      <c r="K44" s="53">
        <v>0</v>
      </c>
      <c r="L44" s="53">
        <v>0</v>
      </c>
      <c r="M44" s="53">
        <v>0</v>
      </c>
      <c r="N44" s="53">
        <v>0</v>
      </c>
      <c r="O44" s="53">
        <v>0</v>
      </c>
      <c r="P44" s="53">
        <v>0</v>
      </c>
      <c r="Q44" s="53">
        <v>0</v>
      </c>
      <c r="R44" s="53">
        <v>0</v>
      </c>
      <c r="S44" s="53">
        <v>0</v>
      </c>
      <c r="T44" s="53">
        <v>0</v>
      </c>
      <c r="U44" s="53">
        <v>0</v>
      </c>
      <c r="V44" s="53">
        <v>0</v>
      </c>
      <c r="W44" s="53">
        <v>0</v>
      </c>
      <c r="X44" s="53">
        <v>0</v>
      </c>
      <c r="Y44" s="53">
        <v>0</v>
      </c>
      <c r="Z44" s="53">
        <v>0</v>
      </c>
      <c r="AA44" s="53">
        <v>0</v>
      </c>
      <c r="AB44" s="53">
        <v>0</v>
      </c>
      <c r="AC44" s="53">
        <v>0</v>
      </c>
      <c r="AD44" s="53">
        <v>0</v>
      </c>
      <c r="AE44" s="53">
        <v>0</v>
      </c>
      <c r="AF44" s="53">
        <v>0</v>
      </c>
      <c r="AG44" s="53">
        <v>0</v>
      </c>
      <c r="AH44" s="53">
        <v>0</v>
      </c>
      <c r="AI44" s="53">
        <v>0</v>
      </c>
      <c r="AJ44" s="53">
        <v>0</v>
      </c>
      <c r="AK44" s="53">
        <v>0</v>
      </c>
      <c r="AL44" s="53">
        <v>0</v>
      </c>
      <c r="AM44" s="53">
        <v>0</v>
      </c>
      <c r="AN44" s="53">
        <v>0</v>
      </c>
      <c r="AO44" s="53">
        <v>0</v>
      </c>
      <c r="AP44" s="53">
        <v>0</v>
      </c>
      <c r="AQ44" s="53">
        <v>0</v>
      </c>
      <c r="AR44" s="53">
        <v>0</v>
      </c>
      <c r="AS44" s="53">
        <v>0</v>
      </c>
      <c r="AT44" s="53">
        <v>0</v>
      </c>
      <c r="AU44" s="53">
        <v>0</v>
      </c>
      <c r="AV44" s="53">
        <v>0</v>
      </c>
      <c r="AW44" s="53">
        <v>0</v>
      </c>
      <c r="AX44" s="53">
        <v>0</v>
      </c>
      <c r="AY44" s="53">
        <v>0</v>
      </c>
      <c r="AZ44" s="53">
        <v>0</v>
      </c>
      <c r="BA44" s="53">
        <v>0</v>
      </c>
      <c r="BB44" s="53">
        <v>0</v>
      </c>
      <c r="BC44" s="53">
        <v>0</v>
      </c>
      <c r="BD44" s="53">
        <v>0</v>
      </c>
      <c r="BE44" s="53">
        <v>0</v>
      </c>
      <c r="BF44" s="53">
        <v>0</v>
      </c>
      <c r="BG44" s="53">
        <v>0</v>
      </c>
      <c r="BH44" s="53">
        <v>0</v>
      </c>
      <c r="BI44" s="53">
        <v>0</v>
      </c>
      <c r="BJ44" s="53">
        <v>0</v>
      </c>
      <c r="BK44" s="53">
        <v>0</v>
      </c>
      <c r="BL44" s="53">
        <v>0</v>
      </c>
      <c r="BM44" s="53">
        <v>0</v>
      </c>
      <c r="BN44" s="53">
        <v>0</v>
      </c>
      <c r="BO44" s="53">
        <v>0</v>
      </c>
      <c r="BP44" s="53">
        <v>0</v>
      </c>
      <c r="BQ44" s="53">
        <v>0</v>
      </c>
      <c r="BR44" s="53">
        <v>0</v>
      </c>
      <c r="BS44" s="53">
        <v>0</v>
      </c>
      <c r="BT44" s="53">
        <v>0</v>
      </c>
      <c r="BU44" s="53">
        <v>0</v>
      </c>
      <c r="BV44" s="53">
        <v>0</v>
      </c>
      <c r="BW44" s="53">
        <v>0</v>
      </c>
      <c r="BX44" s="53">
        <v>0</v>
      </c>
      <c r="BY44" s="53">
        <v>0</v>
      </c>
      <c r="BZ44" s="53">
        <v>0</v>
      </c>
      <c r="CA44" s="53">
        <v>0</v>
      </c>
      <c r="CB44" s="53">
        <v>0</v>
      </c>
      <c r="CC44" s="53">
        <v>0</v>
      </c>
      <c r="CD44" s="53">
        <v>0</v>
      </c>
      <c r="CE44" s="53">
        <v>0</v>
      </c>
      <c r="CF44" s="53">
        <v>0</v>
      </c>
      <c r="CG44" s="53">
        <v>0</v>
      </c>
      <c r="CH44" s="53">
        <v>0</v>
      </c>
      <c r="CI44" s="53">
        <v>0</v>
      </c>
      <c r="CJ44" s="53">
        <v>1.6999999999999998E-2</v>
      </c>
      <c r="CK44" s="53">
        <v>2.7E-2</v>
      </c>
      <c r="CL44" s="53">
        <v>3.0000000000000001E-3</v>
      </c>
      <c r="CM44" s="53">
        <v>4.0000000000000001E-3</v>
      </c>
      <c r="CN44" s="53">
        <v>0</v>
      </c>
      <c r="CO44" s="53">
        <v>0</v>
      </c>
      <c r="CP44" s="53">
        <v>0</v>
      </c>
      <c r="CQ44" s="53">
        <v>0</v>
      </c>
      <c r="CR44" s="53">
        <v>0</v>
      </c>
      <c r="CS44" s="53">
        <v>0</v>
      </c>
      <c r="CT44" s="53">
        <v>0</v>
      </c>
      <c r="CU44" s="53">
        <v>0</v>
      </c>
      <c r="CV44" s="53">
        <v>0</v>
      </c>
      <c r="CW44" s="53">
        <v>0</v>
      </c>
      <c r="CX44" s="53">
        <v>0</v>
      </c>
      <c r="CY44" s="53">
        <v>0</v>
      </c>
      <c r="CZ44" s="53">
        <v>0</v>
      </c>
      <c r="DA44" s="53">
        <v>0</v>
      </c>
      <c r="DB44" s="53">
        <v>0</v>
      </c>
      <c r="DC44" s="53">
        <v>0</v>
      </c>
      <c r="DD44" s="53">
        <v>0</v>
      </c>
      <c r="DE44" s="53">
        <v>0</v>
      </c>
      <c r="DF44" s="53">
        <v>0</v>
      </c>
      <c r="DG44" s="53">
        <v>0</v>
      </c>
      <c r="DH44" s="53">
        <v>0</v>
      </c>
      <c r="DI44" s="53">
        <v>0</v>
      </c>
      <c r="DJ44" s="53">
        <v>0</v>
      </c>
      <c r="DK44" s="53">
        <v>0</v>
      </c>
      <c r="DL44" s="53">
        <v>0</v>
      </c>
      <c r="DM44" s="53">
        <v>0</v>
      </c>
      <c r="DN44" s="53">
        <v>0</v>
      </c>
      <c r="DO44" s="53">
        <v>0</v>
      </c>
      <c r="DP44" s="53">
        <v>0</v>
      </c>
      <c r="DQ44" s="53">
        <v>0</v>
      </c>
      <c r="DR44" s="53">
        <v>0</v>
      </c>
      <c r="DS44" s="53">
        <v>0</v>
      </c>
      <c r="DT44" s="53">
        <v>0</v>
      </c>
      <c r="DU44" s="53">
        <v>0</v>
      </c>
      <c r="DV44" s="53">
        <v>0</v>
      </c>
      <c r="DW44" s="53">
        <v>0</v>
      </c>
      <c r="DX44" s="53">
        <v>0</v>
      </c>
      <c r="DY44" s="53">
        <v>0</v>
      </c>
      <c r="DZ44" s="53">
        <v>0</v>
      </c>
      <c r="EA44" s="53">
        <v>0</v>
      </c>
      <c r="EB44" s="53">
        <v>0</v>
      </c>
      <c r="EC44" s="53">
        <v>0</v>
      </c>
      <c r="ED44" s="53">
        <v>0</v>
      </c>
      <c r="EE44" s="53">
        <v>0</v>
      </c>
      <c r="EF44" s="53">
        <v>0</v>
      </c>
      <c r="EG44" s="53">
        <v>0</v>
      </c>
      <c r="EH44" s="53">
        <v>0</v>
      </c>
      <c r="EI44" s="53">
        <v>0</v>
      </c>
      <c r="EJ44" s="53">
        <v>0</v>
      </c>
      <c r="EK44" s="53">
        <v>0</v>
      </c>
      <c r="EL44" s="53">
        <v>0</v>
      </c>
      <c r="EM44" s="53">
        <v>0</v>
      </c>
      <c r="EN44" s="53">
        <v>0</v>
      </c>
      <c r="EO44" s="53">
        <v>0</v>
      </c>
      <c r="EP44" s="53">
        <v>0</v>
      </c>
      <c r="EQ44" s="53">
        <v>0</v>
      </c>
      <c r="ER44" s="53">
        <v>0</v>
      </c>
      <c r="ES44" s="53">
        <v>0</v>
      </c>
      <c r="ET44" s="53">
        <v>0</v>
      </c>
      <c r="EU44" s="53">
        <v>0</v>
      </c>
      <c r="EV44" s="53">
        <v>0</v>
      </c>
      <c r="EW44" s="53">
        <v>0</v>
      </c>
      <c r="EX44" s="53">
        <v>0</v>
      </c>
      <c r="EY44" s="53">
        <v>0</v>
      </c>
      <c r="EZ44" s="53">
        <v>0</v>
      </c>
      <c r="FA44" s="53">
        <v>0</v>
      </c>
      <c r="FB44" s="53">
        <v>0</v>
      </c>
      <c r="FC44" s="53">
        <v>0</v>
      </c>
      <c r="FD44" s="53">
        <v>0</v>
      </c>
      <c r="FE44" s="53">
        <v>0</v>
      </c>
      <c r="FF44" s="53">
        <v>0</v>
      </c>
      <c r="FG44" s="53">
        <v>0</v>
      </c>
      <c r="FH44" s="53">
        <v>0</v>
      </c>
      <c r="FI44" s="53">
        <v>0</v>
      </c>
      <c r="FJ44" s="53">
        <v>0</v>
      </c>
      <c r="FK44" s="53">
        <v>0</v>
      </c>
      <c r="FL44" s="53">
        <v>0</v>
      </c>
      <c r="FM44" s="53">
        <v>0</v>
      </c>
      <c r="FN44" s="53">
        <v>0</v>
      </c>
      <c r="FO44" s="53">
        <v>0</v>
      </c>
      <c r="FP44" s="53">
        <v>0</v>
      </c>
      <c r="FQ44" s="53">
        <v>0</v>
      </c>
      <c r="FR44" s="53">
        <v>0</v>
      </c>
      <c r="FS44" s="53">
        <v>0</v>
      </c>
      <c r="FT44" s="53">
        <v>0</v>
      </c>
      <c r="FU44" s="53">
        <v>0</v>
      </c>
      <c r="FV44" s="53">
        <v>0</v>
      </c>
    </row>
    <row r="45" spans="1:178" ht="17.25" x14ac:dyDescent="0.25">
      <c r="A45" s="49" t="s">
        <v>105</v>
      </c>
      <c r="B45" s="53">
        <v>0</v>
      </c>
      <c r="C45" s="53">
        <v>0</v>
      </c>
      <c r="D45" s="53">
        <v>0</v>
      </c>
      <c r="E45" s="53">
        <v>0</v>
      </c>
      <c r="F45" s="53">
        <v>0</v>
      </c>
      <c r="G45" s="53">
        <v>0</v>
      </c>
      <c r="H45" s="53">
        <v>0</v>
      </c>
      <c r="I45" s="53">
        <v>0</v>
      </c>
      <c r="J45" s="53">
        <v>0</v>
      </c>
      <c r="K45" s="53">
        <v>0</v>
      </c>
      <c r="L45" s="53">
        <v>0</v>
      </c>
      <c r="M45" s="53">
        <v>0</v>
      </c>
      <c r="N45" s="53">
        <v>0</v>
      </c>
      <c r="O45" s="53">
        <v>0</v>
      </c>
      <c r="P45" s="53">
        <v>0</v>
      </c>
      <c r="Q45" s="53">
        <v>0</v>
      </c>
      <c r="R45" s="53">
        <v>0</v>
      </c>
      <c r="S45" s="53">
        <v>0</v>
      </c>
      <c r="T45" s="53">
        <v>0</v>
      </c>
      <c r="U45" s="53">
        <v>0</v>
      </c>
      <c r="V45" s="53">
        <v>0</v>
      </c>
      <c r="W45" s="53">
        <v>0</v>
      </c>
      <c r="X45" s="53">
        <v>18.093</v>
      </c>
      <c r="Y45" s="53">
        <v>0</v>
      </c>
      <c r="Z45" s="53">
        <v>0</v>
      </c>
      <c r="AA45" s="53">
        <v>0</v>
      </c>
      <c r="AB45" s="53">
        <v>0</v>
      </c>
      <c r="AC45" s="53">
        <v>0</v>
      </c>
      <c r="AD45" s="53">
        <v>0</v>
      </c>
      <c r="AE45" s="53">
        <v>0</v>
      </c>
      <c r="AF45" s="53">
        <v>0</v>
      </c>
      <c r="AG45" s="53">
        <v>0</v>
      </c>
      <c r="AH45" s="53">
        <v>0</v>
      </c>
      <c r="AI45" s="53">
        <v>0</v>
      </c>
      <c r="AJ45" s="53">
        <v>0</v>
      </c>
      <c r="AK45" s="53">
        <v>0</v>
      </c>
      <c r="AL45" s="53">
        <v>0</v>
      </c>
      <c r="AM45" s="53">
        <v>0</v>
      </c>
      <c r="AN45" s="53">
        <v>0</v>
      </c>
      <c r="AO45" s="53">
        <v>0</v>
      </c>
      <c r="AP45" s="53">
        <v>0</v>
      </c>
      <c r="AQ45" s="53">
        <v>0</v>
      </c>
      <c r="AR45" s="53">
        <v>0</v>
      </c>
      <c r="AS45" s="53">
        <v>0</v>
      </c>
      <c r="AT45" s="53">
        <v>0</v>
      </c>
      <c r="AU45" s="53">
        <v>0</v>
      </c>
      <c r="AV45" s="53">
        <v>0</v>
      </c>
      <c r="AW45" s="53">
        <v>0</v>
      </c>
      <c r="AX45" s="53">
        <v>0</v>
      </c>
      <c r="AY45" s="53">
        <v>0</v>
      </c>
      <c r="AZ45" s="53">
        <v>0</v>
      </c>
      <c r="BA45" s="53">
        <v>0</v>
      </c>
      <c r="BB45" s="53">
        <v>0</v>
      </c>
      <c r="BC45" s="53">
        <v>0</v>
      </c>
      <c r="BD45" s="53">
        <v>0</v>
      </c>
      <c r="BE45" s="53">
        <v>0</v>
      </c>
      <c r="BF45" s="53">
        <v>0</v>
      </c>
      <c r="BG45" s="53">
        <v>0</v>
      </c>
      <c r="BH45" s="53">
        <v>0</v>
      </c>
      <c r="BI45" s="53">
        <v>0</v>
      </c>
      <c r="BJ45" s="53">
        <v>0</v>
      </c>
      <c r="BK45" s="53">
        <v>0</v>
      </c>
      <c r="BL45" s="53">
        <v>0</v>
      </c>
      <c r="BM45" s="53">
        <v>0</v>
      </c>
      <c r="BN45" s="53">
        <v>0</v>
      </c>
      <c r="BO45" s="53">
        <v>0</v>
      </c>
      <c r="BP45" s="53">
        <v>0</v>
      </c>
      <c r="BQ45" s="53">
        <v>0</v>
      </c>
      <c r="BR45" s="53">
        <v>0</v>
      </c>
      <c r="BS45" s="53">
        <v>0</v>
      </c>
      <c r="BT45" s="53">
        <v>0</v>
      </c>
      <c r="BU45" s="53">
        <v>0</v>
      </c>
      <c r="BV45" s="53">
        <v>0</v>
      </c>
      <c r="BW45" s="53">
        <v>0</v>
      </c>
      <c r="BX45" s="53">
        <v>0</v>
      </c>
      <c r="BY45" s="53">
        <v>0.27100000000000002</v>
      </c>
      <c r="BZ45" s="53">
        <v>0.65600000000000003</v>
      </c>
      <c r="CA45" s="53">
        <v>1.2669999999999999</v>
      </c>
      <c r="CB45" s="53">
        <v>0.54299999999999993</v>
      </c>
      <c r="CC45" s="53">
        <v>1.0269999999999999</v>
      </c>
      <c r="CD45" s="53">
        <v>0.20499999999999999</v>
      </c>
      <c r="CE45" s="53">
        <v>0.108</v>
      </c>
      <c r="CF45" s="53">
        <v>0</v>
      </c>
      <c r="CG45" s="53">
        <v>0</v>
      </c>
      <c r="CH45" s="53">
        <v>0</v>
      </c>
      <c r="CI45" s="53">
        <v>1.173</v>
      </c>
      <c r="CJ45" s="53">
        <v>0.32800000000000001</v>
      </c>
      <c r="CK45" s="53">
        <v>0.78299999999999992</v>
      </c>
      <c r="CL45" s="53">
        <v>0.26</v>
      </c>
      <c r="CM45" s="53">
        <v>1.04</v>
      </c>
      <c r="CN45" s="53">
        <v>1.2210000000000001</v>
      </c>
      <c r="CO45" s="53">
        <v>0.625</v>
      </c>
      <c r="CP45" s="53">
        <v>0.109</v>
      </c>
      <c r="CQ45" s="53">
        <v>5.9009999999999998</v>
      </c>
      <c r="CR45" s="53">
        <v>0.23599999999999999</v>
      </c>
      <c r="CS45" s="53">
        <v>1.413</v>
      </c>
      <c r="CT45" s="53">
        <v>0.67900000000000005</v>
      </c>
      <c r="CU45" s="53">
        <v>0.88500000000000001</v>
      </c>
      <c r="CV45" s="53">
        <v>0.35099999999999998</v>
      </c>
      <c r="CW45" s="53">
        <v>0</v>
      </c>
      <c r="CX45" s="53">
        <v>0</v>
      </c>
      <c r="CY45" s="53">
        <v>0</v>
      </c>
      <c r="CZ45" s="53">
        <v>0</v>
      </c>
      <c r="DA45" s="53">
        <v>0</v>
      </c>
      <c r="DB45" s="53">
        <v>0.112</v>
      </c>
      <c r="DC45" s="53">
        <v>0</v>
      </c>
      <c r="DD45" s="53">
        <v>0</v>
      </c>
      <c r="DE45" s="53">
        <v>0</v>
      </c>
      <c r="DF45" s="53">
        <v>0</v>
      </c>
      <c r="DG45" s="53">
        <v>0</v>
      </c>
      <c r="DH45" s="53">
        <v>0</v>
      </c>
      <c r="DI45" s="53">
        <v>0</v>
      </c>
      <c r="DJ45" s="53">
        <v>0</v>
      </c>
      <c r="DK45" s="53">
        <v>0</v>
      </c>
      <c r="DL45" s="53">
        <v>0</v>
      </c>
      <c r="DM45" s="53">
        <v>0</v>
      </c>
      <c r="DN45" s="53">
        <v>0</v>
      </c>
      <c r="DO45" s="53">
        <v>0</v>
      </c>
      <c r="DP45" s="53">
        <v>0</v>
      </c>
      <c r="DQ45" s="53">
        <v>0</v>
      </c>
      <c r="DR45" s="53">
        <v>0</v>
      </c>
      <c r="DS45" s="53">
        <v>0</v>
      </c>
      <c r="DT45" s="53">
        <v>0</v>
      </c>
      <c r="DU45" s="53">
        <v>0</v>
      </c>
      <c r="DV45" s="53">
        <v>0</v>
      </c>
      <c r="DW45" s="53">
        <v>0</v>
      </c>
      <c r="DX45" s="53">
        <v>0</v>
      </c>
      <c r="DY45" s="53">
        <v>0</v>
      </c>
      <c r="DZ45" s="53">
        <v>0</v>
      </c>
      <c r="EA45" s="53">
        <v>0</v>
      </c>
      <c r="EB45" s="53">
        <v>0</v>
      </c>
      <c r="EC45" s="53">
        <v>0</v>
      </c>
      <c r="ED45" s="53">
        <v>0</v>
      </c>
      <c r="EE45" s="53">
        <v>0</v>
      </c>
      <c r="EF45" s="53">
        <v>0</v>
      </c>
      <c r="EG45" s="53">
        <v>0</v>
      </c>
      <c r="EH45" s="53">
        <v>0</v>
      </c>
      <c r="EI45" s="53">
        <v>0</v>
      </c>
      <c r="EJ45" s="53">
        <v>0</v>
      </c>
      <c r="EK45" s="53">
        <v>0</v>
      </c>
      <c r="EL45" s="53">
        <v>0</v>
      </c>
      <c r="EM45" s="53">
        <v>0</v>
      </c>
      <c r="EN45" s="53">
        <v>0</v>
      </c>
      <c r="EO45" s="53">
        <v>0</v>
      </c>
      <c r="EP45" s="53">
        <v>0</v>
      </c>
      <c r="EQ45" s="53">
        <v>0</v>
      </c>
      <c r="ER45" s="53">
        <v>0</v>
      </c>
      <c r="ES45" s="53">
        <v>0</v>
      </c>
      <c r="ET45" s="53">
        <v>0</v>
      </c>
      <c r="EU45" s="53">
        <v>0</v>
      </c>
      <c r="EV45" s="53">
        <v>0</v>
      </c>
      <c r="EW45" s="53">
        <v>0</v>
      </c>
      <c r="EX45" s="53">
        <v>0</v>
      </c>
      <c r="EY45" s="53">
        <v>0</v>
      </c>
      <c r="EZ45" s="53">
        <v>0</v>
      </c>
      <c r="FA45" s="53">
        <v>0</v>
      </c>
      <c r="FB45" s="53">
        <v>0</v>
      </c>
      <c r="FC45" s="53">
        <v>0</v>
      </c>
      <c r="FD45" s="53">
        <v>0</v>
      </c>
      <c r="FE45" s="53">
        <v>0</v>
      </c>
      <c r="FF45" s="53">
        <v>0</v>
      </c>
      <c r="FG45" s="53">
        <v>0</v>
      </c>
      <c r="FH45" s="53">
        <v>0</v>
      </c>
      <c r="FI45" s="53">
        <v>0</v>
      </c>
      <c r="FJ45" s="53">
        <v>0</v>
      </c>
      <c r="FK45" s="53">
        <v>0</v>
      </c>
      <c r="FL45" s="53">
        <v>0</v>
      </c>
      <c r="FM45" s="53">
        <v>0</v>
      </c>
      <c r="FN45" s="53">
        <v>0</v>
      </c>
      <c r="FO45" s="53">
        <v>0</v>
      </c>
      <c r="FP45" s="53">
        <v>0</v>
      </c>
      <c r="FQ45" s="53">
        <v>0</v>
      </c>
      <c r="FR45" s="53">
        <v>9.6279999999999646</v>
      </c>
      <c r="FS45" s="53">
        <v>0</v>
      </c>
      <c r="FT45" s="53">
        <v>0</v>
      </c>
      <c r="FU45" s="53">
        <v>0</v>
      </c>
      <c r="FV45" s="53">
        <v>0</v>
      </c>
    </row>
    <row r="46" spans="1:178" ht="15" x14ac:dyDescent="0.2">
      <c r="A46" s="27" t="s">
        <v>30</v>
      </c>
      <c r="B46" s="17">
        <f>SUM(B47:B50,B54:B56,B60)</f>
        <v>86.535035156250004</v>
      </c>
      <c r="C46" s="17">
        <f t="shared" ref="C46:BN46" si="59">SUM(C47:C50,C54:C56,C60)</f>
        <v>130.24854687500005</v>
      </c>
      <c r="D46" s="17">
        <f t="shared" si="59"/>
        <v>-172.15989453124999</v>
      </c>
      <c r="E46" s="17">
        <f t="shared" si="59"/>
        <v>7.947653320312476</v>
      </c>
      <c r="F46" s="17">
        <f t="shared" si="59"/>
        <v>-69.313198974609421</v>
      </c>
      <c r="G46" s="17">
        <f t="shared" si="59"/>
        <v>56.085556640624986</v>
      </c>
      <c r="H46" s="17">
        <f t="shared" si="59"/>
        <v>-74.243204589843771</v>
      </c>
      <c r="I46" s="17">
        <f t="shared" si="59"/>
        <v>148.82072045898434</v>
      </c>
      <c r="J46" s="17">
        <f t="shared" si="59"/>
        <v>-60.127667968750025</v>
      </c>
      <c r="K46" s="17">
        <f t="shared" si="59"/>
        <v>-123.04184570312501</v>
      </c>
      <c r="L46" s="17">
        <f t="shared" si="59"/>
        <v>4.4622451171875133</v>
      </c>
      <c r="M46" s="17">
        <f t="shared" si="59"/>
        <v>75.415934570312501</v>
      </c>
      <c r="N46" s="17">
        <f t="shared" si="59"/>
        <v>-43.622031249999999</v>
      </c>
      <c r="O46" s="17">
        <f t="shared" si="59"/>
        <v>246.32040234374995</v>
      </c>
      <c r="P46" s="17">
        <f t="shared" si="59"/>
        <v>-116.04055078125003</v>
      </c>
      <c r="Q46" s="17">
        <f t="shared" si="59"/>
        <v>69.505789062500014</v>
      </c>
      <c r="R46" s="17">
        <f t="shared" si="59"/>
        <v>-26.69035009765625</v>
      </c>
      <c r="S46" s="17">
        <f t="shared" si="59"/>
        <v>23.223110107421874</v>
      </c>
      <c r="T46" s="17">
        <f t="shared" si="59"/>
        <v>-11.713938476562479</v>
      </c>
      <c r="U46" s="17">
        <f t="shared" si="59"/>
        <v>-103.96715039062499</v>
      </c>
      <c r="V46" s="17">
        <f t="shared" si="59"/>
        <v>-22.207273437499996</v>
      </c>
      <c r="W46" s="17">
        <f t="shared" si="59"/>
        <v>-14.105405761718757</v>
      </c>
      <c r="X46" s="17">
        <f t="shared" si="59"/>
        <v>114.07062207031245</v>
      </c>
      <c r="Y46" s="17">
        <f t="shared" si="59"/>
        <v>-13.931889160156274</v>
      </c>
      <c r="Z46" s="17">
        <f t="shared" si="59"/>
        <v>216.46229052734375</v>
      </c>
      <c r="AA46" s="17">
        <f t="shared" si="59"/>
        <v>-226.54936132812497</v>
      </c>
      <c r="AB46" s="17">
        <f t="shared" si="59"/>
        <v>160.66579638671874</v>
      </c>
      <c r="AC46" s="17">
        <f t="shared" si="59"/>
        <v>-17.49179199218749</v>
      </c>
      <c r="AD46" s="17">
        <f t="shared" si="59"/>
        <v>-3.7929921875000074</v>
      </c>
      <c r="AE46" s="17">
        <f t="shared" si="59"/>
        <v>-7.3378115234374786</v>
      </c>
      <c r="AF46" s="17">
        <f t="shared" si="59"/>
        <v>-66.245547363281247</v>
      </c>
      <c r="AG46" s="17">
        <f t="shared" si="59"/>
        <v>-108.41939404296878</v>
      </c>
      <c r="AH46" s="17">
        <f t="shared" si="59"/>
        <v>55.789102783203141</v>
      </c>
      <c r="AI46" s="17">
        <f t="shared" si="59"/>
        <v>8.9191542968749804</v>
      </c>
      <c r="AJ46" s="17">
        <f t="shared" si="59"/>
        <v>-47.969303710937517</v>
      </c>
      <c r="AK46" s="17">
        <f t="shared" si="59"/>
        <v>-157.86819750976562</v>
      </c>
      <c r="AL46" s="17">
        <f t="shared" si="59"/>
        <v>170.25020294921879</v>
      </c>
      <c r="AM46" s="17">
        <f t="shared" si="59"/>
        <v>-90.413730156250011</v>
      </c>
      <c r="AN46" s="17">
        <f t="shared" si="59"/>
        <v>-56.427225351562498</v>
      </c>
      <c r="AO46" s="17">
        <f t="shared" si="59"/>
        <v>-18.685594863281256</v>
      </c>
      <c r="AP46" s="17">
        <f t="shared" si="59"/>
        <v>-29.536773632812494</v>
      </c>
      <c r="AQ46" s="17">
        <f t="shared" si="59"/>
        <v>30.740169687499968</v>
      </c>
      <c r="AR46" s="17">
        <f t="shared" si="59"/>
        <v>159.39914898437496</v>
      </c>
      <c r="AS46" s="17">
        <f t="shared" si="59"/>
        <v>-48.940046250000009</v>
      </c>
      <c r="AT46" s="17">
        <f t="shared" si="59"/>
        <v>-95.188910195312488</v>
      </c>
      <c r="AU46" s="17">
        <f t="shared" si="59"/>
        <v>98.990953085937491</v>
      </c>
      <c r="AV46" s="17">
        <f t="shared" si="59"/>
        <v>-67.565717656250001</v>
      </c>
      <c r="AW46" s="17">
        <f t="shared" si="59"/>
        <v>67.699803867187541</v>
      </c>
      <c r="AX46" s="17">
        <f t="shared" si="59"/>
        <v>26.853124570312499</v>
      </c>
      <c r="AY46" s="17">
        <f t="shared" si="59"/>
        <v>13.068278007812493</v>
      </c>
      <c r="AZ46" s="17">
        <f t="shared" si="59"/>
        <v>-21.88113351562501</v>
      </c>
      <c r="BA46" s="17">
        <f t="shared" si="59"/>
        <v>5.2415027929687668</v>
      </c>
      <c r="BB46" s="17">
        <f t="shared" si="59"/>
        <v>268.4557290527344</v>
      </c>
      <c r="BC46" s="17">
        <f t="shared" si="59"/>
        <v>41.509035029296847</v>
      </c>
      <c r="BD46" s="17">
        <f t="shared" si="59"/>
        <v>-4.6121323201171904</v>
      </c>
      <c r="BE46" s="17">
        <f t="shared" si="59"/>
        <v>131.70490496093748</v>
      </c>
      <c r="BF46" s="17">
        <f t="shared" si="59"/>
        <v>-85.068021240625001</v>
      </c>
      <c r="BG46" s="17">
        <f t="shared" si="59"/>
        <v>1.8830173898681917</v>
      </c>
      <c r="BH46" s="17">
        <f t="shared" si="59"/>
        <v>281.12123116655277</v>
      </c>
      <c r="BI46" s="17">
        <f t="shared" si="59"/>
        <v>-89.607940273779292</v>
      </c>
      <c r="BJ46" s="17">
        <f t="shared" si="59"/>
        <v>35.221404058691405</v>
      </c>
      <c r="BK46" s="17">
        <f t="shared" si="59"/>
        <v>83.323428539843732</v>
      </c>
      <c r="BL46" s="17">
        <f t="shared" si="59"/>
        <v>232.50839621718745</v>
      </c>
      <c r="BM46" s="17">
        <f t="shared" si="59"/>
        <v>-137.96533206406247</v>
      </c>
      <c r="BN46" s="17">
        <f t="shared" si="59"/>
        <v>19.711670265234382</v>
      </c>
      <c r="BO46" s="17">
        <f t="shared" ref="BO46:DZ46" si="60">SUM(BO47:BO50,BO54:BO56,BO60)</f>
        <v>162.6184396118897</v>
      </c>
      <c r="BP46" s="17">
        <f t="shared" si="60"/>
        <v>79.746114698144538</v>
      </c>
      <c r="BQ46" s="17">
        <f t="shared" si="60"/>
        <v>-148.11020356551512</v>
      </c>
      <c r="BR46" s="17">
        <f t="shared" si="60"/>
        <v>-24.873179846856686</v>
      </c>
      <c r="BS46" s="17">
        <f t="shared" si="60"/>
        <v>137.22053120100099</v>
      </c>
      <c r="BT46" s="17">
        <f t="shared" si="60"/>
        <v>129.62929464175417</v>
      </c>
      <c r="BU46" s="17">
        <f t="shared" si="60"/>
        <v>-66.56220230765382</v>
      </c>
      <c r="BV46" s="17">
        <f t="shared" si="60"/>
        <v>-108.24161147113648</v>
      </c>
      <c r="BW46" s="17">
        <f t="shared" si="60"/>
        <v>74.982969239620985</v>
      </c>
      <c r="BX46" s="17">
        <f t="shared" si="60"/>
        <v>71.786711468789676</v>
      </c>
      <c r="BY46" s="17">
        <f t="shared" si="60"/>
        <v>-36.230446415576168</v>
      </c>
      <c r="BZ46" s="17">
        <f t="shared" si="60"/>
        <v>1.26819564029541</v>
      </c>
      <c r="CA46" s="17">
        <f t="shared" si="60"/>
        <v>34.705871787072738</v>
      </c>
      <c r="CB46" s="17">
        <f t="shared" si="60"/>
        <v>119.8363057116333</v>
      </c>
      <c r="CC46" s="17">
        <f t="shared" si="60"/>
        <v>-30.916797349981685</v>
      </c>
      <c r="CD46" s="17">
        <f t="shared" si="60"/>
        <v>-66.524776287901489</v>
      </c>
      <c r="CE46" s="17">
        <f t="shared" si="60"/>
        <v>186.24216108540514</v>
      </c>
      <c r="CF46" s="17">
        <f t="shared" si="60"/>
        <v>-37.947203874395726</v>
      </c>
      <c r="CG46" s="17">
        <f t="shared" si="60"/>
        <v>-78.25067580288389</v>
      </c>
      <c r="CH46" s="17">
        <f t="shared" si="60"/>
        <v>-36.645394556176733</v>
      </c>
      <c r="CI46" s="17">
        <f t="shared" si="60"/>
        <v>81.766116055645739</v>
      </c>
      <c r="CJ46" s="17">
        <f t="shared" si="60"/>
        <v>28.046284343011475</v>
      </c>
      <c r="CK46" s="17">
        <f t="shared" si="60"/>
        <v>-163.717123469928</v>
      </c>
      <c r="CL46" s="17">
        <f t="shared" si="60"/>
        <v>301.69156049597024</v>
      </c>
      <c r="CM46" s="17">
        <f t="shared" si="60"/>
        <v>120.88950010441172</v>
      </c>
      <c r="CN46" s="17">
        <f t="shared" si="60"/>
        <v>233.6125029133662</v>
      </c>
      <c r="CO46" s="17">
        <f t="shared" si="60"/>
        <v>-265.48859630577397</v>
      </c>
      <c r="CP46" s="17">
        <f t="shared" si="60"/>
        <v>94.872787352233885</v>
      </c>
      <c r="CQ46" s="17">
        <f t="shared" si="60"/>
        <v>214.43580661656492</v>
      </c>
      <c r="CR46" s="17">
        <f t="shared" si="60"/>
        <v>-190.09495117930604</v>
      </c>
      <c r="CS46" s="17">
        <f t="shared" si="60"/>
        <v>-9.3486206007690598</v>
      </c>
      <c r="CT46" s="17">
        <f t="shared" si="60"/>
        <v>170.88098143880003</v>
      </c>
      <c r="CU46" s="17">
        <f t="shared" si="60"/>
        <v>-124.17323900346071</v>
      </c>
      <c r="CV46" s="17">
        <f t="shared" si="60"/>
        <v>94.909985273541267</v>
      </c>
      <c r="CW46" s="17">
        <f t="shared" si="60"/>
        <v>-91.4684488388435</v>
      </c>
      <c r="CX46" s="17">
        <f t="shared" si="60"/>
        <v>36.56361998120228</v>
      </c>
      <c r="CY46" s="17">
        <f t="shared" si="60"/>
        <v>49.189720593719983</v>
      </c>
      <c r="CZ46" s="17">
        <f t="shared" si="60"/>
        <v>216.13203207245527</v>
      </c>
      <c r="DA46" s="17">
        <f t="shared" si="60"/>
        <v>8.7250611989458324</v>
      </c>
      <c r="DB46" s="17">
        <f t="shared" si="60"/>
        <v>-135.82450532032848</v>
      </c>
      <c r="DC46" s="17">
        <f t="shared" si="60"/>
        <v>8.5888230675464214</v>
      </c>
      <c r="DD46" s="17">
        <f t="shared" si="60"/>
        <v>155.17815762671412</v>
      </c>
      <c r="DE46" s="17">
        <f t="shared" si="60"/>
        <v>-109.95700318377463</v>
      </c>
      <c r="DF46" s="17">
        <f t="shared" si="60"/>
        <v>29.345704067099874</v>
      </c>
      <c r="DG46" s="17">
        <f t="shared" si="60"/>
        <v>84.603924943178541</v>
      </c>
      <c r="DH46" s="17">
        <f t="shared" si="60"/>
        <v>63.609378634676872</v>
      </c>
      <c r="DI46" s="17">
        <f t="shared" si="60"/>
        <v>-255.39524164505963</v>
      </c>
      <c r="DJ46" s="17">
        <f t="shared" si="60"/>
        <v>-87.187833336681066</v>
      </c>
      <c r="DK46" s="17">
        <f t="shared" si="60"/>
        <v>280.1243448774506</v>
      </c>
      <c r="DL46" s="17">
        <f t="shared" si="60"/>
        <v>-91.146849897476827</v>
      </c>
      <c r="DM46" s="17">
        <f t="shared" si="60"/>
        <v>-97.26363675363406</v>
      </c>
      <c r="DN46" s="17">
        <f t="shared" si="60"/>
        <v>62.199706311687159</v>
      </c>
      <c r="DO46" s="17">
        <f t="shared" si="60"/>
        <v>22.532196574943292</v>
      </c>
      <c r="DP46" s="17">
        <f t="shared" si="60"/>
        <v>22.170841752515031</v>
      </c>
      <c r="DQ46" s="17">
        <f t="shared" si="60"/>
        <v>-121.85891900024129</v>
      </c>
      <c r="DR46" s="17">
        <f t="shared" si="60"/>
        <v>-79.540756977941626</v>
      </c>
      <c r="DS46" s="17">
        <f t="shared" si="60"/>
        <v>158.12099982553227</v>
      </c>
      <c r="DT46" s="17">
        <f t="shared" si="60"/>
        <v>-106.80167291371001</v>
      </c>
      <c r="DU46" s="17">
        <f t="shared" si="60"/>
        <v>159.00139552210453</v>
      </c>
      <c r="DV46" s="17">
        <f t="shared" si="60"/>
        <v>1.0624891513534269</v>
      </c>
      <c r="DW46" s="17">
        <f t="shared" si="60"/>
        <v>157.04958866226156</v>
      </c>
      <c r="DX46" s="17">
        <f t="shared" si="60"/>
        <v>-154.95253524354067</v>
      </c>
      <c r="DY46" s="17">
        <f t="shared" si="60"/>
        <v>-144.18723408823124</v>
      </c>
      <c r="DZ46" s="17">
        <f t="shared" si="60"/>
        <v>45.544615413190854</v>
      </c>
      <c r="EA46" s="17">
        <f t="shared" ref="EA46:FB46" si="61">SUM(EA47:EA50,EA54:EA56,EA60)</f>
        <v>-49.002040264265247</v>
      </c>
      <c r="EB46" s="17">
        <f t="shared" si="61"/>
        <v>25.201527538992725</v>
      </c>
      <c r="EC46" s="17">
        <f t="shared" si="61"/>
        <v>0.41554359389951223</v>
      </c>
      <c r="ED46" s="17">
        <f t="shared" si="61"/>
        <v>-16.430908313674376</v>
      </c>
      <c r="EE46" s="17">
        <f t="shared" si="61"/>
        <v>84.81111966136811</v>
      </c>
      <c r="EF46" s="17">
        <f t="shared" si="61"/>
        <v>93.783160648371364</v>
      </c>
      <c r="EG46" s="17">
        <f t="shared" si="61"/>
        <v>-19.005752127369565</v>
      </c>
      <c r="EH46" s="17">
        <f t="shared" si="61"/>
        <v>-3.9985795577419889</v>
      </c>
      <c r="EI46" s="17">
        <f t="shared" si="61"/>
        <v>15.355428101452992</v>
      </c>
      <c r="EJ46" s="17">
        <f t="shared" si="61"/>
        <v>-115.49598675643048</v>
      </c>
      <c r="EK46" s="17">
        <f t="shared" si="61"/>
        <v>69.076479527775206</v>
      </c>
      <c r="EL46" s="17">
        <f t="shared" si="61"/>
        <v>211.49273962323988</v>
      </c>
      <c r="EM46" s="17">
        <f t="shared" si="61"/>
        <v>-355.33943056053738</v>
      </c>
      <c r="EN46" s="17">
        <f t="shared" si="61"/>
        <v>64.86002700801302</v>
      </c>
      <c r="EO46" s="17">
        <f t="shared" si="61"/>
        <v>113.27189268648087</v>
      </c>
      <c r="EP46" s="17">
        <f t="shared" si="61"/>
        <v>-97.611952981070701</v>
      </c>
      <c r="EQ46" s="17">
        <f t="shared" si="61"/>
        <v>209.21217074776237</v>
      </c>
      <c r="ER46" s="17">
        <f t="shared" si="61"/>
        <v>-211.84049154376279</v>
      </c>
      <c r="ES46" s="17">
        <f t="shared" si="61"/>
        <v>108.48192306949137</v>
      </c>
      <c r="ET46" s="17">
        <f t="shared" si="61"/>
        <v>-129.15835618250588</v>
      </c>
      <c r="EU46" s="17">
        <f t="shared" si="61"/>
        <v>144.473343228244</v>
      </c>
      <c r="EV46" s="17">
        <f t="shared" si="61"/>
        <v>-19.732767414499769</v>
      </c>
      <c r="EW46" s="17">
        <f t="shared" si="61"/>
        <v>-61.825926883568691</v>
      </c>
      <c r="EX46" s="17">
        <f t="shared" si="61"/>
        <v>101.36819359960242</v>
      </c>
      <c r="EY46" s="17">
        <f t="shared" si="61"/>
        <v>-144.78194748747308</v>
      </c>
      <c r="EZ46" s="17">
        <f t="shared" si="61"/>
        <v>109.46210600181614</v>
      </c>
      <c r="FA46" s="17">
        <f t="shared" si="61"/>
        <v>-120.57403179865298</v>
      </c>
      <c r="FB46" s="17">
        <f t="shared" si="61"/>
        <v>156.13497566040425</v>
      </c>
      <c r="FC46" s="17">
        <f t="shared" ref="FC46:FP46" si="62">SUM(FC47:FC50,FC54:FC56,FC60)</f>
        <v>-24.193037693303808</v>
      </c>
      <c r="FD46" s="17">
        <f t="shared" si="62"/>
        <v>-69.581336635802927</v>
      </c>
      <c r="FE46" s="17">
        <f t="shared" si="62"/>
        <v>113.17927602712972</v>
      </c>
      <c r="FF46" s="17">
        <f t="shared" si="62"/>
        <v>-143.37114284062002</v>
      </c>
      <c r="FG46" s="17">
        <f t="shared" si="62"/>
        <v>293.16739456912956</v>
      </c>
      <c r="FH46" s="17">
        <f t="shared" si="62"/>
        <v>-71.893364062175849</v>
      </c>
      <c r="FI46" s="17">
        <f t="shared" si="62"/>
        <v>-96.466754670157371</v>
      </c>
      <c r="FJ46" s="17">
        <f t="shared" si="62"/>
        <v>18.719618255957759</v>
      </c>
      <c r="FK46" s="17">
        <f t="shared" si="62"/>
        <v>45.378030931763291</v>
      </c>
      <c r="FL46" s="17">
        <f t="shared" si="62"/>
        <v>-85.008784154123276</v>
      </c>
      <c r="FM46" s="17">
        <f t="shared" si="62"/>
        <v>-181.92193315376562</v>
      </c>
      <c r="FN46" s="17">
        <f t="shared" si="62"/>
        <v>135.25337705922243</v>
      </c>
      <c r="FO46" s="17">
        <f t="shared" si="62"/>
        <v>163.96224139123228</v>
      </c>
      <c r="FP46" s="17">
        <f t="shared" si="62"/>
        <v>-106.0817740739075</v>
      </c>
      <c r="FQ46" s="17">
        <f t="shared" ref="FQ46:FS46" si="63">SUM(FQ47:FQ50,FQ54:FQ56,FQ60)</f>
        <v>95.255199487316929</v>
      </c>
      <c r="FR46" s="17">
        <f t="shared" si="63"/>
        <v>-214.69978588292591</v>
      </c>
      <c r="FS46" s="17">
        <f t="shared" si="63"/>
        <v>239.76275174442662</v>
      </c>
      <c r="FT46" s="17">
        <f t="shared" ref="FT46:FU46" si="64">SUM(FT47:FT50,FT54:FT56,FT60)</f>
        <v>-163.83879752126867</v>
      </c>
      <c r="FU46" s="17">
        <f t="shared" si="64"/>
        <v>-109.52628910978359</v>
      </c>
      <c r="FV46" s="17">
        <f t="shared" ref="FV46" si="65">SUM(FV47:FV50,FV54:FV56,FV60)</f>
        <v>46.289416893076968</v>
      </c>
    </row>
    <row r="47" spans="1:178" ht="15" x14ac:dyDescent="0.25">
      <c r="A47" s="49" t="s">
        <v>22</v>
      </c>
      <c r="B47" s="53">
        <v>46.94703515625001</v>
      </c>
      <c r="C47" s="53">
        <v>52.092546875000011</v>
      </c>
      <c r="D47" s="53">
        <v>-69.903894531250003</v>
      </c>
      <c r="E47" s="53">
        <v>4.3506533203124889</v>
      </c>
      <c r="F47" s="53">
        <v>-110.2881989746094</v>
      </c>
      <c r="G47" s="53">
        <v>47.298556640624987</v>
      </c>
      <c r="H47" s="53">
        <v>12.796795410156236</v>
      </c>
      <c r="I47" s="53">
        <v>136.76972045898435</v>
      </c>
      <c r="J47" s="53">
        <v>-143.27166796875002</v>
      </c>
      <c r="K47" s="53">
        <v>-40.135845703124993</v>
      </c>
      <c r="L47" s="53">
        <v>59.369245117187504</v>
      </c>
      <c r="M47" s="53">
        <v>-43.881065429687496</v>
      </c>
      <c r="N47" s="53">
        <v>-9.8060312499999895</v>
      </c>
      <c r="O47" s="53">
        <v>166.07340234374999</v>
      </c>
      <c r="P47" s="53">
        <v>-108.68055078125001</v>
      </c>
      <c r="Q47" s="53">
        <v>48.773789062500008</v>
      </c>
      <c r="R47" s="53">
        <v>-38.800350097656242</v>
      </c>
      <c r="S47" s="53">
        <v>74.022110107421881</v>
      </c>
      <c r="T47" s="53">
        <v>2.6450615234375121</v>
      </c>
      <c r="U47" s="53">
        <v>-115.63215039062499</v>
      </c>
      <c r="V47" s="53">
        <v>69.624726562500001</v>
      </c>
      <c r="W47" s="53">
        <v>-65.144405761718758</v>
      </c>
      <c r="X47" s="53">
        <v>95.538622070312471</v>
      </c>
      <c r="Y47" s="53">
        <v>-86.648889160156259</v>
      </c>
      <c r="Z47" s="53">
        <v>73.199290527343749</v>
      </c>
      <c r="AA47" s="53">
        <v>-18.84036132812501</v>
      </c>
      <c r="AB47" s="53">
        <v>-30.600203613281256</v>
      </c>
      <c r="AC47" s="53">
        <v>-3.3027919921874962</v>
      </c>
      <c r="AD47" s="53">
        <v>101.8980078125</v>
      </c>
      <c r="AE47" s="53">
        <v>-75.872811523437491</v>
      </c>
      <c r="AF47" s="53">
        <v>71.428452636718745</v>
      </c>
      <c r="AG47" s="53">
        <v>-123.57839404296877</v>
      </c>
      <c r="AH47" s="53">
        <v>73.671102783203139</v>
      </c>
      <c r="AI47" s="53">
        <v>32.116154296874988</v>
      </c>
      <c r="AJ47" s="53">
        <v>-62.906303710937514</v>
      </c>
      <c r="AK47" s="53">
        <v>64.69980249023439</v>
      </c>
      <c r="AL47" s="53">
        <v>-21.308977050781245</v>
      </c>
      <c r="AM47" s="53">
        <v>-93.116410156249998</v>
      </c>
      <c r="AN47" s="53">
        <v>124.6790146484375</v>
      </c>
      <c r="AO47" s="53">
        <v>-66.345734863281251</v>
      </c>
      <c r="AP47" s="53">
        <v>-61.575473632812496</v>
      </c>
      <c r="AQ47" s="53">
        <v>191.97942968749999</v>
      </c>
      <c r="AR47" s="53">
        <v>-106.66279101562502</v>
      </c>
      <c r="AS47" s="53">
        <v>42.140093749999991</v>
      </c>
      <c r="AT47" s="53">
        <v>-2.416950195312495</v>
      </c>
      <c r="AU47" s="53">
        <v>-94.776586914062506</v>
      </c>
      <c r="AV47" s="53">
        <v>-30.48709765625</v>
      </c>
      <c r="AW47" s="53">
        <v>167.5789638671875</v>
      </c>
      <c r="AX47" s="53">
        <v>18.791684570312501</v>
      </c>
      <c r="AY47" s="53">
        <v>25.800958007812497</v>
      </c>
      <c r="AZ47" s="53">
        <v>-111.36085351562501</v>
      </c>
      <c r="BA47" s="53">
        <v>30.050362792968766</v>
      </c>
      <c r="BB47" s="53">
        <v>155.43302905273438</v>
      </c>
      <c r="BC47" s="53">
        <v>-55.092844970703126</v>
      </c>
      <c r="BD47" s="53">
        <v>-115.2130731201172</v>
      </c>
      <c r="BE47" s="53">
        <v>136.73908496093748</v>
      </c>
      <c r="BF47" s="53">
        <v>-108.623431640625</v>
      </c>
      <c r="BG47" s="53">
        <v>-30.097719116210925</v>
      </c>
      <c r="BH47" s="53">
        <v>126.05067196655274</v>
      </c>
      <c r="BI47" s="53">
        <v>-21.851201873779303</v>
      </c>
      <c r="BJ47" s="53">
        <v>-95.018962341308594</v>
      </c>
      <c r="BK47" s="53">
        <v>121.39617333984376</v>
      </c>
      <c r="BL47" s="53">
        <v>87.443682617187477</v>
      </c>
      <c r="BM47" s="53">
        <v>-103.9383056640625</v>
      </c>
      <c r="BN47" s="53">
        <v>-30.998088134765624</v>
      </c>
      <c r="BO47" s="53">
        <v>-9.5329771881103422</v>
      </c>
      <c r="BP47" s="53">
        <v>59.216613098144521</v>
      </c>
      <c r="BQ47" s="53">
        <v>-93.616409965515132</v>
      </c>
      <c r="BR47" s="53">
        <v>-27.940002246856693</v>
      </c>
      <c r="BS47" s="53">
        <v>109.24677040100096</v>
      </c>
      <c r="BT47" s="53">
        <v>15.366422641754141</v>
      </c>
      <c r="BU47" s="53">
        <v>-49.928931907653798</v>
      </c>
      <c r="BV47" s="53">
        <v>1.5465669288635127</v>
      </c>
      <c r="BW47" s="53">
        <v>52.99622443962096</v>
      </c>
      <c r="BX47" s="53">
        <v>-28.554966131210325</v>
      </c>
      <c r="BY47" s="53">
        <v>-17.013927215576174</v>
      </c>
      <c r="BZ47" s="53">
        <v>8.0177572402954027</v>
      </c>
      <c r="CA47" s="53">
        <v>-20.686409812927259</v>
      </c>
      <c r="CB47" s="53">
        <v>-52.5333558883667</v>
      </c>
      <c r="CC47" s="53">
        <v>72.951777050018308</v>
      </c>
      <c r="CD47" s="53">
        <v>-41.282458687901482</v>
      </c>
      <c r="CE47" s="53">
        <v>141.53465628540516</v>
      </c>
      <c r="CF47" s="53">
        <v>-12.534685474395729</v>
      </c>
      <c r="CG47" s="53">
        <v>-93.212851816177377</v>
      </c>
      <c r="CH47" s="53">
        <v>-12.442383171081531</v>
      </c>
      <c r="CI47" s="53">
        <v>11.468817661285394</v>
      </c>
      <c r="CJ47" s="53">
        <v>51.415128746032721</v>
      </c>
      <c r="CK47" s="53">
        <v>-127.33359067153931</v>
      </c>
      <c r="CL47" s="53">
        <v>143.89921794891359</v>
      </c>
      <c r="CM47" s="53">
        <v>15.773584188461296</v>
      </c>
      <c r="CN47" s="53">
        <v>134.26745110321042</v>
      </c>
      <c r="CO47" s="53">
        <v>-204.45355292510988</v>
      </c>
      <c r="CP47" s="53">
        <v>-12.318081649780275</v>
      </c>
      <c r="CQ47" s="53">
        <v>56.46825405120849</v>
      </c>
      <c r="CR47" s="53">
        <v>31.981244836807264</v>
      </c>
      <c r="CS47" s="53">
        <v>-93.100715568542483</v>
      </c>
      <c r="CT47" s="53">
        <v>166.02558422470094</v>
      </c>
      <c r="CU47" s="53">
        <v>-108.16356754684448</v>
      </c>
      <c r="CV47" s="53">
        <v>80.985309917449953</v>
      </c>
      <c r="CW47" s="53">
        <v>2.866199954986584</v>
      </c>
      <c r="CX47" s="53">
        <v>-204.98427391815187</v>
      </c>
      <c r="CY47" s="53">
        <v>163.62933390808107</v>
      </c>
      <c r="CZ47" s="53">
        <v>68.157882545471196</v>
      </c>
      <c r="DA47" s="53">
        <v>28.868636531829821</v>
      </c>
      <c r="DB47" s="53">
        <v>-183.90409619140624</v>
      </c>
      <c r="DC47" s="53">
        <v>26.253272022247302</v>
      </c>
      <c r="DD47" s="53">
        <v>62.564293178558344</v>
      </c>
      <c r="DE47" s="53">
        <v>85.302659740448007</v>
      </c>
      <c r="DF47" s="53">
        <v>-70.544982620239239</v>
      </c>
      <c r="DG47" s="53">
        <v>42.559575404167177</v>
      </c>
      <c r="DH47" s="53">
        <v>35.620334364891043</v>
      </c>
      <c r="DI47" s="53">
        <v>-114.39744512939454</v>
      </c>
      <c r="DJ47" s="53">
        <v>-32.038330873489379</v>
      </c>
      <c r="DK47" s="53">
        <v>87.932794761657732</v>
      </c>
      <c r="DL47" s="53">
        <v>-22.942778202056857</v>
      </c>
      <c r="DM47" s="53">
        <v>-105.46215256118775</v>
      </c>
      <c r="DN47" s="53">
        <v>101.28792460250855</v>
      </c>
      <c r="DO47" s="53">
        <v>12.950866693496693</v>
      </c>
      <c r="DP47" s="53">
        <v>107.47127391433716</v>
      </c>
      <c r="DQ47" s="53">
        <v>-89.039310222625744</v>
      </c>
      <c r="DR47" s="53">
        <v>-125.99834095001221</v>
      </c>
      <c r="DS47" s="53">
        <v>104.72832181930541</v>
      </c>
      <c r="DT47" s="53">
        <v>-79.932007759094262</v>
      </c>
      <c r="DU47" s="53">
        <v>56.188298103332514</v>
      </c>
      <c r="DV47" s="53">
        <v>-27.381385627746575</v>
      </c>
      <c r="DW47" s="53">
        <v>89.990091777801538</v>
      </c>
      <c r="DX47" s="53">
        <v>16.217517393112203</v>
      </c>
      <c r="DY47" s="53">
        <v>-111.39736659622193</v>
      </c>
      <c r="DZ47" s="53">
        <v>36.022159029960619</v>
      </c>
      <c r="EA47" s="53">
        <v>-125.38807782173157</v>
      </c>
      <c r="EB47" s="53">
        <v>77.767782726287848</v>
      </c>
      <c r="EC47" s="53">
        <v>18.043793107986456</v>
      </c>
      <c r="ED47" s="53">
        <v>-21.386700174570088</v>
      </c>
      <c r="EE47" s="53">
        <v>11.62759104847909</v>
      </c>
      <c r="EF47" s="53">
        <v>151.82712165260315</v>
      </c>
      <c r="EG47" s="53">
        <v>-42.702059082031269</v>
      </c>
      <c r="EH47" s="53">
        <v>104.86615676498413</v>
      </c>
      <c r="EI47" s="53">
        <v>-195.07802975201608</v>
      </c>
      <c r="EJ47" s="53">
        <v>-73.969285091400138</v>
      </c>
      <c r="EK47" s="53">
        <v>117.76462078285219</v>
      </c>
      <c r="EL47" s="53">
        <v>187.74786137890817</v>
      </c>
      <c r="EM47" s="53">
        <v>-350.24796174407004</v>
      </c>
      <c r="EN47" s="53">
        <v>137.40120613002779</v>
      </c>
      <c r="EO47" s="53">
        <v>79.85138745260241</v>
      </c>
      <c r="EP47" s="53">
        <v>-98.129359108448028</v>
      </c>
      <c r="EQ47" s="53">
        <v>6.7633380413055377</v>
      </c>
      <c r="ER47" s="53">
        <v>-97.967063161790378</v>
      </c>
      <c r="ES47" s="53">
        <v>231.84871956557035</v>
      </c>
      <c r="ET47" s="53">
        <v>-91.366089649677278</v>
      </c>
      <c r="EU47" s="53">
        <v>-22.173642995357504</v>
      </c>
      <c r="EV47" s="53">
        <v>35.505486518859854</v>
      </c>
      <c r="EW47" s="53">
        <v>-74.648277982115729</v>
      </c>
      <c r="EX47" s="53">
        <v>106.86039710119368</v>
      </c>
      <c r="EY47" s="53">
        <v>-120.88671301841735</v>
      </c>
      <c r="EZ47" s="53">
        <v>-7.7483201580047734</v>
      </c>
      <c r="FA47" s="53">
        <v>-31.127908344268803</v>
      </c>
      <c r="FB47" s="53">
        <v>80.188942652344707</v>
      </c>
      <c r="FC47" s="53">
        <v>-106.63268810963631</v>
      </c>
      <c r="FD47" s="53">
        <v>-33.191549328207984</v>
      </c>
      <c r="FE47" s="53">
        <v>133.11284868097306</v>
      </c>
      <c r="FF47" s="53">
        <v>-122.46039624118805</v>
      </c>
      <c r="FG47" s="53">
        <v>72.995198454856876</v>
      </c>
      <c r="FH47" s="53">
        <v>97.076874760091329</v>
      </c>
      <c r="FI47" s="53">
        <v>-23.433521980047239</v>
      </c>
      <c r="FJ47" s="53">
        <v>40.203613363742875</v>
      </c>
      <c r="FK47" s="53">
        <v>-36.570658499240878</v>
      </c>
      <c r="FL47" s="53">
        <v>-19.059878171324726</v>
      </c>
      <c r="FM47" s="53">
        <v>-125.28801290464401</v>
      </c>
      <c r="FN47" s="53">
        <v>163.47884628677369</v>
      </c>
      <c r="FO47" s="53">
        <v>10.542842992782582</v>
      </c>
      <c r="FP47" s="53">
        <v>-62.794991870880153</v>
      </c>
      <c r="FQ47" s="53">
        <v>-67.880419025421133</v>
      </c>
      <c r="FR47" s="53">
        <v>26.043766293673201</v>
      </c>
      <c r="FS47" s="53">
        <v>47.978917161941538</v>
      </c>
      <c r="FT47" s="53">
        <v>5.3040406856536828</v>
      </c>
      <c r="FU47" s="53">
        <v>-113.75060689735413</v>
      </c>
      <c r="FV47" s="53">
        <v>11.427881454336159</v>
      </c>
    </row>
    <row r="48" spans="1:178" ht="15" x14ac:dyDescent="0.25">
      <c r="A48" s="49" t="s">
        <v>23</v>
      </c>
      <c r="B48" s="53">
        <v>-24.161999999999999</v>
      </c>
      <c r="C48" s="53">
        <v>18.240999999999996</v>
      </c>
      <c r="D48" s="53">
        <v>-29.027000000000001</v>
      </c>
      <c r="E48" s="53">
        <v>4.1649999999999991</v>
      </c>
      <c r="F48" s="53">
        <v>30.826000000000001</v>
      </c>
      <c r="G48" s="53">
        <v>13.617000000000001</v>
      </c>
      <c r="H48" s="53">
        <v>-38.827000000000005</v>
      </c>
      <c r="I48" s="53">
        <v>-4.2639999999999887</v>
      </c>
      <c r="J48" s="53">
        <v>54.847999999999999</v>
      </c>
      <c r="K48" s="53">
        <v>-49.823</v>
      </c>
      <c r="L48" s="53">
        <v>5.5130000000000017</v>
      </c>
      <c r="M48" s="53">
        <v>52.642999999999994</v>
      </c>
      <c r="N48" s="53">
        <v>-13.413000000000011</v>
      </c>
      <c r="O48" s="53">
        <v>48.166999999999994</v>
      </c>
      <c r="P48" s="53">
        <v>-52.781000000000006</v>
      </c>
      <c r="Q48" s="53">
        <v>7.6589999999999971</v>
      </c>
      <c r="R48" s="53">
        <v>11.71</v>
      </c>
      <c r="S48" s="53">
        <v>2.1229999999999976</v>
      </c>
      <c r="T48" s="53">
        <v>-51.465000000000003</v>
      </c>
      <c r="U48" s="53">
        <v>38.978000000000002</v>
      </c>
      <c r="V48" s="53">
        <v>-8.1229999999999976</v>
      </c>
      <c r="W48" s="53">
        <v>3.4189999999999987</v>
      </c>
      <c r="X48" s="53">
        <v>-12.727000000000004</v>
      </c>
      <c r="Y48" s="53">
        <v>-23.682000000000002</v>
      </c>
      <c r="Z48" s="53">
        <v>7.782</v>
      </c>
      <c r="AA48" s="53">
        <v>4.7350000000000065</v>
      </c>
      <c r="AB48" s="53">
        <v>7.8059999999999974</v>
      </c>
      <c r="AC48" s="53">
        <v>-2.6159999999999926</v>
      </c>
      <c r="AD48" s="53">
        <v>-11.010000000000003</v>
      </c>
      <c r="AE48" s="53">
        <v>43.176000000000002</v>
      </c>
      <c r="AF48" s="53">
        <v>-0.66599999999999726</v>
      </c>
      <c r="AG48" s="53">
        <v>-36.67</v>
      </c>
      <c r="AH48" s="53">
        <v>-18.352000000000004</v>
      </c>
      <c r="AI48" s="53">
        <v>10.547999999999998</v>
      </c>
      <c r="AJ48" s="53">
        <v>0.12499999999999956</v>
      </c>
      <c r="AK48" s="53">
        <v>-3.1780000000000008</v>
      </c>
      <c r="AL48" s="53">
        <v>13.528</v>
      </c>
      <c r="AM48" s="53">
        <v>-18.461000000000002</v>
      </c>
      <c r="AN48" s="53">
        <v>6.6229999999999958</v>
      </c>
      <c r="AO48" s="53">
        <v>-19.370000000000005</v>
      </c>
      <c r="AP48" s="53">
        <v>-25.661999999999999</v>
      </c>
      <c r="AQ48" s="53">
        <v>16.313000000000002</v>
      </c>
      <c r="AR48" s="53">
        <v>20.170999999999996</v>
      </c>
      <c r="AS48" s="53">
        <v>-1.4280000000000008</v>
      </c>
      <c r="AT48" s="53">
        <v>-25.341999999999999</v>
      </c>
      <c r="AU48" s="53">
        <v>6.7899999999999991</v>
      </c>
      <c r="AV48" s="53">
        <v>-20.268999999999998</v>
      </c>
      <c r="AW48" s="53">
        <v>32.199000000000005</v>
      </c>
      <c r="AX48" s="53">
        <v>1.3830000000000009</v>
      </c>
      <c r="AY48" s="53">
        <v>-2.9849999999999977</v>
      </c>
      <c r="AZ48" s="53">
        <v>42.491</v>
      </c>
      <c r="BA48" s="53">
        <v>43.467999999999996</v>
      </c>
      <c r="BB48" s="53">
        <v>-54.307000000000002</v>
      </c>
      <c r="BC48" s="53">
        <v>3.3639999999999999</v>
      </c>
      <c r="BD48" s="53">
        <v>32.887999999999998</v>
      </c>
      <c r="BE48" s="53">
        <v>-30.749000000000002</v>
      </c>
      <c r="BF48" s="53">
        <v>74.62</v>
      </c>
      <c r="BG48" s="53">
        <v>-82.843999999999994</v>
      </c>
      <c r="BH48" s="53">
        <v>60.894999999999996</v>
      </c>
      <c r="BI48" s="53">
        <v>-44.867000000000004</v>
      </c>
      <c r="BJ48" s="53">
        <v>12.760999999999999</v>
      </c>
      <c r="BK48" s="53">
        <v>-29.946999999999999</v>
      </c>
      <c r="BL48" s="53">
        <v>66.036999999999992</v>
      </c>
      <c r="BM48" s="53">
        <v>-54.787999999999997</v>
      </c>
      <c r="BN48" s="53">
        <v>33.765000000000001</v>
      </c>
      <c r="BO48" s="53">
        <v>62.344000000000001</v>
      </c>
      <c r="BP48" s="53">
        <v>-47.540999999999997</v>
      </c>
      <c r="BQ48" s="53">
        <v>-19.227000000000004</v>
      </c>
      <c r="BR48" s="53">
        <v>38.651000000000003</v>
      </c>
      <c r="BS48" s="53">
        <v>55.408000000000001</v>
      </c>
      <c r="BT48" s="53">
        <v>-10.878</v>
      </c>
      <c r="BU48" s="53">
        <v>-57.981999999999999</v>
      </c>
      <c r="BV48" s="53">
        <v>-42.031000000000006</v>
      </c>
      <c r="BW48" s="53">
        <v>87.812000000000012</v>
      </c>
      <c r="BX48" s="53">
        <v>-54.456000000000003</v>
      </c>
      <c r="BY48" s="53">
        <v>-12.87</v>
      </c>
      <c r="BZ48" s="53">
        <v>-30.498999999999995</v>
      </c>
      <c r="CA48" s="53">
        <v>9.3540000000000028</v>
      </c>
      <c r="CB48" s="53">
        <v>49.353999999999999</v>
      </c>
      <c r="CC48" s="53">
        <v>36.581000000000003</v>
      </c>
      <c r="CD48" s="53">
        <v>-7.2030000000000012</v>
      </c>
      <c r="CE48" s="53">
        <v>-35.657000000000004</v>
      </c>
      <c r="CF48" s="53">
        <v>-19.791999999999998</v>
      </c>
      <c r="CG48" s="53">
        <v>-31.709999999999997</v>
      </c>
      <c r="CH48" s="53">
        <v>88.15</v>
      </c>
      <c r="CI48" s="53">
        <v>-23.853999999999999</v>
      </c>
      <c r="CJ48" s="53">
        <v>-46.150999999999996</v>
      </c>
      <c r="CK48" s="53">
        <v>-13.453999999999997</v>
      </c>
      <c r="CL48" s="53">
        <v>120.33199999999999</v>
      </c>
      <c r="CM48" s="53">
        <v>-103.655</v>
      </c>
      <c r="CN48" s="53">
        <v>1.2360000000000007</v>
      </c>
      <c r="CO48" s="53">
        <v>36.616</v>
      </c>
      <c r="CP48" s="53">
        <v>72.456000000000003</v>
      </c>
      <c r="CQ48" s="53">
        <v>-40.023000000000003</v>
      </c>
      <c r="CR48" s="53">
        <v>-82.328000000000003</v>
      </c>
      <c r="CS48" s="53">
        <v>47.631</v>
      </c>
      <c r="CT48" s="53">
        <v>25.131</v>
      </c>
      <c r="CU48" s="53">
        <v>-29.524000000000004</v>
      </c>
      <c r="CV48" s="53">
        <v>-15.750999999999999</v>
      </c>
      <c r="CW48" s="53">
        <v>-17.235999999999997</v>
      </c>
      <c r="CX48" s="53">
        <v>151.80900000000003</v>
      </c>
      <c r="CY48" s="53">
        <v>-96.371000000000009</v>
      </c>
      <c r="CZ48" s="53">
        <v>-25.062000000000005</v>
      </c>
      <c r="DA48" s="53">
        <v>-14.918999999999995</v>
      </c>
      <c r="DB48" s="53">
        <v>8.1480000000000032</v>
      </c>
      <c r="DC48" s="53">
        <v>5.9450000000000003</v>
      </c>
      <c r="DD48" s="53">
        <v>20.936999999999998</v>
      </c>
      <c r="DE48" s="53">
        <v>-28.666</v>
      </c>
      <c r="DF48" s="53">
        <v>2.6010000000000009</v>
      </c>
      <c r="DG48" s="53">
        <v>67.527999999999992</v>
      </c>
      <c r="DH48" s="53">
        <v>-55.224000000000004</v>
      </c>
      <c r="DI48" s="53">
        <v>12.394000000000002</v>
      </c>
      <c r="DJ48" s="53">
        <v>-56.085000000000001</v>
      </c>
      <c r="DK48" s="53">
        <v>42.932000000000002</v>
      </c>
      <c r="DL48" s="53">
        <v>-17.218</v>
      </c>
      <c r="DM48" s="53">
        <v>24.415000000000003</v>
      </c>
      <c r="DN48" s="53">
        <v>-53.599000000000004</v>
      </c>
      <c r="DO48" s="53">
        <v>-1.1890000000000018</v>
      </c>
      <c r="DP48" s="53">
        <v>12.410000000000004</v>
      </c>
      <c r="DQ48" s="53">
        <v>-2.9519999999999982</v>
      </c>
      <c r="DR48" s="53">
        <v>-24.509999999999998</v>
      </c>
      <c r="DS48" s="53">
        <v>72.807000000000002</v>
      </c>
      <c r="DT48" s="53">
        <v>-58.991999999999997</v>
      </c>
      <c r="DU48" s="53">
        <v>58.3</v>
      </c>
      <c r="DV48" s="53">
        <v>-23.481000000000002</v>
      </c>
      <c r="DW48" s="53">
        <v>15.882999999999996</v>
      </c>
      <c r="DX48" s="53">
        <v>-8.2439999999999998</v>
      </c>
      <c r="DY48" s="53">
        <v>-35.00500000000001</v>
      </c>
      <c r="DZ48" s="53">
        <v>15.145000000000001</v>
      </c>
      <c r="EA48" s="53">
        <v>20.872999999999998</v>
      </c>
      <c r="EB48" s="53">
        <v>5.2920000000000016</v>
      </c>
      <c r="EC48" s="53">
        <v>-22.16</v>
      </c>
      <c r="ED48" s="53">
        <v>24.288999999999998</v>
      </c>
      <c r="EE48" s="53">
        <v>8.2309999999999945</v>
      </c>
      <c r="EF48" s="53">
        <v>-58.076999999999998</v>
      </c>
      <c r="EG48" s="53">
        <v>18.826000000000001</v>
      </c>
      <c r="EH48" s="53">
        <v>-35.777000000000001</v>
      </c>
      <c r="EI48" s="53">
        <v>50.012</v>
      </c>
      <c r="EJ48" s="53">
        <v>20.445999999999991</v>
      </c>
      <c r="EK48" s="53">
        <v>-20.73</v>
      </c>
      <c r="EL48" s="53">
        <v>5.5789999999999988</v>
      </c>
      <c r="EM48" s="53">
        <v>9.3659999999999997</v>
      </c>
      <c r="EN48" s="53">
        <v>-14.757999999999997</v>
      </c>
      <c r="EO48" s="53">
        <v>0.86800000000000033</v>
      </c>
      <c r="EP48" s="53">
        <v>34.780999999999992</v>
      </c>
      <c r="EQ48" s="53">
        <v>96.392999999999986</v>
      </c>
      <c r="ER48" s="53">
        <v>-73.001000000000005</v>
      </c>
      <c r="ES48" s="53">
        <v>-83.826999999999998</v>
      </c>
      <c r="ET48" s="53">
        <v>58.786000000000001</v>
      </c>
      <c r="EU48" s="53">
        <v>24.631</v>
      </c>
      <c r="EV48" s="53">
        <v>8.804000000000002</v>
      </c>
      <c r="EW48" s="53">
        <v>-61.625</v>
      </c>
      <c r="EX48" s="53">
        <v>52.419000000000004</v>
      </c>
      <c r="EY48" s="53">
        <v>-44.22</v>
      </c>
      <c r="EZ48" s="53">
        <v>36.043999999999997</v>
      </c>
      <c r="FA48" s="53">
        <v>-75.474000000000004</v>
      </c>
      <c r="FB48" s="53">
        <v>72.985800025939938</v>
      </c>
      <c r="FC48" s="53">
        <v>29.459</v>
      </c>
      <c r="FD48" s="53">
        <v>-6.424999999999998</v>
      </c>
      <c r="FE48" s="53">
        <v>-26.241000000000003</v>
      </c>
      <c r="FF48" s="53">
        <v>47.514000000000003</v>
      </c>
      <c r="FG48" s="53">
        <v>87.187000000000012</v>
      </c>
      <c r="FH48" s="53">
        <v>-114.029</v>
      </c>
      <c r="FI48" s="53">
        <v>-29.992000000000001</v>
      </c>
      <c r="FJ48" s="53">
        <v>25.898</v>
      </c>
      <c r="FK48" s="53">
        <v>-4.865000000000002</v>
      </c>
      <c r="FL48" s="53">
        <v>-0.19399999999999906</v>
      </c>
      <c r="FM48" s="53">
        <v>-25.286999999999992</v>
      </c>
      <c r="FN48" s="53">
        <v>3.1209999999999951</v>
      </c>
      <c r="FO48" s="53">
        <v>-13.606999999999999</v>
      </c>
      <c r="FP48" s="53">
        <v>-3.6207066650390605</v>
      </c>
      <c r="FQ48" s="53">
        <v>19.627338256835937</v>
      </c>
      <c r="FR48" s="53">
        <v>-52.542935900390631</v>
      </c>
      <c r="FS48" s="53">
        <v>40.84257727050781</v>
      </c>
      <c r="FT48" s="53">
        <v>-53.512214447021492</v>
      </c>
      <c r="FU48" s="53">
        <v>15.665080337524415</v>
      </c>
      <c r="FV48" s="53">
        <v>38.720602999999997</v>
      </c>
    </row>
    <row r="49" spans="1:178" ht="15" x14ac:dyDescent="0.25">
      <c r="A49" s="49" t="s">
        <v>24</v>
      </c>
      <c r="B49" s="53">
        <v>0</v>
      </c>
      <c r="C49" s="53">
        <v>0</v>
      </c>
      <c r="D49" s="53">
        <v>0</v>
      </c>
      <c r="E49" s="53">
        <v>0</v>
      </c>
      <c r="F49" s="53">
        <v>0</v>
      </c>
      <c r="G49" s="53">
        <v>0</v>
      </c>
      <c r="H49" s="53">
        <v>0</v>
      </c>
      <c r="I49" s="53">
        <v>0</v>
      </c>
      <c r="J49" s="53">
        <v>0</v>
      </c>
      <c r="K49" s="53">
        <v>0</v>
      </c>
      <c r="L49" s="53">
        <v>0</v>
      </c>
      <c r="M49" s="53">
        <v>0</v>
      </c>
      <c r="N49" s="53">
        <v>0</v>
      </c>
      <c r="O49" s="53">
        <v>0</v>
      </c>
      <c r="P49" s="53">
        <v>0</v>
      </c>
      <c r="Q49" s="53">
        <v>0</v>
      </c>
      <c r="R49" s="53">
        <v>0</v>
      </c>
      <c r="S49" s="53">
        <v>0</v>
      </c>
      <c r="T49" s="53">
        <v>0</v>
      </c>
      <c r="U49" s="53">
        <v>0</v>
      </c>
      <c r="V49" s="53">
        <v>0</v>
      </c>
      <c r="W49" s="53">
        <v>0</v>
      </c>
      <c r="X49" s="53">
        <v>0</v>
      </c>
      <c r="Y49" s="53">
        <v>0</v>
      </c>
      <c r="Z49" s="53">
        <v>0</v>
      </c>
      <c r="AA49" s="53">
        <v>0</v>
      </c>
      <c r="AB49" s="53">
        <v>0</v>
      </c>
      <c r="AC49" s="53">
        <v>0</v>
      </c>
      <c r="AD49" s="53">
        <v>0</v>
      </c>
      <c r="AE49" s="53">
        <v>0</v>
      </c>
      <c r="AF49" s="53">
        <v>0</v>
      </c>
      <c r="AG49" s="53">
        <v>0</v>
      </c>
      <c r="AH49" s="53">
        <v>0</v>
      </c>
      <c r="AI49" s="53">
        <v>0</v>
      </c>
      <c r="AJ49" s="53">
        <v>0</v>
      </c>
      <c r="AK49" s="53">
        <v>0</v>
      </c>
      <c r="AL49" s="53">
        <v>-8.3820000000000006E-2</v>
      </c>
      <c r="AM49" s="53">
        <v>6.4680000000000015E-2</v>
      </c>
      <c r="AN49" s="53">
        <v>-7.5240000000000029E-2</v>
      </c>
      <c r="AO49" s="53">
        <v>8.5139999999999993E-2</v>
      </c>
      <c r="AP49" s="53">
        <v>-6.93E-2</v>
      </c>
      <c r="AQ49" s="53">
        <v>-7.2600000000000164E-3</v>
      </c>
      <c r="AR49" s="53">
        <v>3.8940000000000002E-2</v>
      </c>
      <c r="AS49" s="53">
        <v>1.3860000000000011E-2</v>
      </c>
      <c r="AT49" s="53">
        <v>-3.9600000000000191E-3</v>
      </c>
      <c r="AU49" s="53">
        <v>-0.11946</v>
      </c>
      <c r="AV49" s="53">
        <v>-7.0620000000000002E-2</v>
      </c>
      <c r="AW49" s="53">
        <v>-1.7159999999999995E-2</v>
      </c>
      <c r="AX49" s="53">
        <v>5.5440000000000017E-2</v>
      </c>
      <c r="AY49" s="53">
        <v>-0.13068000000000002</v>
      </c>
      <c r="AZ49" s="53">
        <v>-3.8280000000000008E-2</v>
      </c>
      <c r="BA49" s="53">
        <v>5.2140000000000006E-2</v>
      </c>
      <c r="BB49" s="53">
        <v>-6.93E-2</v>
      </c>
      <c r="BC49" s="53">
        <v>4.4880000000000003E-2</v>
      </c>
      <c r="BD49" s="53">
        <v>2.6940799999999987E-2</v>
      </c>
      <c r="BE49" s="53">
        <v>-0.18518000000000001</v>
      </c>
      <c r="BF49" s="53">
        <v>3.8410400000000011E-2</v>
      </c>
      <c r="BG49" s="53">
        <v>7.1736506079101592E-2</v>
      </c>
      <c r="BH49" s="53">
        <v>-6.8440800000000024E-2</v>
      </c>
      <c r="BI49" s="53">
        <v>2.3261599999999993E-2</v>
      </c>
      <c r="BJ49" s="53">
        <v>2.436640000000001E-2</v>
      </c>
      <c r="BK49" s="53">
        <v>-1.9744800000000007E-2</v>
      </c>
      <c r="BL49" s="53">
        <v>0.13871359999999999</v>
      </c>
      <c r="BM49" s="53">
        <v>-0.19602639999999999</v>
      </c>
      <c r="BN49" s="53">
        <v>-6.424160000000001E-2</v>
      </c>
      <c r="BO49" s="53">
        <v>9.8416799999999971E-2</v>
      </c>
      <c r="BP49" s="53">
        <v>-3.3498400000000039E-2</v>
      </c>
      <c r="BQ49" s="53">
        <v>-0.33979359999999997</v>
      </c>
      <c r="BR49" s="53">
        <v>7.2822400000000009E-2</v>
      </c>
      <c r="BS49" s="53">
        <v>1.2347607999999999</v>
      </c>
      <c r="BT49" s="53">
        <v>-0.32312799999999986</v>
      </c>
      <c r="BU49" s="53">
        <v>-0.15127039999999992</v>
      </c>
      <c r="BV49" s="53">
        <v>0.14282159999999999</v>
      </c>
      <c r="BW49" s="53">
        <v>-9.9255199999999988E-2</v>
      </c>
      <c r="BX49" s="53">
        <v>0.10567760000000004</v>
      </c>
      <c r="BY49" s="53">
        <v>-0.70251920000000001</v>
      </c>
      <c r="BZ49" s="53">
        <v>0.46943839999999992</v>
      </c>
      <c r="CA49" s="53">
        <v>-0.33171839999999991</v>
      </c>
      <c r="CB49" s="53">
        <v>4.1661600000000021E-2</v>
      </c>
      <c r="CC49" s="53">
        <v>-0.17857440000000002</v>
      </c>
      <c r="CD49" s="53">
        <v>-0.21431760000000005</v>
      </c>
      <c r="CE49" s="53">
        <v>-0.29049519999999995</v>
      </c>
      <c r="CF49" s="53">
        <v>0.14948159999999994</v>
      </c>
      <c r="CG49" s="53">
        <v>-3.7823986706542967E-2</v>
      </c>
      <c r="CH49" s="53">
        <v>-7.0011385095214762E-2</v>
      </c>
      <c r="CI49" s="53">
        <v>0.16929839436035155</v>
      </c>
      <c r="CJ49" s="53">
        <v>-3.0844403021240252E-2</v>
      </c>
      <c r="CK49" s="53">
        <v>0.1554672016113281</v>
      </c>
      <c r="CL49" s="53">
        <v>2.1458008056640665E-2</v>
      </c>
      <c r="CM49" s="53">
        <v>-6.8828007049560658E-2</v>
      </c>
      <c r="CN49" s="53">
        <v>0.38068082215576171</v>
      </c>
      <c r="CO49" s="53">
        <v>-0.50404338066406251</v>
      </c>
      <c r="CP49" s="53">
        <v>0.65786900201415988</v>
      </c>
      <c r="CQ49" s="53">
        <v>-0.30744743464355451</v>
      </c>
      <c r="CR49" s="53">
        <v>1.8039838867187075E-3</v>
      </c>
      <c r="CS49" s="53">
        <v>0.10009496777343752</v>
      </c>
      <c r="CT49" s="53">
        <v>-4.3602785900878849E-2</v>
      </c>
      <c r="CU49" s="53">
        <v>-3.4671456616210961E-2</v>
      </c>
      <c r="CV49" s="53">
        <v>0.23167535609130863</v>
      </c>
      <c r="CW49" s="53">
        <v>0.29935120616992195</v>
      </c>
      <c r="CX49" s="53">
        <v>-0.37510610064588779</v>
      </c>
      <c r="CY49" s="53">
        <v>0.10938668563894005</v>
      </c>
      <c r="CZ49" s="53">
        <v>0.11214952698408198</v>
      </c>
      <c r="DA49" s="53">
        <v>0.12842466711601552</v>
      </c>
      <c r="DB49" s="53">
        <v>-0.47040912892226561</v>
      </c>
      <c r="DC49" s="53">
        <v>0.50655104529912109</v>
      </c>
      <c r="DD49" s="53">
        <v>0.60486444815578611</v>
      </c>
      <c r="DE49" s="53">
        <v>-0.3276629242226563</v>
      </c>
      <c r="DF49" s="53">
        <v>1.0996866873391116</v>
      </c>
      <c r="DG49" s="53">
        <v>-0.99165046098867227</v>
      </c>
      <c r="DH49" s="53">
        <v>0.91004426978583974</v>
      </c>
      <c r="DI49" s="53">
        <v>-0.99979651566513672</v>
      </c>
      <c r="DJ49" s="53">
        <v>-0.17450246319167961</v>
      </c>
      <c r="DK49" s="53">
        <v>9.0550115792812358E-2</v>
      </c>
      <c r="DL49" s="53">
        <v>-0.39007169541997655</v>
      </c>
      <c r="DM49" s="53">
        <v>0.10851580755368673</v>
      </c>
      <c r="DN49" s="53">
        <v>2.4781709178609113E-2</v>
      </c>
      <c r="DO49" s="53">
        <v>-0.5176701185533934</v>
      </c>
      <c r="DP49" s="53">
        <v>0.19256783817788237</v>
      </c>
      <c r="DQ49" s="53">
        <v>-0.79060877761557591</v>
      </c>
      <c r="DR49" s="53">
        <v>1.292583972070585</v>
      </c>
      <c r="DS49" s="53">
        <v>-0.74832199377316</v>
      </c>
      <c r="DT49" s="53">
        <v>0.87133484538424777</v>
      </c>
      <c r="DU49" s="53">
        <v>-0.74980272771235357</v>
      </c>
      <c r="DV49" s="53">
        <v>0.73787477909999977</v>
      </c>
      <c r="DW49" s="53">
        <v>-1.0335033596805956</v>
      </c>
      <c r="DX49" s="53">
        <v>0.4939473633471485</v>
      </c>
      <c r="DY49" s="53">
        <v>0.39313250799072375</v>
      </c>
      <c r="DZ49" s="53">
        <v>-0.70954361676978506</v>
      </c>
      <c r="EA49" s="53">
        <v>-0.84196244253365149</v>
      </c>
      <c r="EB49" s="53">
        <v>1.3477448127048692</v>
      </c>
      <c r="EC49" s="53">
        <v>-0.72824951408695182</v>
      </c>
      <c r="ED49" s="53">
        <v>1.6237918608957171</v>
      </c>
      <c r="EE49" s="53">
        <v>-2.1724713871109866</v>
      </c>
      <c r="EF49" s="53">
        <v>-0.52696100423179448</v>
      </c>
      <c r="EG49" s="53">
        <v>-1.6930453382908439E-3</v>
      </c>
      <c r="EH49" s="53">
        <v>-0.47823632272609906</v>
      </c>
      <c r="EI49" s="53">
        <v>9.9539578534690669</v>
      </c>
      <c r="EJ49" s="53">
        <v>-2.6987016650303417</v>
      </c>
      <c r="EK49" s="53">
        <v>-2.6731412550769544</v>
      </c>
      <c r="EL49" s="53">
        <v>-0.17062175566826987</v>
      </c>
      <c r="EM49" s="53">
        <v>3.0505140917815723</v>
      </c>
      <c r="EN49" s="53">
        <v>-1.8258185873467916</v>
      </c>
      <c r="EO49" s="53">
        <v>-3.2484947661215324</v>
      </c>
      <c r="EP49" s="53">
        <v>0.92540612737734218</v>
      </c>
      <c r="EQ49" s="53">
        <v>-0.58267544173652475</v>
      </c>
      <c r="ER49" s="53">
        <v>-0.61946387391578739</v>
      </c>
      <c r="ES49" s="53">
        <v>0.60226368458507995</v>
      </c>
      <c r="ET49" s="53">
        <v>-0.87043230431299268</v>
      </c>
      <c r="EU49" s="53">
        <v>1.3491543754569708</v>
      </c>
      <c r="EV49" s="53">
        <v>0.22061496312475448</v>
      </c>
      <c r="EW49" s="53">
        <v>-0.43351682137484637</v>
      </c>
      <c r="EX49" s="53">
        <v>0.17929596816579085</v>
      </c>
      <c r="EY49" s="53">
        <v>-0.10174687826596074</v>
      </c>
      <c r="EZ49" s="53">
        <v>-0.15690574935876089</v>
      </c>
      <c r="FA49" s="53">
        <v>5.2169987379986411</v>
      </c>
      <c r="FB49" s="53">
        <v>-1.6368334241303852</v>
      </c>
      <c r="FC49" s="53">
        <v>-0.69236786369680559</v>
      </c>
      <c r="FD49" s="53">
        <v>-0.39217063889379045</v>
      </c>
      <c r="FE49" s="53">
        <v>-0.40810463626520477</v>
      </c>
      <c r="FF49" s="53">
        <v>-0.73843779205895022</v>
      </c>
      <c r="FG49" s="53">
        <v>0.37522702857928891</v>
      </c>
      <c r="FH49" s="53">
        <v>1.5392764365218694</v>
      </c>
      <c r="FI49" s="53">
        <v>-1.5620188229226386</v>
      </c>
      <c r="FJ49" s="53">
        <v>-0.75006395544137305</v>
      </c>
      <c r="FK49" s="53">
        <v>-3.3548137428239579</v>
      </c>
      <c r="FL49" s="53">
        <v>1.5163850328264594</v>
      </c>
      <c r="FM49" s="53">
        <v>0.11099906240179891</v>
      </c>
      <c r="FN49" s="53">
        <v>0.50096119999999988</v>
      </c>
      <c r="FO49" s="53">
        <v>-0.49158219999999986</v>
      </c>
      <c r="FP49" s="53">
        <v>0.12252340000000039</v>
      </c>
      <c r="FQ49" s="53">
        <v>-9.3003198992920311E-2</v>
      </c>
      <c r="FR49" s="53">
        <v>-0.37308439987096786</v>
      </c>
      <c r="FS49" s="53">
        <v>1.0176061999999986</v>
      </c>
      <c r="FT49" s="53">
        <v>1.0663174001101474</v>
      </c>
      <c r="FU49" s="53">
        <v>-0.95729940000000013</v>
      </c>
      <c r="FV49" s="53">
        <v>-0.77038679999999982</v>
      </c>
    </row>
    <row r="50" spans="1:178" ht="15" x14ac:dyDescent="0.25">
      <c r="A50" s="49" t="s">
        <v>25</v>
      </c>
      <c r="B50" s="53">
        <f>SUM(B51:B53)</f>
        <v>73.53</v>
      </c>
      <c r="C50" s="53">
        <f t="shared" ref="C50:BN50" si="66">SUM(C51:C53)</f>
        <v>9.8260000000000005</v>
      </c>
      <c r="D50" s="53">
        <f t="shared" si="66"/>
        <v>-27.524000000000001</v>
      </c>
      <c r="E50" s="53">
        <f t="shared" si="66"/>
        <v>-72.662000000000006</v>
      </c>
      <c r="F50" s="53">
        <f t="shared" si="66"/>
        <v>-27.948999999999998</v>
      </c>
      <c r="G50" s="53">
        <f t="shared" si="66"/>
        <v>-16.027999999999999</v>
      </c>
      <c r="H50" s="53">
        <f t="shared" si="66"/>
        <v>-12.587</v>
      </c>
      <c r="I50" s="53">
        <f t="shared" si="66"/>
        <v>-6.8120000000000047</v>
      </c>
      <c r="J50" s="53">
        <f t="shared" si="66"/>
        <v>25.602</v>
      </c>
      <c r="K50" s="53">
        <f t="shared" si="66"/>
        <v>10.465000000000002</v>
      </c>
      <c r="L50" s="53">
        <f t="shared" si="66"/>
        <v>-46.730999999999995</v>
      </c>
      <c r="M50" s="53">
        <f t="shared" si="66"/>
        <v>35.314000000000007</v>
      </c>
      <c r="N50" s="53">
        <f t="shared" si="66"/>
        <v>-45.323999999999998</v>
      </c>
      <c r="O50" s="53">
        <f t="shared" si="66"/>
        <v>73.525999999999996</v>
      </c>
      <c r="P50" s="53">
        <f t="shared" si="66"/>
        <v>13.594999999999999</v>
      </c>
      <c r="Q50" s="53">
        <f t="shared" si="66"/>
        <v>-33.353999999999999</v>
      </c>
      <c r="R50" s="53">
        <f t="shared" si="66"/>
        <v>1.3899999999999952</v>
      </c>
      <c r="S50" s="53">
        <f t="shared" si="66"/>
        <v>-35.258000000000003</v>
      </c>
      <c r="T50" s="53">
        <f t="shared" si="66"/>
        <v>37.296000000000006</v>
      </c>
      <c r="U50" s="53">
        <f t="shared" si="66"/>
        <v>-18.401000000000003</v>
      </c>
      <c r="V50" s="53">
        <f t="shared" si="66"/>
        <v>-15.646000000000004</v>
      </c>
      <c r="W50" s="53">
        <f t="shared" si="66"/>
        <v>15.016000000000004</v>
      </c>
      <c r="X50" s="53">
        <f t="shared" si="66"/>
        <v>28.315999999999999</v>
      </c>
      <c r="Y50" s="53">
        <f t="shared" si="66"/>
        <v>-2.6180000000000039</v>
      </c>
      <c r="Z50" s="53">
        <f t="shared" si="66"/>
        <v>63.471000000000004</v>
      </c>
      <c r="AA50" s="53">
        <f t="shared" si="66"/>
        <v>-106.00200000000001</v>
      </c>
      <c r="AB50" s="53">
        <f t="shared" si="66"/>
        <v>68.956000000000003</v>
      </c>
      <c r="AC50" s="53">
        <f t="shared" si="66"/>
        <v>-26.448</v>
      </c>
      <c r="AD50" s="53">
        <f t="shared" si="66"/>
        <v>-24.135999999999999</v>
      </c>
      <c r="AE50" s="53">
        <f t="shared" si="66"/>
        <v>0.70000000000000107</v>
      </c>
      <c r="AF50" s="53">
        <f t="shared" si="66"/>
        <v>-13.666999999999998</v>
      </c>
      <c r="AG50" s="53">
        <f t="shared" si="66"/>
        <v>19.829999999999998</v>
      </c>
      <c r="AH50" s="53">
        <f t="shared" si="66"/>
        <v>-20.209999999999997</v>
      </c>
      <c r="AI50" s="53">
        <f t="shared" si="66"/>
        <v>28.447000000000006</v>
      </c>
      <c r="AJ50" s="53">
        <f t="shared" si="66"/>
        <v>46.920999999999992</v>
      </c>
      <c r="AK50" s="53">
        <f t="shared" si="66"/>
        <v>-182.339</v>
      </c>
      <c r="AL50" s="53">
        <f t="shared" si="66"/>
        <v>134.53800000000001</v>
      </c>
      <c r="AM50" s="53">
        <f t="shared" si="66"/>
        <v>16.601000000000006</v>
      </c>
      <c r="AN50" s="53">
        <f t="shared" si="66"/>
        <v>-101.75</v>
      </c>
      <c r="AO50" s="53">
        <f t="shared" si="66"/>
        <v>56.911000000000001</v>
      </c>
      <c r="AP50" s="53">
        <f t="shared" si="66"/>
        <v>31.870000000000005</v>
      </c>
      <c r="AQ50" s="53">
        <f t="shared" si="66"/>
        <v>-115.634</v>
      </c>
      <c r="AR50" s="53">
        <f t="shared" si="66"/>
        <v>136.273</v>
      </c>
      <c r="AS50" s="53">
        <f t="shared" si="66"/>
        <v>-21.320000000000007</v>
      </c>
      <c r="AT50" s="53">
        <f t="shared" si="66"/>
        <v>-60.499999999999993</v>
      </c>
      <c r="AU50" s="53">
        <f t="shared" si="66"/>
        <v>78.043999999999997</v>
      </c>
      <c r="AV50" s="53">
        <f t="shared" si="66"/>
        <v>-18.877000000000002</v>
      </c>
      <c r="AW50" s="53">
        <f t="shared" si="66"/>
        <v>-55.66</v>
      </c>
      <c r="AX50" s="53">
        <f t="shared" si="66"/>
        <v>-2.5670000000000037</v>
      </c>
      <c r="AY50" s="53">
        <f t="shared" si="66"/>
        <v>-9.799000000000003</v>
      </c>
      <c r="AZ50" s="53">
        <f t="shared" si="66"/>
        <v>16.742999999999999</v>
      </c>
      <c r="BA50" s="53">
        <f t="shared" si="66"/>
        <v>7.1049999999999969</v>
      </c>
      <c r="BB50" s="53">
        <f t="shared" si="66"/>
        <v>124.48400000000001</v>
      </c>
      <c r="BC50" s="53">
        <f t="shared" si="66"/>
        <v>80.745999999999981</v>
      </c>
      <c r="BD50" s="53">
        <f t="shared" si="66"/>
        <v>24.761000000000003</v>
      </c>
      <c r="BE50" s="53">
        <f t="shared" si="66"/>
        <v>56.304000000000002</v>
      </c>
      <c r="BF50" s="53">
        <f t="shared" si="66"/>
        <v>7.9309999999999938</v>
      </c>
      <c r="BG50" s="53">
        <f t="shared" si="66"/>
        <v>72.555000000000007</v>
      </c>
      <c r="BH50" s="53">
        <f t="shared" si="66"/>
        <v>57.982999999999997</v>
      </c>
      <c r="BI50" s="53">
        <f t="shared" si="66"/>
        <v>30.454000000000022</v>
      </c>
      <c r="BJ50" s="53">
        <f t="shared" si="66"/>
        <v>88.731999999999999</v>
      </c>
      <c r="BK50" s="53">
        <f t="shared" si="66"/>
        <v>14.869999999999997</v>
      </c>
      <c r="BL50" s="53">
        <f t="shared" si="66"/>
        <v>33.548000000000002</v>
      </c>
      <c r="BM50" s="53">
        <f t="shared" si="66"/>
        <v>75.085999999999999</v>
      </c>
      <c r="BN50" s="53">
        <f t="shared" si="66"/>
        <v>5.9390000000000009</v>
      </c>
      <c r="BO50" s="53">
        <f t="shared" ref="BO50:DZ50" si="67">SUM(BO51:BO53)</f>
        <v>93.700999999999993</v>
      </c>
      <c r="BP50" s="53">
        <f t="shared" si="67"/>
        <v>-4.0929999999999964</v>
      </c>
      <c r="BQ50" s="53">
        <f t="shared" si="67"/>
        <v>40.244</v>
      </c>
      <c r="BR50" s="53">
        <f t="shared" si="67"/>
        <v>-22.727</v>
      </c>
      <c r="BS50" s="53">
        <f t="shared" si="67"/>
        <v>4.8369999999999962</v>
      </c>
      <c r="BT50" s="53">
        <f t="shared" si="67"/>
        <v>64.029000000000011</v>
      </c>
      <c r="BU50" s="53">
        <f t="shared" si="67"/>
        <v>5.9239999999999924</v>
      </c>
      <c r="BV50" s="53">
        <f t="shared" si="67"/>
        <v>-0.30200000000000138</v>
      </c>
      <c r="BW50" s="53">
        <f t="shared" si="67"/>
        <v>-31.488999999999997</v>
      </c>
      <c r="BX50" s="53">
        <f t="shared" si="67"/>
        <v>74.47399999999999</v>
      </c>
      <c r="BY50" s="53">
        <f t="shared" si="67"/>
        <v>-20.732999999999997</v>
      </c>
      <c r="BZ50" s="53">
        <f t="shared" si="67"/>
        <v>1.2490000000000023</v>
      </c>
      <c r="CA50" s="53">
        <f t="shared" si="67"/>
        <v>47.127000000000002</v>
      </c>
      <c r="CB50" s="53">
        <f t="shared" si="67"/>
        <v>62.195</v>
      </c>
      <c r="CC50" s="53">
        <f t="shared" si="67"/>
        <v>-49.945999999999998</v>
      </c>
      <c r="CD50" s="53">
        <f t="shared" si="67"/>
        <v>-0.61200000000000188</v>
      </c>
      <c r="CE50" s="53">
        <f t="shared" si="67"/>
        <v>80.169000000000011</v>
      </c>
      <c r="CF50" s="53">
        <f t="shared" si="67"/>
        <v>-28.385999999999996</v>
      </c>
      <c r="CG50" s="53">
        <f t="shared" si="67"/>
        <v>-17.811999999999998</v>
      </c>
      <c r="CH50" s="53">
        <f t="shared" si="67"/>
        <v>20.928000000000004</v>
      </c>
      <c r="CI50" s="53">
        <f t="shared" si="67"/>
        <v>13.256</v>
      </c>
      <c r="CJ50" s="53">
        <f t="shared" si="67"/>
        <v>12.124999999999996</v>
      </c>
      <c r="CK50" s="53">
        <f t="shared" si="67"/>
        <v>-8.847999999999999</v>
      </c>
      <c r="CL50" s="53">
        <f t="shared" si="67"/>
        <v>144.01488453899998</v>
      </c>
      <c r="CM50" s="53">
        <f t="shared" si="67"/>
        <v>99.668743922999994</v>
      </c>
      <c r="CN50" s="53">
        <f t="shared" si="67"/>
        <v>79.666370988000011</v>
      </c>
      <c r="CO50" s="53">
        <f t="shared" si="67"/>
        <v>-39.255999999999993</v>
      </c>
      <c r="CP50" s="53">
        <f t="shared" si="67"/>
        <v>4.4269999999999996</v>
      </c>
      <c r="CQ50" s="53">
        <f t="shared" si="67"/>
        <v>71.575999999999993</v>
      </c>
      <c r="CR50" s="53">
        <f t="shared" si="67"/>
        <v>-61.053000000000004</v>
      </c>
      <c r="CS50" s="53">
        <f t="shared" si="67"/>
        <v>-6.5619999999999976</v>
      </c>
      <c r="CT50" s="53">
        <f t="shared" si="67"/>
        <v>10.496999999999993</v>
      </c>
      <c r="CU50" s="53">
        <f t="shared" si="67"/>
        <v>10.472</v>
      </c>
      <c r="CV50" s="53">
        <f t="shared" si="67"/>
        <v>-27.796000000000003</v>
      </c>
      <c r="CW50" s="53">
        <f t="shared" si="67"/>
        <v>0.24599999999999511</v>
      </c>
      <c r="CX50" s="53">
        <f t="shared" si="67"/>
        <v>54.521000000000001</v>
      </c>
      <c r="CY50" s="53">
        <f t="shared" si="67"/>
        <v>44.808999999999997</v>
      </c>
      <c r="CZ50" s="53">
        <f t="shared" si="67"/>
        <v>31.675000000000011</v>
      </c>
      <c r="DA50" s="53">
        <f t="shared" si="67"/>
        <v>-21.356000000000002</v>
      </c>
      <c r="DB50" s="53">
        <f t="shared" si="67"/>
        <v>32.155999999999999</v>
      </c>
      <c r="DC50" s="53">
        <f t="shared" si="67"/>
        <v>-18.181000000000001</v>
      </c>
      <c r="DD50" s="53">
        <f t="shared" si="67"/>
        <v>34.727999999999994</v>
      </c>
      <c r="DE50" s="53">
        <f t="shared" si="67"/>
        <v>-87.87299999999999</v>
      </c>
      <c r="DF50" s="53">
        <f t="shared" si="67"/>
        <v>42.525999999999996</v>
      </c>
      <c r="DG50" s="53">
        <f t="shared" si="67"/>
        <v>34.662000000000006</v>
      </c>
      <c r="DH50" s="53">
        <f t="shared" si="67"/>
        <v>-14.582000000000004</v>
      </c>
      <c r="DI50" s="53">
        <f t="shared" si="67"/>
        <v>-49.957999999999998</v>
      </c>
      <c r="DJ50" s="53">
        <f t="shared" si="67"/>
        <v>-13.203000000000003</v>
      </c>
      <c r="DK50" s="53">
        <f t="shared" si="67"/>
        <v>47.394000000000005</v>
      </c>
      <c r="DL50" s="53">
        <f t="shared" si="67"/>
        <v>-26.600999999999999</v>
      </c>
      <c r="DM50" s="53">
        <f t="shared" si="67"/>
        <v>20.225000000000001</v>
      </c>
      <c r="DN50" s="53">
        <f t="shared" si="67"/>
        <v>20.791000000000004</v>
      </c>
      <c r="DO50" s="53">
        <f t="shared" si="67"/>
        <v>7.1020000000000039</v>
      </c>
      <c r="DP50" s="53">
        <f t="shared" si="67"/>
        <v>-34.077000000000005</v>
      </c>
      <c r="DQ50" s="53">
        <f t="shared" si="67"/>
        <v>-69.86699999999999</v>
      </c>
      <c r="DR50" s="53">
        <f t="shared" si="67"/>
        <v>44.188000000000002</v>
      </c>
      <c r="DS50" s="53">
        <f t="shared" si="67"/>
        <v>45.388999999999996</v>
      </c>
      <c r="DT50" s="53">
        <f t="shared" si="67"/>
        <v>5.6240000000000006</v>
      </c>
      <c r="DU50" s="53">
        <f t="shared" si="67"/>
        <v>-13.015169921875</v>
      </c>
      <c r="DV50" s="53">
        <f t="shared" si="67"/>
        <v>59.521000000000001</v>
      </c>
      <c r="DW50" s="53">
        <f t="shared" si="67"/>
        <v>-15.337</v>
      </c>
      <c r="DX50" s="53">
        <f t="shared" si="67"/>
        <v>-70.887</v>
      </c>
      <c r="DY50" s="53">
        <f t="shared" si="67"/>
        <v>12.467000000000002</v>
      </c>
      <c r="DZ50" s="53">
        <f t="shared" si="67"/>
        <v>-20.593999999999998</v>
      </c>
      <c r="EA50" s="53">
        <f t="shared" ref="EA50:FE50" si="68">SUM(EA51:EA53)</f>
        <v>2.1910000000000025</v>
      </c>
      <c r="EB50" s="53">
        <f t="shared" si="68"/>
        <v>16.337999999999997</v>
      </c>
      <c r="EC50" s="53">
        <f t="shared" si="68"/>
        <v>-20.602999999999994</v>
      </c>
      <c r="ED50" s="53">
        <f t="shared" si="68"/>
        <v>7.7560000000000002</v>
      </c>
      <c r="EE50" s="53">
        <f t="shared" si="68"/>
        <v>47.536000000000001</v>
      </c>
      <c r="EF50" s="53">
        <f t="shared" si="68"/>
        <v>-33.468000000000004</v>
      </c>
      <c r="EG50" s="53">
        <f t="shared" si="68"/>
        <v>9.3919999999999977</v>
      </c>
      <c r="EH50" s="53">
        <f t="shared" si="68"/>
        <v>-14.223000000000004</v>
      </c>
      <c r="EI50" s="53">
        <f t="shared" si="68"/>
        <v>48.534999999999997</v>
      </c>
      <c r="EJ50" s="53">
        <f t="shared" si="68"/>
        <v>5.304000000000002</v>
      </c>
      <c r="EK50" s="53">
        <f t="shared" si="68"/>
        <v>-35.333000000000006</v>
      </c>
      <c r="EL50" s="53">
        <f t="shared" si="68"/>
        <v>12.515999999999998</v>
      </c>
      <c r="EM50" s="53">
        <f t="shared" si="68"/>
        <v>-20.107999999999997</v>
      </c>
      <c r="EN50" s="53">
        <f t="shared" si="68"/>
        <v>-15.890187500000003</v>
      </c>
      <c r="EO50" s="53">
        <f t="shared" si="68"/>
        <v>26.307999999999993</v>
      </c>
      <c r="EP50" s="53">
        <f t="shared" si="68"/>
        <v>3.7959999999999976</v>
      </c>
      <c r="EQ50" s="53">
        <f t="shared" si="68"/>
        <v>32.903460205078126</v>
      </c>
      <c r="ER50" s="53">
        <f t="shared" si="68"/>
        <v>-50.600505371093746</v>
      </c>
      <c r="ES50" s="53">
        <f t="shared" si="68"/>
        <v>29.752212524414062</v>
      </c>
      <c r="ET50" s="53">
        <f t="shared" si="68"/>
        <v>-60.009861572265635</v>
      </c>
      <c r="EU50" s="53">
        <f t="shared" si="68"/>
        <v>12.938620361328129</v>
      </c>
      <c r="EV50" s="53">
        <f t="shared" si="68"/>
        <v>-11.996834960937502</v>
      </c>
      <c r="EW50" s="53">
        <f t="shared" si="68"/>
        <v>26.005219970703124</v>
      </c>
      <c r="EX50" s="53">
        <f t="shared" si="68"/>
        <v>6.7929931640623664E-2</v>
      </c>
      <c r="EY50" s="53">
        <f t="shared" si="68"/>
        <v>-0.53392993164062652</v>
      </c>
      <c r="EZ50" s="53">
        <f t="shared" si="68"/>
        <v>51.023000000000003</v>
      </c>
      <c r="FA50" s="53">
        <f t="shared" si="68"/>
        <v>-43.877000000000002</v>
      </c>
      <c r="FB50" s="53">
        <f t="shared" si="68"/>
        <v>8.6202060546874968</v>
      </c>
      <c r="FC50" s="53">
        <f t="shared" si="68"/>
        <v>51.143790252685548</v>
      </c>
      <c r="FD50" s="53">
        <f t="shared" si="68"/>
        <v>-67.268227508544911</v>
      </c>
      <c r="FE50" s="53">
        <f t="shared" si="68"/>
        <v>32.259231201171872</v>
      </c>
      <c r="FF50" s="53">
        <f t="shared" ref="FF50:FP50" si="69">SUM(FF51:FF53)</f>
        <v>-21.445577148437504</v>
      </c>
      <c r="FG50" s="53">
        <f t="shared" si="69"/>
        <v>55.90514916992187</v>
      </c>
      <c r="FH50" s="53">
        <f t="shared" si="69"/>
        <v>-17.742943115234372</v>
      </c>
      <c r="FI50" s="53">
        <f t="shared" si="69"/>
        <v>-37.541229980468742</v>
      </c>
      <c r="FJ50" s="53">
        <f t="shared" si="69"/>
        <v>-8.1423989257812508</v>
      </c>
      <c r="FK50" s="53">
        <f t="shared" si="69"/>
        <v>61.873758056640632</v>
      </c>
      <c r="FL50" s="53">
        <f t="shared" si="69"/>
        <v>-39.202662109374998</v>
      </c>
      <c r="FM50" s="53">
        <f t="shared" si="69"/>
        <v>-34.365170166015623</v>
      </c>
      <c r="FN50" s="53">
        <f t="shared" si="69"/>
        <v>2.5246093749998977E-2</v>
      </c>
      <c r="FO50" s="53">
        <f t="shared" si="69"/>
        <v>44.748046142578126</v>
      </c>
      <c r="FP50" s="53">
        <f t="shared" si="69"/>
        <v>2.6697937011718764</v>
      </c>
      <c r="FQ50" s="53">
        <f t="shared" ref="FQ50:FS50" si="70">SUM(FQ51:FQ53)</f>
        <v>31.055374023437501</v>
      </c>
      <c r="FR50" s="53">
        <f t="shared" si="70"/>
        <v>-77.077542320087503</v>
      </c>
      <c r="FS50" s="53">
        <f t="shared" si="70"/>
        <v>74.787101886521</v>
      </c>
      <c r="FT50" s="53">
        <f t="shared" ref="FT50:FU50" si="71">SUM(FT51:FT53)</f>
        <v>-29.822995414960999</v>
      </c>
      <c r="FU50" s="53">
        <f t="shared" si="71"/>
        <v>-27.738811781999992</v>
      </c>
      <c r="FV50" s="53">
        <f t="shared" ref="FV50" si="72">SUM(FV51:FV53)</f>
        <v>29.880976323775997</v>
      </c>
    </row>
    <row r="51" spans="1:178" ht="17.25" x14ac:dyDescent="0.25">
      <c r="A51" s="50" t="s">
        <v>103</v>
      </c>
      <c r="B51" s="53">
        <v>13.772000000000002</v>
      </c>
      <c r="C51" s="53">
        <v>0.15600000000000058</v>
      </c>
      <c r="D51" s="53">
        <v>5.3330000000000002</v>
      </c>
      <c r="E51" s="53">
        <v>-4.6140000000000008</v>
      </c>
      <c r="F51" s="53">
        <v>-2.2629999999999999</v>
      </c>
      <c r="G51" s="53">
        <v>-8.3820000000000014</v>
      </c>
      <c r="H51" s="53">
        <v>-3.43</v>
      </c>
      <c r="I51" s="53">
        <v>-12.952000000000002</v>
      </c>
      <c r="J51" s="53">
        <v>2.3460000000000001</v>
      </c>
      <c r="K51" s="53">
        <v>2.827</v>
      </c>
      <c r="L51" s="53">
        <v>-5.3789999999999996</v>
      </c>
      <c r="M51" s="53">
        <v>0.47200000000000042</v>
      </c>
      <c r="N51" s="53">
        <v>-4.3419999999999996</v>
      </c>
      <c r="O51" s="53">
        <v>10.571999999999999</v>
      </c>
      <c r="P51" s="53">
        <v>1.5620000000000001</v>
      </c>
      <c r="Q51" s="53">
        <v>-2.008</v>
      </c>
      <c r="R51" s="53">
        <v>-4.9809999999999999</v>
      </c>
      <c r="S51" s="53">
        <v>-6.3569999999999993</v>
      </c>
      <c r="T51" s="53">
        <v>4.8309999999999995</v>
      </c>
      <c r="U51" s="53">
        <v>2.302</v>
      </c>
      <c r="V51" s="53">
        <v>-8.7010000000000023</v>
      </c>
      <c r="W51" s="53">
        <v>2.7080000000000002</v>
      </c>
      <c r="X51" s="53">
        <v>-1.6719999999999993</v>
      </c>
      <c r="Y51" s="53">
        <v>2.8449999999999998</v>
      </c>
      <c r="Z51" s="53">
        <v>4.2680000000000007</v>
      </c>
      <c r="AA51" s="53">
        <v>-5.2089999999999996</v>
      </c>
      <c r="AB51" s="53">
        <v>1.1139999999999997</v>
      </c>
      <c r="AC51" s="53">
        <v>0.98999999999999977</v>
      </c>
      <c r="AD51" s="53">
        <v>-5.9279999999999999</v>
      </c>
      <c r="AE51" s="53">
        <v>-1.5190000000000001</v>
      </c>
      <c r="AF51" s="53">
        <v>-0.56599999999999973</v>
      </c>
      <c r="AG51" s="53">
        <v>5.62</v>
      </c>
      <c r="AH51" s="53">
        <v>-3.75</v>
      </c>
      <c r="AI51" s="53">
        <v>0.1080000000000001</v>
      </c>
      <c r="AJ51" s="53">
        <v>0.19900000000000029</v>
      </c>
      <c r="AK51" s="53">
        <v>-8.1229999999999993</v>
      </c>
      <c r="AL51" s="53">
        <v>4.5960000000000001</v>
      </c>
      <c r="AM51" s="53">
        <v>3.9119999999999999</v>
      </c>
      <c r="AN51" s="53">
        <v>6.3550000000000004</v>
      </c>
      <c r="AO51" s="53">
        <v>2.8949999999999996</v>
      </c>
      <c r="AP51" s="53">
        <v>5.5069999999999997</v>
      </c>
      <c r="AQ51" s="53">
        <v>-23.125</v>
      </c>
      <c r="AR51" s="53">
        <v>20.204000000000001</v>
      </c>
      <c r="AS51" s="53">
        <v>2.5889999999999986</v>
      </c>
      <c r="AT51" s="53">
        <v>-9.4990000000000006</v>
      </c>
      <c r="AU51" s="53">
        <v>12.717000000000001</v>
      </c>
      <c r="AV51" s="53">
        <v>8.8659999999999979</v>
      </c>
      <c r="AW51" s="53">
        <v>-21.529</v>
      </c>
      <c r="AX51" s="53">
        <v>-0.50000000000000022</v>
      </c>
      <c r="AY51" s="53">
        <v>-4.9420000000000011</v>
      </c>
      <c r="AZ51" s="53">
        <v>-0.16700000000000026</v>
      </c>
      <c r="BA51" s="53">
        <v>-5.319</v>
      </c>
      <c r="BB51" s="53">
        <v>8.6820000000000004</v>
      </c>
      <c r="BC51" s="53">
        <v>1.9829999999999999</v>
      </c>
      <c r="BD51" s="53">
        <v>-3.1840000000000002</v>
      </c>
      <c r="BE51" s="53">
        <v>-5.3280000000000003</v>
      </c>
      <c r="BF51" s="53">
        <v>0.11599999999999988</v>
      </c>
      <c r="BG51" s="53">
        <v>4.5100000000000007</v>
      </c>
      <c r="BH51" s="53">
        <v>-0.93100000000000049</v>
      </c>
      <c r="BI51" s="53">
        <v>-4.3359999999999994</v>
      </c>
      <c r="BJ51" s="53">
        <v>10.162999999999998</v>
      </c>
      <c r="BK51" s="53">
        <v>-4.915</v>
      </c>
      <c r="BL51" s="53">
        <v>11.103000000000002</v>
      </c>
      <c r="BM51" s="53">
        <v>-7.6870000000000003</v>
      </c>
      <c r="BN51" s="53">
        <v>0.79600000000000026</v>
      </c>
      <c r="BO51" s="53">
        <v>15.391999999999999</v>
      </c>
      <c r="BP51" s="53">
        <v>13.625999999999998</v>
      </c>
      <c r="BQ51" s="53">
        <v>-6.1980000000000004</v>
      </c>
      <c r="BR51" s="53">
        <v>-10.547000000000001</v>
      </c>
      <c r="BS51" s="53">
        <v>13.777999999999999</v>
      </c>
      <c r="BT51" s="53">
        <v>-4.2410000000000032</v>
      </c>
      <c r="BU51" s="53">
        <v>13.164999999999999</v>
      </c>
      <c r="BV51" s="53">
        <v>8.3289999999999988</v>
      </c>
      <c r="BW51" s="53">
        <v>-14.988</v>
      </c>
      <c r="BX51" s="53">
        <v>36.965000000000003</v>
      </c>
      <c r="BY51" s="53">
        <v>-8.4029999999999987</v>
      </c>
      <c r="BZ51" s="53">
        <v>-35.143999999999998</v>
      </c>
      <c r="CA51" s="53">
        <v>21.633000000000003</v>
      </c>
      <c r="CB51" s="53">
        <v>-6.2070000000000007</v>
      </c>
      <c r="CC51" s="53">
        <v>-12.901999999999997</v>
      </c>
      <c r="CD51" s="53">
        <v>5.9730000000000025</v>
      </c>
      <c r="CE51" s="53">
        <v>31.613999999999997</v>
      </c>
      <c r="CF51" s="53">
        <v>-35.528999999999996</v>
      </c>
      <c r="CG51" s="53">
        <v>2.3250000000000028</v>
      </c>
      <c r="CH51" s="53">
        <v>7.9160000000000021</v>
      </c>
      <c r="CI51" s="53">
        <v>31.972000000000001</v>
      </c>
      <c r="CJ51" s="53">
        <v>-28.74</v>
      </c>
      <c r="CK51" s="53">
        <v>3.496</v>
      </c>
      <c r="CL51" s="53">
        <v>-34.520000000000003</v>
      </c>
      <c r="CM51" s="53">
        <v>56.393000000000001</v>
      </c>
      <c r="CN51" s="53">
        <v>12.853000000000002</v>
      </c>
      <c r="CO51" s="53">
        <v>-19.980999999999998</v>
      </c>
      <c r="CP51" s="53">
        <v>37.819000000000003</v>
      </c>
      <c r="CQ51" s="53">
        <v>17.521000000000001</v>
      </c>
      <c r="CR51" s="53">
        <v>-21.356000000000002</v>
      </c>
      <c r="CS51" s="53">
        <v>24.51</v>
      </c>
      <c r="CT51" s="53">
        <v>-23.103000000000002</v>
      </c>
      <c r="CU51" s="53">
        <v>21.677</v>
      </c>
      <c r="CV51" s="53">
        <v>-10.613000000000007</v>
      </c>
      <c r="CW51" s="53">
        <v>15.224999999999994</v>
      </c>
      <c r="CX51" s="53">
        <v>9.0260000000000016</v>
      </c>
      <c r="CY51" s="53">
        <v>2.6309999999999967</v>
      </c>
      <c r="CZ51" s="53">
        <v>58.032000000000011</v>
      </c>
      <c r="DA51" s="53">
        <v>6.5269999999999975</v>
      </c>
      <c r="DB51" s="53">
        <v>21.678999999999998</v>
      </c>
      <c r="DC51" s="53">
        <v>-8.5519999999999996</v>
      </c>
      <c r="DD51" s="53">
        <v>14.175999999999998</v>
      </c>
      <c r="DE51" s="53">
        <v>-58.126999999999995</v>
      </c>
      <c r="DF51" s="53">
        <v>42.123999999999995</v>
      </c>
      <c r="DG51" s="53">
        <v>-22.106999999999999</v>
      </c>
      <c r="DH51" s="53">
        <v>19.925999999999998</v>
      </c>
      <c r="DI51" s="53">
        <v>-32.756</v>
      </c>
      <c r="DJ51" s="53">
        <v>-7.5280000000000014</v>
      </c>
      <c r="DK51" s="53">
        <v>30.417999999999999</v>
      </c>
      <c r="DL51" s="53">
        <v>-18.025000000000002</v>
      </c>
      <c r="DM51" s="53">
        <v>5.5849999999999991</v>
      </c>
      <c r="DN51" s="53">
        <v>15.180000000000003</v>
      </c>
      <c r="DO51" s="53">
        <v>13.697000000000003</v>
      </c>
      <c r="DP51" s="53">
        <v>-19.742000000000004</v>
      </c>
      <c r="DQ51" s="53">
        <v>-47.603999999999999</v>
      </c>
      <c r="DR51" s="53">
        <v>37.799000000000007</v>
      </c>
      <c r="DS51" s="53">
        <v>16.036999999999995</v>
      </c>
      <c r="DT51" s="53">
        <v>-3.2679999999999989</v>
      </c>
      <c r="DU51" s="53">
        <v>-4.3197490234374998</v>
      </c>
      <c r="DV51" s="53">
        <v>28.115000000000002</v>
      </c>
      <c r="DW51" s="53">
        <v>-0.13999999999999879</v>
      </c>
      <c r="DX51" s="53">
        <v>-54.198999999999998</v>
      </c>
      <c r="DY51" s="53">
        <v>28.121000000000002</v>
      </c>
      <c r="DZ51" s="53">
        <v>-13.620999999999999</v>
      </c>
      <c r="EA51" s="53">
        <v>-12.619</v>
      </c>
      <c r="EB51" s="53">
        <v>22.297999999999998</v>
      </c>
      <c r="EC51" s="53">
        <v>-26.039999999999996</v>
      </c>
      <c r="ED51" s="53">
        <v>29.82</v>
      </c>
      <c r="EE51" s="53">
        <v>32.245000000000005</v>
      </c>
      <c r="EF51" s="53">
        <v>-32.813000000000002</v>
      </c>
      <c r="EG51" s="53">
        <v>11.841999999999999</v>
      </c>
      <c r="EH51" s="53">
        <v>-1.7560000000000038</v>
      </c>
      <c r="EI51" s="53">
        <v>22.803000000000001</v>
      </c>
      <c r="EJ51" s="53">
        <v>-10.091999999999999</v>
      </c>
      <c r="EK51" s="53">
        <v>0.4409999999999954</v>
      </c>
      <c r="EL51" s="53">
        <v>-4.8260000000000005</v>
      </c>
      <c r="EM51" s="53">
        <v>-5.4579999999999949</v>
      </c>
      <c r="EN51" s="53">
        <v>-12.787000000000004</v>
      </c>
      <c r="EO51" s="53">
        <v>19.143999999999995</v>
      </c>
      <c r="EP51" s="53">
        <v>3.9539999999999971</v>
      </c>
      <c r="EQ51" s="53">
        <v>27.164999999999999</v>
      </c>
      <c r="ER51" s="53">
        <v>-44.487600219726559</v>
      </c>
      <c r="ES51" s="53">
        <v>18.878937133789066</v>
      </c>
      <c r="ET51" s="53">
        <v>-31.77949853515625</v>
      </c>
      <c r="EU51" s="53">
        <v>-12.956162109374999</v>
      </c>
      <c r="EV51" s="53">
        <v>-0.21161499023437713</v>
      </c>
      <c r="EW51" s="53">
        <v>15.247999999999999</v>
      </c>
      <c r="EX51" s="53">
        <v>2.106531982421874</v>
      </c>
      <c r="EY51" s="53">
        <v>-5.3555319824218763</v>
      </c>
      <c r="EZ51" s="53">
        <v>13.158999999999999</v>
      </c>
      <c r="FA51" s="53">
        <v>4.1359999999999957</v>
      </c>
      <c r="FB51" s="53">
        <v>5.1079999999999988</v>
      </c>
      <c r="FC51" s="53">
        <v>26.581996307373046</v>
      </c>
      <c r="FD51" s="53">
        <v>-53.482971405029289</v>
      </c>
      <c r="FE51" s="53">
        <v>6.0979750976562492</v>
      </c>
      <c r="FF51" s="53">
        <v>4.028422851562496</v>
      </c>
      <c r="FG51" s="53">
        <v>26.59714916992187</v>
      </c>
      <c r="FH51" s="53">
        <v>5.7150568847656267</v>
      </c>
      <c r="FI51" s="53">
        <v>-22.641229980468747</v>
      </c>
      <c r="FJ51" s="53">
        <v>-2.6993989257812494</v>
      </c>
      <c r="FK51" s="53">
        <v>34.586758056640633</v>
      </c>
      <c r="FL51" s="53">
        <v>-17.596662109375</v>
      </c>
      <c r="FM51" s="53">
        <v>-19.613170166015625</v>
      </c>
      <c r="FN51" s="53">
        <v>1.7352460937499998</v>
      </c>
      <c r="FO51" s="53">
        <v>26.404046142578125</v>
      </c>
      <c r="FP51" s="53">
        <v>8.7466022949218747</v>
      </c>
      <c r="FQ51" s="53">
        <v>13.891534179687499</v>
      </c>
      <c r="FR51" s="53">
        <v>-77.109972095787498</v>
      </c>
      <c r="FS51" s="53">
        <v>64.488764062499996</v>
      </c>
      <c r="FT51" s="53">
        <v>-24.14795496875</v>
      </c>
      <c r="FU51" s="53">
        <v>-21.442477999999994</v>
      </c>
      <c r="FV51" s="53">
        <v>30.215686499999997</v>
      </c>
    </row>
    <row r="52" spans="1:178" ht="17.25" x14ac:dyDescent="0.25">
      <c r="A52" s="50" t="s">
        <v>102</v>
      </c>
      <c r="B52" s="53">
        <v>59.758000000000003</v>
      </c>
      <c r="C52" s="53">
        <v>9.67</v>
      </c>
      <c r="D52" s="53">
        <v>-32.856999999999999</v>
      </c>
      <c r="E52" s="53">
        <v>-68.048000000000002</v>
      </c>
      <c r="F52" s="53">
        <v>-25.686</v>
      </c>
      <c r="G52" s="53">
        <v>-7.6459999999999972</v>
      </c>
      <c r="H52" s="53">
        <v>-9.157</v>
      </c>
      <c r="I52" s="53">
        <v>6.139999999999997</v>
      </c>
      <c r="J52" s="53">
        <v>23.256</v>
      </c>
      <c r="K52" s="53">
        <v>7.6380000000000017</v>
      </c>
      <c r="L52" s="53">
        <v>-41.351999999999997</v>
      </c>
      <c r="M52" s="53">
        <v>34.842000000000006</v>
      </c>
      <c r="N52" s="53">
        <v>-40.981999999999999</v>
      </c>
      <c r="O52" s="53">
        <v>62.953999999999994</v>
      </c>
      <c r="P52" s="53">
        <v>12.032999999999999</v>
      </c>
      <c r="Q52" s="53">
        <v>-31.345999999999997</v>
      </c>
      <c r="R52" s="53">
        <v>6.3709999999999951</v>
      </c>
      <c r="S52" s="53">
        <v>-28.901000000000003</v>
      </c>
      <c r="T52" s="53">
        <v>32.465000000000003</v>
      </c>
      <c r="U52" s="53">
        <v>-20.703000000000003</v>
      </c>
      <c r="V52" s="53">
        <v>-6.9450000000000021</v>
      </c>
      <c r="W52" s="53">
        <v>12.308000000000003</v>
      </c>
      <c r="X52" s="53">
        <v>29.988</v>
      </c>
      <c r="Y52" s="53">
        <v>-5.4630000000000036</v>
      </c>
      <c r="Z52" s="53">
        <v>59.203000000000003</v>
      </c>
      <c r="AA52" s="53">
        <v>-100.79300000000001</v>
      </c>
      <c r="AB52" s="53">
        <v>67.841999999999999</v>
      </c>
      <c r="AC52" s="53">
        <v>-27.437999999999999</v>
      </c>
      <c r="AD52" s="53">
        <v>-18.207999999999998</v>
      </c>
      <c r="AE52" s="53">
        <v>2.2190000000000012</v>
      </c>
      <c r="AF52" s="53">
        <v>-13.100999999999999</v>
      </c>
      <c r="AG52" s="53">
        <v>14.209999999999999</v>
      </c>
      <c r="AH52" s="53">
        <v>-16.459999999999997</v>
      </c>
      <c r="AI52" s="53">
        <v>28.339000000000006</v>
      </c>
      <c r="AJ52" s="53">
        <v>46.721999999999994</v>
      </c>
      <c r="AK52" s="53">
        <v>-174.21600000000001</v>
      </c>
      <c r="AL52" s="53">
        <v>129.94200000000001</v>
      </c>
      <c r="AM52" s="53">
        <v>12.689000000000005</v>
      </c>
      <c r="AN52" s="53">
        <v>-108.105</v>
      </c>
      <c r="AO52" s="53">
        <v>54.015999999999998</v>
      </c>
      <c r="AP52" s="53">
        <v>26.363000000000003</v>
      </c>
      <c r="AQ52" s="53">
        <v>-92.509</v>
      </c>
      <c r="AR52" s="53">
        <v>116.069</v>
      </c>
      <c r="AS52" s="53">
        <v>-23.909000000000006</v>
      </c>
      <c r="AT52" s="53">
        <v>-51.000999999999991</v>
      </c>
      <c r="AU52" s="53">
        <v>65.326999999999998</v>
      </c>
      <c r="AV52" s="53">
        <v>-27.743000000000002</v>
      </c>
      <c r="AW52" s="53">
        <v>-34.131</v>
      </c>
      <c r="AX52" s="53">
        <v>-2.0670000000000037</v>
      </c>
      <c r="AY52" s="53">
        <v>-4.8570000000000029</v>
      </c>
      <c r="AZ52" s="53">
        <v>-2.6479999999999997</v>
      </c>
      <c r="BA52" s="53">
        <v>-43.454000000000001</v>
      </c>
      <c r="BB52" s="53">
        <v>76.056000000000012</v>
      </c>
      <c r="BC52" s="53">
        <v>-45.710000000000008</v>
      </c>
      <c r="BD52" s="53">
        <v>-14.642999999999999</v>
      </c>
      <c r="BE52" s="53">
        <v>17.065999999999995</v>
      </c>
      <c r="BF52" s="53">
        <v>-26.656000000000002</v>
      </c>
      <c r="BG52" s="53">
        <v>48.832000000000001</v>
      </c>
      <c r="BH52" s="53">
        <v>12.300999999999998</v>
      </c>
      <c r="BI52" s="53">
        <v>-65.933999999999997</v>
      </c>
      <c r="BJ52" s="53">
        <v>16.737999999999992</v>
      </c>
      <c r="BK52" s="53">
        <v>-43.528000000000006</v>
      </c>
      <c r="BL52" s="53">
        <v>22.444999999999997</v>
      </c>
      <c r="BM52" s="53">
        <v>5.9899999999999967</v>
      </c>
      <c r="BN52" s="53">
        <v>5.1430000000000007</v>
      </c>
      <c r="BO52" s="53">
        <v>45.309999999999995</v>
      </c>
      <c r="BP52" s="53">
        <v>-42.965999999999994</v>
      </c>
      <c r="BQ52" s="53">
        <v>25.455000000000002</v>
      </c>
      <c r="BR52" s="53">
        <v>-12.18</v>
      </c>
      <c r="BS52" s="53">
        <v>-8.9410000000000025</v>
      </c>
      <c r="BT52" s="53">
        <v>68.27000000000001</v>
      </c>
      <c r="BU52" s="53">
        <v>-45.272000000000006</v>
      </c>
      <c r="BV52" s="53">
        <v>-8.6310000000000002</v>
      </c>
      <c r="BW52" s="53">
        <v>-16.500999999999998</v>
      </c>
      <c r="BX52" s="53">
        <v>4.8809999999999949</v>
      </c>
      <c r="BY52" s="53">
        <v>-37.326999999999998</v>
      </c>
      <c r="BZ52" s="53">
        <v>7.7740000000000009</v>
      </c>
      <c r="CA52" s="53">
        <v>15.686</v>
      </c>
      <c r="CB52" s="53">
        <v>22.46</v>
      </c>
      <c r="CC52" s="53">
        <v>-46.944999999999993</v>
      </c>
      <c r="CD52" s="53">
        <v>-6.5850000000000044</v>
      </c>
      <c r="CE52" s="53">
        <v>48.555000000000007</v>
      </c>
      <c r="CF52" s="53">
        <v>7.1430000000000025</v>
      </c>
      <c r="CG52" s="53">
        <v>-20.137</v>
      </c>
      <c r="CH52" s="53">
        <v>13.012</v>
      </c>
      <c r="CI52" s="53">
        <v>-18.716000000000001</v>
      </c>
      <c r="CJ52" s="53">
        <v>40.864999999999995</v>
      </c>
      <c r="CK52" s="53">
        <v>-12.343999999999999</v>
      </c>
      <c r="CL52" s="53">
        <v>178.53488453899999</v>
      </c>
      <c r="CM52" s="53">
        <v>43.275743922999986</v>
      </c>
      <c r="CN52" s="53">
        <v>66.813370988000003</v>
      </c>
      <c r="CO52" s="53">
        <v>-19.274999999999995</v>
      </c>
      <c r="CP52" s="53">
        <v>-33.392000000000003</v>
      </c>
      <c r="CQ52" s="53">
        <v>54.054999999999993</v>
      </c>
      <c r="CR52" s="53">
        <v>-39.697000000000003</v>
      </c>
      <c r="CS52" s="53">
        <v>-31.071999999999999</v>
      </c>
      <c r="CT52" s="53">
        <v>33.599999999999994</v>
      </c>
      <c r="CU52" s="53">
        <v>-11.205</v>
      </c>
      <c r="CV52" s="53">
        <v>-17.182999999999996</v>
      </c>
      <c r="CW52" s="53">
        <v>-14.978999999999999</v>
      </c>
      <c r="CX52" s="53">
        <v>45.494999999999997</v>
      </c>
      <c r="CY52" s="53">
        <v>42.177999999999997</v>
      </c>
      <c r="CZ52" s="53">
        <v>-26.356999999999999</v>
      </c>
      <c r="DA52" s="53">
        <v>-27.882999999999999</v>
      </c>
      <c r="DB52" s="53">
        <v>10.477</v>
      </c>
      <c r="DC52" s="53">
        <v>-9.6290000000000013</v>
      </c>
      <c r="DD52" s="53">
        <v>20.552</v>
      </c>
      <c r="DE52" s="53">
        <v>-29.745999999999999</v>
      </c>
      <c r="DF52" s="53">
        <v>0.40200000000000102</v>
      </c>
      <c r="DG52" s="53">
        <v>56.769000000000005</v>
      </c>
      <c r="DH52" s="53">
        <v>-34.508000000000003</v>
      </c>
      <c r="DI52" s="53">
        <v>-17.201999999999998</v>
      </c>
      <c r="DJ52" s="53">
        <v>-5.6750000000000007</v>
      </c>
      <c r="DK52" s="53">
        <v>16.976000000000003</v>
      </c>
      <c r="DL52" s="53">
        <v>-8.575999999999997</v>
      </c>
      <c r="DM52" s="53">
        <v>14.64</v>
      </c>
      <c r="DN52" s="53">
        <v>5.6110000000000007</v>
      </c>
      <c r="DO52" s="53">
        <v>-6.5949999999999989</v>
      </c>
      <c r="DP52" s="53">
        <v>-14.335000000000001</v>
      </c>
      <c r="DQ52" s="53">
        <v>-22.262999999999998</v>
      </c>
      <c r="DR52" s="53">
        <v>6.3889999999999985</v>
      </c>
      <c r="DS52" s="53">
        <v>29.352</v>
      </c>
      <c r="DT52" s="53">
        <v>8.8919999999999995</v>
      </c>
      <c r="DU52" s="53">
        <v>-8.6954208984375008</v>
      </c>
      <c r="DV52" s="53">
        <v>31.406000000000002</v>
      </c>
      <c r="DW52" s="53">
        <v>-15.197000000000001</v>
      </c>
      <c r="DX52" s="53">
        <v>-16.688000000000002</v>
      </c>
      <c r="DY52" s="53">
        <v>-15.654</v>
      </c>
      <c r="DZ52" s="53">
        <v>-6.972999999999999</v>
      </c>
      <c r="EA52" s="53">
        <v>14.810000000000002</v>
      </c>
      <c r="EB52" s="53">
        <v>-5.9600000000000009</v>
      </c>
      <c r="EC52" s="53">
        <v>5.4370000000000012</v>
      </c>
      <c r="ED52" s="53">
        <v>-22.064</v>
      </c>
      <c r="EE52" s="53">
        <v>15.290999999999997</v>
      </c>
      <c r="EF52" s="53">
        <v>-0.65500000000000114</v>
      </c>
      <c r="EG52" s="53">
        <v>-2.4500000000000011</v>
      </c>
      <c r="EH52" s="53">
        <v>-12.467000000000001</v>
      </c>
      <c r="EI52" s="53">
        <v>25.731999999999999</v>
      </c>
      <c r="EJ52" s="53">
        <v>15.396000000000001</v>
      </c>
      <c r="EK52" s="53">
        <v>-35.774000000000001</v>
      </c>
      <c r="EL52" s="53">
        <v>17.341999999999999</v>
      </c>
      <c r="EM52" s="53">
        <v>-14.65</v>
      </c>
      <c r="EN52" s="53">
        <v>-3.1031874999999998</v>
      </c>
      <c r="EO52" s="53">
        <v>7.1639999999999988</v>
      </c>
      <c r="EP52" s="53">
        <v>-0.15799999999999947</v>
      </c>
      <c r="EQ52" s="53">
        <v>5.738460205078125</v>
      </c>
      <c r="ER52" s="53">
        <v>-6.1129051513671868</v>
      </c>
      <c r="ES52" s="53">
        <v>10.873275390624997</v>
      </c>
      <c r="ET52" s="53">
        <v>-28.230363037109381</v>
      </c>
      <c r="EU52" s="53">
        <v>25.894782470703127</v>
      </c>
      <c r="EV52" s="53">
        <v>-11.785219970703125</v>
      </c>
      <c r="EW52" s="53">
        <v>10.757219970703124</v>
      </c>
      <c r="EX52" s="53">
        <v>-2.0386020507812503</v>
      </c>
      <c r="EY52" s="53">
        <v>4.8216020507812498</v>
      </c>
      <c r="EZ52" s="53">
        <v>37.864000000000004</v>
      </c>
      <c r="FA52" s="53">
        <v>-48.012999999999998</v>
      </c>
      <c r="FB52" s="53">
        <v>3.5122060546874989</v>
      </c>
      <c r="FC52" s="53">
        <v>24.561793945312502</v>
      </c>
      <c r="FD52" s="53">
        <v>-13.785256103515625</v>
      </c>
      <c r="FE52" s="53">
        <v>26.161256103515623</v>
      </c>
      <c r="FF52" s="53">
        <v>-25.474</v>
      </c>
      <c r="FG52" s="53">
        <v>29.308</v>
      </c>
      <c r="FH52" s="53">
        <v>-23.457999999999998</v>
      </c>
      <c r="FI52" s="53">
        <v>-14.899999999999999</v>
      </c>
      <c r="FJ52" s="53">
        <v>-5.4430000000000023</v>
      </c>
      <c r="FK52" s="53">
        <v>27.286999999999999</v>
      </c>
      <c r="FL52" s="53">
        <v>-21.606000000000002</v>
      </c>
      <c r="FM52" s="53">
        <v>-14.751999999999997</v>
      </c>
      <c r="FN52" s="53">
        <v>-1.7100000000000009</v>
      </c>
      <c r="FO52" s="53">
        <v>18.344000000000001</v>
      </c>
      <c r="FP52" s="53">
        <v>-6.0768085937499983</v>
      </c>
      <c r="FQ52" s="53">
        <v>17.163839843750001</v>
      </c>
      <c r="FR52" s="53">
        <v>3.2429775699997165E-2</v>
      </c>
      <c r="FS52" s="53">
        <v>10.298337824020999</v>
      </c>
      <c r="FT52" s="53">
        <v>-5.6750404462109998</v>
      </c>
      <c r="FU52" s="53">
        <v>-6.2963337819999987</v>
      </c>
      <c r="FV52" s="53">
        <v>-0.33471017622399923</v>
      </c>
    </row>
    <row r="53" spans="1:178" ht="17.25" x14ac:dyDescent="0.25">
      <c r="A53" s="50" t="s">
        <v>107</v>
      </c>
      <c r="B53" s="53">
        <v>0</v>
      </c>
      <c r="C53" s="53">
        <v>0</v>
      </c>
      <c r="D53" s="53">
        <v>0</v>
      </c>
      <c r="E53" s="53">
        <v>0</v>
      </c>
      <c r="F53" s="53">
        <v>0</v>
      </c>
      <c r="G53" s="53">
        <v>0</v>
      </c>
      <c r="H53" s="53">
        <v>0</v>
      </c>
      <c r="I53" s="53">
        <v>0</v>
      </c>
      <c r="J53" s="53">
        <v>0</v>
      </c>
      <c r="K53" s="53">
        <v>0</v>
      </c>
      <c r="L53" s="53">
        <v>0</v>
      </c>
      <c r="M53" s="53">
        <v>0</v>
      </c>
      <c r="N53" s="53">
        <v>0</v>
      </c>
      <c r="O53" s="53">
        <v>0</v>
      </c>
      <c r="P53" s="53">
        <v>0</v>
      </c>
      <c r="Q53" s="53">
        <v>0</v>
      </c>
      <c r="R53" s="53">
        <v>0</v>
      </c>
      <c r="S53" s="53">
        <v>0</v>
      </c>
      <c r="T53" s="53">
        <v>0</v>
      </c>
      <c r="U53" s="53">
        <v>0</v>
      </c>
      <c r="V53" s="53">
        <v>0</v>
      </c>
      <c r="W53" s="53">
        <v>0</v>
      </c>
      <c r="X53" s="53">
        <v>0</v>
      </c>
      <c r="Y53" s="53">
        <v>0</v>
      </c>
      <c r="Z53" s="53">
        <v>0</v>
      </c>
      <c r="AA53" s="53">
        <v>0</v>
      </c>
      <c r="AB53" s="53">
        <v>0</v>
      </c>
      <c r="AC53" s="53">
        <v>0</v>
      </c>
      <c r="AD53" s="53">
        <v>0</v>
      </c>
      <c r="AE53" s="53">
        <v>0</v>
      </c>
      <c r="AF53" s="53">
        <v>0</v>
      </c>
      <c r="AG53" s="53">
        <v>0</v>
      </c>
      <c r="AH53" s="53">
        <v>0</v>
      </c>
      <c r="AI53" s="53">
        <v>0</v>
      </c>
      <c r="AJ53" s="53">
        <v>0</v>
      </c>
      <c r="AK53" s="53">
        <v>0</v>
      </c>
      <c r="AL53" s="53">
        <v>0</v>
      </c>
      <c r="AM53" s="53">
        <v>0</v>
      </c>
      <c r="AN53" s="53">
        <v>0</v>
      </c>
      <c r="AO53" s="53">
        <v>0</v>
      </c>
      <c r="AP53" s="53">
        <v>0</v>
      </c>
      <c r="AQ53" s="53">
        <v>0</v>
      </c>
      <c r="AR53" s="53">
        <v>0</v>
      </c>
      <c r="AS53" s="53">
        <v>0</v>
      </c>
      <c r="AT53" s="53">
        <v>0</v>
      </c>
      <c r="AU53" s="53">
        <v>0</v>
      </c>
      <c r="AV53" s="53">
        <v>0</v>
      </c>
      <c r="AW53" s="53">
        <v>0</v>
      </c>
      <c r="AX53" s="53">
        <v>0</v>
      </c>
      <c r="AY53" s="53">
        <v>0</v>
      </c>
      <c r="AZ53" s="53">
        <v>19.558</v>
      </c>
      <c r="BA53" s="53">
        <v>55.878</v>
      </c>
      <c r="BB53" s="53">
        <v>39.745999999999995</v>
      </c>
      <c r="BC53" s="53">
        <v>124.473</v>
      </c>
      <c r="BD53" s="53">
        <v>42.588000000000001</v>
      </c>
      <c r="BE53" s="53">
        <v>44.566000000000003</v>
      </c>
      <c r="BF53" s="53">
        <v>34.470999999999997</v>
      </c>
      <c r="BG53" s="53">
        <v>19.213000000000001</v>
      </c>
      <c r="BH53" s="53">
        <v>46.613</v>
      </c>
      <c r="BI53" s="53">
        <v>100.72400000000002</v>
      </c>
      <c r="BJ53" s="53">
        <v>61.831000000000003</v>
      </c>
      <c r="BK53" s="53">
        <v>63.313000000000002</v>
      </c>
      <c r="BL53" s="53">
        <v>0</v>
      </c>
      <c r="BM53" s="53">
        <v>76.783000000000001</v>
      </c>
      <c r="BN53" s="53">
        <v>0</v>
      </c>
      <c r="BO53" s="53">
        <v>32.999000000000002</v>
      </c>
      <c r="BP53" s="53">
        <v>25.247</v>
      </c>
      <c r="BQ53" s="53">
        <v>20.987000000000002</v>
      </c>
      <c r="BR53" s="53">
        <v>0</v>
      </c>
      <c r="BS53" s="53">
        <v>0</v>
      </c>
      <c r="BT53" s="53">
        <v>0</v>
      </c>
      <c r="BU53" s="53">
        <v>38.030999999999999</v>
      </c>
      <c r="BV53" s="53">
        <v>0</v>
      </c>
      <c r="BW53" s="53">
        <v>0</v>
      </c>
      <c r="BX53" s="53">
        <v>32.628</v>
      </c>
      <c r="BY53" s="53">
        <v>24.997</v>
      </c>
      <c r="BZ53" s="53">
        <v>28.619</v>
      </c>
      <c r="CA53" s="53">
        <v>9.8079999999999998</v>
      </c>
      <c r="CB53" s="53">
        <v>45.942</v>
      </c>
      <c r="CC53" s="53">
        <v>9.9009999999999998</v>
      </c>
      <c r="CD53" s="53">
        <v>0</v>
      </c>
      <c r="CE53" s="53">
        <v>0</v>
      </c>
      <c r="CF53" s="53">
        <v>0</v>
      </c>
      <c r="CG53" s="53">
        <v>0</v>
      </c>
      <c r="CH53" s="53">
        <v>0</v>
      </c>
      <c r="CI53" s="53">
        <v>0</v>
      </c>
      <c r="CJ53" s="53">
        <v>0</v>
      </c>
      <c r="CK53" s="53">
        <v>0</v>
      </c>
      <c r="CL53" s="53">
        <v>0</v>
      </c>
      <c r="CM53" s="53">
        <v>0</v>
      </c>
      <c r="CN53" s="53">
        <v>0</v>
      </c>
      <c r="CO53" s="53">
        <v>0</v>
      </c>
      <c r="CP53" s="53">
        <v>0</v>
      </c>
      <c r="CQ53" s="53">
        <v>0</v>
      </c>
      <c r="CR53" s="53">
        <v>0</v>
      </c>
      <c r="CS53" s="53">
        <v>0</v>
      </c>
      <c r="CT53" s="53">
        <v>0</v>
      </c>
      <c r="CU53" s="53">
        <v>0</v>
      </c>
      <c r="CV53" s="53">
        <v>0</v>
      </c>
      <c r="CW53" s="53">
        <v>0</v>
      </c>
      <c r="CX53" s="53">
        <v>0</v>
      </c>
      <c r="CY53" s="53">
        <v>0</v>
      </c>
      <c r="CZ53" s="53">
        <v>0</v>
      </c>
      <c r="DA53" s="53">
        <v>0</v>
      </c>
      <c r="DB53" s="53">
        <v>0</v>
      </c>
      <c r="DC53" s="53">
        <v>0</v>
      </c>
      <c r="DD53" s="53">
        <v>0</v>
      </c>
      <c r="DE53" s="53">
        <v>0</v>
      </c>
      <c r="DF53" s="53">
        <v>0</v>
      </c>
      <c r="DG53" s="53">
        <v>0</v>
      </c>
      <c r="DH53" s="53">
        <v>0</v>
      </c>
      <c r="DI53" s="53">
        <v>0</v>
      </c>
      <c r="DJ53" s="53">
        <v>0</v>
      </c>
      <c r="DK53" s="53">
        <v>0</v>
      </c>
      <c r="DL53" s="53">
        <v>0</v>
      </c>
      <c r="DM53" s="53">
        <v>0</v>
      </c>
      <c r="DN53" s="53">
        <v>0</v>
      </c>
      <c r="DO53" s="53">
        <v>0</v>
      </c>
      <c r="DP53" s="53">
        <v>0</v>
      </c>
      <c r="DQ53" s="53">
        <v>0</v>
      </c>
      <c r="DR53" s="53">
        <v>0</v>
      </c>
      <c r="DS53" s="53">
        <v>0</v>
      </c>
      <c r="DT53" s="53">
        <v>0</v>
      </c>
      <c r="DU53" s="53">
        <v>0</v>
      </c>
      <c r="DV53" s="53">
        <v>0</v>
      </c>
      <c r="DW53" s="53">
        <v>0</v>
      </c>
      <c r="DX53" s="53">
        <v>0</v>
      </c>
      <c r="DY53" s="53">
        <v>0</v>
      </c>
      <c r="DZ53" s="53">
        <v>0</v>
      </c>
      <c r="EA53" s="53">
        <v>0</v>
      </c>
      <c r="EB53" s="53">
        <v>0</v>
      </c>
      <c r="EC53" s="53">
        <v>0</v>
      </c>
      <c r="ED53" s="53">
        <v>0</v>
      </c>
      <c r="EE53" s="53">
        <v>0</v>
      </c>
      <c r="EF53" s="53">
        <v>0</v>
      </c>
      <c r="EG53" s="53">
        <v>0</v>
      </c>
      <c r="EH53" s="53">
        <v>0</v>
      </c>
      <c r="EI53" s="53">
        <v>0</v>
      </c>
      <c r="EJ53" s="53">
        <v>0</v>
      </c>
      <c r="EK53" s="53">
        <v>0</v>
      </c>
      <c r="EL53" s="53">
        <v>0</v>
      </c>
      <c r="EM53" s="53">
        <v>0</v>
      </c>
      <c r="EN53" s="53">
        <v>0</v>
      </c>
      <c r="EO53" s="53">
        <v>0</v>
      </c>
      <c r="EP53" s="53">
        <v>0</v>
      </c>
      <c r="EQ53" s="53">
        <v>0</v>
      </c>
      <c r="ER53" s="53">
        <v>0</v>
      </c>
      <c r="ES53" s="53">
        <v>0</v>
      </c>
      <c r="ET53" s="53">
        <v>0</v>
      </c>
      <c r="EU53" s="53">
        <v>0</v>
      </c>
      <c r="EV53" s="53">
        <v>0</v>
      </c>
      <c r="EW53" s="53">
        <v>0</v>
      </c>
      <c r="EX53" s="53">
        <v>0</v>
      </c>
      <c r="EY53" s="53">
        <v>0</v>
      </c>
      <c r="EZ53" s="53">
        <v>0</v>
      </c>
      <c r="FA53" s="53">
        <v>0</v>
      </c>
      <c r="FB53" s="53">
        <v>0</v>
      </c>
      <c r="FC53" s="53">
        <v>0</v>
      </c>
      <c r="FD53" s="53">
        <v>0</v>
      </c>
      <c r="FE53" s="53">
        <v>0</v>
      </c>
      <c r="FF53" s="53">
        <v>0</v>
      </c>
      <c r="FG53" s="53">
        <v>0</v>
      </c>
      <c r="FH53" s="53">
        <v>0</v>
      </c>
      <c r="FI53" s="53">
        <v>0</v>
      </c>
      <c r="FJ53" s="53">
        <v>0</v>
      </c>
      <c r="FK53" s="53">
        <v>0</v>
      </c>
      <c r="FL53" s="53">
        <v>0</v>
      </c>
      <c r="FM53" s="53">
        <v>0</v>
      </c>
      <c r="FN53" s="53">
        <v>0</v>
      </c>
      <c r="FO53" s="53">
        <v>0</v>
      </c>
      <c r="FP53" s="53">
        <v>0</v>
      </c>
      <c r="FQ53" s="53">
        <v>0</v>
      </c>
      <c r="FR53" s="53">
        <v>0</v>
      </c>
      <c r="FS53" s="53">
        <v>0</v>
      </c>
      <c r="FT53" s="53">
        <v>0</v>
      </c>
      <c r="FU53" s="53">
        <v>0</v>
      </c>
      <c r="FV53" s="53">
        <v>0</v>
      </c>
    </row>
    <row r="54" spans="1:178" ht="15" customHeight="1" x14ac:dyDescent="0.25">
      <c r="A54" s="49" t="s">
        <v>26</v>
      </c>
      <c r="B54" s="53">
        <v>22.498999999999999</v>
      </c>
      <c r="C54" s="53">
        <v>18.446000000000005</v>
      </c>
      <c r="D54" s="53">
        <v>-48.177999999999997</v>
      </c>
      <c r="E54" s="53">
        <v>25.466999999999999</v>
      </c>
      <c r="F54" s="53">
        <v>75.622</v>
      </c>
      <c r="G54" s="53">
        <v>-17.062000000000005</v>
      </c>
      <c r="H54" s="53">
        <v>-35.999000000000002</v>
      </c>
      <c r="I54" s="53">
        <v>-1.8860000000000028</v>
      </c>
      <c r="J54" s="53">
        <v>15.242000000000004</v>
      </c>
      <c r="K54" s="53">
        <v>-13.613</v>
      </c>
      <c r="L54" s="53">
        <v>-31.411999999999999</v>
      </c>
      <c r="M54" s="53">
        <v>19.885999999999996</v>
      </c>
      <c r="N54" s="53">
        <v>16.705000000000005</v>
      </c>
      <c r="O54" s="53">
        <v>-11.068999999999997</v>
      </c>
      <c r="P54" s="53">
        <v>-11.637000000000004</v>
      </c>
      <c r="Q54" s="53">
        <v>32.353999999999999</v>
      </c>
      <c r="R54" s="53">
        <v>-4.7560000000000038</v>
      </c>
      <c r="S54" s="53">
        <v>-11.241000000000007</v>
      </c>
      <c r="T54" s="53">
        <v>-20.856999999999999</v>
      </c>
      <c r="U54" s="53">
        <v>1.7189999999999959</v>
      </c>
      <c r="V54" s="53">
        <v>-37.422999999999995</v>
      </c>
      <c r="W54" s="53">
        <v>8.8489999999999966</v>
      </c>
      <c r="X54" s="53">
        <v>28.104999999999997</v>
      </c>
      <c r="Y54" s="53">
        <v>56.448999999999998</v>
      </c>
      <c r="Z54" s="53">
        <v>16.200000000000006</v>
      </c>
      <c r="AA54" s="53">
        <v>-77.157999999999987</v>
      </c>
      <c r="AB54" s="53">
        <v>79.814999999999998</v>
      </c>
      <c r="AC54" s="53">
        <v>-0.96900000000000164</v>
      </c>
      <c r="AD54" s="53">
        <v>-22.067</v>
      </c>
      <c r="AE54" s="53">
        <v>-2.0339999999999954</v>
      </c>
      <c r="AF54" s="53">
        <v>-64.720999999999989</v>
      </c>
      <c r="AG54" s="53">
        <v>14.492999999999999</v>
      </c>
      <c r="AH54" s="53">
        <v>3.2709999999999968</v>
      </c>
      <c r="AI54" s="53">
        <v>-27.986000000000004</v>
      </c>
      <c r="AJ54" s="53">
        <v>-12.473999999999998</v>
      </c>
      <c r="AK54" s="53">
        <v>-6.4110000000000014</v>
      </c>
      <c r="AL54" s="53">
        <v>38.049999999999997</v>
      </c>
      <c r="AM54" s="53">
        <v>-8.0850000000000009</v>
      </c>
      <c r="AN54" s="53">
        <v>-35.935000000000002</v>
      </c>
      <c r="AO54" s="53">
        <v>22.925000000000001</v>
      </c>
      <c r="AP54" s="53">
        <v>23.254999999999995</v>
      </c>
      <c r="AQ54" s="53">
        <v>-66.891000000000005</v>
      </c>
      <c r="AR54" s="53">
        <v>84.787999999999997</v>
      </c>
      <c r="AS54" s="53">
        <v>-21.984999999999996</v>
      </c>
      <c r="AT54" s="53">
        <v>-32.858000000000004</v>
      </c>
      <c r="AU54" s="53">
        <v>47.837000000000003</v>
      </c>
      <c r="AV54" s="53">
        <v>15.798999999999999</v>
      </c>
      <c r="AW54" s="53">
        <v>-50.11699999999999</v>
      </c>
      <c r="AX54" s="53">
        <v>3.6630000000000047</v>
      </c>
      <c r="AY54" s="53">
        <v>22.805</v>
      </c>
      <c r="AZ54" s="53">
        <v>-16.631999999999994</v>
      </c>
      <c r="BA54" s="53">
        <v>-7.0660000000000025</v>
      </c>
      <c r="BB54" s="53">
        <v>20.733000000000001</v>
      </c>
      <c r="BC54" s="53">
        <v>12.356000000000002</v>
      </c>
      <c r="BD54" s="53">
        <v>42.838999999999999</v>
      </c>
      <c r="BE54" s="53">
        <v>-47.036000000000001</v>
      </c>
      <c r="BF54" s="53">
        <v>-48.433999999999997</v>
      </c>
      <c r="BG54" s="53">
        <v>34.929000000000002</v>
      </c>
      <c r="BH54" s="53">
        <v>25.510999999999996</v>
      </c>
      <c r="BI54" s="53">
        <v>-33.192000000000007</v>
      </c>
      <c r="BJ54" s="53">
        <v>28.396999999999998</v>
      </c>
      <c r="BK54" s="53">
        <v>2.2479999999999976</v>
      </c>
      <c r="BL54" s="53">
        <v>21.339999999999996</v>
      </c>
      <c r="BM54" s="53">
        <v>-74.890999999999991</v>
      </c>
      <c r="BN54" s="53">
        <v>27.902000000000001</v>
      </c>
      <c r="BO54" s="53">
        <v>23.633000000000003</v>
      </c>
      <c r="BP54" s="53">
        <v>36.768000000000001</v>
      </c>
      <c r="BQ54" s="53">
        <v>-58.129999999999995</v>
      </c>
      <c r="BR54" s="53">
        <v>-9.5239999999999938</v>
      </c>
      <c r="BS54" s="53">
        <v>-0.16099999999998538</v>
      </c>
      <c r="BT54" s="53">
        <v>10.247</v>
      </c>
      <c r="BU54" s="53">
        <v>11.460999999999995</v>
      </c>
      <c r="BV54" s="53">
        <v>-7.7479999999999984</v>
      </c>
      <c r="BW54" s="53">
        <v>-11.914000000000005</v>
      </c>
      <c r="BX54" s="53">
        <v>59.145000000000003</v>
      </c>
      <c r="BY54" s="53">
        <v>-8.3180000000000032</v>
      </c>
      <c r="BZ54" s="53">
        <v>4.0660000000000096</v>
      </c>
      <c r="CA54" s="53">
        <v>40.826999999999998</v>
      </c>
      <c r="CB54" s="53">
        <v>17.429000000000002</v>
      </c>
      <c r="CC54" s="53">
        <v>-28.770999999999997</v>
      </c>
      <c r="CD54" s="53">
        <v>-13.869000000000002</v>
      </c>
      <c r="CE54" s="53">
        <v>-10.863</v>
      </c>
      <c r="CF54" s="53">
        <v>-5.0210000000000008</v>
      </c>
      <c r="CG54" s="53">
        <v>25.461000000000002</v>
      </c>
      <c r="CH54" s="53">
        <v>-50.374000000000009</v>
      </c>
      <c r="CI54" s="53">
        <v>45.384999999999998</v>
      </c>
      <c r="CJ54" s="53">
        <v>14.926999999999998</v>
      </c>
      <c r="CK54" s="53">
        <v>-33.385999999999996</v>
      </c>
      <c r="CL54" s="53">
        <v>-47.590999999999994</v>
      </c>
      <c r="CM54" s="53">
        <v>63.620999999999988</v>
      </c>
      <c r="CN54" s="53">
        <v>-6.5810000000000004</v>
      </c>
      <c r="CO54" s="53">
        <v>-10.677999999999997</v>
      </c>
      <c r="CP54" s="53">
        <v>30.245000000000005</v>
      </c>
      <c r="CQ54" s="53">
        <v>47.538000000000004</v>
      </c>
      <c r="CR54" s="53">
        <v>-56.786000000000001</v>
      </c>
      <c r="CS54" s="53">
        <v>25.171999999999986</v>
      </c>
      <c r="CT54" s="53">
        <v>23.784000000000006</v>
      </c>
      <c r="CU54" s="53">
        <v>-47.731000000000002</v>
      </c>
      <c r="CV54" s="53">
        <v>55.579000000000008</v>
      </c>
      <c r="CW54" s="53">
        <v>-86.519000000000005</v>
      </c>
      <c r="CX54" s="53">
        <v>60.724000000000011</v>
      </c>
      <c r="CY54" s="53">
        <v>-21.70600000000001</v>
      </c>
      <c r="CZ54" s="53">
        <v>82.417000000000002</v>
      </c>
      <c r="DA54" s="53">
        <v>14.727999999999994</v>
      </c>
      <c r="DB54" s="53">
        <v>31.122</v>
      </c>
      <c r="DC54" s="53">
        <v>-11.113999999999999</v>
      </c>
      <c r="DD54" s="53">
        <v>29.193000000000005</v>
      </c>
      <c r="DE54" s="53">
        <v>-48.960999999999999</v>
      </c>
      <c r="DF54" s="53">
        <v>35.554000000000002</v>
      </c>
      <c r="DG54" s="53">
        <v>-37.320999999999998</v>
      </c>
      <c r="DH54" s="53">
        <v>51.898999999999994</v>
      </c>
      <c r="DI54" s="53">
        <v>-66.625999999999991</v>
      </c>
      <c r="DJ54" s="53">
        <v>-3.0399999999999974</v>
      </c>
      <c r="DK54" s="53">
        <v>99.774000000000001</v>
      </c>
      <c r="DL54" s="53">
        <v>-17.409999999999997</v>
      </c>
      <c r="DM54" s="53">
        <v>-39.613</v>
      </c>
      <c r="DN54" s="53">
        <v>7.8960000000000008</v>
      </c>
      <c r="DO54" s="53">
        <v>2.7650000000000006</v>
      </c>
      <c r="DP54" s="53">
        <v>-50.042000000000002</v>
      </c>
      <c r="DQ54" s="53">
        <v>3.1320000000000023</v>
      </c>
      <c r="DR54" s="53">
        <v>37.542000000000002</v>
      </c>
      <c r="DS54" s="53">
        <v>-39.532999999999994</v>
      </c>
      <c r="DT54" s="53">
        <v>2.6670000000000016</v>
      </c>
      <c r="DU54" s="53">
        <v>32.952999999999996</v>
      </c>
      <c r="DV54" s="53">
        <v>0.89900000000000091</v>
      </c>
      <c r="DW54" s="53">
        <v>49.766700195312495</v>
      </c>
      <c r="DX54" s="53">
        <v>-78.631</v>
      </c>
      <c r="DY54" s="53">
        <v>7.3520000000000039</v>
      </c>
      <c r="DZ54" s="53">
        <v>27.871000000000009</v>
      </c>
      <c r="EA54" s="53">
        <v>50.10499999999999</v>
      </c>
      <c r="EB54" s="53">
        <v>-75.641999999999996</v>
      </c>
      <c r="EC54" s="53">
        <v>15.808</v>
      </c>
      <c r="ED54" s="53">
        <v>26.972999999999995</v>
      </c>
      <c r="EE54" s="53">
        <v>-12.473999999999995</v>
      </c>
      <c r="EF54" s="53">
        <v>8.4909999999999997</v>
      </c>
      <c r="EG54" s="53">
        <v>2.2920000000000025</v>
      </c>
      <c r="EH54" s="53">
        <v>-39.392000000000003</v>
      </c>
      <c r="EI54" s="53">
        <v>77.903000000000006</v>
      </c>
      <c r="EJ54" s="53">
        <v>-67.257999999999996</v>
      </c>
      <c r="EK54" s="53">
        <v>31.910999999999987</v>
      </c>
      <c r="EL54" s="53">
        <v>11.100000000000009</v>
      </c>
      <c r="EM54" s="53">
        <v>-20.279000000000003</v>
      </c>
      <c r="EN54" s="53">
        <v>-28.061999999999998</v>
      </c>
      <c r="EO54" s="53">
        <v>3.0629999999999953</v>
      </c>
      <c r="EP54" s="53">
        <v>-24.032000000000007</v>
      </c>
      <c r="EQ54" s="53">
        <v>48.896741790771486</v>
      </c>
      <c r="ER54" s="53">
        <v>11.973550689697268</v>
      </c>
      <c r="ES54" s="53">
        <v>-57.972406982421873</v>
      </c>
      <c r="ET54" s="53">
        <v>-31.407679931640615</v>
      </c>
      <c r="EU54" s="53">
        <v>98.277498535156241</v>
      </c>
      <c r="EV54" s="53">
        <v>-45.419000000000004</v>
      </c>
      <c r="EW54" s="53">
        <v>31.337709960937502</v>
      </c>
      <c r="EX54" s="53">
        <v>-44.222709960937493</v>
      </c>
      <c r="EY54" s="53">
        <v>19.362515136718756</v>
      </c>
      <c r="EZ54" s="53">
        <v>6.3461568603515612</v>
      </c>
      <c r="FA54" s="53">
        <v>17.616328002929684</v>
      </c>
      <c r="FB54" s="53">
        <v>10.028537109374998</v>
      </c>
      <c r="FC54" s="53">
        <v>-14.139537109375</v>
      </c>
      <c r="FD54" s="53">
        <v>30.304375976562504</v>
      </c>
      <c r="FE54" s="53">
        <v>-17.331375976562498</v>
      </c>
      <c r="FF54" s="53">
        <v>-18.641054901123042</v>
      </c>
      <c r="FG54" s="53">
        <v>45.60067892456054</v>
      </c>
      <c r="FH54" s="53">
        <v>-30.348431152343743</v>
      </c>
      <c r="FI54" s="53">
        <v>-13.78519287109375</v>
      </c>
      <c r="FJ54" s="53">
        <v>13.537000000000006</v>
      </c>
      <c r="FK54" s="53">
        <v>23.988999999999994</v>
      </c>
      <c r="FL54" s="53">
        <v>-17.805207031249999</v>
      </c>
      <c r="FM54" s="53">
        <v>-18.295792968750003</v>
      </c>
      <c r="FN54" s="53">
        <v>-24.061999999999998</v>
      </c>
      <c r="FO54" s="53">
        <v>69.900000000000006</v>
      </c>
      <c r="FP54" s="53">
        <v>-31.471392578125002</v>
      </c>
      <c r="FQ54" s="53">
        <v>51.203931640625001</v>
      </c>
      <c r="FR54" s="53">
        <v>-70.388414387500006</v>
      </c>
      <c r="FS54" s="53">
        <v>72.817803832031245</v>
      </c>
      <c r="FT54" s="53">
        <v>-57.123733490625</v>
      </c>
      <c r="FU54" s="53">
        <v>13.200471724414065</v>
      </c>
      <c r="FV54" s="53">
        <v>-30.289005200000005</v>
      </c>
    </row>
    <row r="55" spans="1:178" ht="15" x14ac:dyDescent="0.25">
      <c r="A55" s="49" t="s">
        <v>27</v>
      </c>
      <c r="B55" s="53">
        <v>-17.071999999999999</v>
      </c>
      <c r="C55" s="53">
        <v>13.871000000000006</v>
      </c>
      <c r="D55" s="53">
        <v>6.0620000000000012</v>
      </c>
      <c r="E55" s="53">
        <v>40.658000000000001</v>
      </c>
      <c r="F55" s="53">
        <v>-55.516000000000012</v>
      </c>
      <c r="G55" s="53">
        <v>-16.592000000000002</v>
      </c>
      <c r="H55" s="53">
        <v>-38.222999999999999</v>
      </c>
      <c r="I55" s="53">
        <v>-17.413000000000004</v>
      </c>
      <c r="J55" s="53">
        <v>8.7749999999999986</v>
      </c>
      <c r="K55" s="53">
        <v>-43.443999999999996</v>
      </c>
      <c r="L55" s="53">
        <v>3.0359999999999996</v>
      </c>
      <c r="M55" s="53">
        <v>21.414999999999999</v>
      </c>
      <c r="N55" s="53">
        <v>10.366</v>
      </c>
      <c r="O55" s="53">
        <v>-16.058</v>
      </c>
      <c r="P55" s="53">
        <v>31.907999999999998</v>
      </c>
      <c r="Q55" s="53">
        <v>6.6350000000000016</v>
      </c>
      <c r="R55" s="53">
        <v>1.9000000000000004</v>
      </c>
      <c r="S55" s="53">
        <v>-15.152999999999999</v>
      </c>
      <c r="T55" s="53">
        <v>25.221000000000004</v>
      </c>
      <c r="U55" s="53">
        <v>-11.535</v>
      </c>
      <c r="V55" s="53">
        <v>-13.270999999999997</v>
      </c>
      <c r="W55" s="53">
        <v>3.2349999999999981</v>
      </c>
      <c r="X55" s="53">
        <v>-29.667999999999999</v>
      </c>
      <c r="Y55" s="53">
        <v>27.175999999999998</v>
      </c>
      <c r="Z55" s="53">
        <v>55.381999999999998</v>
      </c>
      <c r="AA55" s="53">
        <v>-28.519999999999989</v>
      </c>
      <c r="AB55" s="53">
        <v>-15.720999999999998</v>
      </c>
      <c r="AC55" s="53">
        <v>23.233000000000001</v>
      </c>
      <c r="AD55" s="53">
        <v>-35.456000000000003</v>
      </c>
      <c r="AE55" s="53">
        <v>15.759999999999996</v>
      </c>
      <c r="AF55" s="53">
        <v>-29.529</v>
      </c>
      <c r="AG55" s="53">
        <v>9.916999999999998</v>
      </c>
      <c r="AH55" s="53">
        <v>29.05</v>
      </c>
      <c r="AI55" s="53">
        <v>-16.918000000000003</v>
      </c>
      <c r="AJ55" s="53">
        <v>-1.4579999999999984</v>
      </c>
      <c r="AK55" s="53">
        <v>-32.649000000000001</v>
      </c>
      <c r="AL55" s="53">
        <v>-13.203000000000003</v>
      </c>
      <c r="AM55" s="53">
        <v>22.616</v>
      </c>
      <c r="AN55" s="53">
        <v>-30.616999999999997</v>
      </c>
      <c r="AO55" s="53">
        <v>-13.264999999999999</v>
      </c>
      <c r="AP55" s="53">
        <v>20.039000000000001</v>
      </c>
      <c r="AQ55" s="53">
        <v>-15.201999999999998</v>
      </c>
      <c r="AR55" s="53">
        <v>15.493</v>
      </c>
      <c r="AS55" s="53">
        <v>-12.832000000000001</v>
      </c>
      <c r="AT55" s="53">
        <v>7.3480000000000025</v>
      </c>
      <c r="AU55" s="53">
        <v>35.078000000000003</v>
      </c>
      <c r="AV55" s="53">
        <v>-7.4609999999999994</v>
      </c>
      <c r="AW55" s="53">
        <v>-29.952999999999996</v>
      </c>
      <c r="AX55" s="53">
        <v>6.7859999999999978</v>
      </c>
      <c r="AY55" s="53">
        <v>-3.3309999999999995</v>
      </c>
      <c r="AZ55" s="53">
        <v>16.796999999999997</v>
      </c>
      <c r="BA55" s="53">
        <v>-22.350999999999999</v>
      </c>
      <c r="BB55" s="53">
        <v>1.519000000000001</v>
      </c>
      <c r="BC55" s="53">
        <v>-4.551000000000001</v>
      </c>
      <c r="BD55" s="53">
        <v>26.016999999999996</v>
      </c>
      <c r="BE55" s="53">
        <v>-5.7310000000000016</v>
      </c>
      <c r="BF55" s="53">
        <v>-1.8359999999999985</v>
      </c>
      <c r="BG55" s="53">
        <v>-1.2460000000000022</v>
      </c>
      <c r="BH55" s="53">
        <v>-5.4640000000000004</v>
      </c>
      <c r="BI55" s="53">
        <v>-7.0070000000000023</v>
      </c>
      <c r="BJ55" s="53">
        <v>5.6430000000000016</v>
      </c>
      <c r="BK55" s="53">
        <v>-15.469999999999999</v>
      </c>
      <c r="BL55" s="53">
        <v>0.72999999999999909</v>
      </c>
      <c r="BM55" s="53">
        <v>30.131</v>
      </c>
      <c r="BN55" s="53">
        <v>-7.0879999999999974</v>
      </c>
      <c r="BO55" s="53">
        <v>-21.989999999999995</v>
      </c>
      <c r="BP55" s="53">
        <v>21.617999999999995</v>
      </c>
      <c r="BQ55" s="53">
        <v>-12.317</v>
      </c>
      <c r="BR55" s="53">
        <v>7.2430000000000021</v>
      </c>
      <c r="BS55" s="53">
        <v>-7.6850000000000005</v>
      </c>
      <c r="BT55" s="53">
        <v>22.728000000000002</v>
      </c>
      <c r="BU55" s="53">
        <v>7.0600000000000014</v>
      </c>
      <c r="BV55" s="53">
        <v>-27.656999999999996</v>
      </c>
      <c r="BW55" s="53">
        <v>-2.7349999999999994</v>
      </c>
      <c r="BX55" s="53">
        <v>-19.504000000000001</v>
      </c>
      <c r="BY55" s="53">
        <v>3.3269999999999982</v>
      </c>
      <c r="BZ55" s="53">
        <v>37.822999999999993</v>
      </c>
      <c r="CA55" s="53">
        <v>-30.748000000000001</v>
      </c>
      <c r="CB55" s="53">
        <v>28.921000000000003</v>
      </c>
      <c r="CC55" s="53">
        <v>-25.869</v>
      </c>
      <c r="CD55" s="53">
        <v>0.246999999999999</v>
      </c>
      <c r="CE55" s="53">
        <v>15.875000000000002</v>
      </c>
      <c r="CF55" s="53">
        <v>-9.7160000000000046</v>
      </c>
      <c r="CG55" s="53">
        <v>21.545999999999999</v>
      </c>
      <c r="CH55" s="53">
        <v>-14.972000000000001</v>
      </c>
      <c r="CI55" s="53">
        <v>0.27799999999999869</v>
      </c>
      <c r="CJ55" s="53">
        <v>2.0069999999999997</v>
      </c>
      <c r="CK55" s="53">
        <v>7.955000000000001</v>
      </c>
      <c r="CL55" s="53">
        <v>-16.256</v>
      </c>
      <c r="CM55" s="53">
        <v>23.835000000000001</v>
      </c>
      <c r="CN55" s="53">
        <v>-14.547000000000001</v>
      </c>
      <c r="CO55" s="53">
        <v>-12.472</v>
      </c>
      <c r="CP55" s="53">
        <v>9.1979999999999986</v>
      </c>
      <c r="CQ55" s="53">
        <v>20.581</v>
      </c>
      <c r="CR55" s="53">
        <v>6.6649999999999983</v>
      </c>
      <c r="CS55" s="53">
        <v>-13.32</v>
      </c>
      <c r="CT55" s="53">
        <v>-23.296999999999993</v>
      </c>
      <c r="CU55" s="53">
        <v>26.990000000000002</v>
      </c>
      <c r="CV55" s="53">
        <v>-28.423000000000002</v>
      </c>
      <c r="CW55" s="53">
        <v>34.44</v>
      </c>
      <c r="CX55" s="53">
        <v>-20.298999999999999</v>
      </c>
      <c r="CY55" s="53">
        <v>4.2289999999999992</v>
      </c>
      <c r="CZ55" s="53">
        <v>21.433</v>
      </c>
      <c r="DA55" s="53">
        <v>-4.8020000000000014</v>
      </c>
      <c r="DB55" s="53">
        <v>0.92900000000000382</v>
      </c>
      <c r="DC55" s="53">
        <v>5.9029999999999996</v>
      </c>
      <c r="DD55" s="53">
        <v>-12.260000000000002</v>
      </c>
      <c r="DE55" s="53">
        <v>-6.8230000000000004</v>
      </c>
      <c r="DF55" s="53">
        <v>7.706999999999999</v>
      </c>
      <c r="DG55" s="53">
        <v>-3.8949999999999978</v>
      </c>
      <c r="DH55" s="53">
        <v>21.186</v>
      </c>
      <c r="DI55" s="53">
        <v>-9.7239999999999984</v>
      </c>
      <c r="DJ55" s="53">
        <v>5.1449999999999978</v>
      </c>
      <c r="DK55" s="53">
        <v>-4.4879999999999995</v>
      </c>
      <c r="DL55" s="53">
        <v>-13.405000000000001</v>
      </c>
      <c r="DM55" s="53">
        <v>-2.427999999999999</v>
      </c>
      <c r="DN55" s="53">
        <v>-3.3149999999999977</v>
      </c>
      <c r="DO55" s="53">
        <v>11.303999999999998</v>
      </c>
      <c r="DP55" s="53">
        <v>0.57700000000000262</v>
      </c>
      <c r="DQ55" s="53">
        <v>12.482000000000001</v>
      </c>
      <c r="DR55" s="53">
        <v>4.0409999999999986</v>
      </c>
      <c r="DS55" s="53">
        <v>-17.193999999999999</v>
      </c>
      <c r="DT55" s="53">
        <v>-6.456999999999999</v>
      </c>
      <c r="DU55" s="53">
        <v>9.1899999999999977</v>
      </c>
      <c r="DV55" s="53">
        <v>5.9210000000000038</v>
      </c>
      <c r="DW55" s="53">
        <v>-5.4960000000000004</v>
      </c>
      <c r="DX55" s="53">
        <v>5.5459999999999994</v>
      </c>
      <c r="DY55" s="53">
        <v>-17.178000000000001</v>
      </c>
      <c r="DZ55" s="53">
        <v>5.3279999999999994</v>
      </c>
      <c r="EA55" s="53">
        <v>8.3260000000000005</v>
      </c>
      <c r="EB55" s="53">
        <v>-2.0989999999999975</v>
      </c>
      <c r="EC55" s="53">
        <v>6.9399999999999986</v>
      </c>
      <c r="ED55" s="53">
        <v>-32.453000000000003</v>
      </c>
      <c r="EE55" s="53">
        <v>22.544</v>
      </c>
      <c r="EF55" s="53">
        <v>9.0599999999999987</v>
      </c>
      <c r="EG55" s="53">
        <v>-6.9050000000000029</v>
      </c>
      <c r="EH55" s="53">
        <v>3.9760000000000026</v>
      </c>
      <c r="EI55" s="53">
        <v>-4.5489999999999977</v>
      </c>
      <c r="EJ55" s="53">
        <v>-3.5470000000000015</v>
      </c>
      <c r="EK55" s="53">
        <v>-4.9340000000000028</v>
      </c>
      <c r="EL55" s="53">
        <v>-1.7310000000000016</v>
      </c>
      <c r="EM55" s="53">
        <v>11.01</v>
      </c>
      <c r="EN55" s="53">
        <v>-6.2060000000000004</v>
      </c>
      <c r="EO55" s="53">
        <v>5.4280000000000008</v>
      </c>
      <c r="EP55" s="53">
        <v>-12.652999999999999</v>
      </c>
      <c r="EQ55" s="53">
        <v>14.587000000000002</v>
      </c>
      <c r="ER55" s="53">
        <v>-6.2629999999999972</v>
      </c>
      <c r="ES55" s="53">
        <v>-11.488000000000001</v>
      </c>
      <c r="ET55" s="53">
        <v>6.5780000000000012</v>
      </c>
      <c r="EU55" s="53">
        <v>15.806999999999999</v>
      </c>
      <c r="EV55" s="53">
        <v>-12.788</v>
      </c>
      <c r="EW55" s="53">
        <v>10.962999999999997</v>
      </c>
      <c r="EX55" s="53">
        <v>-9.68</v>
      </c>
      <c r="EY55" s="53">
        <v>8.3650000000000002</v>
      </c>
      <c r="EZ55" s="53">
        <v>2.1000000000002461E-2</v>
      </c>
      <c r="FA55" s="53">
        <v>8.4530000000000012</v>
      </c>
      <c r="FB55" s="53">
        <v>10.868</v>
      </c>
      <c r="FC55" s="53">
        <v>2.2539999999999996</v>
      </c>
      <c r="FD55" s="53">
        <v>-9.8250000000000011</v>
      </c>
      <c r="FE55" s="53">
        <v>-4.7949999999999973</v>
      </c>
      <c r="FF55" s="53">
        <v>4.402000000000001</v>
      </c>
      <c r="FG55" s="53">
        <v>11.446000000000005</v>
      </c>
      <c r="FH55" s="53">
        <v>1.301000000000001</v>
      </c>
      <c r="FI55" s="53">
        <v>4.0259999999999927</v>
      </c>
      <c r="FJ55" s="53">
        <v>-36.658999999999992</v>
      </c>
      <c r="FK55" s="53">
        <v>0.53000000000000025</v>
      </c>
      <c r="FL55" s="53">
        <v>-4.9159999999999986</v>
      </c>
      <c r="FM55" s="53">
        <v>32.366</v>
      </c>
      <c r="FN55" s="53">
        <v>-10.932</v>
      </c>
      <c r="FO55" s="53">
        <v>16.601000000000003</v>
      </c>
      <c r="FP55" s="53">
        <v>12.677763183593752</v>
      </c>
      <c r="FQ55" s="53">
        <v>6.5285251464843768</v>
      </c>
      <c r="FR55" s="53">
        <v>17.447892612499992</v>
      </c>
      <c r="FS55" s="53">
        <v>-17.042425505012499</v>
      </c>
      <c r="FT55" s="53">
        <v>-21.150789647003126</v>
      </c>
      <c r="FU55" s="53">
        <v>13.373351761147681</v>
      </c>
      <c r="FV55" s="53">
        <v>12.798910460364818</v>
      </c>
    </row>
    <row r="56" spans="1:178" ht="15" x14ac:dyDescent="0.25">
      <c r="A56" s="49" t="s">
        <v>28</v>
      </c>
      <c r="B56" s="53">
        <f>SUM(B57:B59)</f>
        <v>-11.561</v>
      </c>
      <c r="C56" s="53">
        <f t="shared" ref="C56:BN56" si="73">SUM(C57:C59)</f>
        <v>14.278</v>
      </c>
      <c r="D56" s="53">
        <f t="shared" si="73"/>
        <v>-5.3029999999999999</v>
      </c>
      <c r="E56" s="53">
        <f t="shared" si="73"/>
        <v>3.5829999999999997</v>
      </c>
      <c r="F56" s="53">
        <f t="shared" si="73"/>
        <v>24.518000000000001</v>
      </c>
      <c r="G56" s="53">
        <f t="shared" si="73"/>
        <v>41.492000000000004</v>
      </c>
      <c r="H56" s="53">
        <f t="shared" si="73"/>
        <v>39.375999999999998</v>
      </c>
      <c r="I56" s="53">
        <f t="shared" si="73"/>
        <v>47.403999999999996</v>
      </c>
      <c r="J56" s="53">
        <f t="shared" si="73"/>
        <v>-14.766000000000005</v>
      </c>
      <c r="K56" s="53">
        <f t="shared" si="73"/>
        <v>2.7009999999999987</v>
      </c>
      <c r="L56" s="53">
        <f t="shared" si="73"/>
        <v>9.1789999999999985</v>
      </c>
      <c r="M56" s="53">
        <f t="shared" si="73"/>
        <v>-13.655000000000001</v>
      </c>
      <c r="N56" s="53">
        <f t="shared" si="73"/>
        <v>0.96499999999999897</v>
      </c>
      <c r="O56" s="53">
        <f t="shared" si="73"/>
        <v>-6.7929999999999984</v>
      </c>
      <c r="P56" s="53">
        <f t="shared" si="73"/>
        <v>0.47900000000000276</v>
      </c>
      <c r="Q56" s="53">
        <f t="shared" si="73"/>
        <v>11.058</v>
      </c>
      <c r="R56" s="53">
        <f t="shared" si="73"/>
        <v>6.81</v>
      </c>
      <c r="S56" s="53">
        <f t="shared" si="73"/>
        <v>4.4929999999999986</v>
      </c>
      <c r="T56" s="53">
        <f t="shared" si="73"/>
        <v>-2.9779999999999975</v>
      </c>
      <c r="U56" s="53">
        <f t="shared" si="73"/>
        <v>-5.3550000000000031</v>
      </c>
      <c r="V56" s="53">
        <f t="shared" si="73"/>
        <v>-13.956</v>
      </c>
      <c r="W56" s="53">
        <f t="shared" si="73"/>
        <v>22.988000000000003</v>
      </c>
      <c r="X56" s="53">
        <f t="shared" si="73"/>
        <v>-14.008999999999999</v>
      </c>
      <c r="Y56" s="53">
        <f t="shared" si="73"/>
        <v>17.594999999999999</v>
      </c>
      <c r="Z56" s="53">
        <f t="shared" si="73"/>
        <v>-9.6660000000000004</v>
      </c>
      <c r="AA56" s="53">
        <f t="shared" si="73"/>
        <v>-0.61400000000000166</v>
      </c>
      <c r="AB56" s="53">
        <f t="shared" si="73"/>
        <v>37.031999999999996</v>
      </c>
      <c r="AC56" s="53">
        <f t="shared" si="73"/>
        <v>-1.8820000000000028</v>
      </c>
      <c r="AD56" s="53">
        <f t="shared" si="73"/>
        <v>-10.316000000000001</v>
      </c>
      <c r="AE56" s="53">
        <f t="shared" si="73"/>
        <v>9.98</v>
      </c>
      <c r="AF56" s="53">
        <f t="shared" si="73"/>
        <v>-25.131</v>
      </c>
      <c r="AG56" s="53">
        <f t="shared" si="73"/>
        <v>10.949</v>
      </c>
      <c r="AH56" s="53">
        <f t="shared" si="73"/>
        <v>-3.778</v>
      </c>
      <c r="AI56" s="53">
        <f t="shared" si="73"/>
        <v>-17.431999999999999</v>
      </c>
      <c r="AJ56" s="53">
        <f t="shared" si="73"/>
        <v>-17.450000000000003</v>
      </c>
      <c r="AK56" s="53">
        <f t="shared" si="73"/>
        <v>28.148</v>
      </c>
      <c r="AL56" s="53">
        <f t="shared" si="73"/>
        <v>6.3289999999999971</v>
      </c>
      <c r="AM56" s="53">
        <f t="shared" si="73"/>
        <v>-11.045</v>
      </c>
      <c r="AN56" s="53">
        <f t="shared" si="73"/>
        <v>-15.893999999999998</v>
      </c>
      <c r="AO56" s="53">
        <f t="shared" si="73"/>
        <v>-0.14800000000000058</v>
      </c>
      <c r="AP56" s="53">
        <f t="shared" si="73"/>
        <v>-11.449000000000002</v>
      </c>
      <c r="AQ56" s="53">
        <f t="shared" si="73"/>
        <v>31.11</v>
      </c>
      <c r="AR56" s="53">
        <f t="shared" si="73"/>
        <v>12.826000000000002</v>
      </c>
      <c r="AS56" s="53">
        <f t="shared" si="73"/>
        <v>-38.685999999999993</v>
      </c>
      <c r="AT56" s="53">
        <f t="shared" si="73"/>
        <v>9.1020000000000021</v>
      </c>
      <c r="AU56" s="53">
        <f t="shared" si="73"/>
        <v>-14.922000000000001</v>
      </c>
      <c r="AV56" s="53">
        <f t="shared" si="73"/>
        <v>17.405999999999999</v>
      </c>
      <c r="AW56" s="53">
        <f t="shared" si="73"/>
        <v>-2.9000000000000803E-2</v>
      </c>
      <c r="AX56" s="53">
        <f t="shared" si="73"/>
        <v>12.010999999999997</v>
      </c>
      <c r="AY56" s="53">
        <f t="shared" si="73"/>
        <v>-12.212000000000003</v>
      </c>
      <c r="AZ56" s="53">
        <f t="shared" si="73"/>
        <v>26.976999999999997</v>
      </c>
      <c r="BA56" s="53">
        <f t="shared" si="73"/>
        <v>-44.547999999999988</v>
      </c>
      <c r="BB56" s="53">
        <f t="shared" si="73"/>
        <v>25.678000000000001</v>
      </c>
      <c r="BC56" s="53">
        <f t="shared" si="73"/>
        <v>-1.9870000000000017</v>
      </c>
      <c r="BD56" s="53">
        <f t="shared" si="73"/>
        <v>-8.7159999999999975</v>
      </c>
      <c r="BE56" s="53">
        <f t="shared" si="73"/>
        <v>14.771000000000001</v>
      </c>
      <c r="BF56" s="53">
        <f t="shared" si="73"/>
        <v>-3.2550000000000008</v>
      </c>
      <c r="BG56" s="53">
        <f t="shared" si="73"/>
        <v>6.7289999999999992</v>
      </c>
      <c r="BH56" s="53">
        <f t="shared" si="73"/>
        <v>-2.9139999999999988</v>
      </c>
      <c r="BI56" s="53">
        <f t="shared" si="73"/>
        <v>-7.008</v>
      </c>
      <c r="BJ56" s="53">
        <f t="shared" si="73"/>
        <v>9.3530000000000015</v>
      </c>
      <c r="BK56" s="53">
        <f t="shared" si="73"/>
        <v>-11.182000000000002</v>
      </c>
      <c r="BL56" s="53">
        <f t="shared" si="73"/>
        <v>16.909999999999997</v>
      </c>
      <c r="BM56" s="53">
        <f t="shared" si="73"/>
        <v>-9.5050000000000008</v>
      </c>
      <c r="BN56" s="53">
        <f t="shared" si="73"/>
        <v>-5.4</v>
      </c>
      <c r="BO56" s="53">
        <f t="shared" ref="BO56:DZ56" si="74">SUM(BO57:BO59)</f>
        <v>22.896000000000001</v>
      </c>
      <c r="BP56" s="53">
        <f t="shared" si="74"/>
        <v>-7.476</v>
      </c>
      <c r="BQ56" s="53">
        <f t="shared" si="74"/>
        <v>-9.8569999999999993</v>
      </c>
      <c r="BR56" s="53">
        <f t="shared" si="74"/>
        <v>-2.0000000000016671E-3</v>
      </c>
      <c r="BS56" s="53">
        <f t="shared" si="74"/>
        <v>-11.126999999999999</v>
      </c>
      <c r="BT56" s="53">
        <f t="shared" si="74"/>
        <v>21.416</v>
      </c>
      <c r="BU56" s="53">
        <f t="shared" si="74"/>
        <v>20.911999999999999</v>
      </c>
      <c r="BV56" s="53">
        <f t="shared" si="74"/>
        <v>-21.408999999999999</v>
      </c>
      <c r="BW56" s="53">
        <f t="shared" si="74"/>
        <v>-26.112000000000002</v>
      </c>
      <c r="BX56" s="53">
        <f t="shared" si="74"/>
        <v>21.346</v>
      </c>
      <c r="BY56" s="53">
        <f t="shared" si="74"/>
        <v>16.187000000000001</v>
      </c>
      <c r="BZ56" s="53">
        <f t="shared" si="74"/>
        <v>1.0579999999999998</v>
      </c>
      <c r="CA56" s="53">
        <f t="shared" si="74"/>
        <v>-22.515000000000001</v>
      </c>
      <c r="CB56" s="53">
        <f t="shared" si="74"/>
        <v>7.9439999999999982</v>
      </c>
      <c r="CC56" s="53">
        <f t="shared" si="74"/>
        <v>-32.823999999999998</v>
      </c>
      <c r="CD56" s="53">
        <f t="shared" si="74"/>
        <v>5.299999999999998</v>
      </c>
      <c r="CE56" s="53">
        <f t="shared" si="74"/>
        <v>-1.0079999999999987</v>
      </c>
      <c r="CF56" s="53">
        <f t="shared" si="74"/>
        <v>19.835000000000008</v>
      </c>
      <c r="CG56" s="53">
        <f t="shared" si="74"/>
        <v>26.202999999999999</v>
      </c>
      <c r="CH56" s="53">
        <f t="shared" si="74"/>
        <v>-57.421999999999997</v>
      </c>
      <c r="CI56" s="53">
        <f t="shared" si="74"/>
        <v>35.034000000000006</v>
      </c>
      <c r="CJ56" s="53">
        <f t="shared" si="74"/>
        <v>-10.852999999999998</v>
      </c>
      <c r="CK56" s="53">
        <f t="shared" si="74"/>
        <v>12.973999999999998</v>
      </c>
      <c r="CL56" s="53">
        <f t="shared" si="74"/>
        <v>-34.457000000000001</v>
      </c>
      <c r="CM56" s="53">
        <f t="shared" si="74"/>
        <v>7.5150000000000006</v>
      </c>
      <c r="CN56" s="53">
        <f t="shared" si="74"/>
        <v>24.942000000000004</v>
      </c>
      <c r="CO56" s="53">
        <f t="shared" si="74"/>
        <v>-22.207999999999998</v>
      </c>
      <c r="CP56" s="53">
        <f t="shared" si="74"/>
        <v>-10.064000000000002</v>
      </c>
      <c r="CQ56" s="53">
        <f t="shared" si="74"/>
        <v>57.7</v>
      </c>
      <c r="CR56" s="53">
        <f t="shared" si="74"/>
        <v>-8.0949999999999989</v>
      </c>
      <c r="CS56" s="53">
        <f t="shared" si="74"/>
        <v>14.093</v>
      </c>
      <c r="CT56" s="53">
        <f t="shared" si="74"/>
        <v>-31.16</v>
      </c>
      <c r="CU56" s="53">
        <f t="shared" si="74"/>
        <v>10.383000000000001</v>
      </c>
      <c r="CV56" s="53">
        <f t="shared" si="74"/>
        <v>27.114000000000001</v>
      </c>
      <c r="CW56" s="53">
        <f t="shared" si="74"/>
        <v>-35.920999999999999</v>
      </c>
      <c r="CX56" s="53">
        <f t="shared" si="74"/>
        <v>26.248000000000005</v>
      </c>
      <c r="CY56" s="53">
        <f t="shared" si="74"/>
        <v>-48.741000000000007</v>
      </c>
      <c r="CZ56" s="53">
        <f t="shared" si="74"/>
        <v>27.541000000000004</v>
      </c>
      <c r="DA56" s="53">
        <f t="shared" si="74"/>
        <v>7.5570000000000004</v>
      </c>
      <c r="DB56" s="53">
        <f t="shared" si="74"/>
        <v>-0.70899999999999919</v>
      </c>
      <c r="DC56" s="53">
        <f t="shared" si="74"/>
        <v>-2.8730000000000016</v>
      </c>
      <c r="DD56" s="53">
        <f t="shared" si="74"/>
        <v>24.447999999999997</v>
      </c>
      <c r="DE56" s="53">
        <f t="shared" si="74"/>
        <v>-34.081999999999987</v>
      </c>
      <c r="DF56" s="53">
        <f t="shared" si="74"/>
        <v>6.9670000000000005</v>
      </c>
      <c r="DG56" s="53">
        <f t="shared" si="74"/>
        <v>-11.149999999999999</v>
      </c>
      <c r="DH56" s="53">
        <f t="shared" si="74"/>
        <v>19.282000000000004</v>
      </c>
      <c r="DI56" s="53">
        <f t="shared" si="74"/>
        <v>-19.742999999999999</v>
      </c>
      <c r="DJ56" s="53">
        <f t="shared" si="74"/>
        <v>14.371</v>
      </c>
      <c r="DK56" s="53">
        <f t="shared" si="74"/>
        <v>10.177000000000001</v>
      </c>
      <c r="DL56" s="53">
        <f t="shared" si="74"/>
        <v>3.7659999999999996</v>
      </c>
      <c r="DM56" s="53">
        <f t="shared" si="74"/>
        <v>6.5649999999999986</v>
      </c>
      <c r="DN56" s="53">
        <f t="shared" si="74"/>
        <v>-10.53</v>
      </c>
      <c r="DO56" s="53">
        <f t="shared" si="74"/>
        <v>-14.862</v>
      </c>
      <c r="DP56" s="53">
        <f t="shared" si="74"/>
        <v>-8.9969999999999999</v>
      </c>
      <c r="DQ56" s="53">
        <f t="shared" si="74"/>
        <v>9.5920000000000023</v>
      </c>
      <c r="DR56" s="53">
        <f t="shared" si="74"/>
        <v>-0.24600000000000033</v>
      </c>
      <c r="DS56" s="53">
        <f t="shared" si="74"/>
        <v>1.3800000000000017</v>
      </c>
      <c r="DT56" s="53">
        <f t="shared" si="74"/>
        <v>16.786999999999999</v>
      </c>
      <c r="DU56" s="53">
        <f t="shared" si="74"/>
        <v>17.905070068359372</v>
      </c>
      <c r="DV56" s="53">
        <f t="shared" si="74"/>
        <v>-3.8289999999999988</v>
      </c>
      <c r="DW56" s="53">
        <f t="shared" si="74"/>
        <v>10.289300048828125</v>
      </c>
      <c r="DX56" s="53">
        <f t="shared" si="74"/>
        <v>-24.835000000000001</v>
      </c>
      <c r="DY56" s="53">
        <f t="shared" si="74"/>
        <v>6.8549999999999986</v>
      </c>
      <c r="DZ56" s="53">
        <f t="shared" si="74"/>
        <v>-12.604000000000003</v>
      </c>
      <c r="EA56" s="53">
        <f t="shared" ref="EA56:FE56" si="75">SUM(EA57:EA59)</f>
        <v>-3.5789999999999997</v>
      </c>
      <c r="EB56" s="53">
        <f t="shared" si="75"/>
        <v>-6.0300000000000011</v>
      </c>
      <c r="EC56" s="53">
        <f t="shared" si="75"/>
        <v>8.7210000000000036</v>
      </c>
      <c r="ED56" s="53">
        <f t="shared" si="75"/>
        <v>-9.9190000000000005</v>
      </c>
      <c r="EE56" s="53">
        <f t="shared" si="75"/>
        <v>0.85500000000000009</v>
      </c>
      <c r="EF56" s="53">
        <f t="shared" si="75"/>
        <v>10.83</v>
      </c>
      <c r="EG56" s="53">
        <f t="shared" si="75"/>
        <v>-1.7230000000000005</v>
      </c>
      <c r="EH56" s="53">
        <f t="shared" si="75"/>
        <v>-12.140500000000001</v>
      </c>
      <c r="EI56" s="53">
        <f t="shared" si="75"/>
        <v>11.5945</v>
      </c>
      <c r="EJ56" s="53">
        <f t="shared" si="75"/>
        <v>12.091000000000003</v>
      </c>
      <c r="EK56" s="53">
        <f t="shared" si="75"/>
        <v>-11.563000000000002</v>
      </c>
      <c r="EL56" s="53">
        <f t="shared" si="75"/>
        <v>4.2190000000000003</v>
      </c>
      <c r="EM56" s="53">
        <f t="shared" si="75"/>
        <v>6.3924620971679689</v>
      </c>
      <c r="EN56" s="53">
        <f t="shared" si="75"/>
        <v>-8.0160580444335938</v>
      </c>
      <c r="EO56" s="53">
        <f t="shared" si="75"/>
        <v>-4.7729999999999997</v>
      </c>
      <c r="EP56" s="53">
        <f t="shared" si="75"/>
        <v>13.991</v>
      </c>
      <c r="EQ56" s="53">
        <f t="shared" si="75"/>
        <v>-4.337693847656257</v>
      </c>
      <c r="ER56" s="53">
        <f t="shared" si="75"/>
        <v>2.6783907775878903</v>
      </c>
      <c r="ES56" s="53">
        <f t="shared" si="75"/>
        <v>-9.5213607788085923</v>
      </c>
      <c r="ET56" s="53">
        <f t="shared" si="75"/>
        <v>-11.945592651367186</v>
      </c>
      <c r="EU56" s="53">
        <f t="shared" si="75"/>
        <v>18.777455322265627</v>
      </c>
      <c r="EV56" s="53">
        <f t="shared" si="75"/>
        <v>-8.0710339355468754</v>
      </c>
      <c r="EW56" s="53">
        <f t="shared" si="75"/>
        <v>4.9629379882812508</v>
      </c>
      <c r="EX56" s="53">
        <f t="shared" si="75"/>
        <v>16.738280559539792</v>
      </c>
      <c r="EY56" s="53">
        <f t="shared" si="75"/>
        <v>-7.4440727958679203</v>
      </c>
      <c r="EZ56" s="53">
        <f t="shared" si="75"/>
        <v>14.720175048828125</v>
      </c>
      <c r="FA56" s="53">
        <f t="shared" si="75"/>
        <v>-9.0884501953125003</v>
      </c>
      <c r="FB56" s="53">
        <f t="shared" si="75"/>
        <v>-18.644676757812505</v>
      </c>
      <c r="FC56" s="53">
        <f t="shared" si="75"/>
        <v>7.1407651367187484</v>
      </c>
      <c r="FD56" s="53">
        <f t="shared" si="75"/>
        <v>11.438234863281249</v>
      </c>
      <c r="FE56" s="53">
        <f t="shared" si="75"/>
        <v>-17.3593232421875</v>
      </c>
      <c r="FF56" s="53">
        <f t="shared" ref="FF56:FP56" si="76">SUM(FF57:FF59)</f>
        <v>-3.0146767578125013</v>
      </c>
      <c r="FG56" s="53">
        <f t="shared" si="76"/>
        <v>23.734140991210936</v>
      </c>
      <c r="FH56" s="53">
        <f t="shared" si="76"/>
        <v>-23.783140991210935</v>
      </c>
      <c r="FI56" s="53">
        <f t="shared" si="76"/>
        <v>2.8022089843750022</v>
      </c>
      <c r="FJ56" s="53">
        <f t="shared" si="76"/>
        <v>5.9724677734374998</v>
      </c>
      <c r="FK56" s="53">
        <f t="shared" si="76"/>
        <v>9.3747451171874996</v>
      </c>
      <c r="FL56" s="53">
        <f t="shared" si="76"/>
        <v>-1.8884218750000006</v>
      </c>
      <c r="FM56" s="53">
        <f t="shared" si="76"/>
        <v>-8.3589561767578111</v>
      </c>
      <c r="FN56" s="53">
        <f t="shared" si="76"/>
        <v>-20.809676521301267</v>
      </c>
      <c r="FO56" s="53">
        <f t="shared" si="76"/>
        <v>27.691934455871579</v>
      </c>
      <c r="FP56" s="53">
        <f t="shared" si="76"/>
        <v>-17.252701538085937</v>
      </c>
      <c r="FQ56" s="53">
        <f t="shared" ref="FQ56:FS56" si="77">SUM(FQ57:FQ59)</f>
        <v>12.959378295898437</v>
      </c>
      <c r="FR56" s="53">
        <f t="shared" si="77"/>
        <v>-7.5895577812500026</v>
      </c>
      <c r="FS56" s="53">
        <f t="shared" si="77"/>
        <v>19.5210302734375</v>
      </c>
      <c r="FT56" s="53">
        <f t="shared" ref="FT56:FU56" si="78">SUM(FT57:FT59)</f>
        <v>0.4364475097656253</v>
      </c>
      <c r="FU56" s="53">
        <f t="shared" si="78"/>
        <v>-23.193524658203124</v>
      </c>
      <c r="FV56" s="53">
        <f t="shared" ref="FV56" si="79">SUM(FV57:FV59)</f>
        <v>12.439608654599997</v>
      </c>
    </row>
    <row r="57" spans="1:178" ht="15" x14ac:dyDescent="0.25">
      <c r="A57" s="50" t="s">
        <v>43</v>
      </c>
      <c r="B57" s="53">
        <v>-7.819</v>
      </c>
      <c r="C57" s="53">
        <v>5.9920000000000009</v>
      </c>
      <c r="D57" s="53">
        <v>-2.4520000000000004</v>
      </c>
      <c r="E57" s="53">
        <v>0.2889999999999997</v>
      </c>
      <c r="F57" s="53">
        <v>23.064</v>
      </c>
      <c r="G57" s="53">
        <v>39.063000000000002</v>
      </c>
      <c r="H57" s="53">
        <v>36.614999999999995</v>
      </c>
      <c r="I57" s="53">
        <v>40.512</v>
      </c>
      <c r="J57" s="53">
        <v>-17.287000000000003</v>
      </c>
      <c r="K57" s="53">
        <v>8.0359999999999996</v>
      </c>
      <c r="L57" s="53">
        <v>12.67</v>
      </c>
      <c r="M57" s="53">
        <v>-7.8770000000000007</v>
      </c>
      <c r="N57" s="53">
        <v>-2.5509999999999997</v>
      </c>
      <c r="O57" s="53">
        <v>-2.9529999999999994</v>
      </c>
      <c r="P57" s="53">
        <v>-1.8949999999999982</v>
      </c>
      <c r="Q57" s="53">
        <v>2.2910000000000004</v>
      </c>
      <c r="R57" s="53">
        <v>3.8789999999999991</v>
      </c>
      <c r="S57" s="53">
        <v>3.5769999999999982</v>
      </c>
      <c r="T57" s="53">
        <v>4.1030000000000015</v>
      </c>
      <c r="U57" s="53">
        <v>-11.180000000000003</v>
      </c>
      <c r="V57" s="53">
        <v>-9.4329999999999998</v>
      </c>
      <c r="W57" s="53">
        <v>7.0739999999999998</v>
      </c>
      <c r="X57" s="53">
        <v>-19.798000000000002</v>
      </c>
      <c r="Y57" s="53">
        <v>20.890999999999998</v>
      </c>
      <c r="Z57" s="53">
        <v>-4.5720000000000001</v>
      </c>
      <c r="AA57" s="53">
        <v>-8.7480000000000011</v>
      </c>
      <c r="AB57" s="53">
        <v>25.977</v>
      </c>
      <c r="AC57" s="53">
        <v>-4.7840000000000025</v>
      </c>
      <c r="AD57" s="53">
        <v>-5.8390000000000004</v>
      </c>
      <c r="AE57" s="53">
        <v>16.438000000000002</v>
      </c>
      <c r="AF57" s="53">
        <v>-17.419</v>
      </c>
      <c r="AG57" s="53">
        <v>14.766</v>
      </c>
      <c r="AH57" s="53">
        <v>1.0190000000000001</v>
      </c>
      <c r="AI57" s="53">
        <v>-15.248999999999999</v>
      </c>
      <c r="AJ57" s="53">
        <v>-11.532000000000002</v>
      </c>
      <c r="AK57" s="53">
        <v>21.442</v>
      </c>
      <c r="AL57" s="53">
        <v>0.56099999999999817</v>
      </c>
      <c r="AM57" s="53">
        <v>-7.5090000000000003</v>
      </c>
      <c r="AN57" s="53">
        <v>-11.064</v>
      </c>
      <c r="AO57" s="53">
        <v>-0.27800000000000047</v>
      </c>
      <c r="AP57" s="53">
        <v>-11.231</v>
      </c>
      <c r="AQ57" s="53">
        <v>28.983999999999998</v>
      </c>
      <c r="AR57" s="53">
        <v>13.871000000000002</v>
      </c>
      <c r="AS57" s="53">
        <v>-36.294999999999995</v>
      </c>
      <c r="AT57" s="53">
        <v>6.3440000000000012</v>
      </c>
      <c r="AU57" s="53">
        <v>-11.776000000000002</v>
      </c>
      <c r="AV57" s="53">
        <v>13.329000000000001</v>
      </c>
      <c r="AW57" s="53">
        <v>2.8009999999999993</v>
      </c>
      <c r="AX57" s="53">
        <v>12.740999999999998</v>
      </c>
      <c r="AY57" s="53">
        <v>-9.8870000000000022</v>
      </c>
      <c r="AZ57" s="53">
        <v>27.161999999999995</v>
      </c>
      <c r="BA57" s="53">
        <v>-43.465999999999987</v>
      </c>
      <c r="BB57" s="53">
        <v>24.655999999999999</v>
      </c>
      <c r="BC57" s="53">
        <v>-1.4840000000000018</v>
      </c>
      <c r="BD57" s="53">
        <v>-9.7949999999999982</v>
      </c>
      <c r="BE57" s="53">
        <v>13.171000000000001</v>
      </c>
      <c r="BF57" s="53">
        <v>0.19299999999999962</v>
      </c>
      <c r="BG57" s="53">
        <v>2.1529999999999996</v>
      </c>
      <c r="BH57" s="53">
        <v>-0.58299999999999841</v>
      </c>
      <c r="BI57" s="53">
        <v>-8.6890000000000001</v>
      </c>
      <c r="BJ57" s="53">
        <v>13.325000000000001</v>
      </c>
      <c r="BK57" s="53">
        <v>-12.138000000000002</v>
      </c>
      <c r="BL57" s="53">
        <v>19.410999999999998</v>
      </c>
      <c r="BM57" s="53">
        <v>-11.722000000000001</v>
      </c>
      <c r="BN57" s="53">
        <v>-4.8840000000000003</v>
      </c>
      <c r="BO57" s="53">
        <v>22.023</v>
      </c>
      <c r="BP57" s="53">
        <v>-7.2270000000000003</v>
      </c>
      <c r="BQ57" s="53">
        <v>-9.4730000000000008</v>
      </c>
      <c r="BR57" s="53">
        <v>-0.68500000000000139</v>
      </c>
      <c r="BS57" s="53">
        <v>-11.006</v>
      </c>
      <c r="BT57" s="53">
        <v>21.113</v>
      </c>
      <c r="BU57" s="53">
        <v>21.483999999999998</v>
      </c>
      <c r="BV57" s="53">
        <v>-19.898</v>
      </c>
      <c r="BW57" s="53">
        <v>-23.731000000000002</v>
      </c>
      <c r="BX57" s="53">
        <v>21.279</v>
      </c>
      <c r="BY57" s="53">
        <v>15.313000000000002</v>
      </c>
      <c r="BZ57" s="53">
        <v>2.2690000000000001</v>
      </c>
      <c r="CA57" s="53">
        <v>-23.494</v>
      </c>
      <c r="CB57" s="53">
        <v>9.0549999999999979</v>
      </c>
      <c r="CC57" s="53">
        <v>-31.246999999999996</v>
      </c>
      <c r="CD57" s="53">
        <v>3.6089999999999982</v>
      </c>
      <c r="CE57" s="53">
        <v>-0.25699999999999878</v>
      </c>
      <c r="CF57" s="53">
        <v>19.586000000000006</v>
      </c>
      <c r="CG57" s="53">
        <v>24.766999999999999</v>
      </c>
      <c r="CH57" s="53">
        <v>-53.904999999999994</v>
      </c>
      <c r="CI57" s="53">
        <v>36.800000000000004</v>
      </c>
      <c r="CJ57" s="53">
        <v>-10.820999999999998</v>
      </c>
      <c r="CK57" s="53">
        <v>12.565</v>
      </c>
      <c r="CL57" s="53">
        <v>-34.058</v>
      </c>
      <c r="CM57" s="53">
        <v>6.9870000000000001</v>
      </c>
      <c r="CN57" s="53">
        <v>24.656000000000002</v>
      </c>
      <c r="CO57" s="53">
        <v>-22.15</v>
      </c>
      <c r="CP57" s="53">
        <v>-9.197000000000001</v>
      </c>
      <c r="CQ57" s="53">
        <v>55.073</v>
      </c>
      <c r="CR57" s="53">
        <v>-7.3409999999999975</v>
      </c>
      <c r="CS57" s="53">
        <v>11.722</v>
      </c>
      <c r="CT57" s="53">
        <v>-27.000999999999998</v>
      </c>
      <c r="CU57" s="53">
        <v>6.98</v>
      </c>
      <c r="CV57" s="53">
        <v>27.189</v>
      </c>
      <c r="CW57" s="53">
        <v>-35.555</v>
      </c>
      <c r="CX57" s="53">
        <v>26.463000000000005</v>
      </c>
      <c r="CY57" s="53">
        <v>-47.25</v>
      </c>
      <c r="CZ57" s="53">
        <v>27.118000000000002</v>
      </c>
      <c r="DA57" s="53">
        <v>5.378000000000001</v>
      </c>
      <c r="DB57" s="53">
        <v>3.1070000000000002</v>
      </c>
      <c r="DC57" s="53">
        <v>-5.2710000000000017</v>
      </c>
      <c r="DD57" s="53">
        <v>24.177999999999997</v>
      </c>
      <c r="DE57" s="53">
        <v>-31.617999999999991</v>
      </c>
      <c r="DF57" s="53">
        <v>6.7460000000000013</v>
      </c>
      <c r="DG57" s="53">
        <v>-11.088999999999999</v>
      </c>
      <c r="DH57" s="53">
        <v>19.794000000000004</v>
      </c>
      <c r="DI57" s="53">
        <v>-22.378</v>
      </c>
      <c r="DJ57" s="53">
        <v>14.936</v>
      </c>
      <c r="DK57" s="53">
        <v>7.4650000000000016</v>
      </c>
      <c r="DL57" s="53">
        <v>6.8449999999999998</v>
      </c>
      <c r="DM57" s="53">
        <v>5.2299999999999986</v>
      </c>
      <c r="DN57" s="53">
        <v>-10.526999999999999</v>
      </c>
      <c r="DO57" s="53">
        <v>-13.600999999999999</v>
      </c>
      <c r="DP57" s="53">
        <v>-7.7089999999999996</v>
      </c>
      <c r="DQ57" s="53">
        <v>9.8670000000000009</v>
      </c>
      <c r="DR57" s="53">
        <v>0.19599999999999973</v>
      </c>
      <c r="DS57" s="53">
        <v>-0.29399999999999871</v>
      </c>
      <c r="DT57" s="53">
        <v>16.458000000000002</v>
      </c>
      <c r="DU57" s="53">
        <v>17.697070068359373</v>
      </c>
      <c r="DV57" s="53">
        <v>-6.7249999999999988</v>
      </c>
      <c r="DW57" s="53">
        <v>9.2703000488281244</v>
      </c>
      <c r="DX57" s="53">
        <v>-22.257000000000001</v>
      </c>
      <c r="DY57" s="53">
        <v>5.4449999999999985</v>
      </c>
      <c r="DZ57" s="53">
        <v>-11.927000000000003</v>
      </c>
      <c r="EA57" s="53">
        <v>-4.7709999999999999</v>
      </c>
      <c r="EB57" s="53">
        <v>-6.6810000000000009</v>
      </c>
      <c r="EC57" s="53">
        <v>8.522000000000002</v>
      </c>
      <c r="ED57" s="53">
        <v>-9.3030000000000008</v>
      </c>
      <c r="EE57" s="53">
        <v>0.51600000000000001</v>
      </c>
      <c r="EF57" s="53">
        <v>9.2279999999999998</v>
      </c>
      <c r="EG57" s="53">
        <v>0.27099999999999902</v>
      </c>
      <c r="EH57" s="53">
        <v>-12.825000000000001</v>
      </c>
      <c r="EI57" s="53">
        <v>11.671000000000001</v>
      </c>
      <c r="EJ57" s="53">
        <v>11.054000000000002</v>
      </c>
      <c r="EK57" s="53">
        <v>-8.8750000000000018</v>
      </c>
      <c r="EL57" s="53">
        <v>3.2060000000000004</v>
      </c>
      <c r="EM57" s="53">
        <v>8.0779999999999994</v>
      </c>
      <c r="EN57" s="53">
        <v>-9.2200000000000006</v>
      </c>
      <c r="EO57" s="53">
        <v>-3.984</v>
      </c>
      <c r="EP57" s="53">
        <v>13.363</v>
      </c>
      <c r="EQ57" s="53">
        <v>-4.9276938476562577</v>
      </c>
      <c r="ER57" s="53">
        <v>3.6727828369140623</v>
      </c>
      <c r="ES57" s="53">
        <v>-9.8934169921874986</v>
      </c>
      <c r="ET57" s="53">
        <v>-10.191383178710936</v>
      </c>
      <c r="EU57" s="53">
        <v>17.9728671875</v>
      </c>
      <c r="EV57" s="53">
        <v>-8.7800339355468751</v>
      </c>
      <c r="EW57" s="53">
        <v>4.7259379882812507</v>
      </c>
      <c r="EX57" s="53">
        <v>16.97228055953979</v>
      </c>
      <c r="EY57" s="53">
        <v>-7.7830727958679198</v>
      </c>
      <c r="EZ57" s="53">
        <v>14.538175048828125</v>
      </c>
      <c r="FA57" s="53">
        <v>-8.3344501953125008</v>
      </c>
      <c r="FB57" s="53">
        <v>-17.419676757812503</v>
      </c>
      <c r="FC57" s="53">
        <v>5.3777651367187485</v>
      </c>
      <c r="FD57" s="53">
        <v>12.862234863281248</v>
      </c>
      <c r="FE57" s="53">
        <v>-18.378323242187498</v>
      </c>
      <c r="FF57" s="53">
        <v>-2.9936767578125014</v>
      </c>
      <c r="FG57" s="53">
        <v>23.266140991210936</v>
      </c>
      <c r="FH57" s="53">
        <v>-24.193140991210935</v>
      </c>
      <c r="FI57" s="53">
        <v>2.868208984375002</v>
      </c>
      <c r="FJ57" s="53">
        <v>6.3574677734374996</v>
      </c>
      <c r="FK57" s="53">
        <v>10.2587451171875</v>
      </c>
      <c r="FL57" s="53">
        <v>-2.7324218750000004</v>
      </c>
      <c r="FM57" s="53">
        <v>-7.725956176757812</v>
      </c>
      <c r="FN57" s="53">
        <v>-20.633676521301268</v>
      </c>
      <c r="FO57" s="53">
        <v>27.257934455871581</v>
      </c>
      <c r="FP57" s="53">
        <v>-17.820701538085938</v>
      </c>
      <c r="FQ57" s="53">
        <v>13.339378295898438</v>
      </c>
      <c r="FR57" s="53">
        <v>-6.7655577812500027</v>
      </c>
      <c r="FS57" s="53">
        <v>18.9950302734375</v>
      </c>
      <c r="FT57" s="53">
        <v>-7.5552490234374714E-2</v>
      </c>
      <c r="FU57" s="53">
        <v>-22.824524658203124</v>
      </c>
      <c r="FV57" s="53">
        <v>12.439608654599997</v>
      </c>
    </row>
    <row r="58" spans="1:178" ht="15" x14ac:dyDescent="0.25">
      <c r="A58" s="50" t="s">
        <v>44</v>
      </c>
      <c r="B58" s="53">
        <v>-1.0879999999999999</v>
      </c>
      <c r="C58" s="53">
        <v>-0.45899999999999996</v>
      </c>
      <c r="D58" s="53">
        <v>0.74799999999999978</v>
      </c>
      <c r="E58" s="53">
        <v>2.4710000000000001</v>
      </c>
      <c r="F58" s="53">
        <v>-0.59499999999999975</v>
      </c>
      <c r="G58" s="53">
        <v>0.15599999999999992</v>
      </c>
      <c r="H58" s="53">
        <v>0.72500000000000009</v>
      </c>
      <c r="I58" s="53">
        <v>2.2139999999999995</v>
      </c>
      <c r="J58" s="53">
        <v>-3.0649999999999995</v>
      </c>
      <c r="K58" s="53">
        <v>0.18999999999999995</v>
      </c>
      <c r="L58" s="53">
        <v>1.4979999999999998</v>
      </c>
      <c r="M58" s="53">
        <v>-3.0550000000000006</v>
      </c>
      <c r="N58" s="53">
        <v>-4.4550000000000001</v>
      </c>
      <c r="O58" s="53">
        <v>4.4850000000000003</v>
      </c>
      <c r="P58" s="53">
        <v>-2.8380000000000001</v>
      </c>
      <c r="Q58" s="53">
        <v>3.9850000000000003</v>
      </c>
      <c r="R58" s="53">
        <v>1.0670000000000002</v>
      </c>
      <c r="S58" s="53">
        <v>-3.8000000000000034E-2</v>
      </c>
      <c r="T58" s="53">
        <v>-0.71299999999999963</v>
      </c>
      <c r="U58" s="53">
        <v>3.8810000000000007</v>
      </c>
      <c r="V58" s="53">
        <v>-6.02</v>
      </c>
      <c r="W58" s="53">
        <v>11.373000000000001</v>
      </c>
      <c r="X58" s="53">
        <v>10.576000000000002</v>
      </c>
      <c r="Y58" s="53">
        <v>-4.133</v>
      </c>
      <c r="Z58" s="53">
        <v>-3.9779999999999998</v>
      </c>
      <c r="AA58" s="53">
        <v>3.7089999999999996</v>
      </c>
      <c r="AB58" s="53">
        <v>9.8350000000000009</v>
      </c>
      <c r="AC58" s="53">
        <v>1.0579999999999998</v>
      </c>
      <c r="AD58" s="53">
        <v>-3.7749999999999999</v>
      </c>
      <c r="AE58" s="53">
        <v>-3.7480000000000007</v>
      </c>
      <c r="AF58" s="53">
        <v>-2.681</v>
      </c>
      <c r="AG58" s="53">
        <v>-4.0360000000000005</v>
      </c>
      <c r="AH58" s="53">
        <v>-2.9909999999999997</v>
      </c>
      <c r="AI58" s="53">
        <v>0.44399999999999995</v>
      </c>
      <c r="AJ58" s="53">
        <v>-3.1829999999999998</v>
      </c>
      <c r="AK58" s="53">
        <v>3.9059999999999993</v>
      </c>
      <c r="AL58" s="53">
        <v>0.35699999999999976</v>
      </c>
      <c r="AM58" s="53">
        <v>-0.94599999999999995</v>
      </c>
      <c r="AN58" s="53">
        <v>-0.47899999999999987</v>
      </c>
      <c r="AO58" s="53">
        <v>-1.1230000000000002</v>
      </c>
      <c r="AP58" s="53">
        <v>0.24800000000000022</v>
      </c>
      <c r="AQ58" s="53">
        <v>-0.93799999999999994</v>
      </c>
      <c r="AR58" s="53">
        <v>0.43900000000000017</v>
      </c>
      <c r="AS58" s="53">
        <v>-1.2139999999999997</v>
      </c>
      <c r="AT58" s="53">
        <v>0.93900000000000017</v>
      </c>
      <c r="AU58" s="53">
        <v>-1.0069999999999999</v>
      </c>
      <c r="AV58" s="53">
        <v>2.234</v>
      </c>
      <c r="AW58" s="53">
        <v>-1.585</v>
      </c>
      <c r="AX58" s="53">
        <v>1.4750000000000001</v>
      </c>
      <c r="AY58" s="53">
        <v>-2.5110000000000001</v>
      </c>
      <c r="AZ58" s="53">
        <v>1.7589999999999999</v>
      </c>
      <c r="BA58" s="53">
        <v>-2.153</v>
      </c>
      <c r="BB58" s="53">
        <v>8.1999999999999851E-2</v>
      </c>
      <c r="BC58" s="53">
        <v>-8.4000000000000102E-2</v>
      </c>
      <c r="BD58" s="53">
        <v>-0.248</v>
      </c>
      <c r="BE58" s="53">
        <v>1.2310000000000003</v>
      </c>
      <c r="BF58" s="53">
        <v>-0.91300000000000003</v>
      </c>
      <c r="BG58" s="53">
        <v>-0.50700000000000001</v>
      </c>
      <c r="BH58" s="53">
        <v>-0.40599999999999992</v>
      </c>
      <c r="BI58" s="53">
        <v>1.6949999999999998</v>
      </c>
      <c r="BJ58" s="53">
        <v>-0.72699999999999987</v>
      </c>
      <c r="BK58" s="53">
        <v>2.1029999999999998</v>
      </c>
      <c r="BL58" s="53">
        <v>-1.6379999999999999</v>
      </c>
      <c r="BM58" s="53">
        <v>2.0089999999999999</v>
      </c>
      <c r="BN58" s="53">
        <v>-2.0640000000000001</v>
      </c>
      <c r="BO58" s="53">
        <v>1.8170000000000002</v>
      </c>
      <c r="BP58" s="53">
        <v>0.75900000000000012</v>
      </c>
      <c r="BQ58" s="53">
        <v>-0.16499999999999981</v>
      </c>
      <c r="BR58" s="53">
        <v>0.93399999999999983</v>
      </c>
      <c r="BS58" s="53">
        <v>-0.59400000000000008</v>
      </c>
      <c r="BT58" s="53">
        <v>-0.91000000000000014</v>
      </c>
      <c r="BU58" s="53">
        <v>0.373</v>
      </c>
      <c r="BV58" s="53">
        <v>-7.0000000000000062E-2</v>
      </c>
      <c r="BW58" s="53">
        <v>-1.0029999999999999</v>
      </c>
      <c r="BX58" s="53">
        <v>-3.9999999999998925E-3</v>
      </c>
      <c r="BY58" s="53">
        <v>-0.5389999999999997</v>
      </c>
      <c r="BZ58" s="53">
        <v>-0.30700000000000038</v>
      </c>
      <c r="CA58" s="53">
        <v>0.4610000000000003</v>
      </c>
      <c r="CB58" s="53">
        <v>2.0670000000000002</v>
      </c>
      <c r="CC58" s="53">
        <v>-1.9590000000000001</v>
      </c>
      <c r="CD58" s="53">
        <v>1.2030000000000001</v>
      </c>
      <c r="CE58" s="53">
        <v>0.38600000000000012</v>
      </c>
      <c r="CF58" s="53">
        <v>-1.141</v>
      </c>
      <c r="CG58" s="53">
        <v>0.43900000000000017</v>
      </c>
      <c r="CH58" s="53">
        <v>-1.802</v>
      </c>
      <c r="CI58" s="53">
        <v>-1.2040000000000002</v>
      </c>
      <c r="CJ58" s="53">
        <v>1.089</v>
      </c>
      <c r="CK58" s="53">
        <v>-0.30999999999999983</v>
      </c>
      <c r="CL58" s="53">
        <v>-7.2000000000000119E-2</v>
      </c>
      <c r="CM58" s="53">
        <v>0.30100000000000016</v>
      </c>
      <c r="CN58" s="53">
        <v>-0.30200000000000016</v>
      </c>
      <c r="CO58" s="53">
        <v>-8.0000000000001181E-3</v>
      </c>
      <c r="CP58" s="53">
        <v>-0.33200000000000007</v>
      </c>
      <c r="CQ58" s="53">
        <v>0.75500000000000012</v>
      </c>
      <c r="CR58" s="53">
        <v>-1.121</v>
      </c>
      <c r="CS58" s="53">
        <v>3.2610000000000001</v>
      </c>
      <c r="CT58" s="53">
        <v>-4.4320000000000004</v>
      </c>
      <c r="CU58" s="53">
        <v>3.39</v>
      </c>
      <c r="CV58" s="53">
        <v>8.9999999999999969E-2</v>
      </c>
      <c r="CW58" s="53">
        <v>-0.16299999999999981</v>
      </c>
      <c r="CX58" s="53">
        <v>-0.13099999999999989</v>
      </c>
      <c r="CY58" s="53">
        <v>-0.96799999999999997</v>
      </c>
      <c r="CZ58" s="53">
        <v>0.24199999999999999</v>
      </c>
      <c r="DA58" s="53">
        <v>2.64</v>
      </c>
      <c r="DB58" s="53">
        <v>-4.3279999999999994</v>
      </c>
      <c r="DC58" s="53">
        <v>2.8080000000000003</v>
      </c>
      <c r="DD58" s="53">
        <v>2.5000000000000022E-2</v>
      </c>
      <c r="DE58" s="53">
        <v>-1.9050000000000002</v>
      </c>
      <c r="DF58" s="53">
        <v>-0.29400000000000026</v>
      </c>
      <c r="DG58" s="53">
        <v>0.374</v>
      </c>
      <c r="DH58" s="53">
        <v>-0.98599999999999999</v>
      </c>
      <c r="DI58" s="53">
        <v>3.073</v>
      </c>
      <c r="DJ58" s="53">
        <v>-0.74699999999999989</v>
      </c>
      <c r="DK58" s="53">
        <v>2.488</v>
      </c>
      <c r="DL58" s="53">
        <v>-3.056</v>
      </c>
      <c r="DM58" s="53">
        <v>1.5720000000000003</v>
      </c>
      <c r="DN58" s="53">
        <v>-0.14000000000000001</v>
      </c>
      <c r="DO58" s="53">
        <v>-1.5179999999999998</v>
      </c>
      <c r="DP58" s="53">
        <v>-1.1960000000000002</v>
      </c>
      <c r="DQ58" s="53">
        <v>-0.1389999999999999</v>
      </c>
      <c r="DR58" s="53">
        <v>-0.16800000000000004</v>
      </c>
      <c r="DS58" s="53">
        <v>1.7900000000000003</v>
      </c>
      <c r="DT58" s="53">
        <v>-1.6000000000000458E-2</v>
      </c>
      <c r="DU58" s="53">
        <v>-0.26500000000000012</v>
      </c>
      <c r="DV58" s="53">
        <v>2.5609999999999999</v>
      </c>
      <c r="DW58" s="53">
        <v>2.08</v>
      </c>
      <c r="DX58" s="53">
        <v>-2.762</v>
      </c>
      <c r="DY58" s="53">
        <v>1.8839999999999999</v>
      </c>
      <c r="DZ58" s="53">
        <v>-0.999</v>
      </c>
      <c r="EA58" s="53">
        <v>1.2410000000000001</v>
      </c>
      <c r="EB58" s="53">
        <v>1.3000000000000012E-2</v>
      </c>
      <c r="EC58" s="53">
        <v>0.81900000000000006</v>
      </c>
      <c r="ED58" s="53">
        <v>-0.84699999999999998</v>
      </c>
      <c r="EE58" s="53">
        <v>0.81</v>
      </c>
      <c r="EF58" s="53">
        <v>0.98599999999999999</v>
      </c>
      <c r="EG58" s="53">
        <v>-2.2649999999999997</v>
      </c>
      <c r="EH58" s="53">
        <v>0.64800000000000002</v>
      </c>
      <c r="EI58" s="53">
        <v>0.33949999999999986</v>
      </c>
      <c r="EJ58" s="53">
        <v>0.98599999999999999</v>
      </c>
      <c r="EK58" s="53">
        <v>-3.0460000000000003</v>
      </c>
      <c r="EL58" s="53">
        <v>0.63700000000000001</v>
      </c>
      <c r="EM58" s="53">
        <v>-2.4305379028320311</v>
      </c>
      <c r="EN58" s="53">
        <v>1.2299419555664062</v>
      </c>
      <c r="EO58" s="53">
        <v>-0.34299999999999997</v>
      </c>
      <c r="EP58" s="53">
        <v>0.22400000000000009</v>
      </c>
      <c r="EQ58" s="53">
        <v>0.43500000000000005</v>
      </c>
      <c r="ER58" s="53">
        <v>-1.163392059326172</v>
      </c>
      <c r="ES58" s="53">
        <v>0.96305621337890623</v>
      </c>
      <c r="ET58" s="53">
        <v>-2.3762094726562504</v>
      </c>
      <c r="EU58" s="53">
        <v>1.2575881347656248</v>
      </c>
      <c r="EV58" s="53">
        <v>1.0820000000000001</v>
      </c>
      <c r="EW58" s="53">
        <v>4.2000000000000037E-2</v>
      </c>
      <c r="EX58" s="53">
        <v>-0.14199999999999968</v>
      </c>
      <c r="EY58" s="53">
        <v>0.65799999999999981</v>
      </c>
      <c r="EZ58" s="53">
        <v>0.18199999999999983</v>
      </c>
      <c r="FA58" s="53">
        <v>-0.75400000000000023</v>
      </c>
      <c r="FB58" s="53">
        <v>-1.526</v>
      </c>
      <c r="FC58" s="53">
        <v>2.0640000000000001</v>
      </c>
      <c r="FD58" s="53">
        <v>-1.4239999999999999</v>
      </c>
      <c r="FE58" s="53">
        <v>1.0189999999999999</v>
      </c>
      <c r="FF58" s="53">
        <v>-2.0999999999999908E-2</v>
      </c>
      <c r="FG58" s="53">
        <v>0.46800000000000008</v>
      </c>
      <c r="FH58" s="53">
        <v>0.41000000000000014</v>
      </c>
      <c r="FI58" s="53">
        <v>-6.6000000000000059E-2</v>
      </c>
      <c r="FJ58" s="53">
        <v>-0.39299999999999957</v>
      </c>
      <c r="FK58" s="53">
        <v>-0.8839999999999999</v>
      </c>
      <c r="FL58" s="53">
        <v>0.84399999999999997</v>
      </c>
      <c r="FM58" s="53">
        <v>-0.63300000000000001</v>
      </c>
      <c r="FN58" s="53">
        <v>-0.17600000000000005</v>
      </c>
      <c r="FO58" s="53">
        <v>0.44700000000000006</v>
      </c>
      <c r="FP58" s="53">
        <v>0.55500000000000005</v>
      </c>
      <c r="FQ58" s="53">
        <v>-0.38000000000000006</v>
      </c>
      <c r="FR58" s="53">
        <v>-0.82400000000000007</v>
      </c>
      <c r="FS58" s="53">
        <v>0.52600000000000002</v>
      </c>
      <c r="FT58" s="53">
        <v>0.51200000000000001</v>
      </c>
      <c r="FU58" s="53">
        <v>-0.36899999999999999</v>
      </c>
      <c r="FV58" s="53">
        <v>0</v>
      </c>
    </row>
    <row r="59" spans="1:178" ht="15" x14ac:dyDescent="0.25">
      <c r="A59" s="50" t="s">
        <v>45</v>
      </c>
      <c r="B59" s="53">
        <v>-2.6539999999999999</v>
      </c>
      <c r="C59" s="53">
        <v>8.7449999999999992</v>
      </c>
      <c r="D59" s="53">
        <v>-3.5989999999999993</v>
      </c>
      <c r="E59" s="53">
        <v>0.82300000000000006</v>
      </c>
      <c r="F59" s="53">
        <v>2.0489999999999999</v>
      </c>
      <c r="G59" s="53">
        <v>2.2730000000000006</v>
      </c>
      <c r="H59" s="53">
        <v>2.0360000000000005</v>
      </c>
      <c r="I59" s="53">
        <v>4.6779999999999999</v>
      </c>
      <c r="J59" s="53">
        <v>5.5859999999999994</v>
      </c>
      <c r="K59" s="53">
        <v>-5.5250000000000004</v>
      </c>
      <c r="L59" s="53">
        <v>-4.9889999999999999</v>
      </c>
      <c r="M59" s="53">
        <v>-2.7229999999999999</v>
      </c>
      <c r="N59" s="53">
        <v>7.9709999999999992</v>
      </c>
      <c r="O59" s="53">
        <v>-8.3249999999999993</v>
      </c>
      <c r="P59" s="53">
        <v>5.2120000000000015</v>
      </c>
      <c r="Q59" s="53">
        <v>4.782</v>
      </c>
      <c r="R59" s="53">
        <v>1.8640000000000001</v>
      </c>
      <c r="S59" s="53">
        <v>0.95400000000000063</v>
      </c>
      <c r="T59" s="53">
        <v>-6.3679999999999994</v>
      </c>
      <c r="U59" s="53">
        <v>1.9440000000000002</v>
      </c>
      <c r="V59" s="53">
        <v>1.4970000000000003</v>
      </c>
      <c r="W59" s="53">
        <v>4.5410000000000004</v>
      </c>
      <c r="X59" s="53">
        <v>-4.786999999999999</v>
      </c>
      <c r="Y59" s="53">
        <v>0.83699999999999997</v>
      </c>
      <c r="Z59" s="53">
        <v>-1.1159999999999999</v>
      </c>
      <c r="AA59" s="53">
        <v>4.4249999999999998</v>
      </c>
      <c r="AB59" s="53">
        <v>1.2199999999999998</v>
      </c>
      <c r="AC59" s="53">
        <v>1.8439999999999999</v>
      </c>
      <c r="AD59" s="53">
        <v>-0.70199999999999996</v>
      </c>
      <c r="AE59" s="53">
        <v>-2.71</v>
      </c>
      <c r="AF59" s="53">
        <v>-5.0309999999999997</v>
      </c>
      <c r="AG59" s="53">
        <v>0.219</v>
      </c>
      <c r="AH59" s="53">
        <v>-1.8060000000000005</v>
      </c>
      <c r="AI59" s="53">
        <v>-2.6270000000000002</v>
      </c>
      <c r="AJ59" s="53">
        <v>-2.7350000000000003</v>
      </c>
      <c r="AK59" s="53">
        <v>2.7999999999999994</v>
      </c>
      <c r="AL59" s="53">
        <v>5.4109999999999996</v>
      </c>
      <c r="AM59" s="53">
        <v>-2.59</v>
      </c>
      <c r="AN59" s="53">
        <v>-4.351</v>
      </c>
      <c r="AO59" s="53">
        <v>1.2530000000000001</v>
      </c>
      <c r="AP59" s="53">
        <v>-0.46600000000000019</v>
      </c>
      <c r="AQ59" s="53">
        <v>3.0640000000000001</v>
      </c>
      <c r="AR59" s="53">
        <v>-1.484</v>
      </c>
      <c r="AS59" s="53">
        <v>-1.177</v>
      </c>
      <c r="AT59" s="53">
        <v>1.8190000000000004</v>
      </c>
      <c r="AU59" s="53">
        <v>-2.1390000000000002</v>
      </c>
      <c r="AV59" s="53">
        <v>1.843</v>
      </c>
      <c r="AW59" s="53">
        <v>-1.2450000000000001</v>
      </c>
      <c r="AX59" s="53">
        <v>-2.2050000000000001</v>
      </c>
      <c r="AY59" s="53">
        <v>0.18600000000000017</v>
      </c>
      <c r="AZ59" s="53">
        <v>-1.944</v>
      </c>
      <c r="BA59" s="53">
        <v>1.0710000000000002</v>
      </c>
      <c r="BB59" s="53">
        <v>0.94000000000000017</v>
      </c>
      <c r="BC59" s="53">
        <v>-0.41899999999999982</v>
      </c>
      <c r="BD59" s="53">
        <v>1.3270000000000006</v>
      </c>
      <c r="BE59" s="53">
        <v>0.36899999999999999</v>
      </c>
      <c r="BF59" s="53">
        <v>-2.5350000000000001</v>
      </c>
      <c r="BG59" s="53">
        <v>5.0830000000000002</v>
      </c>
      <c r="BH59" s="53">
        <v>-1.9250000000000003</v>
      </c>
      <c r="BI59" s="53">
        <v>-1.4000000000000429E-2</v>
      </c>
      <c r="BJ59" s="53">
        <v>-3.2450000000000001</v>
      </c>
      <c r="BK59" s="53">
        <v>-1.147</v>
      </c>
      <c r="BL59" s="53">
        <v>-0.86299999999999999</v>
      </c>
      <c r="BM59" s="53">
        <v>0.20799999999999999</v>
      </c>
      <c r="BN59" s="53">
        <v>1.548</v>
      </c>
      <c r="BO59" s="53">
        <v>-0.94400000000000006</v>
      </c>
      <c r="BP59" s="53">
        <v>-1.008</v>
      </c>
      <c r="BQ59" s="53">
        <v>-0.21900000000000019</v>
      </c>
      <c r="BR59" s="53">
        <v>-0.25100000000000011</v>
      </c>
      <c r="BS59" s="53">
        <v>0.47300000000000003</v>
      </c>
      <c r="BT59" s="53">
        <v>1.2129999999999999</v>
      </c>
      <c r="BU59" s="53">
        <v>-0.94499999999999995</v>
      </c>
      <c r="BV59" s="53">
        <v>-1.4410000000000001</v>
      </c>
      <c r="BW59" s="53">
        <v>-1.3780000000000001</v>
      </c>
      <c r="BX59" s="53">
        <v>7.1000000000000008E-2</v>
      </c>
      <c r="BY59" s="53">
        <v>1.4129999999999998</v>
      </c>
      <c r="BZ59" s="53">
        <v>-0.90399999999999991</v>
      </c>
      <c r="CA59" s="53">
        <v>0.5179999999999999</v>
      </c>
      <c r="CB59" s="53">
        <v>-3.1779999999999999</v>
      </c>
      <c r="CC59" s="53">
        <v>0.38199999999999995</v>
      </c>
      <c r="CD59" s="53">
        <v>0.48799999999999993</v>
      </c>
      <c r="CE59" s="53">
        <v>-1.137</v>
      </c>
      <c r="CF59" s="53">
        <v>1.3900000000000003</v>
      </c>
      <c r="CG59" s="53">
        <v>0.997</v>
      </c>
      <c r="CH59" s="53">
        <v>-1.7149999999999999</v>
      </c>
      <c r="CI59" s="53">
        <v>-0.56200000000000006</v>
      </c>
      <c r="CJ59" s="53">
        <v>-1.121</v>
      </c>
      <c r="CK59" s="53">
        <v>0.71899999999999997</v>
      </c>
      <c r="CL59" s="53">
        <v>-0.32699999999999996</v>
      </c>
      <c r="CM59" s="53">
        <v>0.22700000000000004</v>
      </c>
      <c r="CN59" s="53">
        <v>0.58800000000000008</v>
      </c>
      <c r="CO59" s="53">
        <v>-4.9999999999999989E-2</v>
      </c>
      <c r="CP59" s="53">
        <v>-0.53500000000000003</v>
      </c>
      <c r="CQ59" s="53">
        <v>1.8719999999999999</v>
      </c>
      <c r="CR59" s="53">
        <v>0.36699999999999999</v>
      </c>
      <c r="CS59" s="53">
        <v>-0.8899999999999999</v>
      </c>
      <c r="CT59" s="53">
        <v>0.27299999999999991</v>
      </c>
      <c r="CU59" s="53">
        <v>1.2999999999999956E-2</v>
      </c>
      <c r="CV59" s="53">
        <v>-0.16499999999999998</v>
      </c>
      <c r="CW59" s="53">
        <v>-0.20300000000000001</v>
      </c>
      <c r="CX59" s="53">
        <v>-8.3999999999999964E-2</v>
      </c>
      <c r="CY59" s="53">
        <v>-0.52300000000000002</v>
      </c>
      <c r="CZ59" s="53">
        <v>0.18100000000000011</v>
      </c>
      <c r="DA59" s="53">
        <v>-0.46100000000000002</v>
      </c>
      <c r="DB59" s="53">
        <v>0.51200000000000001</v>
      </c>
      <c r="DC59" s="53">
        <v>-0.41</v>
      </c>
      <c r="DD59" s="53">
        <v>0.24499999999999988</v>
      </c>
      <c r="DE59" s="53">
        <v>-0.55899999999999994</v>
      </c>
      <c r="DF59" s="53">
        <v>0.51500000000000001</v>
      </c>
      <c r="DG59" s="53">
        <v>-0.43500000000000005</v>
      </c>
      <c r="DH59" s="53">
        <v>0.47399999999999998</v>
      </c>
      <c r="DI59" s="53">
        <v>-0.43799999999999994</v>
      </c>
      <c r="DJ59" s="53">
        <v>0.18200000000000002</v>
      </c>
      <c r="DK59" s="53">
        <v>0.22399999999999992</v>
      </c>
      <c r="DL59" s="53">
        <v>-2.2999999999999965E-2</v>
      </c>
      <c r="DM59" s="53">
        <v>-0.23699999999999999</v>
      </c>
      <c r="DN59" s="53">
        <v>0.13700000000000001</v>
      </c>
      <c r="DO59" s="53">
        <v>0.25700000000000001</v>
      </c>
      <c r="DP59" s="53">
        <v>-9.2000000000000026E-2</v>
      </c>
      <c r="DQ59" s="53">
        <v>-0.13599999999999995</v>
      </c>
      <c r="DR59" s="53">
        <v>-0.27400000000000002</v>
      </c>
      <c r="DS59" s="53">
        <v>-0.11599999999999999</v>
      </c>
      <c r="DT59" s="53">
        <v>0.34500000000000003</v>
      </c>
      <c r="DU59" s="53">
        <v>0.47299999999999998</v>
      </c>
      <c r="DV59" s="53">
        <v>0.33499999999999996</v>
      </c>
      <c r="DW59" s="53">
        <v>-1.0609999999999999</v>
      </c>
      <c r="DX59" s="53">
        <v>0.184</v>
      </c>
      <c r="DY59" s="53">
        <v>-0.47399999999999998</v>
      </c>
      <c r="DZ59" s="53">
        <v>0.32200000000000006</v>
      </c>
      <c r="EA59" s="53">
        <v>-4.8999999999999988E-2</v>
      </c>
      <c r="EB59" s="53">
        <v>0.6379999999999999</v>
      </c>
      <c r="EC59" s="53">
        <v>-0.62</v>
      </c>
      <c r="ED59" s="53">
        <v>0.23099999999999996</v>
      </c>
      <c r="EE59" s="53">
        <v>-0.47099999999999997</v>
      </c>
      <c r="EF59" s="53">
        <v>0.61599999999999999</v>
      </c>
      <c r="EG59" s="53">
        <v>0.27100000000000007</v>
      </c>
      <c r="EH59" s="53">
        <v>3.6499999999999325E-2</v>
      </c>
      <c r="EI59" s="53">
        <v>-0.41599999999999993</v>
      </c>
      <c r="EJ59" s="53">
        <v>5.1000000000000045E-2</v>
      </c>
      <c r="EK59" s="53">
        <v>0.3580000000000001</v>
      </c>
      <c r="EL59" s="53">
        <v>0.37599999999999989</v>
      </c>
      <c r="EM59" s="53">
        <v>0.74499999999999988</v>
      </c>
      <c r="EN59" s="53">
        <v>-2.6000000000000051E-2</v>
      </c>
      <c r="EO59" s="53">
        <v>-0.44600000000000006</v>
      </c>
      <c r="EP59" s="53">
        <v>0.40400000000000003</v>
      </c>
      <c r="EQ59" s="53">
        <v>0.155</v>
      </c>
      <c r="ER59" s="53">
        <v>0.16900000000000004</v>
      </c>
      <c r="ES59" s="53">
        <v>-0.59099999999999997</v>
      </c>
      <c r="ET59" s="53">
        <v>0.622</v>
      </c>
      <c r="EU59" s="53">
        <v>-0.45299999999999996</v>
      </c>
      <c r="EV59" s="53">
        <v>-0.373</v>
      </c>
      <c r="EW59" s="53">
        <v>0.19500000000000001</v>
      </c>
      <c r="EX59" s="53">
        <v>-9.1999999999999998E-2</v>
      </c>
      <c r="EY59" s="53">
        <v>-0.31900000000000001</v>
      </c>
      <c r="EZ59" s="53">
        <v>0</v>
      </c>
      <c r="FA59" s="53">
        <v>0</v>
      </c>
      <c r="FB59" s="53">
        <v>0.30099999999999999</v>
      </c>
      <c r="FC59" s="53">
        <v>-0.30099999999999999</v>
      </c>
      <c r="FD59" s="53">
        <v>0</v>
      </c>
      <c r="FE59" s="53">
        <v>0</v>
      </c>
      <c r="FF59" s="53">
        <v>0</v>
      </c>
      <c r="FG59" s="53">
        <v>0</v>
      </c>
      <c r="FH59" s="53">
        <v>0</v>
      </c>
      <c r="FI59" s="53">
        <v>0</v>
      </c>
      <c r="FJ59" s="53">
        <v>8.0000000000000002E-3</v>
      </c>
      <c r="FK59" s="53">
        <v>0</v>
      </c>
      <c r="FL59" s="53">
        <v>0</v>
      </c>
      <c r="FM59" s="53">
        <v>0</v>
      </c>
      <c r="FN59" s="53">
        <v>0</v>
      </c>
      <c r="FO59" s="53">
        <v>-1.2999999999999999E-2</v>
      </c>
      <c r="FP59" s="53">
        <v>1.2999999999999999E-2</v>
      </c>
      <c r="FQ59" s="53">
        <v>0</v>
      </c>
      <c r="FR59" s="53">
        <v>0</v>
      </c>
      <c r="FS59" s="53">
        <v>0</v>
      </c>
      <c r="FT59" s="53">
        <v>0</v>
      </c>
      <c r="FU59" s="53">
        <v>0</v>
      </c>
      <c r="FV59" s="53">
        <v>0</v>
      </c>
    </row>
    <row r="60" spans="1:178" ht="17.25" x14ac:dyDescent="0.25">
      <c r="A60" s="49" t="s">
        <v>105</v>
      </c>
      <c r="B60" s="53">
        <v>-3.6459999999999999</v>
      </c>
      <c r="C60" s="53">
        <v>3.4939999999999998</v>
      </c>
      <c r="D60" s="53">
        <v>1.7140000000000002</v>
      </c>
      <c r="E60" s="53">
        <v>2.3860000000000006</v>
      </c>
      <c r="F60" s="53">
        <v>-6.5259999999999998</v>
      </c>
      <c r="G60" s="53">
        <v>3.3599999999999994</v>
      </c>
      <c r="H60" s="53">
        <v>-0.77999999999999936</v>
      </c>
      <c r="I60" s="53">
        <v>-4.9780000000000006</v>
      </c>
      <c r="J60" s="53">
        <v>-6.5570000000000004</v>
      </c>
      <c r="K60" s="53">
        <v>10.808</v>
      </c>
      <c r="L60" s="53">
        <v>5.508</v>
      </c>
      <c r="M60" s="53">
        <v>3.6940000000000004</v>
      </c>
      <c r="N60" s="53">
        <v>-3.1150000000000002</v>
      </c>
      <c r="O60" s="53">
        <v>-7.5259999999999998</v>
      </c>
      <c r="P60" s="53">
        <v>11.075999999999999</v>
      </c>
      <c r="Q60" s="53">
        <v>-3.620000000000001</v>
      </c>
      <c r="R60" s="53">
        <v>-4.9439999999999991</v>
      </c>
      <c r="S60" s="53">
        <v>4.2370000000000001</v>
      </c>
      <c r="T60" s="53">
        <v>-1.5759999999999996</v>
      </c>
      <c r="U60" s="53">
        <v>6.2589999999999995</v>
      </c>
      <c r="V60" s="53">
        <v>-3.4130000000000003</v>
      </c>
      <c r="W60" s="53">
        <v>-2.4680000000000009</v>
      </c>
      <c r="X60" s="53">
        <v>18.515000000000001</v>
      </c>
      <c r="Y60" s="53">
        <v>-2.2029999999999994</v>
      </c>
      <c r="Z60" s="53">
        <v>10.094000000000001</v>
      </c>
      <c r="AA60" s="53">
        <v>-0.14999999999999991</v>
      </c>
      <c r="AB60" s="53">
        <v>13.377999999999998</v>
      </c>
      <c r="AC60" s="53">
        <v>-5.5069999999999988</v>
      </c>
      <c r="AD60" s="53">
        <v>-2.7060000000000004</v>
      </c>
      <c r="AE60" s="53">
        <v>0.95300000000000118</v>
      </c>
      <c r="AF60" s="53">
        <v>-3.9600000000000013</v>
      </c>
      <c r="AG60" s="53">
        <v>-3.3599999999999994</v>
      </c>
      <c r="AH60" s="53">
        <v>-7.8629999999999995</v>
      </c>
      <c r="AI60" s="53">
        <v>0.14399999999999991</v>
      </c>
      <c r="AJ60" s="53">
        <v>-0.72699999999999942</v>
      </c>
      <c r="AK60" s="53">
        <v>-26.139000000000003</v>
      </c>
      <c r="AL60" s="53">
        <v>12.401000000000002</v>
      </c>
      <c r="AM60" s="53">
        <v>1.0120000000000009</v>
      </c>
      <c r="AN60" s="53">
        <v>-3.4580000000000002</v>
      </c>
      <c r="AO60" s="53">
        <v>0.5219999999999998</v>
      </c>
      <c r="AP60" s="53">
        <v>-5.9450000000000003</v>
      </c>
      <c r="AQ60" s="53">
        <v>-10.928000000000001</v>
      </c>
      <c r="AR60" s="53">
        <v>-3.5279999999999991</v>
      </c>
      <c r="AS60" s="53">
        <v>5.157</v>
      </c>
      <c r="AT60" s="53">
        <v>9.4820000000000011</v>
      </c>
      <c r="AU60" s="53">
        <v>41.059999999999995</v>
      </c>
      <c r="AV60" s="53">
        <v>-23.606000000000002</v>
      </c>
      <c r="AW60" s="53">
        <v>3.6980000000000004</v>
      </c>
      <c r="AX60" s="53">
        <v>-13.27</v>
      </c>
      <c r="AY60" s="53">
        <v>-7.08</v>
      </c>
      <c r="AZ60" s="53">
        <v>3.1420000000000021</v>
      </c>
      <c r="BA60" s="53">
        <v>-1.4690000000000012</v>
      </c>
      <c r="BB60" s="53">
        <v>-5.0150000000000006</v>
      </c>
      <c r="BC60" s="53">
        <v>6.6289999999999969</v>
      </c>
      <c r="BD60" s="53">
        <v>-7.2149999999999999</v>
      </c>
      <c r="BE60" s="53">
        <v>7.5920000000000005</v>
      </c>
      <c r="BF60" s="53">
        <v>-5.5090000000000003</v>
      </c>
      <c r="BG60" s="53">
        <v>1.7859999999999996</v>
      </c>
      <c r="BH60" s="53">
        <v>19.128</v>
      </c>
      <c r="BI60" s="53">
        <v>-6.1599999999999984</v>
      </c>
      <c r="BJ60" s="53">
        <v>-14.670000000000002</v>
      </c>
      <c r="BK60" s="53">
        <v>1.427999999999999</v>
      </c>
      <c r="BL60" s="53">
        <v>6.3609999999999998</v>
      </c>
      <c r="BM60" s="53">
        <v>0.13600000000000012</v>
      </c>
      <c r="BN60" s="53">
        <v>-4.3440000000000012</v>
      </c>
      <c r="BO60" s="53">
        <v>-8.5309999999999988</v>
      </c>
      <c r="BP60" s="53">
        <v>21.286999999999999</v>
      </c>
      <c r="BQ60" s="53">
        <v>5.133</v>
      </c>
      <c r="BR60" s="53">
        <v>-10.647000000000002</v>
      </c>
      <c r="BS60" s="53">
        <v>-14.533000000000001</v>
      </c>
      <c r="BT60" s="53">
        <v>7.0440000000000005</v>
      </c>
      <c r="BU60" s="53">
        <v>-3.8570000000000007</v>
      </c>
      <c r="BV60" s="53">
        <v>-10.783999999999999</v>
      </c>
      <c r="BW60" s="53">
        <v>6.5239999999999982</v>
      </c>
      <c r="BX60" s="53">
        <v>19.231000000000002</v>
      </c>
      <c r="BY60" s="53">
        <v>3.8930000000000007</v>
      </c>
      <c r="BZ60" s="53">
        <v>-20.916000000000004</v>
      </c>
      <c r="CA60" s="53">
        <v>11.679000000000002</v>
      </c>
      <c r="CB60" s="53">
        <v>6.4850000000000003</v>
      </c>
      <c r="CC60" s="53">
        <v>-2.8610000000000007</v>
      </c>
      <c r="CD60" s="53">
        <v>-8.891</v>
      </c>
      <c r="CE60" s="53">
        <v>-3.5179999999999998</v>
      </c>
      <c r="CF60" s="53">
        <v>17.518000000000001</v>
      </c>
      <c r="CG60" s="53">
        <v>-8.6880000000000006</v>
      </c>
      <c r="CH60" s="53">
        <v>-10.443</v>
      </c>
      <c r="CI60" s="53">
        <v>2.8999999999999915E-2</v>
      </c>
      <c r="CJ60" s="53">
        <v>4.6070000000000002</v>
      </c>
      <c r="CK60" s="53">
        <v>-1.7799999999999998</v>
      </c>
      <c r="CL60" s="53">
        <v>-8.2719999999999985</v>
      </c>
      <c r="CM60" s="53">
        <v>14.200000000000001</v>
      </c>
      <c r="CN60" s="53">
        <v>14.248000000000001</v>
      </c>
      <c r="CO60" s="53">
        <v>-12.533000000000001</v>
      </c>
      <c r="CP60" s="53">
        <v>0.2710000000000008</v>
      </c>
      <c r="CQ60" s="53">
        <v>0.90299999999999958</v>
      </c>
      <c r="CR60" s="53">
        <v>-20.481000000000002</v>
      </c>
      <c r="CS60" s="53">
        <v>16.638000000000002</v>
      </c>
      <c r="CT60" s="53">
        <v>-5.5999999999998273E-2</v>
      </c>
      <c r="CU60" s="53">
        <v>13.435</v>
      </c>
      <c r="CV60" s="53">
        <v>2.97</v>
      </c>
      <c r="CW60" s="53">
        <v>10.356000000000002</v>
      </c>
      <c r="CX60" s="53">
        <v>-31.08</v>
      </c>
      <c r="CY60" s="53">
        <v>3.2309999999999999</v>
      </c>
      <c r="CZ60" s="53">
        <v>9.8580000000000005</v>
      </c>
      <c r="DA60" s="53">
        <v>-1.4800000000000004</v>
      </c>
      <c r="DB60" s="53">
        <v>-23.096</v>
      </c>
      <c r="DC60" s="53">
        <v>2.1490000000000014</v>
      </c>
      <c r="DD60" s="53">
        <v>-5.0369999999999999</v>
      </c>
      <c r="DE60" s="53">
        <v>11.473000000000001</v>
      </c>
      <c r="DF60" s="53">
        <v>3.4359999999999991</v>
      </c>
      <c r="DG60" s="53">
        <v>-6.7880000000000003</v>
      </c>
      <c r="DH60" s="53">
        <v>4.5179999999999998</v>
      </c>
      <c r="DI60" s="53">
        <v>-6.3410000000000002</v>
      </c>
      <c r="DJ60" s="53">
        <v>-2.1629999999999998</v>
      </c>
      <c r="DK60" s="53">
        <v>-3.6880000000000002</v>
      </c>
      <c r="DL60" s="53">
        <v>3.0540000000000007</v>
      </c>
      <c r="DM60" s="53">
        <v>-1.0739999999999998</v>
      </c>
      <c r="DN60" s="53">
        <v>-0.35599999999999898</v>
      </c>
      <c r="DO60" s="53">
        <v>4.9789999999999992</v>
      </c>
      <c r="DP60" s="53">
        <v>-5.363999999999999</v>
      </c>
      <c r="DQ60" s="53">
        <v>15.584</v>
      </c>
      <c r="DR60" s="53">
        <v>-15.850000000000001</v>
      </c>
      <c r="DS60" s="53">
        <v>-8.7080000000000002</v>
      </c>
      <c r="DT60" s="53">
        <v>12.629999999999999</v>
      </c>
      <c r="DU60" s="53">
        <v>-1.7700000000000014</v>
      </c>
      <c r="DV60" s="53">
        <v>-11.324999999999999</v>
      </c>
      <c r="DW60" s="53">
        <v>12.986999999999998</v>
      </c>
      <c r="DX60" s="53">
        <v>5.3870000000000013</v>
      </c>
      <c r="DY60" s="53">
        <v>-7.6739999999999995</v>
      </c>
      <c r="DZ60" s="53">
        <v>-4.9140000000000006</v>
      </c>
      <c r="EA60" s="53">
        <v>-0.68799999999999972</v>
      </c>
      <c r="EB60" s="53">
        <v>8.2270000000000003</v>
      </c>
      <c r="EC60" s="53">
        <v>-5.6060000000000008</v>
      </c>
      <c r="ED60" s="53">
        <v>-13.314</v>
      </c>
      <c r="EE60" s="53">
        <v>8.6639999999999997</v>
      </c>
      <c r="EF60" s="53">
        <v>5.6470000000000002</v>
      </c>
      <c r="EG60" s="53">
        <v>1.8159999999999998</v>
      </c>
      <c r="EH60" s="53">
        <v>-10.830000000000002</v>
      </c>
      <c r="EI60" s="53">
        <v>16.984000000000002</v>
      </c>
      <c r="EJ60" s="53">
        <v>-5.8640000000000008</v>
      </c>
      <c r="EK60" s="53">
        <v>-5.3659999999999997</v>
      </c>
      <c r="EL60" s="53">
        <v>-7.7675000000000001</v>
      </c>
      <c r="EM60" s="53">
        <v>5.4765549945831307</v>
      </c>
      <c r="EN60" s="53">
        <v>2.2168850097656252</v>
      </c>
      <c r="EO60" s="53">
        <v>5.7750000000000021</v>
      </c>
      <c r="EP60" s="53">
        <v>-16.291</v>
      </c>
      <c r="EQ60" s="53">
        <v>14.588999999999999</v>
      </c>
      <c r="ER60" s="53">
        <v>1.9585993957519539</v>
      </c>
      <c r="ES60" s="53">
        <v>9.0874950561523438</v>
      </c>
      <c r="ET60" s="53">
        <v>1.0772999267578136</v>
      </c>
      <c r="EU60" s="53">
        <v>-5.1337423706054706</v>
      </c>
      <c r="EV60" s="53">
        <v>14.012</v>
      </c>
      <c r="EW60" s="53">
        <v>1.6120000000000001</v>
      </c>
      <c r="EX60" s="53">
        <v>-20.994</v>
      </c>
      <c r="EY60" s="53">
        <v>0.67700000000000182</v>
      </c>
      <c r="EZ60" s="53">
        <v>9.2129999999999992</v>
      </c>
      <c r="FA60" s="53">
        <v>7.7069999999999999</v>
      </c>
      <c r="FB60" s="53">
        <v>-6.2750000000000004</v>
      </c>
      <c r="FC60" s="53">
        <v>7.2740000000000009</v>
      </c>
      <c r="FD60" s="53">
        <v>5.7780000000000005</v>
      </c>
      <c r="FE60" s="53">
        <v>13.941999999999998</v>
      </c>
      <c r="FF60" s="53">
        <v>-28.987000000000002</v>
      </c>
      <c r="FG60" s="53">
        <v>-4.0759999999999987</v>
      </c>
      <c r="FH60" s="53">
        <v>14.093000000000007</v>
      </c>
      <c r="FI60" s="53">
        <v>3.0189999999999992</v>
      </c>
      <c r="FJ60" s="53">
        <v>-21.34</v>
      </c>
      <c r="FK60" s="53">
        <v>-5.5990000000000002</v>
      </c>
      <c r="FL60" s="53">
        <v>-3.4590000000000005</v>
      </c>
      <c r="FM60" s="53">
        <v>-2.8040000000000003</v>
      </c>
      <c r="FN60" s="53">
        <v>23.930999999999997</v>
      </c>
      <c r="FO60" s="53">
        <v>8.5769999999999946</v>
      </c>
      <c r="FP60" s="53">
        <v>-6.4120617065429677</v>
      </c>
      <c r="FQ60" s="53">
        <v>41.854074348449714</v>
      </c>
      <c r="FR60" s="53">
        <v>-50.219909999999992</v>
      </c>
      <c r="FS60" s="53">
        <v>-0.15985937499999847</v>
      </c>
      <c r="FT60" s="53">
        <v>-9.0358701171874998</v>
      </c>
      <c r="FU60" s="53">
        <v>13.875049804687499</v>
      </c>
      <c r="FV60" s="53">
        <v>-27.919170999999999</v>
      </c>
    </row>
    <row r="61" spans="1:178" ht="17.25" x14ac:dyDescent="0.2">
      <c r="A61" s="27" t="s">
        <v>112</v>
      </c>
      <c r="B61" s="17">
        <f>SUM(B62:B64,B68:B70,B74)</f>
        <v>-14.496000000000022</v>
      </c>
      <c r="C61" s="17">
        <f t="shared" ref="C61:BN61" si="80">SUM(C62:C64,C68:C70,C74)</f>
        <v>5.6200000000000179</v>
      </c>
      <c r="D61" s="17">
        <f t="shared" si="80"/>
        <v>14.714999999999973</v>
      </c>
      <c r="E61" s="17">
        <f t="shared" si="80"/>
        <v>13.721999999999998</v>
      </c>
      <c r="F61" s="17">
        <f t="shared" si="80"/>
        <v>-16.352000000000018</v>
      </c>
      <c r="G61" s="17">
        <f t="shared" si="80"/>
        <v>-4.070999999999998</v>
      </c>
      <c r="H61" s="17">
        <f t="shared" si="80"/>
        <v>2.7529999999999935</v>
      </c>
      <c r="I61" s="17">
        <f t="shared" si="80"/>
        <v>14.315000000000026</v>
      </c>
      <c r="J61" s="17">
        <f t="shared" si="80"/>
        <v>-3.7179999999999866</v>
      </c>
      <c r="K61" s="17">
        <f t="shared" si="80"/>
        <v>-6.8430000000000364</v>
      </c>
      <c r="L61" s="17">
        <f t="shared" si="80"/>
        <v>13.748999999999972</v>
      </c>
      <c r="M61" s="17">
        <f t="shared" si="80"/>
        <v>12.786999999999979</v>
      </c>
      <c r="N61" s="17">
        <f t="shared" si="80"/>
        <v>54.263999999999974</v>
      </c>
      <c r="O61" s="17">
        <f t="shared" si="80"/>
        <v>27.665000000000003</v>
      </c>
      <c r="P61" s="17">
        <f t="shared" si="80"/>
        <v>-78.156999999999996</v>
      </c>
      <c r="Q61" s="17">
        <f t="shared" si="80"/>
        <v>-8.7749999999999915</v>
      </c>
      <c r="R61" s="17">
        <f t="shared" si="80"/>
        <v>-10.820000000000018</v>
      </c>
      <c r="S61" s="17">
        <f t="shared" si="80"/>
        <v>7.2849999999999895</v>
      </c>
      <c r="T61" s="17">
        <f t="shared" si="80"/>
        <v>10.041</v>
      </c>
      <c r="U61" s="17">
        <f t="shared" si="80"/>
        <v>-23.378000000000029</v>
      </c>
      <c r="V61" s="17">
        <f t="shared" si="80"/>
        <v>7.4650000000000105</v>
      </c>
      <c r="W61" s="17">
        <f t="shared" si="80"/>
        <v>-0.65179492187499266</v>
      </c>
      <c r="X61" s="17">
        <f t="shared" si="80"/>
        <v>-24.925000000000008</v>
      </c>
      <c r="Y61" s="17">
        <f t="shared" si="80"/>
        <v>9.745000000000017</v>
      </c>
      <c r="Z61" s="17">
        <f t="shared" si="80"/>
        <v>-0.65199999999996905</v>
      </c>
      <c r="AA61" s="17">
        <f t="shared" si="80"/>
        <v>12.768999999999991</v>
      </c>
      <c r="AB61" s="17">
        <f t="shared" si="80"/>
        <v>0.65700000000000824</v>
      </c>
      <c r="AC61" s="17">
        <f t="shared" si="80"/>
        <v>-12.679999999999987</v>
      </c>
      <c r="AD61" s="17">
        <f t="shared" si="80"/>
        <v>18.095000000000034</v>
      </c>
      <c r="AE61" s="17">
        <f t="shared" si="80"/>
        <v>-14.399633300781248</v>
      </c>
      <c r="AF61" s="17">
        <f t="shared" si="80"/>
        <v>25.153000000000006</v>
      </c>
      <c r="AG61" s="17">
        <f t="shared" si="80"/>
        <v>-27.893000000000004</v>
      </c>
      <c r="AH61" s="17">
        <f t="shared" si="80"/>
        <v>45.797999999999973</v>
      </c>
      <c r="AI61" s="17">
        <f t="shared" si="80"/>
        <v>-8.1910000000000238</v>
      </c>
      <c r="AJ61" s="17">
        <f t="shared" si="80"/>
        <v>-9.0250000000000341</v>
      </c>
      <c r="AK61" s="17">
        <f t="shared" si="80"/>
        <v>14.128</v>
      </c>
      <c r="AL61" s="17">
        <f t="shared" si="80"/>
        <v>18.979000000000017</v>
      </c>
      <c r="AM61" s="17">
        <f t="shared" si="80"/>
        <v>-32.976908264160151</v>
      </c>
      <c r="AN61" s="17">
        <f t="shared" si="80"/>
        <v>-24.458072265625013</v>
      </c>
      <c r="AO61" s="17">
        <f t="shared" si="80"/>
        <v>0.38740777587890485</v>
      </c>
      <c r="AP61" s="17">
        <f t="shared" si="80"/>
        <v>45.931213043212907</v>
      </c>
      <c r="AQ61" s="17">
        <f t="shared" si="80"/>
        <v>-38.642775878906257</v>
      </c>
      <c r="AR61" s="17">
        <f t="shared" si="80"/>
        <v>3.8742192382812499</v>
      </c>
      <c r="AS61" s="17">
        <f t="shared" si="80"/>
        <v>1.8607719650268191</v>
      </c>
      <c r="AT61" s="17">
        <f t="shared" si="80"/>
        <v>46.922825134277346</v>
      </c>
      <c r="AU61" s="17">
        <f t="shared" si="80"/>
        <v>-23.101836898803707</v>
      </c>
      <c r="AV61" s="17">
        <f t="shared" si="80"/>
        <v>-47.453000000000003</v>
      </c>
      <c r="AW61" s="17">
        <f t="shared" si="80"/>
        <v>38.467545578002934</v>
      </c>
      <c r="AX61" s="17">
        <f t="shared" si="80"/>
        <v>3.0090551376342622</v>
      </c>
      <c r="AY61" s="17">
        <f t="shared" si="80"/>
        <v>-25.656048889160154</v>
      </c>
      <c r="AZ61" s="17">
        <f t="shared" si="80"/>
        <v>10.368884185791034</v>
      </c>
      <c r="BA61" s="17">
        <f t="shared" si="80"/>
        <v>5.3452744750976242</v>
      </c>
      <c r="BB61" s="17">
        <f t="shared" si="80"/>
        <v>-25.231903697967518</v>
      </c>
      <c r="BC61" s="17">
        <f t="shared" si="80"/>
        <v>24.866239654541008</v>
      </c>
      <c r="BD61" s="17">
        <f t="shared" si="80"/>
        <v>-14.951498565673806</v>
      </c>
      <c r="BE61" s="17">
        <f t="shared" si="80"/>
        <v>-7.3048392639160031</v>
      </c>
      <c r="BF61" s="17">
        <f t="shared" si="80"/>
        <v>24.079545227050769</v>
      </c>
      <c r="BG61" s="17">
        <f t="shared" si="80"/>
        <v>3.6239483032226678</v>
      </c>
      <c r="BH61" s="17">
        <f t="shared" si="80"/>
        <v>-12.877194198608427</v>
      </c>
      <c r="BI61" s="17">
        <f t="shared" si="80"/>
        <v>21.871056060791041</v>
      </c>
      <c r="BJ61" s="17">
        <f t="shared" si="80"/>
        <v>7.2547618408202919</v>
      </c>
      <c r="BK61" s="17">
        <f t="shared" si="80"/>
        <v>7.2509586181640682</v>
      </c>
      <c r="BL61" s="17">
        <f t="shared" si="80"/>
        <v>-18.246428718566882</v>
      </c>
      <c r="BM61" s="17">
        <f t="shared" si="80"/>
        <v>52.263239456176755</v>
      </c>
      <c r="BN61" s="17">
        <f t="shared" si="80"/>
        <v>-22.18268482971191</v>
      </c>
      <c r="BO61" s="17">
        <f t="shared" ref="BO61:DZ61" si="81">SUM(BO62:BO64,BO68:BO70,BO74)</f>
        <v>6.0666408691406328</v>
      </c>
      <c r="BP61" s="17">
        <f t="shared" si="81"/>
        <v>27.2505925731659</v>
      </c>
      <c r="BQ61" s="17">
        <f t="shared" si="81"/>
        <v>-20.97245108795164</v>
      </c>
      <c r="BR61" s="17">
        <f t="shared" si="81"/>
        <v>-72.84757646179203</v>
      </c>
      <c r="BS61" s="17">
        <f t="shared" si="81"/>
        <v>-87.138175659179666</v>
      </c>
      <c r="BT61" s="17">
        <f t="shared" si="81"/>
        <v>-33.329451253890994</v>
      </c>
      <c r="BU61" s="17">
        <f t="shared" si="81"/>
        <v>-90.823123992919903</v>
      </c>
      <c r="BV61" s="17">
        <f t="shared" si="81"/>
        <v>-32.860925239562988</v>
      </c>
      <c r="BW61" s="17">
        <f t="shared" si="81"/>
        <v>-60.129394104003907</v>
      </c>
      <c r="BX61" s="17">
        <f t="shared" si="81"/>
        <v>-102.65679064941403</v>
      </c>
      <c r="BY61" s="17">
        <f t="shared" si="81"/>
        <v>-1.1804692993164299</v>
      </c>
      <c r="BZ61" s="17">
        <f t="shared" si="81"/>
        <v>14.103836425781244</v>
      </c>
      <c r="CA61" s="17">
        <f t="shared" si="81"/>
        <v>-54.165403198242174</v>
      </c>
      <c r="CB61" s="17">
        <f t="shared" si="81"/>
        <v>-72.620777435302713</v>
      </c>
      <c r="CC61" s="17">
        <f t="shared" si="81"/>
        <v>27.862209350585911</v>
      </c>
      <c r="CD61" s="17">
        <f t="shared" si="81"/>
        <v>-65.397927001953121</v>
      </c>
      <c r="CE61" s="17">
        <f t="shared" si="81"/>
        <v>-136.8666838989258</v>
      </c>
      <c r="CF61" s="17">
        <f t="shared" si="81"/>
        <v>15.682374145507808</v>
      </c>
      <c r="CG61" s="17">
        <f t="shared" si="81"/>
        <v>-16.699254455566432</v>
      </c>
      <c r="CH61" s="17">
        <f t="shared" si="81"/>
        <v>-22.874692993164086</v>
      </c>
      <c r="CI61" s="17">
        <f t="shared" si="81"/>
        <v>-24.224310180664052</v>
      </c>
      <c r="CJ61" s="17">
        <f t="shared" si="81"/>
        <v>56.689000854492171</v>
      </c>
      <c r="CK61" s="17">
        <f t="shared" si="81"/>
        <v>-1.6580832519531441</v>
      </c>
      <c r="CL61" s="17">
        <f t="shared" si="81"/>
        <v>-37.003745605468744</v>
      </c>
      <c r="CM61" s="17">
        <f t="shared" si="81"/>
        <v>-8.2561617431640641</v>
      </c>
      <c r="CN61" s="17">
        <f t="shared" si="81"/>
        <v>-43.234148315429707</v>
      </c>
      <c r="CO61" s="17">
        <f t="shared" si="81"/>
        <v>-18.929331542968765</v>
      </c>
      <c r="CP61" s="17">
        <f t="shared" si="81"/>
        <v>49.969100097656238</v>
      </c>
      <c r="CQ61" s="17">
        <f t="shared" si="81"/>
        <v>-61.602934082031254</v>
      </c>
      <c r="CR61" s="17">
        <f t="shared" si="81"/>
        <v>102.24946484374998</v>
      </c>
      <c r="CS61" s="17">
        <f t="shared" si="81"/>
        <v>5.591430786132829</v>
      </c>
      <c r="CT61" s="17">
        <f t="shared" si="81"/>
        <v>-10.720583251953137</v>
      </c>
      <c r="CU61" s="17">
        <f t="shared" si="81"/>
        <v>50.452020385742195</v>
      </c>
      <c r="CV61" s="17">
        <f t="shared" si="81"/>
        <v>20.002214843750036</v>
      </c>
      <c r="CW61" s="17">
        <f t="shared" si="81"/>
        <v>72.291651123046876</v>
      </c>
      <c r="CX61" s="17">
        <f t="shared" si="81"/>
        <v>-95.686438297271778</v>
      </c>
      <c r="CY61" s="17">
        <f t="shared" si="81"/>
        <v>136.94999999999999</v>
      </c>
      <c r="CZ61" s="17">
        <f t="shared" si="81"/>
        <v>-118.03800000000003</v>
      </c>
      <c r="DA61" s="17">
        <f t="shared" si="81"/>
        <v>-69.403000000000006</v>
      </c>
      <c r="DB61" s="17">
        <f t="shared" si="81"/>
        <v>131.10300000000004</v>
      </c>
      <c r="DC61" s="17">
        <f t="shared" si="81"/>
        <v>10.222999999999978</v>
      </c>
      <c r="DD61" s="17">
        <f t="shared" si="81"/>
        <v>38.204000000000001</v>
      </c>
      <c r="DE61" s="17">
        <f t="shared" si="81"/>
        <v>8.4900000000000126</v>
      </c>
      <c r="DF61" s="17">
        <f t="shared" si="81"/>
        <v>-25.016000000000012</v>
      </c>
      <c r="DG61" s="17">
        <f t="shared" si="81"/>
        <v>19.611972167968737</v>
      </c>
      <c r="DH61" s="17">
        <f t="shared" si="81"/>
        <v>36.226000000000006</v>
      </c>
      <c r="DI61" s="17">
        <f t="shared" si="81"/>
        <v>11.180212000846883</v>
      </c>
      <c r="DJ61" s="17">
        <f t="shared" si="81"/>
        <v>14.440999999999974</v>
      </c>
      <c r="DK61" s="17">
        <f t="shared" si="81"/>
        <v>-12.517999999999994</v>
      </c>
      <c r="DL61" s="17">
        <f t="shared" si="81"/>
        <v>33.185035999298094</v>
      </c>
      <c r="DM61" s="17">
        <f t="shared" si="81"/>
        <v>22.028404000282283</v>
      </c>
      <c r="DN61" s="17">
        <f t="shared" si="81"/>
        <v>14.484000000000005</v>
      </c>
      <c r="DO61" s="17">
        <f t="shared" si="81"/>
        <v>29.603000000000009</v>
      </c>
      <c r="DP61" s="17">
        <f t="shared" si="81"/>
        <v>4.3930000000000033</v>
      </c>
      <c r="DQ61" s="17">
        <f t="shared" si="81"/>
        <v>-17.677000000000007</v>
      </c>
      <c r="DR61" s="17">
        <f t="shared" si="81"/>
        <v>-3.6509999999999949</v>
      </c>
      <c r="DS61" s="17">
        <f t="shared" si="81"/>
        <v>9.1530000000000094</v>
      </c>
      <c r="DT61" s="17">
        <f t="shared" si="81"/>
        <v>18.039000000000016</v>
      </c>
      <c r="DU61" s="17">
        <f t="shared" si="81"/>
        <v>-16.141999999999996</v>
      </c>
      <c r="DV61" s="17">
        <f t="shared" si="81"/>
        <v>-23.444000000000003</v>
      </c>
      <c r="DW61" s="17">
        <f t="shared" si="81"/>
        <v>-12.905999999999976</v>
      </c>
      <c r="DX61" s="17">
        <f t="shared" si="81"/>
        <v>-17.770999999999972</v>
      </c>
      <c r="DY61" s="17">
        <f t="shared" si="81"/>
        <v>6.7590000000000199</v>
      </c>
      <c r="DZ61" s="17">
        <f t="shared" si="81"/>
        <v>17.773000000000003</v>
      </c>
      <c r="EA61" s="17">
        <f t="shared" ref="EA61:FC61" si="82">SUM(EA62:EA64,EA68:EA70,EA74)</f>
        <v>-47.714999999999989</v>
      </c>
      <c r="EB61" s="17">
        <f t="shared" si="82"/>
        <v>-83.754000000000019</v>
      </c>
      <c r="EC61" s="17">
        <f t="shared" si="82"/>
        <v>-20.454309570312464</v>
      </c>
      <c r="ED61" s="17">
        <f t="shared" si="82"/>
        <v>27.00627001953125</v>
      </c>
      <c r="EE61" s="17">
        <f t="shared" si="82"/>
        <v>22.206297851562464</v>
      </c>
      <c r="EF61" s="17">
        <f t="shared" si="82"/>
        <v>-0.68113232421874836</v>
      </c>
      <c r="EG61" s="17">
        <f t="shared" si="82"/>
        <v>-47.868049804687452</v>
      </c>
      <c r="EH61" s="17">
        <f t="shared" si="82"/>
        <v>38.345052246093758</v>
      </c>
      <c r="EI61" s="17">
        <f t="shared" si="82"/>
        <v>-13.309500000000011</v>
      </c>
      <c r="EJ61" s="17">
        <f t="shared" si="82"/>
        <v>9.3320000000000238</v>
      </c>
      <c r="EK61" s="17">
        <f t="shared" si="82"/>
        <v>25.66112988281251</v>
      </c>
      <c r="EL61" s="17">
        <f t="shared" si="82"/>
        <v>-1.4865874023437433</v>
      </c>
      <c r="EM61" s="17">
        <f t="shared" si="82"/>
        <v>34.937670486450237</v>
      </c>
      <c r="EN61" s="17">
        <f t="shared" si="82"/>
        <v>-4.743190002441434</v>
      </c>
      <c r="EO61" s="17">
        <f t="shared" si="82"/>
        <v>8.7266428222655872</v>
      </c>
      <c r="EP61" s="17">
        <f t="shared" si="82"/>
        <v>-3.8746744651794458</v>
      </c>
      <c r="EQ61" s="17">
        <f t="shared" si="82"/>
        <v>22.475042427062995</v>
      </c>
      <c r="ER61" s="17">
        <f t="shared" si="82"/>
        <v>-10.88827046680451</v>
      </c>
      <c r="ES61" s="17">
        <f t="shared" si="82"/>
        <v>15.063764980912248</v>
      </c>
      <c r="ET61" s="17">
        <f t="shared" si="82"/>
        <v>-16.575773651123043</v>
      </c>
      <c r="EU61" s="17">
        <f t="shared" si="82"/>
        <v>45.08144462382792</v>
      </c>
      <c r="EV61" s="17">
        <f t="shared" si="82"/>
        <v>73.668639843940738</v>
      </c>
      <c r="EW61" s="17">
        <f t="shared" si="82"/>
        <v>-21.521177551269531</v>
      </c>
      <c r="EX61" s="17">
        <f t="shared" si="82"/>
        <v>40.744999999999976</v>
      </c>
      <c r="EY61" s="17">
        <f t="shared" si="82"/>
        <v>53.13563012695311</v>
      </c>
      <c r="EZ61" s="17">
        <f t="shared" si="82"/>
        <v>15.557398388862612</v>
      </c>
      <c r="FA61" s="17">
        <f t="shared" si="82"/>
        <v>46.122908203124965</v>
      </c>
      <c r="FB61" s="17">
        <f t="shared" si="82"/>
        <v>-17.835820068359336</v>
      </c>
      <c r="FC61" s="17">
        <f t="shared" si="82"/>
        <v>25.380400146484391</v>
      </c>
      <c r="FD61" s="17">
        <f t="shared" ref="FD61:FP61" si="83">SUM(FD62:FD64,FD68:FD70,FD74)</f>
        <v>43.108179672241207</v>
      </c>
      <c r="FE61" s="17">
        <f t="shared" si="83"/>
        <v>66.195252014160133</v>
      </c>
      <c r="FF61" s="17">
        <f t="shared" si="83"/>
        <v>86.993962802886969</v>
      </c>
      <c r="FG61" s="17">
        <f t="shared" si="83"/>
        <v>66.033122917175319</v>
      </c>
      <c r="FH61" s="17">
        <f t="shared" si="83"/>
        <v>23.339079917907732</v>
      </c>
      <c r="FI61" s="17">
        <f t="shared" si="83"/>
        <v>85.045304023742702</v>
      </c>
      <c r="FJ61" s="17">
        <f t="shared" si="83"/>
        <v>50.977139556884794</v>
      </c>
      <c r="FK61" s="17">
        <f t="shared" si="83"/>
        <v>55.199718864440932</v>
      </c>
      <c r="FL61" s="17">
        <f t="shared" si="83"/>
        <v>37.029183753967303</v>
      </c>
      <c r="FM61" s="17">
        <f t="shared" si="83"/>
        <v>-35.465839828491163</v>
      </c>
      <c r="FN61" s="17">
        <f t="shared" si="83"/>
        <v>-71.308797126770045</v>
      </c>
      <c r="FO61" s="17">
        <f t="shared" si="83"/>
        <v>33.270519954681419</v>
      </c>
      <c r="FP61" s="17">
        <f t="shared" si="83"/>
        <v>13.912197113037088</v>
      </c>
      <c r="FQ61" s="17">
        <f t="shared" ref="FQ61:FS61" si="84">SUM(FQ62:FQ64,FQ68:FQ70,FQ74)</f>
        <v>-36.468262580871581</v>
      </c>
      <c r="FR61" s="17">
        <f t="shared" si="84"/>
        <v>19.048718888303348</v>
      </c>
      <c r="FS61" s="17">
        <f t="shared" si="84"/>
        <v>21.174859224282187</v>
      </c>
      <c r="FT61" s="17">
        <f t="shared" ref="FT61:FU61" si="85">SUM(FT62:FT64,FT68:FT70,FT74)</f>
        <v>-76.731432760171458</v>
      </c>
      <c r="FU61" s="17">
        <f t="shared" si="85"/>
        <v>-77.933590720523128</v>
      </c>
      <c r="FV61" s="17">
        <f t="shared" ref="FV61" si="86">SUM(FV62:FV64,FV68:FV70,FV74)</f>
        <v>23.776223303094117</v>
      </c>
    </row>
    <row r="62" spans="1:178" ht="15" x14ac:dyDescent="0.25">
      <c r="A62" s="49" t="s">
        <v>22</v>
      </c>
      <c r="B62" s="53">
        <v>1.1020000000000003</v>
      </c>
      <c r="C62" s="53">
        <v>-0.83899999999999542</v>
      </c>
      <c r="D62" s="53">
        <v>-0.37399999999999523</v>
      </c>
      <c r="E62" s="53">
        <v>-0.9269999999999996</v>
      </c>
      <c r="F62" s="53">
        <v>-11.208000000000002</v>
      </c>
      <c r="G62" s="53">
        <v>-1.423</v>
      </c>
      <c r="H62" s="53">
        <v>-0.91599999999999682</v>
      </c>
      <c r="I62" s="53">
        <v>0.96300000000000097</v>
      </c>
      <c r="J62" s="53">
        <v>-0.39700000000000002</v>
      </c>
      <c r="K62" s="53">
        <v>-3.4490000000000123</v>
      </c>
      <c r="L62" s="53">
        <v>16.744999999999994</v>
      </c>
      <c r="M62" s="53">
        <v>-1.9969999999999999</v>
      </c>
      <c r="N62" s="53">
        <v>-3.5200000000000102</v>
      </c>
      <c r="O62" s="53">
        <v>-20.389000000000003</v>
      </c>
      <c r="P62" s="53">
        <v>-2.5209999999999937</v>
      </c>
      <c r="Q62" s="53">
        <v>16.707000000000001</v>
      </c>
      <c r="R62" s="53">
        <v>-19.326999999999998</v>
      </c>
      <c r="S62" s="53">
        <v>12.872</v>
      </c>
      <c r="T62" s="53">
        <v>5.4179999999999993</v>
      </c>
      <c r="U62" s="53">
        <v>-21.849</v>
      </c>
      <c r="V62" s="53">
        <v>-0.40599999999999525</v>
      </c>
      <c r="W62" s="53">
        <v>5.8205078124998977E-2</v>
      </c>
      <c r="X62" s="53">
        <v>0.19999999999999751</v>
      </c>
      <c r="Y62" s="53">
        <v>2.8999999999999915E-2</v>
      </c>
      <c r="Z62" s="53">
        <v>3.4000000000002473E-2</v>
      </c>
      <c r="AA62" s="53">
        <v>22.412000000000003</v>
      </c>
      <c r="AB62" s="53">
        <v>-22.521000000000001</v>
      </c>
      <c r="AC62" s="53">
        <v>-0.10599999999999987</v>
      </c>
      <c r="AD62" s="53">
        <v>22.533999999999999</v>
      </c>
      <c r="AE62" s="53">
        <v>-22.409633300781252</v>
      </c>
      <c r="AF62" s="53">
        <v>20.56</v>
      </c>
      <c r="AG62" s="53">
        <v>-20.745999999999999</v>
      </c>
      <c r="AH62" s="53">
        <v>20.606999999999999</v>
      </c>
      <c r="AI62" s="53">
        <v>-4.5210000000000008</v>
      </c>
      <c r="AJ62" s="53">
        <v>-0.6860000000000035</v>
      </c>
      <c r="AK62" s="53">
        <v>25.307999999999996</v>
      </c>
      <c r="AL62" s="53">
        <v>-15.127999999999993</v>
      </c>
      <c r="AM62" s="53">
        <v>0.1300917358398479</v>
      </c>
      <c r="AN62" s="53">
        <v>-11.740072265625003</v>
      </c>
      <c r="AO62" s="53">
        <v>-11.243592224121095</v>
      </c>
      <c r="AP62" s="53">
        <v>28.003213043212888</v>
      </c>
      <c r="AQ62" s="53">
        <v>-16.392775878906253</v>
      </c>
      <c r="AR62" s="53">
        <v>-11.159780761718748</v>
      </c>
      <c r="AS62" s="53">
        <v>9.6567719650268575</v>
      </c>
      <c r="AT62" s="53">
        <v>29.705825134277347</v>
      </c>
      <c r="AU62" s="53">
        <v>-22.134836898803716</v>
      </c>
      <c r="AV62" s="53">
        <v>0</v>
      </c>
      <c r="AW62" s="53">
        <v>5.4345455780029308</v>
      </c>
      <c r="AX62" s="53">
        <v>-5.6219448623657202</v>
      </c>
      <c r="AY62" s="53">
        <v>9.9769511108398383</v>
      </c>
      <c r="AZ62" s="53">
        <v>0.82488418579101097</v>
      </c>
      <c r="BA62" s="53">
        <v>0.69927447509765017</v>
      </c>
      <c r="BB62" s="53">
        <v>9.8990963020324827</v>
      </c>
      <c r="BC62" s="53">
        <v>-2.7897603454589817</v>
      </c>
      <c r="BD62" s="53">
        <v>-13.600498565673824</v>
      </c>
      <c r="BE62" s="53">
        <v>-8.3368392639160156</v>
      </c>
      <c r="BF62" s="53">
        <v>22.954545227050776</v>
      </c>
      <c r="BG62" s="53">
        <v>-15.859051696777344</v>
      </c>
      <c r="BH62" s="53">
        <v>8.1228058013915927</v>
      </c>
      <c r="BI62" s="53">
        <v>13.333056060791021</v>
      </c>
      <c r="BJ62" s="53">
        <v>11.281761840820309</v>
      </c>
      <c r="BK62" s="53">
        <v>-15.597041381835924</v>
      </c>
      <c r="BL62" s="53">
        <v>7.6125712814331115</v>
      </c>
      <c r="BM62" s="53">
        <v>17.986239456176754</v>
      </c>
      <c r="BN62" s="53">
        <v>-18.881684829711915</v>
      </c>
      <c r="BO62" s="53">
        <v>0.26264086914062901</v>
      </c>
      <c r="BP62" s="53">
        <v>10.589592573165897</v>
      </c>
      <c r="BQ62" s="53">
        <v>0.61554891204833773</v>
      </c>
      <c r="BR62" s="53">
        <v>8.9404235382080088</v>
      </c>
      <c r="BS62" s="53">
        <v>-13.608175659179684</v>
      </c>
      <c r="BT62" s="53">
        <v>16.883548746109007</v>
      </c>
      <c r="BU62" s="53">
        <v>-16.634123992919921</v>
      </c>
      <c r="BV62" s="53">
        <v>2.6074760437011874E-2</v>
      </c>
      <c r="BW62" s="53">
        <v>6.9666058959960981</v>
      </c>
      <c r="BX62" s="53">
        <v>-6.0607906494140629</v>
      </c>
      <c r="BY62" s="53">
        <v>0.86453070068359761</v>
      </c>
      <c r="BZ62" s="53">
        <v>6.5878364257812541</v>
      </c>
      <c r="CA62" s="53">
        <v>-14.124403198242184</v>
      </c>
      <c r="CB62" s="53">
        <v>0.55422256469726605</v>
      </c>
      <c r="CC62" s="53">
        <v>5.643209350585928</v>
      </c>
      <c r="CD62" s="53">
        <v>-5.0189270019531271</v>
      </c>
      <c r="CE62" s="53">
        <v>-0.80268389892578629</v>
      </c>
      <c r="CF62" s="53">
        <v>40.457374145507806</v>
      </c>
      <c r="CG62" s="53">
        <v>52.94674554443359</v>
      </c>
      <c r="CH62" s="53">
        <v>9.8743070068359344</v>
      </c>
      <c r="CI62" s="53">
        <v>-8.3303101806640623</v>
      </c>
      <c r="CJ62" s="53">
        <v>27.56200085449219</v>
      </c>
      <c r="CK62" s="53">
        <v>-0.42608325195312347</v>
      </c>
      <c r="CL62" s="53">
        <v>-0.41074560546874972</v>
      </c>
      <c r="CM62" s="53">
        <v>42.460838256835942</v>
      </c>
      <c r="CN62" s="53">
        <v>-2.0521483154296831</v>
      </c>
      <c r="CO62" s="53">
        <v>-3.4503315429687511</v>
      </c>
      <c r="CP62" s="53">
        <v>13.207100097656246</v>
      </c>
      <c r="CQ62" s="53">
        <v>-21.45093408203125</v>
      </c>
      <c r="CR62" s="53">
        <v>21.151464843749995</v>
      </c>
      <c r="CS62" s="53">
        <v>-23.575569213867169</v>
      </c>
      <c r="CT62" s="53">
        <v>0.12641674804687852</v>
      </c>
      <c r="CU62" s="53">
        <v>24.578020385742192</v>
      </c>
      <c r="CV62" s="53">
        <v>8.3214843749999545E-2</v>
      </c>
      <c r="CW62" s="53">
        <v>9.2651123046877615E-2</v>
      </c>
      <c r="CX62" s="53">
        <v>20.376561702728267</v>
      </c>
      <c r="CY62" s="53">
        <v>-6.9679999999999982</v>
      </c>
      <c r="CZ62" s="53">
        <v>2.3130000000000042</v>
      </c>
      <c r="DA62" s="53">
        <v>8.1000000000004846E-2</v>
      </c>
      <c r="DB62" s="53">
        <v>60.594999999999999</v>
      </c>
      <c r="DC62" s="53">
        <v>-37.290000000000006</v>
      </c>
      <c r="DD62" s="53">
        <v>28.421000000000003</v>
      </c>
      <c r="DE62" s="53">
        <v>-21.739999999999995</v>
      </c>
      <c r="DF62" s="53">
        <v>-4.903000000000004</v>
      </c>
      <c r="DG62" s="53">
        <v>-10.688027832031249</v>
      </c>
      <c r="DH62" s="53">
        <v>-20.856000000000002</v>
      </c>
      <c r="DI62" s="53">
        <v>-0.24578799915313354</v>
      </c>
      <c r="DJ62" s="53">
        <v>8.4999999999998632E-2</v>
      </c>
      <c r="DK62" s="53">
        <v>0.11400000000000077</v>
      </c>
      <c r="DL62" s="53">
        <v>0.16103599929809292</v>
      </c>
      <c r="DM62" s="53">
        <v>0.59740400028228891</v>
      </c>
      <c r="DN62" s="53">
        <v>-7.8090000000000002</v>
      </c>
      <c r="DO62" s="53">
        <v>0.14099999999999824</v>
      </c>
      <c r="DP62" s="53">
        <v>-15.96</v>
      </c>
      <c r="DQ62" s="53">
        <v>15.437000000000001</v>
      </c>
      <c r="DR62" s="53">
        <v>-27.594999999999999</v>
      </c>
      <c r="DS62" s="53">
        <v>8.3999999999996078E-2</v>
      </c>
      <c r="DT62" s="53">
        <v>3.700000000000081E-2</v>
      </c>
      <c r="DU62" s="53">
        <v>-4.5699999999999985</v>
      </c>
      <c r="DV62" s="53">
        <v>3.1999999999997364E-2</v>
      </c>
      <c r="DW62" s="53">
        <v>15.260000000000002</v>
      </c>
      <c r="DX62" s="53">
        <v>-24.427</v>
      </c>
      <c r="DY62" s="53">
        <v>0.1330000000000009</v>
      </c>
      <c r="DZ62" s="53">
        <v>-14.309999999999999</v>
      </c>
      <c r="EA62" s="53">
        <v>6.1980000000000022</v>
      </c>
      <c r="EB62" s="53">
        <v>-29.636000000000006</v>
      </c>
      <c r="EC62" s="53">
        <v>-26.444309570312498</v>
      </c>
      <c r="ED62" s="53">
        <v>-5.7957299804687521</v>
      </c>
      <c r="EE62" s="53">
        <v>13.039297851562502</v>
      </c>
      <c r="EF62" s="53">
        <v>0.20986767578125054</v>
      </c>
      <c r="EG62" s="53">
        <v>7.3079501953125003</v>
      </c>
      <c r="EH62" s="53">
        <v>0.65605224609375101</v>
      </c>
      <c r="EI62" s="53">
        <v>6.2780000000000005</v>
      </c>
      <c r="EJ62" s="53">
        <v>0.37300000000000078</v>
      </c>
      <c r="EK62" s="53">
        <v>0.31312988281250131</v>
      </c>
      <c r="EL62" s="53">
        <v>-41.007087402343743</v>
      </c>
      <c r="EM62" s="53">
        <v>16.626870010375978</v>
      </c>
      <c r="EN62" s="53">
        <v>-17.643550781249999</v>
      </c>
      <c r="EO62" s="53">
        <v>5.0940000000000021</v>
      </c>
      <c r="EP62" s="53">
        <v>20.572301269531252</v>
      </c>
      <c r="EQ62" s="53">
        <v>12.761644042968751</v>
      </c>
      <c r="ER62" s="53">
        <v>0.15727709960937419</v>
      </c>
      <c r="ES62" s="53">
        <v>-9.9212832031250002</v>
      </c>
      <c r="ET62" s="53">
        <v>-19.814</v>
      </c>
      <c r="EU62" s="53">
        <v>37.988330566406248</v>
      </c>
      <c r="EV62" s="53">
        <v>-21.56391015625</v>
      </c>
      <c r="EW62" s="53">
        <v>-38.461177551269536</v>
      </c>
      <c r="EX62" s="53">
        <v>-38.908000000000001</v>
      </c>
      <c r="EY62" s="53">
        <v>3.463012695312484E-2</v>
      </c>
      <c r="EZ62" s="53">
        <v>-3.4926016111373896</v>
      </c>
      <c r="FA62" s="53">
        <v>6.4908203125001229E-2</v>
      </c>
      <c r="FB62" s="53">
        <v>0.16517993164062927</v>
      </c>
      <c r="FC62" s="53">
        <v>4.6674001464843755</v>
      </c>
      <c r="FD62" s="53">
        <v>16.09917967224121</v>
      </c>
      <c r="FE62" s="53">
        <v>0.43125201416015624</v>
      </c>
      <c r="FF62" s="53">
        <v>-4.3150371971130363</v>
      </c>
      <c r="FG62" s="53">
        <v>-2.5738770828247071</v>
      </c>
      <c r="FH62" s="53">
        <v>-11.983920082092284</v>
      </c>
      <c r="FI62" s="53">
        <v>-5.2206959762573248</v>
      </c>
      <c r="FJ62" s="53">
        <v>-2.5058604431152331</v>
      </c>
      <c r="FK62" s="53">
        <v>-9.7052811355590816</v>
      </c>
      <c r="FL62" s="53">
        <v>-13.597816246032711</v>
      </c>
      <c r="FM62" s="53">
        <v>-81.670839828491211</v>
      </c>
      <c r="FN62" s="53">
        <v>-52.890797126770025</v>
      </c>
      <c r="FO62" s="53">
        <v>-23.115480045318602</v>
      </c>
      <c r="FP62" s="53">
        <v>2.5483138885498038</v>
      </c>
      <c r="FQ62" s="53">
        <v>-6.0052583999633793</v>
      </c>
      <c r="FR62" s="53">
        <v>-23.216759038578623</v>
      </c>
      <c r="FS62" s="53">
        <v>-3.5402851715087884</v>
      </c>
      <c r="FT62" s="53">
        <v>-1.5714029178619402</v>
      </c>
      <c r="FU62" s="53">
        <v>-9.7625849723815943</v>
      </c>
      <c r="FV62" s="53">
        <v>16.672866245794339</v>
      </c>
    </row>
    <row r="63" spans="1:178" ht="15" x14ac:dyDescent="0.25">
      <c r="A63" s="49" t="s">
        <v>23</v>
      </c>
      <c r="B63" s="53">
        <v>0</v>
      </c>
      <c r="C63" s="53">
        <v>0</v>
      </c>
      <c r="D63" s="53">
        <v>0</v>
      </c>
      <c r="E63" s="53">
        <v>0</v>
      </c>
      <c r="F63" s="53">
        <v>0</v>
      </c>
      <c r="G63" s="53">
        <v>0</v>
      </c>
      <c r="H63" s="53">
        <v>0</v>
      </c>
      <c r="I63" s="53">
        <v>0</v>
      </c>
      <c r="J63" s="53">
        <v>0</v>
      </c>
      <c r="K63" s="53">
        <v>0</v>
      </c>
      <c r="L63" s="53">
        <v>0</v>
      </c>
      <c r="M63" s="53">
        <v>0</v>
      </c>
      <c r="N63" s="53">
        <v>0</v>
      </c>
      <c r="O63" s="53">
        <v>0</v>
      </c>
      <c r="P63" s="53">
        <v>0</v>
      </c>
      <c r="Q63" s="53">
        <v>0</v>
      </c>
      <c r="R63" s="53">
        <v>0</v>
      </c>
      <c r="S63" s="53">
        <v>0</v>
      </c>
      <c r="T63" s="53">
        <v>0</v>
      </c>
      <c r="U63" s="53">
        <v>0</v>
      </c>
      <c r="V63" s="53">
        <v>-0.14199999999999999</v>
      </c>
      <c r="W63" s="53">
        <v>-0.16</v>
      </c>
      <c r="X63" s="53">
        <v>0.30199999999999999</v>
      </c>
      <c r="Y63" s="53">
        <v>0.36099999999999999</v>
      </c>
      <c r="Z63" s="53">
        <v>0.31900000000000001</v>
      </c>
      <c r="AA63" s="53">
        <v>0.34599999999999997</v>
      </c>
      <c r="AB63" s="53">
        <v>-1.5339999999999998</v>
      </c>
      <c r="AC63" s="53">
        <v>5.6999999999999995E-2</v>
      </c>
      <c r="AD63" s="53">
        <v>1.4999999999999999E-2</v>
      </c>
      <c r="AE63" s="53">
        <v>7.4999999999999997E-2</v>
      </c>
      <c r="AF63" s="53">
        <v>6.6000000000000003E-2</v>
      </c>
      <c r="AG63" s="53">
        <v>-1.641</v>
      </c>
      <c r="AH63" s="53">
        <v>-0.85699999999999998</v>
      </c>
      <c r="AI63" s="53">
        <v>0.03</v>
      </c>
      <c r="AJ63" s="53">
        <v>0</v>
      </c>
      <c r="AK63" s="53">
        <v>0</v>
      </c>
      <c r="AL63" s="53">
        <v>0</v>
      </c>
      <c r="AM63" s="53">
        <v>0</v>
      </c>
      <c r="AN63" s="53">
        <v>0</v>
      </c>
      <c r="AO63" s="53">
        <v>0</v>
      </c>
      <c r="AP63" s="53">
        <v>0</v>
      </c>
      <c r="AQ63" s="53">
        <v>0</v>
      </c>
      <c r="AR63" s="53">
        <v>0</v>
      </c>
      <c r="AS63" s="53">
        <v>0</v>
      </c>
      <c r="AT63" s="53">
        <v>0</v>
      </c>
      <c r="AU63" s="53">
        <v>0</v>
      </c>
      <c r="AV63" s="53">
        <v>0</v>
      </c>
      <c r="AW63" s="53">
        <v>0</v>
      </c>
      <c r="AX63" s="53">
        <v>0</v>
      </c>
      <c r="AY63" s="53">
        <v>0</v>
      </c>
      <c r="AZ63" s="53">
        <v>-2.6160000000000001</v>
      </c>
      <c r="BA63" s="53">
        <v>-7.3930000000000007</v>
      </c>
      <c r="BB63" s="53">
        <v>0</v>
      </c>
      <c r="BC63" s="53">
        <v>0</v>
      </c>
      <c r="BD63" s="53">
        <v>0</v>
      </c>
      <c r="BE63" s="53">
        <v>0</v>
      </c>
      <c r="BF63" s="53">
        <v>0</v>
      </c>
      <c r="BG63" s="53">
        <v>0</v>
      </c>
      <c r="BH63" s="53">
        <v>0</v>
      </c>
      <c r="BI63" s="53">
        <v>0</v>
      </c>
      <c r="BJ63" s="53">
        <v>0</v>
      </c>
      <c r="BK63" s="53">
        <v>0</v>
      </c>
      <c r="BL63" s="53">
        <v>0</v>
      </c>
      <c r="BM63" s="53">
        <v>0</v>
      </c>
      <c r="BN63" s="53">
        <v>0</v>
      </c>
      <c r="BO63" s="53">
        <v>18.131</v>
      </c>
      <c r="BP63" s="53">
        <v>0</v>
      </c>
      <c r="BQ63" s="53">
        <v>0</v>
      </c>
      <c r="BR63" s="53">
        <v>-57.491000000000007</v>
      </c>
      <c r="BS63" s="53">
        <v>0</v>
      </c>
      <c r="BT63" s="53">
        <v>-21.463000000000001</v>
      </c>
      <c r="BU63" s="53">
        <v>-10.151</v>
      </c>
      <c r="BV63" s="53">
        <v>0</v>
      </c>
      <c r="BW63" s="53">
        <v>-31.606000000000002</v>
      </c>
      <c r="BX63" s="53">
        <v>11.950999999999999</v>
      </c>
      <c r="BY63" s="53">
        <v>-1.298</v>
      </c>
      <c r="BZ63" s="53">
        <v>73.899000000000001</v>
      </c>
      <c r="CA63" s="53">
        <v>0</v>
      </c>
      <c r="CB63" s="53">
        <v>-2.8000000000000001E-2</v>
      </c>
      <c r="CC63" s="53">
        <v>0</v>
      </c>
      <c r="CD63" s="53">
        <v>2.8130000000000002</v>
      </c>
      <c r="CE63" s="53">
        <v>0</v>
      </c>
      <c r="CF63" s="53">
        <v>-0.253</v>
      </c>
      <c r="CG63" s="53">
        <v>0</v>
      </c>
      <c r="CH63" s="53">
        <v>0</v>
      </c>
      <c r="CI63" s="53">
        <v>0</v>
      </c>
      <c r="CJ63" s="53">
        <v>0</v>
      </c>
      <c r="CK63" s="53">
        <v>0</v>
      </c>
      <c r="CL63" s="53">
        <v>0</v>
      </c>
      <c r="CM63" s="53">
        <v>0</v>
      </c>
      <c r="CN63" s="53">
        <v>0</v>
      </c>
      <c r="CO63" s="53">
        <v>-9.407</v>
      </c>
      <c r="CP63" s="53">
        <v>-14.943</v>
      </c>
      <c r="CQ63" s="53">
        <v>0</v>
      </c>
      <c r="CR63" s="53">
        <v>-5.2830000000000004</v>
      </c>
      <c r="CS63" s="53">
        <v>-1.389</v>
      </c>
      <c r="CT63" s="53">
        <v>0</v>
      </c>
      <c r="CU63" s="53">
        <v>0</v>
      </c>
      <c r="CV63" s="53">
        <v>-0.107</v>
      </c>
      <c r="CW63" s="53">
        <v>-0.33800000000000002</v>
      </c>
      <c r="CX63" s="53">
        <v>-4.165</v>
      </c>
      <c r="CY63" s="53">
        <v>0</v>
      </c>
      <c r="CZ63" s="53">
        <v>0</v>
      </c>
      <c r="DA63" s="53">
        <v>0</v>
      </c>
      <c r="DB63" s="53">
        <v>-0.93200000000000005</v>
      </c>
      <c r="DC63" s="53">
        <v>0</v>
      </c>
      <c r="DD63" s="53">
        <v>0</v>
      </c>
      <c r="DE63" s="53">
        <v>0</v>
      </c>
      <c r="DF63" s="53">
        <v>-1.944</v>
      </c>
      <c r="DG63" s="53">
        <v>-8.2690000000000001</v>
      </c>
      <c r="DH63" s="53">
        <v>-0.215</v>
      </c>
      <c r="DI63" s="53">
        <v>-7.0040000000000004</v>
      </c>
      <c r="DJ63" s="53">
        <v>0</v>
      </c>
      <c r="DK63" s="53">
        <v>1.3120000000000001</v>
      </c>
      <c r="DL63" s="53">
        <v>0</v>
      </c>
      <c r="DM63" s="53">
        <v>0</v>
      </c>
      <c r="DN63" s="53">
        <v>0</v>
      </c>
      <c r="DO63" s="53">
        <v>0</v>
      </c>
      <c r="DP63" s="53">
        <v>-6.0650000000000004</v>
      </c>
      <c r="DQ63" s="53">
        <v>0</v>
      </c>
      <c r="DR63" s="53">
        <v>0</v>
      </c>
      <c r="DS63" s="53">
        <v>0</v>
      </c>
      <c r="DT63" s="53">
        <v>0</v>
      </c>
      <c r="DU63" s="53">
        <v>0</v>
      </c>
      <c r="DV63" s="53">
        <v>-1.3280000000000001</v>
      </c>
      <c r="DW63" s="53">
        <v>-1.282</v>
      </c>
      <c r="DX63" s="53">
        <v>0.45200000000000001</v>
      </c>
      <c r="DY63" s="53">
        <v>-28.338000000000001</v>
      </c>
      <c r="DZ63" s="53">
        <v>-6.774</v>
      </c>
      <c r="EA63" s="53">
        <v>-83.638000000000005</v>
      </c>
      <c r="EB63" s="53">
        <v>-22.487000000000002</v>
      </c>
      <c r="EC63" s="53">
        <v>-6.7329999999999997</v>
      </c>
      <c r="ED63" s="53">
        <v>-2.992</v>
      </c>
      <c r="EE63" s="53">
        <v>0</v>
      </c>
      <c r="EF63" s="53">
        <v>0</v>
      </c>
      <c r="EG63" s="53">
        <v>-6.9619999999999997</v>
      </c>
      <c r="EH63" s="53">
        <v>0</v>
      </c>
      <c r="EI63" s="53">
        <v>-3.9980000000000002</v>
      </c>
      <c r="EJ63" s="53">
        <v>0</v>
      </c>
      <c r="EK63" s="53">
        <v>-8.5300000000000011</v>
      </c>
      <c r="EL63" s="53">
        <v>0</v>
      </c>
      <c r="EM63" s="53">
        <v>0</v>
      </c>
      <c r="EN63" s="53">
        <v>-1.113</v>
      </c>
      <c r="EO63" s="53">
        <v>0</v>
      </c>
      <c r="EP63" s="53">
        <v>0</v>
      </c>
      <c r="EQ63" s="53">
        <v>0</v>
      </c>
      <c r="ER63" s="53">
        <v>0</v>
      </c>
      <c r="ES63" s="53">
        <v>0</v>
      </c>
      <c r="ET63" s="53">
        <v>0</v>
      </c>
      <c r="EU63" s="53">
        <v>0</v>
      </c>
      <c r="EV63" s="53">
        <v>0</v>
      </c>
      <c r="EW63" s="53">
        <v>0</v>
      </c>
      <c r="EX63" s="53">
        <v>0</v>
      </c>
      <c r="EY63" s="53">
        <v>0</v>
      </c>
      <c r="EZ63" s="53">
        <v>0</v>
      </c>
      <c r="FA63" s="53">
        <v>0</v>
      </c>
      <c r="FB63" s="53">
        <v>0</v>
      </c>
      <c r="FC63" s="53">
        <v>0</v>
      </c>
      <c r="FD63" s="53">
        <v>0</v>
      </c>
      <c r="FE63" s="53">
        <v>0</v>
      </c>
      <c r="FF63" s="53">
        <v>0</v>
      </c>
      <c r="FG63" s="53">
        <v>0</v>
      </c>
      <c r="FH63" s="53">
        <v>0</v>
      </c>
      <c r="FI63" s="53">
        <v>0</v>
      </c>
      <c r="FJ63" s="53">
        <v>-17.088000000000001</v>
      </c>
      <c r="FK63" s="53">
        <v>-17.021000000000001</v>
      </c>
      <c r="FL63" s="53">
        <v>-9.8209999999999997</v>
      </c>
      <c r="FM63" s="53">
        <v>-14.845000000000001</v>
      </c>
      <c r="FN63" s="53">
        <v>0</v>
      </c>
      <c r="FO63" s="53">
        <v>0</v>
      </c>
      <c r="FP63" s="53">
        <v>0</v>
      </c>
      <c r="FQ63" s="53">
        <v>0</v>
      </c>
      <c r="FR63" s="53">
        <v>0</v>
      </c>
      <c r="FS63" s="53">
        <v>0</v>
      </c>
      <c r="FT63" s="53">
        <v>0</v>
      </c>
      <c r="FU63" s="53">
        <v>0</v>
      </c>
      <c r="FV63" s="53">
        <v>0</v>
      </c>
    </row>
    <row r="64" spans="1:178" ht="15" x14ac:dyDescent="0.25">
      <c r="A64" s="49" t="s">
        <v>25</v>
      </c>
      <c r="B64" s="53">
        <f>SUM(B65:B67)</f>
        <v>-4.5000000000013696E-2</v>
      </c>
      <c r="C64" s="53">
        <f t="shared" ref="C64:BN64" si="87">SUM(C65:C67)</f>
        <v>-1.6169999999999991</v>
      </c>
      <c r="D64" s="53">
        <f t="shared" si="87"/>
        <v>2.0139999999999891</v>
      </c>
      <c r="E64" s="53">
        <f t="shared" si="87"/>
        <v>-1.5789999999999988</v>
      </c>
      <c r="F64" s="53">
        <f t="shared" si="87"/>
        <v>-1.0970000000000133</v>
      </c>
      <c r="G64" s="53">
        <f t="shared" si="87"/>
        <v>-1.4649999999999963</v>
      </c>
      <c r="H64" s="53">
        <f t="shared" si="87"/>
        <v>-0.71100000000000296</v>
      </c>
      <c r="I64" s="53">
        <f t="shared" si="87"/>
        <v>6.7200000000000175</v>
      </c>
      <c r="J64" s="53">
        <f t="shared" si="87"/>
        <v>5.0000000000118838E-3</v>
      </c>
      <c r="K64" s="53">
        <f t="shared" si="87"/>
        <v>-0.38900000000001178</v>
      </c>
      <c r="L64" s="53">
        <f t="shared" si="87"/>
        <v>-0.5780000000000094</v>
      </c>
      <c r="M64" s="53">
        <f t="shared" si="87"/>
        <v>5.4279999999999955</v>
      </c>
      <c r="N64" s="53">
        <f t="shared" si="87"/>
        <v>60.753000000000007</v>
      </c>
      <c r="O64" s="53">
        <f t="shared" si="87"/>
        <v>48.648000000000003</v>
      </c>
      <c r="P64" s="53">
        <f t="shared" si="87"/>
        <v>-73.477999999999994</v>
      </c>
      <c r="Q64" s="53">
        <f t="shared" si="87"/>
        <v>-35.440999999999988</v>
      </c>
      <c r="R64" s="53">
        <f t="shared" si="87"/>
        <v>-2.0370000000000124</v>
      </c>
      <c r="S64" s="53">
        <f t="shared" si="87"/>
        <v>-3.6910000000000149</v>
      </c>
      <c r="T64" s="53">
        <f t="shared" si="87"/>
        <v>-0.29899999999998839</v>
      </c>
      <c r="U64" s="53">
        <f t="shared" si="87"/>
        <v>10.567999999999991</v>
      </c>
      <c r="V64" s="53">
        <f t="shared" si="87"/>
        <v>7.6270000000000051</v>
      </c>
      <c r="W64" s="53">
        <f t="shared" si="87"/>
        <v>-1.6839999999999891</v>
      </c>
      <c r="X64" s="53">
        <f t="shared" si="87"/>
        <v>0.82799999999998786</v>
      </c>
      <c r="Y64" s="53">
        <f t="shared" si="87"/>
        <v>-2.2049999999999979</v>
      </c>
      <c r="Z64" s="53">
        <f t="shared" si="87"/>
        <v>-0.49399999999998279</v>
      </c>
      <c r="AA64" s="53">
        <f t="shared" si="87"/>
        <v>-10.106000000000007</v>
      </c>
      <c r="AB64" s="53">
        <f t="shared" si="87"/>
        <v>14.924000000000012</v>
      </c>
      <c r="AC64" s="53">
        <f t="shared" si="87"/>
        <v>-4.5749999999999851</v>
      </c>
      <c r="AD64" s="53">
        <f t="shared" si="87"/>
        <v>-21.182999999999971</v>
      </c>
      <c r="AE64" s="53">
        <f t="shared" si="87"/>
        <v>22.084999999999994</v>
      </c>
      <c r="AF64" s="53">
        <f t="shared" si="87"/>
        <v>-0.23599999999999005</v>
      </c>
      <c r="AG64" s="53">
        <f t="shared" si="87"/>
        <v>-1.848000000000007</v>
      </c>
      <c r="AH64" s="53">
        <f t="shared" si="87"/>
        <v>17.413999999999987</v>
      </c>
      <c r="AI64" s="53">
        <f t="shared" si="87"/>
        <v>-16.123000000000019</v>
      </c>
      <c r="AJ64" s="53">
        <f t="shared" si="87"/>
        <v>-0.39100000000001356</v>
      </c>
      <c r="AK64" s="53">
        <f t="shared" si="87"/>
        <v>-0.12399999999999982</v>
      </c>
      <c r="AL64" s="53">
        <f t="shared" si="87"/>
        <v>23.064000000000014</v>
      </c>
      <c r="AM64" s="53">
        <f t="shared" si="87"/>
        <v>-16.114000000000004</v>
      </c>
      <c r="AN64" s="53">
        <f t="shared" si="87"/>
        <v>-2.8180000000000023</v>
      </c>
      <c r="AO64" s="53">
        <f t="shared" si="87"/>
        <v>-2.6410000000000036</v>
      </c>
      <c r="AP64" s="53">
        <f t="shared" si="87"/>
        <v>14.340000000000002</v>
      </c>
      <c r="AQ64" s="53">
        <f t="shared" si="87"/>
        <v>-15.111999999999997</v>
      </c>
      <c r="AR64" s="53">
        <f t="shared" si="87"/>
        <v>9.8909999999999947</v>
      </c>
      <c r="AS64" s="53">
        <f t="shared" si="87"/>
        <v>-9.1790000000000251</v>
      </c>
      <c r="AT64" s="53">
        <f t="shared" si="87"/>
        <v>9.6849999999999952</v>
      </c>
      <c r="AU64" s="53">
        <f t="shared" si="87"/>
        <v>1.770000000000004</v>
      </c>
      <c r="AV64" s="53">
        <f t="shared" si="87"/>
        <v>-44.701000000000001</v>
      </c>
      <c r="AW64" s="53">
        <f t="shared" si="87"/>
        <v>36.888999999999996</v>
      </c>
      <c r="AX64" s="53">
        <f t="shared" si="87"/>
        <v>14.060999999999982</v>
      </c>
      <c r="AY64" s="53">
        <f t="shared" si="87"/>
        <v>-23.615999999999989</v>
      </c>
      <c r="AZ64" s="53">
        <f t="shared" si="87"/>
        <v>12.783000000000033</v>
      </c>
      <c r="BA64" s="53">
        <f t="shared" si="87"/>
        <v>-3.6330000000000133</v>
      </c>
      <c r="BB64" s="53">
        <f t="shared" si="87"/>
        <v>-25.718999999999998</v>
      </c>
      <c r="BC64" s="53">
        <f t="shared" si="87"/>
        <v>27.604999999999997</v>
      </c>
      <c r="BD64" s="53">
        <f t="shared" si="87"/>
        <v>-3.3759999999999759</v>
      </c>
      <c r="BE64" s="53">
        <f t="shared" si="87"/>
        <v>-6.3439999999999834</v>
      </c>
      <c r="BF64" s="53">
        <f t="shared" si="87"/>
        <v>2.3599999999999888</v>
      </c>
      <c r="BG64" s="53">
        <f t="shared" si="87"/>
        <v>4.1460000000000186</v>
      </c>
      <c r="BH64" s="53">
        <f t="shared" si="87"/>
        <v>-8.2940000000000111</v>
      </c>
      <c r="BI64" s="53">
        <f t="shared" si="87"/>
        <v>-0.16699999999999937</v>
      </c>
      <c r="BJ64" s="53">
        <f t="shared" si="87"/>
        <v>-9.5290000000000141</v>
      </c>
      <c r="BK64" s="53">
        <f t="shared" si="87"/>
        <v>2.5940000000000012</v>
      </c>
      <c r="BL64" s="53">
        <f t="shared" si="87"/>
        <v>-16.747000000000003</v>
      </c>
      <c r="BM64" s="53">
        <f t="shared" si="87"/>
        <v>24.725999999999999</v>
      </c>
      <c r="BN64" s="53">
        <f t="shared" si="87"/>
        <v>-13.15299999999999</v>
      </c>
      <c r="BO64" s="53">
        <f t="shared" ref="BO64:DZ64" si="88">SUM(BO65:BO67)</f>
        <v>-5.866000000000005</v>
      </c>
      <c r="BP64" s="53">
        <f t="shared" si="88"/>
        <v>10.639000000000003</v>
      </c>
      <c r="BQ64" s="53">
        <f t="shared" si="88"/>
        <v>11.746000000000022</v>
      </c>
      <c r="BR64" s="53">
        <f t="shared" si="88"/>
        <v>-23.76100000000001</v>
      </c>
      <c r="BS64" s="53">
        <f t="shared" si="88"/>
        <v>-40.571999999999989</v>
      </c>
      <c r="BT64" s="53">
        <f t="shared" si="88"/>
        <v>-37.292999999999999</v>
      </c>
      <c r="BU64" s="53">
        <f t="shared" si="88"/>
        <v>-58.227000000000004</v>
      </c>
      <c r="BV64" s="53">
        <f t="shared" si="88"/>
        <v>-56.97699999999999</v>
      </c>
      <c r="BW64" s="53">
        <f t="shared" si="88"/>
        <v>-31.055999999999997</v>
      </c>
      <c r="BX64" s="53">
        <f t="shared" si="88"/>
        <v>-106.03099999999999</v>
      </c>
      <c r="BY64" s="53">
        <f t="shared" si="88"/>
        <v>-41.021999999999991</v>
      </c>
      <c r="BZ64" s="53">
        <f t="shared" si="88"/>
        <v>-54.117000000000004</v>
      </c>
      <c r="CA64" s="53">
        <f t="shared" si="88"/>
        <v>-60.19100000000001</v>
      </c>
      <c r="CB64" s="53">
        <f t="shared" si="88"/>
        <v>-58.497</v>
      </c>
      <c r="CC64" s="53">
        <f t="shared" si="88"/>
        <v>-27.328000000000003</v>
      </c>
      <c r="CD64" s="53">
        <f t="shared" si="88"/>
        <v>-86.738</v>
      </c>
      <c r="CE64" s="53">
        <f t="shared" si="88"/>
        <v>-123.64200000000001</v>
      </c>
      <c r="CF64" s="53">
        <f t="shared" si="88"/>
        <v>-35.964999999999996</v>
      </c>
      <c r="CG64" s="53">
        <f t="shared" si="88"/>
        <v>-70.056000000000012</v>
      </c>
      <c r="CH64" s="53">
        <f t="shared" si="88"/>
        <v>-38.022000000000006</v>
      </c>
      <c r="CI64" s="53">
        <f t="shared" si="88"/>
        <v>-12.159999999999993</v>
      </c>
      <c r="CJ64" s="53">
        <f t="shared" si="88"/>
        <v>18.306000000000008</v>
      </c>
      <c r="CK64" s="53">
        <f t="shared" si="88"/>
        <v>-34.688000000000017</v>
      </c>
      <c r="CL64" s="53">
        <f t="shared" si="88"/>
        <v>-45.080999999999989</v>
      </c>
      <c r="CM64" s="53">
        <f t="shared" si="88"/>
        <v>-40.135999999999996</v>
      </c>
      <c r="CN64" s="53">
        <f t="shared" si="88"/>
        <v>-49.649000000000008</v>
      </c>
      <c r="CO64" s="53">
        <f t="shared" si="88"/>
        <v>-15.659000000000002</v>
      </c>
      <c r="CP64" s="53">
        <f t="shared" si="88"/>
        <v>19.903999999999996</v>
      </c>
      <c r="CQ64" s="53">
        <f t="shared" si="88"/>
        <v>-14.119999999999996</v>
      </c>
      <c r="CR64" s="53">
        <f t="shared" si="88"/>
        <v>2.21999999999999</v>
      </c>
      <c r="CS64" s="53">
        <f t="shared" si="88"/>
        <v>-2.2489999999999961</v>
      </c>
      <c r="CT64" s="53">
        <f t="shared" si="88"/>
        <v>-3.009999999999998</v>
      </c>
      <c r="CU64" s="53">
        <f t="shared" si="88"/>
        <v>7.502000000000006</v>
      </c>
      <c r="CV64" s="53">
        <f t="shared" si="88"/>
        <v>-7.2069999999999865</v>
      </c>
      <c r="CW64" s="53">
        <f t="shared" si="88"/>
        <v>41.256</v>
      </c>
      <c r="CX64" s="53">
        <f t="shared" si="88"/>
        <v>-26.570000000000014</v>
      </c>
      <c r="CY64" s="53">
        <f t="shared" si="88"/>
        <v>-16.553999999999991</v>
      </c>
      <c r="CZ64" s="53">
        <f t="shared" si="88"/>
        <v>-55.650000000000013</v>
      </c>
      <c r="DA64" s="53">
        <f t="shared" si="88"/>
        <v>-9.1489999999999938</v>
      </c>
      <c r="DB64" s="53">
        <f t="shared" si="88"/>
        <v>32.684000000000005</v>
      </c>
      <c r="DC64" s="53">
        <f t="shared" si="88"/>
        <v>23.620000000000005</v>
      </c>
      <c r="DD64" s="53">
        <f t="shared" si="88"/>
        <v>4.1139999999999883</v>
      </c>
      <c r="DE64" s="53">
        <f t="shared" si="88"/>
        <v>-3.9719999999999978</v>
      </c>
      <c r="DF64" s="53">
        <f t="shared" si="88"/>
        <v>60.277999999999999</v>
      </c>
      <c r="DG64" s="53">
        <f t="shared" si="88"/>
        <v>7.6380000000000061</v>
      </c>
      <c r="DH64" s="53">
        <f t="shared" si="88"/>
        <v>15.287999999999998</v>
      </c>
      <c r="DI64" s="53">
        <f t="shared" si="88"/>
        <v>-2.5940000000000012</v>
      </c>
      <c r="DJ64" s="53">
        <f t="shared" si="88"/>
        <v>-17.751000000000008</v>
      </c>
      <c r="DK64" s="53">
        <f t="shared" si="88"/>
        <v>-0.84900000000000242</v>
      </c>
      <c r="DL64" s="53">
        <f t="shared" si="88"/>
        <v>18.715999999999998</v>
      </c>
      <c r="DM64" s="53">
        <f t="shared" si="88"/>
        <v>3.1269999999999882</v>
      </c>
      <c r="DN64" s="53">
        <f t="shared" si="88"/>
        <v>0.4589999999999872</v>
      </c>
      <c r="DO64" s="53">
        <f t="shared" si="88"/>
        <v>26.696000000000002</v>
      </c>
      <c r="DP64" s="53">
        <f t="shared" si="88"/>
        <v>-0.13600000000001078</v>
      </c>
      <c r="DQ64" s="53">
        <f t="shared" si="88"/>
        <v>-22.074000000000005</v>
      </c>
      <c r="DR64" s="53">
        <f t="shared" si="88"/>
        <v>14.405000000000003</v>
      </c>
      <c r="DS64" s="53">
        <f t="shared" si="88"/>
        <v>9.4460000000000051</v>
      </c>
      <c r="DT64" s="53">
        <f t="shared" si="88"/>
        <v>-5.9320000000000146</v>
      </c>
      <c r="DU64" s="53">
        <f t="shared" si="88"/>
        <v>6.1629999999999772</v>
      </c>
      <c r="DV64" s="53">
        <f t="shared" si="88"/>
        <v>13.915999999999995</v>
      </c>
      <c r="DW64" s="53">
        <f t="shared" si="88"/>
        <v>6.76</v>
      </c>
      <c r="DX64" s="53">
        <f t="shared" si="88"/>
        <v>6.7160000000000135</v>
      </c>
      <c r="DY64" s="53">
        <f t="shared" si="88"/>
        <v>18.448000000000011</v>
      </c>
      <c r="DZ64" s="53">
        <f t="shared" si="88"/>
        <v>10.47299999999999</v>
      </c>
      <c r="EA64" s="53">
        <f t="shared" ref="EA64:FE64" si="89">SUM(EA65:EA67)</f>
        <v>4.0860000000000003</v>
      </c>
      <c r="EB64" s="53">
        <f t="shared" si="89"/>
        <v>-0.25599999999999934</v>
      </c>
      <c r="EC64" s="53">
        <f t="shared" si="89"/>
        <v>-1.8779999999999943</v>
      </c>
      <c r="ED64" s="53">
        <f t="shared" si="89"/>
        <v>7.2860000000000076</v>
      </c>
      <c r="EE64" s="53">
        <f t="shared" si="89"/>
        <v>1.1299999999999968</v>
      </c>
      <c r="EF64" s="53">
        <f t="shared" si="89"/>
        <v>-4.2690000000000063</v>
      </c>
      <c r="EG64" s="53">
        <f t="shared" si="89"/>
        <v>7.6040000000000054</v>
      </c>
      <c r="EH64" s="53">
        <f t="shared" si="89"/>
        <v>14.499999999999991</v>
      </c>
      <c r="EI64" s="53">
        <f t="shared" si="89"/>
        <v>-0.93100000000001515</v>
      </c>
      <c r="EJ64" s="53">
        <f t="shared" si="89"/>
        <v>-30.435999999999979</v>
      </c>
      <c r="EK64" s="53">
        <f t="shared" si="89"/>
        <v>10.263000000000005</v>
      </c>
      <c r="EL64" s="53">
        <f t="shared" si="89"/>
        <v>-2.5590000000000006</v>
      </c>
      <c r="EM64" s="53">
        <f t="shared" si="89"/>
        <v>17.58373095703125</v>
      </c>
      <c r="EN64" s="53">
        <f t="shared" si="89"/>
        <v>5.3070507507324098</v>
      </c>
      <c r="EO64" s="53">
        <f t="shared" si="89"/>
        <v>9.200999999999997</v>
      </c>
      <c r="EP64" s="53">
        <f t="shared" si="89"/>
        <v>-2.6129999999999871</v>
      </c>
      <c r="EQ64" s="53">
        <f t="shared" si="89"/>
        <v>-6.3309999999999977</v>
      </c>
      <c r="ER64" s="53">
        <f t="shared" si="89"/>
        <v>-10.269984008789056</v>
      </c>
      <c r="ES64" s="53">
        <f t="shared" si="89"/>
        <v>34.334042724609382</v>
      </c>
      <c r="ET64" s="53">
        <f t="shared" si="89"/>
        <v>5.9465404968261719</v>
      </c>
      <c r="EU64" s="53">
        <f t="shared" si="89"/>
        <v>1.74092974853516</v>
      </c>
      <c r="EV64" s="53">
        <f t="shared" si="89"/>
        <v>-1.8350000000000026</v>
      </c>
      <c r="EW64" s="53">
        <f t="shared" si="89"/>
        <v>-17.806999999999999</v>
      </c>
      <c r="EX64" s="53">
        <f t="shared" si="89"/>
        <v>38.692999999999998</v>
      </c>
      <c r="EY64" s="53">
        <f t="shared" si="89"/>
        <v>37.17</v>
      </c>
      <c r="EZ64" s="53">
        <f t="shared" si="89"/>
        <v>0.66200000000000792</v>
      </c>
      <c r="FA64" s="53">
        <f t="shared" si="89"/>
        <v>20.65799999999998</v>
      </c>
      <c r="FB64" s="53">
        <f t="shared" si="89"/>
        <v>28.988000000000003</v>
      </c>
      <c r="FC64" s="53">
        <f t="shared" si="89"/>
        <v>25.719000000000008</v>
      </c>
      <c r="FD64" s="53">
        <f t="shared" si="89"/>
        <v>15.828000000000005</v>
      </c>
      <c r="FE64" s="53">
        <f t="shared" si="89"/>
        <v>39.298999999999992</v>
      </c>
      <c r="FF64" s="53">
        <f t="shared" ref="FF64:FP64" si="90">SUM(FF65:FF67)</f>
        <v>87.56</v>
      </c>
      <c r="FG64" s="53">
        <f t="shared" si="90"/>
        <v>-16.762000000000004</v>
      </c>
      <c r="FH64" s="53">
        <f t="shared" si="90"/>
        <v>23.112999999999992</v>
      </c>
      <c r="FI64" s="53">
        <f t="shared" si="90"/>
        <v>41.366</v>
      </c>
      <c r="FJ64" s="53">
        <f t="shared" si="90"/>
        <v>30.452000000000005</v>
      </c>
      <c r="FK64" s="53">
        <f t="shared" si="90"/>
        <v>77.073000000000008</v>
      </c>
      <c r="FL64" s="53">
        <f t="shared" si="90"/>
        <v>13.324999999999985</v>
      </c>
      <c r="FM64" s="53">
        <f t="shared" si="90"/>
        <v>65.767000000000024</v>
      </c>
      <c r="FN64" s="53">
        <f t="shared" si="90"/>
        <v>-17.235000000000014</v>
      </c>
      <c r="FO64" s="53">
        <f t="shared" si="90"/>
        <v>15.203999999999997</v>
      </c>
      <c r="FP64" s="53">
        <f t="shared" si="90"/>
        <v>-0.58071289062500941</v>
      </c>
      <c r="FQ64" s="53">
        <f t="shared" ref="FQ64:FS64" si="91">SUM(FQ65:FQ67)</f>
        <v>-32.86429296875</v>
      </c>
      <c r="FR64" s="53">
        <f t="shared" si="91"/>
        <v>24.639723380724217</v>
      </c>
      <c r="FS64" s="53">
        <f t="shared" si="91"/>
        <v>-44.097623161270427</v>
      </c>
      <c r="FT64" s="53">
        <f t="shared" ref="FT64:FU64" si="92">SUM(FT65:FT67)</f>
        <v>-41.675983756594171</v>
      </c>
      <c r="FU64" s="53">
        <f t="shared" si="92"/>
        <v>-17.306345544689858</v>
      </c>
      <c r="FV64" s="53">
        <f t="shared" ref="FV64" si="93">SUM(FV65:FV67)</f>
        <v>-1.1465416696805826</v>
      </c>
    </row>
    <row r="65" spans="1:178" ht="17.25" x14ac:dyDescent="0.25">
      <c r="A65" s="50" t="s">
        <v>103</v>
      </c>
      <c r="B65" s="53">
        <v>2.2204460492503131E-15</v>
      </c>
      <c r="C65" s="53">
        <v>-0.84699999999999953</v>
      </c>
      <c r="D65" s="53">
        <v>2.5940000000000016</v>
      </c>
      <c r="E65" s="53">
        <v>-1.7460000000000004</v>
      </c>
      <c r="F65" s="53">
        <v>-2.7629999999999995</v>
      </c>
      <c r="G65" s="53">
        <v>-1.2420000000000009</v>
      </c>
      <c r="H65" s="53">
        <v>-2.0289999999999999</v>
      </c>
      <c r="I65" s="53">
        <v>6.0329999999999986</v>
      </c>
      <c r="J65" s="53">
        <v>-1.7650000000000001</v>
      </c>
      <c r="K65" s="53">
        <v>-1.1800000000000015</v>
      </c>
      <c r="L65" s="53">
        <v>-1.6049999999999998</v>
      </c>
      <c r="M65" s="53">
        <v>4.5520000000000014</v>
      </c>
      <c r="N65" s="53">
        <v>-1.452</v>
      </c>
      <c r="O65" s="53">
        <v>-1.2429999999999999</v>
      </c>
      <c r="P65" s="53">
        <v>-1.1559999999999986</v>
      </c>
      <c r="Q65" s="53">
        <v>3.8509999999999995</v>
      </c>
      <c r="R65" s="53">
        <v>-1.4149999999999998</v>
      </c>
      <c r="S65" s="53">
        <v>-0.43500000000000028</v>
      </c>
      <c r="T65" s="53">
        <v>-0.98500000000000076</v>
      </c>
      <c r="U65" s="53">
        <v>2.835</v>
      </c>
      <c r="V65" s="53">
        <v>0.60499999999999965</v>
      </c>
      <c r="W65" s="53">
        <v>-1.0079999999999996</v>
      </c>
      <c r="X65" s="53">
        <v>-0.37599999999999945</v>
      </c>
      <c r="Y65" s="53">
        <v>-1.8030000000000004</v>
      </c>
      <c r="Z65" s="53">
        <v>-0.46399999999999941</v>
      </c>
      <c r="AA65" s="53">
        <v>-1.859</v>
      </c>
      <c r="AB65" s="53">
        <v>-0.27900000000000047</v>
      </c>
      <c r="AC65" s="53">
        <v>2.1039999999999992</v>
      </c>
      <c r="AD65" s="53">
        <v>-1.4489999999999998</v>
      </c>
      <c r="AE65" s="53">
        <v>1.5039999999999996</v>
      </c>
      <c r="AF65" s="53">
        <v>-0.48700000000000015</v>
      </c>
      <c r="AG65" s="53">
        <v>-0.14199999999999935</v>
      </c>
      <c r="AH65" s="53">
        <v>-5.6000000000000189E-2</v>
      </c>
      <c r="AI65" s="53">
        <v>-4.5000000000000484E-2</v>
      </c>
      <c r="AJ65" s="53">
        <v>-9.8000000000000087E-2</v>
      </c>
      <c r="AK65" s="53">
        <v>-1.0999999999999999E-2</v>
      </c>
      <c r="AL65" s="53">
        <v>0.48099999999999993</v>
      </c>
      <c r="AM65" s="53">
        <v>0.25399999999999934</v>
      </c>
      <c r="AN65" s="53">
        <v>9.3999999999999639E-2</v>
      </c>
      <c r="AO65" s="53">
        <v>-1.0080000000000009</v>
      </c>
      <c r="AP65" s="53">
        <v>0.36099999999999888</v>
      </c>
      <c r="AQ65" s="53">
        <v>-1.7010000000000003</v>
      </c>
      <c r="AR65" s="53">
        <v>0.28299999999999925</v>
      </c>
      <c r="AS65" s="53">
        <v>1.0580000000000016</v>
      </c>
      <c r="AT65" s="53">
        <v>0.47599999999999998</v>
      </c>
      <c r="AU65" s="53">
        <v>-1.0300000000000002</v>
      </c>
      <c r="AV65" s="53">
        <v>-2.3839999999999999</v>
      </c>
      <c r="AW65" s="53">
        <v>5.2600000000000007</v>
      </c>
      <c r="AX65" s="53">
        <v>-1.1559999999999988</v>
      </c>
      <c r="AY65" s="53">
        <v>-1.6389999999999998</v>
      </c>
      <c r="AZ65" s="53">
        <v>-0.50799999999999979</v>
      </c>
      <c r="BA65" s="53">
        <v>3.0550000000000015</v>
      </c>
      <c r="BB65" s="53">
        <v>-1.1380000000000008</v>
      </c>
      <c r="BC65" s="53">
        <v>1.104000000000001</v>
      </c>
      <c r="BD65" s="53">
        <v>0.66300000000000081</v>
      </c>
      <c r="BE65" s="53">
        <v>-1.1269999999999991</v>
      </c>
      <c r="BF65" s="53">
        <v>0.66000000000000036</v>
      </c>
      <c r="BG65" s="53">
        <v>-0.13799999999999946</v>
      </c>
      <c r="BH65" s="53">
        <v>-1.1080000000000003</v>
      </c>
      <c r="BI65" s="53">
        <v>0.69400000000000128</v>
      </c>
      <c r="BJ65" s="53">
        <v>-1.5090000000000012</v>
      </c>
      <c r="BK65" s="53">
        <v>0.8360000000000003</v>
      </c>
      <c r="BL65" s="53">
        <v>-1.6520000000000001</v>
      </c>
      <c r="BM65" s="53">
        <v>2.8880000000000003</v>
      </c>
      <c r="BN65" s="53">
        <v>-3.1</v>
      </c>
      <c r="BO65" s="53">
        <v>2.1500000000000004</v>
      </c>
      <c r="BP65" s="53">
        <v>-0.74400000000000333</v>
      </c>
      <c r="BQ65" s="53">
        <v>1.5440000000000054</v>
      </c>
      <c r="BR65" s="53">
        <v>-13.086999999999998</v>
      </c>
      <c r="BS65" s="53">
        <v>-31.815999999999995</v>
      </c>
      <c r="BT65" s="53">
        <v>-42.160999999999994</v>
      </c>
      <c r="BU65" s="53">
        <v>-54.139999999999993</v>
      </c>
      <c r="BV65" s="53">
        <v>-50.433999999999997</v>
      </c>
      <c r="BW65" s="53">
        <v>-38.975999999999999</v>
      </c>
      <c r="BX65" s="53">
        <v>-85.841999999999985</v>
      </c>
      <c r="BY65" s="53">
        <v>-47.482999999999997</v>
      </c>
      <c r="BZ65" s="53">
        <v>-50.524000000000001</v>
      </c>
      <c r="CA65" s="53">
        <v>-69.116</v>
      </c>
      <c r="CB65" s="53">
        <v>-49.922000000000004</v>
      </c>
      <c r="CC65" s="53">
        <v>-63.52300000000001</v>
      </c>
      <c r="CD65" s="53">
        <v>-66.44</v>
      </c>
      <c r="CE65" s="53">
        <v>-120.70500000000001</v>
      </c>
      <c r="CF65" s="53">
        <v>-35.997999999999998</v>
      </c>
      <c r="CG65" s="53">
        <v>-53.798000000000016</v>
      </c>
      <c r="CH65" s="53">
        <v>-39.678999999999995</v>
      </c>
      <c r="CI65" s="53">
        <v>-19.677999999999997</v>
      </c>
      <c r="CJ65" s="53">
        <v>32.451000000000008</v>
      </c>
      <c r="CK65" s="53">
        <v>-40.636000000000017</v>
      </c>
      <c r="CL65" s="53">
        <v>-47.212999999999994</v>
      </c>
      <c r="CM65" s="53">
        <v>-36.659999999999997</v>
      </c>
      <c r="CN65" s="53">
        <v>-53.231000000000002</v>
      </c>
      <c r="CO65" s="53">
        <v>-16.386999999999997</v>
      </c>
      <c r="CP65" s="53">
        <v>10.825999999999995</v>
      </c>
      <c r="CQ65" s="53">
        <v>-6.216999999999997</v>
      </c>
      <c r="CR65" s="53">
        <v>-6.9240000000000084</v>
      </c>
      <c r="CS65" s="53">
        <v>-1.6819999999999951</v>
      </c>
      <c r="CT65" s="53">
        <v>-13.495999999999999</v>
      </c>
      <c r="CU65" s="53">
        <v>-1.2519999999999936</v>
      </c>
      <c r="CV65" s="53">
        <v>17.10100000000001</v>
      </c>
      <c r="CW65" s="53">
        <v>18.52</v>
      </c>
      <c r="CX65" s="53">
        <v>-16.864000000000015</v>
      </c>
      <c r="CY65" s="53">
        <v>-19.069999999999997</v>
      </c>
      <c r="CZ65" s="53">
        <v>-37.560000000000009</v>
      </c>
      <c r="DA65" s="53">
        <v>-7.5639999999999947</v>
      </c>
      <c r="DB65" s="53">
        <v>21.494000000000003</v>
      </c>
      <c r="DC65" s="53">
        <v>19.167999999999999</v>
      </c>
      <c r="DD65" s="53">
        <v>10.17499999999999</v>
      </c>
      <c r="DE65" s="53">
        <v>-7.5799999999999947</v>
      </c>
      <c r="DF65" s="53">
        <v>56.842999999999996</v>
      </c>
      <c r="DG65" s="53">
        <v>9.9830000000000041</v>
      </c>
      <c r="DH65" s="53">
        <v>6.8099999999999952</v>
      </c>
      <c r="DI65" s="53">
        <v>-6.7220000000000013</v>
      </c>
      <c r="DJ65" s="53">
        <v>-15.955000000000005</v>
      </c>
      <c r="DK65" s="53">
        <v>-2.4130000000000056</v>
      </c>
      <c r="DL65" s="53">
        <v>18.101999999999997</v>
      </c>
      <c r="DM65" s="53">
        <v>-2.3460000000000116</v>
      </c>
      <c r="DN65" s="53">
        <v>1.1859999999999893</v>
      </c>
      <c r="DO65" s="53">
        <v>20.373000000000005</v>
      </c>
      <c r="DP65" s="53">
        <v>3.3919999999999906</v>
      </c>
      <c r="DQ65" s="53">
        <v>-25.432000000000002</v>
      </c>
      <c r="DR65" s="53">
        <v>12.165000000000003</v>
      </c>
      <c r="DS65" s="53">
        <v>7.3240000000000052</v>
      </c>
      <c r="DT65" s="53">
        <v>-9.1190000000000158</v>
      </c>
      <c r="DU65" s="53">
        <v>2.5489999999999782</v>
      </c>
      <c r="DV65" s="53">
        <v>16.197999999999993</v>
      </c>
      <c r="DW65" s="53">
        <v>-1.9419999999999966</v>
      </c>
      <c r="DX65" s="53">
        <v>12.817000000000014</v>
      </c>
      <c r="DY65" s="53">
        <v>44.228000000000009</v>
      </c>
      <c r="DZ65" s="53">
        <v>10.49199999999999</v>
      </c>
      <c r="EA65" s="53">
        <v>-3.0670000000000019</v>
      </c>
      <c r="EB65" s="53">
        <v>-0.15199999999999747</v>
      </c>
      <c r="EC65" s="53">
        <v>-2.1959999999999962</v>
      </c>
      <c r="ED65" s="53">
        <v>6.4130000000000074</v>
      </c>
      <c r="EE65" s="53">
        <v>1.7410000000000005</v>
      </c>
      <c r="EF65" s="53">
        <v>-5.8460000000000045</v>
      </c>
      <c r="EG65" s="53">
        <v>-0.66199999999999637</v>
      </c>
      <c r="EH65" s="53">
        <v>14.132999999999992</v>
      </c>
      <c r="EI65" s="53">
        <v>-2.3530000000000131</v>
      </c>
      <c r="EJ65" s="53">
        <v>-20.441999999999979</v>
      </c>
      <c r="EK65" s="53">
        <v>-4.2559999999999949</v>
      </c>
      <c r="EL65" s="53">
        <v>-1.6009999999999991</v>
      </c>
      <c r="EM65" s="53">
        <v>3.4954492187500028</v>
      </c>
      <c r="EN65" s="53">
        <v>14.948148437499993</v>
      </c>
      <c r="EO65" s="53">
        <v>-6.5070000000000014</v>
      </c>
      <c r="EP65" s="53">
        <v>-5.4519999999999911</v>
      </c>
      <c r="EQ65" s="53">
        <v>-7.351999999999995</v>
      </c>
      <c r="ER65" s="53">
        <v>-5.980755859374991</v>
      </c>
      <c r="ES65" s="53">
        <v>17.821126464843758</v>
      </c>
      <c r="ET65" s="53">
        <v>6.9214230651855484</v>
      </c>
      <c r="EU65" s="53">
        <v>4.0921826171875022</v>
      </c>
      <c r="EV65" s="53">
        <v>-0.85600000000000254</v>
      </c>
      <c r="EW65" s="53">
        <v>-17.146999999999998</v>
      </c>
      <c r="EX65" s="53">
        <v>11.029999999999998</v>
      </c>
      <c r="EY65" s="53">
        <v>12.785000000000004</v>
      </c>
      <c r="EZ65" s="53">
        <v>-5.4699999999999944</v>
      </c>
      <c r="FA65" s="53">
        <v>-18.69100000000001</v>
      </c>
      <c r="FB65" s="53">
        <v>-14.645999999999997</v>
      </c>
      <c r="FC65" s="53">
        <v>-11.434999999999988</v>
      </c>
      <c r="FD65" s="53">
        <v>-14.690999999999994</v>
      </c>
      <c r="FE65" s="53">
        <v>9.1719999999999935</v>
      </c>
      <c r="FF65" s="53">
        <v>27.435000000000009</v>
      </c>
      <c r="FG65" s="53">
        <v>-20.010000000000005</v>
      </c>
      <c r="FH65" s="53">
        <v>0.11499999999999666</v>
      </c>
      <c r="FI65" s="53">
        <v>1.2679999999999998</v>
      </c>
      <c r="FJ65" s="53">
        <v>-0.75899999999999412</v>
      </c>
      <c r="FK65" s="53">
        <v>37.357000000000006</v>
      </c>
      <c r="FL65" s="53">
        <v>-3.7330000000000148</v>
      </c>
      <c r="FM65" s="53">
        <v>38.242000000000012</v>
      </c>
      <c r="FN65" s="53">
        <v>-15.50500000000001</v>
      </c>
      <c r="FO65" s="53">
        <v>8.862999999999996</v>
      </c>
      <c r="FP65" s="53">
        <v>2.2247968749999885</v>
      </c>
      <c r="FQ65" s="53">
        <v>-33.505656250000001</v>
      </c>
      <c r="FR65" s="53">
        <v>-8.5994775086564594</v>
      </c>
      <c r="FS65" s="53">
        <v>-33.913910534103422</v>
      </c>
      <c r="FT65" s="53">
        <v>-50.204343104594166</v>
      </c>
      <c r="FU65" s="53">
        <v>-18.070045779528321</v>
      </c>
      <c r="FV65" s="53">
        <v>2.2305713423243345</v>
      </c>
    </row>
    <row r="66" spans="1:178" ht="17.25" x14ac:dyDescent="0.25">
      <c r="A66" s="50" t="s">
        <v>102</v>
      </c>
      <c r="B66" s="53">
        <v>-4.5000000000015916E-2</v>
      </c>
      <c r="C66" s="53">
        <v>-0.76999999999999957</v>
      </c>
      <c r="D66" s="53">
        <v>-0.58000000000001251</v>
      </c>
      <c r="E66" s="53">
        <v>0.16700000000000159</v>
      </c>
      <c r="F66" s="53">
        <v>1.6659999999999862</v>
      </c>
      <c r="G66" s="53">
        <v>-0.22299999999999542</v>
      </c>
      <c r="H66" s="53">
        <v>1.317999999999997</v>
      </c>
      <c r="I66" s="53">
        <v>0.68700000000001893</v>
      </c>
      <c r="J66" s="53">
        <v>1.770000000000012</v>
      </c>
      <c r="K66" s="53">
        <v>0.79099999999998971</v>
      </c>
      <c r="L66" s="53">
        <v>1.0269999999999904</v>
      </c>
      <c r="M66" s="53">
        <v>0.87599999999999412</v>
      </c>
      <c r="N66" s="53">
        <v>62.205000000000005</v>
      </c>
      <c r="O66" s="53">
        <v>49.891000000000005</v>
      </c>
      <c r="P66" s="53">
        <v>-72.322000000000003</v>
      </c>
      <c r="Q66" s="53">
        <v>-39.291999999999987</v>
      </c>
      <c r="R66" s="53">
        <v>-0.62200000000001232</v>
      </c>
      <c r="S66" s="53">
        <v>-3.2560000000000144</v>
      </c>
      <c r="T66" s="53">
        <v>0.68600000000001238</v>
      </c>
      <c r="U66" s="53">
        <v>7.7329999999999899</v>
      </c>
      <c r="V66" s="53">
        <v>7.0220000000000056</v>
      </c>
      <c r="W66" s="53">
        <v>-0.6759999999999895</v>
      </c>
      <c r="X66" s="53">
        <v>1.2039999999999873</v>
      </c>
      <c r="Y66" s="53">
        <v>-0.40199999999999747</v>
      </c>
      <c r="Z66" s="53">
        <v>-2.9999999999983373E-2</v>
      </c>
      <c r="AA66" s="53">
        <v>-8.247000000000007</v>
      </c>
      <c r="AB66" s="53">
        <v>15.203000000000012</v>
      </c>
      <c r="AC66" s="53">
        <v>-6.6789999999999843</v>
      </c>
      <c r="AD66" s="53">
        <v>-19.733999999999973</v>
      </c>
      <c r="AE66" s="53">
        <v>20.580999999999996</v>
      </c>
      <c r="AF66" s="53">
        <v>0.2510000000000101</v>
      </c>
      <c r="AG66" s="53">
        <v>-1.7060000000000075</v>
      </c>
      <c r="AH66" s="53">
        <v>17.469999999999988</v>
      </c>
      <c r="AI66" s="53">
        <v>-16.078000000000017</v>
      </c>
      <c r="AJ66" s="53">
        <v>-0.29300000000001347</v>
      </c>
      <c r="AK66" s="53">
        <v>-0.11299999999999982</v>
      </c>
      <c r="AL66" s="53">
        <v>22.583000000000013</v>
      </c>
      <c r="AM66" s="53">
        <v>-16.368000000000002</v>
      </c>
      <c r="AN66" s="53">
        <v>-2.9120000000000021</v>
      </c>
      <c r="AO66" s="53">
        <v>-1.6330000000000027</v>
      </c>
      <c r="AP66" s="53">
        <v>13.979000000000003</v>
      </c>
      <c r="AQ66" s="53">
        <v>-13.410999999999996</v>
      </c>
      <c r="AR66" s="53">
        <v>9.6079999999999952</v>
      </c>
      <c r="AS66" s="53">
        <v>-10.237000000000027</v>
      </c>
      <c r="AT66" s="53">
        <v>9.2089999999999943</v>
      </c>
      <c r="AU66" s="53">
        <v>2.8000000000000043</v>
      </c>
      <c r="AV66" s="53">
        <v>-42.317</v>
      </c>
      <c r="AW66" s="53">
        <v>31.628999999999998</v>
      </c>
      <c r="AX66" s="53">
        <v>15.216999999999981</v>
      </c>
      <c r="AY66" s="53">
        <v>-21.97699999999999</v>
      </c>
      <c r="AZ66" s="53">
        <v>13.291000000000032</v>
      </c>
      <c r="BA66" s="53">
        <v>-6.6880000000000148</v>
      </c>
      <c r="BB66" s="53">
        <v>-24.580999999999996</v>
      </c>
      <c r="BC66" s="53">
        <v>26.500999999999998</v>
      </c>
      <c r="BD66" s="53">
        <v>-4.0389999999999766</v>
      </c>
      <c r="BE66" s="53">
        <v>-5.2169999999999845</v>
      </c>
      <c r="BF66" s="53">
        <v>1.6999999999999886</v>
      </c>
      <c r="BG66" s="53">
        <v>4.2840000000000185</v>
      </c>
      <c r="BH66" s="53">
        <v>-7.1860000000000106</v>
      </c>
      <c r="BI66" s="53">
        <v>-0.86100000000000065</v>
      </c>
      <c r="BJ66" s="53">
        <v>-8.020000000000012</v>
      </c>
      <c r="BK66" s="53">
        <v>1.7580000000000009</v>
      </c>
      <c r="BL66" s="53">
        <v>-15.095000000000002</v>
      </c>
      <c r="BM66" s="53">
        <v>21.837999999999997</v>
      </c>
      <c r="BN66" s="53">
        <v>-10.05299999999999</v>
      </c>
      <c r="BO66" s="53">
        <v>-8.0160000000000053</v>
      </c>
      <c r="BP66" s="53">
        <v>11.383000000000006</v>
      </c>
      <c r="BQ66" s="53">
        <v>10.202000000000016</v>
      </c>
      <c r="BR66" s="53">
        <v>-10.674000000000012</v>
      </c>
      <c r="BS66" s="53">
        <v>-8.7559999999999967</v>
      </c>
      <c r="BT66" s="53">
        <v>4.867999999999995</v>
      </c>
      <c r="BU66" s="53">
        <v>-4.0870000000000068</v>
      </c>
      <c r="BV66" s="53">
        <v>-6.5429999999999922</v>
      </c>
      <c r="BW66" s="53">
        <v>7.9200000000000017</v>
      </c>
      <c r="BX66" s="53">
        <v>-20.189000000000007</v>
      </c>
      <c r="BY66" s="53">
        <v>6.4610000000000074</v>
      </c>
      <c r="BZ66" s="53">
        <v>-3.593</v>
      </c>
      <c r="CA66" s="53">
        <v>8.9249999999999901</v>
      </c>
      <c r="CB66" s="53">
        <v>-8.5749999999999922</v>
      </c>
      <c r="CC66" s="53">
        <v>36.195000000000007</v>
      </c>
      <c r="CD66" s="53">
        <v>-20.298000000000002</v>
      </c>
      <c r="CE66" s="53">
        <v>-2.9369999999999976</v>
      </c>
      <c r="CF66" s="53">
        <v>3.2999999999998586E-2</v>
      </c>
      <c r="CG66" s="53">
        <v>-16.258000000000003</v>
      </c>
      <c r="CH66" s="53">
        <v>1.6569999999999911</v>
      </c>
      <c r="CI66" s="53">
        <v>7.5180000000000051</v>
      </c>
      <c r="CJ66" s="53">
        <v>-14.145</v>
      </c>
      <c r="CK66" s="53">
        <v>5.9480000000000031</v>
      </c>
      <c r="CL66" s="53">
        <v>2.132000000000005</v>
      </c>
      <c r="CM66" s="53">
        <v>-3.4760000000000018</v>
      </c>
      <c r="CN66" s="53">
        <v>3.5819999999999963</v>
      </c>
      <c r="CO66" s="53">
        <v>0.72799999999999487</v>
      </c>
      <c r="CP66" s="53">
        <v>9.078000000000003</v>
      </c>
      <c r="CQ66" s="53">
        <v>-7.9029999999999987</v>
      </c>
      <c r="CR66" s="53">
        <v>9.1439999999999984</v>
      </c>
      <c r="CS66" s="53">
        <v>-0.56700000000000106</v>
      </c>
      <c r="CT66" s="53">
        <v>10.486000000000001</v>
      </c>
      <c r="CU66" s="53">
        <v>8.7539999999999996</v>
      </c>
      <c r="CV66" s="53">
        <v>-24.307999999999996</v>
      </c>
      <c r="CW66" s="53">
        <v>22.735999999999997</v>
      </c>
      <c r="CX66" s="53">
        <v>-9.7060000000000013</v>
      </c>
      <c r="CY66" s="53">
        <v>2.5160000000000045</v>
      </c>
      <c r="CZ66" s="53">
        <v>-18.090000000000003</v>
      </c>
      <c r="DA66" s="53">
        <v>-1.5849999999999982</v>
      </c>
      <c r="DB66" s="53">
        <v>11.190000000000001</v>
      </c>
      <c r="DC66" s="53">
        <v>4.4520000000000035</v>
      </c>
      <c r="DD66" s="53">
        <v>-6.0610000000000017</v>
      </c>
      <c r="DE66" s="53">
        <v>3.607999999999997</v>
      </c>
      <c r="DF66" s="53">
        <v>3.4350000000000014</v>
      </c>
      <c r="DG66" s="53">
        <v>-2.344999999999998</v>
      </c>
      <c r="DH66" s="53">
        <v>8.4780000000000033</v>
      </c>
      <c r="DI66" s="53">
        <v>4.1280000000000001</v>
      </c>
      <c r="DJ66" s="53">
        <v>-1.7960000000000038</v>
      </c>
      <c r="DK66" s="53">
        <v>1.5640000000000032</v>
      </c>
      <c r="DL66" s="53">
        <v>0.61400000000000077</v>
      </c>
      <c r="DM66" s="53">
        <v>5.4729999999999999</v>
      </c>
      <c r="DN66" s="53">
        <v>-0.72700000000000209</v>
      </c>
      <c r="DO66" s="53">
        <v>6.3229999999999977</v>
      </c>
      <c r="DP66" s="53">
        <v>-3.5280000000000014</v>
      </c>
      <c r="DQ66" s="53">
        <v>3.3579999999999979</v>
      </c>
      <c r="DR66" s="53">
        <v>2.2400000000000002</v>
      </c>
      <c r="DS66" s="53">
        <v>2.1219999999999999</v>
      </c>
      <c r="DT66" s="53">
        <v>3.1870000000000016</v>
      </c>
      <c r="DU66" s="53">
        <v>3.613999999999999</v>
      </c>
      <c r="DV66" s="53">
        <v>-2.2819999999999983</v>
      </c>
      <c r="DW66" s="53">
        <v>8.7019999999999964</v>
      </c>
      <c r="DX66" s="53">
        <v>-6.1010000000000009</v>
      </c>
      <c r="DY66" s="53">
        <v>-25.779999999999998</v>
      </c>
      <c r="DZ66" s="53">
        <v>-1.9000000000000128E-2</v>
      </c>
      <c r="EA66" s="53">
        <v>7.1530000000000022</v>
      </c>
      <c r="EB66" s="53">
        <v>-0.10400000000000187</v>
      </c>
      <c r="EC66" s="53">
        <v>0.31800000000000184</v>
      </c>
      <c r="ED66" s="53">
        <v>0.87300000000000022</v>
      </c>
      <c r="EE66" s="53">
        <v>-0.61100000000000376</v>
      </c>
      <c r="EF66" s="53">
        <v>1.5769999999999984</v>
      </c>
      <c r="EG66" s="53">
        <v>8.2660000000000018</v>
      </c>
      <c r="EH66" s="53">
        <v>0.36699999999999933</v>
      </c>
      <c r="EI66" s="53">
        <v>1.4219999999999979</v>
      </c>
      <c r="EJ66" s="53">
        <v>-9.9940000000000015</v>
      </c>
      <c r="EK66" s="53">
        <v>14.519</v>
      </c>
      <c r="EL66" s="53">
        <v>-0.95800000000000152</v>
      </c>
      <c r="EM66" s="53">
        <v>14.088281738281248</v>
      </c>
      <c r="EN66" s="53">
        <v>-9.6410976867675835</v>
      </c>
      <c r="EO66" s="53">
        <v>15.707999999999998</v>
      </c>
      <c r="EP66" s="53">
        <v>2.839000000000004</v>
      </c>
      <c r="EQ66" s="53">
        <v>1.0209999999999972</v>
      </c>
      <c r="ER66" s="53">
        <v>-4.2892281494140638</v>
      </c>
      <c r="ES66" s="53">
        <v>16.512916259765625</v>
      </c>
      <c r="ET66" s="53">
        <v>-0.97488256835937603</v>
      </c>
      <c r="EU66" s="53">
        <v>-2.3512528686523422</v>
      </c>
      <c r="EV66" s="53">
        <v>-0.97900000000000009</v>
      </c>
      <c r="EW66" s="53">
        <v>-0.66000000000000048</v>
      </c>
      <c r="EX66" s="53">
        <v>27.663000000000004</v>
      </c>
      <c r="EY66" s="53">
        <v>24.384999999999998</v>
      </c>
      <c r="EZ66" s="53">
        <v>6.1320000000000023</v>
      </c>
      <c r="FA66" s="53">
        <v>39.34899999999999</v>
      </c>
      <c r="FB66" s="53">
        <v>43.634</v>
      </c>
      <c r="FC66" s="53">
        <v>37.153999999999996</v>
      </c>
      <c r="FD66" s="53">
        <v>30.518999999999998</v>
      </c>
      <c r="FE66" s="53">
        <v>30.126999999999995</v>
      </c>
      <c r="FF66" s="53">
        <v>60.125</v>
      </c>
      <c r="FG66" s="53">
        <v>3.2480000000000016</v>
      </c>
      <c r="FH66" s="53">
        <v>22.997999999999998</v>
      </c>
      <c r="FI66" s="53">
        <v>40.097999999999999</v>
      </c>
      <c r="FJ66" s="53">
        <v>31.210999999999999</v>
      </c>
      <c r="FK66" s="53">
        <v>39.716000000000001</v>
      </c>
      <c r="FL66" s="53">
        <v>17.058</v>
      </c>
      <c r="FM66" s="53">
        <v>27.525000000000006</v>
      </c>
      <c r="FN66" s="53">
        <v>-1.7300000000000031</v>
      </c>
      <c r="FO66" s="53">
        <v>6.341000000000002</v>
      </c>
      <c r="FP66" s="53">
        <v>-2.8055097656249979</v>
      </c>
      <c r="FQ66" s="53">
        <v>0.64136328124999853</v>
      </c>
      <c r="FR66" s="53">
        <v>33.239200889380676</v>
      </c>
      <c r="FS66" s="53">
        <v>-10.183712627167004</v>
      </c>
      <c r="FT66" s="53">
        <v>8.5283593479999933</v>
      </c>
      <c r="FU66" s="53">
        <v>0.76370023483846294</v>
      </c>
      <c r="FV66" s="53">
        <v>-3.3771130120049171</v>
      </c>
    </row>
    <row r="67" spans="1:178" ht="17.25" x14ac:dyDescent="0.25">
      <c r="A67" s="50" t="s">
        <v>107</v>
      </c>
      <c r="B67" s="53">
        <v>0</v>
      </c>
      <c r="C67" s="53">
        <v>0</v>
      </c>
      <c r="D67" s="53">
        <v>0</v>
      </c>
      <c r="E67" s="53">
        <v>0</v>
      </c>
      <c r="F67" s="53">
        <v>0</v>
      </c>
      <c r="G67" s="53">
        <v>0</v>
      </c>
      <c r="H67" s="53">
        <v>0</v>
      </c>
      <c r="I67" s="53">
        <v>0</v>
      </c>
      <c r="J67" s="53">
        <v>0</v>
      </c>
      <c r="K67" s="53">
        <v>0</v>
      </c>
      <c r="L67" s="53">
        <v>0</v>
      </c>
      <c r="M67" s="53">
        <v>0</v>
      </c>
      <c r="N67" s="53">
        <v>0</v>
      </c>
      <c r="O67" s="53">
        <v>0</v>
      </c>
      <c r="P67" s="53">
        <v>0</v>
      </c>
      <c r="Q67" s="53">
        <v>0</v>
      </c>
      <c r="R67" s="53">
        <v>0</v>
      </c>
      <c r="S67" s="53">
        <v>0</v>
      </c>
      <c r="T67" s="53">
        <v>0</v>
      </c>
      <c r="U67" s="53">
        <v>0</v>
      </c>
      <c r="V67" s="53">
        <v>0</v>
      </c>
      <c r="W67" s="53">
        <v>0</v>
      </c>
      <c r="X67" s="53">
        <v>0</v>
      </c>
      <c r="Y67" s="53">
        <v>0</v>
      </c>
      <c r="Z67" s="53">
        <v>0</v>
      </c>
      <c r="AA67" s="53">
        <v>0</v>
      </c>
      <c r="AB67" s="53">
        <v>0</v>
      </c>
      <c r="AC67" s="53">
        <v>0</v>
      </c>
      <c r="AD67" s="53">
        <v>0</v>
      </c>
      <c r="AE67" s="53">
        <v>0</v>
      </c>
      <c r="AF67" s="53">
        <v>0</v>
      </c>
      <c r="AG67" s="53">
        <v>0</v>
      </c>
      <c r="AH67" s="53">
        <v>0</v>
      </c>
      <c r="AI67" s="53">
        <v>0</v>
      </c>
      <c r="AJ67" s="53">
        <v>0</v>
      </c>
      <c r="AK67" s="53">
        <v>0</v>
      </c>
      <c r="AL67" s="53">
        <v>0</v>
      </c>
      <c r="AM67" s="53">
        <v>0</v>
      </c>
      <c r="AN67" s="53">
        <v>0</v>
      </c>
      <c r="AO67" s="53">
        <v>0</v>
      </c>
      <c r="AP67" s="53">
        <v>0</v>
      </c>
      <c r="AQ67" s="53">
        <v>0</v>
      </c>
      <c r="AR67" s="53">
        <v>0</v>
      </c>
      <c r="AS67" s="53">
        <v>0</v>
      </c>
      <c r="AT67" s="53">
        <v>0</v>
      </c>
      <c r="AU67" s="53">
        <v>0</v>
      </c>
      <c r="AV67" s="53">
        <v>0</v>
      </c>
      <c r="AW67" s="53">
        <v>0</v>
      </c>
      <c r="AX67" s="53">
        <v>0</v>
      </c>
      <c r="AY67" s="53">
        <v>0</v>
      </c>
      <c r="AZ67" s="53">
        <v>0</v>
      </c>
      <c r="BA67" s="53">
        <v>0</v>
      </c>
      <c r="BB67" s="53">
        <v>0</v>
      </c>
      <c r="BC67" s="53">
        <v>0</v>
      </c>
      <c r="BD67" s="53">
        <v>0</v>
      </c>
      <c r="BE67" s="53">
        <v>0</v>
      </c>
      <c r="BF67" s="53">
        <v>0</v>
      </c>
      <c r="BG67" s="53">
        <v>0</v>
      </c>
      <c r="BH67" s="53">
        <v>0</v>
      </c>
      <c r="BI67" s="53">
        <v>0</v>
      </c>
      <c r="BJ67" s="53">
        <v>0</v>
      </c>
      <c r="BK67" s="53">
        <v>0</v>
      </c>
      <c r="BL67" s="53">
        <v>0</v>
      </c>
      <c r="BM67" s="53">
        <v>0</v>
      </c>
      <c r="BN67" s="53">
        <v>0</v>
      </c>
      <c r="BO67" s="53">
        <v>0</v>
      </c>
      <c r="BP67" s="53">
        <v>0</v>
      </c>
      <c r="BQ67" s="53">
        <v>0</v>
      </c>
      <c r="BR67" s="53">
        <v>0</v>
      </c>
      <c r="BS67" s="53">
        <v>0</v>
      </c>
      <c r="BT67" s="53">
        <v>0</v>
      </c>
      <c r="BU67" s="53">
        <v>0</v>
      </c>
      <c r="BV67" s="53">
        <v>0</v>
      </c>
      <c r="BW67" s="53">
        <v>0</v>
      </c>
      <c r="BX67" s="53">
        <v>0</v>
      </c>
      <c r="BY67" s="53">
        <v>0</v>
      </c>
      <c r="BZ67" s="53">
        <v>0</v>
      </c>
      <c r="CA67" s="53">
        <v>0</v>
      </c>
      <c r="CB67" s="53">
        <v>0</v>
      </c>
      <c r="CC67" s="53">
        <v>0</v>
      </c>
      <c r="CD67" s="53">
        <v>0</v>
      </c>
      <c r="CE67" s="53">
        <v>0</v>
      </c>
      <c r="CF67" s="53">
        <v>0</v>
      </c>
      <c r="CG67" s="53">
        <v>0</v>
      </c>
      <c r="CH67" s="53">
        <v>0</v>
      </c>
      <c r="CI67" s="53">
        <v>0</v>
      </c>
      <c r="CJ67" s="53">
        <v>0</v>
      </c>
      <c r="CK67" s="53">
        <v>0</v>
      </c>
      <c r="CL67" s="53">
        <v>0</v>
      </c>
      <c r="CM67" s="53">
        <v>0</v>
      </c>
      <c r="CN67" s="53">
        <v>0</v>
      </c>
      <c r="CO67" s="53">
        <v>0</v>
      </c>
      <c r="CP67" s="53">
        <v>0</v>
      </c>
      <c r="CQ67" s="53">
        <v>0</v>
      </c>
      <c r="CR67" s="53">
        <v>0</v>
      </c>
      <c r="CS67" s="53">
        <v>0</v>
      </c>
      <c r="CT67" s="53">
        <v>0</v>
      </c>
      <c r="CU67" s="53">
        <v>0</v>
      </c>
      <c r="CV67" s="53">
        <v>0</v>
      </c>
      <c r="CW67" s="53">
        <v>0</v>
      </c>
      <c r="CX67" s="53">
        <v>0</v>
      </c>
      <c r="CY67" s="53">
        <v>0</v>
      </c>
      <c r="CZ67" s="53">
        <v>0</v>
      </c>
      <c r="DA67" s="53">
        <v>0</v>
      </c>
      <c r="DB67" s="53">
        <v>0</v>
      </c>
      <c r="DC67" s="53">
        <v>0</v>
      </c>
      <c r="DD67" s="53">
        <v>0</v>
      </c>
      <c r="DE67" s="53">
        <v>0</v>
      </c>
      <c r="DF67" s="53">
        <v>0</v>
      </c>
      <c r="DG67" s="53">
        <v>0</v>
      </c>
      <c r="DH67" s="53">
        <v>0</v>
      </c>
      <c r="DI67" s="53">
        <v>0</v>
      </c>
      <c r="DJ67" s="53">
        <v>0</v>
      </c>
      <c r="DK67" s="53">
        <v>0</v>
      </c>
      <c r="DL67" s="53">
        <v>0</v>
      </c>
      <c r="DM67" s="53">
        <v>0</v>
      </c>
      <c r="DN67" s="53">
        <v>0</v>
      </c>
      <c r="DO67" s="53">
        <v>0</v>
      </c>
      <c r="DP67" s="53">
        <v>0</v>
      </c>
      <c r="DQ67" s="53">
        <v>0</v>
      </c>
      <c r="DR67" s="53">
        <v>0</v>
      </c>
      <c r="DS67" s="53">
        <v>0</v>
      </c>
      <c r="DT67" s="53">
        <v>0</v>
      </c>
      <c r="DU67" s="53">
        <v>0</v>
      </c>
      <c r="DV67" s="53">
        <v>0</v>
      </c>
      <c r="DW67" s="53">
        <v>0</v>
      </c>
      <c r="DX67" s="53">
        <v>0</v>
      </c>
      <c r="DY67" s="53">
        <v>0</v>
      </c>
      <c r="DZ67" s="53">
        <v>0</v>
      </c>
      <c r="EA67" s="53">
        <v>0</v>
      </c>
      <c r="EB67" s="53">
        <v>0</v>
      </c>
      <c r="EC67" s="53">
        <v>0</v>
      </c>
      <c r="ED67" s="53">
        <v>0</v>
      </c>
      <c r="EE67" s="53">
        <v>0</v>
      </c>
      <c r="EF67" s="53">
        <v>0</v>
      </c>
      <c r="EG67" s="53">
        <v>0</v>
      </c>
      <c r="EH67" s="53">
        <v>0</v>
      </c>
      <c r="EI67" s="53">
        <v>0</v>
      </c>
      <c r="EJ67" s="53">
        <v>0</v>
      </c>
      <c r="EK67" s="53">
        <v>0</v>
      </c>
      <c r="EL67" s="53">
        <v>0</v>
      </c>
      <c r="EM67" s="53">
        <v>0</v>
      </c>
      <c r="EN67" s="53">
        <v>0</v>
      </c>
      <c r="EO67" s="53">
        <v>0</v>
      </c>
      <c r="EP67" s="53">
        <v>0</v>
      </c>
      <c r="EQ67" s="53">
        <v>0</v>
      </c>
      <c r="ER67" s="53">
        <v>0</v>
      </c>
      <c r="ES67" s="53">
        <v>0</v>
      </c>
      <c r="ET67" s="53">
        <v>0</v>
      </c>
      <c r="EU67" s="53">
        <v>0</v>
      </c>
      <c r="EV67" s="53">
        <v>0</v>
      </c>
      <c r="EW67" s="53">
        <v>0</v>
      </c>
      <c r="EX67" s="53">
        <v>0</v>
      </c>
      <c r="EY67" s="53">
        <v>0</v>
      </c>
      <c r="EZ67" s="53">
        <v>0</v>
      </c>
      <c r="FA67" s="53">
        <v>0</v>
      </c>
      <c r="FB67" s="53">
        <v>0</v>
      </c>
      <c r="FC67" s="53">
        <v>0</v>
      </c>
      <c r="FD67" s="53">
        <v>0</v>
      </c>
      <c r="FE67" s="53">
        <v>0</v>
      </c>
      <c r="FF67" s="53">
        <v>0</v>
      </c>
      <c r="FG67" s="53">
        <v>0</v>
      </c>
      <c r="FH67" s="53">
        <v>0</v>
      </c>
      <c r="FI67" s="53">
        <v>0</v>
      </c>
      <c r="FJ67" s="53">
        <v>0</v>
      </c>
      <c r="FK67" s="53">
        <v>0</v>
      </c>
      <c r="FL67" s="53">
        <v>0</v>
      </c>
      <c r="FM67" s="53">
        <v>0</v>
      </c>
      <c r="FN67" s="53">
        <v>0</v>
      </c>
      <c r="FO67" s="53">
        <v>0</v>
      </c>
      <c r="FP67" s="53">
        <v>0</v>
      </c>
      <c r="FQ67" s="53">
        <v>0</v>
      </c>
      <c r="FR67" s="53">
        <v>0</v>
      </c>
      <c r="FS67" s="53">
        <v>0</v>
      </c>
      <c r="FT67" s="53">
        <v>0</v>
      </c>
      <c r="FU67" s="53">
        <v>0</v>
      </c>
      <c r="FV67" s="53">
        <v>0</v>
      </c>
    </row>
    <row r="68" spans="1:178" ht="15" customHeight="1" x14ac:dyDescent="0.25">
      <c r="A68" s="49" t="s">
        <v>26</v>
      </c>
      <c r="B68" s="53">
        <v>-1.6320000000000014</v>
      </c>
      <c r="C68" s="53">
        <v>-6.2179999999999973</v>
      </c>
      <c r="D68" s="53">
        <v>-1.6450000000000098</v>
      </c>
      <c r="E68" s="53">
        <v>2.0589999999999939</v>
      </c>
      <c r="F68" s="53">
        <v>-4.5199999999999996</v>
      </c>
      <c r="G68" s="53">
        <v>3.9000000000001478E-2</v>
      </c>
      <c r="H68" s="53">
        <v>-0.58400000000000141</v>
      </c>
      <c r="I68" s="53">
        <v>5.4300000000000015</v>
      </c>
      <c r="J68" s="53">
        <v>-3.8000000000000025</v>
      </c>
      <c r="K68" s="53">
        <v>-0.96800000000001152</v>
      </c>
      <c r="L68" s="53">
        <v>1.1389999999999993</v>
      </c>
      <c r="M68" s="53">
        <v>8.5899999999999945</v>
      </c>
      <c r="N68" s="53">
        <v>-1.3980000000000139</v>
      </c>
      <c r="O68" s="53">
        <v>-2.9660000000000046</v>
      </c>
      <c r="P68" s="53">
        <v>-2.5879999999999885</v>
      </c>
      <c r="Q68" s="53">
        <v>10.759000000000004</v>
      </c>
      <c r="R68" s="53">
        <v>-3.3600000000000065</v>
      </c>
      <c r="S68" s="53">
        <v>2.0410000000000013</v>
      </c>
      <c r="T68" s="53">
        <v>7.7169999999999925</v>
      </c>
      <c r="U68" s="53">
        <v>-5.3620000000000081</v>
      </c>
      <c r="V68" s="53">
        <v>0.85499999999999887</v>
      </c>
      <c r="W68" s="53">
        <v>1.2909999999999973</v>
      </c>
      <c r="X68" s="53">
        <v>-7.0689999999999991</v>
      </c>
      <c r="Y68" s="53">
        <v>11.249000000000017</v>
      </c>
      <c r="Z68" s="53">
        <v>-0.65199999999999747</v>
      </c>
      <c r="AA68" s="53">
        <v>0.377000000000002</v>
      </c>
      <c r="AB68" s="53">
        <v>9.5060000000000002</v>
      </c>
      <c r="AC68" s="53">
        <v>-8.3399999999999963</v>
      </c>
      <c r="AD68" s="53">
        <v>8.0350000000000055</v>
      </c>
      <c r="AE68" s="53">
        <v>-15.698999999999998</v>
      </c>
      <c r="AF68" s="53">
        <v>1.4929999999999968</v>
      </c>
      <c r="AG68" s="53">
        <v>4.6110000000000033</v>
      </c>
      <c r="AH68" s="53">
        <v>1.3919999999999964</v>
      </c>
      <c r="AI68" s="53">
        <v>11.794999999999993</v>
      </c>
      <c r="AJ68" s="53">
        <v>-7.8090000000000117</v>
      </c>
      <c r="AK68" s="53">
        <v>-7.11</v>
      </c>
      <c r="AL68" s="53">
        <v>11.490999999999996</v>
      </c>
      <c r="AM68" s="53">
        <v>-15.608999999999998</v>
      </c>
      <c r="AN68" s="53">
        <v>-8.4110000000000031</v>
      </c>
      <c r="AO68" s="53">
        <v>13.781000000000004</v>
      </c>
      <c r="AP68" s="53">
        <v>-1.6039999999999952</v>
      </c>
      <c r="AQ68" s="53">
        <v>-4.243999999999998</v>
      </c>
      <c r="AR68" s="53">
        <v>3.2780000000000022</v>
      </c>
      <c r="AS68" s="53">
        <v>2.8379999999999894</v>
      </c>
      <c r="AT68" s="53">
        <v>4.1570000000000027</v>
      </c>
      <c r="AU68" s="53">
        <v>-5.9349999999999943</v>
      </c>
      <c r="AV68" s="53">
        <v>-10.198999999999996</v>
      </c>
      <c r="AW68" s="53">
        <v>7.4670000000000023</v>
      </c>
      <c r="AX68" s="53">
        <v>-5.2230000000000025</v>
      </c>
      <c r="AY68" s="53">
        <v>-4.6010000000000018</v>
      </c>
      <c r="AZ68" s="53">
        <v>0.66299999999999137</v>
      </c>
      <c r="BA68" s="53">
        <v>15.111999999999989</v>
      </c>
      <c r="BB68" s="53">
        <v>-11.030000000000003</v>
      </c>
      <c r="BC68" s="53">
        <v>-1.2800000000000047</v>
      </c>
      <c r="BD68" s="53">
        <v>0.95799999999998953</v>
      </c>
      <c r="BE68" s="53">
        <v>10.012999999999995</v>
      </c>
      <c r="BF68" s="53">
        <v>-0.13399999999999324</v>
      </c>
      <c r="BG68" s="53">
        <v>4.0649999999999977</v>
      </c>
      <c r="BH68" s="53">
        <v>-16.164000000000001</v>
      </c>
      <c r="BI68" s="53">
        <v>10.536000000000012</v>
      </c>
      <c r="BJ68" s="53">
        <v>-4.7830000000000004</v>
      </c>
      <c r="BK68" s="53">
        <v>17.823999999999987</v>
      </c>
      <c r="BL68" s="53">
        <v>-18.663999999999987</v>
      </c>
      <c r="BM68" s="53">
        <v>7.6450000000000031</v>
      </c>
      <c r="BN68" s="53">
        <v>1.7169999999999952</v>
      </c>
      <c r="BO68" s="53">
        <v>-16.006999999999998</v>
      </c>
      <c r="BP68" s="53">
        <v>7.6339999999999968</v>
      </c>
      <c r="BQ68" s="53">
        <v>-32.183999999999997</v>
      </c>
      <c r="BR68" s="53">
        <v>-14.134000000000015</v>
      </c>
      <c r="BS68" s="53">
        <v>-13.385999999999996</v>
      </c>
      <c r="BT68" s="53">
        <v>15.814999999999996</v>
      </c>
      <c r="BU68" s="53">
        <v>-22.595999999999989</v>
      </c>
      <c r="BV68" s="53">
        <v>14.357999999999993</v>
      </c>
      <c r="BW68" s="53">
        <v>-0.92300000000000892</v>
      </c>
      <c r="BX68" s="53">
        <v>1.8820000000000068</v>
      </c>
      <c r="BY68" s="53">
        <v>20.694999999999975</v>
      </c>
      <c r="BZ68" s="53">
        <v>0.71400000000000219</v>
      </c>
      <c r="CA68" s="53">
        <v>12.106000000000012</v>
      </c>
      <c r="CB68" s="53">
        <v>-18.373999999999995</v>
      </c>
      <c r="CC68" s="53">
        <v>9.9659999999999851</v>
      </c>
      <c r="CD68" s="53">
        <v>15.032999999999998</v>
      </c>
      <c r="CE68" s="53">
        <v>-4.9500000000000046</v>
      </c>
      <c r="CF68" s="53">
        <v>2.677999999999999</v>
      </c>
      <c r="CG68" s="53">
        <v>8.416999999999998</v>
      </c>
      <c r="CH68" s="53">
        <v>-17.195000000000011</v>
      </c>
      <c r="CI68" s="53">
        <v>7.9830000000000121</v>
      </c>
      <c r="CJ68" s="53">
        <v>0.83499999999998309</v>
      </c>
      <c r="CK68" s="53">
        <v>26.856999999999985</v>
      </c>
      <c r="CL68" s="53">
        <v>8.9269999999999943</v>
      </c>
      <c r="CM68" s="53">
        <v>-15.480000000000011</v>
      </c>
      <c r="CN68" s="53">
        <v>13.942999999999984</v>
      </c>
      <c r="CO68" s="53">
        <v>-6.7370000000000196</v>
      </c>
      <c r="CP68" s="53">
        <v>18.471999999999994</v>
      </c>
      <c r="CQ68" s="53">
        <v>-6.0210000000000221</v>
      </c>
      <c r="CR68" s="53">
        <v>47.742000000000004</v>
      </c>
      <c r="CS68" s="53">
        <v>15.886999999999993</v>
      </c>
      <c r="CT68" s="53">
        <v>-30.444000000000017</v>
      </c>
      <c r="CU68" s="53">
        <v>39.045999999999985</v>
      </c>
      <c r="CV68" s="53">
        <v>-12.842999999999975</v>
      </c>
      <c r="CW68" s="53">
        <v>37.855999999999995</v>
      </c>
      <c r="CX68" s="53">
        <v>-63.795000000000002</v>
      </c>
      <c r="CY68" s="53">
        <v>108.16499999999996</v>
      </c>
      <c r="CZ68" s="53">
        <v>-77.567000000000021</v>
      </c>
      <c r="DA68" s="53">
        <v>-48.738000000000014</v>
      </c>
      <c r="DB68" s="53">
        <v>51.673999999999992</v>
      </c>
      <c r="DC68" s="53">
        <v>-3.1500000000000163</v>
      </c>
      <c r="DD68" s="53">
        <v>8.5600000000000094</v>
      </c>
      <c r="DE68" s="53">
        <v>-7.6949999999999985</v>
      </c>
      <c r="DF68" s="53">
        <v>-78.347000000000008</v>
      </c>
      <c r="DG68" s="53">
        <v>42.595999999999975</v>
      </c>
      <c r="DH68" s="53">
        <v>38.969000000000008</v>
      </c>
      <c r="DI68" s="53">
        <v>-9.2069999999999723</v>
      </c>
      <c r="DJ68" s="53">
        <v>15.62699999999999</v>
      </c>
      <c r="DK68" s="53">
        <v>-12.561999999999982</v>
      </c>
      <c r="DL68" s="53">
        <v>10.104000000000001</v>
      </c>
      <c r="DM68" s="53">
        <v>-13.659000000000002</v>
      </c>
      <c r="DN68" s="53">
        <v>5.844000000000019</v>
      </c>
      <c r="DO68" s="53">
        <v>-14.636999999999983</v>
      </c>
      <c r="DP68" s="53">
        <v>4.7580000000000044</v>
      </c>
      <c r="DQ68" s="53">
        <v>-18.260000000000005</v>
      </c>
      <c r="DR68" s="53">
        <v>-11.790999999999983</v>
      </c>
      <c r="DS68" s="53">
        <v>2.3430000000000009</v>
      </c>
      <c r="DT68" s="53">
        <v>2.2980000000000258</v>
      </c>
      <c r="DU68" s="53">
        <v>-5.082999999999986</v>
      </c>
      <c r="DV68" s="53">
        <v>-11.956</v>
      </c>
      <c r="DW68" s="53">
        <v>-31.861999999999984</v>
      </c>
      <c r="DX68" s="53">
        <v>-13.79399999999999</v>
      </c>
      <c r="DY68" s="53">
        <v>9.6370000000000076</v>
      </c>
      <c r="DZ68" s="53">
        <v>9.253000000000025</v>
      </c>
      <c r="EA68" s="53">
        <v>22.667000000000002</v>
      </c>
      <c r="EB68" s="53">
        <v>-13.675999999999995</v>
      </c>
      <c r="EC68" s="53">
        <v>3.927000000000016</v>
      </c>
      <c r="ED68" s="53">
        <v>14.827999999999983</v>
      </c>
      <c r="EE68" s="53">
        <v>-4.9640000000000244</v>
      </c>
      <c r="EF68" s="53">
        <v>15.813000000000009</v>
      </c>
      <c r="EG68" s="53">
        <v>-36.289999999999985</v>
      </c>
      <c r="EH68" s="53">
        <v>13.965000000000028</v>
      </c>
      <c r="EI68" s="53">
        <v>-40.450500000000005</v>
      </c>
      <c r="EJ68" s="53">
        <v>-2.5889999999999915</v>
      </c>
      <c r="EK68" s="53">
        <v>-6.4639999999999915</v>
      </c>
      <c r="EL68" s="53">
        <v>13.958500000000008</v>
      </c>
      <c r="EM68" s="53">
        <v>8.0371875000000337</v>
      </c>
      <c r="EN68" s="53">
        <v>-2.4532890624999961</v>
      </c>
      <c r="EO68" s="53">
        <v>-5.1590000000000185</v>
      </c>
      <c r="EP68" s="53">
        <v>-12.538000000000002</v>
      </c>
      <c r="EQ68" s="53">
        <v>4.0850000000000097</v>
      </c>
      <c r="ER68" s="53">
        <v>4.1966445312499872</v>
      </c>
      <c r="ES68" s="53">
        <v>-20.21188159179686</v>
      </c>
      <c r="ET68" s="53">
        <v>20.410366210937504</v>
      </c>
      <c r="EU68" s="53">
        <v>-11.025183593750008</v>
      </c>
      <c r="EV68" s="53">
        <v>5.645000000000012</v>
      </c>
      <c r="EW68" s="53">
        <v>6.5610000000000106</v>
      </c>
      <c r="EX68" s="53">
        <v>3.3779999999999921</v>
      </c>
      <c r="EY68" s="53">
        <v>2.4709999999999943</v>
      </c>
      <c r="EZ68" s="53">
        <v>3.7829999999999933</v>
      </c>
      <c r="FA68" s="53">
        <v>14.682999999999996</v>
      </c>
      <c r="FB68" s="53">
        <v>-33.143999999999984</v>
      </c>
      <c r="FC68" s="53">
        <v>-16.559999999999995</v>
      </c>
      <c r="FD68" s="53">
        <v>11.125999999999989</v>
      </c>
      <c r="FE68" s="53">
        <v>-3.5950000000000042</v>
      </c>
      <c r="FF68" s="53">
        <v>3.6010000000000062</v>
      </c>
      <c r="FG68" s="53">
        <v>5.5970000000000217</v>
      </c>
      <c r="FH68" s="53">
        <v>2.1540000000000177</v>
      </c>
      <c r="FI68" s="53">
        <v>1.8940000000000206</v>
      </c>
      <c r="FJ68" s="53">
        <v>1.9540000000000202</v>
      </c>
      <c r="FK68" s="53">
        <v>18.404000000000018</v>
      </c>
      <c r="FL68" s="53">
        <v>19.468000000000018</v>
      </c>
      <c r="FM68" s="53">
        <v>-24.261999999999993</v>
      </c>
      <c r="FN68" s="53">
        <v>2.7909999999999968</v>
      </c>
      <c r="FO68" s="53">
        <v>-6.6499999999999808</v>
      </c>
      <c r="FP68" s="53">
        <v>-3.5689062500000022</v>
      </c>
      <c r="FQ68" s="53">
        <v>-9.6597968750000121</v>
      </c>
      <c r="FR68" s="53">
        <v>7.5928772163496738</v>
      </c>
      <c r="FS68" s="53">
        <v>25.403279016883467</v>
      </c>
      <c r="FT68" s="53">
        <v>-44.478754731448639</v>
      </c>
      <c r="FU68" s="53">
        <v>-16.479848024765619</v>
      </c>
      <c r="FV68" s="53">
        <v>-1.0662265918710583</v>
      </c>
    </row>
    <row r="69" spans="1:178" ht="15" x14ac:dyDescent="0.25">
      <c r="A69" s="49" t="s">
        <v>27</v>
      </c>
      <c r="B69" s="53">
        <v>-15.523000000000001</v>
      </c>
      <c r="C69" s="53">
        <v>13.622000000000011</v>
      </c>
      <c r="D69" s="53">
        <v>13.034999999999989</v>
      </c>
      <c r="E69" s="53">
        <v>15.315000000000003</v>
      </c>
      <c r="F69" s="53">
        <v>-4.0000000000003588E-2</v>
      </c>
      <c r="G69" s="53">
        <v>-1.3590000000000018</v>
      </c>
      <c r="H69" s="53">
        <v>1.0069999999999948</v>
      </c>
      <c r="I69" s="53">
        <v>0.67600000000000549</v>
      </c>
      <c r="J69" s="53">
        <v>0.49700000000000166</v>
      </c>
      <c r="K69" s="53">
        <v>-0.25200000000000244</v>
      </c>
      <c r="L69" s="53">
        <v>-4.4330000000000105</v>
      </c>
      <c r="M69" s="53">
        <v>-9.6000000000008967E-2</v>
      </c>
      <c r="N69" s="53">
        <v>-1.549000000000003</v>
      </c>
      <c r="O69" s="53">
        <v>2.3810000000000073</v>
      </c>
      <c r="P69" s="53">
        <v>0.44600000000000417</v>
      </c>
      <c r="Q69" s="53">
        <v>-0.78500000000000725</v>
      </c>
      <c r="R69" s="53">
        <v>0.55000000000000071</v>
      </c>
      <c r="S69" s="53">
        <v>-0.36999999999999744</v>
      </c>
      <c r="T69" s="53">
        <v>-1.1689999999999996</v>
      </c>
      <c r="U69" s="53">
        <v>1.4719999999999924</v>
      </c>
      <c r="V69" s="53">
        <v>-0.46099999999999497</v>
      </c>
      <c r="W69" s="53">
        <v>-0.37999999999999812</v>
      </c>
      <c r="X69" s="53">
        <v>-0.53399999999999381</v>
      </c>
      <c r="Y69" s="53">
        <v>5.5999999999997385E-2</v>
      </c>
      <c r="Z69" s="53">
        <v>-0.74799999999999089</v>
      </c>
      <c r="AA69" s="53">
        <v>-0.47300000000000586</v>
      </c>
      <c r="AB69" s="53">
        <v>-0.28000000000000469</v>
      </c>
      <c r="AC69" s="53">
        <v>-0.72300000000000608</v>
      </c>
      <c r="AD69" s="53">
        <v>8.4350000000000023</v>
      </c>
      <c r="AE69" s="53">
        <v>0.5440000000000067</v>
      </c>
      <c r="AF69" s="53">
        <v>2.3920000000000035</v>
      </c>
      <c r="AG69" s="53">
        <v>-7.9710000000000036</v>
      </c>
      <c r="AH69" s="53">
        <v>2.4309999999999987</v>
      </c>
      <c r="AI69" s="53">
        <v>-0.21700000000000053</v>
      </c>
      <c r="AJ69" s="53">
        <v>-0.49700000000000477</v>
      </c>
      <c r="AK69" s="53">
        <v>-0.1469999999999998</v>
      </c>
      <c r="AL69" s="53">
        <v>-0.42399999999999727</v>
      </c>
      <c r="AM69" s="53">
        <v>-1.7210000000000019</v>
      </c>
      <c r="AN69" s="53">
        <v>-0.87499999999999822</v>
      </c>
      <c r="AO69" s="53">
        <v>-0.14899999999999913</v>
      </c>
      <c r="AP69" s="53">
        <v>4.7820000000000009</v>
      </c>
      <c r="AQ69" s="53">
        <v>-0.97400000000000031</v>
      </c>
      <c r="AR69" s="53">
        <v>0.41100000000000136</v>
      </c>
      <c r="AS69" s="53">
        <v>-0.81899999999999951</v>
      </c>
      <c r="AT69" s="53">
        <v>4.7000000000002373E-2</v>
      </c>
      <c r="AU69" s="53">
        <v>5.2999999999997938E-2</v>
      </c>
      <c r="AV69" s="53">
        <v>6.4980000000000002</v>
      </c>
      <c r="AW69" s="53">
        <v>-2.8639999999999999</v>
      </c>
      <c r="AX69" s="53">
        <v>1.7480000000000022</v>
      </c>
      <c r="AY69" s="53">
        <v>-1.7629999999999999</v>
      </c>
      <c r="AZ69" s="53">
        <v>-1.0040000000000009</v>
      </c>
      <c r="BA69" s="53">
        <v>0.40300000000000047</v>
      </c>
      <c r="BB69" s="53">
        <v>0.11899999999999936</v>
      </c>
      <c r="BC69" s="53">
        <v>-0.63699999999999746</v>
      </c>
      <c r="BD69" s="53">
        <v>-1.2209999999999974</v>
      </c>
      <c r="BE69" s="53">
        <v>-0.13399999999999901</v>
      </c>
      <c r="BF69" s="53">
        <v>1.105000000000002</v>
      </c>
      <c r="BG69" s="53">
        <v>7.5569999999999986</v>
      </c>
      <c r="BH69" s="53">
        <v>-1.4260000000000033</v>
      </c>
      <c r="BI69" s="53">
        <v>-7.4809999999999981</v>
      </c>
      <c r="BJ69" s="53">
        <v>5.0380000000000029</v>
      </c>
      <c r="BK69" s="53">
        <v>-2.0289999999999981</v>
      </c>
      <c r="BL69" s="53">
        <v>1.4899999999999975</v>
      </c>
      <c r="BM69" s="53">
        <v>1.9409999999999989</v>
      </c>
      <c r="BN69" s="53">
        <v>2.5299999999999976</v>
      </c>
      <c r="BO69" s="53">
        <v>4.3999999999998707E-2</v>
      </c>
      <c r="BP69" s="53">
        <v>-5.2769999999999975</v>
      </c>
      <c r="BQ69" s="53">
        <v>-0.88199999999999923</v>
      </c>
      <c r="BR69" s="53">
        <v>2.8649999999999949</v>
      </c>
      <c r="BS69" s="53">
        <v>-12.405000000000001</v>
      </c>
      <c r="BT69" s="53">
        <v>-9.2189999999999994</v>
      </c>
      <c r="BU69" s="53">
        <v>0.92299999999999782</v>
      </c>
      <c r="BV69" s="53">
        <v>3.1890000000000018</v>
      </c>
      <c r="BW69" s="53">
        <v>-9.235000000000003</v>
      </c>
      <c r="BX69" s="53">
        <v>-9.9469999999999956</v>
      </c>
      <c r="BY69" s="53">
        <v>4.1809999999999992</v>
      </c>
      <c r="BZ69" s="53">
        <v>-3.2199999999999989</v>
      </c>
      <c r="CA69" s="53">
        <v>-5.085999999999995</v>
      </c>
      <c r="CB69" s="53">
        <v>-2.4059999999999988</v>
      </c>
      <c r="CC69" s="53">
        <v>2.6109999999999993</v>
      </c>
      <c r="CD69" s="53">
        <v>0.20499999999999829</v>
      </c>
      <c r="CE69" s="53">
        <v>-7.9919999999999956</v>
      </c>
      <c r="CF69" s="53">
        <v>-1.895000000000004</v>
      </c>
      <c r="CG69" s="53">
        <v>1.6239999999999988</v>
      </c>
      <c r="CH69" s="53">
        <v>2.8899999999999997</v>
      </c>
      <c r="CI69" s="53">
        <v>-2.207000000000003</v>
      </c>
      <c r="CJ69" s="53">
        <v>-3.6970000000000018</v>
      </c>
      <c r="CK69" s="53">
        <v>-3.5730000000000004</v>
      </c>
      <c r="CL69" s="53">
        <v>-5.7809999999999988</v>
      </c>
      <c r="CM69" s="53">
        <v>-3.0519999999999992</v>
      </c>
      <c r="CN69" s="53">
        <v>-4.9570000000000025</v>
      </c>
      <c r="CO69" s="53">
        <v>0.41500000000000092</v>
      </c>
      <c r="CP69" s="53">
        <v>0.91399999999999615</v>
      </c>
      <c r="CQ69" s="53">
        <v>-8.4729999999999954</v>
      </c>
      <c r="CR69" s="53">
        <v>16.242999999999991</v>
      </c>
      <c r="CS69" s="53">
        <v>6.8860000000000028</v>
      </c>
      <c r="CT69" s="53">
        <v>9.7050000000000018</v>
      </c>
      <c r="CU69" s="53">
        <v>-22.759999999999994</v>
      </c>
      <c r="CV69" s="53">
        <v>41.349999999999994</v>
      </c>
      <c r="CW69" s="53">
        <v>-13.318000000000001</v>
      </c>
      <c r="CX69" s="53">
        <v>-6.4980000000000038</v>
      </c>
      <c r="CY69" s="53">
        <v>-14.759999999999994</v>
      </c>
      <c r="CZ69" s="53">
        <v>6.5550000000000033</v>
      </c>
      <c r="DA69" s="53">
        <v>-16.447999999999997</v>
      </c>
      <c r="DB69" s="53">
        <v>-5.4659999999999975</v>
      </c>
      <c r="DC69" s="53">
        <v>13.963000000000003</v>
      </c>
      <c r="DD69" s="53">
        <v>-18.359000000000002</v>
      </c>
      <c r="DE69" s="53">
        <v>22.750999999999998</v>
      </c>
      <c r="DF69" s="53">
        <v>9.7090000000000032</v>
      </c>
      <c r="DG69" s="53">
        <v>-32.829000000000001</v>
      </c>
      <c r="DH69" s="53">
        <v>-2.3800000000000034</v>
      </c>
      <c r="DI69" s="53">
        <v>17.557000000000002</v>
      </c>
      <c r="DJ69" s="53">
        <v>12.453999999999995</v>
      </c>
      <c r="DK69" s="53">
        <v>-2.0029999999999974</v>
      </c>
      <c r="DL69" s="53">
        <v>-1.3149999999999977</v>
      </c>
      <c r="DM69" s="53">
        <v>6.8860000000000001</v>
      </c>
      <c r="DN69" s="53">
        <v>10.810000000000002</v>
      </c>
      <c r="DO69" s="53">
        <v>14.556999999999999</v>
      </c>
      <c r="DP69" s="53">
        <v>8.5240000000000062</v>
      </c>
      <c r="DQ69" s="53">
        <v>6.9180000000000019</v>
      </c>
      <c r="DR69" s="53">
        <v>4.5760000000000005</v>
      </c>
      <c r="DS69" s="53">
        <v>-0.34399999999999764</v>
      </c>
      <c r="DT69" s="53">
        <v>15.423000000000002</v>
      </c>
      <c r="DU69" s="53">
        <v>-20.449999999999996</v>
      </c>
      <c r="DV69" s="53">
        <v>-29.313999999999993</v>
      </c>
      <c r="DW69" s="53">
        <v>-2.9160000000000004</v>
      </c>
      <c r="DX69" s="53">
        <v>6.8820000000000032</v>
      </c>
      <c r="DY69" s="53">
        <v>-1.9269999999999956</v>
      </c>
      <c r="DZ69" s="53">
        <v>-2.5950000000000042</v>
      </c>
      <c r="EA69" s="53">
        <v>2.7430000000000057</v>
      </c>
      <c r="EB69" s="53">
        <v>-21.706000000000003</v>
      </c>
      <c r="EC69" s="53">
        <v>10.245000000000001</v>
      </c>
      <c r="ED69" s="53">
        <v>7.2659999999999991</v>
      </c>
      <c r="EE69" s="53">
        <v>12.224</v>
      </c>
      <c r="EF69" s="53">
        <v>-17.850000000000001</v>
      </c>
      <c r="EG69" s="53">
        <v>-24.116999999999997</v>
      </c>
      <c r="EH69" s="53">
        <v>-5.658000000000003</v>
      </c>
      <c r="EI69" s="53">
        <v>17.108999999999998</v>
      </c>
      <c r="EJ69" s="53">
        <v>18.510999999999996</v>
      </c>
      <c r="EK69" s="53">
        <v>18.339000000000002</v>
      </c>
      <c r="EL69" s="53">
        <v>29.576000000000001</v>
      </c>
      <c r="EM69" s="53">
        <v>-17.945101257324215</v>
      </c>
      <c r="EN69" s="53">
        <v>-5.3475415344238346</v>
      </c>
      <c r="EO69" s="53">
        <v>-9.387000000000004</v>
      </c>
      <c r="EP69" s="53">
        <v>-19.837</v>
      </c>
      <c r="EQ69" s="53">
        <v>-2.2550000000000017</v>
      </c>
      <c r="ER69" s="53">
        <v>2.146472167968748</v>
      </c>
      <c r="ES69" s="53">
        <v>-3.0212636718749977</v>
      </c>
      <c r="ET69" s="53">
        <v>-15.333759765625</v>
      </c>
      <c r="EU69" s="53">
        <v>9.5356464843750022</v>
      </c>
      <c r="EV69" s="53">
        <v>75.079550000190736</v>
      </c>
      <c r="EW69" s="53">
        <v>25.419000000000004</v>
      </c>
      <c r="EX69" s="53">
        <v>25.054999999999993</v>
      </c>
      <c r="EY69" s="53">
        <v>7.8320000000000052</v>
      </c>
      <c r="EZ69" s="53">
        <v>7.0359999999999978</v>
      </c>
      <c r="FA69" s="53">
        <v>1.2889999999999966</v>
      </c>
      <c r="FB69" s="53">
        <v>-11.990999999999993</v>
      </c>
      <c r="FC69" s="53">
        <v>-3.0369999999999968</v>
      </c>
      <c r="FD69" s="53">
        <v>-6.4029999999999969</v>
      </c>
      <c r="FE69" s="53">
        <v>14.697000000000001</v>
      </c>
      <c r="FF69" s="53">
        <v>-2.5100000000000016</v>
      </c>
      <c r="FG69" s="53">
        <v>89.39500000000001</v>
      </c>
      <c r="FH69" s="53">
        <v>2.5079999999999965</v>
      </c>
      <c r="FI69" s="53">
        <v>4.1769999999999952</v>
      </c>
      <c r="FJ69" s="53">
        <v>22.298000000000002</v>
      </c>
      <c r="FK69" s="53">
        <v>-13.586000000000004</v>
      </c>
      <c r="FL69" s="53">
        <v>23.657000000000004</v>
      </c>
      <c r="FM69" s="53">
        <v>16.091000000000005</v>
      </c>
      <c r="FN69" s="53">
        <v>1.7130000000000014</v>
      </c>
      <c r="FO69" s="53">
        <v>49.45</v>
      </c>
      <c r="FP69" s="53">
        <v>7.6338507080078131</v>
      </c>
      <c r="FQ69" s="53">
        <v>19.727306640625002</v>
      </c>
      <c r="FR69" s="53">
        <v>2.0963411575812465</v>
      </c>
      <c r="FS69" s="53">
        <v>5.0608784310546531</v>
      </c>
      <c r="FT69" s="53">
        <v>13.449197616037294</v>
      </c>
      <c r="FU69" s="53">
        <v>-14.343465993778295</v>
      </c>
      <c r="FV69" s="53">
        <v>-3.515751287817467</v>
      </c>
    </row>
    <row r="70" spans="1:178" ht="15" x14ac:dyDescent="0.25">
      <c r="A70" s="49" t="s">
        <v>28</v>
      </c>
      <c r="B70" s="53">
        <f>SUM(B71:B73)</f>
        <v>1.0569999999999999</v>
      </c>
      <c r="C70" s="53">
        <f t="shared" ref="C70:BN70" si="94">SUM(C71:C73)</f>
        <v>0.68799999999999972</v>
      </c>
      <c r="D70" s="53">
        <f t="shared" si="94"/>
        <v>1.6860000000000004</v>
      </c>
      <c r="E70" s="53">
        <f t="shared" si="94"/>
        <v>-1.1170000000000002</v>
      </c>
      <c r="F70" s="53">
        <f t="shared" si="94"/>
        <v>0.504</v>
      </c>
      <c r="G70" s="53">
        <f t="shared" si="94"/>
        <v>0.14499999999999996</v>
      </c>
      <c r="H70" s="53">
        <f t="shared" si="94"/>
        <v>3.9660000000000002</v>
      </c>
      <c r="I70" s="53">
        <f t="shared" si="94"/>
        <v>0.52800000000000002</v>
      </c>
      <c r="J70" s="53">
        <f t="shared" si="94"/>
        <v>0</v>
      </c>
      <c r="K70" s="53">
        <f t="shared" si="94"/>
        <v>0</v>
      </c>
      <c r="L70" s="53">
        <f t="shared" si="94"/>
        <v>0</v>
      </c>
      <c r="M70" s="53">
        <f t="shared" si="94"/>
        <v>0</v>
      </c>
      <c r="N70" s="53">
        <f t="shared" si="94"/>
        <v>0</v>
      </c>
      <c r="O70" s="53">
        <f t="shared" si="94"/>
        <v>0</v>
      </c>
      <c r="P70" s="53">
        <f t="shared" si="94"/>
        <v>0</v>
      </c>
      <c r="Q70" s="53">
        <f t="shared" si="94"/>
        <v>0</v>
      </c>
      <c r="R70" s="53">
        <f t="shared" si="94"/>
        <v>0</v>
      </c>
      <c r="S70" s="53">
        <f t="shared" si="94"/>
        <v>0</v>
      </c>
      <c r="T70" s="53">
        <f t="shared" si="94"/>
        <v>0</v>
      </c>
      <c r="U70" s="53">
        <f t="shared" si="94"/>
        <v>0</v>
      </c>
      <c r="V70" s="53">
        <f t="shared" si="94"/>
        <v>6.000000000000001E-3</v>
      </c>
      <c r="W70" s="53">
        <f t="shared" si="94"/>
        <v>3.0000000000000001E-3</v>
      </c>
      <c r="X70" s="53">
        <f t="shared" si="94"/>
        <v>-3.0000000000000001E-3</v>
      </c>
      <c r="Y70" s="53">
        <f t="shared" si="94"/>
        <v>8.4000000000000005E-2</v>
      </c>
      <c r="Z70" s="53">
        <f t="shared" si="94"/>
        <v>2.6000000000000002E-2</v>
      </c>
      <c r="AA70" s="53">
        <f t="shared" si="94"/>
        <v>2.1999999999999999E-2</v>
      </c>
      <c r="AB70" s="53">
        <f t="shared" si="94"/>
        <v>2E-3</v>
      </c>
      <c r="AC70" s="53">
        <f t="shared" si="94"/>
        <v>-3.0000000000000001E-3</v>
      </c>
      <c r="AD70" s="53">
        <f t="shared" si="94"/>
        <v>-1.6E-2</v>
      </c>
      <c r="AE70" s="53">
        <f t="shared" si="94"/>
        <v>0.52800000000000002</v>
      </c>
      <c r="AF70" s="53">
        <f t="shared" si="94"/>
        <v>0.12200000000000001</v>
      </c>
      <c r="AG70" s="53">
        <f t="shared" si="94"/>
        <v>0.19800000000000001</v>
      </c>
      <c r="AH70" s="53">
        <f t="shared" si="94"/>
        <v>-8.0000000000000175E-3</v>
      </c>
      <c r="AI70" s="53">
        <f t="shared" si="94"/>
        <v>0.23400000000000001</v>
      </c>
      <c r="AJ70" s="53">
        <f t="shared" si="94"/>
        <v>3.0000000000000001E-3</v>
      </c>
      <c r="AK70" s="53">
        <f t="shared" si="94"/>
        <v>6.2E-2</v>
      </c>
      <c r="AL70" s="53">
        <f t="shared" si="94"/>
        <v>-3.0000000000000009E-3</v>
      </c>
      <c r="AM70" s="53">
        <f t="shared" si="94"/>
        <v>-9.9999999999999985E-3</v>
      </c>
      <c r="AN70" s="53">
        <f t="shared" si="94"/>
        <v>-1.135</v>
      </c>
      <c r="AO70" s="53">
        <f t="shared" si="94"/>
        <v>0.25900000000000001</v>
      </c>
      <c r="AP70" s="53">
        <f t="shared" si="94"/>
        <v>0</v>
      </c>
      <c r="AQ70" s="53">
        <f t="shared" si="94"/>
        <v>-2.4350000000000001</v>
      </c>
      <c r="AR70" s="53">
        <f t="shared" si="94"/>
        <v>-1E-3</v>
      </c>
      <c r="AS70" s="53">
        <f t="shared" si="94"/>
        <v>0.14799999999999999</v>
      </c>
      <c r="AT70" s="53">
        <f t="shared" si="94"/>
        <v>-1.7000000000000001E-2</v>
      </c>
      <c r="AU70" s="53">
        <f t="shared" si="94"/>
        <v>-4.0000000000000001E-3</v>
      </c>
      <c r="AV70" s="53">
        <f t="shared" si="94"/>
        <v>-1.2110000000000001</v>
      </c>
      <c r="AW70" s="53">
        <f t="shared" si="94"/>
        <v>-2E-3</v>
      </c>
      <c r="AX70" s="53">
        <f t="shared" si="94"/>
        <v>-0.01</v>
      </c>
      <c r="AY70" s="53">
        <f t="shared" si="94"/>
        <v>-1E-3</v>
      </c>
      <c r="AZ70" s="53">
        <f t="shared" si="94"/>
        <v>-3.0000000000000002E-2</v>
      </c>
      <c r="BA70" s="53">
        <f t="shared" si="94"/>
        <v>9.999999999995568E-4</v>
      </c>
      <c r="BB70" s="53">
        <f t="shared" si="94"/>
        <v>1.5529999999999993</v>
      </c>
      <c r="BC70" s="53">
        <f t="shared" si="94"/>
        <v>1.5689999999999933</v>
      </c>
      <c r="BD70" s="53">
        <f t="shared" si="94"/>
        <v>-2.9999999999987537E-3</v>
      </c>
      <c r="BE70" s="53">
        <f t="shared" si="94"/>
        <v>-2.5029999999999997</v>
      </c>
      <c r="BF70" s="53">
        <f t="shared" si="94"/>
        <v>-4.1940000000000026</v>
      </c>
      <c r="BG70" s="53">
        <f t="shared" si="94"/>
        <v>-1.5100000000000025</v>
      </c>
      <c r="BH70" s="53">
        <f t="shared" si="94"/>
        <v>4.9409999999999954</v>
      </c>
      <c r="BI70" s="53">
        <f t="shared" si="94"/>
        <v>0.76000000000001011</v>
      </c>
      <c r="BJ70" s="53">
        <f t="shared" si="94"/>
        <v>1.481999999999994</v>
      </c>
      <c r="BK70" s="53">
        <f t="shared" si="94"/>
        <v>-0.76699999999999835</v>
      </c>
      <c r="BL70" s="53">
        <f t="shared" si="94"/>
        <v>4.3499999999999988</v>
      </c>
      <c r="BM70" s="53">
        <f t="shared" si="94"/>
        <v>-4.9250000000000016</v>
      </c>
      <c r="BN70" s="53">
        <f t="shared" si="94"/>
        <v>-0.11999999999999234</v>
      </c>
      <c r="BO70" s="53">
        <f t="shared" ref="BO70:DZ70" si="95">SUM(BO71:BO73)</f>
        <v>6.1030000000000078</v>
      </c>
      <c r="BP70" s="53">
        <f t="shared" si="95"/>
        <v>-0.99699999999999744</v>
      </c>
      <c r="BQ70" s="53">
        <f t="shared" si="95"/>
        <v>-5.5930000000000062</v>
      </c>
      <c r="BR70" s="53">
        <f t="shared" si="95"/>
        <v>3.7620000000000013</v>
      </c>
      <c r="BS70" s="53">
        <f t="shared" si="95"/>
        <v>-10.877999999999997</v>
      </c>
      <c r="BT70" s="53">
        <f t="shared" si="95"/>
        <v>-1.8120000000000007</v>
      </c>
      <c r="BU70" s="53">
        <f t="shared" si="95"/>
        <v>3.3480000000000127</v>
      </c>
      <c r="BV70" s="53">
        <f t="shared" si="95"/>
        <v>3.8670000000000044</v>
      </c>
      <c r="BW70" s="53">
        <f t="shared" si="95"/>
        <v>2.968000000000004</v>
      </c>
      <c r="BX70" s="53">
        <f t="shared" si="95"/>
        <v>-4.2760000000000016</v>
      </c>
      <c r="BY70" s="53">
        <f t="shared" si="95"/>
        <v>9.5169999999999852</v>
      </c>
      <c r="BZ70" s="53">
        <f t="shared" si="95"/>
        <v>-12.329000000000004</v>
      </c>
      <c r="CA70" s="53">
        <f t="shared" si="95"/>
        <v>9.1440000000000019</v>
      </c>
      <c r="CB70" s="53">
        <f t="shared" si="95"/>
        <v>-1.2589999999999919</v>
      </c>
      <c r="CC70" s="53">
        <f t="shared" si="95"/>
        <v>26.621000000000002</v>
      </c>
      <c r="CD70" s="53">
        <f t="shared" si="95"/>
        <v>0.9770000000000082</v>
      </c>
      <c r="CE70" s="53">
        <f t="shared" si="95"/>
        <v>-7.8859999999999975</v>
      </c>
      <c r="CF70" s="53">
        <f t="shared" si="95"/>
        <v>5.5930000000000035</v>
      </c>
      <c r="CG70" s="53">
        <f t="shared" si="95"/>
        <v>-10.709000000000007</v>
      </c>
      <c r="CH70" s="53">
        <f t="shared" si="95"/>
        <v>9.0559999999999903</v>
      </c>
      <c r="CI70" s="53">
        <f t="shared" si="95"/>
        <v>-7.3050000000000077</v>
      </c>
      <c r="CJ70" s="53">
        <f t="shared" si="95"/>
        <v>6.8479999999999981</v>
      </c>
      <c r="CK70" s="53">
        <f t="shared" si="95"/>
        <v>7.0180000000000122</v>
      </c>
      <c r="CL70" s="53">
        <f t="shared" si="95"/>
        <v>-1.0029999999999983</v>
      </c>
      <c r="CM70" s="53">
        <f t="shared" si="95"/>
        <v>1.9980000000000007</v>
      </c>
      <c r="CN70" s="53">
        <f t="shared" si="95"/>
        <v>-2.8279999999999959</v>
      </c>
      <c r="CO70" s="53">
        <f t="shared" si="95"/>
        <v>8.8240000000000087</v>
      </c>
      <c r="CP70" s="53">
        <f t="shared" si="95"/>
        <v>8.1410000000000036</v>
      </c>
      <c r="CQ70" s="53">
        <f t="shared" si="95"/>
        <v>-18.691000000000003</v>
      </c>
      <c r="CR70" s="53">
        <f t="shared" si="95"/>
        <v>14.111000000000001</v>
      </c>
      <c r="CS70" s="53">
        <f t="shared" si="95"/>
        <v>-2.9190000000000036</v>
      </c>
      <c r="CT70" s="53">
        <f t="shared" si="95"/>
        <v>10.432999999999996</v>
      </c>
      <c r="CU70" s="53">
        <f t="shared" si="95"/>
        <v>-2.8949999999999956</v>
      </c>
      <c r="CV70" s="53">
        <f t="shared" si="95"/>
        <v>-9.4339999999999975</v>
      </c>
      <c r="CW70" s="53">
        <f t="shared" si="95"/>
        <v>4.4180000000000073</v>
      </c>
      <c r="CX70" s="53">
        <f t="shared" si="95"/>
        <v>-19.51900000000002</v>
      </c>
      <c r="CY70" s="53">
        <f t="shared" si="95"/>
        <v>57.542999999999999</v>
      </c>
      <c r="CZ70" s="53">
        <f t="shared" si="95"/>
        <v>-0.95400000000000229</v>
      </c>
      <c r="DA70" s="53">
        <f t="shared" si="95"/>
        <v>-2.4009999999999896</v>
      </c>
      <c r="DB70" s="53">
        <f t="shared" si="95"/>
        <v>-9.644999999999996</v>
      </c>
      <c r="DC70" s="53">
        <f t="shared" si="95"/>
        <v>6.6589999999999963</v>
      </c>
      <c r="DD70" s="53">
        <f t="shared" si="95"/>
        <v>7.9570000000000025</v>
      </c>
      <c r="DE70" s="53">
        <f t="shared" si="95"/>
        <v>13.488000000000003</v>
      </c>
      <c r="DF70" s="53">
        <f t="shared" si="95"/>
        <v>-21.301000000000009</v>
      </c>
      <c r="DG70" s="53">
        <f t="shared" si="95"/>
        <v>17.663000000000007</v>
      </c>
      <c r="DH70" s="53">
        <f t="shared" si="95"/>
        <v>-3.2080000000000002</v>
      </c>
      <c r="DI70" s="53">
        <f t="shared" si="95"/>
        <v>2.9429999999999903</v>
      </c>
      <c r="DJ70" s="53">
        <f t="shared" si="95"/>
        <v>-3.8209999999999997</v>
      </c>
      <c r="DK70" s="53">
        <f t="shared" si="95"/>
        <v>-3.4750000000000134</v>
      </c>
      <c r="DL70" s="53">
        <f t="shared" si="95"/>
        <v>-2.0530000000000053</v>
      </c>
      <c r="DM70" s="53">
        <f t="shared" si="95"/>
        <v>16.060000000000009</v>
      </c>
      <c r="DN70" s="53">
        <f t="shared" si="95"/>
        <v>6.999999999997876E-3</v>
      </c>
      <c r="DO70" s="53">
        <f t="shared" si="95"/>
        <v>2.8719999999999968</v>
      </c>
      <c r="DP70" s="53">
        <f t="shared" si="95"/>
        <v>4.4190000000000014</v>
      </c>
      <c r="DQ70" s="53">
        <f t="shared" si="95"/>
        <v>-5.4440000000000026</v>
      </c>
      <c r="DR70" s="53">
        <f t="shared" si="95"/>
        <v>12.808999999999983</v>
      </c>
      <c r="DS70" s="53">
        <f t="shared" si="95"/>
        <v>-7.4689999999999959</v>
      </c>
      <c r="DT70" s="53">
        <f t="shared" si="95"/>
        <v>-0.11300000000000177</v>
      </c>
      <c r="DU70" s="53">
        <f t="shared" si="95"/>
        <v>0.70000000000000817</v>
      </c>
      <c r="DV70" s="53">
        <f t="shared" si="95"/>
        <v>-0.76700000000000479</v>
      </c>
      <c r="DW70" s="53">
        <f t="shared" si="95"/>
        <v>-6.4509999999999952</v>
      </c>
      <c r="DX70" s="53">
        <f t="shared" si="95"/>
        <v>2.0549999999999988</v>
      </c>
      <c r="DY70" s="53">
        <f t="shared" si="95"/>
        <v>4.0949999999999971</v>
      </c>
      <c r="DZ70" s="53">
        <f t="shared" si="95"/>
        <v>20.756999999999991</v>
      </c>
      <c r="EA70" s="53">
        <f t="shared" ref="EA70:FE70" si="96">SUM(EA71:EA73)</f>
        <v>-5.7570000000000006</v>
      </c>
      <c r="EB70" s="53">
        <f t="shared" si="96"/>
        <v>-0.39100000000000695</v>
      </c>
      <c r="EC70" s="53">
        <f t="shared" si="96"/>
        <v>-0.86199999999999122</v>
      </c>
      <c r="ED70" s="53">
        <f t="shared" si="96"/>
        <v>1.6720000000000126</v>
      </c>
      <c r="EE70" s="53">
        <f t="shared" si="96"/>
        <v>-0.91300000000001158</v>
      </c>
      <c r="EF70" s="53">
        <f t="shared" si="96"/>
        <v>4.2289999999999965</v>
      </c>
      <c r="EG70" s="53">
        <f t="shared" si="96"/>
        <v>-0.8339999999999852</v>
      </c>
      <c r="EH70" s="53">
        <f t="shared" si="96"/>
        <v>6.5559999999999885</v>
      </c>
      <c r="EI70" s="53">
        <f t="shared" si="96"/>
        <v>8.0110000000000152</v>
      </c>
      <c r="EJ70" s="53">
        <f t="shared" si="96"/>
        <v>15.199000000000002</v>
      </c>
      <c r="EK70" s="53">
        <f t="shared" si="96"/>
        <v>2.9699999999999913</v>
      </c>
      <c r="EL70" s="53">
        <f t="shared" si="96"/>
        <v>-6.6080000000000121</v>
      </c>
      <c r="EM70" s="53">
        <f t="shared" si="96"/>
        <v>1.9576209716796897</v>
      </c>
      <c r="EN70" s="53">
        <f t="shared" si="96"/>
        <v>-9.3398437500089582E-3</v>
      </c>
      <c r="EO70" s="53">
        <f t="shared" si="96"/>
        <v>-0.73700000000001253</v>
      </c>
      <c r="EP70" s="53">
        <f t="shared" si="96"/>
        <v>5.3159999999999838</v>
      </c>
      <c r="EQ70" s="53">
        <f t="shared" si="96"/>
        <v>12.931999999999999</v>
      </c>
      <c r="ER70" s="53">
        <f t="shared" si="96"/>
        <v>-14.78435690784454</v>
      </c>
      <c r="ES70" s="53">
        <f t="shared" si="96"/>
        <v>7.5768984342813646</v>
      </c>
      <c r="ET70" s="53">
        <f t="shared" si="96"/>
        <v>-15.950544677734374</v>
      </c>
      <c r="EU70" s="53">
        <f t="shared" si="96"/>
        <v>-7.992135515332226</v>
      </c>
      <c r="EV70" s="53">
        <f t="shared" si="96"/>
        <v>7.6909999999999998</v>
      </c>
      <c r="EW70" s="53">
        <f t="shared" si="96"/>
        <v>-0.7800000000000088</v>
      </c>
      <c r="EX70" s="53">
        <f t="shared" si="96"/>
        <v>0.65099999999999691</v>
      </c>
      <c r="EY70" s="53">
        <f t="shared" si="96"/>
        <v>-0.81900000000001705</v>
      </c>
      <c r="EZ70" s="53">
        <f t="shared" si="96"/>
        <v>1.7540000000000031</v>
      </c>
      <c r="FA70" s="53">
        <f t="shared" si="96"/>
        <v>0.96199999999999886</v>
      </c>
      <c r="FB70" s="53">
        <f t="shared" si="96"/>
        <v>-6.5359999999999889</v>
      </c>
      <c r="FC70" s="53">
        <f t="shared" si="96"/>
        <v>4.5609999999999999</v>
      </c>
      <c r="FD70" s="53">
        <f t="shared" si="96"/>
        <v>-4.4530000000000003</v>
      </c>
      <c r="FE70" s="53">
        <f t="shared" si="96"/>
        <v>9.3539999999999885</v>
      </c>
      <c r="FF70" s="53">
        <f t="shared" ref="FF70:FP70" si="97">SUM(FF71:FF73)</f>
        <v>-5.044999999999991</v>
      </c>
      <c r="FG70" s="53">
        <f t="shared" si="97"/>
        <v>-11.651999999999997</v>
      </c>
      <c r="FH70" s="53">
        <f t="shared" si="97"/>
        <v>-2.1329999999999929</v>
      </c>
      <c r="FI70" s="53">
        <f t="shared" si="97"/>
        <v>34.016000000000005</v>
      </c>
      <c r="FJ70" s="53">
        <f t="shared" si="97"/>
        <v>6.3219999999999974</v>
      </c>
      <c r="FK70" s="53">
        <f t="shared" si="97"/>
        <v>-8.8230000000000057</v>
      </c>
      <c r="FL70" s="53">
        <f t="shared" si="97"/>
        <v>-2.767999999999998</v>
      </c>
      <c r="FM70" s="53">
        <f t="shared" si="97"/>
        <v>-3.3369999999999838</v>
      </c>
      <c r="FN70" s="53">
        <f t="shared" si="97"/>
        <v>6.2549999999999901</v>
      </c>
      <c r="FO70" s="53">
        <f t="shared" si="97"/>
        <v>-11.937999999999995</v>
      </c>
      <c r="FP70" s="53">
        <f t="shared" si="97"/>
        <v>-6.2821562500000088</v>
      </c>
      <c r="FQ70" s="53">
        <f t="shared" ref="FQ70:FS70" si="98">SUM(FQ71:FQ73)</f>
        <v>-3.768992187499987</v>
      </c>
      <c r="FR70" s="53">
        <f t="shared" si="98"/>
        <v>40.517856173699464</v>
      </c>
      <c r="FS70" s="53">
        <f t="shared" si="98"/>
        <v>29.551818315123285</v>
      </c>
      <c r="FT70" s="53">
        <f t="shared" ref="FT70:FU70" si="99">SUM(FT71:FT73)</f>
        <v>-4.654607023304008</v>
      </c>
      <c r="FU70" s="53">
        <f t="shared" si="99"/>
        <v>-30.440978645006588</v>
      </c>
      <c r="FV70" s="53">
        <f t="shared" ref="FV70" si="100">SUM(FV71:FV73)</f>
        <v>2.7085505014680171</v>
      </c>
    </row>
    <row r="71" spans="1:178" ht="15" x14ac:dyDescent="0.25">
      <c r="A71" s="50" t="s">
        <v>43</v>
      </c>
      <c r="B71" s="53">
        <v>0</v>
      </c>
      <c r="C71" s="53">
        <v>0</v>
      </c>
      <c r="D71" s="53">
        <v>0</v>
      </c>
      <c r="E71" s="53">
        <v>0</v>
      </c>
      <c r="F71" s="53">
        <v>0</v>
      </c>
      <c r="G71" s="53">
        <v>0</v>
      </c>
      <c r="H71" s="53">
        <v>0</v>
      </c>
      <c r="I71" s="53">
        <v>0</v>
      </c>
      <c r="J71" s="53">
        <v>0</v>
      </c>
      <c r="K71" s="53">
        <v>0</v>
      </c>
      <c r="L71" s="53">
        <v>0</v>
      </c>
      <c r="M71" s="53">
        <v>0</v>
      </c>
      <c r="N71" s="53">
        <v>0</v>
      </c>
      <c r="O71" s="53">
        <v>0</v>
      </c>
      <c r="P71" s="53">
        <v>0</v>
      </c>
      <c r="Q71" s="53">
        <v>0</v>
      </c>
      <c r="R71" s="53">
        <v>0</v>
      </c>
      <c r="S71" s="53">
        <v>0</v>
      </c>
      <c r="T71" s="53">
        <v>0</v>
      </c>
      <c r="U71" s="53">
        <v>0</v>
      </c>
      <c r="V71" s="53">
        <v>3.0000000000000009E-3</v>
      </c>
      <c r="W71" s="53">
        <v>0</v>
      </c>
      <c r="X71" s="53">
        <v>0</v>
      </c>
      <c r="Y71" s="53">
        <v>6.3E-2</v>
      </c>
      <c r="Z71" s="53">
        <v>0.02</v>
      </c>
      <c r="AA71" s="53">
        <v>0</v>
      </c>
      <c r="AB71" s="53">
        <v>0</v>
      </c>
      <c r="AC71" s="53">
        <v>1E-3</v>
      </c>
      <c r="AD71" s="53">
        <v>-2.8999999999999998E-2</v>
      </c>
      <c r="AE71" s="53">
        <v>1.1999999999999999E-2</v>
      </c>
      <c r="AF71" s="53">
        <v>-7.9999999999999984E-3</v>
      </c>
      <c r="AG71" s="53">
        <v>0.19600000000000001</v>
      </c>
      <c r="AH71" s="53">
        <v>1E-3</v>
      </c>
      <c r="AI71" s="53">
        <v>1.3000000000000001E-2</v>
      </c>
      <c r="AJ71" s="53">
        <v>3.0000000000000001E-3</v>
      </c>
      <c r="AK71" s="53">
        <v>1E-3</v>
      </c>
      <c r="AL71" s="53">
        <v>-5.0000000000000001E-3</v>
      </c>
      <c r="AM71" s="53">
        <v>0</v>
      </c>
      <c r="AN71" s="53">
        <v>-1.135</v>
      </c>
      <c r="AO71" s="53">
        <v>0.26100000000000001</v>
      </c>
      <c r="AP71" s="53">
        <v>0</v>
      </c>
      <c r="AQ71" s="53">
        <v>-4.0000000000000001E-3</v>
      </c>
      <c r="AR71" s="53">
        <v>-1E-3</v>
      </c>
      <c r="AS71" s="53">
        <v>0.15</v>
      </c>
      <c r="AT71" s="53">
        <v>-1.4999999999999999E-2</v>
      </c>
      <c r="AU71" s="53">
        <v>-6.0000000000000001E-3</v>
      </c>
      <c r="AV71" s="53">
        <v>-4.0000000000000001E-3</v>
      </c>
      <c r="AW71" s="53">
        <v>-2E-3</v>
      </c>
      <c r="AX71" s="53">
        <v>-0.01</v>
      </c>
      <c r="AY71" s="53">
        <v>-4.0000000000000001E-3</v>
      </c>
      <c r="AZ71" s="53">
        <v>-1.4E-2</v>
      </c>
      <c r="BA71" s="53">
        <v>3.899999999999948E-2</v>
      </c>
      <c r="BB71" s="53">
        <v>1.5619999999999994</v>
      </c>
      <c r="BC71" s="53">
        <v>1.6759999999999931</v>
      </c>
      <c r="BD71" s="53">
        <v>7.0000000000001172E-2</v>
      </c>
      <c r="BE71" s="53">
        <v>-2.5139999999999993</v>
      </c>
      <c r="BF71" s="53">
        <v>-4.2120000000000024</v>
      </c>
      <c r="BG71" s="53">
        <v>-1.0350000000000024</v>
      </c>
      <c r="BH71" s="53">
        <v>4.3929999999999954</v>
      </c>
      <c r="BI71" s="53">
        <v>0.79600000000001003</v>
      </c>
      <c r="BJ71" s="53">
        <v>1.4689999999999941</v>
      </c>
      <c r="BK71" s="53">
        <v>-0.50299999999999834</v>
      </c>
      <c r="BL71" s="53">
        <v>5.3929999999999989</v>
      </c>
      <c r="BM71" s="53">
        <v>-4.9090000000000016</v>
      </c>
      <c r="BN71" s="53">
        <v>-1.1239999999999926</v>
      </c>
      <c r="BO71" s="53">
        <v>6.5120000000000076</v>
      </c>
      <c r="BP71" s="53">
        <v>2.0000000000024443E-3</v>
      </c>
      <c r="BQ71" s="53">
        <v>-5.6010000000000062</v>
      </c>
      <c r="BR71" s="53">
        <v>3.7590000000000012</v>
      </c>
      <c r="BS71" s="53">
        <v>-8.3349999999999973</v>
      </c>
      <c r="BT71" s="53">
        <v>1.3839999999999995</v>
      </c>
      <c r="BU71" s="53">
        <v>4.3250000000000126</v>
      </c>
      <c r="BV71" s="53">
        <v>3.8640000000000043</v>
      </c>
      <c r="BW71" s="53">
        <v>4.169000000000004</v>
      </c>
      <c r="BX71" s="53">
        <v>-4.2840000000000016</v>
      </c>
      <c r="BY71" s="53">
        <v>11.641999999999985</v>
      </c>
      <c r="BZ71" s="53">
        <v>-11.903000000000006</v>
      </c>
      <c r="CA71" s="53">
        <v>10.097000000000001</v>
      </c>
      <c r="CB71" s="53">
        <v>-3.0249999999999924</v>
      </c>
      <c r="CC71" s="53">
        <v>27.96</v>
      </c>
      <c r="CD71" s="53">
        <v>1.992000000000008</v>
      </c>
      <c r="CE71" s="53">
        <v>-5.9199999999999982</v>
      </c>
      <c r="CF71" s="53">
        <v>8.9080000000000048</v>
      </c>
      <c r="CG71" s="53">
        <v>-8.6460000000000061</v>
      </c>
      <c r="CH71" s="53">
        <v>9.459999999999992</v>
      </c>
      <c r="CI71" s="53">
        <v>-6.7870000000000079</v>
      </c>
      <c r="CJ71" s="53">
        <v>6.8729999999999976</v>
      </c>
      <c r="CK71" s="53">
        <v>7.0940000000000127</v>
      </c>
      <c r="CL71" s="53">
        <v>-0.39799999999999836</v>
      </c>
      <c r="CM71" s="53">
        <v>2.4250000000000007</v>
      </c>
      <c r="CN71" s="53">
        <v>-1.612999999999996</v>
      </c>
      <c r="CO71" s="53">
        <v>9.6250000000000071</v>
      </c>
      <c r="CP71" s="53">
        <v>8.4970000000000034</v>
      </c>
      <c r="CQ71" s="53">
        <v>-19.594000000000001</v>
      </c>
      <c r="CR71" s="53">
        <v>12.996</v>
      </c>
      <c r="CS71" s="53">
        <v>-2.8590000000000035</v>
      </c>
      <c r="CT71" s="53">
        <v>9.7079999999999966</v>
      </c>
      <c r="CU71" s="53">
        <v>-2.4119999999999955</v>
      </c>
      <c r="CV71" s="53">
        <v>-9.796999999999997</v>
      </c>
      <c r="CW71" s="53">
        <v>4.0670000000000073</v>
      </c>
      <c r="CX71" s="53">
        <v>-19.791000000000018</v>
      </c>
      <c r="CY71" s="53">
        <v>56.344999999999999</v>
      </c>
      <c r="CZ71" s="53">
        <v>-1.4480000000000022</v>
      </c>
      <c r="DA71" s="53">
        <v>-1.0129999999999892</v>
      </c>
      <c r="DB71" s="53">
        <v>-11.748999999999995</v>
      </c>
      <c r="DC71" s="53">
        <v>6.1309999999999967</v>
      </c>
      <c r="DD71" s="53">
        <v>6.756000000000002</v>
      </c>
      <c r="DE71" s="53">
        <v>14.182000000000002</v>
      </c>
      <c r="DF71" s="53">
        <v>-21.573000000000008</v>
      </c>
      <c r="DG71" s="53">
        <v>16.379000000000008</v>
      </c>
      <c r="DH71" s="53">
        <v>-3.7160000000000002</v>
      </c>
      <c r="DI71" s="53">
        <v>3.9079999999999906</v>
      </c>
      <c r="DJ71" s="53">
        <v>-3.8279999999999994</v>
      </c>
      <c r="DK71" s="53">
        <v>-4.0790000000000131</v>
      </c>
      <c r="DL71" s="53">
        <v>-2.0450000000000053</v>
      </c>
      <c r="DM71" s="53">
        <v>16.332000000000008</v>
      </c>
      <c r="DN71" s="53">
        <v>-9.0000000000021174E-3</v>
      </c>
      <c r="DO71" s="53">
        <v>2.9639999999999969</v>
      </c>
      <c r="DP71" s="53">
        <v>3.8240000000000016</v>
      </c>
      <c r="DQ71" s="53">
        <v>-5.2620000000000022</v>
      </c>
      <c r="DR71" s="53">
        <v>12.880999999999984</v>
      </c>
      <c r="DS71" s="53">
        <v>-6.6149999999999949</v>
      </c>
      <c r="DT71" s="53">
        <v>-0.12500000000000178</v>
      </c>
      <c r="DU71" s="53">
        <v>1.0270000000000081</v>
      </c>
      <c r="DV71" s="53">
        <v>-0.76700000000000479</v>
      </c>
      <c r="DW71" s="53">
        <v>-6.4479999999999951</v>
      </c>
      <c r="DX71" s="53">
        <v>1.379999999999999</v>
      </c>
      <c r="DY71" s="53">
        <v>4.7999999999999972</v>
      </c>
      <c r="DZ71" s="53">
        <v>20.760999999999992</v>
      </c>
      <c r="EA71" s="53">
        <v>-6.2590000000000003</v>
      </c>
      <c r="EB71" s="53">
        <v>-0.80800000000000693</v>
      </c>
      <c r="EC71" s="53">
        <v>-0.86199999999999122</v>
      </c>
      <c r="ED71" s="53">
        <v>1.6730000000000125</v>
      </c>
      <c r="EE71" s="53">
        <v>-0.21300000000001162</v>
      </c>
      <c r="EF71" s="53">
        <v>3.8099999999999969</v>
      </c>
      <c r="EG71" s="53">
        <v>-1.3919999999999852</v>
      </c>
      <c r="EH71" s="53">
        <v>-1.395000000000012</v>
      </c>
      <c r="EI71" s="53">
        <v>7.5310000000000148</v>
      </c>
      <c r="EJ71" s="53">
        <v>15.199000000000002</v>
      </c>
      <c r="EK71" s="53">
        <v>2.9769999999999914</v>
      </c>
      <c r="EL71" s="53">
        <v>-6.5870000000000122</v>
      </c>
      <c r="EM71" s="53">
        <v>1.9615849609375022</v>
      </c>
      <c r="EN71" s="53">
        <v>-3.3398437500089528E-3</v>
      </c>
      <c r="EO71" s="53">
        <v>-0.73700000000001253</v>
      </c>
      <c r="EP71" s="53">
        <v>5.3169999999999842</v>
      </c>
      <c r="EQ71" s="53">
        <v>12.318999999999999</v>
      </c>
      <c r="ER71" s="53">
        <v>-14.79035690784454</v>
      </c>
      <c r="ES71" s="53">
        <v>7.5768984342813646</v>
      </c>
      <c r="ET71" s="53">
        <v>-16.286852661132812</v>
      </c>
      <c r="EU71" s="53">
        <v>-7.992135515332226</v>
      </c>
      <c r="EV71" s="53">
        <v>7.6909999999999998</v>
      </c>
      <c r="EW71" s="53">
        <v>-0.7870000000000088</v>
      </c>
      <c r="EX71" s="53">
        <v>0.65099999999999691</v>
      </c>
      <c r="EY71" s="53">
        <v>-0.636000000000017</v>
      </c>
      <c r="EZ71" s="53">
        <v>1.7540000000000031</v>
      </c>
      <c r="FA71" s="53">
        <v>0.96199999999999886</v>
      </c>
      <c r="FB71" s="53">
        <v>-6.2699999999999889</v>
      </c>
      <c r="FC71" s="53">
        <v>4.7729999999999997</v>
      </c>
      <c r="FD71" s="53">
        <v>-4.1080000000000005</v>
      </c>
      <c r="FE71" s="53">
        <v>9.7669999999999888</v>
      </c>
      <c r="FF71" s="53">
        <v>-4.8069999999999915</v>
      </c>
      <c r="FG71" s="53">
        <v>-10.518999999999998</v>
      </c>
      <c r="FH71" s="53">
        <v>-1.9199999999999928</v>
      </c>
      <c r="FI71" s="53">
        <v>34.438000000000002</v>
      </c>
      <c r="FJ71" s="53">
        <v>7.3549999999999969</v>
      </c>
      <c r="FK71" s="53">
        <v>-8.4780000000000051</v>
      </c>
      <c r="FL71" s="53">
        <v>-2.3239999999999981</v>
      </c>
      <c r="FM71" s="53">
        <v>-2.4399999999999835</v>
      </c>
      <c r="FN71" s="53">
        <v>7.1399999999999899</v>
      </c>
      <c r="FO71" s="53">
        <v>-11.236999999999995</v>
      </c>
      <c r="FP71" s="53">
        <v>-5.4031562500000092</v>
      </c>
      <c r="FQ71" s="53">
        <v>-2.8219921874999869</v>
      </c>
      <c r="FR71" s="53">
        <v>41.327459625699461</v>
      </c>
      <c r="FS71" s="53">
        <v>30.436495755123286</v>
      </c>
      <c r="FT71" s="53">
        <v>-4.0149323433040074</v>
      </c>
      <c r="FU71" s="53">
        <v>-30.242811325006588</v>
      </c>
      <c r="FV71" s="53">
        <v>3.1085505014680166</v>
      </c>
    </row>
    <row r="72" spans="1:178" ht="15" x14ac:dyDescent="0.25">
      <c r="A72" s="50" t="s">
        <v>44</v>
      </c>
      <c r="B72" s="53">
        <v>0</v>
      </c>
      <c r="C72" s="53">
        <v>0</v>
      </c>
      <c r="D72" s="53">
        <v>0</v>
      </c>
      <c r="E72" s="53">
        <v>0</v>
      </c>
      <c r="F72" s="53">
        <v>0</v>
      </c>
      <c r="G72" s="53">
        <v>0</v>
      </c>
      <c r="H72" s="53">
        <v>0</v>
      </c>
      <c r="I72" s="53">
        <v>0</v>
      </c>
      <c r="J72" s="53">
        <v>0</v>
      </c>
      <c r="K72" s="53">
        <v>0</v>
      </c>
      <c r="L72" s="53">
        <v>0</v>
      </c>
      <c r="M72" s="53">
        <v>0</v>
      </c>
      <c r="N72" s="53">
        <v>0</v>
      </c>
      <c r="O72" s="53">
        <v>0</v>
      </c>
      <c r="P72" s="53">
        <v>0</v>
      </c>
      <c r="Q72" s="53">
        <v>0</v>
      </c>
      <c r="R72" s="53">
        <v>0</v>
      </c>
      <c r="S72" s="53">
        <v>0</v>
      </c>
      <c r="T72" s="53">
        <v>0</v>
      </c>
      <c r="U72" s="53">
        <v>0</v>
      </c>
      <c r="V72" s="53">
        <v>0</v>
      </c>
      <c r="W72" s="53">
        <v>0</v>
      </c>
      <c r="X72" s="53">
        <v>-3.0000000000000001E-3</v>
      </c>
      <c r="Y72" s="53">
        <v>0</v>
      </c>
      <c r="Z72" s="53">
        <v>0</v>
      </c>
      <c r="AA72" s="53">
        <v>0</v>
      </c>
      <c r="AB72" s="53">
        <v>2E-3</v>
      </c>
      <c r="AC72" s="53">
        <v>-2E-3</v>
      </c>
      <c r="AD72" s="53">
        <v>-4.0000000000000001E-3</v>
      </c>
      <c r="AE72" s="53">
        <v>-1E-3</v>
      </c>
      <c r="AF72" s="53">
        <v>-2E-3</v>
      </c>
      <c r="AG72" s="53">
        <v>0</v>
      </c>
      <c r="AH72" s="53">
        <v>1.0999999999999999E-2</v>
      </c>
      <c r="AI72" s="53">
        <v>-6.0000000000000001E-3</v>
      </c>
      <c r="AJ72" s="53">
        <v>0</v>
      </c>
      <c r="AK72" s="53">
        <v>-1E-3</v>
      </c>
      <c r="AL72" s="53">
        <v>-5.0000000000000001E-3</v>
      </c>
      <c r="AM72" s="53">
        <v>-8.9999999999999993E-3</v>
      </c>
      <c r="AN72" s="53">
        <v>0</v>
      </c>
      <c r="AO72" s="53">
        <v>-2E-3</v>
      </c>
      <c r="AP72" s="53">
        <v>0</v>
      </c>
      <c r="AQ72" s="53">
        <v>-2.431</v>
      </c>
      <c r="AR72" s="53">
        <v>0</v>
      </c>
      <c r="AS72" s="53">
        <v>-2E-3</v>
      </c>
      <c r="AT72" s="53">
        <v>-2E-3</v>
      </c>
      <c r="AU72" s="53">
        <v>2E-3</v>
      </c>
      <c r="AV72" s="53">
        <v>0</v>
      </c>
      <c r="AW72" s="53">
        <v>0</v>
      </c>
      <c r="AX72" s="53">
        <v>0</v>
      </c>
      <c r="AY72" s="53">
        <v>6.0000000000000001E-3</v>
      </c>
      <c r="AZ72" s="53">
        <v>-4.0000000000000001E-3</v>
      </c>
      <c r="BA72" s="53">
        <v>-1E-3</v>
      </c>
      <c r="BB72" s="53">
        <v>-0.02</v>
      </c>
      <c r="BC72" s="53">
        <v>-1.5000000000000003E-2</v>
      </c>
      <c r="BD72" s="53">
        <v>-3.8000000000000006E-2</v>
      </c>
      <c r="BE72" s="53">
        <v>-1.0999999999999999E-2</v>
      </c>
      <c r="BF72" s="53">
        <v>-6.0000000000000001E-3</v>
      </c>
      <c r="BG72" s="53">
        <v>-0.02</v>
      </c>
      <c r="BH72" s="53">
        <v>-3.0000000000000001E-3</v>
      </c>
      <c r="BI72" s="53">
        <v>-7.0000000000000001E-3</v>
      </c>
      <c r="BJ72" s="53">
        <v>-1.9E-2</v>
      </c>
      <c r="BK72" s="53">
        <v>-4.2999999999999997E-2</v>
      </c>
      <c r="BL72" s="53">
        <v>-0.39399999999999996</v>
      </c>
      <c r="BM72" s="53">
        <v>-1.4999999999999999E-2</v>
      </c>
      <c r="BN72" s="53">
        <v>-3.0000000000000001E-3</v>
      </c>
      <c r="BO72" s="53">
        <v>-1.9000000000000003E-2</v>
      </c>
      <c r="BP72" s="53">
        <v>-8.0000000000000002E-3</v>
      </c>
      <c r="BQ72" s="53">
        <v>5.0000000000000001E-3</v>
      </c>
      <c r="BR72" s="53">
        <v>-4.0000000000000001E-3</v>
      </c>
      <c r="BS72" s="53">
        <v>-1.6999999999999998E-2</v>
      </c>
      <c r="BT72" s="53">
        <v>-5.0000000000000001E-3</v>
      </c>
      <c r="BU72" s="53">
        <v>0</v>
      </c>
      <c r="BV72" s="53">
        <v>-2E-3</v>
      </c>
      <c r="BW72" s="53">
        <v>0</v>
      </c>
      <c r="BX72" s="53">
        <v>0</v>
      </c>
      <c r="BY72" s="53">
        <v>-1.3000000000000001E-2</v>
      </c>
      <c r="BZ72" s="53">
        <v>-2.4E-2</v>
      </c>
      <c r="CA72" s="53">
        <v>-1.7000000000000001E-2</v>
      </c>
      <c r="CB72" s="53">
        <v>-1.4E-2</v>
      </c>
      <c r="CC72" s="53">
        <v>3.9999999999999983E-3</v>
      </c>
      <c r="CD72" s="53">
        <v>-2.3E-2</v>
      </c>
      <c r="CE72" s="53">
        <v>-1.7999999999999794E-2</v>
      </c>
      <c r="CF72" s="53">
        <v>-1.8000000000000002E-2</v>
      </c>
      <c r="CG72" s="53">
        <v>-0.02</v>
      </c>
      <c r="CH72" s="53">
        <v>-2.1000000000000001E-2</v>
      </c>
      <c r="CI72" s="53">
        <v>-1.9E-2</v>
      </c>
      <c r="CJ72" s="53">
        <v>-1.4999999999999999E-2</v>
      </c>
      <c r="CK72" s="53">
        <v>-8.1000000000000003E-2</v>
      </c>
      <c r="CL72" s="53">
        <v>-2.5000000000000001E-2</v>
      </c>
      <c r="CM72" s="53">
        <v>-2.5000000000000001E-2</v>
      </c>
      <c r="CN72" s="53">
        <v>-2.5000000000000001E-2</v>
      </c>
      <c r="CO72" s="53">
        <v>-2.4E-2</v>
      </c>
      <c r="CP72" s="53">
        <v>-2.5999999999999999E-2</v>
      </c>
      <c r="CQ72" s="53">
        <v>-2.6999999999999996E-2</v>
      </c>
      <c r="CR72" s="53">
        <v>-2.0999999999999998E-2</v>
      </c>
      <c r="CS72" s="53">
        <v>-2.5000000000000001E-2</v>
      </c>
      <c r="CT72" s="53">
        <v>0.44300000000000006</v>
      </c>
      <c r="CU72" s="53">
        <v>-1.0310000000000001</v>
      </c>
      <c r="CV72" s="53">
        <v>9.0000000000000011E-2</v>
      </c>
      <c r="CW72" s="53">
        <v>-0.11900000000000002</v>
      </c>
      <c r="CX72" s="53">
        <v>0.20300000000000001</v>
      </c>
      <c r="CY72" s="53">
        <v>0.41999999999999993</v>
      </c>
      <c r="CZ72" s="53">
        <v>6.0999999999999971E-2</v>
      </c>
      <c r="DA72" s="53">
        <v>-1.6350000000000002</v>
      </c>
      <c r="DB72" s="53">
        <v>1.4710000000000001</v>
      </c>
      <c r="DC72" s="53">
        <v>0.14600000000000002</v>
      </c>
      <c r="DD72" s="53">
        <v>1.2809999999999999</v>
      </c>
      <c r="DE72" s="53">
        <v>-0.623</v>
      </c>
      <c r="DF72" s="53">
        <v>-0.12900000000000006</v>
      </c>
      <c r="DG72" s="53">
        <v>0.89699999999999991</v>
      </c>
      <c r="DH72" s="53">
        <v>9.9999999999999992E-2</v>
      </c>
      <c r="DI72" s="53">
        <v>-0.95800000000000007</v>
      </c>
      <c r="DJ72" s="53">
        <v>1.3999999999999999E-2</v>
      </c>
      <c r="DK72" s="53">
        <v>-6.0000000000000001E-3</v>
      </c>
      <c r="DL72" s="53">
        <v>-3.0000000000000001E-3</v>
      </c>
      <c r="DM72" s="53">
        <v>-0.27</v>
      </c>
      <c r="DN72" s="53">
        <v>2.3E-2</v>
      </c>
      <c r="DO72" s="53">
        <v>0</v>
      </c>
      <c r="DP72" s="53">
        <v>-3.9E-2</v>
      </c>
      <c r="DQ72" s="53">
        <v>-0.18099999999999999</v>
      </c>
      <c r="DR72" s="53">
        <v>-0.36499999999999999</v>
      </c>
      <c r="DS72" s="53">
        <v>-1.5660000000000003</v>
      </c>
      <c r="DT72" s="53">
        <v>0</v>
      </c>
      <c r="DU72" s="53">
        <v>-1.002</v>
      </c>
      <c r="DV72" s="53">
        <v>0</v>
      </c>
      <c r="DW72" s="53">
        <v>0</v>
      </c>
      <c r="DX72" s="53">
        <v>0</v>
      </c>
      <c r="DY72" s="53">
        <v>-1.26</v>
      </c>
      <c r="DZ72" s="53">
        <v>0</v>
      </c>
      <c r="EA72" s="53">
        <v>0</v>
      </c>
      <c r="EB72" s="53">
        <v>0</v>
      </c>
      <c r="EC72" s="53">
        <v>0</v>
      </c>
      <c r="ED72" s="53">
        <v>0</v>
      </c>
      <c r="EE72" s="53">
        <v>-0.7</v>
      </c>
      <c r="EF72" s="53">
        <v>0</v>
      </c>
      <c r="EG72" s="53">
        <v>0</v>
      </c>
      <c r="EH72" s="53">
        <v>0</v>
      </c>
      <c r="EI72" s="53">
        <v>0</v>
      </c>
      <c r="EJ72" s="53">
        <v>0</v>
      </c>
      <c r="EK72" s="53">
        <v>0</v>
      </c>
      <c r="EL72" s="53">
        <v>0</v>
      </c>
      <c r="EM72" s="53">
        <v>0</v>
      </c>
      <c r="EN72" s="53">
        <v>0</v>
      </c>
      <c r="EO72" s="53">
        <v>0</v>
      </c>
      <c r="EP72" s="53">
        <v>0</v>
      </c>
      <c r="EQ72" s="53">
        <v>0</v>
      </c>
      <c r="ER72" s="53">
        <v>0</v>
      </c>
      <c r="ES72" s="53">
        <v>0</v>
      </c>
      <c r="ET72" s="53">
        <v>0</v>
      </c>
      <c r="EU72" s="53">
        <v>0</v>
      </c>
      <c r="EV72" s="53">
        <v>0</v>
      </c>
      <c r="EW72" s="53">
        <v>0</v>
      </c>
      <c r="EX72" s="53">
        <v>0</v>
      </c>
      <c r="EY72" s="53">
        <v>-0.183</v>
      </c>
      <c r="EZ72" s="53">
        <v>0</v>
      </c>
      <c r="FA72" s="53">
        <v>0</v>
      </c>
      <c r="FB72" s="53">
        <v>-0.26600000000000001</v>
      </c>
      <c r="FC72" s="53">
        <v>-0.21200000000000002</v>
      </c>
      <c r="FD72" s="53">
        <v>-0.34499999999999997</v>
      </c>
      <c r="FE72" s="53">
        <v>-0.39500000000000002</v>
      </c>
      <c r="FF72" s="53">
        <v>-0.23799999999999999</v>
      </c>
      <c r="FG72" s="53">
        <v>-1.133</v>
      </c>
      <c r="FH72" s="53">
        <v>-0.21300000000000002</v>
      </c>
      <c r="FI72" s="53">
        <v>-0.42200000000000004</v>
      </c>
      <c r="FJ72" s="53">
        <v>-1.0329999999999999</v>
      </c>
      <c r="FK72" s="53">
        <v>-0.34500000000000003</v>
      </c>
      <c r="FL72" s="53">
        <v>-0.44400000000000001</v>
      </c>
      <c r="FM72" s="53">
        <v>-0.89700000000000002</v>
      </c>
      <c r="FN72" s="53">
        <v>-0.88500000000000001</v>
      </c>
      <c r="FO72" s="53">
        <v>-0.70099999999999996</v>
      </c>
      <c r="FP72" s="53">
        <v>-0.879</v>
      </c>
      <c r="FQ72" s="53">
        <v>-0.94199999999999995</v>
      </c>
      <c r="FR72" s="53">
        <v>-0.80960345199999983</v>
      </c>
      <c r="FS72" s="53">
        <v>-0.88167744000000003</v>
      </c>
      <c r="FT72" s="53">
        <v>-0.59067468000000001</v>
      </c>
      <c r="FU72" s="53">
        <v>-0.19816731999999998</v>
      </c>
      <c r="FV72" s="53">
        <v>-0.39999999999999925</v>
      </c>
    </row>
    <row r="73" spans="1:178" ht="15" x14ac:dyDescent="0.25">
      <c r="A73" s="50" t="s">
        <v>45</v>
      </c>
      <c r="B73" s="53">
        <v>1.0569999999999999</v>
      </c>
      <c r="C73" s="53">
        <v>0.68799999999999972</v>
      </c>
      <c r="D73" s="53">
        <v>1.6860000000000004</v>
      </c>
      <c r="E73" s="53">
        <v>-1.1170000000000002</v>
      </c>
      <c r="F73" s="53">
        <v>0.504</v>
      </c>
      <c r="G73" s="53">
        <v>0.14499999999999996</v>
      </c>
      <c r="H73" s="53">
        <v>3.9660000000000002</v>
      </c>
      <c r="I73" s="53">
        <v>0.52800000000000002</v>
      </c>
      <c r="J73" s="53">
        <v>0</v>
      </c>
      <c r="K73" s="53">
        <v>0</v>
      </c>
      <c r="L73" s="53">
        <v>0</v>
      </c>
      <c r="M73" s="53">
        <v>0</v>
      </c>
      <c r="N73" s="53">
        <v>0</v>
      </c>
      <c r="O73" s="53">
        <v>0</v>
      </c>
      <c r="P73" s="53">
        <v>0</v>
      </c>
      <c r="Q73" s="53">
        <v>0</v>
      </c>
      <c r="R73" s="53">
        <v>0</v>
      </c>
      <c r="S73" s="53">
        <v>0</v>
      </c>
      <c r="T73" s="53">
        <v>0</v>
      </c>
      <c r="U73" s="53">
        <v>0</v>
      </c>
      <c r="V73" s="53">
        <v>3.0000000000000001E-3</v>
      </c>
      <c r="W73" s="53">
        <v>3.0000000000000001E-3</v>
      </c>
      <c r="X73" s="53">
        <v>0</v>
      </c>
      <c r="Y73" s="53">
        <v>2.1000000000000001E-2</v>
      </c>
      <c r="Z73" s="53">
        <v>6.0000000000000001E-3</v>
      </c>
      <c r="AA73" s="53">
        <v>2.1999999999999999E-2</v>
      </c>
      <c r="AB73" s="53">
        <v>0</v>
      </c>
      <c r="AC73" s="53">
        <v>-2E-3</v>
      </c>
      <c r="AD73" s="53">
        <v>1.7000000000000001E-2</v>
      </c>
      <c r="AE73" s="53">
        <v>0.51700000000000002</v>
      </c>
      <c r="AF73" s="53">
        <v>0.13200000000000001</v>
      </c>
      <c r="AG73" s="53">
        <v>1.9999999999999983E-3</v>
      </c>
      <c r="AH73" s="53">
        <v>-2.0000000000000018E-2</v>
      </c>
      <c r="AI73" s="53">
        <v>0.22700000000000001</v>
      </c>
      <c r="AJ73" s="53">
        <v>0</v>
      </c>
      <c r="AK73" s="53">
        <v>6.2E-2</v>
      </c>
      <c r="AL73" s="53">
        <v>6.9999999999999993E-3</v>
      </c>
      <c r="AM73" s="53">
        <v>-1E-3</v>
      </c>
      <c r="AN73" s="53">
        <v>0</v>
      </c>
      <c r="AO73" s="53">
        <v>0</v>
      </c>
      <c r="AP73" s="53">
        <v>0</v>
      </c>
      <c r="AQ73" s="53">
        <v>0</v>
      </c>
      <c r="AR73" s="53">
        <v>0</v>
      </c>
      <c r="AS73" s="53">
        <v>0</v>
      </c>
      <c r="AT73" s="53">
        <v>0</v>
      </c>
      <c r="AU73" s="53">
        <v>0</v>
      </c>
      <c r="AV73" s="53">
        <v>-1.2070000000000001</v>
      </c>
      <c r="AW73" s="53">
        <v>0</v>
      </c>
      <c r="AX73" s="53">
        <v>0</v>
      </c>
      <c r="AY73" s="53">
        <v>-3.0000000000000001E-3</v>
      </c>
      <c r="AZ73" s="53">
        <v>-1.2E-2</v>
      </c>
      <c r="BA73" s="53">
        <v>-3.6999999999999922E-2</v>
      </c>
      <c r="BB73" s="53">
        <v>1.0999999999999954E-2</v>
      </c>
      <c r="BC73" s="53">
        <v>-9.1999999999999971E-2</v>
      </c>
      <c r="BD73" s="53">
        <v>-3.499999999999992E-2</v>
      </c>
      <c r="BE73" s="53">
        <v>2.1999999999999964E-2</v>
      </c>
      <c r="BF73" s="53">
        <v>2.399999999999991E-2</v>
      </c>
      <c r="BG73" s="53">
        <v>-0.45499999999999996</v>
      </c>
      <c r="BH73" s="53">
        <v>0.55100000000000005</v>
      </c>
      <c r="BI73" s="53">
        <v>-2.8999999999999942E-2</v>
      </c>
      <c r="BJ73" s="53">
        <v>3.199999999999989E-2</v>
      </c>
      <c r="BK73" s="53">
        <v>-0.22099999999999997</v>
      </c>
      <c r="BL73" s="53">
        <v>-0.64900000000000002</v>
      </c>
      <c r="BM73" s="53">
        <v>-9.9999999999998701E-4</v>
      </c>
      <c r="BN73" s="53">
        <v>1.0070000000000001</v>
      </c>
      <c r="BO73" s="53">
        <v>-0.3899999999999999</v>
      </c>
      <c r="BP73" s="53">
        <v>-0.99099999999999988</v>
      </c>
      <c r="BQ73" s="53">
        <v>3.0000000000000001E-3</v>
      </c>
      <c r="BR73" s="53">
        <v>7.0000000000000001E-3</v>
      </c>
      <c r="BS73" s="53">
        <v>-2.5260000000000002</v>
      </c>
      <c r="BT73" s="53">
        <v>-3.1910000000000003</v>
      </c>
      <c r="BU73" s="53">
        <v>-0.97699999999999998</v>
      </c>
      <c r="BV73" s="53">
        <v>5.0000000000000001E-3</v>
      </c>
      <c r="BW73" s="53">
        <v>-1.2010000000000001</v>
      </c>
      <c r="BX73" s="53">
        <v>8.0000000000000002E-3</v>
      </c>
      <c r="BY73" s="53">
        <v>-2.1120000000000001</v>
      </c>
      <c r="BZ73" s="53">
        <v>-0.40199999999999997</v>
      </c>
      <c r="CA73" s="53">
        <v>-0.93599999999999994</v>
      </c>
      <c r="CB73" s="53">
        <v>1.7800000000000002</v>
      </c>
      <c r="CC73" s="53">
        <v>-1.343</v>
      </c>
      <c r="CD73" s="53">
        <v>-0.99199999999999988</v>
      </c>
      <c r="CE73" s="53">
        <v>-1.948</v>
      </c>
      <c r="CF73" s="53">
        <v>-3.2970000000000002</v>
      </c>
      <c r="CG73" s="53">
        <v>-2.0430000000000001</v>
      </c>
      <c r="CH73" s="53">
        <v>-0.38300000000000001</v>
      </c>
      <c r="CI73" s="53">
        <v>-0.499</v>
      </c>
      <c r="CJ73" s="53">
        <v>-0.01</v>
      </c>
      <c r="CK73" s="53">
        <v>5.0000000000000001E-3</v>
      </c>
      <c r="CL73" s="53">
        <v>-0.57999999999999996</v>
      </c>
      <c r="CM73" s="53">
        <v>-0.40200000000000002</v>
      </c>
      <c r="CN73" s="53">
        <v>-1.19</v>
      </c>
      <c r="CO73" s="53">
        <v>-0.77699999999999991</v>
      </c>
      <c r="CP73" s="53">
        <v>-0.33</v>
      </c>
      <c r="CQ73" s="53">
        <v>0.92999999999999994</v>
      </c>
      <c r="CR73" s="53">
        <v>1.1360000000000001</v>
      </c>
      <c r="CS73" s="53">
        <v>-3.5000000000000017E-2</v>
      </c>
      <c r="CT73" s="53">
        <v>0.28199999999999997</v>
      </c>
      <c r="CU73" s="53">
        <v>0.54799999999999993</v>
      </c>
      <c r="CV73" s="53">
        <v>0.27299999999999996</v>
      </c>
      <c r="CW73" s="53">
        <v>0.47000000000000003</v>
      </c>
      <c r="CX73" s="53">
        <v>6.8999999999999964E-2</v>
      </c>
      <c r="CY73" s="53">
        <v>0.77800000000000002</v>
      </c>
      <c r="CZ73" s="53">
        <v>0.43299999999999994</v>
      </c>
      <c r="DA73" s="53">
        <v>0.247</v>
      </c>
      <c r="DB73" s="53">
        <v>0.63300000000000001</v>
      </c>
      <c r="DC73" s="53">
        <v>0.38200000000000001</v>
      </c>
      <c r="DD73" s="53">
        <v>-0.08</v>
      </c>
      <c r="DE73" s="53">
        <v>-7.1000000000000008E-2</v>
      </c>
      <c r="DF73" s="53">
        <v>0.40100000000000002</v>
      </c>
      <c r="DG73" s="53">
        <v>0.38700000000000001</v>
      </c>
      <c r="DH73" s="53">
        <v>0.40799999999999992</v>
      </c>
      <c r="DI73" s="53">
        <v>-7.0000000000000001E-3</v>
      </c>
      <c r="DJ73" s="53">
        <v>-7.0000000000000062E-3</v>
      </c>
      <c r="DK73" s="53">
        <v>0.60999999999999988</v>
      </c>
      <c r="DL73" s="53">
        <v>-5.0000000000000044E-3</v>
      </c>
      <c r="DM73" s="53">
        <v>-2.0000000000000018E-3</v>
      </c>
      <c r="DN73" s="53">
        <v>-7.0000000000000062E-3</v>
      </c>
      <c r="DO73" s="53">
        <v>-9.2000000000000082E-2</v>
      </c>
      <c r="DP73" s="53">
        <v>0.63400000000000001</v>
      </c>
      <c r="DQ73" s="53">
        <v>-9.9999999999994538E-4</v>
      </c>
      <c r="DR73" s="53">
        <v>0.29299999999999998</v>
      </c>
      <c r="DS73" s="53">
        <v>0.71199999999999997</v>
      </c>
      <c r="DT73" s="53">
        <v>1.2000000000000011E-2</v>
      </c>
      <c r="DU73" s="53">
        <v>0.67500000000000004</v>
      </c>
      <c r="DV73" s="53">
        <v>0</v>
      </c>
      <c r="DW73" s="53">
        <v>-3.0000000000000027E-3</v>
      </c>
      <c r="DX73" s="53">
        <v>0.67500000000000004</v>
      </c>
      <c r="DY73" s="53">
        <v>0.55500000000000005</v>
      </c>
      <c r="DZ73" s="53">
        <v>-3.999999999999948E-3</v>
      </c>
      <c r="EA73" s="53">
        <v>0.502</v>
      </c>
      <c r="EB73" s="53">
        <v>0.41699999999999998</v>
      </c>
      <c r="EC73" s="53">
        <v>0</v>
      </c>
      <c r="ED73" s="53">
        <v>-1.0000000000000009E-3</v>
      </c>
      <c r="EE73" s="53">
        <v>0</v>
      </c>
      <c r="EF73" s="53">
        <v>0.41899999999999998</v>
      </c>
      <c r="EG73" s="53">
        <v>0.55800000000000005</v>
      </c>
      <c r="EH73" s="53">
        <v>7.9510000000000005</v>
      </c>
      <c r="EI73" s="53">
        <v>0.48</v>
      </c>
      <c r="EJ73" s="53">
        <v>0</v>
      </c>
      <c r="EK73" s="53">
        <v>-7.0000000000000045E-3</v>
      </c>
      <c r="EL73" s="53">
        <v>-2.1000000000000019E-2</v>
      </c>
      <c r="EM73" s="53">
        <v>-3.9639892578124947E-3</v>
      </c>
      <c r="EN73" s="53">
        <v>-6.0000000000000053E-3</v>
      </c>
      <c r="EO73" s="53">
        <v>0</v>
      </c>
      <c r="EP73" s="53">
        <v>-1.0000000000000009E-3</v>
      </c>
      <c r="EQ73" s="53">
        <v>0.61299999999999999</v>
      </c>
      <c r="ER73" s="53">
        <v>6.0000000000000053E-3</v>
      </c>
      <c r="ES73" s="53">
        <v>0</v>
      </c>
      <c r="ET73" s="53">
        <v>0.33630798339843754</v>
      </c>
      <c r="EU73" s="53">
        <v>0</v>
      </c>
      <c r="EV73" s="53">
        <v>0</v>
      </c>
      <c r="EW73" s="53">
        <v>7.0000000000000062E-3</v>
      </c>
      <c r="EX73" s="53">
        <v>0</v>
      </c>
      <c r="EY73" s="53">
        <v>0</v>
      </c>
      <c r="EZ73" s="53">
        <v>0</v>
      </c>
      <c r="FA73" s="53">
        <v>0</v>
      </c>
      <c r="FB73" s="53">
        <v>0</v>
      </c>
      <c r="FC73" s="53">
        <v>0</v>
      </c>
      <c r="FD73" s="53">
        <v>0</v>
      </c>
      <c r="FE73" s="53">
        <v>-1.7999999999999999E-2</v>
      </c>
      <c r="FF73" s="53">
        <v>0</v>
      </c>
      <c r="FG73" s="53">
        <v>0</v>
      </c>
      <c r="FH73" s="53">
        <v>0</v>
      </c>
      <c r="FI73" s="53">
        <v>0</v>
      </c>
      <c r="FJ73" s="53">
        <v>0</v>
      </c>
      <c r="FK73" s="53">
        <v>0</v>
      </c>
      <c r="FL73" s="53">
        <v>0</v>
      </c>
      <c r="FM73" s="53">
        <v>0</v>
      </c>
      <c r="FN73" s="53">
        <v>0</v>
      </c>
      <c r="FO73" s="53">
        <v>0</v>
      </c>
      <c r="FP73" s="53">
        <v>0</v>
      </c>
      <c r="FQ73" s="53">
        <v>-5.0000000000000001E-3</v>
      </c>
      <c r="FR73" s="53">
        <v>0</v>
      </c>
      <c r="FS73" s="53">
        <v>-3.0000000000000001E-3</v>
      </c>
      <c r="FT73" s="53">
        <v>-4.9000000000000002E-2</v>
      </c>
      <c r="FU73" s="53">
        <v>0</v>
      </c>
      <c r="FV73" s="53">
        <v>0</v>
      </c>
    </row>
    <row r="74" spans="1:178" ht="17.25" x14ac:dyDescent="0.25">
      <c r="A74" s="49" t="s">
        <v>105</v>
      </c>
      <c r="B74" s="53">
        <v>0.54499999999999449</v>
      </c>
      <c r="C74" s="53">
        <v>-1.6000000000000014E-2</v>
      </c>
      <c r="D74" s="53">
        <v>-9.9999999999944578E-4</v>
      </c>
      <c r="E74" s="53">
        <v>-2.8999999999999471E-2</v>
      </c>
      <c r="F74" s="53">
        <v>9.0000000000003411E-3</v>
      </c>
      <c r="G74" s="53">
        <v>-8.0000000000004512E-3</v>
      </c>
      <c r="H74" s="53">
        <v>-9.0000000000003411E-3</v>
      </c>
      <c r="I74" s="53">
        <v>-1.9999999999997797E-3</v>
      </c>
      <c r="J74" s="53">
        <v>-2.2999999999997911E-2</v>
      </c>
      <c r="K74" s="53">
        <v>-1.7849999999999984</v>
      </c>
      <c r="L74" s="53">
        <v>0.87600000000000011</v>
      </c>
      <c r="M74" s="53">
        <v>0.86199999999999877</v>
      </c>
      <c r="N74" s="53">
        <v>-2.2000000000000908E-2</v>
      </c>
      <c r="O74" s="53">
        <v>-8.9999999999994529E-3</v>
      </c>
      <c r="P74" s="53">
        <v>-1.6000000000000014E-2</v>
      </c>
      <c r="Q74" s="53">
        <v>-1.5000000000001457E-2</v>
      </c>
      <c r="R74" s="53">
        <v>13.353999999999999</v>
      </c>
      <c r="S74" s="53">
        <v>-3.5670000000000006</v>
      </c>
      <c r="T74" s="53">
        <v>-1.6260000000000008</v>
      </c>
      <c r="U74" s="53">
        <v>-8.2070000000000025</v>
      </c>
      <c r="V74" s="53">
        <v>-1.4000000000002455E-2</v>
      </c>
      <c r="W74" s="53">
        <v>0.2199999999999982</v>
      </c>
      <c r="X74" s="53">
        <v>-18.649000000000001</v>
      </c>
      <c r="Y74" s="53">
        <v>0.17100000000000115</v>
      </c>
      <c r="Z74" s="53">
        <v>0.86299999999999955</v>
      </c>
      <c r="AA74" s="53">
        <v>0.19099999999999984</v>
      </c>
      <c r="AB74" s="53">
        <v>0.5600000000000005</v>
      </c>
      <c r="AC74" s="53">
        <v>1.0099999999999996</v>
      </c>
      <c r="AD74" s="53">
        <v>0.27499999999999969</v>
      </c>
      <c r="AE74" s="53">
        <v>0.47700000000000031</v>
      </c>
      <c r="AF74" s="53">
        <v>0.756000000000001</v>
      </c>
      <c r="AG74" s="53">
        <v>-0.49599999999999994</v>
      </c>
      <c r="AH74" s="53">
        <v>4.8189999999999991</v>
      </c>
      <c r="AI74" s="53">
        <v>0.61100000000000154</v>
      </c>
      <c r="AJ74" s="53">
        <v>0.35500000000000043</v>
      </c>
      <c r="AK74" s="53">
        <v>-3.8610000000000002</v>
      </c>
      <c r="AL74" s="53">
        <v>-2.1000000000002794E-2</v>
      </c>
      <c r="AM74" s="53">
        <v>0.34699999999999898</v>
      </c>
      <c r="AN74" s="53">
        <v>0.5209999999999988</v>
      </c>
      <c r="AO74" s="53">
        <v>0.38099999999999801</v>
      </c>
      <c r="AP74" s="53">
        <v>0.41000000000000036</v>
      </c>
      <c r="AQ74" s="53">
        <v>0.51499999999999935</v>
      </c>
      <c r="AR74" s="53">
        <v>1.4549999999999996</v>
      </c>
      <c r="AS74" s="53">
        <v>-0.78400000000000336</v>
      </c>
      <c r="AT74" s="53">
        <v>3.3449999999999984</v>
      </c>
      <c r="AU74" s="53">
        <v>3.1490000000000036</v>
      </c>
      <c r="AV74" s="53">
        <v>2.1599999999999997</v>
      </c>
      <c r="AW74" s="53">
        <v>-8.4570000000000025</v>
      </c>
      <c r="AX74" s="53">
        <v>-1.9450000000000005</v>
      </c>
      <c r="AY74" s="53">
        <v>-5.6519999999999975</v>
      </c>
      <c r="AZ74" s="53">
        <v>-0.25200000000000033</v>
      </c>
      <c r="BA74" s="53">
        <v>0.15599999999999992</v>
      </c>
      <c r="BB74" s="53">
        <v>-5.400000000000027E-2</v>
      </c>
      <c r="BC74" s="53">
        <v>0.39900000000000002</v>
      </c>
      <c r="BD74" s="53">
        <v>2.2909999999999999</v>
      </c>
      <c r="BE74" s="53">
        <v>-4.4408920985006262E-16</v>
      </c>
      <c r="BF74" s="53">
        <v>1.9879999999999995</v>
      </c>
      <c r="BG74" s="53">
        <v>5.2249999999999996</v>
      </c>
      <c r="BH74" s="53">
        <v>-5.7000000000000384E-2</v>
      </c>
      <c r="BI74" s="53">
        <v>4.8899999999999988</v>
      </c>
      <c r="BJ74" s="53">
        <v>3.7650000000000006</v>
      </c>
      <c r="BK74" s="53">
        <v>5.226</v>
      </c>
      <c r="BL74" s="53">
        <v>3.7119999999999993</v>
      </c>
      <c r="BM74" s="53">
        <v>4.8900000000000015</v>
      </c>
      <c r="BN74" s="53">
        <v>5.7249999999999979</v>
      </c>
      <c r="BO74" s="53">
        <v>3.3989999999999996</v>
      </c>
      <c r="BP74" s="53">
        <v>4.661999999999999</v>
      </c>
      <c r="BQ74" s="53">
        <v>5.3250000000000011</v>
      </c>
      <c r="BR74" s="53">
        <v>6.9709999999999992</v>
      </c>
      <c r="BS74" s="53">
        <v>3.7110000000000003</v>
      </c>
      <c r="BT74" s="53">
        <v>3.7589999999999999</v>
      </c>
      <c r="BU74" s="53">
        <v>12.514000000000001</v>
      </c>
      <c r="BV74" s="53">
        <v>2.6759999999999975</v>
      </c>
      <c r="BW74" s="53">
        <v>2.7559999999999989</v>
      </c>
      <c r="BX74" s="53">
        <v>9.8250000000000011</v>
      </c>
      <c r="BY74" s="53">
        <v>5.8819999999999997</v>
      </c>
      <c r="BZ74" s="53">
        <v>2.5690000000000004</v>
      </c>
      <c r="CA74" s="53">
        <v>3.9860000000000033</v>
      </c>
      <c r="CB74" s="53">
        <v>7.3890000000000002</v>
      </c>
      <c r="CC74" s="53">
        <v>10.349</v>
      </c>
      <c r="CD74" s="53">
        <v>7.3310000000000013</v>
      </c>
      <c r="CE74" s="53">
        <v>8.4060000000000024</v>
      </c>
      <c r="CF74" s="53">
        <v>5.0670000000000011</v>
      </c>
      <c r="CG74" s="53">
        <v>1.0779999999999998</v>
      </c>
      <c r="CH74" s="53">
        <v>10.522000000000002</v>
      </c>
      <c r="CI74" s="53">
        <v>-2.2049999999999983</v>
      </c>
      <c r="CJ74" s="53">
        <v>6.8350000000000026</v>
      </c>
      <c r="CK74" s="53">
        <v>3.153999999999999</v>
      </c>
      <c r="CL74" s="53">
        <v>6.3450000000000006</v>
      </c>
      <c r="CM74" s="53">
        <v>5.9530000000000003</v>
      </c>
      <c r="CN74" s="53">
        <v>2.3089999999999988</v>
      </c>
      <c r="CO74" s="53">
        <v>7.0850000000000009</v>
      </c>
      <c r="CP74" s="53">
        <v>4.274</v>
      </c>
      <c r="CQ74" s="53">
        <v>7.1530000000000022</v>
      </c>
      <c r="CR74" s="53">
        <v>6.0649999999999995</v>
      </c>
      <c r="CS74" s="53">
        <v>12.951000000000001</v>
      </c>
      <c r="CT74" s="53">
        <v>2.4690000000000003</v>
      </c>
      <c r="CU74" s="53">
        <v>4.9809999999999999</v>
      </c>
      <c r="CV74" s="53">
        <v>8.16</v>
      </c>
      <c r="CW74" s="53">
        <v>2.3249999999999988</v>
      </c>
      <c r="CX74" s="53">
        <v>4.4839999999999973</v>
      </c>
      <c r="CY74" s="53">
        <v>9.5239999999999991</v>
      </c>
      <c r="CZ74" s="53">
        <v>7.2649999999999997</v>
      </c>
      <c r="DA74" s="53">
        <v>7.2519999999999998</v>
      </c>
      <c r="DB74" s="53">
        <v>2.1929999999999983</v>
      </c>
      <c r="DC74" s="53">
        <v>6.4209999999999976</v>
      </c>
      <c r="DD74" s="53">
        <v>7.5110000000000001</v>
      </c>
      <c r="DE74" s="53">
        <v>5.6580000000000004</v>
      </c>
      <c r="DF74" s="53">
        <v>11.492000000000004</v>
      </c>
      <c r="DG74" s="53">
        <v>3.5009999999999999</v>
      </c>
      <c r="DH74" s="53">
        <v>8.6280000000000019</v>
      </c>
      <c r="DI74" s="53">
        <v>9.7309999999999981</v>
      </c>
      <c r="DJ74" s="53">
        <v>7.8469999999999995</v>
      </c>
      <c r="DK74" s="53">
        <v>4.9450000000000003</v>
      </c>
      <c r="DL74" s="53">
        <v>7.5719999999999992</v>
      </c>
      <c r="DM74" s="53">
        <v>9.0169999999999995</v>
      </c>
      <c r="DN74" s="53">
        <v>5.1729999999999974</v>
      </c>
      <c r="DO74" s="53">
        <v>-2.6000000000001688E-2</v>
      </c>
      <c r="DP74" s="53">
        <v>8.8530000000000015</v>
      </c>
      <c r="DQ74" s="53">
        <v>5.746000000000004</v>
      </c>
      <c r="DR74" s="53">
        <v>3.9450000000000016</v>
      </c>
      <c r="DS74" s="53">
        <v>5.0930000000000009</v>
      </c>
      <c r="DT74" s="53">
        <v>6.3260000000000014</v>
      </c>
      <c r="DU74" s="53">
        <v>7.097999999999999</v>
      </c>
      <c r="DV74" s="53">
        <v>5.972999999999999</v>
      </c>
      <c r="DW74" s="53">
        <v>7.5850000000000026</v>
      </c>
      <c r="DX74" s="53">
        <v>4.3449999999999989</v>
      </c>
      <c r="DY74" s="53">
        <v>4.7109999999999976</v>
      </c>
      <c r="DZ74" s="53">
        <v>0.96900000000000075</v>
      </c>
      <c r="EA74" s="53">
        <v>5.9860000000000007</v>
      </c>
      <c r="EB74" s="53">
        <v>4.3980000000000015</v>
      </c>
      <c r="EC74" s="53">
        <v>1.2909999999999975</v>
      </c>
      <c r="ED74" s="53">
        <v>4.7419999999999991</v>
      </c>
      <c r="EE74" s="53">
        <v>1.69</v>
      </c>
      <c r="EF74" s="53">
        <v>1.1860000000000019</v>
      </c>
      <c r="EG74" s="53">
        <v>5.423</v>
      </c>
      <c r="EH74" s="53">
        <v>8.3260000000000023</v>
      </c>
      <c r="EI74" s="53">
        <v>0.67199999999999971</v>
      </c>
      <c r="EJ74" s="53">
        <v>8.2739999999999991</v>
      </c>
      <c r="EK74" s="53">
        <v>8.7700000000000031</v>
      </c>
      <c r="EL74" s="53">
        <v>5.1530000000000005</v>
      </c>
      <c r="EM74" s="53">
        <v>8.6773623046875024</v>
      </c>
      <c r="EN74" s="53">
        <v>16.516480468749997</v>
      </c>
      <c r="EO74" s="53">
        <v>9.714642822265624</v>
      </c>
      <c r="EP74" s="53">
        <v>5.2250242652893064</v>
      </c>
      <c r="EQ74" s="53">
        <v>1.2823983840942377</v>
      </c>
      <c r="ER74" s="53">
        <v>7.6656766510009762</v>
      </c>
      <c r="ES74" s="53">
        <v>6.3072522888183595</v>
      </c>
      <c r="ET74" s="53">
        <v>8.1656240844726558</v>
      </c>
      <c r="EU74" s="53">
        <v>14.833856933593751</v>
      </c>
      <c r="EV74" s="53">
        <v>8.6519999999999975</v>
      </c>
      <c r="EW74" s="53">
        <v>3.5469999999999984</v>
      </c>
      <c r="EX74" s="53">
        <v>11.876000000000001</v>
      </c>
      <c r="EY74" s="53">
        <v>6.4469999999999965</v>
      </c>
      <c r="EZ74" s="53">
        <v>5.8150000000000004</v>
      </c>
      <c r="FA74" s="53">
        <v>8.4659999999999975</v>
      </c>
      <c r="FB74" s="53">
        <v>4.6819999999999986</v>
      </c>
      <c r="FC74" s="53">
        <v>10.029999999999998</v>
      </c>
      <c r="FD74" s="53">
        <v>10.911000000000001</v>
      </c>
      <c r="FE74" s="53">
        <v>6.0090000000000012</v>
      </c>
      <c r="FF74" s="53">
        <v>7.7030000000000003</v>
      </c>
      <c r="FG74" s="53">
        <v>2.0290000000000008</v>
      </c>
      <c r="FH74" s="53">
        <v>9.6810000000000009</v>
      </c>
      <c r="FI74" s="53">
        <v>8.8130000000000006</v>
      </c>
      <c r="FJ74" s="53">
        <v>9.5449999999999982</v>
      </c>
      <c r="FK74" s="53">
        <v>8.8580000000000023</v>
      </c>
      <c r="FL74" s="53">
        <v>6.766</v>
      </c>
      <c r="FM74" s="53">
        <v>6.7909999999999986</v>
      </c>
      <c r="FN74" s="53">
        <v>-11.941999999999997</v>
      </c>
      <c r="FO74" s="53">
        <v>10.32</v>
      </c>
      <c r="FP74" s="53">
        <v>14.161807907104492</v>
      </c>
      <c r="FQ74" s="53">
        <v>-3.8972287902832043</v>
      </c>
      <c r="FR74" s="53">
        <v>-32.581320001472626</v>
      </c>
      <c r="FS74" s="53">
        <v>8.7967917940000007</v>
      </c>
      <c r="FT74" s="53">
        <v>2.2001180529999993</v>
      </c>
      <c r="FU74" s="53">
        <v>10.399632460098829</v>
      </c>
      <c r="FV74" s="53">
        <v>10.123326105200871</v>
      </c>
    </row>
    <row r="75" spans="1:178" ht="15" x14ac:dyDescent="0.2">
      <c r="A75" s="27" t="s">
        <v>31</v>
      </c>
      <c r="B75" s="17">
        <f>SUM(B76,B79:B81,B85)</f>
        <v>85.861000000000004</v>
      </c>
      <c r="C75" s="17">
        <f t="shared" ref="C75:BN75" si="101">SUM(C76,C79:C81,C85)</f>
        <v>82.849000000000004</v>
      </c>
      <c r="D75" s="17">
        <f t="shared" si="101"/>
        <v>129.07999999999998</v>
      </c>
      <c r="E75" s="17">
        <f t="shared" si="101"/>
        <v>126.283</v>
      </c>
      <c r="F75" s="17">
        <f t="shared" si="101"/>
        <v>163.02599999999998</v>
      </c>
      <c r="G75" s="17">
        <f t="shared" si="101"/>
        <v>108.43700000000001</v>
      </c>
      <c r="H75" s="17">
        <f t="shared" si="101"/>
        <v>100.90899999999999</v>
      </c>
      <c r="I75" s="17">
        <f t="shared" si="101"/>
        <v>97.894000000000005</v>
      </c>
      <c r="J75" s="17">
        <f t="shared" si="101"/>
        <v>152.167</v>
      </c>
      <c r="K75" s="17">
        <f t="shared" si="101"/>
        <v>124.69</v>
      </c>
      <c r="L75" s="17">
        <f t="shared" si="101"/>
        <v>124.411</v>
      </c>
      <c r="M75" s="17">
        <f t="shared" si="101"/>
        <v>122.73700000000002</v>
      </c>
      <c r="N75" s="17">
        <f t="shared" si="101"/>
        <v>149.38200000000001</v>
      </c>
      <c r="O75" s="17">
        <f t="shared" si="101"/>
        <v>135.29300000000001</v>
      </c>
      <c r="P75" s="17">
        <f t="shared" si="101"/>
        <v>99.233999999999995</v>
      </c>
      <c r="Q75" s="17">
        <f t="shared" si="101"/>
        <v>111.70699999999999</v>
      </c>
      <c r="R75" s="17">
        <f t="shared" si="101"/>
        <v>136.38799999999998</v>
      </c>
      <c r="S75" s="17">
        <f t="shared" si="101"/>
        <v>117.73699999999999</v>
      </c>
      <c r="T75" s="17">
        <f t="shared" si="101"/>
        <v>103.97200000000001</v>
      </c>
      <c r="U75" s="17">
        <f t="shared" si="101"/>
        <v>136.64400000000001</v>
      </c>
      <c r="V75" s="17">
        <f t="shared" si="101"/>
        <v>184.49400000000003</v>
      </c>
      <c r="W75" s="17">
        <f t="shared" si="101"/>
        <v>165.10399999999998</v>
      </c>
      <c r="X75" s="17">
        <f t="shared" si="101"/>
        <v>154.91499999999999</v>
      </c>
      <c r="Y75" s="17">
        <f t="shared" si="101"/>
        <v>148.79599999999999</v>
      </c>
      <c r="Z75" s="17">
        <f t="shared" si="101"/>
        <v>152.05199999999999</v>
      </c>
      <c r="AA75" s="17">
        <f t="shared" si="101"/>
        <v>134.04599999999999</v>
      </c>
      <c r="AB75" s="17">
        <f t="shared" si="101"/>
        <v>125.03400000000002</v>
      </c>
      <c r="AC75" s="17">
        <f t="shared" si="101"/>
        <v>114.51600000000001</v>
      </c>
      <c r="AD75" s="17">
        <f t="shared" si="101"/>
        <v>110.117</v>
      </c>
      <c r="AE75" s="17">
        <f t="shared" si="101"/>
        <v>130.89699999999999</v>
      </c>
      <c r="AF75" s="17">
        <f t="shared" si="101"/>
        <v>108.24300000000001</v>
      </c>
      <c r="AG75" s="17">
        <f t="shared" si="101"/>
        <v>128.929</v>
      </c>
      <c r="AH75" s="17">
        <f t="shared" si="101"/>
        <v>143.58600000000001</v>
      </c>
      <c r="AI75" s="17">
        <f t="shared" si="101"/>
        <v>102.35299999999999</v>
      </c>
      <c r="AJ75" s="17">
        <f t="shared" si="101"/>
        <v>109.42800000000001</v>
      </c>
      <c r="AK75" s="17">
        <f t="shared" si="101"/>
        <v>87.638000000000005</v>
      </c>
      <c r="AL75" s="17">
        <f t="shared" si="101"/>
        <v>89.787999999999997</v>
      </c>
      <c r="AM75" s="17">
        <f t="shared" si="101"/>
        <v>111.06700000000001</v>
      </c>
      <c r="AN75" s="17">
        <f t="shared" si="101"/>
        <v>90.034000000000006</v>
      </c>
      <c r="AO75" s="17">
        <f t="shared" si="101"/>
        <v>102.25399999999999</v>
      </c>
      <c r="AP75" s="17">
        <f t="shared" si="101"/>
        <v>127.46300000000001</v>
      </c>
      <c r="AQ75" s="17">
        <f t="shared" si="101"/>
        <v>112.99000000000001</v>
      </c>
      <c r="AR75" s="17">
        <f t="shared" si="101"/>
        <v>74.539000000000001</v>
      </c>
      <c r="AS75" s="17">
        <f t="shared" si="101"/>
        <v>94.771000000000001</v>
      </c>
      <c r="AT75" s="17">
        <f t="shared" si="101"/>
        <v>124.892</v>
      </c>
      <c r="AU75" s="17">
        <f t="shared" si="101"/>
        <v>101.25899999999999</v>
      </c>
      <c r="AV75" s="17">
        <f t="shared" si="101"/>
        <v>99.302999999999997</v>
      </c>
      <c r="AW75" s="17">
        <f t="shared" si="101"/>
        <v>90.923000000000002</v>
      </c>
      <c r="AX75" s="17">
        <f t="shared" si="101"/>
        <v>108.09899499797822</v>
      </c>
      <c r="AY75" s="17">
        <f t="shared" si="101"/>
        <v>86.667423297345636</v>
      </c>
      <c r="AZ75" s="17">
        <f t="shared" si="101"/>
        <v>104.22581014037132</v>
      </c>
      <c r="BA75" s="17">
        <f t="shared" si="101"/>
        <v>118.26679601430894</v>
      </c>
      <c r="BB75" s="17">
        <f t="shared" si="101"/>
        <v>127.09006299728156</v>
      </c>
      <c r="BC75" s="17">
        <f t="shared" si="101"/>
        <v>127.22027453184127</v>
      </c>
      <c r="BD75" s="17">
        <f t="shared" si="101"/>
        <v>135.98659186887741</v>
      </c>
      <c r="BE75" s="17">
        <f t="shared" si="101"/>
        <v>138.15813155198097</v>
      </c>
      <c r="BF75" s="17">
        <f t="shared" si="101"/>
        <v>159.99600000000001</v>
      </c>
      <c r="BG75" s="17">
        <f t="shared" si="101"/>
        <v>159.92100000000002</v>
      </c>
      <c r="BH75" s="17">
        <f t="shared" si="101"/>
        <v>159.35599999999999</v>
      </c>
      <c r="BI75" s="17">
        <f t="shared" si="101"/>
        <v>127.818</v>
      </c>
      <c r="BJ75" s="17">
        <f t="shared" si="101"/>
        <v>126.74799999999999</v>
      </c>
      <c r="BK75" s="17">
        <f t="shared" si="101"/>
        <v>147.631</v>
      </c>
      <c r="BL75" s="17">
        <f t="shared" si="101"/>
        <v>139.125</v>
      </c>
      <c r="BM75" s="17">
        <f t="shared" si="101"/>
        <v>132.48399999999998</v>
      </c>
      <c r="BN75" s="17">
        <f t="shared" si="101"/>
        <v>197.17299999999997</v>
      </c>
      <c r="BO75" s="17">
        <f t="shared" ref="BO75:DZ75" si="102">SUM(BO76,BO79:BO81,BO85)</f>
        <v>173.96700000000001</v>
      </c>
      <c r="BP75" s="17">
        <f t="shared" si="102"/>
        <v>154.93700000000001</v>
      </c>
      <c r="BQ75" s="17">
        <f t="shared" si="102"/>
        <v>218.96999999999997</v>
      </c>
      <c r="BR75" s="17">
        <f t="shared" si="102"/>
        <v>196.601</v>
      </c>
      <c r="BS75" s="17">
        <f t="shared" si="102"/>
        <v>158.47299999999998</v>
      </c>
      <c r="BT75" s="17">
        <f t="shared" si="102"/>
        <v>180.86</v>
      </c>
      <c r="BU75" s="17">
        <f t="shared" si="102"/>
        <v>165.73</v>
      </c>
      <c r="BV75" s="17">
        <f t="shared" si="102"/>
        <v>170.55799999999999</v>
      </c>
      <c r="BW75" s="17">
        <f t="shared" si="102"/>
        <v>170.05500000000001</v>
      </c>
      <c r="BX75" s="17">
        <f t="shared" si="102"/>
        <v>163.43299999999999</v>
      </c>
      <c r="BY75" s="17">
        <f t="shared" si="102"/>
        <v>169.36799999999999</v>
      </c>
      <c r="BZ75" s="17">
        <f t="shared" si="102"/>
        <v>181.86799999999999</v>
      </c>
      <c r="CA75" s="17">
        <f t="shared" si="102"/>
        <v>181.00399999999999</v>
      </c>
      <c r="CB75" s="17">
        <f t="shared" si="102"/>
        <v>154.10300000000001</v>
      </c>
      <c r="CC75" s="17">
        <f t="shared" si="102"/>
        <v>179.25900000000001</v>
      </c>
      <c r="CD75" s="17">
        <f t="shared" si="102"/>
        <v>216.41499999999999</v>
      </c>
      <c r="CE75" s="17">
        <f t="shared" si="102"/>
        <v>200.71899999999999</v>
      </c>
      <c r="CF75" s="17">
        <f t="shared" si="102"/>
        <v>220.78200000000001</v>
      </c>
      <c r="CG75" s="17">
        <f t="shared" si="102"/>
        <v>198.39200000000002</v>
      </c>
      <c r="CH75" s="17">
        <f t="shared" si="102"/>
        <v>225.083</v>
      </c>
      <c r="CI75" s="17">
        <f t="shared" si="102"/>
        <v>216.31200000000001</v>
      </c>
      <c r="CJ75" s="17">
        <f t="shared" si="102"/>
        <v>225.88099999999997</v>
      </c>
      <c r="CK75" s="17">
        <f t="shared" si="102"/>
        <v>197.34700000000004</v>
      </c>
      <c r="CL75" s="17">
        <f t="shared" si="102"/>
        <v>227.97400000000002</v>
      </c>
      <c r="CM75" s="17">
        <f t="shared" si="102"/>
        <v>202.66200000000001</v>
      </c>
      <c r="CN75" s="17">
        <f t="shared" si="102"/>
        <v>209.07500000000002</v>
      </c>
      <c r="CO75" s="17">
        <f t="shared" si="102"/>
        <v>214.34399999999999</v>
      </c>
      <c r="CP75" s="17">
        <f t="shared" si="102"/>
        <v>196.83500000000001</v>
      </c>
      <c r="CQ75" s="17">
        <f t="shared" si="102"/>
        <v>218.102</v>
      </c>
      <c r="CR75" s="17">
        <f t="shared" si="102"/>
        <v>220.91800000000003</v>
      </c>
      <c r="CS75" s="17">
        <f t="shared" si="102"/>
        <v>230.733</v>
      </c>
      <c r="CT75" s="17">
        <f t="shared" si="102"/>
        <v>252.57300000000004</v>
      </c>
      <c r="CU75" s="17">
        <f t="shared" si="102"/>
        <v>218.40200000000002</v>
      </c>
      <c r="CV75" s="17">
        <f t="shared" si="102"/>
        <v>214.548</v>
      </c>
      <c r="CW75" s="17">
        <f t="shared" si="102"/>
        <v>211.809</v>
      </c>
      <c r="CX75" s="17">
        <f t="shared" si="102"/>
        <v>234.07000000000002</v>
      </c>
      <c r="CY75" s="17">
        <f t="shared" si="102"/>
        <v>217.59900000000002</v>
      </c>
      <c r="CZ75" s="17">
        <f t="shared" si="102"/>
        <v>197.16400000000002</v>
      </c>
      <c r="DA75" s="17">
        <f t="shared" si="102"/>
        <v>219.76599999999996</v>
      </c>
      <c r="DB75" s="17">
        <f t="shared" si="102"/>
        <v>228.28200000000001</v>
      </c>
      <c r="DC75" s="17">
        <f t="shared" si="102"/>
        <v>196.887</v>
      </c>
      <c r="DD75" s="17">
        <f t="shared" si="102"/>
        <v>180.315</v>
      </c>
      <c r="DE75" s="17">
        <f t="shared" si="102"/>
        <v>197.553</v>
      </c>
      <c r="DF75" s="17">
        <f t="shared" si="102"/>
        <v>218.91800000000001</v>
      </c>
      <c r="DG75" s="17">
        <f t="shared" si="102"/>
        <v>212.43699999999998</v>
      </c>
      <c r="DH75" s="17">
        <f t="shared" si="102"/>
        <v>216.018</v>
      </c>
      <c r="DI75" s="17">
        <f t="shared" si="102"/>
        <v>221.32300000000004</v>
      </c>
      <c r="DJ75" s="17">
        <f t="shared" si="102"/>
        <v>247.447</v>
      </c>
      <c r="DK75" s="17">
        <f t="shared" si="102"/>
        <v>226.66499999999999</v>
      </c>
      <c r="DL75" s="17">
        <f t="shared" si="102"/>
        <v>198.66399999999999</v>
      </c>
      <c r="DM75" s="17">
        <f t="shared" si="102"/>
        <v>217.494</v>
      </c>
      <c r="DN75" s="17">
        <f t="shared" si="102"/>
        <v>241.33099999999999</v>
      </c>
      <c r="DO75" s="17">
        <f t="shared" si="102"/>
        <v>205.68099999999998</v>
      </c>
      <c r="DP75" s="17">
        <f t="shared" si="102"/>
        <v>221.15</v>
      </c>
      <c r="DQ75" s="17">
        <f t="shared" si="102"/>
        <v>232.56200000000001</v>
      </c>
      <c r="DR75" s="17">
        <f t="shared" si="102"/>
        <v>232.89400000000001</v>
      </c>
      <c r="DS75" s="17">
        <f t="shared" si="102"/>
        <v>233.18699999999998</v>
      </c>
      <c r="DT75" s="17">
        <f t="shared" si="102"/>
        <v>233.86399999999998</v>
      </c>
      <c r="DU75" s="17">
        <f t="shared" si="102"/>
        <v>232.67400000000001</v>
      </c>
      <c r="DV75" s="17">
        <f t="shared" si="102"/>
        <v>268.18200000000002</v>
      </c>
      <c r="DW75" s="17">
        <f t="shared" si="102"/>
        <v>242.108</v>
      </c>
      <c r="DX75" s="17">
        <f t="shared" si="102"/>
        <v>242.27599999999998</v>
      </c>
      <c r="DY75" s="17">
        <f t="shared" si="102"/>
        <v>254.38300000000001</v>
      </c>
      <c r="DZ75" s="17">
        <f t="shared" si="102"/>
        <v>267.16999999999996</v>
      </c>
      <c r="EA75" s="17">
        <f t="shared" ref="EA75:FC75" si="103">SUM(EA76,EA79:EA81,EA85)</f>
        <v>243.25</v>
      </c>
      <c r="EB75" s="17">
        <f t="shared" si="103"/>
        <v>233.74099999999999</v>
      </c>
      <c r="EC75" s="17">
        <f t="shared" si="103"/>
        <v>244.149</v>
      </c>
      <c r="ED75" s="17">
        <f t="shared" si="103"/>
        <v>259.94</v>
      </c>
      <c r="EE75" s="17">
        <f t="shared" si="103"/>
        <v>242.22799999999998</v>
      </c>
      <c r="EF75" s="17">
        <f t="shared" si="103"/>
        <v>247.77100000000002</v>
      </c>
      <c r="EG75" s="17">
        <f t="shared" si="103"/>
        <v>279.61699999999996</v>
      </c>
      <c r="EH75" s="17">
        <f t="shared" si="103"/>
        <v>297.50299999999999</v>
      </c>
      <c r="EI75" s="17">
        <f t="shared" si="103"/>
        <v>245.536</v>
      </c>
      <c r="EJ75" s="17">
        <f t="shared" si="103"/>
        <v>278.78250000000003</v>
      </c>
      <c r="EK75" s="17">
        <f t="shared" si="103"/>
        <v>249.55699999999996</v>
      </c>
      <c r="EL75" s="17">
        <f t="shared" si="103"/>
        <v>287.28836999999999</v>
      </c>
      <c r="EM75" s="17">
        <f t="shared" si="103"/>
        <v>252.71507005303428</v>
      </c>
      <c r="EN75" s="17">
        <f t="shared" si="103"/>
        <v>247.8170391725148</v>
      </c>
      <c r="EO75" s="17">
        <f t="shared" si="103"/>
        <v>254.36841691108353</v>
      </c>
      <c r="EP75" s="17">
        <f t="shared" si="103"/>
        <v>285.18480181658771</v>
      </c>
      <c r="EQ75" s="17">
        <f t="shared" si="103"/>
        <v>246.51085690870821</v>
      </c>
      <c r="ER75" s="17">
        <f t="shared" si="103"/>
        <v>245.19280408326006</v>
      </c>
      <c r="ES75" s="17">
        <f t="shared" si="103"/>
        <v>284.88171899662916</v>
      </c>
      <c r="ET75" s="17">
        <f t="shared" si="103"/>
        <v>297.34233392930014</v>
      </c>
      <c r="EU75" s="17">
        <f t="shared" si="103"/>
        <v>237.73929111186334</v>
      </c>
      <c r="EV75" s="17">
        <f t="shared" si="103"/>
        <v>242.69982601640592</v>
      </c>
      <c r="EW75" s="17">
        <f t="shared" si="103"/>
        <v>300.19393856210633</v>
      </c>
      <c r="EX75" s="17">
        <f t="shared" si="103"/>
        <v>315.3197497692974</v>
      </c>
      <c r="EY75" s="17">
        <f t="shared" si="103"/>
        <v>268.3742201657289</v>
      </c>
      <c r="EZ75" s="17">
        <f t="shared" si="103"/>
        <v>236.67210967298945</v>
      </c>
      <c r="FA75" s="17">
        <f t="shared" si="103"/>
        <v>271.05464397871413</v>
      </c>
      <c r="FB75" s="17">
        <f t="shared" si="103"/>
        <v>316.7318990969905</v>
      </c>
      <c r="FC75" s="17">
        <f t="shared" si="103"/>
        <v>249.03475456393477</v>
      </c>
      <c r="FD75" s="17">
        <f t="shared" ref="FD75:FP75" si="104">SUM(FD76,FD79:FD81,FD85)</f>
        <v>246.24924726091342</v>
      </c>
      <c r="FE75" s="17">
        <f t="shared" si="104"/>
        <v>276.38306760706212</v>
      </c>
      <c r="FF75" s="17">
        <f t="shared" si="104"/>
        <v>301.96973561434339</v>
      </c>
      <c r="FG75" s="17">
        <f t="shared" si="104"/>
        <v>243.20102551445251</v>
      </c>
      <c r="FH75" s="17">
        <f t="shared" si="104"/>
        <v>243.34999979008842</v>
      </c>
      <c r="FI75" s="17">
        <f t="shared" si="104"/>
        <v>312.65215870991881</v>
      </c>
      <c r="FJ75" s="17">
        <f t="shared" si="104"/>
        <v>334.92895054956284</v>
      </c>
      <c r="FK75" s="17">
        <f t="shared" si="104"/>
        <v>264.70671482068644</v>
      </c>
      <c r="FL75" s="17">
        <f t="shared" si="104"/>
        <v>266.83857043834593</v>
      </c>
      <c r="FM75" s="17">
        <f t="shared" si="104"/>
        <v>325.18814796846164</v>
      </c>
      <c r="FN75" s="17">
        <f t="shared" si="104"/>
        <v>378.34491070270235</v>
      </c>
      <c r="FO75" s="17">
        <f t="shared" si="104"/>
        <v>295.87890283192814</v>
      </c>
      <c r="FP75" s="17">
        <f t="shared" si="104"/>
        <v>309.60936570914151</v>
      </c>
      <c r="FQ75" s="17">
        <f t="shared" ref="FQ75:FS75" si="105">SUM(FQ76,FQ79:FQ81,FQ85)</f>
        <v>363.84433033037612</v>
      </c>
      <c r="FR75" s="17">
        <f t="shared" si="105"/>
        <v>411.19341122930325</v>
      </c>
      <c r="FS75" s="17">
        <f t="shared" si="105"/>
        <v>328.28029267501626</v>
      </c>
      <c r="FT75" s="17">
        <f t="shared" ref="FT75:FU75" si="106">SUM(FT76,FT79:FT81,FT85)</f>
        <v>313.619616168297</v>
      </c>
      <c r="FU75" s="17">
        <f t="shared" si="106"/>
        <v>390.75580632340802</v>
      </c>
      <c r="FV75" s="17">
        <f t="shared" ref="FV75" si="107">SUM(FV76,FV79:FV81,FV85)</f>
        <v>407.22368433821487</v>
      </c>
    </row>
    <row r="76" spans="1:178" ht="15" x14ac:dyDescent="0.25">
      <c r="A76" s="49" t="s">
        <v>25</v>
      </c>
      <c r="B76" s="53">
        <f>SUM(B77:B78)</f>
        <v>3.6000000000000004E-2</v>
      </c>
      <c r="C76" s="53">
        <f t="shared" ref="C76:BN76" si="108">SUM(C77:C78)</f>
        <v>3.6000000000000004E-2</v>
      </c>
      <c r="D76" s="53">
        <f t="shared" si="108"/>
        <v>3.6000000000000004E-2</v>
      </c>
      <c r="E76" s="53">
        <f t="shared" si="108"/>
        <v>4.7E-2</v>
      </c>
      <c r="F76" s="53">
        <f t="shared" si="108"/>
        <v>1.0999999999999999E-2</v>
      </c>
      <c r="G76" s="53">
        <f t="shared" si="108"/>
        <v>2.6999999999999996E-2</v>
      </c>
      <c r="H76" s="53">
        <f t="shared" si="108"/>
        <v>2.6999999999999996E-2</v>
      </c>
      <c r="I76" s="53">
        <f t="shared" si="108"/>
        <v>2.6999999999999996E-2</v>
      </c>
      <c r="J76" s="53">
        <f t="shared" si="108"/>
        <v>6.6000000000000003E-2</v>
      </c>
      <c r="K76" s="53">
        <f t="shared" si="108"/>
        <v>2.3E-2</v>
      </c>
      <c r="L76" s="53">
        <f t="shared" si="108"/>
        <v>1.3000000000000001E-2</v>
      </c>
      <c r="M76" s="53">
        <f t="shared" si="108"/>
        <v>7.0000000000000001E-3</v>
      </c>
      <c r="N76" s="53">
        <f t="shared" si="108"/>
        <v>8.0000000000000002E-3</v>
      </c>
      <c r="O76" s="53">
        <f t="shared" si="108"/>
        <v>8.0000000000000002E-3</v>
      </c>
      <c r="P76" s="53">
        <f t="shared" si="108"/>
        <v>0</v>
      </c>
      <c r="Q76" s="53">
        <f t="shared" si="108"/>
        <v>0</v>
      </c>
      <c r="R76" s="53">
        <f t="shared" si="108"/>
        <v>2E-3</v>
      </c>
      <c r="S76" s="53">
        <f t="shared" si="108"/>
        <v>0</v>
      </c>
      <c r="T76" s="53">
        <f t="shared" si="108"/>
        <v>2E-3</v>
      </c>
      <c r="U76" s="53">
        <f t="shared" si="108"/>
        <v>0</v>
      </c>
      <c r="V76" s="53">
        <f t="shared" si="108"/>
        <v>0</v>
      </c>
      <c r="W76" s="53">
        <f t="shared" si="108"/>
        <v>0</v>
      </c>
      <c r="X76" s="53">
        <f t="shared" si="108"/>
        <v>8.0000000000000002E-3</v>
      </c>
      <c r="Y76" s="53">
        <f t="shared" si="108"/>
        <v>8.0000000000000002E-3</v>
      </c>
      <c r="Z76" s="53">
        <f t="shared" si="108"/>
        <v>1.1160000000000001</v>
      </c>
      <c r="AA76" s="53">
        <f t="shared" si="108"/>
        <v>0</v>
      </c>
      <c r="AB76" s="53">
        <f t="shared" si="108"/>
        <v>1E-3</v>
      </c>
      <c r="AC76" s="53">
        <f t="shared" si="108"/>
        <v>1.2E-2</v>
      </c>
      <c r="AD76" s="53">
        <f t="shared" si="108"/>
        <v>1.2999999999999999E-2</v>
      </c>
      <c r="AE76" s="53">
        <f t="shared" si="108"/>
        <v>8.0000000000000002E-3</v>
      </c>
      <c r="AF76" s="53">
        <f t="shared" si="108"/>
        <v>0.01</v>
      </c>
      <c r="AG76" s="53">
        <f t="shared" si="108"/>
        <v>0</v>
      </c>
      <c r="AH76" s="53">
        <f t="shared" si="108"/>
        <v>0</v>
      </c>
      <c r="AI76" s="53">
        <f t="shared" si="108"/>
        <v>0</v>
      </c>
      <c r="AJ76" s="53">
        <f t="shared" si="108"/>
        <v>0</v>
      </c>
      <c r="AK76" s="53">
        <f t="shared" si="108"/>
        <v>0</v>
      </c>
      <c r="AL76" s="53">
        <f t="shared" si="108"/>
        <v>0</v>
      </c>
      <c r="AM76" s="53">
        <f t="shared" si="108"/>
        <v>0</v>
      </c>
      <c r="AN76" s="53">
        <f t="shared" si="108"/>
        <v>0</v>
      </c>
      <c r="AO76" s="53">
        <f t="shared" si="108"/>
        <v>0</v>
      </c>
      <c r="AP76" s="53">
        <f t="shared" si="108"/>
        <v>0</v>
      </c>
      <c r="AQ76" s="53">
        <f t="shared" si="108"/>
        <v>0</v>
      </c>
      <c r="AR76" s="53">
        <f t="shared" si="108"/>
        <v>1E-3</v>
      </c>
      <c r="AS76" s="53">
        <f t="shared" si="108"/>
        <v>1E-3</v>
      </c>
      <c r="AT76" s="53">
        <f t="shared" si="108"/>
        <v>2E-3</v>
      </c>
      <c r="AU76" s="53">
        <f t="shared" si="108"/>
        <v>0</v>
      </c>
      <c r="AV76" s="53">
        <f t="shared" si="108"/>
        <v>0</v>
      </c>
      <c r="AW76" s="53">
        <f t="shared" si="108"/>
        <v>6.0000000000000001E-3</v>
      </c>
      <c r="AX76" s="53">
        <f t="shared" si="108"/>
        <v>1.099499797821045E-2</v>
      </c>
      <c r="AY76" s="53">
        <f t="shared" si="108"/>
        <v>7.329997479915619E-3</v>
      </c>
      <c r="AZ76" s="53">
        <f t="shared" si="108"/>
        <v>3.664998769760132E-3</v>
      </c>
      <c r="BA76" s="53">
        <f t="shared" si="108"/>
        <v>1.3926995754241944E-2</v>
      </c>
      <c r="BB76" s="53">
        <f t="shared" si="108"/>
        <v>1.3062997281551362E-2</v>
      </c>
      <c r="BC76" s="53">
        <f t="shared" si="108"/>
        <v>1.1329997539520263E-2</v>
      </c>
      <c r="BD76" s="53">
        <f t="shared" si="108"/>
        <v>7.329997539520264E-3</v>
      </c>
      <c r="BE76" s="53">
        <f t="shared" si="108"/>
        <v>3.8623983621597288E-2</v>
      </c>
      <c r="BF76" s="53">
        <f t="shared" si="108"/>
        <v>3.0000000000000001E-3</v>
      </c>
      <c r="BG76" s="53">
        <f t="shared" si="108"/>
        <v>7.0000000000000001E-3</v>
      </c>
      <c r="BH76" s="53">
        <f t="shared" si="108"/>
        <v>6.7999999999999991E-2</v>
      </c>
      <c r="BI76" s="53">
        <f t="shared" si="108"/>
        <v>9.7000000000000003E-2</v>
      </c>
      <c r="BJ76" s="53">
        <f t="shared" si="108"/>
        <v>7.9000000000000001E-2</v>
      </c>
      <c r="BK76" s="53">
        <f t="shared" si="108"/>
        <v>9.9000000000000005E-2</v>
      </c>
      <c r="BL76" s="53">
        <f t="shared" si="108"/>
        <v>6.8000000000000005E-2</v>
      </c>
      <c r="BM76" s="53">
        <f t="shared" si="108"/>
        <v>1.4E-2</v>
      </c>
      <c r="BN76" s="53">
        <f t="shared" si="108"/>
        <v>1.7000000000000001E-2</v>
      </c>
      <c r="BO76" s="53">
        <f t="shared" ref="BO76:DZ76" si="109">SUM(BO77:BO78)</f>
        <v>9.2999999999999999E-2</v>
      </c>
      <c r="BP76" s="53">
        <f t="shared" si="109"/>
        <v>9.4E-2</v>
      </c>
      <c r="BQ76" s="53">
        <f t="shared" si="109"/>
        <v>9.7000000000000003E-2</v>
      </c>
      <c r="BR76" s="53">
        <f t="shared" si="109"/>
        <v>6.0000000000000005E-2</v>
      </c>
      <c r="BS76" s="53">
        <f t="shared" si="109"/>
        <v>5.1529999999999996</v>
      </c>
      <c r="BT76" s="53">
        <f t="shared" si="109"/>
        <v>7.5999999999999998E-2</v>
      </c>
      <c r="BU76" s="53">
        <f t="shared" si="109"/>
        <v>7.8E-2</v>
      </c>
      <c r="BV76" s="53">
        <f t="shared" si="109"/>
        <v>3.6000000000000004E-2</v>
      </c>
      <c r="BW76" s="53">
        <f t="shared" si="109"/>
        <v>4.1000000000000002E-2</v>
      </c>
      <c r="BX76" s="53">
        <f t="shared" si="109"/>
        <v>0.124</v>
      </c>
      <c r="BY76" s="53">
        <f t="shared" si="109"/>
        <v>3.2000000000000001E-2</v>
      </c>
      <c r="BZ76" s="53">
        <f t="shared" si="109"/>
        <v>1.3999999999999999E-2</v>
      </c>
      <c r="CA76" s="53">
        <f t="shared" si="109"/>
        <v>1.2999999999999999E-2</v>
      </c>
      <c r="CB76" s="53">
        <f t="shared" si="109"/>
        <v>9.1999999999999998E-2</v>
      </c>
      <c r="CC76" s="53">
        <f t="shared" si="109"/>
        <v>0.111</v>
      </c>
      <c r="CD76" s="53">
        <f t="shared" si="109"/>
        <v>4.359</v>
      </c>
      <c r="CE76" s="53">
        <f t="shared" si="109"/>
        <v>0</v>
      </c>
      <c r="CF76" s="53">
        <f t="shared" si="109"/>
        <v>0</v>
      </c>
      <c r="CG76" s="53">
        <f t="shared" si="109"/>
        <v>-0.432</v>
      </c>
      <c r="CH76" s="53">
        <f t="shared" si="109"/>
        <v>-1E-3</v>
      </c>
      <c r="CI76" s="53">
        <f t="shared" si="109"/>
        <v>0.01</v>
      </c>
      <c r="CJ76" s="53">
        <f t="shared" si="109"/>
        <v>0</v>
      </c>
      <c r="CK76" s="53">
        <f t="shared" si="109"/>
        <v>0.107</v>
      </c>
      <c r="CL76" s="53">
        <f t="shared" si="109"/>
        <v>0.39</v>
      </c>
      <c r="CM76" s="53">
        <f t="shared" si="109"/>
        <v>4.0000000000000001E-3</v>
      </c>
      <c r="CN76" s="53">
        <f t="shared" si="109"/>
        <v>2E-3</v>
      </c>
      <c r="CO76" s="53">
        <f t="shared" si="109"/>
        <v>6.0000000000000001E-3</v>
      </c>
      <c r="CP76" s="53">
        <f t="shared" si="109"/>
        <v>1.7000000000000001E-2</v>
      </c>
      <c r="CQ76" s="53">
        <f t="shared" si="109"/>
        <v>0</v>
      </c>
      <c r="CR76" s="53">
        <f t="shared" si="109"/>
        <v>0</v>
      </c>
      <c r="CS76" s="53">
        <f t="shared" si="109"/>
        <v>0</v>
      </c>
      <c r="CT76" s="53">
        <f t="shared" si="109"/>
        <v>0</v>
      </c>
      <c r="CU76" s="53">
        <f t="shared" si="109"/>
        <v>0</v>
      </c>
      <c r="CV76" s="53">
        <f t="shared" si="109"/>
        <v>0</v>
      </c>
      <c r="CW76" s="53">
        <f t="shared" si="109"/>
        <v>0</v>
      </c>
      <c r="CX76" s="53">
        <f t="shared" si="109"/>
        <v>0</v>
      </c>
      <c r="CY76" s="53">
        <f t="shared" si="109"/>
        <v>2.5000000000000001E-2</v>
      </c>
      <c r="CZ76" s="53">
        <f t="shared" si="109"/>
        <v>0</v>
      </c>
      <c r="DA76" s="53">
        <f t="shared" si="109"/>
        <v>0</v>
      </c>
      <c r="DB76" s="53">
        <f t="shared" si="109"/>
        <v>0</v>
      </c>
      <c r="DC76" s="53">
        <f t="shared" si="109"/>
        <v>0</v>
      </c>
      <c r="DD76" s="53">
        <f t="shared" si="109"/>
        <v>0</v>
      </c>
      <c r="DE76" s="53">
        <f t="shared" si="109"/>
        <v>0</v>
      </c>
      <c r="DF76" s="53">
        <f t="shared" si="109"/>
        <v>0</v>
      </c>
      <c r="DG76" s="53">
        <f t="shared" si="109"/>
        <v>0</v>
      </c>
      <c r="DH76" s="53">
        <f t="shared" si="109"/>
        <v>0</v>
      </c>
      <c r="DI76" s="53">
        <f t="shared" si="109"/>
        <v>0</v>
      </c>
      <c r="DJ76" s="53">
        <f t="shared" si="109"/>
        <v>0</v>
      </c>
      <c r="DK76" s="53">
        <f t="shared" si="109"/>
        <v>0</v>
      </c>
      <c r="DL76" s="53">
        <f t="shared" si="109"/>
        <v>0</v>
      </c>
      <c r="DM76" s="53">
        <f t="shared" si="109"/>
        <v>0</v>
      </c>
      <c r="DN76" s="53">
        <f t="shared" si="109"/>
        <v>0</v>
      </c>
      <c r="DO76" s="53">
        <f t="shared" si="109"/>
        <v>0</v>
      </c>
      <c r="DP76" s="53">
        <f t="shared" si="109"/>
        <v>0</v>
      </c>
      <c r="DQ76" s="53">
        <f t="shared" si="109"/>
        <v>0</v>
      </c>
      <c r="DR76" s="53">
        <f t="shared" si="109"/>
        <v>0</v>
      </c>
      <c r="DS76" s="53">
        <f t="shared" si="109"/>
        <v>0</v>
      </c>
      <c r="DT76" s="53">
        <f t="shared" si="109"/>
        <v>0</v>
      </c>
      <c r="DU76" s="53">
        <f t="shared" si="109"/>
        <v>0</v>
      </c>
      <c r="DV76" s="53">
        <f t="shared" si="109"/>
        <v>0</v>
      </c>
      <c r="DW76" s="53">
        <f t="shared" si="109"/>
        <v>0</v>
      </c>
      <c r="DX76" s="53">
        <f t="shared" si="109"/>
        <v>0</v>
      </c>
      <c r="DY76" s="53">
        <f t="shared" si="109"/>
        <v>0</v>
      </c>
      <c r="DZ76" s="53">
        <f t="shared" si="109"/>
        <v>0</v>
      </c>
      <c r="EA76" s="53">
        <f t="shared" ref="EA76:FE76" si="110">SUM(EA77:EA78)</f>
        <v>3.0000000000000001E-3</v>
      </c>
      <c r="EB76" s="53">
        <f t="shared" si="110"/>
        <v>0</v>
      </c>
      <c r="EC76" s="53">
        <f t="shared" si="110"/>
        <v>0</v>
      </c>
      <c r="ED76" s="53">
        <f t="shared" si="110"/>
        <v>0</v>
      </c>
      <c r="EE76" s="53">
        <f t="shared" si="110"/>
        <v>0</v>
      </c>
      <c r="EF76" s="53">
        <f t="shared" si="110"/>
        <v>0</v>
      </c>
      <c r="EG76" s="53">
        <f t="shared" si="110"/>
        <v>0</v>
      </c>
      <c r="EH76" s="53">
        <f t="shared" si="110"/>
        <v>0</v>
      </c>
      <c r="EI76" s="53">
        <f t="shared" si="110"/>
        <v>0</v>
      </c>
      <c r="EJ76" s="53">
        <f t="shared" si="110"/>
        <v>0</v>
      </c>
      <c r="EK76" s="53">
        <f t="shared" si="110"/>
        <v>0</v>
      </c>
      <c r="EL76" s="53">
        <f t="shared" si="110"/>
        <v>0</v>
      </c>
      <c r="EM76" s="53">
        <f t="shared" si="110"/>
        <v>0</v>
      </c>
      <c r="EN76" s="53">
        <f t="shared" si="110"/>
        <v>0</v>
      </c>
      <c r="EO76" s="53">
        <f t="shared" si="110"/>
        <v>0</v>
      </c>
      <c r="EP76" s="53">
        <f t="shared" si="110"/>
        <v>0</v>
      </c>
      <c r="EQ76" s="53">
        <f t="shared" si="110"/>
        <v>0</v>
      </c>
      <c r="ER76" s="53">
        <f t="shared" si="110"/>
        <v>0.52769781494140622</v>
      </c>
      <c r="ES76" s="53">
        <f t="shared" si="110"/>
        <v>1.0993768920898437</v>
      </c>
      <c r="ET76" s="53">
        <f t="shared" si="110"/>
        <v>0.89073049926757819</v>
      </c>
      <c r="EU76" s="53">
        <f t="shared" si="110"/>
        <v>0.58000000000000007</v>
      </c>
      <c r="EV76" s="53">
        <f t="shared" si="110"/>
        <v>1.77</v>
      </c>
      <c r="EW76" s="53">
        <f t="shared" si="110"/>
        <v>0</v>
      </c>
      <c r="EX76" s="53">
        <f t="shared" si="110"/>
        <v>0</v>
      </c>
      <c r="EY76" s="53">
        <f t="shared" si="110"/>
        <v>0.7</v>
      </c>
      <c r="EZ76" s="53">
        <f t="shared" si="110"/>
        <v>0.57399999999999995</v>
      </c>
      <c r="FA76" s="53">
        <f t="shared" si="110"/>
        <v>0</v>
      </c>
      <c r="FB76" s="53">
        <f t="shared" si="110"/>
        <v>0</v>
      </c>
      <c r="FC76" s="53">
        <f t="shared" si="110"/>
        <v>0</v>
      </c>
      <c r="FD76" s="53">
        <f t="shared" si="110"/>
        <v>0.69599999999999995</v>
      </c>
      <c r="FE76" s="53">
        <f t="shared" si="110"/>
        <v>0</v>
      </c>
      <c r="FF76" s="53">
        <f t="shared" ref="FF76:FP76" si="111">SUM(FF77:FF78)</f>
        <v>1E-3</v>
      </c>
      <c r="FG76" s="53">
        <f t="shared" si="111"/>
        <v>0</v>
      </c>
      <c r="FH76" s="53">
        <f t="shared" si="111"/>
        <v>0</v>
      </c>
      <c r="FI76" s="53">
        <f t="shared" si="111"/>
        <v>0</v>
      </c>
      <c r="FJ76" s="53">
        <f t="shared" si="111"/>
        <v>0</v>
      </c>
      <c r="FK76" s="53">
        <f t="shared" si="111"/>
        <v>0</v>
      </c>
      <c r="FL76" s="53">
        <f t="shared" si="111"/>
        <v>0</v>
      </c>
      <c r="FM76" s="53">
        <f t="shared" si="111"/>
        <v>4.0000000000000001E-3</v>
      </c>
      <c r="FN76" s="53">
        <f t="shared" si="111"/>
        <v>0</v>
      </c>
      <c r="FO76" s="53">
        <f t="shared" si="111"/>
        <v>0</v>
      </c>
      <c r="FP76" s="53">
        <f t="shared" si="111"/>
        <v>0</v>
      </c>
      <c r="FQ76" s="53">
        <f t="shared" ref="FQ76:FS76" si="112">SUM(FQ77:FQ78)</f>
        <v>5.0000000000000001E-3</v>
      </c>
      <c r="FR76" s="53">
        <f t="shared" si="112"/>
        <v>1.5084E-3</v>
      </c>
      <c r="FS76" s="53">
        <f t="shared" si="112"/>
        <v>0</v>
      </c>
      <c r="FT76" s="53">
        <f t="shared" ref="FT76:FU76" si="113">SUM(FT77:FT78)</f>
        <v>2E-3</v>
      </c>
      <c r="FU76" s="53">
        <f t="shared" si="113"/>
        <v>7.0000000000000001E-3</v>
      </c>
      <c r="FV76" s="53">
        <f t="shared" ref="FV76" si="114">SUM(FV77:FV78)</f>
        <v>0</v>
      </c>
    </row>
    <row r="77" spans="1:178" ht="17.25" x14ac:dyDescent="0.25">
      <c r="A77" s="50" t="s">
        <v>103</v>
      </c>
      <c r="B77" s="53">
        <v>0</v>
      </c>
      <c r="C77" s="53">
        <v>0</v>
      </c>
      <c r="D77" s="53">
        <v>0</v>
      </c>
      <c r="E77" s="53">
        <v>0</v>
      </c>
      <c r="F77" s="53">
        <v>0</v>
      </c>
      <c r="G77" s="53">
        <v>0</v>
      </c>
      <c r="H77" s="53">
        <v>0</v>
      </c>
      <c r="I77" s="53">
        <v>0</v>
      </c>
      <c r="J77" s="53">
        <v>0</v>
      </c>
      <c r="K77" s="53">
        <v>0</v>
      </c>
      <c r="L77" s="53">
        <v>0</v>
      </c>
      <c r="M77" s="53">
        <v>0</v>
      </c>
      <c r="N77" s="53">
        <v>0</v>
      </c>
      <c r="O77" s="53">
        <v>0</v>
      </c>
      <c r="P77" s="53">
        <v>0</v>
      </c>
      <c r="Q77" s="53">
        <v>0</v>
      </c>
      <c r="R77" s="53">
        <v>0</v>
      </c>
      <c r="S77" s="53">
        <v>0</v>
      </c>
      <c r="T77" s="53">
        <v>0</v>
      </c>
      <c r="U77" s="53">
        <v>0</v>
      </c>
      <c r="V77" s="53">
        <v>0</v>
      </c>
      <c r="W77" s="53">
        <v>0</v>
      </c>
      <c r="X77" s="53">
        <v>0</v>
      </c>
      <c r="Y77" s="53">
        <v>0</v>
      </c>
      <c r="Z77" s="53">
        <v>0.02</v>
      </c>
      <c r="AA77" s="53">
        <v>0</v>
      </c>
      <c r="AB77" s="53">
        <v>0</v>
      </c>
      <c r="AC77" s="53">
        <v>0</v>
      </c>
      <c r="AD77" s="53">
        <v>0</v>
      </c>
      <c r="AE77" s="53">
        <v>0</v>
      </c>
      <c r="AF77" s="53">
        <v>0</v>
      </c>
      <c r="AG77" s="53">
        <v>0</v>
      </c>
      <c r="AH77" s="53">
        <v>0</v>
      </c>
      <c r="AI77" s="53">
        <v>0</v>
      </c>
      <c r="AJ77" s="53">
        <v>0</v>
      </c>
      <c r="AK77" s="53">
        <v>0</v>
      </c>
      <c r="AL77" s="53">
        <v>0</v>
      </c>
      <c r="AM77" s="53">
        <v>0</v>
      </c>
      <c r="AN77" s="53">
        <v>0</v>
      </c>
      <c r="AO77" s="53">
        <v>0</v>
      </c>
      <c r="AP77" s="53">
        <v>0</v>
      </c>
      <c r="AQ77" s="53">
        <v>0</v>
      </c>
      <c r="AR77" s="53">
        <v>1E-3</v>
      </c>
      <c r="AS77" s="53">
        <v>0</v>
      </c>
      <c r="AT77" s="53">
        <v>0</v>
      </c>
      <c r="AU77" s="53">
        <v>0</v>
      </c>
      <c r="AV77" s="53">
        <v>0</v>
      </c>
      <c r="AW77" s="53">
        <v>0</v>
      </c>
      <c r="AX77" s="53">
        <v>0</v>
      </c>
      <c r="AY77" s="53">
        <v>0</v>
      </c>
      <c r="AZ77" s="53">
        <v>0</v>
      </c>
      <c r="BA77" s="53">
        <v>0</v>
      </c>
      <c r="BB77" s="53">
        <v>0</v>
      </c>
      <c r="BC77" s="53">
        <v>0</v>
      </c>
      <c r="BD77" s="53">
        <v>0</v>
      </c>
      <c r="BE77" s="53">
        <v>1.6565990447998048E-2</v>
      </c>
      <c r="BF77" s="53">
        <v>0</v>
      </c>
      <c r="BG77" s="53">
        <v>0</v>
      </c>
      <c r="BH77" s="53">
        <v>0</v>
      </c>
      <c r="BI77" s="53">
        <v>0</v>
      </c>
      <c r="BJ77" s="53">
        <v>0</v>
      </c>
      <c r="BK77" s="53">
        <v>0</v>
      </c>
      <c r="BL77" s="53">
        <v>0</v>
      </c>
      <c r="BM77" s="53">
        <v>0</v>
      </c>
      <c r="BN77" s="53">
        <v>0</v>
      </c>
      <c r="BO77" s="53">
        <v>1.0999999999999999E-2</v>
      </c>
      <c r="BP77" s="53">
        <v>1.8000000000000002E-2</v>
      </c>
      <c r="BQ77" s="53">
        <v>1.6E-2</v>
      </c>
      <c r="BR77" s="53">
        <v>0.01</v>
      </c>
      <c r="BS77" s="53">
        <v>8.0000000000000002E-3</v>
      </c>
      <c r="BT77" s="53">
        <v>1.0999999999999999E-2</v>
      </c>
      <c r="BU77" s="53">
        <v>1.0999999999999999E-2</v>
      </c>
      <c r="BV77" s="53">
        <v>9.0000000000000011E-3</v>
      </c>
      <c r="BW77" s="53">
        <v>7.0000000000000001E-3</v>
      </c>
      <c r="BX77" s="53">
        <v>2.7E-2</v>
      </c>
      <c r="BY77" s="53">
        <v>1.0999999999999999E-2</v>
      </c>
      <c r="BZ77" s="53">
        <v>0</v>
      </c>
      <c r="CA77" s="53">
        <v>0</v>
      </c>
      <c r="CB77" s="53">
        <v>0</v>
      </c>
      <c r="CC77" s="53">
        <v>6.5000000000000002E-2</v>
      </c>
      <c r="CD77" s="53">
        <v>4.8000000000000001E-2</v>
      </c>
      <c r="CE77" s="53">
        <v>0</v>
      </c>
      <c r="CF77" s="53">
        <v>-1E-3</v>
      </c>
      <c r="CG77" s="53">
        <v>0</v>
      </c>
      <c r="CH77" s="53">
        <v>0</v>
      </c>
      <c r="CI77" s="53">
        <v>0.01</v>
      </c>
      <c r="CJ77" s="53">
        <v>0</v>
      </c>
      <c r="CK77" s="53">
        <v>1.4E-2</v>
      </c>
      <c r="CL77" s="53">
        <v>0.20700000000000002</v>
      </c>
      <c r="CM77" s="53">
        <v>4.0000000000000001E-3</v>
      </c>
      <c r="CN77" s="53">
        <v>2E-3</v>
      </c>
      <c r="CO77" s="53">
        <v>0</v>
      </c>
      <c r="CP77" s="53">
        <v>1.2E-2</v>
      </c>
      <c r="CQ77" s="53">
        <v>0</v>
      </c>
      <c r="CR77" s="53">
        <v>0</v>
      </c>
      <c r="CS77" s="53">
        <v>0</v>
      </c>
      <c r="CT77" s="53">
        <v>0</v>
      </c>
      <c r="CU77" s="53">
        <v>0</v>
      </c>
      <c r="CV77" s="53">
        <v>0</v>
      </c>
      <c r="CW77" s="53">
        <v>0</v>
      </c>
      <c r="CX77" s="53">
        <v>0</v>
      </c>
      <c r="CY77" s="53">
        <v>0</v>
      </c>
      <c r="CZ77" s="53">
        <v>0</v>
      </c>
      <c r="DA77" s="53">
        <v>0</v>
      </c>
      <c r="DB77" s="53">
        <v>0</v>
      </c>
      <c r="DC77" s="53">
        <v>0</v>
      </c>
      <c r="DD77" s="53">
        <v>0</v>
      </c>
      <c r="DE77" s="53">
        <v>0</v>
      </c>
      <c r="DF77" s="53">
        <v>0</v>
      </c>
      <c r="DG77" s="53">
        <v>0</v>
      </c>
      <c r="DH77" s="53">
        <v>0</v>
      </c>
      <c r="DI77" s="53">
        <v>0</v>
      </c>
      <c r="DJ77" s="53">
        <v>0</v>
      </c>
      <c r="DK77" s="53">
        <v>0</v>
      </c>
      <c r="DL77" s="53">
        <v>0</v>
      </c>
      <c r="DM77" s="53">
        <v>0</v>
      </c>
      <c r="DN77" s="53">
        <v>0</v>
      </c>
      <c r="DO77" s="53">
        <v>0</v>
      </c>
      <c r="DP77" s="53">
        <v>0</v>
      </c>
      <c r="DQ77" s="53">
        <v>0</v>
      </c>
      <c r="DR77" s="53">
        <v>0</v>
      </c>
      <c r="DS77" s="53">
        <v>0</v>
      </c>
      <c r="DT77" s="53">
        <v>0</v>
      </c>
      <c r="DU77" s="53">
        <v>0</v>
      </c>
      <c r="DV77" s="53">
        <v>0</v>
      </c>
      <c r="DW77" s="53">
        <v>0</v>
      </c>
      <c r="DX77" s="53">
        <v>0</v>
      </c>
      <c r="DY77" s="53">
        <v>0</v>
      </c>
      <c r="DZ77" s="53">
        <v>0</v>
      </c>
      <c r="EA77" s="53">
        <v>3.0000000000000001E-3</v>
      </c>
      <c r="EB77" s="53">
        <v>0</v>
      </c>
      <c r="EC77" s="53">
        <v>0</v>
      </c>
      <c r="ED77" s="53">
        <v>0</v>
      </c>
      <c r="EE77" s="53">
        <v>0</v>
      </c>
      <c r="EF77" s="53">
        <v>0</v>
      </c>
      <c r="EG77" s="53">
        <v>0</v>
      </c>
      <c r="EH77" s="53">
        <v>0</v>
      </c>
      <c r="EI77" s="53">
        <v>0</v>
      </c>
      <c r="EJ77" s="53">
        <v>0</v>
      </c>
      <c r="EK77" s="53">
        <v>0</v>
      </c>
      <c r="EL77" s="53">
        <v>0</v>
      </c>
      <c r="EM77" s="53">
        <v>0</v>
      </c>
      <c r="EN77" s="53">
        <v>0</v>
      </c>
      <c r="EO77" s="53">
        <v>0</v>
      </c>
      <c r="EP77" s="53">
        <v>0</v>
      </c>
      <c r="EQ77" s="53">
        <v>0</v>
      </c>
      <c r="ER77" s="53">
        <v>0.52769781494140622</v>
      </c>
      <c r="ES77" s="53">
        <v>1.0993768920898437</v>
      </c>
      <c r="ET77" s="53">
        <v>0.89073049926757819</v>
      </c>
      <c r="EU77" s="53">
        <v>0.58000000000000007</v>
      </c>
      <c r="EV77" s="53">
        <v>0.56499999999999995</v>
      </c>
      <c r="EW77" s="53">
        <v>0</v>
      </c>
      <c r="EX77" s="53">
        <v>0</v>
      </c>
      <c r="EY77" s="53">
        <v>0.7</v>
      </c>
      <c r="EZ77" s="53">
        <v>0.57399999999999995</v>
      </c>
      <c r="FA77" s="53">
        <v>0</v>
      </c>
      <c r="FB77" s="53">
        <v>0</v>
      </c>
      <c r="FC77" s="53">
        <v>0</v>
      </c>
      <c r="FD77" s="53">
        <v>0.69599999999999995</v>
      </c>
      <c r="FE77" s="53">
        <v>0</v>
      </c>
      <c r="FF77" s="53">
        <v>1E-3</v>
      </c>
      <c r="FG77" s="53">
        <v>0</v>
      </c>
      <c r="FH77" s="53">
        <v>0</v>
      </c>
      <c r="FI77" s="53">
        <v>0</v>
      </c>
      <c r="FJ77" s="53">
        <v>0</v>
      </c>
      <c r="FK77" s="53">
        <v>0</v>
      </c>
      <c r="FL77" s="53">
        <v>0</v>
      </c>
      <c r="FM77" s="53">
        <v>0</v>
      </c>
      <c r="FN77" s="53">
        <v>0</v>
      </c>
      <c r="FO77" s="53">
        <v>0</v>
      </c>
      <c r="FP77" s="53">
        <v>0</v>
      </c>
      <c r="FQ77" s="53">
        <v>0</v>
      </c>
      <c r="FR77" s="53">
        <v>0</v>
      </c>
      <c r="FS77" s="53">
        <v>0</v>
      </c>
      <c r="FT77" s="53">
        <v>0</v>
      </c>
      <c r="FU77" s="53">
        <v>7.0000000000000001E-3</v>
      </c>
      <c r="FV77" s="53">
        <v>0</v>
      </c>
    </row>
    <row r="78" spans="1:178" ht="17.25" x14ac:dyDescent="0.25">
      <c r="A78" s="50" t="s">
        <v>102</v>
      </c>
      <c r="B78" s="53">
        <v>3.6000000000000004E-2</v>
      </c>
      <c r="C78" s="53">
        <v>3.6000000000000004E-2</v>
      </c>
      <c r="D78" s="53">
        <v>3.6000000000000004E-2</v>
      </c>
      <c r="E78" s="53">
        <v>4.7E-2</v>
      </c>
      <c r="F78" s="53">
        <v>1.0999999999999999E-2</v>
      </c>
      <c r="G78" s="53">
        <v>2.6999999999999996E-2</v>
      </c>
      <c r="H78" s="53">
        <v>2.6999999999999996E-2</v>
      </c>
      <c r="I78" s="53">
        <v>2.6999999999999996E-2</v>
      </c>
      <c r="J78" s="53">
        <v>6.6000000000000003E-2</v>
      </c>
      <c r="K78" s="53">
        <v>2.3E-2</v>
      </c>
      <c r="L78" s="53">
        <v>1.3000000000000001E-2</v>
      </c>
      <c r="M78" s="53">
        <v>7.0000000000000001E-3</v>
      </c>
      <c r="N78" s="53">
        <v>8.0000000000000002E-3</v>
      </c>
      <c r="O78" s="53">
        <v>8.0000000000000002E-3</v>
      </c>
      <c r="P78" s="53">
        <v>0</v>
      </c>
      <c r="Q78" s="53">
        <v>0</v>
      </c>
      <c r="R78" s="53">
        <v>2E-3</v>
      </c>
      <c r="S78" s="53">
        <v>0</v>
      </c>
      <c r="T78" s="53">
        <v>2E-3</v>
      </c>
      <c r="U78" s="53">
        <v>0</v>
      </c>
      <c r="V78" s="53">
        <v>0</v>
      </c>
      <c r="W78" s="53">
        <v>0</v>
      </c>
      <c r="X78" s="53">
        <v>8.0000000000000002E-3</v>
      </c>
      <c r="Y78" s="53">
        <v>8.0000000000000002E-3</v>
      </c>
      <c r="Z78" s="53">
        <v>1.0960000000000001</v>
      </c>
      <c r="AA78" s="53">
        <v>0</v>
      </c>
      <c r="AB78" s="53">
        <v>1E-3</v>
      </c>
      <c r="AC78" s="53">
        <v>1.2E-2</v>
      </c>
      <c r="AD78" s="53">
        <v>1.2999999999999999E-2</v>
      </c>
      <c r="AE78" s="53">
        <v>8.0000000000000002E-3</v>
      </c>
      <c r="AF78" s="53">
        <v>0.01</v>
      </c>
      <c r="AG78" s="53">
        <v>0</v>
      </c>
      <c r="AH78" s="53">
        <v>0</v>
      </c>
      <c r="AI78" s="53">
        <v>0</v>
      </c>
      <c r="AJ78" s="53">
        <v>0</v>
      </c>
      <c r="AK78" s="53">
        <v>0</v>
      </c>
      <c r="AL78" s="53">
        <v>0</v>
      </c>
      <c r="AM78" s="53">
        <v>0</v>
      </c>
      <c r="AN78" s="53">
        <v>0</v>
      </c>
      <c r="AO78" s="53">
        <v>0</v>
      </c>
      <c r="AP78" s="53">
        <v>0</v>
      </c>
      <c r="AQ78" s="53">
        <v>0</v>
      </c>
      <c r="AR78" s="53">
        <v>0</v>
      </c>
      <c r="AS78" s="53">
        <v>1E-3</v>
      </c>
      <c r="AT78" s="53">
        <v>2E-3</v>
      </c>
      <c r="AU78" s="53">
        <v>0</v>
      </c>
      <c r="AV78" s="53">
        <v>0</v>
      </c>
      <c r="AW78" s="53">
        <v>6.0000000000000001E-3</v>
      </c>
      <c r="AX78" s="53">
        <v>1.099499797821045E-2</v>
      </c>
      <c r="AY78" s="53">
        <v>7.329997479915619E-3</v>
      </c>
      <c r="AZ78" s="53">
        <v>3.664998769760132E-3</v>
      </c>
      <c r="BA78" s="53">
        <v>1.3926995754241944E-2</v>
      </c>
      <c r="BB78" s="53">
        <v>1.3062997281551362E-2</v>
      </c>
      <c r="BC78" s="53">
        <v>1.1329997539520263E-2</v>
      </c>
      <c r="BD78" s="53">
        <v>7.329997539520264E-3</v>
      </c>
      <c r="BE78" s="53">
        <v>2.2057993173599244E-2</v>
      </c>
      <c r="BF78" s="53">
        <v>3.0000000000000001E-3</v>
      </c>
      <c r="BG78" s="53">
        <v>7.0000000000000001E-3</v>
      </c>
      <c r="BH78" s="53">
        <v>6.7999999999999991E-2</v>
      </c>
      <c r="BI78" s="53">
        <v>9.7000000000000003E-2</v>
      </c>
      <c r="BJ78" s="53">
        <v>7.9000000000000001E-2</v>
      </c>
      <c r="BK78" s="53">
        <v>9.9000000000000005E-2</v>
      </c>
      <c r="BL78" s="53">
        <v>6.8000000000000005E-2</v>
      </c>
      <c r="BM78" s="53">
        <v>1.4E-2</v>
      </c>
      <c r="BN78" s="53">
        <v>1.7000000000000001E-2</v>
      </c>
      <c r="BO78" s="53">
        <v>8.2000000000000003E-2</v>
      </c>
      <c r="BP78" s="53">
        <v>7.5999999999999998E-2</v>
      </c>
      <c r="BQ78" s="53">
        <v>8.1000000000000003E-2</v>
      </c>
      <c r="BR78" s="53">
        <v>0.05</v>
      </c>
      <c r="BS78" s="53">
        <v>5.1449999999999996</v>
      </c>
      <c r="BT78" s="53">
        <v>6.5000000000000002E-2</v>
      </c>
      <c r="BU78" s="53">
        <v>6.7000000000000004E-2</v>
      </c>
      <c r="BV78" s="53">
        <v>2.7E-2</v>
      </c>
      <c r="BW78" s="53">
        <v>3.4000000000000002E-2</v>
      </c>
      <c r="BX78" s="53">
        <v>9.7000000000000003E-2</v>
      </c>
      <c r="BY78" s="53">
        <v>2.1000000000000001E-2</v>
      </c>
      <c r="BZ78" s="53">
        <v>1.3999999999999999E-2</v>
      </c>
      <c r="CA78" s="53">
        <v>1.2999999999999999E-2</v>
      </c>
      <c r="CB78" s="53">
        <v>9.1999999999999998E-2</v>
      </c>
      <c r="CC78" s="53">
        <v>4.5999999999999999E-2</v>
      </c>
      <c r="CD78" s="53">
        <v>4.3109999999999999</v>
      </c>
      <c r="CE78" s="53">
        <v>0</v>
      </c>
      <c r="CF78" s="53">
        <v>1E-3</v>
      </c>
      <c r="CG78" s="53">
        <v>-0.432</v>
      </c>
      <c r="CH78" s="53">
        <v>-1E-3</v>
      </c>
      <c r="CI78" s="53">
        <v>0</v>
      </c>
      <c r="CJ78" s="53">
        <v>0</v>
      </c>
      <c r="CK78" s="53">
        <v>9.2999999999999999E-2</v>
      </c>
      <c r="CL78" s="53">
        <v>0.183</v>
      </c>
      <c r="CM78" s="53">
        <v>0</v>
      </c>
      <c r="CN78" s="53">
        <v>0</v>
      </c>
      <c r="CO78" s="53">
        <v>6.0000000000000001E-3</v>
      </c>
      <c r="CP78" s="53">
        <v>5.0000000000000001E-3</v>
      </c>
      <c r="CQ78" s="53">
        <v>0</v>
      </c>
      <c r="CR78" s="53">
        <v>0</v>
      </c>
      <c r="CS78" s="53">
        <v>0</v>
      </c>
      <c r="CT78" s="53">
        <v>0</v>
      </c>
      <c r="CU78" s="53">
        <v>0</v>
      </c>
      <c r="CV78" s="53">
        <v>0</v>
      </c>
      <c r="CW78" s="53">
        <v>0</v>
      </c>
      <c r="CX78" s="53">
        <v>0</v>
      </c>
      <c r="CY78" s="53">
        <v>2.5000000000000001E-2</v>
      </c>
      <c r="CZ78" s="53">
        <v>0</v>
      </c>
      <c r="DA78" s="53">
        <v>0</v>
      </c>
      <c r="DB78" s="53">
        <v>0</v>
      </c>
      <c r="DC78" s="53">
        <v>0</v>
      </c>
      <c r="DD78" s="53">
        <v>0</v>
      </c>
      <c r="DE78" s="53">
        <v>0</v>
      </c>
      <c r="DF78" s="53">
        <v>0</v>
      </c>
      <c r="DG78" s="53">
        <v>0</v>
      </c>
      <c r="DH78" s="53">
        <v>0</v>
      </c>
      <c r="DI78" s="53">
        <v>0</v>
      </c>
      <c r="DJ78" s="53">
        <v>0</v>
      </c>
      <c r="DK78" s="53">
        <v>0</v>
      </c>
      <c r="DL78" s="53">
        <v>0</v>
      </c>
      <c r="DM78" s="53">
        <v>0</v>
      </c>
      <c r="DN78" s="53">
        <v>0</v>
      </c>
      <c r="DO78" s="53">
        <v>0</v>
      </c>
      <c r="DP78" s="53">
        <v>0</v>
      </c>
      <c r="DQ78" s="53">
        <v>0</v>
      </c>
      <c r="DR78" s="53">
        <v>0</v>
      </c>
      <c r="DS78" s="53">
        <v>0</v>
      </c>
      <c r="DT78" s="53">
        <v>0</v>
      </c>
      <c r="DU78" s="53">
        <v>0</v>
      </c>
      <c r="DV78" s="53">
        <v>0</v>
      </c>
      <c r="DW78" s="53">
        <v>0</v>
      </c>
      <c r="DX78" s="53">
        <v>0</v>
      </c>
      <c r="DY78" s="53">
        <v>0</v>
      </c>
      <c r="DZ78" s="53">
        <v>0</v>
      </c>
      <c r="EA78" s="53">
        <v>0</v>
      </c>
      <c r="EB78" s="53">
        <v>0</v>
      </c>
      <c r="EC78" s="53">
        <v>0</v>
      </c>
      <c r="ED78" s="53">
        <v>0</v>
      </c>
      <c r="EE78" s="53">
        <v>0</v>
      </c>
      <c r="EF78" s="53">
        <v>0</v>
      </c>
      <c r="EG78" s="53">
        <v>0</v>
      </c>
      <c r="EH78" s="53">
        <v>0</v>
      </c>
      <c r="EI78" s="53">
        <v>0</v>
      </c>
      <c r="EJ78" s="53">
        <v>0</v>
      </c>
      <c r="EK78" s="53">
        <v>0</v>
      </c>
      <c r="EL78" s="53">
        <v>0</v>
      </c>
      <c r="EM78" s="53">
        <v>0</v>
      </c>
      <c r="EN78" s="53">
        <v>0</v>
      </c>
      <c r="EO78" s="53">
        <v>0</v>
      </c>
      <c r="EP78" s="53">
        <v>0</v>
      </c>
      <c r="EQ78" s="53">
        <v>0</v>
      </c>
      <c r="ER78" s="53">
        <v>0</v>
      </c>
      <c r="ES78" s="53">
        <v>0</v>
      </c>
      <c r="ET78" s="53">
        <v>0</v>
      </c>
      <c r="EU78" s="53">
        <v>0</v>
      </c>
      <c r="EV78" s="53">
        <v>1.2050000000000001</v>
      </c>
      <c r="EW78" s="53">
        <v>0</v>
      </c>
      <c r="EX78" s="53">
        <v>0</v>
      </c>
      <c r="EY78" s="53">
        <v>0</v>
      </c>
      <c r="EZ78" s="53">
        <v>0</v>
      </c>
      <c r="FA78" s="53">
        <v>0</v>
      </c>
      <c r="FB78" s="53">
        <v>0</v>
      </c>
      <c r="FC78" s="53">
        <v>0</v>
      </c>
      <c r="FD78" s="53">
        <v>0</v>
      </c>
      <c r="FE78" s="53">
        <v>0</v>
      </c>
      <c r="FF78" s="53">
        <v>0</v>
      </c>
      <c r="FG78" s="53">
        <v>0</v>
      </c>
      <c r="FH78" s="53">
        <v>0</v>
      </c>
      <c r="FI78" s="53">
        <v>0</v>
      </c>
      <c r="FJ78" s="53">
        <v>0</v>
      </c>
      <c r="FK78" s="53">
        <v>0</v>
      </c>
      <c r="FL78" s="53">
        <v>0</v>
      </c>
      <c r="FM78" s="53">
        <v>4.0000000000000001E-3</v>
      </c>
      <c r="FN78" s="53">
        <v>0</v>
      </c>
      <c r="FO78" s="53">
        <v>0</v>
      </c>
      <c r="FP78" s="53">
        <v>0</v>
      </c>
      <c r="FQ78" s="53">
        <v>5.0000000000000001E-3</v>
      </c>
      <c r="FR78" s="53">
        <v>1.5084E-3</v>
      </c>
      <c r="FS78" s="53">
        <v>0</v>
      </c>
      <c r="FT78" s="53">
        <v>2E-3</v>
      </c>
      <c r="FU78" s="53">
        <v>0</v>
      </c>
      <c r="FV78" s="53">
        <v>0</v>
      </c>
    </row>
    <row r="79" spans="1:178" ht="15" customHeight="1" x14ac:dyDescent="0.25">
      <c r="A79" s="49" t="s">
        <v>26</v>
      </c>
      <c r="B79" s="53">
        <v>7.8140000000000001</v>
      </c>
      <c r="C79" s="53">
        <v>9.407</v>
      </c>
      <c r="D79" s="53">
        <v>29.233999999999998</v>
      </c>
      <c r="E79" s="53">
        <v>15.436000000000002</v>
      </c>
      <c r="F79" s="53">
        <v>37.392000000000003</v>
      </c>
      <c r="G79" s="53">
        <v>26.376999999999999</v>
      </c>
      <c r="H79" s="53">
        <v>23.152999999999999</v>
      </c>
      <c r="I79" s="53">
        <v>18.346</v>
      </c>
      <c r="J79" s="53">
        <v>50.819000000000003</v>
      </c>
      <c r="K79" s="53">
        <v>38.116</v>
      </c>
      <c r="L79" s="53">
        <v>27.666999999999998</v>
      </c>
      <c r="M79" s="53">
        <v>21.608000000000001</v>
      </c>
      <c r="N79" s="53">
        <v>50.137999999999998</v>
      </c>
      <c r="O79" s="53">
        <v>49.393999999999998</v>
      </c>
      <c r="P79" s="53">
        <v>26.358000000000001</v>
      </c>
      <c r="Q79" s="53">
        <v>29.783999999999999</v>
      </c>
      <c r="R79" s="53">
        <v>51.696999999999996</v>
      </c>
      <c r="S79" s="53">
        <v>27.582999999999998</v>
      </c>
      <c r="T79" s="53">
        <v>17.643000000000001</v>
      </c>
      <c r="U79" s="53">
        <v>31.985999999999997</v>
      </c>
      <c r="V79" s="53">
        <v>61.289000000000001</v>
      </c>
      <c r="W79" s="53">
        <v>39.972999999999999</v>
      </c>
      <c r="X79" s="53">
        <v>25.812999999999999</v>
      </c>
      <c r="Y79" s="53">
        <v>27.689999999999998</v>
      </c>
      <c r="Z79" s="53">
        <v>31.074000000000002</v>
      </c>
      <c r="AA79" s="53">
        <v>36.481999999999999</v>
      </c>
      <c r="AB79" s="53">
        <v>19.884</v>
      </c>
      <c r="AC79" s="53">
        <v>25.058</v>
      </c>
      <c r="AD79" s="53">
        <v>25.120999999999999</v>
      </c>
      <c r="AE79" s="53">
        <v>40.700000000000003</v>
      </c>
      <c r="AF79" s="53">
        <v>18.071000000000002</v>
      </c>
      <c r="AG79" s="53">
        <v>47.263000000000005</v>
      </c>
      <c r="AH79" s="53">
        <v>60.879999999999995</v>
      </c>
      <c r="AI79" s="53">
        <v>38.739999999999995</v>
      </c>
      <c r="AJ79" s="53">
        <v>27.565000000000001</v>
      </c>
      <c r="AK79" s="53">
        <v>29.061999999999998</v>
      </c>
      <c r="AL79" s="53">
        <v>28.273000000000003</v>
      </c>
      <c r="AM79" s="53">
        <v>45.736999999999995</v>
      </c>
      <c r="AN79" s="53">
        <v>29.760999999999999</v>
      </c>
      <c r="AO79" s="53">
        <v>31.706</v>
      </c>
      <c r="AP79" s="53">
        <v>58.17</v>
      </c>
      <c r="AQ79" s="53">
        <v>36.106000000000002</v>
      </c>
      <c r="AR79" s="53">
        <v>14.292</v>
      </c>
      <c r="AS79" s="53">
        <v>24.522000000000002</v>
      </c>
      <c r="AT79" s="53">
        <v>38.542999999999999</v>
      </c>
      <c r="AU79" s="53">
        <v>36.527000000000001</v>
      </c>
      <c r="AV79" s="53">
        <v>29.012</v>
      </c>
      <c r="AW79" s="53">
        <v>19.835000000000001</v>
      </c>
      <c r="AX79" s="53">
        <v>30.027000000000001</v>
      </c>
      <c r="AY79" s="53">
        <v>18.268000000000001</v>
      </c>
      <c r="AZ79" s="53">
        <v>19.366</v>
      </c>
      <c r="BA79" s="53">
        <v>21.272889526367187</v>
      </c>
      <c r="BB79" s="53">
        <v>23.281000000000002</v>
      </c>
      <c r="BC79" s="53">
        <v>20.669129959106446</v>
      </c>
      <c r="BD79" s="53">
        <v>12.35723193359375</v>
      </c>
      <c r="BE79" s="53">
        <v>17.534507568359373</v>
      </c>
      <c r="BF79" s="53">
        <v>32.953000000000003</v>
      </c>
      <c r="BG79" s="53">
        <v>31.364999999999998</v>
      </c>
      <c r="BH79" s="53">
        <v>28.327999999999999</v>
      </c>
      <c r="BI79" s="53">
        <v>15.545999999999999</v>
      </c>
      <c r="BJ79" s="53">
        <v>30.049999999999997</v>
      </c>
      <c r="BK79" s="53">
        <v>21.261000000000003</v>
      </c>
      <c r="BL79" s="53">
        <v>24.806999999999999</v>
      </c>
      <c r="BM79" s="53">
        <v>14.471</v>
      </c>
      <c r="BN79" s="53">
        <v>40.356999999999999</v>
      </c>
      <c r="BO79" s="53">
        <v>27.919</v>
      </c>
      <c r="BP79" s="53">
        <v>17.813000000000002</v>
      </c>
      <c r="BQ79" s="53">
        <v>43.570999999999998</v>
      </c>
      <c r="BR79" s="53">
        <v>51.037000000000006</v>
      </c>
      <c r="BS79" s="53">
        <v>28.921999999999997</v>
      </c>
      <c r="BT79" s="53">
        <v>39.734999999999999</v>
      </c>
      <c r="BU79" s="53">
        <v>24.503999999999998</v>
      </c>
      <c r="BV79" s="53">
        <v>37.274999999999999</v>
      </c>
      <c r="BW79" s="53">
        <v>27.645999999999997</v>
      </c>
      <c r="BX79" s="53">
        <v>21.779</v>
      </c>
      <c r="BY79" s="53">
        <v>17.696999999999999</v>
      </c>
      <c r="BZ79" s="53">
        <v>35.411000000000001</v>
      </c>
      <c r="CA79" s="53">
        <v>25.310000000000002</v>
      </c>
      <c r="CB79" s="53">
        <v>26.188000000000002</v>
      </c>
      <c r="CC79" s="53">
        <v>15.062999999999999</v>
      </c>
      <c r="CD79" s="53">
        <v>51.768000000000001</v>
      </c>
      <c r="CE79" s="53">
        <v>37.787999999999997</v>
      </c>
      <c r="CF79" s="53">
        <v>32.563000000000002</v>
      </c>
      <c r="CG79" s="53">
        <v>30.245000000000001</v>
      </c>
      <c r="CH79" s="53">
        <v>44.673999999999999</v>
      </c>
      <c r="CI79" s="53">
        <v>31.373000000000005</v>
      </c>
      <c r="CJ79" s="53">
        <v>32.805</v>
      </c>
      <c r="CK79" s="53">
        <v>18.471</v>
      </c>
      <c r="CL79" s="53">
        <v>35.046999999999997</v>
      </c>
      <c r="CM79" s="53">
        <v>26.913</v>
      </c>
      <c r="CN79" s="53">
        <v>22.064</v>
      </c>
      <c r="CO79" s="53">
        <v>19.721</v>
      </c>
      <c r="CP79" s="53">
        <v>32.346999999999994</v>
      </c>
      <c r="CQ79" s="53">
        <v>22.591999999999999</v>
      </c>
      <c r="CR79" s="53">
        <v>18.420000000000002</v>
      </c>
      <c r="CS79" s="53">
        <v>23.490000000000002</v>
      </c>
      <c r="CT79" s="53">
        <v>27.682000000000002</v>
      </c>
      <c r="CU79" s="53">
        <v>18.931000000000001</v>
      </c>
      <c r="CV79" s="53">
        <v>19.240000000000002</v>
      </c>
      <c r="CW79" s="53">
        <v>18.743000000000002</v>
      </c>
      <c r="CX79" s="53">
        <v>19.425000000000001</v>
      </c>
      <c r="CY79" s="53">
        <v>14.701000000000001</v>
      </c>
      <c r="CZ79" s="53">
        <v>9.9009999999999998</v>
      </c>
      <c r="DA79" s="53">
        <v>11.389000000000001</v>
      </c>
      <c r="DB79" s="53">
        <v>13.991</v>
      </c>
      <c r="DC79" s="53">
        <v>9.952</v>
      </c>
      <c r="DD79" s="53">
        <v>8.7160000000000011</v>
      </c>
      <c r="DE79" s="53">
        <v>13.2</v>
      </c>
      <c r="DF79" s="53">
        <v>11.198</v>
      </c>
      <c r="DG79" s="53">
        <v>17.207000000000001</v>
      </c>
      <c r="DH79" s="53">
        <v>10.541</v>
      </c>
      <c r="DI79" s="53">
        <v>9.9139999999999997</v>
      </c>
      <c r="DJ79" s="53">
        <v>11.302</v>
      </c>
      <c r="DK79" s="53">
        <v>17.393999999999998</v>
      </c>
      <c r="DL79" s="53">
        <v>10.327999999999999</v>
      </c>
      <c r="DM79" s="53">
        <v>4.9470000000000001</v>
      </c>
      <c r="DN79" s="53">
        <v>13.798</v>
      </c>
      <c r="DO79" s="53">
        <v>21.931999999999999</v>
      </c>
      <c r="DP79" s="53">
        <v>10.201000000000001</v>
      </c>
      <c r="DQ79" s="53">
        <v>5.5139999999999993</v>
      </c>
      <c r="DR79" s="53">
        <v>7.1779999999999999</v>
      </c>
      <c r="DS79" s="53">
        <v>11.041</v>
      </c>
      <c r="DT79" s="53">
        <v>7.7010000000000005</v>
      </c>
      <c r="DU79" s="53">
        <v>5.79</v>
      </c>
      <c r="DV79" s="53">
        <v>13.619</v>
      </c>
      <c r="DW79" s="53">
        <v>7.9869999999999992</v>
      </c>
      <c r="DX79" s="53">
        <v>7.5880000000000001</v>
      </c>
      <c r="DY79" s="53">
        <v>9.9759999999999991</v>
      </c>
      <c r="DZ79" s="53">
        <v>9.9939999999999998</v>
      </c>
      <c r="EA79" s="53">
        <v>8.6940000000000008</v>
      </c>
      <c r="EB79" s="53">
        <v>5.87</v>
      </c>
      <c r="EC79" s="53">
        <v>7.1000000000000005</v>
      </c>
      <c r="ED79" s="53">
        <v>9.6300000000000008</v>
      </c>
      <c r="EE79" s="53">
        <v>7.165</v>
      </c>
      <c r="EF79" s="53">
        <v>6.657</v>
      </c>
      <c r="EG79" s="53">
        <v>5.5949999999999998</v>
      </c>
      <c r="EH79" s="53">
        <v>10.809999999999999</v>
      </c>
      <c r="EI79" s="53">
        <v>7.1509999999999998</v>
      </c>
      <c r="EJ79" s="53">
        <v>5.7559999999999993</v>
      </c>
      <c r="EK79" s="53">
        <v>10.676000000000002</v>
      </c>
      <c r="EL79" s="53">
        <v>9.3655000000000008</v>
      </c>
      <c r="EM79" s="53">
        <v>5.8724526481628416</v>
      </c>
      <c r="EN79" s="53">
        <v>4.9808135986328121</v>
      </c>
      <c r="EO79" s="53">
        <v>7.2799999999999994</v>
      </c>
      <c r="EP79" s="53">
        <v>9.8069999999999986</v>
      </c>
      <c r="EQ79" s="53">
        <v>5.4839072570800784</v>
      </c>
      <c r="ER79" s="53">
        <v>6.1587998790740954</v>
      </c>
      <c r="ES79" s="53">
        <v>8.9827391319274899</v>
      </c>
      <c r="ET79" s="53">
        <v>12.500985755920411</v>
      </c>
      <c r="EU79" s="53">
        <v>7.2781554403305044</v>
      </c>
      <c r="EV79" s="53">
        <v>4.3479999999999999</v>
      </c>
      <c r="EW79" s="53">
        <v>19.878</v>
      </c>
      <c r="EX79" s="53">
        <v>11.802</v>
      </c>
      <c r="EY79" s="53">
        <v>9.9989999999999988</v>
      </c>
      <c r="EZ79" s="53">
        <v>3.4450000000000003</v>
      </c>
      <c r="FA79" s="53">
        <v>9.0779999999999994</v>
      </c>
      <c r="FB79" s="53">
        <v>14.655000000000001</v>
      </c>
      <c r="FC79" s="53">
        <v>8.532</v>
      </c>
      <c r="FD79" s="53">
        <v>3.4510000000000001</v>
      </c>
      <c r="FE79" s="53">
        <v>9.4550000000000001</v>
      </c>
      <c r="FF79" s="53">
        <v>11.109</v>
      </c>
      <c r="FG79" s="53">
        <v>8.7999999999999989</v>
      </c>
      <c r="FH79" s="53">
        <v>4.976</v>
      </c>
      <c r="FI79" s="53">
        <v>20.744999999999997</v>
      </c>
      <c r="FJ79" s="53">
        <v>13.83</v>
      </c>
      <c r="FK79" s="53">
        <v>6.93</v>
      </c>
      <c r="FL79" s="53">
        <v>5.335</v>
      </c>
      <c r="FM79" s="53">
        <v>9.3130000000000006</v>
      </c>
      <c r="FN79" s="53">
        <v>17.061</v>
      </c>
      <c r="FO79" s="53">
        <v>7.4119999999999999</v>
      </c>
      <c r="FP79" s="53">
        <v>6.6029999999999998</v>
      </c>
      <c r="FQ79" s="53">
        <v>9.8450000000000006</v>
      </c>
      <c r="FR79" s="53">
        <v>16.526573375193998</v>
      </c>
      <c r="FS79" s="53">
        <v>10.761226758399999</v>
      </c>
      <c r="FT79" s="53">
        <v>3.6661003976000002</v>
      </c>
      <c r="FU79" s="53">
        <v>7.1722166622000003</v>
      </c>
      <c r="FV79" s="53">
        <v>13.321769456604859</v>
      </c>
    </row>
    <row r="80" spans="1:178" ht="15" x14ac:dyDescent="0.25">
      <c r="A80" s="49" t="s">
        <v>27</v>
      </c>
      <c r="B80" s="53">
        <v>46.75</v>
      </c>
      <c r="C80" s="53">
        <v>46.983000000000004</v>
      </c>
      <c r="D80" s="53">
        <v>72.709000000000003</v>
      </c>
      <c r="E80" s="53">
        <v>74.558999999999997</v>
      </c>
      <c r="F80" s="53">
        <v>97.784999999999997</v>
      </c>
      <c r="G80" s="53">
        <v>57.564000000000007</v>
      </c>
      <c r="H80" s="53">
        <v>52.397000000000006</v>
      </c>
      <c r="I80" s="53">
        <v>48.965000000000003</v>
      </c>
      <c r="J80" s="53">
        <v>73.722999999999999</v>
      </c>
      <c r="K80" s="53">
        <v>61.83</v>
      </c>
      <c r="L80" s="53">
        <v>67.022999999999996</v>
      </c>
      <c r="M80" s="53">
        <v>73.228000000000009</v>
      </c>
      <c r="N80" s="53">
        <v>70.680000000000007</v>
      </c>
      <c r="O80" s="53">
        <v>60.341000000000008</v>
      </c>
      <c r="P80" s="53">
        <v>45.326000000000001</v>
      </c>
      <c r="Q80" s="53">
        <v>50.279000000000003</v>
      </c>
      <c r="R80" s="53">
        <v>54.530999999999999</v>
      </c>
      <c r="S80" s="53">
        <v>55.720999999999997</v>
      </c>
      <c r="T80" s="53">
        <v>44.852000000000004</v>
      </c>
      <c r="U80" s="53">
        <v>54.191000000000003</v>
      </c>
      <c r="V80" s="53">
        <v>72.662000000000006</v>
      </c>
      <c r="W80" s="53">
        <v>85.972999999999999</v>
      </c>
      <c r="X80" s="53">
        <v>84.656000000000006</v>
      </c>
      <c r="Y80" s="53">
        <v>71.745000000000005</v>
      </c>
      <c r="Z80" s="53">
        <v>72.02600000000001</v>
      </c>
      <c r="AA80" s="53">
        <v>64.856999999999999</v>
      </c>
      <c r="AB80" s="53">
        <v>47.731999999999999</v>
      </c>
      <c r="AC80" s="53">
        <v>45.301000000000002</v>
      </c>
      <c r="AD80" s="53">
        <v>42.834000000000003</v>
      </c>
      <c r="AE80" s="53">
        <v>47.006</v>
      </c>
      <c r="AF80" s="53">
        <v>44.332999999999998</v>
      </c>
      <c r="AG80" s="53">
        <v>35.265000000000001</v>
      </c>
      <c r="AH80" s="53">
        <v>41.554000000000002</v>
      </c>
      <c r="AI80" s="53">
        <v>25.582999999999998</v>
      </c>
      <c r="AJ80" s="53">
        <v>25.994999999999997</v>
      </c>
      <c r="AK80" s="53">
        <v>17.341000000000001</v>
      </c>
      <c r="AL80" s="53">
        <v>17.323999999999998</v>
      </c>
      <c r="AM80" s="53">
        <v>23.061000000000003</v>
      </c>
      <c r="AN80" s="53">
        <v>20.759</v>
      </c>
      <c r="AO80" s="53">
        <v>22.530999999999999</v>
      </c>
      <c r="AP80" s="53">
        <v>18.594000000000001</v>
      </c>
      <c r="AQ80" s="53">
        <v>23.814</v>
      </c>
      <c r="AR80" s="53">
        <v>15.955000000000002</v>
      </c>
      <c r="AS80" s="53">
        <v>19.434000000000001</v>
      </c>
      <c r="AT80" s="53">
        <v>31.669000000000004</v>
      </c>
      <c r="AU80" s="53">
        <v>21.618000000000002</v>
      </c>
      <c r="AV80" s="53">
        <v>15.270999999999999</v>
      </c>
      <c r="AW80" s="53">
        <v>12.518000000000001</v>
      </c>
      <c r="AX80" s="53">
        <v>17.228999999999999</v>
      </c>
      <c r="AY80" s="53">
        <v>12.455093299865723</v>
      </c>
      <c r="AZ80" s="53">
        <v>14.716145141601563</v>
      </c>
      <c r="BA80" s="53">
        <v>15.779979492187501</v>
      </c>
      <c r="BB80" s="53">
        <v>22.11</v>
      </c>
      <c r="BC80" s="53">
        <v>17.21881457519531</v>
      </c>
      <c r="BD80" s="53">
        <v>23.33602993774414</v>
      </c>
      <c r="BE80" s="53">
        <v>18.571000000000002</v>
      </c>
      <c r="BF80" s="53">
        <v>31.644999999999996</v>
      </c>
      <c r="BG80" s="53">
        <v>26.237000000000002</v>
      </c>
      <c r="BH80" s="53">
        <v>34.304000000000002</v>
      </c>
      <c r="BI80" s="53">
        <v>25.005000000000003</v>
      </c>
      <c r="BJ80" s="53">
        <v>23.361000000000001</v>
      </c>
      <c r="BK80" s="53">
        <v>34.843000000000004</v>
      </c>
      <c r="BL80" s="53">
        <v>29.674999999999997</v>
      </c>
      <c r="BM80" s="53">
        <v>23.882999999999999</v>
      </c>
      <c r="BN80" s="53">
        <v>45.105999999999995</v>
      </c>
      <c r="BO80" s="53">
        <v>41.394999999999996</v>
      </c>
      <c r="BP80" s="53">
        <v>45.936999999999998</v>
      </c>
      <c r="BQ80" s="53">
        <v>62.000999999999991</v>
      </c>
      <c r="BR80" s="53">
        <v>44.952999999999996</v>
      </c>
      <c r="BS80" s="53">
        <v>28.916999999999998</v>
      </c>
      <c r="BT80" s="53">
        <v>37.529000000000003</v>
      </c>
      <c r="BU80" s="53">
        <v>31.756</v>
      </c>
      <c r="BV80" s="53">
        <v>35.747</v>
      </c>
      <c r="BW80" s="53">
        <v>51.371999999999993</v>
      </c>
      <c r="BX80" s="53">
        <v>35.554000000000002</v>
      </c>
      <c r="BY80" s="53">
        <v>44.86</v>
      </c>
      <c r="BZ80" s="53">
        <v>38.024999999999999</v>
      </c>
      <c r="CA80" s="53">
        <v>53.397999999999996</v>
      </c>
      <c r="CB80" s="53">
        <v>41.881999999999998</v>
      </c>
      <c r="CC80" s="53">
        <v>51.741</v>
      </c>
      <c r="CD80" s="53">
        <v>73.661000000000001</v>
      </c>
      <c r="CE80" s="53">
        <v>75.037999999999997</v>
      </c>
      <c r="CF80" s="53">
        <v>78.212999999999994</v>
      </c>
      <c r="CG80" s="53">
        <v>45.037000000000006</v>
      </c>
      <c r="CH80" s="53">
        <v>58.917000000000002</v>
      </c>
      <c r="CI80" s="53">
        <v>62.266000000000005</v>
      </c>
      <c r="CJ80" s="53">
        <v>54.597999999999999</v>
      </c>
      <c r="CK80" s="53">
        <v>51.757000000000005</v>
      </c>
      <c r="CL80" s="53">
        <v>64.679999999999993</v>
      </c>
      <c r="CM80" s="53">
        <v>51.402000000000001</v>
      </c>
      <c r="CN80" s="53">
        <v>60.204000000000008</v>
      </c>
      <c r="CO80" s="53">
        <v>56.881999999999998</v>
      </c>
      <c r="CP80" s="53">
        <v>60.802999999999997</v>
      </c>
      <c r="CQ80" s="53">
        <v>63.844000000000001</v>
      </c>
      <c r="CR80" s="53">
        <v>65.396000000000001</v>
      </c>
      <c r="CS80" s="53">
        <v>61.747</v>
      </c>
      <c r="CT80" s="53">
        <v>77.581999999999994</v>
      </c>
      <c r="CU80" s="53">
        <v>66.617000000000004</v>
      </c>
      <c r="CV80" s="53">
        <v>58.618000000000009</v>
      </c>
      <c r="CW80" s="53">
        <v>49.417000000000002</v>
      </c>
      <c r="CX80" s="53">
        <v>68.722000000000008</v>
      </c>
      <c r="CY80" s="53">
        <v>64.12700000000001</v>
      </c>
      <c r="CZ80" s="53">
        <v>45.372999999999998</v>
      </c>
      <c r="DA80" s="53">
        <v>53.164999999999992</v>
      </c>
      <c r="DB80" s="53">
        <v>62.735999999999997</v>
      </c>
      <c r="DC80" s="53">
        <v>48.760999999999996</v>
      </c>
      <c r="DD80" s="53">
        <v>36.18</v>
      </c>
      <c r="DE80" s="53">
        <v>40.332000000000001</v>
      </c>
      <c r="DF80" s="53">
        <v>54.378</v>
      </c>
      <c r="DG80" s="53">
        <v>43.534999999999997</v>
      </c>
      <c r="DH80" s="53">
        <v>52.791999999999994</v>
      </c>
      <c r="DI80" s="53">
        <v>54.193000000000012</v>
      </c>
      <c r="DJ80" s="53">
        <v>66.58</v>
      </c>
      <c r="DK80" s="53">
        <v>63.855999999999995</v>
      </c>
      <c r="DL80" s="53">
        <v>53.966999999999999</v>
      </c>
      <c r="DM80" s="53">
        <v>49.317000000000007</v>
      </c>
      <c r="DN80" s="53">
        <v>78.608000000000004</v>
      </c>
      <c r="DO80" s="53">
        <v>40.170999999999999</v>
      </c>
      <c r="DP80" s="53">
        <v>49.432000000000002</v>
      </c>
      <c r="DQ80" s="53">
        <v>47.734999999999999</v>
      </c>
      <c r="DR80" s="53">
        <v>51.224000000000004</v>
      </c>
      <c r="DS80" s="53">
        <v>53.881</v>
      </c>
      <c r="DT80" s="53">
        <v>50.957000000000001</v>
      </c>
      <c r="DU80" s="53">
        <v>39.892999999999994</v>
      </c>
      <c r="DV80" s="53">
        <v>65.837999999999994</v>
      </c>
      <c r="DW80" s="53">
        <v>68.082999999999998</v>
      </c>
      <c r="DX80" s="53">
        <v>65.034999999999997</v>
      </c>
      <c r="DY80" s="53">
        <v>68.679000000000002</v>
      </c>
      <c r="DZ80" s="53">
        <v>73.420999999999992</v>
      </c>
      <c r="EA80" s="53">
        <v>69.837000000000003</v>
      </c>
      <c r="EB80" s="53">
        <v>62.464999999999996</v>
      </c>
      <c r="EC80" s="53">
        <v>61.464999999999996</v>
      </c>
      <c r="ED80" s="53">
        <v>78.686999999999998</v>
      </c>
      <c r="EE80" s="53">
        <v>54.927999999999997</v>
      </c>
      <c r="EF80" s="53">
        <v>64.292000000000002</v>
      </c>
      <c r="EG80" s="53">
        <v>79.183999999999997</v>
      </c>
      <c r="EH80" s="53">
        <v>85.846000000000004</v>
      </c>
      <c r="EI80" s="53">
        <v>79.337999999999994</v>
      </c>
      <c r="EJ80" s="53">
        <v>70.995999999999995</v>
      </c>
      <c r="EK80" s="53">
        <v>72.617999999999995</v>
      </c>
      <c r="EL80" s="53">
        <v>86.207999999999998</v>
      </c>
      <c r="EM80" s="53">
        <v>68.98440188598633</v>
      </c>
      <c r="EN80" s="53">
        <v>72.116583038330077</v>
      </c>
      <c r="EO80" s="53">
        <v>58.512</v>
      </c>
      <c r="EP80" s="53">
        <v>76.994</v>
      </c>
      <c r="EQ80" s="53">
        <v>71.054509765624999</v>
      </c>
      <c r="ER80" s="53">
        <v>60.313041076660156</v>
      </c>
      <c r="ES80" s="53">
        <v>89.070233703613269</v>
      </c>
      <c r="ET80" s="53">
        <v>98.279340293884275</v>
      </c>
      <c r="EU80" s="53">
        <v>63.134722366333008</v>
      </c>
      <c r="EV80" s="53">
        <v>50.5</v>
      </c>
      <c r="EW80" s="53">
        <v>54.929000000000002</v>
      </c>
      <c r="EX80" s="53">
        <v>85.629000000000005</v>
      </c>
      <c r="EY80" s="53">
        <v>71.048000000000002</v>
      </c>
      <c r="EZ80" s="53">
        <v>47.506</v>
      </c>
      <c r="FA80" s="53">
        <v>60.610999999999997</v>
      </c>
      <c r="FB80" s="53">
        <v>100.024</v>
      </c>
      <c r="FC80" s="53">
        <v>56.044000000000004</v>
      </c>
      <c r="FD80" s="53">
        <v>44.164999999999999</v>
      </c>
      <c r="FE80" s="53">
        <v>60.332000000000001</v>
      </c>
      <c r="FF80" s="53">
        <v>77.856999999999999</v>
      </c>
      <c r="FG80" s="53">
        <v>49.256999999999998</v>
      </c>
      <c r="FH80" s="53">
        <v>37.706000000000003</v>
      </c>
      <c r="FI80" s="53">
        <v>76.140999999999991</v>
      </c>
      <c r="FJ80" s="53">
        <v>88.177999999999997</v>
      </c>
      <c r="FK80" s="53">
        <v>58.161000000000001</v>
      </c>
      <c r="FL80" s="53">
        <v>54.391999999999996</v>
      </c>
      <c r="FM80" s="53">
        <v>81.722999999999999</v>
      </c>
      <c r="FN80" s="53">
        <v>100.28899999999999</v>
      </c>
      <c r="FO80" s="53">
        <v>52.834999999999994</v>
      </c>
      <c r="FP80" s="53">
        <v>42.581000000000003</v>
      </c>
      <c r="FQ80" s="53">
        <v>61.922000000000004</v>
      </c>
      <c r="FR80" s="53">
        <v>85.280626812525</v>
      </c>
      <c r="FS80" s="53">
        <v>48.18055655269999</v>
      </c>
      <c r="FT80" s="53">
        <v>43.752301599700004</v>
      </c>
      <c r="FU80" s="53">
        <v>67.758170204700008</v>
      </c>
      <c r="FV80" s="53">
        <v>84.185757719437191</v>
      </c>
    </row>
    <row r="81" spans="1:178" ht="15" x14ac:dyDescent="0.25">
      <c r="A81" s="49" t="s">
        <v>28</v>
      </c>
      <c r="B81" s="53">
        <f>SUM(B82:B84)</f>
        <v>31.260999999999999</v>
      </c>
      <c r="C81" s="53">
        <f t="shared" ref="C81:BN81" si="115">SUM(C82:C84)</f>
        <v>26.422999999999998</v>
      </c>
      <c r="D81" s="53">
        <f t="shared" si="115"/>
        <v>27.100999999999999</v>
      </c>
      <c r="E81" s="53">
        <f t="shared" si="115"/>
        <v>36.241</v>
      </c>
      <c r="F81" s="53">
        <f t="shared" si="115"/>
        <v>27.837999999999997</v>
      </c>
      <c r="G81" s="53">
        <f t="shared" si="115"/>
        <v>24.469000000000001</v>
      </c>
      <c r="H81" s="53">
        <f t="shared" si="115"/>
        <v>25.332000000000001</v>
      </c>
      <c r="I81" s="53">
        <f t="shared" si="115"/>
        <v>30.556000000000001</v>
      </c>
      <c r="J81" s="53">
        <f t="shared" si="115"/>
        <v>27.558999999999997</v>
      </c>
      <c r="K81" s="53">
        <f t="shared" si="115"/>
        <v>24.721</v>
      </c>
      <c r="L81" s="53">
        <f t="shared" si="115"/>
        <v>29.708000000000002</v>
      </c>
      <c r="M81" s="53">
        <f t="shared" si="115"/>
        <v>27.894000000000002</v>
      </c>
      <c r="N81" s="53">
        <f t="shared" si="115"/>
        <v>28.556000000000001</v>
      </c>
      <c r="O81" s="53">
        <f t="shared" si="115"/>
        <v>25.55</v>
      </c>
      <c r="P81" s="53">
        <f t="shared" si="115"/>
        <v>27.55</v>
      </c>
      <c r="Q81" s="53">
        <f t="shared" si="115"/>
        <v>31.643999999999998</v>
      </c>
      <c r="R81" s="53">
        <f t="shared" si="115"/>
        <v>30.158000000000001</v>
      </c>
      <c r="S81" s="53">
        <f t="shared" si="115"/>
        <v>34.433</v>
      </c>
      <c r="T81" s="53">
        <f t="shared" si="115"/>
        <v>41.475000000000001</v>
      </c>
      <c r="U81" s="53">
        <f t="shared" si="115"/>
        <v>50.467000000000006</v>
      </c>
      <c r="V81" s="53">
        <f t="shared" si="115"/>
        <v>50.542999999999999</v>
      </c>
      <c r="W81" s="53">
        <f t="shared" si="115"/>
        <v>39.004999999999995</v>
      </c>
      <c r="X81" s="53">
        <f t="shared" si="115"/>
        <v>44.173000000000002</v>
      </c>
      <c r="Y81" s="53">
        <f t="shared" si="115"/>
        <v>49.121999999999993</v>
      </c>
      <c r="Z81" s="53">
        <f t="shared" si="115"/>
        <v>47.493000000000002</v>
      </c>
      <c r="AA81" s="53">
        <f t="shared" si="115"/>
        <v>32.393000000000001</v>
      </c>
      <c r="AB81" s="53">
        <f t="shared" si="115"/>
        <v>57.142000000000003</v>
      </c>
      <c r="AC81" s="53">
        <f t="shared" si="115"/>
        <v>43.938000000000002</v>
      </c>
      <c r="AD81" s="53">
        <f t="shared" si="115"/>
        <v>41.757000000000005</v>
      </c>
      <c r="AE81" s="53">
        <f t="shared" si="115"/>
        <v>42.961999999999996</v>
      </c>
      <c r="AF81" s="53">
        <f t="shared" si="115"/>
        <v>45.392000000000003</v>
      </c>
      <c r="AG81" s="53">
        <f t="shared" si="115"/>
        <v>46.013000000000005</v>
      </c>
      <c r="AH81" s="53">
        <f t="shared" si="115"/>
        <v>40.816000000000003</v>
      </c>
      <c r="AI81" s="53">
        <f t="shared" si="115"/>
        <v>37.683999999999997</v>
      </c>
      <c r="AJ81" s="53">
        <f t="shared" si="115"/>
        <v>55.073</v>
      </c>
      <c r="AK81" s="53">
        <f t="shared" si="115"/>
        <v>41.067999999999998</v>
      </c>
      <c r="AL81" s="53">
        <f t="shared" si="115"/>
        <v>43.553999999999995</v>
      </c>
      <c r="AM81" s="53">
        <f t="shared" si="115"/>
        <v>41.872</v>
      </c>
      <c r="AN81" s="53">
        <f t="shared" si="115"/>
        <v>39.206000000000003</v>
      </c>
      <c r="AO81" s="53">
        <f t="shared" si="115"/>
        <v>47.655000000000001</v>
      </c>
      <c r="AP81" s="53">
        <f t="shared" si="115"/>
        <v>49.908000000000001</v>
      </c>
      <c r="AQ81" s="53">
        <f t="shared" si="115"/>
        <v>52.418000000000006</v>
      </c>
      <c r="AR81" s="53">
        <f t="shared" si="115"/>
        <v>43.398000000000003</v>
      </c>
      <c r="AS81" s="53">
        <f t="shared" si="115"/>
        <v>50.357999999999997</v>
      </c>
      <c r="AT81" s="53">
        <f t="shared" si="115"/>
        <v>54.021000000000001</v>
      </c>
      <c r="AU81" s="53">
        <f t="shared" si="115"/>
        <v>42.525999999999996</v>
      </c>
      <c r="AV81" s="53">
        <f t="shared" si="115"/>
        <v>54.287999999999997</v>
      </c>
      <c r="AW81" s="53">
        <f t="shared" si="115"/>
        <v>58.159000000000006</v>
      </c>
      <c r="AX81" s="53">
        <f t="shared" si="115"/>
        <v>60.409000000000006</v>
      </c>
      <c r="AY81" s="53">
        <f t="shared" si="115"/>
        <v>55.716000000000001</v>
      </c>
      <c r="AZ81" s="53">
        <f t="shared" si="115"/>
        <v>69.869</v>
      </c>
      <c r="BA81" s="53">
        <f t="shared" si="115"/>
        <v>80.597000000000008</v>
      </c>
      <c r="BB81" s="53">
        <f t="shared" si="115"/>
        <v>81.48</v>
      </c>
      <c r="BC81" s="53">
        <f t="shared" si="115"/>
        <v>89.045000000000002</v>
      </c>
      <c r="BD81" s="53">
        <f t="shared" si="115"/>
        <v>100.241</v>
      </c>
      <c r="BE81" s="53">
        <f t="shared" si="115"/>
        <v>101.59399999999999</v>
      </c>
      <c r="BF81" s="53">
        <f t="shared" si="115"/>
        <v>95.227999999999994</v>
      </c>
      <c r="BG81" s="53">
        <f t="shared" si="115"/>
        <v>102.042</v>
      </c>
      <c r="BH81" s="53">
        <f t="shared" si="115"/>
        <v>96.435000000000002</v>
      </c>
      <c r="BI81" s="53">
        <f t="shared" si="115"/>
        <v>86.992999999999995</v>
      </c>
      <c r="BJ81" s="53">
        <f t="shared" si="115"/>
        <v>73.03</v>
      </c>
      <c r="BK81" s="53">
        <f t="shared" si="115"/>
        <v>91.119</v>
      </c>
      <c r="BL81" s="53">
        <f t="shared" si="115"/>
        <v>84.286000000000001</v>
      </c>
      <c r="BM81" s="53">
        <f t="shared" si="115"/>
        <v>93.952999999999989</v>
      </c>
      <c r="BN81" s="53">
        <f t="shared" si="115"/>
        <v>111.45699999999999</v>
      </c>
      <c r="BO81" s="53">
        <f t="shared" ref="BO81:DZ81" si="116">SUM(BO82:BO84)</f>
        <v>104.23100000000001</v>
      </c>
      <c r="BP81" s="53">
        <f t="shared" si="116"/>
        <v>90.811999999999998</v>
      </c>
      <c r="BQ81" s="53">
        <f t="shared" si="116"/>
        <v>113.00299999999999</v>
      </c>
      <c r="BR81" s="53">
        <f t="shared" si="116"/>
        <v>100.268</v>
      </c>
      <c r="BS81" s="53">
        <f t="shared" si="116"/>
        <v>94.983000000000004</v>
      </c>
      <c r="BT81" s="53">
        <f t="shared" si="116"/>
        <v>102.902</v>
      </c>
      <c r="BU81" s="53">
        <f t="shared" si="116"/>
        <v>108.964</v>
      </c>
      <c r="BV81" s="53">
        <f t="shared" si="116"/>
        <v>97.086000000000013</v>
      </c>
      <c r="BW81" s="53">
        <f t="shared" si="116"/>
        <v>90.683000000000007</v>
      </c>
      <c r="BX81" s="53">
        <f t="shared" si="116"/>
        <v>105.63</v>
      </c>
      <c r="BY81" s="53">
        <f t="shared" si="116"/>
        <v>106.377</v>
      </c>
      <c r="BZ81" s="53">
        <f t="shared" si="116"/>
        <v>108.07900000000001</v>
      </c>
      <c r="CA81" s="53">
        <f t="shared" si="116"/>
        <v>101.813</v>
      </c>
      <c r="CB81" s="53">
        <f t="shared" si="116"/>
        <v>85.56</v>
      </c>
      <c r="CC81" s="53">
        <f t="shared" si="116"/>
        <v>112.09400000000001</v>
      </c>
      <c r="CD81" s="53">
        <f t="shared" si="116"/>
        <v>86.248999999999995</v>
      </c>
      <c r="CE81" s="53">
        <f t="shared" si="116"/>
        <v>87.463999999999999</v>
      </c>
      <c r="CF81" s="53">
        <f t="shared" si="116"/>
        <v>109.694</v>
      </c>
      <c r="CG81" s="53">
        <f t="shared" si="116"/>
        <v>123.02300000000001</v>
      </c>
      <c r="CH81" s="53">
        <f t="shared" si="116"/>
        <v>120.95400000000001</v>
      </c>
      <c r="CI81" s="53">
        <f t="shared" si="116"/>
        <v>122.033</v>
      </c>
      <c r="CJ81" s="53">
        <f t="shared" si="116"/>
        <v>138.07499999999999</v>
      </c>
      <c r="CK81" s="53">
        <f t="shared" si="116"/>
        <v>126.65900000000001</v>
      </c>
      <c r="CL81" s="53">
        <f t="shared" si="116"/>
        <v>127.45700000000001</v>
      </c>
      <c r="CM81" s="53">
        <f t="shared" si="116"/>
        <v>123.94</v>
      </c>
      <c r="CN81" s="53">
        <f t="shared" si="116"/>
        <v>126.48500000000001</v>
      </c>
      <c r="CO81" s="53">
        <f t="shared" si="116"/>
        <v>137.25900000000001</v>
      </c>
      <c r="CP81" s="53">
        <f t="shared" si="116"/>
        <v>103.267</v>
      </c>
      <c r="CQ81" s="53">
        <f t="shared" si="116"/>
        <v>131.11199999999999</v>
      </c>
      <c r="CR81" s="53">
        <f t="shared" si="116"/>
        <v>136.70700000000002</v>
      </c>
      <c r="CS81" s="53">
        <f t="shared" si="116"/>
        <v>145.23600000000002</v>
      </c>
      <c r="CT81" s="53">
        <f t="shared" si="116"/>
        <v>147.30700000000002</v>
      </c>
      <c r="CU81" s="53">
        <f t="shared" si="116"/>
        <v>132.822</v>
      </c>
      <c r="CV81" s="53">
        <f t="shared" si="116"/>
        <v>136.69</v>
      </c>
      <c r="CW81" s="53">
        <f t="shared" si="116"/>
        <v>143.649</v>
      </c>
      <c r="CX81" s="53">
        <f t="shared" si="116"/>
        <v>145.90700000000001</v>
      </c>
      <c r="CY81" s="53">
        <f t="shared" si="116"/>
        <v>138.72</v>
      </c>
      <c r="CZ81" s="53">
        <f t="shared" si="116"/>
        <v>141.89000000000001</v>
      </c>
      <c r="DA81" s="53">
        <f t="shared" si="116"/>
        <v>155.21199999999999</v>
      </c>
      <c r="DB81" s="53">
        <f t="shared" si="116"/>
        <v>151.55500000000001</v>
      </c>
      <c r="DC81" s="53">
        <f t="shared" si="116"/>
        <v>138.17400000000001</v>
      </c>
      <c r="DD81" s="53">
        <f t="shared" si="116"/>
        <v>135.41900000000001</v>
      </c>
      <c r="DE81" s="53">
        <f t="shared" si="116"/>
        <v>144.02099999999999</v>
      </c>
      <c r="DF81" s="53">
        <f t="shared" si="116"/>
        <v>153.34200000000001</v>
      </c>
      <c r="DG81" s="53">
        <f t="shared" si="116"/>
        <v>151.69499999999999</v>
      </c>
      <c r="DH81" s="53">
        <f t="shared" si="116"/>
        <v>152.685</v>
      </c>
      <c r="DI81" s="53">
        <f t="shared" si="116"/>
        <v>157.21600000000001</v>
      </c>
      <c r="DJ81" s="53">
        <f t="shared" si="116"/>
        <v>169.565</v>
      </c>
      <c r="DK81" s="53">
        <f t="shared" si="116"/>
        <v>145.41499999999999</v>
      </c>
      <c r="DL81" s="53">
        <f t="shared" si="116"/>
        <v>134.369</v>
      </c>
      <c r="DM81" s="53">
        <f t="shared" si="116"/>
        <v>163.22999999999999</v>
      </c>
      <c r="DN81" s="53">
        <f t="shared" si="116"/>
        <v>148.92499999999998</v>
      </c>
      <c r="DO81" s="53">
        <f t="shared" si="116"/>
        <v>143.578</v>
      </c>
      <c r="DP81" s="53">
        <f t="shared" si="116"/>
        <v>161.517</v>
      </c>
      <c r="DQ81" s="53">
        <f t="shared" si="116"/>
        <v>179.31300000000002</v>
      </c>
      <c r="DR81" s="53">
        <f t="shared" si="116"/>
        <v>174.49200000000002</v>
      </c>
      <c r="DS81" s="53">
        <f t="shared" si="116"/>
        <v>168.26499999999999</v>
      </c>
      <c r="DT81" s="53">
        <f t="shared" si="116"/>
        <v>175.20599999999999</v>
      </c>
      <c r="DU81" s="53">
        <f t="shared" si="116"/>
        <v>186.99100000000001</v>
      </c>
      <c r="DV81" s="53">
        <f t="shared" si="116"/>
        <v>188.72499999999999</v>
      </c>
      <c r="DW81" s="53">
        <f t="shared" si="116"/>
        <v>166.03800000000001</v>
      </c>
      <c r="DX81" s="53">
        <f t="shared" si="116"/>
        <v>169.65299999999999</v>
      </c>
      <c r="DY81" s="53">
        <f t="shared" si="116"/>
        <v>175.72800000000001</v>
      </c>
      <c r="DZ81" s="53">
        <f t="shared" si="116"/>
        <v>183.755</v>
      </c>
      <c r="EA81" s="53">
        <f t="shared" ref="EA81:FE81" si="117">SUM(EA82:EA84)</f>
        <v>164.71600000000001</v>
      </c>
      <c r="EB81" s="53">
        <f t="shared" si="117"/>
        <v>165.40600000000001</v>
      </c>
      <c r="EC81" s="53">
        <f t="shared" si="117"/>
        <v>175.584</v>
      </c>
      <c r="ED81" s="53">
        <f t="shared" si="117"/>
        <v>171.62299999999999</v>
      </c>
      <c r="EE81" s="53">
        <f t="shared" si="117"/>
        <v>180.13499999999999</v>
      </c>
      <c r="EF81" s="53">
        <f t="shared" si="117"/>
        <v>176.822</v>
      </c>
      <c r="EG81" s="53">
        <f t="shared" si="117"/>
        <v>194.83799999999999</v>
      </c>
      <c r="EH81" s="53">
        <f t="shared" si="117"/>
        <v>200.83</v>
      </c>
      <c r="EI81" s="53">
        <f t="shared" si="117"/>
        <v>158.96</v>
      </c>
      <c r="EJ81" s="53">
        <f t="shared" si="117"/>
        <v>201.93</v>
      </c>
      <c r="EK81" s="53">
        <f t="shared" si="117"/>
        <v>166.22399999999999</v>
      </c>
      <c r="EL81" s="53">
        <f t="shared" si="117"/>
        <v>191.71486999999999</v>
      </c>
      <c r="EM81" s="53">
        <f t="shared" si="117"/>
        <v>177.85821551888512</v>
      </c>
      <c r="EN81" s="53">
        <f t="shared" si="117"/>
        <v>170.71964253555191</v>
      </c>
      <c r="EO81" s="53">
        <f t="shared" si="117"/>
        <v>188.57641691108353</v>
      </c>
      <c r="EP81" s="53">
        <f t="shared" si="117"/>
        <v>198.38380181658772</v>
      </c>
      <c r="EQ81" s="53">
        <f t="shared" si="117"/>
        <v>169.97243988600314</v>
      </c>
      <c r="ER81" s="53">
        <f t="shared" si="117"/>
        <v>178.1932653125844</v>
      </c>
      <c r="ES81" s="53">
        <f t="shared" si="117"/>
        <v>185.51536926899854</v>
      </c>
      <c r="ET81" s="53">
        <f t="shared" si="117"/>
        <v>185.67127738022791</v>
      </c>
      <c r="EU81" s="53">
        <f t="shared" si="117"/>
        <v>166.74641330519981</v>
      </c>
      <c r="EV81" s="53">
        <f t="shared" si="117"/>
        <v>186.08182601640593</v>
      </c>
      <c r="EW81" s="53">
        <f t="shared" si="117"/>
        <v>225.38693856210634</v>
      </c>
      <c r="EX81" s="53">
        <f t="shared" si="117"/>
        <v>217.88874976929739</v>
      </c>
      <c r="EY81" s="53">
        <f t="shared" si="117"/>
        <v>186.62722016572891</v>
      </c>
      <c r="EZ81" s="53">
        <f t="shared" si="117"/>
        <v>185.14710967298944</v>
      </c>
      <c r="FA81" s="53">
        <f t="shared" si="117"/>
        <v>201.36564397871413</v>
      </c>
      <c r="FB81" s="53">
        <f t="shared" si="117"/>
        <v>202.0528990969905</v>
      </c>
      <c r="FC81" s="53">
        <f t="shared" si="117"/>
        <v>184.45875456393478</v>
      </c>
      <c r="FD81" s="53">
        <f t="shared" si="117"/>
        <v>197.93724726091344</v>
      </c>
      <c r="FE81" s="53">
        <f t="shared" si="117"/>
        <v>206.59606760706211</v>
      </c>
      <c r="FF81" s="53">
        <f t="shared" ref="FF81:FP81" si="118">SUM(FF82:FF84)</f>
        <v>213.00273561434338</v>
      </c>
      <c r="FG81" s="53">
        <f t="shared" si="118"/>
        <v>185.14402551445252</v>
      </c>
      <c r="FH81" s="53">
        <f t="shared" si="118"/>
        <v>200.6679997900884</v>
      </c>
      <c r="FI81" s="53">
        <f t="shared" si="118"/>
        <v>215.76615870991881</v>
      </c>
      <c r="FJ81" s="53">
        <f t="shared" si="118"/>
        <v>232.92095054956286</v>
      </c>
      <c r="FK81" s="53">
        <f t="shared" si="118"/>
        <v>199.61571482068641</v>
      </c>
      <c r="FL81" s="53">
        <f t="shared" si="118"/>
        <v>207.11157043834592</v>
      </c>
      <c r="FM81" s="53">
        <f t="shared" si="118"/>
        <v>234.14814796846167</v>
      </c>
      <c r="FN81" s="53">
        <f t="shared" si="118"/>
        <v>260.99491070270238</v>
      </c>
      <c r="FO81" s="53">
        <f t="shared" si="118"/>
        <v>235.63190283192813</v>
      </c>
      <c r="FP81" s="53">
        <f t="shared" si="118"/>
        <v>260.42536570914149</v>
      </c>
      <c r="FQ81" s="53">
        <f t="shared" ref="FQ81:FS81" si="119">SUM(FQ82:FQ84)</f>
        <v>292.07233033037613</v>
      </c>
      <c r="FR81" s="53">
        <f t="shared" si="119"/>
        <v>309.38470264158428</v>
      </c>
      <c r="FS81" s="53">
        <f t="shared" si="119"/>
        <v>269.33850936391627</v>
      </c>
      <c r="FT81" s="53">
        <f t="shared" ref="FT81:FU81" si="120">SUM(FT82:FT84)</f>
        <v>266.19921417099698</v>
      </c>
      <c r="FU81" s="53">
        <f t="shared" si="120"/>
        <v>315.81841945650802</v>
      </c>
      <c r="FV81" s="53">
        <f t="shared" ref="FV81" si="121">SUM(FV82:FV84)</f>
        <v>309.71615716217281</v>
      </c>
    </row>
    <row r="82" spans="1:178" ht="15" x14ac:dyDescent="0.25">
      <c r="A82" s="50" t="s">
        <v>43</v>
      </c>
      <c r="B82" s="13">
        <v>31.178000000000001</v>
      </c>
      <c r="C82" s="13">
        <v>26.31</v>
      </c>
      <c r="D82" s="13">
        <v>26.978999999999999</v>
      </c>
      <c r="E82" s="13">
        <v>36.128999999999998</v>
      </c>
      <c r="F82" s="13">
        <v>27.713999999999999</v>
      </c>
      <c r="G82" s="13">
        <v>24.228000000000002</v>
      </c>
      <c r="H82" s="13">
        <v>25.294</v>
      </c>
      <c r="I82" s="13">
        <v>30.492000000000001</v>
      </c>
      <c r="J82" s="13">
        <v>27.422999999999998</v>
      </c>
      <c r="K82" s="13">
        <v>24.669</v>
      </c>
      <c r="L82" s="13">
        <v>29.693000000000001</v>
      </c>
      <c r="M82" s="13">
        <v>27.856000000000002</v>
      </c>
      <c r="N82" s="13">
        <v>28.515000000000001</v>
      </c>
      <c r="O82" s="13">
        <v>25.495999999999999</v>
      </c>
      <c r="P82" s="13">
        <v>27.515999999999998</v>
      </c>
      <c r="Q82" s="13">
        <v>31.548999999999999</v>
      </c>
      <c r="R82" s="13">
        <v>30.135999999999999</v>
      </c>
      <c r="S82" s="13">
        <v>34.4</v>
      </c>
      <c r="T82" s="13">
        <v>41.41</v>
      </c>
      <c r="U82" s="13">
        <v>50.435000000000002</v>
      </c>
      <c r="V82" s="13">
        <v>50.460999999999999</v>
      </c>
      <c r="W82" s="13">
        <v>38.945999999999998</v>
      </c>
      <c r="X82" s="13">
        <v>44.152999999999999</v>
      </c>
      <c r="Y82" s="13">
        <v>49.043999999999997</v>
      </c>
      <c r="Z82" s="13">
        <v>47.475999999999999</v>
      </c>
      <c r="AA82" s="13">
        <v>32.378</v>
      </c>
      <c r="AB82" s="13">
        <v>57.127000000000002</v>
      </c>
      <c r="AC82" s="13">
        <v>43.906999999999996</v>
      </c>
      <c r="AD82" s="13">
        <v>41.728000000000002</v>
      </c>
      <c r="AE82" s="13">
        <v>42.954999999999998</v>
      </c>
      <c r="AF82" s="13">
        <v>45.384</v>
      </c>
      <c r="AG82" s="13">
        <v>46.002000000000002</v>
      </c>
      <c r="AH82" s="13">
        <v>40.792000000000002</v>
      </c>
      <c r="AI82" s="13">
        <v>37.677999999999997</v>
      </c>
      <c r="AJ82" s="13">
        <v>55.067999999999998</v>
      </c>
      <c r="AK82" s="13">
        <v>41.052</v>
      </c>
      <c r="AL82" s="13">
        <v>43.536999999999999</v>
      </c>
      <c r="AM82" s="13">
        <v>41.868000000000002</v>
      </c>
      <c r="AN82" s="13">
        <v>39.197000000000003</v>
      </c>
      <c r="AO82" s="13">
        <v>47.640999999999998</v>
      </c>
      <c r="AP82" s="13">
        <v>49.9</v>
      </c>
      <c r="AQ82" s="13">
        <v>52.395000000000003</v>
      </c>
      <c r="AR82" s="13">
        <v>43.38</v>
      </c>
      <c r="AS82" s="13">
        <v>50.345999999999997</v>
      </c>
      <c r="AT82" s="13">
        <v>54.018000000000001</v>
      </c>
      <c r="AU82" s="13">
        <v>42.521000000000001</v>
      </c>
      <c r="AV82" s="13">
        <v>54.280999999999999</v>
      </c>
      <c r="AW82" s="13">
        <v>58.155000000000001</v>
      </c>
      <c r="AX82" s="13">
        <v>60.399000000000001</v>
      </c>
      <c r="AY82" s="13">
        <v>55.698999999999998</v>
      </c>
      <c r="AZ82" s="13">
        <v>69.867000000000004</v>
      </c>
      <c r="BA82" s="13">
        <v>80.418999999999997</v>
      </c>
      <c r="BB82" s="13">
        <v>81.453000000000003</v>
      </c>
      <c r="BC82" s="13">
        <v>89.016999999999996</v>
      </c>
      <c r="BD82" s="13">
        <v>100.22199999999999</v>
      </c>
      <c r="BE82" s="13">
        <v>101.57299999999999</v>
      </c>
      <c r="BF82" s="13">
        <v>95.218999999999994</v>
      </c>
      <c r="BG82" s="13">
        <v>102.018</v>
      </c>
      <c r="BH82" s="13">
        <v>96.430999999999997</v>
      </c>
      <c r="BI82" s="13">
        <v>86.988</v>
      </c>
      <c r="BJ82" s="13">
        <v>73.027000000000001</v>
      </c>
      <c r="BK82" s="13">
        <v>91.113</v>
      </c>
      <c r="BL82" s="13">
        <v>84.281999999999996</v>
      </c>
      <c r="BM82" s="13">
        <v>93.942999999999998</v>
      </c>
      <c r="BN82" s="13">
        <v>111.45099999999999</v>
      </c>
      <c r="BO82" s="13">
        <v>104.227</v>
      </c>
      <c r="BP82" s="13">
        <v>90.808999999999997</v>
      </c>
      <c r="BQ82" s="13">
        <v>112.99299999999999</v>
      </c>
      <c r="BR82" s="13">
        <v>100.246</v>
      </c>
      <c r="BS82" s="13">
        <v>94.968000000000004</v>
      </c>
      <c r="BT82" s="13">
        <v>102.886</v>
      </c>
      <c r="BU82" s="13">
        <v>108.95099999999999</v>
      </c>
      <c r="BV82" s="13">
        <v>97.058000000000007</v>
      </c>
      <c r="BW82" s="13">
        <v>90.379000000000005</v>
      </c>
      <c r="BX82" s="13">
        <v>105.61499999999999</v>
      </c>
      <c r="BY82" s="13">
        <v>106.36799999999999</v>
      </c>
      <c r="BZ82" s="13">
        <v>107.977</v>
      </c>
      <c r="CA82" s="13">
        <v>101.717</v>
      </c>
      <c r="CB82" s="13">
        <v>85.466999999999999</v>
      </c>
      <c r="CC82" s="13">
        <v>112.03100000000001</v>
      </c>
      <c r="CD82" s="13">
        <v>86.210999999999999</v>
      </c>
      <c r="CE82" s="13">
        <v>87.381</v>
      </c>
      <c r="CF82" s="13">
        <v>109.592</v>
      </c>
      <c r="CG82" s="13">
        <v>122.967</v>
      </c>
      <c r="CH82" s="13">
        <v>120.875</v>
      </c>
      <c r="CI82" s="13">
        <v>121.965</v>
      </c>
      <c r="CJ82" s="13">
        <v>137.994</v>
      </c>
      <c r="CK82" s="13">
        <v>126.629</v>
      </c>
      <c r="CL82" s="13">
        <v>127.456</v>
      </c>
      <c r="CM82" s="13">
        <v>123.907</v>
      </c>
      <c r="CN82" s="13">
        <v>126.453</v>
      </c>
      <c r="CO82" s="13">
        <v>137.249</v>
      </c>
      <c r="CP82" s="13">
        <v>103.264</v>
      </c>
      <c r="CQ82" s="13">
        <v>131.10499999999999</v>
      </c>
      <c r="CR82" s="13">
        <v>136.69900000000001</v>
      </c>
      <c r="CS82" s="13">
        <v>145.13800000000001</v>
      </c>
      <c r="CT82" s="13">
        <v>147.304</v>
      </c>
      <c r="CU82" s="13">
        <v>132.809</v>
      </c>
      <c r="CV82" s="13">
        <v>136.68799999999999</v>
      </c>
      <c r="CW82" s="13">
        <v>143.649</v>
      </c>
      <c r="CX82" s="13">
        <v>145.90600000000001</v>
      </c>
      <c r="CY82" s="13">
        <v>138.71799999999999</v>
      </c>
      <c r="CZ82" s="13">
        <v>141.88900000000001</v>
      </c>
      <c r="DA82" s="13">
        <v>155.21199999999999</v>
      </c>
      <c r="DB82" s="13">
        <v>151.55500000000001</v>
      </c>
      <c r="DC82" s="13">
        <v>138.173</v>
      </c>
      <c r="DD82" s="13">
        <v>135.41800000000001</v>
      </c>
      <c r="DE82" s="13">
        <v>144.02099999999999</v>
      </c>
      <c r="DF82" s="13">
        <v>153.34100000000001</v>
      </c>
      <c r="DG82" s="13">
        <v>151.69399999999999</v>
      </c>
      <c r="DH82" s="13">
        <v>152.685</v>
      </c>
      <c r="DI82" s="13">
        <v>157.21</v>
      </c>
      <c r="DJ82" s="13">
        <v>169.565</v>
      </c>
      <c r="DK82" s="13">
        <v>145.41499999999999</v>
      </c>
      <c r="DL82" s="13">
        <v>134.369</v>
      </c>
      <c r="DM82" s="13">
        <v>163.22999999999999</v>
      </c>
      <c r="DN82" s="13">
        <v>148.916</v>
      </c>
      <c r="DO82" s="13">
        <v>143.565</v>
      </c>
      <c r="DP82" s="13">
        <v>161.51499999999999</v>
      </c>
      <c r="DQ82" s="13">
        <v>179.31200000000001</v>
      </c>
      <c r="DR82" s="13">
        <v>174.49100000000001</v>
      </c>
      <c r="DS82" s="13">
        <v>168.26499999999999</v>
      </c>
      <c r="DT82" s="13">
        <v>175.20599999999999</v>
      </c>
      <c r="DU82" s="13">
        <v>186.99100000000001</v>
      </c>
      <c r="DV82" s="13">
        <v>188.72499999999999</v>
      </c>
      <c r="DW82" s="13">
        <v>166.03800000000001</v>
      </c>
      <c r="DX82" s="13">
        <v>169.648</v>
      </c>
      <c r="DY82" s="13">
        <v>175.72800000000001</v>
      </c>
      <c r="DZ82" s="13">
        <v>183.755</v>
      </c>
      <c r="EA82" s="13">
        <v>164.71600000000001</v>
      </c>
      <c r="EB82" s="13">
        <v>165.40600000000001</v>
      </c>
      <c r="EC82" s="13">
        <v>175.584</v>
      </c>
      <c r="ED82" s="13">
        <v>171.62299999999999</v>
      </c>
      <c r="EE82" s="13">
        <v>180.131</v>
      </c>
      <c r="EF82" s="13">
        <v>176.81800000000001</v>
      </c>
      <c r="EG82" s="13">
        <v>194.83799999999999</v>
      </c>
      <c r="EH82" s="13">
        <v>200.83</v>
      </c>
      <c r="EI82" s="13">
        <v>158.96</v>
      </c>
      <c r="EJ82" s="13">
        <v>201.93</v>
      </c>
      <c r="EK82" s="13">
        <v>166.22399999999999</v>
      </c>
      <c r="EL82" s="13">
        <v>191.71486999999999</v>
      </c>
      <c r="EM82" s="13">
        <v>177.85821551888512</v>
      </c>
      <c r="EN82" s="13">
        <v>170.71964253555191</v>
      </c>
      <c r="EO82" s="13">
        <v>188.57641691108353</v>
      </c>
      <c r="EP82" s="13">
        <v>198.38380181658772</v>
      </c>
      <c r="EQ82" s="13">
        <v>169.97243988600314</v>
      </c>
      <c r="ER82" s="13">
        <v>178.1932653125844</v>
      </c>
      <c r="ES82" s="13">
        <v>185.51536926899854</v>
      </c>
      <c r="ET82" s="13">
        <v>185.67127738022791</v>
      </c>
      <c r="EU82" s="13">
        <v>166.74641330519981</v>
      </c>
      <c r="EV82" s="13">
        <v>186.08182601640593</v>
      </c>
      <c r="EW82" s="13">
        <v>225.38693856210634</v>
      </c>
      <c r="EX82" s="13">
        <v>217.88874976929739</v>
      </c>
      <c r="EY82" s="13">
        <v>186.62722016572891</v>
      </c>
      <c r="EZ82" s="13">
        <v>185.14710967298944</v>
      </c>
      <c r="FA82" s="13">
        <v>201.36564397871413</v>
      </c>
      <c r="FB82" s="13">
        <v>202.0038530969905</v>
      </c>
      <c r="FC82" s="13">
        <v>184.42452904793478</v>
      </c>
      <c r="FD82" s="13">
        <v>197.87686411691342</v>
      </c>
      <c r="FE82" s="13">
        <v>206.49024853506211</v>
      </c>
      <c r="FF82" s="13">
        <v>213.00273561434338</v>
      </c>
      <c r="FG82" s="13">
        <v>185.14370689445252</v>
      </c>
      <c r="FH82" s="13">
        <v>200.60481708608839</v>
      </c>
      <c r="FI82" s="13">
        <v>215.76576347791882</v>
      </c>
      <c r="FJ82" s="13">
        <v>232.92095054956286</v>
      </c>
      <c r="FK82" s="13">
        <v>199.61571482068641</v>
      </c>
      <c r="FL82" s="13">
        <v>207.11157043834592</v>
      </c>
      <c r="FM82" s="13">
        <v>234.14814796846167</v>
      </c>
      <c r="FN82" s="13">
        <v>260.99491070270238</v>
      </c>
      <c r="FO82" s="13">
        <v>235.63190283192813</v>
      </c>
      <c r="FP82" s="13">
        <v>260.42536570914149</v>
      </c>
      <c r="FQ82" s="13">
        <v>292.07233033037613</v>
      </c>
      <c r="FR82" s="13">
        <v>309.38470264158428</v>
      </c>
      <c r="FS82" s="13">
        <v>269.33850936391627</v>
      </c>
      <c r="FT82" s="13">
        <v>266.19921417099698</v>
      </c>
      <c r="FU82" s="13">
        <v>315.81841945650802</v>
      </c>
      <c r="FV82" s="13">
        <v>309.71615716217281</v>
      </c>
    </row>
    <row r="83" spans="1:178" ht="15" x14ac:dyDescent="0.25">
      <c r="A83" s="50" t="s">
        <v>44</v>
      </c>
      <c r="B83" s="13">
        <v>8.3000000000000004E-2</v>
      </c>
      <c r="C83" s="13">
        <v>0.113</v>
      </c>
      <c r="D83" s="13">
        <v>0.122</v>
      </c>
      <c r="E83" s="13">
        <v>0.112</v>
      </c>
      <c r="F83" s="13">
        <v>0.11799999999999999</v>
      </c>
      <c r="G83" s="13">
        <v>0.23300000000000001</v>
      </c>
      <c r="H83" s="13">
        <v>1.4999999999999999E-2</v>
      </c>
      <c r="I83" s="13">
        <v>0.05</v>
      </c>
      <c r="J83" s="13">
        <v>0.13600000000000001</v>
      </c>
      <c r="K83" s="13">
        <v>4.7E-2</v>
      </c>
      <c r="L83" s="13">
        <v>4.0000000000000001E-3</v>
      </c>
      <c r="M83" s="13">
        <v>2.7E-2</v>
      </c>
      <c r="N83" s="13">
        <v>2.9000000000000001E-2</v>
      </c>
      <c r="O83" s="13">
        <v>8.9999999999999993E-3</v>
      </c>
      <c r="P83" s="13">
        <v>0.03</v>
      </c>
      <c r="Q83" s="13">
        <v>9.1999999999999998E-2</v>
      </c>
      <c r="R83" s="13">
        <v>1.7999999999999999E-2</v>
      </c>
      <c r="S83" s="13">
        <v>1.2E-2</v>
      </c>
      <c r="T83" s="13">
        <v>0.06</v>
      </c>
      <c r="U83" s="13">
        <v>2.5999999999999999E-2</v>
      </c>
      <c r="V83" s="13">
        <v>7.4999999999999997E-2</v>
      </c>
      <c r="W83" s="13">
        <v>5.6000000000000001E-2</v>
      </c>
      <c r="X83" s="13">
        <v>1.7999999999999999E-2</v>
      </c>
      <c r="Y83" s="13">
        <v>7.3999999999999996E-2</v>
      </c>
      <c r="Z83" s="13">
        <v>1.4E-2</v>
      </c>
      <c r="AA83" s="13">
        <v>1.2E-2</v>
      </c>
      <c r="AB83" s="13">
        <v>1.2E-2</v>
      </c>
      <c r="AC83" s="13">
        <v>2.9000000000000001E-2</v>
      </c>
      <c r="AD83" s="13">
        <v>2.5999999999999999E-2</v>
      </c>
      <c r="AE83" s="13">
        <v>0</v>
      </c>
      <c r="AF83" s="13">
        <v>3.0000000000000001E-3</v>
      </c>
      <c r="AG83" s="13">
        <v>8.0000000000000002E-3</v>
      </c>
      <c r="AH83" s="13">
        <v>4.0000000000000001E-3</v>
      </c>
      <c r="AI83" s="13">
        <v>2E-3</v>
      </c>
      <c r="AJ83" s="13">
        <v>2E-3</v>
      </c>
      <c r="AK83" s="13">
        <v>1.2999999999999999E-2</v>
      </c>
      <c r="AL83" s="13">
        <v>1.2999999999999999E-2</v>
      </c>
      <c r="AM83" s="13">
        <v>0</v>
      </c>
      <c r="AN83" s="13">
        <v>6.0000000000000001E-3</v>
      </c>
      <c r="AO83" s="13">
        <v>8.9999999999999993E-3</v>
      </c>
      <c r="AP83" s="13">
        <v>2E-3</v>
      </c>
      <c r="AQ83" s="13">
        <v>2.1000000000000001E-2</v>
      </c>
      <c r="AR83" s="13">
        <v>1.4E-2</v>
      </c>
      <c r="AS83" s="13">
        <v>8.9999999999999993E-3</v>
      </c>
      <c r="AT83" s="13">
        <v>0</v>
      </c>
      <c r="AU83" s="13">
        <v>1E-3</v>
      </c>
      <c r="AV83" s="13">
        <v>3.0000000000000001E-3</v>
      </c>
      <c r="AW83" s="13">
        <v>2E-3</v>
      </c>
      <c r="AX83" s="13">
        <v>8.0000000000000002E-3</v>
      </c>
      <c r="AY83" s="13">
        <v>3.0000000000000001E-3</v>
      </c>
      <c r="AZ83" s="13">
        <v>0</v>
      </c>
      <c r="BA83" s="13">
        <v>4.0000000000000001E-3</v>
      </c>
      <c r="BB83" s="13">
        <v>1.7999999999999999E-2</v>
      </c>
      <c r="BC83" s="13">
        <v>1.4999999999999999E-2</v>
      </c>
      <c r="BD83" s="13">
        <v>1.2E-2</v>
      </c>
      <c r="BE83" s="13">
        <v>1.2E-2</v>
      </c>
      <c r="BF83" s="13">
        <v>2E-3</v>
      </c>
      <c r="BG83" s="13">
        <v>0</v>
      </c>
      <c r="BH83" s="13">
        <v>0</v>
      </c>
      <c r="BI83" s="13">
        <v>0</v>
      </c>
      <c r="BJ83" s="13">
        <v>2E-3</v>
      </c>
      <c r="BK83" s="13">
        <v>0</v>
      </c>
      <c r="BL83" s="13">
        <v>0</v>
      </c>
      <c r="BM83" s="13">
        <v>8.0000000000000002E-3</v>
      </c>
      <c r="BN83" s="13">
        <v>4.0000000000000001E-3</v>
      </c>
      <c r="BO83" s="13">
        <v>1E-3</v>
      </c>
      <c r="BP83" s="13">
        <v>0</v>
      </c>
      <c r="BQ83" s="13">
        <v>2E-3</v>
      </c>
      <c r="BR83" s="13">
        <v>1.2E-2</v>
      </c>
      <c r="BS83" s="13">
        <v>2E-3</v>
      </c>
      <c r="BT83" s="13">
        <v>0</v>
      </c>
      <c r="BU83" s="13">
        <v>3.0000000000000001E-3</v>
      </c>
      <c r="BV83" s="13">
        <v>2.1999999999999999E-2</v>
      </c>
      <c r="BW83" s="13">
        <v>0.23300000000000001</v>
      </c>
      <c r="BX83" s="13">
        <v>0</v>
      </c>
      <c r="BY83" s="13">
        <v>1E-3</v>
      </c>
      <c r="BZ83" s="13">
        <v>4.9000000000000002E-2</v>
      </c>
      <c r="CA83" s="13">
        <v>0</v>
      </c>
      <c r="CB83" s="13">
        <v>0</v>
      </c>
      <c r="CC83" s="13">
        <v>3.0000000000000001E-3</v>
      </c>
      <c r="CD83" s="13">
        <v>0</v>
      </c>
      <c r="CE83" s="13">
        <v>0</v>
      </c>
      <c r="CF83" s="13">
        <v>1.2E-2</v>
      </c>
      <c r="CG83" s="13">
        <v>1E-3</v>
      </c>
      <c r="CH83" s="13">
        <v>1.6E-2</v>
      </c>
      <c r="CI83" s="13">
        <v>0</v>
      </c>
      <c r="CJ83" s="13">
        <v>0</v>
      </c>
      <c r="CK83" s="13">
        <v>1E-3</v>
      </c>
      <c r="CL83" s="13">
        <v>0</v>
      </c>
      <c r="CM83" s="13">
        <v>3.2000000000000001E-2</v>
      </c>
      <c r="CN83" s="13">
        <v>3.1E-2</v>
      </c>
      <c r="CO83" s="13">
        <v>8.0000000000000002E-3</v>
      </c>
      <c r="CP83" s="13">
        <v>0</v>
      </c>
      <c r="CQ83" s="13">
        <v>6.0000000000000001E-3</v>
      </c>
      <c r="CR83" s="13">
        <v>7.0000000000000001E-3</v>
      </c>
      <c r="CS83" s="13">
        <v>6.0000000000000001E-3</v>
      </c>
      <c r="CT83" s="13">
        <v>2E-3</v>
      </c>
      <c r="CU83" s="13">
        <v>1.2E-2</v>
      </c>
      <c r="CV83" s="13">
        <v>1E-3</v>
      </c>
      <c r="CW83" s="13">
        <v>0</v>
      </c>
      <c r="CX83" s="13">
        <v>1E-3</v>
      </c>
      <c r="CY83" s="13">
        <v>1E-3</v>
      </c>
      <c r="CZ83" s="13">
        <v>1E-3</v>
      </c>
      <c r="DA83" s="13">
        <v>0</v>
      </c>
      <c r="DB83" s="13">
        <v>0</v>
      </c>
      <c r="DC83" s="13">
        <v>1E-3</v>
      </c>
      <c r="DD83" s="13">
        <v>1E-3</v>
      </c>
      <c r="DE83" s="13">
        <v>0</v>
      </c>
      <c r="DF83" s="13">
        <v>1E-3</v>
      </c>
      <c r="DG83" s="13">
        <v>1E-3</v>
      </c>
      <c r="DH83" s="13">
        <v>0</v>
      </c>
      <c r="DI83" s="13">
        <v>1E-3</v>
      </c>
      <c r="DJ83" s="13">
        <v>0</v>
      </c>
      <c r="DK83" s="13">
        <v>0</v>
      </c>
      <c r="DL83" s="13">
        <v>0</v>
      </c>
      <c r="DM83" s="13">
        <v>0</v>
      </c>
      <c r="DN83" s="13">
        <v>8.9999999999999993E-3</v>
      </c>
      <c r="DO83" s="13">
        <v>1.2999999999999999E-2</v>
      </c>
      <c r="DP83" s="13">
        <v>2E-3</v>
      </c>
      <c r="DQ83" s="13">
        <v>1E-3</v>
      </c>
      <c r="DR83" s="13">
        <v>1E-3</v>
      </c>
      <c r="DS83" s="13">
        <v>0</v>
      </c>
      <c r="DT83" s="13">
        <v>0</v>
      </c>
      <c r="DU83" s="13">
        <v>0</v>
      </c>
      <c r="DV83" s="13">
        <v>0</v>
      </c>
      <c r="DW83" s="13">
        <v>0</v>
      </c>
      <c r="DX83" s="13">
        <v>5.0000000000000001E-3</v>
      </c>
      <c r="DY83" s="13">
        <v>0</v>
      </c>
      <c r="DZ83" s="13">
        <v>0</v>
      </c>
      <c r="EA83" s="13">
        <v>0</v>
      </c>
      <c r="EB83" s="13">
        <v>0</v>
      </c>
      <c r="EC83" s="13">
        <v>0</v>
      </c>
      <c r="ED83" s="13">
        <v>0</v>
      </c>
      <c r="EE83" s="13">
        <v>4.0000000000000001E-3</v>
      </c>
      <c r="EF83" s="13">
        <v>4.0000000000000001E-3</v>
      </c>
      <c r="EG83" s="13">
        <v>0</v>
      </c>
      <c r="EH83" s="13">
        <v>0</v>
      </c>
      <c r="EI83" s="13">
        <v>0</v>
      </c>
      <c r="EJ83" s="13">
        <v>0</v>
      </c>
      <c r="EK83" s="13">
        <v>0</v>
      </c>
      <c r="EL83" s="13">
        <v>0</v>
      </c>
      <c r="EM83" s="13">
        <v>0</v>
      </c>
      <c r="EN83" s="13">
        <v>0</v>
      </c>
      <c r="EO83" s="13">
        <v>0</v>
      </c>
      <c r="EP83" s="13">
        <v>0</v>
      </c>
      <c r="EQ83" s="13">
        <v>0</v>
      </c>
      <c r="ER83" s="13">
        <v>0</v>
      </c>
      <c r="ES83" s="13">
        <v>0</v>
      </c>
      <c r="ET83" s="13">
        <v>0</v>
      </c>
      <c r="EU83" s="13">
        <v>0</v>
      </c>
      <c r="EV83" s="13">
        <v>0</v>
      </c>
      <c r="EW83" s="13">
        <v>0</v>
      </c>
      <c r="EX83" s="13">
        <v>0</v>
      </c>
      <c r="EY83" s="13">
        <v>0</v>
      </c>
      <c r="EZ83" s="13">
        <v>0</v>
      </c>
      <c r="FA83" s="13">
        <v>0</v>
      </c>
      <c r="FB83" s="13">
        <v>4.9045999999999999E-2</v>
      </c>
      <c r="FC83" s="13">
        <v>3.4225515999999997E-2</v>
      </c>
      <c r="FD83" s="13">
        <v>6.0383144E-2</v>
      </c>
      <c r="FE83" s="13">
        <v>0.10581907199999999</v>
      </c>
      <c r="FF83" s="13">
        <v>0</v>
      </c>
      <c r="FG83" s="13">
        <v>3.1862000000000004E-4</v>
      </c>
      <c r="FH83" s="13">
        <v>6.3182703999999992E-2</v>
      </c>
      <c r="FI83" s="13">
        <v>3.9523200000000003E-4</v>
      </c>
      <c r="FJ83" s="13">
        <v>0</v>
      </c>
      <c r="FK83" s="13">
        <v>0</v>
      </c>
      <c r="FL83" s="13">
        <v>0</v>
      </c>
      <c r="FM83" s="13">
        <v>0</v>
      </c>
      <c r="FN83" s="13">
        <v>0</v>
      </c>
      <c r="FO83" s="13">
        <v>0</v>
      </c>
      <c r="FP83" s="13">
        <v>0</v>
      </c>
      <c r="FQ83" s="13">
        <v>0</v>
      </c>
      <c r="FR83" s="13">
        <v>0</v>
      </c>
      <c r="FS83" s="13">
        <v>0</v>
      </c>
      <c r="FT83" s="13">
        <v>0</v>
      </c>
      <c r="FU83" s="13">
        <v>0</v>
      </c>
      <c r="FV83" s="13">
        <v>0</v>
      </c>
    </row>
    <row r="84" spans="1:178" ht="15" x14ac:dyDescent="0.25">
      <c r="A84" s="50" t="s">
        <v>45</v>
      </c>
      <c r="B84" s="13">
        <v>0</v>
      </c>
      <c r="C84" s="13">
        <v>0</v>
      </c>
      <c r="D84" s="13">
        <v>0</v>
      </c>
      <c r="E84" s="13">
        <v>0</v>
      </c>
      <c r="F84" s="13">
        <v>6.0000000000000001E-3</v>
      </c>
      <c r="G84" s="13">
        <v>8.0000000000000002E-3</v>
      </c>
      <c r="H84" s="13">
        <v>2.3E-2</v>
      </c>
      <c r="I84" s="13">
        <v>1.4E-2</v>
      </c>
      <c r="J84" s="13">
        <v>0</v>
      </c>
      <c r="K84" s="13">
        <v>5.0000000000000001E-3</v>
      </c>
      <c r="L84" s="13">
        <v>1.0999999999999999E-2</v>
      </c>
      <c r="M84" s="13">
        <v>1.0999999999999999E-2</v>
      </c>
      <c r="N84" s="13">
        <v>1.2E-2</v>
      </c>
      <c r="O84" s="13">
        <v>4.4999999999999998E-2</v>
      </c>
      <c r="P84" s="13">
        <v>4.0000000000000001E-3</v>
      </c>
      <c r="Q84" s="13">
        <v>3.0000000000000001E-3</v>
      </c>
      <c r="R84" s="13">
        <v>4.0000000000000001E-3</v>
      </c>
      <c r="S84" s="13">
        <v>2.1000000000000001E-2</v>
      </c>
      <c r="T84" s="13">
        <v>5.0000000000000001E-3</v>
      </c>
      <c r="U84" s="13">
        <v>6.0000000000000001E-3</v>
      </c>
      <c r="V84" s="13">
        <v>7.0000000000000001E-3</v>
      </c>
      <c r="W84" s="13">
        <v>3.0000000000000001E-3</v>
      </c>
      <c r="X84" s="13">
        <v>2E-3</v>
      </c>
      <c r="Y84" s="13">
        <v>4.0000000000000001E-3</v>
      </c>
      <c r="Z84" s="13">
        <v>3.0000000000000001E-3</v>
      </c>
      <c r="AA84" s="13">
        <v>3.0000000000000001E-3</v>
      </c>
      <c r="AB84" s="13">
        <v>3.0000000000000001E-3</v>
      </c>
      <c r="AC84" s="13">
        <v>2E-3</v>
      </c>
      <c r="AD84" s="13">
        <v>3.0000000000000001E-3</v>
      </c>
      <c r="AE84" s="13">
        <v>7.0000000000000001E-3</v>
      </c>
      <c r="AF84" s="13">
        <v>5.0000000000000001E-3</v>
      </c>
      <c r="AG84" s="13">
        <v>3.0000000000000001E-3</v>
      </c>
      <c r="AH84" s="13">
        <v>0.02</v>
      </c>
      <c r="AI84" s="13">
        <v>4.0000000000000001E-3</v>
      </c>
      <c r="AJ84" s="13">
        <v>3.0000000000000001E-3</v>
      </c>
      <c r="AK84" s="13">
        <v>3.0000000000000001E-3</v>
      </c>
      <c r="AL84" s="13">
        <v>4.0000000000000001E-3</v>
      </c>
      <c r="AM84" s="13">
        <v>4.0000000000000001E-3</v>
      </c>
      <c r="AN84" s="13">
        <v>3.0000000000000001E-3</v>
      </c>
      <c r="AO84" s="13">
        <v>5.0000000000000001E-3</v>
      </c>
      <c r="AP84" s="13">
        <v>6.0000000000000001E-3</v>
      </c>
      <c r="AQ84" s="13">
        <v>2E-3</v>
      </c>
      <c r="AR84" s="13">
        <v>4.0000000000000001E-3</v>
      </c>
      <c r="AS84" s="13">
        <v>3.0000000000000001E-3</v>
      </c>
      <c r="AT84" s="13">
        <v>3.0000000000000001E-3</v>
      </c>
      <c r="AU84" s="13">
        <v>4.0000000000000001E-3</v>
      </c>
      <c r="AV84" s="13">
        <v>4.0000000000000001E-3</v>
      </c>
      <c r="AW84" s="13">
        <v>2E-3</v>
      </c>
      <c r="AX84" s="13">
        <v>2E-3</v>
      </c>
      <c r="AY84" s="13">
        <v>1.4E-2</v>
      </c>
      <c r="AZ84" s="13">
        <v>2E-3</v>
      </c>
      <c r="BA84" s="13">
        <v>0.17399999999999999</v>
      </c>
      <c r="BB84" s="13">
        <v>8.9999999999999993E-3</v>
      </c>
      <c r="BC84" s="13">
        <v>1.2999999999999999E-2</v>
      </c>
      <c r="BD84" s="13">
        <v>7.0000000000000001E-3</v>
      </c>
      <c r="BE84" s="13">
        <v>8.9999999999999993E-3</v>
      </c>
      <c r="BF84" s="13">
        <v>7.0000000000000001E-3</v>
      </c>
      <c r="BG84" s="13">
        <v>2.4E-2</v>
      </c>
      <c r="BH84" s="13">
        <v>4.0000000000000001E-3</v>
      </c>
      <c r="BI84" s="13">
        <v>5.0000000000000001E-3</v>
      </c>
      <c r="BJ84" s="13">
        <v>1E-3</v>
      </c>
      <c r="BK84" s="13">
        <v>6.0000000000000001E-3</v>
      </c>
      <c r="BL84" s="13">
        <v>4.0000000000000001E-3</v>
      </c>
      <c r="BM84" s="13">
        <v>2E-3</v>
      </c>
      <c r="BN84" s="13">
        <v>2E-3</v>
      </c>
      <c r="BO84" s="13">
        <v>3.0000000000000001E-3</v>
      </c>
      <c r="BP84" s="13">
        <v>3.0000000000000001E-3</v>
      </c>
      <c r="BQ84" s="13">
        <v>8.0000000000000002E-3</v>
      </c>
      <c r="BR84" s="13">
        <v>0.01</v>
      </c>
      <c r="BS84" s="13">
        <v>1.2999999999999999E-2</v>
      </c>
      <c r="BT84" s="13">
        <v>1.6E-2</v>
      </c>
      <c r="BU84" s="13">
        <v>0.01</v>
      </c>
      <c r="BV84" s="13">
        <v>6.0000000000000001E-3</v>
      </c>
      <c r="BW84" s="13">
        <v>7.0999999999999994E-2</v>
      </c>
      <c r="BX84" s="13">
        <v>1.4999999999999999E-2</v>
      </c>
      <c r="BY84" s="13">
        <v>8.0000000000000002E-3</v>
      </c>
      <c r="BZ84" s="13">
        <v>5.2999999999999999E-2</v>
      </c>
      <c r="CA84" s="13">
        <v>9.6000000000000002E-2</v>
      </c>
      <c r="CB84" s="13">
        <v>9.2999999999999999E-2</v>
      </c>
      <c r="CC84" s="13">
        <v>0.06</v>
      </c>
      <c r="CD84" s="13">
        <v>3.7999999999999999E-2</v>
      </c>
      <c r="CE84" s="13">
        <v>8.3000000000000004E-2</v>
      </c>
      <c r="CF84" s="13">
        <v>0.09</v>
      </c>
      <c r="CG84" s="13">
        <v>5.5E-2</v>
      </c>
      <c r="CH84" s="13">
        <v>6.3E-2</v>
      </c>
      <c r="CI84" s="13">
        <v>6.8000000000000005E-2</v>
      </c>
      <c r="CJ84" s="13">
        <v>8.1000000000000003E-2</v>
      </c>
      <c r="CK84" s="13">
        <v>2.9000000000000001E-2</v>
      </c>
      <c r="CL84" s="13">
        <v>1E-3</v>
      </c>
      <c r="CM84" s="13">
        <v>1E-3</v>
      </c>
      <c r="CN84" s="13">
        <v>1E-3</v>
      </c>
      <c r="CO84" s="13">
        <v>2E-3</v>
      </c>
      <c r="CP84" s="13">
        <v>3.0000000000000001E-3</v>
      </c>
      <c r="CQ84" s="13">
        <v>1E-3</v>
      </c>
      <c r="CR84" s="13">
        <v>1E-3</v>
      </c>
      <c r="CS84" s="13">
        <v>9.1999999999999998E-2</v>
      </c>
      <c r="CT84" s="13">
        <v>1E-3</v>
      </c>
      <c r="CU84" s="13">
        <v>1E-3</v>
      </c>
      <c r="CV84" s="13">
        <v>1E-3</v>
      </c>
      <c r="CW84" s="13">
        <v>0</v>
      </c>
      <c r="CX84" s="13">
        <v>0</v>
      </c>
      <c r="CY84" s="13">
        <v>1E-3</v>
      </c>
      <c r="CZ84" s="13">
        <v>0</v>
      </c>
      <c r="DA84" s="13">
        <v>0</v>
      </c>
      <c r="DB84" s="13">
        <v>0</v>
      </c>
      <c r="DC84" s="13">
        <v>0</v>
      </c>
      <c r="DD84" s="13">
        <v>0</v>
      </c>
      <c r="DE84" s="13">
        <v>0</v>
      </c>
      <c r="DF84" s="13">
        <v>0</v>
      </c>
      <c r="DG84" s="13">
        <v>0</v>
      </c>
      <c r="DH84" s="13">
        <v>0</v>
      </c>
      <c r="DI84" s="13">
        <v>5.0000000000000001E-3</v>
      </c>
      <c r="DJ84" s="13">
        <v>0</v>
      </c>
      <c r="DK84" s="13">
        <v>0</v>
      </c>
      <c r="DL84" s="13">
        <v>0</v>
      </c>
      <c r="DM84" s="13">
        <v>0</v>
      </c>
      <c r="DN84" s="13">
        <v>0</v>
      </c>
      <c r="DO84" s="13">
        <v>0</v>
      </c>
      <c r="DP84" s="13">
        <v>0</v>
      </c>
      <c r="DQ84" s="13">
        <v>0</v>
      </c>
      <c r="DR84" s="13">
        <v>0</v>
      </c>
      <c r="DS84" s="13">
        <v>0</v>
      </c>
      <c r="DT84" s="13">
        <v>0</v>
      </c>
      <c r="DU84" s="13">
        <v>0</v>
      </c>
      <c r="DV84" s="13">
        <v>0</v>
      </c>
      <c r="DW84" s="13">
        <v>0</v>
      </c>
      <c r="DX84" s="13">
        <v>0</v>
      </c>
      <c r="DY84" s="13">
        <v>0</v>
      </c>
      <c r="DZ84" s="13">
        <v>0</v>
      </c>
      <c r="EA84" s="13">
        <v>0</v>
      </c>
      <c r="EB84" s="13">
        <v>0</v>
      </c>
      <c r="EC84" s="13">
        <v>0</v>
      </c>
      <c r="ED84" s="13">
        <v>0</v>
      </c>
      <c r="EE84" s="13">
        <v>0</v>
      </c>
      <c r="EF84" s="13">
        <v>0</v>
      </c>
      <c r="EG84" s="13">
        <v>0</v>
      </c>
      <c r="EH84" s="13">
        <v>0</v>
      </c>
      <c r="EI84" s="13">
        <v>0</v>
      </c>
      <c r="EJ84" s="13">
        <v>0</v>
      </c>
      <c r="EK84" s="13">
        <v>0</v>
      </c>
      <c r="EL84" s="13">
        <v>0</v>
      </c>
      <c r="EM84" s="13">
        <v>0</v>
      </c>
      <c r="EN84" s="13">
        <v>0</v>
      </c>
      <c r="EO84" s="13">
        <v>0</v>
      </c>
      <c r="EP84" s="13">
        <v>0</v>
      </c>
      <c r="EQ84" s="13">
        <v>0</v>
      </c>
      <c r="ER84" s="13">
        <v>0</v>
      </c>
      <c r="ES84" s="13">
        <v>0</v>
      </c>
      <c r="ET84" s="13">
        <v>0</v>
      </c>
      <c r="EU84" s="13">
        <v>0</v>
      </c>
      <c r="EV84" s="13">
        <v>0</v>
      </c>
      <c r="EW84" s="13">
        <v>0</v>
      </c>
      <c r="EX84" s="13">
        <v>0</v>
      </c>
      <c r="EY84" s="13">
        <v>0</v>
      </c>
      <c r="EZ84" s="13">
        <v>0</v>
      </c>
      <c r="FA84" s="13">
        <v>0</v>
      </c>
      <c r="FB84" s="13">
        <v>0</v>
      </c>
      <c r="FC84" s="13">
        <v>0</v>
      </c>
      <c r="FD84" s="13">
        <v>0</v>
      </c>
      <c r="FE84" s="13">
        <v>0</v>
      </c>
      <c r="FF84" s="13">
        <v>0</v>
      </c>
      <c r="FG84" s="13">
        <v>0</v>
      </c>
      <c r="FH84" s="13">
        <v>0</v>
      </c>
      <c r="FI84" s="13">
        <v>0</v>
      </c>
      <c r="FJ84" s="13">
        <v>0</v>
      </c>
      <c r="FK84" s="13">
        <v>0</v>
      </c>
      <c r="FL84" s="13">
        <v>0</v>
      </c>
      <c r="FM84" s="13">
        <v>0</v>
      </c>
      <c r="FN84" s="13">
        <v>0</v>
      </c>
      <c r="FO84" s="13">
        <v>0</v>
      </c>
      <c r="FP84" s="13">
        <v>0</v>
      </c>
      <c r="FQ84" s="13">
        <v>0</v>
      </c>
      <c r="FR84" s="13">
        <v>0</v>
      </c>
      <c r="FS84" s="13">
        <v>0</v>
      </c>
      <c r="FT84" s="13">
        <v>0</v>
      </c>
      <c r="FU84" s="13">
        <v>0</v>
      </c>
      <c r="FV84" s="13">
        <v>0</v>
      </c>
    </row>
    <row r="85" spans="1:178" ht="17.25" x14ac:dyDescent="0.25">
      <c r="A85" s="49" t="s">
        <v>105</v>
      </c>
      <c r="B85" s="53">
        <v>0</v>
      </c>
      <c r="C85" s="53">
        <v>0</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0.153</v>
      </c>
      <c r="X85" s="53">
        <v>0.26500000000000001</v>
      </c>
      <c r="Y85" s="53">
        <v>0.23100000000000001</v>
      </c>
      <c r="Z85" s="53">
        <v>0.34299999999999997</v>
      </c>
      <c r="AA85" s="53">
        <v>0.31400000000000006</v>
      </c>
      <c r="AB85" s="53">
        <v>0.27500000000000002</v>
      </c>
      <c r="AC85" s="53">
        <v>0.20700000000000002</v>
      </c>
      <c r="AD85" s="53">
        <v>0.39200000000000002</v>
      </c>
      <c r="AE85" s="53">
        <v>0.221</v>
      </c>
      <c r="AF85" s="53">
        <v>0.437</v>
      </c>
      <c r="AG85" s="53">
        <v>0.38800000000000001</v>
      </c>
      <c r="AH85" s="53">
        <v>0.33599999999999997</v>
      </c>
      <c r="AI85" s="53">
        <v>0.34599999999999997</v>
      </c>
      <c r="AJ85" s="53">
        <v>0.79499999999999993</v>
      </c>
      <c r="AK85" s="53">
        <v>0.16700000000000001</v>
      </c>
      <c r="AL85" s="53">
        <v>0.63700000000000001</v>
      </c>
      <c r="AM85" s="53">
        <v>0.39700000000000002</v>
      </c>
      <c r="AN85" s="53">
        <v>0.308</v>
      </c>
      <c r="AO85" s="53">
        <v>0.36200000000000004</v>
      </c>
      <c r="AP85" s="53">
        <v>0.79099999999999993</v>
      </c>
      <c r="AQ85" s="53">
        <v>0.65200000000000002</v>
      </c>
      <c r="AR85" s="53">
        <v>0.89300000000000002</v>
      </c>
      <c r="AS85" s="53">
        <v>0.45600000000000002</v>
      </c>
      <c r="AT85" s="53">
        <v>0.65700000000000003</v>
      </c>
      <c r="AU85" s="53">
        <v>0.58800000000000008</v>
      </c>
      <c r="AV85" s="53">
        <v>0.7320000000000001</v>
      </c>
      <c r="AW85" s="53">
        <v>0.40500000000000003</v>
      </c>
      <c r="AX85" s="53">
        <v>0.42299999999999999</v>
      </c>
      <c r="AY85" s="53">
        <v>0.22100000000000003</v>
      </c>
      <c r="AZ85" s="53">
        <v>0.27100000000000002</v>
      </c>
      <c r="BA85" s="53">
        <v>0.60299999999999998</v>
      </c>
      <c r="BB85" s="53">
        <v>0.20600000000000002</v>
      </c>
      <c r="BC85" s="53">
        <v>0.27599999999999997</v>
      </c>
      <c r="BD85" s="53">
        <v>4.4999999999999998E-2</v>
      </c>
      <c r="BE85" s="53">
        <v>0.42000000000000004</v>
      </c>
      <c r="BF85" s="53">
        <v>0.16699999999999998</v>
      </c>
      <c r="BG85" s="53">
        <v>0.27</v>
      </c>
      <c r="BH85" s="53">
        <v>0.22100000000000003</v>
      </c>
      <c r="BI85" s="53">
        <v>0.17699999999999999</v>
      </c>
      <c r="BJ85" s="53">
        <v>0.22799999999999998</v>
      </c>
      <c r="BK85" s="53">
        <v>0.30900000000000005</v>
      </c>
      <c r="BL85" s="53">
        <v>0.28900000000000003</v>
      </c>
      <c r="BM85" s="53">
        <v>0.16299999999999998</v>
      </c>
      <c r="BN85" s="53">
        <v>0.23599999999999999</v>
      </c>
      <c r="BO85" s="53">
        <v>0.32900000000000001</v>
      </c>
      <c r="BP85" s="53">
        <v>0.28099999999999997</v>
      </c>
      <c r="BQ85" s="53">
        <v>0.29799999999999999</v>
      </c>
      <c r="BR85" s="53">
        <v>0.28300000000000003</v>
      </c>
      <c r="BS85" s="53">
        <v>0.498</v>
      </c>
      <c r="BT85" s="53">
        <v>0.61799999999999999</v>
      </c>
      <c r="BU85" s="53">
        <v>0.42799999999999999</v>
      </c>
      <c r="BV85" s="53">
        <v>0.41400000000000003</v>
      </c>
      <c r="BW85" s="53">
        <v>0.31299999999999994</v>
      </c>
      <c r="BX85" s="53">
        <v>0.34599999999999997</v>
      </c>
      <c r="BY85" s="53">
        <v>0.40200000000000002</v>
      </c>
      <c r="BZ85" s="53">
        <v>0.33900000000000002</v>
      </c>
      <c r="CA85" s="53">
        <v>0.47</v>
      </c>
      <c r="CB85" s="53">
        <v>0.38100000000000001</v>
      </c>
      <c r="CC85" s="53">
        <v>0.25</v>
      </c>
      <c r="CD85" s="53">
        <v>0.378</v>
      </c>
      <c r="CE85" s="53">
        <v>0.42899999999999999</v>
      </c>
      <c r="CF85" s="53">
        <v>0.312</v>
      </c>
      <c r="CG85" s="53">
        <v>0.51900000000000002</v>
      </c>
      <c r="CH85" s="53">
        <v>0.53899999999999992</v>
      </c>
      <c r="CI85" s="53">
        <v>0.63</v>
      </c>
      <c r="CJ85" s="53">
        <v>0.40300000000000002</v>
      </c>
      <c r="CK85" s="53">
        <v>0.35299999999999998</v>
      </c>
      <c r="CL85" s="53">
        <v>0.4</v>
      </c>
      <c r="CM85" s="53">
        <v>0.40300000000000002</v>
      </c>
      <c r="CN85" s="53">
        <v>0.32</v>
      </c>
      <c r="CO85" s="53">
        <v>0.47600000000000003</v>
      </c>
      <c r="CP85" s="53">
        <v>0.40100000000000002</v>
      </c>
      <c r="CQ85" s="53">
        <v>0.55400000000000005</v>
      </c>
      <c r="CR85" s="53">
        <v>0.39500000000000002</v>
      </c>
      <c r="CS85" s="53">
        <v>0.26</v>
      </c>
      <c r="CT85" s="53">
        <v>2E-3</v>
      </c>
      <c r="CU85" s="53">
        <v>3.2000000000000001E-2</v>
      </c>
      <c r="CV85" s="53">
        <v>0</v>
      </c>
      <c r="CW85" s="53">
        <v>0</v>
      </c>
      <c r="CX85" s="53">
        <v>1.6E-2</v>
      </c>
      <c r="CY85" s="53">
        <v>2.5999999999999999E-2</v>
      </c>
      <c r="CZ85" s="53">
        <v>0</v>
      </c>
      <c r="DA85" s="53">
        <v>0</v>
      </c>
      <c r="DB85" s="53">
        <v>0</v>
      </c>
      <c r="DC85" s="53">
        <v>0</v>
      </c>
      <c r="DD85" s="53">
        <v>0</v>
      </c>
      <c r="DE85" s="53">
        <v>0</v>
      </c>
      <c r="DF85" s="53">
        <v>0</v>
      </c>
      <c r="DG85" s="53">
        <v>0</v>
      </c>
      <c r="DH85" s="53">
        <v>0</v>
      </c>
      <c r="DI85" s="53">
        <v>0</v>
      </c>
      <c r="DJ85" s="53">
        <v>0</v>
      </c>
      <c r="DK85" s="53">
        <v>0</v>
      </c>
      <c r="DL85" s="53">
        <v>0</v>
      </c>
      <c r="DM85" s="53">
        <v>0</v>
      </c>
      <c r="DN85" s="53">
        <v>0</v>
      </c>
      <c r="DO85" s="53">
        <v>0</v>
      </c>
      <c r="DP85" s="53">
        <v>0</v>
      </c>
      <c r="DQ85" s="53">
        <v>0</v>
      </c>
      <c r="DR85" s="53">
        <v>0</v>
      </c>
      <c r="DS85" s="53">
        <v>0</v>
      </c>
      <c r="DT85" s="53">
        <v>0</v>
      </c>
      <c r="DU85" s="53">
        <v>0</v>
      </c>
      <c r="DV85" s="53">
        <v>0</v>
      </c>
      <c r="DW85" s="53">
        <v>0</v>
      </c>
      <c r="DX85" s="53">
        <v>0</v>
      </c>
      <c r="DY85" s="53">
        <v>0</v>
      </c>
      <c r="DZ85" s="53">
        <v>0</v>
      </c>
      <c r="EA85" s="53">
        <v>0</v>
      </c>
      <c r="EB85" s="53">
        <v>0</v>
      </c>
      <c r="EC85" s="53">
        <v>0</v>
      </c>
      <c r="ED85" s="53">
        <v>0</v>
      </c>
      <c r="EE85" s="53">
        <v>0</v>
      </c>
      <c r="EF85" s="53">
        <v>0</v>
      </c>
      <c r="EG85" s="53">
        <v>0</v>
      </c>
      <c r="EH85" s="53">
        <v>1.7000000000000001E-2</v>
      </c>
      <c r="EI85" s="53">
        <v>8.6999999999999994E-2</v>
      </c>
      <c r="EJ85" s="53">
        <v>0.10050000000000001</v>
      </c>
      <c r="EK85" s="53">
        <v>3.9E-2</v>
      </c>
      <c r="EL85" s="53">
        <v>0</v>
      </c>
      <c r="EM85" s="53">
        <v>0</v>
      </c>
      <c r="EN85" s="53">
        <v>0</v>
      </c>
      <c r="EO85" s="53">
        <v>0</v>
      </c>
      <c r="EP85" s="53">
        <v>0</v>
      </c>
      <c r="EQ85" s="53">
        <v>0</v>
      </c>
      <c r="ER85" s="53">
        <v>0</v>
      </c>
      <c r="ES85" s="53">
        <v>0.214</v>
      </c>
      <c r="ET85" s="53">
        <v>0</v>
      </c>
      <c r="EU85" s="53">
        <v>0</v>
      </c>
      <c r="EV85" s="53">
        <v>0</v>
      </c>
      <c r="EW85" s="53">
        <v>0</v>
      </c>
      <c r="EX85" s="53">
        <v>0</v>
      </c>
      <c r="EY85" s="53">
        <v>0</v>
      </c>
      <c r="EZ85" s="53">
        <v>0</v>
      </c>
      <c r="FA85" s="53">
        <v>0</v>
      </c>
      <c r="FB85" s="53">
        <v>0</v>
      </c>
      <c r="FC85" s="53">
        <v>0</v>
      </c>
      <c r="FD85" s="53">
        <v>0</v>
      </c>
      <c r="FE85" s="53">
        <v>0</v>
      </c>
      <c r="FF85" s="53">
        <v>0</v>
      </c>
      <c r="FG85" s="53">
        <v>0</v>
      </c>
      <c r="FH85" s="53">
        <v>0</v>
      </c>
      <c r="FI85" s="53">
        <v>0</v>
      </c>
      <c r="FJ85" s="53">
        <v>0</v>
      </c>
      <c r="FK85" s="53">
        <v>0</v>
      </c>
      <c r="FL85" s="53">
        <v>0</v>
      </c>
      <c r="FM85" s="53">
        <v>0</v>
      </c>
      <c r="FN85" s="53">
        <v>0</v>
      </c>
      <c r="FO85" s="53">
        <v>0</v>
      </c>
      <c r="FP85" s="53">
        <v>0</v>
      </c>
      <c r="FQ85" s="53">
        <v>0</v>
      </c>
      <c r="FR85" s="53">
        <v>0</v>
      </c>
      <c r="FS85" s="53">
        <v>0</v>
      </c>
      <c r="FT85" s="53">
        <v>0</v>
      </c>
      <c r="FU85" s="53">
        <v>0</v>
      </c>
      <c r="FV85" s="53">
        <v>0</v>
      </c>
    </row>
    <row r="86" spans="1:178" ht="15" x14ac:dyDescent="0.2">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row>
    <row r="87" spans="1:178" ht="15" x14ac:dyDescent="0.25">
      <c r="A87" s="42" t="s">
        <v>64</v>
      </c>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row>
    <row r="88" spans="1:178" ht="15" x14ac:dyDescent="0.2">
      <c r="A88" s="27" t="s">
        <v>32</v>
      </c>
      <c r="B88" s="17">
        <f>SUM(B89:B91)</f>
        <v>774.21899999999994</v>
      </c>
      <c r="C88" s="17">
        <f t="shared" ref="C88:BN88" si="122">SUM(C89:C91)</f>
        <v>899.27599999999995</v>
      </c>
      <c r="D88" s="17">
        <f t="shared" si="122"/>
        <v>1014.3150000000001</v>
      </c>
      <c r="E88" s="17">
        <f t="shared" si="122"/>
        <v>883.43399999999997</v>
      </c>
      <c r="F88" s="17">
        <f t="shared" si="122"/>
        <v>844.64599999999996</v>
      </c>
      <c r="G88" s="17">
        <f t="shared" si="122"/>
        <v>764.0630000000001</v>
      </c>
      <c r="H88" s="17">
        <f t="shared" si="122"/>
        <v>780.53600000000006</v>
      </c>
      <c r="I88" s="17">
        <f t="shared" si="122"/>
        <v>630.59399999999994</v>
      </c>
      <c r="J88" s="17">
        <f t="shared" si="122"/>
        <v>884.64699999999993</v>
      </c>
      <c r="K88" s="17">
        <f t="shared" si="122"/>
        <v>880.14699999999993</v>
      </c>
      <c r="L88" s="17">
        <f t="shared" si="122"/>
        <v>812</v>
      </c>
      <c r="M88" s="17">
        <f t="shared" si="122"/>
        <v>951.95900000000006</v>
      </c>
      <c r="N88" s="17">
        <f t="shared" si="122"/>
        <v>785.05899999999986</v>
      </c>
      <c r="O88" s="17">
        <f t="shared" si="122"/>
        <v>886.88400000000001</v>
      </c>
      <c r="P88" s="17">
        <f t="shared" si="122"/>
        <v>896.8900000000001</v>
      </c>
      <c r="Q88" s="17">
        <f t="shared" si="122"/>
        <v>712.37</v>
      </c>
      <c r="R88" s="17">
        <f t="shared" si="122"/>
        <v>804.76700000000005</v>
      </c>
      <c r="S88" s="17">
        <f t="shared" si="122"/>
        <v>512.28800000000001</v>
      </c>
      <c r="T88" s="17">
        <f t="shared" si="122"/>
        <v>882.79499999999996</v>
      </c>
      <c r="U88" s="17">
        <f t="shared" si="122"/>
        <v>795.99400000000003</v>
      </c>
      <c r="V88" s="17">
        <f t="shared" si="122"/>
        <v>710.50900000000001</v>
      </c>
      <c r="W88" s="17">
        <f t="shared" si="122"/>
        <v>813.96199999999999</v>
      </c>
      <c r="X88" s="17">
        <f t="shared" si="122"/>
        <v>745.20429026031502</v>
      </c>
      <c r="Y88" s="17">
        <f t="shared" si="122"/>
        <v>838.95255652618403</v>
      </c>
      <c r="Z88" s="17">
        <f t="shared" si="122"/>
        <v>821.52021055221553</v>
      </c>
      <c r="AA88" s="17">
        <f t="shared" si="122"/>
        <v>482.07837438964845</v>
      </c>
      <c r="AB88" s="17">
        <f t="shared" si="122"/>
        <v>813.69800000000009</v>
      </c>
      <c r="AC88" s="17">
        <f t="shared" si="122"/>
        <v>795.26200000000006</v>
      </c>
      <c r="AD88" s="17">
        <f t="shared" si="122"/>
        <v>690.6198038597106</v>
      </c>
      <c r="AE88" s="17">
        <f t="shared" si="122"/>
        <v>781.24358802032475</v>
      </c>
      <c r="AF88" s="17">
        <f t="shared" si="122"/>
        <v>513.09585266113277</v>
      </c>
      <c r="AG88" s="17">
        <f t="shared" si="122"/>
        <v>773.02199999999993</v>
      </c>
      <c r="AH88" s="17">
        <f t="shared" si="122"/>
        <v>810.80899999999997</v>
      </c>
      <c r="AI88" s="17">
        <f t="shared" si="122"/>
        <v>712.82900000000006</v>
      </c>
      <c r="AJ88" s="17">
        <f t="shared" si="122"/>
        <v>700.53857532691961</v>
      </c>
      <c r="AK88" s="17">
        <f t="shared" si="122"/>
        <v>76.423952911376944</v>
      </c>
      <c r="AL88" s="17">
        <f t="shared" si="122"/>
        <v>590.18204913330078</v>
      </c>
      <c r="AM88" s="17">
        <f t="shared" si="122"/>
        <v>734.97650566864013</v>
      </c>
      <c r="AN88" s="17">
        <f t="shared" si="122"/>
        <v>513.24657192993163</v>
      </c>
      <c r="AO88" s="17">
        <f t="shared" si="122"/>
        <v>621.90172390747068</v>
      </c>
      <c r="AP88" s="17">
        <f t="shared" si="122"/>
        <v>766.07708053588863</v>
      </c>
      <c r="AQ88" s="17">
        <f t="shared" si="122"/>
        <v>286.87848876953126</v>
      </c>
      <c r="AR88" s="17">
        <f t="shared" si="122"/>
        <v>709.97992208862308</v>
      </c>
      <c r="AS88" s="17">
        <f t="shared" si="122"/>
        <v>748.34982040405271</v>
      </c>
      <c r="AT88" s="17">
        <f t="shared" si="122"/>
        <v>574.83342110061642</v>
      </c>
      <c r="AU88" s="17">
        <f t="shared" si="122"/>
        <v>742.89178854370107</v>
      </c>
      <c r="AV88" s="17">
        <f t="shared" si="122"/>
        <v>19.339820556640625</v>
      </c>
      <c r="AW88" s="17">
        <f t="shared" si="122"/>
        <v>141.18260125732419</v>
      </c>
      <c r="AX88" s="17">
        <f t="shared" si="122"/>
        <v>533.20817712402356</v>
      </c>
      <c r="AY88" s="17">
        <f t="shared" si="122"/>
        <v>417.14073260498049</v>
      </c>
      <c r="AZ88" s="17">
        <f t="shared" si="122"/>
        <v>591.68320086669917</v>
      </c>
      <c r="BA88" s="17">
        <f t="shared" si="122"/>
        <v>621.67599694824207</v>
      </c>
      <c r="BB88" s="17">
        <f t="shared" si="122"/>
        <v>764.78178454589852</v>
      </c>
      <c r="BC88" s="17">
        <f t="shared" si="122"/>
        <v>813.89025689697269</v>
      </c>
      <c r="BD88" s="17">
        <f t="shared" si="122"/>
        <v>892.42218884277338</v>
      </c>
      <c r="BE88" s="17">
        <f t="shared" si="122"/>
        <v>916.89989208984366</v>
      </c>
      <c r="BF88" s="17">
        <f t="shared" si="122"/>
        <v>861.37236370849598</v>
      </c>
      <c r="BG88" s="17">
        <f t="shared" si="122"/>
        <v>893.12320764160154</v>
      </c>
      <c r="BH88" s="17">
        <f t="shared" si="122"/>
        <v>849.1899263916016</v>
      </c>
      <c r="BI88" s="17">
        <f t="shared" si="122"/>
        <v>1090.8462368774412</v>
      </c>
      <c r="BJ88" s="17">
        <f t="shared" si="122"/>
        <v>1034.4135047607422</v>
      </c>
      <c r="BK88" s="17">
        <f t="shared" si="122"/>
        <v>976.77415209960941</v>
      </c>
      <c r="BL88" s="17">
        <f t="shared" si="122"/>
        <v>979.24245739746107</v>
      </c>
      <c r="BM88" s="17">
        <f t="shared" si="122"/>
        <v>1139.1708048706055</v>
      </c>
      <c r="BN88" s="17">
        <f t="shared" si="122"/>
        <v>1052.2517250976562</v>
      </c>
      <c r="BO88" s="17">
        <f t="shared" ref="BO88:DZ88" si="123">SUM(BO89:BO91)</f>
        <v>914.9966152343751</v>
      </c>
      <c r="BP88" s="17">
        <f t="shared" si="123"/>
        <v>1028.6400424194337</v>
      </c>
      <c r="BQ88" s="17">
        <f t="shared" si="123"/>
        <v>1117.7828804931642</v>
      </c>
      <c r="BR88" s="17">
        <f t="shared" si="123"/>
        <v>1076.2546221923828</v>
      </c>
      <c r="BS88" s="17">
        <f t="shared" si="123"/>
        <v>920.0876578369141</v>
      </c>
      <c r="BT88" s="17">
        <f t="shared" si="123"/>
        <v>1029.0472028808595</v>
      </c>
      <c r="BU88" s="17">
        <f t="shared" si="123"/>
        <v>1134.8659250488281</v>
      </c>
      <c r="BV88" s="17">
        <f t="shared" si="123"/>
        <v>1109.0994973144529</v>
      </c>
      <c r="BW88" s="17">
        <f t="shared" si="123"/>
        <v>889.94839196777343</v>
      </c>
      <c r="BX88" s="17">
        <f t="shared" si="123"/>
        <v>1001.3840933837891</v>
      </c>
      <c r="BY88" s="17">
        <f t="shared" si="123"/>
        <v>1106.4953453369142</v>
      </c>
      <c r="BZ88" s="17">
        <f t="shared" si="123"/>
        <v>973.88057592773441</v>
      </c>
      <c r="CA88" s="17">
        <f t="shared" si="123"/>
        <v>1114.5478837890626</v>
      </c>
      <c r="CB88" s="17">
        <f t="shared" si="123"/>
        <v>1092.9828048095703</v>
      </c>
      <c r="CC88" s="17">
        <f t="shared" si="123"/>
        <v>974.18757153320314</v>
      </c>
      <c r="CD88" s="17">
        <f t="shared" si="123"/>
        <v>1149.9623947753907</v>
      </c>
      <c r="CE88" s="17">
        <f t="shared" si="123"/>
        <v>1083.0201774902343</v>
      </c>
      <c r="CF88" s="17">
        <f t="shared" si="123"/>
        <v>1165.2489062499999</v>
      </c>
      <c r="CG88" s="17">
        <f t="shared" si="123"/>
        <v>1198.1387062988281</v>
      </c>
      <c r="CH88" s="17">
        <f t="shared" si="123"/>
        <v>1028.1180268554688</v>
      </c>
      <c r="CI88" s="17">
        <f t="shared" si="123"/>
        <v>1141.4780399169922</v>
      </c>
      <c r="CJ88" s="17">
        <f t="shared" si="123"/>
        <v>1151.1805528564455</v>
      </c>
      <c r="CK88" s="17">
        <f t="shared" si="123"/>
        <v>1100.5316121826172</v>
      </c>
      <c r="CL88" s="17">
        <f t="shared" si="123"/>
        <v>954.10592358398435</v>
      </c>
      <c r="CM88" s="17">
        <f t="shared" si="123"/>
        <v>1194.1048189697265</v>
      </c>
      <c r="CN88" s="17">
        <f t="shared" si="123"/>
        <v>1158.745003417969</v>
      </c>
      <c r="CO88" s="17">
        <f t="shared" si="123"/>
        <v>1058.2380648193359</v>
      </c>
      <c r="CP88" s="17">
        <f t="shared" si="123"/>
        <v>1144.8294156494142</v>
      </c>
      <c r="CQ88" s="17">
        <f t="shared" si="123"/>
        <v>1258.2278149414062</v>
      </c>
      <c r="CR88" s="17">
        <f t="shared" si="123"/>
        <v>1303.3538916015625</v>
      </c>
      <c r="CS88" s="17">
        <f t="shared" si="123"/>
        <v>1263.0382557373046</v>
      </c>
      <c r="CT88" s="17">
        <f t="shared" si="123"/>
        <v>1180.0659405517579</v>
      </c>
      <c r="CU88" s="17">
        <f t="shared" si="123"/>
        <v>1362.3101966552733</v>
      </c>
      <c r="CV88" s="17">
        <f t="shared" si="123"/>
        <v>1311.4444265136717</v>
      </c>
      <c r="CW88" s="17">
        <f t="shared" si="123"/>
        <v>1320.3784447021483</v>
      </c>
      <c r="CX88" s="17">
        <f t="shared" si="123"/>
        <v>1098.1163842773437</v>
      </c>
      <c r="CY88" s="17">
        <f t="shared" si="123"/>
        <v>1263.19613671875</v>
      </c>
      <c r="CZ88" s="17">
        <f t="shared" si="123"/>
        <v>1320.1247724609375</v>
      </c>
      <c r="DA88" s="17">
        <f t="shared" si="123"/>
        <v>1235.9527764892578</v>
      </c>
      <c r="DB88" s="17">
        <f t="shared" si="123"/>
        <v>1241.6898454589843</v>
      </c>
      <c r="DC88" s="17">
        <f t="shared" si="123"/>
        <v>1281.0224707031252</v>
      </c>
      <c r="DD88" s="17">
        <f t="shared" si="123"/>
        <v>1301.0290505371095</v>
      </c>
      <c r="DE88" s="17">
        <f t="shared" si="123"/>
        <v>1243.9396850585938</v>
      </c>
      <c r="DF88" s="17">
        <f t="shared" si="123"/>
        <v>1317.2308446044922</v>
      </c>
      <c r="DG88" s="17">
        <f t="shared" si="123"/>
        <v>1106.4679182128907</v>
      </c>
      <c r="DH88" s="17">
        <f t="shared" si="123"/>
        <v>1390.9796228027344</v>
      </c>
      <c r="DI88" s="17">
        <f t="shared" si="123"/>
        <v>1194.3786545410155</v>
      </c>
      <c r="DJ88" s="17">
        <f t="shared" si="123"/>
        <v>1319.2812150878908</v>
      </c>
      <c r="DK88" s="17">
        <f t="shared" si="123"/>
        <v>1291.5465847167968</v>
      </c>
      <c r="DL88" s="17">
        <f t="shared" si="123"/>
        <v>1329.5518724365234</v>
      </c>
      <c r="DM88" s="17">
        <f t="shared" si="123"/>
        <v>1330.8130832519532</v>
      </c>
      <c r="DN88" s="17">
        <f t="shared" si="123"/>
        <v>1339.2128286132811</v>
      </c>
      <c r="DO88" s="17">
        <f t="shared" si="123"/>
        <v>1274.5592657470702</v>
      </c>
      <c r="DP88" s="17">
        <f t="shared" si="123"/>
        <v>1334.7593138427735</v>
      </c>
      <c r="DQ88" s="17">
        <f t="shared" si="123"/>
        <v>1321.9258154296874</v>
      </c>
      <c r="DR88" s="17">
        <f t="shared" si="123"/>
        <v>1302.1025036621093</v>
      </c>
      <c r="DS88" s="17">
        <f t="shared" si="123"/>
        <v>1048.6491060791016</v>
      </c>
      <c r="DT88" s="17">
        <f t="shared" si="123"/>
        <v>1323.9007280273438</v>
      </c>
      <c r="DU88" s="17">
        <f t="shared" si="123"/>
        <v>1324.7479060058592</v>
      </c>
      <c r="DV88" s="17">
        <f t="shared" si="123"/>
        <v>1165.7542269287108</v>
      </c>
      <c r="DW88" s="17">
        <f t="shared" si="123"/>
        <v>1320.8707309570311</v>
      </c>
      <c r="DX88" s="17">
        <f t="shared" si="123"/>
        <v>1289.5086879882813</v>
      </c>
      <c r="DY88" s="17">
        <f t="shared" si="123"/>
        <v>1385.9026469726562</v>
      </c>
      <c r="DZ88" s="17">
        <f t="shared" si="123"/>
        <v>1275.9546679687501</v>
      </c>
      <c r="EA88" s="17">
        <f t="shared" ref="EA88:FC88" si="124">SUM(EA89:EA91)</f>
        <v>1243.8436779785154</v>
      </c>
      <c r="EB88" s="17">
        <f t="shared" si="124"/>
        <v>1258.98</v>
      </c>
      <c r="EC88" s="17">
        <f t="shared" si="124"/>
        <v>1299.7035429687501</v>
      </c>
      <c r="ED88" s="17">
        <f t="shared" si="124"/>
        <v>1135.7829100341796</v>
      </c>
      <c r="EE88" s="17">
        <f t="shared" si="124"/>
        <v>1173.1356750488283</v>
      </c>
      <c r="EF88" s="17">
        <f t="shared" si="124"/>
        <v>1278.6800300292969</v>
      </c>
      <c r="EG88" s="17">
        <f t="shared" si="124"/>
        <v>1230.9939999999999</v>
      </c>
      <c r="EH88" s="17">
        <f t="shared" si="124"/>
        <v>1323.588371948242</v>
      </c>
      <c r="EI88" s="17">
        <f t="shared" si="124"/>
        <v>1253.4733669433592</v>
      </c>
      <c r="EJ88" s="17">
        <f t="shared" si="124"/>
        <v>1223.017866027832</v>
      </c>
      <c r="EK88" s="17">
        <f t="shared" si="124"/>
        <v>1352.9022460327146</v>
      </c>
      <c r="EL88" s="17">
        <f t="shared" si="124"/>
        <v>1164.3044000854491</v>
      </c>
      <c r="EM88" s="17">
        <f t="shared" si="124"/>
        <v>1291.2756101074217</v>
      </c>
      <c r="EN88" s="17">
        <f t="shared" si="124"/>
        <v>1251.941419921875</v>
      </c>
      <c r="EO88" s="17">
        <f t="shared" si="124"/>
        <v>1276.3873540039062</v>
      </c>
      <c r="EP88" s="17">
        <f t="shared" si="124"/>
        <v>1375.0626740722655</v>
      </c>
      <c r="EQ88" s="17">
        <f t="shared" si="124"/>
        <v>1171.5661030273438</v>
      </c>
      <c r="ER88" s="17">
        <f t="shared" si="124"/>
        <v>1377.138068992615</v>
      </c>
      <c r="ES88" s="17">
        <f t="shared" si="124"/>
        <v>1246.559672012329</v>
      </c>
      <c r="ET88" s="17">
        <f t="shared" si="124"/>
        <v>1322.8228009948732</v>
      </c>
      <c r="EU88" s="17">
        <f t="shared" si="124"/>
        <v>1384.1533780059815</v>
      </c>
      <c r="EV88" s="17">
        <f t="shared" si="124"/>
        <v>1368.1225719757078</v>
      </c>
      <c r="EW88" s="17">
        <f t="shared" si="124"/>
        <v>1363.4919154968261</v>
      </c>
      <c r="EX88" s="17">
        <f t="shared" si="124"/>
        <v>1408.2469049835206</v>
      </c>
      <c r="EY88" s="17">
        <f t="shared" si="124"/>
        <v>1292.4746873931886</v>
      </c>
      <c r="EZ88" s="17">
        <f t="shared" si="124"/>
        <v>1399.5352479934693</v>
      </c>
      <c r="FA88" s="17">
        <f t="shared" si="124"/>
        <v>1502.887800300598</v>
      </c>
      <c r="FB88" s="17">
        <f t="shared" si="124"/>
        <v>1288.6030750465391</v>
      </c>
      <c r="FC88" s="17">
        <f t="shared" si="124"/>
        <v>1375.5836100006106</v>
      </c>
      <c r="FD88" s="17">
        <f t="shared" ref="FD88:FP88" si="125">SUM(FD89:FD91)</f>
        <v>1433.5971299934388</v>
      </c>
      <c r="FE88" s="17">
        <f t="shared" si="125"/>
        <v>1194.6670800018312</v>
      </c>
      <c r="FF88" s="17">
        <f t="shared" si="125"/>
        <v>1235.2037799682616</v>
      </c>
      <c r="FG88" s="17">
        <f t="shared" si="125"/>
        <v>1265.1074000091553</v>
      </c>
      <c r="FH88" s="17">
        <f t="shared" si="125"/>
        <v>1298.5891350097654</v>
      </c>
      <c r="FI88" s="17">
        <f t="shared" si="125"/>
        <v>1443.9286879882811</v>
      </c>
      <c r="FJ88" s="17">
        <f t="shared" si="125"/>
        <v>1448.2428000030518</v>
      </c>
      <c r="FK88" s="17">
        <f t="shared" si="125"/>
        <v>1294.5236399993898</v>
      </c>
      <c r="FL88" s="17">
        <f t="shared" si="125"/>
        <v>1460.7179600067138</v>
      </c>
      <c r="FM88" s="17">
        <f t="shared" si="125"/>
        <v>1433.6254360046387</v>
      </c>
      <c r="FN88" s="17">
        <f t="shared" si="125"/>
        <v>1395.1574640045167</v>
      </c>
      <c r="FO88" s="17">
        <f t="shared" si="125"/>
        <v>1347.3688460235594</v>
      </c>
      <c r="FP88" s="17">
        <f t="shared" si="125"/>
        <v>1368.8911447219848</v>
      </c>
      <c r="FQ88" s="17">
        <f t="shared" ref="FQ88:FS88" si="126">SUM(FQ89:FQ91)</f>
        <v>1418.5320329830647</v>
      </c>
      <c r="FR88" s="17">
        <f t="shared" si="126"/>
        <v>1331.2662202454117</v>
      </c>
      <c r="FS88" s="17">
        <f t="shared" si="126"/>
        <v>1389.5242784986497</v>
      </c>
      <c r="FT88" s="17">
        <f t="shared" ref="FT88:FU88" si="127">SUM(FT89:FT91)</f>
        <v>1405.5957469501495</v>
      </c>
      <c r="FU88" s="17">
        <f t="shared" si="127"/>
        <v>1446.2362985239029</v>
      </c>
      <c r="FV88" s="17">
        <f t="shared" ref="FV88" si="128">SUM(FV89:FV91)</f>
        <v>1373.1473739999999</v>
      </c>
    </row>
    <row r="89" spans="1:178" ht="15" x14ac:dyDescent="0.25">
      <c r="A89" s="49" t="s">
        <v>22</v>
      </c>
      <c r="B89" s="53">
        <v>541.21199999999999</v>
      </c>
      <c r="C89" s="53">
        <v>663.36699999999996</v>
      </c>
      <c r="D89" s="53">
        <v>776.82300000000009</v>
      </c>
      <c r="E89" s="53">
        <v>716.54700000000003</v>
      </c>
      <c r="F89" s="53">
        <v>584.13499999999999</v>
      </c>
      <c r="G89" s="53">
        <v>510.98</v>
      </c>
      <c r="H89" s="53">
        <v>529.58600000000001</v>
      </c>
      <c r="I89" s="53">
        <v>437.35299999999995</v>
      </c>
      <c r="J89" s="53">
        <v>663.45699999999999</v>
      </c>
      <c r="K89" s="53">
        <v>615.88499999999999</v>
      </c>
      <c r="L89" s="53">
        <v>595.43700000000001</v>
      </c>
      <c r="M89" s="53">
        <v>740.53600000000006</v>
      </c>
      <c r="N89" s="53">
        <v>619.18799999999987</v>
      </c>
      <c r="O89" s="53">
        <v>681.10300000000007</v>
      </c>
      <c r="P89" s="53">
        <v>670.86400000000003</v>
      </c>
      <c r="Q89" s="53">
        <v>574.89599999999996</v>
      </c>
      <c r="R89" s="53">
        <v>626.11400000000003</v>
      </c>
      <c r="S89" s="53">
        <v>404.46199999999999</v>
      </c>
      <c r="T89" s="53">
        <v>637.52099999999996</v>
      </c>
      <c r="U89" s="53">
        <v>591.053</v>
      </c>
      <c r="V89" s="53">
        <v>531.31399999999996</v>
      </c>
      <c r="W89" s="53">
        <v>610.91600000000005</v>
      </c>
      <c r="X89" s="53">
        <v>565.70729026031495</v>
      </c>
      <c r="Y89" s="53">
        <v>680.14655652618399</v>
      </c>
      <c r="Z89" s="53">
        <v>627.33021055221559</v>
      </c>
      <c r="AA89" s="53">
        <v>386.35237438964845</v>
      </c>
      <c r="AB89" s="53">
        <v>647.05600000000004</v>
      </c>
      <c r="AC89" s="53">
        <v>626.23800000000006</v>
      </c>
      <c r="AD89" s="53">
        <v>559.13780385971063</v>
      </c>
      <c r="AE89" s="53">
        <v>655.79758802032472</v>
      </c>
      <c r="AF89" s="53">
        <v>435.31585266113279</v>
      </c>
      <c r="AG89" s="53">
        <v>657.80899999999997</v>
      </c>
      <c r="AH89" s="53">
        <v>664.20299999999997</v>
      </c>
      <c r="AI89" s="53">
        <v>636.62400000000002</v>
      </c>
      <c r="AJ89" s="53">
        <v>620.57857532691958</v>
      </c>
      <c r="AK89" s="53">
        <v>73.260952911376947</v>
      </c>
      <c r="AL89" s="53">
        <v>537.85604913330076</v>
      </c>
      <c r="AM89" s="53">
        <v>655.8625056686401</v>
      </c>
      <c r="AN89" s="53">
        <v>468.32357192993163</v>
      </c>
      <c r="AO89" s="53">
        <v>572.18572390747067</v>
      </c>
      <c r="AP89" s="53">
        <v>697.64208053588868</v>
      </c>
      <c r="AQ89" s="53">
        <v>252.88748876953125</v>
      </c>
      <c r="AR89" s="53">
        <v>696.2389220886231</v>
      </c>
      <c r="AS89" s="53">
        <v>684.54282040405269</v>
      </c>
      <c r="AT89" s="53">
        <v>518.57342110061643</v>
      </c>
      <c r="AU89" s="53">
        <v>708.37078854370111</v>
      </c>
      <c r="AV89" s="53">
        <v>-1.7081794433593749</v>
      </c>
      <c r="AW89" s="53">
        <v>173.9706012573242</v>
      </c>
      <c r="AX89" s="53">
        <v>534.60917712402352</v>
      </c>
      <c r="AY89" s="53">
        <v>414.15573260498047</v>
      </c>
      <c r="AZ89" s="53">
        <v>631.63420086669919</v>
      </c>
      <c r="BA89" s="53">
        <v>657.75099694824212</v>
      </c>
      <c r="BB89" s="53">
        <v>710.4747845458985</v>
      </c>
      <c r="BC89" s="53">
        <v>817.25425689697272</v>
      </c>
      <c r="BD89" s="53">
        <v>925.31018884277341</v>
      </c>
      <c r="BE89" s="53">
        <v>868.2348920898437</v>
      </c>
      <c r="BF89" s="53">
        <v>935.99236370849599</v>
      </c>
      <c r="BG89" s="53">
        <v>810.27920764160149</v>
      </c>
      <c r="BH89" s="53">
        <v>910.08492639160158</v>
      </c>
      <c r="BI89" s="53">
        <v>1045.9792368774413</v>
      </c>
      <c r="BJ89" s="53">
        <v>1047.1745047607421</v>
      </c>
      <c r="BK89" s="53">
        <v>946.82715209960941</v>
      </c>
      <c r="BL89" s="53">
        <v>1045.2794573974611</v>
      </c>
      <c r="BM89" s="53">
        <v>1068.0808048706056</v>
      </c>
      <c r="BN89" s="53">
        <v>1071.1027250976563</v>
      </c>
      <c r="BO89" s="53">
        <v>968.99361523437506</v>
      </c>
      <c r="BP89" s="53">
        <v>981.09904241943366</v>
      </c>
      <c r="BQ89" s="53">
        <v>1098.5558804931641</v>
      </c>
      <c r="BR89" s="53">
        <v>1035.0636221923828</v>
      </c>
      <c r="BS89" s="53">
        <v>943.82065783691405</v>
      </c>
      <c r="BT89" s="53">
        <v>956.56320288085942</v>
      </c>
      <c r="BU89" s="53">
        <v>1048.0889250488281</v>
      </c>
      <c r="BV89" s="53">
        <v>1050.6394973144529</v>
      </c>
      <c r="BW89" s="53">
        <v>913.19239196777346</v>
      </c>
      <c r="BX89" s="53">
        <v>946.9150933837891</v>
      </c>
      <c r="BY89" s="53">
        <v>1076.8053453369141</v>
      </c>
      <c r="BZ89" s="53">
        <v>986.98357592773436</v>
      </c>
      <c r="CA89" s="53">
        <v>1092.9548837890625</v>
      </c>
      <c r="CB89" s="53">
        <v>1123.1378048095703</v>
      </c>
      <c r="CC89" s="53">
        <v>1007.7505715332031</v>
      </c>
      <c r="CD89" s="53">
        <v>1115.8373947753907</v>
      </c>
      <c r="CE89" s="53">
        <v>1013.0061774902343</v>
      </c>
      <c r="CF89" s="53">
        <v>1145.2039062499998</v>
      </c>
      <c r="CG89" s="53">
        <v>1166.428706298828</v>
      </c>
      <c r="CH89" s="53">
        <v>1054.3290268554688</v>
      </c>
      <c r="CI89" s="53">
        <v>1107.5890399169923</v>
      </c>
      <c r="CJ89" s="53">
        <v>1095.0395528564454</v>
      </c>
      <c r="CK89" s="53">
        <v>1060.6576121826172</v>
      </c>
      <c r="CL89" s="53">
        <v>1024.6999235839844</v>
      </c>
      <c r="CM89" s="53">
        <v>1032.6238189697265</v>
      </c>
      <c r="CN89" s="53">
        <v>1128.8930034179689</v>
      </c>
      <c r="CO89" s="53">
        <v>992.55706481933589</v>
      </c>
      <c r="CP89" s="53">
        <v>1125.0164156494141</v>
      </c>
      <c r="CQ89" s="53">
        <v>1147.5308149414063</v>
      </c>
      <c r="CR89" s="53">
        <v>1147.0938916015625</v>
      </c>
      <c r="CS89" s="53">
        <v>1242.2882557373046</v>
      </c>
      <c r="CT89" s="53">
        <v>1084.8679405517578</v>
      </c>
      <c r="CU89" s="53">
        <v>1251.3781966552733</v>
      </c>
      <c r="CV89" s="53">
        <v>1225.8864265136717</v>
      </c>
      <c r="CW89" s="53">
        <v>1223.1164447021483</v>
      </c>
      <c r="CX89" s="53">
        <v>1168.9843842773437</v>
      </c>
      <c r="CY89" s="53">
        <v>1101.64813671875</v>
      </c>
      <c r="CZ89" s="53">
        <v>1235.0847724609375</v>
      </c>
      <c r="DA89" s="53">
        <v>1172.1437764892578</v>
      </c>
      <c r="DB89" s="53">
        <v>1210.0528454589844</v>
      </c>
      <c r="DC89" s="53">
        <v>1234.1794707031252</v>
      </c>
      <c r="DD89" s="53">
        <v>1263.9750505371094</v>
      </c>
      <c r="DE89" s="53">
        <v>1151.5846850585938</v>
      </c>
      <c r="DF89" s="53">
        <v>1209.8748446044922</v>
      </c>
      <c r="DG89" s="53">
        <v>1023.0449182128906</v>
      </c>
      <c r="DH89" s="53">
        <v>1229.2376228027344</v>
      </c>
      <c r="DI89" s="53">
        <v>1135.7036545410156</v>
      </c>
      <c r="DJ89" s="53">
        <v>1137.4002150878907</v>
      </c>
      <c r="DK89" s="53">
        <v>1257.9425847167968</v>
      </c>
      <c r="DL89" s="53">
        <v>1214.5628724365233</v>
      </c>
      <c r="DM89" s="53">
        <v>1219.9130832519531</v>
      </c>
      <c r="DN89" s="53">
        <v>1197.6138286132812</v>
      </c>
      <c r="DO89" s="53">
        <v>1171.7032657470702</v>
      </c>
      <c r="DP89" s="53">
        <v>1241.9073138427734</v>
      </c>
      <c r="DQ89" s="53">
        <v>1225.9028154296875</v>
      </c>
      <c r="DR89" s="53">
        <v>1197.5475036621092</v>
      </c>
      <c r="DS89" s="53">
        <v>1016.4071060791016</v>
      </c>
      <c r="DT89" s="53">
        <v>1193.2747280273438</v>
      </c>
      <c r="DU89" s="53">
        <v>1296.8239060058593</v>
      </c>
      <c r="DV89" s="53">
        <v>1044.6732269287108</v>
      </c>
      <c r="DW89" s="53">
        <v>1242.1217309570311</v>
      </c>
      <c r="DX89" s="53">
        <v>1225.9636879882812</v>
      </c>
      <c r="DY89" s="53">
        <v>1256.8146469726562</v>
      </c>
      <c r="DZ89" s="53">
        <v>1252.73466796875</v>
      </c>
      <c r="EA89" s="53">
        <v>1161.6376779785155</v>
      </c>
      <c r="EB89" s="53">
        <v>1205.0830000000001</v>
      </c>
      <c r="EC89" s="53">
        <v>1198.6355429687501</v>
      </c>
      <c r="ED89" s="53">
        <v>1079.5219100341797</v>
      </c>
      <c r="EE89" s="53">
        <v>1127.3206750488282</v>
      </c>
      <c r="EF89" s="53">
        <v>1171.3450300292968</v>
      </c>
      <c r="EG89" s="53">
        <v>1170.191</v>
      </c>
      <c r="EH89" s="53">
        <v>1231.6413719482421</v>
      </c>
      <c r="EI89" s="53">
        <v>1219.7393669433593</v>
      </c>
      <c r="EJ89" s="53">
        <v>1211.472866027832</v>
      </c>
      <c r="EK89" s="53">
        <v>1255.5412460327148</v>
      </c>
      <c r="EL89" s="53">
        <v>1098.632400085449</v>
      </c>
      <c r="EM89" s="53">
        <v>1256.9286101074217</v>
      </c>
      <c r="EN89" s="53">
        <v>1187.362419921875</v>
      </c>
      <c r="EO89" s="53">
        <v>1195.7453540039062</v>
      </c>
      <c r="EP89" s="53">
        <v>1363.8096740722656</v>
      </c>
      <c r="EQ89" s="53">
        <v>1236.3101030273438</v>
      </c>
      <c r="ER89" s="53">
        <v>1266.1040689926149</v>
      </c>
      <c r="ES89" s="53">
        <v>1086.758672012329</v>
      </c>
      <c r="ET89" s="53">
        <v>1329.5698009948733</v>
      </c>
      <c r="EU89" s="53">
        <v>1384.8653780059815</v>
      </c>
      <c r="EV89" s="53">
        <v>1364.0225719757079</v>
      </c>
      <c r="EW89" s="53">
        <v>1293.5539154968262</v>
      </c>
      <c r="EX89" s="53">
        <v>1444.3849049835205</v>
      </c>
      <c r="EY89" s="53">
        <v>1174.4526873931886</v>
      </c>
      <c r="EZ89" s="53">
        <v>1413.4282479934693</v>
      </c>
      <c r="FA89" s="53">
        <v>1403.9888003005981</v>
      </c>
      <c r="FB89" s="53">
        <v>1308.3826749000548</v>
      </c>
      <c r="FC89" s="53">
        <v>1389.2026100006105</v>
      </c>
      <c r="FD89" s="53">
        <v>1406.6151299934388</v>
      </c>
      <c r="FE89" s="53">
        <v>1111.6600800018311</v>
      </c>
      <c r="FF89" s="53">
        <v>1220.7887799682617</v>
      </c>
      <c r="FG89" s="53">
        <v>1307.5364000091554</v>
      </c>
      <c r="FH89" s="53">
        <v>1169.1611350097655</v>
      </c>
      <c r="FI89" s="53">
        <v>1342.1956879882812</v>
      </c>
      <c r="FJ89" s="53">
        <v>1434.0168000030517</v>
      </c>
      <c r="FK89" s="53">
        <v>1166.8156399993898</v>
      </c>
      <c r="FL89" s="53">
        <v>1437.3379600067137</v>
      </c>
      <c r="FM89" s="53">
        <v>1389.7254360046386</v>
      </c>
      <c r="FN89" s="53">
        <v>1347.6924640045168</v>
      </c>
      <c r="FO89" s="53">
        <v>1265.7788460235595</v>
      </c>
      <c r="FP89" s="53">
        <v>1336.5032694625854</v>
      </c>
      <c r="FQ89" s="53">
        <v>1417.7175256958008</v>
      </c>
      <c r="FR89" s="53">
        <v>1197.6538387961928</v>
      </c>
      <c r="FS89" s="53">
        <v>1388.4162105102539</v>
      </c>
      <c r="FT89" s="53">
        <v>1342.4588184204101</v>
      </c>
      <c r="FU89" s="53">
        <v>1438.2207900543212</v>
      </c>
      <c r="FV89" s="53">
        <v>1375.7063349999999</v>
      </c>
    </row>
    <row r="90" spans="1:178" ht="15" x14ac:dyDescent="0.25">
      <c r="A90" s="49" t="s">
        <v>23</v>
      </c>
      <c r="B90" s="53">
        <v>233.00699999999998</v>
      </c>
      <c r="C90" s="53">
        <v>235.90899999999999</v>
      </c>
      <c r="D90" s="53">
        <v>237.49199999999999</v>
      </c>
      <c r="E90" s="53">
        <v>166.887</v>
      </c>
      <c r="F90" s="53">
        <v>260.51099999999997</v>
      </c>
      <c r="G90" s="53">
        <v>253.08300000000003</v>
      </c>
      <c r="H90" s="53">
        <v>250.95000000000002</v>
      </c>
      <c r="I90" s="53">
        <v>193.24099999999999</v>
      </c>
      <c r="J90" s="53">
        <v>221.19</v>
      </c>
      <c r="K90" s="53">
        <v>264.262</v>
      </c>
      <c r="L90" s="53">
        <v>216.56299999999999</v>
      </c>
      <c r="M90" s="53">
        <v>211.423</v>
      </c>
      <c r="N90" s="53">
        <v>165.87100000000001</v>
      </c>
      <c r="O90" s="53">
        <v>205.78099999999998</v>
      </c>
      <c r="P90" s="53">
        <v>226.02600000000001</v>
      </c>
      <c r="Q90" s="53">
        <v>137.47400000000002</v>
      </c>
      <c r="R90" s="53">
        <v>178.65299999999999</v>
      </c>
      <c r="S90" s="53">
        <v>107.82599999999999</v>
      </c>
      <c r="T90" s="53">
        <v>245.274</v>
      </c>
      <c r="U90" s="53">
        <v>204.94100000000003</v>
      </c>
      <c r="V90" s="53">
        <v>179.19499999999999</v>
      </c>
      <c r="W90" s="53">
        <v>203.04599999999999</v>
      </c>
      <c r="X90" s="53">
        <v>179.49700000000001</v>
      </c>
      <c r="Y90" s="53">
        <v>158.80599999999998</v>
      </c>
      <c r="Z90" s="53">
        <v>194.19</v>
      </c>
      <c r="AA90" s="53">
        <v>95.725999999999999</v>
      </c>
      <c r="AB90" s="53">
        <v>166.642</v>
      </c>
      <c r="AC90" s="53">
        <v>169.024</v>
      </c>
      <c r="AD90" s="53">
        <v>131.48200000000003</v>
      </c>
      <c r="AE90" s="53">
        <v>125.44600000000001</v>
      </c>
      <c r="AF90" s="53">
        <v>77.78</v>
      </c>
      <c r="AG90" s="53">
        <v>115.21299999999999</v>
      </c>
      <c r="AH90" s="53">
        <v>146.60599999999999</v>
      </c>
      <c r="AI90" s="53">
        <v>76.204999999999998</v>
      </c>
      <c r="AJ90" s="53">
        <v>79.960000000000008</v>
      </c>
      <c r="AK90" s="53">
        <v>3.1630000000000003</v>
      </c>
      <c r="AL90" s="53">
        <v>52.325999999999993</v>
      </c>
      <c r="AM90" s="53">
        <v>79.114000000000004</v>
      </c>
      <c r="AN90" s="53">
        <v>44.923000000000002</v>
      </c>
      <c r="AO90" s="53">
        <v>49.716000000000008</v>
      </c>
      <c r="AP90" s="53">
        <v>68.435000000000002</v>
      </c>
      <c r="AQ90" s="53">
        <v>33.991</v>
      </c>
      <c r="AR90" s="53">
        <v>13.741</v>
      </c>
      <c r="AS90" s="53">
        <v>63.807000000000002</v>
      </c>
      <c r="AT90" s="53">
        <v>56.260000000000005</v>
      </c>
      <c r="AU90" s="53">
        <v>34.520999999999994</v>
      </c>
      <c r="AV90" s="53">
        <v>21.047999999999998</v>
      </c>
      <c r="AW90" s="53">
        <v>-32.788000000000004</v>
      </c>
      <c r="AX90" s="53">
        <v>-1.4009999999999962</v>
      </c>
      <c r="AY90" s="53">
        <v>2.9849999999999977</v>
      </c>
      <c r="AZ90" s="53">
        <v>-39.951000000000001</v>
      </c>
      <c r="BA90" s="53">
        <v>-36.075000000000003</v>
      </c>
      <c r="BB90" s="53">
        <v>54.307000000000002</v>
      </c>
      <c r="BC90" s="53">
        <v>-3.3640000000000061</v>
      </c>
      <c r="BD90" s="53">
        <v>-32.888000000000005</v>
      </c>
      <c r="BE90" s="53">
        <v>48.665000000000006</v>
      </c>
      <c r="BF90" s="53">
        <v>-74.62</v>
      </c>
      <c r="BG90" s="53">
        <v>82.843999999999994</v>
      </c>
      <c r="BH90" s="53">
        <v>-60.894999999999989</v>
      </c>
      <c r="BI90" s="53">
        <v>44.867000000000004</v>
      </c>
      <c r="BJ90" s="53">
        <v>-12.761000000000006</v>
      </c>
      <c r="BK90" s="53">
        <v>29.946999999999999</v>
      </c>
      <c r="BL90" s="53">
        <v>-66.036999999999992</v>
      </c>
      <c r="BM90" s="53">
        <v>71.09</v>
      </c>
      <c r="BN90" s="53">
        <v>-18.851000000000003</v>
      </c>
      <c r="BO90" s="53">
        <v>-53.997000000000007</v>
      </c>
      <c r="BP90" s="53">
        <v>47.540999999999997</v>
      </c>
      <c r="BQ90" s="53">
        <v>19.227000000000007</v>
      </c>
      <c r="BR90" s="53">
        <v>41.191000000000003</v>
      </c>
      <c r="BS90" s="53">
        <v>-23.732999999999983</v>
      </c>
      <c r="BT90" s="53">
        <v>72.483999999999995</v>
      </c>
      <c r="BU90" s="53">
        <v>86.777000000000001</v>
      </c>
      <c r="BV90" s="53">
        <v>58.46</v>
      </c>
      <c r="BW90" s="53">
        <v>-23.244000000000003</v>
      </c>
      <c r="BX90" s="53">
        <v>54.468999999999994</v>
      </c>
      <c r="BY90" s="53">
        <v>29.689999999999994</v>
      </c>
      <c r="BZ90" s="53">
        <v>-13.102999999999994</v>
      </c>
      <c r="CA90" s="53">
        <v>21.593000000000007</v>
      </c>
      <c r="CB90" s="53">
        <v>-30.154999999999998</v>
      </c>
      <c r="CC90" s="53">
        <v>-33.562999999999995</v>
      </c>
      <c r="CD90" s="53">
        <v>34.125</v>
      </c>
      <c r="CE90" s="53">
        <v>70.013999999999996</v>
      </c>
      <c r="CF90" s="53">
        <v>20.045000000000002</v>
      </c>
      <c r="CG90" s="53">
        <v>31.710000000000004</v>
      </c>
      <c r="CH90" s="53">
        <v>-26.211000000000016</v>
      </c>
      <c r="CI90" s="53">
        <v>33.889000000000003</v>
      </c>
      <c r="CJ90" s="53">
        <v>56.141000000000005</v>
      </c>
      <c r="CK90" s="53">
        <v>39.873999999999995</v>
      </c>
      <c r="CL90" s="53">
        <v>-70.593999999999994</v>
      </c>
      <c r="CM90" s="53">
        <v>161.48099999999999</v>
      </c>
      <c r="CN90" s="53">
        <v>29.851999999999997</v>
      </c>
      <c r="CO90" s="53">
        <v>65.681000000000012</v>
      </c>
      <c r="CP90" s="53">
        <v>19.813000000000002</v>
      </c>
      <c r="CQ90" s="53">
        <v>110.69699999999999</v>
      </c>
      <c r="CR90" s="53">
        <v>156.26</v>
      </c>
      <c r="CS90" s="53">
        <v>20.749999999999996</v>
      </c>
      <c r="CT90" s="53">
        <v>95.197999999999993</v>
      </c>
      <c r="CU90" s="53">
        <v>110.93200000000002</v>
      </c>
      <c r="CV90" s="53">
        <v>85.557999999999993</v>
      </c>
      <c r="CW90" s="53">
        <v>97.262</v>
      </c>
      <c r="CX90" s="53">
        <v>-70.867999999999995</v>
      </c>
      <c r="CY90" s="53">
        <v>161.548</v>
      </c>
      <c r="CZ90" s="53">
        <v>85.04000000000002</v>
      </c>
      <c r="DA90" s="53">
        <v>63.808999999999997</v>
      </c>
      <c r="DB90" s="53">
        <v>31.637000000000004</v>
      </c>
      <c r="DC90" s="53">
        <v>46.843000000000004</v>
      </c>
      <c r="DD90" s="53">
        <v>37.053999999999995</v>
      </c>
      <c r="DE90" s="53">
        <v>92.355000000000004</v>
      </c>
      <c r="DF90" s="53">
        <v>107.35600000000001</v>
      </c>
      <c r="DG90" s="53">
        <v>83.423000000000002</v>
      </c>
      <c r="DH90" s="53">
        <v>161.74200000000002</v>
      </c>
      <c r="DI90" s="53">
        <v>58.674999999999997</v>
      </c>
      <c r="DJ90" s="53">
        <v>181.881</v>
      </c>
      <c r="DK90" s="53">
        <v>33.603999999999999</v>
      </c>
      <c r="DL90" s="53">
        <v>114.989</v>
      </c>
      <c r="DM90" s="53">
        <v>110.9</v>
      </c>
      <c r="DN90" s="53">
        <v>141.59899999999999</v>
      </c>
      <c r="DO90" s="53">
        <v>102.85599999999999</v>
      </c>
      <c r="DP90" s="53">
        <v>92.852000000000004</v>
      </c>
      <c r="DQ90" s="53">
        <v>96.022999999999996</v>
      </c>
      <c r="DR90" s="53">
        <v>104.55500000000001</v>
      </c>
      <c r="DS90" s="53">
        <v>32.241999999999997</v>
      </c>
      <c r="DT90" s="53">
        <v>130.626</v>
      </c>
      <c r="DU90" s="53">
        <v>27.923999999999999</v>
      </c>
      <c r="DV90" s="53">
        <v>121.08099999999999</v>
      </c>
      <c r="DW90" s="53">
        <v>78.748999999999995</v>
      </c>
      <c r="DX90" s="53">
        <v>63.545000000000002</v>
      </c>
      <c r="DY90" s="53">
        <v>129.08799999999999</v>
      </c>
      <c r="DZ90" s="53">
        <v>23.22</v>
      </c>
      <c r="EA90" s="53">
        <v>82.206000000000003</v>
      </c>
      <c r="EB90" s="53">
        <v>53.897000000000006</v>
      </c>
      <c r="EC90" s="53">
        <v>101.068</v>
      </c>
      <c r="ED90" s="53">
        <v>56.260999999999996</v>
      </c>
      <c r="EE90" s="53">
        <v>45.815000000000005</v>
      </c>
      <c r="EF90" s="53">
        <v>107.33500000000001</v>
      </c>
      <c r="EG90" s="53">
        <v>60.80299999999999</v>
      </c>
      <c r="EH90" s="53">
        <v>91.946999999999974</v>
      </c>
      <c r="EI90" s="53">
        <v>33.734000000000002</v>
      </c>
      <c r="EJ90" s="53">
        <v>11.544999999999998</v>
      </c>
      <c r="EK90" s="53">
        <v>97.36099999999999</v>
      </c>
      <c r="EL90" s="53">
        <v>65.671999999999997</v>
      </c>
      <c r="EM90" s="53">
        <v>34.347000000000001</v>
      </c>
      <c r="EN90" s="53">
        <v>64.579000000000008</v>
      </c>
      <c r="EO90" s="53">
        <v>80.641999999999996</v>
      </c>
      <c r="EP90" s="53">
        <v>11.253000000000007</v>
      </c>
      <c r="EQ90" s="53">
        <v>-64.744000000000014</v>
      </c>
      <c r="ER90" s="53">
        <v>111.03399999999999</v>
      </c>
      <c r="ES90" s="53">
        <v>159.80099999999999</v>
      </c>
      <c r="ET90" s="53">
        <v>-6.7469999999999857</v>
      </c>
      <c r="EU90" s="53">
        <v>-0.71199999999999974</v>
      </c>
      <c r="EV90" s="53">
        <v>4.1000000000000032</v>
      </c>
      <c r="EW90" s="53">
        <v>69.937999999999988</v>
      </c>
      <c r="EX90" s="53">
        <v>-36.137999999999998</v>
      </c>
      <c r="EY90" s="53">
        <v>118.02200000000002</v>
      </c>
      <c r="EZ90" s="53">
        <v>-13.892999999999997</v>
      </c>
      <c r="FA90" s="53">
        <v>98.899000000000001</v>
      </c>
      <c r="FB90" s="53">
        <v>-19.77959985351562</v>
      </c>
      <c r="FC90" s="53">
        <v>-13.619</v>
      </c>
      <c r="FD90" s="53">
        <v>26.981999999999999</v>
      </c>
      <c r="FE90" s="53">
        <v>83.006999999999991</v>
      </c>
      <c r="FF90" s="53">
        <v>14.415000000000006</v>
      </c>
      <c r="FG90" s="53">
        <v>-42.429000000000002</v>
      </c>
      <c r="FH90" s="53">
        <v>129.428</v>
      </c>
      <c r="FI90" s="53">
        <v>101.733</v>
      </c>
      <c r="FJ90" s="53">
        <v>14.226000000000006</v>
      </c>
      <c r="FK90" s="53">
        <v>127.708</v>
      </c>
      <c r="FL90" s="53">
        <v>23.38</v>
      </c>
      <c r="FM90" s="53">
        <v>43.899999999999991</v>
      </c>
      <c r="FN90" s="53">
        <v>47.464999999999989</v>
      </c>
      <c r="FO90" s="53">
        <v>81.59</v>
      </c>
      <c r="FP90" s="53">
        <v>32.387875259399422</v>
      </c>
      <c r="FQ90" s="53">
        <v>0.81450728726386501</v>
      </c>
      <c r="FR90" s="53">
        <v>133.61238144921879</v>
      </c>
      <c r="FS90" s="53">
        <v>1.1080679883956961</v>
      </c>
      <c r="FT90" s="53">
        <v>63.136928529739379</v>
      </c>
      <c r="FU90" s="53">
        <v>8.0155084695816008</v>
      </c>
      <c r="FV90" s="53">
        <v>-2.5589609999999894</v>
      </c>
    </row>
    <row r="91" spans="1:178" ht="17.25" x14ac:dyDescent="0.25">
      <c r="A91" s="49" t="s">
        <v>107</v>
      </c>
      <c r="B91" s="53">
        <v>0</v>
      </c>
      <c r="C91" s="53">
        <v>0</v>
      </c>
      <c r="D91" s="53">
        <v>0</v>
      </c>
      <c r="E91" s="53">
        <v>0</v>
      </c>
      <c r="F91" s="53">
        <v>0</v>
      </c>
      <c r="G91" s="53">
        <v>0</v>
      </c>
      <c r="H91" s="53">
        <v>0</v>
      </c>
      <c r="I91" s="53">
        <v>0</v>
      </c>
      <c r="J91" s="53">
        <v>0</v>
      </c>
      <c r="K91" s="53">
        <v>0</v>
      </c>
      <c r="L91" s="53">
        <v>0</v>
      </c>
      <c r="M91" s="53">
        <v>0</v>
      </c>
      <c r="N91" s="53">
        <v>0</v>
      </c>
      <c r="O91" s="53">
        <v>0</v>
      </c>
      <c r="P91" s="53">
        <v>0</v>
      </c>
      <c r="Q91" s="53">
        <v>0</v>
      </c>
      <c r="R91" s="53">
        <v>0</v>
      </c>
      <c r="S91" s="53">
        <v>0</v>
      </c>
      <c r="T91" s="53">
        <v>0</v>
      </c>
      <c r="U91" s="53">
        <v>0</v>
      </c>
      <c r="V91" s="53">
        <v>0</v>
      </c>
      <c r="W91" s="53">
        <v>0</v>
      </c>
      <c r="X91" s="53">
        <v>0</v>
      </c>
      <c r="Y91" s="53">
        <v>0</v>
      </c>
      <c r="Z91" s="53">
        <v>0</v>
      </c>
      <c r="AA91" s="53">
        <v>0</v>
      </c>
      <c r="AB91" s="53">
        <v>0</v>
      </c>
      <c r="AC91" s="53">
        <v>0</v>
      </c>
      <c r="AD91" s="53">
        <v>0</v>
      </c>
      <c r="AE91" s="53">
        <v>0</v>
      </c>
      <c r="AF91" s="53">
        <v>0</v>
      </c>
      <c r="AG91" s="53">
        <v>0</v>
      </c>
      <c r="AH91" s="53">
        <v>0</v>
      </c>
      <c r="AI91" s="53">
        <v>0</v>
      </c>
      <c r="AJ91" s="53">
        <v>0</v>
      </c>
      <c r="AK91" s="53">
        <v>0</v>
      </c>
      <c r="AL91" s="53">
        <v>0</v>
      </c>
      <c r="AM91" s="53">
        <v>0</v>
      </c>
      <c r="AN91" s="53">
        <v>0</v>
      </c>
      <c r="AO91" s="53">
        <v>0</v>
      </c>
      <c r="AP91" s="53">
        <v>0</v>
      </c>
      <c r="AQ91" s="53">
        <v>0</v>
      </c>
      <c r="AR91" s="53">
        <v>0</v>
      </c>
      <c r="AS91" s="53">
        <v>0</v>
      </c>
      <c r="AT91" s="53">
        <v>0</v>
      </c>
      <c r="AU91" s="53">
        <v>0</v>
      </c>
      <c r="AV91" s="53">
        <v>0</v>
      </c>
      <c r="AW91" s="53">
        <v>0</v>
      </c>
      <c r="AX91" s="53">
        <v>0</v>
      </c>
      <c r="AY91" s="53">
        <v>0</v>
      </c>
      <c r="AZ91" s="53">
        <v>0</v>
      </c>
      <c r="BA91" s="53">
        <v>0</v>
      </c>
      <c r="BB91" s="53">
        <v>0</v>
      </c>
      <c r="BC91" s="53">
        <v>0</v>
      </c>
      <c r="BD91" s="53">
        <v>0</v>
      </c>
      <c r="BE91" s="53">
        <v>0</v>
      </c>
      <c r="BF91" s="53">
        <v>0</v>
      </c>
      <c r="BG91" s="53">
        <v>0</v>
      </c>
      <c r="BH91" s="53">
        <v>0</v>
      </c>
      <c r="BI91" s="53">
        <v>0</v>
      </c>
      <c r="BJ91" s="53">
        <v>0</v>
      </c>
      <c r="BK91" s="53">
        <v>0</v>
      </c>
      <c r="BL91" s="53">
        <v>0</v>
      </c>
      <c r="BM91" s="53">
        <v>0</v>
      </c>
      <c r="BN91" s="53">
        <v>0</v>
      </c>
      <c r="BO91" s="53">
        <v>0</v>
      </c>
      <c r="BP91" s="53">
        <v>0</v>
      </c>
      <c r="BQ91" s="53">
        <v>0</v>
      </c>
      <c r="BR91" s="53">
        <v>0</v>
      </c>
      <c r="BS91" s="53">
        <v>0</v>
      </c>
      <c r="BT91" s="53">
        <v>0</v>
      </c>
      <c r="BU91" s="53">
        <v>0</v>
      </c>
      <c r="BV91" s="53">
        <v>0</v>
      </c>
      <c r="BW91" s="53">
        <v>0</v>
      </c>
      <c r="BX91" s="53">
        <v>0</v>
      </c>
      <c r="BY91" s="53">
        <v>0</v>
      </c>
      <c r="BZ91" s="53">
        <v>0</v>
      </c>
      <c r="CA91" s="53">
        <v>0</v>
      </c>
      <c r="CB91" s="53">
        <v>0</v>
      </c>
      <c r="CC91" s="53">
        <v>0</v>
      </c>
      <c r="CD91" s="53">
        <v>0</v>
      </c>
      <c r="CE91" s="53">
        <v>0</v>
      </c>
      <c r="CF91" s="53">
        <v>0</v>
      </c>
      <c r="CG91" s="53">
        <v>0</v>
      </c>
      <c r="CH91" s="53">
        <v>0</v>
      </c>
      <c r="CI91" s="53">
        <v>0</v>
      </c>
      <c r="CJ91" s="53">
        <v>0</v>
      </c>
      <c r="CK91" s="53">
        <v>0</v>
      </c>
      <c r="CL91" s="53">
        <v>0</v>
      </c>
      <c r="CM91" s="53">
        <v>0</v>
      </c>
      <c r="CN91" s="53">
        <v>0</v>
      </c>
      <c r="CO91" s="53">
        <v>0</v>
      </c>
      <c r="CP91" s="53">
        <v>0</v>
      </c>
      <c r="CQ91" s="53">
        <v>0</v>
      </c>
      <c r="CR91" s="53">
        <v>0</v>
      </c>
      <c r="CS91" s="53">
        <v>0</v>
      </c>
      <c r="CT91" s="53">
        <v>0</v>
      </c>
      <c r="CU91" s="53">
        <v>0</v>
      </c>
      <c r="CV91" s="53">
        <v>0</v>
      </c>
      <c r="CW91" s="53">
        <v>0</v>
      </c>
      <c r="CX91" s="53">
        <v>0</v>
      </c>
      <c r="CY91" s="53">
        <v>0</v>
      </c>
      <c r="CZ91" s="53">
        <v>0</v>
      </c>
      <c r="DA91" s="53">
        <v>0</v>
      </c>
      <c r="DB91" s="53">
        <v>0</v>
      </c>
      <c r="DC91" s="53">
        <v>0</v>
      </c>
      <c r="DD91" s="53">
        <v>0</v>
      </c>
      <c r="DE91" s="53">
        <v>0</v>
      </c>
      <c r="DF91" s="53">
        <v>0</v>
      </c>
      <c r="DG91" s="53">
        <v>0</v>
      </c>
      <c r="DH91" s="53">
        <v>0</v>
      </c>
      <c r="DI91" s="53">
        <v>0</v>
      </c>
      <c r="DJ91" s="53">
        <v>0</v>
      </c>
      <c r="DK91" s="53">
        <v>0</v>
      </c>
      <c r="DL91" s="53">
        <v>0</v>
      </c>
      <c r="DM91" s="53">
        <v>0</v>
      </c>
      <c r="DN91" s="53">
        <v>0</v>
      </c>
      <c r="DO91" s="53">
        <v>0</v>
      </c>
      <c r="DP91" s="53">
        <v>0</v>
      </c>
      <c r="DQ91" s="53">
        <v>0</v>
      </c>
      <c r="DR91" s="53">
        <v>0</v>
      </c>
      <c r="DS91" s="53">
        <v>0</v>
      </c>
      <c r="DT91" s="53">
        <v>0</v>
      </c>
      <c r="DU91" s="53">
        <v>0</v>
      </c>
      <c r="DV91" s="53">
        <v>0</v>
      </c>
      <c r="DW91" s="53">
        <v>0</v>
      </c>
      <c r="DX91" s="53">
        <v>0</v>
      </c>
      <c r="DY91" s="53">
        <v>0</v>
      </c>
      <c r="DZ91" s="53">
        <v>0</v>
      </c>
      <c r="EA91" s="53">
        <v>0</v>
      </c>
      <c r="EB91" s="53">
        <v>0</v>
      </c>
      <c r="EC91" s="53">
        <v>0</v>
      </c>
      <c r="ED91" s="53">
        <v>0</v>
      </c>
      <c r="EE91" s="53">
        <v>0</v>
      </c>
      <c r="EF91" s="53">
        <v>0</v>
      </c>
      <c r="EG91" s="53">
        <v>0</v>
      </c>
      <c r="EH91" s="53">
        <v>0</v>
      </c>
      <c r="EI91" s="53">
        <v>0</v>
      </c>
      <c r="EJ91" s="53">
        <v>0</v>
      </c>
      <c r="EK91" s="53">
        <v>0</v>
      </c>
      <c r="EL91" s="53">
        <v>0</v>
      </c>
      <c r="EM91" s="53">
        <v>0</v>
      </c>
      <c r="EN91" s="53">
        <v>0</v>
      </c>
      <c r="EO91" s="53">
        <v>0</v>
      </c>
      <c r="EP91" s="53">
        <v>0</v>
      </c>
      <c r="EQ91" s="53">
        <v>0</v>
      </c>
      <c r="ER91" s="53">
        <v>0</v>
      </c>
      <c r="ES91" s="53">
        <v>0</v>
      </c>
      <c r="ET91" s="53">
        <v>0</v>
      </c>
      <c r="EU91" s="53">
        <v>0</v>
      </c>
      <c r="EV91" s="53">
        <v>0</v>
      </c>
      <c r="EW91" s="53">
        <v>0</v>
      </c>
      <c r="EX91" s="53">
        <v>0</v>
      </c>
      <c r="EY91" s="53">
        <v>0</v>
      </c>
      <c r="EZ91" s="53">
        <v>0</v>
      </c>
      <c r="FA91" s="53">
        <v>0</v>
      </c>
      <c r="FB91" s="53">
        <v>0</v>
      </c>
      <c r="FC91" s="53">
        <v>0</v>
      </c>
      <c r="FD91" s="53">
        <v>0</v>
      </c>
      <c r="FE91" s="53">
        <v>0</v>
      </c>
      <c r="FF91" s="53">
        <v>0</v>
      </c>
      <c r="FG91" s="53">
        <v>0</v>
      </c>
      <c r="FH91" s="53">
        <v>0</v>
      </c>
      <c r="FI91" s="53">
        <v>0</v>
      </c>
      <c r="FJ91" s="53">
        <v>0</v>
      </c>
      <c r="FK91" s="53">
        <v>0</v>
      </c>
      <c r="FL91" s="53">
        <v>0</v>
      </c>
      <c r="FM91" s="53">
        <v>0</v>
      </c>
      <c r="FN91" s="53">
        <v>0</v>
      </c>
      <c r="FO91" s="53">
        <v>0</v>
      </c>
      <c r="FP91" s="53">
        <v>0</v>
      </c>
      <c r="FQ91" s="53">
        <v>0</v>
      </c>
      <c r="FR91" s="53">
        <v>0</v>
      </c>
      <c r="FS91" s="53">
        <v>0</v>
      </c>
      <c r="FT91" s="53">
        <v>0</v>
      </c>
      <c r="FU91" s="53">
        <v>0</v>
      </c>
      <c r="FV91" s="53">
        <v>0</v>
      </c>
    </row>
    <row r="92" spans="1:178" ht="15" x14ac:dyDescent="0.2">
      <c r="A92" s="27" t="s">
        <v>63</v>
      </c>
      <c r="B92" s="17">
        <f>B88-B93</f>
        <v>42.472999999999956</v>
      </c>
      <c r="C92" s="17">
        <f t="shared" ref="C92:BN92" si="129">C88-C93</f>
        <v>39.987999999999943</v>
      </c>
      <c r="D92" s="17">
        <f t="shared" si="129"/>
        <v>48.421000000000163</v>
      </c>
      <c r="E92" s="17">
        <f t="shared" si="129"/>
        <v>44.942000000000007</v>
      </c>
      <c r="F92" s="17">
        <f t="shared" si="129"/>
        <v>48.949999999999932</v>
      </c>
      <c r="G92" s="17">
        <f t="shared" si="129"/>
        <v>46.54300000000012</v>
      </c>
      <c r="H92" s="17">
        <f t="shared" si="129"/>
        <v>45.44500000000005</v>
      </c>
      <c r="I92" s="17">
        <f t="shared" si="129"/>
        <v>40.452999999999975</v>
      </c>
      <c r="J92" s="17">
        <f t="shared" si="129"/>
        <v>43.091999999999985</v>
      </c>
      <c r="K92" s="17">
        <f t="shared" si="129"/>
        <v>46.677000000000021</v>
      </c>
      <c r="L92" s="17">
        <f t="shared" si="129"/>
        <v>46.2650000000001</v>
      </c>
      <c r="M92" s="17">
        <f t="shared" si="129"/>
        <v>50.717000000000212</v>
      </c>
      <c r="N92" s="17">
        <f t="shared" si="129"/>
        <v>38.427999999999884</v>
      </c>
      <c r="O92" s="17">
        <f t="shared" si="129"/>
        <v>49.266999999999939</v>
      </c>
      <c r="P92" s="17">
        <f t="shared" si="129"/>
        <v>46.860000000000127</v>
      </c>
      <c r="Q92" s="17">
        <f t="shared" si="129"/>
        <v>39.318000000000097</v>
      </c>
      <c r="R92" s="17">
        <f t="shared" si="129"/>
        <v>44.895999999999958</v>
      </c>
      <c r="S92" s="17">
        <f t="shared" si="129"/>
        <v>31.524999999999977</v>
      </c>
      <c r="T92" s="17">
        <f t="shared" si="129"/>
        <v>47.398000000000025</v>
      </c>
      <c r="U92" s="17">
        <f t="shared" si="129"/>
        <v>47.388999999999896</v>
      </c>
      <c r="V92" s="17">
        <f t="shared" si="129"/>
        <v>47.409999999999968</v>
      </c>
      <c r="W92" s="17">
        <f t="shared" si="129"/>
        <v>43.530000000000086</v>
      </c>
      <c r="X92" s="17">
        <f t="shared" si="129"/>
        <v>64.419290260315165</v>
      </c>
      <c r="Y92" s="17">
        <f t="shared" si="129"/>
        <v>42.207556526184021</v>
      </c>
      <c r="Z92" s="17">
        <f t="shared" si="129"/>
        <v>48.852210552215638</v>
      </c>
      <c r="AA92" s="17">
        <f t="shared" si="129"/>
        <v>24.779374389648353</v>
      </c>
      <c r="AB92" s="17">
        <f t="shared" si="129"/>
        <v>41.883000000000152</v>
      </c>
      <c r="AC92" s="17">
        <f t="shared" si="129"/>
        <v>44.331000000000017</v>
      </c>
      <c r="AD92" s="17">
        <f t="shared" si="129"/>
        <v>44.111803859710562</v>
      </c>
      <c r="AE92" s="17">
        <f t="shared" si="129"/>
        <v>43.925588020324767</v>
      </c>
      <c r="AF92" s="17">
        <f t="shared" si="129"/>
        <v>30.324852661132752</v>
      </c>
      <c r="AG92" s="17">
        <f t="shared" si="129"/>
        <v>39.429000000000087</v>
      </c>
      <c r="AH92" s="17">
        <f t="shared" si="129"/>
        <v>40.238999999999919</v>
      </c>
      <c r="AI92" s="17">
        <f t="shared" si="129"/>
        <v>37.762000000000057</v>
      </c>
      <c r="AJ92" s="17">
        <f t="shared" si="129"/>
        <v>39.377575326919555</v>
      </c>
      <c r="AK92" s="17">
        <f t="shared" si="129"/>
        <v>10.410952911376938</v>
      </c>
      <c r="AL92" s="17">
        <f t="shared" si="129"/>
        <v>34.834049133300823</v>
      </c>
      <c r="AM92" s="17">
        <f t="shared" si="129"/>
        <v>35.151505668640198</v>
      </c>
      <c r="AN92" s="17">
        <f t="shared" si="129"/>
        <v>26.034571929931644</v>
      </c>
      <c r="AO92" s="17">
        <f t="shared" si="129"/>
        <v>34.972723907470595</v>
      </c>
      <c r="AP92" s="17">
        <f t="shared" si="129"/>
        <v>38.348080535888585</v>
      </c>
      <c r="AQ92" s="17">
        <f t="shared" si="129"/>
        <v>16.968488769531291</v>
      </c>
      <c r="AR92" s="17">
        <f t="shared" si="129"/>
        <v>34.105922088623061</v>
      </c>
      <c r="AS92" s="17">
        <f t="shared" si="129"/>
        <v>38.216820404052669</v>
      </c>
      <c r="AT92" s="17">
        <f t="shared" si="129"/>
        <v>27.012421100616393</v>
      </c>
      <c r="AU92" s="17">
        <f t="shared" si="129"/>
        <v>34.563788543701207</v>
      </c>
      <c r="AV92" s="17">
        <f t="shared" si="129"/>
        <v>1.7408205566406245</v>
      </c>
      <c r="AW92" s="17">
        <f t="shared" si="129"/>
        <v>-58.970398742675826</v>
      </c>
      <c r="AX92" s="17">
        <f t="shared" si="129"/>
        <v>-220.81382287597637</v>
      </c>
      <c r="AY92" s="17">
        <f t="shared" si="129"/>
        <v>-255.54126739501942</v>
      </c>
      <c r="AZ92" s="17">
        <f t="shared" si="129"/>
        <v>-235.89679913330076</v>
      </c>
      <c r="BA92" s="17">
        <f t="shared" si="129"/>
        <v>-197.57800305175806</v>
      </c>
      <c r="BB92" s="17">
        <f t="shared" si="129"/>
        <v>-154.45521545410145</v>
      </c>
      <c r="BC92" s="17">
        <f t="shared" si="129"/>
        <v>-135.42074310302746</v>
      </c>
      <c r="BD92" s="17">
        <f t="shared" si="129"/>
        <v>-63.766811157226584</v>
      </c>
      <c r="BE92" s="17">
        <f t="shared" si="129"/>
        <v>-74.288107910156441</v>
      </c>
      <c r="BF92" s="17">
        <f t="shared" si="129"/>
        <v>-185.80963629150403</v>
      </c>
      <c r="BG92" s="17">
        <f t="shared" si="129"/>
        <v>-216.3687923583982</v>
      </c>
      <c r="BH92" s="17">
        <f t="shared" si="129"/>
        <v>-249.08407360839851</v>
      </c>
      <c r="BI92" s="17">
        <f t="shared" si="129"/>
        <v>-165.22576312255887</v>
      </c>
      <c r="BJ92" s="17">
        <f t="shared" si="129"/>
        <v>-200.11449523925785</v>
      </c>
      <c r="BK92" s="17">
        <f t="shared" si="129"/>
        <v>-176.40584790039043</v>
      </c>
      <c r="BL92" s="17">
        <f t="shared" si="129"/>
        <v>-219.9715426025391</v>
      </c>
      <c r="BM92" s="17">
        <f t="shared" si="129"/>
        <v>-184.77619512939441</v>
      </c>
      <c r="BN92" s="17">
        <f t="shared" si="129"/>
        <v>-225.27827490234381</v>
      </c>
      <c r="BO92" s="17">
        <f t="shared" ref="BO92:DZ92" si="130">BO88-BO93</f>
        <v>-251.52238476562513</v>
      </c>
      <c r="BP92" s="17">
        <f t="shared" si="130"/>
        <v>-257.60095758056627</v>
      </c>
      <c r="BQ92" s="17">
        <f t="shared" si="130"/>
        <v>-216.816119506836</v>
      </c>
      <c r="BR92" s="17">
        <f t="shared" si="130"/>
        <v>-125.38337780761708</v>
      </c>
      <c r="BS92" s="17">
        <f t="shared" si="130"/>
        <v>-145.64634216308582</v>
      </c>
      <c r="BT92" s="17">
        <f t="shared" si="130"/>
        <v>-201.68479711914051</v>
      </c>
      <c r="BU92" s="17">
        <f t="shared" si="130"/>
        <v>-101.73207495117185</v>
      </c>
      <c r="BV92" s="17">
        <f t="shared" si="130"/>
        <v>-140.65550268554716</v>
      </c>
      <c r="BW92" s="17">
        <f t="shared" si="130"/>
        <v>-215.74460803222655</v>
      </c>
      <c r="BX92" s="17">
        <f t="shared" si="130"/>
        <v>-188.31790661621085</v>
      </c>
      <c r="BY92" s="17">
        <f t="shared" si="130"/>
        <v>-170.80665466308596</v>
      </c>
      <c r="BZ92" s="17">
        <f t="shared" si="130"/>
        <v>-239.94542407226561</v>
      </c>
      <c r="CA92" s="17">
        <f t="shared" si="130"/>
        <v>-167.72011621093725</v>
      </c>
      <c r="CB92" s="17">
        <f t="shared" si="130"/>
        <v>-200.77419519042951</v>
      </c>
      <c r="CC92" s="17">
        <f t="shared" si="130"/>
        <v>-91.925428466796916</v>
      </c>
      <c r="CD92" s="17">
        <f t="shared" si="130"/>
        <v>-148.9296052246093</v>
      </c>
      <c r="CE92" s="17">
        <f t="shared" si="130"/>
        <v>-108.14882250976552</v>
      </c>
      <c r="CF92" s="17">
        <f t="shared" si="130"/>
        <v>-99.269093750000138</v>
      </c>
      <c r="CG92" s="17">
        <f t="shared" si="130"/>
        <v>-5.8812937011718986</v>
      </c>
      <c r="CH92" s="17">
        <f t="shared" si="130"/>
        <v>-34.349973144531305</v>
      </c>
      <c r="CI92" s="17">
        <f t="shared" si="130"/>
        <v>-107.33196008300797</v>
      </c>
      <c r="CJ92" s="17">
        <f t="shared" si="130"/>
        <v>-68.478447143554376</v>
      </c>
      <c r="CK92" s="17">
        <f t="shared" si="130"/>
        <v>-40.763387817382863</v>
      </c>
      <c r="CL92" s="17">
        <f t="shared" si="130"/>
        <v>-43.831076416015662</v>
      </c>
      <c r="CM92" s="17">
        <f t="shared" si="130"/>
        <v>35.536818969726482</v>
      </c>
      <c r="CN92" s="17">
        <f t="shared" si="130"/>
        <v>13.724003417969016</v>
      </c>
      <c r="CO92" s="17">
        <f t="shared" si="130"/>
        <v>23.247064819335947</v>
      </c>
      <c r="CP92" s="17">
        <f t="shared" si="130"/>
        <v>85.596415649414212</v>
      </c>
      <c r="CQ92" s="17">
        <f t="shared" si="130"/>
        <v>72.077814941406359</v>
      </c>
      <c r="CR92" s="17">
        <f t="shared" si="130"/>
        <v>98.84689160156222</v>
      </c>
      <c r="CS92" s="17">
        <f t="shared" si="130"/>
        <v>64.288255737304553</v>
      </c>
      <c r="CT92" s="17">
        <f t="shared" si="130"/>
        <v>31.530940551758022</v>
      </c>
      <c r="CU92" s="17">
        <f t="shared" si="130"/>
        <v>122.66219665527342</v>
      </c>
      <c r="CV92" s="17">
        <f t="shared" si="130"/>
        <v>86.188426513671629</v>
      </c>
      <c r="CW92" s="17">
        <f t="shared" si="130"/>
        <v>96.87144470214821</v>
      </c>
      <c r="CX92" s="17">
        <f t="shared" si="130"/>
        <v>3.4603842773437918</v>
      </c>
      <c r="CY92" s="17">
        <f t="shared" si="130"/>
        <v>70.547136718750153</v>
      </c>
      <c r="CZ92" s="17">
        <f t="shared" si="130"/>
        <v>133.08877246093743</v>
      </c>
      <c r="DA92" s="17">
        <f t="shared" si="130"/>
        <v>110.85577648925778</v>
      </c>
      <c r="DB92" s="17">
        <f t="shared" si="130"/>
        <v>49.271845458984444</v>
      </c>
      <c r="DC92" s="17">
        <f t="shared" si="130"/>
        <v>80.111470703125178</v>
      </c>
      <c r="DD92" s="17">
        <f t="shared" si="130"/>
        <v>49.130050537109355</v>
      </c>
      <c r="DE92" s="17">
        <f t="shared" si="130"/>
        <v>109.97668505859383</v>
      </c>
      <c r="DF92" s="17">
        <f t="shared" si="130"/>
        <v>79.456844604492289</v>
      </c>
      <c r="DG92" s="17">
        <f t="shared" si="130"/>
        <v>-8.2200817871093932</v>
      </c>
      <c r="DH92" s="17">
        <f t="shared" si="130"/>
        <v>137.99762280273444</v>
      </c>
      <c r="DI92" s="17">
        <f t="shared" si="130"/>
        <v>99.766654541015441</v>
      </c>
      <c r="DJ92" s="17">
        <f t="shared" si="130"/>
        <v>70.777215087890909</v>
      </c>
      <c r="DK92" s="17">
        <f t="shared" si="130"/>
        <v>53.565584716796593</v>
      </c>
      <c r="DL92" s="17">
        <f t="shared" si="130"/>
        <v>67.554872436523283</v>
      </c>
      <c r="DM92" s="17">
        <f t="shared" si="130"/>
        <v>66.152083251953172</v>
      </c>
      <c r="DN92" s="17">
        <f t="shared" si="130"/>
        <v>108.80682861328114</v>
      </c>
      <c r="DO92" s="17">
        <f t="shared" si="130"/>
        <v>94.101265747070101</v>
      </c>
      <c r="DP92" s="17">
        <f t="shared" si="130"/>
        <v>89.43431384277369</v>
      </c>
      <c r="DQ92" s="17">
        <f t="shared" si="130"/>
        <v>80.062815429687362</v>
      </c>
      <c r="DR92" s="17">
        <f t="shared" si="130"/>
        <v>70.892503662109448</v>
      </c>
      <c r="DS92" s="17">
        <f t="shared" si="130"/>
        <v>-8.5598939208982756</v>
      </c>
      <c r="DT92" s="17">
        <f t="shared" si="130"/>
        <v>105.5437280273436</v>
      </c>
      <c r="DU92" s="17">
        <f t="shared" si="130"/>
        <v>25.89590600585916</v>
      </c>
      <c r="DV92" s="17">
        <f t="shared" si="130"/>
        <v>30.175226928710799</v>
      </c>
      <c r="DW92" s="17">
        <f t="shared" si="130"/>
        <v>52.085730957031046</v>
      </c>
      <c r="DX92" s="17">
        <f t="shared" si="130"/>
        <v>81.581687988281374</v>
      </c>
      <c r="DY92" s="17">
        <f t="shared" si="130"/>
        <v>97.054646972656201</v>
      </c>
      <c r="DZ92" s="17">
        <f t="shared" si="130"/>
        <v>73.458667968750206</v>
      </c>
      <c r="EA92" s="17">
        <f t="shared" ref="EA92:EU92" si="131">EA88-EA93</f>
        <v>65.01067797851556</v>
      </c>
      <c r="EB92" s="17">
        <f t="shared" si="131"/>
        <v>86.701999999999998</v>
      </c>
      <c r="EC92" s="17">
        <f t="shared" si="131"/>
        <v>98.155542968750296</v>
      </c>
      <c r="ED92" s="17">
        <f t="shared" si="131"/>
        <v>87.653910034179489</v>
      </c>
      <c r="EE92" s="17">
        <f t="shared" si="131"/>
        <v>35.80967504882824</v>
      </c>
      <c r="EF92" s="17">
        <f t="shared" si="131"/>
        <v>66.014030029296919</v>
      </c>
      <c r="EG92" s="17">
        <f t="shared" si="131"/>
        <v>69.141999999999825</v>
      </c>
      <c r="EH92" s="17">
        <f t="shared" si="131"/>
        <v>109.52037194824197</v>
      </c>
      <c r="EI92" s="17">
        <f t="shared" si="131"/>
        <v>35.243366943359433</v>
      </c>
      <c r="EJ92" s="17">
        <f t="shared" si="131"/>
        <v>49.932866027831778</v>
      </c>
      <c r="EK92" s="17">
        <f t="shared" si="131"/>
        <v>121.66524603271455</v>
      </c>
      <c r="EL92" s="17">
        <f t="shared" si="131"/>
        <v>44.67140008544925</v>
      </c>
      <c r="EM92" s="17">
        <f t="shared" si="131"/>
        <v>83.623610107421655</v>
      </c>
      <c r="EN92" s="17">
        <f t="shared" si="131"/>
        <v>74.472419921874916</v>
      </c>
      <c r="EO92" s="17">
        <f t="shared" si="131"/>
        <v>56.377354003906248</v>
      </c>
      <c r="EP92" s="17">
        <f t="shared" si="131"/>
        <v>79.336674072265396</v>
      </c>
      <c r="EQ92" s="17">
        <f t="shared" si="131"/>
        <v>92.069103027343772</v>
      </c>
      <c r="ER92" s="17">
        <f t="shared" si="131"/>
        <v>77.304068992615157</v>
      </c>
      <c r="ES92" s="17">
        <f t="shared" si="131"/>
        <v>84.823672012328871</v>
      </c>
      <c r="ET92" s="17">
        <f t="shared" si="131"/>
        <v>108.20980099487338</v>
      </c>
      <c r="EU92" s="17">
        <f t="shared" si="131"/>
        <v>57.859378005981398</v>
      </c>
      <c r="EV92" s="17">
        <f t="shared" ref="EV92:FP92" si="132">EV88-EV93</f>
        <v>86.168571975707664</v>
      </c>
      <c r="EW92" s="17">
        <f t="shared" si="132"/>
        <v>76.610915496826237</v>
      </c>
      <c r="EX92" s="17">
        <f t="shared" si="132"/>
        <v>65.473904983520697</v>
      </c>
      <c r="EY92" s="17">
        <f t="shared" si="132"/>
        <v>81.846687393188631</v>
      </c>
      <c r="EZ92" s="17">
        <f t="shared" si="132"/>
        <v>24.609247993469353</v>
      </c>
      <c r="FA92" s="17">
        <f t="shared" si="132"/>
        <v>154.00580030059791</v>
      </c>
      <c r="FB92" s="17">
        <f t="shared" si="132"/>
        <v>94.760075046539214</v>
      </c>
      <c r="FC92" s="17">
        <f t="shared" si="132"/>
        <v>56.664610000610764</v>
      </c>
      <c r="FD92" s="17">
        <f t="shared" si="132"/>
        <v>73.594129993438855</v>
      </c>
      <c r="FE92" s="17">
        <f t="shared" si="132"/>
        <v>68.626080001831269</v>
      </c>
      <c r="FF92" s="17">
        <f t="shared" si="132"/>
        <v>100.6383299713134</v>
      </c>
      <c r="FG92" s="17">
        <f t="shared" si="132"/>
        <v>31.524400009155215</v>
      </c>
      <c r="FH92" s="17">
        <f t="shared" si="132"/>
        <v>121.99313500976541</v>
      </c>
      <c r="FI92" s="17">
        <f t="shared" si="132"/>
        <v>79.545687988281315</v>
      </c>
      <c r="FJ92" s="17">
        <f t="shared" si="132"/>
        <v>85.382800003051671</v>
      </c>
      <c r="FK92" s="17">
        <f t="shared" si="132"/>
        <v>54.888639999389852</v>
      </c>
      <c r="FL92" s="17">
        <f t="shared" si="132"/>
        <v>112.00496000671387</v>
      </c>
      <c r="FM92" s="17">
        <f t="shared" si="132"/>
        <v>105.09643600463869</v>
      </c>
      <c r="FN92" s="17">
        <f t="shared" si="132"/>
        <v>68.906464004516693</v>
      </c>
      <c r="FO92" s="17">
        <f t="shared" si="132"/>
        <v>67.521846023559647</v>
      </c>
      <c r="FP92" s="17">
        <f t="shared" si="132"/>
        <v>58.701521039962472</v>
      </c>
      <c r="FQ92" s="17">
        <f t="shared" ref="FQ92:FS92" si="133">FQ88-FQ93</f>
        <v>78.836404866457087</v>
      </c>
      <c r="FR92" s="17">
        <f t="shared" si="133"/>
        <v>130.76806150713037</v>
      </c>
      <c r="FS92" s="17">
        <f t="shared" si="133"/>
        <v>71.784192149162436</v>
      </c>
      <c r="FT92" s="17">
        <f t="shared" ref="FT92:FU92" si="134">FT88-FT93</f>
        <v>101.18391816139228</v>
      </c>
      <c r="FU92" s="17">
        <f t="shared" si="134"/>
        <v>121.37277332019812</v>
      </c>
      <c r="FV92" s="17">
        <f t="shared" ref="FV92" si="135">FV88-FV93</f>
        <v>41.061981574053334</v>
      </c>
    </row>
    <row r="93" spans="1:178" ht="15" x14ac:dyDescent="0.2">
      <c r="A93" s="27" t="s">
        <v>33</v>
      </c>
      <c r="B93" s="17">
        <f t="shared" ref="B93:AG93" si="136">SUM(B94,B97:B99,B102)</f>
        <v>731.74599999999998</v>
      </c>
      <c r="C93" s="17">
        <f t="shared" si="136"/>
        <v>859.28800000000001</v>
      </c>
      <c r="D93" s="17">
        <f t="shared" si="136"/>
        <v>965.89399999999989</v>
      </c>
      <c r="E93" s="17">
        <f t="shared" si="136"/>
        <v>838.49199999999996</v>
      </c>
      <c r="F93" s="17">
        <f t="shared" si="136"/>
        <v>795.69600000000003</v>
      </c>
      <c r="G93" s="17">
        <f t="shared" si="136"/>
        <v>717.52</v>
      </c>
      <c r="H93" s="17">
        <f t="shared" si="136"/>
        <v>735.09100000000001</v>
      </c>
      <c r="I93" s="17">
        <f t="shared" si="136"/>
        <v>590.14099999999996</v>
      </c>
      <c r="J93" s="17">
        <f t="shared" si="136"/>
        <v>841.55499999999995</v>
      </c>
      <c r="K93" s="17">
        <f t="shared" si="136"/>
        <v>833.46999999999991</v>
      </c>
      <c r="L93" s="17">
        <f t="shared" si="136"/>
        <v>765.7349999999999</v>
      </c>
      <c r="M93" s="17">
        <f t="shared" si="136"/>
        <v>901.24199999999985</v>
      </c>
      <c r="N93" s="17">
        <f t="shared" si="136"/>
        <v>746.63099999999997</v>
      </c>
      <c r="O93" s="17">
        <f t="shared" si="136"/>
        <v>837.61700000000008</v>
      </c>
      <c r="P93" s="17">
        <f t="shared" si="136"/>
        <v>850.03</v>
      </c>
      <c r="Q93" s="17">
        <f t="shared" si="136"/>
        <v>673.05199999999991</v>
      </c>
      <c r="R93" s="17">
        <f t="shared" si="136"/>
        <v>759.87100000000009</v>
      </c>
      <c r="S93" s="17">
        <f t="shared" si="136"/>
        <v>480.76300000000003</v>
      </c>
      <c r="T93" s="17">
        <f t="shared" si="136"/>
        <v>835.39699999999993</v>
      </c>
      <c r="U93" s="17">
        <f t="shared" si="136"/>
        <v>748.60500000000013</v>
      </c>
      <c r="V93" s="17">
        <f t="shared" si="136"/>
        <v>663.09900000000005</v>
      </c>
      <c r="W93" s="17">
        <f t="shared" si="136"/>
        <v>770.4319999999999</v>
      </c>
      <c r="X93" s="17">
        <f t="shared" si="136"/>
        <v>680.78499999999985</v>
      </c>
      <c r="Y93" s="17">
        <f t="shared" si="136"/>
        <v>796.745</v>
      </c>
      <c r="Z93" s="17">
        <f t="shared" si="136"/>
        <v>772.66799999999989</v>
      </c>
      <c r="AA93" s="17">
        <f t="shared" si="136"/>
        <v>457.29900000000009</v>
      </c>
      <c r="AB93" s="17">
        <f t="shared" si="136"/>
        <v>771.81499999999994</v>
      </c>
      <c r="AC93" s="17">
        <f t="shared" si="136"/>
        <v>750.93100000000004</v>
      </c>
      <c r="AD93" s="17">
        <f t="shared" si="136"/>
        <v>646.50800000000004</v>
      </c>
      <c r="AE93" s="17">
        <f t="shared" si="136"/>
        <v>737.31799999999998</v>
      </c>
      <c r="AF93" s="17">
        <f t="shared" si="136"/>
        <v>482.77100000000002</v>
      </c>
      <c r="AG93" s="17">
        <f t="shared" si="136"/>
        <v>733.59299999999985</v>
      </c>
      <c r="AH93" s="17">
        <f t="shared" ref="AH93:BM93" si="137">SUM(AH94,AH97:AH99,AH102)</f>
        <v>770.57</v>
      </c>
      <c r="AI93" s="17">
        <f t="shared" si="137"/>
        <v>675.06700000000001</v>
      </c>
      <c r="AJ93" s="17">
        <f t="shared" si="137"/>
        <v>661.16100000000006</v>
      </c>
      <c r="AK93" s="17">
        <f t="shared" si="137"/>
        <v>66.013000000000005</v>
      </c>
      <c r="AL93" s="17">
        <f t="shared" si="137"/>
        <v>555.34799999999996</v>
      </c>
      <c r="AM93" s="17">
        <f t="shared" si="137"/>
        <v>699.82499999999993</v>
      </c>
      <c r="AN93" s="17">
        <f t="shared" si="137"/>
        <v>487.21199999999999</v>
      </c>
      <c r="AO93" s="17">
        <f t="shared" si="137"/>
        <v>586.92900000000009</v>
      </c>
      <c r="AP93" s="17">
        <f t="shared" si="137"/>
        <v>727.72900000000004</v>
      </c>
      <c r="AQ93" s="17">
        <f t="shared" si="137"/>
        <v>269.90999999999997</v>
      </c>
      <c r="AR93" s="17">
        <f t="shared" si="137"/>
        <v>675.87400000000002</v>
      </c>
      <c r="AS93" s="17">
        <f t="shared" si="137"/>
        <v>710.13300000000004</v>
      </c>
      <c r="AT93" s="17">
        <f t="shared" si="137"/>
        <v>547.82100000000003</v>
      </c>
      <c r="AU93" s="17">
        <f t="shared" si="137"/>
        <v>708.32799999999986</v>
      </c>
      <c r="AV93" s="17">
        <f t="shared" si="137"/>
        <v>17.599</v>
      </c>
      <c r="AW93" s="17">
        <f t="shared" si="137"/>
        <v>200.15300000000002</v>
      </c>
      <c r="AX93" s="17">
        <f t="shared" si="137"/>
        <v>754.02199999999993</v>
      </c>
      <c r="AY93" s="17">
        <f t="shared" si="137"/>
        <v>672.6819999999999</v>
      </c>
      <c r="AZ93" s="17">
        <f t="shared" si="137"/>
        <v>827.57999999999993</v>
      </c>
      <c r="BA93" s="17">
        <f t="shared" si="137"/>
        <v>819.25400000000013</v>
      </c>
      <c r="BB93" s="17">
        <f t="shared" si="137"/>
        <v>919.23699999999997</v>
      </c>
      <c r="BC93" s="17">
        <f t="shared" si="137"/>
        <v>949.31100000000015</v>
      </c>
      <c r="BD93" s="17">
        <f t="shared" si="137"/>
        <v>956.18899999999996</v>
      </c>
      <c r="BE93" s="17">
        <f t="shared" si="137"/>
        <v>991.1880000000001</v>
      </c>
      <c r="BF93" s="17">
        <f t="shared" si="137"/>
        <v>1047.182</v>
      </c>
      <c r="BG93" s="17">
        <f t="shared" si="137"/>
        <v>1109.4919999999997</v>
      </c>
      <c r="BH93" s="17">
        <f t="shared" si="137"/>
        <v>1098.2740000000001</v>
      </c>
      <c r="BI93" s="17">
        <f t="shared" si="137"/>
        <v>1256.0720000000001</v>
      </c>
      <c r="BJ93" s="17">
        <f t="shared" si="137"/>
        <v>1234.528</v>
      </c>
      <c r="BK93" s="17">
        <f t="shared" si="137"/>
        <v>1153.1799999999998</v>
      </c>
      <c r="BL93" s="17">
        <f t="shared" si="137"/>
        <v>1199.2140000000002</v>
      </c>
      <c r="BM93" s="17">
        <f t="shared" si="137"/>
        <v>1323.9469999999999</v>
      </c>
      <c r="BN93" s="17">
        <f t="shared" ref="BN93:CS93" si="138">SUM(BN94,BN97:BN99,BN102)</f>
        <v>1277.53</v>
      </c>
      <c r="BO93" s="17">
        <f t="shared" si="138"/>
        <v>1166.5190000000002</v>
      </c>
      <c r="BP93" s="17">
        <f t="shared" si="138"/>
        <v>1286.241</v>
      </c>
      <c r="BQ93" s="17">
        <f t="shared" si="138"/>
        <v>1334.5990000000002</v>
      </c>
      <c r="BR93" s="17">
        <f t="shared" si="138"/>
        <v>1201.6379999999999</v>
      </c>
      <c r="BS93" s="17">
        <f t="shared" si="138"/>
        <v>1065.7339999999999</v>
      </c>
      <c r="BT93" s="17">
        <f t="shared" si="138"/>
        <v>1230.732</v>
      </c>
      <c r="BU93" s="17">
        <f t="shared" si="138"/>
        <v>1236.598</v>
      </c>
      <c r="BV93" s="17">
        <f t="shared" si="138"/>
        <v>1249.7550000000001</v>
      </c>
      <c r="BW93" s="17">
        <f t="shared" si="138"/>
        <v>1105.693</v>
      </c>
      <c r="BX93" s="17">
        <f t="shared" si="138"/>
        <v>1189.702</v>
      </c>
      <c r="BY93" s="17">
        <f t="shared" si="138"/>
        <v>1277.3020000000001</v>
      </c>
      <c r="BZ93" s="17">
        <f t="shared" si="138"/>
        <v>1213.826</v>
      </c>
      <c r="CA93" s="17">
        <f t="shared" si="138"/>
        <v>1282.2679999999998</v>
      </c>
      <c r="CB93" s="17">
        <f t="shared" si="138"/>
        <v>1293.7569999999998</v>
      </c>
      <c r="CC93" s="17">
        <f t="shared" si="138"/>
        <v>1066.1130000000001</v>
      </c>
      <c r="CD93" s="17">
        <f t="shared" si="138"/>
        <v>1298.8920000000001</v>
      </c>
      <c r="CE93" s="17">
        <f t="shared" si="138"/>
        <v>1191.1689999999999</v>
      </c>
      <c r="CF93" s="17">
        <f t="shared" si="138"/>
        <v>1264.518</v>
      </c>
      <c r="CG93" s="17">
        <f t="shared" si="138"/>
        <v>1204.02</v>
      </c>
      <c r="CH93" s="17">
        <f t="shared" si="138"/>
        <v>1062.4680000000001</v>
      </c>
      <c r="CI93" s="17">
        <f t="shared" si="138"/>
        <v>1248.8100000000002</v>
      </c>
      <c r="CJ93" s="17">
        <f t="shared" si="138"/>
        <v>1219.6589999999999</v>
      </c>
      <c r="CK93" s="17">
        <f t="shared" si="138"/>
        <v>1141.2950000000001</v>
      </c>
      <c r="CL93" s="17">
        <f t="shared" si="138"/>
        <v>997.93700000000001</v>
      </c>
      <c r="CM93" s="17">
        <f t="shared" si="138"/>
        <v>1158.568</v>
      </c>
      <c r="CN93" s="17">
        <f t="shared" si="138"/>
        <v>1145.021</v>
      </c>
      <c r="CO93" s="17">
        <f t="shared" si="138"/>
        <v>1034.991</v>
      </c>
      <c r="CP93" s="17">
        <f t="shared" si="138"/>
        <v>1059.2329999999999</v>
      </c>
      <c r="CQ93" s="17">
        <f t="shared" si="138"/>
        <v>1186.1499999999999</v>
      </c>
      <c r="CR93" s="17">
        <f t="shared" si="138"/>
        <v>1204.5070000000003</v>
      </c>
      <c r="CS93" s="17">
        <f t="shared" si="138"/>
        <v>1198.75</v>
      </c>
      <c r="CT93" s="17">
        <f t="shared" ref="CT93:DY93" si="139">SUM(CT94,CT97:CT99,CT102)</f>
        <v>1148.5349999999999</v>
      </c>
      <c r="CU93" s="17">
        <f t="shared" si="139"/>
        <v>1239.6479999999999</v>
      </c>
      <c r="CV93" s="17">
        <f t="shared" si="139"/>
        <v>1225.2560000000001</v>
      </c>
      <c r="CW93" s="17">
        <f t="shared" si="139"/>
        <v>1223.5070000000001</v>
      </c>
      <c r="CX93" s="17">
        <f t="shared" si="139"/>
        <v>1094.6559999999999</v>
      </c>
      <c r="CY93" s="17">
        <f t="shared" si="139"/>
        <v>1192.6489999999999</v>
      </c>
      <c r="CZ93" s="17">
        <f t="shared" si="139"/>
        <v>1187.0360000000001</v>
      </c>
      <c r="DA93" s="17">
        <f t="shared" si="139"/>
        <v>1125.097</v>
      </c>
      <c r="DB93" s="17">
        <f t="shared" si="139"/>
        <v>1192.4179999999999</v>
      </c>
      <c r="DC93" s="17">
        <f t="shared" si="139"/>
        <v>1200.9110000000001</v>
      </c>
      <c r="DD93" s="17">
        <f t="shared" si="139"/>
        <v>1251.8990000000001</v>
      </c>
      <c r="DE93" s="17">
        <f t="shared" si="139"/>
        <v>1133.963</v>
      </c>
      <c r="DF93" s="17">
        <f t="shared" si="139"/>
        <v>1237.7739999999999</v>
      </c>
      <c r="DG93" s="17">
        <f t="shared" si="139"/>
        <v>1114.6880000000001</v>
      </c>
      <c r="DH93" s="17">
        <f t="shared" si="139"/>
        <v>1252.982</v>
      </c>
      <c r="DI93" s="17">
        <f t="shared" si="139"/>
        <v>1094.6120000000001</v>
      </c>
      <c r="DJ93" s="17">
        <f t="shared" si="139"/>
        <v>1248.5039999999999</v>
      </c>
      <c r="DK93" s="17">
        <f t="shared" si="139"/>
        <v>1237.9810000000002</v>
      </c>
      <c r="DL93" s="17">
        <f t="shared" si="139"/>
        <v>1261.9970000000001</v>
      </c>
      <c r="DM93" s="17">
        <f t="shared" si="139"/>
        <v>1264.6610000000001</v>
      </c>
      <c r="DN93" s="17">
        <f t="shared" si="139"/>
        <v>1230.4059999999999</v>
      </c>
      <c r="DO93" s="17">
        <f t="shared" si="139"/>
        <v>1180.4580000000001</v>
      </c>
      <c r="DP93" s="17">
        <f t="shared" si="139"/>
        <v>1245.3249999999998</v>
      </c>
      <c r="DQ93" s="17">
        <f t="shared" si="139"/>
        <v>1241.8630000000001</v>
      </c>
      <c r="DR93" s="17">
        <f t="shared" si="139"/>
        <v>1231.2099999999998</v>
      </c>
      <c r="DS93" s="17">
        <f t="shared" si="139"/>
        <v>1057.2089999999998</v>
      </c>
      <c r="DT93" s="17">
        <f t="shared" si="139"/>
        <v>1218.3570000000002</v>
      </c>
      <c r="DU93" s="17">
        <f t="shared" si="139"/>
        <v>1298.8520000000001</v>
      </c>
      <c r="DV93" s="17">
        <f t="shared" si="139"/>
        <v>1135.579</v>
      </c>
      <c r="DW93" s="17">
        <f t="shared" si="139"/>
        <v>1268.7850000000001</v>
      </c>
      <c r="DX93" s="17">
        <f t="shared" si="139"/>
        <v>1207.9269999999999</v>
      </c>
      <c r="DY93" s="17">
        <f t="shared" si="139"/>
        <v>1288.848</v>
      </c>
      <c r="DZ93" s="17">
        <f t="shared" ref="DZ93:FB93" si="140">SUM(DZ94,DZ97:DZ99,DZ102)</f>
        <v>1202.4959999999999</v>
      </c>
      <c r="EA93" s="17">
        <f t="shared" si="140"/>
        <v>1178.8329999999999</v>
      </c>
      <c r="EB93" s="17">
        <f t="shared" si="140"/>
        <v>1172.278</v>
      </c>
      <c r="EC93" s="17">
        <f t="shared" si="140"/>
        <v>1201.5479999999998</v>
      </c>
      <c r="ED93" s="17">
        <f t="shared" si="140"/>
        <v>1048.1290000000001</v>
      </c>
      <c r="EE93" s="17">
        <f t="shared" si="140"/>
        <v>1137.326</v>
      </c>
      <c r="EF93" s="17">
        <f t="shared" si="140"/>
        <v>1212.6659999999999</v>
      </c>
      <c r="EG93" s="17">
        <f t="shared" si="140"/>
        <v>1161.8520000000001</v>
      </c>
      <c r="EH93" s="17">
        <f t="shared" si="140"/>
        <v>1214.068</v>
      </c>
      <c r="EI93" s="17">
        <f t="shared" si="140"/>
        <v>1218.2299999999998</v>
      </c>
      <c r="EJ93" s="17">
        <f t="shared" si="140"/>
        <v>1173.0850000000003</v>
      </c>
      <c r="EK93" s="17">
        <f t="shared" si="140"/>
        <v>1231.2370000000001</v>
      </c>
      <c r="EL93" s="17">
        <f t="shared" si="140"/>
        <v>1119.6329999999998</v>
      </c>
      <c r="EM93" s="17">
        <f t="shared" si="140"/>
        <v>1207.652</v>
      </c>
      <c r="EN93" s="17">
        <f t="shared" si="140"/>
        <v>1177.4690000000001</v>
      </c>
      <c r="EO93" s="17">
        <f t="shared" si="140"/>
        <v>1220.01</v>
      </c>
      <c r="EP93" s="17">
        <f t="shared" si="140"/>
        <v>1295.7260000000001</v>
      </c>
      <c r="EQ93" s="17">
        <f t="shared" si="140"/>
        <v>1079.4970000000001</v>
      </c>
      <c r="ER93" s="17">
        <f t="shared" si="140"/>
        <v>1299.8339999999998</v>
      </c>
      <c r="ES93" s="17">
        <f t="shared" si="140"/>
        <v>1161.7360000000001</v>
      </c>
      <c r="ET93" s="17">
        <f t="shared" si="140"/>
        <v>1214.6129999999998</v>
      </c>
      <c r="EU93" s="17">
        <f t="shared" si="140"/>
        <v>1326.2940000000001</v>
      </c>
      <c r="EV93" s="17">
        <f t="shared" si="140"/>
        <v>1281.9540000000002</v>
      </c>
      <c r="EW93" s="17">
        <f t="shared" si="140"/>
        <v>1286.8809999999999</v>
      </c>
      <c r="EX93" s="17">
        <f t="shared" si="140"/>
        <v>1342.7729999999999</v>
      </c>
      <c r="EY93" s="17">
        <f t="shared" si="140"/>
        <v>1210.6279999999999</v>
      </c>
      <c r="EZ93" s="17">
        <f t="shared" si="140"/>
        <v>1374.9259999999999</v>
      </c>
      <c r="FA93" s="17">
        <f t="shared" si="140"/>
        <v>1348.8820000000001</v>
      </c>
      <c r="FB93" s="17">
        <f t="shared" si="140"/>
        <v>1193.8429999999998</v>
      </c>
      <c r="FC93" s="17">
        <f t="shared" ref="FC93:FP93" si="141">SUM(FC94,FC97:FC99,FC102)</f>
        <v>1318.9189999999999</v>
      </c>
      <c r="FD93" s="17">
        <f t="shared" si="141"/>
        <v>1360.0029999999999</v>
      </c>
      <c r="FE93" s="17">
        <f t="shared" si="141"/>
        <v>1126.0409999999999</v>
      </c>
      <c r="FF93" s="17">
        <f t="shared" si="141"/>
        <v>1134.5654499969482</v>
      </c>
      <c r="FG93" s="17">
        <f t="shared" si="141"/>
        <v>1233.5830000000001</v>
      </c>
      <c r="FH93" s="17">
        <f t="shared" si="141"/>
        <v>1176.596</v>
      </c>
      <c r="FI93" s="17">
        <f t="shared" si="141"/>
        <v>1364.3829999999998</v>
      </c>
      <c r="FJ93" s="17">
        <f t="shared" si="141"/>
        <v>1362.8600000000001</v>
      </c>
      <c r="FK93" s="17">
        <f t="shared" si="141"/>
        <v>1239.635</v>
      </c>
      <c r="FL93" s="17">
        <f t="shared" si="141"/>
        <v>1348.713</v>
      </c>
      <c r="FM93" s="17">
        <f t="shared" si="141"/>
        <v>1328.529</v>
      </c>
      <c r="FN93" s="17">
        <f t="shared" si="141"/>
        <v>1326.251</v>
      </c>
      <c r="FO93" s="17">
        <f t="shared" si="141"/>
        <v>1279.8469999999998</v>
      </c>
      <c r="FP93" s="17">
        <f t="shared" si="141"/>
        <v>1310.1896236820223</v>
      </c>
      <c r="FQ93" s="17">
        <f t="shared" ref="FQ93:FS93" si="142">SUM(FQ94,FQ97:FQ99,FQ102)</f>
        <v>1339.6956281166076</v>
      </c>
      <c r="FR93" s="17">
        <f t="shared" si="142"/>
        <v>1200.4981587382813</v>
      </c>
      <c r="FS93" s="17">
        <f t="shared" si="142"/>
        <v>1317.7400863494872</v>
      </c>
      <c r="FT93" s="17">
        <f t="shared" ref="FT93:FU93" si="143">SUM(FT94,FT97:FT99,FT102)</f>
        <v>1304.4118287887572</v>
      </c>
      <c r="FU93" s="17">
        <f t="shared" si="143"/>
        <v>1324.8635252037047</v>
      </c>
      <c r="FV93" s="17">
        <f t="shared" ref="FV93" si="144">SUM(FV94,FV97:FV99,FV102)</f>
        <v>1332.0853924259466</v>
      </c>
    </row>
    <row r="94" spans="1:178" ht="15" x14ac:dyDescent="0.25">
      <c r="A94" s="49" t="s">
        <v>25</v>
      </c>
      <c r="B94" s="13">
        <f>SUM(B95:B96)</f>
        <v>311.815</v>
      </c>
      <c r="C94" s="13">
        <f t="shared" ref="C94:BN94" si="145">SUM(C95:C96)</f>
        <v>311.98399999999998</v>
      </c>
      <c r="D94" s="13">
        <f t="shared" si="145"/>
        <v>333.89499999999998</v>
      </c>
      <c r="E94" s="13">
        <f t="shared" si="145"/>
        <v>290.57799999999997</v>
      </c>
      <c r="F94" s="13">
        <f t="shared" si="145"/>
        <v>332.46100000000001</v>
      </c>
      <c r="G94" s="13">
        <f t="shared" si="145"/>
        <v>307.49</v>
      </c>
      <c r="H94" s="13">
        <f t="shared" si="145"/>
        <v>340.12699999999995</v>
      </c>
      <c r="I94" s="13">
        <f t="shared" si="145"/>
        <v>231.114</v>
      </c>
      <c r="J94" s="13">
        <f t="shared" si="145"/>
        <v>340.13599999999997</v>
      </c>
      <c r="K94" s="13">
        <f t="shared" si="145"/>
        <v>381.84</v>
      </c>
      <c r="L94" s="13">
        <f t="shared" si="145"/>
        <v>309.58799999999997</v>
      </c>
      <c r="M94" s="13">
        <f t="shared" si="145"/>
        <v>367.94799999999998</v>
      </c>
      <c r="N94" s="13">
        <f t="shared" si="145"/>
        <v>293.59199999999998</v>
      </c>
      <c r="O94" s="13">
        <f t="shared" si="145"/>
        <v>361.73399999999998</v>
      </c>
      <c r="P94" s="13">
        <f t="shared" si="145"/>
        <v>346.34700000000004</v>
      </c>
      <c r="Q94" s="13">
        <f t="shared" si="145"/>
        <v>275.154</v>
      </c>
      <c r="R94" s="13">
        <f t="shared" si="145"/>
        <v>322.947</v>
      </c>
      <c r="S94" s="13">
        <f t="shared" si="145"/>
        <v>216.95599999999999</v>
      </c>
      <c r="T94" s="13">
        <f t="shared" si="145"/>
        <v>367.22499999999997</v>
      </c>
      <c r="U94" s="13">
        <f t="shared" si="145"/>
        <v>335.08100000000002</v>
      </c>
      <c r="V94" s="13">
        <f t="shared" si="145"/>
        <v>298.048</v>
      </c>
      <c r="W94" s="13">
        <f t="shared" si="145"/>
        <v>350.95199999999994</v>
      </c>
      <c r="X94" s="13">
        <f t="shared" si="145"/>
        <v>314.26599999999996</v>
      </c>
      <c r="Y94" s="13">
        <f t="shared" si="145"/>
        <v>317.83600000000001</v>
      </c>
      <c r="Z94" s="13">
        <f t="shared" si="145"/>
        <v>321.99900000000002</v>
      </c>
      <c r="AA94" s="13">
        <f t="shared" si="145"/>
        <v>176.11800000000002</v>
      </c>
      <c r="AB94" s="13">
        <f t="shared" si="145"/>
        <v>351.78</v>
      </c>
      <c r="AC94" s="13">
        <f t="shared" si="145"/>
        <v>360.40699999999998</v>
      </c>
      <c r="AD94" s="13">
        <f t="shared" si="145"/>
        <v>312.07900000000001</v>
      </c>
      <c r="AE94" s="13">
        <f t="shared" si="145"/>
        <v>336.28099999999995</v>
      </c>
      <c r="AF94" s="13">
        <f t="shared" si="145"/>
        <v>228.24299999999999</v>
      </c>
      <c r="AG94" s="13">
        <f t="shared" si="145"/>
        <v>385.78899999999999</v>
      </c>
      <c r="AH94" s="13">
        <f t="shared" si="145"/>
        <v>371.45799999999997</v>
      </c>
      <c r="AI94" s="13">
        <f t="shared" si="145"/>
        <v>374.87300000000005</v>
      </c>
      <c r="AJ94" s="13">
        <f t="shared" si="145"/>
        <v>373.85500000000002</v>
      </c>
      <c r="AK94" s="13">
        <f t="shared" si="145"/>
        <v>33.699000000000005</v>
      </c>
      <c r="AL94" s="13">
        <f t="shared" si="145"/>
        <v>299.05899999999997</v>
      </c>
      <c r="AM94" s="13">
        <f t="shared" si="145"/>
        <v>379.90999999999997</v>
      </c>
      <c r="AN94" s="13">
        <f t="shared" si="145"/>
        <v>265.45600000000002</v>
      </c>
      <c r="AO94" s="13">
        <f t="shared" si="145"/>
        <v>311.04400000000004</v>
      </c>
      <c r="AP94" s="13">
        <f t="shared" si="145"/>
        <v>381.80900000000003</v>
      </c>
      <c r="AQ94" s="13">
        <f t="shared" si="145"/>
        <v>153.27500000000001</v>
      </c>
      <c r="AR94" s="13">
        <f t="shared" si="145"/>
        <v>370.84700000000004</v>
      </c>
      <c r="AS94" s="13">
        <f t="shared" si="145"/>
        <v>383.72900000000004</v>
      </c>
      <c r="AT94" s="13">
        <f t="shared" si="145"/>
        <v>269.791</v>
      </c>
      <c r="AU94" s="13">
        <f t="shared" si="145"/>
        <v>354.92700000000002</v>
      </c>
      <c r="AV94" s="13">
        <f t="shared" si="145"/>
        <v>11.818000000000001</v>
      </c>
      <c r="AW94" s="13">
        <f t="shared" si="145"/>
        <v>118.956</v>
      </c>
      <c r="AX94" s="13">
        <f t="shared" si="145"/>
        <v>510.72599999999994</v>
      </c>
      <c r="AY94" s="13">
        <f t="shared" si="145"/>
        <v>513.49699999999996</v>
      </c>
      <c r="AZ94" s="13">
        <f t="shared" si="145"/>
        <v>566.16200000000003</v>
      </c>
      <c r="BA94" s="13">
        <f t="shared" si="145"/>
        <v>526.76200000000006</v>
      </c>
      <c r="BB94" s="13">
        <f t="shared" si="145"/>
        <v>496.07399999999996</v>
      </c>
      <c r="BC94" s="13">
        <f t="shared" si="145"/>
        <v>465.06600000000003</v>
      </c>
      <c r="BD94" s="13">
        <f t="shared" si="145"/>
        <v>436.53</v>
      </c>
      <c r="BE94" s="13">
        <f t="shared" si="145"/>
        <v>442.012</v>
      </c>
      <c r="BF94" s="13">
        <f t="shared" si="145"/>
        <v>508.339</v>
      </c>
      <c r="BG94" s="13">
        <f t="shared" si="145"/>
        <v>539.39</v>
      </c>
      <c r="BH94" s="13">
        <f t="shared" si="145"/>
        <v>579.75699999999995</v>
      </c>
      <c r="BI94" s="13">
        <f t="shared" si="145"/>
        <v>556.71800000000007</v>
      </c>
      <c r="BJ94" s="13">
        <f t="shared" si="145"/>
        <v>568.91800000000001</v>
      </c>
      <c r="BK94" s="13">
        <f t="shared" si="145"/>
        <v>521.32500000000005</v>
      </c>
      <c r="BL94" s="13">
        <f t="shared" si="145"/>
        <v>592.02300000000002</v>
      </c>
      <c r="BM94" s="13">
        <f t="shared" si="145"/>
        <v>611.029</v>
      </c>
      <c r="BN94" s="13">
        <f t="shared" si="145"/>
        <v>564.41800000000001</v>
      </c>
      <c r="BO94" s="13">
        <f t="shared" ref="BO94:DZ94" si="146">SUM(BO95:BO96)</f>
        <v>618.22299999999996</v>
      </c>
      <c r="BP94" s="13">
        <f t="shared" si="146"/>
        <v>585.03399999999999</v>
      </c>
      <c r="BQ94" s="13">
        <f t="shared" si="146"/>
        <v>608.11900000000003</v>
      </c>
      <c r="BR94" s="13">
        <f t="shared" si="146"/>
        <v>497.95699999999994</v>
      </c>
      <c r="BS94" s="13">
        <f t="shared" si="146"/>
        <v>534.81500000000005</v>
      </c>
      <c r="BT94" s="13">
        <f t="shared" si="146"/>
        <v>556.83199999999999</v>
      </c>
      <c r="BU94" s="13">
        <f t="shared" si="146"/>
        <v>484.30300000000005</v>
      </c>
      <c r="BV94" s="13">
        <f t="shared" si="146"/>
        <v>508.221</v>
      </c>
      <c r="BW94" s="13">
        <f t="shared" si="146"/>
        <v>543.49800000000005</v>
      </c>
      <c r="BX94" s="13">
        <f t="shared" si="146"/>
        <v>528.21900000000005</v>
      </c>
      <c r="BY94" s="13">
        <f t="shared" si="146"/>
        <v>552.31500000000005</v>
      </c>
      <c r="BZ94" s="13">
        <f t="shared" si="146"/>
        <v>518.31999999999994</v>
      </c>
      <c r="CA94" s="13">
        <f t="shared" si="146"/>
        <v>549.83999999999992</v>
      </c>
      <c r="CB94" s="13">
        <f t="shared" si="146"/>
        <v>553.62900000000002</v>
      </c>
      <c r="CC94" s="13">
        <f t="shared" si="146"/>
        <v>444.267</v>
      </c>
      <c r="CD94" s="13">
        <f t="shared" si="146"/>
        <v>495.62700000000001</v>
      </c>
      <c r="CE94" s="13">
        <f t="shared" si="146"/>
        <v>473.00199999999995</v>
      </c>
      <c r="CF94" s="13">
        <f t="shared" si="146"/>
        <v>498.505</v>
      </c>
      <c r="CG94" s="13">
        <f t="shared" si="146"/>
        <v>419.75300000000004</v>
      </c>
      <c r="CH94" s="13">
        <f t="shared" si="146"/>
        <v>423.99799999999999</v>
      </c>
      <c r="CI94" s="13">
        <f t="shared" si="146"/>
        <v>498.47699999999998</v>
      </c>
      <c r="CJ94" s="13">
        <f t="shared" si="146"/>
        <v>486.80600000000004</v>
      </c>
      <c r="CK94" s="13">
        <f t="shared" si="146"/>
        <v>404.52599999999995</v>
      </c>
      <c r="CL94" s="13">
        <f t="shared" si="146"/>
        <v>383.93799999999999</v>
      </c>
      <c r="CM94" s="13">
        <f t="shared" si="146"/>
        <v>387.36599999999999</v>
      </c>
      <c r="CN94" s="13">
        <f t="shared" si="146"/>
        <v>392.738</v>
      </c>
      <c r="CO94" s="13">
        <f t="shared" si="146"/>
        <v>344.02100000000002</v>
      </c>
      <c r="CP94" s="13">
        <f t="shared" si="146"/>
        <v>349.613</v>
      </c>
      <c r="CQ94" s="13">
        <f t="shared" si="146"/>
        <v>404.92899999999997</v>
      </c>
      <c r="CR94" s="13">
        <f t="shared" si="146"/>
        <v>420.46500000000003</v>
      </c>
      <c r="CS94" s="13">
        <f t="shared" si="146"/>
        <v>378.99799999999999</v>
      </c>
      <c r="CT94" s="13">
        <f t="shared" si="146"/>
        <v>380.94000000000005</v>
      </c>
      <c r="CU94" s="13">
        <f t="shared" si="146"/>
        <v>388.923</v>
      </c>
      <c r="CV94" s="13">
        <f t="shared" si="146"/>
        <v>387.51900000000001</v>
      </c>
      <c r="CW94" s="13">
        <f t="shared" si="146"/>
        <v>437.64299999999997</v>
      </c>
      <c r="CX94" s="13">
        <f t="shared" si="146"/>
        <v>354.947</v>
      </c>
      <c r="CY94" s="13">
        <f t="shared" si="146"/>
        <v>368.33199999999999</v>
      </c>
      <c r="CZ94" s="13">
        <f t="shared" si="146"/>
        <v>321.88499999999999</v>
      </c>
      <c r="DA94" s="13">
        <f t="shared" si="146"/>
        <v>326.09199999999998</v>
      </c>
      <c r="DB94" s="13">
        <f t="shared" si="146"/>
        <v>331.29500000000002</v>
      </c>
      <c r="DC94" s="13">
        <f t="shared" si="146"/>
        <v>370.358</v>
      </c>
      <c r="DD94" s="13">
        <f t="shared" si="146"/>
        <v>386.43700000000001</v>
      </c>
      <c r="DE94" s="13">
        <f t="shared" si="146"/>
        <v>341.27099999999996</v>
      </c>
      <c r="DF94" s="13">
        <f t="shared" si="146"/>
        <v>397.13299999999998</v>
      </c>
      <c r="DG94" s="13">
        <f t="shared" si="146"/>
        <v>384.67600000000004</v>
      </c>
      <c r="DH94" s="13">
        <f t="shared" si="146"/>
        <v>356.27</v>
      </c>
      <c r="DI94" s="13">
        <f t="shared" si="146"/>
        <v>361.87599999999998</v>
      </c>
      <c r="DJ94" s="13">
        <f t="shared" si="146"/>
        <v>369.70799999999997</v>
      </c>
      <c r="DK94" s="13">
        <f t="shared" si="146"/>
        <v>382.03099999999995</v>
      </c>
      <c r="DL94" s="13">
        <f t="shared" si="146"/>
        <v>396.23699999999997</v>
      </c>
      <c r="DM94" s="13">
        <f t="shared" si="146"/>
        <v>381.97</v>
      </c>
      <c r="DN94" s="13">
        <f t="shared" si="146"/>
        <v>354.51200000000006</v>
      </c>
      <c r="DO94" s="13">
        <f t="shared" si="146"/>
        <v>388.10299999999995</v>
      </c>
      <c r="DP94" s="13">
        <f t="shared" si="146"/>
        <v>395.40699999999998</v>
      </c>
      <c r="DQ94" s="13">
        <f t="shared" si="146"/>
        <v>382.46699999999998</v>
      </c>
      <c r="DR94" s="13">
        <f t="shared" si="146"/>
        <v>410.25400000000002</v>
      </c>
      <c r="DS94" s="13">
        <f t="shared" si="146"/>
        <v>369.23500000000001</v>
      </c>
      <c r="DT94" s="13">
        <f t="shared" si="146"/>
        <v>409.95699999999999</v>
      </c>
      <c r="DU94" s="13">
        <f t="shared" si="146"/>
        <v>437.923</v>
      </c>
      <c r="DV94" s="13">
        <f t="shared" si="146"/>
        <v>398.38599999999997</v>
      </c>
      <c r="DW94" s="13">
        <f t="shared" si="146"/>
        <v>413.76299999999998</v>
      </c>
      <c r="DX94" s="13">
        <f t="shared" si="146"/>
        <v>395.18200000000002</v>
      </c>
      <c r="DY94" s="13">
        <f t="shared" si="146"/>
        <v>437.99499999999995</v>
      </c>
      <c r="DZ94" s="13">
        <f t="shared" si="146"/>
        <v>361.68399999999997</v>
      </c>
      <c r="EA94" s="13">
        <f t="shared" ref="EA94:FE94" si="147">SUM(EA95:EA96)</f>
        <v>345.22899999999993</v>
      </c>
      <c r="EB94" s="13">
        <f t="shared" si="147"/>
        <v>383.33</v>
      </c>
      <c r="EC94" s="13">
        <f t="shared" si="147"/>
        <v>391.84799999999996</v>
      </c>
      <c r="ED94" s="13">
        <f t="shared" si="147"/>
        <v>346.89499999999998</v>
      </c>
      <c r="EE94" s="13">
        <f t="shared" si="147"/>
        <v>363.00800000000004</v>
      </c>
      <c r="EF94" s="13">
        <f t="shared" si="147"/>
        <v>355.43099999999998</v>
      </c>
      <c r="EG94" s="13">
        <f t="shared" si="147"/>
        <v>357.57500000000005</v>
      </c>
      <c r="EH94" s="13">
        <f t="shared" si="147"/>
        <v>365.96699999999998</v>
      </c>
      <c r="EI94" s="13">
        <f t="shared" si="147"/>
        <v>381.05699999999996</v>
      </c>
      <c r="EJ94" s="13">
        <f t="shared" si="147"/>
        <v>369.89299999999997</v>
      </c>
      <c r="EK94" s="13">
        <f t="shared" si="147"/>
        <v>386.37400000000002</v>
      </c>
      <c r="EL94" s="13">
        <f t="shared" si="147"/>
        <v>323.79200000000003</v>
      </c>
      <c r="EM94" s="13">
        <f t="shared" si="147"/>
        <v>361.14499999999998</v>
      </c>
      <c r="EN94" s="13">
        <f t="shared" si="147"/>
        <v>363.738</v>
      </c>
      <c r="EO94" s="13">
        <f t="shared" si="147"/>
        <v>367.096</v>
      </c>
      <c r="EP94" s="13">
        <f t="shared" si="147"/>
        <v>355.87900000000002</v>
      </c>
      <c r="EQ94" s="13">
        <f t="shared" si="147"/>
        <v>326.35899999999998</v>
      </c>
      <c r="ER94" s="13">
        <f t="shared" si="147"/>
        <v>353.45600000000002</v>
      </c>
      <c r="ES94" s="13">
        <f t="shared" si="147"/>
        <v>336.92500000000001</v>
      </c>
      <c r="ET94" s="13">
        <f t="shared" si="147"/>
        <v>320.39699999999993</v>
      </c>
      <c r="EU94" s="13">
        <f t="shared" si="147"/>
        <v>351.35199999999998</v>
      </c>
      <c r="EV94" s="13">
        <f t="shared" si="147"/>
        <v>342.82299999999998</v>
      </c>
      <c r="EW94" s="13">
        <f t="shared" si="147"/>
        <v>321.82299999999998</v>
      </c>
      <c r="EX94" s="13">
        <f t="shared" si="147"/>
        <v>324.83799999999997</v>
      </c>
      <c r="EY94" s="13">
        <f t="shared" si="147"/>
        <v>334.334</v>
      </c>
      <c r="EZ94" s="13">
        <f t="shared" si="147"/>
        <v>366.02699999999999</v>
      </c>
      <c r="FA94" s="13">
        <f t="shared" si="147"/>
        <v>329.64100000000002</v>
      </c>
      <c r="FB94" s="13">
        <f t="shared" si="147"/>
        <v>340.79400000000004</v>
      </c>
      <c r="FC94" s="13">
        <f t="shared" si="147"/>
        <v>346.226</v>
      </c>
      <c r="FD94" s="13">
        <f t="shared" si="147"/>
        <v>337.87599999999998</v>
      </c>
      <c r="FE94" s="13">
        <f t="shared" si="147"/>
        <v>311.44899999999996</v>
      </c>
      <c r="FF94" s="13">
        <f t="shared" ref="FF94:FP94" si="148">SUM(FF95:FF96)</f>
        <v>303.40199999999999</v>
      </c>
      <c r="FG94" s="13">
        <f t="shared" si="148"/>
        <v>316.32</v>
      </c>
      <c r="FH94" s="13">
        <f t="shared" si="148"/>
        <v>305.08100000000002</v>
      </c>
      <c r="FI94" s="13">
        <f t="shared" si="148"/>
        <v>375.43700000000001</v>
      </c>
      <c r="FJ94" s="13">
        <f t="shared" si="148"/>
        <v>350.96899999999999</v>
      </c>
      <c r="FK94" s="13">
        <f t="shared" si="148"/>
        <v>375.19900000000001</v>
      </c>
      <c r="FL94" s="13">
        <f t="shared" si="148"/>
        <v>367.97700000000003</v>
      </c>
      <c r="FM94" s="13">
        <f t="shared" si="148"/>
        <v>351.72500000000002</v>
      </c>
      <c r="FN94" s="13">
        <f t="shared" si="148"/>
        <v>398.25000000000006</v>
      </c>
      <c r="FO94" s="13">
        <f t="shared" si="148"/>
        <v>361.78399999999999</v>
      </c>
      <c r="FP94" s="13">
        <f t="shared" si="148"/>
        <v>373.15339257812502</v>
      </c>
      <c r="FQ94" s="13">
        <f t="shared" ref="FQ94:FS94" si="149">SUM(FQ95:FQ96)</f>
        <v>349.539322265625</v>
      </c>
      <c r="FR94" s="13">
        <f t="shared" si="149"/>
        <v>315.7870406875</v>
      </c>
      <c r="FS94" s="13">
        <f t="shared" si="149"/>
        <v>328.06755859375005</v>
      </c>
      <c r="FT94" s="13">
        <f t="shared" ref="FT94:FU94" si="150">SUM(FT95:FT96)</f>
        <v>333.35937890624996</v>
      </c>
      <c r="FU94" s="13">
        <f t="shared" si="150"/>
        <v>356.25269433593746</v>
      </c>
      <c r="FV94" s="13">
        <f t="shared" ref="FV94" si="151">SUM(FV95:FV96)</f>
        <v>362.03167199999996</v>
      </c>
    </row>
    <row r="95" spans="1:178" ht="17.25" x14ac:dyDescent="0.25">
      <c r="A95" s="50" t="s">
        <v>103</v>
      </c>
      <c r="B95" s="53">
        <v>46.109000000000002</v>
      </c>
      <c r="C95" s="53">
        <v>38.344000000000001</v>
      </c>
      <c r="D95" s="53">
        <v>38.405000000000001</v>
      </c>
      <c r="E95" s="53">
        <v>31.740000000000002</v>
      </c>
      <c r="F95" s="53">
        <v>32.709999999999994</v>
      </c>
      <c r="G95" s="53">
        <v>30.003</v>
      </c>
      <c r="H95" s="53">
        <v>37.326999999999998</v>
      </c>
      <c r="I95" s="53">
        <v>28.625999999999998</v>
      </c>
      <c r="J95" s="53">
        <v>30.998000000000001</v>
      </c>
      <c r="K95" s="53">
        <v>22.830000000000002</v>
      </c>
      <c r="L95" s="53">
        <v>20.082000000000001</v>
      </c>
      <c r="M95" s="53">
        <v>27.481000000000002</v>
      </c>
      <c r="N95" s="53">
        <v>23.230999999999998</v>
      </c>
      <c r="O95" s="53">
        <v>28.161000000000001</v>
      </c>
      <c r="P95" s="53">
        <v>17.725000000000001</v>
      </c>
      <c r="Q95" s="53">
        <v>21.152000000000001</v>
      </c>
      <c r="R95" s="53">
        <v>15.307</v>
      </c>
      <c r="S95" s="53">
        <v>11.619</v>
      </c>
      <c r="T95" s="53">
        <v>20.513000000000002</v>
      </c>
      <c r="U95" s="53">
        <v>21.606999999999999</v>
      </c>
      <c r="V95" s="53">
        <v>10.777000000000001</v>
      </c>
      <c r="W95" s="53">
        <v>17.512999999999998</v>
      </c>
      <c r="X95" s="53">
        <v>11.551</v>
      </c>
      <c r="Y95" s="53">
        <v>17.671999999999997</v>
      </c>
      <c r="Z95" s="53">
        <v>19.393000000000001</v>
      </c>
      <c r="AA95" s="53">
        <v>8.609</v>
      </c>
      <c r="AB95" s="53">
        <v>12.138</v>
      </c>
      <c r="AC95" s="53">
        <v>14.713999999999999</v>
      </c>
      <c r="AD95" s="53">
        <v>4.6760000000000002</v>
      </c>
      <c r="AE95" s="53">
        <v>9.1589999999999989</v>
      </c>
      <c r="AF95" s="53">
        <v>7.2119999999999997</v>
      </c>
      <c r="AG95" s="53">
        <v>16.295999999999999</v>
      </c>
      <c r="AH95" s="53">
        <v>5.9409999999999998</v>
      </c>
      <c r="AI95" s="53">
        <v>8.3000000000000007</v>
      </c>
      <c r="AJ95" s="53">
        <v>7.734</v>
      </c>
      <c r="AK95" s="53">
        <v>0.52300000000000013</v>
      </c>
      <c r="AL95" s="53">
        <v>12.102</v>
      </c>
      <c r="AM95" s="53">
        <v>10.719000000000001</v>
      </c>
      <c r="AN95" s="53">
        <v>12.340999999999999</v>
      </c>
      <c r="AO95" s="53">
        <v>42.881999999999998</v>
      </c>
      <c r="AP95" s="53">
        <v>45.718999999999994</v>
      </c>
      <c r="AQ95" s="53">
        <v>11.170999999999999</v>
      </c>
      <c r="AR95" s="53">
        <v>45.937000000000005</v>
      </c>
      <c r="AS95" s="53">
        <v>41.213000000000001</v>
      </c>
      <c r="AT95" s="53">
        <v>28.698999999999998</v>
      </c>
      <c r="AU95" s="53">
        <v>38</v>
      </c>
      <c r="AV95" s="53">
        <v>5.508</v>
      </c>
      <c r="AW95" s="53">
        <v>7.1610000000000005</v>
      </c>
      <c r="AX95" s="53">
        <v>33.584000000000003</v>
      </c>
      <c r="AY95" s="53">
        <v>23.164000000000001</v>
      </c>
      <c r="AZ95" s="53">
        <v>30.164000000000001</v>
      </c>
      <c r="BA95" s="53">
        <v>25.946000000000002</v>
      </c>
      <c r="BB95" s="53">
        <v>31.936</v>
      </c>
      <c r="BC95" s="53">
        <v>21.558999999999997</v>
      </c>
      <c r="BD95" s="53">
        <v>15.291999999999998</v>
      </c>
      <c r="BE95" s="53">
        <v>18.252000000000002</v>
      </c>
      <c r="BF95" s="53">
        <v>29.711000000000002</v>
      </c>
      <c r="BG95" s="53">
        <v>37.56</v>
      </c>
      <c r="BH95" s="53">
        <v>30.064</v>
      </c>
      <c r="BI95" s="53">
        <v>38.475000000000001</v>
      </c>
      <c r="BJ95" s="53">
        <v>50.687999999999995</v>
      </c>
      <c r="BK95" s="53">
        <v>42.670999999999999</v>
      </c>
      <c r="BL95" s="53">
        <v>65.105000000000004</v>
      </c>
      <c r="BM95" s="53">
        <v>70.12700000000001</v>
      </c>
      <c r="BN95" s="53">
        <v>68.873999999999995</v>
      </c>
      <c r="BO95" s="53">
        <v>99.632000000000005</v>
      </c>
      <c r="BP95" s="53">
        <v>112.48400000000001</v>
      </c>
      <c r="BQ95" s="53">
        <v>100.38999999999999</v>
      </c>
      <c r="BR95" s="53">
        <v>111.96400000000001</v>
      </c>
      <c r="BS95" s="53">
        <v>126.721</v>
      </c>
      <c r="BT95" s="53">
        <v>115.554</v>
      </c>
      <c r="BU95" s="53">
        <v>120.497</v>
      </c>
      <c r="BV95" s="53">
        <v>127.601</v>
      </c>
      <c r="BW95" s="53">
        <v>119.35900000000001</v>
      </c>
      <c r="BX95" s="53">
        <v>122.63</v>
      </c>
      <c r="BY95" s="53">
        <v>137.22900000000001</v>
      </c>
      <c r="BZ95" s="53">
        <v>119.226</v>
      </c>
      <c r="CA95" s="53">
        <v>149.06299999999999</v>
      </c>
      <c r="CB95" s="53">
        <v>146.70499999999998</v>
      </c>
      <c r="CC95" s="53">
        <v>132.48099999999999</v>
      </c>
      <c r="CD95" s="53">
        <v>147.57400000000001</v>
      </c>
      <c r="CE95" s="53">
        <v>151.71199999999999</v>
      </c>
      <c r="CF95" s="53">
        <v>165.505</v>
      </c>
      <c r="CG95" s="53">
        <v>185.499</v>
      </c>
      <c r="CH95" s="53">
        <v>180.04599999999999</v>
      </c>
      <c r="CI95" s="53">
        <v>222.005</v>
      </c>
      <c r="CJ95" s="53">
        <v>228.10999999999999</v>
      </c>
      <c r="CK95" s="53">
        <v>190.721</v>
      </c>
      <c r="CL95" s="53">
        <v>174.99600000000001</v>
      </c>
      <c r="CM95" s="53">
        <v>240.17099999999999</v>
      </c>
      <c r="CN95" s="53">
        <v>198.88</v>
      </c>
      <c r="CO95" s="53">
        <v>206.50800000000001</v>
      </c>
      <c r="CP95" s="53">
        <v>228.94499999999999</v>
      </c>
      <c r="CQ95" s="53">
        <v>290.35599999999999</v>
      </c>
      <c r="CR95" s="53">
        <v>318.53100000000001</v>
      </c>
      <c r="CS95" s="53">
        <v>300.524</v>
      </c>
      <c r="CT95" s="53">
        <v>235.21300000000002</v>
      </c>
      <c r="CU95" s="53">
        <v>302.17399999999998</v>
      </c>
      <c r="CV95" s="53">
        <v>291.85699999999997</v>
      </c>
      <c r="CW95" s="53">
        <v>303.62599999999998</v>
      </c>
      <c r="CX95" s="53">
        <v>209.69100000000003</v>
      </c>
      <c r="CY95" s="53">
        <v>220.815</v>
      </c>
      <c r="CZ95" s="53">
        <v>296.72199999999998</v>
      </c>
      <c r="DA95" s="53">
        <v>260.06400000000002</v>
      </c>
      <c r="DB95" s="53">
        <v>239.54000000000002</v>
      </c>
      <c r="DC95" s="53">
        <v>280.24799999999999</v>
      </c>
      <c r="DD95" s="53">
        <v>286.95800000000003</v>
      </c>
      <c r="DE95" s="53">
        <v>261.45899999999995</v>
      </c>
      <c r="DF95" s="53">
        <v>304.33699999999999</v>
      </c>
      <c r="DG95" s="53">
        <v>244.07600000000002</v>
      </c>
      <c r="DH95" s="53">
        <v>295.988</v>
      </c>
      <c r="DI95" s="53">
        <v>287.78899999999999</v>
      </c>
      <c r="DJ95" s="53">
        <v>271.23599999999999</v>
      </c>
      <c r="DK95" s="53">
        <v>277.82799999999997</v>
      </c>
      <c r="DL95" s="53">
        <v>307.20999999999998</v>
      </c>
      <c r="DM95" s="53">
        <v>278.29500000000002</v>
      </c>
      <c r="DN95" s="53">
        <v>282.33300000000003</v>
      </c>
      <c r="DO95" s="53">
        <v>298.57599999999996</v>
      </c>
      <c r="DP95" s="53">
        <v>316.423</v>
      </c>
      <c r="DQ95" s="53">
        <v>304.16899999999998</v>
      </c>
      <c r="DR95" s="53">
        <v>323.36900000000003</v>
      </c>
      <c r="DS95" s="53">
        <v>275.24099999999999</v>
      </c>
      <c r="DT95" s="53">
        <v>349.43200000000002</v>
      </c>
      <c r="DU95" s="53">
        <v>340.62200000000001</v>
      </c>
      <c r="DV95" s="53">
        <v>304.04699999999997</v>
      </c>
      <c r="DW95" s="53">
        <v>337.32299999999998</v>
      </c>
      <c r="DX95" s="53">
        <v>335.459</v>
      </c>
      <c r="DY95" s="53">
        <v>385.58299999999997</v>
      </c>
      <c r="DZ95" s="53">
        <v>300.44099999999997</v>
      </c>
      <c r="EA95" s="53">
        <v>283.69899999999996</v>
      </c>
      <c r="EB95" s="53">
        <v>334.14400000000001</v>
      </c>
      <c r="EC95" s="53">
        <v>309.64499999999998</v>
      </c>
      <c r="ED95" s="53">
        <v>282.72199999999998</v>
      </c>
      <c r="EE95" s="53">
        <v>305.85400000000004</v>
      </c>
      <c r="EF95" s="53">
        <v>290.67599999999999</v>
      </c>
      <c r="EG95" s="53">
        <v>287.73200000000003</v>
      </c>
      <c r="EH95" s="53">
        <v>309.77199999999999</v>
      </c>
      <c r="EI95" s="53">
        <v>308.14299999999997</v>
      </c>
      <c r="EJ95" s="53">
        <v>291.79899999999998</v>
      </c>
      <c r="EK95" s="53">
        <v>314.52300000000002</v>
      </c>
      <c r="EL95" s="53">
        <v>237.71799999999999</v>
      </c>
      <c r="EM95" s="53">
        <v>289.88799999999998</v>
      </c>
      <c r="EN95" s="53">
        <v>301.286</v>
      </c>
      <c r="EO95" s="53">
        <v>261.82600000000002</v>
      </c>
      <c r="EP95" s="53">
        <v>259.67</v>
      </c>
      <c r="EQ95" s="53">
        <v>248.536</v>
      </c>
      <c r="ER95" s="53">
        <v>286.33100000000002</v>
      </c>
      <c r="ES95" s="53">
        <v>255.11</v>
      </c>
      <c r="ET95" s="53">
        <v>287.58299999999997</v>
      </c>
      <c r="EU95" s="53">
        <v>271.15899999999999</v>
      </c>
      <c r="EV95" s="53">
        <v>279.221</v>
      </c>
      <c r="EW95" s="53">
        <v>251.11999999999998</v>
      </c>
      <c r="EX95" s="53">
        <v>246.476</v>
      </c>
      <c r="EY95" s="53">
        <v>267.53300000000002</v>
      </c>
      <c r="EZ95" s="53">
        <v>253.13499999999999</v>
      </c>
      <c r="FA95" s="53">
        <v>276.017</v>
      </c>
      <c r="FB95" s="53">
        <v>257.66700000000003</v>
      </c>
      <c r="FC95" s="53">
        <v>244.37700000000001</v>
      </c>
      <c r="FD95" s="53">
        <v>253.17500000000001</v>
      </c>
      <c r="FE95" s="53">
        <v>205.29399999999998</v>
      </c>
      <c r="FF95" s="53">
        <v>236.52600000000001</v>
      </c>
      <c r="FG95" s="53">
        <v>227.09700000000001</v>
      </c>
      <c r="FH95" s="53">
        <v>247.23700000000002</v>
      </c>
      <c r="FI95" s="53">
        <v>298.46699999999998</v>
      </c>
      <c r="FJ95" s="53">
        <v>259.51</v>
      </c>
      <c r="FK95" s="53">
        <v>278.83600000000001</v>
      </c>
      <c r="FL95" s="53">
        <v>302.17100000000005</v>
      </c>
      <c r="FM95" s="53">
        <v>264.42500000000001</v>
      </c>
      <c r="FN95" s="53">
        <v>315.52700000000004</v>
      </c>
      <c r="FO95" s="53">
        <v>278.97800000000001</v>
      </c>
      <c r="FP95" s="53">
        <v>300.14570312500001</v>
      </c>
      <c r="FQ95" s="53">
        <v>253.94514062499999</v>
      </c>
      <c r="FR95" s="53">
        <v>223.36151799999999</v>
      </c>
      <c r="FS95" s="53">
        <v>257.24200000000002</v>
      </c>
      <c r="FT95" s="53">
        <v>244.81028906249998</v>
      </c>
      <c r="FU95" s="53">
        <v>304.08299999999997</v>
      </c>
      <c r="FV95" s="53">
        <v>297.17341199999998</v>
      </c>
    </row>
    <row r="96" spans="1:178" ht="17.25" x14ac:dyDescent="0.25">
      <c r="A96" s="50" t="s">
        <v>102</v>
      </c>
      <c r="B96" s="53">
        <v>265.70600000000002</v>
      </c>
      <c r="C96" s="53">
        <v>273.64</v>
      </c>
      <c r="D96" s="53">
        <v>295.49</v>
      </c>
      <c r="E96" s="53">
        <v>258.83799999999997</v>
      </c>
      <c r="F96" s="53">
        <v>299.75100000000003</v>
      </c>
      <c r="G96" s="53">
        <v>277.48700000000002</v>
      </c>
      <c r="H96" s="53">
        <v>302.79999999999995</v>
      </c>
      <c r="I96" s="53">
        <v>202.488</v>
      </c>
      <c r="J96" s="53">
        <v>309.13799999999998</v>
      </c>
      <c r="K96" s="53">
        <v>359.01</v>
      </c>
      <c r="L96" s="53">
        <v>289.50599999999997</v>
      </c>
      <c r="M96" s="53">
        <v>340.46699999999998</v>
      </c>
      <c r="N96" s="53">
        <v>270.36099999999999</v>
      </c>
      <c r="O96" s="53">
        <v>333.57299999999998</v>
      </c>
      <c r="P96" s="53">
        <v>328.62200000000001</v>
      </c>
      <c r="Q96" s="53">
        <v>254.00200000000001</v>
      </c>
      <c r="R96" s="53">
        <v>307.64</v>
      </c>
      <c r="S96" s="53">
        <v>205.33699999999999</v>
      </c>
      <c r="T96" s="53">
        <v>346.71199999999999</v>
      </c>
      <c r="U96" s="53">
        <v>313.47399999999999</v>
      </c>
      <c r="V96" s="53">
        <v>287.27100000000002</v>
      </c>
      <c r="W96" s="53">
        <v>333.43899999999996</v>
      </c>
      <c r="X96" s="53">
        <v>302.71499999999997</v>
      </c>
      <c r="Y96" s="53">
        <v>300.16399999999999</v>
      </c>
      <c r="Z96" s="53">
        <v>302.60599999999999</v>
      </c>
      <c r="AA96" s="53">
        <v>167.50900000000001</v>
      </c>
      <c r="AB96" s="53">
        <v>339.642</v>
      </c>
      <c r="AC96" s="53">
        <v>345.69299999999998</v>
      </c>
      <c r="AD96" s="53">
        <v>307.40300000000002</v>
      </c>
      <c r="AE96" s="53">
        <v>327.12199999999996</v>
      </c>
      <c r="AF96" s="53">
        <v>221.03100000000001</v>
      </c>
      <c r="AG96" s="53">
        <v>369.49299999999999</v>
      </c>
      <c r="AH96" s="53">
        <v>365.517</v>
      </c>
      <c r="AI96" s="53">
        <v>366.57300000000004</v>
      </c>
      <c r="AJ96" s="53">
        <v>366.12100000000004</v>
      </c>
      <c r="AK96" s="53">
        <v>33.176000000000002</v>
      </c>
      <c r="AL96" s="53">
        <v>286.95699999999999</v>
      </c>
      <c r="AM96" s="53">
        <v>369.19099999999997</v>
      </c>
      <c r="AN96" s="53">
        <v>253.11500000000001</v>
      </c>
      <c r="AO96" s="53">
        <v>268.16200000000003</v>
      </c>
      <c r="AP96" s="53">
        <v>336.09000000000003</v>
      </c>
      <c r="AQ96" s="53">
        <v>142.10400000000001</v>
      </c>
      <c r="AR96" s="53">
        <v>324.91000000000003</v>
      </c>
      <c r="AS96" s="53">
        <v>342.51600000000002</v>
      </c>
      <c r="AT96" s="53">
        <v>241.09200000000001</v>
      </c>
      <c r="AU96" s="53">
        <v>316.92700000000002</v>
      </c>
      <c r="AV96" s="53">
        <v>6.3100000000000005</v>
      </c>
      <c r="AW96" s="53">
        <v>111.795</v>
      </c>
      <c r="AX96" s="53">
        <v>477.14199999999994</v>
      </c>
      <c r="AY96" s="53">
        <v>490.33299999999997</v>
      </c>
      <c r="AZ96" s="53">
        <v>535.99800000000005</v>
      </c>
      <c r="BA96" s="53">
        <v>500.81600000000003</v>
      </c>
      <c r="BB96" s="53">
        <v>464.13799999999998</v>
      </c>
      <c r="BC96" s="53">
        <v>443.50700000000001</v>
      </c>
      <c r="BD96" s="53">
        <v>421.238</v>
      </c>
      <c r="BE96" s="53">
        <v>423.76</v>
      </c>
      <c r="BF96" s="53">
        <v>478.62799999999999</v>
      </c>
      <c r="BG96" s="53">
        <v>501.83</v>
      </c>
      <c r="BH96" s="53">
        <v>549.69299999999998</v>
      </c>
      <c r="BI96" s="53">
        <v>518.24300000000005</v>
      </c>
      <c r="BJ96" s="53">
        <v>518.23</v>
      </c>
      <c r="BK96" s="53">
        <v>478.654</v>
      </c>
      <c r="BL96" s="53">
        <v>526.91800000000001</v>
      </c>
      <c r="BM96" s="53">
        <v>540.90200000000004</v>
      </c>
      <c r="BN96" s="53">
        <v>495.54399999999998</v>
      </c>
      <c r="BO96" s="53">
        <v>518.59100000000001</v>
      </c>
      <c r="BP96" s="53">
        <v>472.55</v>
      </c>
      <c r="BQ96" s="53">
        <v>507.72900000000004</v>
      </c>
      <c r="BR96" s="53">
        <v>385.99299999999994</v>
      </c>
      <c r="BS96" s="53">
        <v>408.09399999999999</v>
      </c>
      <c r="BT96" s="53">
        <v>441.27800000000002</v>
      </c>
      <c r="BU96" s="53">
        <v>363.80600000000004</v>
      </c>
      <c r="BV96" s="53">
        <v>380.62</v>
      </c>
      <c r="BW96" s="53">
        <v>424.13900000000001</v>
      </c>
      <c r="BX96" s="53">
        <v>405.589</v>
      </c>
      <c r="BY96" s="53">
        <v>415.08600000000001</v>
      </c>
      <c r="BZ96" s="53">
        <v>399.09399999999999</v>
      </c>
      <c r="CA96" s="53">
        <v>400.77699999999999</v>
      </c>
      <c r="CB96" s="53">
        <v>406.92400000000004</v>
      </c>
      <c r="CC96" s="53">
        <v>311.786</v>
      </c>
      <c r="CD96" s="53">
        <v>348.053</v>
      </c>
      <c r="CE96" s="53">
        <v>321.28999999999996</v>
      </c>
      <c r="CF96" s="53">
        <v>333</v>
      </c>
      <c r="CG96" s="53">
        <v>234.25400000000002</v>
      </c>
      <c r="CH96" s="53">
        <v>243.952</v>
      </c>
      <c r="CI96" s="53">
        <v>276.47199999999998</v>
      </c>
      <c r="CJ96" s="53">
        <v>258.69600000000003</v>
      </c>
      <c r="CK96" s="53">
        <v>213.80499999999998</v>
      </c>
      <c r="CL96" s="53">
        <v>208.94200000000001</v>
      </c>
      <c r="CM96" s="53">
        <v>147.19499999999999</v>
      </c>
      <c r="CN96" s="53">
        <v>193.858</v>
      </c>
      <c r="CO96" s="53">
        <v>137.51300000000001</v>
      </c>
      <c r="CP96" s="53">
        <v>120.66800000000001</v>
      </c>
      <c r="CQ96" s="53">
        <v>114.57299999999999</v>
      </c>
      <c r="CR96" s="53">
        <v>101.934</v>
      </c>
      <c r="CS96" s="53">
        <v>78.474000000000004</v>
      </c>
      <c r="CT96" s="53">
        <v>145.727</v>
      </c>
      <c r="CU96" s="53">
        <v>86.748999999999995</v>
      </c>
      <c r="CV96" s="53">
        <v>95.662000000000006</v>
      </c>
      <c r="CW96" s="53">
        <v>134.017</v>
      </c>
      <c r="CX96" s="53">
        <v>145.256</v>
      </c>
      <c r="CY96" s="53">
        <v>147.517</v>
      </c>
      <c r="CZ96" s="53">
        <v>25.163</v>
      </c>
      <c r="DA96" s="53">
        <v>66.027999999999992</v>
      </c>
      <c r="DB96" s="53">
        <v>91.754999999999995</v>
      </c>
      <c r="DC96" s="53">
        <v>90.11</v>
      </c>
      <c r="DD96" s="53">
        <v>99.478999999999999</v>
      </c>
      <c r="DE96" s="53">
        <v>79.811999999999998</v>
      </c>
      <c r="DF96" s="53">
        <v>92.795999999999992</v>
      </c>
      <c r="DG96" s="53">
        <v>140.60000000000002</v>
      </c>
      <c r="DH96" s="53">
        <v>60.282000000000004</v>
      </c>
      <c r="DI96" s="53">
        <v>74.087000000000003</v>
      </c>
      <c r="DJ96" s="53">
        <v>98.472000000000008</v>
      </c>
      <c r="DK96" s="53">
        <v>104.203</v>
      </c>
      <c r="DL96" s="53">
        <v>89.027000000000001</v>
      </c>
      <c r="DM96" s="53">
        <v>103.67500000000001</v>
      </c>
      <c r="DN96" s="53">
        <v>72.179000000000002</v>
      </c>
      <c r="DO96" s="53">
        <v>89.527000000000001</v>
      </c>
      <c r="DP96" s="53">
        <v>78.983999999999995</v>
      </c>
      <c r="DQ96" s="53">
        <v>78.298000000000002</v>
      </c>
      <c r="DR96" s="53">
        <v>86.884999999999991</v>
      </c>
      <c r="DS96" s="53">
        <v>93.994</v>
      </c>
      <c r="DT96" s="53">
        <v>60.524999999999999</v>
      </c>
      <c r="DU96" s="53">
        <v>97.301000000000002</v>
      </c>
      <c r="DV96" s="53">
        <v>94.338999999999999</v>
      </c>
      <c r="DW96" s="53">
        <v>76.44</v>
      </c>
      <c r="DX96" s="53">
        <v>59.722999999999999</v>
      </c>
      <c r="DY96" s="53">
        <v>52.411999999999999</v>
      </c>
      <c r="DZ96" s="53">
        <v>61.243000000000002</v>
      </c>
      <c r="EA96" s="53">
        <v>61.53</v>
      </c>
      <c r="EB96" s="53">
        <v>49.185999999999993</v>
      </c>
      <c r="EC96" s="53">
        <v>82.203000000000003</v>
      </c>
      <c r="ED96" s="53">
        <v>64.173000000000002</v>
      </c>
      <c r="EE96" s="53">
        <v>57.154000000000003</v>
      </c>
      <c r="EF96" s="53">
        <v>64.754999999999995</v>
      </c>
      <c r="EG96" s="53">
        <v>69.843000000000004</v>
      </c>
      <c r="EH96" s="53">
        <v>56.194999999999993</v>
      </c>
      <c r="EI96" s="53">
        <v>72.914000000000001</v>
      </c>
      <c r="EJ96" s="53">
        <v>78.093999999999994</v>
      </c>
      <c r="EK96" s="53">
        <v>71.850999999999999</v>
      </c>
      <c r="EL96" s="53">
        <v>86.074000000000012</v>
      </c>
      <c r="EM96" s="53">
        <v>71.256999999999991</v>
      </c>
      <c r="EN96" s="53">
        <v>62.451999999999998</v>
      </c>
      <c r="EO96" s="53">
        <v>105.26999999999998</v>
      </c>
      <c r="EP96" s="53">
        <v>96.209000000000003</v>
      </c>
      <c r="EQ96" s="53">
        <v>77.822999999999993</v>
      </c>
      <c r="ER96" s="53">
        <v>67.125</v>
      </c>
      <c r="ES96" s="53">
        <v>81.814999999999998</v>
      </c>
      <c r="ET96" s="53">
        <v>32.813999999999993</v>
      </c>
      <c r="EU96" s="53">
        <v>80.192999999999998</v>
      </c>
      <c r="EV96" s="53">
        <v>63.602000000000004</v>
      </c>
      <c r="EW96" s="53">
        <v>70.703000000000003</v>
      </c>
      <c r="EX96" s="53">
        <v>78.361999999999995</v>
      </c>
      <c r="EY96" s="53">
        <v>66.800999999999988</v>
      </c>
      <c r="EZ96" s="53">
        <v>112.892</v>
      </c>
      <c r="FA96" s="53">
        <v>53.624000000000002</v>
      </c>
      <c r="FB96" s="53">
        <v>83.126999999999995</v>
      </c>
      <c r="FC96" s="53">
        <v>101.84899999999999</v>
      </c>
      <c r="FD96" s="53">
        <v>84.700999999999993</v>
      </c>
      <c r="FE96" s="53">
        <v>106.155</v>
      </c>
      <c r="FF96" s="53">
        <v>66.875999999999991</v>
      </c>
      <c r="FG96" s="53">
        <v>89.222999999999999</v>
      </c>
      <c r="FH96" s="53">
        <v>57.843999999999994</v>
      </c>
      <c r="FI96" s="53">
        <v>76.97</v>
      </c>
      <c r="FJ96" s="53">
        <v>91.459000000000003</v>
      </c>
      <c r="FK96" s="53">
        <v>96.363</v>
      </c>
      <c r="FL96" s="53">
        <v>65.805999999999997</v>
      </c>
      <c r="FM96" s="53">
        <v>87.3</v>
      </c>
      <c r="FN96" s="53">
        <v>82.722999999999999</v>
      </c>
      <c r="FO96" s="53">
        <v>82.805999999999997</v>
      </c>
      <c r="FP96" s="53">
        <v>73.007689453124996</v>
      </c>
      <c r="FQ96" s="53">
        <v>95.59418164062501</v>
      </c>
      <c r="FR96" s="53">
        <v>92.425522687499992</v>
      </c>
      <c r="FS96" s="53">
        <v>70.825558593750003</v>
      </c>
      <c r="FT96" s="53">
        <v>88.549089843749996</v>
      </c>
      <c r="FU96" s="53">
        <v>52.169694335937493</v>
      </c>
      <c r="FV96" s="53">
        <v>64.858260000000001</v>
      </c>
    </row>
    <row r="97" spans="1:178" ht="15" x14ac:dyDescent="0.25">
      <c r="A97" s="49" t="s">
        <v>26</v>
      </c>
      <c r="B97" s="53">
        <v>125.456</v>
      </c>
      <c r="C97" s="53">
        <v>154.059</v>
      </c>
      <c r="D97" s="53">
        <v>169.517</v>
      </c>
      <c r="E97" s="53">
        <v>152.28899999999999</v>
      </c>
      <c r="F97" s="53">
        <v>160.98099999999999</v>
      </c>
      <c r="G97" s="53">
        <v>137.31700000000001</v>
      </c>
      <c r="H97" s="53">
        <v>142.66800000000001</v>
      </c>
      <c r="I97" s="53">
        <v>114.044</v>
      </c>
      <c r="J97" s="53">
        <v>183.88800000000001</v>
      </c>
      <c r="K97" s="53">
        <v>161.673</v>
      </c>
      <c r="L97" s="53">
        <v>145.929</v>
      </c>
      <c r="M97" s="53">
        <v>183.459</v>
      </c>
      <c r="N97" s="53">
        <v>162.197</v>
      </c>
      <c r="O97" s="53">
        <v>179.928</v>
      </c>
      <c r="P97" s="53">
        <v>170.20500000000001</v>
      </c>
      <c r="Q97" s="53">
        <v>143.589</v>
      </c>
      <c r="R97" s="53">
        <v>172.72200000000001</v>
      </c>
      <c r="S97" s="53">
        <v>103.19400000000002</v>
      </c>
      <c r="T97" s="53">
        <v>184.416</v>
      </c>
      <c r="U97" s="53">
        <v>168.81100000000001</v>
      </c>
      <c r="V97" s="53">
        <v>141.34299999999999</v>
      </c>
      <c r="W97" s="53">
        <v>167.45499999999998</v>
      </c>
      <c r="X97" s="53">
        <v>153.26900000000001</v>
      </c>
      <c r="Y97" s="53">
        <v>190.053</v>
      </c>
      <c r="Z97" s="53">
        <v>178.19299999999998</v>
      </c>
      <c r="AA97" s="53">
        <v>95.706999999999994</v>
      </c>
      <c r="AB97" s="53">
        <v>197.505</v>
      </c>
      <c r="AC97" s="53">
        <v>182.738</v>
      </c>
      <c r="AD97" s="53">
        <v>161.98500000000001</v>
      </c>
      <c r="AE97" s="53">
        <v>194.23</v>
      </c>
      <c r="AF97" s="53">
        <v>123.316</v>
      </c>
      <c r="AG97" s="53">
        <v>198.46299999999999</v>
      </c>
      <c r="AH97" s="53">
        <v>194.233</v>
      </c>
      <c r="AI97" s="53">
        <v>182.59800000000001</v>
      </c>
      <c r="AJ97" s="53">
        <v>167.43199999999999</v>
      </c>
      <c r="AK97" s="53">
        <v>9.2910000000000004</v>
      </c>
      <c r="AL97" s="53">
        <v>146.77300000000002</v>
      </c>
      <c r="AM97" s="53">
        <v>185.29500000000002</v>
      </c>
      <c r="AN97" s="53">
        <v>126.74699999999999</v>
      </c>
      <c r="AO97" s="53">
        <v>152.31899999999999</v>
      </c>
      <c r="AP97" s="53">
        <v>186.51900000000001</v>
      </c>
      <c r="AQ97" s="53">
        <v>55.718999999999994</v>
      </c>
      <c r="AR97" s="53">
        <v>185.45500000000001</v>
      </c>
      <c r="AS97" s="53">
        <v>188.28399999999999</v>
      </c>
      <c r="AT97" s="53">
        <v>128.28900000000002</v>
      </c>
      <c r="AU97" s="53">
        <v>169.84299999999999</v>
      </c>
      <c r="AV97" s="53">
        <v>-1.6719999999999999</v>
      </c>
      <c r="AW97" s="53">
        <v>31.637</v>
      </c>
      <c r="AX97" s="53">
        <v>147.96899999999999</v>
      </c>
      <c r="AY97" s="53">
        <v>118.32499999999999</v>
      </c>
      <c r="AZ97" s="53">
        <v>171.76499999999999</v>
      </c>
      <c r="BA97" s="53">
        <v>175.52799999999999</v>
      </c>
      <c r="BB97" s="53">
        <v>222.45099999999999</v>
      </c>
      <c r="BC97" s="53">
        <v>251.94</v>
      </c>
      <c r="BD97" s="53">
        <v>273.13100000000003</v>
      </c>
      <c r="BE97" s="53">
        <v>254.27400000000003</v>
      </c>
      <c r="BF97" s="53">
        <v>267.38400000000001</v>
      </c>
      <c r="BG97" s="53">
        <v>306.17099999999999</v>
      </c>
      <c r="BH97" s="53">
        <v>256.68200000000002</v>
      </c>
      <c r="BI97" s="53">
        <v>361.75599999999997</v>
      </c>
      <c r="BJ97" s="53">
        <v>350.89099999999996</v>
      </c>
      <c r="BK97" s="53">
        <v>360.00299999999999</v>
      </c>
      <c r="BL97" s="53">
        <v>308.12799999999999</v>
      </c>
      <c r="BM97" s="53">
        <v>344.64</v>
      </c>
      <c r="BN97" s="53">
        <v>363.947</v>
      </c>
      <c r="BO97" s="53">
        <v>276.75400000000002</v>
      </c>
      <c r="BP97" s="53">
        <v>349.71600000000001</v>
      </c>
      <c r="BQ97" s="53">
        <v>360.613</v>
      </c>
      <c r="BR97" s="53">
        <v>371.28500000000003</v>
      </c>
      <c r="BS97" s="53">
        <v>302.97399999999999</v>
      </c>
      <c r="BT97" s="53">
        <v>360.79399999999998</v>
      </c>
      <c r="BU97" s="53">
        <v>397.38400000000001</v>
      </c>
      <c r="BV97" s="53">
        <v>392.38900000000001</v>
      </c>
      <c r="BW97" s="53">
        <v>294.49699999999996</v>
      </c>
      <c r="BX97" s="53">
        <v>350.57600000000002</v>
      </c>
      <c r="BY97" s="53">
        <v>367.68299999999999</v>
      </c>
      <c r="BZ97" s="53">
        <v>372.322</v>
      </c>
      <c r="CA97" s="53">
        <v>418.03899999999999</v>
      </c>
      <c r="CB97" s="53">
        <v>405.16200000000003</v>
      </c>
      <c r="CC97" s="53">
        <v>292.529</v>
      </c>
      <c r="CD97" s="53">
        <v>401.34899999999993</v>
      </c>
      <c r="CE97" s="53">
        <v>354.37099999999998</v>
      </c>
      <c r="CF97" s="53">
        <v>407.32799999999997</v>
      </c>
      <c r="CG97" s="53">
        <v>407.04700000000003</v>
      </c>
      <c r="CH97" s="53">
        <v>348.98300000000006</v>
      </c>
      <c r="CI97" s="53">
        <v>407.68599999999998</v>
      </c>
      <c r="CJ97" s="53">
        <v>409.36700000000002</v>
      </c>
      <c r="CK97" s="53">
        <v>382.80400000000003</v>
      </c>
      <c r="CL97" s="53">
        <v>311.28499999999997</v>
      </c>
      <c r="CM97" s="53">
        <v>401.47100000000006</v>
      </c>
      <c r="CN97" s="53">
        <v>400.13199999999995</v>
      </c>
      <c r="CO97" s="53">
        <v>341.863</v>
      </c>
      <c r="CP97" s="53">
        <v>353.25200000000001</v>
      </c>
      <c r="CQ97" s="53">
        <v>426.16499999999996</v>
      </c>
      <c r="CR97" s="53">
        <v>408.72499999999997</v>
      </c>
      <c r="CS97" s="53">
        <v>425.57499999999999</v>
      </c>
      <c r="CT97" s="53">
        <v>398.29499999999996</v>
      </c>
      <c r="CU97" s="53">
        <v>473.73699999999997</v>
      </c>
      <c r="CV97" s="53">
        <v>479.07499999999999</v>
      </c>
      <c r="CW97" s="53">
        <v>417.255</v>
      </c>
      <c r="CX97" s="53">
        <v>379.50099999999998</v>
      </c>
      <c r="CY97" s="53">
        <v>457.86400000000003</v>
      </c>
      <c r="CZ97" s="53">
        <v>475.79199999999997</v>
      </c>
      <c r="DA97" s="53">
        <v>401.673</v>
      </c>
      <c r="DB97" s="53">
        <v>468.64600000000002</v>
      </c>
      <c r="DC97" s="53">
        <v>448.24</v>
      </c>
      <c r="DD97" s="53">
        <v>473.88700000000006</v>
      </c>
      <c r="DE97" s="53">
        <v>444.41300000000001</v>
      </c>
      <c r="DF97" s="53">
        <v>442.178</v>
      </c>
      <c r="DG97" s="53">
        <v>412.702</v>
      </c>
      <c r="DH97" s="53">
        <v>504.40999999999997</v>
      </c>
      <c r="DI97" s="53">
        <v>409.41300000000001</v>
      </c>
      <c r="DJ97" s="53">
        <v>445.43999999999994</v>
      </c>
      <c r="DK97" s="53">
        <v>505.12300000000005</v>
      </c>
      <c r="DL97" s="53">
        <v>485.52299999999997</v>
      </c>
      <c r="DM97" s="53">
        <v>472.69799999999998</v>
      </c>
      <c r="DN97" s="53">
        <v>491.87</v>
      </c>
      <c r="DO97" s="53">
        <v>459.34099999999995</v>
      </c>
      <c r="DP97" s="53">
        <v>452.41099999999994</v>
      </c>
      <c r="DQ97" s="53">
        <v>448.37300000000005</v>
      </c>
      <c r="DR97" s="53">
        <v>414.84799999999996</v>
      </c>
      <c r="DS97" s="53">
        <v>351.77499999999998</v>
      </c>
      <c r="DT97" s="53">
        <v>433.91600000000005</v>
      </c>
      <c r="DU97" s="53">
        <v>428.56900000000002</v>
      </c>
      <c r="DV97" s="53">
        <v>340.17</v>
      </c>
      <c r="DW97" s="53">
        <v>449.39200000000005</v>
      </c>
      <c r="DX97" s="53">
        <v>425.334</v>
      </c>
      <c r="DY97" s="53">
        <v>421.96100000000001</v>
      </c>
      <c r="DZ97" s="53">
        <v>438.65199999999999</v>
      </c>
      <c r="EA97" s="53">
        <v>409.55700000000002</v>
      </c>
      <c r="EB97" s="53">
        <v>409.678</v>
      </c>
      <c r="EC97" s="53">
        <v>400.98</v>
      </c>
      <c r="ED97" s="53">
        <v>330.80700000000002</v>
      </c>
      <c r="EE97" s="53">
        <v>394.79199999999997</v>
      </c>
      <c r="EF97" s="53">
        <v>467.32900000000001</v>
      </c>
      <c r="EG97" s="53">
        <v>387.70699999999999</v>
      </c>
      <c r="EH97" s="53">
        <v>416.52300000000002</v>
      </c>
      <c r="EI97" s="53">
        <v>434.81599999999992</v>
      </c>
      <c r="EJ97" s="53">
        <v>370.23</v>
      </c>
      <c r="EK97" s="53">
        <v>394.50099999999998</v>
      </c>
      <c r="EL97" s="53">
        <v>367.71099999999996</v>
      </c>
      <c r="EM97" s="53">
        <v>408.76400000000001</v>
      </c>
      <c r="EN97" s="53">
        <v>384.63400000000001</v>
      </c>
      <c r="EO97" s="53">
        <v>413.68799999999999</v>
      </c>
      <c r="EP97" s="53">
        <v>505.83800000000002</v>
      </c>
      <c r="EQ97" s="53">
        <v>357.06399999999996</v>
      </c>
      <c r="ER97" s="53">
        <v>506.86500000000001</v>
      </c>
      <c r="ES97" s="53">
        <v>408.10900000000004</v>
      </c>
      <c r="ET97" s="53">
        <v>403.48399999999998</v>
      </c>
      <c r="EU97" s="53">
        <v>503.79199999999997</v>
      </c>
      <c r="EV97" s="53">
        <v>448.35500000000002</v>
      </c>
      <c r="EW97" s="53">
        <v>470.22700000000003</v>
      </c>
      <c r="EX97" s="53">
        <v>472.36100000000005</v>
      </c>
      <c r="EY97" s="53">
        <v>436.36900000000003</v>
      </c>
      <c r="EZ97" s="53">
        <v>525.63799999999992</v>
      </c>
      <c r="FA97" s="53">
        <v>575.755</v>
      </c>
      <c r="FB97" s="53">
        <v>431.74699999999996</v>
      </c>
      <c r="FC97" s="53">
        <v>509.4</v>
      </c>
      <c r="FD97" s="53">
        <v>554.98900000000003</v>
      </c>
      <c r="FE97" s="53">
        <v>426.68700000000001</v>
      </c>
      <c r="FF97" s="53">
        <v>432.02000000000004</v>
      </c>
      <c r="FG97" s="53">
        <v>465.69000000000005</v>
      </c>
      <c r="FH97" s="53">
        <v>453.29600000000005</v>
      </c>
      <c r="FI97" s="53">
        <v>512.36300000000006</v>
      </c>
      <c r="FJ97" s="53">
        <v>487.45000000000005</v>
      </c>
      <c r="FK97" s="53">
        <v>441.53700000000003</v>
      </c>
      <c r="FL97" s="53">
        <v>562.58500000000004</v>
      </c>
      <c r="FM97" s="53">
        <v>528.86500000000001</v>
      </c>
      <c r="FN97" s="53">
        <v>452.24099999999999</v>
      </c>
      <c r="FO97" s="53">
        <v>415.46799999999996</v>
      </c>
      <c r="FP97" s="53">
        <v>458.78109375000003</v>
      </c>
      <c r="FQ97" s="53">
        <v>497.16159374999995</v>
      </c>
      <c r="FR97" s="53">
        <v>401.36190412500002</v>
      </c>
      <c r="FS97" s="53">
        <v>555.79810937499997</v>
      </c>
      <c r="FT97" s="53">
        <v>488.44120312500002</v>
      </c>
      <c r="FU97" s="53">
        <v>496.75179687499997</v>
      </c>
      <c r="FV97" s="53">
        <v>427.36613199999999</v>
      </c>
    </row>
    <row r="98" spans="1:178" ht="15" x14ac:dyDescent="0.25">
      <c r="A98" s="49" t="s">
        <v>27</v>
      </c>
      <c r="B98" s="53">
        <v>250.12200000000001</v>
      </c>
      <c r="C98" s="53">
        <v>367.50800000000004</v>
      </c>
      <c r="D98" s="53">
        <v>445.59199999999998</v>
      </c>
      <c r="E98" s="53">
        <v>359.14800000000002</v>
      </c>
      <c r="F98" s="53">
        <v>273.02</v>
      </c>
      <c r="G98" s="53">
        <v>246.68899999999999</v>
      </c>
      <c r="H98" s="53">
        <v>239.41699999999997</v>
      </c>
      <c r="I98" s="53">
        <v>230.74100000000001</v>
      </c>
      <c r="J98" s="53">
        <v>289.06799999999998</v>
      </c>
      <c r="K98" s="53">
        <v>258.35699999999997</v>
      </c>
      <c r="L98" s="53">
        <v>290.68200000000002</v>
      </c>
      <c r="M98" s="53">
        <v>319.45400000000001</v>
      </c>
      <c r="N98" s="53">
        <v>257.762</v>
      </c>
      <c r="O98" s="53">
        <v>281.45699999999999</v>
      </c>
      <c r="P98" s="53">
        <v>300.61699999999996</v>
      </c>
      <c r="Q98" s="53">
        <v>225.25</v>
      </c>
      <c r="R98" s="53">
        <v>232.15600000000001</v>
      </c>
      <c r="S98" s="53">
        <v>143.48400000000001</v>
      </c>
      <c r="T98" s="53">
        <v>260.62099999999998</v>
      </c>
      <c r="U98" s="53">
        <v>215.13200000000001</v>
      </c>
      <c r="V98" s="53">
        <v>196.489</v>
      </c>
      <c r="W98" s="53">
        <v>237.012</v>
      </c>
      <c r="X98" s="53">
        <v>187.34399999999999</v>
      </c>
      <c r="Y98" s="53">
        <v>258.00800000000004</v>
      </c>
      <c r="Z98" s="53">
        <v>234.06</v>
      </c>
      <c r="AA98" s="53">
        <v>164.29700000000003</v>
      </c>
      <c r="AB98" s="53">
        <v>207.16300000000001</v>
      </c>
      <c r="AC98" s="53">
        <v>179.077</v>
      </c>
      <c r="AD98" s="53">
        <v>141.577</v>
      </c>
      <c r="AE98" s="53">
        <v>184.976</v>
      </c>
      <c r="AF98" s="53">
        <v>123.75399999999999</v>
      </c>
      <c r="AG98" s="53">
        <v>119.78199999999998</v>
      </c>
      <c r="AH98" s="53">
        <v>169.05500000000001</v>
      </c>
      <c r="AI98" s="53">
        <v>92.672000000000011</v>
      </c>
      <c r="AJ98" s="53">
        <v>111.73200000000001</v>
      </c>
      <c r="AK98" s="53">
        <v>22.773000000000003</v>
      </c>
      <c r="AL98" s="53">
        <v>62.037999999999997</v>
      </c>
      <c r="AM98" s="53">
        <v>116.648</v>
      </c>
      <c r="AN98" s="53">
        <v>80.62299999999999</v>
      </c>
      <c r="AO98" s="53">
        <v>90.461000000000013</v>
      </c>
      <c r="AP98" s="53">
        <v>109.613</v>
      </c>
      <c r="AQ98" s="53">
        <v>47.294999999999995</v>
      </c>
      <c r="AR98" s="53">
        <v>108.625</v>
      </c>
      <c r="AS98" s="53">
        <v>79.475999999999999</v>
      </c>
      <c r="AT98" s="53">
        <v>106.435</v>
      </c>
      <c r="AU98" s="53">
        <v>146.73399999999998</v>
      </c>
      <c r="AV98" s="53">
        <v>7.4310000000000009</v>
      </c>
      <c r="AW98" s="53">
        <v>39.956000000000003</v>
      </c>
      <c r="AX98" s="53">
        <v>65.093000000000004</v>
      </c>
      <c r="AY98" s="53">
        <v>24.948</v>
      </c>
      <c r="AZ98" s="53">
        <v>64.692999999999998</v>
      </c>
      <c r="BA98" s="53">
        <v>53.639000000000003</v>
      </c>
      <c r="BB98" s="53">
        <v>68.132000000000005</v>
      </c>
      <c r="BC98" s="53">
        <v>75.238</v>
      </c>
      <c r="BD98" s="53">
        <v>102.973</v>
      </c>
      <c r="BE98" s="53">
        <v>73.854000000000013</v>
      </c>
      <c r="BF98" s="53">
        <v>75.855999999999995</v>
      </c>
      <c r="BG98" s="53">
        <v>86.097999999999999</v>
      </c>
      <c r="BH98" s="53">
        <v>73.811000000000007</v>
      </c>
      <c r="BI98" s="53">
        <v>63.667999999999999</v>
      </c>
      <c r="BJ98" s="53">
        <v>88.435999999999993</v>
      </c>
      <c r="BK98" s="53">
        <v>91.582999999999998</v>
      </c>
      <c r="BL98" s="53">
        <v>77.542999999999992</v>
      </c>
      <c r="BM98" s="53">
        <v>81.896000000000001</v>
      </c>
      <c r="BN98" s="53">
        <v>90.170999999999992</v>
      </c>
      <c r="BO98" s="53">
        <v>68.978999999999999</v>
      </c>
      <c r="BP98" s="53">
        <v>118.21599999999999</v>
      </c>
      <c r="BQ98" s="53">
        <v>112.468</v>
      </c>
      <c r="BR98" s="53">
        <v>110.541</v>
      </c>
      <c r="BS98" s="53">
        <v>66.590999999999994</v>
      </c>
      <c r="BT98" s="53">
        <v>87.698999999999998</v>
      </c>
      <c r="BU98" s="53">
        <v>116.45400000000001</v>
      </c>
      <c r="BV98" s="53">
        <v>126.093</v>
      </c>
      <c r="BW98" s="53">
        <v>97.812000000000012</v>
      </c>
      <c r="BX98" s="53">
        <v>93.165000000000006</v>
      </c>
      <c r="BY98" s="53">
        <v>97.663000000000011</v>
      </c>
      <c r="BZ98" s="53">
        <v>106.96900000000001</v>
      </c>
      <c r="CA98" s="53">
        <v>84.394999999999996</v>
      </c>
      <c r="CB98" s="53">
        <v>123.89000000000001</v>
      </c>
      <c r="CC98" s="53">
        <v>69.141000000000005</v>
      </c>
      <c r="CD98" s="53">
        <v>125.84400000000001</v>
      </c>
      <c r="CE98" s="53">
        <v>150.477</v>
      </c>
      <c r="CF98" s="53">
        <v>114.91799999999999</v>
      </c>
      <c r="CG98" s="53">
        <v>117.09299999999999</v>
      </c>
      <c r="CH98" s="53">
        <v>88.085999999999999</v>
      </c>
      <c r="CI98" s="53">
        <v>114.92099999999999</v>
      </c>
      <c r="CJ98" s="53">
        <v>108.67100000000001</v>
      </c>
      <c r="CK98" s="53">
        <v>88.484999999999999</v>
      </c>
      <c r="CL98" s="53">
        <v>75.326000000000008</v>
      </c>
      <c r="CM98" s="53">
        <v>132.53299999999999</v>
      </c>
      <c r="CN98" s="53">
        <v>119.553</v>
      </c>
      <c r="CO98" s="53">
        <v>118.13799999999999</v>
      </c>
      <c r="CP98" s="53">
        <v>115.471</v>
      </c>
      <c r="CQ98" s="53">
        <v>123.83799999999999</v>
      </c>
      <c r="CR98" s="53">
        <v>149.744</v>
      </c>
      <c r="CS98" s="53">
        <v>98.981999999999999</v>
      </c>
      <c r="CT98" s="53">
        <v>135.78399999999999</v>
      </c>
      <c r="CU98" s="53">
        <v>131.791</v>
      </c>
      <c r="CV98" s="53">
        <v>117.392</v>
      </c>
      <c r="CW98" s="53">
        <v>114.471</v>
      </c>
      <c r="CX98" s="53">
        <v>105.70099999999999</v>
      </c>
      <c r="CY98" s="53">
        <v>121.96199999999999</v>
      </c>
      <c r="CZ98" s="53">
        <v>134.434</v>
      </c>
      <c r="DA98" s="53">
        <v>141.76600000000002</v>
      </c>
      <c r="DB98" s="53">
        <v>138.89499999999998</v>
      </c>
      <c r="DC98" s="53">
        <v>145.191</v>
      </c>
      <c r="DD98" s="53">
        <v>124.58499999999999</v>
      </c>
      <c r="DE98" s="53">
        <v>101.819</v>
      </c>
      <c r="DF98" s="53">
        <v>129.65600000000001</v>
      </c>
      <c r="DG98" s="53">
        <v>105.27799999999999</v>
      </c>
      <c r="DH98" s="53">
        <v>137.58199999999999</v>
      </c>
      <c r="DI98" s="53">
        <v>99.317999999999984</v>
      </c>
      <c r="DJ98" s="53">
        <v>163.14100000000002</v>
      </c>
      <c r="DK98" s="53">
        <v>140.697</v>
      </c>
      <c r="DL98" s="53">
        <v>139</v>
      </c>
      <c r="DM98" s="53">
        <v>124.682</v>
      </c>
      <c r="DN98" s="53">
        <v>124.71799999999999</v>
      </c>
      <c r="DO98" s="53">
        <v>112.172</v>
      </c>
      <c r="DP98" s="53">
        <v>159.28800000000001</v>
      </c>
      <c r="DQ98" s="53">
        <v>128.71499999999997</v>
      </c>
      <c r="DR98" s="53">
        <v>144.017</v>
      </c>
      <c r="DS98" s="53">
        <v>92.414999999999992</v>
      </c>
      <c r="DT98" s="53">
        <v>116.834</v>
      </c>
      <c r="DU98" s="53">
        <v>129.708</v>
      </c>
      <c r="DV98" s="53">
        <v>155.55600000000001</v>
      </c>
      <c r="DW98" s="53">
        <v>133.90800000000002</v>
      </c>
      <c r="DX98" s="53">
        <v>139.095</v>
      </c>
      <c r="DY98" s="53">
        <v>159.40099999999998</v>
      </c>
      <c r="DZ98" s="53">
        <v>121.967</v>
      </c>
      <c r="EA98" s="53">
        <v>161.14400000000001</v>
      </c>
      <c r="EB98" s="53">
        <v>119.37199999999999</v>
      </c>
      <c r="EC98" s="53">
        <v>139.24200000000002</v>
      </c>
      <c r="ED98" s="53">
        <v>122.529</v>
      </c>
      <c r="EE98" s="53">
        <v>133.42099999999999</v>
      </c>
      <c r="EF98" s="53">
        <v>144.80000000000001</v>
      </c>
      <c r="EG98" s="53">
        <v>149.774</v>
      </c>
      <c r="EH98" s="53">
        <v>156.05099999999999</v>
      </c>
      <c r="EI98" s="53">
        <v>140.964</v>
      </c>
      <c r="EJ98" s="53">
        <v>199.6</v>
      </c>
      <c r="EK98" s="53">
        <v>174.458</v>
      </c>
      <c r="EL98" s="53">
        <v>168.32999999999998</v>
      </c>
      <c r="EM98" s="53">
        <v>179.435</v>
      </c>
      <c r="EN98" s="53">
        <v>191.03699999999998</v>
      </c>
      <c r="EO98" s="53">
        <v>167.089</v>
      </c>
      <c r="EP98" s="53">
        <v>109.661</v>
      </c>
      <c r="EQ98" s="53">
        <v>129.46899999999999</v>
      </c>
      <c r="ER98" s="53">
        <v>136.42099999999999</v>
      </c>
      <c r="ES98" s="53">
        <v>137.51500000000001</v>
      </c>
      <c r="ET98" s="53">
        <v>187.28699999999998</v>
      </c>
      <c r="EU98" s="53">
        <v>180.28300000000002</v>
      </c>
      <c r="EV98" s="53">
        <v>187.93400000000003</v>
      </c>
      <c r="EW98" s="53">
        <v>184.75299999999999</v>
      </c>
      <c r="EX98" s="53">
        <v>202.29499999999999</v>
      </c>
      <c r="EY98" s="53">
        <v>173.43800000000002</v>
      </c>
      <c r="EZ98" s="53">
        <v>183.14699999999999</v>
      </c>
      <c r="FA98" s="53">
        <v>156.80700000000002</v>
      </c>
      <c r="FB98" s="53">
        <v>159.01</v>
      </c>
      <c r="FC98" s="53">
        <v>177.93799999999999</v>
      </c>
      <c r="FD98" s="53">
        <v>161.077</v>
      </c>
      <c r="FE98" s="53">
        <v>137.31299999999999</v>
      </c>
      <c r="FF98" s="53">
        <v>119.42</v>
      </c>
      <c r="FG98" s="53">
        <v>197.893</v>
      </c>
      <c r="FH98" s="53">
        <v>148.37900000000002</v>
      </c>
      <c r="FI98" s="53">
        <v>169.09699999999998</v>
      </c>
      <c r="FJ98" s="53">
        <v>199.685</v>
      </c>
      <c r="FK98" s="53">
        <v>157.41900000000001</v>
      </c>
      <c r="FL98" s="53">
        <v>119.042</v>
      </c>
      <c r="FM98" s="53">
        <v>125.55799999999999</v>
      </c>
      <c r="FN98" s="53">
        <v>145.726</v>
      </c>
      <c r="FO98" s="53">
        <v>190.809</v>
      </c>
      <c r="FP98" s="53">
        <v>138.52161157226561</v>
      </c>
      <c r="FQ98" s="53">
        <v>135.68083828735351</v>
      </c>
      <c r="FR98" s="53">
        <v>135.85682892578126</v>
      </c>
      <c r="FS98" s="53">
        <v>94.345000000000013</v>
      </c>
      <c r="FT98" s="53">
        <v>169.76534460449218</v>
      </c>
      <c r="FU98" s="53">
        <v>129.01100000000002</v>
      </c>
      <c r="FV98" s="53">
        <v>147.101133</v>
      </c>
    </row>
    <row r="99" spans="1:178" ht="15" x14ac:dyDescent="0.25">
      <c r="A99" s="49" t="s">
        <v>28</v>
      </c>
      <c r="B99" s="13">
        <f t="shared" ref="B99:BM99" si="152">SUM(B100:B101)</f>
        <v>0</v>
      </c>
      <c r="C99" s="13">
        <f t="shared" si="152"/>
        <v>0</v>
      </c>
      <c r="D99" s="13">
        <f t="shared" si="152"/>
        <v>0</v>
      </c>
      <c r="E99" s="13">
        <f t="shared" si="152"/>
        <v>0</v>
      </c>
      <c r="F99" s="13">
        <f t="shared" si="152"/>
        <v>0</v>
      </c>
      <c r="G99" s="13">
        <f t="shared" si="152"/>
        <v>0</v>
      </c>
      <c r="H99" s="13">
        <f t="shared" si="152"/>
        <v>0</v>
      </c>
      <c r="I99" s="13">
        <f t="shared" si="152"/>
        <v>0</v>
      </c>
      <c r="J99" s="13">
        <f t="shared" si="152"/>
        <v>0</v>
      </c>
      <c r="K99" s="13">
        <f t="shared" si="152"/>
        <v>0</v>
      </c>
      <c r="L99" s="13">
        <f t="shared" si="152"/>
        <v>0</v>
      </c>
      <c r="M99" s="13">
        <f t="shared" si="152"/>
        <v>0</v>
      </c>
      <c r="N99" s="13">
        <f t="shared" si="152"/>
        <v>0</v>
      </c>
      <c r="O99" s="13">
        <f t="shared" si="152"/>
        <v>0</v>
      </c>
      <c r="P99" s="13">
        <f t="shared" si="152"/>
        <v>0</v>
      </c>
      <c r="Q99" s="13">
        <f t="shared" si="152"/>
        <v>0</v>
      </c>
      <c r="R99" s="13">
        <f t="shared" si="152"/>
        <v>0</v>
      </c>
      <c r="S99" s="13">
        <f t="shared" si="152"/>
        <v>0</v>
      </c>
      <c r="T99" s="13">
        <f t="shared" si="152"/>
        <v>0</v>
      </c>
      <c r="U99" s="13">
        <f t="shared" si="152"/>
        <v>0</v>
      </c>
      <c r="V99" s="13">
        <f t="shared" si="152"/>
        <v>0</v>
      </c>
      <c r="W99" s="13">
        <f t="shared" si="152"/>
        <v>0</v>
      </c>
      <c r="X99" s="13">
        <f t="shared" si="152"/>
        <v>0</v>
      </c>
      <c r="Y99" s="13">
        <f t="shared" si="152"/>
        <v>0</v>
      </c>
      <c r="Z99" s="13">
        <f t="shared" si="152"/>
        <v>0</v>
      </c>
      <c r="AA99" s="13">
        <f t="shared" si="152"/>
        <v>0</v>
      </c>
      <c r="AB99" s="13">
        <f t="shared" si="152"/>
        <v>0</v>
      </c>
      <c r="AC99" s="13">
        <f t="shared" si="152"/>
        <v>0</v>
      </c>
      <c r="AD99" s="13">
        <f t="shared" si="152"/>
        <v>0</v>
      </c>
      <c r="AE99" s="13">
        <f t="shared" si="152"/>
        <v>0</v>
      </c>
      <c r="AF99" s="13">
        <f t="shared" si="152"/>
        <v>0</v>
      </c>
      <c r="AG99" s="13">
        <f t="shared" si="152"/>
        <v>0</v>
      </c>
      <c r="AH99" s="13">
        <f t="shared" si="152"/>
        <v>0</v>
      </c>
      <c r="AI99" s="13">
        <f t="shared" si="152"/>
        <v>0</v>
      </c>
      <c r="AJ99" s="13">
        <f t="shared" si="152"/>
        <v>0</v>
      </c>
      <c r="AK99" s="13">
        <f t="shared" si="152"/>
        <v>0</v>
      </c>
      <c r="AL99" s="13">
        <f t="shared" si="152"/>
        <v>0</v>
      </c>
      <c r="AM99" s="13">
        <f t="shared" si="152"/>
        <v>0</v>
      </c>
      <c r="AN99" s="13">
        <f t="shared" si="152"/>
        <v>0</v>
      </c>
      <c r="AO99" s="13">
        <f t="shared" si="152"/>
        <v>0</v>
      </c>
      <c r="AP99" s="13">
        <f t="shared" si="152"/>
        <v>0</v>
      </c>
      <c r="AQ99" s="13">
        <f t="shared" si="152"/>
        <v>0</v>
      </c>
      <c r="AR99" s="13">
        <f t="shared" si="152"/>
        <v>0</v>
      </c>
      <c r="AS99" s="13">
        <f t="shared" si="152"/>
        <v>0</v>
      </c>
      <c r="AT99" s="13">
        <f t="shared" si="152"/>
        <v>0</v>
      </c>
      <c r="AU99" s="13">
        <f t="shared" si="152"/>
        <v>0</v>
      </c>
      <c r="AV99" s="13">
        <f t="shared" si="152"/>
        <v>0</v>
      </c>
      <c r="AW99" s="13">
        <f t="shared" si="152"/>
        <v>0</v>
      </c>
      <c r="AX99" s="13">
        <f t="shared" si="152"/>
        <v>0</v>
      </c>
      <c r="AY99" s="13">
        <f t="shared" si="152"/>
        <v>0</v>
      </c>
      <c r="AZ99" s="13">
        <f t="shared" si="152"/>
        <v>2.5110000000000001</v>
      </c>
      <c r="BA99" s="13">
        <f t="shared" si="152"/>
        <v>18.927</v>
      </c>
      <c r="BB99" s="13">
        <f t="shared" si="152"/>
        <v>82.49799999999999</v>
      </c>
      <c r="BC99" s="13">
        <f t="shared" si="152"/>
        <v>113.07599999999999</v>
      </c>
      <c r="BD99" s="13">
        <f t="shared" si="152"/>
        <v>123.524</v>
      </c>
      <c r="BE99" s="13">
        <f t="shared" si="152"/>
        <v>167.09799999999998</v>
      </c>
      <c r="BF99" s="13">
        <f t="shared" si="152"/>
        <v>144.91800000000001</v>
      </c>
      <c r="BG99" s="13">
        <f t="shared" si="152"/>
        <v>142.52499999999998</v>
      </c>
      <c r="BH99" s="13">
        <f t="shared" si="152"/>
        <v>148.28700000000003</v>
      </c>
      <c r="BI99" s="13">
        <f t="shared" si="152"/>
        <v>221.23999999999998</v>
      </c>
      <c r="BJ99" s="13">
        <f t="shared" si="152"/>
        <v>184.16399999999999</v>
      </c>
      <c r="BK99" s="13">
        <f t="shared" si="152"/>
        <v>152.577</v>
      </c>
      <c r="BL99" s="13">
        <f t="shared" si="152"/>
        <v>191.726</v>
      </c>
      <c r="BM99" s="13">
        <f t="shared" si="152"/>
        <v>235.17599999999999</v>
      </c>
      <c r="BN99" s="13">
        <f t="shared" ref="BN99:DY99" si="153">SUM(BN100:BN101)</f>
        <v>208.77399999999997</v>
      </c>
      <c r="BO99" s="13">
        <f t="shared" si="153"/>
        <v>181.13500000000002</v>
      </c>
      <c r="BP99" s="13">
        <f t="shared" si="153"/>
        <v>196.37100000000001</v>
      </c>
      <c r="BQ99" s="13">
        <f t="shared" si="153"/>
        <v>202.48699999999999</v>
      </c>
      <c r="BR99" s="13">
        <f t="shared" si="153"/>
        <v>183.36600000000001</v>
      </c>
      <c r="BS99" s="13">
        <f t="shared" si="153"/>
        <v>146.59100000000001</v>
      </c>
      <c r="BT99" s="13">
        <f t="shared" si="153"/>
        <v>196.77199999999999</v>
      </c>
      <c r="BU99" s="13">
        <f t="shared" si="153"/>
        <v>189.01499999999999</v>
      </c>
      <c r="BV99" s="13">
        <f t="shared" si="153"/>
        <v>178.59399999999999</v>
      </c>
      <c r="BW99" s="13">
        <f t="shared" si="153"/>
        <v>136.27000000000001</v>
      </c>
      <c r="BX99" s="13">
        <f t="shared" si="153"/>
        <v>182.56100000000001</v>
      </c>
      <c r="BY99" s="13">
        <f t="shared" si="153"/>
        <v>203.95999999999998</v>
      </c>
      <c r="BZ99" s="13">
        <f t="shared" si="153"/>
        <v>173.99600000000001</v>
      </c>
      <c r="CA99" s="13">
        <f t="shared" si="153"/>
        <v>189.53199999999998</v>
      </c>
      <c r="CB99" s="13">
        <f t="shared" si="153"/>
        <v>182.12</v>
      </c>
      <c r="CC99" s="13">
        <f t="shared" si="153"/>
        <v>202.53</v>
      </c>
      <c r="CD99" s="13">
        <f t="shared" si="153"/>
        <v>221.16700000000003</v>
      </c>
      <c r="CE99" s="13">
        <f t="shared" si="153"/>
        <v>172.053</v>
      </c>
      <c r="CF99" s="13">
        <f t="shared" si="153"/>
        <v>207.37100000000001</v>
      </c>
      <c r="CG99" s="13">
        <f t="shared" si="153"/>
        <v>213.321</v>
      </c>
      <c r="CH99" s="13">
        <f t="shared" si="153"/>
        <v>153.095</v>
      </c>
      <c r="CI99" s="13">
        <f t="shared" si="153"/>
        <v>195.04599999999999</v>
      </c>
      <c r="CJ99" s="13">
        <f t="shared" si="153"/>
        <v>189.89699999999999</v>
      </c>
      <c r="CK99" s="13">
        <f t="shared" si="153"/>
        <v>213.05200000000002</v>
      </c>
      <c r="CL99" s="13">
        <f t="shared" si="153"/>
        <v>174.446</v>
      </c>
      <c r="CM99" s="13">
        <f t="shared" si="153"/>
        <v>185.874</v>
      </c>
      <c r="CN99" s="13">
        <f t="shared" si="153"/>
        <v>198.06900000000002</v>
      </c>
      <c r="CO99" s="13">
        <f t="shared" si="153"/>
        <v>198.38799999999998</v>
      </c>
      <c r="CP99" s="13">
        <f t="shared" si="153"/>
        <v>189.43799999999999</v>
      </c>
      <c r="CQ99" s="13">
        <f t="shared" si="153"/>
        <v>188.47800000000001</v>
      </c>
      <c r="CR99" s="13">
        <f t="shared" si="153"/>
        <v>212.86600000000001</v>
      </c>
      <c r="CS99" s="13">
        <f t="shared" si="153"/>
        <v>238.40800000000002</v>
      </c>
      <c r="CT99" s="13">
        <f t="shared" si="153"/>
        <v>180.81299999999999</v>
      </c>
      <c r="CU99" s="13">
        <f t="shared" si="153"/>
        <v>200.53199999999998</v>
      </c>
      <c r="CV99" s="13">
        <f t="shared" si="153"/>
        <v>221.197</v>
      </c>
      <c r="CW99" s="13">
        <f t="shared" si="153"/>
        <v>210.65999999999997</v>
      </c>
      <c r="CX99" s="13">
        <f t="shared" si="153"/>
        <v>207.637</v>
      </c>
      <c r="CY99" s="13">
        <f t="shared" si="153"/>
        <v>202.43299999999996</v>
      </c>
      <c r="CZ99" s="13">
        <f t="shared" si="153"/>
        <v>220.01500000000001</v>
      </c>
      <c r="DA99" s="13">
        <f t="shared" si="153"/>
        <v>208.953</v>
      </c>
      <c r="DB99" s="13">
        <f t="shared" si="153"/>
        <v>206.93600000000004</v>
      </c>
      <c r="DC99" s="13">
        <f t="shared" si="153"/>
        <v>194.578</v>
      </c>
      <c r="DD99" s="13">
        <f t="shared" si="153"/>
        <v>241.21899999999999</v>
      </c>
      <c r="DE99" s="13">
        <f t="shared" si="153"/>
        <v>196.87400000000002</v>
      </c>
      <c r="DF99" s="13">
        <f t="shared" si="153"/>
        <v>218.18099999999998</v>
      </c>
      <c r="DG99" s="13">
        <f t="shared" si="153"/>
        <v>183.232</v>
      </c>
      <c r="DH99" s="13">
        <f t="shared" si="153"/>
        <v>223.77000000000004</v>
      </c>
      <c r="DI99" s="13">
        <f t="shared" si="153"/>
        <v>192.73899999999998</v>
      </c>
      <c r="DJ99" s="13">
        <f t="shared" si="153"/>
        <v>226.63499999999999</v>
      </c>
      <c r="DK99" s="13">
        <f t="shared" si="153"/>
        <v>182.95099999999999</v>
      </c>
      <c r="DL99" s="13">
        <f t="shared" si="153"/>
        <v>217.02900000000002</v>
      </c>
      <c r="DM99" s="13">
        <f t="shared" si="153"/>
        <v>245.36799999999999</v>
      </c>
      <c r="DN99" s="13">
        <f t="shared" si="153"/>
        <v>202.02399999999997</v>
      </c>
      <c r="DO99" s="13">
        <f t="shared" si="153"/>
        <v>189.46899999999999</v>
      </c>
      <c r="DP99" s="13">
        <f t="shared" si="153"/>
        <v>217.80199999999999</v>
      </c>
      <c r="DQ99" s="13">
        <f t="shared" si="153"/>
        <v>226.02</v>
      </c>
      <c r="DR99" s="13">
        <f t="shared" si="153"/>
        <v>232.512</v>
      </c>
      <c r="DS99" s="13">
        <f t="shared" si="153"/>
        <v>217.983</v>
      </c>
      <c r="DT99" s="13">
        <f t="shared" si="153"/>
        <v>222.47100000000003</v>
      </c>
      <c r="DU99" s="13">
        <f t="shared" si="153"/>
        <v>259.93399999999997</v>
      </c>
      <c r="DV99" s="13">
        <f t="shared" si="153"/>
        <v>204.43599999999998</v>
      </c>
      <c r="DW99" s="13">
        <f t="shared" si="153"/>
        <v>224.773</v>
      </c>
      <c r="DX99" s="13">
        <f t="shared" si="153"/>
        <v>216.45599999999999</v>
      </c>
      <c r="DY99" s="13">
        <f t="shared" si="153"/>
        <v>233.14800000000002</v>
      </c>
      <c r="DZ99" s="13">
        <f t="shared" ref="DZ99:FE99" si="154">SUM(DZ100:DZ101)</f>
        <v>234.5</v>
      </c>
      <c r="EA99" s="13">
        <f t="shared" si="154"/>
        <v>229.13</v>
      </c>
      <c r="EB99" s="13">
        <f t="shared" si="154"/>
        <v>218.77200000000002</v>
      </c>
      <c r="EC99" s="13">
        <f t="shared" si="154"/>
        <v>228.39800000000002</v>
      </c>
      <c r="ED99" s="13">
        <f t="shared" si="154"/>
        <v>199.32499999999999</v>
      </c>
      <c r="EE99" s="13">
        <f t="shared" si="154"/>
        <v>204.76599999999996</v>
      </c>
      <c r="EF99" s="13">
        <f t="shared" si="154"/>
        <v>213.27700000000002</v>
      </c>
      <c r="EG99" s="13">
        <f t="shared" si="154"/>
        <v>222.41300000000001</v>
      </c>
      <c r="EH99" s="13">
        <f t="shared" si="154"/>
        <v>234.43299999999999</v>
      </c>
      <c r="EI99" s="13">
        <f t="shared" si="154"/>
        <v>211.07999999999998</v>
      </c>
      <c r="EJ99" s="13">
        <f t="shared" si="154"/>
        <v>214.56799999999998</v>
      </c>
      <c r="EK99" s="13">
        <f t="shared" si="154"/>
        <v>232.648</v>
      </c>
      <c r="EL99" s="13">
        <f t="shared" si="154"/>
        <v>211.864</v>
      </c>
      <c r="EM99" s="13">
        <f t="shared" si="154"/>
        <v>216.55</v>
      </c>
      <c r="EN99" s="13">
        <f t="shared" si="154"/>
        <v>206.172</v>
      </c>
      <c r="EO99" s="13">
        <f t="shared" si="154"/>
        <v>234.185</v>
      </c>
      <c r="EP99" s="13">
        <f t="shared" si="154"/>
        <v>274.07400000000001</v>
      </c>
      <c r="EQ99" s="13">
        <f t="shared" si="154"/>
        <v>223.071</v>
      </c>
      <c r="ER99" s="13">
        <f t="shared" si="154"/>
        <v>260.06</v>
      </c>
      <c r="ES99" s="13">
        <f t="shared" si="154"/>
        <v>233.273</v>
      </c>
      <c r="ET99" s="13">
        <f t="shared" si="154"/>
        <v>260.63599999999997</v>
      </c>
      <c r="EU99" s="13">
        <f t="shared" si="154"/>
        <v>249.38499999999999</v>
      </c>
      <c r="EV99" s="13">
        <f t="shared" si="154"/>
        <v>267.13900000000001</v>
      </c>
      <c r="EW99" s="13">
        <f t="shared" si="154"/>
        <v>271.03500000000003</v>
      </c>
      <c r="EX99" s="13">
        <f t="shared" si="154"/>
        <v>308.50799999999998</v>
      </c>
      <c r="EY99" s="13">
        <f t="shared" si="154"/>
        <v>228.24200000000002</v>
      </c>
      <c r="EZ99" s="13">
        <f t="shared" si="154"/>
        <v>263.24199999999996</v>
      </c>
      <c r="FA99" s="13">
        <f t="shared" si="154"/>
        <v>244.98899999999998</v>
      </c>
      <c r="FB99" s="13">
        <f t="shared" si="154"/>
        <v>225.99299999999999</v>
      </c>
      <c r="FC99" s="13">
        <f t="shared" si="154"/>
        <v>250.51</v>
      </c>
      <c r="FD99" s="13">
        <f t="shared" si="154"/>
        <v>264.24199999999996</v>
      </c>
      <c r="FE99" s="13">
        <f t="shared" si="154"/>
        <v>229.16699999999997</v>
      </c>
      <c r="FF99" s="13">
        <f t="shared" ref="FF99:FP99" si="155">SUM(FF100:FF101)</f>
        <v>239.54000000000002</v>
      </c>
      <c r="FG99" s="13">
        <f t="shared" si="155"/>
        <v>222.58600000000001</v>
      </c>
      <c r="FH99" s="13">
        <f t="shared" si="155"/>
        <v>234.02300000000002</v>
      </c>
      <c r="FI99" s="13">
        <f t="shared" si="155"/>
        <v>264.65699999999998</v>
      </c>
      <c r="FJ99" s="13">
        <f t="shared" si="155"/>
        <v>283.29599999999999</v>
      </c>
      <c r="FK99" s="13">
        <f t="shared" si="155"/>
        <v>231.12200000000001</v>
      </c>
      <c r="FL99" s="13">
        <f t="shared" si="155"/>
        <v>268.83699999999999</v>
      </c>
      <c r="FM99" s="13">
        <f t="shared" si="155"/>
        <v>289.90700000000004</v>
      </c>
      <c r="FN99" s="13">
        <f t="shared" si="155"/>
        <v>292.74</v>
      </c>
      <c r="FO99" s="13">
        <f t="shared" si="155"/>
        <v>268.00299999999999</v>
      </c>
      <c r="FP99" s="13">
        <f t="shared" si="155"/>
        <v>287.1867890625</v>
      </c>
      <c r="FQ99" s="13">
        <f t="shared" ref="FQ99:FS99" si="156">SUM(FQ100:FQ101)</f>
        <v>307.78003124999998</v>
      </c>
      <c r="FR99" s="13">
        <f t="shared" si="156"/>
        <v>313.16649899999999</v>
      </c>
      <c r="FS99" s="13">
        <f t="shared" si="156"/>
        <v>310.22135156249999</v>
      </c>
      <c r="FT99" s="13">
        <f t="shared" ref="FT99:FU99" si="157">SUM(FT100:FT101)</f>
        <v>282.09356249999996</v>
      </c>
      <c r="FU99" s="13">
        <f t="shared" si="157"/>
        <v>317.05180468750001</v>
      </c>
      <c r="FV99" s="13">
        <f t="shared" ref="FV99" si="158">SUM(FV100:FV101)</f>
        <v>358.55311400000005</v>
      </c>
    </row>
    <row r="100" spans="1:178" ht="15" x14ac:dyDescent="0.25">
      <c r="A100" s="50" t="s">
        <v>43</v>
      </c>
      <c r="B100" s="53">
        <v>0</v>
      </c>
      <c r="C100" s="53">
        <v>0</v>
      </c>
      <c r="D100" s="53">
        <v>0</v>
      </c>
      <c r="E100" s="53">
        <v>0</v>
      </c>
      <c r="F100" s="53">
        <v>0</v>
      </c>
      <c r="G100" s="53">
        <v>0</v>
      </c>
      <c r="H100" s="53">
        <v>0</v>
      </c>
      <c r="I100" s="53">
        <v>0</v>
      </c>
      <c r="J100" s="53">
        <v>0</v>
      </c>
      <c r="K100" s="53">
        <v>0</v>
      </c>
      <c r="L100" s="53">
        <v>0</v>
      </c>
      <c r="M100" s="53">
        <v>0</v>
      </c>
      <c r="N100" s="53">
        <v>0</v>
      </c>
      <c r="O100" s="53">
        <v>0</v>
      </c>
      <c r="P100" s="53">
        <v>0</v>
      </c>
      <c r="Q100" s="53">
        <v>0</v>
      </c>
      <c r="R100" s="53">
        <v>0</v>
      </c>
      <c r="S100" s="53">
        <v>0</v>
      </c>
      <c r="T100" s="53">
        <v>0</v>
      </c>
      <c r="U100" s="53">
        <v>0</v>
      </c>
      <c r="V100" s="53">
        <v>0</v>
      </c>
      <c r="W100" s="53">
        <v>0</v>
      </c>
      <c r="X100" s="53">
        <v>0</v>
      </c>
      <c r="Y100" s="53">
        <v>0</v>
      </c>
      <c r="Z100" s="53">
        <v>0</v>
      </c>
      <c r="AA100" s="53">
        <v>0</v>
      </c>
      <c r="AB100" s="53">
        <v>0</v>
      </c>
      <c r="AC100" s="53">
        <v>0</v>
      </c>
      <c r="AD100" s="53">
        <v>0</v>
      </c>
      <c r="AE100" s="53">
        <v>0</v>
      </c>
      <c r="AF100" s="53">
        <v>0</v>
      </c>
      <c r="AG100" s="53">
        <v>0</v>
      </c>
      <c r="AH100" s="53">
        <v>0</v>
      </c>
      <c r="AI100" s="53">
        <v>0</v>
      </c>
      <c r="AJ100" s="53">
        <v>0</v>
      </c>
      <c r="AK100" s="53">
        <v>0</v>
      </c>
      <c r="AL100" s="53">
        <v>0</v>
      </c>
      <c r="AM100" s="53">
        <v>0</v>
      </c>
      <c r="AN100" s="53">
        <v>0</v>
      </c>
      <c r="AO100" s="53">
        <v>0</v>
      </c>
      <c r="AP100" s="53">
        <v>0</v>
      </c>
      <c r="AQ100" s="53">
        <v>0</v>
      </c>
      <c r="AR100" s="53">
        <v>0</v>
      </c>
      <c r="AS100" s="53">
        <v>0</v>
      </c>
      <c r="AT100" s="53">
        <v>0</v>
      </c>
      <c r="AU100" s="53">
        <v>0</v>
      </c>
      <c r="AV100" s="53">
        <v>0</v>
      </c>
      <c r="AW100" s="53">
        <v>0</v>
      </c>
      <c r="AX100" s="53">
        <v>0</v>
      </c>
      <c r="AY100" s="53">
        <v>0</v>
      </c>
      <c r="AZ100" s="53">
        <v>2.4929999999999999</v>
      </c>
      <c r="BA100" s="53">
        <v>16.375</v>
      </c>
      <c r="BB100" s="53">
        <v>80.846999999999994</v>
      </c>
      <c r="BC100" s="53">
        <v>112.452</v>
      </c>
      <c r="BD100" s="53">
        <v>121.345</v>
      </c>
      <c r="BE100" s="53">
        <v>164.702</v>
      </c>
      <c r="BF100" s="53">
        <v>144.815</v>
      </c>
      <c r="BG100" s="53">
        <v>135.04399999999998</v>
      </c>
      <c r="BH100" s="53">
        <v>146.55200000000002</v>
      </c>
      <c r="BI100" s="53">
        <v>219.09399999999999</v>
      </c>
      <c r="BJ100" s="53">
        <v>185.34399999999999</v>
      </c>
      <c r="BK100" s="53">
        <v>151.52000000000001</v>
      </c>
      <c r="BL100" s="53">
        <v>190.988</v>
      </c>
      <c r="BM100" s="53">
        <v>233.035</v>
      </c>
      <c r="BN100" s="53">
        <v>206.06599999999997</v>
      </c>
      <c r="BO100" s="53">
        <v>181.39400000000001</v>
      </c>
      <c r="BP100" s="53">
        <v>196.37100000000001</v>
      </c>
      <c r="BQ100" s="53">
        <v>202.48699999999999</v>
      </c>
      <c r="BR100" s="53">
        <v>183.36600000000001</v>
      </c>
      <c r="BS100" s="53">
        <v>146.59100000000001</v>
      </c>
      <c r="BT100" s="53">
        <v>196.77199999999999</v>
      </c>
      <c r="BU100" s="53">
        <v>189.01499999999999</v>
      </c>
      <c r="BV100" s="53">
        <v>178.59399999999999</v>
      </c>
      <c r="BW100" s="53">
        <v>136.27000000000001</v>
      </c>
      <c r="BX100" s="53">
        <v>182.56100000000001</v>
      </c>
      <c r="BY100" s="53">
        <v>203.95999999999998</v>
      </c>
      <c r="BZ100" s="53">
        <v>173.99600000000001</v>
      </c>
      <c r="CA100" s="53">
        <v>189.53199999999998</v>
      </c>
      <c r="CB100" s="53">
        <v>182.12</v>
      </c>
      <c r="CC100" s="53">
        <v>202.53</v>
      </c>
      <c r="CD100" s="53">
        <v>221.16700000000003</v>
      </c>
      <c r="CE100" s="53">
        <v>172.053</v>
      </c>
      <c r="CF100" s="53">
        <v>207.37100000000001</v>
      </c>
      <c r="CG100" s="53">
        <v>213.321</v>
      </c>
      <c r="CH100" s="53">
        <v>153.095</v>
      </c>
      <c r="CI100" s="53">
        <v>195.04599999999999</v>
      </c>
      <c r="CJ100" s="53">
        <v>189.89699999999999</v>
      </c>
      <c r="CK100" s="53">
        <v>213.05200000000002</v>
      </c>
      <c r="CL100" s="53">
        <v>174.446</v>
      </c>
      <c r="CM100" s="53">
        <v>185.874</v>
      </c>
      <c r="CN100" s="53">
        <v>198.06900000000002</v>
      </c>
      <c r="CO100" s="53">
        <v>198.38799999999998</v>
      </c>
      <c r="CP100" s="53">
        <v>189.43799999999999</v>
      </c>
      <c r="CQ100" s="53">
        <v>186.471</v>
      </c>
      <c r="CR100" s="53">
        <v>211.328</v>
      </c>
      <c r="CS100" s="53">
        <v>238.108</v>
      </c>
      <c r="CT100" s="53">
        <v>179.613</v>
      </c>
      <c r="CU100" s="53">
        <v>199.392</v>
      </c>
      <c r="CV100" s="53">
        <v>220.589</v>
      </c>
      <c r="CW100" s="53">
        <v>209.88799999999998</v>
      </c>
      <c r="CX100" s="53">
        <v>207.01400000000001</v>
      </c>
      <c r="CY100" s="53">
        <v>201.63799999999998</v>
      </c>
      <c r="CZ100" s="53">
        <v>218.899</v>
      </c>
      <c r="DA100" s="53">
        <v>208.714</v>
      </c>
      <c r="DB100" s="53">
        <v>205.76100000000002</v>
      </c>
      <c r="DC100" s="53">
        <v>194.173</v>
      </c>
      <c r="DD100" s="53">
        <v>241.21899999999999</v>
      </c>
      <c r="DE100" s="53">
        <v>196.87400000000002</v>
      </c>
      <c r="DF100" s="53">
        <v>217.07999999999998</v>
      </c>
      <c r="DG100" s="53">
        <v>182.79900000000001</v>
      </c>
      <c r="DH100" s="53">
        <v>222.60200000000003</v>
      </c>
      <c r="DI100" s="53">
        <v>192.73899999999998</v>
      </c>
      <c r="DJ100" s="53">
        <v>226.02499999999998</v>
      </c>
      <c r="DK100" s="53">
        <v>181.904</v>
      </c>
      <c r="DL100" s="53">
        <v>216.35500000000002</v>
      </c>
      <c r="DM100" s="53">
        <v>245.06299999999999</v>
      </c>
      <c r="DN100" s="53">
        <v>201.17199999999997</v>
      </c>
      <c r="DO100" s="53">
        <v>188.452</v>
      </c>
      <c r="DP100" s="53">
        <v>217.16800000000001</v>
      </c>
      <c r="DQ100" s="53">
        <v>225.614</v>
      </c>
      <c r="DR100" s="53">
        <v>232.21899999999999</v>
      </c>
      <c r="DS100" s="53">
        <v>217.27100000000002</v>
      </c>
      <c r="DT100" s="53">
        <v>221.39100000000002</v>
      </c>
      <c r="DU100" s="53">
        <v>258.892</v>
      </c>
      <c r="DV100" s="53">
        <v>204.43599999999998</v>
      </c>
      <c r="DW100" s="53">
        <v>224.381</v>
      </c>
      <c r="DX100" s="53">
        <v>215.78099999999998</v>
      </c>
      <c r="DY100" s="53">
        <v>232.59300000000002</v>
      </c>
      <c r="DZ100" s="53">
        <v>234.09700000000001</v>
      </c>
      <c r="EA100" s="53">
        <v>228.62799999999999</v>
      </c>
      <c r="EB100" s="53">
        <v>217.63900000000001</v>
      </c>
      <c r="EC100" s="53">
        <v>228.39800000000002</v>
      </c>
      <c r="ED100" s="53">
        <v>198.37099999999998</v>
      </c>
      <c r="EE100" s="53">
        <v>204.76599999999996</v>
      </c>
      <c r="EF100" s="53">
        <v>212.161</v>
      </c>
      <c r="EG100" s="53">
        <v>221.85500000000002</v>
      </c>
      <c r="EH100" s="53">
        <v>234.04599999999999</v>
      </c>
      <c r="EI100" s="53">
        <v>210.6</v>
      </c>
      <c r="EJ100" s="53">
        <v>214.56799999999998</v>
      </c>
      <c r="EK100" s="53">
        <v>232.22800000000001</v>
      </c>
      <c r="EL100" s="53">
        <v>211.16900000000001</v>
      </c>
      <c r="EM100" s="53">
        <v>216.197</v>
      </c>
      <c r="EN100" s="53">
        <v>205.67499999999998</v>
      </c>
      <c r="EO100" s="53">
        <v>234.185</v>
      </c>
      <c r="EP100" s="53">
        <v>273.048</v>
      </c>
      <c r="EQ100" s="53">
        <v>222.458</v>
      </c>
      <c r="ER100" s="53">
        <v>259.45699999999999</v>
      </c>
      <c r="ES100" s="53">
        <v>233.273</v>
      </c>
      <c r="ET100" s="53">
        <v>259.54399999999998</v>
      </c>
      <c r="EU100" s="53">
        <v>249.38499999999999</v>
      </c>
      <c r="EV100" s="53">
        <v>267.13900000000001</v>
      </c>
      <c r="EW100" s="53">
        <v>270.33100000000002</v>
      </c>
      <c r="EX100" s="53">
        <v>308.50799999999998</v>
      </c>
      <c r="EY100" s="53">
        <v>228.24200000000002</v>
      </c>
      <c r="EZ100" s="53">
        <v>263.24199999999996</v>
      </c>
      <c r="FA100" s="53">
        <v>244.98899999999998</v>
      </c>
      <c r="FB100" s="53">
        <v>225.99299999999999</v>
      </c>
      <c r="FC100" s="53">
        <v>250.51</v>
      </c>
      <c r="FD100" s="53">
        <v>264.24199999999996</v>
      </c>
      <c r="FE100" s="53">
        <v>229.16699999999997</v>
      </c>
      <c r="FF100" s="53">
        <v>239.54000000000002</v>
      </c>
      <c r="FG100" s="53">
        <v>222.58600000000001</v>
      </c>
      <c r="FH100" s="53">
        <v>234.02300000000002</v>
      </c>
      <c r="FI100" s="53">
        <v>264.65699999999998</v>
      </c>
      <c r="FJ100" s="53">
        <v>283.29599999999999</v>
      </c>
      <c r="FK100" s="53">
        <v>231.12200000000001</v>
      </c>
      <c r="FL100" s="53">
        <v>268.83699999999999</v>
      </c>
      <c r="FM100" s="53">
        <v>289.90700000000004</v>
      </c>
      <c r="FN100" s="53">
        <v>292.74</v>
      </c>
      <c r="FO100" s="53">
        <v>268.00299999999999</v>
      </c>
      <c r="FP100" s="53">
        <v>287.1867890625</v>
      </c>
      <c r="FQ100" s="53">
        <v>307.78003124999998</v>
      </c>
      <c r="FR100" s="53">
        <v>313.16649899999999</v>
      </c>
      <c r="FS100" s="53">
        <v>310.22135156249999</v>
      </c>
      <c r="FT100" s="53">
        <v>282.09356249999996</v>
      </c>
      <c r="FU100" s="53">
        <v>317.05180468750001</v>
      </c>
      <c r="FV100" s="53">
        <v>358.55311400000005</v>
      </c>
    </row>
    <row r="101" spans="1:178" ht="15" x14ac:dyDescent="0.25">
      <c r="A101" s="50" t="s">
        <v>45</v>
      </c>
      <c r="B101" s="53">
        <v>0</v>
      </c>
      <c r="C101" s="53">
        <v>0</v>
      </c>
      <c r="D101" s="53">
        <v>0</v>
      </c>
      <c r="E101" s="53">
        <v>0</v>
      </c>
      <c r="F101" s="53">
        <v>0</v>
      </c>
      <c r="G101" s="53">
        <v>0</v>
      </c>
      <c r="H101" s="53">
        <v>0</v>
      </c>
      <c r="I101" s="53">
        <v>0</v>
      </c>
      <c r="J101" s="53">
        <v>0</v>
      </c>
      <c r="K101" s="53">
        <v>0</v>
      </c>
      <c r="L101" s="53">
        <v>0</v>
      </c>
      <c r="M101" s="53">
        <v>0</v>
      </c>
      <c r="N101" s="53">
        <v>0</v>
      </c>
      <c r="O101" s="53">
        <v>0</v>
      </c>
      <c r="P101" s="53">
        <v>0</v>
      </c>
      <c r="Q101" s="53">
        <v>0</v>
      </c>
      <c r="R101" s="53">
        <v>0</v>
      </c>
      <c r="S101" s="53">
        <v>0</v>
      </c>
      <c r="T101" s="53">
        <v>0</v>
      </c>
      <c r="U101" s="53">
        <v>0</v>
      </c>
      <c r="V101" s="53">
        <v>0</v>
      </c>
      <c r="W101" s="53">
        <v>0</v>
      </c>
      <c r="X101" s="53">
        <v>0</v>
      </c>
      <c r="Y101" s="53">
        <v>0</v>
      </c>
      <c r="Z101" s="53">
        <v>0</v>
      </c>
      <c r="AA101" s="53">
        <v>0</v>
      </c>
      <c r="AB101" s="53">
        <v>0</v>
      </c>
      <c r="AC101" s="53">
        <v>0</v>
      </c>
      <c r="AD101" s="53">
        <v>0</v>
      </c>
      <c r="AE101" s="53">
        <v>0</v>
      </c>
      <c r="AF101" s="53">
        <v>0</v>
      </c>
      <c r="AG101" s="53">
        <v>0</v>
      </c>
      <c r="AH101" s="53">
        <v>0</v>
      </c>
      <c r="AI101" s="53">
        <v>0</v>
      </c>
      <c r="AJ101" s="53">
        <v>0</v>
      </c>
      <c r="AK101" s="53">
        <v>0</v>
      </c>
      <c r="AL101" s="53">
        <v>0</v>
      </c>
      <c r="AM101" s="53">
        <v>0</v>
      </c>
      <c r="AN101" s="53">
        <v>0</v>
      </c>
      <c r="AO101" s="53">
        <v>0</v>
      </c>
      <c r="AP101" s="53">
        <v>0</v>
      </c>
      <c r="AQ101" s="53">
        <v>0</v>
      </c>
      <c r="AR101" s="53">
        <v>0</v>
      </c>
      <c r="AS101" s="53">
        <v>0</v>
      </c>
      <c r="AT101" s="53">
        <v>0</v>
      </c>
      <c r="AU101" s="53">
        <v>0</v>
      </c>
      <c r="AV101" s="53">
        <v>0</v>
      </c>
      <c r="AW101" s="53">
        <v>0</v>
      </c>
      <c r="AX101" s="53">
        <v>0</v>
      </c>
      <c r="AY101" s="53">
        <v>0</v>
      </c>
      <c r="AZ101" s="53">
        <v>1.8000000000000016E-2</v>
      </c>
      <c r="BA101" s="53">
        <v>2.552</v>
      </c>
      <c r="BB101" s="53">
        <v>1.651</v>
      </c>
      <c r="BC101" s="53">
        <v>0.62399999999999989</v>
      </c>
      <c r="BD101" s="53">
        <v>2.1790000000000003</v>
      </c>
      <c r="BE101" s="53">
        <v>2.3959999999999999</v>
      </c>
      <c r="BF101" s="53">
        <v>0.10299999999999998</v>
      </c>
      <c r="BG101" s="53">
        <v>7.4809999999999999</v>
      </c>
      <c r="BH101" s="53">
        <v>1.7350000000000001</v>
      </c>
      <c r="BI101" s="53">
        <v>2.1459999999999999</v>
      </c>
      <c r="BJ101" s="53">
        <v>-1.18</v>
      </c>
      <c r="BK101" s="53">
        <v>1.0569999999999999</v>
      </c>
      <c r="BL101" s="53">
        <v>0.73799999999999999</v>
      </c>
      <c r="BM101" s="53">
        <v>2.141</v>
      </c>
      <c r="BN101" s="53">
        <v>2.7080000000000002</v>
      </c>
      <c r="BO101" s="53">
        <v>-0.2589999999999999</v>
      </c>
      <c r="BP101" s="53">
        <v>0</v>
      </c>
      <c r="BQ101" s="53">
        <v>0</v>
      </c>
      <c r="BR101" s="53">
        <v>0</v>
      </c>
      <c r="BS101" s="53">
        <v>0</v>
      </c>
      <c r="BT101" s="53">
        <v>0</v>
      </c>
      <c r="BU101" s="53">
        <v>0</v>
      </c>
      <c r="BV101" s="53">
        <v>0</v>
      </c>
      <c r="BW101" s="53">
        <v>0</v>
      </c>
      <c r="BX101" s="53">
        <v>0</v>
      </c>
      <c r="BY101" s="53">
        <v>0</v>
      </c>
      <c r="BZ101" s="53">
        <v>0</v>
      </c>
      <c r="CA101" s="53">
        <v>0</v>
      </c>
      <c r="CB101" s="53">
        <v>0</v>
      </c>
      <c r="CC101" s="53">
        <v>0</v>
      </c>
      <c r="CD101" s="53">
        <v>0</v>
      </c>
      <c r="CE101" s="53">
        <v>0</v>
      </c>
      <c r="CF101" s="53">
        <v>0</v>
      </c>
      <c r="CG101" s="53">
        <v>0</v>
      </c>
      <c r="CH101" s="53">
        <v>0</v>
      </c>
      <c r="CI101" s="53">
        <v>0</v>
      </c>
      <c r="CJ101" s="53">
        <v>0</v>
      </c>
      <c r="CK101" s="53">
        <v>0</v>
      </c>
      <c r="CL101" s="53">
        <v>0</v>
      </c>
      <c r="CM101" s="53">
        <v>0</v>
      </c>
      <c r="CN101" s="53">
        <v>0</v>
      </c>
      <c r="CO101" s="53">
        <v>0</v>
      </c>
      <c r="CP101" s="53">
        <v>0</v>
      </c>
      <c r="CQ101" s="53">
        <v>2.0070000000000001</v>
      </c>
      <c r="CR101" s="53">
        <v>1.538</v>
      </c>
      <c r="CS101" s="53">
        <v>0.3</v>
      </c>
      <c r="CT101" s="53">
        <v>1.2</v>
      </c>
      <c r="CU101" s="53">
        <v>1.1400000000000001</v>
      </c>
      <c r="CV101" s="53">
        <v>0.60799999999999998</v>
      </c>
      <c r="CW101" s="53">
        <v>0.77200000000000002</v>
      </c>
      <c r="CX101" s="53">
        <v>0.623</v>
      </c>
      <c r="CY101" s="53">
        <v>0.79499999999999993</v>
      </c>
      <c r="CZ101" s="53">
        <v>1.1160000000000001</v>
      </c>
      <c r="DA101" s="53">
        <v>0.23899999999999999</v>
      </c>
      <c r="DB101" s="53">
        <v>1.175</v>
      </c>
      <c r="DC101" s="53">
        <v>0.40500000000000003</v>
      </c>
      <c r="DD101" s="53">
        <v>0</v>
      </c>
      <c r="DE101" s="53">
        <v>0</v>
      </c>
      <c r="DF101" s="53">
        <v>1.101</v>
      </c>
      <c r="DG101" s="53">
        <v>0.433</v>
      </c>
      <c r="DH101" s="53">
        <v>1.1679999999999999</v>
      </c>
      <c r="DI101" s="53">
        <v>0</v>
      </c>
      <c r="DJ101" s="53">
        <v>0.61</v>
      </c>
      <c r="DK101" s="53">
        <v>1.0469999999999999</v>
      </c>
      <c r="DL101" s="53">
        <v>0.67400000000000004</v>
      </c>
      <c r="DM101" s="53">
        <v>0.30499999999999999</v>
      </c>
      <c r="DN101" s="53">
        <v>0.85199999999999998</v>
      </c>
      <c r="DO101" s="53">
        <v>1.0169999999999999</v>
      </c>
      <c r="DP101" s="53">
        <v>0.63400000000000001</v>
      </c>
      <c r="DQ101" s="53">
        <v>0.40600000000000003</v>
      </c>
      <c r="DR101" s="53">
        <v>0.29299999999999998</v>
      </c>
      <c r="DS101" s="53">
        <v>0.71199999999999997</v>
      </c>
      <c r="DT101" s="53">
        <v>1.08</v>
      </c>
      <c r="DU101" s="53">
        <v>1.042</v>
      </c>
      <c r="DV101" s="53">
        <v>0</v>
      </c>
      <c r="DW101" s="53">
        <v>0.39200000000000002</v>
      </c>
      <c r="DX101" s="53">
        <v>0.67500000000000004</v>
      </c>
      <c r="DY101" s="53">
        <v>0.55500000000000005</v>
      </c>
      <c r="DZ101" s="53">
        <v>0.40300000000000002</v>
      </c>
      <c r="EA101" s="53">
        <v>0.502</v>
      </c>
      <c r="EB101" s="53">
        <v>1.133</v>
      </c>
      <c r="EC101" s="53">
        <v>0</v>
      </c>
      <c r="ED101" s="53">
        <v>0.95399999999999996</v>
      </c>
      <c r="EE101" s="53">
        <v>0</v>
      </c>
      <c r="EF101" s="53">
        <v>1.1159999999999999</v>
      </c>
      <c r="EG101" s="53">
        <v>0.55800000000000005</v>
      </c>
      <c r="EH101" s="53">
        <v>0.38700000000000001</v>
      </c>
      <c r="EI101" s="53">
        <v>0.48</v>
      </c>
      <c r="EJ101" s="53">
        <v>0</v>
      </c>
      <c r="EK101" s="53">
        <v>0.42</v>
      </c>
      <c r="EL101" s="53">
        <v>0.69499999999999995</v>
      </c>
      <c r="EM101" s="53">
        <v>0.35299999999999998</v>
      </c>
      <c r="EN101" s="53">
        <v>0.497</v>
      </c>
      <c r="EO101" s="53">
        <v>0</v>
      </c>
      <c r="EP101" s="53">
        <v>1.026</v>
      </c>
      <c r="EQ101" s="53">
        <v>0.61299999999999999</v>
      </c>
      <c r="ER101" s="53">
        <v>0.60299999999999998</v>
      </c>
      <c r="ES101" s="53">
        <v>0</v>
      </c>
      <c r="ET101" s="53">
        <v>1.0920000000000001</v>
      </c>
      <c r="EU101" s="53">
        <v>0</v>
      </c>
      <c r="EV101" s="53">
        <v>0</v>
      </c>
      <c r="EW101" s="53">
        <v>0.70399999999999996</v>
      </c>
      <c r="EX101" s="53">
        <v>0</v>
      </c>
      <c r="EY101" s="53">
        <v>0</v>
      </c>
      <c r="EZ101" s="53">
        <v>0</v>
      </c>
      <c r="FA101" s="53">
        <v>0</v>
      </c>
      <c r="FB101" s="53">
        <v>0</v>
      </c>
      <c r="FC101" s="53">
        <v>0</v>
      </c>
      <c r="FD101" s="53">
        <v>0</v>
      </c>
      <c r="FE101" s="53">
        <v>0</v>
      </c>
      <c r="FF101" s="53">
        <v>0</v>
      </c>
      <c r="FG101" s="53">
        <v>0</v>
      </c>
      <c r="FH101" s="53">
        <v>0</v>
      </c>
      <c r="FI101" s="53">
        <v>0</v>
      </c>
      <c r="FJ101" s="53">
        <v>0</v>
      </c>
      <c r="FK101" s="53">
        <v>0</v>
      </c>
      <c r="FL101" s="53">
        <v>0</v>
      </c>
      <c r="FM101" s="53">
        <v>0</v>
      </c>
      <c r="FN101" s="53">
        <v>0</v>
      </c>
      <c r="FO101" s="53">
        <v>0</v>
      </c>
      <c r="FP101" s="53">
        <v>0</v>
      </c>
      <c r="FQ101" s="53">
        <v>0</v>
      </c>
      <c r="FR101" s="53">
        <v>0</v>
      </c>
      <c r="FS101" s="53">
        <v>0</v>
      </c>
      <c r="FT101" s="53">
        <v>0</v>
      </c>
      <c r="FU101" s="53">
        <v>0</v>
      </c>
      <c r="FV101" s="53">
        <v>0</v>
      </c>
    </row>
    <row r="102" spans="1:178" ht="17.25" x14ac:dyDescent="0.25">
      <c r="A102" s="49" t="s">
        <v>105</v>
      </c>
      <c r="B102" s="53">
        <v>44.352999999999994</v>
      </c>
      <c r="C102" s="53">
        <v>25.737000000000002</v>
      </c>
      <c r="D102" s="53">
        <v>16.89</v>
      </c>
      <c r="E102" s="53">
        <v>36.477000000000004</v>
      </c>
      <c r="F102" s="53">
        <v>29.234000000000002</v>
      </c>
      <c r="G102" s="53">
        <v>26.024000000000001</v>
      </c>
      <c r="H102" s="53">
        <v>12.879</v>
      </c>
      <c r="I102" s="53">
        <v>14.242000000000001</v>
      </c>
      <c r="J102" s="53">
        <v>28.462999999999997</v>
      </c>
      <c r="K102" s="53">
        <v>31.599999999999998</v>
      </c>
      <c r="L102" s="53">
        <v>19.536000000000001</v>
      </c>
      <c r="M102" s="53">
        <v>30.381</v>
      </c>
      <c r="N102" s="53">
        <v>33.08</v>
      </c>
      <c r="O102" s="53">
        <v>14.498000000000001</v>
      </c>
      <c r="P102" s="53">
        <v>32.860999999999997</v>
      </c>
      <c r="Q102" s="53">
        <v>29.059000000000001</v>
      </c>
      <c r="R102" s="53">
        <v>32.045999999999999</v>
      </c>
      <c r="S102" s="53">
        <v>17.129000000000001</v>
      </c>
      <c r="T102" s="53">
        <v>23.135000000000002</v>
      </c>
      <c r="U102" s="53">
        <v>29.581000000000003</v>
      </c>
      <c r="V102" s="53">
        <v>27.219000000000001</v>
      </c>
      <c r="W102" s="53">
        <v>15.013</v>
      </c>
      <c r="X102" s="53">
        <v>25.905999999999999</v>
      </c>
      <c r="Y102" s="53">
        <v>30.847999999999999</v>
      </c>
      <c r="Z102" s="53">
        <v>38.415999999999997</v>
      </c>
      <c r="AA102" s="53">
        <v>21.177</v>
      </c>
      <c r="AB102" s="53">
        <v>15.366999999999999</v>
      </c>
      <c r="AC102" s="53">
        <v>28.709000000000003</v>
      </c>
      <c r="AD102" s="53">
        <v>30.866999999999997</v>
      </c>
      <c r="AE102" s="53">
        <v>21.831</v>
      </c>
      <c r="AF102" s="53">
        <v>7.4580000000000002</v>
      </c>
      <c r="AG102" s="53">
        <v>29.558999999999997</v>
      </c>
      <c r="AH102" s="53">
        <v>35.823999999999998</v>
      </c>
      <c r="AI102" s="53">
        <v>24.923999999999999</v>
      </c>
      <c r="AJ102" s="53">
        <v>8.1420000000000012</v>
      </c>
      <c r="AK102" s="53">
        <v>0.25</v>
      </c>
      <c r="AL102" s="53">
        <v>47.478000000000002</v>
      </c>
      <c r="AM102" s="53">
        <v>17.972000000000001</v>
      </c>
      <c r="AN102" s="53">
        <v>14.385999999999999</v>
      </c>
      <c r="AO102" s="53">
        <v>33.105000000000004</v>
      </c>
      <c r="AP102" s="53">
        <v>49.788000000000004</v>
      </c>
      <c r="AQ102" s="53">
        <v>13.621</v>
      </c>
      <c r="AR102" s="53">
        <v>10.947000000000001</v>
      </c>
      <c r="AS102" s="53">
        <v>58.644000000000005</v>
      </c>
      <c r="AT102" s="53">
        <v>43.305999999999997</v>
      </c>
      <c r="AU102" s="53">
        <v>36.823999999999998</v>
      </c>
      <c r="AV102" s="53">
        <v>2.1999999999999999E-2</v>
      </c>
      <c r="AW102" s="53">
        <v>9.6039999999999992</v>
      </c>
      <c r="AX102" s="53">
        <v>30.233999999999998</v>
      </c>
      <c r="AY102" s="53">
        <v>15.911999999999999</v>
      </c>
      <c r="AZ102" s="53">
        <v>22.448999999999998</v>
      </c>
      <c r="BA102" s="53">
        <v>44.397999999999996</v>
      </c>
      <c r="BB102" s="53">
        <v>50.082000000000001</v>
      </c>
      <c r="BC102" s="53">
        <v>43.991</v>
      </c>
      <c r="BD102" s="53">
        <v>20.030999999999999</v>
      </c>
      <c r="BE102" s="53">
        <v>53.949999999999996</v>
      </c>
      <c r="BF102" s="53">
        <v>50.685000000000002</v>
      </c>
      <c r="BG102" s="53">
        <v>35.308</v>
      </c>
      <c r="BH102" s="53">
        <v>39.736999999999995</v>
      </c>
      <c r="BI102" s="53">
        <v>52.690000000000005</v>
      </c>
      <c r="BJ102" s="53">
        <v>42.119</v>
      </c>
      <c r="BK102" s="53">
        <v>27.692</v>
      </c>
      <c r="BL102" s="53">
        <v>29.794</v>
      </c>
      <c r="BM102" s="53">
        <v>51.205999999999996</v>
      </c>
      <c r="BN102" s="53">
        <v>50.219999999999992</v>
      </c>
      <c r="BO102" s="53">
        <v>21.428000000000001</v>
      </c>
      <c r="BP102" s="53">
        <v>36.903999999999996</v>
      </c>
      <c r="BQ102" s="53">
        <v>50.911999999999992</v>
      </c>
      <c r="BR102" s="53">
        <v>38.488999999999997</v>
      </c>
      <c r="BS102" s="53">
        <v>14.763000000000002</v>
      </c>
      <c r="BT102" s="53">
        <v>28.634999999999998</v>
      </c>
      <c r="BU102" s="53">
        <v>49.442</v>
      </c>
      <c r="BV102" s="53">
        <v>44.458000000000006</v>
      </c>
      <c r="BW102" s="53">
        <v>33.616</v>
      </c>
      <c r="BX102" s="53">
        <v>35.180999999999997</v>
      </c>
      <c r="BY102" s="53">
        <v>55.680999999999997</v>
      </c>
      <c r="BZ102" s="53">
        <v>42.219000000000001</v>
      </c>
      <c r="CA102" s="53">
        <v>40.462000000000003</v>
      </c>
      <c r="CB102" s="53">
        <v>28.955999999999996</v>
      </c>
      <c r="CC102" s="53">
        <v>57.646000000000001</v>
      </c>
      <c r="CD102" s="53">
        <v>54.905000000000008</v>
      </c>
      <c r="CE102" s="53">
        <v>41.265999999999998</v>
      </c>
      <c r="CF102" s="53">
        <v>36.396000000000001</v>
      </c>
      <c r="CG102" s="53">
        <v>46.806000000000004</v>
      </c>
      <c r="CH102" s="53">
        <v>48.306000000000004</v>
      </c>
      <c r="CI102" s="53">
        <v>32.68</v>
      </c>
      <c r="CJ102" s="53">
        <v>24.917999999999999</v>
      </c>
      <c r="CK102" s="53">
        <v>52.427999999999997</v>
      </c>
      <c r="CL102" s="53">
        <v>52.941999999999993</v>
      </c>
      <c r="CM102" s="53">
        <v>51.324000000000005</v>
      </c>
      <c r="CN102" s="53">
        <v>34.529000000000003</v>
      </c>
      <c r="CO102" s="53">
        <v>32.581000000000003</v>
      </c>
      <c r="CP102" s="53">
        <v>51.458999999999996</v>
      </c>
      <c r="CQ102" s="53">
        <v>42.74</v>
      </c>
      <c r="CR102" s="53">
        <v>12.707000000000001</v>
      </c>
      <c r="CS102" s="53">
        <v>56.787000000000006</v>
      </c>
      <c r="CT102" s="53">
        <v>52.702999999999996</v>
      </c>
      <c r="CU102" s="53">
        <v>44.664999999999999</v>
      </c>
      <c r="CV102" s="53">
        <v>20.073</v>
      </c>
      <c r="CW102" s="53">
        <v>43.478000000000002</v>
      </c>
      <c r="CX102" s="53">
        <v>46.870000000000005</v>
      </c>
      <c r="CY102" s="53">
        <v>42.058</v>
      </c>
      <c r="CZ102" s="53">
        <v>34.909999999999997</v>
      </c>
      <c r="DA102" s="53">
        <v>46.613</v>
      </c>
      <c r="DB102" s="53">
        <v>46.645999999999994</v>
      </c>
      <c r="DC102" s="53">
        <v>42.543999999999997</v>
      </c>
      <c r="DD102" s="53">
        <v>25.771000000000001</v>
      </c>
      <c r="DE102" s="53">
        <v>49.586000000000006</v>
      </c>
      <c r="DF102" s="53">
        <v>50.625999999999998</v>
      </c>
      <c r="DG102" s="53">
        <v>28.8</v>
      </c>
      <c r="DH102" s="53">
        <v>30.949999999999996</v>
      </c>
      <c r="DI102" s="53">
        <v>31.266000000000002</v>
      </c>
      <c r="DJ102" s="53">
        <v>43.58</v>
      </c>
      <c r="DK102" s="53">
        <v>27.178999999999998</v>
      </c>
      <c r="DL102" s="53">
        <v>24.207999999999998</v>
      </c>
      <c r="DM102" s="53">
        <v>39.942999999999998</v>
      </c>
      <c r="DN102" s="53">
        <v>57.281999999999996</v>
      </c>
      <c r="DO102" s="53">
        <v>31.372999999999998</v>
      </c>
      <c r="DP102" s="53">
        <v>20.416999999999998</v>
      </c>
      <c r="DQ102" s="53">
        <v>56.288000000000004</v>
      </c>
      <c r="DR102" s="53">
        <v>29.579000000000001</v>
      </c>
      <c r="DS102" s="53">
        <v>25.801000000000002</v>
      </c>
      <c r="DT102" s="53">
        <v>35.178999999999995</v>
      </c>
      <c r="DU102" s="53">
        <v>42.718000000000011</v>
      </c>
      <c r="DV102" s="53">
        <v>37.030999999999999</v>
      </c>
      <c r="DW102" s="53">
        <v>46.949000000000005</v>
      </c>
      <c r="DX102" s="53">
        <v>31.86</v>
      </c>
      <c r="DY102" s="53">
        <v>36.343000000000004</v>
      </c>
      <c r="DZ102" s="53">
        <v>45.692999999999998</v>
      </c>
      <c r="EA102" s="53">
        <v>33.773000000000003</v>
      </c>
      <c r="EB102" s="53">
        <v>41.125999999999998</v>
      </c>
      <c r="EC102" s="53">
        <v>41.08</v>
      </c>
      <c r="ED102" s="53">
        <v>48.572999999999993</v>
      </c>
      <c r="EE102" s="53">
        <v>41.339000000000006</v>
      </c>
      <c r="EF102" s="53">
        <v>31.829000000000001</v>
      </c>
      <c r="EG102" s="53">
        <v>44.383000000000003</v>
      </c>
      <c r="EH102" s="53">
        <v>41.093999999999994</v>
      </c>
      <c r="EI102" s="53">
        <v>50.312999999999995</v>
      </c>
      <c r="EJ102" s="53">
        <v>18.794</v>
      </c>
      <c r="EK102" s="53">
        <v>43.256</v>
      </c>
      <c r="EL102" s="53">
        <v>47.936</v>
      </c>
      <c r="EM102" s="53">
        <v>41.757999999999996</v>
      </c>
      <c r="EN102" s="53">
        <v>31.888000000000002</v>
      </c>
      <c r="EO102" s="53">
        <v>37.951999999999998</v>
      </c>
      <c r="EP102" s="53">
        <v>50.274000000000001</v>
      </c>
      <c r="EQ102" s="53">
        <v>43.534000000000006</v>
      </c>
      <c r="ER102" s="53">
        <v>43.032000000000004</v>
      </c>
      <c r="ES102" s="53">
        <v>45.913999999999994</v>
      </c>
      <c r="ET102" s="53">
        <v>42.808999999999997</v>
      </c>
      <c r="EU102" s="53">
        <v>41.481999999999999</v>
      </c>
      <c r="EV102" s="53">
        <v>35.702999999999996</v>
      </c>
      <c r="EW102" s="53">
        <v>39.042999999999999</v>
      </c>
      <c r="EX102" s="53">
        <v>34.771000000000001</v>
      </c>
      <c r="EY102" s="53">
        <v>38.244999999999997</v>
      </c>
      <c r="EZ102" s="53">
        <v>36.872</v>
      </c>
      <c r="FA102" s="53">
        <v>41.690000000000005</v>
      </c>
      <c r="FB102" s="53">
        <v>36.298999999999999</v>
      </c>
      <c r="FC102" s="53">
        <v>34.844999999999999</v>
      </c>
      <c r="FD102" s="53">
        <v>41.819000000000003</v>
      </c>
      <c r="FE102" s="53">
        <v>21.425000000000001</v>
      </c>
      <c r="FF102" s="53">
        <v>40.183449996948248</v>
      </c>
      <c r="FG102" s="53">
        <v>31.094000000000001</v>
      </c>
      <c r="FH102" s="53">
        <v>35.817</v>
      </c>
      <c r="FI102" s="53">
        <v>42.829000000000001</v>
      </c>
      <c r="FJ102" s="53">
        <v>41.46</v>
      </c>
      <c r="FK102" s="53">
        <v>34.357999999999997</v>
      </c>
      <c r="FL102" s="53">
        <v>30.272000000000002</v>
      </c>
      <c r="FM102" s="53">
        <v>32.474000000000004</v>
      </c>
      <c r="FN102" s="53">
        <v>37.293999999999997</v>
      </c>
      <c r="FO102" s="53">
        <v>43.782999999999994</v>
      </c>
      <c r="FP102" s="53">
        <v>52.546736719131474</v>
      </c>
      <c r="FQ102" s="53">
        <v>49.53384256362915</v>
      </c>
      <c r="FR102" s="53">
        <v>34.325886000000004</v>
      </c>
      <c r="FS102" s="53">
        <v>29.308066818237304</v>
      </c>
      <c r="FT102" s="53">
        <v>30.752339653015135</v>
      </c>
      <c r="FU102" s="53">
        <v>25.796229305267335</v>
      </c>
      <c r="FV102" s="53">
        <v>37.033341425946475</v>
      </c>
    </row>
    <row r="103" spans="1:178" ht="15" x14ac:dyDescent="0.25">
      <c r="A103" s="49"/>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row>
    <row r="104" spans="1:178" ht="15" x14ac:dyDescent="0.2">
      <c r="A104" s="9" t="s">
        <v>34</v>
      </c>
      <c r="B104" s="16">
        <f>SUM(B105:B107)</f>
        <v>39.050385837494332</v>
      </c>
      <c r="C104" s="16">
        <f t="shared" ref="C104:BN104" si="159">SUM(C105:C107)</f>
        <v>159.99001361779392</v>
      </c>
      <c r="D104" s="16">
        <f t="shared" si="159"/>
        <v>187.0921470721743</v>
      </c>
      <c r="E104" s="16">
        <f t="shared" si="159"/>
        <v>180.09804811620521</v>
      </c>
      <c r="F104" s="16">
        <f t="shared" si="159"/>
        <v>68.775306400363149</v>
      </c>
      <c r="G104" s="16">
        <f t="shared" si="159"/>
        <v>50.707217430776211</v>
      </c>
      <c r="H104" s="16">
        <f t="shared" si="159"/>
        <v>89.757603268270543</v>
      </c>
      <c r="I104" s="16">
        <f t="shared" si="159"/>
        <v>20.108034498411257</v>
      </c>
      <c r="J104" s="16">
        <f t="shared" si="159"/>
        <v>80.140717203812997</v>
      </c>
      <c r="K104" s="16">
        <f t="shared" si="159"/>
        <v>90.049024058102603</v>
      </c>
      <c r="L104" s="16">
        <f t="shared" si="159"/>
        <v>123.56241488878801</v>
      </c>
      <c r="M104" s="16">
        <f t="shared" si="159"/>
        <v>79.266454834316832</v>
      </c>
      <c r="N104" s="16">
        <f t="shared" si="159"/>
        <v>57.118474807081249</v>
      </c>
      <c r="O104" s="16">
        <f t="shared" si="159"/>
        <v>84.803449841125726</v>
      </c>
      <c r="P104" s="16">
        <f t="shared" si="159"/>
        <v>65.278256922378588</v>
      </c>
      <c r="Q104" s="16">
        <f t="shared" si="159"/>
        <v>5.2455742169768493</v>
      </c>
      <c r="R104" s="16">
        <f t="shared" si="159"/>
        <v>23.022242396731734</v>
      </c>
      <c r="S104" s="16">
        <f t="shared" si="159"/>
        <v>24.479346345891965</v>
      </c>
      <c r="T104" s="16">
        <f t="shared" si="159"/>
        <v>8.4512029051293691</v>
      </c>
      <c r="U104" s="16">
        <f t="shared" si="159"/>
        <v>2.0399455288243309</v>
      </c>
      <c r="V104" s="16">
        <f t="shared" si="159"/>
        <v>2.6227871084884247</v>
      </c>
      <c r="W104" s="16">
        <f t="shared" si="159"/>
        <v>5.5369950068088967</v>
      </c>
      <c r="X104" s="16">
        <f t="shared" si="159"/>
        <v>4.0798910576486618</v>
      </c>
      <c r="Y104" s="16">
        <f t="shared" si="159"/>
        <v>1.7485247389922833</v>
      </c>
      <c r="Z104" s="16">
        <f t="shared" si="159"/>
        <v>0</v>
      </c>
      <c r="AA104" s="16">
        <f t="shared" si="159"/>
        <v>0</v>
      </c>
      <c r="AB104" s="16">
        <f t="shared" si="159"/>
        <v>0</v>
      </c>
      <c r="AC104" s="16">
        <f t="shared" si="159"/>
        <v>0.87426236949614167</v>
      </c>
      <c r="AD104" s="16">
        <f t="shared" si="159"/>
        <v>0</v>
      </c>
      <c r="AE104" s="16">
        <f t="shared" si="159"/>
        <v>0</v>
      </c>
      <c r="AF104" s="16">
        <f t="shared" si="159"/>
        <v>0.87426236949614167</v>
      </c>
      <c r="AG104" s="16">
        <f t="shared" si="159"/>
        <v>0</v>
      </c>
      <c r="AH104" s="16">
        <f t="shared" si="159"/>
        <v>3.2056286881525193</v>
      </c>
      <c r="AI104" s="16">
        <f t="shared" si="159"/>
        <v>0</v>
      </c>
      <c r="AJ104" s="16">
        <f t="shared" si="159"/>
        <v>1.1656831593281889</v>
      </c>
      <c r="AK104" s="16">
        <f t="shared" si="159"/>
        <v>0</v>
      </c>
      <c r="AL104" s="16">
        <f t="shared" si="159"/>
        <v>5.828415796640944</v>
      </c>
      <c r="AM104" s="16">
        <f t="shared" si="159"/>
        <v>31.76486609169315</v>
      </c>
      <c r="AN104" s="16">
        <f t="shared" si="159"/>
        <v>4.954153427144802</v>
      </c>
      <c r="AO104" s="16">
        <f t="shared" si="159"/>
        <v>0</v>
      </c>
      <c r="AP104" s="16">
        <f t="shared" si="159"/>
        <v>0</v>
      </c>
      <c r="AQ104" s="16">
        <f t="shared" si="159"/>
        <v>0</v>
      </c>
      <c r="AR104" s="16">
        <f t="shared" si="159"/>
        <v>0.87426236949614167</v>
      </c>
      <c r="AS104" s="16">
        <f t="shared" si="159"/>
        <v>0.58284157966409444</v>
      </c>
      <c r="AT104" s="16">
        <f t="shared" si="159"/>
        <v>2.3313663186563778</v>
      </c>
      <c r="AU104" s="16">
        <f t="shared" si="159"/>
        <v>6.6399673632618343</v>
      </c>
      <c r="AV104" s="16">
        <f t="shared" si="159"/>
        <v>3.5689824577532354</v>
      </c>
      <c r="AW104" s="16">
        <f t="shared" si="159"/>
        <v>1.327993472652367</v>
      </c>
      <c r="AX104" s="16">
        <f t="shared" si="159"/>
        <v>1.5859364876985125</v>
      </c>
      <c r="AY104" s="16">
        <f t="shared" si="159"/>
        <v>0.13248450511452117</v>
      </c>
      <c r="AZ104" s="16">
        <f t="shared" si="159"/>
        <v>5.8642888212266216E-2</v>
      </c>
      <c r="BA104" s="16">
        <f t="shared" si="159"/>
        <v>5.4751048493128028E-2</v>
      </c>
      <c r="BB104" s="16">
        <f t="shared" si="159"/>
        <v>0.33772360323735556</v>
      </c>
      <c r="BC104" s="16">
        <f t="shared" si="159"/>
        <v>0.87313987386852454</v>
      </c>
      <c r="BD104" s="16">
        <f t="shared" si="159"/>
        <v>0.87243366592751681</v>
      </c>
      <c r="BE104" s="16">
        <f t="shared" si="159"/>
        <v>0.87371928041003155</v>
      </c>
      <c r="BF104" s="16">
        <f t="shared" si="159"/>
        <v>0.87701458024237944</v>
      </c>
      <c r="BG104" s="16">
        <f t="shared" si="159"/>
        <v>5.5850369725967824E-2</v>
      </c>
      <c r="BH104" s="16">
        <f t="shared" si="159"/>
        <v>8.3775554588951737E-2</v>
      </c>
      <c r="BI104" s="16">
        <f t="shared" si="159"/>
        <v>1.1020042500793883</v>
      </c>
      <c r="BJ104" s="16">
        <f t="shared" si="159"/>
        <v>2.7925184862983912E-2</v>
      </c>
      <c r="BK104" s="16">
        <f t="shared" si="159"/>
        <v>0</v>
      </c>
      <c r="BL104" s="16">
        <f t="shared" si="159"/>
        <v>5.5850369725967824E-2</v>
      </c>
      <c r="BM104" s="16">
        <f t="shared" si="159"/>
        <v>6.1435406698564607E-2</v>
      </c>
      <c r="BN104" s="16">
        <f t="shared" si="159"/>
        <v>0.34575997241480572</v>
      </c>
      <c r="BO104" s="16">
        <f t="shared" ref="BO104:DI104" si="160">SUM(BO105:BO107)</f>
        <v>1.0037918346071049</v>
      </c>
      <c r="BP104" s="16">
        <f t="shared" si="160"/>
        <v>1.0206285433914206</v>
      </c>
      <c r="BQ104" s="16">
        <f t="shared" si="160"/>
        <v>0.9729245351691922</v>
      </c>
      <c r="BR104" s="16">
        <f t="shared" si="160"/>
        <v>0.92624679547123501</v>
      </c>
      <c r="BS104" s="16">
        <f t="shared" si="160"/>
        <v>9.5456759041287795E-2</v>
      </c>
      <c r="BT104" s="16">
        <f t="shared" si="160"/>
        <v>3.3526014788684604</v>
      </c>
      <c r="BU104" s="16">
        <f t="shared" si="160"/>
        <v>2.7841851557034389</v>
      </c>
      <c r="BV104" s="16">
        <f t="shared" si="160"/>
        <v>4.0046547100254064E-2</v>
      </c>
      <c r="BW104" s="16">
        <f t="shared" si="160"/>
        <v>31.36106855639925</v>
      </c>
      <c r="BX104" s="16">
        <f t="shared" si="160"/>
        <v>26.685553116112544</v>
      </c>
      <c r="BY104" s="16">
        <f t="shared" si="160"/>
        <v>0</v>
      </c>
      <c r="BZ104" s="16">
        <f t="shared" si="160"/>
        <v>0</v>
      </c>
      <c r="CA104" s="16">
        <f t="shared" si="160"/>
        <v>6.2762270165089618</v>
      </c>
      <c r="CB104" s="16">
        <f t="shared" si="160"/>
        <v>5.672366106280724</v>
      </c>
      <c r="CC104" s="16">
        <f t="shared" si="160"/>
        <v>5.672366106280724</v>
      </c>
      <c r="CD104" s="16">
        <f t="shared" si="160"/>
        <v>5.6692364420130898</v>
      </c>
      <c r="CE104" s="16">
        <f t="shared" si="160"/>
        <v>0.30000250050698557</v>
      </c>
      <c r="CF104" s="16">
        <f t="shared" si="160"/>
        <v>0</v>
      </c>
      <c r="CG104" s="16">
        <f t="shared" si="160"/>
        <v>0</v>
      </c>
      <c r="CH104" s="16">
        <f t="shared" si="160"/>
        <v>0.35372328309215917</v>
      </c>
      <c r="CI104" s="16">
        <f t="shared" si="160"/>
        <v>5.2071571972110293</v>
      </c>
      <c r="CJ104" s="16">
        <f t="shared" si="160"/>
        <v>4.3597955473452457</v>
      </c>
      <c r="CK104" s="16">
        <f t="shared" si="160"/>
        <v>4.3597955473452457</v>
      </c>
      <c r="CL104" s="16">
        <f t="shared" si="160"/>
        <v>5.557554794738814</v>
      </c>
      <c r="CM104" s="16">
        <f t="shared" si="160"/>
        <v>0</v>
      </c>
      <c r="CN104" s="16">
        <f t="shared" si="160"/>
        <v>0</v>
      </c>
      <c r="CO104" s="16">
        <f t="shared" si="160"/>
        <v>0</v>
      </c>
      <c r="CP104" s="16">
        <f t="shared" si="160"/>
        <v>2.53861210621203E-2</v>
      </c>
      <c r="CQ104" s="16">
        <f t="shared" si="160"/>
        <v>0</v>
      </c>
      <c r="CR104" s="16">
        <f t="shared" si="160"/>
        <v>0</v>
      </c>
      <c r="CS104" s="16">
        <f t="shared" si="160"/>
        <v>0</v>
      </c>
      <c r="CT104" s="16">
        <f t="shared" si="160"/>
        <v>0</v>
      </c>
      <c r="CU104" s="16">
        <f t="shared" si="160"/>
        <v>0.30498619876478894</v>
      </c>
      <c r="CV104" s="16">
        <f t="shared" si="160"/>
        <v>0.59712246614036479</v>
      </c>
      <c r="CW104" s="16">
        <f t="shared" si="160"/>
        <v>0</v>
      </c>
      <c r="CX104" s="16">
        <f t="shared" si="160"/>
        <v>0</v>
      </c>
      <c r="CY104" s="16">
        <f t="shared" si="160"/>
        <v>4.6455655159248245E-3</v>
      </c>
      <c r="CZ104" s="16">
        <f t="shared" si="160"/>
        <v>5.0770735579454265E-3</v>
      </c>
      <c r="DA104" s="16">
        <f t="shared" si="160"/>
        <v>4.5379865082111268E-3</v>
      </c>
      <c r="DB104" s="16">
        <f t="shared" si="160"/>
        <v>4.5148703039359535E-3</v>
      </c>
      <c r="DC104" s="16">
        <f t="shared" si="160"/>
        <v>0</v>
      </c>
      <c r="DD104" s="16">
        <f t="shared" si="160"/>
        <v>0</v>
      </c>
      <c r="DE104" s="16">
        <f t="shared" si="160"/>
        <v>0</v>
      </c>
      <c r="DF104" s="16">
        <f t="shared" si="160"/>
        <v>0</v>
      </c>
      <c r="DG104" s="16">
        <f t="shared" si="160"/>
        <v>0</v>
      </c>
      <c r="DH104" s="16">
        <f t="shared" si="160"/>
        <v>0</v>
      </c>
      <c r="DI104" s="16">
        <f t="shared" si="160"/>
        <v>0</v>
      </c>
      <c r="DJ104" s="16">
        <f t="shared" ref="DJ104:DZ104" si="161">SUM(DJ105:DJ107)</f>
        <v>1.4073414044796435E-4</v>
      </c>
      <c r="DK104" s="16">
        <f t="shared" si="161"/>
        <v>3.5183535111991076E-4</v>
      </c>
      <c r="DL104" s="16">
        <f t="shared" si="161"/>
        <v>3.5183535111991076E-4</v>
      </c>
      <c r="DM104" s="16">
        <f t="shared" si="161"/>
        <v>3.5183535111991076E-4</v>
      </c>
      <c r="DN104" s="16">
        <f t="shared" si="161"/>
        <v>3.5186811417771814E-4</v>
      </c>
      <c r="DO104" s="16">
        <f t="shared" si="161"/>
        <v>1.0133801688318282E-4</v>
      </c>
      <c r="DP104" s="16">
        <f t="shared" si="161"/>
        <v>3.4293844294564511</v>
      </c>
      <c r="DQ104" s="16">
        <f t="shared" si="161"/>
        <v>2.1502523892886343</v>
      </c>
      <c r="DR104" s="16">
        <f t="shared" si="161"/>
        <v>1.0138707867337754E-4</v>
      </c>
      <c r="DS104" s="16">
        <f t="shared" si="161"/>
        <v>6.4540708621692806</v>
      </c>
      <c r="DT104" s="16">
        <f t="shared" si="161"/>
        <v>0.15731361389983128</v>
      </c>
      <c r="DU104" s="16">
        <f t="shared" si="161"/>
        <v>3.2650386074948329E-2</v>
      </c>
      <c r="DV104" s="16">
        <f t="shared" si="161"/>
        <v>0.25846242954269749</v>
      </c>
      <c r="DW104" s="16">
        <f t="shared" si="161"/>
        <v>7.2324344713674826E-2</v>
      </c>
      <c r="DX104" s="16">
        <f t="shared" si="161"/>
        <v>4.6477642490144404E-2</v>
      </c>
      <c r="DY104" s="16">
        <f t="shared" si="161"/>
        <v>0.60062027944892049</v>
      </c>
      <c r="DZ104" s="16">
        <f t="shared" si="161"/>
        <v>4.7062948618040688</v>
      </c>
      <c r="EA104" s="16">
        <f t="shared" ref="EA104:ET104" si="162">SUM(EA105:EA107)</f>
        <v>0.29870340438377185</v>
      </c>
      <c r="EB104" s="16">
        <f t="shared" si="162"/>
        <v>2.307927658437027E-2</v>
      </c>
      <c r="EC104" s="16">
        <f t="shared" si="162"/>
        <v>6.436973444352008E-2</v>
      </c>
      <c r="ED104" s="16">
        <f t="shared" si="162"/>
        <v>8.8557214899135109E-2</v>
      </c>
      <c r="EE104" s="16">
        <f t="shared" si="162"/>
        <v>4.127649735587479E-2</v>
      </c>
      <c r="EF104" s="16">
        <f t="shared" si="162"/>
        <v>2.1172167538746931E-2</v>
      </c>
      <c r="EG104" s="16">
        <f t="shared" si="162"/>
        <v>9.3688606090619655E-3</v>
      </c>
      <c r="EH104" s="16">
        <f t="shared" si="162"/>
        <v>6.5530837640599282</v>
      </c>
      <c r="EI104" s="16">
        <f t="shared" si="162"/>
        <v>24.30078132759526</v>
      </c>
      <c r="EJ104" s="16">
        <f t="shared" si="162"/>
        <v>0.15114639190673251</v>
      </c>
      <c r="EK104" s="16">
        <f t="shared" si="162"/>
        <v>0.13850135315993317</v>
      </c>
      <c r="EL104" s="16">
        <f t="shared" si="162"/>
        <v>2.1449024148132299E-2</v>
      </c>
      <c r="EM104" s="16">
        <f t="shared" si="162"/>
        <v>0.57895822254188978</v>
      </c>
      <c r="EN104" s="16">
        <f t="shared" si="162"/>
        <v>0.85253176723851465</v>
      </c>
      <c r="EO104" s="16">
        <f t="shared" si="162"/>
        <v>0.72565942120651372</v>
      </c>
      <c r="EP104" s="16">
        <f t="shared" si="162"/>
        <v>0.16464126915724636</v>
      </c>
      <c r="EQ104" s="16">
        <f t="shared" si="162"/>
        <v>0.1287075772196983</v>
      </c>
      <c r="ER104" s="16">
        <f t="shared" si="162"/>
        <v>5.4191685163812675E-2</v>
      </c>
      <c r="ES104" s="16">
        <f t="shared" si="162"/>
        <v>8.4754783157085511E-2</v>
      </c>
      <c r="ET104" s="16">
        <f t="shared" si="162"/>
        <v>3.1705428892755086E-2</v>
      </c>
      <c r="EU104" s="16">
        <f t="shared" ref="EU104:FP104" si="163">SUM(EU105:EU107)</f>
        <v>0.18196003471489314</v>
      </c>
      <c r="EV104" s="16">
        <f t="shared" si="163"/>
        <v>7.9258865069443921E-2</v>
      </c>
      <c r="EW104" s="16">
        <f t="shared" si="163"/>
        <v>0.25488459385806972</v>
      </c>
      <c r="EX104" s="16">
        <f t="shared" si="163"/>
        <v>1.5831825246067396E-2</v>
      </c>
      <c r="EY104" s="16">
        <f t="shared" si="163"/>
        <v>0.17562979216239716</v>
      </c>
      <c r="EZ104" s="16">
        <f t="shared" si="163"/>
        <v>0.16442286597885308</v>
      </c>
      <c r="FA104" s="16">
        <f t="shared" si="163"/>
        <v>0.52131270996733747</v>
      </c>
      <c r="FB104" s="16">
        <f t="shared" si="163"/>
        <v>0.48288597915748932</v>
      </c>
      <c r="FC104" s="16">
        <f t="shared" si="163"/>
        <v>0.11715226209360873</v>
      </c>
      <c r="FD104" s="16">
        <f t="shared" si="163"/>
        <v>0.25131984940442709</v>
      </c>
      <c r="FE104" s="16">
        <f t="shared" si="163"/>
        <v>0.15367718517620035</v>
      </c>
      <c r="FF104" s="16">
        <f t="shared" si="163"/>
        <v>4.87945027415084E-2</v>
      </c>
      <c r="FG104" s="16">
        <f t="shared" si="163"/>
        <v>0.14751258436961642</v>
      </c>
      <c r="FH104" s="16">
        <f t="shared" si="163"/>
        <v>0.22652558349004726</v>
      </c>
      <c r="FI104" s="16">
        <f t="shared" si="163"/>
        <v>0.106318606340069</v>
      </c>
      <c r="FJ104" s="16">
        <f t="shared" si="163"/>
        <v>4.2071466044942114E-2</v>
      </c>
      <c r="FK104" s="16">
        <f t="shared" si="163"/>
        <v>0.13703055852877655</v>
      </c>
      <c r="FL104" s="16">
        <f t="shared" si="163"/>
        <v>0.12798024125490068</v>
      </c>
      <c r="FM104" s="16">
        <f t="shared" si="163"/>
        <v>4.2341242511399702E-2</v>
      </c>
      <c r="FN104" s="16">
        <f t="shared" si="163"/>
        <v>3.6959507370027053E-2</v>
      </c>
      <c r="FO104" s="16">
        <f t="shared" si="163"/>
        <v>0.36198659754787549</v>
      </c>
      <c r="FP104" s="16">
        <f t="shared" si="163"/>
        <v>3.0205964761807699E-2</v>
      </c>
      <c r="FQ104" s="16">
        <f t="shared" ref="FQ104:FS104" si="164">SUM(FQ105:FQ107)</f>
        <v>7.7999111734409848E-2</v>
      </c>
      <c r="FR104" s="16">
        <f t="shared" si="164"/>
        <v>1.6724241673972986E-2</v>
      </c>
      <c r="FS104" s="16">
        <f t="shared" si="164"/>
        <v>8.0087780087681054E-2</v>
      </c>
      <c r="FT104" s="16">
        <f t="shared" ref="FT104:FU104" si="165">SUM(FT105:FT107)</f>
        <v>0.3666016246435333</v>
      </c>
      <c r="FU104" s="16">
        <f t="shared" si="165"/>
        <v>2.1462187414345378E-2</v>
      </c>
      <c r="FV104" s="16">
        <f t="shared" ref="FV104" si="166">SUM(FV105:FV107)</f>
        <v>1.6724241673972989E-2</v>
      </c>
    </row>
    <row r="105" spans="1:178" ht="15" x14ac:dyDescent="0.25">
      <c r="A105" s="49" t="s">
        <v>24</v>
      </c>
      <c r="B105" s="61">
        <v>0</v>
      </c>
      <c r="C105" s="61">
        <v>0</v>
      </c>
      <c r="D105" s="61">
        <v>0</v>
      </c>
      <c r="E105" s="61">
        <v>0</v>
      </c>
      <c r="F105" s="61">
        <v>0</v>
      </c>
      <c r="G105" s="61">
        <v>0</v>
      </c>
      <c r="H105" s="61">
        <v>0</v>
      </c>
      <c r="I105" s="61">
        <v>0</v>
      </c>
      <c r="J105" s="61">
        <v>0</v>
      </c>
      <c r="K105" s="61">
        <v>0</v>
      </c>
      <c r="L105" s="61">
        <v>0</v>
      </c>
      <c r="M105" s="61">
        <v>0</v>
      </c>
      <c r="N105" s="61">
        <v>0</v>
      </c>
      <c r="O105" s="61">
        <v>0</v>
      </c>
      <c r="P105" s="61">
        <v>0</v>
      </c>
      <c r="Q105" s="61">
        <v>0</v>
      </c>
      <c r="R105" s="61">
        <v>0</v>
      </c>
      <c r="S105" s="61">
        <v>0</v>
      </c>
      <c r="T105" s="61">
        <v>0</v>
      </c>
      <c r="U105" s="61">
        <v>0</v>
      </c>
      <c r="V105" s="61">
        <v>0</v>
      </c>
      <c r="W105" s="61">
        <v>0</v>
      </c>
      <c r="X105" s="61">
        <v>0</v>
      </c>
      <c r="Y105" s="61">
        <v>0</v>
      </c>
      <c r="Z105" s="61">
        <v>0</v>
      </c>
      <c r="AA105" s="61">
        <v>0</v>
      </c>
      <c r="AB105" s="61">
        <v>0</v>
      </c>
      <c r="AC105" s="61">
        <v>0</v>
      </c>
      <c r="AD105" s="61">
        <v>0</v>
      </c>
      <c r="AE105" s="61">
        <v>0</v>
      </c>
      <c r="AF105" s="61">
        <v>0</v>
      </c>
      <c r="AG105" s="61">
        <v>0</v>
      </c>
      <c r="AH105" s="61">
        <v>0</v>
      </c>
      <c r="AI105" s="61">
        <v>0</v>
      </c>
      <c r="AJ105" s="61">
        <v>0</v>
      </c>
      <c r="AK105" s="61">
        <v>0</v>
      </c>
      <c r="AL105" s="61">
        <v>0</v>
      </c>
      <c r="AM105" s="61">
        <v>0</v>
      </c>
      <c r="AN105" s="61">
        <v>0</v>
      </c>
      <c r="AO105" s="61">
        <v>0</v>
      </c>
      <c r="AP105" s="61">
        <v>0</v>
      </c>
      <c r="AQ105" s="61">
        <v>0</v>
      </c>
      <c r="AR105" s="61">
        <v>0</v>
      </c>
      <c r="AS105" s="61">
        <v>0</v>
      </c>
      <c r="AT105" s="61">
        <v>0</v>
      </c>
      <c r="AU105" s="61">
        <v>0</v>
      </c>
      <c r="AV105" s="61">
        <v>0</v>
      </c>
      <c r="AW105" s="61">
        <v>0</v>
      </c>
      <c r="AX105" s="61">
        <v>0</v>
      </c>
      <c r="AY105" s="61">
        <v>0</v>
      </c>
      <c r="AZ105" s="61">
        <v>0</v>
      </c>
      <c r="BA105" s="61">
        <v>0</v>
      </c>
      <c r="BB105" s="61">
        <v>0</v>
      </c>
      <c r="BC105" s="61">
        <v>0</v>
      </c>
      <c r="BD105" s="61">
        <v>0</v>
      </c>
      <c r="BE105" s="61">
        <v>0</v>
      </c>
      <c r="BF105" s="61">
        <v>0</v>
      </c>
      <c r="BG105" s="61">
        <v>0</v>
      </c>
      <c r="BH105" s="61">
        <v>0</v>
      </c>
      <c r="BI105" s="61">
        <v>0</v>
      </c>
      <c r="BJ105" s="61">
        <v>0</v>
      </c>
      <c r="BK105" s="61">
        <v>0</v>
      </c>
      <c r="BL105" s="61">
        <v>0</v>
      </c>
      <c r="BM105" s="61">
        <v>0</v>
      </c>
      <c r="BN105" s="61">
        <v>0</v>
      </c>
      <c r="BO105" s="61">
        <v>0</v>
      </c>
      <c r="BP105" s="61">
        <v>0</v>
      </c>
      <c r="BQ105" s="61">
        <v>0</v>
      </c>
      <c r="BR105" s="61">
        <v>0</v>
      </c>
      <c r="BS105" s="61">
        <v>0</v>
      </c>
      <c r="BT105" s="61">
        <v>0</v>
      </c>
      <c r="BU105" s="61">
        <v>0</v>
      </c>
      <c r="BV105" s="61">
        <v>0</v>
      </c>
      <c r="BW105" s="61">
        <v>0</v>
      </c>
      <c r="BX105" s="61">
        <v>0</v>
      </c>
      <c r="BY105" s="61">
        <v>0</v>
      </c>
      <c r="BZ105" s="61">
        <v>0</v>
      </c>
      <c r="CA105" s="61">
        <v>0</v>
      </c>
      <c r="CB105" s="61">
        <v>0</v>
      </c>
      <c r="CC105" s="61">
        <v>0</v>
      </c>
      <c r="CD105" s="61">
        <v>0</v>
      </c>
      <c r="CE105" s="61">
        <v>0</v>
      </c>
      <c r="CF105" s="61">
        <v>0</v>
      </c>
      <c r="CG105" s="61">
        <v>0</v>
      </c>
      <c r="CH105" s="61">
        <v>0</v>
      </c>
      <c r="CI105" s="61">
        <v>0</v>
      </c>
      <c r="CJ105" s="61">
        <v>0</v>
      </c>
      <c r="CK105" s="61">
        <v>0</v>
      </c>
      <c r="CL105" s="61">
        <v>0</v>
      </c>
      <c r="CM105" s="61">
        <v>0</v>
      </c>
      <c r="CN105" s="61">
        <v>0</v>
      </c>
      <c r="CO105" s="61">
        <v>0</v>
      </c>
      <c r="CP105" s="61">
        <v>0</v>
      </c>
      <c r="CQ105" s="61">
        <v>0</v>
      </c>
      <c r="CR105" s="61">
        <v>0</v>
      </c>
      <c r="CS105" s="61">
        <v>0</v>
      </c>
      <c r="CT105" s="61">
        <v>0</v>
      </c>
      <c r="CU105" s="61">
        <v>0</v>
      </c>
      <c r="CV105" s="61">
        <v>0</v>
      </c>
      <c r="CW105" s="61">
        <v>0</v>
      </c>
      <c r="CX105" s="61">
        <v>0</v>
      </c>
      <c r="CY105" s="61">
        <v>0</v>
      </c>
      <c r="CZ105" s="61">
        <v>0</v>
      </c>
      <c r="DA105" s="61">
        <v>0</v>
      </c>
      <c r="DB105" s="61">
        <v>0</v>
      </c>
      <c r="DC105" s="61">
        <v>0</v>
      </c>
      <c r="DD105" s="61">
        <v>0</v>
      </c>
      <c r="DE105" s="61">
        <v>0</v>
      </c>
      <c r="DF105" s="61">
        <v>0</v>
      </c>
      <c r="DG105" s="61">
        <v>0</v>
      </c>
      <c r="DH105" s="61">
        <v>0</v>
      </c>
      <c r="DI105" s="61">
        <v>0</v>
      </c>
      <c r="DJ105" s="61">
        <v>0</v>
      </c>
      <c r="DK105" s="61">
        <v>0</v>
      </c>
      <c r="DL105" s="61">
        <v>0</v>
      </c>
      <c r="DM105" s="61">
        <v>0</v>
      </c>
      <c r="DN105" s="61">
        <v>0</v>
      </c>
      <c r="DO105" s="61">
        <v>0</v>
      </c>
      <c r="DP105" s="61">
        <v>0</v>
      </c>
      <c r="DQ105" s="61">
        <v>0</v>
      </c>
      <c r="DR105" s="61">
        <v>0</v>
      </c>
      <c r="DS105" s="61">
        <v>0</v>
      </c>
      <c r="DT105" s="61">
        <v>0</v>
      </c>
      <c r="DU105" s="61">
        <v>0</v>
      </c>
      <c r="DV105" s="61">
        <v>0</v>
      </c>
      <c r="DW105" s="61">
        <v>0</v>
      </c>
      <c r="DX105" s="61">
        <v>0</v>
      </c>
      <c r="DY105" s="61">
        <v>0</v>
      </c>
      <c r="DZ105" s="61">
        <v>0</v>
      </c>
      <c r="EA105" s="61">
        <v>0</v>
      </c>
      <c r="EB105" s="61">
        <v>0</v>
      </c>
      <c r="EC105" s="61">
        <v>0</v>
      </c>
      <c r="ED105" s="61">
        <v>0</v>
      </c>
      <c r="EE105" s="61">
        <v>0</v>
      </c>
      <c r="EF105" s="61">
        <v>0</v>
      </c>
      <c r="EG105" s="61">
        <v>0</v>
      </c>
      <c r="EH105" s="61">
        <v>0</v>
      </c>
      <c r="EI105" s="61">
        <v>0</v>
      </c>
      <c r="EJ105" s="61">
        <v>0</v>
      </c>
      <c r="EK105" s="61">
        <v>0</v>
      </c>
      <c r="EL105" s="61">
        <v>0</v>
      </c>
      <c r="EM105" s="61">
        <v>0</v>
      </c>
      <c r="EN105" s="61">
        <v>0</v>
      </c>
      <c r="EO105" s="61">
        <v>0</v>
      </c>
      <c r="EP105" s="61">
        <v>0</v>
      </c>
      <c r="EQ105" s="61">
        <v>2.676868960468521E-2</v>
      </c>
      <c r="ER105" s="61">
        <v>0</v>
      </c>
      <c r="ES105" s="61">
        <v>0</v>
      </c>
      <c r="ET105" s="61">
        <v>8.9887481698389463E-3</v>
      </c>
      <c r="EU105" s="61">
        <v>0.17172460102489021</v>
      </c>
      <c r="EV105" s="61">
        <v>0</v>
      </c>
      <c r="EW105" s="61">
        <v>4.122141075290895E-2</v>
      </c>
      <c r="EX105" s="61">
        <v>0</v>
      </c>
      <c r="EY105" s="61">
        <v>0</v>
      </c>
      <c r="EZ105" s="61">
        <v>0</v>
      </c>
      <c r="FA105" s="61">
        <v>0</v>
      </c>
      <c r="FB105" s="61">
        <v>0</v>
      </c>
      <c r="FC105" s="61">
        <v>0</v>
      </c>
      <c r="FD105" s="61">
        <v>0</v>
      </c>
      <c r="FE105" s="61">
        <v>0</v>
      </c>
      <c r="FF105" s="61">
        <v>0</v>
      </c>
      <c r="FG105" s="61">
        <v>0</v>
      </c>
      <c r="FH105" s="61">
        <v>0</v>
      </c>
      <c r="FI105" s="61">
        <v>0</v>
      </c>
      <c r="FJ105" s="61">
        <v>0</v>
      </c>
      <c r="FK105" s="61">
        <v>0</v>
      </c>
      <c r="FL105" s="61">
        <v>0</v>
      </c>
      <c r="FM105" s="61">
        <v>0</v>
      </c>
      <c r="FN105" s="61">
        <v>0</v>
      </c>
      <c r="FO105" s="61">
        <v>0</v>
      </c>
      <c r="FP105" s="61">
        <v>0</v>
      </c>
      <c r="FQ105" s="61">
        <v>0</v>
      </c>
      <c r="FR105" s="61">
        <v>0</v>
      </c>
      <c r="FS105" s="61">
        <v>0</v>
      </c>
      <c r="FT105" s="61">
        <v>0</v>
      </c>
      <c r="FU105" s="61">
        <v>0</v>
      </c>
      <c r="FV105" s="61">
        <v>0</v>
      </c>
    </row>
    <row r="106" spans="1:178" ht="15" x14ac:dyDescent="0.25">
      <c r="A106" s="49" t="s">
        <v>26</v>
      </c>
      <c r="B106" s="61">
        <v>0</v>
      </c>
      <c r="C106" s="61">
        <v>0</v>
      </c>
      <c r="D106" s="61">
        <v>0</v>
      </c>
      <c r="E106" s="61">
        <v>0</v>
      </c>
      <c r="F106" s="61">
        <v>0</v>
      </c>
      <c r="G106" s="61">
        <v>0</v>
      </c>
      <c r="H106" s="61">
        <v>0</v>
      </c>
      <c r="I106" s="61">
        <v>0</v>
      </c>
      <c r="J106" s="61">
        <v>0</v>
      </c>
      <c r="K106" s="61">
        <v>0</v>
      </c>
      <c r="L106" s="61">
        <v>0</v>
      </c>
      <c r="M106" s="61">
        <v>0</v>
      </c>
      <c r="N106" s="61">
        <v>0</v>
      </c>
      <c r="O106" s="61">
        <v>0</v>
      </c>
      <c r="P106" s="61">
        <v>0</v>
      </c>
      <c r="Q106" s="61">
        <v>0</v>
      </c>
      <c r="R106" s="61">
        <v>0</v>
      </c>
      <c r="S106" s="61">
        <v>0</v>
      </c>
      <c r="T106" s="61">
        <v>0</v>
      </c>
      <c r="U106" s="61">
        <v>0</v>
      </c>
      <c r="V106" s="61">
        <v>0</v>
      </c>
      <c r="W106" s="61">
        <v>0</v>
      </c>
      <c r="X106" s="61">
        <v>0</v>
      </c>
      <c r="Y106" s="61">
        <v>0</v>
      </c>
      <c r="Z106" s="61">
        <v>0</v>
      </c>
      <c r="AA106" s="61">
        <v>0</v>
      </c>
      <c r="AB106" s="61">
        <v>0</v>
      </c>
      <c r="AC106" s="61">
        <v>0</v>
      </c>
      <c r="AD106" s="61">
        <v>0</v>
      </c>
      <c r="AE106" s="61">
        <v>0</v>
      </c>
      <c r="AF106" s="61">
        <v>0</v>
      </c>
      <c r="AG106" s="61">
        <v>0</v>
      </c>
      <c r="AH106" s="61">
        <v>0</v>
      </c>
      <c r="AI106" s="61">
        <v>0</v>
      </c>
      <c r="AJ106" s="61">
        <v>0</v>
      </c>
      <c r="AK106" s="61">
        <v>0</v>
      </c>
      <c r="AL106" s="61">
        <v>0</v>
      </c>
      <c r="AM106" s="61">
        <v>0</v>
      </c>
      <c r="AN106" s="61">
        <v>0</v>
      </c>
      <c r="AO106" s="61">
        <v>0</v>
      </c>
      <c r="AP106" s="61">
        <v>0</v>
      </c>
      <c r="AQ106" s="61">
        <v>0</v>
      </c>
      <c r="AR106" s="61">
        <v>0</v>
      </c>
      <c r="AS106" s="61">
        <v>0</v>
      </c>
      <c r="AT106" s="61">
        <v>0</v>
      </c>
      <c r="AU106" s="61">
        <v>0</v>
      </c>
      <c r="AV106" s="61">
        <v>0</v>
      </c>
      <c r="AW106" s="61">
        <v>0</v>
      </c>
      <c r="AX106" s="61">
        <v>8.6568073075250121E-2</v>
      </c>
      <c r="AY106" s="61">
        <v>0.13096911700739453</v>
      </c>
      <c r="AZ106" s="61">
        <v>5.8642888212266216E-2</v>
      </c>
      <c r="BA106" s="61">
        <v>4.7472814267072651E-2</v>
      </c>
      <c r="BB106" s="61">
        <v>4.0770769899956504E-2</v>
      </c>
      <c r="BC106" s="61">
        <v>6.1435406698564607E-2</v>
      </c>
      <c r="BD106" s="61">
        <v>6.7020443671161375E-2</v>
      </c>
      <c r="BE106" s="61">
        <v>5.0265332753371042E-2</v>
      </c>
      <c r="BF106" s="61">
        <v>5.5850369725967811E-2</v>
      </c>
      <c r="BG106" s="61">
        <v>5.5850369725967824E-2</v>
      </c>
      <c r="BH106" s="61">
        <v>8.3775554588951737E-2</v>
      </c>
      <c r="BI106" s="61">
        <v>0.16755110917790347</v>
      </c>
      <c r="BJ106" s="61">
        <v>2.7925184862983912E-2</v>
      </c>
      <c r="BK106" s="61">
        <v>0</v>
      </c>
      <c r="BL106" s="61">
        <v>5.5850369725967824E-2</v>
      </c>
      <c r="BM106" s="61">
        <v>6.1435406698564607E-2</v>
      </c>
      <c r="BN106" s="61">
        <v>4.7704008222228513E-2</v>
      </c>
      <c r="BO106" s="61">
        <v>0.10943860709805366</v>
      </c>
      <c r="BP106" s="61">
        <v>0.12627531588236957</v>
      </c>
      <c r="BQ106" s="61">
        <v>7.8571307660141088E-2</v>
      </c>
      <c r="BR106" s="61">
        <v>3.0883069101593108E-2</v>
      </c>
      <c r="BS106" s="61">
        <v>9.5456759041287795E-2</v>
      </c>
      <c r="BT106" s="61">
        <v>3.9305724311118506E-2</v>
      </c>
      <c r="BU106" s="61">
        <v>3.3690620838101565E-2</v>
      </c>
      <c r="BV106" s="61">
        <v>2.5256618256936012E-2</v>
      </c>
      <c r="BW106" s="61">
        <v>3.9512576117517688</v>
      </c>
      <c r="BX106" s="61">
        <v>2.5481121530331006</v>
      </c>
      <c r="BY106" s="61">
        <v>0</v>
      </c>
      <c r="BZ106" s="61">
        <v>0</v>
      </c>
      <c r="CA106" s="61">
        <v>0</v>
      </c>
      <c r="CB106" s="61">
        <v>0</v>
      </c>
      <c r="CC106" s="61">
        <v>0</v>
      </c>
      <c r="CD106" s="61">
        <v>0</v>
      </c>
      <c r="CE106" s="61">
        <v>0</v>
      </c>
      <c r="CF106" s="61">
        <v>0</v>
      </c>
      <c r="CG106" s="61">
        <v>0</v>
      </c>
      <c r="CH106" s="61">
        <v>0</v>
      </c>
      <c r="CI106" s="61">
        <v>0</v>
      </c>
      <c r="CJ106" s="61">
        <v>0</v>
      </c>
      <c r="CK106" s="61">
        <v>0</v>
      </c>
      <c r="CL106" s="61">
        <v>0</v>
      </c>
      <c r="CM106" s="61">
        <v>0</v>
      </c>
      <c r="CN106" s="61">
        <v>0</v>
      </c>
      <c r="CO106" s="61">
        <v>0</v>
      </c>
      <c r="CP106" s="61">
        <v>0</v>
      </c>
      <c r="CQ106" s="61">
        <v>0</v>
      </c>
      <c r="CR106" s="61">
        <v>0</v>
      </c>
      <c r="CS106" s="61">
        <v>0</v>
      </c>
      <c r="CT106" s="61">
        <v>0</v>
      </c>
      <c r="CU106" s="61">
        <v>0</v>
      </c>
      <c r="CV106" s="61">
        <v>0</v>
      </c>
      <c r="CW106" s="61">
        <v>0</v>
      </c>
      <c r="CX106" s="61">
        <v>0</v>
      </c>
      <c r="CY106" s="61">
        <v>0</v>
      </c>
      <c r="CZ106" s="61">
        <v>0</v>
      </c>
      <c r="DA106" s="61">
        <v>0</v>
      </c>
      <c r="DB106" s="61">
        <v>0</v>
      </c>
      <c r="DC106" s="61">
        <v>0</v>
      </c>
      <c r="DD106" s="61">
        <v>0</v>
      </c>
      <c r="DE106" s="61">
        <v>0</v>
      </c>
      <c r="DF106" s="61">
        <v>0</v>
      </c>
      <c r="DG106" s="61">
        <v>0</v>
      </c>
      <c r="DH106" s="61">
        <v>0</v>
      </c>
      <c r="DI106" s="61">
        <v>0</v>
      </c>
      <c r="DJ106" s="61">
        <v>1.4073414044796435E-4</v>
      </c>
      <c r="DK106" s="61">
        <v>3.5183535111991076E-4</v>
      </c>
      <c r="DL106" s="61">
        <v>3.5183535111991076E-4</v>
      </c>
      <c r="DM106" s="61">
        <v>3.5183535111991076E-4</v>
      </c>
      <c r="DN106" s="61">
        <v>3.5186811417771814E-4</v>
      </c>
      <c r="DO106" s="61">
        <v>1.0133801688318282E-4</v>
      </c>
      <c r="DP106" s="61">
        <v>1.0133801688318282E-4</v>
      </c>
      <c r="DQ106" s="61">
        <v>1.0133801688318282E-4</v>
      </c>
      <c r="DR106" s="61">
        <v>1.0138707867337754E-4</v>
      </c>
      <c r="DS106" s="61">
        <v>5.7641714737248577</v>
      </c>
      <c r="DT106" s="61">
        <v>0.15731361389983128</v>
      </c>
      <c r="DU106" s="61">
        <v>3.2650386074948329E-2</v>
      </c>
      <c r="DV106" s="61">
        <v>0.25846242954269749</v>
      </c>
      <c r="DW106" s="61">
        <v>3.3637116853561216E-2</v>
      </c>
      <c r="DX106" s="61">
        <v>4.6477642490144404E-2</v>
      </c>
      <c r="DY106" s="61">
        <v>0.59495873390841603</v>
      </c>
      <c r="DZ106" s="61">
        <v>4.7062948618040688</v>
      </c>
      <c r="EA106" s="61">
        <v>0.2626917504538534</v>
      </c>
      <c r="EB106" s="61">
        <v>2.307927658437027E-2</v>
      </c>
      <c r="EC106" s="61">
        <v>6.436973444352008E-2</v>
      </c>
      <c r="ED106" s="61">
        <v>8.8557214899135109E-2</v>
      </c>
      <c r="EE106" s="61">
        <v>6.2503010125690471E-3</v>
      </c>
      <c r="EF106" s="61">
        <v>2.1172167538746931E-2</v>
      </c>
      <c r="EG106" s="61">
        <v>9.3688606090619655E-3</v>
      </c>
      <c r="EH106" s="61">
        <v>6.5530837640599282</v>
      </c>
      <c r="EI106" s="61">
        <v>24.30078132759526</v>
      </c>
      <c r="EJ106" s="61">
        <v>0.15114639190673251</v>
      </c>
      <c r="EK106" s="61">
        <v>0.13850135315993317</v>
      </c>
      <c r="EL106" s="61">
        <v>2.1449024148132299E-2</v>
      </c>
      <c r="EM106" s="61">
        <v>0.57895822254188978</v>
      </c>
      <c r="EN106" s="61">
        <v>0.49512741158940887</v>
      </c>
      <c r="EO106" s="61">
        <v>0.72565942120651372</v>
      </c>
      <c r="EP106" s="61">
        <v>0.16464126915724636</v>
      </c>
      <c r="EQ106" s="61">
        <v>0.10193888761501309</v>
      </c>
      <c r="ER106" s="61">
        <v>3.665252468007623E-2</v>
      </c>
      <c r="ES106" s="61">
        <v>8.4754783157085511E-2</v>
      </c>
      <c r="ET106" s="61">
        <v>2.2716680722916143E-2</v>
      </c>
      <c r="EU106" s="61">
        <v>1.0235433690002939E-2</v>
      </c>
      <c r="EV106" s="61">
        <v>7.9258865069443921E-2</v>
      </c>
      <c r="EW106" s="61">
        <v>0.1235547859022057</v>
      </c>
      <c r="EX106" s="61">
        <v>1.5831825246067396E-2</v>
      </c>
      <c r="EY106" s="61">
        <v>0.17562979216239716</v>
      </c>
      <c r="EZ106" s="61">
        <v>0.16442286597885308</v>
      </c>
      <c r="FA106" s="61">
        <v>0.52131270996733747</v>
      </c>
      <c r="FB106" s="61">
        <v>0.48288597915748932</v>
      </c>
      <c r="FC106" s="61">
        <v>0.11715226209360873</v>
      </c>
      <c r="FD106" s="61">
        <v>0.25131984940442709</v>
      </c>
      <c r="FE106" s="61">
        <v>0.15367718517620035</v>
      </c>
      <c r="FF106" s="61">
        <v>4.87945027415084E-2</v>
      </c>
      <c r="FG106" s="61">
        <v>0.14751258436961642</v>
      </c>
      <c r="FH106" s="61">
        <v>0.22652558349004726</v>
      </c>
      <c r="FI106" s="61">
        <v>0.106318606340069</v>
      </c>
      <c r="FJ106" s="61">
        <v>4.2071466044942114E-2</v>
      </c>
      <c r="FK106" s="61">
        <v>0.13703055852877655</v>
      </c>
      <c r="FL106" s="61">
        <v>0.12798024125490068</v>
      </c>
      <c r="FM106" s="61">
        <v>4.2341242511399702E-2</v>
      </c>
      <c r="FN106" s="61">
        <v>3.6959507370027053E-2</v>
      </c>
      <c r="FO106" s="61">
        <v>0.36198659754787549</v>
      </c>
      <c r="FP106" s="61">
        <v>3.0205964761807699E-2</v>
      </c>
      <c r="FQ106" s="61">
        <v>7.7999111734409848E-2</v>
      </c>
      <c r="FR106" s="61">
        <v>1.6724241673972986E-2</v>
      </c>
      <c r="FS106" s="61">
        <v>8.0087780087681054E-2</v>
      </c>
      <c r="FT106" s="61">
        <v>0.3666016246435333</v>
      </c>
      <c r="FU106" s="61">
        <v>2.1462187414345378E-2</v>
      </c>
      <c r="FV106" s="61">
        <v>1.6724241673972989E-2</v>
      </c>
    </row>
    <row r="107" spans="1:178" ht="15" x14ac:dyDescent="0.25">
      <c r="A107" s="49" t="s">
        <v>27</v>
      </c>
      <c r="B107" s="61">
        <v>39.050385837494332</v>
      </c>
      <c r="C107" s="61">
        <v>159.99001361779392</v>
      </c>
      <c r="D107" s="61">
        <v>187.0921470721743</v>
      </c>
      <c r="E107" s="61">
        <v>180.09804811620521</v>
      </c>
      <c r="F107" s="61">
        <v>68.775306400363149</v>
      </c>
      <c r="G107" s="61">
        <v>50.707217430776211</v>
      </c>
      <c r="H107" s="61">
        <v>89.757603268270543</v>
      </c>
      <c r="I107" s="61">
        <v>20.108034498411257</v>
      </c>
      <c r="J107" s="61">
        <v>80.140717203812997</v>
      </c>
      <c r="K107" s="61">
        <v>90.049024058102603</v>
      </c>
      <c r="L107" s="61">
        <v>123.56241488878801</v>
      </c>
      <c r="M107" s="61">
        <v>79.266454834316832</v>
      </c>
      <c r="N107" s="61">
        <v>57.118474807081249</v>
      </c>
      <c r="O107" s="61">
        <v>84.803449841125726</v>
      </c>
      <c r="P107" s="61">
        <v>65.278256922378588</v>
      </c>
      <c r="Q107" s="61">
        <v>5.2455742169768493</v>
      </c>
      <c r="R107" s="61">
        <v>23.022242396731734</v>
      </c>
      <c r="S107" s="61">
        <v>24.479346345891965</v>
      </c>
      <c r="T107" s="61">
        <v>8.4512029051293691</v>
      </c>
      <c r="U107" s="61">
        <v>2.0399455288243309</v>
      </c>
      <c r="V107" s="61">
        <v>2.6227871084884247</v>
      </c>
      <c r="W107" s="61">
        <v>5.5369950068088967</v>
      </c>
      <c r="X107" s="61">
        <v>4.0798910576486618</v>
      </c>
      <c r="Y107" s="61">
        <v>1.7485247389922833</v>
      </c>
      <c r="Z107" s="61">
        <v>0</v>
      </c>
      <c r="AA107" s="61">
        <v>0</v>
      </c>
      <c r="AB107" s="61">
        <v>0</v>
      </c>
      <c r="AC107" s="61">
        <v>0.87426236949614167</v>
      </c>
      <c r="AD107" s="61">
        <v>0</v>
      </c>
      <c r="AE107" s="61">
        <v>0</v>
      </c>
      <c r="AF107" s="61">
        <v>0.87426236949614167</v>
      </c>
      <c r="AG107" s="61">
        <v>0</v>
      </c>
      <c r="AH107" s="61">
        <v>3.2056286881525193</v>
      </c>
      <c r="AI107" s="61">
        <v>0</v>
      </c>
      <c r="AJ107" s="61">
        <v>1.1656831593281889</v>
      </c>
      <c r="AK107" s="61">
        <v>0</v>
      </c>
      <c r="AL107" s="61">
        <v>5.828415796640944</v>
      </c>
      <c r="AM107" s="61">
        <v>31.76486609169315</v>
      </c>
      <c r="AN107" s="61">
        <v>4.954153427144802</v>
      </c>
      <c r="AO107" s="61">
        <v>0</v>
      </c>
      <c r="AP107" s="61">
        <v>0</v>
      </c>
      <c r="AQ107" s="61">
        <v>0</v>
      </c>
      <c r="AR107" s="61">
        <v>0.87426236949614167</v>
      </c>
      <c r="AS107" s="61">
        <v>0.58284157966409444</v>
      </c>
      <c r="AT107" s="61">
        <v>2.3313663186563778</v>
      </c>
      <c r="AU107" s="61">
        <v>6.6399673632618343</v>
      </c>
      <c r="AV107" s="61">
        <v>3.5689824577532354</v>
      </c>
      <c r="AW107" s="61">
        <v>1.327993472652367</v>
      </c>
      <c r="AX107" s="61">
        <v>1.4993684146232624</v>
      </c>
      <c r="AY107" s="61">
        <v>1.5153881071266445E-3</v>
      </c>
      <c r="AZ107" s="61">
        <v>0</v>
      </c>
      <c r="BA107" s="61">
        <v>7.2782342260553782E-3</v>
      </c>
      <c r="BB107" s="61">
        <v>0.29695283333739908</v>
      </c>
      <c r="BC107" s="61">
        <v>0.81170446716995992</v>
      </c>
      <c r="BD107" s="61">
        <v>0.80541322225635548</v>
      </c>
      <c r="BE107" s="61">
        <v>0.82345394765666047</v>
      </c>
      <c r="BF107" s="61">
        <v>0.82116421051641164</v>
      </c>
      <c r="BG107" s="61">
        <v>0</v>
      </c>
      <c r="BH107" s="61">
        <v>0</v>
      </c>
      <c r="BI107" s="61">
        <v>0.9344531409014849</v>
      </c>
      <c r="BJ107" s="61">
        <v>0</v>
      </c>
      <c r="BK107" s="61">
        <v>0</v>
      </c>
      <c r="BL107" s="61">
        <v>0</v>
      </c>
      <c r="BM107" s="61">
        <v>0</v>
      </c>
      <c r="BN107" s="61">
        <v>0.29805596419257718</v>
      </c>
      <c r="BO107" s="61">
        <v>0.89435322750905111</v>
      </c>
      <c r="BP107" s="61">
        <v>0.89435322750905111</v>
      </c>
      <c r="BQ107" s="61">
        <v>0.89435322750905111</v>
      </c>
      <c r="BR107" s="61">
        <v>0.8953637263696419</v>
      </c>
      <c r="BS107" s="61">
        <v>0</v>
      </c>
      <c r="BT107" s="61">
        <v>3.313295754557342</v>
      </c>
      <c r="BU107" s="61">
        <v>2.7504945348653376</v>
      </c>
      <c r="BV107" s="61">
        <v>1.4789928843318052E-2</v>
      </c>
      <c r="BW107" s="61">
        <v>27.409810944647482</v>
      </c>
      <c r="BX107" s="61">
        <v>24.137440963079445</v>
      </c>
      <c r="BY107" s="61">
        <v>0</v>
      </c>
      <c r="BZ107" s="61">
        <v>0</v>
      </c>
      <c r="CA107" s="61">
        <v>6.2762270165089618</v>
      </c>
      <c r="CB107" s="61">
        <v>5.672366106280724</v>
      </c>
      <c r="CC107" s="61">
        <v>5.672366106280724</v>
      </c>
      <c r="CD107" s="61">
        <v>5.6692364420130898</v>
      </c>
      <c r="CE107" s="61">
        <v>0.30000250050698557</v>
      </c>
      <c r="CF107" s="61">
        <v>0</v>
      </c>
      <c r="CG107" s="61">
        <v>0</v>
      </c>
      <c r="CH107" s="61">
        <v>0.35372328309215917</v>
      </c>
      <c r="CI107" s="61">
        <v>5.2071571972110293</v>
      </c>
      <c r="CJ107" s="61">
        <v>4.3597955473452457</v>
      </c>
      <c r="CK107" s="61">
        <v>4.3597955473452457</v>
      </c>
      <c r="CL107" s="61">
        <v>5.557554794738814</v>
      </c>
      <c r="CM107" s="61">
        <v>0</v>
      </c>
      <c r="CN107" s="61">
        <v>0</v>
      </c>
      <c r="CO107" s="61">
        <v>0</v>
      </c>
      <c r="CP107" s="61">
        <v>2.53861210621203E-2</v>
      </c>
      <c r="CQ107" s="61">
        <v>0</v>
      </c>
      <c r="CR107" s="61">
        <v>0</v>
      </c>
      <c r="CS107" s="61">
        <v>0</v>
      </c>
      <c r="CT107" s="61">
        <v>0</v>
      </c>
      <c r="CU107" s="61">
        <v>0.30498619876478894</v>
      </c>
      <c r="CV107" s="61">
        <v>0.59712246614036479</v>
      </c>
      <c r="CW107" s="61">
        <v>0</v>
      </c>
      <c r="CX107" s="61">
        <v>0</v>
      </c>
      <c r="CY107" s="61">
        <v>4.6455655159248245E-3</v>
      </c>
      <c r="CZ107" s="61">
        <v>5.0770735579454265E-3</v>
      </c>
      <c r="DA107" s="61">
        <v>4.5379865082111268E-3</v>
      </c>
      <c r="DB107" s="61">
        <v>4.5148703039359535E-3</v>
      </c>
      <c r="DC107" s="61">
        <v>0</v>
      </c>
      <c r="DD107" s="61">
        <v>0</v>
      </c>
      <c r="DE107" s="61">
        <v>0</v>
      </c>
      <c r="DF107" s="61">
        <v>0</v>
      </c>
      <c r="DG107" s="61">
        <v>0</v>
      </c>
      <c r="DH107" s="61">
        <v>0</v>
      </c>
      <c r="DI107" s="61">
        <v>0</v>
      </c>
      <c r="DJ107" s="61">
        <v>0</v>
      </c>
      <c r="DK107" s="61">
        <v>0</v>
      </c>
      <c r="DL107" s="61">
        <v>0</v>
      </c>
      <c r="DM107" s="61">
        <v>0</v>
      </c>
      <c r="DN107" s="61">
        <v>0</v>
      </c>
      <c r="DO107" s="61">
        <v>0</v>
      </c>
      <c r="DP107" s="61">
        <v>3.4292830914395678</v>
      </c>
      <c r="DQ107" s="61">
        <v>2.150151051271751</v>
      </c>
      <c r="DR107" s="61">
        <v>0</v>
      </c>
      <c r="DS107" s="61">
        <v>0.68989938844442267</v>
      </c>
      <c r="DT107" s="61">
        <v>0</v>
      </c>
      <c r="DU107" s="61">
        <v>0</v>
      </c>
      <c r="DV107" s="61">
        <v>0</v>
      </c>
      <c r="DW107" s="61">
        <v>3.868722786011361E-2</v>
      </c>
      <c r="DX107" s="61">
        <v>0</v>
      </c>
      <c r="DY107" s="61">
        <v>5.6615455405044299E-3</v>
      </c>
      <c r="DZ107" s="61">
        <v>0</v>
      </c>
      <c r="EA107" s="61">
        <v>3.6011653929918473E-2</v>
      </c>
      <c r="EB107" s="61">
        <v>0</v>
      </c>
      <c r="EC107" s="61">
        <v>0</v>
      </c>
      <c r="ED107" s="61">
        <v>0</v>
      </c>
      <c r="EE107" s="61">
        <v>3.502619634330574E-2</v>
      </c>
      <c r="EF107" s="61">
        <v>0</v>
      </c>
      <c r="EG107" s="61">
        <v>0</v>
      </c>
      <c r="EH107" s="61">
        <v>0</v>
      </c>
      <c r="EI107" s="61">
        <v>0</v>
      </c>
      <c r="EJ107" s="61">
        <v>0</v>
      </c>
      <c r="EK107" s="61">
        <v>0</v>
      </c>
      <c r="EL107" s="61">
        <v>0</v>
      </c>
      <c r="EM107" s="61">
        <v>0</v>
      </c>
      <c r="EN107" s="61">
        <v>0.35740435564910578</v>
      </c>
      <c r="EO107" s="61">
        <v>0</v>
      </c>
      <c r="EP107" s="61">
        <v>0</v>
      </c>
      <c r="EQ107" s="61">
        <v>0</v>
      </c>
      <c r="ER107" s="61">
        <v>1.7539160483736448E-2</v>
      </c>
      <c r="ES107" s="61">
        <v>0</v>
      </c>
      <c r="ET107" s="61">
        <v>0</v>
      </c>
      <c r="EU107" s="61">
        <v>0</v>
      </c>
      <c r="EV107" s="61">
        <v>0</v>
      </c>
      <c r="EW107" s="61">
        <v>9.0108397202955048E-2</v>
      </c>
      <c r="EX107" s="61">
        <v>0</v>
      </c>
      <c r="EY107" s="61">
        <v>0</v>
      </c>
      <c r="EZ107" s="61">
        <v>0</v>
      </c>
      <c r="FA107" s="61">
        <v>0</v>
      </c>
      <c r="FB107" s="61">
        <v>0</v>
      </c>
      <c r="FC107" s="61">
        <v>0</v>
      </c>
      <c r="FD107" s="61">
        <v>0</v>
      </c>
      <c r="FE107" s="61">
        <v>0</v>
      </c>
      <c r="FF107" s="61">
        <v>0</v>
      </c>
      <c r="FG107" s="61">
        <v>0</v>
      </c>
      <c r="FH107" s="61">
        <v>0</v>
      </c>
      <c r="FI107" s="61">
        <v>0</v>
      </c>
      <c r="FJ107" s="61">
        <v>0</v>
      </c>
      <c r="FK107" s="61">
        <v>0</v>
      </c>
      <c r="FL107" s="61">
        <v>0</v>
      </c>
      <c r="FM107" s="61">
        <v>0</v>
      </c>
      <c r="FN107" s="61">
        <v>0</v>
      </c>
      <c r="FO107" s="61">
        <v>0</v>
      </c>
      <c r="FP107" s="61">
        <v>0</v>
      </c>
      <c r="FQ107" s="61">
        <v>0</v>
      </c>
      <c r="FR107" s="61">
        <v>0</v>
      </c>
      <c r="FS107" s="61">
        <v>0</v>
      </c>
      <c r="FT107" s="61">
        <v>0</v>
      </c>
      <c r="FU107" s="61">
        <v>0</v>
      </c>
      <c r="FV107" s="61">
        <v>0</v>
      </c>
    </row>
    <row r="108" spans="1:178" ht="15" x14ac:dyDescent="0.25">
      <c r="A108" s="52"/>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row>
    <row r="109" spans="1:178" ht="17.25" x14ac:dyDescent="0.25">
      <c r="A109" s="42" t="s">
        <v>115</v>
      </c>
      <c r="B109" s="16">
        <v>50.488</v>
      </c>
      <c r="C109" s="16">
        <v>30.613999999999997</v>
      </c>
      <c r="D109" s="16">
        <v>19.526000000000003</v>
      </c>
      <c r="E109" s="16">
        <v>36.565999999999995</v>
      </c>
      <c r="F109" s="16">
        <v>43.477999999999994</v>
      </c>
      <c r="G109" s="16">
        <v>36.035000000000004</v>
      </c>
      <c r="H109" s="16">
        <v>25.169000000000004</v>
      </c>
      <c r="I109" s="16">
        <v>19.222000000000001</v>
      </c>
      <c r="J109" s="16">
        <v>35.042999999999992</v>
      </c>
      <c r="K109" s="16">
        <v>22.576999999999998</v>
      </c>
      <c r="L109" s="16">
        <v>13.152000000000003</v>
      </c>
      <c r="M109" s="16">
        <v>25.825000000000003</v>
      </c>
      <c r="N109" s="16">
        <v>36.216999999999999</v>
      </c>
      <c r="O109" s="16">
        <v>22.033000000000001</v>
      </c>
      <c r="P109" s="16">
        <v>21.800999999999995</v>
      </c>
      <c r="Q109" s="16">
        <v>32.694000000000003</v>
      </c>
      <c r="R109" s="16">
        <v>23.635999999999996</v>
      </c>
      <c r="S109" s="16">
        <v>16.459000000000003</v>
      </c>
      <c r="T109" s="16">
        <v>26.337000000000003</v>
      </c>
      <c r="U109" s="16">
        <v>33.931000000000004</v>
      </c>
      <c r="V109" s="16">
        <v>30.637000000000004</v>
      </c>
      <c r="W109" s="16">
        <v>23.164000000000001</v>
      </c>
      <c r="X109" s="16">
        <v>22.494999999999994</v>
      </c>
      <c r="Y109" s="16">
        <v>48.57</v>
      </c>
      <c r="Z109" s="16">
        <v>48.931999999999995</v>
      </c>
      <c r="AA109" s="16">
        <v>39.080999999999996</v>
      </c>
      <c r="AB109" s="16">
        <v>24.187999999999995</v>
      </c>
      <c r="AC109" s="16">
        <v>38.732000000000006</v>
      </c>
      <c r="AD109" s="16">
        <v>50.257000000000005</v>
      </c>
      <c r="AE109" s="16">
        <v>32.183000000000007</v>
      </c>
      <c r="AF109" s="16">
        <v>25.645000000000003</v>
      </c>
      <c r="AG109" s="16">
        <v>50.068000000000005</v>
      </c>
      <c r="AH109" s="16">
        <v>56.271999999999991</v>
      </c>
      <c r="AI109" s="16">
        <v>30.009999999999998</v>
      </c>
      <c r="AJ109" s="16">
        <v>23.585000000000001</v>
      </c>
      <c r="AK109" s="16">
        <v>48.966000000000001</v>
      </c>
      <c r="AL109" s="16">
        <v>52.952999999999996</v>
      </c>
      <c r="AM109" s="16">
        <v>27.242000000000004</v>
      </c>
      <c r="AN109" s="16">
        <v>27.630000000000006</v>
      </c>
      <c r="AO109" s="16">
        <v>52.597000000000008</v>
      </c>
      <c r="AP109" s="16">
        <v>66.617000000000004</v>
      </c>
      <c r="AQ109" s="16">
        <v>34.149000000000001</v>
      </c>
      <c r="AR109" s="16">
        <v>24.994</v>
      </c>
      <c r="AS109" s="16">
        <v>65.588000000000022</v>
      </c>
      <c r="AT109" s="16">
        <v>48.614999999999995</v>
      </c>
      <c r="AU109" s="16">
        <v>11.011999999999997</v>
      </c>
      <c r="AV109" s="16">
        <v>23.784000000000002</v>
      </c>
      <c r="AW109" s="16">
        <v>57.670999999999992</v>
      </c>
      <c r="AX109" s="16">
        <v>51.66299999999999</v>
      </c>
      <c r="AY109" s="16">
        <v>35.057000000000002</v>
      </c>
      <c r="AZ109" s="16">
        <v>25.847999999999995</v>
      </c>
      <c r="BA109" s="16">
        <v>59.360999999999997</v>
      </c>
      <c r="BB109" s="16">
        <v>60.234999999999999</v>
      </c>
      <c r="BC109" s="16">
        <v>43.521000000000001</v>
      </c>
      <c r="BD109" s="16">
        <v>34.989000000000004</v>
      </c>
      <c r="BE109" s="16">
        <v>56.172999999999995</v>
      </c>
      <c r="BF109" s="16">
        <v>63.981999999999999</v>
      </c>
      <c r="BG109" s="16">
        <v>42.497999999999998</v>
      </c>
      <c r="BH109" s="16">
        <v>29.547000000000001</v>
      </c>
      <c r="BI109" s="16">
        <v>74.342999999999989</v>
      </c>
      <c r="BJ109" s="16">
        <v>65.570999999999998</v>
      </c>
      <c r="BK109" s="16">
        <v>37.744000000000007</v>
      </c>
      <c r="BL109" s="16">
        <v>35.244999999999997</v>
      </c>
      <c r="BM109" s="16">
        <v>62.815999999999995</v>
      </c>
      <c r="BN109" s="16">
        <v>98.096000000000004</v>
      </c>
      <c r="BO109" s="16">
        <v>61.613999999999997</v>
      </c>
      <c r="BP109" s="16">
        <v>64.535999999999973</v>
      </c>
      <c r="BQ109" s="16">
        <v>103.017</v>
      </c>
      <c r="BR109" s="16">
        <v>76.046999999999997</v>
      </c>
      <c r="BS109" s="16">
        <v>66.279000000000011</v>
      </c>
      <c r="BT109" s="16">
        <v>55.507000000000012</v>
      </c>
      <c r="BU109" s="16">
        <v>98.447000000000017</v>
      </c>
      <c r="BV109" s="16">
        <v>93.881999999999977</v>
      </c>
      <c r="BW109" s="16">
        <v>59.875</v>
      </c>
      <c r="BX109" s="16">
        <v>63.420999999999992</v>
      </c>
      <c r="BY109" s="16">
        <v>84.248000000000005</v>
      </c>
      <c r="BZ109" s="16">
        <v>88.302999999999983</v>
      </c>
      <c r="CA109" s="16">
        <v>80.563000000000017</v>
      </c>
      <c r="CB109" s="16">
        <v>50.625999999999998</v>
      </c>
      <c r="CC109" s="16">
        <v>98.545000000000002</v>
      </c>
      <c r="CD109" s="16">
        <v>101.944</v>
      </c>
      <c r="CE109" s="16">
        <v>91.955999999999975</v>
      </c>
      <c r="CF109" s="16">
        <v>63.52</v>
      </c>
      <c r="CG109" s="16">
        <v>81.61699999999999</v>
      </c>
      <c r="CH109" s="16">
        <v>91.343000000000004</v>
      </c>
      <c r="CI109" s="16">
        <v>70.043999999999997</v>
      </c>
      <c r="CJ109" s="16">
        <v>87.521999999999977</v>
      </c>
      <c r="CK109" s="16">
        <v>87.025000000000006</v>
      </c>
      <c r="CL109" s="16">
        <v>95.841999999999999</v>
      </c>
      <c r="CM109" s="16">
        <v>91.913999999999987</v>
      </c>
      <c r="CN109" s="16">
        <v>56.655000000000008</v>
      </c>
      <c r="CO109" s="16">
        <v>75.606999999999999</v>
      </c>
      <c r="CP109" s="16">
        <v>115.446</v>
      </c>
      <c r="CQ109" s="16">
        <v>65.030999999999992</v>
      </c>
      <c r="CR109" s="16">
        <v>75.561999999999998</v>
      </c>
      <c r="CS109" s="16">
        <v>67.884399993896494</v>
      </c>
      <c r="CT109" s="16">
        <v>99.38000000000001</v>
      </c>
      <c r="CU109" s="16">
        <v>56.593999999999987</v>
      </c>
      <c r="CV109" s="16">
        <v>65.11</v>
      </c>
      <c r="CW109" s="16">
        <v>80.961999999999989</v>
      </c>
      <c r="CX109" s="16">
        <v>89.564599998474137</v>
      </c>
      <c r="CY109" s="16">
        <v>83.392399999618533</v>
      </c>
      <c r="CZ109" s="16">
        <v>47.924999999999997</v>
      </c>
      <c r="DA109" s="16">
        <v>87.445999999999998</v>
      </c>
      <c r="DB109" s="16">
        <v>109.65603498840333</v>
      </c>
      <c r="DC109" s="16">
        <v>54.19</v>
      </c>
      <c r="DD109" s="16">
        <v>73.089000000000013</v>
      </c>
      <c r="DE109" s="16">
        <v>84.11</v>
      </c>
      <c r="DF109" s="16">
        <v>68.231000000000009</v>
      </c>
      <c r="DG109" s="16">
        <v>69.154999999999987</v>
      </c>
      <c r="DH109" s="16">
        <v>40.006</v>
      </c>
      <c r="DI109" s="16">
        <v>61.279000000000003</v>
      </c>
      <c r="DJ109" s="16">
        <v>74.442000000000007</v>
      </c>
      <c r="DK109" s="16">
        <v>56.319000000000003</v>
      </c>
      <c r="DL109" s="16">
        <v>67.992000000000004</v>
      </c>
      <c r="DM109" s="16">
        <v>73.114999999999995</v>
      </c>
      <c r="DN109" s="16">
        <v>92.016999999999996</v>
      </c>
      <c r="DO109" s="16">
        <v>48.677000000000007</v>
      </c>
      <c r="DP109" s="16">
        <v>59.422999999999995</v>
      </c>
      <c r="DQ109" s="16">
        <v>80.977999999999994</v>
      </c>
      <c r="DR109" s="16">
        <v>88.353000000000023</v>
      </c>
      <c r="DS109" s="16">
        <v>67.481999999999999</v>
      </c>
      <c r="DT109" s="16">
        <v>58.446999999999989</v>
      </c>
      <c r="DU109" s="16">
        <v>95.846999999999994</v>
      </c>
      <c r="DV109" s="16">
        <v>88.594000000000008</v>
      </c>
      <c r="DW109" s="16">
        <v>54.796000000000006</v>
      </c>
      <c r="DX109" s="16">
        <v>62.033000000000008</v>
      </c>
      <c r="DY109" s="16">
        <v>86.86099999999999</v>
      </c>
      <c r="DZ109" s="16">
        <v>97.75</v>
      </c>
      <c r="EA109" s="16">
        <v>69.274000000000001</v>
      </c>
      <c r="EB109" s="16">
        <v>68.902000000000001</v>
      </c>
      <c r="EC109" s="16">
        <v>93.513999999999996</v>
      </c>
      <c r="ED109" s="16">
        <v>92.918999999999983</v>
      </c>
      <c r="EE109" s="16">
        <v>68.911999999999992</v>
      </c>
      <c r="EF109" s="16">
        <v>66.501999999999981</v>
      </c>
      <c r="EG109" s="16">
        <v>93.364000000000004</v>
      </c>
      <c r="EH109" s="16">
        <v>80.59899999999999</v>
      </c>
      <c r="EI109" s="16">
        <v>80.085499999999996</v>
      </c>
      <c r="EJ109" s="16">
        <v>53.438500000000012</v>
      </c>
      <c r="EK109" s="16">
        <v>106.7445</v>
      </c>
      <c r="EL109" s="16">
        <v>86.451499999999982</v>
      </c>
      <c r="EM109" s="16">
        <v>70.292710510730743</v>
      </c>
      <c r="EN109" s="16">
        <v>52.064108897209174</v>
      </c>
      <c r="EO109" s="16">
        <v>62.19235717773438</v>
      </c>
      <c r="EP109" s="16">
        <v>102.58297573471069</v>
      </c>
      <c r="EQ109" s="16">
        <v>62.679601615905781</v>
      </c>
      <c r="ER109" s="16">
        <v>76.410152522459597</v>
      </c>
      <c r="ES109" s="16">
        <v>106.31778289018942</v>
      </c>
      <c r="ET109" s="16">
        <v>68.477119935482747</v>
      </c>
      <c r="EU109" s="16">
        <v>57.548304754734048</v>
      </c>
      <c r="EV109" s="16">
        <v>58.792999999999999</v>
      </c>
      <c r="EW109" s="16">
        <v>95.238000000000014</v>
      </c>
      <c r="EX109" s="16">
        <v>79.09899999999999</v>
      </c>
      <c r="EY109" s="16">
        <v>48.681000000000004</v>
      </c>
      <c r="EZ109" s="16">
        <v>54.680999999999997</v>
      </c>
      <c r="FA109" s="16">
        <v>65.437000000000026</v>
      </c>
      <c r="FB109" s="16">
        <v>119.82299999999999</v>
      </c>
      <c r="FC109" s="16">
        <v>51.584000000000003</v>
      </c>
      <c r="FD109" s="16">
        <v>48.092999999999996</v>
      </c>
      <c r="FE109" s="16">
        <v>62.619000000000007</v>
      </c>
      <c r="FF109" s="16">
        <v>95.231449996948243</v>
      </c>
      <c r="FG109" s="16">
        <v>71.47999999999999</v>
      </c>
      <c r="FH109" s="16">
        <v>47.512000000000008</v>
      </c>
      <c r="FI109" s="16">
        <v>57.902999999999999</v>
      </c>
      <c r="FJ109" s="16">
        <v>89.26100000000001</v>
      </c>
      <c r="FK109" s="16">
        <v>54.030999999999985</v>
      </c>
      <c r="FL109" s="16">
        <v>57.406000000000013</v>
      </c>
      <c r="FM109" s="16">
        <v>97.899000000000001</v>
      </c>
      <c r="FN109" s="16">
        <v>67.421999999999997</v>
      </c>
      <c r="FO109" s="16">
        <v>46.977000000000004</v>
      </c>
      <c r="FP109" s="16">
        <v>82.65499051856996</v>
      </c>
      <c r="FQ109" s="16">
        <v>46.616997005462643</v>
      </c>
      <c r="FR109" s="16">
        <v>125.57460681647265</v>
      </c>
      <c r="FS109" s="16">
        <v>71.708829841237289</v>
      </c>
      <c r="FT109" s="16">
        <v>55.546709589202635</v>
      </c>
      <c r="FU109" s="16">
        <v>45.064985596953441</v>
      </c>
      <c r="FV109" s="16">
        <v>91.866704136172586</v>
      </c>
    </row>
    <row r="110" spans="1:178" ht="15" x14ac:dyDescent="0.25">
      <c r="A110" s="65"/>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row>
    <row r="111" spans="1:178" ht="15" x14ac:dyDescent="0.25">
      <c r="A111" s="42" t="s">
        <v>55</v>
      </c>
      <c r="B111" s="14">
        <f t="shared" ref="B111:BM111" si="167">B112+B120+B128+B136+B144</f>
        <v>803.48270608604048</v>
      </c>
      <c r="C111" s="14">
        <f t="shared" si="167"/>
        <v>748.22238757828814</v>
      </c>
      <c r="D111" s="14">
        <f t="shared" si="167"/>
        <v>826.39974785176878</v>
      </c>
      <c r="E111" s="14">
        <f t="shared" si="167"/>
        <v>779.31824100786753</v>
      </c>
      <c r="F111" s="14">
        <f t="shared" si="167"/>
        <v>763.28568797370338</v>
      </c>
      <c r="G111" s="14">
        <f t="shared" si="167"/>
        <v>822.10114281786082</v>
      </c>
      <c r="H111" s="14">
        <f t="shared" si="167"/>
        <v>831.4023983581975</v>
      </c>
      <c r="I111" s="14">
        <f t="shared" si="167"/>
        <v>858.22450754954821</v>
      </c>
      <c r="J111" s="14">
        <f t="shared" si="167"/>
        <v>768.29038530731043</v>
      </c>
      <c r="K111" s="14">
        <f t="shared" si="167"/>
        <v>819.53081680623075</v>
      </c>
      <c r="L111" s="14">
        <f t="shared" si="167"/>
        <v>773.03704013818458</v>
      </c>
      <c r="M111" s="14">
        <f t="shared" si="167"/>
        <v>870.30553700135169</v>
      </c>
      <c r="N111" s="14">
        <f t="shared" si="167"/>
        <v>845.83044696067577</v>
      </c>
      <c r="O111" s="14">
        <f t="shared" si="167"/>
        <v>824.25231111886956</v>
      </c>
      <c r="P111" s="14">
        <f t="shared" si="167"/>
        <v>880.86821713513132</v>
      </c>
      <c r="Q111" s="14">
        <f t="shared" si="167"/>
        <v>862.96876146748218</v>
      </c>
      <c r="R111" s="14">
        <f t="shared" si="167"/>
        <v>830.63135470420184</v>
      </c>
      <c r="S111" s="14">
        <f t="shared" si="167"/>
        <v>785.59687847314353</v>
      </c>
      <c r="T111" s="14">
        <f t="shared" si="167"/>
        <v>858.746440162873</v>
      </c>
      <c r="U111" s="14">
        <f t="shared" si="167"/>
        <v>879.3511137852845</v>
      </c>
      <c r="V111" s="14">
        <f t="shared" si="167"/>
        <v>842.78656791216827</v>
      </c>
      <c r="W111" s="14">
        <f t="shared" si="167"/>
        <v>797.90405590988871</v>
      </c>
      <c r="X111" s="14">
        <f t="shared" si="167"/>
        <v>761.81258979296922</v>
      </c>
      <c r="Y111" s="14">
        <f t="shared" si="167"/>
        <v>829.60196848231544</v>
      </c>
      <c r="Z111" s="14">
        <f t="shared" si="167"/>
        <v>798.76904444143884</v>
      </c>
      <c r="AA111" s="14">
        <f t="shared" si="167"/>
        <v>823.05916321474433</v>
      </c>
      <c r="AB111" s="14">
        <f t="shared" si="167"/>
        <v>806.13097133750637</v>
      </c>
      <c r="AC111" s="14">
        <f t="shared" si="167"/>
        <v>823.80625757394682</v>
      </c>
      <c r="AD111" s="14">
        <f t="shared" si="167"/>
        <v>780.22946502001923</v>
      </c>
      <c r="AE111" s="14">
        <f t="shared" si="167"/>
        <v>765.76637112654407</v>
      </c>
      <c r="AF111" s="14">
        <f t="shared" si="167"/>
        <v>753.55123111030184</v>
      </c>
      <c r="AG111" s="14">
        <f t="shared" si="167"/>
        <v>769.57230080971999</v>
      </c>
      <c r="AH111" s="14">
        <f t="shared" si="167"/>
        <v>791.59536085858804</v>
      </c>
      <c r="AI111" s="14">
        <f t="shared" si="167"/>
        <v>790.25828483327007</v>
      </c>
      <c r="AJ111" s="14">
        <f t="shared" si="167"/>
        <v>771.47891539004547</v>
      </c>
      <c r="AK111" s="14">
        <f t="shared" si="167"/>
        <v>759.69655767845484</v>
      </c>
      <c r="AL111" s="14">
        <f t="shared" si="167"/>
        <v>728.29158475695635</v>
      </c>
      <c r="AM111" s="14">
        <f t="shared" si="167"/>
        <v>713.41825087096049</v>
      </c>
      <c r="AN111" s="14">
        <f t="shared" si="167"/>
        <v>754.49025828677941</v>
      </c>
      <c r="AO111" s="14">
        <f t="shared" si="167"/>
        <v>759.4244373403701</v>
      </c>
      <c r="AP111" s="14">
        <f t="shared" si="167"/>
        <v>776.11892448227479</v>
      </c>
      <c r="AQ111" s="14">
        <f t="shared" si="167"/>
        <v>752.10997326093639</v>
      </c>
      <c r="AR111" s="14">
        <f t="shared" si="167"/>
        <v>735.56893644235356</v>
      </c>
      <c r="AS111" s="14">
        <f t="shared" si="167"/>
        <v>772.86470459137377</v>
      </c>
      <c r="AT111" s="14">
        <f t="shared" si="167"/>
        <v>762.41954748463036</v>
      </c>
      <c r="AU111" s="14">
        <f t="shared" si="167"/>
        <v>731.97459440726345</v>
      </c>
      <c r="AV111" s="14">
        <f t="shared" si="167"/>
        <v>733.66442790675069</v>
      </c>
      <c r="AW111" s="14">
        <f t="shared" si="167"/>
        <v>756.58343943653654</v>
      </c>
      <c r="AX111" s="14">
        <f t="shared" si="167"/>
        <v>719.53595806523674</v>
      </c>
      <c r="AY111" s="14">
        <f t="shared" si="167"/>
        <v>757.15366421897897</v>
      </c>
      <c r="AZ111" s="14">
        <f t="shared" si="167"/>
        <v>768.79523391052135</v>
      </c>
      <c r="BA111" s="14">
        <f t="shared" si="167"/>
        <v>783.18962927808707</v>
      </c>
      <c r="BB111" s="14">
        <f t="shared" si="167"/>
        <v>814.44940293512741</v>
      </c>
      <c r="BC111" s="14">
        <f t="shared" si="167"/>
        <v>784.98315049070743</v>
      </c>
      <c r="BD111" s="14">
        <f t="shared" si="167"/>
        <v>756.76326678161445</v>
      </c>
      <c r="BE111" s="14">
        <f t="shared" si="167"/>
        <v>801.68263147907669</v>
      </c>
      <c r="BF111" s="14">
        <f t="shared" si="167"/>
        <v>800.2256134254485</v>
      </c>
      <c r="BG111" s="14">
        <f t="shared" si="167"/>
        <v>772.52278987830903</v>
      </c>
      <c r="BH111" s="14">
        <f t="shared" si="167"/>
        <v>776.59888130515674</v>
      </c>
      <c r="BI111" s="14">
        <f t="shared" si="167"/>
        <v>828.95503762057683</v>
      </c>
      <c r="BJ111" s="14">
        <f t="shared" si="167"/>
        <v>827.22180445639458</v>
      </c>
      <c r="BK111" s="14">
        <f t="shared" si="167"/>
        <v>814.60544637948351</v>
      </c>
      <c r="BL111" s="14">
        <f t="shared" si="167"/>
        <v>810.56714473998477</v>
      </c>
      <c r="BM111" s="14">
        <f t="shared" si="167"/>
        <v>851.79437436120816</v>
      </c>
      <c r="BN111" s="14">
        <f t="shared" ref="BN111:DY111" si="168">BN112+BN120+BN128+BN136+BN144</f>
        <v>856.71426875283828</v>
      </c>
      <c r="BO111" s="14">
        <f t="shared" si="168"/>
        <v>861.10358557558095</v>
      </c>
      <c r="BP111" s="14">
        <f t="shared" si="168"/>
        <v>898.59321396583709</v>
      </c>
      <c r="BQ111" s="14">
        <f t="shared" si="168"/>
        <v>897.83902392974005</v>
      </c>
      <c r="BR111" s="14">
        <f t="shared" si="168"/>
        <v>886.94032249449265</v>
      </c>
      <c r="BS111" s="14">
        <f t="shared" si="168"/>
        <v>848.65973995291279</v>
      </c>
      <c r="BT111" s="14">
        <f t="shared" si="168"/>
        <v>864.76451571562461</v>
      </c>
      <c r="BU111" s="14">
        <f t="shared" si="168"/>
        <v>867.62557522438101</v>
      </c>
      <c r="BV111" s="14">
        <f t="shared" si="168"/>
        <v>887.21033650842901</v>
      </c>
      <c r="BW111" s="14">
        <f t="shared" si="168"/>
        <v>903.30936574797045</v>
      </c>
      <c r="BX111" s="14">
        <f t="shared" si="168"/>
        <v>962.147572169152</v>
      </c>
      <c r="BY111" s="14">
        <f t="shared" si="168"/>
        <v>953.30221246877079</v>
      </c>
      <c r="BZ111" s="14">
        <f t="shared" si="168"/>
        <v>916.34270644995217</v>
      </c>
      <c r="CA111" s="14">
        <f t="shared" si="168"/>
        <v>904.6779698680142</v>
      </c>
      <c r="CB111" s="14">
        <f t="shared" si="168"/>
        <v>928.24685023687289</v>
      </c>
      <c r="CC111" s="14">
        <f t="shared" si="168"/>
        <v>953.7953740574261</v>
      </c>
      <c r="CD111" s="14">
        <f t="shared" si="168"/>
        <v>1023.1733000579037</v>
      </c>
      <c r="CE111" s="14">
        <f t="shared" si="168"/>
        <v>987.90049830648593</v>
      </c>
      <c r="CF111" s="14">
        <f t="shared" si="168"/>
        <v>985.1671468168106</v>
      </c>
      <c r="CG111" s="14">
        <f t="shared" si="168"/>
        <v>1046.209741438867</v>
      </c>
      <c r="CH111" s="14">
        <f t="shared" si="168"/>
        <v>1030.6552234090452</v>
      </c>
      <c r="CI111" s="14">
        <f t="shared" si="168"/>
        <v>1050.2994068738462</v>
      </c>
      <c r="CJ111" s="14">
        <f t="shared" si="168"/>
        <v>1072.465776153522</v>
      </c>
      <c r="CK111" s="14">
        <f t="shared" si="168"/>
        <v>1080.642545867533</v>
      </c>
      <c r="CL111" s="14">
        <f t="shared" si="168"/>
        <v>1059.870665520433</v>
      </c>
      <c r="CM111" s="14">
        <f t="shared" si="168"/>
        <v>1071.617433928747</v>
      </c>
      <c r="CN111" s="14">
        <f t="shared" si="168"/>
        <v>1026.3379049858709</v>
      </c>
      <c r="CO111" s="14">
        <f t="shared" si="168"/>
        <v>1118.715668051284</v>
      </c>
      <c r="CP111" s="14">
        <f t="shared" si="168"/>
        <v>1075.5143761530321</v>
      </c>
      <c r="CQ111" s="14">
        <f t="shared" si="168"/>
        <v>1087.5396091052364</v>
      </c>
      <c r="CR111" s="14">
        <f t="shared" si="168"/>
        <v>1065.0567679104058</v>
      </c>
      <c r="CS111" s="14">
        <f t="shared" si="168"/>
        <v>1136.2319808916027</v>
      </c>
      <c r="CT111" s="14">
        <f t="shared" si="168"/>
        <v>1124.8948125260654</v>
      </c>
      <c r="CU111" s="14">
        <f t="shared" si="168"/>
        <v>1085.5551540131419</v>
      </c>
      <c r="CV111" s="14">
        <f t="shared" si="168"/>
        <v>1076.3863095088855</v>
      </c>
      <c r="CW111" s="14">
        <f t="shared" si="168"/>
        <v>1144.9368057153445</v>
      </c>
      <c r="CX111" s="14">
        <f t="shared" si="168"/>
        <v>1135.1729915667759</v>
      </c>
      <c r="CY111" s="14">
        <f t="shared" si="168"/>
        <v>1104.3135547601482</v>
      </c>
      <c r="CZ111" s="14">
        <f t="shared" si="168"/>
        <v>1117.9013332296777</v>
      </c>
      <c r="DA111" s="14">
        <f t="shared" si="168"/>
        <v>1169.2015398992808</v>
      </c>
      <c r="DB111" s="14">
        <f t="shared" si="168"/>
        <v>1223.5226696926093</v>
      </c>
      <c r="DC111" s="14">
        <f t="shared" si="168"/>
        <v>1151.7354177584668</v>
      </c>
      <c r="DD111" s="14">
        <f t="shared" si="168"/>
        <v>1150.5544177584668</v>
      </c>
      <c r="DE111" s="14">
        <f t="shared" si="168"/>
        <v>1228.851340170198</v>
      </c>
      <c r="DF111" s="14">
        <f t="shared" si="168"/>
        <v>1205.3771413707775</v>
      </c>
      <c r="DG111" s="14">
        <f t="shared" si="168"/>
        <v>1175.2275815989199</v>
      </c>
      <c r="DH111" s="14">
        <f t="shared" si="168"/>
        <v>1189.2415983606306</v>
      </c>
      <c r="DI111" s="14">
        <f t="shared" si="168"/>
        <v>1221.1822430469429</v>
      </c>
      <c r="DJ111" s="14">
        <f t="shared" si="168"/>
        <v>1210.3242362173012</v>
      </c>
      <c r="DK111" s="14">
        <f t="shared" si="168"/>
        <v>1219.3427371168086</v>
      </c>
      <c r="DL111" s="14">
        <f t="shared" si="168"/>
        <v>1251.0690594039775</v>
      </c>
      <c r="DM111" s="14">
        <f t="shared" si="168"/>
        <v>1325.8567371168085</v>
      </c>
      <c r="DN111" s="14">
        <f t="shared" si="168"/>
        <v>1328.037395918006</v>
      </c>
      <c r="DO111" s="14">
        <f t="shared" si="168"/>
        <v>1287.1726464481035</v>
      </c>
      <c r="DP111" s="14">
        <f t="shared" si="168"/>
        <v>1271.5174323113051</v>
      </c>
      <c r="DQ111" s="14">
        <f t="shared" si="168"/>
        <v>1352.7874953968314</v>
      </c>
      <c r="DR111" s="14">
        <f t="shared" si="168"/>
        <v>1365.9129556785447</v>
      </c>
      <c r="DS111" s="14">
        <f t="shared" si="168"/>
        <v>1309.1679862034543</v>
      </c>
      <c r="DT111" s="14">
        <f t="shared" si="168"/>
        <v>1324.5417434517235</v>
      </c>
      <c r="DU111" s="14">
        <f t="shared" si="168"/>
        <v>1371.7214066795486</v>
      </c>
      <c r="DV111" s="14">
        <f t="shared" si="168"/>
        <v>1396.6704588221664</v>
      </c>
      <c r="DW111" s="14">
        <f t="shared" si="168"/>
        <v>1338.0765969069957</v>
      </c>
      <c r="DX111" s="14">
        <f t="shared" si="168"/>
        <v>1310.1894436092191</v>
      </c>
      <c r="DY111" s="14">
        <f t="shared" si="168"/>
        <v>1394.1713009722603</v>
      </c>
      <c r="DZ111" s="14">
        <f t="shared" ref="DZ111:FD111" si="169">DZ112+DZ120+DZ128+DZ136+DZ144</f>
        <v>1378.3719580650677</v>
      </c>
      <c r="EA111" s="14">
        <f t="shared" si="169"/>
        <v>1360.151549522488</v>
      </c>
      <c r="EB111" s="14">
        <f t="shared" si="169"/>
        <v>1304.8901736502871</v>
      </c>
      <c r="EC111" s="14">
        <f t="shared" si="169"/>
        <v>1412.1178831924283</v>
      </c>
      <c r="ED111" s="14">
        <f t="shared" si="169"/>
        <v>1405.4084961643744</v>
      </c>
      <c r="EE111" s="14">
        <f t="shared" si="169"/>
        <v>1330.4657768819172</v>
      </c>
      <c r="EF111" s="14">
        <f t="shared" si="169"/>
        <v>1344.7728812117346</v>
      </c>
      <c r="EG111" s="14">
        <f t="shared" si="169"/>
        <v>1453.2136845186644</v>
      </c>
      <c r="EH111" s="14">
        <f t="shared" si="169"/>
        <v>1416.4364120658142</v>
      </c>
      <c r="EI111" s="14">
        <f t="shared" si="169"/>
        <v>1403.9517145022787</v>
      </c>
      <c r="EJ111" s="14">
        <f t="shared" si="169"/>
        <v>1291.9643494379673</v>
      </c>
      <c r="EK111" s="14">
        <f t="shared" si="169"/>
        <v>1368.5439944767145</v>
      </c>
      <c r="EL111" s="14">
        <f t="shared" si="169"/>
        <v>1315.8961237898338</v>
      </c>
      <c r="EM111" s="14">
        <f t="shared" si="169"/>
        <v>1298.607456137499</v>
      </c>
      <c r="EN111" s="14">
        <f t="shared" si="169"/>
        <v>1299.6307109888298</v>
      </c>
      <c r="EO111" s="14">
        <f t="shared" si="169"/>
        <v>1385.446349096874</v>
      </c>
      <c r="EP111" s="14">
        <f t="shared" si="169"/>
        <v>1304.11102708002</v>
      </c>
      <c r="EQ111" s="14">
        <f t="shared" si="169"/>
        <v>1306.4211890350716</v>
      </c>
      <c r="ER111" s="14">
        <f t="shared" si="169"/>
        <v>1296.3066718127225</v>
      </c>
      <c r="ES111" s="14">
        <f t="shared" si="169"/>
        <v>1390.7903598425291</v>
      </c>
      <c r="ET111" s="14">
        <f t="shared" si="169"/>
        <v>1360.7336743163148</v>
      </c>
      <c r="EU111" s="14">
        <f t="shared" si="169"/>
        <v>1300.4087189839529</v>
      </c>
      <c r="EV111" s="14">
        <f t="shared" si="169"/>
        <v>1310.8777128221798</v>
      </c>
      <c r="EW111" s="14">
        <f t="shared" si="169"/>
        <v>1357.1780108023286</v>
      </c>
      <c r="EX111" s="14">
        <f t="shared" si="169"/>
        <v>1348.2286231212638</v>
      </c>
      <c r="EY111" s="14">
        <f t="shared" si="169"/>
        <v>1301.9390340702757</v>
      </c>
      <c r="EZ111" s="14">
        <f t="shared" si="169"/>
        <v>1263.6857900222208</v>
      </c>
      <c r="FA111" s="14">
        <f t="shared" si="169"/>
        <v>1381.0285269678375</v>
      </c>
      <c r="FB111" s="14">
        <f t="shared" si="169"/>
        <v>1354.7755842410493</v>
      </c>
      <c r="FC111" s="14">
        <f t="shared" si="169"/>
        <v>1305.0955498170651</v>
      </c>
      <c r="FD111" s="14">
        <f t="shared" si="169"/>
        <v>1309.0661951492789</v>
      </c>
      <c r="FE111" s="14">
        <f t="shared" ref="FE111:FP111" si="170">FE112+FE120+FE128+FE136+FE144</f>
        <v>1428.2786545766417</v>
      </c>
      <c r="FF111" s="14">
        <f t="shared" si="170"/>
        <v>1375.2448973011055</v>
      </c>
      <c r="FG111" s="14">
        <f t="shared" si="170"/>
        <v>1328.4408868720909</v>
      </c>
      <c r="FH111" s="14">
        <f t="shared" si="170"/>
        <v>1351.2970622538148</v>
      </c>
      <c r="FI111" s="14">
        <f t="shared" si="170"/>
        <v>1439.6843688778138</v>
      </c>
      <c r="FJ111" s="14">
        <f t="shared" si="170"/>
        <v>1441.3529963768874</v>
      </c>
      <c r="FK111" s="14">
        <f t="shared" si="170"/>
        <v>1357.6785381782361</v>
      </c>
      <c r="FL111" s="14">
        <f t="shared" si="170"/>
        <v>1359.9510376618946</v>
      </c>
      <c r="FM111" s="14">
        <f t="shared" si="170"/>
        <v>1486.3965164086196</v>
      </c>
      <c r="FN111" s="14">
        <f t="shared" si="170"/>
        <v>1451.7334897094111</v>
      </c>
      <c r="FO111" s="14">
        <f t="shared" si="170"/>
        <v>1381.6972285487805</v>
      </c>
      <c r="FP111" s="14">
        <f t="shared" si="170"/>
        <v>1408.2136358011644</v>
      </c>
      <c r="FQ111" s="14">
        <f t="shared" ref="FQ111:FS111" si="171">FQ112+FQ120+FQ128+FQ136+FQ144</f>
        <v>1515.7830536868257</v>
      </c>
      <c r="FR111" s="14">
        <f t="shared" si="171"/>
        <v>1513.7588845589353</v>
      </c>
      <c r="FS111" s="14">
        <f t="shared" si="171"/>
        <v>1457.3672880722563</v>
      </c>
      <c r="FT111" s="14">
        <f t="shared" ref="FT111:FU111" si="172">FT112+FT120+FT128+FT136+FT144</f>
        <v>1444.1170541183387</v>
      </c>
      <c r="FU111" s="14">
        <f t="shared" si="172"/>
        <v>1595.9386669662629</v>
      </c>
      <c r="FV111" s="14">
        <f t="shared" ref="FV111" si="173">FV112+FV120+FV128+FV136+FV144</f>
        <v>1560.4910298798898</v>
      </c>
    </row>
    <row r="112" spans="1:178" ht="15" x14ac:dyDescent="0.2">
      <c r="A112" s="27" t="s">
        <v>56</v>
      </c>
      <c r="B112" s="15">
        <f t="shared" ref="B112:BM112" si="174">SUM(B113,B116:B118)</f>
        <v>69.524358872777299</v>
      </c>
      <c r="C112" s="15">
        <f t="shared" si="174"/>
        <v>60.062725573270086</v>
      </c>
      <c r="D112" s="15">
        <f t="shared" si="174"/>
        <v>65.039637452793301</v>
      </c>
      <c r="E112" s="15">
        <f t="shared" si="174"/>
        <v>77.008330139175584</v>
      </c>
      <c r="F112" s="15">
        <f t="shared" si="174"/>
        <v>66.042060554489055</v>
      </c>
      <c r="G112" s="15">
        <f t="shared" si="174"/>
        <v>62.173028160452304</v>
      </c>
      <c r="H112" s="15">
        <f t="shared" si="174"/>
        <v>65.504890887915266</v>
      </c>
      <c r="I112" s="15">
        <f t="shared" si="174"/>
        <v>80.006765481253524</v>
      </c>
      <c r="J112" s="15">
        <f t="shared" si="174"/>
        <v>64.775207246102937</v>
      </c>
      <c r="K112" s="15">
        <f t="shared" si="174"/>
        <v>61.665952036845717</v>
      </c>
      <c r="L112" s="15">
        <f t="shared" si="174"/>
        <v>67.745806462236928</v>
      </c>
      <c r="M112" s="15">
        <f t="shared" si="174"/>
        <v>79.84538801651108</v>
      </c>
      <c r="N112" s="15">
        <f t="shared" si="174"/>
        <v>81.002142269071541</v>
      </c>
      <c r="O112" s="15">
        <f t="shared" si="174"/>
        <v>61.350710799095886</v>
      </c>
      <c r="P112" s="15">
        <f t="shared" si="174"/>
        <v>91.338188633901396</v>
      </c>
      <c r="Q112" s="15">
        <f t="shared" si="174"/>
        <v>76.426455633817625</v>
      </c>
      <c r="R112" s="15">
        <f t="shared" si="174"/>
        <v>70.574670318465593</v>
      </c>
      <c r="S112" s="15">
        <f t="shared" si="174"/>
        <v>63.422073986832928</v>
      </c>
      <c r="T112" s="15">
        <f t="shared" si="174"/>
        <v>62.278950836596977</v>
      </c>
      <c r="U112" s="15">
        <f t="shared" si="174"/>
        <v>77.401191393585776</v>
      </c>
      <c r="V112" s="15">
        <f t="shared" si="174"/>
        <v>81.426403978566299</v>
      </c>
      <c r="W112" s="15">
        <f t="shared" si="174"/>
        <v>62.899641031871383</v>
      </c>
      <c r="X112" s="15">
        <f t="shared" si="174"/>
        <v>60.120773394062297</v>
      </c>
      <c r="Y112" s="15">
        <f t="shared" si="174"/>
        <v>79.955629213138437</v>
      </c>
      <c r="Z112" s="15">
        <f t="shared" si="174"/>
        <v>88.58604711319056</v>
      </c>
      <c r="AA112" s="15">
        <f t="shared" si="174"/>
        <v>81.070971290437981</v>
      </c>
      <c r="AB112" s="15">
        <f t="shared" si="174"/>
        <v>73.891911044016354</v>
      </c>
      <c r="AC112" s="15">
        <f t="shared" si="174"/>
        <v>81.362203236952382</v>
      </c>
      <c r="AD112" s="15">
        <f t="shared" si="174"/>
        <v>80.310872472548013</v>
      </c>
      <c r="AE112" s="15">
        <f t="shared" si="174"/>
        <v>77.008356503307439</v>
      </c>
      <c r="AF112" s="15">
        <f t="shared" si="174"/>
        <v>72.120840559710302</v>
      </c>
      <c r="AG112" s="15">
        <f t="shared" si="174"/>
        <v>75.890074349713146</v>
      </c>
      <c r="AH112" s="15">
        <f t="shared" si="174"/>
        <v>88.882915612958072</v>
      </c>
      <c r="AI112" s="15">
        <f t="shared" si="174"/>
        <v>86.387031086064781</v>
      </c>
      <c r="AJ112" s="15">
        <f t="shared" si="174"/>
        <v>78.151756975102515</v>
      </c>
      <c r="AK112" s="15">
        <f t="shared" si="174"/>
        <v>78.528698756099018</v>
      </c>
      <c r="AL112" s="15">
        <f t="shared" si="174"/>
        <v>77.125706171619157</v>
      </c>
      <c r="AM112" s="15">
        <f t="shared" si="174"/>
        <v>80.593165743621753</v>
      </c>
      <c r="AN112" s="15">
        <f t="shared" si="174"/>
        <v>74.804011026761913</v>
      </c>
      <c r="AO112" s="15">
        <f t="shared" si="174"/>
        <v>82.23694345097401</v>
      </c>
      <c r="AP112" s="15">
        <f t="shared" si="174"/>
        <v>83.367267886174645</v>
      </c>
      <c r="AQ112" s="15">
        <f t="shared" si="174"/>
        <v>78.696546540531912</v>
      </c>
      <c r="AR112" s="15">
        <f t="shared" si="174"/>
        <v>77.503815800818728</v>
      </c>
      <c r="AS112" s="15">
        <f t="shared" si="174"/>
        <v>78.857379417523759</v>
      </c>
      <c r="AT112" s="15">
        <f t="shared" si="174"/>
        <v>83.890253057688668</v>
      </c>
      <c r="AU112" s="15">
        <f t="shared" si="174"/>
        <v>77.884362083126874</v>
      </c>
      <c r="AV112" s="15">
        <f t="shared" si="174"/>
        <v>73.235799105365828</v>
      </c>
      <c r="AW112" s="15">
        <f t="shared" si="174"/>
        <v>81.954806497668073</v>
      </c>
      <c r="AX112" s="15">
        <f t="shared" si="174"/>
        <v>79.275478968709564</v>
      </c>
      <c r="AY112" s="15">
        <f t="shared" si="174"/>
        <v>70.563049732394617</v>
      </c>
      <c r="AZ112" s="15">
        <f t="shared" si="174"/>
        <v>76.354616932725961</v>
      </c>
      <c r="BA112" s="15">
        <f t="shared" si="174"/>
        <v>77.397289395765796</v>
      </c>
      <c r="BB112" s="15">
        <f t="shared" si="174"/>
        <v>110.44837876005315</v>
      </c>
      <c r="BC112" s="15">
        <f t="shared" si="174"/>
        <v>88.6191098704724</v>
      </c>
      <c r="BD112" s="15">
        <f t="shared" si="174"/>
        <v>65.300779523188865</v>
      </c>
      <c r="BE112" s="15">
        <f t="shared" si="174"/>
        <v>74.770127286134823</v>
      </c>
      <c r="BF112" s="15">
        <f t="shared" si="174"/>
        <v>73.42369788116801</v>
      </c>
      <c r="BG112" s="15">
        <f t="shared" si="174"/>
        <v>65.08884978596538</v>
      </c>
      <c r="BH112" s="15">
        <f t="shared" si="174"/>
        <v>66.693431666300199</v>
      </c>
      <c r="BI112" s="15">
        <f t="shared" si="174"/>
        <v>66.208968593606002</v>
      </c>
      <c r="BJ112" s="15">
        <f t="shared" si="174"/>
        <v>79.743770860063464</v>
      </c>
      <c r="BK112" s="15">
        <f t="shared" si="174"/>
        <v>74.636649974303964</v>
      </c>
      <c r="BL112" s="15">
        <f t="shared" si="174"/>
        <v>80.792907055467353</v>
      </c>
      <c r="BM112" s="15">
        <f t="shared" si="174"/>
        <v>78.877492893463099</v>
      </c>
      <c r="BN112" s="15">
        <f t="shared" ref="BN112:DY112" si="175">SUM(BN113,BN116:BN118)</f>
        <v>86.386892248908069</v>
      </c>
      <c r="BO112" s="15">
        <f t="shared" si="175"/>
        <v>80.226879975992674</v>
      </c>
      <c r="BP112" s="15">
        <f t="shared" si="175"/>
        <v>95.108938227475434</v>
      </c>
      <c r="BQ112" s="15">
        <f t="shared" si="175"/>
        <v>78.185167886930714</v>
      </c>
      <c r="BR112" s="15">
        <f t="shared" si="175"/>
        <v>80.869771211171226</v>
      </c>
      <c r="BS112" s="15">
        <f t="shared" si="175"/>
        <v>77.933715603567691</v>
      </c>
      <c r="BT112" s="15">
        <f t="shared" si="175"/>
        <v>71.892148844241419</v>
      </c>
      <c r="BU112" s="15">
        <f t="shared" si="175"/>
        <v>72.539651568132086</v>
      </c>
      <c r="BV112" s="15">
        <f t="shared" si="175"/>
        <v>86.382609322894069</v>
      </c>
      <c r="BW112" s="15">
        <f t="shared" si="175"/>
        <v>69.863078648591426</v>
      </c>
      <c r="BX112" s="15">
        <f t="shared" si="175"/>
        <v>92.914834797768393</v>
      </c>
      <c r="BY112" s="15">
        <f t="shared" si="175"/>
        <v>88.791418130477624</v>
      </c>
      <c r="BZ112" s="15">
        <f t="shared" si="175"/>
        <v>92.366029143618434</v>
      </c>
      <c r="CA112" s="15">
        <f t="shared" si="175"/>
        <v>82.231487476876325</v>
      </c>
      <c r="CB112" s="15">
        <f t="shared" si="175"/>
        <v>82.52613164645355</v>
      </c>
      <c r="CC112" s="15">
        <f t="shared" si="175"/>
        <v>85.390404532720751</v>
      </c>
      <c r="CD112" s="15">
        <f t="shared" si="175"/>
        <v>91.29350047134362</v>
      </c>
      <c r="CE112" s="15">
        <f t="shared" si="175"/>
        <v>82.54141626450037</v>
      </c>
      <c r="CF112" s="15">
        <f t="shared" si="175"/>
        <v>89.572884037949663</v>
      </c>
      <c r="CG112" s="15">
        <f t="shared" si="175"/>
        <v>91.860011241919665</v>
      </c>
      <c r="CH112" s="15">
        <f t="shared" si="175"/>
        <v>98.470687361726362</v>
      </c>
      <c r="CI112" s="15">
        <f t="shared" si="175"/>
        <v>96.7804959276517</v>
      </c>
      <c r="CJ112" s="15">
        <f t="shared" si="175"/>
        <v>79.673487736838723</v>
      </c>
      <c r="CK112" s="15">
        <f t="shared" si="175"/>
        <v>92.720255102032908</v>
      </c>
      <c r="CL112" s="15">
        <f t="shared" si="175"/>
        <v>101.3081841435699</v>
      </c>
      <c r="CM112" s="15">
        <f t="shared" si="175"/>
        <v>95.656424444718411</v>
      </c>
      <c r="CN112" s="15">
        <f t="shared" si="175"/>
        <v>87.575809398130218</v>
      </c>
      <c r="CO112" s="15">
        <f t="shared" si="175"/>
        <v>94.394815049191365</v>
      </c>
      <c r="CP112" s="15">
        <f t="shared" si="175"/>
        <v>101.79621367771331</v>
      </c>
      <c r="CQ112" s="15">
        <f t="shared" si="175"/>
        <v>106.38759400395239</v>
      </c>
      <c r="CR112" s="15">
        <f t="shared" si="175"/>
        <v>102.49970827226126</v>
      </c>
      <c r="CS112" s="15">
        <f t="shared" si="175"/>
        <v>99.038336109728775</v>
      </c>
      <c r="CT112" s="15">
        <f t="shared" si="175"/>
        <v>108.24466469516675</v>
      </c>
      <c r="CU112" s="15">
        <f t="shared" si="175"/>
        <v>112.27842063289518</v>
      </c>
      <c r="CV112" s="15">
        <f t="shared" si="175"/>
        <v>103.4655045522083</v>
      </c>
      <c r="CW112" s="15">
        <f t="shared" si="175"/>
        <v>108.35774154490782</v>
      </c>
      <c r="CX112" s="15">
        <f t="shared" si="175"/>
        <v>115.18012272839725</v>
      </c>
      <c r="CY112" s="15">
        <f t="shared" si="175"/>
        <v>110.55203049134622</v>
      </c>
      <c r="CZ112" s="15">
        <f t="shared" si="175"/>
        <v>116.15467897391001</v>
      </c>
      <c r="DA112" s="15">
        <f t="shared" si="175"/>
        <v>110.21771390907867</v>
      </c>
      <c r="DB112" s="15">
        <f t="shared" si="175"/>
        <v>112.13631595415664</v>
      </c>
      <c r="DC112" s="15">
        <f t="shared" si="175"/>
        <v>105.43881852379101</v>
      </c>
      <c r="DD112" s="15">
        <f t="shared" si="175"/>
        <v>101.49320961280392</v>
      </c>
      <c r="DE112" s="15">
        <f t="shared" si="175"/>
        <v>109.02647091172706</v>
      </c>
      <c r="DF112" s="15">
        <f t="shared" si="175"/>
        <v>110.02973395480548</v>
      </c>
      <c r="DG112" s="15">
        <f t="shared" si="175"/>
        <v>100.7013731884911</v>
      </c>
      <c r="DH112" s="15">
        <f t="shared" si="175"/>
        <v>111.09096437103736</v>
      </c>
      <c r="DI112" s="15">
        <f t="shared" si="175"/>
        <v>111.2888285224859</v>
      </c>
      <c r="DJ112" s="15">
        <f t="shared" si="175"/>
        <v>117.47171670625059</v>
      </c>
      <c r="DK112" s="15">
        <f t="shared" si="175"/>
        <v>117.24812378752252</v>
      </c>
      <c r="DL112" s="15">
        <f t="shared" si="175"/>
        <v>116.80244648826316</v>
      </c>
      <c r="DM112" s="15">
        <f t="shared" si="175"/>
        <v>126.21877473112131</v>
      </c>
      <c r="DN112" s="15">
        <f t="shared" si="175"/>
        <v>139.72405822867415</v>
      </c>
      <c r="DO112" s="15">
        <f t="shared" si="175"/>
        <v>133.03301608182372</v>
      </c>
      <c r="DP112" s="15">
        <f t="shared" si="175"/>
        <v>115.52334807011114</v>
      </c>
      <c r="DQ112" s="15">
        <f t="shared" si="175"/>
        <v>122.00432029612342</v>
      </c>
      <c r="DR112" s="15">
        <f t="shared" si="175"/>
        <v>121.91942936398932</v>
      </c>
      <c r="DS112" s="15">
        <f t="shared" si="175"/>
        <v>114.61388613852961</v>
      </c>
      <c r="DT112" s="15">
        <f t="shared" si="175"/>
        <v>103.37330741048829</v>
      </c>
      <c r="DU112" s="15">
        <f t="shared" si="175"/>
        <v>117.27130244071375</v>
      </c>
      <c r="DV112" s="15">
        <f t="shared" si="175"/>
        <v>126.95006341902806</v>
      </c>
      <c r="DW112" s="15">
        <f t="shared" si="175"/>
        <v>120.25165213410533</v>
      </c>
      <c r="DX112" s="15">
        <f t="shared" si="175"/>
        <v>120.01398094423938</v>
      </c>
      <c r="DY112" s="15">
        <f t="shared" si="175"/>
        <v>121.63315903100244</v>
      </c>
      <c r="DZ112" s="15">
        <f t="shared" ref="DZ112:FD112" si="176">SUM(DZ113,DZ116:DZ118)</f>
        <v>126.18360476736272</v>
      </c>
      <c r="EA112" s="15">
        <f t="shared" si="176"/>
        <v>113.73121997341383</v>
      </c>
      <c r="EB112" s="15">
        <f t="shared" si="176"/>
        <v>119.21592600621182</v>
      </c>
      <c r="EC112" s="15">
        <f t="shared" si="176"/>
        <v>119.73907750140799</v>
      </c>
      <c r="ED112" s="15">
        <f t="shared" si="176"/>
        <v>123.89713470145821</v>
      </c>
      <c r="EE112" s="15">
        <f t="shared" si="176"/>
        <v>111.57611281700724</v>
      </c>
      <c r="EF112" s="15">
        <f t="shared" si="176"/>
        <v>117.74551749290947</v>
      </c>
      <c r="EG112" s="15">
        <f t="shared" si="176"/>
        <v>119.82315824269592</v>
      </c>
      <c r="EH112" s="15">
        <f t="shared" si="176"/>
        <v>120.44840303766131</v>
      </c>
      <c r="EI112" s="15">
        <f t="shared" si="176"/>
        <v>99.080014226739749</v>
      </c>
      <c r="EJ112" s="15">
        <f t="shared" si="176"/>
        <v>118.29134839610198</v>
      </c>
      <c r="EK112" s="15">
        <f t="shared" si="176"/>
        <v>101.93163932476314</v>
      </c>
      <c r="EL112" s="15">
        <f t="shared" si="176"/>
        <v>114.11673967426825</v>
      </c>
      <c r="EM112" s="15">
        <f t="shared" si="176"/>
        <v>104.5645199618336</v>
      </c>
      <c r="EN112" s="15">
        <f t="shared" si="176"/>
        <v>92.236114490056082</v>
      </c>
      <c r="EO112" s="15">
        <f t="shared" si="176"/>
        <v>88.347602968930957</v>
      </c>
      <c r="EP112" s="15">
        <f t="shared" si="176"/>
        <v>96.819788281161166</v>
      </c>
      <c r="EQ112" s="15">
        <f t="shared" si="176"/>
        <v>95.221743432443731</v>
      </c>
      <c r="ER112" s="15">
        <f t="shared" si="176"/>
        <v>92.574034828290237</v>
      </c>
      <c r="ES112" s="15">
        <f t="shared" si="176"/>
        <v>91.125826268846723</v>
      </c>
      <c r="ET112" s="15">
        <f t="shared" si="176"/>
        <v>103.45902192858127</v>
      </c>
      <c r="EU112" s="15">
        <f t="shared" si="176"/>
        <v>100.14509671482858</v>
      </c>
      <c r="EV112" s="15">
        <f t="shared" si="176"/>
        <v>100.14271672990478</v>
      </c>
      <c r="EW112" s="15">
        <f t="shared" si="176"/>
        <v>99.303559783426948</v>
      </c>
      <c r="EX112" s="15">
        <f t="shared" si="176"/>
        <v>107.03983938268979</v>
      </c>
      <c r="EY112" s="15">
        <f t="shared" si="176"/>
        <v>107.20083226254003</v>
      </c>
      <c r="EZ112" s="15">
        <f t="shared" si="176"/>
        <v>107.08916681410076</v>
      </c>
      <c r="FA112" s="15">
        <f t="shared" si="176"/>
        <v>105.80122610833334</v>
      </c>
      <c r="FB112" s="15">
        <f t="shared" si="176"/>
        <v>106.82549644328896</v>
      </c>
      <c r="FC112" s="15">
        <f t="shared" si="176"/>
        <v>102.8259691515503</v>
      </c>
      <c r="FD112" s="15">
        <f t="shared" si="176"/>
        <v>102.14049878863156</v>
      </c>
      <c r="FE112" s="15">
        <f t="shared" ref="FE112:FP112" si="177">SUM(FE113,FE116:FE118)</f>
        <v>101.91484924145206</v>
      </c>
      <c r="FF112" s="15">
        <f t="shared" si="177"/>
        <v>115.66850568828745</v>
      </c>
      <c r="FG112" s="15">
        <f t="shared" si="177"/>
        <v>120.71229838675022</v>
      </c>
      <c r="FH112" s="15">
        <f t="shared" si="177"/>
        <v>116.84356337078796</v>
      </c>
      <c r="FI112" s="15">
        <f t="shared" si="177"/>
        <v>119.38535957198717</v>
      </c>
      <c r="FJ112" s="15">
        <f t="shared" si="177"/>
        <v>109.71232621569041</v>
      </c>
      <c r="FK112" s="15">
        <f t="shared" si="177"/>
        <v>105.58960784270575</v>
      </c>
      <c r="FL112" s="15">
        <f t="shared" si="177"/>
        <v>110.37977267852254</v>
      </c>
      <c r="FM112" s="15">
        <f t="shared" si="177"/>
        <v>105.52880190228117</v>
      </c>
      <c r="FN112" s="15">
        <f t="shared" si="177"/>
        <v>106.22071399120597</v>
      </c>
      <c r="FO112" s="15">
        <f t="shared" si="177"/>
        <v>103.22750512844731</v>
      </c>
      <c r="FP112" s="15">
        <f t="shared" si="177"/>
        <v>105.6494877096041</v>
      </c>
      <c r="FQ112" s="15">
        <f t="shared" ref="FQ112:FS112" si="178">SUM(FQ113,FQ116:FQ118)</f>
        <v>99.634006050069331</v>
      </c>
      <c r="FR112" s="15">
        <f t="shared" si="178"/>
        <v>91.228006761977454</v>
      </c>
      <c r="FS112" s="15">
        <f t="shared" si="178"/>
        <v>90.00926167592867</v>
      </c>
      <c r="FT112" s="15">
        <f t="shared" ref="FT112:FU112" si="179">SUM(FT113,FT116:FT118)</f>
        <v>90.434203698238917</v>
      </c>
      <c r="FU112" s="15">
        <f t="shared" si="179"/>
        <v>93.004148198477111</v>
      </c>
      <c r="FV112" s="15">
        <f t="shared" ref="FV112" si="180">SUM(FV113,FV116:FV118)</f>
        <v>99.47915339986092</v>
      </c>
    </row>
    <row r="113" spans="1:178" ht="15" x14ac:dyDescent="0.25">
      <c r="A113" s="49" t="s">
        <v>25</v>
      </c>
      <c r="B113" s="41">
        <f t="shared" ref="B113:BM113" si="181">SUM(B114:B115)</f>
        <v>29.624623287902114</v>
      </c>
      <c r="C113" s="41">
        <f t="shared" si="181"/>
        <v>27.378882608010194</v>
      </c>
      <c r="D113" s="41">
        <f t="shared" si="181"/>
        <v>29.353737578897608</v>
      </c>
      <c r="E113" s="41">
        <f t="shared" si="181"/>
        <v>33.336424792732466</v>
      </c>
      <c r="F113" s="41">
        <f t="shared" si="181"/>
        <v>30.839392090942219</v>
      </c>
      <c r="G113" s="41">
        <f t="shared" si="181"/>
        <v>29.521424792732468</v>
      </c>
      <c r="H113" s="41">
        <f t="shared" si="181"/>
        <v>29.667073909568849</v>
      </c>
      <c r="I113" s="41">
        <f t="shared" si="181"/>
        <v>34.946034014167601</v>
      </c>
      <c r="J113" s="41">
        <f t="shared" si="181"/>
        <v>28.185324072392795</v>
      </c>
      <c r="K113" s="41">
        <f t="shared" si="181"/>
        <v>28.056643235602735</v>
      </c>
      <c r="L113" s="41">
        <f t="shared" si="181"/>
        <v>30.328153700371324</v>
      </c>
      <c r="M113" s="41">
        <f t="shared" si="181"/>
        <v>32.38494424951481</v>
      </c>
      <c r="N113" s="41">
        <f t="shared" si="181"/>
        <v>36.139879011204698</v>
      </c>
      <c r="O113" s="41">
        <f t="shared" si="181"/>
        <v>25.738956021767866</v>
      </c>
      <c r="P113" s="41">
        <f t="shared" si="181"/>
        <v>30.313731201852782</v>
      </c>
      <c r="Q113" s="41">
        <f t="shared" si="181"/>
        <v>31.597067532524029</v>
      </c>
      <c r="R113" s="41">
        <f t="shared" si="181"/>
        <v>31.388755562925077</v>
      </c>
      <c r="S113" s="41">
        <f t="shared" si="181"/>
        <v>30.158905170679745</v>
      </c>
      <c r="T113" s="41">
        <f t="shared" si="181"/>
        <v>28.529383750224262</v>
      </c>
      <c r="U113" s="41">
        <f t="shared" si="181"/>
        <v>31.413769133580882</v>
      </c>
      <c r="V113" s="41">
        <f t="shared" si="181"/>
        <v>33.941592219244221</v>
      </c>
      <c r="W113" s="41">
        <f t="shared" si="181"/>
        <v>25.863711905447957</v>
      </c>
      <c r="X113" s="41">
        <f t="shared" si="181"/>
        <v>25.951309354630023</v>
      </c>
      <c r="Y113" s="41">
        <f t="shared" si="181"/>
        <v>28.557341074583704</v>
      </c>
      <c r="Z113" s="41">
        <f t="shared" si="181"/>
        <v>29.946866908410858</v>
      </c>
      <c r="AA113" s="41">
        <f t="shared" si="181"/>
        <v>27.664825214606868</v>
      </c>
      <c r="AB113" s="41">
        <f t="shared" si="181"/>
        <v>28.033207817724172</v>
      </c>
      <c r="AC113" s="41">
        <f t="shared" si="181"/>
        <v>30.951147974622309</v>
      </c>
      <c r="AD113" s="41">
        <f t="shared" si="181"/>
        <v>29.453653860748833</v>
      </c>
      <c r="AE113" s="41">
        <f t="shared" si="181"/>
        <v>26.429815240756554</v>
      </c>
      <c r="AF113" s="41">
        <f t="shared" si="181"/>
        <v>28.083988393017332</v>
      </c>
      <c r="AG113" s="41">
        <f t="shared" si="181"/>
        <v>27.000129825324429</v>
      </c>
      <c r="AH113" s="41">
        <f t="shared" si="181"/>
        <v>30.244211414529666</v>
      </c>
      <c r="AI113" s="41">
        <f t="shared" si="181"/>
        <v>28.650101702176251</v>
      </c>
      <c r="AJ113" s="41">
        <f t="shared" si="181"/>
        <v>29.268777143758051</v>
      </c>
      <c r="AK113" s="41">
        <f t="shared" si="181"/>
        <v>29.096930348318217</v>
      </c>
      <c r="AL113" s="41">
        <f t="shared" si="181"/>
        <v>28.036982015972516</v>
      </c>
      <c r="AM113" s="41">
        <f t="shared" si="181"/>
        <v>27.210143395980236</v>
      </c>
      <c r="AN113" s="41">
        <f t="shared" si="181"/>
        <v>27.840454383742621</v>
      </c>
      <c r="AO113" s="41">
        <f t="shared" si="181"/>
        <v>27.614396339043505</v>
      </c>
      <c r="AP113" s="41">
        <f t="shared" si="181"/>
        <v>28.714922172870654</v>
      </c>
      <c r="AQ113" s="41">
        <f t="shared" si="181"/>
        <v>26.073497875949361</v>
      </c>
      <c r="AR113" s="41">
        <f t="shared" si="181"/>
        <v>27.416830609815108</v>
      </c>
      <c r="AS113" s="41">
        <f t="shared" si="181"/>
        <v>26.705579465154589</v>
      </c>
      <c r="AT113" s="41">
        <f t="shared" si="181"/>
        <v>26.931862329768787</v>
      </c>
      <c r="AU113" s="41">
        <f t="shared" si="181"/>
        <v>24.428609386705524</v>
      </c>
      <c r="AV113" s="41">
        <f t="shared" si="181"/>
        <v>23.555720897461697</v>
      </c>
      <c r="AW113" s="41">
        <f t="shared" si="181"/>
        <v>32.651537460381377</v>
      </c>
      <c r="AX113" s="41">
        <f t="shared" si="181"/>
        <v>26.06645308115105</v>
      </c>
      <c r="AY113" s="41">
        <f t="shared" si="181"/>
        <v>20.215844180470917</v>
      </c>
      <c r="AZ113" s="41">
        <f t="shared" si="181"/>
        <v>23.610298398943144</v>
      </c>
      <c r="BA113" s="41">
        <f t="shared" si="181"/>
        <v>22.492797421999466</v>
      </c>
      <c r="BB113" s="41">
        <f t="shared" si="181"/>
        <v>59.121428292768044</v>
      </c>
      <c r="BC113" s="41">
        <f t="shared" si="181"/>
        <v>37.058376420700228</v>
      </c>
      <c r="BD113" s="41">
        <f t="shared" si="181"/>
        <v>19.592225801751649</v>
      </c>
      <c r="BE113" s="41">
        <f t="shared" si="181"/>
        <v>20.608428875563359</v>
      </c>
      <c r="BF113" s="41">
        <f t="shared" si="181"/>
        <v>20.481580281720767</v>
      </c>
      <c r="BG113" s="41">
        <f t="shared" si="181"/>
        <v>18.149771583279421</v>
      </c>
      <c r="BH113" s="41">
        <f t="shared" si="181"/>
        <v>18.636640124822634</v>
      </c>
      <c r="BI113" s="41">
        <f t="shared" si="181"/>
        <v>18.680651897075691</v>
      </c>
      <c r="BJ113" s="41">
        <f t="shared" si="181"/>
        <v>20.202190988492653</v>
      </c>
      <c r="BK113" s="41">
        <f t="shared" si="181"/>
        <v>18.909312473099131</v>
      </c>
      <c r="BL113" s="41">
        <f t="shared" si="181"/>
        <v>19.46607767933374</v>
      </c>
      <c r="BM113" s="41">
        <f t="shared" si="181"/>
        <v>20.261703251663995</v>
      </c>
      <c r="BN113" s="41">
        <f t="shared" ref="BN113:DY113" si="182">SUM(BN114:BN115)</f>
        <v>20.19167511419208</v>
      </c>
      <c r="BO113" s="41">
        <f t="shared" si="182"/>
        <v>18.860171026468301</v>
      </c>
      <c r="BP113" s="41">
        <f t="shared" si="182"/>
        <v>19.942210921869538</v>
      </c>
      <c r="BQ113" s="41">
        <f t="shared" si="182"/>
        <v>18.141676912594829</v>
      </c>
      <c r="BR113" s="41">
        <f t="shared" si="182"/>
        <v>18.779375392879597</v>
      </c>
      <c r="BS113" s="41">
        <f t="shared" si="182"/>
        <v>17.083719898998414</v>
      </c>
      <c r="BT113" s="41">
        <f t="shared" si="182"/>
        <v>18.214969245256182</v>
      </c>
      <c r="BU113" s="41">
        <f t="shared" si="182"/>
        <v>17.371632914584936</v>
      </c>
      <c r="BV113" s="41">
        <f t="shared" si="182"/>
        <v>16.994920387661452</v>
      </c>
      <c r="BW113" s="41">
        <f t="shared" si="182"/>
        <v>15.867266692183012</v>
      </c>
      <c r="BX113" s="41">
        <f t="shared" si="182"/>
        <v>16.099637523047257</v>
      </c>
      <c r="BY113" s="41">
        <f t="shared" si="182"/>
        <v>16.611406326087362</v>
      </c>
      <c r="BZ113" s="41">
        <f t="shared" si="182"/>
        <v>16.262482603480048</v>
      </c>
      <c r="CA113" s="41">
        <f t="shared" si="182"/>
        <v>14.954058306558755</v>
      </c>
      <c r="CB113" s="41">
        <f t="shared" si="182"/>
        <v>15.147472629629741</v>
      </c>
      <c r="CC113" s="41">
        <f t="shared" si="182"/>
        <v>15.353604088086524</v>
      </c>
      <c r="CD113" s="41">
        <f t="shared" si="182"/>
        <v>15.076467505330687</v>
      </c>
      <c r="CE113" s="41">
        <f t="shared" si="182"/>
        <v>14.288730422244265</v>
      </c>
      <c r="CF113" s="41">
        <f t="shared" si="182"/>
        <v>14.250184640716492</v>
      </c>
      <c r="CG113" s="41">
        <f t="shared" si="182"/>
        <v>14.638003313008152</v>
      </c>
      <c r="CH113" s="41">
        <f t="shared" si="182"/>
        <v>14.487850795318536</v>
      </c>
      <c r="CI113" s="41">
        <f t="shared" si="182"/>
        <v>13.603101123412877</v>
      </c>
      <c r="CJ113" s="41">
        <f t="shared" si="182"/>
        <v>14.006617799955894</v>
      </c>
      <c r="CK113" s="41">
        <f t="shared" si="182"/>
        <v>13.483528035303095</v>
      </c>
      <c r="CL113" s="41">
        <f t="shared" si="182"/>
        <v>12.756184982008536</v>
      </c>
      <c r="CM113" s="41">
        <f t="shared" si="182"/>
        <v>11.315477820473042</v>
      </c>
      <c r="CN113" s="41">
        <f t="shared" si="182"/>
        <v>11.5394379250718</v>
      </c>
      <c r="CO113" s="41">
        <f t="shared" si="182"/>
        <v>11.912276545064081</v>
      </c>
      <c r="CP113" s="41">
        <f t="shared" si="182"/>
        <v>12.110902800045734</v>
      </c>
      <c r="CQ113" s="41">
        <f t="shared" si="182"/>
        <v>10.536237332314229</v>
      </c>
      <c r="CR113" s="41">
        <f t="shared" si="182"/>
        <v>11.393621733834284</v>
      </c>
      <c r="CS113" s="41">
        <f t="shared" si="182"/>
        <v>11.8649245461491</v>
      </c>
      <c r="CT113" s="41">
        <f t="shared" si="182"/>
        <v>11.915525798713233</v>
      </c>
      <c r="CU113" s="41">
        <f t="shared" si="182"/>
        <v>11.067203038697791</v>
      </c>
      <c r="CV113" s="41">
        <f t="shared" si="182"/>
        <v>11.392900226382974</v>
      </c>
      <c r="CW113" s="41">
        <f t="shared" si="182"/>
        <v>11.778455981761059</v>
      </c>
      <c r="CX113" s="41">
        <f t="shared" si="182"/>
        <v>12.216263578340893</v>
      </c>
      <c r="CY113" s="41">
        <f t="shared" si="182"/>
        <v>11.299638006010635</v>
      </c>
      <c r="CZ113" s="41">
        <f t="shared" si="182"/>
        <v>11.800486599853224</v>
      </c>
      <c r="DA113" s="41">
        <f t="shared" si="182"/>
        <v>11.562213709089338</v>
      </c>
      <c r="DB113" s="41">
        <f t="shared" si="182"/>
        <v>12.123081566274621</v>
      </c>
      <c r="DC113" s="41">
        <f t="shared" si="182"/>
        <v>10.998252920132654</v>
      </c>
      <c r="DD113" s="41">
        <f t="shared" si="182"/>
        <v>11.510292815533896</v>
      </c>
      <c r="DE113" s="41">
        <f t="shared" si="182"/>
        <v>11.41856570629778</v>
      </c>
      <c r="DF113" s="41">
        <f t="shared" si="182"/>
        <v>12.058933743130829</v>
      </c>
      <c r="DG113" s="41">
        <f t="shared" si="182"/>
        <v>11.139338092351505</v>
      </c>
      <c r="DH113" s="41">
        <f t="shared" si="182"/>
        <v>11.719499472359223</v>
      </c>
      <c r="DI113" s="41">
        <f t="shared" si="182"/>
        <v>11.669883873879275</v>
      </c>
      <c r="DJ113" s="41">
        <f t="shared" si="182"/>
        <v>11.981397889289511</v>
      </c>
      <c r="DK113" s="41">
        <f t="shared" si="182"/>
        <v>11.852519373895991</v>
      </c>
      <c r="DL113" s="41">
        <f t="shared" si="182"/>
        <v>12.190973592368213</v>
      </c>
      <c r="DM113" s="41">
        <f t="shared" si="182"/>
        <v>12.569650832352776</v>
      </c>
      <c r="DN113" s="41">
        <f t="shared" si="182"/>
        <v>12.428095064258754</v>
      </c>
      <c r="DO113" s="41">
        <f t="shared" si="182"/>
        <v>11.345650819636836</v>
      </c>
      <c r="DP113" s="41">
        <f t="shared" si="182"/>
        <v>11.592226522715542</v>
      </c>
      <c r="DQ113" s="41">
        <f t="shared" si="182"/>
        <v>12.168216548865232</v>
      </c>
      <c r="DR113" s="41">
        <f t="shared" si="182"/>
        <v>12.467581193684214</v>
      </c>
      <c r="DS113" s="41">
        <f t="shared" si="182"/>
        <v>11.345752547542247</v>
      </c>
      <c r="DT113" s="41">
        <f t="shared" si="182"/>
        <v>11.650874032148723</v>
      </c>
      <c r="DU113" s="41">
        <f t="shared" si="182"/>
        <v>12.268186818313854</v>
      </c>
      <c r="DV113" s="41">
        <f t="shared" si="182"/>
        <v>12.564215427960573</v>
      </c>
      <c r="DW113" s="41">
        <f t="shared" si="182"/>
        <v>11.648336912567048</v>
      </c>
      <c r="DX113" s="41">
        <f t="shared" si="182"/>
        <v>12.240771183338655</v>
      </c>
      <c r="DY113" s="41">
        <f t="shared" si="182"/>
        <v>12.274508266425077</v>
      </c>
      <c r="DZ113" s="41">
        <f t="shared" ref="DZ113:FD113" si="183">SUM(DZ114:DZ115)</f>
        <v>13.020701813152018</v>
      </c>
      <c r="EA113" s="41">
        <f t="shared" si="183"/>
        <v>11.966116136223002</v>
      </c>
      <c r="EB113" s="41">
        <f t="shared" si="183"/>
        <v>12.348994651616524</v>
      </c>
      <c r="EC113" s="41">
        <f t="shared" si="183"/>
        <v>12.311277516230719</v>
      </c>
      <c r="ED113" s="41">
        <f t="shared" si="183"/>
        <v>12.026491155935645</v>
      </c>
      <c r="EE113" s="41">
        <f t="shared" si="183"/>
        <v>11.490218265171759</v>
      </c>
      <c r="EF113" s="41">
        <f t="shared" si="183"/>
        <v>11.694783994400153</v>
      </c>
      <c r="EG113" s="41">
        <f t="shared" si="183"/>
        <v>12.06622823902207</v>
      </c>
      <c r="EH113" s="41">
        <f t="shared" si="183"/>
        <v>11.851974940461499</v>
      </c>
      <c r="EI113" s="41">
        <f t="shared" si="183"/>
        <v>9.1438434820047121</v>
      </c>
      <c r="EJ113" s="41">
        <f t="shared" si="183"/>
        <v>11.227257805075698</v>
      </c>
      <c r="EK113" s="41">
        <f t="shared" si="183"/>
        <v>9.9921063989182883</v>
      </c>
      <c r="EL113" s="41">
        <f t="shared" si="183"/>
        <v>10.89380474226968</v>
      </c>
      <c r="EM113" s="41">
        <f t="shared" si="183"/>
        <v>10.479895315122382</v>
      </c>
      <c r="EN113" s="41">
        <f t="shared" si="183"/>
        <v>8.0075081610530265</v>
      </c>
      <c r="EO113" s="41">
        <f t="shared" si="183"/>
        <v>7.998395767608522</v>
      </c>
      <c r="EP113" s="41">
        <f t="shared" si="183"/>
        <v>7.3431940713938531</v>
      </c>
      <c r="EQ113" s="41">
        <f t="shared" si="183"/>
        <v>7.3322880938892725</v>
      </c>
      <c r="ER113" s="41">
        <f t="shared" si="183"/>
        <v>7.3328102081617654</v>
      </c>
      <c r="ES113" s="41">
        <f t="shared" si="183"/>
        <v>7.336034423467118</v>
      </c>
      <c r="ET113" s="41">
        <f t="shared" si="183"/>
        <v>7.569842450073919</v>
      </c>
      <c r="EU113" s="41">
        <f t="shared" si="183"/>
        <v>7.5704311840689877</v>
      </c>
      <c r="EV113" s="41">
        <f t="shared" si="183"/>
        <v>7.5817870555632405</v>
      </c>
      <c r="EW113" s="41">
        <f t="shared" si="183"/>
        <v>7.5746103819180348</v>
      </c>
      <c r="EX113" s="41">
        <f t="shared" si="183"/>
        <v>7.7319800053549255</v>
      </c>
      <c r="EY113" s="41">
        <f t="shared" si="183"/>
        <v>7.7277465874274913</v>
      </c>
      <c r="EZ113" s="41">
        <f t="shared" si="183"/>
        <v>7.8198284212177986</v>
      </c>
      <c r="FA113" s="41">
        <f t="shared" si="183"/>
        <v>7.8245490549666394</v>
      </c>
      <c r="FB113" s="41">
        <f t="shared" si="183"/>
        <v>8.0500410618667111</v>
      </c>
      <c r="FC113" s="41">
        <f t="shared" si="183"/>
        <v>8.0439399415251636</v>
      </c>
      <c r="FD113" s="41">
        <f t="shared" si="183"/>
        <v>8.0574920132687566</v>
      </c>
      <c r="FE113" s="41">
        <f t="shared" ref="FE113:FP113" si="184">SUM(FE114:FE115)</f>
        <v>8.0600699722002318</v>
      </c>
      <c r="FF113" s="41">
        <f t="shared" si="184"/>
        <v>8.7363806248580005</v>
      </c>
      <c r="FG113" s="41">
        <f t="shared" si="184"/>
        <v>8.7338179358478687</v>
      </c>
      <c r="FH113" s="41">
        <f t="shared" si="184"/>
        <v>8.7393316483118149</v>
      </c>
      <c r="FI113" s="41">
        <f t="shared" si="184"/>
        <v>8.7530445495651854</v>
      </c>
      <c r="FJ113" s="41">
        <f t="shared" si="184"/>
        <v>7.6189685755212686</v>
      </c>
      <c r="FK113" s="41">
        <f t="shared" si="184"/>
        <v>7.6163653352681981</v>
      </c>
      <c r="FL113" s="41">
        <f t="shared" si="184"/>
        <v>7.6292365899746759</v>
      </c>
      <c r="FM113" s="41">
        <f t="shared" si="184"/>
        <v>7.6357183056967379</v>
      </c>
      <c r="FN113" s="41">
        <f t="shared" si="184"/>
        <v>8.1439356931381646</v>
      </c>
      <c r="FO113" s="41">
        <f t="shared" si="184"/>
        <v>8.1513270833409983</v>
      </c>
      <c r="FP113" s="41">
        <f t="shared" si="184"/>
        <v>8.1618172437149479</v>
      </c>
      <c r="FQ113" s="41">
        <f t="shared" ref="FQ113:FS113" si="185">SUM(FQ114:FQ115)</f>
        <v>8.1633559207157909</v>
      </c>
      <c r="FR113" s="41">
        <f t="shared" si="185"/>
        <v>6.3252793641679466</v>
      </c>
      <c r="FS113" s="41">
        <f t="shared" si="185"/>
        <v>6.3199910410867206</v>
      </c>
      <c r="FT113" s="41">
        <f t="shared" ref="FT113:FU113" si="186">SUM(FT114:FT115)</f>
        <v>6.3280656014220469</v>
      </c>
      <c r="FU113" s="41">
        <f t="shared" si="186"/>
        <v>6.6185067874244723</v>
      </c>
      <c r="FV113" s="41">
        <f t="shared" ref="FV113" si="187">SUM(FV114:FV115)</f>
        <v>6.6847342753303804</v>
      </c>
    </row>
    <row r="114" spans="1:178" ht="17.25" x14ac:dyDescent="0.25">
      <c r="A114" s="50" t="s">
        <v>117</v>
      </c>
      <c r="B114" s="13">
        <v>6.7621805111421631</v>
      </c>
      <c r="C114" s="13">
        <v>5.4736963711190043</v>
      </c>
      <c r="D114" s="13">
        <v>5.6854035326544965</v>
      </c>
      <c r="E114" s="13">
        <v>6.6175150434106635</v>
      </c>
      <c r="F114" s="13">
        <v>5.9183654356560007</v>
      </c>
      <c r="G114" s="13">
        <v>4.944688195671441</v>
      </c>
      <c r="H114" s="13">
        <v>4.9870825710418032</v>
      </c>
      <c r="I114" s="13">
        <v>5.9259112171837733</v>
      </c>
      <c r="J114" s="13">
        <v>4.5054787448149147</v>
      </c>
      <c r="K114" s="13">
        <v>3.9050544478936202</v>
      </c>
      <c r="L114" s="13">
        <v>4.1282974171065741</v>
      </c>
      <c r="M114" s="13">
        <v>4.4851759325000975</v>
      </c>
      <c r="N114" s="13">
        <v>4.790337312507817</v>
      </c>
      <c r="O114" s="13">
        <v>2.9400761939969899</v>
      </c>
      <c r="P114" s="13">
        <v>3.3436419232253831</v>
      </c>
      <c r="Q114" s="13">
        <v>3.6006618709260048</v>
      </c>
      <c r="R114" s="13">
        <v>3.4291994770062151</v>
      </c>
      <c r="S114" s="13">
        <v>2.8881595816049717</v>
      </c>
      <c r="T114" s="13">
        <v>2.5566953892824329</v>
      </c>
      <c r="U114" s="13">
        <v>2.7186854154321227</v>
      </c>
      <c r="V114" s="13">
        <v>2.8755240354244029</v>
      </c>
      <c r="W114" s="13">
        <v>1.7102611185108272</v>
      </c>
      <c r="X114" s="13">
        <v>1.6668069000385997</v>
      </c>
      <c r="Y114" s="13">
        <v>1.8582411708102058</v>
      </c>
      <c r="Z114" s="13">
        <v>1.8143925769676152</v>
      </c>
      <c r="AA114" s="13">
        <v>1.370362655416683</v>
      </c>
      <c r="AB114" s="13">
        <v>1.3438069000385997</v>
      </c>
      <c r="AC114" s="13">
        <v>1.3865240354244028</v>
      </c>
      <c r="AD114" s="13">
        <v>1.2473826031173043</v>
      </c>
      <c r="AE114" s="13">
        <v>0.83623119695989512</v>
      </c>
      <c r="AF114" s="13">
        <v>0.72662557233025826</v>
      </c>
      <c r="AG114" s="13">
        <v>0.83821124925927359</v>
      </c>
      <c r="AH114" s="13">
        <v>0.888079790802486</v>
      </c>
      <c r="AI114" s="13">
        <v>0.67992838464507666</v>
      </c>
      <c r="AJ114" s="13">
        <v>0.58421124925927359</v>
      </c>
      <c r="AK114" s="13">
        <v>0.57820127540896282</v>
      </c>
      <c r="AL114" s="13">
        <v>0.42020127540896285</v>
      </c>
      <c r="AM114" s="13">
        <v>0.37289846309414448</v>
      </c>
      <c r="AN114" s="13">
        <v>0.40020127540896294</v>
      </c>
      <c r="AO114" s="13">
        <v>1.0759283846450767</v>
      </c>
      <c r="AP114" s="13">
        <v>1.4179682800463194</v>
      </c>
      <c r="AQ114" s="13">
        <v>1.0985340092747136</v>
      </c>
      <c r="AR114" s="13">
        <v>1.1521097123534181</v>
      </c>
      <c r="AS114" s="13">
        <v>1.1969383584953874</v>
      </c>
      <c r="AT114" s="13">
        <v>1.2578467954398427</v>
      </c>
      <c r="AU114" s="13">
        <v>1.0308268477392213</v>
      </c>
      <c r="AV114" s="13">
        <v>0.99793835849538759</v>
      </c>
      <c r="AW114" s="13">
        <v>0.99809794010035924</v>
      </c>
      <c r="AX114" s="13">
        <v>0.94879692618828904</v>
      </c>
      <c r="AY114" s="13">
        <v>0.78663554618056919</v>
      </c>
      <c r="AZ114" s="13">
        <v>0.9213427077160613</v>
      </c>
      <c r="BA114" s="13">
        <v>0.71420127540896294</v>
      </c>
      <c r="BB114" s="13">
        <v>0.41345421847222763</v>
      </c>
      <c r="BC114" s="13">
        <v>0.19146419232253836</v>
      </c>
      <c r="BD114" s="13">
        <v>0.13201994770062148</v>
      </c>
      <c r="BE114" s="13">
        <v>0.10572710923611381</v>
      </c>
      <c r="BF114" s="13">
        <v>0.18474705693673529</v>
      </c>
      <c r="BG114" s="13">
        <v>0.18089846309414451</v>
      </c>
      <c r="BH114" s="13">
        <v>0.20432276001543989</v>
      </c>
      <c r="BI114" s="13">
        <v>0.22987851539352303</v>
      </c>
      <c r="BJ114" s="13">
        <v>0.25142762432701837</v>
      </c>
      <c r="BK114" s="13">
        <v>0.26671048894121535</v>
      </c>
      <c r="BL114" s="13">
        <v>0.38373043664183681</v>
      </c>
      <c r="BM114" s="13">
        <v>0.54646751972826135</v>
      </c>
      <c r="BN114" s="13">
        <v>0.72918480256635532</v>
      </c>
      <c r="BO114" s="13">
        <v>0.81801344870832482</v>
      </c>
      <c r="BP114" s="13">
        <v>1.4044576933302415</v>
      </c>
      <c r="BQ114" s="13">
        <v>1.4832047502669772</v>
      </c>
      <c r="BR114" s="13">
        <v>2.0658502008475104</v>
      </c>
      <c r="BS114" s="13">
        <v>2.1532844716191168</v>
      </c>
      <c r="BT114" s="13">
        <v>2.6197686116422765</v>
      </c>
      <c r="BU114" s="13">
        <v>2.6371711624602021</v>
      </c>
      <c r="BV114" s="13">
        <v>2.70000228476205</v>
      </c>
      <c r="BW114" s="13">
        <v>2.7973767124317912</v>
      </c>
      <c r="BX114" s="13">
        <v>3.0848808001555734</v>
      </c>
      <c r="BY114" s="13">
        <v>3.2907194201478531</v>
      </c>
      <c r="BZ114" s="13">
        <v>3.3305606028581503</v>
      </c>
      <c r="CA114" s="13">
        <v>3.3321462797871653</v>
      </c>
      <c r="CB114" s="13">
        <v>3.5825606028581505</v>
      </c>
      <c r="CC114" s="13">
        <v>3.7539948736297561</v>
      </c>
      <c r="CD114" s="13">
        <v>3.899727901895635</v>
      </c>
      <c r="CE114" s="13">
        <v>3.8000007926595214</v>
      </c>
      <c r="CF114" s="13">
        <v>3.9744749588323707</v>
      </c>
      <c r="CG114" s="13">
        <v>4.1254550111317494</v>
      </c>
      <c r="CH114" s="13">
        <v>4.2412255411056998</v>
      </c>
      <c r="CI114" s="13">
        <v>4.2083316566536224</v>
      </c>
      <c r="CJ114" s="13">
        <v>4.3924068688140414</v>
      </c>
      <c r="CK114" s="13">
        <v>4.2988012441844043</v>
      </c>
      <c r="CL114" s="13">
        <v>4.5197954169923786</v>
      </c>
      <c r="CM114" s="13">
        <v>5.3167138277871446</v>
      </c>
      <c r="CN114" s="13">
        <v>5.6872496354646058</v>
      </c>
      <c r="CO114" s="13">
        <v>6.0695225262284929</v>
      </c>
      <c r="CP114" s="13">
        <v>5.9165509312861913</v>
      </c>
      <c r="CQ114" s="13">
        <v>6.2957939004991443</v>
      </c>
      <c r="CR114" s="13">
        <v>6.4632082235701294</v>
      </c>
      <c r="CS114" s="13">
        <v>6.8233596297275367</v>
      </c>
      <c r="CT114" s="13">
        <v>7.0678570412803259</v>
      </c>
      <c r="CU114" s="13">
        <v>6.611534281264885</v>
      </c>
      <c r="CV114" s="13">
        <v>6.9238171458790827</v>
      </c>
      <c r="CW114" s="13">
        <v>7.2903928489577883</v>
      </c>
      <c r="CX114" s="13">
        <v>7.6745734517958057</v>
      </c>
      <c r="CY114" s="13">
        <v>7.1301192333235788</v>
      </c>
      <c r="CZ114" s="13">
        <v>7.5922506917803663</v>
      </c>
      <c r="DA114" s="13">
        <v>7.4441292071738889</v>
      </c>
      <c r="DB114" s="13">
        <v>8.023438015545473</v>
      </c>
      <c r="DC114" s="13">
        <v>7.3358922340177006</v>
      </c>
      <c r="DD114" s="13">
        <v>7.8637906971118445</v>
      </c>
      <c r="DE114" s="13">
        <v>7.8812149940331402</v>
      </c>
      <c r="DF114" s="13">
        <v>8.6337219782733623</v>
      </c>
      <c r="DG114" s="13">
        <v>7.9145605982656431</v>
      </c>
      <c r="DH114" s="13">
        <v>8.4727219782733627</v>
      </c>
      <c r="DI114" s="13">
        <v>8.4572478121005137</v>
      </c>
      <c r="DJ114" s="13">
        <v>8.959575498057843</v>
      </c>
      <c r="DK114" s="13">
        <v>8.8774141180501243</v>
      </c>
      <c r="DL114" s="13">
        <v>9.1830097688294465</v>
      </c>
      <c r="DM114" s="13">
        <v>9.590121279585615</v>
      </c>
      <c r="DN114" s="13">
        <v>9.6541086392527244</v>
      </c>
      <c r="DO114" s="13">
        <v>8.8688058269379049</v>
      </c>
      <c r="DP114" s="13">
        <v>9.1165229623237103</v>
      </c>
      <c r="DQ114" s="13">
        <v>9.6388058269379062</v>
      </c>
      <c r="DR114" s="13">
        <v>10.109632687232521</v>
      </c>
      <c r="DS114" s="13">
        <v>9.4943797441692581</v>
      </c>
      <c r="DT114" s="13">
        <v>9.862066958004128</v>
      </c>
      <c r="DU114" s="13">
        <v>10.365238311862161</v>
      </c>
      <c r="DV114" s="13">
        <v>10.857901597089565</v>
      </c>
      <c r="DW114" s="13">
        <v>10.086305946310238</v>
      </c>
      <c r="DX114" s="13">
        <v>10.673881649388944</v>
      </c>
      <c r="DY114" s="13">
        <v>10.71119443555407</v>
      </c>
      <c r="DZ114" s="13">
        <v>11.618194214233638</v>
      </c>
      <c r="EA114" s="13">
        <v>10.705608537304622</v>
      </c>
      <c r="EB114" s="13">
        <v>11.104769917312341</v>
      </c>
      <c r="EC114" s="13">
        <v>11.066628485005241</v>
      </c>
      <c r="ED114" s="13">
        <v>11.098194325191775</v>
      </c>
      <c r="EE114" s="13">
        <v>10.603780002120789</v>
      </c>
      <c r="EF114" s="13">
        <v>10.831345731349185</v>
      </c>
      <c r="EG114" s="13">
        <v>11.151789975971102</v>
      </c>
      <c r="EH114" s="13">
        <v>11.185858781686866</v>
      </c>
      <c r="EI114" s="13">
        <v>8.4448687555371773</v>
      </c>
      <c r="EJ114" s="13">
        <v>10.575424510915262</v>
      </c>
      <c r="EK114" s="13">
        <v>9.4147073755294581</v>
      </c>
      <c r="EL114" s="13">
        <v>10.693624305687058</v>
      </c>
      <c r="EM114" s="13">
        <v>10.314052687742835</v>
      </c>
      <c r="EN114" s="13">
        <v>7.8231570843952989</v>
      </c>
      <c r="EO114" s="13">
        <v>7.8127650771096562</v>
      </c>
      <c r="EP114" s="13">
        <v>6.6575473394224982</v>
      </c>
      <c r="EQ114" s="13">
        <v>6.6458607739157296</v>
      </c>
      <c r="ER114" s="13">
        <v>6.6475462645376373</v>
      </c>
      <c r="ES114" s="13">
        <v>6.6476969145843743</v>
      </c>
      <c r="ET114" s="13">
        <v>6.8742467916294929</v>
      </c>
      <c r="EU114" s="13">
        <v>6.8752858787429227</v>
      </c>
      <c r="EV114" s="13">
        <v>6.8864916325310555</v>
      </c>
      <c r="EW114" s="13">
        <v>6.8787152386498995</v>
      </c>
      <c r="EX114" s="13">
        <v>7.3340593554932685</v>
      </c>
      <c r="EY114" s="13">
        <v>7.3324115399993302</v>
      </c>
      <c r="EZ114" s="13">
        <v>7.4223184699455782</v>
      </c>
      <c r="FA114" s="13">
        <v>7.4285080256566367</v>
      </c>
      <c r="FB114" s="13">
        <v>7.6699526149961228</v>
      </c>
      <c r="FC114" s="13">
        <v>7.6627507225193003</v>
      </c>
      <c r="FD114" s="13">
        <v>7.6787521994700256</v>
      </c>
      <c r="FE114" s="13">
        <v>7.6808179623875352</v>
      </c>
      <c r="FF114" s="13">
        <v>8.1830650804763803</v>
      </c>
      <c r="FG114" s="13">
        <v>8.1791740046297949</v>
      </c>
      <c r="FH114" s="13">
        <v>8.1849266464002977</v>
      </c>
      <c r="FI114" s="13">
        <v>8.1990242388642258</v>
      </c>
      <c r="FJ114" s="13">
        <v>7.1507847988585205</v>
      </c>
      <c r="FK114" s="13">
        <v>7.1501643177231253</v>
      </c>
      <c r="FL114" s="13">
        <v>7.1630355724296031</v>
      </c>
      <c r="FM114" s="13">
        <v>7.167340906077003</v>
      </c>
      <c r="FN114" s="13">
        <v>7.599239777809129</v>
      </c>
      <c r="FO114" s="13">
        <v>7.6066311680119627</v>
      </c>
      <c r="FP114" s="13">
        <v>7.6171213283859114</v>
      </c>
      <c r="FQ114" s="13">
        <v>7.6157178998663859</v>
      </c>
      <c r="FR114" s="13">
        <v>6.0098136542280756</v>
      </c>
      <c r="FS114" s="13">
        <v>6.0060328909343141</v>
      </c>
      <c r="FT114" s="13">
        <v>6.0118502553060003</v>
      </c>
      <c r="FU114" s="13">
        <v>6.3022869208892729</v>
      </c>
      <c r="FV114" s="13">
        <v>6.369226523152979</v>
      </c>
    </row>
    <row r="115" spans="1:178" ht="17.25" x14ac:dyDescent="0.25">
      <c r="A115" s="50" t="s">
        <v>118</v>
      </c>
      <c r="B115" s="13">
        <v>22.862442776759952</v>
      </c>
      <c r="C115" s="13">
        <v>21.90518623689119</v>
      </c>
      <c r="D115" s="13">
        <v>23.66833404624311</v>
      </c>
      <c r="E115" s="13">
        <v>26.718909749321803</v>
      </c>
      <c r="F115" s="13">
        <v>24.921026655286219</v>
      </c>
      <c r="G115" s="13">
        <v>24.576736597061025</v>
      </c>
      <c r="H115" s="13">
        <v>24.679991338527046</v>
      </c>
      <c r="I115" s="13">
        <v>29.020122796983831</v>
      </c>
      <c r="J115" s="13">
        <v>23.67984532757788</v>
      </c>
      <c r="K115" s="13">
        <v>24.151588787709116</v>
      </c>
      <c r="L115" s="13">
        <v>26.199856283264751</v>
      </c>
      <c r="M115" s="13">
        <v>27.899768317014711</v>
      </c>
      <c r="N115" s="13">
        <v>31.349541698696878</v>
      </c>
      <c r="O115" s="13">
        <v>22.798879827770875</v>
      </c>
      <c r="P115" s="13">
        <v>26.970089278627398</v>
      </c>
      <c r="Q115" s="13">
        <v>27.996405661598025</v>
      </c>
      <c r="R115" s="13">
        <v>27.959556085918862</v>
      </c>
      <c r="S115" s="13">
        <v>27.270745589074775</v>
      </c>
      <c r="T115" s="13">
        <v>25.972688360941831</v>
      </c>
      <c r="U115" s="13">
        <v>28.695083718148759</v>
      </c>
      <c r="V115" s="13">
        <v>31.066068183819816</v>
      </c>
      <c r="W115" s="13">
        <v>24.153450786937128</v>
      </c>
      <c r="X115" s="13">
        <v>24.284502454591422</v>
      </c>
      <c r="Y115" s="13">
        <v>26.699099903773497</v>
      </c>
      <c r="Z115" s="13">
        <v>28.132474331443241</v>
      </c>
      <c r="AA115" s="13">
        <v>26.294462559190183</v>
      </c>
      <c r="AB115" s="13">
        <v>26.689400917685571</v>
      </c>
      <c r="AC115" s="13">
        <v>29.564623939197904</v>
      </c>
      <c r="AD115" s="13">
        <v>28.206271257631528</v>
      </c>
      <c r="AE115" s="13">
        <v>25.59358404379666</v>
      </c>
      <c r="AF115" s="13">
        <v>27.357362820687072</v>
      </c>
      <c r="AG115" s="13">
        <v>26.161918576065155</v>
      </c>
      <c r="AH115" s="13">
        <v>29.35613162372718</v>
      </c>
      <c r="AI115" s="13">
        <v>27.970173317531174</v>
      </c>
      <c r="AJ115" s="13">
        <v>28.684565894498778</v>
      </c>
      <c r="AK115" s="13">
        <v>28.518729072909256</v>
      </c>
      <c r="AL115" s="13">
        <v>27.616780740563552</v>
      </c>
      <c r="AM115" s="13">
        <v>26.83724493288609</v>
      </c>
      <c r="AN115" s="13">
        <v>27.440253108333657</v>
      </c>
      <c r="AO115" s="13">
        <v>26.538467954398428</v>
      </c>
      <c r="AP115" s="13">
        <v>27.296953892824334</v>
      </c>
      <c r="AQ115" s="13">
        <v>24.974963866674646</v>
      </c>
      <c r="AR115" s="13">
        <v>26.264720897461689</v>
      </c>
      <c r="AS115" s="13">
        <v>25.508641106659201</v>
      </c>
      <c r="AT115" s="13">
        <v>25.674015534328944</v>
      </c>
      <c r="AU115" s="13">
        <v>23.397782538966304</v>
      </c>
      <c r="AV115" s="13">
        <v>22.557782538966308</v>
      </c>
      <c r="AW115" s="13">
        <v>31.653439520281019</v>
      </c>
      <c r="AX115" s="13">
        <v>25.117656154962759</v>
      </c>
      <c r="AY115" s="13">
        <v>19.429208634290347</v>
      </c>
      <c r="AZ115" s="13">
        <v>22.688955691227083</v>
      </c>
      <c r="BA115" s="13">
        <v>21.778596146590502</v>
      </c>
      <c r="BB115" s="13">
        <v>58.707974074295819</v>
      </c>
      <c r="BC115" s="13">
        <v>36.866912228377686</v>
      </c>
      <c r="BD115" s="13">
        <v>19.460205854051029</v>
      </c>
      <c r="BE115" s="13">
        <v>20.502701766327245</v>
      </c>
      <c r="BF115" s="13">
        <v>20.296833224784031</v>
      </c>
      <c r="BG115" s="13">
        <v>17.968873120185275</v>
      </c>
      <c r="BH115" s="13">
        <v>18.432317364807194</v>
      </c>
      <c r="BI115" s="13">
        <v>18.450773381682168</v>
      </c>
      <c r="BJ115" s="13">
        <v>19.950763364165635</v>
      </c>
      <c r="BK115" s="13">
        <v>18.642601984157917</v>
      </c>
      <c r="BL115" s="13">
        <v>19.082347242691903</v>
      </c>
      <c r="BM115" s="13">
        <v>19.715235731935735</v>
      </c>
      <c r="BN115" s="13">
        <v>19.462490311625725</v>
      </c>
      <c r="BO115" s="13">
        <v>18.042157577759976</v>
      </c>
      <c r="BP115" s="13">
        <v>18.537753228539298</v>
      </c>
      <c r="BQ115" s="13">
        <v>16.65847216232785</v>
      </c>
      <c r="BR115" s="13">
        <v>16.713525192032087</v>
      </c>
      <c r="BS115" s="13">
        <v>14.930435427379296</v>
      </c>
      <c r="BT115" s="13">
        <v>15.595200633613905</v>
      </c>
      <c r="BU115" s="13">
        <v>14.734461752124732</v>
      </c>
      <c r="BV115" s="13">
        <v>14.294918102899404</v>
      </c>
      <c r="BW115" s="13">
        <v>13.06988997975122</v>
      </c>
      <c r="BX115" s="13">
        <v>13.014756722891685</v>
      </c>
      <c r="BY115" s="13">
        <v>13.320686905939509</v>
      </c>
      <c r="BZ115" s="13">
        <v>12.931922000621899</v>
      </c>
      <c r="CA115" s="13">
        <v>11.621912026771589</v>
      </c>
      <c r="CB115" s="13">
        <v>11.564912026771591</v>
      </c>
      <c r="CC115" s="13">
        <v>11.599609214456768</v>
      </c>
      <c r="CD115" s="13">
        <v>11.176739603435053</v>
      </c>
      <c r="CE115" s="13">
        <v>10.488729629584745</v>
      </c>
      <c r="CF115" s="13">
        <v>10.275709681884122</v>
      </c>
      <c r="CG115" s="13">
        <v>10.512548301876402</v>
      </c>
      <c r="CH115" s="13">
        <v>10.246625254212836</v>
      </c>
      <c r="CI115" s="13">
        <v>9.3947694667592536</v>
      </c>
      <c r="CJ115" s="13">
        <v>9.6142109311418515</v>
      </c>
      <c r="CK115" s="13">
        <v>9.1847267911186901</v>
      </c>
      <c r="CL115" s="13">
        <v>8.2363895650161574</v>
      </c>
      <c r="CM115" s="13">
        <v>5.9987639926858982</v>
      </c>
      <c r="CN115" s="13">
        <v>5.8521882896071942</v>
      </c>
      <c r="CO115" s="13">
        <v>5.8427540188355875</v>
      </c>
      <c r="CP115" s="13">
        <v>6.1943518687595427</v>
      </c>
      <c r="CQ115" s="13">
        <v>4.2404434318150859</v>
      </c>
      <c r="CR115" s="13">
        <v>4.9304135102641542</v>
      </c>
      <c r="CS115" s="13">
        <v>5.0415649164215628</v>
      </c>
      <c r="CT115" s="13">
        <v>4.8476687574329063</v>
      </c>
      <c r="CU115" s="13">
        <v>4.4556687574329059</v>
      </c>
      <c r="CV115" s="13">
        <v>4.469083080503891</v>
      </c>
      <c r="CW115" s="13">
        <v>4.4880631328032701</v>
      </c>
      <c r="CX115" s="13">
        <v>4.5416901265450864</v>
      </c>
      <c r="CY115" s="13">
        <v>4.1695187726870557</v>
      </c>
      <c r="CZ115" s="13">
        <v>4.208235908072858</v>
      </c>
      <c r="DA115" s="13">
        <v>4.1180845019154484</v>
      </c>
      <c r="DB115" s="13">
        <v>4.0996435507291489</v>
      </c>
      <c r="DC115" s="13">
        <v>3.662360686114952</v>
      </c>
      <c r="DD115" s="13">
        <v>3.6465021184220512</v>
      </c>
      <c r="DE115" s="13">
        <v>3.5373507122646406</v>
      </c>
      <c r="DF115" s="13">
        <v>3.4252117648574663</v>
      </c>
      <c r="DG115" s="13">
        <v>3.2247774940858607</v>
      </c>
      <c r="DH115" s="13">
        <v>3.2467774940858605</v>
      </c>
      <c r="DI115" s="13">
        <v>3.2126360617787619</v>
      </c>
      <c r="DJ115" s="13">
        <v>3.0218223912316686</v>
      </c>
      <c r="DK115" s="13">
        <v>2.9751052558458655</v>
      </c>
      <c r="DL115" s="13">
        <v>3.0079638235387667</v>
      </c>
      <c r="DM115" s="13">
        <v>2.9795295527671608</v>
      </c>
      <c r="DN115" s="13">
        <v>2.7739864250060298</v>
      </c>
      <c r="DO115" s="13">
        <v>2.4768449926989313</v>
      </c>
      <c r="DP115" s="13">
        <v>2.4757035603918323</v>
      </c>
      <c r="DQ115" s="13">
        <v>2.5294107219273245</v>
      </c>
      <c r="DR115" s="13">
        <v>2.3579485064516934</v>
      </c>
      <c r="DS115" s="13">
        <v>1.8513728033729886</v>
      </c>
      <c r="DT115" s="13">
        <v>1.7888070741445947</v>
      </c>
      <c r="DU115" s="13">
        <v>1.9029485064516931</v>
      </c>
      <c r="DV115" s="13">
        <v>1.7063138308710069</v>
      </c>
      <c r="DW115" s="13">
        <v>1.5620309662568099</v>
      </c>
      <c r="DX115" s="13">
        <v>1.5668895339497113</v>
      </c>
      <c r="DY115" s="13">
        <v>1.5633138308710068</v>
      </c>
      <c r="DZ115" s="13">
        <v>1.4025075989183802</v>
      </c>
      <c r="EA115" s="13">
        <v>1.2605075989183803</v>
      </c>
      <c r="EB115" s="13">
        <v>1.2442247343041835</v>
      </c>
      <c r="EC115" s="13">
        <v>1.2446490312254785</v>
      </c>
      <c r="ED115" s="13">
        <v>0.92829683074387026</v>
      </c>
      <c r="EE115" s="13">
        <v>0.88643826305096873</v>
      </c>
      <c r="EF115" s="13">
        <v>0.86343826305096882</v>
      </c>
      <c r="EG115" s="13">
        <v>0.91443826305096876</v>
      </c>
      <c r="EH115" s="13">
        <v>0.66611615877463348</v>
      </c>
      <c r="EI115" s="13">
        <v>0.698974726467535</v>
      </c>
      <c r="EJ115" s="13">
        <v>0.65183329416043645</v>
      </c>
      <c r="EK115" s="13">
        <v>0.57739902338883042</v>
      </c>
      <c r="EL115" s="13">
        <v>0.20018043658262138</v>
      </c>
      <c r="EM115" s="13">
        <v>0.16584262737954619</v>
      </c>
      <c r="EN115" s="13">
        <v>0.18435107665772826</v>
      </c>
      <c r="EO115" s="13">
        <v>0.18563069049886602</v>
      </c>
      <c r="EP115" s="13">
        <v>0.68564673197135506</v>
      </c>
      <c r="EQ115" s="13">
        <v>0.68642731997354323</v>
      </c>
      <c r="ER115" s="13">
        <v>0.68526394362412801</v>
      </c>
      <c r="ES115" s="13">
        <v>0.68833750888274403</v>
      </c>
      <c r="ET115" s="13">
        <v>0.69559565844442572</v>
      </c>
      <c r="EU115" s="13">
        <v>0.69514530532606533</v>
      </c>
      <c r="EV115" s="13">
        <v>0.69529542303218539</v>
      </c>
      <c r="EW115" s="13">
        <v>0.69589514326813562</v>
      </c>
      <c r="EX115" s="13">
        <v>0.39792064986165682</v>
      </c>
      <c r="EY115" s="13">
        <v>0.39533504742816095</v>
      </c>
      <c r="EZ115" s="13">
        <v>0.39750995127222039</v>
      </c>
      <c r="FA115" s="13">
        <v>0.3960410293100024</v>
      </c>
      <c r="FB115" s="13">
        <v>0.38008844687058857</v>
      </c>
      <c r="FC115" s="13">
        <v>0.381189219005863</v>
      </c>
      <c r="FD115" s="13">
        <v>0.37873981379873184</v>
      </c>
      <c r="FE115" s="13">
        <v>0.3792520098126963</v>
      </c>
      <c r="FF115" s="13">
        <v>0.55331554438162001</v>
      </c>
      <c r="FG115" s="13">
        <v>0.55464393121807387</v>
      </c>
      <c r="FH115" s="13">
        <v>0.55440500191151709</v>
      </c>
      <c r="FI115" s="13">
        <v>0.55402031070096036</v>
      </c>
      <c r="FJ115" s="13">
        <v>0.46818377666274774</v>
      </c>
      <c r="FK115" s="13">
        <v>0.46620101754507304</v>
      </c>
      <c r="FL115" s="13">
        <v>0.46620101754507304</v>
      </c>
      <c r="FM115" s="13">
        <v>0.46837739961973496</v>
      </c>
      <c r="FN115" s="13">
        <v>0.5446959153290365</v>
      </c>
      <c r="FO115" s="13">
        <v>0.5446959153290365</v>
      </c>
      <c r="FP115" s="13">
        <v>0.5446959153290365</v>
      </c>
      <c r="FQ115" s="13">
        <v>0.54763802084940449</v>
      </c>
      <c r="FR115" s="13">
        <v>0.315465709939871</v>
      </c>
      <c r="FS115" s="13">
        <v>0.31395815015240675</v>
      </c>
      <c r="FT115" s="13">
        <v>0.31621534611604629</v>
      </c>
      <c r="FU115" s="13">
        <v>0.31621986653519912</v>
      </c>
      <c r="FV115" s="13">
        <v>0.31550775217740129</v>
      </c>
    </row>
    <row r="116" spans="1:178" ht="15" x14ac:dyDescent="0.25">
      <c r="A116" s="49" t="s">
        <v>26</v>
      </c>
      <c r="B116" s="13">
        <v>33.957207438756811</v>
      </c>
      <c r="C116" s="13">
        <v>27.547055921272705</v>
      </c>
      <c r="D116" s="13">
        <v>30.733538155955511</v>
      </c>
      <c r="E116" s="13">
        <v>38.24334691009674</v>
      </c>
      <c r="F116" s="13">
        <v>31.219179611144288</v>
      </c>
      <c r="G116" s="13">
        <v>28.97481792273927</v>
      </c>
      <c r="H116" s="13">
        <v>31.565347393487944</v>
      </c>
      <c r="I116" s="13">
        <v>40.691989354213376</v>
      </c>
      <c r="J116" s="13">
        <v>32.094946109513806</v>
      </c>
      <c r="K116" s="13">
        <v>30.902532527826043</v>
      </c>
      <c r="L116" s="13">
        <v>32.493816076068448</v>
      </c>
      <c r="M116" s="13">
        <v>40.638181671114232</v>
      </c>
      <c r="N116" s="13">
        <v>39.427400068120193</v>
      </c>
      <c r="O116" s="13">
        <v>32.360506059477565</v>
      </c>
      <c r="P116" s="13">
        <v>34.195458095205261</v>
      </c>
      <c r="Q116" s="13">
        <v>41.950203582101842</v>
      </c>
      <c r="R116" s="13">
        <v>37.030287409840092</v>
      </c>
      <c r="S116" s="13">
        <v>32.202048075430667</v>
      </c>
      <c r="T116" s="13">
        <v>31.69959022423318</v>
      </c>
      <c r="U116" s="13">
        <v>40.507679726942868</v>
      </c>
      <c r="V116" s="13">
        <v>45.391225894609377</v>
      </c>
      <c r="W116" s="13">
        <v>35.122579609984314</v>
      </c>
      <c r="X116" s="13">
        <v>32.734887682434767</v>
      </c>
      <c r="Y116" s="13">
        <v>49.411246741604927</v>
      </c>
      <c r="Z116" s="13">
        <v>57.067382644622597</v>
      </c>
      <c r="AA116" s="13">
        <v>51.650068751254501</v>
      </c>
      <c r="AB116" s="13">
        <v>43.707678825576671</v>
      </c>
      <c r="AC116" s="13">
        <v>47.870760520872359</v>
      </c>
      <c r="AD116" s="13">
        <v>47.835118569551561</v>
      </c>
      <c r="AE116" s="13">
        <v>47.82717668503566</v>
      </c>
      <c r="AF116" s="13">
        <v>40.683188893365759</v>
      </c>
      <c r="AG116" s="13">
        <v>45.639925929147793</v>
      </c>
      <c r="AH116" s="13">
        <v>53.716528598686601</v>
      </c>
      <c r="AI116" s="13">
        <v>53.192485294524829</v>
      </c>
      <c r="AJ116" s="13">
        <v>45.979781429893755</v>
      </c>
      <c r="AK116" s="13">
        <v>46.960314810701902</v>
      </c>
      <c r="AL116" s="13">
        <v>45.34753517787324</v>
      </c>
      <c r="AM116" s="13">
        <v>49.074067782983512</v>
      </c>
      <c r="AN116" s="13">
        <v>44.060318527663284</v>
      </c>
      <c r="AO116" s="13">
        <v>51.28028064150471</v>
      </c>
      <c r="AP116" s="13">
        <v>50.965929894972177</v>
      </c>
      <c r="AQ116" s="13">
        <v>47.876167974374233</v>
      </c>
      <c r="AR116" s="13">
        <v>46.791654521919114</v>
      </c>
      <c r="AS116" s="13">
        <v>48.902143999485276</v>
      </c>
      <c r="AT116" s="13">
        <v>52.31458517501629</v>
      </c>
      <c r="AU116" s="13">
        <v>47.59652585586295</v>
      </c>
      <c r="AV116" s="13">
        <v>44.54728047967123</v>
      </c>
      <c r="AW116" s="13">
        <v>45.185042196728283</v>
      </c>
      <c r="AX116" s="13">
        <v>48.645855757139721</v>
      </c>
      <c r="AY116" s="13">
        <v>45.088007066435104</v>
      </c>
      <c r="AZ116" s="13">
        <v>46.994747646108316</v>
      </c>
      <c r="BA116" s="13">
        <v>49.663439049905222</v>
      </c>
      <c r="BB116" s="13">
        <v>44.518820050771595</v>
      </c>
      <c r="BC116" s="13">
        <v>45.329784522512959</v>
      </c>
      <c r="BD116" s="13">
        <v>42.296115185434417</v>
      </c>
      <c r="BE116" s="13">
        <v>48.153823189686165</v>
      </c>
      <c r="BF116" s="13">
        <v>47.165724414748539</v>
      </c>
      <c r="BG116" s="13">
        <v>40.583685017987264</v>
      </c>
      <c r="BH116" s="13">
        <v>40.723405929335868</v>
      </c>
      <c r="BI116" s="13">
        <v>42.869689098716208</v>
      </c>
      <c r="BJ116" s="13">
        <v>53.709551516501016</v>
      </c>
      <c r="BK116" s="13">
        <v>48.790887606366532</v>
      </c>
      <c r="BL116" s="13">
        <v>55.523844521247611</v>
      </c>
      <c r="BM116" s="13">
        <v>53.353513663658106</v>
      </c>
      <c r="BN116" s="13">
        <v>59.614503163381094</v>
      </c>
      <c r="BO116" s="13">
        <v>53.844654717351865</v>
      </c>
      <c r="BP116" s="13">
        <v>67.450588008224003</v>
      </c>
      <c r="BQ116" s="13">
        <v>56.312149405186879</v>
      </c>
      <c r="BR116" s="13">
        <v>56.69811132253087</v>
      </c>
      <c r="BS116" s="13">
        <v>55.093111966064214</v>
      </c>
      <c r="BT116" s="13">
        <v>49.632757114153975</v>
      </c>
      <c r="BU116" s="13">
        <v>51.855248335321299</v>
      </c>
      <c r="BV116" s="13">
        <v>64.215792686171966</v>
      </c>
      <c r="BW116" s="13">
        <v>50.944006073804388</v>
      </c>
      <c r="BX116" s="13">
        <v>67.006745199062095</v>
      </c>
      <c r="BY116" s="13">
        <v>62.733531373661428</v>
      </c>
      <c r="BZ116" s="13">
        <v>69.63694741498017</v>
      </c>
      <c r="CA116" s="13">
        <v>60.072911408128157</v>
      </c>
      <c r="CB116" s="13">
        <v>58.947078823058099</v>
      </c>
      <c r="CC116" s="13">
        <v>62.663178685842908</v>
      </c>
      <c r="CD116" s="13">
        <v>68.916483341685961</v>
      </c>
      <c r="CE116" s="13">
        <v>60.396599490799019</v>
      </c>
      <c r="CF116" s="13">
        <v>63.915348342432679</v>
      </c>
      <c r="CG116" s="13">
        <v>69.63933924690653</v>
      </c>
      <c r="CH116" s="13">
        <v>76.831684276306689</v>
      </c>
      <c r="CI116" s="13">
        <v>71.479800275894291</v>
      </c>
      <c r="CJ116" s="13">
        <v>62.311402206849081</v>
      </c>
      <c r="CK116" s="13">
        <v>70.447372588899469</v>
      </c>
      <c r="CL116" s="13">
        <v>77.868861343874357</v>
      </c>
      <c r="CM116" s="13">
        <v>74.537181292782137</v>
      </c>
      <c r="CN116" s="13">
        <v>63.847439713416996</v>
      </c>
      <c r="CO116" s="13">
        <v>70.423867661550773</v>
      </c>
      <c r="CP116" s="13">
        <v>77.914646667615045</v>
      </c>
      <c r="CQ116" s="13">
        <v>83.613736045807329</v>
      </c>
      <c r="CR116" s="13">
        <v>76.693792879440053</v>
      </c>
      <c r="CS116" s="13">
        <v>72.612647143203745</v>
      </c>
      <c r="CT116" s="13">
        <v>78.37751724655179</v>
      </c>
      <c r="CU116" s="13">
        <v>82.03113098838125</v>
      </c>
      <c r="CV116" s="13">
        <v>73.46930610860268</v>
      </c>
      <c r="CW116" s="13">
        <v>83.779781035764842</v>
      </c>
      <c r="CX116" s="13">
        <v>87.213792302682108</v>
      </c>
      <c r="CY116" s="13">
        <v>84.960467497348233</v>
      </c>
      <c r="CZ116" s="13">
        <v>88.747588715514539</v>
      </c>
      <c r="DA116" s="13">
        <v>89.925520352982687</v>
      </c>
      <c r="DB116" s="13">
        <v>89.521246280399069</v>
      </c>
      <c r="DC116" s="13">
        <v>83.766923310373912</v>
      </c>
      <c r="DD116" s="13">
        <v>78.280007949521888</v>
      </c>
      <c r="DE116" s="13">
        <v>88.658346042196044</v>
      </c>
      <c r="DF116" s="13">
        <v>87.543265971814478</v>
      </c>
      <c r="DG116" s="13">
        <v>80.70722285894233</v>
      </c>
      <c r="DH116" s="13">
        <v>85.530828513336374</v>
      </c>
      <c r="DI116" s="13">
        <v>90.159669306615257</v>
      </c>
      <c r="DJ116" s="13">
        <v>94.796386146445528</v>
      </c>
      <c r="DK116" s="13">
        <v>95.633845911921966</v>
      </c>
      <c r="DL116" s="13">
        <v>92.864249018086497</v>
      </c>
      <c r="DM116" s="13">
        <v>104.03471474542729</v>
      </c>
      <c r="DN116" s="13">
        <v>102.14749876832902</v>
      </c>
      <c r="DO116" s="13">
        <v>92.267602170288512</v>
      </c>
      <c r="DP116" s="13">
        <v>92.482687441537223</v>
      </c>
      <c r="DQ116" s="13">
        <v>100.48709109713043</v>
      </c>
      <c r="DR116" s="13">
        <v>97.028990304813902</v>
      </c>
      <c r="DS116" s="13">
        <v>95.156459149908642</v>
      </c>
      <c r="DT116" s="13">
        <v>82.452038701680351</v>
      </c>
      <c r="DU116" s="13">
        <v>97.948189687933592</v>
      </c>
      <c r="DV116" s="13">
        <v>104.97108586357852</v>
      </c>
      <c r="DW116" s="13">
        <v>100.31118641330012</v>
      </c>
      <c r="DX116" s="13">
        <v>96.647141449080664</v>
      </c>
      <c r="DY116" s="13">
        <v>100.5911646152294</v>
      </c>
      <c r="DZ116" s="13">
        <v>103.66257277792067</v>
      </c>
      <c r="EA116" s="13">
        <v>92.719280265878695</v>
      </c>
      <c r="EB116" s="13">
        <v>94.450922591788256</v>
      </c>
      <c r="EC116" s="13">
        <v>95.844456598931444</v>
      </c>
      <c r="ED116" s="13">
        <v>98.720424031334403</v>
      </c>
      <c r="EE116" s="13">
        <v>92.850181052073324</v>
      </c>
      <c r="EF116" s="13">
        <v>91.357920378975649</v>
      </c>
      <c r="EG116" s="13">
        <v>96.388041242608097</v>
      </c>
      <c r="EH116" s="13">
        <v>95.707975392588381</v>
      </c>
      <c r="EI116" s="13">
        <v>80.238574329616426</v>
      </c>
      <c r="EJ116" s="13">
        <v>94.812853368137766</v>
      </c>
      <c r="EK116" s="13">
        <v>80.111397764400024</v>
      </c>
      <c r="EL116" s="13">
        <v>88.977349404371282</v>
      </c>
      <c r="EM116" s="13">
        <v>82.260373540092559</v>
      </c>
      <c r="EN116" s="13">
        <v>65.865294676838644</v>
      </c>
      <c r="EO116" s="13">
        <v>67.168193107938677</v>
      </c>
      <c r="EP116" s="13">
        <v>73.507359199031328</v>
      </c>
      <c r="EQ116" s="13">
        <v>74.471910987520886</v>
      </c>
      <c r="ER116" s="13">
        <v>71.052059202451119</v>
      </c>
      <c r="ES116" s="13">
        <v>71.13940594467968</v>
      </c>
      <c r="ET116" s="13">
        <v>79.638862054902006</v>
      </c>
      <c r="EU116" s="13">
        <v>78.419599098301205</v>
      </c>
      <c r="EV116" s="13">
        <v>78.800985364003381</v>
      </c>
      <c r="EW116" s="13">
        <v>80.256788940760842</v>
      </c>
      <c r="EX116" s="13">
        <v>85.376175217619149</v>
      </c>
      <c r="EY116" s="13">
        <v>85.832919367225273</v>
      </c>
      <c r="EZ116" s="13">
        <v>84.479020013603744</v>
      </c>
      <c r="FA116" s="13">
        <v>85.710411934116806</v>
      </c>
      <c r="FB116" s="13">
        <v>84.193765558187181</v>
      </c>
      <c r="FC116" s="13">
        <v>83.588617525078647</v>
      </c>
      <c r="FD116" s="13">
        <v>82.829764671209801</v>
      </c>
      <c r="FE116" s="13">
        <v>84.099613540754333</v>
      </c>
      <c r="FF116" s="13">
        <v>94.907034646898538</v>
      </c>
      <c r="FG116" s="13">
        <v>96.376302047489531</v>
      </c>
      <c r="FH116" s="13">
        <v>94.970288836777939</v>
      </c>
      <c r="FI116" s="13">
        <v>96.431061073845257</v>
      </c>
      <c r="FJ116" s="13">
        <v>90.906012916932724</v>
      </c>
      <c r="FK116" s="13">
        <v>90.073698903931628</v>
      </c>
      <c r="FL116" s="13">
        <v>90.406027652197096</v>
      </c>
      <c r="FM116" s="13">
        <v>90.760696975564798</v>
      </c>
      <c r="FN116" s="13">
        <v>87.262880326204552</v>
      </c>
      <c r="FO116" s="13">
        <v>87.418635656205296</v>
      </c>
      <c r="FP116" s="13">
        <v>88.093957746579576</v>
      </c>
      <c r="FQ116" s="13">
        <v>85.986806925787647</v>
      </c>
      <c r="FR116" s="13">
        <v>78.783672639875334</v>
      </c>
      <c r="FS116" s="13">
        <v>78.698158440733238</v>
      </c>
      <c r="FT116" s="13">
        <v>77.296287289119377</v>
      </c>
      <c r="FU116" s="13">
        <v>81.861458013483372</v>
      </c>
      <c r="FV116" s="13">
        <v>84.369560772117467</v>
      </c>
    </row>
    <row r="117" spans="1:178" ht="15" x14ac:dyDescent="0.25">
      <c r="A117" s="49" t="s">
        <v>27</v>
      </c>
      <c r="B117" s="13">
        <v>5.9425281461183763</v>
      </c>
      <c r="C117" s="13">
        <v>5.1367870439871819</v>
      </c>
      <c r="D117" s="13">
        <v>4.9523617179401827</v>
      </c>
      <c r="E117" s="13">
        <v>5.4285584363463748</v>
      </c>
      <c r="F117" s="13">
        <v>3.9834888524025502</v>
      </c>
      <c r="G117" s="13">
        <v>3.6767854449805633</v>
      </c>
      <c r="H117" s="13">
        <v>4.2724695848584746</v>
      </c>
      <c r="I117" s="13">
        <v>4.3687421128725523</v>
      </c>
      <c r="J117" s="13">
        <v>4.4949370641963373</v>
      </c>
      <c r="K117" s="13">
        <v>2.7067762734169443</v>
      </c>
      <c r="L117" s="13">
        <v>4.9238366857971494</v>
      </c>
      <c r="M117" s="13">
        <v>6.8222620958820448</v>
      </c>
      <c r="N117" s="13">
        <v>5.4348631897466477</v>
      </c>
      <c r="O117" s="13">
        <v>3.2512487178504546</v>
      </c>
      <c r="P117" s="13">
        <v>26.828999336843349</v>
      </c>
      <c r="Q117" s="13">
        <v>2.8791845191917491</v>
      </c>
      <c r="R117" s="13">
        <v>2.1556273457004171</v>
      </c>
      <c r="S117" s="13">
        <v>1.0611207407225161</v>
      </c>
      <c r="T117" s="13">
        <v>2.04997686213953</v>
      </c>
      <c r="U117" s="13">
        <v>5.4797425330620255</v>
      </c>
      <c r="V117" s="13">
        <v>2.0935858647127099</v>
      </c>
      <c r="W117" s="13">
        <v>1.9133495164391134</v>
      </c>
      <c r="X117" s="13">
        <v>1.4345763569975136</v>
      </c>
      <c r="Y117" s="13">
        <v>1.9870413969498126</v>
      </c>
      <c r="Z117" s="13">
        <v>1.5717975601571115</v>
      </c>
      <c r="AA117" s="13">
        <v>1.7560773245766119</v>
      </c>
      <c r="AB117" s="13">
        <v>2.1510244007155115</v>
      </c>
      <c r="AC117" s="13">
        <v>2.5402947414577102</v>
      </c>
      <c r="AD117" s="13">
        <v>3.0221000422476099</v>
      </c>
      <c r="AE117" s="13">
        <v>2.7513645775152171</v>
      </c>
      <c r="AF117" s="13">
        <v>3.3536632733272165</v>
      </c>
      <c r="AG117" s="13">
        <v>3.2500185952409204</v>
      </c>
      <c r="AH117" s="13">
        <v>4.9221755997418128</v>
      </c>
      <c r="AI117" s="13">
        <v>4.5444440893637097</v>
      </c>
      <c r="AJ117" s="13">
        <v>2.9031984014507057</v>
      </c>
      <c r="AK117" s="13">
        <v>2.4714535970789062</v>
      </c>
      <c r="AL117" s="13">
        <v>3.7411889777734042</v>
      </c>
      <c r="AM117" s="13">
        <v>4.3089545646580047</v>
      </c>
      <c r="AN117" s="13">
        <v>2.9032381153560047</v>
      </c>
      <c r="AO117" s="13">
        <v>3.3422664704258045</v>
      </c>
      <c r="AP117" s="13">
        <v>3.6864158183318039</v>
      </c>
      <c r="AQ117" s="13">
        <v>4.7468806902083145</v>
      </c>
      <c r="AR117" s="13">
        <v>3.2953306690845099</v>
      </c>
      <c r="AS117" s="13">
        <v>3.2496559528839004</v>
      </c>
      <c r="AT117" s="13">
        <v>4.6438055529035829</v>
      </c>
      <c r="AU117" s="13">
        <v>5.8592268405584003</v>
      </c>
      <c r="AV117" s="13">
        <v>5.1327977282328998</v>
      </c>
      <c r="AW117" s="13">
        <v>4.1182268405583997</v>
      </c>
      <c r="AX117" s="13">
        <v>4.5631701304187997</v>
      </c>
      <c r="AY117" s="13">
        <v>5.2591984854886</v>
      </c>
      <c r="AZ117" s="13">
        <v>5.7495708876745004</v>
      </c>
      <c r="BA117" s="13">
        <v>5.2410529238611003</v>
      </c>
      <c r="BB117" s="13">
        <v>6.8081304165135013</v>
      </c>
      <c r="BC117" s="13">
        <v>6.2309489272592016</v>
      </c>
      <c r="BD117" s="13">
        <v>3.412438536002802</v>
      </c>
      <c r="BE117" s="13">
        <v>6.0078752208853015</v>
      </c>
      <c r="BF117" s="13">
        <v>5.7763931846987004</v>
      </c>
      <c r="BG117" s="13">
        <v>6.3553931846987011</v>
      </c>
      <c r="BH117" s="13">
        <v>7.3333856121417007</v>
      </c>
      <c r="BI117" s="13">
        <v>4.6586275978141005</v>
      </c>
      <c r="BJ117" s="13">
        <v>5.8320283550698004</v>
      </c>
      <c r="BK117" s="13">
        <v>6.9364498948383009</v>
      </c>
      <c r="BL117" s="13">
        <v>5.8029848548860015</v>
      </c>
      <c r="BM117" s="13">
        <v>5.2622759781410018</v>
      </c>
      <c r="BN117" s="13">
        <v>6.4432192680014015</v>
      </c>
      <c r="BO117" s="13">
        <v>7.3845595288390014</v>
      </c>
      <c r="BP117" s="13">
        <v>7.5786445940484013</v>
      </c>
      <c r="BQ117" s="13">
        <v>3.5938468658155012</v>
      </c>
      <c r="BR117" s="13">
        <v>5.2467863693974017</v>
      </c>
      <c r="BS117" s="13">
        <v>5.6113856121417012</v>
      </c>
      <c r="BT117" s="13">
        <v>3.8989243584679016</v>
      </c>
      <c r="BU117" s="13">
        <v>3.1672721918625011</v>
      </c>
      <c r="BV117" s="13">
        <v>5.018394699667426</v>
      </c>
      <c r="BW117" s="13">
        <v>2.8983043332108007</v>
      </c>
      <c r="BX117" s="13">
        <v>9.6549505262658215</v>
      </c>
      <c r="BY117" s="13">
        <v>9.2929788813356211</v>
      </c>
      <c r="BZ117" s="13">
        <v>6.3050941527351245</v>
      </c>
      <c r="CA117" s="13">
        <v>7.0430127897663297</v>
      </c>
      <c r="CB117" s="13">
        <v>8.2700752213426263</v>
      </c>
      <c r="CC117" s="13">
        <v>7.2121167863682274</v>
      </c>
      <c r="CD117" s="13">
        <v>7.1310412288740244</v>
      </c>
      <c r="CE117" s="13">
        <v>7.6865779560041325</v>
      </c>
      <c r="CF117" s="13">
        <v>11.237842659347528</v>
      </c>
      <c r="CG117" s="13">
        <v>7.4131602865520261</v>
      </c>
      <c r="CH117" s="13">
        <v>6.9736404716183245</v>
      </c>
      <c r="CI117" s="13">
        <v>11.520082709861731</v>
      </c>
      <c r="CJ117" s="13">
        <v>3.1779559115509408</v>
      </c>
      <c r="CK117" s="13">
        <v>8.6118426593475288</v>
      </c>
      <c r="CL117" s="13">
        <v>10.505489188554128</v>
      </c>
      <c r="CM117" s="13">
        <v>9.626116702330334</v>
      </c>
      <c r="CN117" s="13">
        <v>12.011283130508527</v>
      </c>
      <c r="CO117" s="13">
        <v>11.881022213443632</v>
      </c>
      <c r="CP117" s="13">
        <v>11.584772739252129</v>
      </c>
      <c r="CQ117" s="13">
        <v>12.051729155030435</v>
      </c>
      <c r="CR117" s="13">
        <v>14.22640218818653</v>
      </c>
      <c r="CS117" s="13">
        <v>14.374872949575527</v>
      </c>
      <c r="CT117" s="13">
        <v>17.757487337433822</v>
      </c>
      <c r="CU117" s="13">
        <v>18.98595229334823</v>
      </c>
      <c r="CV117" s="13">
        <v>18.409163904754735</v>
      </c>
      <c r="CW117" s="13">
        <v>12.60537021491402</v>
      </c>
      <c r="CX117" s="13">
        <v>15.547689693238819</v>
      </c>
      <c r="CY117" s="13">
        <v>14.089547833851924</v>
      </c>
      <c r="CZ117" s="13">
        <v>15.404226504406823</v>
      </c>
      <c r="DA117" s="13">
        <v>8.5276026928712216</v>
      </c>
      <c r="DB117" s="13">
        <v>10.281368111680035</v>
      </c>
      <c r="DC117" s="13">
        <v>10.463022297481526</v>
      </c>
      <c r="DD117" s="13">
        <v>11.492288851945224</v>
      </c>
      <c r="DE117" s="13">
        <v>8.7389391674303223</v>
      </c>
      <c r="DF117" s="13">
        <v>10.211441818053936</v>
      </c>
      <c r="DG117" s="13">
        <v>8.6387198153910258</v>
      </c>
      <c r="DH117" s="13">
        <v>13.624543963535531</v>
      </c>
      <c r="DI117" s="13">
        <v>9.243182920185129</v>
      </c>
      <c r="DJ117" s="13">
        <v>10.461422970699331</v>
      </c>
      <c r="DK117" s="13">
        <v>9.5292488018883486</v>
      </c>
      <c r="DL117" s="13">
        <v>11.514714177992225</v>
      </c>
      <c r="DM117" s="13">
        <v>9.3818994535250244</v>
      </c>
      <c r="DN117" s="13">
        <v>24.90487303361342</v>
      </c>
      <c r="DO117" s="13">
        <v>29.17617172942542</v>
      </c>
      <c r="DP117" s="13">
        <v>11.204842743385424</v>
      </c>
      <c r="DQ117" s="13">
        <v>9.1054212876548171</v>
      </c>
      <c r="DR117" s="13">
        <v>12.170048885468917</v>
      </c>
      <c r="DS117" s="13">
        <v>7.8588654610564221</v>
      </c>
      <c r="DT117" s="13">
        <v>9.017585696636921</v>
      </c>
      <c r="DU117" s="13">
        <v>6.8021169544440161</v>
      </c>
      <c r="DV117" s="13">
        <v>9.1343002948186189</v>
      </c>
      <c r="DW117" s="13">
        <v>8.011666975567822</v>
      </c>
      <c r="DX117" s="13">
        <v>10.845606479149721</v>
      </c>
      <c r="DY117" s="13">
        <v>8.4870243166776156</v>
      </c>
      <c r="DZ117" s="13">
        <v>9.2138144723535191</v>
      </c>
      <c r="EA117" s="13">
        <v>8.7593078673756164</v>
      </c>
      <c r="EB117" s="13">
        <v>12.129493058870521</v>
      </c>
      <c r="EC117" s="13">
        <v>11.296827682309321</v>
      </c>
      <c r="ED117" s="13">
        <v>12.845542196453124</v>
      </c>
      <c r="EE117" s="13">
        <v>6.9310361820271078</v>
      </c>
      <c r="EF117" s="13">
        <v>14.388135801798621</v>
      </c>
      <c r="EG117" s="13">
        <v>11.064211443330718</v>
      </c>
      <c r="EH117" s="13">
        <v>12.57667833440332</v>
      </c>
      <c r="EI117" s="13">
        <v>9.3858220449105172</v>
      </c>
      <c r="EJ117" s="13">
        <v>11.939462852680419</v>
      </c>
      <c r="EK117" s="13">
        <v>11.516360791236719</v>
      </c>
      <c r="EL117" s="13">
        <v>13.912520000000002</v>
      </c>
      <c r="EM117" s="13">
        <v>11.491185578991377</v>
      </c>
      <c r="EN117" s="13">
        <v>18.030246124537133</v>
      </c>
      <c r="EO117" s="13">
        <v>12.84794856575647</v>
      </c>
      <c r="EP117" s="13">
        <v>15.635844557814751</v>
      </c>
      <c r="EQ117" s="13">
        <v>13.08415389811233</v>
      </c>
      <c r="ER117" s="13">
        <v>13.855774964756117</v>
      </c>
      <c r="ES117" s="13">
        <v>12.316995447778693</v>
      </c>
      <c r="ET117" s="13">
        <v>15.915952194802264</v>
      </c>
      <c r="EU117" s="13">
        <v>13.820701203655297</v>
      </c>
      <c r="EV117" s="13">
        <v>13.425579081535082</v>
      </c>
      <c r="EW117" s="13">
        <v>11.137795231944985</v>
      </c>
      <c r="EX117" s="13">
        <v>13.592462152834688</v>
      </c>
      <c r="EY117" s="13">
        <v>13.300944301006247</v>
      </c>
      <c r="EZ117" s="13">
        <v>14.451096372398194</v>
      </c>
      <c r="FA117" s="13">
        <v>11.927043112368867</v>
      </c>
      <c r="FB117" s="13">
        <v>14.226280874116981</v>
      </c>
      <c r="FC117" s="13">
        <v>10.83800273582839</v>
      </c>
      <c r="FD117" s="13">
        <v>10.897833155034917</v>
      </c>
      <c r="FE117" s="13">
        <v>9.3997567793794126</v>
      </c>
      <c r="FF117" s="13">
        <v>11.652722119218398</v>
      </c>
      <c r="FG117" s="13">
        <v>15.229810106100297</v>
      </c>
      <c r="FH117" s="13">
        <v>12.761574588385688</v>
      </c>
      <c r="FI117" s="13">
        <v>13.828885651264208</v>
      </c>
      <c r="FJ117" s="13">
        <v>10.771577157633905</v>
      </c>
      <c r="FK117" s="13">
        <v>7.4837760379033957</v>
      </c>
      <c r="FL117" s="13">
        <v>11.928740870748239</v>
      </c>
      <c r="FM117" s="13">
        <v>6.716619055417107</v>
      </c>
      <c r="FN117" s="13">
        <v>10.349672983176957</v>
      </c>
      <c r="FO117" s="13">
        <v>7.1933174002147107</v>
      </c>
      <c r="FP117" s="13">
        <v>8.9294877306232792</v>
      </c>
      <c r="FQ117" s="13">
        <v>5.0196182148795998</v>
      </c>
      <c r="FR117" s="13">
        <v>5.6063723461640924</v>
      </c>
      <c r="FS117" s="13">
        <v>4.4784297823386296</v>
      </c>
      <c r="FT117" s="13">
        <v>6.2971683959274207</v>
      </c>
      <c r="FU117" s="13">
        <v>4.0115009857991799</v>
      </c>
      <c r="FV117" s="13">
        <v>7.8637185175591986</v>
      </c>
    </row>
    <row r="118" spans="1:178" ht="15" x14ac:dyDescent="0.25">
      <c r="A118" s="49" t="s">
        <v>24</v>
      </c>
      <c r="B118" s="13">
        <v>0</v>
      </c>
      <c r="C118" s="13">
        <v>0</v>
      </c>
      <c r="D118" s="13">
        <v>0</v>
      </c>
      <c r="E118" s="13">
        <v>0</v>
      </c>
      <c r="F118" s="13">
        <v>0</v>
      </c>
      <c r="G118" s="13">
        <v>0</v>
      </c>
      <c r="H118" s="13">
        <v>0</v>
      </c>
      <c r="I118" s="13">
        <v>0</v>
      </c>
      <c r="J118" s="13">
        <v>0</v>
      </c>
      <c r="K118" s="13">
        <v>0</v>
      </c>
      <c r="L118" s="13">
        <v>0</v>
      </c>
      <c r="M118" s="13">
        <v>0</v>
      </c>
      <c r="N118" s="13">
        <v>0</v>
      </c>
      <c r="O118" s="13">
        <v>0</v>
      </c>
      <c r="P118" s="13">
        <v>0</v>
      </c>
      <c r="Q118" s="13">
        <v>0</v>
      </c>
      <c r="R118" s="13">
        <v>0</v>
      </c>
      <c r="S118" s="13">
        <v>0</v>
      </c>
      <c r="T118" s="13">
        <v>0</v>
      </c>
      <c r="U118" s="13">
        <v>0</v>
      </c>
      <c r="V118" s="13">
        <v>0</v>
      </c>
      <c r="W118" s="13">
        <v>0</v>
      </c>
      <c r="X118" s="13">
        <v>0</v>
      </c>
      <c r="Y118" s="13">
        <v>0</v>
      </c>
      <c r="Z118" s="13">
        <v>0</v>
      </c>
      <c r="AA118" s="13">
        <v>0</v>
      </c>
      <c r="AB118" s="13">
        <v>0</v>
      </c>
      <c r="AC118" s="13">
        <v>0</v>
      </c>
      <c r="AD118" s="13">
        <v>0</v>
      </c>
      <c r="AE118" s="13">
        <v>0</v>
      </c>
      <c r="AF118" s="13">
        <v>0</v>
      </c>
      <c r="AG118" s="13">
        <v>0</v>
      </c>
      <c r="AH118" s="13">
        <v>0</v>
      </c>
      <c r="AI118" s="13">
        <v>0</v>
      </c>
      <c r="AJ118" s="13">
        <v>0</v>
      </c>
      <c r="AK118" s="13">
        <v>0</v>
      </c>
      <c r="AL118" s="13">
        <v>0</v>
      </c>
      <c r="AM118" s="13">
        <v>0</v>
      </c>
      <c r="AN118" s="13">
        <v>0</v>
      </c>
      <c r="AO118" s="13">
        <v>0</v>
      </c>
      <c r="AP118" s="13">
        <v>0</v>
      </c>
      <c r="AQ118" s="13">
        <v>0</v>
      </c>
      <c r="AR118" s="13">
        <v>0</v>
      </c>
      <c r="AS118" s="13">
        <v>0</v>
      </c>
      <c r="AT118" s="13">
        <v>0</v>
      </c>
      <c r="AU118" s="13">
        <v>0</v>
      </c>
      <c r="AV118" s="13">
        <v>0</v>
      </c>
      <c r="AW118" s="13">
        <v>0</v>
      </c>
      <c r="AX118" s="13">
        <v>0</v>
      </c>
      <c r="AY118" s="13">
        <v>0</v>
      </c>
      <c r="AZ118" s="13">
        <v>0</v>
      </c>
      <c r="BA118" s="13">
        <v>0</v>
      </c>
      <c r="BB118" s="13">
        <v>0</v>
      </c>
      <c r="BC118" s="13">
        <v>0</v>
      </c>
      <c r="BD118" s="13">
        <v>0</v>
      </c>
      <c r="BE118" s="13">
        <v>0</v>
      </c>
      <c r="BF118" s="13">
        <v>0</v>
      </c>
      <c r="BG118" s="13">
        <v>0</v>
      </c>
      <c r="BH118" s="13">
        <v>0</v>
      </c>
      <c r="BI118" s="13">
        <v>0</v>
      </c>
      <c r="BJ118" s="13">
        <v>0</v>
      </c>
      <c r="BK118" s="13">
        <v>0</v>
      </c>
      <c r="BL118" s="13">
        <v>0</v>
      </c>
      <c r="BM118" s="13">
        <v>0</v>
      </c>
      <c r="BN118" s="13">
        <v>0.13749470333350694</v>
      </c>
      <c r="BO118" s="13">
        <v>0.13749470333350694</v>
      </c>
      <c r="BP118" s="13">
        <v>0.13749470333350694</v>
      </c>
      <c r="BQ118" s="13">
        <v>0.13749470333350694</v>
      </c>
      <c r="BR118" s="13">
        <v>0.14549812636336779</v>
      </c>
      <c r="BS118" s="13">
        <v>0.14549812636336779</v>
      </c>
      <c r="BT118" s="13">
        <v>0.14549812636336779</v>
      </c>
      <c r="BU118" s="13">
        <v>0.14549812636336779</v>
      </c>
      <c r="BV118" s="13">
        <v>0.15350154939322863</v>
      </c>
      <c r="BW118" s="13">
        <v>0.15350154939322863</v>
      </c>
      <c r="BX118" s="13">
        <v>0.15350154939322863</v>
      </c>
      <c r="BY118" s="13">
        <v>0.15350154939322863</v>
      </c>
      <c r="BZ118" s="13">
        <v>0.1615049724230895</v>
      </c>
      <c r="CA118" s="13">
        <v>0.1615049724230895</v>
      </c>
      <c r="CB118" s="13">
        <v>0.1615049724230895</v>
      </c>
      <c r="CC118" s="13">
        <v>0.1615049724230895</v>
      </c>
      <c r="CD118" s="13">
        <v>0.16950839545295038</v>
      </c>
      <c r="CE118" s="13">
        <v>0.16950839545295038</v>
      </c>
      <c r="CF118" s="13">
        <v>0.16950839545295038</v>
      </c>
      <c r="CG118" s="13">
        <v>0.16950839545295038</v>
      </c>
      <c r="CH118" s="13">
        <v>0.1775118184828112</v>
      </c>
      <c r="CI118" s="13">
        <v>0.1775118184828112</v>
      </c>
      <c r="CJ118" s="13">
        <v>0.1775118184828112</v>
      </c>
      <c r="CK118" s="13">
        <v>0.1775118184828112</v>
      </c>
      <c r="CL118" s="13">
        <v>0.17764862913289431</v>
      </c>
      <c r="CM118" s="13">
        <v>0.17764862913289431</v>
      </c>
      <c r="CN118" s="13">
        <v>0.17764862913289431</v>
      </c>
      <c r="CO118" s="13">
        <v>0.17764862913289431</v>
      </c>
      <c r="CP118" s="13">
        <v>0.18589147080040055</v>
      </c>
      <c r="CQ118" s="13">
        <v>0.18589147080040055</v>
      </c>
      <c r="CR118" s="13">
        <v>0.18589147080040055</v>
      </c>
      <c r="CS118" s="13">
        <v>0.18589147080040055</v>
      </c>
      <c r="CT118" s="13">
        <v>0.19413431246790683</v>
      </c>
      <c r="CU118" s="13">
        <v>0.19413431246790683</v>
      </c>
      <c r="CV118" s="13">
        <v>0.19413431246790683</v>
      </c>
      <c r="CW118" s="13">
        <v>0.19413431246790683</v>
      </c>
      <c r="CX118" s="13">
        <v>0.20237715413541307</v>
      </c>
      <c r="CY118" s="13">
        <v>0.20237715413541307</v>
      </c>
      <c r="CZ118" s="13">
        <v>0.20237715413541307</v>
      </c>
      <c r="DA118" s="13">
        <v>0.20237715413541307</v>
      </c>
      <c r="DB118" s="13">
        <v>0.21061999580291935</v>
      </c>
      <c r="DC118" s="13">
        <v>0.21061999580291935</v>
      </c>
      <c r="DD118" s="13">
        <v>0.21061999580291935</v>
      </c>
      <c r="DE118" s="13">
        <v>0.21061999580291935</v>
      </c>
      <c r="DF118" s="13">
        <v>0.21609242180624297</v>
      </c>
      <c r="DG118" s="13">
        <v>0.21609242180624297</v>
      </c>
      <c r="DH118" s="13">
        <v>0.21609242180624297</v>
      </c>
      <c r="DI118" s="13">
        <v>0.21609242180624297</v>
      </c>
      <c r="DJ118" s="13">
        <v>0.23250969981621397</v>
      </c>
      <c r="DK118" s="13">
        <v>0.23250969981621397</v>
      </c>
      <c r="DL118" s="13">
        <v>0.23250969981621397</v>
      </c>
      <c r="DM118" s="13">
        <v>0.23250969981621397</v>
      </c>
      <c r="DN118" s="13">
        <v>0.24359136247294441</v>
      </c>
      <c r="DO118" s="13">
        <v>0.24359136247294441</v>
      </c>
      <c r="DP118" s="13">
        <v>0.24359136247294441</v>
      </c>
      <c r="DQ118" s="13">
        <v>0.24359136247294441</v>
      </c>
      <c r="DR118" s="13">
        <v>0.25280898002229268</v>
      </c>
      <c r="DS118" s="13">
        <v>0.25280898002229268</v>
      </c>
      <c r="DT118" s="13">
        <v>0.25280898002229268</v>
      </c>
      <c r="DU118" s="13">
        <v>0.25280898002229268</v>
      </c>
      <c r="DV118" s="13">
        <v>0.28046183267033753</v>
      </c>
      <c r="DW118" s="13">
        <v>0.28046183267033753</v>
      </c>
      <c r="DX118" s="13">
        <v>0.28046183267033753</v>
      </c>
      <c r="DY118" s="13">
        <v>0.28046183267033753</v>
      </c>
      <c r="DZ118" s="13">
        <v>0.28651570393651432</v>
      </c>
      <c r="EA118" s="13">
        <v>0.28651570393651432</v>
      </c>
      <c r="EB118" s="13">
        <v>0.28651570393651432</v>
      </c>
      <c r="EC118" s="13">
        <v>0.28651570393651432</v>
      </c>
      <c r="ED118" s="13">
        <v>0.30467731773504475</v>
      </c>
      <c r="EE118" s="13">
        <v>0.30467731773504475</v>
      </c>
      <c r="EF118" s="13">
        <v>0.30467731773504475</v>
      </c>
      <c r="EG118" s="13">
        <v>0.30467731773504475</v>
      </c>
      <c r="EH118" s="13">
        <v>0.31177437020810511</v>
      </c>
      <c r="EI118" s="13">
        <v>0.31177437020810511</v>
      </c>
      <c r="EJ118" s="13">
        <v>0.31177437020810511</v>
      </c>
      <c r="EK118" s="13">
        <v>0.31177437020810511</v>
      </c>
      <c r="EL118" s="13">
        <v>0.33306552762728625</v>
      </c>
      <c r="EM118" s="13">
        <v>0.33306552762728625</v>
      </c>
      <c r="EN118" s="13">
        <v>0.33306552762728625</v>
      </c>
      <c r="EO118" s="13">
        <v>0.33306552762728625</v>
      </c>
      <c r="EP118" s="13">
        <v>0.33339045292123354</v>
      </c>
      <c r="EQ118" s="13">
        <v>0.33339045292123354</v>
      </c>
      <c r="ER118" s="13">
        <v>0.33339045292123354</v>
      </c>
      <c r="ES118" s="13">
        <v>0.33339045292123354</v>
      </c>
      <c r="ET118" s="13">
        <v>0.33436522880307556</v>
      </c>
      <c r="EU118" s="13">
        <v>0.33436522880307556</v>
      </c>
      <c r="EV118" s="13">
        <v>0.33436522880307556</v>
      </c>
      <c r="EW118" s="13">
        <v>0.33436522880307556</v>
      </c>
      <c r="EX118" s="13">
        <v>0.33922200688102533</v>
      </c>
      <c r="EY118" s="13">
        <v>0.33922200688102533</v>
      </c>
      <c r="EZ118" s="13">
        <v>0.33922200688102533</v>
      </c>
      <c r="FA118" s="13">
        <v>0.33922200688102533</v>
      </c>
      <c r="FB118" s="13">
        <v>0.35540894911808679</v>
      </c>
      <c r="FC118" s="13">
        <v>0.35540894911808679</v>
      </c>
      <c r="FD118" s="13">
        <v>0.35540894911808679</v>
      </c>
      <c r="FE118" s="13">
        <v>0.35540894911808679</v>
      </c>
      <c r="FF118" s="13">
        <v>0.37236829731251836</v>
      </c>
      <c r="FG118" s="13">
        <v>0.37236829731251836</v>
      </c>
      <c r="FH118" s="13">
        <v>0.37236829731251836</v>
      </c>
      <c r="FI118" s="13">
        <v>0.37236829731251836</v>
      </c>
      <c r="FJ118" s="13">
        <v>0.4157675656025151</v>
      </c>
      <c r="FK118" s="13">
        <v>0.4157675656025151</v>
      </c>
      <c r="FL118" s="13">
        <v>0.4157675656025151</v>
      </c>
      <c r="FM118" s="13">
        <v>0.4157675656025151</v>
      </c>
      <c r="FN118" s="13">
        <v>0.46422498868630285</v>
      </c>
      <c r="FO118" s="13">
        <v>0.46422498868630285</v>
      </c>
      <c r="FP118" s="13">
        <v>0.46422498868630285</v>
      </c>
      <c r="FQ118" s="13">
        <v>0.46422498868630285</v>
      </c>
      <c r="FR118" s="13">
        <v>0.51268241177009066</v>
      </c>
      <c r="FS118" s="13">
        <v>0.51268241177009066</v>
      </c>
      <c r="FT118" s="13">
        <v>0.51268241177009066</v>
      </c>
      <c r="FU118" s="13">
        <v>0.51268241177009066</v>
      </c>
      <c r="FV118" s="13">
        <v>0.56113983485387864</v>
      </c>
    </row>
    <row r="119" spans="1:178" x14ac:dyDescent="0.2">
      <c r="A119" s="25"/>
      <c r="B119" s="63"/>
      <c r="C119" s="63"/>
      <c r="D119" s="63"/>
      <c r="E119" s="63"/>
      <c r="F119" s="63"/>
      <c r="G119" s="63"/>
      <c r="H119" s="63"/>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3"/>
      <c r="CP119" s="63"/>
      <c r="CQ119" s="63"/>
      <c r="CR119" s="63"/>
      <c r="CS119" s="63"/>
      <c r="CT119" s="63"/>
      <c r="CU119" s="63"/>
      <c r="CV119" s="63"/>
      <c r="CW119" s="63"/>
      <c r="CX119" s="63"/>
      <c r="CY119" s="63"/>
      <c r="CZ119" s="63"/>
      <c r="DA119" s="63"/>
      <c r="DB119" s="63"/>
      <c r="DC119" s="63"/>
      <c r="DD119" s="63"/>
      <c r="DE119" s="63"/>
      <c r="DF119" s="63"/>
      <c r="DG119" s="63"/>
      <c r="DH119" s="63"/>
      <c r="DI119" s="63"/>
      <c r="DJ119" s="63"/>
      <c r="DK119" s="63"/>
      <c r="DL119" s="63"/>
      <c r="DM119" s="63"/>
      <c r="DN119" s="63"/>
      <c r="DO119" s="63"/>
      <c r="DP119" s="63"/>
      <c r="DQ119" s="63"/>
      <c r="DR119" s="63"/>
      <c r="DS119" s="63"/>
      <c r="DT119" s="63"/>
      <c r="DU119" s="63"/>
      <c r="DV119" s="63"/>
      <c r="DW119" s="63"/>
      <c r="DX119" s="63"/>
      <c r="DY119" s="63"/>
      <c r="DZ119" s="63"/>
      <c r="EA119" s="63"/>
      <c r="EB119" s="63"/>
      <c r="EC119" s="63"/>
      <c r="ED119" s="63"/>
      <c r="EE119" s="63"/>
      <c r="EF119" s="63"/>
      <c r="EG119" s="63"/>
      <c r="EH119" s="63"/>
      <c r="EI119" s="63"/>
      <c r="EJ119" s="63"/>
      <c r="EK119" s="63"/>
      <c r="EL119" s="63"/>
      <c r="EM119" s="63"/>
      <c r="EN119" s="63"/>
      <c r="EO119" s="63"/>
      <c r="EP119" s="63"/>
      <c r="EQ119" s="63"/>
      <c r="ER119" s="63"/>
      <c r="ES119" s="63"/>
      <c r="ET119" s="63"/>
      <c r="EU119" s="63"/>
      <c r="EV119" s="63"/>
      <c r="EW119" s="63"/>
      <c r="EX119" s="63"/>
      <c r="EY119" s="63"/>
      <c r="EZ119" s="63"/>
      <c r="FA119" s="63"/>
      <c r="FB119" s="63"/>
      <c r="FC119" s="63"/>
      <c r="FD119" s="63"/>
      <c r="FE119" s="63"/>
      <c r="FF119" s="63"/>
      <c r="FG119" s="63"/>
      <c r="FH119" s="63"/>
      <c r="FI119" s="63"/>
      <c r="FJ119" s="63"/>
      <c r="FK119" s="63"/>
      <c r="FL119" s="63"/>
      <c r="FM119" s="63"/>
      <c r="FN119" s="63"/>
      <c r="FO119" s="63"/>
      <c r="FP119" s="63"/>
      <c r="FQ119" s="63"/>
      <c r="FR119" s="63"/>
      <c r="FS119" s="63"/>
      <c r="FT119" s="63"/>
      <c r="FU119" s="63"/>
      <c r="FV119" s="63"/>
    </row>
    <row r="120" spans="1:178" ht="17.25" x14ac:dyDescent="0.2">
      <c r="A120" s="27" t="s">
        <v>119</v>
      </c>
      <c r="B120" s="15">
        <f t="shared" ref="B120:BM120" si="188">SUM(B121,B124:B126)</f>
        <v>192.42921806362261</v>
      </c>
      <c r="C120" s="15">
        <f t="shared" si="188"/>
        <v>124.00028643202023</v>
      </c>
      <c r="D120" s="15">
        <f t="shared" si="188"/>
        <v>160.15664207119067</v>
      </c>
      <c r="E120" s="15">
        <f t="shared" si="188"/>
        <v>112.98188614517274</v>
      </c>
      <c r="F120" s="15">
        <f t="shared" si="188"/>
        <v>147.95371555860606</v>
      </c>
      <c r="G120" s="15">
        <f t="shared" si="188"/>
        <v>175.50818330882106</v>
      </c>
      <c r="H120" s="15">
        <f t="shared" si="188"/>
        <v>153.01422571028431</v>
      </c>
      <c r="I120" s="15">
        <f t="shared" si="188"/>
        <v>174.96739758671566</v>
      </c>
      <c r="J120" s="15">
        <f t="shared" si="188"/>
        <v>131.42803821801635</v>
      </c>
      <c r="K120" s="15">
        <f t="shared" si="188"/>
        <v>170.91865117712456</v>
      </c>
      <c r="L120" s="15">
        <f t="shared" si="188"/>
        <v>119.02115444266109</v>
      </c>
      <c r="M120" s="15">
        <f t="shared" si="188"/>
        <v>178.20271847252633</v>
      </c>
      <c r="N120" s="15">
        <f t="shared" si="188"/>
        <v>159.41656957844128</v>
      </c>
      <c r="O120" s="15">
        <f t="shared" si="188"/>
        <v>192.78388543007804</v>
      </c>
      <c r="P120" s="15">
        <f t="shared" si="188"/>
        <v>195.04816703328694</v>
      </c>
      <c r="Q120" s="15">
        <f t="shared" si="188"/>
        <v>190.1335437918018</v>
      </c>
      <c r="R120" s="15">
        <f t="shared" si="188"/>
        <v>181.91152889507509</v>
      </c>
      <c r="S120" s="15">
        <f t="shared" si="188"/>
        <v>143.78374072077708</v>
      </c>
      <c r="T120" s="15">
        <f t="shared" si="188"/>
        <v>217.48146390367668</v>
      </c>
      <c r="U120" s="15">
        <f t="shared" si="188"/>
        <v>185.93649152489814</v>
      </c>
      <c r="V120" s="15">
        <f t="shared" si="188"/>
        <v>179.51736239260822</v>
      </c>
      <c r="W120" s="15">
        <f t="shared" si="188"/>
        <v>171.62755394504444</v>
      </c>
      <c r="X120" s="15">
        <f t="shared" si="188"/>
        <v>167.45883306159425</v>
      </c>
      <c r="Y120" s="15">
        <f t="shared" si="188"/>
        <v>174.5661379606168</v>
      </c>
      <c r="Z120" s="15">
        <f t="shared" si="188"/>
        <v>142.42049182277563</v>
      </c>
      <c r="AA120" s="15">
        <f t="shared" si="188"/>
        <v>166.17200784084497</v>
      </c>
      <c r="AB120" s="15">
        <f t="shared" si="188"/>
        <v>164.03766007740191</v>
      </c>
      <c r="AC120" s="15">
        <f t="shared" si="188"/>
        <v>163.85313679589882</v>
      </c>
      <c r="AD120" s="15">
        <f t="shared" si="188"/>
        <v>149.57410378428176</v>
      </c>
      <c r="AE120" s="15">
        <f t="shared" si="188"/>
        <v>144.99014358977186</v>
      </c>
      <c r="AF120" s="15">
        <f t="shared" si="188"/>
        <v>137.07142823112912</v>
      </c>
      <c r="AG120" s="15">
        <f t="shared" si="188"/>
        <v>132.09245590488814</v>
      </c>
      <c r="AH120" s="15">
        <f t="shared" si="188"/>
        <v>131.55751543073004</v>
      </c>
      <c r="AI120" s="15">
        <f t="shared" si="188"/>
        <v>140.61227532990955</v>
      </c>
      <c r="AJ120" s="15">
        <f t="shared" si="188"/>
        <v>143.45574330363519</v>
      </c>
      <c r="AK120" s="15">
        <f t="shared" si="188"/>
        <v>131.0612624815823</v>
      </c>
      <c r="AL120" s="15">
        <f t="shared" si="188"/>
        <v>101.87683293847729</v>
      </c>
      <c r="AM120" s="15">
        <f t="shared" si="188"/>
        <v>85.596301496356915</v>
      </c>
      <c r="AN120" s="15">
        <f t="shared" si="188"/>
        <v>132.55019521008438</v>
      </c>
      <c r="AO120" s="15">
        <f t="shared" si="188"/>
        <v>109.22770770604839</v>
      </c>
      <c r="AP120" s="15">
        <f t="shared" si="188"/>
        <v>107.95794670198157</v>
      </c>
      <c r="AQ120" s="15">
        <f t="shared" si="188"/>
        <v>96.002088131986511</v>
      </c>
      <c r="AR120" s="15">
        <f t="shared" si="188"/>
        <v>93.385903907901422</v>
      </c>
      <c r="AS120" s="15">
        <f t="shared" si="188"/>
        <v>91.048170600899311</v>
      </c>
      <c r="AT120" s="15">
        <f t="shared" si="188"/>
        <v>93.013426357036892</v>
      </c>
      <c r="AU120" s="15">
        <f t="shared" si="188"/>
        <v>91.01809910152086</v>
      </c>
      <c r="AV120" s="15">
        <f t="shared" si="188"/>
        <v>83.144176832432152</v>
      </c>
      <c r="AW120" s="15">
        <f t="shared" si="188"/>
        <v>85.220098960538436</v>
      </c>
      <c r="AX120" s="15">
        <f t="shared" si="188"/>
        <v>74.623292388252352</v>
      </c>
      <c r="AY120" s="15">
        <f t="shared" si="188"/>
        <v>83.508759617254981</v>
      </c>
      <c r="AZ120" s="15">
        <f t="shared" si="188"/>
        <v>79.660475560775623</v>
      </c>
      <c r="BA120" s="15">
        <f t="shared" si="188"/>
        <v>79.647428532093002</v>
      </c>
      <c r="BB120" s="15">
        <f t="shared" si="188"/>
        <v>78.068488064253359</v>
      </c>
      <c r="BC120" s="15">
        <f t="shared" si="188"/>
        <v>83.143119809901634</v>
      </c>
      <c r="BD120" s="15">
        <f t="shared" si="188"/>
        <v>79.040397835569266</v>
      </c>
      <c r="BE120" s="15">
        <f t="shared" si="188"/>
        <v>73.852021474137331</v>
      </c>
      <c r="BF120" s="15">
        <f t="shared" si="188"/>
        <v>71.553835597486525</v>
      </c>
      <c r="BG120" s="15">
        <f t="shared" si="188"/>
        <v>75.408317966805441</v>
      </c>
      <c r="BH120" s="15">
        <f t="shared" si="188"/>
        <v>73.853857374506362</v>
      </c>
      <c r="BI120" s="15">
        <f t="shared" si="188"/>
        <v>69.642342189648645</v>
      </c>
      <c r="BJ120" s="15">
        <f t="shared" si="188"/>
        <v>67.966988602241827</v>
      </c>
      <c r="BK120" s="15">
        <f t="shared" si="188"/>
        <v>69.304466236352454</v>
      </c>
      <c r="BL120" s="15">
        <f t="shared" si="188"/>
        <v>68.989620909092025</v>
      </c>
      <c r="BM120" s="15">
        <f t="shared" si="188"/>
        <v>66.482857093456744</v>
      </c>
      <c r="BN120" s="15">
        <f t="shared" ref="BN120:DY120" si="189">SUM(BN121,BN124:BN126)</f>
        <v>65.274118474446638</v>
      </c>
      <c r="BO120" s="15">
        <f t="shared" si="189"/>
        <v>63.407025499287819</v>
      </c>
      <c r="BP120" s="15">
        <f t="shared" si="189"/>
        <v>66.313369186260317</v>
      </c>
      <c r="BQ120" s="15">
        <f t="shared" si="189"/>
        <v>67.292665480105512</v>
      </c>
      <c r="BR120" s="15">
        <f t="shared" si="189"/>
        <v>65.811149530610592</v>
      </c>
      <c r="BS120" s="15">
        <f t="shared" si="189"/>
        <v>64.816244260630285</v>
      </c>
      <c r="BT120" s="15">
        <f t="shared" si="189"/>
        <v>59.601811553763895</v>
      </c>
      <c r="BU120" s="15">
        <f t="shared" si="189"/>
        <v>60.742966868178613</v>
      </c>
      <c r="BV120" s="15">
        <f t="shared" si="189"/>
        <v>61.623916076624155</v>
      </c>
      <c r="BW120" s="15">
        <f t="shared" si="189"/>
        <v>38.25982362397</v>
      </c>
      <c r="BX120" s="15">
        <f t="shared" si="189"/>
        <v>123.88316265500097</v>
      </c>
      <c r="BY120" s="15">
        <f t="shared" si="189"/>
        <v>64.724386727620157</v>
      </c>
      <c r="BZ120" s="15">
        <f t="shared" si="189"/>
        <v>64.440457882734634</v>
      </c>
      <c r="CA120" s="15">
        <f t="shared" si="189"/>
        <v>58.54922108060255</v>
      </c>
      <c r="CB120" s="15">
        <f t="shared" si="189"/>
        <v>57.941755510194646</v>
      </c>
      <c r="CC120" s="15">
        <f t="shared" si="189"/>
        <v>61.481147153063212</v>
      </c>
      <c r="CD120" s="15">
        <f t="shared" si="189"/>
        <v>61.214550889712221</v>
      </c>
      <c r="CE120" s="15">
        <f t="shared" si="189"/>
        <v>66.697139925108686</v>
      </c>
      <c r="CF120" s="15">
        <f t="shared" si="189"/>
        <v>72.947795958271811</v>
      </c>
      <c r="CG120" s="15">
        <f t="shared" si="189"/>
        <v>71.374626942638855</v>
      </c>
      <c r="CH120" s="15">
        <f t="shared" si="189"/>
        <v>67.602872837382677</v>
      </c>
      <c r="CI120" s="15">
        <f t="shared" si="189"/>
        <v>64.895596440723793</v>
      </c>
      <c r="CJ120" s="15">
        <f t="shared" si="189"/>
        <v>68.344519480050579</v>
      </c>
      <c r="CK120" s="15">
        <f t="shared" si="189"/>
        <v>75.183671683442611</v>
      </c>
      <c r="CL120" s="15">
        <f t="shared" si="189"/>
        <v>70.159912489495582</v>
      </c>
      <c r="CM120" s="15">
        <f t="shared" si="189"/>
        <v>71.364442754801587</v>
      </c>
      <c r="CN120" s="15">
        <f t="shared" si="189"/>
        <v>73.238292702655912</v>
      </c>
      <c r="CO120" s="15">
        <f t="shared" si="189"/>
        <v>85.761812457586743</v>
      </c>
      <c r="CP120" s="15">
        <f t="shared" si="189"/>
        <v>78.954842951331017</v>
      </c>
      <c r="CQ120" s="15">
        <f t="shared" si="189"/>
        <v>71.02240024877068</v>
      </c>
      <c r="CR120" s="15">
        <f t="shared" si="189"/>
        <v>73.780587741842751</v>
      </c>
      <c r="CS120" s="15">
        <f t="shared" si="189"/>
        <v>71.911818384816868</v>
      </c>
      <c r="CT120" s="15">
        <f t="shared" si="189"/>
        <v>74.474641512061794</v>
      </c>
      <c r="CU120" s="15">
        <f t="shared" si="189"/>
        <v>62.766137843350769</v>
      </c>
      <c r="CV120" s="15">
        <f t="shared" si="189"/>
        <v>63.328253245803339</v>
      </c>
      <c r="CW120" s="15">
        <f t="shared" si="189"/>
        <v>62.99874067884187</v>
      </c>
      <c r="CX120" s="15">
        <f t="shared" si="189"/>
        <v>65.784379209101004</v>
      </c>
      <c r="CY120" s="15">
        <f t="shared" si="189"/>
        <v>66.168429396205227</v>
      </c>
      <c r="CZ120" s="15">
        <f t="shared" si="189"/>
        <v>50.765437997152468</v>
      </c>
      <c r="DA120" s="15">
        <f t="shared" si="189"/>
        <v>55.221942149033517</v>
      </c>
      <c r="DB120" s="15">
        <f t="shared" si="189"/>
        <v>74.616985906916128</v>
      </c>
      <c r="DC120" s="15">
        <f t="shared" si="189"/>
        <v>76.215213465019701</v>
      </c>
      <c r="DD120" s="15">
        <f t="shared" si="189"/>
        <v>73.253804437887268</v>
      </c>
      <c r="DE120" s="15">
        <f t="shared" si="189"/>
        <v>81.121992457935164</v>
      </c>
      <c r="DF120" s="15">
        <f t="shared" si="189"/>
        <v>78.056992243761599</v>
      </c>
      <c r="DG120" s="15">
        <f t="shared" si="189"/>
        <v>75.508963067126729</v>
      </c>
      <c r="DH120" s="15">
        <f t="shared" si="189"/>
        <v>78.005405408002105</v>
      </c>
      <c r="DI120" s="15">
        <f t="shared" si="189"/>
        <v>77.191999352246214</v>
      </c>
      <c r="DJ120" s="15">
        <f t="shared" si="189"/>
        <v>78.372763307371159</v>
      </c>
      <c r="DK120" s="15">
        <f t="shared" si="189"/>
        <v>81.633653696829938</v>
      </c>
      <c r="DL120" s="15">
        <f t="shared" si="189"/>
        <v>80.763856712034752</v>
      </c>
      <c r="DM120" s="15">
        <f t="shared" si="189"/>
        <v>88.432206182007675</v>
      </c>
      <c r="DN120" s="15">
        <f t="shared" si="189"/>
        <v>85.451879799534112</v>
      </c>
      <c r="DO120" s="15">
        <f t="shared" si="189"/>
        <v>82.459172476481854</v>
      </c>
      <c r="DP120" s="15">
        <f t="shared" si="189"/>
        <v>83.604626351396064</v>
      </c>
      <c r="DQ120" s="15">
        <f t="shared" si="189"/>
        <v>82.310717210910354</v>
      </c>
      <c r="DR120" s="15">
        <f t="shared" si="189"/>
        <v>102.59505669642098</v>
      </c>
      <c r="DS120" s="15">
        <f t="shared" si="189"/>
        <v>87.775630446790089</v>
      </c>
      <c r="DT120" s="15">
        <f t="shared" si="189"/>
        <v>99.523966423100845</v>
      </c>
      <c r="DU120" s="15">
        <f t="shared" si="189"/>
        <v>98.3376346207003</v>
      </c>
      <c r="DV120" s="15">
        <f t="shared" si="189"/>
        <v>101.04123138139423</v>
      </c>
      <c r="DW120" s="15">
        <f t="shared" si="189"/>
        <v>99.442780751145989</v>
      </c>
      <c r="DX120" s="15">
        <f t="shared" si="189"/>
        <v>100.14529864323544</v>
      </c>
      <c r="DY120" s="15">
        <f t="shared" si="189"/>
        <v>104.45297791951361</v>
      </c>
      <c r="DZ120" s="15">
        <f t="shared" ref="DZ120:FD120" si="190">SUM(DZ121,DZ124:DZ126)</f>
        <v>101.2639314974318</v>
      </c>
      <c r="EA120" s="15">
        <f t="shared" si="190"/>
        <v>105.08590774880098</v>
      </c>
      <c r="EB120" s="15">
        <f t="shared" si="190"/>
        <v>101.68682584380237</v>
      </c>
      <c r="EC120" s="15">
        <f t="shared" si="190"/>
        <v>105.79138389074704</v>
      </c>
      <c r="ED120" s="15">
        <f t="shared" si="190"/>
        <v>108.14058330946506</v>
      </c>
      <c r="EE120" s="15">
        <f t="shared" si="190"/>
        <v>112.10288591145932</v>
      </c>
      <c r="EF120" s="15">
        <f t="shared" si="190"/>
        <v>112.77758556537421</v>
      </c>
      <c r="EG120" s="15">
        <f t="shared" si="190"/>
        <v>116.64374812251744</v>
      </c>
      <c r="EH120" s="15">
        <f t="shared" si="190"/>
        <v>106.17849500700879</v>
      </c>
      <c r="EI120" s="15">
        <f t="shared" si="190"/>
        <v>111.03018625439503</v>
      </c>
      <c r="EJ120" s="15">
        <f t="shared" si="190"/>
        <v>105.88048702072132</v>
      </c>
      <c r="EK120" s="15">
        <f t="shared" si="190"/>
        <v>115.83684113080699</v>
      </c>
      <c r="EL120" s="15">
        <f t="shared" si="190"/>
        <v>105.6974604239354</v>
      </c>
      <c r="EM120" s="15">
        <f t="shared" si="190"/>
        <v>92.548172512964257</v>
      </c>
      <c r="EN120" s="15">
        <f t="shared" si="190"/>
        <v>91.451884410509379</v>
      </c>
      <c r="EO120" s="15">
        <f t="shared" si="190"/>
        <v>93.729177005370957</v>
      </c>
      <c r="EP120" s="15">
        <f t="shared" si="190"/>
        <v>84.544813960584875</v>
      </c>
      <c r="EQ120" s="15">
        <f t="shared" si="190"/>
        <v>81.334459816856352</v>
      </c>
      <c r="ER120" s="15">
        <f t="shared" si="190"/>
        <v>85.955497929291965</v>
      </c>
      <c r="ES120" s="15">
        <f t="shared" si="190"/>
        <v>77.923483172660596</v>
      </c>
      <c r="ET120" s="15">
        <f t="shared" si="190"/>
        <v>76.46612043250046</v>
      </c>
      <c r="EU120" s="15">
        <f t="shared" si="190"/>
        <v>80.261521800549929</v>
      </c>
      <c r="EV120" s="15">
        <f t="shared" si="190"/>
        <v>83.50649900021304</v>
      </c>
      <c r="EW120" s="15">
        <f t="shared" si="190"/>
        <v>77.681570709551153</v>
      </c>
      <c r="EX120" s="15">
        <f t="shared" si="190"/>
        <v>89.894394245740045</v>
      </c>
      <c r="EY120" s="15">
        <f t="shared" si="190"/>
        <v>83.284525122382576</v>
      </c>
      <c r="EZ120" s="15">
        <f t="shared" si="190"/>
        <v>80.853188721663713</v>
      </c>
      <c r="FA120" s="15">
        <f t="shared" si="190"/>
        <v>94.988689238650153</v>
      </c>
      <c r="FB120" s="15">
        <f t="shared" si="190"/>
        <v>97.575549753779114</v>
      </c>
      <c r="FC120" s="15">
        <f t="shared" si="190"/>
        <v>97.105835378831046</v>
      </c>
      <c r="FD120" s="15">
        <f t="shared" si="190"/>
        <v>99.592223711141486</v>
      </c>
      <c r="FE120" s="15">
        <f t="shared" ref="FE120:FP120" si="191">SUM(FE121,FE124:FE126)</f>
        <v>105.01144460179918</v>
      </c>
      <c r="FF120" s="15">
        <f t="shared" si="191"/>
        <v>100.72339093436044</v>
      </c>
      <c r="FG120" s="15">
        <f t="shared" si="191"/>
        <v>93.062861698634038</v>
      </c>
      <c r="FH120" s="15">
        <f t="shared" si="191"/>
        <v>117.32444961001057</v>
      </c>
      <c r="FI120" s="15">
        <f t="shared" si="191"/>
        <v>95.138850059156411</v>
      </c>
      <c r="FJ120" s="15">
        <f t="shared" si="191"/>
        <v>101.57322300731532</v>
      </c>
      <c r="FK120" s="15">
        <f t="shared" si="191"/>
        <v>101.27610778044729</v>
      </c>
      <c r="FL120" s="15">
        <f t="shared" si="191"/>
        <v>97.797804479173848</v>
      </c>
      <c r="FM120" s="15">
        <f t="shared" si="191"/>
        <v>102.78238093659357</v>
      </c>
      <c r="FN120" s="15">
        <f t="shared" si="191"/>
        <v>102.78095631626431</v>
      </c>
      <c r="FO120" s="15">
        <f t="shared" si="191"/>
        <v>108.40805968660155</v>
      </c>
      <c r="FP120" s="15">
        <f t="shared" si="191"/>
        <v>106.70501361798415</v>
      </c>
      <c r="FQ120" s="15">
        <f t="shared" ref="FQ120:FS120" si="192">SUM(FQ121,FQ124:FQ126)</f>
        <v>114.54375132872411</v>
      </c>
      <c r="FR120" s="15">
        <f t="shared" si="192"/>
        <v>125.04374949052996</v>
      </c>
      <c r="FS120" s="15">
        <f t="shared" si="192"/>
        <v>96.483621484438189</v>
      </c>
      <c r="FT120" s="15">
        <f t="shared" ref="FT120:FU120" si="193">SUM(FT121,FT124:FT126)</f>
        <v>98.053270381714299</v>
      </c>
      <c r="FU120" s="15">
        <f t="shared" si="193"/>
        <v>105.31585133148167</v>
      </c>
      <c r="FV120" s="15">
        <f t="shared" ref="FV120" si="194">SUM(FV121,FV124:FV126)</f>
        <v>104.97359380031313</v>
      </c>
    </row>
    <row r="121" spans="1:178" ht="15" x14ac:dyDescent="0.25">
      <c r="A121" s="49" t="s">
        <v>25</v>
      </c>
      <c r="B121" s="13">
        <f t="shared" ref="B121:BM121" si="195">SUM(B122:B123)</f>
        <v>11.261376712097881</v>
      </c>
      <c r="C121" s="13">
        <f t="shared" si="195"/>
        <v>11.950117391989803</v>
      </c>
      <c r="D121" s="13">
        <f t="shared" si="195"/>
        <v>12.1362624211024</v>
      </c>
      <c r="E121" s="13">
        <f t="shared" si="195"/>
        <v>12.623575207267523</v>
      </c>
      <c r="F121" s="13">
        <f t="shared" si="195"/>
        <v>11.38960790905778</v>
      </c>
      <c r="G121" s="13">
        <f t="shared" si="195"/>
        <v>12.636575207267526</v>
      </c>
      <c r="H121" s="13">
        <f t="shared" si="195"/>
        <v>12.596926090431152</v>
      </c>
      <c r="I121" s="13">
        <f t="shared" si="195"/>
        <v>13.156965985832395</v>
      </c>
      <c r="J121" s="13">
        <f t="shared" si="195"/>
        <v>11.616675927607201</v>
      </c>
      <c r="K121" s="13">
        <f t="shared" si="195"/>
        <v>11.80135676439726</v>
      </c>
      <c r="L121" s="13">
        <f t="shared" si="195"/>
        <v>11.943846299628666</v>
      </c>
      <c r="M121" s="13">
        <f t="shared" si="195"/>
        <v>12.12805575048519</v>
      </c>
      <c r="N121" s="13">
        <f t="shared" si="195"/>
        <v>12.331120988795298</v>
      </c>
      <c r="O121" s="13">
        <f t="shared" si="195"/>
        <v>11.241043978232133</v>
      </c>
      <c r="P121" s="13">
        <f t="shared" si="195"/>
        <v>11.911268798147214</v>
      </c>
      <c r="Q121" s="13">
        <f t="shared" si="195"/>
        <v>11.878932467475963</v>
      </c>
      <c r="R121" s="13">
        <f t="shared" si="195"/>
        <v>10.727244437074916</v>
      </c>
      <c r="S121" s="13">
        <f t="shared" si="195"/>
        <v>11.269094829320258</v>
      </c>
      <c r="T121" s="13">
        <f t="shared" si="195"/>
        <v>11.206616249775733</v>
      </c>
      <c r="U121" s="13">
        <f t="shared" si="195"/>
        <v>11.324230866419109</v>
      </c>
      <c r="V121" s="13">
        <f t="shared" si="195"/>
        <v>13.285407780755776</v>
      </c>
      <c r="W121" s="13">
        <f t="shared" si="195"/>
        <v>12.323288094552048</v>
      </c>
      <c r="X121" s="13">
        <f t="shared" si="195"/>
        <v>12.017690645369976</v>
      </c>
      <c r="Y121" s="13">
        <f t="shared" si="195"/>
        <v>12.077658925416294</v>
      </c>
      <c r="Z121" s="13">
        <f t="shared" si="195"/>
        <v>12.097133091589143</v>
      </c>
      <c r="AA121" s="13">
        <f t="shared" si="195"/>
        <v>12.055174785393135</v>
      </c>
      <c r="AB121" s="13">
        <f t="shared" si="195"/>
        <v>12.04279218227583</v>
      </c>
      <c r="AC121" s="13">
        <f t="shared" si="195"/>
        <v>12.953852025377692</v>
      </c>
      <c r="AD121" s="13">
        <f t="shared" si="195"/>
        <v>10.386346139251165</v>
      </c>
      <c r="AE121" s="13">
        <f t="shared" si="195"/>
        <v>10.708184759243444</v>
      </c>
      <c r="AF121" s="13">
        <f t="shared" si="195"/>
        <v>10.638011606982666</v>
      </c>
      <c r="AG121" s="13">
        <f t="shared" si="195"/>
        <v>10.539870174675569</v>
      </c>
      <c r="AH121" s="13">
        <f t="shared" si="195"/>
        <v>10.448788585470332</v>
      </c>
      <c r="AI121" s="13">
        <f t="shared" si="195"/>
        <v>11.091898297823754</v>
      </c>
      <c r="AJ121" s="13">
        <f t="shared" si="195"/>
        <v>10.913222856241941</v>
      </c>
      <c r="AK121" s="13">
        <f t="shared" si="195"/>
        <v>10.645069651681782</v>
      </c>
      <c r="AL121" s="13">
        <f t="shared" si="195"/>
        <v>9.5000179840274797</v>
      </c>
      <c r="AM121" s="13">
        <f t="shared" si="195"/>
        <v>9.7148566040197597</v>
      </c>
      <c r="AN121" s="13">
        <f t="shared" si="195"/>
        <v>10.040545616257379</v>
      </c>
      <c r="AO121" s="13">
        <f t="shared" si="195"/>
        <v>9.5156036609564989</v>
      </c>
      <c r="AP121" s="13">
        <f t="shared" si="195"/>
        <v>9.4500778271293466</v>
      </c>
      <c r="AQ121" s="13">
        <f t="shared" si="195"/>
        <v>9.3345021240506405</v>
      </c>
      <c r="AR121" s="13">
        <f t="shared" si="195"/>
        <v>9.3281693901848879</v>
      </c>
      <c r="AS121" s="13">
        <f t="shared" si="195"/>
        <v>9.1044205348454064</v>
      </c>
      <c r="AT121" s="13">
        <f t="shared" si="195"/>
        <v>8.3491376702312099</v>
      </c>
      <c r="AU121" s="13">
        <f t="shared" si="195"/>
        <v>8.5203906132944738</v>
      </c>
      <c r="AV121" s="13">
        <f t="shared" si="195"/>
        <v>7.8982791025383081</v>
      </c>
      <c r="AW121" s="13">
        <f t="shared" si="195"/>
        <v>9.127462539618616</v>
      </c>
      <c r="AX121" s="13">
        <f t="shared" si="195"/>
        <v>7.0345469188489487</v>
      </c>
      <c r="AY121" s="13">
        <f t="shared" si="195"/>
        <v>7.0281558195290827</v>
      </c>
      <c r="AZ121" s="13">
        <f t="shared" si="195"/>
        <v>7.1077016010568554</v>
      </c>
      <c r="BA121" s="13">
        <f t="shared" si="195"/>
        <v>7.8702025780005354</v>
      </c>
      <c r="BB121" s="13">
        <f t="shared" si="195"/>
        <v>12.386571707231946</v>
      </c>
      <c r="BC121" s="13">
        <f t="shared" si="195"/>
        <v>8.5946235792997676</v>
      </c>
      <c r="BD121" s="13">
        <f t="shared" si="195"/>
        <v>5.6447741982483493</v>
      </c>
      <c r="BE121" s="13">
        <f t="shared" si="195"/>
        <v>5.4825711244366389</v>
      </c>
      <c r="BF121" s="13">
        <f t="shared" si="195"/>
        <v>5.0844197182792294</v>
      </c>
      <c r="BG121" s="13">
        <f t="shared" si="195"/>
        <v>4.8032284167205761</v>
      </c>
      <c r="BH121" s="13">
        <f t="shared" si="195"/>
        <v>4.5143598751773641</v>
      </c>
      <c r="BI121" s="13">
        <f t="shared" si="195"/>
        <v>5.3713481029243049</v>
      </c>
      <c r="BJ121" s="13">
        <f t="shared" si="195"/>
        <v>5.1078895388180783</v>
      </c>
      <c r="BK121" s="13">
        <f t="shared" si="195"/>
        <v>5.0037680542116005</v>
      </c>
      <c r="BL121" s="13">
        <f t="shared" si="195"/>
        <v>4.8020028479769925</v>
      </c>
      <c r="BM121" s="13">
        <f t="shared" si="195"/>
        <v>4.7783772756467346</v>
      </c>
      <c r="BN121" s="13">
        <f t="shared" ref="BN121:DY121" si="196">SUM(BN122:BN123)</f>
        <v>4.5640968615044475</v>
      </c>
      <c r="BO121" s="13">
        <f t="shared" si="196"/>
        <v>4.3746009492282285</v>
      </c>
      <c r="BP121" s="13">
        <f t="shared" si="196"/>
        <v>4.3685610538269852</v>
      </c>
      <c r="BQ121" s="13">
        <f t="shared" si="196"/>
        <v>4.0080950631016998</v>
      </c>
      <c r="BR121" s="13">
        <f t="shared" si="196"/>
        <v>3.6817475630576224</v>
      </c>
      <c r="BS121" s="13">
        <f t="shared" si="196"/>
        <v>3.3534030569388129</v>
      </c>
      <c r="BT121" s="13">
        <f t="shared" si="196"/>
        <v>3.3641537106810446</v>
      </c>
      <c r="BU121" s="13">
        <f t="shared" si="196"/>
        <v>3.1434900413522917</v>
      </c>
      <c r="BV121" s="13">
        <f t="shared" si="196"/>
        <v>2.5124014309750211</v>
      </c>
      <c r="BW121" s="13">
        <f t="shared" si="196"/>
        <v>9.8810551264534645</v>
      </c>
      <c r="BX121" s="13">
        <f t="shared" si="196"/>
        <v>13.163684295589221</v>
      </c>
      <c r="BY121" s="13">
        <f t="shared" si="196"/>
        <v>2.3379154925491132</v>
      </c>
      <c r="BZ121" s="13">
        <f t="shared" si="196"/>
        <v>2.0051574029644392</v>
      </c>
      <c r="CA121" s="13">
        <f t="shared" si="196"/>
        <v>2.0055816998857345</v>
      </c>
      <c r="CB121" s="13">
        <f t="shared" si="196"/>
        <v>3.9361673768147498</v>
      </c>
      <c r="CC121" s="13">
        <f t="shared" si="196"/>
        <v>1.828035918357962</v>
      </c>
      <c r="CD121" s="13">
        <f t="shared" si="196"/>
        <v>1.8927921011763251</v>
      </c>
      <c r="CE121" s="13">
        <f t="shared" si="196"/>
        <v>1.8395291842627497</v>
      </c>
      <c r="CF121" s="13">
        <f t="shared" si="196"/>
        <v>1.7110749657905218</v>
      </c>
      <c r="CG121" s="13">
        <f t="shared" si="196"/>
        <v>1.7522562934988635</v>
      </c>
      <c r="CH121" s="13">
        <f t="shared" si="196"/>
        <v>1.6063507955639618</v>
      </c>
      <c r="CI121" s="13">
        <f t="shared" si="196"/>
        <v>1.5011004674696227</v>
      </c>
      <c r="CJ121" s="13">
        <f t="shared" si="196"/>
        <v>1.3775837909266047</v>
      </c>
      <c r="CK121" s="13">
        <f t="shared" si="196"/>
        <v>1.4256735555794016</v>
      </c>
      <c r="CL121" s="13">
        <f t="shared" si="196"/>
        <v>1.3358287653924079</v>
      </c>
      <c r="CM121" s="13">
        <f t="shared" si="196"/>
        <v>1.2525359269279002</v>
      </c>
      <c r="CN121" s="13">
        <f t="shared" si="196"/>
        <v>1.171575822329143</v>
      </c>
      <c r="CO121" s="13">
        <f t="shared" si="196"/>
        <v>6.2847372023368626</v>
      </c>
      <c r="CP121" s="13">
        <f t="shared" si="196"/>
        <v>2.6135423236955146</v>
      </c>
      <c r="CQ121" s="13">
        <f t="shared" si="196"/>
        <v>1.1802077914270157</v>
      </c>
      <c r="CR121" s="13">
        <f t="shared" si="196"/>
        <v>1.1298233899069632</v>
      </c>
      <c r="CS121" s="13">
        <f t="shared" si="196"/>
        <v>1.1935205775921447</v>
      </c>
      <c r="CT121" s="13">
        <f t="shared" si="196"/>
        <v>1.2385715915000115</v>
      </c>
      <c r="CU121" s="13">
        <f t="shared" si="196"/>
        <v>0.90089435151545127</v>
      </c>
      <c r="CV121" s="13">
        <f t="shared" si="196"/>
        <v>0.84219716383026966</v>
      </c>
      <c r="CW121" s="13">
        <f t="shared" si="196"/>
        <v>0.87364140845218652</v>
      </c>
      <c r="CX121" s="13">
        <f t="shared" si="196"/>
        <v>0.90417806456282201</v>
      </c>
      <c r="CY121" s="13">
        <f t="shared" si="196"/>
        <v>0.72680363689308058</v>
      </c>
      <c r="CZ121" s="13">
        <f t="shared" si="196"/>
        <v>0.76195504305048978</v>
      </c>
      <c r="DA121" s="13">
        <f t="shared" si="196"/>
        <v>0.86622793381437613</v>
      </c>
      <c r="DB121" s="13">
        <f t="shared" si="196"/>
        <v>1.0921015161549124</v>
      </c>
      <c r="DC121" s="13">
        <f t="shared" si="196"/>
        <v>1.0299301622968817</v>
      </c>
      <c r="DD121" s="13">
        <f t="shared" si="196"/>
        <v>0.97689026689563874</v>
      </c>
      <c r="DE121" s="13">
        <f t="shared" si="196"/>
        <v>1.0196173761317526</v>
      </c>
      <c r="DF121" s="13">
        <f t="shared" si="196"/>
        <v>1.1319738807399808</v>
      </c>
      <c r="DG121" s="13">
        <f t="shared" si="196"/>
        <v>0.84656953151930714</v>
      </c>
      <c r="DH121" s="13">
        <f t="shared" si="196"/>
        <v>0.83540815151158743</v>
      </c>
      <c r="DI121" s="13">
        <f t="shared" si="196"/>
        <v>0.97302374999153485</v>
      </c>
      <c r="DJ121" s="13">
        <f t="shared" si="196"/>
        <v>1.0456078815524772</v>
      </c>
      <c r="DK121" s="13">
        <f t="shared" si="196"/>
        <v>0.87848639694600017</v>
      </c>
      <c r="DL121" s="13">
        <f t="shared" si="196"/>
        <v>0.85403217847377255</v>
      </c>
      <c r="DM121" s="13">
        <f t="shared" si="196"/>
        <v>0.9803549384892124</v>
      </c>
      <c r="DN121" s="13">
        <f t="shared" si="196"/>
        <v>1.0128179870819223</v>
      </c>
      <c r="DO121" s="13">
        <f t="shared" si="196"/>
        <v>0.88126223170383911</v>
      </c>
      <c r="DP121" s="13">
        <f t="shared" si="196"/>
        <v>0.85968652862513462</v>
      </c>
      <c r="DQ121" s="13">
        <f t="shared" si="196"/>
        <v>1.0186965024754451</v>
      </c>
      <c r="DR121" s="13">
        <f t="shared" si="196"/>
        <v>1.2417995289611461</v>
      </c>
      <c r="DS121" s="13">
        <f t="shared" si="196"/>
        <v>2.5666281751031157</v>
      </c>
      <c r="DT121" s="13">
        <f t="shared" si="196"/>
        <v>2.4465066904966379</v>
      </c>
      <c r="DU121" s="13">
        <f t="shared" si="196"/>
        <v>2.7571939043315097</v>
      </c>
      <c r="DV121" s="13">
        <f t="shared" si="196"/>
        <v>2.8475200995593841</v>
      </c>
      <c r="DW121" s="13">
        <f t="shared" si="196"/>
        <v>2.3513986149529069</v>
      </c>
      <c r="DX121" s="13">
        <f t="shared" si="196"/>
        <v>2.4529643441813009</v>
      </c>
      <c r="DY121" s="13">
        <f t="shared" si="196"/>
        <v>2.9152272610948757</v>
      </c>
      <c r="DZ121" s="13">
        <f t="shared" ref="DZ121:FD121" si="197">SUM(DZ122:DZ123)</f>
        <v>3.0531102506034173</v>
      </c>
      <c r="EA121" s="13">
        <f t="shared" si="197"/>
        <v>2.4366959275324329</v>
      </c>
      <c r="EB121" s="13">
        <f t="shared" si="197"/>
        <v>2.5838174121389099</v>
      </c>
      <c r="EC121" s="13">
        <f t="shared" si="197"/>
        <v>2.8185345475247132</v>
      </c>
      <c r="ED121" s="13">
        <f t="shared" si="197"/>
        <v>2.5466334365551431</v>
      </c>
      <c r="EE121" s="13">
        <f t="shared" si="197"/>
        <v>2.2269063273190284</v>
      </c>
      <c r="EF121" s="13">
        <f t="shared" si="197"/>
        <v>2.2163405980906346</v>
      </c>
      <c r="EG121" s="13">
        <f t="shared" si="197"/>
        <v>2.5378963534687182</v>
      </c>
      <c r="EH121" s="13">
        <f t="shared" si="197"/>
        <v>2.1218587434918534</v>
      </c>
      <c r="EI121" s="13">
        <f t="shared" si="197"/>
        <v>1.808990201948641</v>
      </c>
      <c r="EJ121" s="13">
        <f t="shared" si="197"/>
        <v>1.7815758788776561</v>
      </c>
      <c r="EK121" s="13">
        <f t="shared" si="197"/>
        <v>2.1287272850350658</v>
      </c>
      <c r="EL121" s="13">
        <f t="shared" si="197"/>
        <v>2.8323248908009084</v>
      </c>
      <c r="EM121" s="13">
        <f t="shared" si="197"/>
        <v>0.52695230391903103</v>
      </c>
      <c r="EN121" s="13">
        <f t="shared" si="197"/>
        <v>0.52764072617821789</v>
      </c>
      <c r="EO121" s="13">
        <f t="shared" si="197"/>
        <v>1.9705445279984268</v>
      </c>
      <c r="EP121" s="13">
        <f t="shared" si="197"/>
        <v>0.50825051975826607</v>
      </c>
      <c r="EQ121" s="13">
        <f t="shared" si="197"/>
        <v>0.4549003561530951</v>
      </c>
      <c r="ER121" s="13">
        <f t="shared" si="197"/>
        <v>0.46066607055739867</v>
      </c>
      <c r="ES121" s="13">
        <f t="shared" si="197"/>
        <v>0.49818800520157064</v>
      </c>
      <c r="ET121" s="13">
        <f t="shared" si="197"/>
        <v>0.46764527921645882</v>
      </c>
      <c r="EU121" s="13">
        <f t="shared" si="197"/>
        <v>0.42248672859173181</v>
      </c>
      <c r="EV121" s="13">
        <f t="shared" si="197"/>
        <v>0.41248574028672458</v>
      </c>
      <c r="EW121" s="13">
        <f t="shared" si="197"/>
        <v>1.3656783703421267</v>
      </c>
      <c r="EX121" s="13">
        <f t="shared" si="197"/>
        <v>0.61735652219877213</v>
      </c>
      <c r="EY121" s="13">
        <f t="shared" si="197"/>
        <v>0.33964580262252508</v>
      </c>
      <c r="EZ121" s="13">
        <f t="shared" si="197"/>
        <v>0.35139843840620755</v>
      </c>
      <c r="FA121" s="13">
        <f t="shared" si="197"/>
        <v>0.38606264912860111</v>
      </c>
      <c r="FB121" s="13">
        <f t="shared" si="197"/>
        <v>0.60755687507759437</v>
      </c>
      <c r="FC121" s="13">
        <f t="shared" si="197"/>
        <v>0.58832274960688113</v>
      </c>
      <c r="FD121" s="13">
        <f t="shared" si="197"/>
        <v>0.59026692632863431</v>
      </c>
      <c r="FE121" s="13">
        <f t="shared" ref="FE121:FP121" si="198">SUM(FE122:FE123)</f>
        <v>0.61483241995162463</v>
      </c>
      <c r="FF121" s="13">
        <f t="shared" si="198"/>
        <v>0.7843347822026806</v>
      </c>
      <c r="FG121" s="13">
        <f t="shared" si="198"/>
        <v>0.51676756417378189</v>
      </c>
      <c r="FH121" s="13">
        <f t="shared" si="198"/>
        <v>0.78800567068283289</v>
      </c>
      <c r="FI121" s="13">
        <f t="shared" si="198"/>
        <v>1.0611673221068334</v>
      </c>
      <c r="FJ121" s="13">
        <f t="shared" si="198"/>
        <v>2.066789949483276</v>
      </c>
      <c r="FK121" s="13">
        <f t="shared" si="198"/>
        <v>2.5406049807583937</v>
      </c>
      <c r="FL121" s="13">
        <f t="shared" si="198"/>
        <v>2.1577214423807414</v>
      </c>
      <c r="FM121" s="13">
        <f t="shared" si="198"/>
        <v>2.0205664418663241</v>
      </c>
      <c r="FN121" s="13">
        <f t="shared" si="198"/>
        <v>1.9744405078805156</v>
      </c>
      <c r="FO121" s="13">
        <f t="shared" si="198"/>
        <v>1.9500803215252249</v>
      </c>
      <c r="FP121" s="13">
        <f t="shared" si="198"/>
        <v>2.0248288234598504</v>
      </c>
      <c r="FQ121" s="13">
        <f t="shared" ref="FQ121:FS121" si="199">SUM(FQ122:FQ123)</f>
        <v>2.6874002006996514</v>
      </c>
      <c r="FR121" s="13">
        <f t="shared" si="199"/>
        <v>2.5329764959854701</v>
      </c>
      <c r="FS121" s="13">
        <f t="shared" si="199"/>
        <v>0.55174979825123605</v>
      </c>
      <c r="FT121" s="13">
        <f t="shared" ref="FT121:FU121" si="200">SUM(FT122:FT123)</f>
        <v>0.56623708155765096</v>
      </c>
      <c r="FU121" s="13">
        <f t="shared" si="200"/>
        <v>0.5366865858975759</v>
      </c>
      <c r="FV121" s="13">
        <f t="shared" ref="FV121" si="201">SUM(FV122:FV123)</f>
        <v>0.58071872870397279</v>
      </c>
    </row>
    <row r="122" spans="1:178" ht="17.25" x14ac:dyDescent="0.25">
      <c r="A122" s="50" t="s">
        <v>117</v>
      </c>
      <c r="B122" s="13">
        <v>1.4828194888578361</v>
      </c>
      <c r="C122" s="13">
        <v>1.2713036288809967</v>
      </c>
      <c r="D122" s="13">
        <v>1.1925964673455038</v>
      </c>
      <c r="E122" s="13">
        <v>1.2484849565893377</v>
      </c>
      <c r="F122" s="13">
        <v>1.025634564343999</v>
      </c>
      <c r="G122" s="13">
        <v>1.0823118043285589</v>
      </c>
      <c r="H122" s="13">
        <v>0.96891742895819577</v>
      </c>
      <c r="I122" s="13">
        <v>1.0210887828162267</v>
      </c>
      <c r="J122" s="13">
        <v>0.85452125518508459</v>
      </c>
      <c r="K122" s="13">
        <v>0.77994555210637995</v>
      </c>
      <c r="L122" s="13">
        <v>0.67970258289342622</v>
      </c>
      <c r="M122" s="13">
        <v>0.68282406749990299</v>
      </c>
      <c r="N122" s="13">
        <v>0.71066268749218309</v>
      </c>
      <c r="O122" s="13">
        <v>0.50792380600301024</v>
      </c>
      <c r="P122" s="13">
        <v>0.50035807677461652</v>
      </c>
      <c r="Q122" s="13">
        <v>0.51433812907399512</v>
      </c>
      <c r="R122" s="13">
        <v>0.43080052299378535</v>
      </c>
      <c r="S122" s="13">
        <v>0.37784041839502813</v>
      </c>
      <c r="T122" s="13">
        <v>0.3773046107175666</v>
      </c>
      <c r="U122" s="13">
        <v>0.37731458456787731</v>
      </c>
      <c r="V122" s="13">
        <v>0.40147596457559714</v>
      </c>
      <c r="W122" s="13">
        <v>0.36773888148917261</v>
      </c>
      <c r="X122" s="13">
        <v>0.30219309996140031</v>
      </c>
      <c r="Y122" s="13">
        <v>0.32275882918979409</v>
      </c>
      <c r="Z122" s="13">
        <v>0.44660742303238482</v>
      </c>
      <c r="AA122" s="13">
        <v>0.42963734458331726</v>
      </c>
      <c r="AB122" s="13">
        <v>0.46119309996140034</v>
      </c>
      <c r="AC122" s="13">
        <v>0.38747596457559708</v>
      </c>
      <c r="AD122" s="13">
        <v>0.29861739688269567</v>
      </c>
      <c r="AE122" s="13">
        <v>0.19576880304010491</v>
      </c>
      <c r="AF122" s="13">
        <v>0.18837442766974172</v>
      </c>
      <c r="AG122" s="13">
        <v>0.19278875074072638</v>
      </c>
      <c r="AH122" s="13">
        <v>0.1669202091975141</v>
      </c>
      <c r="AI122" s="13">
        <v>0.16107161535492329</v>
      </c>
      <c r="AJ122" s="13">
        <v>0.12778875074072635</v>
      </c>
      <c r="AK122" s="13">
        <v>0.16079872459103714</v>
      </c>
      <c r="AL122" s="13">
        <v>0.10979872459103711</v>
      </c>
      <c r="AM122" s="13">
        <v>8.5101536905855521E-2</v>
      </c>
      <c r="AN122" s="13">
        <v>0.10279872459103713</v>
      </c>
      <c r="AO122" s="13">
        <v>0.3990716153549233</v>
      </c>
      <c r="AP122" s="13">
        <v>0.54403171995368038</v>
      </c>
      <c r="AQ122" s="13">
        <v>0.69446599072528625</v>
      </c>
      <c r="AR122" s="13">
        <v>0.81889028764658189</v>
      </c>
      <c r="AS122" s="13">
        <v>0.85706164150461261</v>
      </c>
      <c r="AT122" s="13">
        <v>0.74915320456015755</v>
      </c>
      <c r="AU122" s="13">
        <v>0.74417315226077896</v>
      </c>
      <c r="AV122" s="13">
        <v>0.7330616415046125</v>
      </c>
      <c r="AW122" s="13">
        <v>0.66890205989964069</v>
      </c>
      <c r="AX122" s="13">
        <v>0.51420307381171104</v>
      </c>
      <c r="AY122" s="13">
        <v>0.51036445381943096</v>
      </c>
      <c r="AZ122" s="13">
        <v>0.49565729228393862</v>
      </c>
      <c r="BA122" s="13">
        <v>0.47379872459103711</v>
      </c>
      <c r="BB122" s="13">
        <v>0.25354578152777241</v>
      </c>
      <c r="BC122" s="13">
        <v>0.12753580767746167</v>
      </c>
      <c r="BD122" s="13">
        <v>0.12098005229937851</v>
      </c>
      <c r="BE122" s="13">
        <v>0.14527289076388616</v>
      </c>
      <c r="BF122" s="13">
        <v>0.15725294306326468</v>
      </c>
      <c r="BG122" s="13">
        <v>0.18810153690585554</v>
      </c>
      <c r="BH122" s="13">
        <v>0.26267723998456005</v>
      </c>
      <c r="BI122" s="13">
        <v>0.37212148460647693</v>
      </c>
      <c r="BJ122" s="13">
        <v>0.31310716056171195</v>
      </c>
      <c r="BK122" s="13">
        <v>0.39782429594751506</v>
      </c>
      <c r="BL122" s="13">
        <v>0.3608043482468935</v>
      </c>
      <c r="BM122" s="13">
        <v>0.424067265160469</v>
      </c>
      <c r="BN122" s="13">
        <v>0.39957030156352502</v>
      </c>
      <c r="BO122" s="13">
        <v>0.42274165542155578</v>
      </c>
      <c r="BP122" s="13">
        <v>0.64129741079963898</v>
      </c>
      <c r="BQ122" s="13">
        <v>0.83155035386290377</v>
      </c>
      <c r="BR122" s="13">
        <v>0.76162621019033649</v>
      </c>
      <c r="BS122" s="13">
        <v>0.76519193941873043</v>
      </c>
      <c r="BT122" s="13">
        <v>0.9377077993955707</v>
      </c>
      <c r="BU122" s="13">
        <v>0.93430524857764496</v>
      </c>
      <c r="BV122" s="13">
        <v>0.78373793568837347</v>
      </c>
      <c r="BW122" s="13">
        <v>0.72636350801863203</v>
      </c>
      <c r="BX122" s="13">
        <v>0.8088594202948507</v>
      </c>
      <c r="BY122" s="13">
        <v>0.86002080030257055</v>
      </c>
      <c r="BZ122" s="13">
        <v>0.75814652795974891</v>
      </c>
      <c r="CA122" s="13">
        <v>0.81456085103073383</v>
      </c>
      <c r="CB122" s="13">
        <v>0.71514652795974898</v>
      </c>
      <c r="CC122" s="13">
        <v>0.77771225718814274</v>
      </c>
      <c r="CD122" s="13">
        <v>0.80801037358682526</v>
      </c>
      <c r="CE122" s="13">
        <v>0.85873748282293905</v>
      </c>
      <c r="CF122" s="13">
        <v>0.8462633166500898</v>
      </c>
      <c r="CG122" s="13">
        <v>0.85228326435071133</v>
      </c>
      <c r="CH122" s="13">
        <v>0.75516147837082681</v>
      </c>
      <c r="CI122" s="13">
        <v>0.70605536282290493</v>
      </c>
      <c r="CJ122" s="13">
        <v>0.70198015066248531</v>
      </c>
      <c r="CK122" s="13">
        <v>0.77958577529212214</v>
      </c>
      <c r="CL122" s="13">
        <v>0.73422393200194647</v>
      </c>
      <c r="CM122" s="13">
        <v>0.81130552120718058</v>
      </c>
      <c r="CN122" s="13">
        <v>0.7687697135297189</v>
      </c>
      <c r="CO122" s="13">
        <v>5.8474968227658319</v>
      </c>
      <c r="CP122" s="13">
        <v>1.617317441769305</v>
      </c>
      <c r="CQ122" s="13">
        <v>0.79107447255635077</v>
      </c>
      <c r="CR122" s="13">
        <v>0.78766014948536611</v>
      </c>
      <c r="CS122" s="13">
        <v>0.82850874332795699</v>
      </c>
      <c r="CT122" s="13">
        <v>0.84942886099352954</v>
      </c>
      <c r="CU122" s="13">
        <v>0.59475162100896917</v>
      </c>
      <c r="CV122" s="13">
        <v>0.57446875639477224</v>
      </c>
      <c r="CW122" s="13">
        <v>0.58189305331606767</v>
      </c>
      <c r="CX122" s="13">
        <v>0.55738290846525984</v>
      </c>
      <c r="CY122" s="13">
        <v>0.47783712693748753</v>
      </c>
      <c r="CZ122" s="13">
        <v>0.50570566848069987</v>
      </c>
      <c r="DA122" s="13">
        <v>0.58682715308717703</v>
      </c>
      <c r="DB122" s="13">
        <v>0.78776286171626775</v>
      </c>
      <c r="DC122" s="13">
        <v>0.78630864324404015</v>
      </c>
      <c r="DD122" s="13">
        <v>0.74541018014989568</v>
      </c>
      <c r="DE122" s="13">
        <v>0.77898588322860041</v>
      </c>
      <c r="DF122" s="13">
        <v>0.85156230267996746</v>
      </c>
      <c r="DG122" s="13">
        <v>0.62672368268768752</v>
      </c>
      <c r="DH122" s="13">
        <v>0.57456230267996777</v>
      </c>
      <c r="DI122" s="13">
        <v>0.66403646885281686</v>
      </c>
      <c r="DJ122" s="13">
        <v>0.66520316862499196</v>
      </c>
      <c r="DK122" s="13">
        <v>0.62836454863271185</v>
      </c>
      <c r="DL122" s="13">
        <v>0.59076889785338582</v>
      </c>
      <c r="DM122" s="13">
        <v>0.60665738709721961</v>
      </c>
      <c r="DN122" s="13">
        <v>0.59785191018786599</v>
      </c>
      <c r="DO122" s="13">
        <v>0.54415472250268448</v>
      </c>
      <c r="DP122" s="13">
        <v>0.52043758711688148</v>
      </c>
      <c r="DQ122" s="13">
        <v>0.5781547225026844</v>
      </c>
      <c r="DR122" s="13">
        <v>0.7159034045366951</v>
      </c>
      <c r="DS122" s="13">
        <v>1.63315634759996</v>
      </c>
      <c r="DT122" s="13">
        <v>1.6914691337650887</v>
      </c>
      <c r="DU122" s="13">
        <v>2.0232977799070588</v>
      </c>
      <c r="DV122" s="13">
        <v>2.0838652596417173</v>
      </c>
      <c r="DW122" s="13">
        <v>1.7764609104210429</v>
      </c>
      <c r="DX122" s="13">
        <v>1.8598852073423386</v>
      </c>
      <c r="DY122" s="13">
        <v>2.2685724211772089</v>
      </c>
      <c r="DZ122" s="13">
        <v>2.3429831163472614</v>
      </c>
      <c r="EA122" s="13">
        <v>1.9215687932762771</v>
      </c>
      <c r="EB122" s="13">
        <v>2.0914074132685569</v>
      </c>
      <c r="EC122" s="13">
        <v>2.2275488455756558</v>
      </c>
      <c r="ED122" s="13">
        <v>1.9397485957349196</v>
      </c>
      <c r="EE122" s="13">
        <v>1.7881629188059038</v>
      </c>
      <c r="EF122" s="13">
        <v>1.7785971895775097</v>
      </c>
      <c r="EG122" s="13">
        <v>1.9391529449555933</v>
      </c>
      <c r="EH122" s="13">
        <v>1.6089430384822054</v>
      </c>
      <c r="EI122" s="13">
        <v>1.4569330646318945</v>
      </c>
      <c r="EJ122" s="13">
        <v>1.4333773092538111</v>
      </c>
      <c r="EK122" s="13">
        <v>1.6120944446396146</v>
      </c>
      <c r="EL122" s="13">
        <v>0.2242939534988001</v>
      </c>
      <c r="EM122" s="13">
        <v>0.34789814647057932</v>
      </c>
      <c r="EN122" s="13">
        <v>0.35860646185034667</v>
      </c>
      <c r="EO122" s="13">
        <v>1.8138835940900526</v>
      </c>
      <c r="EP122" s="13">
        <v>0.39435073053360076</v>
      </c>
      <c r="EQ122" s="13">
        <v>0.36385528295403502</v>
      </c>
      <c r="ER122" s="13">
        <v>0.36715914288989898</v>
      </c>
      <c r="ES122" s="13">
        <v>0.40445397896501128</v>
      </c>
      <c r="ET122" s="13">
        <v>0.35357220840808873</v>
      </c>
      <c r="EU122" s="13">
        <v>0.33065269523882873</v>
      </c>
      <c r="EV122" s="13">
        <v>0.31764710104582622</v>
      </c>
      <c r="EW122" s="13">
        <v>1.2714469572224845</v>
      </c>
      <c r="EX122" s="13">
        <v>0.52913613818754446</v>
      </c>
      <c r="EY122" s="13">
        <v>0.27061733371766339</v>
      </c>
      <c r="EZ122" s="13">
        <v>0.27816480565950658</v>
      </c>
      <c r="FA122" s="13">
        <v>0.30758811266670111</v>
      </c>
      <c r="FB122" s="13">
        <v>0.49958180319485612</v>
      </c>
      <c r="FC122" s="13">
        <v>0.49322521405769043</v>
      </c>
      <c r="FD122" s="13">
        <v>0.48849961022917859</v>
      </c>
      <c r="FE122" s="13">
        <v>0.50274929641302546</v>
      </c>
      <c r="FF122" s="13">
        <v>0.63647882557393809</v>
      </c>
      <c r="FG122" s="13">
        <v>0.4471707229926386</v>
      </c>
      <c r="FH122" s="13">
        <v>0.56120461603766625</v>
      </c>
      <c r="FI122" s="13">
        <v>0.9063553669872032</v>
      </c>
      <c r="FJ122" s="13">
        <v>1.7307190412083331</v>
      </c>
      <c r="FK122" s="13">
        <v>2.3023616962629241</v>
      </c>
      <c r="FL122" s="13">
        <v>1.9568924171784416</v>
      </c>
      <c r="FM122" s="13">
        <v>1.8403650158723539</v>
      </c>
      <c r="FN122" s="13">
        <v>1.7508694760535195</v>
      </c>
      <c r="FO122" s="13">
        <v>1.7430110248393855</v>
      </c>
      <c r="FP122" s="13">
        <v>1.818251260380594</v>
      </c>
      <c r="FQ122" s="13">
        <v>2.4813611311711621</v>
      </c>
      <c r="FR122" s="13">
        <v>2.4323062558769712</v>
      </c>
      <c r="FS122" s="13">
        <v>0.44960891511168743</v>
      </c>
      <c r="FT122" s="13">
        <v>0.46523233043184342</v>
      </c>
      <c r="FU122" s="13">
        <v>0.43516198656919453</v>
      </c>
      <c r="FV122" s="13">
        <v>0.47656698777617618</v>
      </c>
    </row>
    <row r="123" spans="1:178" ht="17.25" x14ac:dyDescent="0.25">
      <c r="A123" s="50" t="s">
        <v>118</v>
      </c>
      <c r="B123" s="13">
        <v>9.7785572232400462</v>
      </c>
      <c r="C123" s="13">
        <v>10.678813763108806</v>
      </c>
      <c r="D123" s="13">
        <v>10.943665953756895</v>
      </c>
      <c r="E123" s="13">
        <v>11.375090250678186</v>
      </c>
      <c r="F123" s="13">
        <v>10.363973344713781</v>
      </c>
      <c r="G123" s="13">
        <v>11.554263402938968</v>
      </c>
      <c r="H123" s="13">
        <v>11.628008661472956</v>
      </c>
      <c r="I123" s="13">
        <v>12.135877203016168</v>
      </c>
      <c r="J123" s="13">
        <v>10.762154672422117</v>
      </c>
      <c r="K123" s="13">
        <v>11.02141121229088</v>
      </c>
      <c r="L123" s="13">
        <v>11.264143716735239</v>
      </c>
      <c r="M123" s="13">
        <v>11.445231682985288</v>
      </c>
      <c r="N123" s="13">
        <v>11.620458301303115</v>
      </c>
      <c r="O123" s="13">
        <v>10.733120172229123</v>
      </c>
      <c r="P123" s="13">
        <v>11.410910721372597</v>
      </c>
      <c r="Q123" s="13">
        <v>11.364594338401968</v>
      </c>
      <c r="R123" s="13">
        <v>10.296443914081131</v>
      </c>
      <c r="S123" s="13">
        <v>10.89125441092523</v>
      </c>
      <c r="T123" s="13">
        <v>10.829311639058167</v>
      </c>
      <c r="U123" s="13">
        <v>10.946916281851232</v>
      </c>
      <c r="V123" s="13">
        <v>12.883931816180178</v>
      </c>
      <c r="W123" s="13">
        <v>11.955549213062875</v>
      </c>
      <c r="X123" s="13">
        <v>11.715497545408576</v>
      </c>
      <c r="Y123" s="13">
        <v>11.7549000962265</v>
      </c>
      <c r="Z123" s="13">
        <v>11.650525668556758</v>
      </c>
      <c r="AA123" s="13">
        <v>11.625537440809817</v>
      </c>
      <c r="AB123" s="13">
        <v>11.58159908231443</v>
      </c>
      <c r="AC123" s="13">
        <v>12.566376060802096</v>
      </c>
      <c r="AD123" s="13">
        <v>10.087728742368469</v>
      </c>
      <c r="AE123" s="13">
        <v>10.512415956203339</v>
      </c>
      <c r="AF123" s="13">
        <v>10.449637179312925</v>
      </c>
      <c r="AG123" s="13">
        <v>10.347081423934842</v>
      </c>
      <c r="AH123" s="13">
        <v>10.281868376272818</v>
      </c>
      <c r="AI123" s="13">
        <v>10.93082668246883</v>
      </c>
      <c r="AJ123" s="13">
        <v>10.785434105501214</v>
      </c>
      <c r="AK123" s="13">
        <v>10.484270927090744</v>
      </c>
      <c r="AL123" s="13">
        <v>9.3902192594364422</v>
      </c>
      <c r="AM123" s="13">
        <v>9.6297550671139049</v>
      </c>
      <c r="AN123" s="13">
        <v>9.9377468916663414</v>
      </c>
      <c r="AO123" s="13">
        <v>9.1165320456015753</v>
      </c>
      <c r="AP123" s="13">
        <v>8.9060461071756656</v>
      </c>
      <c r="AQ123" s="13">
        <v>8.6400361333253546</v>
      </c>
      <c r="AR123" s="13">
        <v>8.5092791025383061</v>
      </c>
      <c r="AS123" s="13">
        <v>8.2473588933407935</v>
      </c>
      <c r="AT123" s="13">
        <v>7.599984465671052</v>
      </c>
      <c r="AU123" s="13">
        <v>7.7762174610336956</v>
      </c>
      <c r="AV123" s="13">
        <v>7.1652174610336958</v>
      </c>
      <c r="AW123" s="13">
        <v>8.458560479718976</v>
      </c>
      <c r="AX123" s="13">
        <v>6.520343845037238</v>
      </c>
      <c r="AY123" s="13">
        <v>6.5177913657096518</v>
      </c>
      <c r="AZ123" s="13">
        <v>6.6120443087729166</v>
      </c>
      <c r="BA123" s="13">
        <v>7.396403853409498</v>
      </c>
      <c r="BB123" s="13">
        <v>12.133025925704173</v>
      </c>
      <c r="BC123" s="13">
        <v>8.4670877716223067</v>
      </c>
      <c r="BD123" s="13">
        <v>5.5237941459489708</v>
      </c>
      <c r="BE123" s="13">
        <v>5.3372982336727528</v>
      </c>
      <c r="BF123" s="13">
        <v>4.9271667752159649</v>
      </c>
      <c r="BG123" s="13">
        <v>4.6151268798147207</v>
      </c>
      <c r="BH123" s="13">
        <v>4.2516826351928039</v>
      </c>
      <c r="BI123" s="13">
        <v>4.9992266183178282</v>
      </c>
      <c r="BJ123" s="13">
        <v>4.7947823782563663</v>
      </c>
      <c r="BK123" s="13">
        <v>4.6059437582640852</v>
      </c>
      <c r="BL123" s="13">
        <v>4.4411984997300991</v>
      </c>
      <c r="BM123" s="13">
        <v>4.354310010486266</v>
      </c>
      <c r="BN123" s="13">
        <v>4.1645265599409225</v>
      </c>
      <c r="BO123" s="13">
        <v>3.951859293806673</v>
      </c>
      <c r="BP123" s="13">
        <v>3.7272636430273463</v>
      </c>
      <c r="BQ123" s="13">
        <v>3.1765447092387959</v>
      </c>
      <c r="BR123" s="13">
        <v>2.920121352867286</v>
      </c>
      <c r="BS123" s="13">
        <v>2.5882111175200824</v>
      </c>
      <c r="BT123" s="13">
        <v>2.4264459112854739</v>
      </c>
      <c r="BU123" s="13">
        <v>2.2091847927746469</v>
      </c>
      <c r="BV123" s="13">
        <v>1.7286634952866478</v>
      </c>
      <c r="BW123" s="13">
        <v>9.1546916184348319</v>
      </c>
      <c r="BX123" s="13">
        <v>12.354824875294369</v>
      </c>
      <c r="BY123" s="13">
        <v>1.4778946922465428</v>
      </c>
      <c r="BZ123" s="13">
        <v>1.2470108750046904</v>
      </c>
      <c r="CA123" s="13">
        <v>1.1910208488550007</v>
      </c>
      <c r="CB123" s="13">
        <v>3.2210208488550007</v>
      </c>
      <c r="CC123" s="13">
        <v>1.0503236611698192</v>
      </c>
      <c r="CD123" s="13">
        <v>1.0847817275895</v>
      </c>
      <c r="CE123" s="13">
        <v>0.98079170143981054</v>
      </c>
      <c r="CF123" s="13">
        <v>0.86481164914043185</v>
      </c>
      <c r="CG123" s="13">
        <v>0.89997302914815203</v>
      </c>
      <c r="CH123" s="13">
        <v>0.85118931719313495</v>
      </c>
      <c r="CI123" s="13">
        <v>0.79504510464671785</v>
      </c>
      <c r="CJ123" s="13">
        <v>0.67560364026411945</v>
      </c>
      <c r="CK123" s="13">
        <v>0.64608778028727942</v>
      </c>
      <c r="CL123" s="13">
        <v>0.60160483339046145</v>
      </c>
      <c r="CM123" s="13">
        <v>0.44123040572071964</v>
      </c>
      <c r="CN123" s="13">
        <v>0.40280610879942419</v>
      </c>
      <c r="CO123" s="13">
        <v>0.43724037957103029</v>
      </c>
      <c r="CP123" s="13">
        <v>0.99622488192620973</v>
      </c>
      <c r="CQ123" s="13">
        <v>0.38913331887066488</v>
      </c>
      <c r="CR123" s="13">
        <v>0.34216324042159713</v>
      </c>
      <c r="CS123" s="13">
        <v>0.36501183426418782</v>
      </c>
      <c r="CT123" s="13">
        <v>0.38914273050648207</v>
      </c>
      <c r="CU123" s="13">
        <v>0.30614273050648205</v>
      </c>
      <c r="CV123" s="13">
        <v>0.26772840743549742</v>
      </c>
      <c r="CW123" s="13">
        <v>0.29174835513611885</v>
      </c>
      <c r="CX123" s="13">
        <v>0.34679515609756217</v>
      </c>
      <c r="CY123" s="13">
        <v>0.248966509955593</v>
      </c>
      <c r="CZ123" s="13">
        <v>0.25624937456978997</v>
      </c>
      <c r="DA123" s="13">
        <v>0.27940078072719909</v>
      </c>
      <c r="DB123" s="13">
        <v>0.30433865443864461</v>
      </c>
      <c r="DC123" s="13">
        <v>0.24362151905284157</v>
      </c>
      <c r="DD123" s="13">
        <v>0.23148008674574311</v>
      </c>
      <c r="DE123" s="13">
        <v>0.24063149290315228</v>
      </c>
      <c r="DF123" s="13">
        <v>0.28041157806001349</v>
      </c>
      <c r="DG123" s="13">
        <v>0.21984584883161959</v>
      </c>
      <c r="DH123" s="13">
        <v>0.2608458488316196</v>
      </c>
      <c r="DI123" s="13">
        <v>0.30898728113871804</v>
      </c>
      <c r="DJ123" s="13">
        <v>0.38040471292748523</v>
      </c>
      <c r="DK123" s="13">
        <v>0.25012184831328826</v>
      </c>
      <c r="DL123" s="13">
        <v>0.26326328062038667</v>
      </c>
      <c r="DM123" s="13">
        <v>0.37369755139199279</v>
      </c>
      <c r="DN123" s="13">
        <v>0.41496607689405623</v>
      </c>
      <c r="DO123" s="13">
        <v>0.33710750920115462</v>
      </c>
      <c r="DP123" s="13">
        <v>0.33924894150825313</v>
      </c>
      <c r="DQ123" s="13">
        <v>0.44054177997276078</v>
      </c>
      <c r="DR123" s="13">
        <v>0.52589612442445099</v>
      </c>
      <c r="DS123" s="13">
        <v>0.93347182750315572</v>
      </c>
      <c r="DT123" s="13">
        <v>0.75503755673154938</v>
      </c>
      <c r="DU123" s="13">
        <v>0.73389612442445096</v>
      </c>
      <c r="DV123" s="13">
        <v>0.76365483991766703</v>
      </c>
      <c r="DW123" s="13">
        <v>0.57493770453186388</v>
      </c>
      <c r="DX123" s="13">
        <v>0.59307913683896241</v>
      </c>
      <c r="DY123" s="13">
        <v>0.64665483991766692</v>
      </c>
      <c r="DZ123" s="13">
        <v>0.7101271342561557</v>
      </c>
      <c r="EA123" s="13">
        <v>0.51512713425615586</v>
      </c>
      <c r="EB123" s="13">
        <v>0.49240999887035281</v>
      </c>
      <c r="EC123" s="13">
        <v>0.59098570194905753</v>
      </c>
      <c r="ED123" s="13">
        <v>0.60688484082022331</v>
      </c>
      <c r="EE123" s="13">
        <v>0.43874340851312477</v>
      </c>
      <c r="EF123" s="13">
        <v>0.43774340851312477</v>
      </c>
      <c r="EG123" s="13">
        <v>0.59874340851312469</v>
      </c>
      <c r="EH123" s="13">
        <v>0.512915705009648</v>
      </c>
      <c r="EI123" s="13">
        <v>0.35205713731674654</v>
      </c>
      <c r="EJ123" s="13">
        <v>0.34819856962384493</v>
      </c>
      <c r="EK123" s="13">
        <v>0.5166328403954511</v>
      </c>
      <c r="EL123" s="13">
        <v>2.6080309373021082</v>
      </c>
      <c r="EM123" s="13">
        <v>0.17905415744845174</v>
      </c>
      <c r="EN123" s="13">
        <v>0.16903426432787116</v>
      </c>
      <c r="EO123" s="13">
        <v>0.15666093390837413</v>
      </c>
      <c r="EP123" s="13">
        <v>0.11389978922466529</v>
      </c>
      <c r="EQ123" s="13">
        <v>9.1045073199060106E-2</v>
      </c>
      <c r="ER123" s="13">
        <v>9.350692766749967E-2</v>
      </c>
      <c r="ES123" s="13">
        <v>9.3734026236559354E-2</v>
      </c>
      <c r="ET123" s="13">
        <v>0.11407307080837006</v>
      </c>
      <c r="EU123" s="13">
        <v>9.1834033352903063E-2</v>
      </c>
      <c r="EV123" s="13">
        <v>9.4838639240898331E-2</v>
      </c>
      <c r="EW123" s="13">
        <v>9.4231413119642227E-2</v>
      </c>
      <c r="EX123" s="13">
        <v>8.822038401122767E-2</v>
      </c>
      <c r="EY123" s="13">
        <v>6.9028468904861723E-2</v>
      </c>
      <c r="EZ123" s="13">
        <v>7.3233632746700958E-2</v>
      </c>
      <c r="FA123" s="13">
        <v>7.8474536461900016E-2</v>
      </c>
      <c r="FB123" s="13">
        <v>0.10797507188273821</v>
      </c>
      <c r="FC123" s="13">
        <v>9.5097535549190704E-2</v>
      </c>
      <c r="FD123" s="13">
        <v>0.10176731609945572</v>
      </c>
      <c r="FE123" s="13">
        <v>0.1120831235385992</v>
      </c>
      <c r="FF123" s="13">
        <v>0.14785595662874249</v>
      </c>
      <c r="FG123" s="13">
        <v>6.9596841181143274E-2</v>
      </c>
      <c r="FH123" s="13">
        <v>0.22680105464516664</v>
      </c>
      <c r="FI123" s="13">
        <v>0.15481195511963014</v>
      </c>
      <c r="FJ123" s="13">
        <v>0.33607090827494307</v>
      </c>
      <c r="FK123" s="13">
        <v>0.23824328449546966</v>
      </c>
      <c r="FL123" s="13">
        <v>0.20082902520229987</v>
      </c>
      <c r="FM123" s="13">
        <v>0.18020142599397021</v>
      </c>
      <c r="FN123" s="13">
        <v>0.22357103182699603</v>
      </c>
      <c r="FO123" s="13">
        <v>0.2070692966858394</v>
      </c>
      <c r="FP123" s="13">
        <v>0.20657756307925654</v>
      </c>
      <c r="FQ123" s="13">
        <v>0.20603906952848933</v>
      </c>
      <c r="FR123" s="13">
        <v>0.10067024010849911</v>
      </c>
      <c r="FS123" s="13">
        <v>0.10214088313954865</v>
      </c>
      <c r="FT123" s="13">
        <v>0.10100475112580752</v>
      </c>
      <c r="FU123" s="13">
        <v>0.10152459932838137</v>
      </c>
      <c r="FV123" s="13">
        <v>0.10415174092779662</v>
      </c>
    </row>
    <row r="124" spans="1:178" ht="15" x14ac:dyDescent="0.25">
      <c r="A124" s="49" t="s">
        <v>26</v>
      </c>
      <c r="B124" s="13">
        <v>51.224755335137459</v>
      </c>
      <c r="C124" s="13">
        <v>55.687969701811546</v>
      </c>
      <c r="D124" s="13">
        <v>72.382888440202763</v>
      </c>
      <c r="E124" s="13">
        <v>60.509917490456793</v>
      </c>
      <c r="F124" s="13">
        <v>49.567902902313975</v>
      </c>
      <c r="G124" s="13">
        <v>54.972610977310325</v>
      </c>
      <c r="H124" s="13">
        <v>56.969372472982187</v>
      </c>
      <c r="I124" s="13">
        <v>56.234208212167069</v>
      </c>
      <c r="J124" s="13">
        <v>51.892016558418497</v>
      </c>
      <c r="K124" s="13">
        <v>52.97509474424681</v>
      </c>
      <c r="L124" s="13">
        <v>55.915559717617576</v>
      </c>
      <c r="M124" s="13">
        <v>57.241379652240006</v>
      </c>
      <c r="N124" s="13">
        <v>57.379786586473877</v>
      </c>
      <c r="O124" s="13">
        <v>63.325540010822095</v>
      </c>
      <c r="P124" s="13">
        <v>65.18415449436165</v>
      </c>
      <c r="Q124" s="13">
        <v>55.438370060494464</v>
      </c>
      <c r="R124" s="13">
        <v>48.059154200432332</v>
      </c>
      <c r="S124" s="13">
        <v>50.041112978071304</v>
      </c>
      <c r="T124" s="13">
        <v>73.044027421169872</v>
      </c>
      <c r="U124" s="13">
        <v>60.681948720365384</v>
      </c>
      <c r="V124" s="13">
        <v>50.968327585053601</v>
      </c>
      <c r="W124" s="13">
        <v>56.425610373740369</v>
      </c>
      <c r="X124" s="13">
        <v>55.12660983087045</v>
      </c>
      <c r="Y124" s="13">
        <v>54.984045171142625</v>
      </c>
      <c r="Z124" s="13">
        <v>51.328156291343596</v>
      </c>
      <c r="AA124" s="13">
        <v>53.234910380028467</v>
      </c>
      <c r="AB124" s="13">
        <v>58.99689229584159</v>
      </c>
      <c r="AC124" s="13">
        <v>56.665841881474968</v>
      </c>
      <c r="AD124" s="13">
        <v>51.3388576872782</v>
      </c>
      <c r="AE124" s="13">
        <v>56.224323408043631</v>
      </c>
      <c r="AF124" s="13">
        <v>56.579342266969775</v>
      </c>
      <c r="AG124" s="13">
        <v>57.520604325453498</v>
      </c>
      <c r="AH124" s="13">
        <v>52.88653113315403</v>
      </c>
      <c r="AI124" s="13">
        <v>56.216821121449513</v>
      </c>
      <c r="AJ124" s="13">
        <v>63.194402008172126</v>
      </c>
      <c r="AK124" s="13">
        <v>58.894646426979435</v>
      </c>
      <c r="AL124" s="13">
        <v>47.236419728864171</v>
      </c>
      <c r="AM124" s="13">
        <v>47.702265548688317</v>
      </c>
      <c r="AN124" s="13">
        <v>55.85204113632782</v>
      </c>
      <c r="AO124" s="13">
        <v>53.077370515517707</v>
      </c>
      <c r="AP124" s="13">
        <v>53.990694979011728</v>
      </c>
      <c r="AQ124" s="13">
        <v>52.559876983971883</v>
      </c>
      <c r="AR124" s="13">
        <v>52.730737842124874</v>
      </c>
      <c r="AS124" s="13">
        <v>54.846657884429597</v>
      </c>
      <c r="AT124" s="13">
        <v>51.898918153782468</v>
      </c>
      <c r="AU124" s="13">
        <v>51.612360287463439</v>
      </c>
      <c r="AV124" s="13">
        <v>49.429135511296792</v>
      </c>
      <c r="AW124" s="13">
        <v>50.801314329547395</v>
      </c>
      <c r="AX124" s="13">
        <v>43.94610171089063</v>
      </c>
      <c r="AY124" s="13">
        <v>47.309135367766793</v>
      </c>
      <c r="AZ124" s="13">
        <v>46.730162543838439</v>
      </c>
      <c r="BA124" s="13">
        <v>46.960374808624792</v>
      </c>
      <c r="BB124" s="13">
        <v>42.482890973150624</v>
      </c>
      <c r="BC124" s="13">
        <v>42.630040991309343</v>
      </c>
      <c r="BD124" s="13">
        <v>44.224366761858391</v>
      </c>
      <c r="BE124" s="13">
        <v>46.140670884520965</v>
      </c>
      <c r="BF124" s="13">
        <v>44.807721310395848</v>
      </c>
      <c r="BG124" s="13">
        <v>42.929230770757002</v>
      </c>
      <c r="BH124" s="13">
        <v>40.423631147444141</v>
      </c>
      <c r="BI124" s="13">
        <v>39.692822861413362</v>
      </c>
      <c r="BJ124" s="13">
        <v>45.85499205197597</v>
      </c>
      <c r="BK124" s="13">
        <v>44.277012710461584</v>
      </c>
      <c r="BL124" s="13">
        <v>45.633467549483456</v>
      </c>
      <c r="BM124" s="13">
        <v>45.404620429433436</v>
      </c>
      <c r="BN124" s="13">
        <v>46.499765954002953</v>
      </c>
      <c r="BO124" s="13">
        <v>43.953806415274414</v>
      </c>
      <c r="BP124" s="13">
        <v>45.008275062857564</v>
      </c>
      <c r="BQ124" s="13">
        <v>44.896239619195143</v>
      </c>
      <c r="BR124" s="13">
        <v>42.914139185254378</v>
      </c>
      <c r="BS124" s="13">
        <v>42.011813937767535</v>
      </c>
      <c r="BT124" s="13">
        <v>42.519465078042451</v>
      </c>
      <c r="BU124" s="13">
        <v>45.061830675488515</v>
      </c>
      <c r="BV124" s="13">
        <v>44.659904882011304</v>
      </c>
      <c r="BW124" s="13">
        <v>37.924089383226239</v>
      </c>
      <c r="BX124" s="13">
        <v>61.870075456608433</v>
      </c>
      <c r="BY124" s="13">
        <v>45.753655724258088</v>
      </c>
      <c r="BZ124" s="13">
        <v>46.838023450920673</v>
      </c>
      <c r="CA124" s="13">
        <v>43.532508005407472</v>
      </c>
      <c r="CB124" s="13">
        <v>44.790658279418601</v>
      </c>
      <c r="CC124" s="13">
        <v>47.386222945769561</v>
      </c>
      <c r="CD124" s="13">
        <v>47.051548735365472</v>
      </c>
      <c r="CE124" s="13">
        <v>45.75370347329951</v>
      </c>
      <c r="CF124" s="13">
        <v>45.636075927771266</v>
      </c>
      <c r="CG124" s="13">
        <v>50.741043211634477</v>
      </c>
      <c r="CH124" s="13">
        <v>51.165581440568452</v>
      </c>
      <c r="CI124" s="13">
        <v>47.875431524366178</v>
      </c>
      <c r="CJ124" s="13">
        <v>54.63838279205941</v>
      </c>
      <c r="CK124" s="13">
        <v>54.865331978595229</v>
      </c>
      <c r="CL124" s="13">
        <v>55.651327847161951</v>
      </c>
      <c r="CM124" s="13">
        <v>48.349223669969867</v>
      </c>
      <c r="CN124" s="13">
        <v>51.001200150601129</v>
      </c>
      <c r="CO124" s="13">
        <v>52.58929760845934</v>
      </c>
      <c r="CP124" s="13">
        <v>55.782094699447583</v>
      </c>
      <c r="CQ124" s="13">
        <v>48.406556823871931</v>
      </c>
      <c r="CR124" s="13">
        <v>49.770801751620162</v>
      </c>
      <c r="CS124" s="13">
        <v>57.533805968298083</v>
      </c>
      <c r="CT124" s="13">
        <v>56.872532074632282</v>
      </c>
      <c r="CU124" s="13">
        <v>45.106156800585012</v>
      </c>
      <c r="CV124" s="13">
        <v>46.209317269504851</v>
      </c>
      <c r="CW124" s="13">
        <v>49.633444301940379</v>
      </c>
      <c r="CX124" s="13">
        <v>53.072417087337826</v>
      </c>
      <c r="CY124" s="13">
        <v>50.517345408240821</v>
      </c>
      <c r="CZ124" s="13">
        <v>35.65431278162756</v>
      </c>
      <c r="DA124" s="13">
        <v>38.923381144159386</v>
      </c>
      <c r="DB124" s="13">
        <v>55.404747891218911</v>
      </c>
      <c r="DC124" s="13">
        <v>53.58528611867807</v>
      </c>
      <c r="DD124" s="13">
        <v>52.655183541410587</v>
      </c>
      <c r="DE124" s="13">
        <v>58.318294767707449</v>
      </c>
      <c r="DF124" s="13">
        <v>57.342474230214606</v>
      </c>
      <c r="DG124" s="13">
        <v>53.529127400137504</v>
      </c>
      <c r="DH124" s="13">
        <v>53.648555269165101</v>
      </c>
      <c r="DI124" s="13">
        <v>56.831172571578854</v>
      </c>
      <c r="DJ124" s="13">
        <v>57.88240595703418</v>
      </c>
      <c r="DK124" s="13">
        <v>56.469243662288456</v>
      </c>
      <c r="DL124" s="13">
        <v>57.305366272069371</v>
      </c>
      <c r="DM124" s="13">
        <v>63.867578257559664</v>
      </c>
      <c r="DN124" s="13">
        <v>65.103324734251061</v>
      </c>
      <c r="DO124" s="13">
        <v>61.78547186238886</v>
      </c>
      <c r="DP124" s="13">
        <v>62.314455545781364</v>
      </c>
      <c r="DQ124" s="13">
        <v>64.924982935546922</v>
      </c>
      <c r="DR124" s="13">
        <v>82.452412878295448</v>
      </c>
      <c r="DS124" s="13">
        <v>66.700873946554523</v>
      </c>
      <c r="DT124" s="13">
        <v>76.707152254607834</v>
      </c>
      <c r="DU124" s="13">
        <v>76.902664496179497</v>
      </c>
      <c r="DV124" s="13">
        <v>78.581067919400269</v>
      </c>
      <c r="DW124" s="13">
        <v>77.804792682367832</v>
      </c>
      <c r="DX124" s="13">
        <v>77.154997120950682</v>
      </c>
      <c r="DY124" s="13">
        <v>81.238492863383698</v>
      </c>
      <c r="DZ124" s="13">
        <v>78.328566593749755</v>
      </c>
      <c r="EA124" s="13">
        <v>81.779462217141941</v>
      </c>
      <c r="EB124" s="13">
        <v>77.827432365101828</v>
      </c>
      <c r="EC124" s="13">
        <v>82.422607900099507</v>
      </c>
      <c r="ED124" s="13">
        <v>82.809430724291872</v>
      </c>
      <c r="EE124" s="13">
        <v>83.467980617439551</v>
      </c>
      <c r="EF124" s="13">
        <v>88.543319424011031</v>
      </c>
      <c r="EG124" s="13">
        <v>90.855001867308275</v>
      </c>
      <c r="EH124" s="13">
        <v>82.179026979865483</v>
      </c>
      <c r="EI124" s="13">
        <v>86.530730479302136</v>
      </c>
      <c r="EJ124" s="13">
        <v>79.492086376469317</v>
      </c>
      <c r="EK124" s="13">
        <v>76.000187018953866</v>
      </c>
      <c r="EL124" s="13">
        <v>83.56599214878014</v>
      </c>
      <c r="EM124" s="13">
        <v>73.514236656762762</v>
      </c>
      <c r="EN124" s="13">
        <v>69.516582848563729</v>
      </c>
      <c r="EO124" s="13">
        <v>66.677905594766301</v>
      </c>
      <c r="EP124" s="13">
        <v>64.177786522057787</v>
      </c>
      <c r="EQ124" s="13">
        <v>59.222105021314327</v>
      </c>
      <c r="ER124" s="13">
        <v>60.847030739210766</v>
      </c>
      <c r="ES124" s="13">
        <v>61.814511693355428</v>
      </c>
      <c r="ET124" s="13">
        <v>61.401681576092493</v>
      </c>
      <c r="EU124" s="13">
        <v>61.463237158779464</v>
      </c>
      <c r="EV124" s="13">
        <v>61.058727972575632</v>
      </c>
      <c r="EW124" s="13">
        <v>58.325096762887917</v>
      </c>
      <c r="EX124" s="13">
        <v>65.702852074791423</v>
      </c>
      <c r="EY124" s="13">
        <v>63.783707443348121</v>
      </c>
      <c r="EZ124" s="13">
        <v>61.748013341840291</v>
      </c>
      <c r="FA124" s="13">
        <v>75.770751790808376</v>
      </c>
      <c r="FB124" s="13">
        <v>77.906697659387007</v>
      </c>
      <c r="FC124" s="13">
        <v>73.514525348746403</v>
      </c>
      <c r="FD124" s="13">
        <v>78.916985734733089</v>
      </c>
      <c r="FE124" s="13">
        <v>84.470983712624303</v>
      </c>
      <c r="FF124" s="13">
        <v>78.017267156179415</v>
      </c>
      <c r="FG124" s="13">
        <v>73.338347701787796</v>
      </c>
      <c r="FH124" s="13">
        <v>92.13775393601945</v>
      </c>
      <c r="FI124" s="13">
        <v>75.358084825384907</v>
      </c>
      <c r="FJ124" s="13">
        <v>77.362670437575986</v>
      </c>
      <c r="FK124" s="13">
        <v>76.442443258099573</v>
      </c>
      <c r="FL124" s="13">
        <v>73.406119534175232</v>
      </c>
      <c r="FM124" s="13">
        <v>75.47616685277076</v>
      </c>
      <c r="FN124" s="13">
        <v>78.048805848913261</v>
      </c>
      <c r="FO124" s="13">
        <v>81.36259615122367</v>
      </c>
      <c r="FP124" s="13">
        <v>83.26561932498133</v>
      </c>
      <c r="FQ124" s="13">
        <v>89.365207915129645</v>
      </c>
      <c r="FR124" s="13">
        <v>95.624892243810407</v>
      </c>
      <c r="FS124" s="13">
        <v>72.721046214286503</v>
      </c>
      <c r="FT124" s="13">
        <v>73.507682800682971</v>
      </c>
      <c r="FU124" s="13">
        <v>78.71242849394072</v>
      </c>
      <c r="FV124" s="13">
        <v>79.982183125382875</v>
      </c>
    </row>
    <row r="125" spans="1:178" ht="15" x14ac:dyDescent="0.25">
      <c r="A125" s="49" t="s">
        <v>27</v>
      </c>
      <c r="B125" s="13">
        <v>129.94308601638727</v>
      </c>
      <c r="C125" s="13">
        <v>56.362199338218886</v>
      </c>
      <c r="D125" s="13">
        <v>75.637491209885496</v>
      </c>
      <c r="E125" s="13">
        <v>39.848393447448416</v>
      </c>
      <c r="F125" s="13">
        <v>86.996204747234316</v>
      </c>
      <c r="G125" s="13">
        <v>107.89899712424321</v>
      </c>
      <c r="H125" s="13">
        <v>83.447927146870967</v>
      </c>
      <c r="I125" s="13">
        <v>105.57622338871619</v>
      </c>
      <c r="J125" s="13">
        <v>67.919345731990674</v>
      </c>
      <c r="K125" s="13">
        <v>106.14219966848047</v>
      </c>
      <c r="L125" s="13">
        <v>51.161748425414842</v>
      </c>
      <c r="M125" s="13">
        <v>108.83328306980114</v>
      </c>
      <c r="N125" s="13">
        <v>89.705662003172108</v>
      </c>
      <c r="O125" s="13">
        <v>118.21730144102382</v>
      </c>
      <c r="P125" s="13">
        <v>117.95274374077808</v>
      </c>
      <c r="Q125" s="13">
        <v>122.81624126383139</v>
      </c>
      <c r="R125" s="13">
        <v>123.12513025756783</v>
      </c>
      <c r="S125" s="13">
        <v>82.473532913385512</v>
      </c>
      <c r="T125" s="13">
        <v>133.23082023273108</v>
      </c>
      <c r="U125" s="13">
        <v>113.93031193811363</v>
      </c>
      <c r="V125" s="13">
        <v>115.26362702679886</v>
      </c>
      <c r="W125" s="13">
        <v>102.878655476752</v>
      </c>
      <c r="X125" s="13">
        <v>100.31453258535383</v>
      </c>
      <c r="Y125" s="13">
        <v>107.50443386405789</v>
      </c>
      <c r="Z125" s="13">
        <v>78.995202439842885</v>
      </c>
      <c r="AA125" s="13">
        <v>100.88192267542338</v>
      </c>
      <c r="AB125" s="13">
        <v>92.997975599284487</v>
      </c>
      <c r="AC125" s="13">
        <v>94.23344288904616</v>
      </c>
      <c r="AD125" s="13">
        <v>87.848899957752394</v>
      </c>
      <c r="AE125" s="13">
        <v>78.057635422484793</v>
      </c>
      <c r="AF125" s="13">
        <v>69.854074357176657</v>
      </c>
      <c r="AG125" s="13">
        <v>64.03198140475908</v>
      </c>
      <c r="AH125" s="13">
        <v>68.222195712105673</v>
      </c>
      <c r="AI125" s="13">
        <v>73.303555910636291</v>
      </c>
      <c r="AJ125" s="13">
        <v>69.348118439221111</v>
      </c>
      <c r="AK125" s="13">
        <v>61.521546402921089</v>
      </c>
      <c r="AL125" s="13">
        <v>45.14039522558565</v>
      </c>
      <c r="AM125" s="13">
        <v>28.179179343648848</v>
      </c>
      <c r="AN125" s="13">
        <v>66.657608457499194</v>
      </c>
      <c r="AO125" s="13">
        <v>46.634733529574191</v>
      </c>
      <c r="AP125" s="13">
        <v>43.383584181668191</v>
      </c>
      <c r="AQ125" s="13">
        <v>32.974119309791682</v>
      </c>
      <c r="AR125" s="13">
        <v>30.193406961419349</v>
      </c>
      <c r="AS125" s="13">
        <v>25.963502467452006</v>
      </c>
      <c r="AT125" s="13">
        <v>30.455828128440039</v>
      </c>
      <c r="AU125" s="13">
        <v>28.575805796179761</v>
      </c>
      <c r="AV125" s="13">
        <v>23.507219814013862</v>
      </c>
      <c r="AW125" s="13">
        <v>22.981779686789235</v>
      </c>
      <c r="AX125" s="13">
        <v>20.63746145495794</v>
      </c>
      <c r="AY125" s="13">
        <v>26.166286126404273</v>
      </c>
      <c r="AZ125" s="13">
        <v>22.817429112325499</v>
      </c>
      <c r="BA125" s="13">
        <v>21.811668841912841</v>
      </c>
      <c r="BB125" s="13">
        <v>19.901916750149098</v>
      </c>
      <c r="BC125" s="13">
        <v>28.621346605570835</v>
      </c>
      <c r="BD125" s="13">
        <v>25.874148241740841</v>
      </c>
      <c r="BE125" s="13">
        <v>18.931670831458039</v>
      </c>
      <c r="BF125" s="13">
        <v>17.884442604784891</v>
      </c>
      <c r="BG125" s="13">
        <v>23.898606815301299</v>
      </c>
      <c r="BH125" s="13">
        <v>25.138614387858301</v>
      </c>
      <c r="BI125" s="13">
        <v>20.800919261284417</v>
      </c>
      <c r="BJ125" s="13">
        <v>13.098971644930199</v>
      </c>
      <c r="BK125" s="13">
        <v>16.118550105161699</v>
      </c>
      <c r="BL125" s="13">
        <v>14.649015145113999</v>
      </c>
      <c r="BM125" s="13">
        <v>12.394724021859</v>
      </c>
      <c r="BN125" s="13">
        <v>9.9297247678060199</v>
      </c>
      <c r="BO125" s="13">
        <v>10.798087243651949</v>
      </c>
      <c r="BP125" s="13">
        <v>12.656002178442549</v>
      </c>
      <c r="BQ125" s="13">
        <v>14.107799906675448</v>
      </c>
      <c r="BR125" s="13">
        <v>14.069849904232957</v>
      </c>
      <c r="BS125" s="13">
        <v>14.305614387858299</v>
      </c>
      <c r="BT125" s="13">
        <v>8.5727798869747538</v>
      </c>
      <c r="BU125" s="13">
        <v>7.3922332732721614</v>
      </c>
      <c r="BV125" s="13">
        <v>9.2928153714892563</v>
      </c>
      <c r="BW125" s="13">
        <v>-14.704115277858284</v>
      </c>
      <c r="BX125" s="13">
        <v>43.690608510654741</v>
      </c>
      <c r="BY125" s="13">
        <v>11.474021118664378</v>
      </c>
      <c r="BZ125" s="13">
        <v>10.161905847264876</v>
      </c>
      <c r="CA125" s="13">
        <v>7.5757601937247081</v>
      </c>
      <c r="CB125" s="13">
        <v>3.779558672376651</v>
      </c>
      <c r="CC125" s="13">
        <v>6.8315171073510479</v>
      </c>
      <c r="CD125" s="13">
        <v>6.2707223291128864</v>
      </c>
      <c r="CE125" s="13">
        <v>13.104419543488881</v>
      </c>
      <c r="CF125" s="13">
        <v>19.60115734065247</v>
      </c>
      <c r="CG125" s="13">
        <v>12.881839713447974</v>
      </c>
      <c r="CH125" s="13">
        <v>9.4226362452895156</v>
      </c>
      <c r="CI125" s="13">
        <v>10.11076009292724</v>
      </c>
      <c r="CJ125" s="13">
        <v>6.9202485411038142</v>
      </c>
      <c r="CK125" s="13">
        <v>13.484361793307222</v>
      </c>
      <c r="CL125" s="13">
        <v>7.8549560167070593</v>
      </c>
      <c r="CM125" s="13">
        <v>16.444883297669666</v>
      </c>
      <c r="CN125" s="13">
        <v>15.747716869491473</v>
      </c>
      <c r="CO125" s="13">
        <v>21.569977786556372</v>
      </c>
      <c r="CP125" s="13">
        <v>16.220841139685753</v>
      </c>
      <c r="CQ125" s="13">
        <v>17.097270844969565</v>
      </c>
      <c r="CR125" s="13">
        <v>18.541597811813471</v>
      </c>
      <c r="CS125" s="13">
        <v>8.8461270504244727</v>
      </c>
      <c r="CT125" s="13">
        <v>11.904512662566175</v>
      </c>
      <c r="CU125" s="13">
        <v>12.300061507886982</v>
      </c>
      <c r="CV125" s="13">
        <v>11.817713629104897</v>
      </c>
      <c r="CW125" s="13">
        <v>8.0326297850859802</v>
      </c>
      <c r="CX125" s="13">
        <v>6.9103103067611809</v>
      </c>
      <c r="CY125" s="13">
        <v>10.026806600632151</v>
      </c>
      <c r="CZ125" s="13">
        <v>9.4516964220352317</v>
      </c>
      <c r="DA125" s="13">
        <v>10.534859320620567</v>
      </c>
      <c r="DB125" s="13">
        <v>11.38011701801603</v>
      </c>
      <c r="DC125" s="13">
        <v>14.859977702518474</v>
      </c>
      <c r="DD125" s="13">
        <v>12.881711148054775</v>
      </c>
      <c r="DE125" s="13">
        <v>15.044060832569677</v>
      </c>
      <c r="DF125" s="13">
        <v>9.8195581819460642</v>
      </c>
      <c r="DG125" s="13">
        <v>11.370280184608973</v>
      </c>
      <c r="DH125" s="13">
        <v>13.758456036464469</v>
      </c>
      <c r="DI125" s="13">
        <v>9.6248170798148713</v>
      </c>
      <c r="DJ125" s="13">
        <v>8.3315770293006679</v>
      </c>
      <c r="DK125" s="13">
        <v>13.172751198111651</v>
      </c>
      <c r="DL125" s="13">
        <v>11.491285822007773</v>
      </c>
      <c r="DM125" s="13">
        <v>12.471100546474975</v>
      </c>
      <c r="DN125" s="13">
        <v>7.0961269663865787</v>
      </c>
      <c r="DO125" s="13">
        <v>7.5528282705745804</v>
      </c>
      <c r="DP125" s="13">
        <v>8.1908741651750105</v>
      </c>
      <c r="DQ125" s="13">
        <v>4.1274276610734315</v>
      </c>
      <c r="DR125" s="13">
        <v>4.9759511145310826</v>
      </c>
      <c r="DS125" s="13">
        <v>4.5832351504991555</v>
      </c>
      <c r="DT125" s="13">
        <v>6.4454143033630791</v>
      </c>
      <c r="DU125" s="13">
        <v>4.7528830455559836</v>
      </c>
      <c r="DV125" s="13">
        <v>5.0936997051813817</v>
      </c>
      <c r="DW125" s="13">
        <v>4.7676457965720651</v>
      </c>
      <c r="DX125" s="13">
        <v>6.0183935208502781</v>
      </c>
      <c r="DY125" s="13">
        <v>5.780314137781879</v>
      </c>
      <c r="DZ125" s="13">
        <v>4.6561855276464819</v>
      </c>
      <c r="EA125" s="13">
        <v>5.6436804786944643</v>
      </c>
      <c r="EB125" s="13">
        <v>6.0495069411294784</v>
      </c>
      <c r="EC125" s="13">
        <v>5.3241723176906799</v>
      </c>
      <c r="ED125" s="13">
        <v>5.9324578035468774</v>
      </c>
      <c r="EE125" s="13">
        <v>9.5559376216295853</v>
      </c>
      <c r="EF125" s="13">
        <v>5.1658641982013798</v>
      </c>
      <c r="EG125" s="13">
        <v>6.398788556669281</v>
      </c>
      <c r="EH125" s="13">
        <v>5.7413216655966801</v>
      </c>
      <c r="EI125" s="13">
        <v>6.5541779550894823</v>
      </c>
      <c r="EJ125" s="13">
        <v>8.4705371473195807</v>
      </c>
      <c r="EK125" s="13">
        <v>21.57163920876328</v>
      </c>
      <c r="EL125" s="13">
        <v>3.3336300000000003</v>
      </c>
      <c r="EM125" s="13">
        <v>2.5414701679281073</v>
      </c>
      <c r="EN125" s="13">
        <v>5.4421474514130725</v>
      </c>
      <c r="EO125" s="13">
        <v>9.1152134982518742</v>
      </c>
      <c r="EP125" s="13">
        <v>6.5285625329090884</v>
      </c>
      <c r="EQ125" s="13">
        <v>8.3272400535291915</v>
      </c>
      <c r="ER125" s="13">
        <v>11.317586733664072</v>
      </c>
      <c r="ES125" s="13">
        <v>2.2805690882438658</v>
      </c>
      <c r="ET125" s="13">
        <v>2.0540661592409504</v>
      </c>
      <c r="EU125" s="13">
        <v>5.8330704952281822</v>
      </c>
      <c r="EV125" s="13">
        <v>9.4925578694001231</v>
      </c>
      <c r="EW125" s="13">
        <v>5.4480681583705497</v>
      </c>
      <c r="EX125" s="13">
        <v>9.1323990115665357</v>
      </c>
      <c r="EY125" s="13">
        <v>4.7193852392286129</v>
      </c>
      <c r="EZ125" s="13">
        <v>4.3119903042338992</v>
      </c>
      <c r="FA125" s="13">
        <v>4.3900881615298584</v>
      </c>
      <c r="FB125" s="13">
        <v>4.3624744391571735</v>
      </c>
      <c r="FC125" s="13">
        <v>8.3041665003204219</v>
      </c>
      <c r="FD125" s="13">
        <v>5.3861502699224033</v>
      </c>
      <c r="FE125" s="13">
        <v>5.226807689065903</v>
      </c>
      <c r="FF125" s="13">
        <v>6.5693781748183779</v>
      </c>
      <c r="FG125" s="13">
        <v>3.8553356115124977</v>
      </c>
      <c r="FH125" s="13">
        <v>9.0462791821483233</v>
      </c>
      <c r="FI125" s="13">
        <v>3.3671870905046943</v>
      </c>
      <c r="FJ125" s="13">
        <v>6.5144905776889397</v>
      </c>
      <c r="FK125" s="13">
        <v>6.6637874990222139</v>
      </c>
      <c r="FL125" s="13">
        <v>6.6046914600507636</v>
      </c>
      <c r="FM125" s="13">
        <v>9.6563755993893796</v>
      </c>
      <c r="FN125" s="13">
        <v>6.0152627859369332</v>
      </c>
      <c r="FO125" s="13">
        <v>8.3529360403190651</v>
      </c>
      <c r="FP125" s="13">
        <v>4.6721182960093657</v>
      </c>
      <c r="FQ125" s="13">
        <v>5.7486960393612136</v>
      </c>
      <c r="FR125" s="13">
        <v>9.6800774631868798</v>
      </c>
      <c r="FS125" s="13">
        <v>6.0050221843532317</v>
      </c>
      <c r="FT125" s="13">
        <v>6.7735472119264744</v>
      </c>
      <c r="FU125" s="13">
        <v>8.8609329640961594</v>
      </c>
      <c r="FV125" s="13">
        <v>5.3594763404591896</v>
      </c>
    </row>
    <row r="126" spans="1:178" ht="15" x14ac:dyDescent="0.25">
      <c r="A126" s="49" t="s">
        <v>24</v>
      </c>
      <c r="B126" s="13">
        <v>0</v>
      </c>
      <c r="C126" s="13">
        <v>0</v>
      </c>
      <c r="D126" s="13">
        <v>0</v>
      </c>
      <c r="E126" s="13">
        <v>0</v>
      </c>
      <c r="F126" s="13">
        <v>0</v>
      </c>
      <c r="G126" s="13">
        <v>0</v>
      </c>
      <c r="H126" s="13">
        <v>0</v>
      </c>
      <c r="I126" s="13">
        <v>0</v>
      </c>
      <c r="J126" s="13">
        <v>0</v>
      </c>
      <c r="K126" s="13">
        <v>0</v>
      </c>
      <c r="L126" s="13">
        <v>0</v>
      </c>
      <c r="M126" s="13">
        <v>0</v>
      </c>
      <c r="N126" s="13">
        <v>0</v>
      </c>
      <c r="O126" s="13">
        <v>0</v>
      </c>
      <c r="P126" s="13">
        <v>0</v>
      </c>
      <c r="Q126" s="13">
        <v>0</v>
      </c>
      <c r="R126" s="13">
        <v>0</v>
      </c>
      <c r="S126" s="13">
        <v>0</v>
      </c>
      <c r="T126" s="13">
        <v>0</v>
      </c>
      <c r="U126" s="13">
        <v>0</v>
      </c>
      <c r="V126" s="13">
        <v>0</v>
      </c>
      <c r="W126" s="13">
        <v>0</v>
      </c>
      <c r="X126" s="13">
        <v>0</v>
      </c>
      <c r="Y126" s="13">
        <v>0</v>
      </c>
      <c r="Z126" s="13">
        <v>0</v>
      </c>
      <c r="AA126" s="13">
        <v>0</v>
      </c>
      <c r="AB126" s="13">
        <v>0</v>
      </c>
      <c r="AC126" s="13">
        <v>0</v>
      </c>
      <c r="AD126" s="13">
        <v>0</v>
      </c>
      <c r="AE126" s="13">
        <v>0</v>
      </c>
      <c r="AF126" s="13">
        <v>0</v>
      </c>
      <c r="AG126" s="13">
        <v>0</v>
      </c>
      <c r="AH126" s="13">
        <v>0</v>
      </c>
      <c r="AI126" s="13">
        <v>0</v>
      </c>
      <c r="AJ126" s="13">
        <v>0</v>
      </c>
      <c r="AK126" s="13">
        <v>0</v>
      </c>
      <c r="AL126" s="13">
        <v>0</v>
      </c>
      <c r="AM126" s="13">
        <v>0</v>
      </c>
      <c r="AN126" s="13">
        <v>0</v>
      </c>
      <c r="AO126" s="13">
        <v>0</v>
      </c>
      <c r="AP126" s="13">
        <v>1.1335897141722995</v>
      </c>
      <c r="AQ126" s="13">
        <v>1.1335897141722995</v>
      </c>
      <c r="AR126" s="13">
        <v>1.1335897141722995</v>
      </c>
      <c r="AS126" s="13">
        <v>1.1335897141722995</v>
      </c>
      <c r="AT126" s="13">
        <v>2.3095424045831887</v>
      </c>
      <c r="AU126" s="13">
        <v>2.3095424045831887</v>
      </c>
      <c r="AV126" s="13">
        <v>2.3095424045831887</v>
      </c>
      <c r="AW126" s="13">
        <v>2.3095424045831887</v>
      </c>
      <c r="AX126" s="13">
        <v>3.0051823035548302</v>
      </c>
      <c r="AY126" s="13">
        <v>3.0051823035548302</v>
      </c>
      <c r="AZ126" s="13">
        <v>3.0051823035548302</v>
      </c>
      <c r="BA126" s="13">
        <v>3.0051823035548302</v>
      </c>
      <c r="BB126" s="13">
        <v>3.2971086337216939</v>
      </c>
      <c r="BC126" s="13">
        <v>3.2971086337216939</v>
      </c>
      <c r="BD126" s="13">
        <v>3.2971086337216939</v>
      </c>
      <c r="BE126" s="13">
        <v>3.2971086337216939</v>
      </c>
      <c r="BF126" s="13">
        <v>3.7772519640265667</v>
      </c>
      <c r="BG126" s="13">
        <v>3.7772519640265667</v>
      </c>
      <c r="BH126" s="13">
        <v>3.7772519640265667</v>
      </c>
      <c r="BI126" s="13">
        <v>3.7772519640265667</v>
      </c>
      <c r="BJ126" s="13">
        <v>3.9051353665175768</v>
      </c>
      <c r="BK126" s="13">
        <v>3.9051353665175768</v>
      </c>
      <c r="BL126" s="13">
        <v>3.9051353665175768</v>
      </c>
      <c r="BM126" s="13">
        <v>3.9051353665175768</v>
      </c>
      <c r="BN126" s="13">
        <v>4.2805308911332238</v>
      </c>
      <c r="BO126" s="13">
        <v>4.2805308911332238</v>
      </c>
      <c r="BP126" s="13">
        <v>4.2805308911332238</v>
      </c>
      <c r="BQ126" s="13">
        <v>4.2805308911332238</v>
      </c>
      <c r="BR126" s="13">
        <v>5.1454128780656401</v>
      </c>
      <c r="BS126" s="13">
        <v>5.1454128780656401</v>
      </c>
      <c r="BT126" s="13">
        <v>5.1454128780656401</v>
      </c>
      <c r="BU126" s="13">
        <v>5.1454128780656401</v>
      </c>
      <c r="BV126" s="13">
        <v>5.1587943921485762</v>
      </c>
      <c r="BW126" s="13">
        <v>5.1587943921485762</v>
      </c>
      <c r="BX126" s="13">
        <v>5.1587943921485762</v>
      </c>
      <c r="BY126" s="13">
        <v>5.1587943921485762</v>
      </c>
      <c r="BZ126" s="13">
        <v>5.4353711815846406</v>
      </c>
      <c r="CA126" s="13">
        <v>5.4353711815846406</v>
      </c>
      <c r="CB126" s="13">
        <v>5.4353711815846406</v>
      </c>
      <c r="CC126" s="13">
        <v>5.4353711815846406</v>
      </c>
      <c r="CD126" s="13">
        <v>5.9994877240575395</v>
      </c>
      <c r="CE126" s="13">
        <v>5.9994877240575395</v>
      </c>
      <c r="CF126" s="13">
        <v>5.9994877240575395</v>
      </c>
      <c r="CG126" s="13">
        <v>5.9994877240575395</v>
      </c>
      <c r="CH126" s="13">
        <v>5.4083043559607464</v>
      </c>
      <c r="CI126" s="13">
        <v>5.4083043559607464</v>
      </c>
      <c r="CJ126" s="13">
        <v>5.4083043559607464</v>
      </c>
      <c r="CK126" s="13">
        <v>5.4083043559607464</v>
      </c>
      <c r="CL126" s="13">
        <v>5.3177998602341612</v>
      </c>
      <c r="CM126" s="13">
        <v>5.3177998602341612</v>
      </c>
      <c r="CN126" s="13">
        <v>5.3177998602341612</v>
      </c>
      <c r="CO126" s="13">
        <v>5.3177998602341612</v>
      </c>
      <c r="CP126" s="13">
        <v>4.3383647885021581</v>
      </c>
      <c r="CQ126" s="13">
        <v>4.3383647885021581</v>
      </c>
      <c r="CR126" s="13">
        <v>4.3383647885021581</v>
      </c>
      <c r="CS126" s="13">
        <v>4.3383647885021581</v>
      </c>
      <c r="CT126" s="13">
        <v>4.4590251833633205</v>
      </c>
      <c r="CU126" s="13">
        <v>4.4590251833633205</v>
      </c>
      <c r="CV126" s="13">
        <v>4.4590251833633205</v>
      </c>
      <c r="CW126" s="13">
        <v>4.4590251833633205</v>
      </c>
      <c r="CX126" s="13">
        <v>4.8974737504391808</v>
      </c>
      <c r="CY126" s="13">
        <v>4.8974737504391808</v>
      </c>
      <c r="CZ126" s="13">
        <v>4.8974737504391808</v>
      </c>
      <c r="DA126" s="13">
        <v>4.8974737504391808</v>
      </c>
      <c r="DB126" s="13">
        <v>6.7400194815262715</v>
      </c>
      <c r="DC126" s="13">
        <v>6.7400194815262715</v>
      </c>
      <c r="DD126" s="13">
        <v>6.7400194815262715</v>
      </c>
      <c r="DE126" s="13">
        <v>6.7400194815262715</v>
      </c>
      <c r="DF126" s="13">
        <v>9.7629859508609478</v>
      </c>
      <c r="DG126" s="13">
        <v>9.7629859508609478</v>
      </c>
      <c r="DH126" s="13">
        <v>9.7629859508609478</v>
      </c>
      <c r="DI126" s="13">
        <v>9.7629859508609478</v>
      </c>
      <c r="DJ126" s="13">
        <v>11.113172439483831</v>
      </c>
      <c r="DK126" s="13">
        <v>11.113172439483831</v>
      </c>
      <c r="DL126" s="13">
        <v>11.113172439483831</v>
      </c>
      <c r="DM126" s="13">
        <v>11.113172439483831</v>
      </c>
      <c r="DN126" s="13">
        <v>12.239610111814564</v>
      </c>
      <c r="DO126" s="13">
        <v>12.239610111814564</v>
      </c>
      <c r="DP126" s="13">
        <v>12.239610111814564</v>
      </c>
      <c r="DQ126" s="13">
        <v>12.239610111814564</v>
      </c>
      <c r="DR126" s="13">
        <v>13.924893174633302</v>
      </c>
      <c r="DS126" s="13">
        <v>13.924893174633302</v>
      </c>
      <c r="DT126" s="13">
        <v>13.924893174633302</v>
      </c>
      <c r="DU126" s="13">
        <v>13.924893174633302</v>
      </c>
      <c r="DV126" s="13">
        <v>14.518943657253182</v>
      </c>
      <c r="DW126" s="13">
        <v>14.518943657253182</v>
      </c>
      <c r="DX126" s="13">
        <v>14.518943657253182</v>
      </c>
      <c r="DY126" s="13">
        <v>14.518943657253182</v>
      </c>
      <c r="DZ126" s="13">
        <v>15.226069125432147</v>
      </c>
      <c r="EA126" s="13">
        <v>15.226069125432147</v>
      </c>
      <c r="EB126" s="13">
        <v>15.226069125432147</v>
      </c>
      <c r="EC126" s="13">
        <v>15.226069125432147</v>
      </c>
      <c r="ED126" s="13">
        <v>16.85206134507116</v>
      </c>
      <c r="EE126" s="13">
        <v>16.85206134507116</v>
      </c>
      <c r="EF126" s="13">
        <v>16.85206134507116</v>
      </c>
      <c r="EG126" s="13">
        <v>16.85206134507116</v>
      </c>
      <c r="EH126" s="13">
        <v>16.136287618054773</v>
      </c>
      <c r="EI126" s="13">
        <v>16.136287618054773</v>
      </c>
      <c r="EJ126" s="13">
        <v>16.136287618054773</v>
      </c>
      <c r="EK126" s="13">
        <v>16.136287618054773</v>
      </c>
      <c r="EL126" s="13">
        <v>15.965513384354347</v>
      </c>
      <c r="EM126" s="13">
        <v>15.965513384354347</v>
      </c>
      <c r="EN126" s="13">
        <v>15.965513384354347</v>
      </c>
      <c r="EO126" s="13">
        <v>15.965513384354347</v>
      </c>
      <c r="EP126" s="13">
        <v>13.330214385859737</v>
      </c>
      <c r="EQ126" s="13">
        <v>13.330214385859737</v>
      </c>
      <c r="ER126" s="13">
        <v>13.330214385859737</v>
      </c>
      <c r="ES126" s="13">
        <v>13.330214385859737</v>
      </c>
      <c r="ET126" s="13">
        <v>12.542727417950557</v>
      </c>
      <c r="EU126" s="13">
        <v>12.542727417950557</v>
      </c>
      <c r="EV126" s="13">
        <v>12.542727417950557</v>
      </c>
      <c r="EW126" s="13">
        <v>12.542727417950557</v>
      </c>
      <c r="EX126" s="13">
        <v>14.441786637183313</v>
      </c>
      <c r="EY126" s="13">
        <v>14.441786637183313</v>
      </c>
      <c r="EZ126" s="13">
        <v>14.441786637183313</v>
      </c>
      <c r="FA126" s="13">
        <v>14.441786637183313</v>
      </c>
      <c r="FB126" s="13">
        <v>14.698820780157341</v>
      </c>
      <c r="FC126" s="13">
        <v>14.698820780157341</v>
      </c>
      <c r="FD126" s="13">
        <v>14.698820780157341</v>
      </c>
      <c r="FE126" s="13">
        <v>14.698820780157341</v>
      </c>
      <c r="FF126" s="13">
        <v>15.352410821159966</v>
      </c>
      <c r="FG126" s="13">
        <v>15.352410821159966</v>
      </c>
      <c r="FH126" s="13">
        <v>15.352410821159966</v>
      </c>
      <c r="FI126" s="13">
        <v>15.352410821159966</v>
      </c>
      <c r="FJ126" s="13">
        <v>15.629272042567109</v>
      </c>
      <c r="FK126" s="13">
        <v>15.629272042567109</v>
      </c>
      <c r="FL126" s="13">
        <v>15.629272042567109</v>
      </c>
      <c r="FM126" s="13">
        <v>15.629272042567109</v>
      </c>
      <c r="FN126" s="13">
        <v>16.742447173533598</v>
      </c>
      <c r="FO126" s="13">
        <v>16.742447173533598</v>
      </c>
      <c r="FP126" s="13">
        <v>16.742447173533598</v>
      </c>
      <c r="FQ126" s="13">
        <v>16.742447173533598</v>
      </c>
      <c r="FR126" s="13">
        <v>17.205803287547212</v>
      </c>
      <c r="FS126" s="13">
        <v>17.205803287547212</v>
      </c>
      <c r="FT126" s="13">
        <v>17.205803287547212</v>
      </c>
      <c r="FU126" s="13">
        <v>17.205803287547212</v>
      </c>
      <c r="FV126" s="13">
        <v>19.051215605767087</v>
      </c>
    </row>
    <row r="127" spans="1:178" x14ac:dyDescent="0.2">
      <c r="A127" s="25"/>
      <c r="B127" s="63"/>
      <c r="C127" s="63"/>
      <c r="D127" s="63"/>
      <c r="E127" s="63"/>
      <c r="F127" s="63"/>
      <c r="G127" s="63"/>
      <c r="H127" s="63"/>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c r="DU127" s="63"/>
      <c r="DV127" s="63"/>
      <c r="DW127" s="63"/>
      <c r="DX127" s="63"/>
      <c r="DY127" s="63"/>
      <c r="DZ127" s="63"/>
      <c r="EA127" s="63"/>
      <c r="EB127" s="63"/>
      <c r="EC127" s="63"/>
      <c r="ED127" s="63"/>
      <c r="EE127" s="63"/>
      <c r="EF127" s="63"/>
      <c r="EG127" s="63"/>
      <c r="EH127" s="63"/>
      <c r="EI127" s="63"/>
      <c r="EJ127" s="63"/>
      <c r="EK127" s="63"/>
      <c r="EL127" s="63"/>
      <c r="EM127" s="63"/>
      <c r="EN127" s="63"/>
      <c r="EO127" s="63"/>
      <c r="EP127" s="63"/>
      <c r="EQ127" s="63"/>
      <c r="ER127" s="63"/>
      <c r="ES127" s="63"/>
      <c r="ET127" s="63"/>
      <c r="EU127" s="63"/>
      <c r="EV127" s="63"/>
      <c r="EW127" s="63"/>
      <c r="EX127" s="63"/>
      <c r="EY127" s="63"/>
      <c r="EZ127" s="63"/>
      <c r="FA127" s="63"/>
      <c r="FB127" s="63"/>
      <c r="FC127" s="63"/>
      <c r="FD127" s="63"/>
      <c r="FE127" s="63"/>
      <c r="FF127" s="63"/>
      <c r="FG127" s="63"/>
      <c r="FH127" s="63"/>
      <c r="FI127" s="63"/>
      <c r="FJ127" s="63"/>
      <c r="FK127" s="63"/>
      <c r="FL127" s="63"/>
      <c r="FM127" s="63"/>
      <c r="FN127" s="63"/>
      <c r="FO127" s="63"/>
      <c r="FP127" s="63"/>
      <c r="FQ127" s="63"/>
      <c r="FR127" s="63"/>
      <c r="FS127" s="63"/>
      <c r="FT127" s="63"/>
      <c r="FU127" s="63"/>
      <c r="FV127" s="63"/>
    </row>
    <row r="128" spans="1:178" ht="15" x14ac:dyDescent="0.25">
      <c r="A128" s="54" t="s">
        <v>57</v>
      </c>
      <c r="B128" s="15">
        <f t="shared" ref="B128:BM128" si="202">SUM(B129,B132:B134)</f>
        <v>70.151054776344779</v>
      </c>
      <c r="C128" s="15">
        <f t="shared" si="202"/>
        <v>79.681910238726445</v>
      </c>
      <c r="D128" s="15">
        <f t="shared" si="202"/>
        <v>96.340692013299588</v>
      </c>
      <c r="E128" s="15">
        <f t="shared" si="202"/>
        <v>77.019736848861868</v>
      </c>
      <c r="F128" s="15">
        <f t="shared" si="202"/>
        <v>61.417643548269382</v>
      </c>
      <c r="G128" s="15">
        <f t="shared" si="202"/>
        <v>72.149527063672565</v>
      </c>
      <c r="H128" s="15">
        <f t="shared" si="202"/>
        <v>101.39742018971353</v>
      </c>
      <c r="I128" s="15">
        <f t="shared" si="202"/>
        <v>75.565635711377894</v>
      </c>
      <c r="J128" s="15">
        <f t="shared" si="202"/>
        <v>60.634654786875259</v>
      </c>
      <c r="K128" s="15">
        <f t="shared" si="202"/>
        <v>83.401045117962724</v>
      </c>
      <c r="L128" s="15">
        <f t="shared" si="202"/>
        <v>80.930329708051246</v>
      </c>
      <c r="M128" s="15">
        <f t="shared" si="202"/>
        <v>80.31539798014451</v>
      </c>
      <c r="N128" s="15">
        <f t="shared" si="202"/>
        <v>70.288685959340171</v>
      </c>
      <c r="O128" s="15">
        <f t="shared" si="202"/>
        <v>78.98249479918212</v>
      </c>
      <c r="P128" s="15">
        <f t="shared" si="202"/>
        <v>83.524703319740382</v>
      </c>
      <c r="Q128" s="15">
        <f t="shared" si="202"/>
        <v>72.336148633199443</v>
      </c>
      <c r="R128" s="15">
        <f t="shared" si="202"/>
        <v>68.867027567424998</v>
      </c>
      <c r="S128" s="15">
        <f t="shared" si="202"/>
        <v>70.476180558648096</v>
      </c>
      <c r="T128" s="15">
        <f t="shared" si="202"/>
        <v>74.680642437785949</v>
      </c>
      <c r="U128" s="15">
        <f t="shared" si="202"/>
        <v>75.833414409456594</v>
      </c>
      <c r="V128" s="15">
        <f t="shared" si="202"/>
        <v>48.636488632520731</v>
      </c>
      <c r="W128" s="15">
        <f t="shared" si="202"/>
        <v>51.458447751354264</v>
      </c>
      <c r="X128" s="15">
        <f t="shared" si="202"/>
        <v>63.240167059700504</v>
      </c>
      <c r="Y128" s="15">
        <f t="shared" si="202"/>
        <v>57.051751353980251</v>
      </c>
      <c r="Z128" s="15">
        <f t="shared" si="202"/>
        <v>71.062089999165295</v>
      </c>
      <c r="AA128" s="15">
        <f t="shared" si="202"/>
        <v>102.96047986227451</v>
      </c>
      <c r="AB128" s="15">
        <f t="shared" si="202"/>
        <v>84.240061136777527</v>
      </c>
      <c r="AC128" s="15">
        <f t="shared" si="202"/>
        <v>55.291940782428355</v>
      </c>
      <c r="AD128" s="15">
        <f t="shared" si="202"/>
        <v>55.910436659518822</v>
      </c>
      <c r="AE128" s="15">
        <f t="shared" si="202"/>
        <v>58.412184796064928</v>
      </c>
      <c r="AF128" s="15">
        <f t="shared" si="202"/>
        <v>59.102567160567808</v>
      </c>
      <c r="AG128" s="15">
        <f t="shared" si="202"/>
        <v>58.627969808590933</v>
      </c>
      <c r="AH128" s="15">
        <f t="shared" si="202"/>
        <v>68.174389132562339</v>
      </c>
      <c r="AI128" s="15">
        <f t="shared" si="202"/>
        <v>73.006696723012098</v>
      </c>
      <c r="AJ128" s="15">
        <f t="shared" si="202"/>
        <v>69.207664956234282</v>
      </c>
      <c r="AK128" s="15">
        <f t="shared" si="202"/>
        <v>57.731928262147242</v>
      </c>
      <c r="AL128" s="15">
        <f t="shared" si="202"/>
        <v>64.97282887877023</v>
      </c>
      <c r="AM128" s="15">
        <f t="shared" si="202"/>
        <v>57.967845977633871</v>
      </c>
      <c r="AN128" s="15">
        <f t="shared" si="202"/>
        <v>58.908934291482851</v>
      </c>
      <c r="AO128" s="15">
        <f t="shared" si="202"/>
        <v>55.989766005019504</v>
      </c>
      <c r="AP128" s="15">
        <f t="shared" si="202"/>
        <v>50.614396629136216</v>
      </c>
      <c r="AQ128" s="15">
        <f t="shared" si="202"/>
        <v>56.991848742008592</v>
      </c>
      <c r="AR128" s="15">
        <f t="shared" si="202"/>
        <v>55.307067349436146</v>
      </c>
      <c r="AS128" s="15">
        <f t="shared" si="202"/>
        <v>54.276144584660912</v>
      </c>
      <c r="AT128" s="15">
        <f t="shared" si="202"/>
        <v>57.198399011196457</v>
      </c>
      <c r="AU128" s="15">
        <f t="shared" si="202"/>
        <v>50.307493860028373</v>
      </c>
      <c r="AV128" s="15">
        <f t="shared" si="202"/>
        <v>35.253609809123994</v>
      </c>
      <c r="AW128" s="15">
        <f t="shared" si="202"/>
        <v>51.520151358332058</v>
      </c>
      <c r="AX128" s="15">
        <f t="shared" si="202"/>
        <v>40.401898266449393</v>
      </c>
      <c r="AY128" s="15">
        <f t="shared" si="202"/>
        <v>50.896320439301093</v>
      </c>
      <c r="AZ128" s="15">
        <f t="shared" si="202"/>
        <v>47.769069926834092</v>
      </c>
      <c r="BA128" s="15">
        <f t="shared" si="202"/>
        <v>42.904161780075015</v>
      </c>
      <c r="BB128" s="15">
        <f t="shared" si="202"/>
        <v>38.307157956181229</v>
      </c>
      <c r="BC128" s="15">
        <f t="shared" si="202"/>
        <v>29.442653636019145</v>
      </c>
      <c r="BD128" s="15">
        <f t="shared" si="202"/>
        <v>32.559117770922398</v>
      </c>
      <c r="BE128" s="15">
        <f t="shared" si="202"/>
        <v>23.820262779432674</v>
      </c>
      <c r="BF128" s="15">
        <f t="shared" si="202"/>
        <v>36.633223049350903</v>
      </c>
      <c r="BG128" s="15">
        <f t="shared" si="202"/>
        <v>29.700011307927099</v>
      </c>
      <c r="BH128" s="15">
        <f t="shared" si="202"/>
        <v>29.145627465638036</v>
      </c>
      <c r="BI128" s="15">
        <f t="shared" si="202"/>
        <v>28.773080871399095</v>
      </c>
      <c r="BJ128" s="15">
        <f t="shared" si="202"/>
        <v>23.270499263175481</v>
      </c>
      <c r="BK128" s="15">
        <f t="shared" si="202"/>
        <v>32.751706159253445</v>
      </c>
      <c r="BL128" s="15">
        <f t="shared" si="202"/>
        <v>30.724844475261495</v>
      </c>
      <c r="BM128" s="15">
        <f t="shared" si="202"/>
        <v>30.762524866408043</v>
      </c>
      <c r="BN128" s="15">
        <f t="shared" ref="BN128:DY128" si="203">SUM(BN129,BN132:BN134)</f>
        <v>31.404962751627124</v>
      </c>
      <c r="BO128" s="15">
        <f t="shared" si="203"/>
        <v>37.496747827489123</v>
      </c>
      <c r="BP128" s="15">
        <f t="shared" si="203"/>
        <v>41.948013649093397</v>
      </c>
      <c r="BQ128" s="15">
        <f t="shared" si="203"/>
        <v>48.141468788815708</v>
      </c>
      <c r="BR128" s="15">
        <f t="shared" si="203"/>
        <v>58.215001774299196</v>
      </c>
      <c r="BS128" s="15">
        <f t="shared" si="203"/>
        <v>30.772891008587315</v>
      </c>
      <c r="BT128" s="15">
        <f t="shared" si="203"/>
        <v>43.601892910791413</v>
      </c>
      <c r="BU128" s="15">
        <f t="shared" si="203"/>
        <v>27.640597183964957</v>
      </c>
      <c r="BV128" s="15">
        <f t="shared" si="203"/>
        <v>39.492490454913714</v>
      </c>
      <c r="BW128" s="15">
        <f t="shared" si="203"/>
        <v>88.564237361937245</v>
      </c>
      <c r="BX128" s="15">
        <f t="shared" si="203"/>
        <v>41.780817868735248</v>
      </c>
      <c r="BY128" s="15">
        <f t="shared" si="203"/>
        <v>37.520692114787096</v>
      </c>
      <c r="BZ128" s="15">
        <f t="shared" si="203"/>
        <v>21.495935899677441</v>
      </c>
      <c r="CA128" s="15">
        <f t="shared" si="203"/>
        <v>30.03697874808099</v>
      </c>
      <c r="CB128" s="15">
        <f t="shared" si="203"/>
        <v>25.427924992089551</v>
      </c>
      <c r="CC128" s="15">
        <f t="shared" si="203"/>
        <v>22.784875190292425</v>
      </c>
      <c r="CD128" s="15">
        <f t="shared" si="203"/>
        <v>55.254499661728445</v>
      </c>
      <c r="CE128" s="15">
        <f t="shared" si="203"/>
        <v>40.107522873773497</v>
      </c>
      <c r="CF128" s="15">
        <f t="shared" si="203"/>
        <v>32.443535819791769</v>
      </c>
      <c r="CG128" s="15">
        <f t="shared" si="203"/>
        <v>48.820490379350204</v>
      </c>
      <c r="CH128" s="15">
        <f t="shared" si="203"/>
        <v>43.755681590154701</v>
      </c>
      <c r="CI128" s="15">
        <f t="shared" si="203"/>
        <v>46.787676930866276</v>
      </c>
      <c r="CJ128" s="15">
        <f t="shared" si="203"/>
        <v>28.906636212737016</v>
      </c>
      <c r="CK128" s="15">
        <f t="shared" si="203"/>
        <v>25.857717007189827</v>
      </c>
      <c r="CL128" s="15">
        <f t="shared" si="203"/>
        <v>24.311869511943492</v>
      </c>
      <c r="CM128" s="15">
        <f t="shared" si="203"/>
        <v>34.036888460263562</v>
      </c>
      <c r="CN128" s="15">
        <f t="shared" si="203"/>
        <v>26.758888460263552</v>
      </c>
      <c r="CO128" s="15">
        <f t="shared" si="203"/>
        <v>23.946888460263555</v>
      </c>
      <c r="CP128" s="15">
        <f t="shared" si="203"/>
        <v>27.918087895568739</v>
      </c>
      <c r="CQ128" s="15">
        <f t="shared" si="203"/>
        <v>24.376087895568737</v>
      </c>
      <c r="CR128" s="15">
        <f t="shared" si="203"/>
        <v>24.687087895568737</v>
      </c>
      <c r="CS128" s="15">
        <f t="shared" si="203"/>
        <v>23.331087895568736</v>
      </c>
      <c r="CT128" s="15">
        <f t="shared" si="203"/>
        <v>26.037320729386526</v>
      </c>
      <c r="CU128" s="15">
        <f t="shared" si="203"/>
        <v>25.652320729386524</v>
      </c>
      <c r="CV128" s="15">
        <f t="shared" si="203"/>
        <v>28.033320729386528</v>
      </c>
      <c r="CW128" s="15">
        <f t="shared" si="203"/>
        <v>25.791320729386527</v>
      </c>
      <c r="CX128" s="15">
        <f t="shared" si="203"/>
        <v>26.287259833362736</v>
      </c>
      <c r="CY128" s="15">
        <f t="shared" si="203"/>
        <v>29.265259833362737</v>
      </c>
      <c r="CZ128" s="15">
        <f t="shared" si="203"/>
        <v>25.617259833362738</v>
      </c>
      <c r="DA128" s="15">
        <f t="shared" si="203"/>
        <v>21.307259833362735</v>
      </c>
      <c r="DB128" s="15">
        <f t="shared" si="203"/>
        <v>28.095262439559061</v>
      </c>
      <c r="DC128" s="15">
        <f t="shared" si="203"/>
        <v>26.635262439559067</v>
      </c>
      <c r="DD128" s="15">
        <f t="shared" si="203"/>
        <v>28.457262439559067</v>
      </c>
      <c r="DE128" s="15">
        <f t="shared" si="203"/>
        <v>25.543262439559065</v>
      </c>
      <c r="DF128" s="15">
        <f t="shared" si="203"/>
        <v>19.972442795642756</v>
      </c>
      <c r="DG128" s="15">
        <f t="shared" si="203"/>
        <v>19.754442795642756</v>
      </c>
      <c r="DH128" s="15">
        <f t="shared" si="203"/>
        <v>30.167442795642756</v>
      </c>
      <c r="DI128" s="15">
        <f t="shared" si="203"/>
        <v>27.375442795642762</v>
      </c>
      <c r="DJ128" s="15">
        <f t="shared" si="203"/>
        <v>22.234139159891434</v>
      </c>
      <c r="DK128" s="15">
        <f t="shared" si="203"/>
        <v>22.726139159891439</v>
      </c>
      <c r="DL128" s="15">
        <f t="shared" si="203"/>
        <v>25.848139159891431</v>
      </c>
      <c r="DM128" s="15">
        <f t="shared" si="203"/>
        <v>21.657139159891436</v>
      </c>
      <c r="DN128" s="15">
        <f t="shared" si="203"/>
        <v>22.288097223210897</v>
      </c>
      <c r="DO128" s="15">
        <f t="shared" si="203"/>
        <v>30.208097223210899</v>
      </c>
      <c r="DP128" s="15">
        <f t="shared" si="203"/>
        <v>36.3540972232109</v>
      </c>
      <c r="DQ128" s="15">
        <f t="shared" si="203"/>
        <v>32.825097223210904</v>
      </c>
      <c r="DR128" s="15">
        <f t="shared" si="203"/>
        <v>25.449770077972598</v>
      </c>
      <c r="DS128" s="15">
        <f t="shared" si="203"/>
        <v>29.243770077972599</v>
      </c>
      <c r="DT128" s="15">
        <f t="shared" si="203"/>
        <v>59.478770077972584</v>
      </c>
      <c r="DU128" s="15">
        <f t="shared" si="203"/>
        <v>31.886770077972599</v>
      </c>
      <c r="DV128" s="15">
        <f t="shared" si="203"/>
        <v>38.182013117420276</v>
      </c>
      <c r="DW128" s="15">
        <f t="shared" si="203"/>
        <v>46.78801311742027</v>
      </c>
      <c r="DX128" s="15">
        <f t="shared" si="203"/>
        <v>24.983013117420267</v>
      </c>
      <c r="DY128" s="15">
        <f t="shared" si="203"/>
        <v>28.43301311742027</v>
      </c>
      <c r="DZ128" s="15">
        <f t="shared" ref="DZ128:FD128" si="204">SUM(DZ129,DZ132:DZ134)</f>
        <v>23.411725302601923</v>
      </c>
      <c r="EA128" s="15">
        <f t="shared" si="204"/>
        <v>31.115725302601923</v>
      </c>
      <c r="EB128" s="15">
        <f t="shared" si="204"/>
        <v>24.713725302601922</v>
      </c>
      <c r="EC128" s="15">
        <f t="shared" si="204"/>
        <v>25.113725302601921</v>
      </c>
      <c r="ED128" s="15">
        <f t="shared" si="204"/>
        <v>26.681145306736006</v>
      </c>
      <c r="EE128" s="15">
        <f t="shared" si="204"/>
        <v>28.598145306736008</v>
      </c>
      <c r="EF128" s="15">
        <f t="shared" si="204"/>
        <v>28.115145306736011</v>
      </c>
      <c r="EG128" s="15">
        <f t="shared" si="204"/>
        <v>29.065145306736007</v>
      </c>
      <c r="EH128" s="15">
        <f t="shared" si="204"/>
        <v>29.146239494399058</v>
      </c>
      <c r="EI128" s="15">
        <f t="shared" si="204"/>
        <v>29.87723949439906</v>
      </c>
      <c r="EJ128" s="15">
        <f t="shared" si="204"/>
        <v>29.69423949439906</v>
      </c>
      <c r="EK128" s="15">
        <f t="shared" si="204"/>
        <v>24.911239494399059</v>
      </c>
      <c r="EL128" s="15">
        <f t="shared" si="204"/>
        <v>26.872754769815902</v>
      </c>
      <c r="EM128" s="15">
        <f t="shared" si="204"/>
        <v>20.369621003430176</v>
      </c>
      <c r="EN128" s="15">
        <f t="shared" si="204"/>
        <v>20.747891950125631</v>
      </c>
      <c r="EO128" s="15">
        <f t="shared" si="204"/>
        <v>19.617471131041462</v>
      </c>
      <c r="EP128" s="15">
        <f t="shared" si="204"/>
        <v>28.972586464946069</v>
      </c>
      <c r="EQ128" s="15">
        <f t="shared" si="204"/>
        <v>29.152997476997896</v>
      </c>
      <c r="ER128" s="15">
        <f t="shared" si="204"/>
        <v>29.100349450317935</v>
      </c>
      <c r="ES128" s="15">
        <f t="shared" si="204"/>
        <v>34.050070955641104</v>
      </c>
      <c r="ET128" s="15">
        <f t="shared" si="204"/>
        <v>34.921534423586245</v>
      </c>
      <c r="EU128" s="15">
        <f t="shared" si="204"/>
        <v>34.902830631560299</v>
      </c>
      <c r="EV128" s="15">
        <f t="shared" si="204"/>
        <v>32.377849407525389</v>
      </c>
      <c r="EW128" s="15">
        <f t="shared" si="204"/>
        <v>32.061605369653783</v>
      </c>
      <c r="EX128" s="15">
        <f t="shared" si="204"/>
        <v>31.158731921540628</v>
      </c>
      <c r="EY128" s="15">
        <f t="shared" si="204"/>
        <v>28.792011136917324</v>
      </c>
      <c r="EZ128" s="15">
        <f t="shared" si="204"/>
        <v>28.260865934403672</v>
      </c>
      <c r="FA128" s="15">
        <f t="shared" si="204"/>
        <v>28.117081674355781</v>
      </c>
      <c r="FB128" s="15">
        <f t="shared" si="204"/>
        <v>26.500665218884961</v>
      </c>
      <c r="FC128" s="15">
        <f t="shared" si="204"/>
        <v>29.140301598835961</v>
      </c>
      <c r="FD128" s="15">
        <f t="shared" si="204"/>
        <v>27.353377603757764</v>
      </c>
      <c r="FE128" s="15">
        <f t="shared" ref="FE128:FP128" si="205">SUM(FE129,FE132:FE134)</f>
        <v>27.077634923701126</v>
      </c>
      <c r="FF128" s="15">
        <f t="shared" si="205"/>
        <v>30.44627495759287</v>
      </c>
      <c r="FG128" s="15">
        <f t="shared" si="205"/>
        <v>30.9952762560055</v>
      </c>
      <c r="FH128" s="15">
        <f t="shared" si="205"/>
        <v>31.924189301905898</v>
      </c>
      <c r="FI128" s="15">
        <f t="shared" si="205"/>
        <v>33.932803645537803</v>
      </c>
      <c r="FJ128" s="15">
        <f t="shared" si="205"/>
        <v>33.23618103505396</v>
      </c>
      <c r="FK128" s="15">
        <f t="shared" si="205"/>
        <v>32.822121461234701</v>
      </c>
      <c r="FL128" s="15">
        <f t="shared" si="205"/>
        <v>33.931401425547186</v>
      </c>
      <c r="FM128" s="15">
        <f t="shared" si="205"/>
        <v>34.848317876136065</v>
      </c>
      <c r="FN128" s="15">
        <f t="shared" si="205"/>
        <v>36.114598197859074</v>
      </c>
      <c r="FO128" s="15">
        <f t="shared" si="205"/>
        <v>35.828371773460759</v>
      </c>
      <c r="FP128" s="15">
        <f t="shared" si="205"/>
        <v>36.776781189489107</v>
      </c>
      <c r="FQ128" s="15">
        <f t="shared" ref="FQ128:FS128" si="206">SUM(FQ129,FQ132:FQ134)</f>
        <v>37.054818393681536</v>
      </c>
      <c r="FR128" s="15">
        <f t="shared" si="206"/>
        <v>40.323258859971951</v>
      </c>
      <c r="FS128" s="15">
        <f t="shared" si="206"/>
        <v>40.789453801769199</v>
      </c>
      <c r="FT128" s="15">
        <f t="shared" ref="FT128:FU128" si="207">SUM(FT129,FT132:FT134)</f>
        <v>41.862962068940575</v>
      </c>
      <c r="FU128" s="15">
        <f t="shared" si="207"/>
        <v>45.599509427202349</v>
      </c>
      <c r="FV128" s="15">
        <f t="shared" ref="FV128" si="208">SUM(FV129,FV132:FV134)</f>
        <v>47.293801820239004</v>
      </c>
    </row>
    <row r="129" spans="1:178" ht="15" x14ac:dyDescent="0.25">
      <c r="A129" s="49" t="s">
        <v>25</v>
      </c>
      <c r="B129" s="13">
        <f t="shared" ref="B129:BM129" si="209">SUM(B130:B131)</f>
        <v>15.372</v>
      </c>
      <c r="C129" s="13">
        <f t="shared" si="209"/>
        <v>15.908999999999999</v>
      </c>
      <c r="D129" s="13">
        <f t="shared" si="209"/>
        <v>16.981999999999996</v>
      </c>
      <c r="E129" s="13">
        <f t="shared" si="209"/>
        <v>17.521999999999998</v>
      </c>
      <c r="F129" s="13">
        <f t="shared" si="209"/>
        <v>15.940999999999997</v>
      </c>
      <c r="G129" s="13">
        <f t="shared" si="209"/>
        <v>17.123999999999999</v>
      </c>
      <c r="H129" s="13">
        <f t="shared" si="209"/>
        <v>17.595999999999997</v>
      </c>
      <c r="I129" s="13">
        <f t="shared" si="209"/>
        <v>18.277000000000001</v>
      </c>
      <c r="J129" s="13">
        <f t="shared" si="209"/>
        <v>15.601999999999999</v>
      </c>
      <c r="K129" s="13">
        <f t="shared" si="209"/>
        <v>17.131</v>
      </c>
      <c r="L129" s="13">
        <f t="shared" si="209"/>
        <v>16.904</v>
      </c>
      <c r="M129" s="13">
        <f t="shared" si="209"/>
        <v>16.997999999999998</v>
      </c>
      <c r="N129" s="13">
        <f t="shared" si="209"/>
        <v>17.241999999999997</v>
      </c>
      <c r="O129" s="13">
        <f t="shared" si="209"/>
        <v>16.006</v>
      </c>
      <c r="P129" s="13">
        <f t="shared" si="209"/>
        <v>16.793999999999997</v>
      </c>
      <c r="Q129" s="13">
        <f t="shared" si="209"/>
        <v>17.517999999999997</v>
      </c>
      <c r="R129" s="13">
        <f t="shared" si="209"/>
        <v>18.344999999999999</v>
      </c>
      <c r="S129" s="13">
        <f t="shared" si="209"/>
        <v>19.771999999999998</v>
      </c>
      <c r="T129" s="13">
        <f t="shared" si="209"/>
        <v>19.128999999999998</v>
      </c>
      <c r="U129" s="13">
        <f t="shared" si="209"/>
        <v>19.349999999999998</v>
      </c>
      <c r="V129" s="13">
        <f t="shared" si="209"/>
        <v>16.884999999999998</v>
      </c>
      <c r="W129" s="13">
        <f t="shared" si="209"/>
        <v>16.362999999999996</v>
      </c>
      <c r="X129" s="13">
        <f t="shared" si="209"/>
        <v>16.756999999999998</v>
      </c>
      <c r="Y129" s="13">
        <f t="shared" si="209"/>
        <v>17.669</v>
      </c>
      <c r="Z129" s="13">
        <f t="shared" si="209"/>
        <v>17.950999999999997</v>
      </c>
      <c r="AA129" s="13">
        <f t="shared" si="209"/>
        <v>18.196000000000002</v>
      </c>
      <c r="AB129" s="13">
        <f t="shared" si="209"/>
        <v>19.615999999999996</v>
      </c>
      <c r="AC129" s="13">
        <f t="shared" si="209"/>
        <v>16.178000000000001</v>
      </c>
      <c r="AD129" s="13">
        <f t="shared" si="209"/>
        <v>15.618999999999998</v>
      </c>
      <c r="AE129" s="13">
        <f t="shared" si="209"/>
        <v>16.149999999999999</v>
      </c>
      <c r="AF129" s="13">
        <f t="shared" si="209"/>
        <v>16.606999999999999</v>
      </c>
      <c r="AG129" s="13">
        <f t="shared" si="209"/>
        <v>16.674999999999997</v>
      </c>
      <c r="AH129" s="13">
        <f t="shared" si="209"/>
        <v>17.594000000000001</v>
      </c>
      <c r="AI129" s="13">
        <f t="shared" si="209"/>
        <v>18.742999999999999</v>
      </c>
      <c r="AJ129" s="13">
        <f t="shared" si="209"/>
        <v>18.378</v>
      </c>
      <c r="AK129" s="13">
        <f t="shared" si="209"/>
        <v>17.755000000000003</v>
      </c>
      <c r="AL129" s="13">
        <f t="shared" si="209"/>
        <v>16.334</v>
      </c>
      <c r="AM129" s="13">
        <f t="shared" si="209"/>
        <v>16.408999999999999</v>
      </c>
      <c r="AN129" s="13">
        <f t="shared" si="209"/>
        <v>16.787999999999997</v>
      </c>
      <c r="AO129" s="13">
        <f t="shared" si="209"/>
        <v>16.636999999999997</v>
      </c>
      <c r="AP129" s="13">
        <f t="shared" si="209"/>
        <v>15.88</v>
      </c>
      <c r="AQ129" s="13">
        <f t="shared" si="209"/>
        <v>15.906999999999998</v>
      </c>
      <c r="AR129" s="13">
        <f t="shared" si="209"/>
        <v>15.322999999999997</v>
      </c>
      <c r="AS129" s="13">
        <f t="shared" si="209"/>
        <v>15.804999999999998</v>
      </c>
      <c r="AT129" s="13">
        <f t="shared" si="209"/>
        <v>13.622999999999999</v>
      </c>
      <c r="AU129" s="13">
        <f t="shared" si="209"/>
        <v>13.911</v>
      </c>
      <c r="AV129" s="13">
        <f t="shared" si="209"/>
        <v>13.515999999999998</v>
      </c>
      <c r="AW129" s="13">
        <f t="shared" si="209"/>
        <v>13.759</v>
      </c>
      <c r="AX129" s="13">
        <f t="shared" si="209"/>
        <v>11.881999999999998</v>
      </c>
      <c r="AY129" s="13">
        <f t="shared" si="209"/>
        <v>12.097999999999999</v>
      </c>
      <c r="AZ129" s="13">
        <f t="shared" si="209"/>
        <v>12.104999999999997</v>
      </c>
      <c r="BA129" s="13">
        <f t="shared" si="209"/>
        <v>9.843</v>
      </c>
      <c r="BB129" s="13">
        <f t="shared" si="209"/>
        <v>7.4989999999999997</v>
      </c>
      <c r="BC129" s="13">
        <f t="shared" si="209"/>
        <v>7.3409999999999993</v>
      </c>
      <c r="BD129" s="13">
        <f t="shared" si="209"/>
        <v>7.0859999999999994</v>
      </c>
      <c r="BE129" s="13">
        <f t="shared" si="209"/>
        <v>7.2409999999999997</v>
      </c>
      <c r="BF129" s="13">
        <f t="shared" si="209"/>
        <v>6.8609999999999998</v>
      </c>
      <c r="BG129" s="13">
        <f t="shared" si="209"/>
        <v>6.3969999999999994</v>
      </c>
      <c r="BH129" s="13">
        <f t="shared" si="209"/>
        <v>6.0649999999999995</v>
      </c>
      <c r="BI129" s="13">
        <f t="shared" si="209"/>
        <v>6.2929999999999993</v>
      </c>
      <c r="BJ129" s="13">
        <f t="shared" si="209"/>
        <v>5.7726777301561576</v>
      </c>
      <c r="BK129" s="13">
        <f t="shared" si="209"/>
        <v>5.8956777301561569</v>
      </c>
      <c r="BL129" s="13">
        <f t="shared" si="209"/>
        <v>5.6496777301561574</v>
      </c>
      <c r="BM129" s="13">
        <f t="shared" si="209"/>
        <v>6.318677730156157</v>
      </c>
      <c r="BN129" s="13">
        <f t="shared" ref="BN129:DY129" si="210">SUM(BN130:BN131)</f>
        <v>5.8960241913293219</v>
      </c>
      <c r="BO129" s="13">
        <f t="shared" si="210"/>
        <v>5.7790241913293219</v>
      </c>
      <c r="BP129" s="13">
        <f t="shared" si="210"/>
        <v>5.8650241913293222</v>
      </c>
      <c r="BQ129" s="13">
        <f t="shared" si="210"/>
        <v>5.492024191329322</v>
      </c>
      <c r="BR129" s="13">
        <f t="shared" si="210"/>
        <v>5.0439722741321935</v>
      </c>
      <c r="BS129" s="13">
        <f t="shared" si="210"/>
        <v>4.8319722741321938</v>
      </c>
      <c r="BT129" s="13">
        <f t="shared" si="210"/>
        <v>4.8609722741321937</v>
      </c>
      <c r="BU129" s="13">
        <f t="shared" si="210"/>
        <v>4.6209722741321944</v>
      </c>
      <c r="BV129" s="13">
        <f t="shared" si="210"/>
        <v>12.491547890282746</v>
      </c>
      <c r="BW129" s="13">
        <f t="shared" si="210"/>
        <v>11.684547890282747</v>
      </c>
      <c r="BX129" s="13">
        <f t="shared" si="210"/>
        <v>4.0075478902827477</v>
      </c>
      <c r="BY129" s="13">
        <f t="shared" si="210"/>
        <v>4.1335478902827472</v>
      </c>
      <c r="BZ129" s="13">
        <f t="shared" si="210"/>
        <v>4.5530747098310176</v>
      </c>
      <c r="CA129" s="13">
        <f t="shared" si="210"/>
        <v>4.8360747098310179</v>
      </c>
      <c r="CB129" s="13">
        <f t="shared" si="210"/>
        <v>4.1280747098310178</v>
      </c>
      <c r="CC129" s="13">
        <f t="shared" si="210"/>
        <v>4.2920747098310184</v>
      </c>
      <c r="CD129" s="13">
        <f t="shared" si="210"/>
        <v>33.67688652670482</v>
      </c>
      <c r="CE129" s="13">
        <f t="shared" si="210"/>
        <v>8.5298865267048143</v>
      </c>
      <c r="CF129" s="13">
        <f t="shared" si="210"/>
        <v>8.8148865267048144</v>
      </c>
      <c r="CG129" s="13">
        <f t="shared" si="210"/>
        <v>27.598886526704817</v>
      </c>
      <c r="CH129" s="13">
        <f t="shared" si="210"/>
        <v>21.86257283523803</v>
      </c>
      <c r="CI129" s="13">
        <f t="shared" si="210"/>
        <v>15.45457283523803</v>
      </c>
      <c r="CJ129" s="13">
        <f t="shared" si="210"/>
        <v>3.0865728352380311</v>
      </c>
      <c r="CK129" s="13">
        <f t="shared" si="210"/>
        <v>3.5095728352380311</v>
      </c>
      <c r="CL129" s="13">
        <f t="shared" si="210"/>
        <v>3.5478786013249719</v>
      </c>
      <c r="CM129" s="13">
        <f t="shared" si="210"/>
        <v>3.159878601324972</v>
      </c>
      <c r="CN129" s="13">
        <f t="shared" si="210"/>
        <v>3.252878601324972</v>
      </c>
      <c r="CO129" s="13">
        <f t="shared" si="210"/>
        <v>3.1818786013249714</v>
      </c>
      <c r="CP129" s="13">
        <f t="shared" si="210"/>
        <v>4.3574227859000327</v>
      </c>
      <c r="CQ129" s="13">
        <f t="shared" si="210"/>
        <v>2.6464227859000324</v>
      </c>
      <c r="CR129" s="13">
        <f t="shared" si="210"/>
        <v>3.5064227859000323</v>
      </c>
      <c r="CS129" s="13">
        <f t="shared" si="210"/>
        <v>3.8524227859000328</v>
      </c>
      <c r="CT129" s="13">
        <f t="shared" si="210"/>
        <v>1.8488985713272608</v>
      </c>
      <c r="CU129" s="13">
        <f t="shared" si="210"/>
        <v>1.8438985713272604</v>
      </c>
      <c r="CV129" s="13">
        <f t="shared" si="210"/>
        <v>1.9688985713272604</v>
      </c>
      <c r="CW129" s="13">
        <f t="shared" si="210"/>
        <v>1.3718985713272607</v>
      </c>
      <c r="CX129" s="13">
        <f t="shared" si="210"/>
        <v>1.1646825148546007</v>
      </c>
      <c r="CY129" s="13">
        <f t="shared" si="210"/>
        <v>0.86568251485460079</v>
      </c>
      <c r="CZ129" s="13">
        <f t="shared" si="210"/>
        <v>0.8626825148546009</v>
      </c>
      <c r="DA129" s="13">
        <f t="shared" si="210"/>
        <v>1.0156825148546007</v>
      </c>
      <c r="DB129" s="13">
        <f t="shared" si="210"/>
        <v>0.8657606280544401</v>
      </c>
      <c r="DC129" s="13">
        <f t="shared" si="210"/>
        <v>0.75476062805444011</v>
      </c>
      <c r="DD129" s="13">
        <f t="shared" si="210"/>
        <v>0.75576062805444022</v>
      </c>
      <c r="DE129" s="13">
        <f t="shared" si="210"/>
        <v>0.75176062805443999</v>
      </c>
      <c r="DF129" s="13">
        <f t="shared" si="210"/>
        <v>0.91513881764420002</v>
      </c>
      <c r="DG129" s="13">
        <f t="shared" si="210"/>
        <v>0.84013881764419995</v>
      </c>
      <c r="DH129" s="13">
        <f t="shared" si="210"/>
        <v>0.98113881764420008</v>
      </c>
      <c r="DI129" s="13">
        <f t="shared" si="210"/>
        <v>1.1381388176442002</v>
      </c>
      <c r="DJ129" s="13">
        <f t="shared" si="210"/>
        <v>1.0864309019487322</v>
      </c>
      <c r="DK129" s="13">
        <f t="shared" si="210"/>
        <v>0.81943090194873225</v>
      </c>
      <c r="DL129" s="13">
        <f t="shared" si="210"/>
        <v>0.86843090194873229</v>
      </c>
      <c r="DM129" s="13">
        <f t="shared" si="210"/>
        <v>0.97743090194873228</v>
      </c>
      <c r="DN129" s="13">
        <f t="shared" si="210"/>
        <v>0.91598151166193187</v>
      </c>
      <c r="DO129" s="13">
        <f t="shared" si="210"/>
        <v>0.67198151166193176</v>
      </c>
      <c r="DP129" s="13">
        <f t="shared" si="210"/>
        <v>0.69398151166193189</v>
      </c>
      <c r="DQ129" s="13">
        <f t="shared" si="210"/>
        <v>0.86398151166193182</v>
      </c>
      <c r="DR129" s="13">
        <f t="shared" si="210"/>
        <v>0.74271896133556325</v>
      </c>
      <c r="DS129" s="13">
        <f t="shared" si="210"/>
        <v>4.1787189613355631</v>
      </c>
      <c r="DT129" s="13">
        <f t="shared" si="210"/>
        <v>5.3257189613355624</v>
      </c>
      <c r="DU129" s="13">
        <f t="shared" si="210"/>
        <v>0.85271896133556313</v>
      </c>
      <c r="DV129" s="13">
        <f t="shared" si="210"/>
        <v>1.0249305760742655</v>
      </c>
      <c r="DW129" s="13">
        <f t="shared" si="210"/>
        <v>0.66193057607426553</v>
      </c>
      <c r="DX129" s="13">
        <f t="shared" si="210"/>
        <v>0.59393057607426547</v>
      </c>
      <c r="DY129" s="13">
        <f t="shared" si="210"/>
        <v>1.3949305760742654</v>
      </c>
      <c r="DZ129" s="13">
        <f t="shared" ref="DZ129:FD129" si="211">SUM(DZ130:DZ131)</f>
        <v>0.84188664420902493</v>
      </c>
      <c r="EA129" s="13">
        <f t="shared" si="211"/>
        <v>0.61688664420902506</v>
      </c>
      <c r="EB129" s="13">
        <f t="shared" si="211"/>
        <v>0.63488664420902496</v>
      </c>
      <c r="EC129" s="13">
        <f t="shared" si="211"/>
        <v>0.77088664420902497</v>
      </c>
      <c r="ED129" s="13">
        <f t="shared" si="211"/>
        <v>0.90821022380623351</v>
      </c>
      <c r="EE129" s="13">
        <f t="shared" si="211"/>
        <v>5.6692102238062345</v>
      </c>
      <c r="EF129" s="13">
        <f t="shared" si="211"/>
        <v>0.65821022380623351</v>
      </c>
      <c r="EG129" s="13">
        <f t="shared" si="211"/>
        <v>0.78221022380623362</v>
      </c>
      <c r="EH129" s="13">
        <f t="shared" si="211"/>
        <v>0.8068875836410575</v>
      </c>
      <c r="EI129" s="13">
        <f t="shared" si="211"/>
        <v>0.5548875836410575</v>
      </c>
      <c r="EJ129" s="13">
        <f t="shared" si="211"/>
        <v>0.52688758364105759</v>
      </c>
      <c r="EK129" s="13">
        <f t="shared" si="211"/>
        <v>0.83888758364105742</v>
      </c>
      <c r="EL129" s="13">
        <f t="shared" si="211"/>
        <v>0.69605933555871646</v>
      </c>
      <c r="EM129" s="13">
        <f t="shared" si="211"/>
        <v>0.54887478188038619</v>
      </c>
      <c r="EN129" s="13">
        <f t="shared" si="211"/>
        <v>0.53226477127453886</v>
      </c>
      <c r="EO129" s="13">
        <f t="shared" si="211"/>
        <v>0.56294622259302729</v>
      </c>
      <c r="EP129" s="13">
        <f t="shared" si="211"/>
        <v>0.28324772732405057</v>
      </c>
      <c r="EQ129" s="13">
        <f t="shared" si="211"/>
        <v>0.21722236404638076</v>
      </c>
      <c r="ER129" s="13">
        <f t="shared" si="211"/>
        <v>0.24408647133754319</v>
      </c>
      <c r="ES129" s="13">
        <f t="shared" si="211"/>
        <v>0.24110031892598588</v>
      </c>
      <c r="ET129" s="13">
        <f t="shared" si="211"/>
        <v>0.32692044530023073</v>
      </c>
      <c r="EU129" s="13">
        <f t="shared" si="211"/>
        <v>0.23841354976692253</v>
      </c>
      <c r="EV129" s="13">
        <f t="shared" si="211"/>
        <v>0.53127621824793647</v>
      </c>
      <c r="EW129" s="13">
        <f t="shared" si="211"/>
        <v>0.75045574821065175</v>
      </c>
      <c r="EX129" s="13">
        <f t="shared" si="211"/>
        <v>1.1325649045545199</v>
      </c>
      <c r="EY129" s="13">
        <f t="shared" si="211"/>
        <v>0.83892861946168984</v>
      </c>
      <c r="EZ129" s="13">
        <f t="shared" si="211"/>
        <v>0.77182053707245024</v>
      </c>
      <c r="FA129" s="13">
        <f t="shared" si="211"/>
        <v>0.87612307320568239</v>
      </c>
      <c r="FB129" s="13">
        <f t="shared" si="211"/>
        <v>1.2272740314856532</v>
      </c>
      <c r="FC129" s="13">
        <f t="shared" si="211"/>
        <v>1.1261910791378356</v>
      </c>
      <c r="FD129" s="13">
        <f t="shared" si="211"/>
        <v>1.2106106131870187</v>
      </c>
      <c r="FE129" s="13">
        <f t="shared" ref="FE129:FP129" si="212">SUM(FE130:FE131)</f>
        <v>1.181011605906102</v>
      </c>
      <c r="FF129" s="13">
        <f t="shared" si="212"/>
        <v>1.4451252981278491</v>
      </c>
      <c r="FG129" s="13">
        <f t="shared" si="212"/>
        <v>1.3701541338073775</v>
      </c>
      <c r="FH129" s="13">
        <f t="shared" si="212"/>
        <v>1.3688888412708562</v>
      </c>
      <c r="FI129" s="13">
        <f t="shared" si="212"/>
        <v>1.4941968052926133</v>
      </c>
      <c r="FJ129" s="13">
        <f t="shared" si="212"/>
        <v>1.6605555287755303</v>
      </c>
      <c r="FK129" s="13">
        <f t="shared" si="212"/>
        <v>1.5561649974989173</v>
      </c>
      <c r="FL129" s="13">
        <f t="shared" si="212"/>
        <v>1.6397997652554221</v>
      </c>
      <c r="FM129" s="13">
        <f t="shared" si="212"/>
        <v>1.8876510466879841</v>
      </c>
      <c r="FN129" s="13">
        <f t="shared" si="212"/>
        <v>2.4021721828199545</v>
      </c>
      <c r="FO129" s="13">
        <f t="shared" si="212"/>
        <v>2.2756072342050175</v>
      </c>
      <c r="FP129" s="13">
        <f t="shared" si="212"/>
        <v>2.3662983833661562</v>
      </c>
      <c r="FQ129" s="13">
        <f t="shared" ref="FQ129:FS129" si="213">SUM(FQ130:FQ131)</f>
        <v>2.5165831368106573</v>
      </c>
      <c r="FR129" s="13">
        <f t="shared" si="213"/>
        <v>3.1255568597047056</v>
      </c>
      <c r="FS129" s="13">
        <f t="shared" si="213"/>
        <v>2.9502730629897793</v>
      </c>
      <c r="FT129" s="13">
        <f t="shared" ref="FT129:FU129" si="214">SUM(FT130:FT131)</f>
        <v>2.9614075169228871</v>
      </c>
      <c r="FU129" s="13">
        <f t="shared" si="214"/>
        <v>4.1123262161868697</v>
      </c>
      <c r="FV129" s="13">
        <f t="shared" ref="FV129" si="215">SUM(FV130:FV131)</f>
        <v>4.0284327269444189</v>
      </c>
    </row>
    <row r="130" spans="1:178" ht="17.25" x14ac:dyDescent="0.25">
      <c r="A130" s="50" t="s">
        <v>117</v>
      </c>
      <c r="B130" s="13">
        <v>1.6779999999999999</v>
      </c>
      <c r="C130" s="13">
        <v>1.5209999999999997</v>
      </c>
      <c r="D130" s="13">
        <v>1.5309999999999999</v>
      </c>
      <c r="E130" s="13">
        <v>1.677</v>
      </c>
      <c r="F130" s="13">
        <v>1.4269999999999998</v>
      </c>
      <c r="G130" s="13">
        <v>1.294</v>
      </c>
      <c r="H130" s="13">
        <v>1.2429999999999999</v>
      </c>
      <c r="I130" s="13">
        <v>1.3560000000000001</v>
      </c>
      <c r="J130" s="13">
        <v>0.96799999999999986</v>
      </c>
      <c r="K130" s="13">
        <v>1.5949999999999998</v>
      </c>
      <c r="L130" s="13">
        <v>0.79700000000000004</v>
      </c>
      <c r="M130" s="13">
        <v>0.92599999999999993</v>
      </c>
      <c r="N130" s="13">
        <v>0.90000000000000013</v>
      </c>
      <c r="O130" s="13">
        <v>0.67699999999999994</v>
      </c>
      <c r="P130" s="13">
        <v>0.68500000000000005</v>
      </c>
      <c r="Q130" s="13">
        <v>0.78200000000000003</v>
      </c>
      <c r="R130" s="13">
        <v>0.71299999999999997</v>
      </c>
      <c r="S130" s="13">
        <v>0.624</v>
      </c>
      <c r="T130" s="13">
        <v>0.56700000000000006</v>
      </c>
      <c r="U130" s="13">
        <v>0.65399999999999991</v>
      </c>
      <c r="V130" s="13">
        <v>0.57200000000000006</v>
      </c>
      <c r="W130" s="13">
        <v>0.436</v>
      </c>
      <c r="X130" s="13">
        <v>0.41799999999999998</v>
      </c>
      <c r="Y130" s="13">
        <v>0.52100000000000002</v>
      </c>
      <c r="Z130" s="13">
        <v>0.47899999999999998</v>
      </c>
      <c r="AA130" s="13">
        <v>0.50099999999999989</v>
      </c>
      <c r="AB130" s="13">
        <v>0.55199999999999994</v>
      </c>
      <c r="AC130" s="13">
        <v>0.48300000000000004</v>
      </c>
      <c r="AD130" s="13">
        <v>0.34699999999999998</v>
      </c>
      <c r="AE130" s="13">
        <v>0.28200000000000003</v>
      </c>
      <c r="AF130" s="13">
        <v>0.22800000000000001</v>
      </c>
      <c r="AG130" s="13">
        <v>0.34200000000000003</v>
      </c>
      <c r="AH130" s="13">
        <v>0.33499999999999996</v>
      </c>
      <c r="AI130" s="13">
        <v>0.33799999999999997</v>
      </c>
      <c r="AJ130" s="13">
        <v>0.23499999999999999</v>
      </c>
      <c r="AK130" s="13">
        <v>0.311</v>
      </c>
      <c r="AL130" s="13">
        <v>0.23599999999999999</v>
      </c>
      <c r="AM130" s="13">
        <v>0.24299999999999999</v>
      </c>
      <c r="AN130" s="13">
        <v>0.26600000000000001</v>
      </c>
      <c r="AO130" s="13">
        <v>0.89600000000000002</v>
      </c>
      <c r="AP130" s="13">
        <v>1.159</v>
      </c>
      <c r="AQ130" s="13">
        <v>1.0980000000000001</v>
      </c>
      <c r="AR130" s="13">
        <v>1.1440000000000001</v>
      </c>
      <c r="AS130" s="13">
        <v>1.292</v>
      </c>
      <c r="AT130" s="13">
        <v>1.052</v>
      </c>
      <c r="AU130" s="13">
        <v>1.1359999999999999</v>
      </c>
      <c r="AV130" s="13">
        <v>1.0579999999999998</v>
      </c>
      <c r="AW130" s="13">
        <v>1.0250000000000001</v>
      </c>
      <c r="AX130" s="13">
        <v>0.873</v>
      </c>
      <c r="AY130" s="13">
        <v>0.86699999999999999</v>
      </c>
      <c r="AZ130" s="13">
        <v>0.82199999999999995</v>
      </c>
      <c r="BA130" s="13">
        <v>0.78900000000000003</v>
      </c>
      <c r="BB130" s="13">
        <v>0.48899999999999993</v>
      </c>
      <c r="BC130" s="13">
        <v>0.36599999999999999</v>
      </c>
      <c r="BD130" s="13">
        <v>0.36399999999999999</v>
      </c>
      <c r="BE130" s="13">
        <v>0.41899999999999998</v>
      </c>
      <c r="BF130" s="13">
        <v>0.48700000000000004</v>
      </c>
      <c r="BG130" s="13">
        <v>0.49700000000000005</v>
      </c>
      <c r="BH130" s="13">
        <v>0.505</v>
      </c>
      <c r="BI130" s="13">
        <v>0.65200000000000002</v>
      </c>
      <c r="BJ130" s="13">
        <v>0.57683892071045084</v>
      </c>
      <c r="BK130" s="13">
        <v>0.68283892071045083</v>
      </c>
      <c r="BL130" s="13">
        <v>0.72083892071045086</v>
      </c>
      <c r="BM130" s="13">
        <v>1.0078389207104508</v>
      </c>
      <c r="BN130" s="13">
        <v>0.98768553543530768</v>
      </c>
      <c r="BO130" s="13">
        <v>1.0456855354353078</v>
      </c>
      <c r="BP130" s="13">
        <v>1.2016855354353078</v>
      </c>
      <c r="BQ130" s="13">
        <v>1.4026855354353078</v>
      </c>
      <c r="BR130" s="13">
        <v>1.5099291224792732</v>
      </c>
      <c r="BS130" s="13">
        <v>1.5029291224792731</v>
      </c>
      <c r="BT130" s="13">
        <v>1.9159291224792734</v>
      </c>
      <c r="BU130" s="13">
        <v>2.0419291224792735</v>
      </c>
      <c r="BV130" s="13">
        <v>1.8196477830782027</v>
      </c>
      <c r="BW130" s="13">
        <v>2.3836477830782026</v>
      </c>
      <c r="BX130" s="13">
        <v>2.0276477830782031</v>
      </c>
      <c r="BY130" s="13">
        <v>2.0896477830782025</v>
      </c>
      <c r="BZ130" s="13">
        <v>2.257676372922889</v>
      </c>
      <c r="CA130" s="13">
        <v>2.2166763729228887</v>
      </c>
      <c r="CB130" s="13">
        <v>2.1936763729228885</v>
      </c>
      <c r="CC130" s="13">
        <v>2.3926763729228888</v>
      </c>
      <c r="CD130" s="13">
        <v>2.2256267209091276</v>
      </c>
      <c r="CE130" s="13">
        <v>6.8826267209091281</v>
      </c>
      <c r="CF130" s="13">
        <v>2.318626720909128</v>
      </c>
      <c r="CG130" s="13">
        <v>12.073626720909127</v>
      </c>
      <c r="CH130" s="13">
        <v>10.191095139263657</v>
      </c>
      <c r="CI130" s="13">
        <v>2.1720951392636572</v>
      </c>
      <c r="CJ130" s="13">
        <v>1.8100951392636575</v>
      </c>
      <c r="CK130" s="13">
        <v>2.2420951392636574</v>
      </c>
      <c r="CL130" s="13">
        <v>2.3755085689932542</v>
      </c>
      <c r="CM130" s="13">
        <v>2.3525085689932541</v>
      </c>
      <c r="CN130" s="13">
        <v>2.4625085689932544</v>
      </c>
      <c r="CO130" s="13">
        <v>2.3585085689932539</v>
      </c>
      <c r="CP130" s="13">
        <v>2.3792962642223561</v>
      </c>
      <c r="CQ130" s="13">
        <v>1.9642962642223563</v>
      </c>
      <c r="CR130" s="13">
        <v>2.646296264222356</v>
      </c>
      <c r="CS130" s="13">
        <v>2.8782962642223566</v>
      </c>
      <c r="CT130" s="13">
        <v>1.4339593058610531</v>
      </c>
      <c r="CU130" s="13">
        <v>1.3659593058610531</v>
      </c>
      <c r="CV130" s="13">
        <v>1.4639593058610529</v>
      </c>
      <c r="CW130" s="13">
        <v>0.96995930586105317</v>
      </c>
      <c r="CX130" s="13">
        <v>0.7577750990653167</v>
      </c>
      <c r="CY130" s="13">
        <v>0.58377509906531677</v>
      </c>
      <c r="CZ130" s="13">
        <v>0.53977509906531673</v>
      </c>
      <c r="DA130" s="13">
        <v>0.65877509906531673</v>
      </c>
      <c r="DB130" s="13">
        <v>0.45602615222276216</v>
      </c>
      <c r="DC130" s="13">
        <v>0.49902615222276225</v>
      </c>
      <c r="DD130" s="13">
        <v>0.48202615222276224</v>
      </c>
      <c r="DE130" s="13">
        <v>0.49702615222276209</v>
      </c>
      <c r="DF130" s="13">
        <v>0.59593362014602924</v>
      </c>
      <c r="DG130" s="13">
        <v>0.57793362014602923</v>
      </c>
      <c r="DH130" s="13">
        <v>0.68093362014602932</v>
      </c>
      <c r="DI130" s="13">
        <v>0.78493362014602941</v>
      </c>
      <c r="DJ130" s="13">
        <v>0.73909671748180972</v>
      </c>
      <c r="DK130" s="13">
        <v>0.53809671748180965</v>
      </c>
      <c r="DL130" s="13">
        <v>0.55809671748180978</v>
      </c>
      <c r="DM130" s="13">
        <v>0.60409671748180971</v>
      </c>
      <c r="DN130" s="13">
        <v>0.63568448758599871</v>
      </c>
      <c r="DO130" s="13">
        <v>0.46868448758599868</v>
      </c>
      <c r="DP130" s="13">
        <v>0.48868448758599881</v>
      </c>
      <c r="DQ130" s="13">
        <v>0.64568448758599872</v>
      </c>
      <c r="DR130" s="13">
        <v>0.54659348209252323</v>
      </c>
      <c r="DS130" s="13">
        <v>0.41659348209252317</v>
      </c>
      <c r="DT130" s="13">
        <v>1.0855934820925233</v>
      </c>
      <c r="DU130" s="13">
        <v>0.67759348209252313</v>
      </c>
      <c r="DV130" s="13">
        <v>0.78866763268519324</v>
      </c>
      <c r="DW130" s="13">
        <v>0.49666763268519321</v>
      </c>
      <c r="DX130" s="13">
        <v>0.43766763268519321</v>
      </c>
      <c r="DY130" s="13">
        <v>1.2226676326851931</v>
      </c>
      <c r="DZ130" s="13">
        <v>0.56102802067330892</v>
      </c>
      <c r="EA130" s="13">
        <v>0.41702802067330902</v>
      </c>
      <c r="EB130" s="13">
        <v>0.41102802067330901</v>
      </c>
      <c r="EC130" s="13">
        <v>0.45402802067330905</v>
      </c>
      <c r="ED130" s="13">
        <v>0.46825869941394949</v>
      </c>
      <c r="EE130" s="13">
        <v>5.3742586994139501</v>
      </c>
      <c r="EF130" s="13">
        <v>0.38525869941394952</v>
      </c>
      <c r="EG130" s="13">
        <v>0.40725869941394954</v>
      </c>
      <c r="EH130" s="13">
        <v>0.36295516217817064</v>
      </c>
      <c r="EI130" s="13">
        <v>0.31495516217817066</v>
      </c>
      <c r="EJ130" s="13">
        <v>0.26995516217817067</v>
      </c>
      <c r="EK130" s="13">
        <v>0.46295516217817062</v>
      </c>
      <c r="EL130" s="13">
        <v>0.3965844507869708</v>
      </c>
      <c r="EM130" s="13">
        <v>0.33282032592734817</v>
      </c>
      <c r="EN130" s="13">
        <v>0.29093244676368757</v>
      </c>
      <c r="EO130" s="13">
        <v>0.28107165243387922</v>
      </c>
      <c r="EP130" s="13">
        <v>0.1918366356516559</v>
      </c>
      <c r="EQ130" s="13">
        <v>0.14111530060919428</v>
      </c>
      <c r="ER130" s="13">
        <v>0.16318329507921986</v>
      </c>
      <c r="ES130" s="13">
        <v>0.16019714266766252</v>
      </c>
      <c r="ET130" s="13">
        <v>0.25259299998001228</v>
      </c>
      <c r="EU130" s="13">
        <v>0.16483669297730497</v>
      </c>
      <c r="EV130" s="13">
        <v>0.32266248009497783</v>
      </c>
      <c r="EW130" s="13">
        <v>0.53200404618710762</v>
      </c>
      <c r="EX130" s="13">
        <v>0.85544771754400617</v>
      </c>
      <c r="EY130" s="13">
        <v>0.69247503879038608</v>
      </c>
      <c r="EZ130" s="13">
        <v>0.62964631579107722</v>
      </c>
      <c r="FA130" s="13">
        <v>0.65562083663897919</v>
      </c>
      <c r="FB130" s="13">
        <v>1.0481780740938185</v>
      </c>
      <c r="FC130" s="13">
        <v>0.99688896113866088</v>
      </c>
      <c r="FD130" s="13">
        <v>1.0102353076536232</v>
      </c>
      <c r="FE130" s="13">
        <v>1.0679769531223711</v>
      </c>
      <c r="FF130" s="13">
        <v>1.2994229506007864</v>
      </c>
      <c r="FG130" s="13">
        <v>1.2734916507760747</v>
      </c>
      <c r="FH130" s="13">
        <v>1.2905502825424016</v>
      </c>
      <c r="FI130" s="13">
        <v>1.3570583453005622</v>
      </c>
      <c r="FJ130" s="13">
        <v>1.4829379050039697</v>
      </c>
      <c r="FK130" s="13">
        <v>1.4427378868280647</v>
      </c>
      <c r="FL130" s="13">
        <v>1.5464201353985152</v>
      </c>
      <c r="FM130" s="13">
        <v>1.7353387426321212</v>
      </c>
      <c r="FN130" s="13">
        <v>2.0752672130782965</v>
      </c>
      <c r="FO130" s="13">
        <v>2.0325775372475601</v>
      </c>
      <c r="FP130" s="13">
        <v>2.1275653219251138</v>
      </c>
      <c r="FQ130" s="13">
        <v>2.2285552896949747</v>
      </c>
      <c r="FR130" s="13">
        <v>2.660913588337023</v>
      </c>
      <c r="FS130" s="13">
        <v>2.5720376037281789</v>
      </c>
      <c r="FT130" s="13">
        <v>2.6037339375810631</v>
      </c>
      <c r="FU130" s="13">
        <v>3.6940963484707274</v>
      </c>
      <c r="FV130" s="13">
        <v>3.5742555071708422</v>
      </c>
    </row>
    <row r="131" spans="1:178" ht="17.25" x14ac:dyDescent="0.25">
      <c r="A131" s="50" t="s">
        <v>118</v>
      </c>
      <c r="B131" s="13">
        <v>13.693999999999999</v>
      </c>
      <c r="C131" s="13">
        <v>14.388</v>
      </c>
      <c r="D131" s="13">
        <v>15.450999999999997</v>
      </c>
      <c r="E131" s="13">
        <v>15.844999999999999</v>
      </c>
      <c r="F131" s="13">
        <v>14.513999999999998</v>
      </c>
      <c r="G131" s="13">
        <v>15.83</v>
      </c>
      <c r="H131" s="13">
        <v>16.352999999999998</v>
      </c>
      <c r="I131" s="13">
        <v>16.920999999999999</v>
      </c>
      <c r="J131" s="13">
        <v>14.633999999999999</v>
      </c>
      <c r="K131" s="13">
        <v>15.536</v>
      </c>
      <c r="L131" s="13">
        <v>16.106999999999999</v>
      </c>
      <c r="M131" s="13">
        <v>16.071999999999999</v>
      </c>
      <c r="N131" s="13">
        <v>16.341999999999999</v>
      </c>
      <c r="O131" s="13">
        <v>15.328999999999999</v>
      </c>
      <c r="P131" s="13">
        <v>16.108999999999998</v>
      </c>
      <c r="Q131" s="13">
        <v>16.735999999999997</v>
      </c>
      <c r="R131" s="13">
        <v>17.631999999999998</v>
      </c>
      <c r="S131" s="13">
        <v>19.148</v>
      </c>
      <c r="T131" s="13">
        <v>18.561999999999998</v>
      </c>
      <c r="U131" s="13">
        <v>18.695999999999998</v>
      </c>
      <c r="V131" s="13">
        <v>16.312999999999999</v>
      </c>
      <c r="W131" s="13">
        <v>15.926999999999996</v>
      </c>
      <c r="X131" s="13">
        <v>16.338999999999999</v>
      </c>
      <c r="Y131" s="13">
        <v>17.148</v>
      </c>
      <c r="Z131" s="13">
        <v>17.471999999999998</v>
      </c>
      <c r="AA131" s="13">
        <v>17.695</v>
      </c>
      <c r="AB131" s="13">
        <v>19.063999999999997</v>
      </c>
      <c r="AC131" s="13">
        <v>15.695</v>
      </c>
      <c r="AD131" s="13">
        <v>15.271999999999998</v>
      </c>
      <c r="AE131" s="13">
        <v>15.868</v>
      </c>
      <c r="AF131" s="13">
        <v>16.378999999999998</v>
      </c>
      <c r="AG131" s="13">
        <v>16.332999999999998</v>
      </c>
      <c r="AH131" s="13">
        <v>17.259</v>
      </c>
      <c r="AI131" s="13">
        <v>18.404999999999998</v>
      </c>
      <c r="AJ131" s="13">
        <v>18.143000000000001</v>
      </c>
      <c r="AK131" s="13">
        <v>17.444000000000003</v>
      </c>
      <c r="AL131" s="13">
        <v>16.097999999999999</v>
      </c>
      <c r="AM131" s="13">
        <v>16.166</v>
      </c>
      <c r="AN131" s="13">
        <v>16.521999999999998</v>
      </c>
      <c r="AO131" s="13">
        <v>15.740999999999998</v>
      </c>
      <c r="AP131" s="13">
        <v>14.721</v>
      </c>
      <c r="AQ131" s="13">
        <v>14.808999999999997</v>
      </c>
      <c r="AR131" s="13">
        <v>14.178999999999997</v>
      </c>
      <c r="AS131" s="13">
        <v>14.512999999999998</v>
      </c>
      <c r="AT131" s="13">
        <v>12.571</v>
      </c>
      <c r="AU131" s="13">
        <v>12.775</v>
      </c>
      <c r="AV131" s="13">
        <v>12.457999999999998</v>
      </c>
      <c r="AW131" s="13">
        <v>12.734</v>
      </c>
      <c r="AX131" s="13">
        <v>11.008999999999999</v>
      </c>
      <c r="AY131" s="13">
        <v>11.231</v>
      </c>
      <c r="AZ131" s="13">
        <v>11.282999999999998</v>
      </c>
      <c r="BA131" s="13">
        <v>9.0540000000000003</v>
      </c>
      <c r="BB131" s="13">
        <v>7.01</v>
      </c>
      <c r="BC131" s="13">
        <v>6.9749999999999996</v>
      </c>
      <c r="BD131" s="13">
        <v>6.7219999999999995</v>
      </c>
      <c r="BE131" s="13">
        <v>6.8220000000000001</v>
      </c>
      <c r="BF131" s="13">
        <v>6.3739999999999997</v>
      </c>
      <c r="BG131" s="13">
        <v>5.8999999999999995</v>
      </c>
      <c r="BH131" s="13">
        <v>5.56</v>
      </c>
      <c r="BI131" s="13">
        <v>5.6409999999999991</v>
      </c>
      <c r="BJ131" s="13">
        <v>5.1958388094457071</v>
      </c>
      <c r="BK131" s="13">
        <v>5.2128388094457065</v>
      </c>
      <c r="BL131" s="13">
        <v>4.9288388094457067</v>
      </c>
      <c r="BM131" s="13">
        <v>5.3108388094457064</v>
      </c>
      <c r="BN131" s="13">
        <v>4.9083386558940143</v>
      </c>
      <c r="BO131" s="13">
        <v>4.7333386558940145</v>
      </c>
      <c r="BP131" s="13">
        <v>4.6633386558940142</v>
      </c>
      <c r="BQ131" s="13">
        <v>4.0893386558940144</v>
      </c>
      <c r="BR131" s="13">
        <v>3.5340431516529205</v>
      </c>
      <c r="BS131" s="13">
        <v>3.3290431516529204</v>
      </c>
      <c r="BT131" s="13">
        <v>2.9450431516529205</v>
      </c>
      <c r="BU131" s="13">
        <v>2.5790431516529209</v>
      </c>
      <c r="BV131" s="13">
        <v>10.671900107204543</v>
      </c>
      <c r="BW131" s="13">
        <v>9.3009001072045443</v>
      </c>
      <c r="BX131" s="13">
        <v>1.9799001072045448</v>
      </c>
      <c r="BY131" s="13">
        <v>2.0439001072045446</v>
      </c>
      <c r="BZ131" s="13">
        <v>2.295398336908129</v>
      </c>
      <c r="CA131" s="13">
        <v>2.6193983369081293</v>
      </c>
      <c r="CB131" s="13">
        <v>1.9343983369081295</v>
      </c>
      <c r="CC131" s="13">
        <v>1.8993983369081293</v>
      </c>
      <c r="CD131" s="13">
        <v>31.45125980579569</v>
      </c>
      <c r="CE131" s="13">
        <v>1.6472598057956862</v>
      </c>
      <c r="CF131" s="13">
        <v>6.4962598057956864</v>
      </c>
      <c r="CG131" s="13">
        <v>15.525259805795688</v>
      </c>
      <c r="CH131" s="13">
        <v>11.671477695974373</v>
      </c>
      <c r="CI131" s="13">
        <v>13.282477695974373</v>
      </c>
      <c r="CJ131" s="13">
        <v>1.2764776959743735</v>
      </c>
      <c r="CK131" s="13">
        <v>1.2674776959743737</v>
      </c>
      <c r="CL131" s="13">
        <v>1.1723700323317177</v>
      </c>
      <c r="CM131" s="13">
        <v>0.80737003233171767</v>
      </c>
      <c r="CN131" s="13">
        <v>0.79037003233171776</v>
      </c>
      <c r="CO131" s="13">
        <v>0.82337003233171768</v>
      </c>
      <c r="CP131" s="13">
        <v>1.9781265216776764</v>
      </c>
      <c r="CQ131" s="13">
        <v>0.68212652167767629</v>
      </c>
      <c r="CR131" s="13">
        <v>0.86012652167767634</v>
      </c>
      <c r="CS131" s="13">
        <v>0.97412652167767633</v>
      </c>
      <c r="CT131" s="13">
        <v>0.41493926546620752</v>
      </c>
      <c r="CU131" s="13">
        <v>0.47793926546620746</v>
      </c>
      <c r="CV131" s="13">
        <v>0.50493926546620749</v>
      </c>
      <c r="CW131" s="13">
        <v>0.40193926546620745</v>
      </c>
      <c r="CX131" s="13">
        <v>0.40690741578928413</v>
      </c>
      <c r="CY131" s="13">
        <v>0.28190741578928408</v>
      </c>
      <c r="CZ131" s="13">
        <v>0.32290741578928411</v>
      </c>
      <c r="DA131" s="13">
        <v>0.35690741578928409</v>
      </c>
      <c r="DB131" s="13">
        <v>0.40973447583167788</v>
      </c>
      <c r="DC131" s="13">
        <v>0.25573447583167791</v>
      </c>
      <c r="DD131" s="13">
        <v>0.27373447583167793</v>
      </c>
      <c r="DE131" s="13">
        <v>0.25473447583167791</v>
      </c>
      <c r="DF131" s="13">
        <v>0.31920519749817078</v>
      </c>
      <c r="DG131" s="13">
        <v>0.26220519749817078</v>
      </c>
      <c r="DH131" s="13">
        <v>0.30020519749817076</v>
      </c>
      <c r="DI131" s="13">
        <v>0.35320519749817081</v>
      </c>
      <c r="DJ131" s="13">
        <v>0.34733418446692249</v>
      </c>
      <c r="DK131" s="13">
        <v>0.28133418446692254</v>
      </c>
      <c r="DL131" s="13">
        <v>0.31033418446692251</v>
      </c>
      <c r="DM131" s="13">
        <v>0.37333418446692257</v>
      </c>
      <c r="DN131" s="13">
        <v>0.2802970240759331</v>
      </c>
      <c r="DO131" s="13">
        <v>0.20329702407593309</v>
      </c>
      <c r="DP131" s="13">
        <v>0.20529702407593306</v>
      </c>
      <c r="DQ131" s="13">
        <v>0.2182970240759331</v>
      </c>
      <c r="DR131" s="13">
        <v>0.19612547924304005</v>
      </c>
      <c r="DS131" s="13">
        <v>3.7621254792430396</v>
      </c>
      <c r="DT131" s="13">
        <v>4.240125479243039</v>
      </c>
      <c r="DU131" s="13">
        <v>0.17512547924304003</v>
      </c>
      <c r="DV131" s="13">
        <v>0.23626294338907228</v>
      </c>
      <c r="DW131" s="13">
        <v>0.1652629433890723</v>
      </c>
      <c r="DX131" s="13">
        <v>0.15626294338907229</v>
      </c>
      <c r="DY131" s="13">
        <v>0.1722629433890723</v>
      </c>
      <c r="DZ131" s="13">
        <v>0.280858623535716</v>
      </c>
      <c r="EA131" s="13">
        <v>0.19985862353571598</v>
      </c>
      <c r="EB131" s="13">
        <v>0.22385862353571595</v>
      </c>
      <c r="EC131" s="13">
        <v>0.31685862353571592</v>
      </c>
      <c r="ED131" s="13">
        <v>0.43995152439228402</v>
      </c>
      <c r="EE131" s="13">
        <v>0.29495152439228411</v>
      </c>
      <c r="EF131" s="13">
        <v>0.27295152439228404</v>
      </c>
      <c r="EG131" s="13">
        <v>0.37495152439228407</v>
      </c>
      <c r="EH131" s="13">
        <v>0.44393242146288686</v>
      </c>
      <c r="EI131" s="13">
        <v>0.23993242146288687</v>
      </c>
      <c r="EJ131" s="13">
        <v>0.25693242146288686</v>
      </c>
      <c r="EK131" s="13">
        <v>0.37593242146288686</v>
      </c>
      <c r="EL131" s="13">
        <v>0.29947488477174566</v>
      </c>
      <c r="EM131" s="13">
        <v>0.21605445595303802</v>
      </c>
      <c r="EN131" s="13">
        <v>0.24133232451085129</v>
      </c>
      <c r="EO131" s="13">
        <v>0.28187457015914802</v>
      </c>
      <c r="EP131" s="13">
        <v>9.1411091672394681E-2</v>
      </c>
      <c r="EQ131" s="13">
        <v>7.6107063437186484E-2</v>
      </c>
      <c r="ER131" s="13">
        <v>8.0903176258323342E-2</v>
      </c>
      <c r="ES131" s="13">
        <v>8.0903176258323342E-2</v>
      </c>
      <c r="ET131" s="13">
        <v>7.4327445320218455E-2</v>
      </c>
      <c r="EU131" s="13">
        <v>7.3576856789617576E-2</v>
      </c>
      <c r="EV131" s="13">
        <v>0.20861373815295861</v>
      </c>
      <c r="EW131" s="13">
        <v>0.21845170202354416</v>
      </c>
      <c r="EX131" s="13">
        <v>0.27711718701051374</v>
      </c>
      <c r="EY131" s="13">
        <v>0.14645358067130382</v>
      </c>
      <c r="EZ131" s="13">
        <v>0.14217422128137297</v>
      </c>
      <c r="FA131" s="13">
        <v>0.22050223656670317</v>
      </c>
      <c r="FB131" s="13">
        <v>0.1790959573918347</v>
      </c>
      <c r="FC131" s="13">
        <v>0.12930211799917471</v>
      </c>
      <c r="FD131" s="13">
        <v>0.20037530553339539</v>
      </c>
      <c r="FE131" s="13">
        <v>0.11303465278373098</v>
      </c>
      <c r="FF131" s="13">
        <v>0.14570234752706265</v>
      </c>
      <c r="FG131" s="13">
        <v>9.6662483031302773E-2</v>
      </c>
      <c r="FH131" s="13">
        <v>7.8338558728454674E-2</v>
      </c>
      <c r="FI131" s="13">
        <v>0.13713845999205107</v>
      </c>
      <c r="FJ131" s="13">
        <v>0.1776176237715606</v>
      </c>
      <c r="FK131" s="13">
        <v>0.11342711067085261</v>
      </c>
      <c r="FL131" s="13">
        <v>9.3379629856906968E-2</v>
      </c>
      <c r="FM131" s="13">
        <v>0.15231230405586285</v>
      </c>
      <c r="FN131" s="13">
        <v>0.32690496974165789</v>
      </c>
      <c r="FO131" s="13">
        <v>0.24302969695745752</v>
      </c>
      <c r="FP131" s="13">
        <v>0.23873306144104212</v>
      </c>
      <c r="FQ131" s="13">
        <v>0.28802784711568263</v>
      </c>
      <c r="FR131" s="13">
        <v>0.46464327136768263</v>
      </c>
      <c r="FS131" s="13">
        <v>0.37823545926160057</v>
      </c>
      <c r="FT131" s="13">
        <v>0.35767357934182387</v>
      </c>
      <c r="FU131" s="13">
        <v>0.41822986771614207</v>
      </c>
      <c r="FV131" s="13">
        <v>0.45417721977357634</v>
      </c>
    </row>
    <row r="132" spans="1:178" ht="15" x14ac:dyDescent="0.25">
      <c r="A132" s="49" t="s">
        <v>26</v>
      </c>
      <c r="B132" s="13">
        <v>28.31205477634478</v>
      </c>
      <c r="C132" s="13">
        <v>42.166910238726445</v>
      </c>
      <c r="D132" s="13">
        <v>54.818692013299582</v>
      </c>
      <c r="E132" s="13">
        <v>37.187736848861874</v>
      </c>
      <c r="F132" s="13">
        <v>28.792643548269382</v>
      </c>
      <c r="G132" s="13">
        <v>35.454527063672565</v>
      </c>
      <c r="H132" s="13">
        <v>60.942420189713538</v>
      </c>
      <c r="I132" s="13">
        <v>39.104635711377888</v>
      </c>
      <c r="J132" s="13">
        <v>22.637654786875267</v>
      </c>
      <c r="K132" s="13">
        <v>46.940045117962725</v>
      </c>
      <c r="L132" s="13">
        <v>44.300329708051244</v>
      </c>
      <c r="M132" s="13">
        <v>45.157397980144509</v>
      </c>
      <c r="N132" s="13">
        <v>35.747685959340181</v>
      </c>
      <c r="O132" s="13">
        <v>40.859494799182123</v>
      </c>
      <c r="P132" s="13">
        <v>46.971703319740378</v>
      </c>
      <c r="Q132" s="13">
        <v>41.355148633199455</v>
      </c>
      <c r="R132" s="13">
        <v>40.356027567424995</v>
      </c>
      <c r="S132" s="13">
        <v>37.455180558648095</v>
      </c>
      <c r="T132" s="13">
        <v>44.256642437785949</v>
      </c>
      <c r="U132" s="13">
        <v>45.154414409456592</v>
      </c>
      <c r="V132" s="13">
        <v>27.695488632520735</v>
      </c>
      <c r="W132" s="13">
        <v>29.229447751354268</v>
      </c>
      <c r="X132" s="13">
        <v>39.853167059700503</v>
      </c>
      <c r="Y132" s="13">
        <v>34.09175135398025</v>
      </c>
      <c r="Z132" s="13">
        <v>44.778089999165303</v>
      </c>
      <c r="AA132" s="13">
        <v>81.571479862274515</v>
      </c>
      <c r="AB132" s="13">
        <v>52.031061136777524</v>
      </c>
      <c r="AC132" s="13">
        <v>32.077940782428357</v>
      </c>
      <c r="AD132" s="13">
        <v>32.015436659518819</v>
      </c>
      <c r="AE132" s="13">
        <v>36.180184796064928</v>
      </c>
      <c r="AF132" s="13">
        <v>37.361567160567809</v>
      </c>
      <c r="AG132" s="13">
        <v>31.162969808590937</v>
      </c>
      <c r="AH132" s="13">
        <v>40.031389132562339</v>
      </c>
      <c r="AI132" s="13">
        <v>49.220696723012097</v>
      </c>
      <c r="AJ132" s="13">
        <v>40.159664956234288</v>
      </c>
      <c r="AK132" s="13">
        <v>31.823928262147241</v>
      </c>
      <c r="AL132" s="13">
        <v>42.574828878770241</v>
      </c>
      <c r="AM132" s="13">
        <v>36.048845977633874</v>
      </c>
      <c r="AN132" s="13">
        <v>36.069934291482852</v>
      </c>
      <c r="AO132" s="13">
        <v>35.638766005019505</v>
      </c>
      <c r="AP132" s="13">
        <v>32.000133486395562</v>
      </c>
      <c r="AQ132" s="13">
        <v>35.487585599267938</v>
      </c>
      <c r="AR132" s="13">
        <v>36.040804206695491</v>
      </c>
      <c r="AS132" s="13">
        <v>33.880881441920259</v>
      </c>
      <c r="AT132" s="13">
        <v>33.546747137520207</v>
      </c>
      <c r="AU132" s="13">
        <v>31.06084198635212</v>
      </c>
      <c r="AV132" s="13">
        <v>17.658957935447742</v>
      </c>
      <c r="AW132" s="13">
        <v>32.799499484655804</v>
      </c>
      <c r="AX132" s="13">
        <v>24.620028133350853</v>
      </c>
      <c r="AY132" s="13">
        <v>34.181450306202549</v>
      </c>
      <c r="AZ132" s="13">
        <v>31.643199793735555</v>
      </c>
      <c r="BA132" s="13">
        <v>28.687291646976483</v>
      </c>
      <c r="BB132" s="13">
        <v>26.388274157434093</v>
      </c>
      <c r="BC132" s="13">
        <v>19.368769837272016</v>
      </c>
      <c r="BD132" s="13">
        <v>24.440233972175271</v>
      </c>
      <c r="BE132" s="13">
        <v>13.688378980685544</v>
      </c>
      <c r="BF132" s="13">
        <v>27.363237285174307</v>
      </c>
      <c r="BG132" s="13">
        <v>19.552025543750499</v>
      </c>
      <c r="BH132" s="13">
        <v>20.086641701461438</v>
      </c>
      <c r="BI132" s="13">
        <v>15.725095107222495</v>
      </c>
      <c r="BJ132" s="13">
        <v>12.755137831575626</v>
      </c>
      <c r="BK132" s="13">
        <v>22.126344727653596</v>
      </c>
      <c r="BL132" s="13">
        <v>18.338483043661643</v>
      </c>
      <c r="BM132" s="13">
        <v>18.024163434808191</v>
      </c>
      <c r="BN132" s="13">
        <v>16.504498071781679</v>
      </c>
      <c r="BO132" s="13">
        <v>24.656283147643673</v>
      </c>
      <c r="BP132" s="13">
        <v>31.751548969247956</v>
      </c>
      <c r="BQ132" s="13">
        <v>34.633004108970262</v>
      </c>
      <c r="BR132" s="13">
        <v>43.813953219726969</v>
      </c>
      <c r="BS132" s="13">
        <v>19.192842454015086</v>
      </c>
      <c r="BT132" s="13">
        <v>32.642844356219186</v>
      </c>
      <c r="BU132" s="13">
        <v>18.13554862939273</v>
      </c>
      <c r="BV132" s="13">
        <v>21.357456694970416</v>
      </c>
      <c r="BW132" s="13">
        <v>47.304203601993962</v>
      </c>
      <c r="BX132" s="13">
        <v>26.408784108791949</v>
      </c>
      <c r="BY132" s="13">
        <v>28.067658354843793</v>
      </c>
      <c r="BZ132" s="13">
        <v>13.998566835024523</v>
      </c>
      <c r="CA132" s="13">
        <v>22.015609683428075</v>
      </c>
      <c r="CB132" s="13">
        <v>17.695555927436633</v>
      </c>
      <c r="CC132" s="13">
        <v>15.554506125639509</v>
      </c>
      <c r="CD132" s="13">
        <v>17.394269939961159</v>
      </c>
      <c r="CE132" s="13">
        <v>28.268293152006226</v>
      </c>
      <c r="CF132" s="13">
        <v>19.805306098024495</v>
      </c>
      <c r="CG132" s="13">
        <v>18.278260657582926</v>
      </c>
      <c r="CH132" s="13">
        <v>18.966756391204378</v>
      </c>
      <c r="CI132" s="13">
        <v>28.319751731915957</v>
      </c>
      <c r="CJ132" s="13">
        <v>22.348711013786698</v>
      </c>
      <c r="CK132" s="13">
        <v>18.574791808239507</v>
      </c>
      <c r="CL132" s="13">
        <v>16.727225747835544</v>
      </c>
      <c r="CM132" s="13">
        <v>27.035244696155608</v>
      </c>
      <c r="CN132" s="13">
        <v>18.567244696155601</v>
      </c>
      <c r="CO132" s="13">
        <v>17.531244696155607</v>
      </c>
      <c r="CP132" s="13">
        <v>21.427844783426568</v>
      </c>
      <c r="CQ132" s="13">
        <v>19.361844783426566</v>
      </c>
      <c r="CR132" s="13">
        <v>18.761844783426568</v>
      </c>
      <c r="CS132" s="13">
        <v>17.295844783426567</v>
      </c>
      <c r="CT132" s="13">
        <v>22.068823855921519</v>
      </c>
      <c r="CU132" s="13">
        <v>20.233823855921518</v>
      </c>
      <c r="CV132" s="13">
        <v>23.061823855921521</v>
      </c>
      <c r="CW132" s="13">
        <v>21.545823855921519</v>
      </c>
      <c r="CX132" s="13">
        <v>22.327732508426351</v>
      </c>
      <c r="CY132" s="13">
        <v>25.434732508426354</v>
      </c>
      <c r="CZ132" s="13">
        <v>20.416732508426353</v>
      </c>
      <c r="DA132" s="13">
        <v>16.232732508426352</v>
      </c>
      <c r="DB132" s="13">
        <v>22.140792446976988</v>
      </c>
      <c r="DC132" s="13">
        <v>20.983792446976992</v>
      </c>
      <c r="DD132" s="13">
        <v>21.996792446976993</v>
      </c>
      <c r="DE132" s="13">
        <v>19.741792446976991</v>
      </c>
      <c r="DF132" s="13">
        <v>12.979535082304103</v>
      </c>
      <c r="DG132" s="13">
        <v>12.813535082304103</v>
      </c>
      <c r="DH132" s="13">
        <v>22.271535082304101</v>
      </c>
      <c r="DI132" s="13">
        <v>19.963535082304105</v>
      </c>
      <c r="DJ132" s="13">
        <v>14.528115158105685</v>
      </c>
      <c r="DK132" s="13">
        <v>15.388115158105686</v>
      </c>
      <c r="DL132" s="13">
        <v>17.827115158105684</v>
      </c>
      <c r="DM132" s="13">
        <v>13.880115158105685</v>
      </c>
      <c r="DN132" s="13">
        <v>14.65815074182809</v>
      </c>
      <c r="DO132" s="13">
        <v>22.559150741828088</v>
      </c>
      <c r="DP132" s="13">
        <v>18.199150741828088</v>
      </c>
      <c r="DQ132" s="13">
        <v>17.34315074182809</v>
      </c>
      <c r="DR132" s="13">
        <v>17.42379634415995</v>
      </c>
      <c r="DS132" s="13">
        <v>18.678796344159949</v>
      </c>
      <c r="DT132" s="13">
        <v>46.601796344159943</v>
      </c>
      <c r="DU132" s="13">
        <v>16.241796344159951</v>
      </c>
      <c r="DV132" s="13">
        <v>19.623677882443072</v>
      </c>
      <c r="DW132" s="13">
        <v>29.69767788244307</v>
      </c>
      <c r="DX132" s="13">
        <v>16.684677882443069</v>
      </c>
      <c r="DY132" s="13">
        <v>19.576677882443072</v>
      </c>
      <c r="DZ132" s="13">
        <v>14.208572602453334</v>
      </c>
      <c r="EA132" s="13">
        <v>23.215572602453332</v>
      </c>
      <c r="EB132" s="13">
        <v>17.050572602453332</v>
      </c>
      <c r="EC132" s="13">
        <v>16.536572602453333</v>
      </c>
      <c r="ED132" s="13">
        <v>16.777348044514913</v>
      </c>
      <c r="EE132" s="13">
        <v>15.154348044514913</v>
      </c>
      <c r="EF132" s="13">
        <v>18.260348044514913</v>
      </c>
      <c r="EG132" s="13">
        <v>19.848348044514911</v>
      </c>
      <c r="EH132" s="13">
        <v>20.14112240049716</v>
      </c>
      <c r="EI132" s="13">
        <v>20.982122400497161</v>
      </c>
      <c r="EJ132" s="13">
        <v>20.590122400497162</v>
      </c>
      <c r="EK132" s="13">
        <v>16.91412240049716</v>
      </c>
      <c r="EL132" s="13">
        <v>19.891894788232918</v>
      </c>
      <c r="EM132" s="13">
        <v>13.666713419238938</v>
      </c>
      <c r="EN132" s="13">
        <v>14.069298352507177</v>
      </c>
      <c r="EO132" s="13">
        <v>12.933535665706614</v>
      </c>
      <c r="EP132" s="13">
        <v>23.145569659073733</v>
      </c>
      <c r="EQ132" s="13">
        <v>22.761245077293843</v>
      </c>
      <c r="ER132" s="13">
        <v>22.871107397257898</v>
      </c>
      <c r="ES132" s="13">
        <v>27.949380717207582</v>
      </c>
      <c r="ET132" s="13">
        <v>28.621447164917083</v>
      </c>
      <c r="EU132" s="13">
        <v>28.76826429191863</v>
      </c>
      <c r="EV132" s="13">
        <v>26.327460010657521</v>
      </c>
      <c r="EW132" s="13">
        <v>25.801147227833379</v>
      </c>
      <c r="EX132" s="13">
        <v>23.964219443690002</v>
      </c>
      <c r="EY132" s="13">
        <v>21.887599955274187</v>
      </c>
      <c r="EZ132" s="13">
        <v>21.428493214384591</v>
      </c>
      <c r="FA132" s="13">
        <v>21.179011027853992</v>
      </c>
      <c r="FB132" s="13">
        <v>19.29494467093761</v>
      </c>
      <c r="FC132" s="13">
        <v>22.042212579260152</v>
      </c>
      <c r="FD132" s="13">
        <v>20.219752786647916</v>
      </c>
      <c r="FE132" s="13">
        <v>19.734223944763496</v>
      </c>
      <c r="FF132" s="13">
        <v>22.976003052344026</v>
      </c>
      <c r="FG132" s="13">
        <v>23.613918482587792</v>
      </c>
      <c r="FH132" s="13">
        <v>24.530526595512164</v>
      </c>
      <c r="FI132" s="13">
        <v>26.410671639622059</v>
      </c>
      <c r="FJ132" s="13">
        <v>24.874261419251738</v>
      </c>
      <c r="FK132" s="13">
        <v>24.559938134454882</v>
      </c>
      <c r="FL132" s="13">
        <v>25.581859937207508</v>
      </c>
      <c r="FM132" s="13">
        <v>26.148407973927494</v>
      </c>
      <c r="FN132" s="13">
        <v>26.036342665703483</v>
      </c>
      <c r="FO132" s="13">
        <v>25.86073091517493</v>
      </c>
      <c r="FP132" s="13">
        <v>26.481076064965194</v>
      </c>
      <c r="FQ132" s="13">
        <v>26.8607505534411</v>
      </c>
      <c r="FR132" s="13">
        <v>28.634400767056956</v>
      </c>
      <c r="FS132" s="13">
        <v>29.266225222743643</v>
      </c>
      <c r="FT132" s="13">
        <v>30.174104972167662</v>
      </c>
      <c r="FU132" s="13">
        <v>32.494074300115081</v>
      </c>
      <c r="FV132" s="13">
        <v>33.43080301808034</v>
      </c>
    </row>
    <row r="133" spans="1:178" ht="15" x14ac:dyDescent="0.25">
      <c r="A133" s="49" t="s">
        <v>27</v>
      </c>
      <c r="B133" s="13">
        <v>26.466999999999999</v>
      </c>
      <c r="C133" s="13">
        <v>21.606000000000002</v>
      </c>
      <c r="D133" s="13">
        <v>24.54</v>
      </c>
      <c r="E133" s="13">
        <v>22.31</v>
      </c>
      <c r="F133" s="13">
        <v>16.684000000000001</v>
      </c>
      <c r="G133" s="13">
        <v>19.571000000000002</v>
      </c>
      <c r="H133" s="13">
        <v>22.859000000000002</v>
      </c>
      <c r="I133" s="13">
        <v>18.184000000000001</v>
      </c>
      <c r="J133" s="13">
        <v>22.395</v>
      </c>
      <c r="K133" s="13">
        <v>19.329999999999998</v>
      </c>
      <c r="L133" s="13">
        <v>19.725999999999999</v>
      </c>
      <c r="M133" s="13">
        <v>18.16</v>
      </c>
      <c r="N133" s="13">
        <v>17.298999999999999</v>
      </c>
      <c r="O133" s="13">
        <v>22.117000000000001</v>
      </c>
      <c r="P133" s="13">
        <v>19.759</v>
      </c>
      <c r="Q133" s="13">
        <v>13.462999999999999</v>
      </c>
      <c r="R133" s="13">
        <v>10.166</v>
      </c>
      <c r="S133" s="13">
        <v>13.249000000000001</v>
      </c>
      <c r="T133" s="13">
        <v>11.295</v>
      </c>
      <c r="U133" s="13">
        <v>11.329000000000001</v>
      </c>
      <c r="V133" s="13">
        <v>4.056</v>
      </c>
      <c r="W133" s="13">
        <v>5.8659999999999997</v>
      </c>
      <c r="X133" s="13">
        <v>6.63</v>
      </c>
      <c r="Y133" s="13">
        <v>5.2910000000000004</v>
      </c>
      <c r="Z133" s="13">
        <v>8.3330000000000002</v>
      </c>
      <c r="AA133" s="13">
        <v>3.1930000000000001</v>
      </c>
      <c r="AB133" s="13">
        <v>12.593</v>
      </c>
      <c r="AC133" s="13">
        <v>7.0359999999999996</v>
      </c>
      <c r="AD133" s="13">
        <v>8.2759999999999998</v>
      </c>
      <c r="AE133" s="13">
        <v>6.0819999999999999</v>
      </c>
      <c r="AF133" s="13">
        <v>5.1340000000000003</v>
      </c>
      <c r="AG133" s="13">
        <v>10.79</v>
      </c>
      <c r="AH133" s="13">
        <v>10.548999999999999</v>
      </c>
      <c r="AI133" s="13">
        <v>5.0430000000000001</v>
      </c>
      <c r="AJ133" s="13">
        <v>10.67</v>
      </c>
      <c r="AK133" s="13">
        <v>8.1530000000000005</v>
      </c>
      <c r="AL133" s="13">
        <v>6.0640000000000001</v>
      </c>
      <c r="AM133" s="13">
        <v>5.51</v>
      </c>
      <c r="AN133" s="13">
        <v>6.0510000000000002</v>
      </c>
      <c r="AO133" s="13">
        <v>3.714</v>
      </c>
      <c r="AP133" s="13">
        <v>2.2759999999999998</v>
      </c>
      <c r="AQ133" s="13">
        <v>5.1390000000000002</v>
      </c>
      <c r="AR133" s="13">
        <v>3.4849999999999999</v>
      </c>
      <c r="AS133" s="13">
        <v>4.1319999999999997</v>
      </c>
      <c r="AT133" s="13">
        <v>9.0950000000000006</v>
      </c>
      <c r="AU133" s="13">
        <v>4.4020000000000001</v>
      </c>
      <c r="AV133" s="13">
        <v>3.145</v>
      </c>
      <c r="AW133" s="13">
        <v>4.0279999999999996</v>
      </c>
      <c r="AX133" s="13">
        <v>2.6850000000000001</v>
      </c>
      <c r="AY133" s="13">
        <v>3.4020000000000001</v>
      </c>
      <c r="AZ133" s="13">
        <v>2.806</v>
      </c>
      <c r="BA133" s="13">
        <v>3.1589999999999998</v>
      </c>
      <c r="BB133" s="13">
        <v>3.0870000000000002</v>
      </c>
      <c r="BC133" s="13">
        <v>1.4</v>
      </c>
      <c r="BD133" s="13">
        <v>-0.3</v>
      </c>
      <c r="BE133" s="13">
        <v>1.5580000000000001</v>
      </c>
      <c r="BF133" s="13">
        <v>0.88200000000000001</v>
      </c>
      <c r="BG133" s="13">
        <v>2.2240000000000002</v>
      </c>
      <c r="BH133" s="13">
        <v>1.4670000000000001</v>
      </c>
      <c r="BI133" s="13">
        <v>5.2279999999999998</v>
      </c>
      <c r="BJ133" s="13">
        <v>3.1640000000000001</v>
      </c>
      <c r="BK133" s="13">
        <v>3.1509999999999998</v>
      </c>
      <c r="BL133" s="13">
        <v>5.1580000000000004</v>
      </c>
      <c r="BM133" s="13">
        <v>4.8410000000000002</v>
      </c>
      <c r="BN133" s="13">
        <v>7.274</v>
      </c>
      <c r="BO133" s="13">
        <v>5.3310000000000004</v>
      </c>
      <c r="BP133" s="13">
        <v>2.601</v>
      </c>
      <c r="BQ133" s="13">
        <v>6.2859999999999996</v>
      </c>
      <c r="BR133" s="13">
        <v>7.2770000000000001</v>
      </c>
      <c r="BS133" s="13">
        <v>4.6680000000000001</v>
      </c>
      <c r="BT133" s="13">
        <v>4.0179999999999998</v>
      </c>
      <c r="BU133" s="13">
        <v>2.8039999999999998</v>
      </c>
      <c r="BV133" s="13">
        <v>3.5579999999999998</v>
      </c>
      <c r="BW133" s="13">
        <v>27.49</v>
      </c>
      <c r="BX133" s="13">
        <v>9.2789999999999999</v>
      </c>
      <c r="BY133" s="13">
        <v>3.234</v>
      </c>
      <c r="BZ133" s="13">
        <v>0.747</v>
      </c>
      <c r="CA133" s="13">
        <v>0.98799999999999999</v>
      </c>
      <c r="CB133" s="13">
        <v>1.407</v>
      </c>
      <c r="CC133" s="13">
        <v>0.74099999999999999</v>
      </c>
      <c r="CD133" s="13">
        <v>1.758</v>
      </c>
      <c r="CE133" s="13">
        <v>0.88400000000000001</v>
      </c>
      <c r="CF133" s="13">
        <v>1.3979999999999999</v>
      </c>
      <c r="CG133" s="13">
        <v>0.51800000000000002</v>
      </c>
      <c r="CH133" s="13">
        <v>0.74</v>
      </c>
      <c r="CI133" s="13">
        <v>0.82699999999999996</v>
      </c>
      <c r="CJ133" s="13">
        <v>1.2849999999999999</v>
      </c>
      <c r="CK133" s="13">
        <v>1.587</v>
      </c>
      <c r="CL133" s="13">
        <v>1.887</v>
      </c>
      <c r="CM133" s="13">
        <v>1.6919999999999999</v>
      </c>
      <c r="CN133" s="13">
        <v>2.7890000000000001</v>
      </c>
      <c r="CO133" s="13">
        <v>1.0840000000000001</v>
      </c>
      <c r="CP133" s="13">
        <v>0.379</v>
      </c>
      <c r="CQ133" s="13">
        <v>0.61399999999999999</v>
      </c>
      <c r="CR133" s="13">
        <v>0.66500000000000004</v>
      </c>
      <c r="CS133" s="13">
        <v>0.42899999999999999</v>
      </c>
      <c r="CT133" s="13">
        <v>0.317</v>
      </c>
      <c r="CU133" s="13">
        <v>1.772</v>
      </c>
      <c r="CV133" s="13">
        <v>1.2</v>
      </c>
      <c r="CW133" s="13">
        <v>1.071</v>
      </c>
      <c r="CX133" s="13">
        <v>0.81499999999999995</v>
      </c>
      <c r="CY133" s="13">
        <v>0.98499999999999999</v>
      </c>
      <c r="CZ133" s="13">
        <v>2.3580000000000001</v>
      </c>
      <c r="DA133" s="13">
        <v>2.0790000000000002</v>
      </c>
      <c r="DB133" s="13">
        <v>2.3639999999999999</v>
      </c>
      <c r="DC133" s="13">
        <v>2.1720000000000002</v>
      </c>
      <c r="DD133" s="13">
        <v>2.98</v>
      </c>
      <c r="DE133" s="13">
        <v>2.3250000000000002</v>
      </c>
      <c r="DF133" s="13">
        <v>2.1309999999999998</v>
      </c>
      <c r="DG133" s="13">
        <v>2.1539999999999999</v>
      </c>
      <c r="DH133" s="13">
        <v>2.968</v>
      </c>
      <c r="DI133" s="13">
        <v>2.327</v>
      </c>
      <c r="DJ133" s="13">
        <v>2.1269999999999998</v>
      </c>
      <c r="DK133" s="13">
        <v>2.0259999999999998</v>
      </c>
      <c r="DL133" s="13">
        <v>2.66</v>
      </c>
      <c r="DM133" s="13">
        <v>2.3069999999999999</v>
      </c>
      <c r="DN133" s="13">
        <v>1.766</v>
      </c>
      <c r="DO133" s="13">
        <v>2.0289999999999999</v>
      </c>
      <c r="DP133" s="13">
        <v>12.513</v>
      </c>
      <c r="DQ133" s="13">
        <v>9.67</v>
      </c>
      <c r="DR133" s="13">
        <v>1.6539999999999999</v>
      </c>
      <c r="DS133" s="13">
        <v>0.75700000000000001</v>
      </c>
      <c r="DT133" s="13">
        <v>1.9219999999999999</v>
      </c>
      <c r="DU133" s="13">
        <v>9.1630000000000003</v>
      </c>
      <c r="DV133" s="13">
        <v>11.664</v>
      </c>
      <c r="DW133" s="13">
        <v>10.558999999999999</v>
      </c>
      <c r="DX133" s="13">
        <v>1.835</v>
      </c>
      <c r="DY133" s="13">
        <v>1.5920000000000001</v>
      </c>
      <c r="DZ133" s="13">
        <v>2.206</v>
      </c>
      <c r="EA133" s="13">
        <v>1.1279999999999999</v>
      </c>
      <c r="EB133" s="13">
        <v>0.873</v>
      </c>
      <c r="EC133" s="13">
        <v>1.651</v>
      </c>
      <c r="ED133" s="13">
        <v>2.1829999999999998</v>
      </c>
      <c r="EE133" s="13">
        <v>0.96199999999999997</v>
      </c>
      <c r="EF133" s="13">
        <v>2.3839999999999999</v>
      </c>
      <c r="EG133" s="13">
        <v>1.6220000000000001</v>
      </c>
      <c r="EH133" s="13">
        <v>1.675</v>
      </c>
      <c r="EI133" s="13">
        <v>1.8169999999999999</v>
      </c>
      <c r="EJ133" s="13">
        <v>2.0539999999999998</v>
      </c>
      <c r="EK133" s="13">
        <v>0.63500000000000001</v>
      </c>
      <c r="EL133" s="13">
        <v>0.38963999999999999</v>
      </c>
      <c r="EM133" s="13">
        <v>0.25887215628658111</v>
      </c>
      <c r="EN133" s="13">
        <v>0.25116818031964455</v>
      </c>
      <c r="EO133" s="13">
        <v>0.22582859671755179</v>
      </c>
      <c r="EP133" s="13">
        <v>0.15491819052560479</v>
      </c>
      <c r="EQ133" s="13">
        <v>0.78567914763499469</v>
      </c>
      <c r="ER133" s="13">
        <v>0.59630469369981898</v>
      </c>
      <c r="ES133" s="13">
        <v>0.47073903148485879</v>
      </c>
      <c r="ET133" s="13">
        <v>0.52182671916143297</v>
      </c>
      <c r="EU133" s="13">
        <v>0.44481269566724774</v>
      </c>
      <c r="EV133" s="13">
        <v>6.7773084412434764E-2</v>
      </c>
      <c r="EW133" s="13">
        <v>5.8662299402258367E-2</v>
      </c>
      <c r="EX133" s="13">
        <v>6.3722825959439733E-2</v>
      </c>
      <c r="EY133" s="13">
        <v>6.7257814844780925E-2</v>
      </c>
      <c r="EZ133" s="13">
        <v>6.2327435609962949E-2</v>
      </c>
      <c r="FA133" s="13">
        <v>6.3722825959439733E-2</v>
      </c>
      <c r="FB133" s="13">
        <v>9.2786865913657479E-2</v>
      </c>
      <c r="FC133" s="13">
        <v>8.6238289889930167E-2</v>
      </c>
      <c r="FD133" s="13">
        <v>3.7354553374782586E-2</v>
      </c>
      <c r="FE133" s="13">
        <v>0.27673972248348461</v>
      </c>
      <c r="FF133" s="13">
        <v>2.9744997356087613E-2</v>
      </c>
      <c r="FG133" s="13">
        <v>1.5802029845421544E-2</v>
      </c>
      <c r="FH133" s="13">
        <v>2.937225535796914E-2</v>
      </c>
      <c r="FI133" s="13">
        <v>3.2533590858220829E-2</v>
      </c>
      <c r="FJ133" s="13">
        <v>2.0478665918472888E-2</v>
      </c>
      <c r="FK133" s="13">
        <v>2.5132908172671272E-2</v>
      </c>
      <c r="FL133" s="13">
        <v>2.885630197602998E-2</v>
      </c>
      <c r="FM133" s="13">
        <v>0.13137343441235605</v>
      </c>
      <c r="FN133" s="13">
        <v>0.17239685809116287</v>
      </c>
      <c r="FO133" s="13">
        <v>0.18834713283633234</v>
      </c>
      <c r="FP133" s="13">
        <v>0.42572024991327762</v>
      </c>
      <c r="FQ133" s="13">
        <v>0.17379821218530353</v>
      </c>
      <c r="FR133" s="13">
        <v>0.19507473447045701</v>
      </c>
      <c r="FS133" s="13">
        <v>0.20472901729594878</v>
      </c>
      <c r="FT133" s="13">
        <v>0.35922308111019297</v>
      </c>
      <c r="FU133" s="13">
        <v>0.62488241216056462</v>
      </c>
      <c r="FV133" s="13">
        <v>1.2904886599959322</v>
      </c>
    </row>
    <row r="134" spans="1:178" ht="15" x14ac:dyDescent="0.25">
      <c r="A134" s="49" t="s">
        <v>24</v>
      </c>
      <c r="B134" s="13">
        <v>0</v>
      </c>
      <c r="C134" s="13">
        <v>0</v>
      </c>
      <c r="D134" s="13">
        <v>0</v>
      </c>
      <c r="E134" s="13">
        <v>0</v>
      </c>
      <c r="F134" s="13">
        <v>0</v>
      </c>
      <c r="G134" s="13">
        <v>0</v>
      </c>
      <c r="H134" s="13">
        <v>0</v>
      </c>
      <c r="I134" s="13">
        <v>0</v>
      </c>
      <c r="J134" s="13">
        <v>0</v>
      </c>
      <c r="K134" s="13">
        <v>0</v>
      </c>
      <c r="L134" s="13">
        <v>0</v>
      </c>
      <c r="M134" s="13">
        <v>0</v>
      </c>
      <c r="N134" s="13">
        <v>0</v>
      </c>
      <c r="O134" s="13">
        <v>0</v>
      </c>
      <c r="P134" s="13">
        <v>0</v>
      </c>
      <c r="Q134" s="13">
        <v>0</v>
      </c>
      <c r="R134" s="13">
        <v>0</v>
      </c>
      <c r="S134" s="13">
        <v>0</v>
      </c>
      <c r="T134" s="13">
        <v>0</v>
      </c>
      <c r="U134" s="13">
        <v>0</v>
      </c>
      <c r="V134" s="13">
        <v>0</v>
      </c>
      <c r="W134" s="13">
        <v>0</v>
      </c>
      <c r="X134" s="13">
        <v>0</v>
      </c>
      <c r="Y134" s="13">
        <v>0</v>
      </c>
      <c r="Z134" s="13">
        <v>0</v>
      </c>
      <c r="AA134" s="13">
        <v>0</v>
      </c>
      <c r="AB134" s="13">
        <v>0</v>
      </c>
      <c r="AC134" s="13">
        <v>0</v>
      </c>
      <c r="AD134" s="13">
        <v>0</v>
      </c>
      <c r="AE134" s="13">
        <v>0</v>
      </c>
      <c r="AF134" s="13">
        <v>0</v>
      </c>
      <c r="AG134" s="13">
        <v>0</v>
      </c>
      <c r="AH134" s="13">
        <v>0</v>
      </c>
      <c r="AI134" s="13">
        <v>0</v>
      </c>
      <c r="AJ134" s="13">
        <v>0</v>
      </c>
      <c r="AK134" s="13">
        <v>0</v>
      </c>
      <c r="AL134" s="13">
        <v>0</v>
      </c>
      <c r="AM134" s="13">
        <v>0</v>
      </c>
      <c r="AN134" s="13">
        <v>0</v>
      </c>
      <c r="AO134" s="13">
        <v>0</v>
      </c>
      <c r="AP134" s="13">
        <v>0.45826314274065488</v>
      </c>
      <c r="AQ134" s="13">
        <v>0.45826314274065488</v>
      </c>
      <c r="AR134" s="13">
        <v>0.45826314274065488</v>
      </c>
      <c r="AS134" s="13">
        <v>0.45826314274065488</v>
      </c>
      <c r="AT134" s="13">
        <v>0.93365187367625768</v>
      </c>
      <c r="AU134" s="13">
        <v>0.93365187367625768</v>
      </c>
      <c r="AV134" s="13">
        <v>0.93365187367625768</v>
      </c>
      <c r="AW134" s="13">
        <v>0.93365187367625768</v>
      </c>
      <c r="AX134" s="13">
        <v>1.2148701330985396</v>
      </c>
      <c r="AY134" s="13">
        <v>1.2148701330985396</v>
      </c>
      <c r="AZ134" s="13">
        <v>1.2148701330985396</v>
      </c>
      <c r="BA134" s="13">
        <v>1.2148701330985396</v>
      </c>
      <c r="BB134" s="13">
        <v>1.3328837987471323</v>
      </c>
      <c r="BC134" s="13">
        <v>1.3328837987471323</v>
      </c>
      <c r="BD134" s="13">
        <v>1.3328837987471323</v>
      </c>
      <c r="BE134" s="13">
        <v>1.3328837987471323</v>
      </c>
      <c r="BF134" s="13">
        <v>1.5269857641766027</v>
      </c>
      <c r="BG134" s="13">
        <v>1.5269857641766027</v>
      </c>
      <c r="BH134" s="13">
        <v>1.5269857641766027</v>
      </c>
      <c r="BI134" s="13">
        <v>1.5269857641766027</v>
      </c>
      <c r="BJ134" s="13">
        <v>1.578683701443693</v>
      </c>
      <c r="BK134" s="13">
        <v>1.578683701443693</v>
      </c>
      <c r="BL134" s="13">
        <v>1.578683701443693</v>
      </c>
      <c r="BM134" s="13">
        <v>1.578683701443693</v>
      </c>
      <c r="BN134" s="13">
        <v>1.730440488516124</v>
      </c>
      <c r="BO134" s="13">
        <v>1.730440488516124</v>
      </c>
      <c r="BP134" s="13">
        <v>1.730440488516124</v>
      </c>
      <c r="BQ134" s="13">
        <v>1.730440488516124</v>
      </c>
      <c r="BR134" s="13">
        <v>2.0800762804400343</v>
      </c>
      <c r="BS134" s="13">
        <v>2.0800762804400343</v>
      </c>
      <c r="BT134" s="13">
        <v>2.0800762804400343</v>
      </c>
      <c r="BU134" s="13">
        <v>2.0800762804400343</v>
      </c>
      <c r="BV134" s="13">
        <v>2.0854858696605505</v>
      </c>
      <c r="BW134" s="13">
        <v>2.0854858696605505</v>
      </c>
      <c r="BX134" s="13">
        <v>2.0854858696605505</v>
      </c>
      <c r="BY134" s="13">
        <v>2.0854858696605505</v>
      </c>
      <c r="BZ134" s="13">
        <v>2.1972943548218988</v>
      </c>
      <c r="CA134" s="13">
        <v>2.1972943548218988</v>
      </c>
      <c r="CB134" s="13">
        <v>2.1972943548218988</v>
      </c>
      <c r="CC134" s="13">
        <v>2.1972943548218988</v>
      </c>
      <c r="CD134" s="13">
        <v>2.4253431950624611</v>
      </c>
      <c r="CE134" s="13">
        <v>2.4253431950624611</v>
      </c>
      <c r="CF134" s="13">
        <v>2.4253431950624611</v>
      </c>
      <c r="CG134" s="13">
        <v>2.4253431950624611</v>
      </c>
      <c r="CH134" s="13">
        <v>2.186352363712289</v>
      </c>
      <c r="CI134" s="13">
        <v>2.186352363712289</v>
      </c>
      <c r="CJ134" s="13">
        <v>2.186352363712289</v>
      </c>
      <c r="CK134" s="13">
        <v>2.186352363712289</v>
      </c>
      <c r="CL134" s="13">
        <v>2.1497651627829772</v>
      </c>
      <c r="CM134" s="13">
        <v>2.1497651627829772</v>
      </c>
      <c r="CN134" s="13">
        <v>2.1497651627829772</v>
      </c>
      <c r="CO134" s="13">
        <v>2.1497651627829772</v>
      </c>
      <c r="CP134" s="13">
        <v>1.7538203262421388</v>
      </c>
      <c r="CQ134" s="13">
        <v>1.7538203262421388</v>
      </c>
      <c r="CR134" s="13">
        <v>1.7538203262421388</v>
      </c>
      <c r="CS134" s="13">
        <v>1.7538203262421388</v>
      </c>
      <c r="CT134" s="13">
        <v>1.8025983021377461</v>
      </c>
      <c r="CU134" s="13">
        <v>1.8025983021377461</v>
      </c>
      <c r="CV134" s="13">
        <v>1.8025983021377461</v>
      </c>
      <c r="CW134" s="13">
        <v>1.8025983021377461</v>
      </c>
      <c r="CX134" s="13">
        <v>1.9798448100817843</v>
      </c>
      <c r="CY134" s="13">
        <v>1.9798448100817843</v>
      </c>
      <c r="CZ134" s="13">
        <v>1.9798448100817843</v>
      </c>
      <c r="DA134" s="13">
        <v>1.9798448100817843</v>
      </c>
      <c r="DB134" s="13">
        <v>2.7247093645276337</v>
      </c>
      <c r="DC134" s="13">
        <v>2.7247093645276337</v>
      </c>
      <c r="DD134" s="13">
        <v>2.7247093645276337</v>
      </c>
      <c r="DE134" s="13">
        <v>2.7247093645276337</v>
      </c>
      <c r="DF134" s="13">
        <v>3.9467688956944551</v>
      </c>
      <c r="DG134" s="13">
        <v>3.9467688956944551</v>
      </c>
      <c r="DH134" s="13">
        <v>3.9467688956944551</v>
      </c>
      <c r="DI134" s="13">
        <v>3.9467688956944551</v>
      </c>
      <c r="DJ134" s="13">
        <v>4.492593099837018</v>
      </c>
      <c r="DK134" s="13">
        <v>4.492593099837018</v>
      </c>
      <c r="DL134" s="13">
        <v>4.492593099837018</v>
      </c>
      <c r="DM134" s="13">
        <v>4.492593099837018</v>
      </c>
      <c r="DN134" s="13">
        <v>4.9479649697208767</v>
      </c>
      <c r="DO134" s="13">
        <v>4.9479649697208767</v>
      </c>
      <c r="DP134" s="13">
        <v>4.9479649697208767</v>
      </c>
      <c r="DQ134" s="13">
        <v>4.9479649697208767</v>
      </c>
      <c r="DR134" s="13">
        <v>5.6292547724770863</v>
      </c>
      <c r="DS134" s="13">
        <v>5.6292547724770863</v>
      </c>
      <c r="DT134" s="13">
        <v>5.6292547724770863</v>
      </c>
      <c r="DU134" s="13">
        <v>5.6292547724770863</v>
      </c>
      <c r="DV134" s="13">
        <v>5.8694046589029343</v>
      </c>
      <c r="DW134" s="13">
        <v>5.8694046589029343</v>
      </c>
      <c r="DX134" s="13">
        <v>5.8694046589029343</v>
      </c>
      <c r="DY134" s="13">
        <v>5.8694046589029343</v>
      </c>
      <c r="DZ134" s="13">
        <v>6.1552660559395651</v>
      </c>
      <c r="EA134" s="13">
        <v>6.1552660559395651</v>
      </c>
      <c r="EB134" s="13">
        <v>6.1552660559395651</v>
      </c>
      <c r="EC134" s="13">
        <v>6.1552660559395651</v>
      </c>
      <c r="ED134" s="13">
        <v>6.812587038414863</v>
      </c>
      <c r="EE134" s="13">
        <v>6.812587038414863</v>
      </c>
      <c r="EF134" s="13">
        <v>6.812587038414863</v>
      </c>
      <c r="EG134" s="13">
        <v>6.812587038414863</v>
      </c>
      <c r="EH134" s="13">
        <v>6.5232295102608404</v>
      </c>
      <c r="EI134" s="13">
        <v>6.5232295102608404</v>
      </c>
      <c r="EJ134" s="13">
        <v>6.5232295102608404</v>
      </c>
      <c r="EK134" s="13">
        <v>6.5232295102608404</v>
      </c>
      <c r="EL134" s="13">
        <v>5.8951606460242703</v>
      </c>
      <c r="EM134" s="13">
        <v>5.8951606460242703</v>
      </c>
      <c r="EN134" s="13">
        <v>5.8951606460242703</v>
      </c>
      <c r="EO134" s="13">
        <v>5.8951606460242703</v>
      </c>
      <c r="EP134" s="13">
        <v>5.3888508880226791</v>
      </c>
      <c r="EQ134" s="13">
        <v>5.3888508880226791</v>
      </c>
      <c r="ER134" s="13">
        <v>5.3888508880226791</v>
      </c>
      <c r="ES134" s="13">
        <v>5.3888508880226791</v>
      </c>
      <c r="ET134" s="13">
        <v>5.4513400942074961</v>
      </c>
      <c r="EU134" s="13">
        <v>5.4513400942074961</v>
      </c>
      <c r="EV134" s="13">
        <v>5.4513400942074961</v>
      </c>
      <c r="EW134" s="13">
        <v>5.4513400942074961</v>
      </c>
      <c r="EX134" s="13">
        <v>5.9982247473366677</v>
      </c>
      <c r="EY134" s="13">
        <v>5.9982247473366677</v>
      </c>
      <c r="EZ134" s="13">
        <v>5.9982247473366677</v>
      </c>
      <c r="FA134" s="13">
        <v>5.9982247473366677</v>
      </c>
      <c r="FB134" s="13">
        <v>5.8856596505480443</v>
      </c>
      <c r="FC134" s="13">
        <v>5.8856596505480443</v>
      </c>
      <c r="FD134" s="13">
        <v>5.8856596505480443</v>
      </c>
      <c r="FE134" s="13">
        <v>5.8856596505480443</v>
      </c>
      <c r="FF134" s="13">
        <v>5.9954016097649072</v>
      </c>
      <c r="FG134" s="13">
        <v>5.9954016097649072</v>
      </c>
      <c r="FH134" s="13">
        <v>5.9954016097649072</v>
      </c>
      <c r="FI134" s="13">
        <v>5.9954016097649072</v>
      </c>
      <c r="FJ134" s="13">
        <v>6.6808854211082256</v>
      </c>
      <c r="FK134" s="13">
        <v>6.6808854211082256</v>
      </c>
      <c r="FL134" s="13">
        <v>6.6808854211082256</v>
      </c>
      <c r="FM134" s="13">
        <v>6.6808854211082256</v>
      </c>
      <c r="FN134" s="13">
        <v>7.503686491244479</v>
      </c>
      <c r="FO134" s="13">
        <v>7.503686491244479</v>
      </c>
      <c r="FP134" s="13">
        <v>7.503686491244479</v>
      </c>
      <c r="FQ134" s="13">
        <v>7.503686491244479</v>
      </c>
      <c r="FR134" s="13">
        <v>8.3682264987398334</v>
      </c>
      <c r="FS134" s="13">
        <v>8.3682264987398334</v>
      </c>
      <c r="FT134" s="13">
        <v>8.3682264987398334</v>
      </c>
      <c r="FU134" s="13">
        <v>8.3682264987398334</v>
      </c>
      <c r="FV134" s="13">
        <v>8.5440774152183163</v>
      </c>
    </row>
    <row r="135" spans="1:178" x14ac:dyDescent="0.2">
      <c r="A135" s="55"/>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c r="EO135" s="62"/>
      <c r="EP135" s="62"/>
      <c r="EQ135" s="62"/>
      <c r="ER135" s="62"/>
      <c r="ES135" s="62"/>
      <c r="ET135" s="62"/>
      <c r="EU135" s="62"/>
      <c r="EV135" s="62"/>
      <c r="EW135" s="62"/>
      <c r="EX135" s="62"/>
      <c r="EY135" s="62"/>
      <c r="EZ135" s="62"/>
      <c r="FA135" s="62"/>
      <c r="FB135" s="62"/>
      <c r="FC135" s="62"/>
      <c r="FD135" s="62"/>
      <c r="FE135" s="62"/>
      <c r="FF135" s="62"/>
      <c r="FG135" s="62"/>
      <c r="FH135" s="62"/>
      <c r="FI135" s="62"/>
      <c r="FJ135" s="62"/>
      <c r="FK135" s="62"/>
      <c r="FL135" s="62"/>
      <c r="FM135" s="62"/>
      <c r="FN135" s="62"/>
      <c r="FO135" s="62"/>
      <c r="FP135" s="62"/>
      <c r="FQ135" s="62"/>
      <c r="FR135" s="62"/>
      <c r="FS135" s="62"/>
      <c r="FT135" s="62"/>
      <c r="FU135" s="62"/>
      <c r="FV135" s="62"/>
    </row>
    <row r="136" spans="1:178" ht="15" x14ac:dyDescent="0.25">
      <c r="A136" s="54" t="s">
        <v>58</v>
      </c>
      <c r="B136" s="15">
        <f t="shared" ref="B136:BM136" si="216">SUM(B137,B140:B142)</f>
        <v>2.6993724128918939</v>
      </c>
      <c r="C136" s="15">
        <f t="shared" si="216"/>
        <v>17.984659885511029</v>
      </c>
      <c r="D136" s="15">
        <f t="shared" si="216"/>
        <v>25.197266722371758</v>
      </c>
      <c r="E136" s="15">
        <f t="shared" si="216"/>
        <v>4.8493382147232724</v>
      </c>
      <c r="F136" s="15">
        <f t="shared" si="216"/>
        <v>1.6307457116066035</v>
      </c>
      <c r="G136" s="15">
        <f t="shared" si="216"/>
        <v>12.853507261520988</v>
      </c>
      <c r="H136" s="15">
        <f t="shared" si="216"/>
        <v>23.530629565358009</v>
      </c>
      <c r="I136" s="15">
        <f t="shared" si="216"/>
        <v>4.3049493356433421</v>
      </c>
      <c r="J136" s="15">
        <f t="shared" si="216"/>
        <v>1.6190058007723562</v>
      </c>
      <c r="K136" s="15">
        <f t="shared" si="216"/>
        <v>12.167091099198563</v>
      </c>
      <c r="L136" s="15">
        <f t="shared" si="216"/>
        <v>18.757697127642139</v>
      </c>
      <c r="M136" s="15">
        <f t="shared" si="216"/>
        <v>3.5206326892150903</v>
      </c>
      <c r="N136" s="15">
        <f t="shared" si="216"/>
        <v>1.7508005084734268</v>
      </c>
      <c r="O136" s="15">
        <f t="shared" si="216"/>
        <v>11.851072442926288</v>
      </c>
      <c r="P136" s="15">
        <f t="shared" si="216"/>
        <v>17.897795675990373</v>
      </c>
      <c r="Q136" s="15">
        <f t="shared" si="216"/>
        <v>4.234857611640841</v>
      </c>
      <c r="R136" s="15">
        <f t="shared" si="216"/>
        <v>0.99753914754833539</v>
      </c>
      <c r="S136" s="15">
        <f t="shared" si="216"/>
        <v>8.6768814293096863</v>
      </c>
      <c r="T136" s="15">
        <f t="shared" si="216"/>
        <v>13.706238795094199</v>
      </c>
      <c r="U136" s="15">
        <f t="shared" si="216"/>
        <v>2.9035410643383024</v>
      </c>
      <c r="V136" s="15">
        <f t="shared" si="216"/>
        <v>2.2878599984234134</v>
      </c>
      <c r="W136" s="15">
        <f t="shared" si="216"/>
        <v>5.6121784379053965</v>
      </c>
      <c r="X136" s="15">
        <f t="shared" si="216"/>
        <v>8.0631398291768264</v>
      </c>
      <c r="Y136" s="15">
        <f t="shared" si="216"/>
        <v>2.6623149384593594</v>
      </c>
      <c r="Z136" s="15">
        <f t="shared" si="216"/>
        <v>0.99695504170368432</v>
      </c>
      <c r="AA136" s="15">
        <f t="shared" si="216"/>
        <v>4.2593411672359025</v>
      </c>
      <c r="AB136" s="15">
        <f t="shared" si="216"/>
        <v>6.0887450228538027</v>
      </c>
      <c r="AC136" s="15">
        <f t="shared" si="216"/>
        <v>1.5612107066369771</v>
      </c>
      <c r="AD136" s="15">
        <f t="shared" si="216"/>
        <v>0.99070790153858512</v>
      </c>
      <c r="AE136" s="15">
        <f t="shared" si="216"/>
        <v>3.0231165165513318</v>
      </c>
      <c r="AF136" s="15">
        <f t="shared" si="216"/>
        <v>4.043491701634669</v>
      </c>
      <c r="AG136" s="15">
        <f t="shared" si="216"/>
        <v>2.4354065039171346</v>
      </c>
      <c r="AH136" s="15">
        <f t="shared" si="216"/>
        <v>0.56491331142111922</v>
      </c>
      <c r="AI136" s="15">
        <f t="shared" si="216"/>
        <v>2.9727963571934248</v>
      </c>
      <c r="AJ136" s="15">
        <f t="shared" si="216"/>
        <v>4.2750936813122191</v>
      </c>
      <c r="AK136" s="15">
        <f t="shared" si="216"/>
        <v>1.7924020559137519</v>
      </c>
      <c r="AL136" s="15">
        <f t="shared" si="216"/>
        <v>1.3359954304970985</v>
      </c>
      <c r="AM136" s="15">
        <f t="shared" si="216"/>
        <v>3.2291477962326307</v>
      </c>
      <c r="AN136" s="15">
        <f t="shared" si="216"/>
        <v>3.3959754866060354</v>
      </c>
      <c r="AO136" s="15">
        <f t="shared" si="216"/>
        <v>1.3792877062033857</v>
      </c>
      <c r="AP136" s="15">
        <f t="shared" si="216"/>
        <v>7.7724463296979573</v>
      </c>
      <c r="AQ136" s="15">
        <f t="shared" si="216"/>
        <v>9.0344748529112024</v>
      </c>
      <c r="AR136" s="15">
        <f t="shared" si="216"/>
        <v>9.3330045496905889</v>
      </c>
      <c r="AS136" s="15">
        <f t="shared" si="216"/>
        <v>7.840711217225218</v>
      </c>
      <c r="AT136" s="15">
        <f t="shared" si="216"/>
        <v>12.709162998956854</v>
      </c>
      <c r="AU136" s="15">
        <f t="shared" si="216"/>
        <v>13.716962745841487</v>
      </c>
      <c r="AV136" s="15">
        <f t="shared" si="216"/>
        <v>13.356456019844922</v>
      </c>
      <c r="AW136" s="15">
        <f t="shared" si="216"/>
        <v>13.01647829842695</v>
      </c>
      <c r="AX136" s="15">
        <f t="shared" si="216"/>
        <v>14.372307270252415</v>
      </c>
      <c r="AY136" s="15">
        <f t="shared" si="216"/>
        <v>15.1126868658957</v>
      </c>
      <c r="AZ136" s="15">
        <f t="shared" si="216"/>
        <v>15.594869915161132</v>
      </c>
      <c r="BA136" s="15">
        <f t="shared" si="216"/>
        <v>14.13542608794728</v>
      </c>
      <c r="BB136" s="15">
        <f t="shared" si="216"/>
        <v>14.539096690314945</v>
      </c>
      <c r="BC136" s="15">
        <f t="shared" si="216"/>
        <v>14.440412157956942</v>
      </c>
      <c r="BD136" s="15">
        <f t="shared" si="216"/>
        <v>14.438918860710235</v>
      </c>
      <c r="BE136" s="15">
        <f t="shared" si="216"/>
        <v>14.164914149852805</v>
      </c>
      <c r="BF136" s="15">
        <f t="shared" si="216"/>
        <v>14.331036345155411</v>
      </c>
      <c r="BG136" s="15">
        <f t="shared" si="216"/>
        <v>14.85253857924058</v>
      </c>
      <c r="BH136" s="15">
        <f t="shared" si="216"/>
        <v>14.731392468390647</v>
      </c>
      <c r="BI136" s="15">
        <f t="shared" si="216"/>
        <v>14.270972428922088</v>
      </c>
      <c r="BJ136" s="15">
        <f t="shared" si="216"/>
        <v>13.702839557978049</v>
      </c>
      <c r="BK136" s="15">
        <f t="shared" si="216"/>
        <v>14.08426875475433</v>
      </c>
      <c r="BL136" s="15">
        <f t="shared" si="216"/>
        <v>14.104277874804456</v>
      </c>
      <c r="BM136" s="15">
        <f t="shared" si="216"/>
        <v>13.759839532000274</v>
      </c>
      <c r="BN136" s="15">
        <f t="shared" ref="BN136:DY136" si="217">SUM(BN137,BN140:BN142)</f>
        <v>13.860649672611936</v>
      </c>
      <c r="BO136" s="15">
        <f t="shared" si="217"/>
        <v>13.989888504243645</v>
      </c>
      <c r="BP136" s="15">
        <f t="shared" si="217"/>
        <v>14.169916602082669</v>
      </c>
      <c r="BQ136" s="15">
        <f t="shared" si="217"/>
        <v>13.850691819370473</v>
      </c>
      <c r="BR136" s="15">
        <f t="shared" si="217"/>
        <v>15.433897667683942</v>
      </c>
      <c r="BS136" s="15">
        <f t="shared" si="217"/>
        <v>15.625941368631931</v>
      </c>
      <c r="BT136" s="15">
        <f t="shared" si="217"/>
        <v>15.523983344910771</v>
      </c>
      <c r="BU136" s="15">
        <f t="shared" si="217"/>
        <v>15.374897092794225</v>
      </c>
      <c r="BV136" s="15">
        <f t="shared" si="217"/>
        <v>15.555557132169136</v>
      </c>
      <c r="BW136" s="15">
        <f t="shared" si="217"/>
        <v>14.555683784611878</v>
      </c>
      <c r="BX136" s="15">
        <f t="shared" si="217"/>
        <v>15.317632273088458</v>
      </c>
      <c r="BY136" s="15">
        <f t="shared" si="217"/>
        <v>15.29658958921633</v>
      </c>
      <c r="BZ136" s="15">
        <f t="shared" si="217"/>
        <v>15.23224624891337</v>
      </c>
      <c r="CA136" s="15">
        <f t="shared" si="217"/>
        <v>15.013409067839337</v>
      </c>
      <c r="CB136" s="15">
        <f t="shared" si="217"/>
        <v>14.939429075728951</v>
      </c>
      <c r="CC136" s="15">
        <f t="shared" si="217"/>
        <v>14.973382362890705</v>
      </c>
      <c r="CD136" s="15">
        <f t="shared" si="217"/>
        <v>15.491620222732703</v>
      </c>
      <c r="CE136" s="15">
        <f t="shared" si="217"/>
        <v>15.420656392995037</v>
      </c>
      <c r="CF136" s="15">
        <f t="shared" si="217"/>
        <v>15.486660376385274</v>
      </c>
      <c r="CG136" s="15">
        <f t="shared" si="217"/>
        <v>15.386616571291652</v>
      </c>
      <c r="CH136" s="15">
        <f t="shared" si="217"/>
        <v>13.324364937953513</v>
      </c>
      <c r="CI136" s="15">
        <f t="shared" si="217"/>
        <v>14.150364735375756</v>
      </c>
      <c r="CJ136" s="15">
        <f t="shared" si="217"/>
        <v>13.493382747759954</v>
      </c>
      <c r="CK136" s="15">
        <f t="shared" si="217"/>
        <v>13.136364937953514</v>
      </c>
      <c r="CL136" s="15">
        <f t="shared" si="217"/>
        <v>12.590804729428756</v>
      </c>
      <c r="CM136" s="15">
        <f t="shared" si="217"/>
        <v>12.340804729428756</v>
      </c>
      <c r="CN136" s="15">
        <f t="shared" si="217"/>
        <v>12.238804729428756</v>
      </c>
      <c r="CO136" s="15">
        <f t="shared" si="217"/>
        <v>12.226804729428757</v>
      </c>
      <c r="CP136" s="15">
        <f t="shared" si="217"/>
        <v>10.001765875515831</v>
      </c>
      <c r="CQ136" s="15">
        <f t="shared" si="217"/>
        <v>10.037765875515831</v>
      </c>
      <c r="CR136" s="15">
        <f t="shared" si="217"/>
        <v>10.02576587551583</v>
      </c>
      <c r="CS136" s="15">
        <f t="shared" si="217"/>
        <v>10.424765875515831</v>
      </c>
      <c r="CT136" s="15">
        <f t="shared" si="217"/>
        <v>10.728224562409258</v>
      </c>
      <c r="CU136" s="15">
        <f t="shared" si="217"/>
        <v>10.205224562409258</v>
      </c>
      <c r="CV136" s="15">
        <f t="shared" si="217"/>
        <v>10.167224562409258</v>
      </c>
      <c r="CW136" s="15">
        <f t="shared" si="217"/>
        <v>10.969224562409259</v>
      </c>
      <c r="CX136" s="15">
        <f t="shared" si="217"/>
        <v>12.386421691230233</v>
      </c>
      <c r="CY136" s="15">
        <f t="shared" si="217"/>
        <v>12.087421691230233</v>
      </c>
      <c r="CZ136" s="15">
        <f t="shared" si="217"/>
        <v>11.943421691230235</v>
      </c>
      <c r="DA136" s="15">
        <f t="shared" si="217"/>
        <v>11.945421691230234</v>
      </c>
      <c r="DB136" s="15">
        <f t="shared" si="217"/>
        <v>13.577455769986438</v>
      </c>
      <c r="DC136" s="15">
        <f t="shared" si="217"/>
        <v>13.295455769986438</v>
      </c>
      <c r="DD136" s="15">
        <f t="shared" si="217"/>
        <v>13.221455769986438</v>
      </c>
      <c r="DE136" s="15">
        <f t="shared" si="217"/>
        <v>13.214455769986438</v>
      </c>
      <c r="DF136" s="15">
        <f t="shared" si="217"/>
        <v>15.936385834458786</v>
      </c>
      <c r="DG136" s="15">
        <f t="shared" si="217"/>
        <v>16.033385834458787</v>
      </c>
      <c r="DH136" s="15">
        <f t="shared" si="217"/>
        <v>15.939385834458786</v>
      </c>
      <c r="DI136" s="15">
        <f t="shared" si="217"/>
        <v>15.927385834458788</v>
      </c>
      <c r="DJ136" s="15">
        <f t="shared" si="217"/>
        <v>18.332387080596209</v>
      </c>
      <c r="DK136" s="15">
        <f t="shared" si="217"/>
        <v>18.320387080596209</v>
      </c>
      <c r="DL136" s="15">
        <f t="shared" si="217"/>
        <v>18.345387080596211</v>
      </c>
      <c r="DM136" s="15">
        <f t="shared" si="217"/>
        <v>18.345387080596211</v>
      </c>
      <c r="DN136" s="15">
        <f t="shared" si="217"/>
        <v>18.113007942911725</v>
      </c>
      <c r="DO136" s="15">
        <f t="shared" si="217"/>
        <v>18.077007942911724</v>
      </c>
      <c r="DP136" s="15">
        <f t="shared" si="217"/>
        <v>18.039007942911724</v>
      </c>
      <c r="DQ136" s="15">
        <f t="shared" si="217"/>
        <v>18.069007942911725</v>
      </c>
      <c r="DR136" s="15">
        <f t="shared" si="217"/>
        <v>20.423390957300118</v>
      </c>
      <c r="DS136" s="15">
        <f t="shared" si="217"/>
        <v>20.408390957300117</v>
      </c>
      <c r="DT136" s="15">
        <f t="shared" si="217"/>
        <v>20.404390957300116</v>
      </c>
      <c r="DU136" s="15">
        <f t="shared" si="217"/>
        <v>20.422390957300117</v>
      </c>
      <c r="DV136" s="15">
        <f t="shared" si="217"/>
        <v>20.595973709198919</v>
      </c>
      <c r="DW136" s="15">
        <f t="shared" si="217"/>
        <v>20.58497370919892</v>
      </c>
      <c r="DX136" s="15">
        <f t="shared" si="217"/>
        <v>20.580973709198922</v>
      </c>
      <c r="DY136" s="15">
        <f t="shared" si="217"/>
        <v>20.582973709198921</v>
      </c>
      <c r="DZ136" s="15">
        <f t="shared" ref="DZ136:FD136" si="218">SUM(DZ137,DZ140:DZ142)</f>
        <v>22.303798547800902</v>
      </c>
      <c r="EA136" s="15">
        <f t="shared" si="218"/>
        <v>22.273798547800904</v>
      </c>
      <c r="EB136" s="15">
        <f t="shared" si="218"/>
        <v>22.272798547800903</v>
      </c>
      <c r="EC136" s="15">
        <f t="shared" si="218"/>
        <v>22.288798547800901</v>
      </c>
      <c r="ED136" s="15">
        <f t="shared" si="218"/>
        <v>23.089561687559474</v>
      </c>
      <c r="EE136" s="15">
        <f t="shared" si="218"/>
        <v>23.087561687559475</v>
      </c>
      <c r="EF136" s="15">
        <f t="shared" si="218"/>
        <v>23.105561687559476</v>
      </c>
      <c r="EG136" s="15">
        <f t="shared" si="218"/>
        <v>23.131561687559476</v>
      </c>
      <c r="EH136" s="15">
        <f t="shared" si="218"/>
        <v>19.513963258234675</v>
      </c>
      <c r="EI136" s="15">
        <f t="shared" si="218"/>
        <v>19.481963258234675</v>
      </c>
      <c r="EJ136" s="15">
        <f t="shared" si="218"/>
        <v>19.532963258234677</v>
      </c>
      <c r="EK136" s="15">
        <f t="shared" si="218"/>
        <v>19.516963258234675</v>
      </c>
      <c r="EL136" s="15">
        <f t="shared" si="218"/>
        <v>17.974034333004465</v>
      </c>
      <c r="EM136" s="15">
        <f t="shared" si="218"/>
        <v>17.974542525154913</v>
      </c>
      <c r="EN136" s="15">
        <f t="shared" si="218"/>
        <v>17.939944333004462</v>
      </c>
      <c r="EO136" s="15">
        <f t="shared" si="218"/>
        <v>17.939944333004462</v>
      </c>
      <c r="EP136" s="15">
        <f t="shared" si="218"/>
        <v>15.493237179633294</v>
      </c>
      <c r="EQ136" s="15">
        <f t="shared" si="218"/>
        <v>15.493237179633294</v>
      </c>
      <c r="ER136" s="15">
        <f t="shared" si="218"/>
        <v>15.493237179633294</v>
      </c>
      <c r="ES136" s="15">
        <f t="shared" si="218"/>
        <v>15.493237179633294</v>
      </c>
      <c r="ET136" s="15">
        <f t="shared" si="218"/>
        <v>15.724167290001789</v>
      </c>
      <c r="EU136" s="15">
        <f t="shared" si="218"/>
        <v>15.724167290001789</v>
      </c>
      <c r="EV136" s="15">
        <f t="shared" si="218"/>
        <v>15.724167290001789</v>
      </c>
      <c r="EW136" s="15">
        <f t="shared" si="218"/>
        <v>15.724167290001789</v>
      </c>
      <c r="EX136" s="15">
        <f t="shared" si="218"/>
        <v>16.320554529458441</v>
      </c>
      <c r="EY136" s="15">
        <f t="shared" si="218"/>
        <v>16.320554529458441</v>
      </c>
      <c r="EZ136" s="15">
        <f t="shared" si="218"/>
        <v>16.320554529458441</v>
      </c>
      <c r="FA136" s="15">
        <f t="shared" si="218"/>
        <v>16.320554529458441</v>
      </c>
      <c r="FB136" s="15">
        <f t="shared" si="218"/>
        <v>14.610013672107504</v>
      </c>
      <c r="FC136" s="15">
        <f t="shared" si="218"/>
        <v>14.610013672107504</v>
      </c>
      <c r="FD136" s="15">
        <f t="shared" si="218"/>
        <v>22.213036852718496</v>
      </c>
      <c r="FE136" s="15">
        <f t="shared" ref="FE136:FP136" si="219">SUM(FE137,FE140:FE142)</f>
        <v>14.610013672107504</v>
      </c>
      <c r="FF136" s="15">
        <f t="shared" si="219"/>
        <v>15.004909449690359</v>
      </c>
      <c r="FG136" s="15">
        <f t="shared" si="219"/>
        <v>15.004909449690359</v>
      </c>
      <c r="FH136" s="15">
        <f t="shared" si="219"/>
        <v>15.004909449690359</v>
      </c>
      <c r="FI136" s="15">
        <f t="shared" si="219"/>
        <v>15.004909449690359</v>
      </c>
      <c r="FJ136" s="15">
        <f t="shared" si="219"/>
        <v>15.882616091550066</v>
      </c>
      <c r="FK136" s="15">
        <f t="shared" si="219"/>
        <v>15.882616091550066</v>
      </c>
      <c r="FL136" s="15">
        <f t="shared" si="219"/>
        <v>15.882616091550066</v>
      </c>
      <c r="FM136" s="15">
        <f t="shared" si="219"/>
        <v>15.882616091550066</v>
      </c>
      <c r="FN136" s="15">
        <f t="shared" si="219"/>
        <v>17.17360105638328</v>
      </c>
      <c r="FO136" s="15">
        <f t="shared" si="219"/>
        <v>17.17360105638328</v>
      </c>
      <c r="FP136" s="15">
        <f t="shared" si="219"/>
        <v>17.17360105638328</v>
      </c>
      <c r="FQ136" s="15">
        <f t="shared" ref="FQ136:FS136" si="220">SUM(FQ137,FQ140:FQ142)</f>
        <v>17.17360105638328</v>
      </c>
      <c r="FR136" s="15">
        <f t="shared" si="220"/>
        <v>18.634874224438327</v>
      </c>
      <c r="FS136" s="15">
        <f t="shared" si="220"/>
        <v>18.634874224438327</v>
      </c>
      <c r="FT136" s="15">
        <f t="shared" ref="FT136:FU136" si="221">SUM(FT137,FT140:FT142)</f>
        <v>18.634874224438327</v>
      </c>
      <c r="FU136" s="15">
        <f t="shared" si="221"/>
        <v>18.634874224438327</v>
      </c>
      <c r="FV136" s="15">
        <f t="shared" ref="FV136" si="222">SUM(FV137,FV140:FV142)</f>
        <v>19.49166945079843</v>
      </c>
    </row>
    <row r="137" spans="1:178" ht="15" x14ac:dyDescent="0.25">
      <c r="A137" s="49" t="s">
        <v>25</v>
      </c>
      <c r="B137" s="13">
        <f t="shared" ref="B137:BM137" si="223">SUM(B138:B139)</f>
        <v>0.16599999999999998</v>
      </c>
      <c r="C137" s="13">
        <f t="shared" si="223"/>
        <v>0.157</v>
      </c>
      <c r="D137" s="13">
        <f t="shared" si="223"/>
        <v>0.14799999999999999</v>
      </c>
      <c r="E137" s="13">
        <f t="shared" si="223"/>
        <v>0.21000000000000002</v>
      </c>
      <c r="F137" s="13">
        <f t="shared" si="223"/>
        <v>0</v>
      </c>
      <c r="G137" s="13">
        <f t="shared" si="223"/>
        <v>0</v>
      </c>
      <c r="H137" s="13">
        <f t="shared" si="223"/>
        <v>0</v>
      </c>
      <c r="I137" s="13">
        <f t="shared" si="223"/>
        <v>0</v>
      </c>
      <c r="J137" s="13">
        <f t="shared" si="223"/>
        <v>0</v>
      </c>
      <c r="K137" s="13">
        <f t="shared" si="223"/>
        <v>0</v>
      </c>
      <c r="L137" s="13">
        <f t="shared" si="223"/>
        <v>0</v>
      </c>
      <c r="M137" s="13">
        <f t="shared" si="223"/>
        <v>6.1999999999999993E-2</v>
      </c>
      <c r="N137" s="13">
        <f t="shared" si="223"/>
        <v>8.5999999999999993E-2</v>
      </c>
      <c r="O137" s="13">
        <f t="shared" si="223"/>
        <v>4.5999999999999999E-2</v>
      </c>
      <c r="P137" s="13">
        <f t="shared" si="223"/>
        <v>4.6999999999999993E-2</v>
      </c>
      <c r="Q137" s="13">
        <f t="shared" si="223"/>
        <v>8.3999999999999991E-2</v>
      </c>
      <c r="R137" s="13">
        <f t="shared" si="223"/>
        <v>8.1000000000000003E-2</v>
      </c>
      <c r="S137" s="13">
        <f t="shared" si="223"/>
        <v>8.6000000000000007E-2</v>
      </c>
      <c r="T137" s="13">
        <f t="shared" si="223"/>
        <v>6.9999999999999993E-2</v>
      </c>
      <c r="U137" s="13">
        <f t="shared" si="223"/>
        <v>0.127</v>
      </c>
      <c r="V137" s="13">
        <f t="shared" si="223"/>
        <v>0.21</v>
      </c>
      <c r="W137" s="13">
        <f t="shared" si="223"/>
        <v>0.46599999999999997</v>
      </c>
      <c r="X137" s="13">
        <f t="shared" si="223"/>
        <v>0.5159999999999999</v>
      </c>
      <c r="Y137" s="13">
        <f t="shared" si="223"/>
        <v>0.28099999999999997</v>
      </c>
      <c r="Z137" s="13">
        <f t="shared" si="223"/>
        <v>0.10299999999999998</v>
      </c>
      <c r="AA137" s="13">
        <f t="shared" si="223"/>
        <v>0.12499999999999999</v>
      </c>
      <c r="AB137" s="13">
        <f t="shared" si="223"/>
        <v>0.123</v>
      </c>
      <c r="AC137" s="13">
        <f t="shared" si="223"/>
        <v>0.35099999999999998</v>
      </c>
      <c r="AD137" s="13">
        <f t="shared" si="223"/>
        <v>0.12199999999999998</v>
      </c>
      <c r="AE137" s="13">
        <f t="shared" si="223"/>
        <v>0.13800000000000001</v>
      </c>
      <c r="AF137" s="13">
        <f t="shared" si="223"/>
        <v>9.5999999999999988E-2</v>
      </c>
      <c r="AG137" s="13">
        <f t="shared" si="223"/>
        <v>0.21</v>
      </c>
      <c r="AH137" s="13">
        <f t="shared" si="223"/>
        <v>8.5999999999999993E-2</v>
      </c>
      <c r="AI137" s="13">
        <f t="shared" si="223"/>
        <v>0.28499999999999998</v>
      </c>
      <c r="AJ137" s="13">
        <f t="shared" si="223"/>
        <v>0.64800000000000002</v>
      </c>
      <c r="AK137" s="13">
        <f t="shared" si="223"/>
        <v>0.67</v>
      </c>
      <c r="AL137" s="13">
        <f t="shared" si="223"/>
        <v>0.58299999999999996</v>
      </c>
      <c r="AM137" s="13">
        <f t="shared" si="223"/>
        <v>0.55999999999999994</v>
      </c>
      <c r="AN137" s="13">
        <f t="shared" si="223"/>
        <v>0.52699999999999991</v>
      </c>
      <c r="AO137" s="13">
        <f t="shared" si="223"/>
        <v>0.51999999999999991</v>
      </c>
      <c r="AP137" s="13">
        <f t="shared" si="223"/>
        <v>0.46699999999999992</v>
      </c>
      <c r="AQ137" s="13">
        <f t="shared" si="223"/>
        <v>0.52200000000000002</v>
      </c>
      <c r="AR137" s="13">
        <f t="shared" si="223"/>
        <v>0.47199999999999998</v>
      </c>
      <c r="AS137" s="13">
        <f t="shared" si="223"/>
        <v>0.47399999999999992</v>
      </c>
      <c r="AT137" s="13">
        <f t="shared" si="223"/>
        <v>0.46099999999999991</v>
      </c>
      <c r="AU137" s="13">
        <f t="shared" si="223"/>
        <v>0.40900000000000003</v>
      </c>
      <c r="AV137" s="13">
        <f t="shared" si="223"/>
        <v>0.23299999999999998</v>
      </c>
      <c r="AW137" s="13">
        <f t="shared" si="223"/>
        <v>0.45899999999999996</v>
      </c>
      <c r="AX137" s="13">
        <f t="shared" si="223"/>
        <v>0.17399999999999999</v>
      </c>
      <c r="AY137" s="13">
        <f t="shared" si="223"/>
        <v>0.13299999999999998</v>
      </c>
      <c r="AZ137" s="13">
        <f t="shared" si="223"/>
        <v>0.14899999999999997</v>
      </c>
      <c r="BA137" s="13">
        <f t="shared" si="223"/>
        <v>0.12699999999999997</v>
      </c>
      <c r="BB137" s="13">
        <f t="shared" si="223"/>
        <v>0.13600000000000001</v>
      </c>
      <c r="BC137" s="13">
        <f t="shared" si="223"/>
        <v>0.11799999999999999</v>
      </c>
      <c r="BD137" s="13">
        <f t="shared" si="223"/>
        <v>0.14300000000000002</v>
      </c>
      <c r="BE137" s="13">
        <f t="shared" si="223"/>
        <v>0.19699999999999998</v>
      </c>
      <c r="BF137" s="13">
        <f t="shared" si="223"/>
        <v>0.15199999999999997</v>
      </c>
      <c r="BG137" s="13">
        <f t="shared" si="223"/>
        <v>0.13400000000000001</v>
      </c>
      <c r="BH137" s="13">
        <f t="shared" si="223"/>
        <v>0.14899999999999997</v>
      </c>
      <c r="BI137" s="13">
        <f t="shared" si="223"/>
        <v>8.8999999999999996E-2</v>
      </c>
      <c r="BJ137" s="13">
        <f t="shared" si="223"/>
        <v>9.799999999999999E-2</v>
      </c>
      <c r="BK137" s="13">
        <f t="shared" si="223"/>
        <v>7.5000000000000011E-2</v>
      </c>
      <c r="BL137" s="13">
        <f t="shared" si="223"/>
        <v>6.3E-2</v>
      </c>
      <c r="BM137" s="13">
        <f t="shared" si="223"/>
        <v>6.5000000000000002E-2</v>
      </c>
      <c r="BN137" s="13">
        <f t="shared" ref="BN137:DY137" si="224">SUM(BN138:BN139)</f>
        <v>6.9000000000000006E-2</v>
      </c>
      <c r="BO137" s="13">
        <f t="shared" si="224"/>
        <v>6.0999999999999999E-2</v>
      </c>
      <c r="BP137" s="13">
        <f t="shared" si="224"/>
        <v>6.5000000000000002E-2</v>
      </c>
      <c r="BQ137" s="13">
        <f t="shared" si="224"/>
        <v>5.7000000000000002E-2</v>
      </c>
      <c r="BR137" s="13">
        <f t="shared" si="224"/>
        <v>6.9999999999999993E-2</v>
      </c>
      <c r="BS137" s="13">
        <f t="shared" si="224"/>
        <v>7.8E-2</v>
      </c>
      <c r="BT137" s="13">
        <f t="shared" si="224"/>
        <v>4.5999999999999999E-2</v>
      </c>
      <c r="BU137" s="13">
        <f t="shared" si="224"/>
        <v>4.4999999999999998E-2</v>
      </c>
      <c r="BV137" s="13">
        <f t="shared" si="224"/>
        <v>0.41100000000000003</v>
      </c>
      <c r="BW137" s="13">
        <f t="shared" si="224"/>
        <v>0.11000000000000001</v>
      </c>
      <c r="BX137" s="13">
        <f t="shared" si="224"/>
        <v>0.30599999999999999</v>
      </c>
      <c r="BY137" s="13">
        <f t="shared" si="224"/>
        <v>0.33399999999999996</v>
      </c>
      <c r="BZ137" s="13">
        <f t="shared" si="224"/>
        <v>0.28100000000000003</v>
      </c>
      <c r="CA137" s="13">
        <f t="shared" si="224"/>
        <v>0.27500000000000002</v>
      </c>
      <c r="CB137" s="13">
        <f t="shared" si="224"/>
        <v>0.24199999999999997</v>
      </c>
      <c r="CC137" s="13">
        <f t="shared" si="224"/>
        <v>0.27</v>
      </c>
      <c r="CD137" s="13">
        <f t="shared" si="224"/>
        <v>0.22299999999999998</v>
      </c>
      <c r="CE137" s="13">
        <f t="shared" si="224"/>
        <v>0.16199999999999998</v>
      </c>
      <c r="CF137" s="13">
        <f t="shared" si="224"/>
        <v>0.159</v>
      </c>
      <c r="CG137" s="13">
        <f t="shared" si="224"/>
        <v>0.192</v>
      </c>
      <c r="CH137" s="13">
        <f t="shared" si="224"/>
        <v>0.14400000000000002</v>
      </c>
      <c r="CI137" s="13">
        <f t="shared" si="224"/>
        <v>0.10699999999999998</v>
      </c>
      <c r="CJ137" s="13">
        <f t="shared" si="224"/>
        <v>0.14399999999999996</v>
      </c>
      <c r="CK137" s="13">
        <f t="shared" si="224"/>
        <v>0.10099999999999998</v>
      </c>
      <c r="CL137" s="13">
        <f t="shared" si="224"/>
        <v>7.4999999999999997E-2</v>
      </c>
      <c r="CM137" s="13">
        <f t="shared" si="224"/>
        <v>5.3999999999999999E-2</v>
      </c>
      <c r="CN137" s="13">
        <f t="shared" si="224"/>
        <v>2.9999999999999995E-2</v>
      </c>
      <c r="CO137" s="13">
        <f t="shared" si="224"/>
        <v>5.4999999999999993E-2</v>
      </c>
      <c r="CP137" s="13">
        <f t="shared" si="224"/>
        <v>0.03</v>
      </c>
      <c r="CQ137" s="13">
        <f t="shared" si="224"/>
        <v>2.3999999999999997E-2</v>
      </c>
      <c r="CR137" s="13">
        <f t="shared" si="224"/>
        <v>1.2E-2</v>
      </c>
      <c r="CS137" s="13">
        <f t="shared" si="224"/>
        <v>4.2999999999999997E-2</v>
      </c>
      <c r="CT137" s="13">
        <f t="shared" si="224"/>
        <v>2.6000000000000002E-2</v>
      </c>
      <c r="CU137" s="13">
        <f t="shared" si="224"/>
        <v>2.1000000000000001E-2</v>
      </c>
      <c r="CV137" s="13">
        <f t="shared" si="224"/>
        <v>1.4E-2</v>
      </c>
      <c r="CW137" s="13">
        <f t="shared" si="224"/>
        <v>0.188</v>
      </c>
      <c r="CX137" s="13">
        <f t="shared" si="224"/>
        <v>0.24</v>
      </c>
      <c r="CY137" s="13">
        <f t="shared" si="224"/>
        <v>9.6000000000000002E-2</v>
      </c>
      <c r="CZ137" s="13">
        <f t="shared" si="224"/>
        <v>9.0999999999999998E-2</v>
      </c>
      <c r="DA137" s="13">
        <f t="shared" si="224"/>
        <v>0.13100000000000001</v>
      </c>
      <c r="DB137" s="13">
        <f t="shared" si="224"/>
        <v>0.20300000000000001</v>
      </c>
      <c r="DC137" s="13">
        <f t="shared" si="224"/>
        <v>1.4999999999999999E-2</v>
      </c>
      <c r="DD137" s="13">
        <f t="shared" si="224"/>
        <v>1.9999999999999997E-2</v>
      </c>
      <c r="DE137" s="13">
        <f t="shared" si="224"/>
        <v>2.3999999999999997E-2</v>
      </c>
      <c r="DF137" s="13">
        <f t="shared" si="224"/>
        <v>2.8999999999999998E-2</v>
      </c>
      <c r="DG137" s="13">
        <f t="shared" si="224"/>
        <v>9.0000000000000011E-3</v>
      </c>
      <c r="DH137" s="13">
        <f t="shared" si="224"/>
        <v>1.5000000000000001E-2</v>
      </c>
      <c r="DI137" s="13">
        <f t="shared" si="224"/>
        <v>3.0000000000000002E-2</v>
      </c>
      <c r="DJ137" s="13">
        <f t="shared" si="224"/>
        <v>2.8000000000000001E-2</v>
      </c>
      <c r="DK137" s="13">
        <f t="shared" si="224"/>
        <v>1.0999999999999999E-2</v>
      </c>
      <c r="DL137" s="13">
        <f t="shared" si="224"/>
        <v>1.8000000000000002E-2</v>
      </c>
      <c r="DM137" s="13">
        <f t="shared" si="224"/>
        <v>2.5000000000000001E-2</v>
      </c>
      <c r="DN137" s="13">
        <f t="shared" si="224"/>
        <v>3.5000000000000003E-2</v>
      </c>
      <c r="DO137" s="13">
        <f t="shared" si="224"/>
        <v>5.0000000000000001E-3</v>
      </c>
      <c r="DP137" s="13">
        <f t="shared" si="224"/>
        <v>0</v>
      </c>
      <c r="DQ137" s="13">
        <f t="shared" si="224"/>
        <v>3.1E-2</v>
      </c>
      <c r="DR137" s="13">
        <f t="shared" si="224"/>
        <v>2.1000000000000001E-2</v>
      </c>
      <c r="DS137" s="13">
        <f t="shared" si="224"/>
        <v>8.0000000000000002E-3</v>
      </c>
      <c r="DT137" s="13">
        <f t="shared" si="224"/>
        <v>1E-3</v>
      </c>
      <c r="DU137" s="13">
        <f t="shared" si="224"/>
        <v>2.1999999999999999E-2</v>
      </c>
      <c r="DV137" s="13">
        <f t="shared" si="224"/>
        <v>2.1999999999999999E-2</v>
      </c>
      <c r="DW137" s="13">
        <f t="shared" si="224"/>
        <v>1.0999999999999999E-2</v>
      </c>
      <c r="DX137" s="13">
        <f t="shared" si="224"/>
        <v>8.0000000000000002E-3</v>
      </c>
      <c r="DY137" s="13">
        <f t="shared" si="224"/>
        <v>9.0000000000000011E-3</v>
      </c>
      <c r="DZ137" s="13">
        <f t="shared" ref="DZ137:FD137" si="225">SUM(DZ138:DZ139)</f>
        <v>0.03</v>
      </c>
      <c r="EA137" s="13">
        <f t="shared" si="225"/>
        <v>0</v>
      </c>
      <c r="EB137" s="13">
        <f t="shared" si="225"/>
        <v>0</v>
      </c>
      <c r="EC137" s="13">
        <f t="shared" si="225"/>
        <v>1.4999999999999999E-2</v>
      </c>
      <c r="ED137" s="13">
        <f t="shared" si="225"/>
        <v>1.4999999999999999E-2</v>
      </c>
      <c r="EE137" s="13">
        <f t="shared" si="225"/>
        <v>0</v>
      </c>
      <c r="EF137" s="13">
        <f t="shared" si="225"/>
        <v>0</v>
      </c>
      <c r="EG137" s="13">
        <f t="shared" si="225"/>
        <v>2.8000000000000001E-2</v>
      </c>
      <c r="EH137" s="13">
        <f t="shared" si="225"/>
        <v>8.0000000000000002E-3</v>
      </c>
      <c r="EI137" s="13">
        <f t="shared" si="225"/>
        <v>8.0000000000000002E-3</v>
      </c>
      <c r="EJ137" s="13">
        <f t="shared" si="225"/>
        <v>1.1999999999999999E-2</v>
      </c>
      <c r="EK137" s="13">
        <f t="shared" si="225"/>
        <v>8.0000000000000002E-3</v>
      </c>
      <c r="EL137" s="13">
        <f t="shared" si="225"/>
        <v>0</v>
      </c>
      <c r="EM137" s="13">
        <f t="shared" si="225"/>
        <v>0</v>
      </c>
      <c r="EN137" s="13">
        <f t="shared" si="225"/>
        <v>0</v>
      </c>
      <c r="EO137" s="13">
        <f t="shared" si="225"/>
        <v>0</v>
      </c>
      <c r="EP137" s="13">
        <f t="shared" si="225"/>
        <v>0.19656502663468967</v>
      </c>
      <c r="EQ137" s="13">
        <f t="shared" si="225"/>
        <v>0.19656502663468967</v>
      </c>
      <c r="ER137" s="13">
        <f t="shared" si="225"/>
        <v>0.19656502663468967</v>
      </c>
      <c r="ES137" s="13">
        <f t="shared" si="225"/>
        <v>0.19656502663468967</v>
      </c>
      <c r="ET137" s="13">
        <f t="shared" si="225"/>
        <v>1.2902191999748363E-4</v>
      </c>
      <c r="EU137" s="13">
        <f t="shared" si="225"/>
        <v>1.2902191999748363E-4</v>
      </c>
      <c r="EV137" s="13">
        <f t="shared" si="225"/>
        <v>1.2902191999748363E-4</v>
      </c>
      <c r="EW137" s="13">
        <f t="shared" si="225"/>
        <v>1.2902191999748363E-4</v>
      </c>
      <c r="EX137" s="13">
        <f t="shared" si="225"/>
        <v>0</v>
      </c>
      <c r="EY137" s="13">
        <f t="shared" si="225"/>
        <v>0</v>
      </c>
      <c r="EZ137" s="13">
        <f t="shared" si="225"/>
        <v>0</v>
      </c>
      <c r="FA137" s="13">
        <f t="shared" si="225"/>
        <v>0</v>
      </c>
      <c r="FB137" s="13">
        <f t="shared" si="225"/>
        <v>0</v>
      </c>
      <c r="FC137" s="13">
        <f t="shared" si="225"/>
        <v>0</v>
      </c>
      <c r="FD137" s="13">
        <f t="shared" si="225"/>
        <v>0</v>
      </c>
      <c r="FE137" s="13">
        <f t="shared" ref="FE137:FP137" si="226">SUM(FE138:FE139)</f>
        <v>0</v>
      </c>
      <c r="FF137" s="13">
        <f t="shared" si="226"/>
        <v>0</v>
      </c>
      <c r="FG137" s="13">
        <f t="shared" si="226"/>
        <v>0</v>
      </c>
      <c r="FH137" s="13">
        <f t="shared" si="226"/>
        <v>0</v>
      </c>
      <c r="FI137" s="13">
        <f t="shared" si="226"/>
        <v>0</v>
      </c>
      <c r="FJ137" s="13">
        <f t="shared" si="226"/>
        <v>0</v>
      </c>
      <c r="FK137" s="13">
        <f t="shared" si="226"/>
        <v>0</v>
      </c>
      <c r="FL137" s="13">
        <f t="shared" si="226"/>
        <v>0</v>
      </c>
      <c r="FM137" s="13">
        <f t="shared" si="226"/>
        <v>0</v>
      </c>
      <c r="FN137" s="13">
        <f t="shared" si="226"/>
        <v>0.23499777237407954</v>
      </c>
      <c r="FO137" s="13">
        <f t="shared" si="226"/>
        <v>0.23499777237407954</v>
      </c>
      <c r="FP137" s="13">
        <f t="shared" si="226"/>
        <v>0.23499777237407954</v>
      </c>
      <c r="FQ137" s="13">
        <f t="shared" ref="FQ137:FS137" si="227">SUM(FQ138:FQ139)</f>
        <v>0.23499777237407954</v>
      </c>
      <c r="FR137" s="13">
        <f t="shared" si="227"/>
        <v>0.15805831141690463</v>
      </c>
      <c r="FS137" s="13">
        <f t="shared" si="227"/>
        <v>0.15805831141690463</v>
      </c>
      <c r="FT137" s="13">
        <f t="shared" ref="FT137:FU137" si="228">SUM(FT138:FT139)</f>
        <v>0.15805831141690463</v>
      </c>
      <c r="FU137" s="13">
        <f t="shared" si="228"/>
        <v>0.15805831141690463</v>
      </c>
      <c r="FV137" s="13">
        <f t="shared" ref="FV137" si="229">SUM(FV138:FV139)</f>
        <v>0.15807990817357659</v>
      </c>
    </row>
    <row r="138" spans="1:178" ht="17.25" x14ac:dyDescent="0.25">
      <c r="A138" s="50" t="s">
        <v>117</v>
      </c>
      <c r="B138" s="13">
        <v>4.9000000000000002E-2</v>
      </c>
      <c r="C138" s="13">
        <v>3.0000000000000002E-2</v>
      </c>
      <c r="D138" s="13">
        <v>2.9000000000000001E-2</v>
      </c>
      <c r="E138" s="13">
        <v>5.1000000000000004E-2</v>
      </c>
      <c r="F138" s="13">
        <v>0</v>
      </c>
      <c r="G138" s="13">
        <v>0</v>
      </c>
      <c r="H138" s="13">
        <v>0</v>
      </c>
      <c r="I138" s="13">
        <v>0</v>
      </c>
      <c r="J138" s="13">
        <v>0</v>
      </c>
      <c r="K138" s="13">
        <v>0</v>
      </c>
      <c r="L138" s="13">
        <v>0</v>
      </c>
      <c r="M138" s="13">
        <v>2.1999999999999999E-2</v>
      </c>
      <c r="N138" s="13">
        <v>2.1999999999999999E-2</v>
      </c>
      <c r="O138" s="13">
        <v>1.0999999999999999E-2</v>
      </c>
      <c r="P138" s="13">
        <v>1.4E-2</v>
      </c>
      <c r="Q138" s="13">
        <v>1.9999999999999997E-2</v>
      </c>
      <c r="R138" s="13">
        <v>2.0999999999999998E-2</v>
      </c>
      <c r="S138" s="13">
        <v>1.4E-2</v>
      </c>
      <c r="T138" s="13">
        <v>1.3000000000000001E-2</v>
      </c>
      <c r="U138" s="13">
        <v>3.0000000000000002E-2</v>
      </c>
      <c r="V138" s="13">
        <v>3.6999999999999998E-2</v>
      </c>
      <c r="W138" s="13">
        <v>3.2000000000000001E-2</v>
      </c>
      <c r="X138" s="13">
        <v>3.0000000000000002E-2</v>
      </c>
      <c r="Y138" s="13">
        <v>1.5000000000000001E-2</v>
      </c>
      <c r="Z138" s="13">
        <v>1.0999999999999999E-2</v>
      </c>
      <c r="AA138" s="13">
        <v>1.0999999999999999E-2</v>
      </c>
      <c r="AB138" s="13">
        <v>8.0000000000000002E-3</v>
      </c>
      <c r="AC138" s="13">
        <v>2.5000000000000001E-2</v>
      </c>
      <c r="AD138" s="13">
        <v>1.5000000000000001E-2</v>
      </c>
      <c r="AE138" s="13">
        <v>9.0000000000000011E-3</v>
      </c>
      <c r="AF138" s="13">
        <v>9.9999999999999985E-3</v>
      </c>
      <c r="AG138" s="13">
        <v>2.4E-2</v>
      </c>
      <c r="AH138" s="13">
        <v>1.5000000000000001E-2</v>
      </c>
      <c r="AI138" s="13">
        <v>9.9999999999999985E-3</v>
      </c>
      <c r="AJ138" s="13">
        <v>1.6E-2</v>
      </c>
      <c r="AK138" s="13">
        <v>3.4000000000000002E-2</v>
      </c>
      <c r="AL138" s="13">
        <v>2.2999999999999996E-2</v>
      </c>
      <c r="AM138" s="13">
        <v>9.0000000000000011E-3</v>
      </c>
      <c r="AN138" s="13">
        <v>3.0000000000000002E-2</v>
      </c>
      <c r="AO138" s="13">
        <v>5.8999999999999997E-2</v>
      </c>
      <c r="AP138" s="13">
        <v>4.7E-2</v>
      </c>
      <c r="AQ138" s="13">
        <v>4.1000000000000002E-2</v>
      </c>
      <c r="AR138" s="13">
        <v>2.5000000000000001E-2</v>
      </c>
      <c r="AS138" s="13">
        <v>0.05</v>
      </c>
      <c r="AT138" s="13">
        <v>4.1000000000000002E-2</v>
      </c>
      <c r="AU138" s="13">
        <v>1.7000000000000001E-2</v>
      </c>
      <c r="AV138" s="13">
        <v>1.8000000000000002E-2</v>
      </c>
      <c r="AW138" s="13">
        <v>3.9999999999999994E-2</v>
      </c>
      <c r="AX138" s="13">
        <v>3.4000000000000002E-2</v>
      </c>
      <c r="AY138" s="13">
        <v>1.8999999999999996E-2</v>
      </c>
      <c r="AZ138" s="13">
        <v>1.8999999999999996E-2</v>
      </c>
      <c r="BA138" s="13">
        <v>3.4999999999999996E-2</v>
      </c>
      <c r="BB138" s="13">
        <v>2.7000000000000003E-2</v>
      </c>
      <c r="BC138" s="13">
        <v>1.4E-2</v>
      </c>
      <c r="BD138" s="13">
        <v>1.5000000000000001E-2</v>
      </c>
      <c r="BE138" s="13">
        <v>3.4999999999999996E-2</v>
      </c>
      <c r="BF138" s="13">
        <v>3.1E-2</v>
      </c>
      <c r="BG138" s="13">
        <v>1.4E-2</v>
      </c>
      <c r="BH138" s="13">
        <v>1.7000000000000001E-2</v>
      </c>
      <c r="BI138" s="13">
        <v>4.9999999999999992E-3</v>
      </c>
      <c r="BJ138" s="13">
        <v>7.0000000000000001E-3</v>
      </c>
      <c r="BK138" s="13">
        <v>3.0000000000000001E-3</v>
      </c>
      <c r="BL138" s="13">
        <v>3.0000000000000001E-3</v>
      </c>
      <c r="BM138" s="13">
        <v>4.9999999999999992E-3</v>
      </c>
      <c r="BN138" s="13">
        <v>8.0000000000000002E-3</v>
      </c>
      <c r="BO138" s="13">
        <v>5.0000000000000001E-3</v>
      </c>
      <c r="BP138" s="13">
        <v>8.0000000000000002E-3</v>
      </c>
      <c r="BQ138" s="13">
        <v>5.0000000000000001E-3</v>
      </c>
      <c r="BR138" s="13">
        <v>1.0999999999999998E-2</v>
      </c>
      <c r="BS138" s="13">
        <v>1.0999999999999998E-2</v>
      </c>
      <c r="BT138" s="13">
        <v>4.0000000000000001E-3</v>
      </c>
      <c r="BU138" s="13">
        <v>9.9999999999999985E-3</v>
      </c>
      <c r="BV138" s="13">
        <v>8.3000000000000004E-2</v>
      </c>
      <c r="BW138" s="13">
        <v>8.8000000000000009E-2</v>
      </c>
      <c r="BX138" s="13">
        <v>5.3999999999999999E-2</v>
      </c>
      <c r="BY138" s="13">
        <v>6.9999999999999993E-2</v>
      </c>
      <c r="BZ138" s="13">
        <v>6.2E-2</v>
      </c>
      <c r="CA138" s="13">
        <v>7.0000000000000007E-2</v>
      </c>
      <c r="CB138" s="13">
        <v>4.9999999999999996E-2</v>
      </c>
      <c r="CC138" s="13">
        <v>8.2000000000000003E-2</v>
      </c>
      <c r="CD138" s="13">
        <v>7.5999999999999998E-2</v>
      </c>
      <c r="CE138" s="13">
        <v>4.9000000000000002E-2</v>
      </c>
      <c r="CF138" s="13">
        <v>5.6000000000000001E-2</v>
      </c>
      <c r="CG138" s="13">
        <v>7.4999999999999997E-2</v>
      </c>
      <c r="CH138" s="13">
        <v>4.5999999999999999E-2</v>
      </c>
      <c r="CI138" s="13">
        <v>3.7999999999999992E-2</v>
      </c>
      <c r="CJ138" s="13">
        <v>5.099999999999999E-2</v>
      </c>
      <c r="CK138" s="13">
        <v>3.9E-2</v>
      </c>
      <c r="CL138" s="13">
        <v>2.8000000000000001E-2</v>
      </c>
      <c r="CM138" s="13">
        <v>0.03</v>
      </c>
      <c r="CN138" s="13">
        <v>2.2999999999999996E-2</v>
      </c>
      <c r="CO138" s="13">
        <v>4.5999999999999992E-2</v>
      </c>
      <c r="CP138" s="13">
        <v>2.4E-2</v>
      </c>
      <c r="CQ138" s="13">
        <v>2.0999999999999998E-2</v>
      </c>
      <c r="CR138" s="13">
        <v>1.0999999999999999E-2</v>
      </c>
      <c r="CS138" s="13">
        <v>3.6999999999999998E-2</v>
      </c>
      <c r="CT138" s="13">
        <v>2.5000000000000001E-2</v>
      </c>
      <c r="CU138" s="13">
        <v>2.1000000000000001E-2</v>
      </c>
      <c r="CV138" s="13">
        <v>1.4E-2</v>
      </c>
      <c r="CW138" s="13">
        <v>0.11</v>
      </c>
      <c r="CX138" s="13">
        <v>0.12200000000000001</v>
      </c>
      <c r="CY138" s="13">
        <v>0.05</v>
      </c>
      <c r="CZ138" s="13">
        <v>5.8999999999999997E-2</v>
      </c>
      <c r="DA138" s="13">
        <v>7.1000000000000008E-2</v>
      </c>
      <c r="DB138" s="13">
        <v>7.9999999999999988E-2</v>
      </c>
      <c r="DC138" s="13">
        <v>1.4999999999999999E-2</v>
      </c>
      <c r="DD138" s="13">
        <v>1.9999999999999997E-2</v>
      </c>
      <c r="DE138" s="13">
        <v>2.3999999999999997E-2</v>
      </c>
      <c r="DF138" s="13">
        <v>2.8999999999999998E-2</v>
      </c>
      <c r="DG138" s="13">
        <v>9.0000000000000011E-3</v>
      </c>
      <c r="DH138" s="13">
        <v>1.5000000000000001E-2</v>
      </c>
      <c r="DI138" s="13">
        <v>3.0000000000000002E-2</v>
      </c>
      <c r="DJ138" s="13">
        <v>2.8000000000000001E-2</v>
      </c>
      <c r="DK138" s="13">
        <v>1.0999999999999999E-2</v>
      </c>
      <c r="DL138" s="13">
        <v>1.8000000000000002E-2</v>
      </c>
      <c r="DM138" s="13">
        <v>2.5000000000000001E-2</v>
      </c>
      <c r="DN138" s="13">
        <v>3.5000000000000003E-2</v>
      </c>
      <c r="DO138" s="13">
        <v>5.0000000000000001E-3</v>
      </c>
      <c r="DP138" s="13">
        <v>0</v>
      </c>
      <c r="DQ138" s="13">
        <v>3.1E-2</v>
      </c>
      <c r="DR138" s="13">
        <v>2.1000000000000001E-2</v>
      </c>
      <c r="DS138" s="13">
        <v>8.0000000000000002E-3</v>
      </c>
      <c r="DT138" s="13">
        <v>1E-3</v>
      </c>
      <c r="DU138" s="13">
        <v>2.1999999999999999E-2</v>
      </c>
      <c r="DV138" s="13">
        <v>2.1999999999999999E-2</v>
      </c>
      <c r="DW138" s="13">
        <v>1.0999999999999999E-2</v>
      </c>
      <c r="DX138" s="13">
        <v>8.0000000000000002E-3</v>
      </c>
      <c r="DY138" s="13">
        <v>9.0000000000000011E-3</v>
      </c>
      <c r="DZ138" s="13">
        <v>0.03</v>
      </c>
      <c r="EA138" s="13">
        <v>0</v>
      </c>
      <c r="EB138" s="13">
        <v>0</v>
      </c>
      <c r="EC138" s="13">
        <v>1.4999999999999999E-2</v>
      </c>
      <c r="ED138" s="13">
        <v>1.4999999999999999E-2</v>
      </c>
      <c r="EE138" s="13">
        <v>0</v>
      </c>
      <c r="EF138" s="13">
        <v>0</v>
      </c>
      <c r="EG138" s="13">
        <v>2.8000000000000001E-2</v>
      </c>
      <c r="EH138" s="13">
        <v>8.0000000000000002E-3</v>
      </c>
      <c r="EI138" s="13">
        <v>8.0000000000000002E-3</v>
      </c>
      <c r="EJ138" s="13">
        <v>1.1999999999999999E-2</v>
      </c>
      <c r="EK138" s="13">
        <v>8.0000000000000002E-3</v>
      </c>
      <c r="EL138" s="13">
        <v>0</v>
      </c>
      <c r="EM138" s="13">
        <v>0</v>
      </c>
      <c r="EN138" s="13">
        <v>0</v>
      </c>
      <c r="EO138" s="13">
        <v>0</v>
      </c>
      <c r="EP138" s="13">
        <v>0.14984431838214804</v>
      </c>
      <c r="EQ138" s="13">
        <v>0.14984431838214804</v>
      </c>
      <c r="ER138" s="13">
        <v>0.14984431838214804</v>
      </c>
      <c r="ES138" s="13">
        <v>0.14984431838214804</v>
      </c>
      <c r="ET138" s="13">
        <v>1.2902191999748363E-4</v>
      </c>
      <c r="EU138" s="13">
        <v>1.2902191999748363E-4</v>
      </c>
      <c r="EV138" s="13">
        <v>1.2902191999748363E-4</v>
      </c>
      <c r="EW138" s="13">
        <v>1.2902191999748363E-4</v>
      </c>
      <c r="EX138" s="13">
        <v>0</v>
      </c>
      <c r="EY138" s="13">
        <v>0</v>
      </c>
      <c r="EZ138" s="13">
        <v>0</v>
      </c>
      <c r="FA138" s="13">
        <v>0</v>
      </c>
      <c r="FB138" s="13">
        <v>0</v>
      </c>
      <c r="FC138" s="13">
        <v>0</v>
      </c>
      <c r="FD138" s="13">
        <v>0</v>
      </c>
      <c r="FE138" s="13">
        <v>0</v>
      </c>
      <c r="FF138" s="13">
        <v>0</v>
      </c>
      <c r="FG138" s="13">
        <v>0</v>
      </c>
      <c r="FH138" s="13">
        <v>0</v>
      </c>
      <c r="FI138" s="13">
        <v>0</v>
      </c>
      <c r="FJ138" s="13">
        <v>0</v>
      </c>
      <c r="FK138" s="13">
        <v>0</v>
      </c>
      <c r="FL138" s="13">
        <v>0</v>
      </c>
      <c r="FM138" s="13">
        <v>0</v>
      </c>
      <c r="FN138" s="13">
        <v>0.19922753259753317</v>
      </c>
      <c r="FO138" s="13">
        <v>0.19922753259753317</v>
      </c>
      <c r="FP138" s="13">
        <v>0.19922753259753317</v>
      </c>
      <c r="FQ138" s="13">
        <v>0.19922753259753317</v>
      </c>
      <c r="FR138" s="13">
        <v>0.12952921833937964</v>
      </c>
      <c r="FS138" s="13">
        <v>0.12952921833937964</v>
      </c>
      <c r="FT138" s="13">
        <v>0.12952921833937964</v>
      </c>
      <c r="FU138" s="13">
        <v>0.12952921833937964</v>
      </c>
      <c r="FV138" s="13">
        <v>0.12954691694051809</v>
      </c>
    </row>
    <row r="139" spans="1:178" ht="17.25" x14ac:dyDescent="0.25">
      <c r="A139" s="50" t="s">
        <v>118</v>
      </c>
      <c r="B139" s="13">
        <v>0.11699999999999998</v>
      </c>
      <c r="C139" s="13">
        <v>0.127</v>
      </c>
      <c r="D139" s="13">
        <v>0.11899999999999999</v>
      </c>
      <c r="E139" s="13">
        <v>0.159</v>
      </c>
      <c r="F139" s="13">
        <v>0</v>
      </c>
      <c r="G139" s="13">
        <v>0</v>
      </c>
      <c r="H139" s="13">
        <v>0</v>
      </c>
      <c r="I139" s="13">
        <v>0</v>
      </c>
      <c r="J139" s="13">
        <v>0</v>
      </c>
      <c r="K139" s="13">
        <v>0</v>
      </c>
      <c r="L139" s="13">
        <v>0</v>
      </c>
      <c r="M139" s="13">
        <v>3.9999999999999994E-2</v>
      </c>
      <c r="N139" s="13">
        <v>6.4000000000000001E-2</v>
      </c>
      <c r="O139" s="13">
        <v>3.4999999999999996E-2</v>
      </c>
      <c r="P139" s="13">
        <v>3.2999999999999995E-2</v>
      </c>
      <c r="Q139" s="13">
        <v>6.4000000000000001E-2</v>
      </c>
      <c r="R139" s="13">
        <v>6.0000000000000005E-2</v>
      </c>
      <c r="S139" s="13">
        <v>7.2000000000000008E-2</v>
      </c>
      <c r="T139" s="13">
        <v>5.6999999999999995E-2</v>
      </c>
      <c r="U139" s="13">
        <v>9.6999999999999989E-2</v>
      </c>
      <c r="V139" s="13">
        <v>0.17299999999999999</v>
      </c>
      <c r="W139" s="13">
        <v>0.434</v>
      </c>
      <c r="X139" s="13">
        <v>0.48599999999999993</v>
      </c>
      <c r="Y139" s="13">
        <v>0.26599999999999996</v>
      </c>
      <c r="Z139" s="13">
        <v>9.1999999999999985E-2</v>
      </c>
      <c r="AA139" s="13">
        <v>0.11399999999999999</v>
      </c>
      <c r="AB139" s="13">
        <v>0.115</v>
      </c>
      <c r="AC139" s="13">
        <v>0.32599999999999996</v>
      </c>
      <c r="AD139" s="13">
        <v>0.10699999999999998</v>
      </c>
      <c r="AE139" s="13">
        <v>0.129</v>
      </c>
      <c r="AF139" s="13">
        <v>8.5999999999999993E-2</v>
      </c>
      <c r="AG139" s="13">
        <v>0.186</v>
      </c>
      <c r="AH139" s="13">
        <v>7.0999999999999994E-2</v>
      </c>
      <c r="AI139" s="13">
        <v>0.27499999999999997</v>
      </c>
      <c r="AJ139" s="13">
        <v>0.63200000000000001</v>
      </c>
      <c r="AK139" s="13">
        <v>0.63600000000000001</v>
      </c>
      <c r="AL139" s="13">
        <v>0.55999999999999994</v>
      </c>
      <c r="AM139" s="13">
        <v>0.55099999999999993</v>
      </c>
      <c r="AN139" s="13">
        <v>0.49699999999999994</v>
      </c>
      <c r="AO139" s="13">
        <v>0.46099999999999991</v>
      </c>
      <c r="AP139" s="13">
        <v>0.41999999999999993</v>
      </c>
      <c r="AQ139" s="13">
        <v>0.48099999999999998</v>
      </c>
      <c r="AR139" s="13">
        <v>0.44699999999999995</v>
      </c>
      <c r="AS139" s="13">
        <v>0.42399999999999993</v>
      </c>
      <c r="AT139" s="13">
        <v>0.41999999999999993</v>
      </c>
      <c r="AU139" s="13">
        <v>0.39200000000000002</v>
      </c>
      <c r="AV139" s="13">
        <v>0.215</v>
      </c>
      <c r="AW139" s="13">
        <v>0.41899999999999998</v>
      </c>
      <c r="AX139" s="13">
        <v>0.13999999999999999</v>
      </c>
      <c r="AY139" s="13">
        <v>0.11399999999999999</v>
      </c>
      <c r="AZ139" s="13">
        <v>0.12999999999999998</v>
      </c>
      <c r="BA139" s="13">
        <v>9.1999999999999985E-2</v>
      </c>
      <c r="BB139" s="13">
        <v>0.109</v>
      </c>
      <c r="BC139" s="13">
        <v>0.104</v>
      </c>
      <c r="BD139" s="13">
        <v>0.128</v>
      </c>
      <c r="BE139" s="13">
        <v>0.16199999999999998</v>
      </c>
      <c r="BF139" s="13">
        <v>0.12099999999999998</v>
      </c>
      <c r="BG139" s="13">
        <v>0.12000000000000001</v>
      </c>
      <c r="BH139" s="13">
        <v>0.13199999999999998</v>
      </c>
      <c r="BI139" s="13">
        <v>8.3999999999999991E-2</v>
      </c>
      <c r="BJ139" s="13">
        <v>9.0999999999999984E-2</v>
      </c>
      <c r="BK139" s="13">
        <v>7.2000000000000008E-2</v>
      </c>
      <c r="BL139" s="13">
        <v>6.0000000000000005E-2</v>
      </c>
      <c r="BM139" s="13">
        <v>6.0000000000000005E-2</v>
      </c>
      <c r="BN139" s="13">
        <v>6.0999999999999999E-2</v>
      </c>
      <c r="BO139" s="13">
        <v>5.6000000000000001E-2</v>
      </c>
      <c r="BP139" s="13">
        <v>5.6999999999999995E-2</v>
      </c>
      <c r="BQ139" s="13">
        <v>5.2000000000000005E-2</v>
      </c>
      <c r="BR139" s="13">
        <v>5.8999999999999997E-2</v>
      </c>
      <c r="BS139" s="13">
        <v>6.7000000000000004E-2</v>
      </c>
      <c r="BT139" s="13">
        <v>4.1999999999999996E-2</v>
      </c>
      <c r="BU139" s="13">
        <v>3.4999999999999996E-2</v>
      </c>
      <c r="BV139" s="13">
        <v>0.32800000000000001</v>
      </c>
      <c r="BW139" s="13">
        <v>2.1999999999999999E-2</v>
      </c>
      <c r="BX139" s="13">
        <v>0.252</v>
      </c>
      <c r="BY139" s="13">
        <v>0.26399999999999996</v>
      </c>
      <c r="BZ139" s="13">
        <v>0.219</v>
      </c>
      <c r="CA139" s="13">
        <v>0.20499999999999999</v>
      </c>
      <c r="CB139" s="13">
        <v>0.19199999999999998</v>
      </c>
      <c r="CC139" s="13">
        <v>0.18800000000000003</v>
      </c>
      <c r="CD139" s="13">
        <v>0.14699999999999999</v>
      </c>
      <c r="CE139" s="13">
        <v>0.11299999999999999</v>
      </c>
      <c r="CF139" s="13">
        <v>0.10299999999999999</v>
      </c>
      <c r="CG139" s="13">
        <v>0.11699999999999999</v>
      </c>
      <c r="CH139" s="13">
        <v>9.8000000000000004E-2</v>
      </c>
      <c r="CI139" s="13">
        <v>6.8999999999999992E-2</v>
      </c>
      <c r="CJ139" s="13">
        <v>9.2999999999999985E-2</v>
      </c>
      <c r="CK139" s="13">
        <v>6.1999999999999986E-2</v>
      </c>
      <c r="CL139" s="13">
        <v>4.7E-2</v>
      </c>
      <c r="CM139" s="13">
        <v>2.4E-2</v>
      </c>
      <c r="CN139" s="13">
        <v>7.0000000000000001E-3</v>
      </c>
      <c r="CO139" s="13">
        <v>9.0000000000000011E-3</v>
      </c>
      <c r="CP139" s="13">
        <v>6.0000000000000001E-3</v>
      </c>
      <c r="CQ139" s="13">
        <v>3.0000000000000001E-3</v>
      </c>
      <c r="CR139" s="13">
        <v>1E-3</v>
      </c>
      <c r="CS139" s="13">
        <v>6.0000000000000001E-3</v>
      </c>
      <c r="CT139" s="13">
        <v>1E-3</v>
      </c>
      <c r="CU139" s="13">
        <v>0</v>
      </c>
      <c r="CV139" s="13">
        <v>0</v>
      </c>
      <c r="CW139" s="13">
        <v>7.8E-2</v>
      </c>
      <c r="CX139" s="13">
        <v>0.11799999999999999</v>
      </c>
      <c r="CY139" s="13">
        <v>4.5999999999999999E-2</v>
      </c>
      <c r="CZ139" s="13">
        <v>3.2000000000000001E-2</v>
      </c>
      <c r="DA139" s="13">
        <v>6.0000000000000005E-2</v>
      </c>
      <c r="DB139" s="13">
        <v>0.12300000000000001</v>
      </c>
      <c r="DC139" s="13">
        <v>0</v>
      </c>
      <c r="DD139" s="13">
        <v>0</v>
      </c>
      <c r="DE139" s="13">
        <v>0</v>
      </c>
      <c r="DF139" s="13">
        <v>0</v>
      </c>
      <c r="DG139" s="13">
        <v>0</v>
      </c>
      <c r="DH139" s="13">
        <v>0</v>
      </c>
      <c r="DI139" s="13">
        <v>0</v>
      </c>
      <c r="DJ139" s="13">
        <v>0</v>
      </c>
      <c r="DK139" s="13">
        <v>0</v>
      </c>
      <c r="DL139" s="13">
        <v>0</v>
      </c>
      <c r="DM139" s="13">
        <v>0</v>
      </c>
      <c r="DN139" s="13">
        <v>0</v>
      </c>
      <c r="DO139" s="13">
        <v>0</v>
      </c>
      <c r="DP139" s="13">
        <v>0</v>
      </c>
      <c r="DQ139" s="13">
        <v>0</v>
      </c>
      <c r="DR139" s="13">
        <v>0</v>
      </c>
      <c r="DS139" s="13">
        <v>0</v>
      </c>
      <c r="DT139" s="13">
        <v>0</v>
      </c>
      <c r="DU139" s="13">
        <v>0</v>
      </c>
      <c r="DV139" s="13">
        <v>0</v>
      </c>
      <c r="DW139" s="13">
        <v>0</v>
      </c>
      <c r="DX139" s="13">
        <v>0</v>
      </c>
      <c r="DY139" s="13">
        <v>0</v>
      </c>
      <c r="DZ139" s="13">
        <v>0</v>
      </c>
      <c r="EA139" s="13">
        <v>0</v>
      </c>
      <c r="EB139" s="13">
        <v>0</v>
      </c>
      <c r="EC139" s="13">
        <v>0</v>
      </c>
      <c r="ED139" s="13">
        <v>0</v>
      </c>
      <c r="EE139" s="13">
        <v>0</v>
      </c>
      <c r="EF139" s="13">
        <v>0</v>
      </c>
      <c r="EG139" s="13">
        <v>0</v>
      </c>
      <c r="EH139" s="13">
        <v>0</v>
      </c>
      <c r="EI139" s="13">
        <v>0</v>
      </c>
      <c r="EJ139" s="13">
        <v>0</v>
      </c>
      <c r="EK139" s="13">
        <v>0</v>
      </c>
      <c r="EL139" s="13">
        <v>0</v>
      </c>
      <c r="EM139" s="13">
        <v>0</v>
      </c>
      <c r="EN139" s="13">
        <v>0</v>
      </c>
      <c r="EO139" s="13">
        <v>0</v>
      </c>
      <c r="EP139" s="13">
        <v>4.6720708252541633E-2</v>
      </c>
      <c r="EQ139" s="13">
        <v>4.6720708252541633E-2</v>
      </c>
      <c r="ER139" s="13">
        <v>4.6720708252541633E-2</v>
      </c>
      <c r="ES139" s="13">
        <v>4.6720708252541633E-2</v>
      </c>
      <c r="ET139" s="13">
        <v>0</v>
      </c>
      <c r="EU139" s="13">
        <v>0</v>
      </c>
      <c r="EV139" s="13">
        <v>0</v>
      </c>
      <c r="EW139" s="13">
        <v>0</v>
      </c>
      <c r="EX139" s="13">
        <v>0</v>
      </c>
      <c r="EY139" s="13">
        <v>0</v>
      </c>
      <c r="EZ139" s="13">
        <v>0</v>
      </c>
      <c r="FA139" s="13">
        <v>0</v>
      </c>
      <c r="FB139" s="13">
        <v>0</v>
      </c>
      <c r="FC139" s="13">
        <v>0</v>
      </c>
      <c r="FD139" s="13">
        <v>0</v>
      </c>
      <c r="FE139" s="13">
        <v>0</v>
      </c>
      <c r="FF139" s="13">
        <v>0</v>
      </c>
      <c r="FG139" s="13">
        <v>0</v>
      </c>
      <c r="FH139" s="13">
        <v>0</v>
      </c>
      <c r="FI139" s="13">
        <v>0</v>
      </c>
      <c r="FJ139" s="13">
        <v>0</v>
      </c>
      <c r="FK139" s="13">
        <v>0</v>
      </c>
      <c r="FL139" s="13">
        <v>0</v>
      </c>
      <c r="FM139" s="13">
        <v>0</v>
      </c>
      <c r="FN139" s="13">
        <v>3.577023977654635E-2</v>
      </c>
      <c r="FO139" s="13">
        <v>3.577023977654635E-2</v>
      </c>
      <c r="FP139" s="13">
        <v>3.577023977654635E-2</v>
      </c>
      <c r="FQ139" s="13">
        <v>3.577023977654635E-2</v>
      </c>
      <c r="FR139" s="13">
        <v>2.8529093077525002E-2</v>
      </c>
      <c r="FS139" s="13">
        <v>2.8529093077525002E-2</v>
      </c>
      <c r="FT139" s="13">
        <v>2.8529093077525002E-2</v>
      </c>
      <c r="FU139" s="13">
        <v>2.8529093077525002E-2</v>
      </c>
      <c r="FV139" s="13">
        <v>2.8532991233058507E-2</v>
      </c>
    </row>
    <row r="140" spans="1:178" ht="15" x14ac:dyDescent="0.25">
      <c r="A140" s="49" t="s">
        <v>26</v>
      </c>
      <c r="B140" s="13">
        <v>2.5243724128918941</v>
      </c>
      <c r="C140" s="13">
        <v>17.827659885511029</v>
      </c>
      <c r="D140" s="13">
        <v>25.040266722371758</v>
      </c>
      <c r="E140" s="13">
        <v>4.6373382147232727</v>
      </c>
      <c r="F140" s="13">
        <v>1.6307457116066035</v>
      </c>
      <c r="G140" s="13">
        <v>12.853507261520988</v>
      </c>
      <c r="H140" s="13">
        <v>23.530629565358009</v>
      </c>
      <c r="I140" s="13">
        <v>4.3049493356433421</v>
      </c>
      <c r="J140" s="13">
        <v>1.6190058007723562</v>
      </c>
      <c r="K140" s="13">
        <v>12.167091099198563</v>
      </c>
      <c r="L140" s="13">
        <v>18.757697127642139</v>
      </c>
      <c r="M140" s="13">
        <v>3.4586326892150905</v>
      </c>
      <c r="N140" s="13">
        <v>1.6648005084734268</v>
      </c>
      <c r="O140" s="13">
        <v>11.805072442926289</v>
      </c>
      <c r="P140" s="13">
        <v>16.947795675990374</v>
      </c>
      <c r="Q140" s="13">
        <v>3.9128576116408409</v>
      </c>
      <c r="R140" s="13">
        <v>0.91653914754833543</v>
      </c>
      <c r="S140" s="13">
        <v>8.590881429309686</v>
      </c>
      <c r="T140" s="13">
        <v>13.636238795094199</v>
      </c>
      <c r="U140" s="13">
        <v>2.7765410643383022</v>
      </c>
      <c r="V140" s="13">
        <v>2.0778599984234134</v>
      </c>
      <c r="W140" s="13">
        <v>5.1461784379053963</v>
      </c>
      <c r="X140" s="13">
        <v>7.5471398291768272</v>
      </c>
      <c r="Y140" s="13">
        <v>2.3813149384593593</v>
      </c>
      <c r="Z140" s="13">
        <v>0.89395504170368434</v>
      </c>
      <c r="AA140" s="13">
        <v>4.1343411672359025</v>
      </c>
      <c r="AB140" s="13">
        <v>5.9657450228538025</v>
      </c>
      <c r="AC140" s="13">
        <v>1.2102107066369772</v>
      </c>
      <c r="AD140" s="13">
        <v>0.86870790153858513</v>
      </c>
      <c r="AE140" s="13">
        <v>2.8851165165513319</v>
      </c>
      <c r="AF140" s="13">
        <v>3.9404917016346697</v>
      </c>
      <c r="AG140" s="13">
        <v>2.2184065039171346</v>
      </c>
      <c r="AH140" s="13">
        <v>0.47891331142111926</v>
      </c>
      <c r="AI140" s="13">
        <v>2.6877963571934247</v>
      </c>
      <c r="AJ140" s="13">
        <v>3.6270936813122194</v>
      </c>
      <c r="AK140" s="13">
        <v>1.1224020559137518</v>
      </c>
      <c r="AL140" s="13">
        <v>0.75299543049709861</v>
      </c>
      <c r="AM140" s="13">
        <v>2.6691477962326307</v>
      </c>
      <c r="AN140" s="13">
        <v>2.8689754866060357</v>
      </c>
      <c r="AO140" s="13">
        <v>0.8592877062033859</v>
      </c>
      <c r="AP140" s="13">
        <v>0.7478127372446346</v>
      </c>
      <c r="AQ140" s="13">
        <v>1.9548412604578784</v>
      </c>
      <c r="AR140" s="13">
        <v>2.302370957237267</v>
      </c>
      <c r="AS140" s="13">
        <v>0.80707762477189471</v>
      </c>
      <c r="AT140" s="13">
        <v>0.54841087635002128</v>
      </c>
      <c r="AU140" s="13">
        <v>1.4542106232346532</v>
      </c>
      <c r="AV140" s="13">
        <v>1.4617038972380887</v>
      </c>
      <c r="AW140" s="13">
        <v>0.85472617582011701</v>
      </c>
      <c r="AX140" s="13">
        <v>0.6842829433904104</v>
      </c>
      <c r="AY140" s="13">
        <v>1.4516625390336948</v>
      </c>
      <c r="AZ140" s="13">
        <v>1.9088455882991278</v>
      </c>
      <c r="BA140" s="13">
        <v>0.49140176108527472</v>
      </c>
      <c r="BB140" s="13">
        <v>1.0983102061241385</v>
      </c>
      <c r="BC140" s="13">
        <v>0.91262567376613402</v>
      </c>
      <c r="BD140" s="13">
        <v>0.97313237651942763</v>
      </c>
      <c r="BE140" s="13">
        <v>0.64612766566199809</v>
      </c>
      <c r="BF140" s="13">
        <v>0.3771368923577188</v>
      </c>
      <c r="BG140" s="13">
        <v>0.89563912644288812</v>
      </c>
      <c r="BH140" s="13">
        <v>0.76349301559295579</v>
      </c>
      <c r="BI140" s="13">
        <v>0.29807297612439554</v>
      </c>
      <c r="BJ140" s="13">
        <v>0.59377113658017011</v>
      </c>
      <c r="BK140" s="13">
        <v>0.99320033335645186</v>
      </c>
      <c r="BL140" s="13">
        <v>1.0362094534065778</v>
      </c>
      <c r="BM140" s="13">
        <v>0.66977111060239702</v>
      </c>
      <c r="BN140" s="13">
        <v>0.70802563891358805</v>
      </c>
      <c r="BO140" s="13">
        <v>0.84326447054529696</v>
      </c>
      <c r="BP140" s="13">
        <v>1.0212925683843215</v>
      </c>
      <c r="BQ140" s="13">
        <v>0.71006778567212514</v>
      </c>
      <c r="BR140" s="13">
        <v>0.84660739011403296</v>
      </c>
      <c r="BS140" s="13">
        <v>1.0126510910620232</v>
      </c>
      <c r="BT140" s="13">
        <v>0.96069306734086379</v>
      </c>
      <c r="BU140" s="13">
        <v>0.81760681522431611</v>
      </c>
      <c r="BV140" s="13">
        <v>1.6410110884646723</v>
      </c>
      <c r="BW140" s="13">
        <v>0.95713774090741355</v>
      </c>
      <c r="BX140" s="13">
        <v>1.5230862293839942</v>
      </c>
      <c r="BY140" s="13">
        <v>1.4590435455118671</v>
      </c>
      <c r="BZ140" s="13">
        <v>1.722870156845129</v>
      </c>
      <c r="CA140" s="13">
        <v>1.510032975771096</v>
      </c>
      <c r="CB140" s="13">
        <v>1.4690529836607085</v>
      </c>
      <c r="CC140" s="13">
        <v>1.452006270822463</v>
      </c>
      <c r="CD140" s="13">
        <v>1.6200874791594677</v>
      </c>
      <c r="CE140" s="13">
        <v>1.6191236494218006</v>
      </c>
      <c r="CF140" s="13">
        <v>1.6771276328120384</v>
      </c>
      <c r="CG140" s="13">
        <v>1.5550838277184165</v>
      </c>
      <c r="CH140" s="13">
        <v>1.6454288350646746</v>
      </c>
      <c r="CI140" s="13">
        <v>1.693428632486917</v>
      </c>
      <c r="CJ140" s="13">
        <v>1.8184466448711154</v>
      </c>
      <c r="CK140" s="13">
        <v>1.5074288350646747</v>
      </c>
      <c r="CL140" s="13">
        <v>1.8695349755356092</v>
      </c>
      <c r="CM140" s="13">
        <v>1.6405349755356093</v>
      </c>
      <c r="CN140" s="13">
        <v>1.562534975535609</v>
      </c>
      <c r="CO140" s="13">
        <v>1.5255349755356091</v>
      </c>
      <c r="CP140" s="13">
        <v>1.7782272540351156</v>
      </c>
      <c r="CQ140" s="13">
        <v>1.8302272540351157</v>
      </c>
      <c r="CR140" s="13">
        <v>1.8312272540351155</v>
      </c>
      <c r="CS140" s="13">
        <v>2.1992272540351157</v>
      </c>
      <c r="CT140" s="13">
        <v>2.4256405649470771</v>
      </c>
      <c r="CU140" s="13">
        <v>1.9076405649470771</v>
      </c>
      <c r="CV140" s="13">
        <v>1.8766405649470772</v>
      </c>
      <c r="CW140" s="13">
        <v>2.5046405649470773</v>
      </c>
      <c r="CX140" s="13">
        <v>2.6412687869284093</v>
      </c>
      <c r="CY140" s="13">
        <v>2.4972687869284091</v>
      </c>
      <c r="CZ140" s="13">
        <v>2.3582687869284094</v>
      </c>
      <c r="DA140" s="13">
        <v>2.3202687869284091</v>
      </c>
      <c r="DB140" s="13">
        <v>2.4266550774646478</v>
      </c>
      <c r="DC140" s="13">
        <v>2.332655077464648</v>
      </c>
      <c r="DD140" s="13">
        <v>2.2536550774646478</v>
      </c>
      <c r="DE140" s="13">
        <v>2.2426550774646481</v>
      </c>
      <c r="DF140" s="13">
        <v>2.361813481450425</v>
      </c>
      <c r="DG140" s="13">
        <v>2.478813481450425</v>
      </c>
      <c r="DH140" s="13">
        <v>2.3788134814504249</v>
      </c>
      <c r="DI140" s="13">
        <v>2.3518134814504252</v>
      </c>
      <c r="DJ140" s="13">
        <v>2.5782034053173737</v>
      </c>
      <c r="DK140" s="13">
        <v>2.5832034053173736</v>
      </c>
      <c r="DL140" s="13">
        <v>2.6012034053173738</v>
      </c>
      <c r="DM140" s="13">
        <v>2.5942034053173737</v>
      </c>
      <c r="DN140" s="13">
        <v>2.8606385076396315</v>
      </c>
      <c r="DO140" s="13">
        <v>2.8546385076396308</v>
      </c>
      <c r="DP140" s="13">
        <v>2.8216385076396304</v>
      </c>
      <c r="DQ140" s="13">
        <v>2.820638507639631</v>
      </c>
      <c r="DR140" s="13">
        <v>3.1160763275114616</v>
      </c>
      <c r="DS140" s="13">
        <v>3.1140763275114614</v>
      </c>
      <c r="DT140" s="13">
        <v>3.117076327511461</v>
      </c>
      <c r="DU140" s="13">
        <v>3.1140763275114614</v>
      </c>
      <c r="DV140" s="13">
        <v>3.3074494925245683</v>
      </c>
      <c r="DW140" s="13">
        <v>3.3074494925245683</v>
      </c>
      <c r="DX140" s="13">
        <v>3.3064494925245689</v>
      </c>
      <c r="DY140" s="13">
        <v>3.3074494925245683</v>
      </c>
      <c r="DZ140" s="13">
        <v>3.3260403611347678</v>
      </c>
      <c r="EA140" s="13">
        <v>3.3260403611347678</v>
      </c>
      <c r="EB140" s="13">
        <v>3.3250403611347674</v>
      </c>
      <c r="EC140" s="13">
        <v>3.3260403611347678</v>
      </c>
      <c r="ED140" s="13">
        <v>3.4691304085555914</v>
      </c>
      <c r="EE140" s="13">
        <v>3.4821304085555917</v>
      </c>
      <c r="EF140" s="13">
        <v>3.5001304085555915</v>
      </c>
      <c r="EG140" s="13">
        <v>3.4981304085555913</v>
      </c>
      <c r="EH140" s="13">
        <v>1.5465181597607753</v>
      </c>
      <c r="EI140" s="13">
        <v>1.5145181597607755</v>
      </c>
      <c r="EJ140" s="13">
        <v>1.5615181597607755</v>
      </c>
      <c r="EK140" s="13">
        <v>1.5495181597607752</v>
      </c>
      <c r="EL140" s="13">
        <v>1.7013856594097756</v>
      </c>
      <c r="EM140" s="13">
        <v>1.7018938515602262</v>
      </c>
      <c r="EN140" s="13">
        <v>1.6672956594097756</v>
      </c>
      <c r="EO140" s="13">
        <v>1.6672956594097756</v>
      </c>
      <c r="EP140" s="13">
        <v>1.6598571794266836</v>
      </c>
      <c r="EQ140" s="13">
        <v>1.6598571794266836</v>
      </c>
      <c r="ER140" s="13">
        <v>1.6598571794266836</v>
      </c>
      <c r="ES140" s="13">
        <v>1.6598571794266836</v>
      </c>
      <c r="ET140" s="13">
        <v>1.8800095981795215</v>
      </c>
      <c r="EU140" s="13">
        <v>1.8800095981795215</v>
      </c>
      <c r="EV140" s="13">
        <v>1.8800095981795215</v>
      </c>
      <c r="EW140" s="13">
        <v>1.8800095981795215</v>
      </c>
      <c r="EX140" s="13">
        <v>1.5884156394230924</v>
      </c>
      <c r="EY140" s="13">
        <v>1.5884156394230924</v>
      </c>
      <c r="EZ140" s="13">
        <v>1.5884156394230924</v>
      </c>
      <c r="FA140" s="13">
        <v>1.5884156394230924</v>
      </c>
      <c r="FB140" s="13">
        <v>0.56700688133194455</v>
      </c>
      <c r="FC140" s="13">
        <v>0.56700688133194455</v>
      </c>
      <c r="FD140" s="13">
        <v>8.1700300619429349</v>
      </c>
      <c r="FE140" s="13">
        <v>0.56700688133194455</v>
      </c>
      <c r="FF140" s="13">
        <v>0.55196730560731855</v>
      </c>
      <c r="FG140" s="13">
        <v>0.55196730560731855</v>
      </c>
      <c r="FH140" s="13">
        <v>0.55196730560731855</v>
      </c>
      <c r="FI140" s="13">
        <v>0.55196730560731855</v>
      </c>
      <c r="FJ140" s="13">
        <v>0.57698298918313495</v>
      </c>
      <c r="FK140" s="13">
        <v>0.57698298918313495</v>
      </c>
      <c r="FL140" s="13">
        <v>0.57698298918313495</v>
      </c>
      <c r="FM140" s="13">
        <v>0.57698298918313495</v>
      </c>
      <c r="FN140" s="13">
        <v>0.65277280201349186</v>
      </c>
      <c r="FO140" s="13">
        <v>0.65277280201349186</v>
      </c>
      <c r="FP140" s="13">
        <v>0.65277280201349186</v>
      </c>
      <c r="FQ140" s="13">
        <v>0.65277280201349186</v>
      </c>
      <c r="FR140" s="13">
        <v>0.70255255851509757</v>
      </c>
      <c r="FS140" s="13">
        <v>0.70255255851509757</v>
      </c>
      <c r="FT140" s="13">
        <v>0.70255255851509757</v>
      </c>
      <c r="FU140" s="13">
        <v>0.70255255851509757</v>
      </c>
      <c r="FV140" s="13">
        <v>0.70255255851509757</v>
      </c>
    </row>
    <row r="141" spans="1:178" ht="15" x14ac:dyDescent="0.25">
      <c r="A141" s="49" t="s">
        <v>27</v>
      </c>
      <c r="B141" s="13">
        <v>8.9999999999999993E-3</v>
      </c>
      <c r="C141" s="13">
        <v>0</v>
      </c>
      <c r="D141" s="13">
        <v>8.9999999999999993E-3</v>
      </c>
      <c r="E141" s="13">
        <v>2E-3</v>
      </c>
      <c r="F141" s="13">
        <v>0</v>
      </c>
      <c r="G141" s="13">
        <v>0</v>
      </c>
      <c r="H141" s="13">
        <v>0</v>
      </c>
      <c r="I141" s="13">
        <v>0</v>
      </c>
      <c r="J141" s="13">
        <v>0</v>
      </c>
      <c r="K141" s="13">
        <v>0</v>
      </c>
      <c r="L141" s="13">
        <v>0</v>
      </c>
      <c r="M141" s="13">
        <v>0</v>
      </c>
      <c r="N141" s="13">
        <v>0</v>
      </c>
      <c r="O141" s="13">
        <v>0</v>
      </c>
      <c r="P141" s="13">
        <v>0.90300000000000002</v>
      </c>
      <c r="Q141" s="13">
        <v>0.23799999999999999</v>
      </c>
      <c r="R141" s="13">
        <v>0</v>
      </c>
      <c r="S141" s="13">
        <v>0</v>
      </c>
      <c r="T141" s="13">
        <v>0</v>
      </c>
      <c r="U141" s="13">
        <v>0</v>
      </c>
      <c r="V141" s="13">
        <v>0</v>
      </c>
      <c r="W141" s="13">
        <v>0</v>
      </c>
      <c r="X141" s="13">
        <v>0</v>
      </c>
      <c r="Y141" s="13">
        <v>0</v>
      </c>
      <c r="Z141" s="13">
        <v>0</v>
      </c>
      <c r="AA141" s="13">
        <v>0</v>
      </c>
      <c r="AB141" s="13">
        <v>0</v>
      </c>
      <c r="AC141" s="13">
        <v>0</v>
      </c>
      <c r="AD141" s="13">
        <v>0</v>
      </c>
      <c r="AE141" s="13">
        <v>0</v>
      </c>
      <c r="AF141" s="13">
        <v>7.0000000000000001E-3</v>
      </c>
      <c r="AG141" s="13">
        <v>7.0000000000000001E-3</v>
      </c>
      <c r="AH141" s="13">
        <v>0</v>
      </c>
      <c r="AI141" s="13">
        <v>0</v>
      </c>
      <c r="AJ141" s="13">
        <v>0</v>
      </c>
      <c r="AK141" s="13">
        <v>0</v>
      </c>
      <c r="AL141" s="13">
        <v>0</v>
      </c>
      <c r="AM141" s="13">
        <v>0</v>
      </c>
      <c r="AN141" s="13">
        <v>0</v>
      </c>
      <c r="AO141" s="13">
        <v>0</v>
      </c>
      <c r="AP141" s="13">
        <v>0</v>
      </c>
      <c r="AQ141" s="13">
        <v>0</v>
      </c>
      <c r="AR141" s="13">
        <v>1E-3</v>
      </c>
      <c r="AS141" s="13">
        <v>2E-3</v>
      </c>
      <c r="AT141" s="13">
        <v>3.0000000000000001E-3</v>
      </c>
      <c r="AU141" s="13">
        <v>0.157</v>
      </c>
      <c r="AV141" s="13">
        <v>-3.5000000000000003E-2</v>
      </c>
      <c r="AW141" s="13">
        <v>6.0000000000000001E-3</v>
      </c>
      <c r="AX141" s="13">
        <v>6.0000000000000001E-3</v>
      </c>
      <c r="AY141" s="13">
        <v>0.02</v>
      </c>
      <c r="AZ141" s="13">
        <v>2.9000000000000001E-2</v>
      </c>
      <c r="BA141" s="13">
        <v>8.9999999999999993E-3</v>
      </c>
      <c r="BB141" s="13">
        <v>7.0000000000000001E-3</v>
      </c>
      <c r="BC141" s="13">
        <v>0.112</v>
      </c>
      <c r="BD141" s="13">
        <v>2.5000000000000001E-2</v>
      </c>
      <c r="BE141" s="13">
        <v>2.4E-2</v>
      </c>
      <c r="BF141" s="13">
        <v>0.01</v>
      </c>
      <c r="BG141" s="13">
        <v>3.1E-2</v>
      </c>
      <c r="BH141" s="13">
        <v>2.7E-2</v>
      </c>
      <c r="BI141" s="13">
        <v>9.1999999999999998E-2</v>
      </c>
      <c r="BJ141" s="13">
        <v>6.0000000000000001E-3</v>
      </c>
      <c r="BK141" s="13">
        <v>1.0999999999999999E-2</v>
      </c>
      <c r="BL141" s="13">
        <v>0</v>
      </c>
      <c r="BM141" s="13">
        <v>0.02</v>
      </c>
      <c r="BN141" s="13">
        <v>0</v>
      </c>
      <c r="BO141" s="13">
        <v>2E-3</v>
      </c>
      <c r="BP141" s="13">
        <v>0</v>
      </c>
      <c r="BQ141" s="13">
        <v>0</v>
      </c>
      <c r="BR141" s="13">
        <v>5.0000000000000001E-3</v>
      </c>
      <c r="BS141" s="13">
        <v>2.3E-2</v>
      </c>
      <c r="BT141" s="13">
        <v>5.0000000000000001E-3</v>
      </c>
      <c r="BU141" s="13">
        <v>0</v>
      </c>
      <c r="BV141" s="13">
        <v>1.4999999999999999E-2</v>
      </c>
      <c r="BW141" s="13">
        <v>0</v>
      </c>
      <c r="BX141" s="13">
        <v>0</v>
      </c>
      <c r="BY141" s="13">
        <v>1.4999999999999999E-2</v>
      </c>
      <c r="BZ141" s="13">
        <v>0</v>
      </c>
      <c r="CA141" s="13">
        <v>0</v>
      </c>
      <c r="CB141" s="13">
        <v>0</v>
      </c>
      <c r="CC141" s="13">
        <v>2.3E-2</v>
      </c>
      <c r="CD141" s="13">
        <v>8.9999999999999993E-3</v>
      </c>
      <c r="CE141" s="13">
        <v>0</v>
      </c>
      <c r="CF141" s="13">
        <v>1.0999999999999999E-2</v>
      </c>
      <c r="CG141" s="13">
        <v>0</v>
      </c>
      <c r="CH141" s="13">
        <v>1.2999999999999999E-2</v>
      </c>
      <c r="CI141" s="13">
        <v>0.82799999999999996</v>
      </c>
      <c r="CJ141" s="13">
        <v>8.9999999999999993E-3</v>
      </c>
      <c r="CK141" s="13">
        <v>6.0000000000000001E-3</v>
      </c>
      <c r="CL141" s="13">
        <v>0</v>
      </c>
      <c r="CM141" s="13">
        <v>0</v>
      </c>
      <c r="CN141" s="13">
        <v>0</v>
      </c>
      <c r="CO141" s="13">
        <v>0</v>
      </c>
      <c r="CP141" s="13">
        <v>1.0999999999999999E-2</v>
      </c>
      <c r="CQ141" s="13">
        <v>1E-3</v>
      </c>
      <c r="CR141" s="13">
        <v>0</v>
      </c>
      <c r="CS141" s="13">
        <v>0</v>
      </c>
      <c r="CT141" s="13">
        <v>0</v>
      </c>
      <c r="CU141" s="13">
        <v>0</v>
      </c>
      <c r="CV141" s="13">
        <v>0</v>
      </c>
      <c r="CW141" s="13">
        <v>0</v>
      </c>
      <c r="CX141" s="13">
        <v>1.0999999999999999E-2</v>
      </c>
      <c r="CY141" s="13">
        <v>0</v>
      </c>
      <c r="CZ141" s="13">
        <v>0</v>
      </c>
      <c r="DA141" s="13">
        <v>0</v>
      </c>
      <c r="DB141" s="13">
        <v>0</v>
      </c>
      <c r="DC141" s="13">
        <v>0</v>
      </c>
      <c r="DD141" s="13">
        <v>0</v>
      </c>
      <c r="DE141" s="13">
        <v>0</v>
      </c>
      <c r="DF141" s="13">
        <v>0</v>
      </c>
      <c r="DG141" s="13">
        <v>0</v>
      </c>
      <c r="DH141" s="13">
        <v>0</v>
      </c>
      <c r="DI141" s="13">
        <v>0</v>
      </c>
      <c r="DJ141" s="13">
        <v>0</v>
      </c>
      <c r="DK141" s="13">
        <v>0</v>
      </c>
      <c r="DL141" s="13">
        <v>0</v>
      </c>
      <c r="DM141" s="13">
        <v>0</v>
      </c>
      <c r="DN141" s="13">
        <v>0</v>
      </c>
      <c r="DO141" s="13">
        <v>0</v>
      </c>
      <c r="DP141" s="13">
        <v>0</v>
      </c>
      <c r="DQ141" s="13">
        <v>0</v>
      </c>
      <c r="DR141" s="13">
        <v>0</v>
      </c>
      <c r="DS141" s="13">
        <v>0</v>
      </c>
      <c r="DT141" s="13">
        <v>0</v>
      </c>
      <c r="DU141" s="13">
        <v>0</v>
      </c>
      <c r="DV141" s="13">
        <v>0</v>
      </c>
      <c r="DW141" s="13">
        <v>0</v>
      </c>
      <c r="DX141" s="13">
        <v>0</v>
      </c>
      <c r="DY141" s="13">
        <v>0</v>
      </c>
      <c r="DZ141" s="13">
        <v>0</v>
      </c>
      <c r="EA141" s="13">
        <v>0</v>
      </c>
      <c r="EB141" s="13">
        <v>0</v>
      </c>
      <c r="EC141" s="13">
        <v>0</v>
      </c>
      <c r="ED141" s="13">
        <v>0</v>
      </c>
      <c r="EE141" s="13">
        <v>0</v>
      </c>
      <c r="EF141" s="13">
        <v>0</v>
      </c>
      <c r="EG141" s="13">
        <v>0</v>
      </c>
      <c r="EH141" s="13">
        <v>0</v>
      </c>
      <c r="EI141" s="13">
        <v>0</v>
      </c>
      <c r="EJ141" s="13">
        <v>0</v>
      </c>
      <c r="EK141" s="13">
        <v>0</v>
      </c>
      <c r="EL141" s="13">
        <v>0</v>
      </c>
      <c r="EM141" s="13">
        <v>0</v>
      </c>
      <c r="EN141" s="13">
        <v>0</v>
      </c>
      <c r="EO141" s="13">
        <v>0</v>
      </c>
      <c r="EP141" s="13">
        <v>0</v>
      </c>
      <c r="EQ141" s="13">
        <v>0</v>
      </c>
      <c r="ER141" s="13">
        <v>0</v>
      </c>
      <c r="ES141" s="13">
        <v>0</v>
      </c>
      <c r="ET141" s="13">
        <v>0</v>
      </c>
      <c r="EU141" s="13">
        <v>0</v>
      </c>
      <c r="EV141" s="13">
        <v>0</v>
      </c>
      <c r="EW141" s="13">
        <v>0</v>
      </c>
      <c r="EX141" s="13">
        <v>0</v>
      </c>
      <c r="EY141" s="13">
        <v>0</v>
      </c>
      <c r="EZ141" s="13">
        <v>0</v>
      </c>
      <c r="FA141" s="13">
        <v>0</v>
      </c>
      <c r="FB141" s="13">
        <v>0</v>
      </c>
      <c r="FC141" s="13">
        <v>0</v>
      </c>
      <c r="FD141" s="13">
        <v>0</v>
      </c>
      <c r="FE141" s="13">
        <v>0</v>
      </c>
      <c r="FF141" s="13">
        <v>0</v>
      </c>
      <c r="FG141" s="13">
        <v>0</v>
      </c>
      <c r="FH141" s="13">
        <v>0</v>
      </c>
      <c r="FI141" s="13">
        <v>0</v>
      </c>
      <c r="FJ141" s="13">
        <v>0</v>
      </c>
      <c r="FK141" s="13">
        <v>0</v>
      </c>
      <c r="FL141" s="13">
        <v>0</v>
      </c>
      <c r="FM141" s="13">
        <v>0</v>
      </c>
      <c r="FN141" s="13">
        <v>0</v>
      </c>
      <c r="FO141" s="13">
        <v>0</v>
      </c>
      <c r="FP141" s="13">
        <v>0</v>
      </c>
      <c r="FQ141" s="13">
        <v>0</v>
      </c>
      <c r="FR141" s="13">
        <v>0</v>
      </c>
      <c r="FS141" s="13">
        <v>0</v>
      </c>
      <c r="FT141" s="13">
        <v>0</v>
      </c>
      <c r="FU141" s="13">
        <v>0</v>
      </c>
      <c r="FV141" s="13">
        <v>0</v>
      </c>
    </row>
    <row r="142" spans="1:178" ht="15" x14ac:dyDescent="0.25">
      <c r="A142" s="49" t="s">
        <v>24</v>
      </c>
      <c r="B142" s="13">
        <v>0</v>
      </c>
      <c r="C142" s="13">
        <v>0</v>
      </c>
      <c r="D142" s="13">
        <v>0</v>
      </c>
      <c r="E142" s="13">
        <v>0</v>
      </c>
      <c r="F142" s="13">
        <v>0</v>
      </c>
      <c r="G142" s="13">
        <v>0</v>
      </c>
      <c r="H142" s="13">
        <v>0</v>
      </c>
      <c r="I142" s="13">
        <v>0</v>
      </c>
      <c r="J142" s="13">
        <v>0</v>
      </c>
      <c r="K142" s="13">
        <v>0</v>
      </c>
      <c r="L142" s="13">
        <v>0</v>
      </c>
      <c r="M142" s="13">
        <v>0</v>
      </c>
      <c r="N142" s="13">
        <v>0</v>
      </c>
      <c r="O142" s="13">
        <v>0</v>
      </c>
      <c r="P142" s="13">
        <v>0</v>
      </c>
      <c r="Q142" s="13">
        <v>0</v>
      </c>
      <c r="R142" s="13">
        <v>0</v>
      </c>
      <c r="S142" s="13">
        <v>0</v>
      </c>
      <c r="T142" s="13">
        <v>0</v>
      </c>
      <c r="U142" s="13">
        <v>0</v>
      </c>
      <c r="V142" s="13">
        <v>0</v>
      </c>
      <c r="W142" s="13">
        <v>0</v>
      </c>
      <c r="X142" s="13">
        <v>0</v>
      </c>
      <c r="Y142" s="13">
        <v>0</v>
      </c>
      <c r="Z142" s="13">
        <v>0</v>
      </c>
      <c r="AA142" s="13">
        <v>0</v>
      </c>
      <c r="AB142" s="13">
        <v>0</v>
      </c>
      <c r="AC142" s="13">
        <v>0</v>
      </c>
      <c r="AD142" s="13">
        <v>0</v>
      </c>
      <c r="AE142" s="13">
        <v>0</v>
      </c>
      <c r="AF142" s="13">
        <v>0</v>
      </c>
      <c r="AG142" s="13">
        <v>0</v>
      </c>
      <c r="AH142" s="13">
        <v>0</v>
      </c>
      <c r="AI142" s="13">
        <v>0</v>
      </c>
      <c r="AJ142" s="13">
        <v>0</v>
      </c>
      <c r="AK142" s="13">
        <v>0</v>
      </c>
      <c r="AL142" s="13">
        <v>0</v>
      </c>
      <c r="AM142" s="13">
        <v>0</v>
      </c>
      <c r="AN142" s="13">
        <v>0</v>
      </c>
      <c r="AO142" s="13">
        <v>0</v>
      </c>
      <c r="AP142" s="13">
        <v>6.5576335924533229</v>
      </c>
      <c r="AQ142" s="13">
        <v>6.5576335924533229</v>
      </c>
      <c r="AR142" s="13">
        <v>6.5576335924533229</v>
      </c>
      <c r="AS142" s="13">
        <v>6.5576335924533229</v>
      </c>
      <c r="AT142" s="13">
        <v>11.696752122606833</v>
      </c>
      <c r="AU142" s="13">
        <v>11.696752122606833</v>
      </c>
      <c r="AV142" s="13">
        <v>11.696752122606833</v>
      </c>
      <c r="AW142" s="13">
        <v>11.696752122606833</v>
      </c>
      <c r="AX142" s="13">
        <v>13.508024326862005</v>
      </c>
      <c r="AY142" s="13">
        <v>13.508024326862005</v>
      </c>
      <c r="AZ142" s="13">
        <v>13.508024326862005</v>
      </c>
      <c r="BA142" s="13">
        <v>13.508024326862005</v>
      </c>
      <c r="BB142" s="13">
        <v>13.297786484190807</v>
      </c>
      <c r="BC142" s="13">
        <v>13.297786484190807</v>
      </c>
      <c r="BD142" s="13">
        <v>13.297786484190807</v>
      </c>
      <c r="BE142" s="13">
        <v>13.297786484190807</v>
      </c>
      <c r="BF142" s="13">
        <v>13.791899452797692</v>
      </c>
      <c r="BG142" s="13">
        <v>13.791899452797692</v>
      </c>
      <c r="BH142" s="13">
        <v>13.791899452797692</v>
      </c>
      <c r="BI142" s="13">
        <v>13.791899452797692</v>
      </c>
      <c r="BJ142" s="13">
        <v>13.005068421397878</v>
      </c>
      <c r="BK142" s="13">
        <v>13.005068421397878</v>
      </c>
      <c r="BL142" s="13">
        <v>13.005068421397878</v>
      </c>
      <c r="BM142" s="13">
        <v>13.005068421397878</v>
      </c>
      <c r="BN142" s="13">
        <v>13.083624033698348</v>
      </c>
      <c r="BO142" s="13">
        <v>13.083624033698348</v>
      </c>
      <c r="BP142" s="13">
        <v>13.083624033698348</v>
      </c>
      <c r="BQ142" s="13">
        <v>13.083624033698348</v>
      </c>
      <c r="BR142" s="13">
        <v>14.512290277569909</v>
      </c>
      <c r="BS142" s="13">
        <v>14.512290277569909</v>
      </c>
      <c r="BT142" s="13">
        <v>14.512290277569909</v>
      </c>
      <c r="BU142" s="13">
        <v>14.512290277569909</v>
      </c>
      <c r="BV142" s="13">
        <v>13.488546043704464</v>
      </c>
      <c r="BW142" s="13">
        <v>13.488546043704464</v>
      </c>
      <c r="BX142" s="13">
        <v>13.488546043704464</v>
      </c>
      <c r="BY142" s="13">
        <v>13.488546043704464</v>
      </c>
      <c r="BZ142" s="13">
        <v>13.228376092068242</v>
      </c>
      <c r="CA142" s="13">
        <v>13.228376092068242</v>
      </c>
      <c r="CB142" s="13">
        <v>13.228376092068242</v>
      </c>
      <c r="CC142" s="13">
        <v>13.228376092068242</v>
      </c>
      <c r="CD142" s="13">
        <v>13.639532743573236</v>
      </c>
      <c r="CE142" s="13">
        <v>13.639532743573236</v>
      </c>
      <c r="CF142" s="13">
        <v>13.639532743573236</v>
      </c>
      <c r="CG142" s="13">
        <v>13.639532743573236</v>
      </c>
      <c r="CH142" s="13">
        <v>11.521936102888839</v>
      </c>
      <c r="CI142" s="13">
        <v>11.521936102888839</v>
      </c>
      <c r="CJ142" s="13">
        <v>11.521936102888839</v>
      </c>
      <c r="CK142" s="13">
        <v>11.521936102888839</v>
      </c>
      <c r="CL142" s="13">
        <v>10.646269753893147</v>
      </c>
      <c r="CM142" s="13">
        <v>10.646269753893147</v>
      </c>
      <c r="CN142" s="13">
        <v>10.646269753893147</v>
      </c>
      <c r="CO142" s="13">
        <v>10.646269753893147</v>
      </c>
      <c r="CP142" s="13">
        <v>8.182538621480715</v>
      </c>
      <c r="CQ142" s="13">
        <v>8.182538621480715</v>
      </c>
      <c r="CR142" s="13">
        <v>8.182538621480715</v>
      </c>
      <c r="CS142" s="13">
        <v>8.182538621480715</v>
      </c>
      <c r="CT142" s="13">
        <v>8.2765839974621809</v>
      </c>
      <c r="CU142" s="13">
        <v>8.2765839974621809</v>
      </c>
      <c r="CV142" s="13">
        <v>8.2765839974621809</v>
      </c>
      <c r="CW142" s="13">
        <v>8.2765839974621809</v>
      </c>
      <c r="CX142" s="13">
        <v>9.4941529043018242</v>
      </c>
      <c r="CY142" s="13">
        <v>9.4941529043018242</v>
      </c>
      <c r="CZ142" s="13">
        <v>9.4941529043018242</v>
      </c>
      <c r="DA142" s="13">
        <v>9.4941529043018242</v>
      </c>
      <c r="DB142" s="13">
        <v>10.94780069252179</v>
      </c>
      <c r="DC142" s="13">
        <v>10.94780069252179</v>
      </c>
      <c r="DD142" s="13">
        <v>10.94780069252179</v>
      </c>
      <c r="DE142" s="13">
        <v>10.94780069252179</v>
      </c>
      <c r="DF142" s="13">
        <v>13.545572353008362</v>
      </c>
      <c r="DG142" s="13">
        <v>13.545572353008362</v>
      </c>
      <c r="DH142" s="13">
        <v>13.545572353008362</v>
      </c>
      <c r="DI142" s="13">
        <v>13.545572353008362</v>
      </c>
      <c r="DJ142" s="13">
        <v>15.726183675278836</v>
      </c>
      <c r="DK142" s="13">
        <v>15.726183675278836</v>
      </c>
      <c r="DL142" s="13">
        <v>15.726183675278836</v>
      </c>
      <c r="DM142" s="13">
        <v>15.726183675278836</v>
      </c>
      <c r="DN142" s="13">
        <v>15.217369435272094</v>
      </c>
      <c r="DO142" s="13">
        <v>15.217369435272094</v>
      </c>
      <c r="DP142" s="13">
        <v>15.217369435272094</v>
      </c>
      <c r="DQ142" s="13">
        <v>15.217369435272094</v>
      </c>
      <c r="DR142" s="13">
        <v>17.286314629788656</v>
      </c>
      <c r="DS142" s="13">
        <v>17.286314629788656</v>
      </c>
      <c r="DT142" s="13">
        <v>17.286314629788656</v>
      </c>
      <c r="DU142" s="13">
        <v>17.286314629788656</v>
      </c>
      <c r="DV142" s="13">
        <v>17.266524216674352</v>
      </c>
      <c r="DW142" s="13">
        <v>17.266524216674352</v>
      </c>
      <c r="DX142" s="13">
        <v>17.266524216674352</v>
      </c>
      <c r="DY142" s="13">
        <v>17.266524216674352</v>
      </c>
      <c r="DZ142" s="13">
        <v>18.947758186666135</v>
      </c>
      <c r="EA142" s="13">
        <v>18.947758186666135</v>
      </c>
      <c r="EB142" s="13">
        <v>18.947758186666135</v>
      </c>
      <c r="EC142" s="13">
        <v>18.947758186666135</v>
      </c>
      <c r="ED142" s="13">
        <v>19.605431279003884</v>
      </c>
      <c r="EE142" s="13">
        <v>19.605431279003884</v>
      </c>
      <c r="EF142" s="13">
        <v>19.605431279003884</v>
      </c>
      <c r="EG142" s="13">
        <v>19.605431279003884</v>
      </c>
      <c r="EH142" s="13">
        <v>17.9594450984739</v>
      </c>
      <c r="EI142" s="13">
        <v>17.9594450984739</v>
      </c>
      <c r="EJ142" s="13">
        <v>17.9594450984739</v>
      </c>
      <c r="EK142" s="13">
        <v>17.9594450984739</v>
      </c>
      <c r="EL142" s="13">
        <v>16.272648673594688</v>
      </c>
      <c r="EM142" s="13">
        <v>16.272648673594688</v>
      </c>
      <c r="EN142" s="13">
        <v>16.272648673594688</v>
      </c>
      <c r="EO142" s="13">
        <v>16.272648673594688</v>
      </c>
      <c r="EP142" s="13">
        <v>13.636814973571921</v>
      </c>
      <c r="EQ142" s="13">
        <v>13.636814973571921</v>
      </c>
      <c r="ER142" s="13">
        <v>13.636814973571921</v>
      </c>
      <c r="ES142" s="13">
        <v>13.636814973571921</v>
      </c>
      <c r="ET142" s="13">
        <v>13.84402866990227</v>
      </c>
      <c r="EU142" s="13">
        <v>13.84402866990227</v>
      </c>
      <c r="EV142" s="13">
        <v>13.84402866990227</v>
      </c>
      <c r="EW142" s="13">
        <v>13.84402866990227</v>
      </c>
      <c r="EX142" s="13">
        <v>14.732138890035349</v>
      </c>
      <c r="EY142" s="13">
        <v>14.732138890035349</v>
      </c>
      <c r="EZ142" s="13">
        <v>14.732138890035349</v>
      </c>
      <c r="FA142" s="13">
        <v>14.732138890035349</v>
      </c>
      <c r="FB142" s="13">
        <v>14.043006790775559</v>
      </c>
      <c r="FC142" s="13">
        <v>14.043006790775559</v>
      </c>
      <c r="FD142" s="13">
        <v>14.043006790775559</v>
      </c>
      <c r="FE142" s="13">
        <v>14.043006790775559</v>
      </c>
      <c r="FF142" s="13">
        <v>14.452942144083041</v>
      </c>
      <c r="FG142" s="13">
        <v>14.452942144083041</v>
      </c>
      <c r="FH142" s="13">
        <v>14.452942144083041</v>
      </c>
      <c r="FI142" s="13">
        <v>14.452942144083041</v>
      </c>
      <c r="FJ142" s="13">
        <v>15.305633102366931</v>
      </c>
      <c r="FK142" s="13">
        <v>15.305633102366931</v>
      </c>
      <c r="FL142" s="13">
        <v>15.305633102366931</v>
      </c>
      <c r="FM142" s="13">
        <v>15.305633102366931</v>
      </c>
      <c r="FN142" s="13">
        <v>16.28583048199571</v>
      </c>
      <c r="FO142" s="13">
        <v>16.28583048199571</v>
      </c>
      <c r="FP142" s="13">
        <v>16.28583048199571</v>
      </c>
      <c r="FQ142" s="13">
        <v>16.28583048199571</v>
      </c>
      <c r="FR142" s="13">
        <v>17.774263354506324</v>
      </c>
      <c r="FS142" s="13">
        <v>17.774263354506324</v>
      </c>
      <c r="FT142" s="13">
        <v>17.774263354506324</v>
      </c>
      <c r="FU142" s="13">
        <v>17.774263354506324</v>
      </c>
      <c r="FV142" s="13">
        <v>18.631036984109755</v>
      </c>
    </row>
    <row r="143" spans="1:178" x14ac:dyDescent="0.2">
      <c r="A143" s="55"/>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63"/>
      <c r="BI143" s="63"/>
      <c r="BJ143" s="63"/>
      <c r="BK143" s="63"/>
      <c r="BL143" s="63"/>
      <c r="BM143" s="63"/>
      <c r="BN143" s="63"/>
      <c r="BO143" s="63"/>
      <c r="BP143" s="63"/>
      <c r="BQ143" s="63"/>
      <c r="BR143" s="63"/>
      <c r="BS143" s="63"/>
      <c r="BT143" s="63"/>
      <c r="BU143" s="63"/>
      <c r="BV143" s="63"/>
      <c r="BW143" s="63"/>
      <c r="BX143" s="63"/>
      <c r="BY143" s="63"/>
      <c r="BZ143" s="63"/>
      <c r="CA143" s="63"/>
      <c r="CB143" s="63"/>
      <c r="CC143" s="63"/>
      <c r="CD143" s="63"/>
      <c r="CE143" s="63"/>
      <c r="CF143" s="63"/>
      <c r="CG143" s="63"/>
      <c r="CH143" s="63"/>
      <c r="CI143" s="63"/>
      <c r="CJ143" s="63"/>
      <c r="CK143" s="63"/>
      <c r="CL143" s="63"/>
      <c r="CM143" s="63"/>
      <c r="CN143" s="63"/>
      <c r="CO143" s="63"/>
      <c r="CP143" s="63"/>
      <c r="CQ143" s="63"/>
      <c r="CR143" s="63"/>
      <c r="CS143" s="63"/>
      <c r="CT143" s="63"/>
      <c r="CU143" s="63"/>
      <c r="CV143" s="63"/>
      <c r="CW143" s="63"/>
      <c r="CX143" s="63"/>
      <c r="CY143" s="63"/>
      <c r="CZ143" s="63"/>
      <c r="DA143" s="63"/>
      <c r="DB143" s="63"/>
      <c r="DC143" s="63"/>
      <c r="DD143" s="63"/>
      <c r="DE143" s="63"/>
      <c r="DF143" s="63"/>
      <c r="DG143" s="63"/>
      <c r="DH143" s="63"/>
      <c r="DI143" s="63"/>
      <c r="DJ143" s="63"/>
      <c r="DK143" s="63"/>
      <c r="DL143" s="63"/>
      <c r="DM143" s="63"/>
      <c r="DN143" s="63"/>
      <c r="DO143" s="63"/>
      <c r="DP143" s="63"/>
      <c r="DQ143" s="63"/>
      <c r="DR143" s="63"/>
      <c r="DS143" s="63"/>
      <c r="DT143" s="63"/>
      <c r="DU143" s="63"/>
      <c r="DV143" s="63"/>
      <c r="DW143" s="63"/>
      <c r="DX143" s="63"/>
      <c r="DY143" s="63"/>
      <c r="DZ143" s="63"/>
      <c r="EA143" s="63"/>
      <c r="EB143" s="63"/>
      <c r="EC143" s="63"/>
      <c r="ED143" s="63"/>
      <c r="EE143" s="63"/>
      <c r="EF143" s="63"/>
      <c r="EG143" s="63"/>
      <c r="EH143" s="63"/>
      <c r="EI143" s="63"/>
      <c r="EJ143" s="63"/>
      <c r="EK143" s="63"/>
      <c r="EL143" s="63"/>
      <c r="EM143" s="63"/>
      <c r="EN143" s="63"/>
      <c r="EO143" s="63"/>
      <c r="EP143" s="63"/>
      <c r="EQ143" s="63"/>
      <c r="ER143" s="63"/>
      <c r="ES143" s="63"/>
      <c r="ET143" s="63"/>
      <c r="EU143" s="63"/>
      <c r="EV143" s="63"/>
      <c r="EW143" s="63"/>
      <c r="EX143" s="63"/>
      <c r="EY143" s="63"/>
      <c r="EZ143" s="63"/>
      <c r="FA143" s="63"/>
      <c r="FB143" s="63"/>
      <c r="FC143" s="63"/>
      <c r="FD143" s="63"/>
      <c r="FE143" s="63"/>
      <c r="FF143" s="63"/>
      <c r="FG143" s="63"/>
      <c r="FH143" s="63"/>
      <c r="FI143" s="63"/>
      <c r="FJ143" s="63"/>
      <c r="FK143" s="63"/>
      <c r="FL143" s="63"/>
      <c r="FM143" s="63"/>
      <c r="FN143" s="63"/>
      <c r="FO143" s="63"/>
      <c r="FP143" s="63"/>
      <c r="FQ143" s="63"/>
      <c r="FR143" s="63"/>
      <c r="FS143" s="63"/>
      <c r="FT143" s="63"/>
      <c r="FU143" s="63"/>
      <c r="FV143" s="63"/>
    </row>
    <row r="144" spans="1:178" ht="15" x14ac:dyDescent="0.25">
      <c r="A144" s="54" t="s">
        <v>59</v>
      </c>
      <c r="B144" s="15">
        <f t="shared" ref="B144:BM144" si="230">B145+B151+B153</f>
        <v>468.67870196040394</v>
      </c>
      <c r="C144" s="15">
        <f t="shared" si="230"/>
        <v>466.49280544876029</v>
      </c>
      <c r="D144" s="15">
        <f t="shared" si="230"/>
        <v>479.66550959211344</v>
      </c>
      <c r="E144" s="15">
        <f t="shared" si="230"/>
        <v>507.45894965993409</v>
      </c>
      <c r="F144" s="15">
        <f t="shared" si="230"/>
        <v>486.24152260073225</v>
      </c>
      <c r="G144" s="15">
        <f t="shared" si="230"/>
        <v>499.41689702339386</v>
      </c>
      <c r="H144" s="15">
        <f t="shared" si="230"/>
        <v>487.95523200492642</v>
      </c>
      <c r="I144" s="15">
        <f t="shared" si="230"/>
        <v>523.37975943455774</v>
      </c>
      <c r="J144" s="15">
        <f t="shared" si="230"/>
        <v>509.83347925554352</v>
      </c>
      <c r="K144" s="15">
        <f t="shared" si="230"/>
        <v>491.37807737509917</v>
      </c>
      <c r="L144" s="15">
        <f t="shared" si="230"/>
        <v>486.5820523975932</v>
      </c>
      <c r="M144" s="15">
        <f t="shared" si="230"/>
        <v>528.42139984295466</v>
      </c>
      <c r="N144" s="15">
        <f t="shared" si="230"/>
        <v>533.37224864534937</v>
      </c>
      <c r="O144" s="15">
        <f t="shared" si="230"/>
        <v>479.28414764758713</v>
      </c>
      <c r="P144" s="15">
        <f t="shared" si="230"/>
        <v>493.05936247221223</v>
      </c>
      <c r="Q144" s="15">
        <f t="shared" si="230"/>
        <v>519.8377557970224</v>
      </c>
      <c r="R144" s="15">
        <f t="shared" si="230"/>
        <v>508.28058877568787</v>
      </c>
      <c r="S144" s="15">
        <f t="shared" si="230"/>
        <v>499.23800177757585</v>
      </c>
      <c r="T144" s="15">
        <f t="shared" si="230"/>
        <v>490.59914418971925</v>
      </c>
      <c r="U144" s="15">
        <f t="shared" si="230"/>
        <v>537.27647539300574</v>
      </c>
      <c r="V144" s="15">
        <f t="shared" si="230"/>
        <v>530.9184529100495</v>
      </c>
      <c r="W144" s="15">
        <f t="shared" si="230"/>
        <v>506.30623474371316</v>
      </c>
      <c r="X144" s="15">
        <f t="shared" si="230"/>
        <v>462.92967644843532</v>
      </c>
      <c r="Y144" s="15">
        <f t="shared" si="230"/>
        <v>515.36613501612055</v>
      </c>
      <c r="Z144" s="15">
        <f t="shared" si="230"/>
        <v>495.70346046460355</v>
      </c>
      <c r="AA144" s="15">
        <f t="shared" si="230"/>
        <v>468.59636305395105</v>
      </c>
      <c r="AB144" s="15">
        <f t="shared" si="230"/>
        <v>477.87259405645676</v>
      </c>
      <c r="AC144" s="15">
        <f t="shared" si="230"/>
        <v>521.73776605203034</v>
      </c>
      <c r="AD144" s="15">
        <f t="shared" si="230"/>
        <v>493.4433442021321</v>
      </c>
      <c r="AE144" s="15">
        <f t="shared" si="230"/>
        <v>482.33256972084854</v>
      </c>
      <c r="AF144" s="15">
        <f t="shared" si="230"/>
        <v>481.21290345725993</v>
      </c>
      <c r="AG144" s="15">
        <f t="shared" si="230"/>
        <v>500.52639424261059</v>
      </c>
      <c r="AH144" s="15">
        <f t="shared" si="230"/>
        <v>502.41562737091652</v>
      </c>
      <c r="AI144" s="15">
        <f t="shared" si="230"/>
        <v>487.27948533709019</v>
      </c>
      <c r="AJ144" s="15">
        <f t="shared" si="230"/>
        <v>476.38865647376127</v>
      </c>
      <c r="AK144" s="15">
        <f t="shared" si="230"/>
        <v>490.58226612271261</v>
      </c>
      <c r="AL144" s="15">
        <f t="shared" si="230"/>
        <v>482.98022133759258</v>
      </c>
      <c r="AM144" s="15">
        <f t="shared" si="230"/>
        <v>486.03178985711526</v>
      </c>
      <c r="AN144" s="15">
        <f t="shared" si="230"/>
        <v>484.83114227184416</v>
      </c>
      <c r="AO144" s="15">
        <f t="shared" si="230"/>
        <v>510.59073247212478</v>
      </c>
      <c r="AP144" s="15">
        <f t="shared" si="230"/>
        <v>526.40686693528437</v>
      </c>
      <c r="AQ144" s="15">
        <f t="shared" si="230"/>
        <v>511.3850149934982</v>
      </c>
      <c r="AR144" s="15">
        <f t="shared" si="230"/>
        <v>500.03914483450666</v>
      </c>
      <c r="AS144" s="15">
        <f t="shared" si="230"/>
        <v>540.84229877106452</v>
      </c>
      <c r="AT144" s="15">
        <f t="shared" si="230"/>
        <v>515.6083060597515</v>
      </c>
      <c r="AU144" s="15">
        <f t="shared" si="230"/>
        <v>499.04767661674583</v>
      </c>
      <c r="AV144" s="15">
        <f t="shared" si="230"/>
        <v>528.67438613998377</v>
      </c>
      <c r="AW144" s="15">
        <f t="shared" si="230"/>
        <v>524.87190432157104</v>
      </c>
      <c r="AX144" s="15">
        <f t="shared" si="230"/>
        <v>510.86298117157304</v>
      </c>
      <c r="AY144" s="15">
        <f t="shared" si="230"/>
        <v>537.07284756413264</v>
      </c>
      <c r="AZ144" s="15">
        <f t="shared" si="230"/>
        <v>549.4162015750245</v>
      </c>
      <c r="BA144" s="15">
        <f t="shared" si="230"/>
        <v>569.1053234822059</v>
      </c>
      <c r="BB144" s="15">
        <f t="shared" si="230"/>
        <v>573.08628146432477</v>
      </c>
      <c r="BC144" s="15">
        <f t="shared" si="230"/>
        <v>569.33785501635725</v>
      </c>
      <c r="BD144" s="15">
        <f t="shared" si="230"/>
        <v>565.42405279122363</v>
      </c>
      <c r="BE144" s="15">
        <f t="shared" si="230"/>
        <v>615.07530578951901</v>
      </c>
      <c r="BF144" s="15">
        <f t="shared" si="230"/>
        <v>604.28382055228758</v>
      </c>
      <c r="BG144" s="15">
        <f t="shared" si="230"/>
        <v>587.47307223837049</v>
      </c>
      <c r="BH144" s="15">
        <f t="shared" si="230"/>
        <v>592.17457233032144</v>
      </c>
      <c r="BI144" s="15">
        <f t="shared" si="230"/>
        <v>650.059673537001</v>
      </c>
      <c r="BJ144" s="15">
        <f t="shared" si="230"/>
        <v>642.53770617293571</v>
      </c>
      <c r="BK144" s="15">
        <f t="shared" si="230"/>
        <v>623.82835525481926</v>
      </c>
      <c r="BL144" s="15">
        <f t="shared" si="230"/>
        <v>615.95549442535946</v>
      </c>
      <c r="BM144" s="15">
        <f t="shared" si="230"/>
        <v>661.91165997587996</v>
      </c>
      <c r="BN144" s="15">
        <f t="shared" ref="BN144:DY144" si="231">BN145+BN151+BN153</f>
        <v>659.78764560524451</v>
      </c>
      <c r="BO144" s="15">
        <f t="shared" si="231"/>
        <v>665.98304376856765</v>
      </c>
      <c r="BP144" s="15">
        <f t="shared" si="231"/>
        <v>681.05297630092525</v>
      </c>
      <c r="BQ144" s="15">
        <f t="shared" si="231"/>
        <v>690.36902995451771</v>
      </c>
      <c r="BR144" s="15">
        <f t="shared" si="231"/>
        <v>666.61050231072772</v>
      </c>
      <c r="BS144" s="15">
        <f t="shared" si="231"/>
        <v>659.51094771149553</v>
      </c>
      <c r="BT144" s="15">
        <f t="shared" si="231"/>
        <v>674.14467906191715</v>
      </c>
      <c r="BU144" s="15">
        <f t="shared" si="231"/>
        <v>691.32746251131107</v>
      </c>
      <c r="BV144" s="15">
        <f t="shared" si="231"/>
        <v>684.15576352182791</v>
      </c>
      <c r="BW144" s="15">
        <f t="shared" si="231"/>
        <v>692.0665423288599</v>
      </c>
      <c r="BX144" s="15">
        <f t="shared" si="231"/>
        <v>688.25112457455896</v>
      </c>
      <c r="BY144" s="15">
        <f t="shared" si="231"/>
        <v>746.96912590666955</v>
      </c>
      <c r="BZ144" s="15">
        <f t="shared" si="231"/>
        <v>722.80803727500836</v>
      </c>
      <c r="CA144" s="15">
        <f t="shared" si="231"/>
        <v>718.84687349461501</v>
      </c>
      <c r="CB144" s="15">
        <f t="shared" si="231"/>
        <v>747.41160901240619</v>
      </c>
      <c r="CC144" s="15">
        <f t="shared" si="231"/>
        <v>769.16556481845896</v>
      </c>
      <c r="CD144" s="15">
        <f t="shared" si="231"/>
        <v>799.9191288123867</v>
      </c>
      <c r="CE144" s="15">
        <f t="shared" si="231"/>
        <v>783.13376285010838</v>
      </c>
      <c r="CF144" s="15">
        <f t="shared" si="231"/>
        <v>774.71627062441212</v>
      </c>
      <c r="CG144" s="15">
        <f t="shared" si="231"/>
        <v>818.76799630366656</v>
      </c>
      <c r="CH144" s="15">
        <f t="shared" si="231"/>
        <v>807.50161668182807</v>
      </c>
      <c r="CI144" s="15">
        <f t="shared" si="231"/>
        <v>827.68527283922879</v>
      </c>
      <c r="CJ144" s="15">
        <f t="shared" si="231"/>
        <v>882.04774997613572</v>
      </c>
      <c r="CK144" s="15">
        <f t="shared" si="231"/>
        <v>873.74453713691423</v>
      </c>
      <c r="CL144" s="15">
        <f t="shared" si="231"/>
        <v>851.49989464599537</v>
      </c>
      <c r="CM144" s="15">
        <f t="shared" si="231"/>
        <v>858.21887353953468</v>
      </c>
      <c r="CN144" s="15">
        <f t="shared" si="231"/>
        <v>826.52610969539251</v>
      </c>
      <c r="CO144" s="15">
        <f t="shared" si="231"/>
        <v>902.38534735481346</v>
      </c>
      <c r="CP144" s="15">
        <f t="shared" si="231"/>
        <v>856.84346575290328</v>
      </c>
      <c r="CQ144" s="15">
        <f t="shared" si="231"/>
        <v>875.71576108142881</v>
      </c>
      <c r="CR144" s="15">
        <f t="shared" si="231"/>
        <v>854.06361812521732</v>
      </c>
      <c r="CS144" s="15">
        <f t="shared" si="231"/>
        <v>931.5259726259726</v>
      </c>
      <c r="CT144" s="15">
        <f t="shared" si="231"/>
        <v>905.40996102704094</v>
      </c>
      <c r="CU144" s="15">
        <f t="shared" si="231"/>
        <v>874.65305024510008</v>
      </c>
      <c r="CV144" s="15">
        <f t="shared" si="231"/>
        <v>871.39200641907803</v>
      </c>
      <c r="CW144" s="15">
        <f t="shared" si="231"/>
        <v>936.81977819979886</v>
      </c>
      <c r="CX144" s="15">
        <f t="shared" si="231"/>
        <v>915.53480810468466</v>
      </c>
      <c r="CY144" s="15">
        <f t="shared" si="231"/>
        <v>886.24041334800393</v>
      </c>
      <c r="CZ144" s="15">
        <f t="shared" si="231"/>
        <v>913.42053473402223</v>
      </c>
      <c r="DA144" s="15">
        <f t="shared" si="231"/>
        <v>970.50920231657551</v>
      </c>
      <c r="DB144" s="15">
        <f t="shared" si="231"/>
        <v>995.09664962199099</v>
      </c>
      <c r="DC144" s="15">
        <f t="shared" si="231"/>
        <v>930.15066756011061</v>
      </c>
      <c r="DD144" s="15">
        <f t="shared" si="231"/>
        <v>934.12868549823008</v>
      </c>
      <c r="DE144" s="15">
        <f t="shared" si="231"/>
        <v>999.94515859099022</v>
      </c>
      <c r="DF144" s="15">
        <f t="shared" si="231"/>
        <v>981.38158654210895</v>
      </c>
      <c r="DG144" s="15">
        <f t="shared" si="231"/>
        <v>963.22941671320052</v>
      </c>
      <c r="DH144" s="15">
        <f t="shared" si="231"/>
        <v>954.03839995148974</v>
      </c>
      <c r="DI144" s="15">
        <f t="shared" si="231"/>
        <v>989.39858654210911</v>
      </c>
      <c r="DJ144" s="15">
        <f t="shared" si="231"/>
        <v>973.91322996319184</v>
      </c>
      <c r="DK144" s="15">
        <f t="shared" si="231"/>
        <v>979.41443339196849</v>
      </c>
      <c r="DL144" s="15">
        <f t="shared" si="231"/>
        <v>1009.3092299631919</v>
      </c>
      <c r="DM144" s="15">
        <f t="shared" si="231"/>
        <v>1071.2032299631919</v>
      </c>
      <c r="DN144" s="15">
        <f t="shared" si="231"/>
        <v>1062.4603527236752</v>
      </c>
      <c r="DO144" s="15">
        <f t="shared" si="231"/>
        <v>1023.3953527236754</v>
      </c>
      <c r="DP144" s="15">
        <f t="shared" si="231"/>
        <v>1017.9963527236753</v>
      </c>
      <c r="DQ144" s="15">
        <f t="shared" si="231"/>
        <v>1097.5783527236752</v>
      </c>
      <c r="DR144" s="15">
        <f t="shared" si="231"/>
        <v>1095.5253085828615</v>
      </c>
      <c r="DS144" s="15">
        <f t="shared" si="231"/>
        <v>1057.1263085828618</v>
      </c>
      <c r="DT144" s="15">
        <f t="shared" si="231"/>
        <v>1041.7613085828616</v>
      </c>
      <c r="DU144" s="15">
        <f t="shared" si="231"/>
        <v>1103.8033085828617</v>
      </c>
      <c r="DV144" s="15">
        <f t="shared" si="231"/>
        <v>1109.901177195125</v>
      </c>
      <c r="DW144" s="15">
        <f t="shared" si="231"/>
        <v>1051.0091771951252</v>
      </c>
      <c r="DX144" s="15">
        <f t="shared" si="231"/>
        <v>1044.4661771951251</v>
      </c>
      <c r="DY144" s="15">
        <f t="shared" si="231"/>
        <v>1119.0691771951251</v>
      </c>
      <c r="DZ144" s="15">
        <f t="shared" ref="DZ144:FD144" si="232">DZ145+DZ151+DZ153</f>
        <v>1105.2088979498703</v>
      </c>
      <c r="EA144" s="15">
        <f t="shared" si="232"/>
        <v>1087.9448979498704</v>
      </c>
      <c r="EB144" s="15">
        <f t="shared" si="232"/>
        <v>1037.0008979498703</v>
      </c>
      <c r="EC144" s="15">
        <f t="shared" si="232"/>
        <v>1139.1848979498704</v>
      </c>
      <c r="ED144" s="15">
        <f t="shared" si="232"/>
        <v>1123.6000711591555</v>
      </c>
      <c r="EE144" s="15">
        <f t="shared" si="232"/>
        <v>1055.1010711591553</v>
      </c>
      <c r="EF144" s="15">
        <f t="shared" si="232"/>
        <v>1063.0290711591554</v>
      </c>
      <c r="EG144" s="15">
        <f t="shared" si="232"/>
        <v>1164.5500711591556</v>
      </c>
      <c r="EH144" s="15">
        <f t="shared" si="232"/>
        <v>1141.1493112685105</v>
      </c>
      <c r="EI144" s="15">
        <f t="shared" si="232"/>
        <v>1144.4823112685103</v>
      </c>
      <c r="EJ144" s="15">
        <f t="shared" si="232"/>
        <v>1018.5653112685103</v>
      </c>
      <c r="EK144" s="15">
        <f t="shared" si="232"/>
        <v>1106.3473112685106</v>
      </c>
      <c r="EL144" s="15">
        <f t="shared" si="232"/>
        <v>1051.2351345888098</v>
      </c>
      <c r="EM144" s="15">
        <f t="shared" si="232"/>
        <v>1063.1506001341161</v>
      </c>
      <c r="EN144" s="15">
        <f t="shared" si="232"/>
        <v>1077.2548758051344</v>
      </c>
      <c r="EO144" s="15">
        <f t="shared" si="232"/>
        <v>1165.8121536585261</v>
      </c>
      <c r="EP144" s="15">
        <f t="shared" si="232"/>
        <v>1078.2806011936946</v>
      </c>
      <c r="EQ144" s="15">
        <f t="shared" si="232"/>
        <v>1085.2187511291404</v>
      </c>
      <c r="ER144" s="15">
        <f t="shared" si="232"/>
        <v>1073.183552425189</v>
      </c>
      <c r="ES144" s="15">
        <f t="shared" si="232"/>
        <v>1172.1977422657474</v>
      </c>
      <c r="ET144" s="15">
        <f t="shared" si="232"/>
        <v>1130.162830241645</v>
      </c>
      <c r="EU144" s="15">
        <f t="shared" si="232"/>
        <v>1069.3751025470124</v>
      </c>
      <c r="EV144" s="15">
        <f t="shared" si="232"/>
        <v>1079.1264803945348</v>
      </c>
      <c r="EW144" s="15">
        <f t="shared" si="232"/>
        <v>1132.4071076496948</v>
      </c>
      <c r="EX144" s="15">
        <f t="shared" si="232"/>
        <v>1103.8151030418348</v>
      </c>
      <c r="EY144" s="15">
        <f t="shared" si="232"/>
        <v>1066.3411110189775</v>
      </c>
      <c r="EZ144" s="15">
        <f t="shared" si="232"/>
        <v>1031.1620140225941</v>
      </c>
      <c r="FA144" s="15">
        <f t="shared" si="232"/>
        <v>1135.8009754170398</v>
      </c>
      <c r="FB144" s="15">
        <f t="shared" si="232"/>
        <v>1109.2638591529887</v>
      </c>
      <c r="FC144" s="15">
        <f t="shared" si="232"/>
        <v>1061.4134300157405</v>
      </c>
      <c r="FD144" s="15">
        <f t="shared" si="232"/>
        <v>1057.7670581930295</v>
      </c>
      <c r="FE144" s="15">
        <f t="shared" ref="FE144:FP144" si="233">FE145+FE151+FE153</f>
        <v>1179.6647121375818</v>
      </c>
      <c r="FF144" s="15">
        <f t="shared" si="233"/>
        <v>1113.4018162711743</v>
      </c>
      <c r="FG144" s="15">
        <f t="shared" si="233"/>
        <v>1068.6655410810108</v>
      </c>
      <c r="FH144" s="15">
        <f t="shared" si="233"/>
        <v>1070.1999505214201</v>
      </c>
      <c r="FI144" s="15">
        <f t="shared" si="233"/>
        <v>1176.222446151442</v>
      </c>
      <c r="FJ144" s="15">
        <f t="shared" si="233"/>
        <v>1180.9486500272776</v>
      </c>
      <c r="FK144" s="15">
        <f t="shared" si="233"/>
        <v>1102.1080850022984</v>
      </c>
      <c r="FL144" s="15">
        <f t="shared" si="233"/>
        <v>1101.9594429871008</v>
      </c>
      <c r="FM144" s="15">
        <f t="shared" si="233"/>
        <v>1227.3543996020587</v>
      </c>
      <c r="FN144" s="15">
        <f t="shared" si="233"/>
        <v>1189.4436201476985</v>
      </c>
      <c r="FO144" s="15">
        <f t="shared" si="233"/>
        <v>1117.0596909038875</v>
      </c>
      <c r="FP144" s="15">
        <f t="shared" si="233"/>
        <v>1141.9087522277039</v>
      </c>
      <c r="FQ144" s="15">
        <f t="shared" ref="FQ144:FS144" si="234">FQ145+FQ151+FQ153</f>
        <v>1247.3768768579675</v>
      </c>
      <c r="FR144" s="15">
        <f t="shared" si="234"/>
        <v>1238.5289952220176</v>
      </c>
      <c r="FS144" s="15">
        <f t="shared" si="234"/>
        <v>1211.4500768856819</v>
      </c>
      <c r="FT144" s="15">
        <f t="shared" ref="FT144:FU144" si="235">FT145+FT151+FT153</f>
        <v>1195.1317437450066</v>
      </c>
      <c r="FU144" s="15">
        <f t="shared" si="235"/>
        <v>1333.3842837846635</v>
      </c>
      <c r="FV144" s="15">
        <f t="shared" ref="FV144" si="236">FV145+FV151+FV153</f>
        <v>1289.2528114086783</v>
      </c>
    </row>
    <row r="145" spans="1:178" ht="15" x14ac:dyDescent="0.25">
      <c r="A145" s="44" t="s">
        <v>35</v>
      </c>
      <c r="B145" s="28">
        <f t="shared" ref="B145:BM145" si="237">SUM(B146,B149:B150)</f>
        <v>418.22670196040394</v>
      </c>
      <c r="C145" s="28">
        <f t="shared" si="237"/>
        <v>413.55780544876029</v>
      </c>
      <c r="D145" s="28">
        <f t="shared" si="237"/>
        <v>421.43950959211344</v>
      </c>
      <c r="E145" s="28">
        <f t="shared" si="237"/>
        <v>452.68994965993409</v>
      </c>
      <c r="F145" s="28">
        <f t="shared" si="237"/>
        <v>431.73052260073229</v>
      </c>
      <c r="G145" s="28">
        <f t="shared" si="237"/>
        <v>437.18589702339386</v>
      </c>
      <c r="H145" s="28">
        <f t="shared" si="237"/>
        <v>423.05323200492637</v>
      </c>
      <c r="I145" s="28">
        <f t="shared" si="237"/>
        <v>457.29875943455772</v>
      </c>
      <c r="J145" s="28">
        <f t="shared" si="237"/>
        <v>439.50547925554349</v>
      </c>
      <c r="K145" s="28">
        <f t="shared" si="237"/>
        <v>428.1460773750992</v>
      </c>
      <c r="L145" s="28">
        <f t="shared" si="237"/>
        <v>427.95605239759317</v>
      </c>
      <c r="M145" s="28">
        <f t="shared" si="237"/>
        <v>462.42039984295462</v>
      </c>
      <c r="N145" s="28">
        <f t="shared" si="237"/>
        <v>474.72224864534934</v>
      </c>
      <c r="O145" s="28">
        <f t="shared" si="237"/>
        <v>419.79414764758712</v>
      </c>
      <c r="P145" s="28">
        <f t="shared" si="237"/>
        <v>430.47936247221224</v>
      </c>
      <c r="Q145" s="28">
        <f t="shared" si="237"/>
        <v>456.37775579702236</v>
      </c>
      <c r="R145" s="28">
        <f t="shared" si="237"/>
        <v>454.34058877568788</v>
      </c>
      <c r="S145" s="28">
        <f t="shared" si="237"/>
        <v>441.06900177757586</v>
      </c>
      <c r="T145" s="28">
        <f t="shared" si="237"/>
        <v>431.54114418971926</v>
      </c>
      <c r="U145" s="28">
        <f t="shared" si="237"/>
        <v>477.17847539300578</v>
      </c>
      <c r="V145" s="28">
        <f t="shared" si="237"/>
        <v>472.83245291004948</v>
      </c>
      <c r="W145" s="28">
        <f t="shared" si="237"/>
        <v>447.37223474371314</v>
      </c>
      <c r="X145" s="28">
        <f t="shared" si="237"/>
        <v>405.33167644843536</v>
      </c>
      <c r="Y145" s="28">
        <f t="shared" si="237"/>
        <v>453.50813501612055</v>
      </c>
      <c r="Z145" s="28">
        <f t="shared" si="237"/>
        <v>442.13346046460356</v>
      </c>
      <c r="AA145" s="28">
        <f t="shared" si="237"/>
        <v>425.73936305395108</v>
      </c>
      <c r="AB145" s="28">
        <f t="shared" si="237"/>
        <v>420.86059405645676</v>
      </c>
      <c r="AC145" s="28">
        <f t="shared" si="237"/>
        <v>467.85076605203039</v>
      </c>
      <c r="AD145" s="28">
        <f t="shared" si="237"/>
        <v>444.05534420213206</v>
      </c>
      <c r="AE145" s="28">
        <f t="shared" si="237"/>
        <v>439.63756972084855</v>
      </c>
      <c r="AF145" s="28">
        <f t="shared" si="237"/>
        <v>432.81190345725992</v>
      </c>
      <c r="AG145" s="28">
        <f t="shared" si="237"/>
        <v>458.8913942426106</v>
      </c>
      <c r="AH145" s="28">
        <f t="shared" si="237"/>
        <v>452.53762737091648</v>
      </c>
      <c r="AI145" s="28">
        <f t="shared" si="237"/>
        <v>443.20848533709017</v>
      </c>
      <c r="AJ145" s="28">
        <f t="shared" si="237"/>
        <v>435.41365647376131</v>
      </c>
      <c r="AK145" s="28">
        <f t="shared" si="237"/>
        <v>450.96626612271257</v>
      </c>
      <c r="AL145" s="28">
        <f t="shared" si="237"/>
        <v>445.31022133759257</v>
      </c>
      <c r="AM145" s="28">
        <f t="shared" si="237"/>
        <v>444.28978985711524</v>
      </c>
      <c r="AN145" s="28">
        <f t="shared" si="237"/>
        <v>445.56014227184414</v>
      </c>
      <c r="AO145" s="28">
        <f t="shared" si="237"/>
        <v>472.1767324721248</v>
      </c>
      <c r="AP145" s="28">
        <f t="shared" si="237"/>
        <v>480.97886693528437</v>
      </c>
      <c r="AQ145" s="28">
        <f t="shared" si="237"/>
        <v>469.8490149934982</v>
      </c>
      <c r="AR145" s="28">
        <f t="shared" si="237"/>
        <v>455.04014483450663</v>
      </c>
      <c r="AS145" s="28">
        <f t="shared" si="237"/>
        <v>491.06129877106451</v>
      </c>
      <c r="AT145" s="28">
        <f t="shared" si="237"/>
        <v>470.90730605975148</v>
      </c>
      <c r="AU145" s="28">
        <f t="shared" si="237"/>
        <v>448.56767661674587</v>
      </c>
      <c r="AV145" s="28">
        <f t="shared" si="237"/>
        <v>478.54938613998377</v>
      </c>
      <c r="AW145" s="28">
        <f t="shared" si="237"/>
        <v>474.06290432157101</v>
      </c>
      <c r="AX145" s="28">
        <f t="shared" si="237"/>
        <v>464.652981171573</v>
      </c>
      <c r="AY145" s="28">
        <f t="shared" si="237"/>
        <v>484.68984756413261</v>
      </c>
      <c r="AZ145" s="28">
        <f t="shared" si="237"/>
        <v>500.17920157502448</v>
      </c>
      <c r="BA145" s="28">
        <f t="shared" si="237"/>
        <v>519.73432348220592</v>
      </c>
      <c r="BB145" s="28">
        <f t="shared" si="237"/>
        <v>506.59328146432478</v>
      </c>
      <c r="BC145" s="28">
        <f t="shared" si="237"/>
        <v>518.3158550163572</v>
      </c>
      <c r="BD145" s="28">
        <f t="shared" si="237"/>
        <v>515.42005279122361</v>
      </c>
      <c r="BE145" s="28">
        <f t="shared" si="237"/>
        <v>556.83030578951912</v>
      </c>
      <c r="BF145" s="28">
        <f t="shared" si="237"/>
        <v>544.04482055228755</v>
      </c>
      <c r="BG145" s="28">
        <f t="shared" si="237"/>
        <v>529.29707223837045</v>
      </c>
      <c r="BH145" s="28">
        <f t="shared" si="237"/>
        <v>530.02457233032146</v>
      </c>
      <c r="BI145" s="28">
        <f t="shared" si="237"/>
        <v>571.58667353700093</v>
      </c>
      <c r="BJ145" s="28">
        <f t="shared" si="237"/>
        <v>560.62970617293581</v>
      </c>
      <c r="BK145" s="28">
        <f t="shared" si="237"/>
        <v>551.46935525481933</v>
      </c>
      <c r="BL145" s="28">
        <f t="shared" si="237"/>
        <v>544.65849442535944</v>
      </c>
      <c r="BM145" s="28">
        <f t="shared" si="237"/>
        <v>587.27765997588006</v>
      </c>
      <c r="BN145" s="28">
        <f t="shared" ref="BN145:DY145" si="238">SUM(BN146,BN149:BN150)</f>
        <v>572.5476456052445</v>
      </c>
      <c r="BO145" s="28">
        <f t="shared" si="238"/>
        <v>578.5100437685677</v>
      </c>
      <c r="BP145" s="28">
        <f t="shared" si="238"/>
        <v>573.73097630092525</v>
      </c>
      <c r="BQ145" s="28">
        <f t="shared" si="238"/>
        <v>600.00002995451769</v>
      </c>
      <c r="BR145" s="28">
        <f t="shared" si="238"/>
        <v>577.13950231072772</v>
      </c>
      <c r="BS145" s="28">
        <f t="shared" si="238"/>
        <v>577.37694771149552</v>
      </c>
      <c r="BT145" s="28">
        <f t="shared" si="238"/>
        <v>591.62067906191714</v>
      </c>
      <c r="BU145" s="28">
        <f t="shared" si="238"/>
        <v>613.248462511311</v>
      </c>
      <c r="BV145" s="28">
        <f t="shared" si="238"/>
        <v>614.03376352182795</v>
      </c>
      <c r="BW145" s="28">
        <f t="shared" si="238"/>
        <v>604.59354232885994</v>
      </c>
      <c r="BX145" s="28">
        <f t="shared" si="238"/>
        <v>605.92212457455889</v>
      </c>
      <c r="BY145" s="28">
        <f t="shared" si="238"/>
        <v>657.25312590666954</v>
      </c>
      <c r="BZ145" s="28">
        <f t="shared" si="238"/>
        <v>637.76303727500829</v>
      </c>
      <c r="CA145" s="28">
        <f t="shared" si="238"/>
        <v>631.96387349461509</v>
      </c>
      <c r="CB145" s="28">
        <f t="shared" si="238"/>
        <v>634.10760901240621</v>
      </c>
      <c r="CC145" s="28">
        <f t="shared" si="238"/>
        <v>686.15356481845902</v>
      </c>
      <c r="CD145" s="28">
        <f t="shared" si="238"/>
        <v>683.06912881238668</v>
      </c>
      <c r="CE145" s="28">
        <f t="shared" si="238"/>
        <v>667.6947628501083</v>
      </c>
      <c r="CF145" s="28">
        <f t="shared" si="238"/>
        <v>675.21527062441214</v>
      </c>
      <c r="CG145" s="28">
        <f t="shared" si="238"/>
        <v>719.03899630366652</v>
      </c>
      <c r="CH145" s="28">
        <f t="shared" si="238"/>
        <v>705.02761668182802</v>
      </c>
      <c r="CI145" s="28">
        <f t="shared" si="238"/>
        <v>717.69027283922878</v>
      </c>
      <c r="CJ145" s="28">
        <f t="shared" si="238"/>
        <v>766.51774997613563</v>
      </c>
      <c r="CK145" s="28">
        <f t="shared" si="238"/>
        <v>756.6165371369143</v>
      </c>
      <c r="CL145" s="28">
        <f t="shared" si="238"/>
        <v>740.3348946459954</v>
      </c>
      <c r="CM145" s="28">
        <f t="shared" si="238"/>
        <v>746.70787353953472</v>
      </c>
      <c r="CN145" s="28">
        <f t="shared" si="238"/>
        <v>723.30210969539246</v>
      </c>
      <c r="CO145" s="28">
        <f t="shared" si="238"/>
        <v>802.71634735481348</v>
      </c>
      <c r="CP145" s="28">
        <f t="shared" si="238"/>
        <v>765.17746575290323</v>
      </c>
      <c r="CQ145" s="28">
        <f t="shared" si="238"/>
        <v>780.8027610814288</v>
      </c>
      <c r="CR145" s="28">
        <f t="shared" si="238"/>
        <v>758.70561812521737</v>
      </c>
      <c r="CS145" s="28">
        <f t="shared" si="238"/>
        <v>832.4969726259726</v>
      </c>
      <c r="CT145" s="28">
        <f t="shared" si="238"/>
        <v>805.07196102704097</v>
      </c>
      <c r="CU145" s="28">
        <f t="shared" si="238"/>
        <v>781.30505024510001</v>
      </c>
      <c r="CV145" s="28">
        <f t="shared" si="238"/>
        <v>774.04000641907805</v>
      </c>
      <c r="CW145" s="28">
        <f t="shared" si="238"/>
        <v>840.31377819979889</v>
      </c>
      <c r="CX145" s="28">
        <f t="shared" si="238"/>
        <v>817.11780810468463</v>
      </c>
      <c r="CY145" s="28">
        <f t="shared" si="238"/>
        <v>790.86241334800388</v>
      </c>
      <c r="CZ145" s="28">
        <f t="shared" si="238"/>
        <v>808.97653473402215</v>
      </c>
      <c r="DA145" s="28">
        <f t="shared" si="238"/>
        <v>865.57320231657559</v>
      </c>
      <c r="DB145" s="28">
        <f t="shared" si="238"/>
        <v>865.45464962199105</v>
      </c>
      <c r="DC145" s="28">
        <f t="shared" si="238"/>
        <v>813.23766756011059</v>
      </c>
      <c r="DD145" s="28">
        <f t="shared" si="238"/>
        <v>812.12868549823008</v>
      </c>
      <c r="DE145" s="28">
        <f t="shared" si="238"/>
        <v>880.12915859099019</v>
      </c>
      <c r="DF145" s="28">
        <f t="shared" si="238"/>
        <v>855.36058654210899</v>
      </c>
      <c r="DG145" s="28">
        <f t="shared" si="238"/>
        <v>827.3744167132005</v>
      </c>
      <c r="DH145" s="28">
        <f t="shared" si="238"/>
        <v>840.99039995148974</v>
      </c>
      <c r="DI145" s="28">
        <f t="shared" si="238"/>
        <v>882.06858654210907</v>
      </c>
      <c r="DJ145" s="28">
        <f t="shared" si="238"/>
        <v>862.89922996319183</v>
      </c>
      <c r="DK145" s="28">
        <f t="shared" si="238"/>
        <v>871.78943339196849</v>
      </c>
      <c r="DL145" s="28">
        <f t="shared" si="238"/>
        <v>883.85422996319198</v>
      </c>
      <c r="DM145" s="28">
        <f t="shared" si="238"/>
        <v>949.60522996319196</v>
      </c>
      <c r="DN145" s="28">
        <f t="shared" si="238"/>
        <v>923.40535272367515</v>
      </c>
      <c r="DO145" s="28">
        <f t="shared" si="238"/>
        <v>904.92535272367536</v>
      </c>
      <c r="DP145" s="28">
        <f t="shared" si="238"/>
        <v>894.84235272367528</v>
      </c>
      <c r="DQ145" s="28">
        <f t="shared" si="238"/>
        <v>969.13235272367513</v>
      </c>
      <c r="DR145" s="28">
        <f t="shared" si="238"/>
        <v>969.16730858286155</v>
      </c>
      <c r="DS145" s="28">
        <f t="shared" si="238"/>
        <v>935.25530858286174</v>
      </c>
      <c r="DT145" s="28">
        <f t="shared" si="238"/>
        <v>912.5313085828617</v>
      </c>
      <c r="DU145" s="28">
        <f t="shared" si="238"/>
        <v>972.60430858286168</v>
      </c>
      <c r="DV145" s="28">
        <f t="shared" si="238"/>
        <v>989.16417719512503</v>
      </c>
      <c r="DW145" s="28">
        <f t="shared" si="238"/>
        <v>933.80017719512523</v>
      </c>
      <c r="DX145" s="28">
        <f t="shared" si="238"/>
        <v>918.88917719512517</v>
      </c>
      <c r="DY145" s="28">
        <f t="shared" si="238"/>
        <v>983.18117719512509</v>
      </c>
      <c r="DZ145" s="28">
        <f t="shared" ref="DZ145:FD145" si="239">SUM(DZ146,DZ149:DZ150)</f>
        <v>976.32889794987022</v>
      </c>
      <c r="EA145" s="28">
        <f t="shared" si="239"/>
        <v>973.9698979498703</v>
      </c>
      <c r="EB145" s="28">
        <f t="shared" si="239"/>
        <v>921.26289794987019</v>
      </c>
      <c r="EC145" s="28">
        <f t="shared" si="239"/>
        <v>1014.6158979498703</v>
      </c>
      <c r="ED145" s="28">
        <f t="shared" si="239"/>
        <v>1001.7900711591553</v>
      </c>
      <c r="EE145" s="28">
        <f t="shared" si="239"/>
        <v>964.81207115915538</v>
      </c>
      <c r="EF145" s="28">
        <f t="shared" si="239"/>
        <v>966.01907115915549</v>
      </c>
      <c r="EG145" s="28">
        <f t="shared" si="239"/>
        <v>1047.8870711591555</v>
      </c>
      <c r="EH145" s="28">
        <f t="shared" si="239"/>
        <v>1033.5563112685104</v>
      </c>
      <c r="EI145" s="28">
        <f t="shared" si="239"/>
        <v>1027.4963112685105</v>
      </c>
      <c r="EJ145" s="28">
        <f t="shared" si="239"/>
        <v>940.31331126851023</v>
      </c>
      <c r="EK145" s="28">
        <f t="shared" si="239"/>
        <v>979.18531126851042</v>
      </c>
      <c r="EL145" s="28">
        <f t="shared" si="239"/>
        <v>945.13853458880976</v>
      </c>
      <c r="EM145" s="28">
        <f t="shared" si="239"/>
        <v>969.40881784251542</v>
      </c>
      <c r="EN145" s="28">
        <f t="shared" si="239"/>
        <v>969.42498949578408</v>
      </c>
      <c r="EO145" s="28">
        <f t="shared" si="239"/>
        <v>1056.170897177316</v>
      </c>
      <c r="EP145" s="28">
        <f t="shared" si="239"/>
        <v>986.0086559864925</v>
      </c>
      <c r="EQ145" s="28">
        <f t="shared" si="239"/>
        <v>984.47526326436616</v>
      </c>
      <c r="ER145" s="28">
        <f t="shared" si="239"/>
        <v>973.74240770197218</v>
      </c>
      <c r="ES145" s="28">
        <f t="shared" si="239"/>
        <v>1067.5602959576649</v>
      </c>
      <c r="ET145" s="28">
        <f t="shared" si="239"/>
        <v>1021.6671515302651</v>
      </c>
      <c r="EU145" s="28">
        <f t="shared" si="239"/>
        <v>969.92299299084652</v>
      </c>
      <c r="EV145" s="28">
        <f t="shared" si="239"/>
        <v>981.04013261219325</v>
      </c>
      <c r="EW145" s="28">
        <f t="shared" si="239"/>
        <v>1044.934273214528</v>
      </c>
      <c r="EX145" s="28">
        <f t="shared" si="239"/>
        <v>1014.9963918623146</v>
      </c>
      <c r="EY145" s="28">
        <f t="shared" si="239"/>
        <v>979.99775156522583</v>
      </c>
      <c r="EZ145" s="28">
        <f t="shared" si="239"/>
        <v>948.95793325509055</v>
      </c>
      <c r="FA145" s="28">
        <f t="shared" si="239"/>
        <v>1042.5535778508895</v>
      </c>
      <c r="FB145" s="28">
        <f t="shared" si="239"/>
        <v>1011.4232906134412</v>
      </c>
      <c r="FC145" s="28">
        <f t="shared" si="239"/>
        <v>966.24913497295699</v>
      </c>
      <c r="FD145" s="28">
        <f t="shared" si="239"/>
        <v>958.31141127452759</v>
      </c>
      <c r="FE145" s="28">
        <f t="shared" ref="FE145:FP145" si="240">SUM(FE146,FE149:FE150)</f>
        <v>1085.7156220500074</v>
      </c>
      <c r="FF145" s="28">
        <f t="shared" si="240"/>
        <v>1019.7177012787614</v>
      </c>
      <c r="FG145" s="28">
        <f t="shared" si="240"/>
        <v>979.62185564974288</v>
      </c>
      <c r="FH145" s="28">
        <f t="shared" si="240"/>
        <v>982.53981624411517</v>
      </c>
      <c r="FI145" s="28">
        <f t="shared" si="240"/>
        <v>1078.5254318452619</v>
      </c>
      <c r="FJ145" s="28">
        <f t="shared" si="240"/>
        <v>1072.8011776568076</v>
      </c>
      <c r="FK145" s="28">
        <f t="shared" si="240"/>
        <v>1005.121436612741</v>
      </c>
      <c r="FL145" s="28">
        <f t="shared" si="240"/>
        <v>1005.6688625299555</v>
      </c>
      <c r="FM145" s="28">
        <f t="shared" si="240"/>
        <v>1125.0829177413013</v>
      </c>
      <c r="FN145" s="28">
        <f t="shared" si="240"/>
        <v>1090.9199057010142</v>
      </c>
      <c r="FO145" s="28">
        <f t="shared" si="240"/>
        <v>1025.9712326940787</v>
      </c>
      <c r="FP145" s="28">
        <f t="shared" si="240"/>
        <v>1039.3998855218608</v>
      </c>
      <c r="FQ145" s="28">
        <f t="shared" ref="FQ145:FS145" si="241">SUM(FQ146,FQ149:FQ150)</f>
        <v>1152.1270473490849</v>
      </c>
      <c r="FR145" s="28">
        <f t="shared" si="241"/>
        <v>1127.6062155694492</v>
      </c>
      <c r="FS145" s="28">
        <f t="shared" si="241"/>
        <v>1115.2849960833425</v>
      </c>
      <c r="FT145" s="28">
        <f t="shared" ref="FT145:FU145" si="242">SUM(FT146,FT149:FT150)</f>
        <v>1097.2565546950948</v>
      </c>
      <c r="FU145" s="28">
        <f t="shared" si="242"/>
        <v>1225.9025328900836</v>
      </c>
      <c r="FV145" s="28">
        <f t="shared" ref="FV145" si="243">SUM(FV146,FV149:FV150)</f>
        <v>1156.7488809318991</v>
      </c>
    </row>
    <row r="146" spans="1:178" ht="15" x14ac:dyDescent="0.25">
      <c r="A146" s="46" t="s">
        <v>25</v>
      </c>
      <c r="B146" s="13">
        <f t="shared" ref="B146:BM146" si="244">SUM(B147:B148)</f>
        <v>341.39499999999998</v>
      </c>
      <c r="C146" s="13">
        <f t="shared" si="244"/>
        <v>339.75600000000003</v>
      </c>
      <c r="D146" s="13">
        <f t="shared" si="244"/>
        <v>345.79199999999992</v>
      </c>
      <c r="E146" s="13">
        <f t="shared" si="244"/>
        <v>376.39</v>
      </c>
      <c r="F146" s="13">
        <f t="shared" si="244"/>
        <v>359.82499999999999</v>
      </c>
      <c r="G146" s="13">
        <f t="shared" si="244"/>
        <v>349.36699999999996</v>
      </c>
      <c r="H146" s="13">
        <f t="shared" si="244"/>
        <v>342.02799999999996</v>
      </c>
      <c r="I146" s="13">
        <f t="shared" si="244"/>
        <v>368.226</v>
      </c>
      <c r="J146" s="13">
        <f t="shared" si="244"/>
        <v>347.846</v>
      </c>
      <c r="K146" s="13">
        <f t="shared" si="244"/>
        <v>344.55399999999997</v>
      </c>
      <c r="L146" s="13">
        <f t="shared" si="244"/>
        <v>342.22899999999998</v>
      </c>
      <c r="M146" s="13">
        <f t="shared" si="244"/>
        <v>372.21600000000001</v>
      </c>
      <c r="N146" s="13">
        <f t="shared" si="244"/>
        <v>380.07499999999993</v>
      </c>
      <c r="O146" s="13">
        <f t="shared" si="244"/>
        <v>334.28599999999994</v>
      </c>
      <c r="P146" s="13">
        <f t="shared" si="244"/>
        <v>345.82499999999999</v>
      </c>
      <c r="Q146" s="13">
        <f t="shared" si="244"/>
        <v>367.86499999999995</v>
      </c>
      <c r="R146" s="13">
        <f t="shared" si="244"/>
        <v>369.80799999999999</v>
      </c>
      <c r="S146" s="13">
        <f t="shared" si="244"/>
        <v>351.48399999999998</v>
      </c>
      <c r="T146" s="13">
        <f t="shared" si="244"/>
        <v>348.57799999999997</v>
      </c>
      <c r="U146" s="13">
        <f t="shared" si="244"/>
        <v>379.05700000000002</v>
      </c>
      <c r="V146" s="13">
        <f t="shared" si="244"/>
        <v>382.74399999999997</v>
      </c>
      <c r="W146" s="13">
        <f t="shared" si="244"/>
        <v>348.54899999999998</v>
      </c>
      <c r="X146" s="13">
        <f t="shared" si="244"/>
        <v>322.31099999999998</v>
      </c>
      <c r="Y146" s="13">
        <f t="shared" si="244"/>
        <v>362.37099999999987</v>
      </c>
      <c r="Z146" s="13">
        <f t="shared" si="244"/>
        <v>355.09599999999989</v>
      </c>
      <c r="AA146" s="13">
        <f t="shared" si="244"/>
        <v>342.37599999999998</v>
      </c>
      <c r="AB146" s="13">
        <f t="shared" si="244"/>
        <v>338.86399999999998</v>
      </c>
      <c r="AC146" s="13">
        <f t="shared" si="244"/>
        <v>373.79400000000004</v>
      </c>
      <c r="AD146" s="13">
        <f t="shared" si="244"/>
        <v>357.94900000000001</v>
      </c>
      <c r="AE146" s="13">
        <f t="shared" si="244"/>
        <v>352.54799999999994</v>
      </c>
      <c r="AF146" s="13">
        <f t="shared" si="244"/>
        <v>352.15999999999997</v>
      </c>
      <c r="AG146" s="13">
        <f t="shared" si="244"/>
        <v>368.98299999999995</v>
      </c>
      <c r="AH146" s="13">
        <f t="shared" si="244"/>
        <v>363.93</v>
      </c>
      <c r="AI146" s="13">
        <f t="shared" si="244"/>
        <v>360.13399999999996</v>
      </c>
      <c r="AJ146" s="13">
        <f t="shared" si="244"/>
        <v>355.40000000000003</v>
      </c>
      <c r="AK146" s="13">
        <f t="shared" si="244"/>
        <v>370.55499999999995</v>
      </c>
      <c r="AL146" s="13">
        <f t="shared" si="244"/>
        <v>359.87299999999993</v>
      </c>
      <c r="AM146" s="13">
        <f t="shared" si="244"/>
        <v>356.26100000000002</v>
      </c>
      <c r="AN146" s="13">
        <f t="shared" si="244"/>
        <v>361.57799999999997</v>
      </c>
      <c r="AO146" s="13">
        <f t="shared" si="244"/>
        <v>380.5</v>
      </c>
      <c r="AP146" s="13">
        <f t="shared" si="244"/>
        <v>380.42</v>
      </c>
      <c r="AQ146" s="13">
        <f t="shared" si="244"/>
        <v>370.94899999999996</v>
      </c>
      <c r="AR146" s="13">
        <f t="shared" si="244"/>
        <v>356.80299999999994</v>
      </c>
      <c r="AS146" s="13">
        <f t="shared" si="244"/>
        <v>385.16399999999999</v>
      </c>
      <c r="AT146" s="13">
        <f t="shared" si="244"/>
        <v>362.42899999999997</v>
      </c>
      <c r="AU146" s="13">
        <f t="shared" si="244"/>
        <v>351.38299999999998</v>
      </c>
      <c r="AV146" s="13">
        <f t="shared" si="244"/>
        <v>345.93899999999996</v>
      </c>
      <c r="AW146" s="13">
        <f t="shared" si="244"/>
        <v>366.08</v>
      </c>
      <c r="AX146" s="13">
        <f t="shared" si="244"/>
        <v>360.93299999999999</v>
      </c>
      <c r="AY146" s="13">
        <f t="shared" si="244"/>
        <v>365.44</v>
      </c>
      <c r="AZ146" s="13">
        <f t="shared" si="244"/>
        <v>383.214</v>
      </c>
      <c r="BA146" s="13">
        <f t="shared" si="244"/>
        <v>401.94499999999994</v>
      </c>
      <c r="BB146" s="13">
        <f t="shared" si="244"/>
        <v>390.51400000000001</v>
      </c>
      <c r="BC146" s="13">
        <f t="shared" si="244"/>
        <v>392.69299999999998</v>
      </c>
      <c r="BD146" s="13">
        <f t="shared" si="244"/>
        <v>393.23900000000003</v>
      </c>
      <c r="BE146" s="13">
        <f t="shared" si="244"/>
        <v>431.74299999999988</v>
      </c>
      <c r="BF146" s="13">
        <f t="shared" si="244"/>
        <v>415.47</v>
      </c>
      <c r="BG146" s="13">
        <f t="shared" si="244"/>
        <v>401.38100000000003</v>
      </c>
      <c r="BH146" s="13">
        <f t="shared" si="244"/>
        <v>409.43199999999996</v>
      </c>
      <c r="BI146" s="13">
        <f t="shared" si="244"/>
        <v>440.49799999999993</v>
      </c>
      <c r="BJ146" s="13">
        <f t="shared" si="244"/>
        <v>434.30724174253305</v>
      </c>
      <c r="BK146" s="13">
        <f t="shared" si="244"/>
        <v>426.65224174253302</v>
      </c>
      <c r="BL146" s="13">
        <f t="shared" si="244"/>
        <v>426.12924174253311</v>
      </c>
      <c r="BM146" s="13">
        <f t="shared" si="244"/>
        <v>459.42424174253307</v>
      </c>
      <c r="BN146" s="13">
        <f t="shared" ref="BN146:DY146" si="245">SUM(BN147:BN148)</f>
        <v>448.335203832974</v>
      </c>
      <c r="BO146" s="13">
        <f t="shared" si="245"/>
        <v>447.65720383297406</v>
      </c>
      <c r="BP146" s="13">
        <f t="shared" si="245"/>
        <v>447.80920383297416</v>
      </c>
      <c r="BQ146" s="13">
        <f t="shared" si="245"/>
        <v>467.91020383297416</v>
      </c>
      <c r="BR146" s="13">
        <f t="shared" si="245"/>
        <v>446.56490476993065</v>
      </c>
      <c r="BS146" s="13">
        <f t="shared" si="245"/>
        <v>443.13390476993055</v>
      </c>
      <c r="BT146" s="13">
        <f t="shared" si="245"/>
        <v>456.51790476993062</v>
      </c>
      <c r="BU146" s="13">
        <f t="shared" si="245"/>
        <v>467.8699047699306</v>
      </c>
      <c r="BV146" s="13">
        <f t="shared" si="245"/>
        <v>459.25913029108074</v>
      </c>
      <c r="BW146" s="13">
        <f t="shared" si="245"/>
        <v>450.5691302910808</v>
      </c>
      <c r="BX146" s="13">
        <f t="shared" si="245"/>
        <v>449.38413029108074</v>
      </c>
      <c r="BY146" s="13">
        <f t="shared" si="245"/>
        <v>485.7951302910808</v>
      </c>
      <c r="BZ146" s="13">
        <f t="shared" si="245"/>
        <v>461.82828528372443</v>
      </c>
      <c r="CA146" s="13">
        <f t="shared" si="245"/>
        <v>453.92228528372448</v>
      </c>
      <c r="CB146" s="13">
        <f t="shared" si="245"/>
        <v>458.45028528372444</v>
      </c>
      <c r="CC146" s="13">
        <f t="shared" si="245"/>
        <v>492.34128528372446</v>
      </c>
      <c r="CD146" s="13">
        <f t="shared" si="245"/>
        <v>478.66985386678812</v>
      </c>
      <c r="CE146" s="13">
        <f t="shared" si="245"/>
        <v>463.77785386678818</v>
      </c>
      <c r="CF146" s="13">
        <f t="shared" si="245"/>
        <v>473.79985386678811</v>
      </c>
      <c r="CG146" s="13">
        <f t="shared" si="245"/>
        <v>510.58485386678819</v>
      </c>
      <c r="CH146" s="13">
        <f t="shared" si="245"/>
        <v>490.2522255738794</v>
      </c>
      <c r="CI146" s="13">
        <f t="shared" si="245"/>
        <v>478.6062255738795</v>
      </c>
      <c r="CJ146" s="13">
        <f t="shared" si="245"/>
        <v>507.16422557387943</v>
      </c>
      <c r="CK146" s="13">
        <f t="shared" si="245"/>
        <v>514.7962255738795</v>
      </c>
      <c r="CL146" s="13">
        <f t="shared" si="245"/>
        <v>491.16810765127411</v>
      </c>
      <c r="CM146" s="13">
        <f t="shared" si="245"/>
        <v>493.56310765127409</v>
      </c>
      <c r="CN146" s="13">
        <f t="shared" si="245"/>
        <v>491.42310765127405</v>
      </c>
      <c r="CO146" s="13">
        <f t="shared" si="245"/>
        <v>528.59310765127407</v>
      </c>
      <c r="CP146" s="13">
        <f t="shared" si="245"/>
        <v>515.62513209035865</v>
      </c>
      <c r="CQ146" s="13">
        <f t="shared" si="245"/>
        <v>503.74213209035872</v>
      </c>
      <c r="CR146" s="13">
        <f t="shared" si="245"/>
        <v>502.70613209035866</v>
      </c>
      <c r="CS146" s="13">
        <f t="shared" si="245"/>
        <v>540.3771320903586</v>
      </c>
      <c r="CT146" s="13">
        <f t="shared" si="245"/>
        <v>520.34100403845946</v>
      </c>
      <c r="CU146" s="13">
        <f t="shared" si="245"/>
        <v>512.53000403845954</v>
      </c>
      <c r="CV146" s="13">
        <f t="shared" si="245"/>
        <v>509.22600403845945</v>
      </c>
      <c r="CW146" s="13">
        <f t="shared" si="245"/>
        <v>552.45900403845951</v>
      </c>
      <c r="CX146" s="13">
        <f t="shared" si="245"/>
        <v>531.63287584224167</v>
      </c>
      <c r="CY146" s="13">
        <f t="shared" si="245"/>
        <v>517.39687584224157</v>
      </c>
      <c r="CZ146" s="13">
        <f t="shared" si="245"/>
        <v>523.35687584224161</v>
      </c>
      <c r="DA146" s="13">
        <f t="shared" si="245"/>
        <v>556.22487584224154</v>
      </c>
      <c r="DB146" s="13">
        <f t="shared" si="245"/>
        <v>535.13905628951602</v>
      </c>
      <c r="DC146" s="13">
        <f t="shared" si="245"/>
        <v>511.21005628951605</v>
      </c>
      <c r="DD146" s="13">
        <f t="shared" si="245"/>
        <v>511.42505628951602</v>
      </c>
      <c r="DE146" s="13">
        <f t="shared" si="245"/>
        <v>550.76905628951602</v>
      </c>
      <c r="DF146" s="13">
        <f t="shared" si="245"/>
        <v>530.83095355848502</v>
      </c>
      <c r="DG146" s="13">
        <f t="shared" si="245"/>
        <v>516.20495355848493</v>
      </c>
      <c r="DH146" s="13">
        <f t="shared" si="245"/>
        <v>523.72695355848498</v>
      </c>
      <c r="DI146" s="13">
        <f t="shared" si="245"/>
        <v>550.54295355848512</v>
      </c>
      <c r="DJ146" s="13">
        <f t="shared" si="245"/>
        <v>530.76756332720925</v>
      </c>
      <c r="DK146" s="13">
        <f t="shared" si="245"/>
        <v>534.41656332720925</v>
      </c>
      <c r="DL146" s="13">
        <f t="shared" si="245"/>
        <v>543.83556332720923</v>
      </c>
      <c r="DM146" s="13">
        <f t="shared" si="245"/>
        <v>583.62556332720931</v>
      </c>
      <c r="DN146" s="13">
        <f t="shared" si="245"/>
        <v>566.00710543699734</v>
      </c>
      <c r="DO146" s="13">
        <f t="shared" si="245"/>
        <v>553.12110543699748</v>
      </c>
      <c r="DP146" s="13">
        <f t="shared" si="245"/>
        <v>554.21010543699742</v>
      </c>
      <c r="DQ146" s="13">
        <f t="shared" si="245"/>
        <v>597.90710543699731</v>
      </c>
      <c r="DR146" s="13">
        <f t="shared" si="245"/>
        <v>601.59590031601897</v>
      </c>
      <c r="DS146" s="13">
        <f t="shared" si="245"/>
        <v>574.28890031601895</v>
      </c>
      <c r="DT146" s="13">
        <f t="shared" si="245"/>
        <v>574.48490031601909</v>
      </c>
      <c r="DU146" s="13">
        <f t="shared" si="245"/>
        <v>603.41590031601902</v>
      </c>
      <c r="DV146" s="13">
        <f t="shared" si="245"/>
        <v>599.56733389640567</v>
      </c>
      <c r="DW146" s="13">
        <f t="shared" si="245"/>
        <v>563.28633389640595</v>
      </c>
      <c r="DX146" s="13">
        <f t="shared" si="245"/>
        <v>547.7013338964058</v>
      </c>
      <c r="DY146" s="13">
        <f t="shared" si="245"/>
        <v>588.61933389640581</v>
      </c>
      <c r="DZ146" s="13">
        <f t="shared" ref="DZ146:FD146" si="246">SUM(DZ147:DZ148)</f>
        <v>587.75630129203546</v>
      </c>
      <c r="EA146" s="13">
        <f t="shared" si="246"/>
        <v>581.62430129203551</v>
      </c>
      <c r="EB146" s="13">
        <f t="shared" si="246"/>
        <v>548.91830129203549</v>
      </c>
      <c r="EC146" s="13">
        <f t="shared" si="246"/>
        <v>599.58730129203548</v>
      </c>
      <c r="ED146" s="13">
        <f t="shared" si="246"/>
        <v>595.54166518370289</v>
      </c>
      <c r="EE146" s="13">
        <f t="shared" si="246"/>
        <v>568.81666518370298</v>
      </c>
      <c r="EF146" s="13">
        <f t="shared" si="246"/>
        <v>576.95566518370299</v>
      </c>
      <c r="EG146" s="13">
        <f t="shared" si="246"/>
        <v>617.13666518370292</v>
      </c>
      <c r="EH146" s="13">
        <f t="shared" si="246"/>
        <v>607.22627873240549</v>
      </c>
      <c r="EI146" s="13">
        <f t="shared" si="246"/>
        <v>594.42427873240558</v>
      </c>
      <c r="EJ146" s="13">
        <f t="shared" si="246"/>
        <v>548.88527873240548</v>
      </c>
      <c r="EK146" s="13">
        <f t="shared" si="246"/>
        <v>578.56727873240561</v>
      </c>
      <c r="EL146" s="13">
        <f t="shared" si="246"/>
        <v>562.80743147789678</v>
      </c>
      <c r="EM146" s="13">
        <f t="shared" si="246"/>
        <v>568.82263735859487</v>
      </c>
      <c r="EN146" s="13">
        <f t="shared" si="246"/>
        <v>565.88227973247558</v>
      </c>
      <c r="EO146" s="13">
        <f t="shared" si="246"/>
        <v>603.4738952429791</v>
      </c>
      <c r="EP146" s="13">
        <f t="shared" si="246"/>
        <v>590.68938473691958</v>
      </c>
      <c r="EQ146" s="13">
        <f t="shared" si="246"/>
        <v>563.6354446273898</v>
      </c>
      <c r="ER146" s="13">
        <f t="shared" si="246"/>
        <v>563.54123505873918</v>
      </c>
      <c r="ES146" s="13">
        <f t="shared" si="246"/>
        <v>597.97193895437204</v>
      </c>
      <c r="ET146" s="13">
        <f t="shared" si="246"/>
        <v>576.37067512108865</v>
      </c>
      <c r="EU146" s="13">
        <f t="shared" si="246"/>
        <v>552.77659187260508</v>
      </c>
      <c r="EV146" s="13">
        <f t="shared" si="246"/>
        <v>564.90262618619886</v>
      </c>
      <c r="EW146" s="13">
        <f t="shared" si="246"/>
        <v>581.85651034230511</v>
      </c>
      <c r="EX146" s="13">
        <f t="shared" si="246"/>
        <v>565.22341507303872</v>
      </c>
      <c r="EY146" s="13">
        <f t="shared" si="246"/>
        <v>545.4860639093439</v>
      </c>
      <c r="EZ146" s="13">
        <f t="shared" si="246"/>
        <v>538.53945190473974</v>
      </c>
      <c r="FA146" s="13">
        <f t="shared" si="246"/>
        <v>577.58058443075709</v>
      </c>
      <c r="FB146" s="13">
        <f t="shared" si="246"/>
        <v>560.27489054954003</v>
      </c>
      <c r="FC146" s="13">
        <f t="shared" si="246"/>
        <v>538.72026278479825</v>
      </c>
      <c r="FD146" s="13">
        <f t="shared" si="246"/>
        <v>537.66797879563319</v>
      </c>
      <c r="FE146" s="13">
        <f t="shared" ref="FE146:FP146" si="247">SUM(FE147:FE148)</f>
        <v>578.99681552734603</v>
      </c>
      <c r="FF146" s="13">
        <f t="shared" si="247"/>
        <v>553.00137437844262</v>
      </c>
      <c r="FG146" s="13">
        <f t="shared" si="247"/>
        <v>540.96689591727147</v>
      </c>
      <c r="FH146" s="13">
        <f t="shared" si="247"/>
        <v>540.44654551090571</v>
      </c>
      <c r="FI146" s="13">
        <f t="shared" si="247"/>
        <v>587.13089888028935</v>
      </c>
      <c r="FJ146" s="13">
        <f t="shared" si="247"/>
        <v>578.18677362077165</v>
      </c>
      <c r="FK146" s="13">
        <f t="shared" si="247"/>
        <v>549.95664141386158</v>
      </c>
      <c r="FL146" s="13">
        <f t="shared" si="247"/>
        <v>554.22410654116038</v>
      </c>
      <c r="FM146" s="13">
        <f t="shared" si="247"/>
        <v>603.07894799758151</v>
      </c>
      <c r="FN146" s="13">
        <f t="shared" si="247"/>
        <v>600.05823003760179</v>
      </c>
      <c r="FO146" s="13">
        <f t="shared" si="247"/>
        <v>555.39211498523946</v>
      </c>
      <c r="FP146" s="13">
        <f t="shared" si="247"/>
        <v>574.60162546079027</v>
      </c>
      <c r="FQ146" s="13">
        <f t="shared" ref="FQ146:FS146" si="248">SUM(FQ147:FQ148)</f>
        <v>612.01182567316823</v>
      </c>
      <c r="FR146" s="13">
        <f t="shared" si="248"/>
        <v>606.14032478250863</v>
      </c>
      <c r="FS146" s="13">
        <f t="shared" si="248"/>
        <v>584.58689004735265</v>
      </c>
      <c r="FT146" s="13">
        <f t="shared" ref="FT146:FU146" si="249">SUM(FT147:FT148)</f>
        <v>574.00722762767782</v>
      </c>
      <c r="FU146" s="13">
        <f t="shared" si="249"/>
        <v>629.29618279672343</v>
      </c>
      <c r="FV146" s="13">
        <f t="shared" ref="FV146" si="250">SUM(FV147:FV148)</f>
        <v>605.31790674034926</v>
      </c>
    </row>
    <row r="147" spans="1:178" ht="17.25" x14ac:dyDescent="0.25">
      <c r="A147" s="50" t="s">
        <v>117</v>
      </c>
      <c r="B147" s="13">
        <v>31.506</v>
      </c>
      <c r="C147" s="13">
        <v>27.491999999999997</v>
      </c>
      <c r="D147" s="13">
        <v>26.564999999999998</v>
      </c>
      <c r="E147" s="13">
        <v>30.423999999999999</v>
      </c>
      <c r="F147" s="13">
        <v>27.797000000000001</v>
      </c>
      <c r="G147" s="13">
        <v>24.594000000000001</v>
      </c>
      <c r="H147" s="13">
        <v>21.984999999999999</v>
      </c>
      <c r="I147" s="13">
        <v>26.669999999999995</v>
      </c>
      <c r="J147" s="13">
        <v>20.477999999999998</v>
      </c>
      <c r="K147" s="13">
        <v>18.143000000000001</v>
      </c>
      <c r="L147" s="13">
        <v>17.954999999999998</v>
      </c>
      <c r="M147" s="13">
        <v>21.270999999999997</v>
      </c>
      <c r="N147" s="13">
        <v>21.766000000000002</v>
      </c>
      <c r="O147" s="13">
        <v>13.815</v>
      </c>
      <c r="P147" s="13">
        <v>14.161</v>
      </c>
      <c r="Q147" s="13">
        <v>17.727</v>
      </c>
      <c r="R147" s="13">
        <v>16.177</v>
      </c>
      <c r="S147" s="13">
        <v>13.934000000000001</v>
      </c>
      <c r="T147" s="13">
        <v>12.319000000000001</v>
      </c>
      <c r="U147" s="13">
        <v>15.588999999999999</v>
      </c>
      <c r="V147" s="13">
        <v>15.155999999999999</v>
      </c>
      <c r="W147" s="13">
        <v>12.004999999999999</v>
      </c>
      <c r="X147" s="13">
        <v>9.7109999999999985</v>
      </c>
      <c r="Y147" s="13">
        <v>12.928000000000001</v>
      </c>
      <c r="Z147" s="13">
        <v>12.286999999999999</v>
      </c>
      <c r="AA147" s="13">
        <v>9.7739999999999991</v>
      </c>
      <c r="AB147" s="13">
        <v>8.4520000000000017</v>
      </c>
      <c r="AC147" s="13">
        <v>11.229000000000001</v>
      </c>
      <c r="AD147" s="13">
        <v>9.4789999999999992</v>
      </c>
      <c r="AE147" s="13">
        <v>7.7140000000000004</v>
      </c>
      <c r="AF147" s="13">
        <v>6.9740000000000002</v>
      </c>
      <c r="AG147" s="13">
        <v>9.6890000000000001</v>
      </c>
      <c r="AH147" s="13">
        <v>8.2430000000000003</v>
      </c>
      <c r="AI147" s="13">
        <v>6.9049999999999994</v>
      </c>
      <c r="AJ147" s="13">
        <v>6.327</v>
      </c>
      <c r="AK147" s="13">
        <v>7.5459999999999994</v>
      </c>
      <c r="AL147" s="13">
        <v>6.5540000000000003</v>
      </c>
      <c r="AM147" s="13">
        <v>5.8379999999999992</v>
      </c>
      <c r="AN147" s="13">
        <v>9.1280000000000001</v>
      </c>
      <c r="AO147" s="13">
        <v>37.292000000000002</v>
      </c>
      <c r="AP147" s="13">
        <v>37.116999999999997</v>
      </c>
      <c r="AQ147" s="13">
        <v>31.09</v>
      </c>
      <c r="AR147" s="13">
        <v>31</v>
      </c>
      <c r="AS147" s="13">
        <v>34.880999999999993</v>
      </c>
      <c r="AT147" s="13">
        <v>31.511999999999997</v>
      </c>
      <c r="AU147" s="13">
        <v>28.111999999999998</v>
      </c>
      <c r="AV147" s="13">
        <v>26.194999999999997</v>
      </c>
      <c r="AW147" s="13">
        <v>27.354000000000003</v>
      </c>
      <c r="AX147" s="13">
        <v>28.042999999999999</v>
      </c>
      <c r="AY147" s="13">
        <v>25.338000000000001</v>
      </c>
      <c r="AZ147" s="13">
        <v>25.815000000000001</v>
      </c>
      <c r="BA147" s="13">
        <v>27.904999999999994</v>
      </c>
      <c r="BB147" s="13">
        <v>20.978999999999999</v>
      </c>
      <c r="BC147" s="13">
        <v>17.067000000000004</v>
      </c>
      <c r="BD147" s="13">
        <v>16.384</v>
      </c>
      <c r="BE147" s="13">
        <v>21.978999999999999</v>
      </c>
      <c r="BF147" s="13">
        <v>27.124000000000002</v>
      </c>
      <c r="BG147" s="13">
        <v>28.315000000000001</v>
      </c>
      <c r="BH147" s="13">
        <v>31.059000000000005</v>
      </c>
      <c r="BI147" s="13">
        <v>37.932000000000002</v>
      </c>
      <c r="BJ147" s="13">
        <v>39.851626294400816</v>
      </c>
      <c r="BK147" s="13">
        <v>43.010626294400822</v>
      </c>
      <c r="BL147" s="13">
        <v>51.567626294400817</v>
      </c>
      <c r="BM147" s="13">
        <v>62.854626294400823</v>
      </c>
      <c r="BN147" s="13">
        <v>67.935559360434794</v>
      </c>
      <c r="BO147" s="13">
        <v>80.122559360434821</v>
      </c>
      <c r="BP147" s="13">
        <v>98.222559360434815</v>
      </c>
      <c r="BQ147" s="13">
        <v>117.29655936043481</v>
      </c>
      <c r="BR147" s="13">
        <v>128.79359446648286</v>
      </c>
      <c r="BS147" s="13">
        <v>136.81359446648287</v>
      </c>
      <c r="BT147" s="13">
        <v>149.96059446648289</v>
      </c>
      <c r="BU147" s="13">
        <v>161.24459446648288</v>
      </c>
      <c r="BV147" s="13">
        <v>162.17361199647135</v>
      </c>
      <c r="BW147" s="13">
        <v>163.27161199647136</v>
      </c>
      <c r="BX147" s="13">
        <v>170.02661199647136</v>
      </c>
      <c r="BY147" s="13">
        <v>188.12561199647138</v>
      </c>
      <c r="BZ147" s="13">
        <v>183.04161649625919</v>
      </c>
      <c r="CA147" s="13">
        <v>184.22561649625919</v>
      </c>
      <c r="CB147" s="13">
        <v>194.67061649625919</v>
      </c>
      <c r="CC147" s="13">
        <v>210.97961649625918</v>
      </c>
      <c r="CD147" s="13">
        <v>209.96063500360839</v>
      </c>
      <c r="CE147" s="13">
        <v>204.6056350036084</v>
      </c>
      <c r="CF147" s="13">
        <v>218.28163500360841</v>
      </c>
      <c r="CG147" s="13">
        <v>238.28863500360845</v>
      </c>
      <c r="CH147" s="13">
        <v>232.49351784125983</v>
      </c>
      <c r="CI147" s="13">
        <v>232.43751784125982</v>
      </c>
      <c r="CJ147" s="13">
        <v>252.46651784125979</v>
      </c>
      <c r="CK147" s="13">
        <v>269.62051784125981</v>
      </c>
      <c r="CL147" s="13">
        <v>292.21747208201242</v>
      </c>
      <c r="CM147" s="13">
        <v>340.9684720820124</v>
      </c>
      <c r="CN147" s="13">
        <v>346.71147208201239</v>
      </c>
      <c r="CO147" s="13">
        <v>376.90047208201236</v>
      </c>
      <c r="CP147" s="13">
        <v>371.00983536272207</v>
      </c>
      <c r="CQ147" s="13">
        <v>365.63383536272215</v>
      </c>
      <c r="CR147" s="13">
        <v>368.24783536272207</v>
      </c>
      <c r="CS147" s="13">
        <v>397.45483536272206</v>
      </c>
      <c r="CT147" s="13">
        <v>383.77875479186508</v>
      </c>
      <c r="CU147" s="13">
        <v>379.63575479186511</v>
      </c>
      <c r="CV147" s="13">
        <v>378.33575479186504</v>
      </c>
      <c r="CW147" s="13">
        <v>410.71275479186511</v>
      </c>
      <c r="CX147" s="13">
        <v>397.06826854067356</v>
      </c>
      <c r="CY147" s="13">
        <v>385.78226854067356</v>
      </c>
      <c r="CZ147" s="13">
        <v>392.71226854067356</v>
      </c>
      <c r="DA147" s="13">
        <v>419.04526854067353</v>
      </c>
      <c r="DB147" s="13">
        <v>405.5137729705155</v>
      </c>
      <c r="DC147" s="13">
        <v>390.84377297051549</v>
      </c>
      <c r="DD147" s="13">
        <v>397.69377297051551</v>
      </c>
      <c r="DE147" s="13">
        <v>431.29577297051549</v>
      </c>
      <c r="DF147" s="13">
        <v>413.77778209890067</v>
      </c>
      <c r="DG147" s="13">
        <v>402.23178209890062</v>
      </c>
      <c r="DH147" s="13">
        <v>409.63278209890063</v>
      </c>
      <c r="DI147" s="13">
        <v>430.96378209890071</v>
      </c>
      <c r="DJ147" s="13">
        <v>412.56712461583533</v>
      </c>
      <c r="DK147" s="13">
        <v>417.70312461583529</v>
      </c>
      <c r="DL147" s="13">
        <v>424.88312461583536</v>
      </c>
      <c r="DM147" s="13">
        <v>455.59712461583536</v>
      </c>
      <c r="DN147" s="13">
        <v>442.43435496297343</v>
      </c>
      <c r="DO147" s="13">
        <v>432.27235496297351</v>
      </c>
      <c r="DP147" s="13">
        <v>433.49935496297343</v>
      </c>
      <c r="DQ147" s="13">
        <v>465.66735496297338</v>
      </c>
      <c r="DR147" s="13">
        <v>455.59287042613818</v>
      </c>
      <c r="DS147" s="13">
        <v>437.48187042613819</v>
      </c>
      <c r="DT147" s="13">
        <v>440.34387042613827</v>
      </c>
      <c r="DU147" s="13">
        <v>475.0798704261382</v>
      </c>
      <c r="DV147" s="13">
        <v>469.69356551058348</v>
      </c>
      <c r="DW147" s="13">
        <v>444.96956551058366</v>
      </c>
      <c r="DX147" s="13">
        <v>434.59056551058353</v>
      </c>
      <c r="DY147" s="13">
        <v>468.38456551058363</v>
      </c>
      <c r="DZ147" s="13">
        <v>468.96679464874569</v>
      </c>
      <c r="EA147" s="13">
        <v>462.0077946487458</v>
      </c>
      <c r="EB147" s="13">
        <v>443.36379464874574</v>
      </c>
      <c r="EC147" s="13">
        <v>479.12479464874576</v>
      </c>
      <c r="ED147" s="13">
        <v>472.75279837965934</v>
      </c>
      <c r="EE147" s="13">
        <v>452.67979837965936</v>
      </c>
      <c r="EF147" s="13">
        <v>460.90179837965934</v>
      </c>
      <c r="EG147" s="13">
        <v>493.10879837965933</v>
      </c>
      <c r="EH147" s="13">
        <v>485.39624301765269</v>
      </c>
      <c r="EI147" s="13">
        <v>481.37824301765272</v>
      </c>
      <c r="EJ147" s="13">
        <v>444.31224301765269</v>
      </c>
      <c r="EK147" s="13">
        <v>462.62524301765274</v>
      </c>
      <c r="EL147" s="13">
        <v>440.95968766897909</v>
      </c>
      <c r="EM147" s="13">
        <v>452.16674470152464</v>
      </c>
      <c r="EN147" s="13">
        <v>449.88680222074606</v>
      </c>
      <c r="EO147" s="13">
        <v>478.27282613216852</v>
      </c>
      <c r="EP147" s="13">
        <v>469.08367878691712</v>
      </c>
      <c r="EQ147" s="13">
        <v>448.41230622695872</v>
      </c>
      <c r="ER147" s="13">
        <v>449.44174950645174</v>
      </c>
      <c r="ES147" s="13">
        <v>475.8308433412173</v>
      </c>
      <c r="ET147" s="13">
        <v>463.10268123618641</v>
      </c>
      <c r="EU147" s="13">
        <v>449.06321863227163</v>
      </c>
      <c r="EV147" s="13">
        <v>459.45967127298843</v>
      </c>
      <c r="EW147" s="13">
        <v>468.11506612310416</v>
      </c>
      <c r="EX147" s="13">
        <v>453.41177725949967</v>
      </c>
      <c r="EY147" s="13">
        <v>438.55365078429605</v>
      </c>
      <c r="EZ147" s="13">
        <v>433.68427257152513</v>
      </c>
      <c r="FA147" s="13">
        <v>462.74483873695073</v>
      </c>
      <c r="FB147" s="13">
        <v>447.30772846759953</v>
      </c>
      <c r="FC147" s="13">
        <v>427.97067903240873</v>
      </c>
      <c r="FD147" s="13">
        <v>431.34439247793574</v>
      </c>
      <c r="FE147" s="13">
        <v>460.29002273666839</v>
      </c>
      <c r="FF147" s="13">
        <v>438.75522912548951</v>
      </c>
      <c r="FG147" s="13">
        <v>427.890184976341</v>
      </c>
      <c r="FH147" s="13">
        <v>427.26169786466937</v>
      </c>
      <c r="FI147" s="13">
        <v>462.43000519716588</v>
      </c>
      <c r="FJ147" s="13">
        <v>453.0770220316324</v>
      </c>
      <c r="FK147" s="13">
        <v>430.301185010474</v>
      </c>
      <c r="FL147" s="13">
        <v>433.96496666475741</v>
      </c>
      <c r="FM147" s="13">
        <v>470.11079445518197</v>
      </c>
      <c r="FN147" s="13">
        <v>464.87088770933798</v>
      </c>
      <c r="FO147" s="13">
        <v>426.55803953660086</v>
      </c>
      <c r="FP147" s="13">
        <v>442.68639424292138</v>
      </c>
      <c r="FQ147" s="13">
        <v>470.67886293186115</v>
      </c>
      <c r="FR147" s="13">
        <v>467.84905744886117</v>
      </c>
      <c r="FS147" s="13">
        <v>449.98021937105102</v>
      </c>
      <c r="FT147" s="13">
        <v>439.09978044235129</v>
      </c>
      <c r="FU147" s="13">
        <v>482.2036499803059</v>
      </c>
      <c r="FV147" s="13">
        <v>463.57372985641825</v>
      </c>
    </row>
    <row r="148" spans="1:178" ht="17.25" x14ac:dyDescent="0.25">
      <c r="A148" s="50" t="s">
        <v>118</v>
      </c>
      <c r="B148" s="13">
        <v>309.88899999999995</v>
      </c>
      <c r="C148" s="13">
        <v>312.26400000000001</v>
      </c>
      <c r="D148" s="13">
        <v>319.22699999999992</v>
      </c>
      <c r="E148" s="13">
        <v>345.96600000000001</v>
      </c>
      <c r="F148" s="13">
        <v>332.02799999999996</v>
      </c>
      <c r="G148" s="13">
        <v>324.77299999999997</v>
      </c>
      <c r="H148" s="13">
        <v>320.04299999999995</v>
      </c>
      <c r="I148" s="13">
        <v>341.55599999999998</v>
      </c>
      <c r="J148" s="13">
        <v>327.36799999999999</v>
      </c>
      <c r="K148" s="13">
        <v>326.41099999999994</v>
      </c>
      <c r="L148" s="13">
        <v>324.274</v>
      </c>
      <c r="M148" s="13">
        <v>350.94499999999999</v>
      </c>
      <c r="N148" s="13">
        <v>358.30899999999991</v>
      </c>
      <c r="O148" s="13">
        <v>320.47099999999995</v>
      </c>
      <c r="P148" s="13">
        <v>331.66399999999999</v>
      </c>
      <c r="Q148" s="13">
        <v>350.13799999999998</v>
      </c>
      <c r="R148" s="13">
        <v>353.63099999999997</v>
      </c>
      <c r="S148" s="13">
        <v>337.54999999999995</v>
      </c>
      <c r="T148" s="13">
        <v>336.25899999999996</v>
      </c>
      <c r="U148" s="13">
        <v>363.46800000000002</v>
      </c>
      <c r="V148" s="13">
        <v>367.58799999999997</v>
      </c>
      <c r="W148" s="13">
        <v>336.54399999999998</v>
      </c>
      <c r="X148" s="13">
        <v>312.59999999999997</v>
      </c>
      <c r="Y148" s="13">
        <v>349.44299999999987</v>
      </c>
      <c r="Z148" s="13">
        <v>342.80899999999991</v>
      </c>
      <c r="AA148" s="13">
        <v>332.60199999999998</v>
      </c>
      <c r="AB148" s="13">
        <v>330.41199999999998</v>
      </c>
      <c r="AC148" s="13">
        <v>362.56500000000005</v>
      </c>
      <c r="AD148" s="13">
        <v>348.47</v>
      </c>
      <c r="AE148" s="13">
        <v>344.83399999999995</v>
      </c>
      <c r="AF148" s="13">
        <v>345.18599999999998</v>
      </c>
      <c r="AG148" s="13">
        <v>359.29399999999993</v>
      </c>
      <c r="AH148" s="13">
        <v>355.68700000000001</v>
      </c>
      <c r="AI148" s="13">
        <v>353.22899999999998</v>
      </c>
      <c r="AJ148" s="13">
        <v>349.07300000000004</v>
      </c>
      <c r="AK148" s="13">
        <v>363.00899999999996</v>
      </c>
      <c r="AL148" s="13">
        <v>353.31899999999996</v>
      </c>
      <c r="AM148" s="13">
        <v>350.423</v>
      </c>
      <c r="AN148" s="13">
        <v>352.45</v>
      </c>
      <c r="AO148" s="13">
        <v>343.20800000000003</v>
      </c>
      <c r="AP148" s="13">
        <v>343.303</v>
      </c>
      <c r="AQ148" s="13">
        <v>339.85899999999998</v>
      </c>
      <c r="AR148" s="13">
        <v>325.80299999999994</v>
      </c>
      <c r="AS148" s="13">
        <v>350.28300000000002</v>
      </c>
      <c r="AT148" s="13">
        <v>330.91699999999997</v>
      </c>
      <c r="AU148" s="13">
        <v>323.27099999999996</v>
      </c>
      <c r="AV148" s="13">
        <v>319.74399999999997</v>
      </c>
      <c r="AW148" s="13">
        <v>338.726</v>
      </c>
      <c r="AX148" s="13">
        <v>332.89</v>
      </c>
      <c r="AY148" s="13">
        <v>340.10199999999998</v>
      </c>
      <c r="AZ148" s="13">
        <v>357.399</v>
      </c>
      <c r="BA148" s="13">
        <v>374.03999999999996</v>
      </c>
      <c r="BB148" s="13">
        <v>369.53500000000003</v>
      </c>
      <c r="BC148" s="13">
        <v>375.62599999999998</v>
      </c>
      <c r="BD148" s="13">
        <v>376.85500000000002</v>
      </c>
      <c r="BE148" s="13">
        <v>409.7639999999999</v>
      </c>
      <c r="BF148" s="13">
        <v>388.346</v>
      </c>
      <c r="BG148" s="13">
        <v>373.06600000000003</v>
      </c>
      <c r="BH148" s="13">
        <v>378.37299999999993</v>
      </c>
      <c r="BI148" s="13">
        <v>402.56599999999992</v>
      </c>
      <c r="BJ148" s="13">
        <v>394.45561544813222</v>
      </c>
      <c r="BK148" s="13">
        <v>383.6416154481322</v>
      </c>
      <c r="BL148" s="13">
        <v>374.56161544813227</v>
      </c>
      <c r="BM148" s="13">
        <v>396.56961544813225</v>
      </c>
      <c r="BN148" s="13">
        <v>380.39964447253919</v>
      </c>
      <c r="BO148" s="13">
        <v>367.53464447253924</v>
      </c>
      <c r="BP148" s="13">
        <v>349.58664447253938</v>
      </c>
      <c r="BQ148" s="13">
        <v>350.61364447253936</v>
      </c>
      <c r="BR148" s="13">
        <v>317.77131030344776</v>
      </c>
      <c r="BS148" s="13">
        <v>306.32031030344768</v>
      </c>
      <c r="BT148" s="13">
        <v>306.55731030344776</v>
      </c>
      <c r="BU148" s="13">
        <v>306.62531030344769</v>
      </c>
      <c r="BV148" s="13">
        <v>297.08551829460936</v>
      </c>
      <c r="BW148" s="13">
        <v>287.2975182946094</v>
      </c>
      <c r="BX148" s="13">
        <v>279.35751829460941</v>
      </c>
      <c r="BY148" s="13">
        <v>297.66951829460942</v>
      </c>
      <c r="BZ148" s="13">
        <v>278.78666878746526</v>
      </c>
      <c r="CA148" s="13">
        <v>269.69666878746528</v>
      </c>
      <c r="CB148" s="13">
        <v>263.77966878746525</v>
      </c>
      <c r="CC148" s="13">
        <v>281.36166878746525</v>
      </c>
      <c r="CD148" s="13">
        <v>268.70921886317973</v>
      </c>
      <c r="CE148" s="13">
        <v>259.17221886317975</v>
      </c>
      <c r="CF148" s="13">
        <v>255.51821886317973</v>
      </c>
      <c r="CG148" s="13">
        <v>272.29621886317977</v>
      </c>
      <c r="CH148" s="13">
        <v>257.7587077326196</v>
      </c>
      <c r="CI148" s="13">
        <v>246.16870773261968</v>
      </c>
      <c r="CJ148" s="13">
        <v>254.69770773261962</v>
      </c>
      <c r="CK148" s="13">
        <v>245.17570773261966</v>
      </c>
      <c r="CL148" s="13">
        <v>198.95063556926166</v>
      </c>
      <c r="CM148" s="13">
        <v>152.59463556926167</v>
      </c>
      <c r="CN148" s="13">
        <v>144.71163556926166</v>
      </c>
      <c r="CO148" s="13">
        <v>151.69263556926165</v>
      </c>
      <c r="CP148" s="13">
        <v>144.61529672763658</v>
      </c>
      <c r="CQ148" s="13">
        <v>138.10829672763657</v>
      </c>
      <c r="CR148" s="13">
        <v>134.45829672763657</v>
      </c>
      <c r="CS148" s="13">
        <v>142.92229672763656</v>
      </c>
      <c r="CT148" s="13">
        <v>136.5622492465944</v>
      </c>
      <c r="CU148" s="13">
        <v>132.8942492465944</v>
      </c>
      <c r="CV148" s="13">
        <v>130.89024924659441</v>
      </c>
      <c r="CW148" s="13">
        <v>141.7462492465944</v>
      </c>
      <c r="CX148" s="13">
        <v>134.56460730156809</v>
      </c>
      <c r="CY148" s="13">
        <v>131.61460730156804</v>
      </c>
      <c r="CZ148" s="13">
        <v>130.64460730156807</v>
      </c>
      <c r="DA148" s="13">
        <v>137.17960730156807</v>
      </c>
      <c r="DB148" s="13">
        <v>129.62528331900052</v>
      </c>
      <c r="DC148" s="13">
        <v>120.36628331900054</v>
      </c>
      <c r="DD148" s="13">
        <v>113.73128331900053</v>
      </c>
      <c r="DE148" s="13">
        <v>119.47328331900053</v>
      </c>
      <c r="DF148" s="13">
        <v>117.05317145958435</v>
      </c>
      <c r="DG148" s="13">
        <v>113.97317145958435</v>
      </c>
      <c r="DH148" s="13">
        <v>114.09417145958433</v>
      </c>
      <c r="DI148" s="13">
        <v>119.57917145958436</v>
      </c>
      <c r="DJ148" s="13">
        <v>118.20043871137391</v>
      </c>
      <c r="DK148" s="13">
        <v>116.71343871137393</v>
      </c>
      <c r="DL148" s="13">
        <v>118.95243871137392</v>
      </c>
      <c r="DM148" s="13">
        <v>128.02843871137392</v>
      </c>
      <c r="DN148" s="13">
        <v>123.57275047402396</v>
      </c>
      <c r="DO148" s="13">
        <v>120.84875047402394</v>
      </c>
      <c r="DP148" s="13">
        <v>120.71075047402397</v>
      </c>
      <c r="DQ148" s="13">
        <v>132.23975047402396</v>
      </c>
      <c r="DR148" s="13">
        <v>146.00302988988082</v>
      </c>
      <c r="DS148" s="13">
        <v>136.80702988988079</v>
      </c>
      <c r="DT148" s="13">
        <v>134.1410298898808</v>
      </c>
      <c r="DU148" s="13">
        <v>128.33602988988079</v>
      </c>
      <c r="DV148" s="13">
        <v>129.87376838582225</v>
      </c>
      <c r="DW148" s="13">
        <v>118.31676838582224</v>
      </c>
      <c r="DX148" s="13">
        <v>113.11076838582224</v>
      </c>
      <c r="DY148" s="13">
        <v>120.23476838582224</v>
      </c>
      <c r="DZ148" s="13">
        <v>118.78950664328974</v>
      </c>
      <c r="EA148" s="13">
        <v>119.61650664328972</v>
      </c>
      <c r="EB148" s="13">
        <v>105.55450664328974</v>
      </c>
      <c r="EC148" s="13">
        <v>120.46250664328974</v>
      </c>
      <c r="ED148" s="13">
        <v>122.78886680404361</v>
      </c>
      <c r="EE148" s="13">
        <v>116.13686680404361</v>
      </c>
      <c r="EF148" s="13">
        <v>116.05386680404361</v>
      </c>
      <c r="EG148" s="13">
        <v>124.02786680404361</v>
      </c>
      <c r="EH148" s="13">
        <v>121.83003571475282</v>
      </c>
      <c r="EI148" s="13">
        <v>113.04603571475285</v>
      </c>
      <c r="EJ148" s="13">
        <v>104.57303571475282</v>
      </c>
      <c r="EK148" s="13">
        <v>115.94203571475283</v>
      </c>
      <c r="EL148" s="13">
        <v>121.84774380891766</v>
      </c>
      <c r="EM148" s="13">
        <v>116.6558926570703</v>
      </c>
      <c r="EN148" s="13">
        <v>115.99547751172946</v>
      </c>
      <c r="EO148" s="13">
        <v>125.20106911081058</v>
      </c>
      <c r="EP148" s="13">
        <v>121.60570595000246</v>
      </c>
      <c r="EQ148" s="13">
        <v>115.22313840043104</v>
      </c>
      <c r="ER148" s="13">
        <v>114.09948555228745</v>
      </c>
      <c r="ES148" s="13">
        <v>122.14109561315479</v>
      </c>
      <c r="ET148" s="13">
        <v>113.2679938849022</v>
      </c>
      <c r="EU148" s="13">
        <v>103.71337324033345</v>
      </c>
      <c r="EV148" s="13">
        <v>105.44295491321046</v>
      </c>
      <c r="EW148" s="13">
        <v>113.741444219201</v>
      </c>
      <c r="EX148" s="13">
        <v>111.81163781353911</v>
      </c>
      <c r="EY148" s="13">
        <v>106.9324131250478</v>
      </c>
      <c r="EZ148" s="13">
        <v>104.85517933321459</v>
      </c>
      <c r="FA148" s="13">
        <v>114.83574569380636</v>
      </c>
      <c r="FB148" s="13">
        <v>112.96716208194054</v>
      </c>
      <c r="FC148" s="13">
        <v>110.74958375238953</v>
      </c>
      <c r="FD148" s="13">
        <v>106.32358631769739</v>
      </c>
      <c r="FE148" s="13">
        <v>118.70679279067764</v>
      </c>
      <c r="FF148" s="13">
        <v>114.2461452529531</v>
      </c>
      <c r="FG148" s="13">
        <v>113.07671094093048</v>
      </c>
      <c r="FH148" s="13">
        <v>113.18484764623636</v>
      </c>
      <c r="FI148" s="13">
        <v>124.70089368312347</v>
      </c>
      <c r="FJ148" s="13">
        <v>125.10975158913921</v>
      </c>
      <c r="FK148" s="13">
        <v>119.65545640338762</v>
      </c>
      <c r="FL148" s="13">
        <v>120.25913987640301</v>
      </c>
      <c r="FM148" s="13">
        <v>132.96815354239953</v>
      </c>
      <c r="FN148" s="13">
        <v>135.18734232826384</v>
      </c>
      <c r="FO148" s="13">
        <v>128.8340754486386</v>
      </c>
      <c r="FP148" s="13">
        <v>131.91523121786886</v>
      </c>
      <c r="FQ148" s="13">
        <v>141.33296274130714</v>
      </c>
      <c r="FR148" s="13">
        <v>138.29126733364745</v>
      </c>
      <c r="FS148" s="13">
        <v>134.60667067630163</v>
      </c>
      <c r="FT148" s="13">
        <v>134.9074471853265</v>
      </c>
      <c r="FU148" s="13">
        <v>147.09253281641753</v>
      </c>
      <c r="FV148" s="13">
        <v>141.74417688393098</v>
      </c>
    </row>
    <row r="149" spans="1:178" ht="15" x14ac:dyDescent="0.25">
      <c r="A149" s="46" t="s">
        <v>26</v>
      </c>
      <c r="B149" s="13">
        <v>76.831701960403947</v>
      </c>
      <c r="C149" s="13">
        <v>73.801805448760263</v>
      </c>
      <c r="D149" s="13">
        <v>75.647509592113508</v>
      </c>
      <c r="E149" s="13">
        <v>76.2999496599341</v>
      </c>
      <c r="F149" s="13">
        <v>71.905522600732297</v>
      </c>
      <c r="G149" s="13">
        <v>87.818897023393873</v>
      </c>
      <c r="H149" s="13">
        <v>81.025232004926423</v>
      </c>
      <c r="I149" s="13">
        <v>89.072759434557724</v>
      </c>
      <c r="J149" s="13">
        <v>91.659479255543516</v>
      </c>
      <c r="K149" s="13">
        <v>83.592077375099223</v>
      </c>
      <c r="L149" s="13">
        <v>85.72705239759317</v>
      </c>
      <c r="M149" s="13">
        <v>90.204399842954615</v>
      </c>
      <c r="N149" s="13">
        <v>94.647248645349407</v>
      </c>
      <c r="O149" s="13">
        <v>85.508147647587194</v>
      </c>
      <c r="P149" s="13">
        <v>84.65436247221227</v>
      </c>
      <c r="Q149" s="13">
        <v>88.512755797022379</v>
      </c>
      <c r="R149" s="13">
        <v>84.53258877568787</v>
      </c>
      <c r="S149" s="13">
        <v>89.585001777575911</v>
      </c>
      <c r="T149" s="13">
        <v>82.963144189719273</v>
      </c>
      <c r="U149" s="13">
        <v>98.121475393005738</v>
      </c>
      <c r="V149" s="13">
        <v>90.08845291004954</v>
      </c>
      <c r="W149" s="13">
        <v>98.823234743713144</v>
      </c>
      <c r="X149" s="13">
        <v>83.020676448435395</v>
      </c>
      <c r="Y149" s="13">
        <v>91.137135016120695</v>
      </c>
      <c r="Z149" s="13">
        <v>87.03746046460364</v>
      </c>
      <c r="AA149" s="13">
        <v>83.363363053951119</v>
      </c>
      <c r="AB149" s="13">
        <v>81.996594056456757</v>
      </c>
      <c r="AC149" s="13">
        <v>94.056766052030383</v>
      </c>
      <c r="AD149" s="13">
        <v>86.106344202132064</v>
      </c>
      <c r="AE149" s="13">
        <v>87.089569720848587</v>
      </c>
      <c r="AF149" s="13">
        <v>80.651903457259962</v>
      </c>
      <c r="AG149" s="13">
        <v>89.908394242610655</v>
      </c>
      <c r="AH149" s="13">
        <v>88.607627370916489</v>
      </c>
      <c r="AI149" s="13">
        <v>83.074485337090209</v>
      </c>
      <c r="AJ149" s="13">
        <v>80.013656473761287</v>
      </c>
      <c r="AK149" s="13">
        <v>80.411266122712632</v>
      </c>
      <c r="AL149" s="13">
        <v>85.437221337592618</v>
      </c>
      <c r="AM149" s="13">
        <v>88.028789857115243</v>
      </c>
      <c r="AN149" s="13">
        <v>83.98214227184414</v>
      </c>
      <c r="AO149" s="13">
        <v>91.676732472124812</v>
      </c>
      <c r="AP149" s="13">
        <v>95.570519736092123</v>
      </c>
      <c r="AQ149" s="13">
        <v>93.911667794306013</v>
      </c>
      <c r="AR149" s="13">
        <v>93.248797635314475</v>
      </c>
      <c r="AS149" s="13">
        <v>100.90895157187229</v>
      </c>
      <c r="AT149" s="13">
        <v>99.77838432899398</v>
      </c>
      <c r="AU149" s="13">
        <v>88.48475488598838</v>
      </c>
      <c r="AV149" s="13">
        <v>123.91046440922629</v>
      </c>
      <c r="AW149" s="13">
        <v>99.282982590813489</v>
      </c>
      <c r="AX149" s="13">
        <v>93.905241498046976</v>
      </c>
      <c r="AY149" s="13">
        <v>109.43510789060655</v>
      </c>
      <c r="AZ149" s="13">
        <v>107.15046190149842</v>
      </c>
      <c r="BA149" s="13">
        <v>107.9745838086799</v>
      </c>
      <c r="BB149" s="13">
        <v>106.65016451012212</v>
      </c>
      <c r="BC149" s="13">
        <v>116.19373806215465</v>
      </c>
      <c r="BD149" s="13">
        <v>112.75193583702098</v>
      </c>
      <c r="BE149" s="13">
        <v>115.65818883531664</v>
      </c>
      <c r="BF149" s="13">
        <v>119.0412242179562</v>
      </c>
      <c r="BG149" s="13">
        <v>118.38247590403911</v>
      </c>
      <c r="BH149" s="13">
        <v>111.05897599599008</v>
      </c>
      <c r="BI149" s="13">
        <v>121.55507720266959</v>
      </c>
      <c r="BJ149" s="13">
        <v>117.56884493392128</v>
      </c>
      <c r="BK149" s="13">
        <v>116.06349401580479</v>
      </c>
      <c r="BL149" s="13">
        <v>109.77563318634483</v>
      </c>
      <c r="BM149" s="13">
        <v>119.09979873686549</v>
      </c>
      <c r="BN149" s="13">
        <v>115.64782628884723</v>
      </c>
      <c r="BO149" s="13">
        <v>122.28822445217041</v>
      </c>
      <c r="BP149" s="13">
        <v>117.35715698452778</v>
      </c>
      <c r="BQ149" s="13">
        <v>123.52521063812031</v>
      </c>
      <c r="BR149" s="13">
        <v>121.34804263651999</v>
      </c>
      <c r="BS149" s="13">
        <v>125.01648803728779</v>
      </c>
      <c r="BT149" s="13">
        <v>125.87621938770943</v>
      </c>
      <c r="BU149" s="13">
        <v>136.15200283710325</v>
      </c>
      <c r="BV149" s="13">
        <v>146.4577068669368</v>
      </c>
      <c r="BW149" s="13">
        <v>145.70748567396888</v>
      </c>
      <c r="BX149" s="13">
        <v>148.22106791966789</v>
      </c>
      <c r="BY149" s="13">
        <v>163.1410692517785</v>
      </c>
      <c r="BZ149" s="13">
        <v>168.03681251381883</v>
      </c>
      <c r="CA149" s="13">
        <v>170.14364873342555</v>
      </c>
      <c r="CB149" s="13">
        <v>167.75938425121674</v>
      </c>
      <c r="CC149" s="13">
        <v>185.91434005726956</v>
      </c>
      <c r="CD149" s="13">
        <v>196.52755426428294</v>
      </c>
      <c r="CE149" s="13">
        <v>196.04518830200453</v>
      </c>
      <c r="CF149" s="13">
        <v>193.54369607630838</v>
      </c>
      <c r="CG149" s="13">
        <v>200.58242175556262</v>
      </c>
      <c r="CH149" s="13">
        <v>208.35973165374742</v>
      </c>
      <c r="CI149" s="13">
        <v>232.66838781114805</v>
      </c>
      <c r="CJ149" s="13">
        <v>252.93786494805499</v>
      </c>
      <c r="CK149" s="13">
        <v>235.40465210883357</v>
      </c>
      <c r="CL149" s="13">
        <v>243.45908988469677</v>
      </c>
      <c r="CM149" s="13">
        <v>247.43706877823621</v>
      </c>
      <c r="CN149" s="13">
        <v>226.17130493409394</v>
      </c>
      <c r="CO149" s="13">
        <v>268.41554259351494</v>
      </c>
      <c r="CP149" s="13">
        <v>245.33820215736444</v>
      </c>
      <c r="CQ149" s="13">
        <v>272.84649748588987</v>
      </c>
      <c r="CR149" s="13">
        <v>251.78535452967853</v>
      </c>
      <c r="CS149" s="13">
        <v>287.9057090304338</v>
      </c>
      <c r="CT149" s="13">
        <v>280.16029925512271</v>
      </c>
      <c r="CU149" s="13">
        <v>264.20438847318167</v>
      </c>
      <c r="CV149" s="13">
        <v>260.24334464715986</v>
      </c>
      <c r="CW149" s="13">
        <v>283.28411642788063</v>
      </c>
      <c r="CX149" s="13">
        <v>281.22572146324774</v>
      </c>
      <c r="CY149" s="13">
        <v>269.20632670656715</v>
      </c>
      <c r="CZ149" s="13">
        <v>281.36044809258539</v>
      </c>
      <c r="DA149" s="13">
        <v>305.08911567513894</v>
      </c>
      <c r="DB149" s="13">
        <v>325.5705941801794</v>
      </c>
      <c r="DC149" s="13">
        <v>297.28261211829886</v>
      </c>
      <c r="DD149" s="13">
        <v>295.95863005641837</v>
      </c>
      <c r="DE149" s="13">
        <v>324.61510314917848</v>
      </c>
      <c r="DF149" s="13">
        <v>318.77452129120655</v>
      </c>
      <c r="DG149" s="13">
        <v>305.4143514622981</v>
      </c>
      <c r="DH149" s="13">
        <v>311.50833470058728</v>
      </c>
      <c r="DI149" s="13">
        <v>325.77052129120648</v>
      </c>
      <c r="DJ149" s="13">
        <v>325.63874859895674</v>
      </c>
      <c r="DK149" s="13">
        <v>330.87995202773328</v>
      </c>
      <c r="DL149" s="13">
        <v>333.5257485989568</v>
      </c>
      <c r="DM149" s="13">
        <v>359.48674859895669</v>
      </c>
      <c r="DN149" s="13">
        <v>351.90303537983795</v>
      </c>
      <c r="DO149" s="13">
        <v>346.30903537983801</v>
      </c>
      <c r="DP149" s="13">
        <v>335.13703537983798</v>
      </c>
      <c r="DQ149" s="13">
        <v>365.730035379838</v>
      </c>
      <c r="DR149" s="13">
        <v>361.76062275814053</v>
      </c>
      <c r="DS149" s="13">
        <v>355.15562275814062</v>
      </c>
      <c r="DT149" s="13">
        <v>332.23562275814049</v>
      </c>
      <c r="DU149" s="13">
        <v>363.37762275814049</v>
      </c>
      <c r="DV149" s="13">
        <v>384.04025641251081</v>
      </c>
      <c r="DW149" s="13">
        <v>364.95725641251079</v>
      </c>
      <c r="DX149" s="13">
        <v>365.63125641251088</v>
      </c>
      <c r="DY149" s="13">
        <v>389.00525641251085</v>
      </c>
      <c r="DZ149" s="13">
        <v>383.20795280293743</v>
      </c>
      <c r="EA149" s="13">
        <v>386.98095280293745</v>
      </c>
      <c r="EB149" s="13">
        <v>366.97995280293736</v>
      </c>
      <c r="EC149" s="13">
        <v>409.66395280293744</v>
      </c>
      <c r="ED149" s="13">
        <v>401.098109576404</v>
      </c>
      <c r="EE149" s="13">
        <v>390.84510957640401</v>
      </c>
      <c r="EF149" s="13">
        <v>383.913109576404</v>
      </c>
      <c r="EG149" s="13">
        <v>425.60010957640407</v>
      </c>
      <c r="EH149" s="13">
        <v>421.75027330322831</v>
      </c>
      <c r="EI149" s="13">
        <v>428.49227330322827</v>
      </c>
      <c r="EJ149" s="13">
        <v>386.84827330322827</v>
      </c>
      <c r="EK149" s="13">
        <v>396.03827330322827</v>
      </c>
      <c r="EL149" s="13">
        <v>378.44024897505773</v>
      </c>
      <c r="EM149" s="13">
        <v>396.69532634806524</v>
      </c>
      <c r="EN149" s="13">
        <v>399.65185562745313</v>
      </c>
      <c r="EO149" s="13">
        <v>448.80614779848162</v>
      </c>
      <c r="EP149" s="13">
        <v>392.00338072852708</v>
      </c>
      <c r="EQ149" s="13">
        <v>417.52392811593052</v>
      </c>
      <c r="ER149" s="13">
        <v>406.88528212218722</v>
      </c>
      <c r="ES149" s="13">
        <v>466.27246648224718</v>
      </c>
      <c r="ET149" s="13">
        <v>443.01369317930943</v>
      </c>
      <c r="EU149" s="13">
        <v>414.86361788837451</v>
      </c>
      <c r="EV149" s="13">
        <v>413.8547231961274</v>
      </c>
      <c r="EW149" s="13">
        <v>460.79497964235588</v>
      </c>
      <c r="EX149" s="13">
        <v>447.77818844608174</v>
      </c>
      <c r="EY149" s="13">
        <v>432.51689931268771</v>
      </c>
      <c r="EZ149" s="13">
        <v>408.42369300715666</v>
      </c>
      <c r="FA149" s="13">
        <v>462.97820507693825</v>
      </c>
      <c r="FB149" s="13">
        <v>449.61711599787702</v>
      </c>
      <c r="FC149" s="13">
        <v>425.99758812213469</v>
      </c>
      <c r="FD149" s="13">
        <v>419.11214841287028</v>
      </c>
      <c r="FE149" s="13">
        <v>505.18752245663734</v>
      </c>
      <c r="FF149" s="13">
        <v>464.80494977263925</v>
      </c>
      <c r="FG149" s="13">
        <v>436.74358260479187</v>
      </c>
      <c r="FH149" s="13">
        <v>440.18189360552992</v>
      </c>
      <c r="FI149" s="13">
        <v>489.48315583729294</v>
      </c>
      <c r="FJ149" s="13">
        <v>492.78246216768082</v>
      </c>
      <c r="FK149" s="13">
        <v>453.33285333052424</v>
      </c>
      <c r="FL149" s="13">
        <v>449.61281412043996</v>
      </c>
      <c r="FM149" s="13">
        <v>520.17202787536462</v>
      </c>
      <c r="FN149" s="13">
        <v>489.27961479887233</v>
      </c>
      <c r="FO149" s="13">
        <v>468.99705684429938</v>
      </c>
      <c r="FP149" s="13">
        <v>463.21619919653062</v>
      </c>
      <c r="FQ149" s="13">
        <v>538.53316081137677</v>
      </c>
      <c r="FR149" s="13">
        <v>520.25111633950382</v>
      </c>
      <c r="FS149" s="13">
        <v>529.48333158855326</v>
      </c>
      <c r="FT149" s="13">
        <v>522.03455261998033</v>
      </c>
      <c r="FU149" s="13">
        <v>595.39157564592358</v>
      </c>
      <c r="FV149" s="13">
        <v>550.55186353606064</v>
      </c>
    </row>
    <row r="150" spans="1:178" ht="15" x14ac:dyDescent="0.25">
      <c r="A150" s="46" t="s">
        <v>24</v>
      </c>
      <c r="B150" s="13">
        <v>0</v>
      </c>
      <c r="C150" s="13">
        <v>0</v>
      </c>
      <c r="D150" s="13">
        <v>0</v>
      </c>
      <c r="E150" s="13">
        <v>0</v>
      </c>
      <c r="F150" s="13">
        <v>0</v>
      </c>
      <c r="G150" s="13">
        <v>0</v>
      </c>
      <c r="H150" s="13">
        <v>0</v>
      </c>
      <c r="I150" s="13">
        <v>0</v>
      </c>
      <c r="J150" s="13">
        <v>0</v>
      </c>
      <c r="K150" s="13">
        <v>0</v>
      </c>
      <c r="L150" s="13">
        <v>0</v>
      </c>
      <c r="M150" s="13">
        <v>0</v>
      </c>
      <c r="N150" s="13">
        <v>0</v>
      </c>
      <c r="O150" s="13">
        <v>0</v>
      </c>
      <c r="P150" s="13">
        <v>0</v>
      </c>
      <c r="Q150" s="13">
        <v>0</v>
      </c>
      <c r="R150" s="13">
        <v>0</v>
      </c>
      <c r="S150" s="13">
        <v>0</v>
      </c>
      <c r="T150" s="13">
        <v>0</v>
      </c>
      <c r="U150" s="13">
        <v>0</v>
      </c>
      <c r="V150" s="13">
        <v>0</v>
      </c>
      <c r="W150" s="13">
        <v>0</v>
      </c>
      <c r="X150" s="13">
        <v>0</v>
      </c>
      <c r="Y150" s="13">
        <v>0</v>
      </c>
      <c r="Z150" s="13">
        <v>0</v>
      </c>
      <c r="AA150" s="13">
        <v>0</v>
      </c>
      <c r="AB150" s="13">
        <v>0</v>
      </c>
      <c r="AC150" s="13">
        <v>0</v>
      </c>
      <c r="AD150" s="13">
        <v>0</v>
      </c>
      <c r="AE150" s="13">
        <v>0</v>
      </c>
      <c r="AF150" s="13">
        <v>0</v>
      </c>
      <c r="AG150" s="13">
        <v>0</v>
      </c>
      <c r="AH150" s="13">
        <v>0</v>
      </c>
      <c r="AI150" s="13">
        <v>0</v>
      </c>
      <c r="AJ150" s="13">
        <v>0</v>
      </c>
      <c r="AK150" s="13">
        <v>0</v>
      </c>
      <c r="AL150" s="13">
        <v>0</v>
      </c>
      <c r="AM150" s="13">
        <v>0</v>
      </c>
      <c r="AN150" s="13">
        <v>0</v>
      </c>
      <c r="AO150" s="13">
        <v>0</v>
      </c>
      <c r="AP150" s="13">
        <v>4.988347199192237</v>
      </c>
      <c r="AQ150" s="13">
        <v>4.988347199192237</v>
      </c>
      <c r="AR150" s="13">
        <v>4.988347199192237</v>
      </c>
      <c r="AS150" s="13">
        <v>4.988347199192237</v>
      </c>
      <c r="AT150" s="13">
        <v>8.6999217307575254</v>
      </c>
      <c r="AU150" s="13">
        <v>8.6999217307575254</v>
      </c>
      <c r="AV150" s="13">
        <v>8.6999217307575254</v>
      </c>
      <c r="AW150" s="13">
        <v>8.6999217307575254</v>
      </c>
      <c r="AX150" s="13">
        <v>9.8147396735260504</v>
      </c>
      <c r="AY150" s="13">
        <v>9.8147396735260504</v>
      </c>
      <c r="AZ150" s="13">
        <v>9.8147396735260504</v>
      </c>
      <c r="BA150" s="13">
        <v>9.8147396735260504</v>
      </c>
      <c r="BB150" s="13">
        <v>9.4291169542026143</v>
      </c>
      <c r="BC150" s="13">
        <v>9.4291169542026143</v>
      </c>
      <c r="BD150" s="13">
        <v>9.4291169542026143</v>
      </c>
      <c r="BE150" s="13">
        <v>9.4291169542026143</v>
      </c>
      <c r="BF150" s="13">
        <v>9.533596334331321</v>
      </c>
      <c r="BG150" s="13">
        <v>9.533596334331321</v>
      </c>
      <c r="BH150" s="13">
        <v>9.533596334331321</v>
      </c>
      <c r="BI150" s="13">
        <v>9.533596334331321</v>
      </c>
      <c r="BJ150" s="13">
        <v>8.7536194964815515</v>
      </c>
      <c r="BK150" s="13">
        <v>8.7536194964815515</v>
      </c>
      <c r="BL150" s="13">
        <v>8.7536194964815515</v>
      </c>
      <c r="BM150" s="13">
        <v>8.7536194964815515</v>
      </c>
      <c r="BN150" s="13">
        <v>8.5646154834232888</v>
      </c>
      <c r="BO150" s="13">
        <v>8.5646154834232888</v>
      </c>
      <c r="BP150" s="13">
        <v>8.5646154834232888</v>
      </c>
      <c r="BQ150" s="13">
        <v>8.5646154834232888</v>
      </c>
      <c r="BR150" s="13">
        <v>9.226554904277128</v>
      </c>
      <c r="BS150" s="13">
        <v>9.226554904277128</v>
      </c>
      <c r="BT150" s="13">
        <v>9.226554904277128</v>
      </c>
      <c r="BU150" s="13">
        <v>9.226554904277128</v>
      </c>
      <c r="BV150" s="13">
        <v>8.3169263638102962</v>
      </c>
      <c r="BW150" s="13">
        <v>8.3169263638102962</v>
      </c>
      <c r="BX150" s="13">
        <v>8.3169263638102962</v>
      </c>
      <c r="BY150" s="13">
        <v>8.3169263638102962</v>
      </c>
      <c r="BZ150" s="13">
        <v>7.8979394774649849</v>
      </c>
      <c r="CA150" s="13">
        <v>7.8979394774649849</v>
      </c>
      <c r="CB150" s="13">
        <v>7.8979394774649849</v>
      </c>
      <c r="CC150" s="13">
        <v>7.8979394774649849</v>
      </c>
      <c r="CD150" s="13">
        <v>7.8717206813156011</v>
      </c>
      <c r="CE150" s="13">
        <v>7.8717206813156011</v>
      </c>
      <c r="CF150" s="13">
        <v>7.8717206813156011</v>
      </c>
      <c r="CG150" s="13">
        <v>7.8717206813156011</v>
      </c>
      <c r="CH150" s="13">
        <v>6.4156594542011831</v>
      </c>
      <c r="CI150" s="13">
        <v>6.4156594542011831</v>
      </c>
      <c r="CJ150" s="13">
        <v>6.4156594542011831</v>
      </c>
      <c r="CK150" s="13">
        <v>6.4156594542011831</v>
      </c>
      <c r="CL150" s="13">
        <v>5.7076971100245029</v>
      </c>
      <c r="CM150" s="13">
        <v>5.7076971100245029</v>
      </c>
      <c r="CN150" s="13">
        <v>5.7076971100245029</v>
      </c>
      <c r="CO150" s="13">
        <v>5.7076971100245029</v>
      </c>
      <c r="CP150" s="13">
        <v>4.2141315051800978</v>
      </c>
      <c r="CQ150" s="13">
        <v>4.2141315051800978</v>
      </c>
      <c r="CR150" s="13">
        <v>4.2141315051800978</v>
      </c>
      <c r="CS150" s="13">
        <v>4.2141315051800978</v>
      </c>
      <c r="CT150" s="13">
        <v>4.5706577334588196</v>
      </c>
      <c r="CU150" s="13">
        <v>4.5706577334588196</v>
      </c>
      <c r="CV150" s="13">
        <v>4.5706577334588196</v>
      </c>
      <c r="CW150" s="13">
        <v>4.5706577334588196</v>
      </c>
      <c r="CX150" s="13">
        <v>4.2592107991951593</v>
      </c>
      <c r="CY150" s="13">
        <v>4.2592107991951593</v>
      </c>
      <c r="CZ150" s="13">
        <v>4.2592107991951593</v>
      </c>
      <c r="DA150" s="13">
        <v>4.2592107991951593</v>
      </c>
      <c r="DB150" s="13">
        <v>4.7449991522956605</v>
      </c>
      <c r="DC150" s="13">
        <v>4.7449991522956605</v>
      </c>
      <c r="DD150" s="13">
        <v>4.7449991522956605</v>
      </c>
      <c r="DE150" s="13">
        <v>4.7449991522956605</v>
      </c>
      <c r="DF150" s="13">
        <v>5.7551116924174872</v>
      </c>
      <c r="DG150" s="13">
        <v>5.7551116924174872</v>
      </c>
      <c r="DH150" s="13">
        <v>5.7551116924174872</v>
      </c>
      <c r="DI150" s="13">
        <v>5.7551116924174872</v>
      </c>
      <c r="DJ150" s="13">
        <v>6.4929180370259427</v>
      </c>
      <c r="DK150" s="13">
        <v>6.4929180370259427</v>
      </c>
      <c r="DL150" s="13">
        <v>6.4929180370259427</v>
      </c>
      <c r="DM150" s="13">
        <v>6.4929180370259427</v>
      </c>
      <c r="DN150" s="13">
        <v>5.4952119068397964</v>
      </c>
      <c r="DO150" s="13">
        <v>5.4952119068397964</v>
      </c>
      <c r="DP150" s="13">
        <v>5.4952119068397964</v>
      </c>
      <c r="DQ150" s="13">
        <v>5.4952119068397964</v>
      </c>
      <c r="DR150" s="13">
        <v>5.8107855087021072</v>
      </c>
      <c r="DS150" s="13">
        <v>5.8107855087021072</v>
      </c>
      <c r="DT150" s="13">
        <v>5.8107855087021072</v>
      </c>
      <c r="DU150" s="13">
        <v>5.8107855087021072</v>
      </c>
      <c r="DV150" s="13">
        <v>5.5565868862084606</v>
      </c>
      <c r="DW150" s="13">
        <v>5.5565868862084606</v>
      </c>
      <c r="DX150" s="13">
        <v>5.5565868862084606</v>
      </c>
      <c r="DY150" s="13">
        <v>5.5565868862084606</v>
      </c>
      <c r="DZ150" s="13">
        <v>5.3646438548973814</v>
      </c>
      <c r="EA150" s="13">
        <v>5.3646438548973814</v>
      </c>
      <c r="EB150" s="13">
        <v>5.3646438548973814</v>
      </c>
      <c r="EC150" s="13">
        <v>5.3646438548973814</v>
      </c>
      <c r="ED150" s="13">
        <v>5.1502963990484645</v>
      </c>
      <c r="EE150" s="13">
        <v>5.1502963990484645</v>
      </c>
      <c r="EF150" s="13">
        <v>5.1502963990484645</v>
      </c>
      <c r="EG150" s="13">
        <v>5.1502963990484645</v>
      </c>
      <c r="EH150" s="13">
        <v>4.5797592328765111</v>
      </c>
      <c r="EI150" s="13">
        <v>4.5797592328765111</v>
      </c>
      <c r="EJ150" s="13">
        <v>4.5797592328765111</v>
      </c>
      <c r="EK150" s="13">
        <v>4.5797592328765111</v>
      </c>
      <c r="EL150" s="13">
        <v>3.8908541358552871</v>
      </c>
      <c r="EM150" s="13">
        <v>3.8908541358552871</v>
      </c>
      <c r="EN150" s="13">
        <v>3.8908541358552871</v>
      </c>
      <c r="EO150" s="13">
        <v>3.8908541358552871</v>
      </c>
      <c r="EP150" s="13">
        <v>3.3158905210457936</v>
      </c>
      <c r="EQ150" s="13">
        <v>3.3158905210457936</v>
      </c>
      <c r="ER150" s="13">
        <v>3.3158905210457936</v>
      </c>
      <c r="ES150" s="13">
        <v>3.3158905210457936</v>
      </c>
      <c r="ET150" s="13">
        <v>2.2827832298669408</v>
      </c>
      <c r="EU150" s="13">
        <v>2.2827832298669408</v>
      </c>
      <c r="EV150" s="13">
        <v>2.2827832298669408</v>
      </c>
      <c r="EW150" s="13">
        <v>2.2827832298669408</v>
      </c>
      <c r="EX150" s="13">
        <v>1.9947883431941678</v>
      </c>
      <c r="EY150" s="13">
        <v>1.9947883431941678</v>
      </c>
      <c r="EZ150" s="13">
        <v>1.9947883431941678</v>
      </c>
      <c r="FA150" s="13">
        <v>1.9947883431941678</v>
      </c>
      <c r="FB150" s="13">
        <v>1.5312840660241069</v>
      </c>
      <c r="FC150" s="13">
        <v>1.5312840660241069</v>
      </c>
      <c r="FD150" s="13">
        <v>1.5312840660241069</v>
      </c>
      <c r="FE150" s="13">
        <v>1.5312840660241069</v>
      </c>
      <c r="FF150" s="13">
        <v>1.9113771276795679</v>
      </c>
      <c r="FG150" s="13">
        <v>1.9113771276795679</v>
      </c>
      <c r="FH150" s="13">
        <v>1.9113771276795679</v>
      </c>
      <c r="FI150" s="13">
        <v>1.9113771276795679</v>
      </c>
      <c r="FJ150" s="13">
        <v>1.8319418683552209</v>
      </c>
      <c r="FK150" s="13">
        <v>1.8319418683552209</v>
      </c>
      <c r="FL150" s="13">
        <v>1.8319418683552209</v>
      </c>
      <c r="FM150" s="13">
        <v>1.8319418683552209</v>
      </c>
      <c r="FN150" s="13">
        <v>1.5820608645399059</v>
      </c>
      <c r="FO150" s="13">
        <v>1.5820608645399059</v>
      </c>
      <c r="FP150" s="13">
        <v>1.5820608645399059</v>
      </c>
      <c r="FQ150" s="13">
        <v>1.5820608645399059</v>
      </c>
      <c r="FR150" s="13">
        <v>1.2147744474365374</v>
      </c>
      <c r="FS150" s="13">
        <v>1.2147744474365374</v>
      </c>
      <c r="FT150" s="13">
        <v>1.2147744474365374</v>
      </c>
      <c r="FU150" s="13">
        <v>1.2147744474365374</v>
      </c>
      <c r="FV150" s="13">
        <v>0.87911065548932754</v>
      </c>
    </row>
    <row r="151" spans="1:178" ht="15" x14ac:dyDescent="0.25">
      <c r="A151" s="44" t="s">
        <v>36</v>
      </c>
      <c r="B151" s="28">
        <f t="shared" ref="B151:BM151" si="251">SUM(B152:B152)</f>
        <v>13.571</v>
      </c>
      <c r="C151" s="28">
        <f t="shared" si="251"/>
        <v>13.35</v>
      </c>
      <c r="D151" s="28">
        <f t="shared" si="251"/>
        <v>18.709</v>
      </c>
      <c r="E151" s="28">
        <f t="shared" si="251"/>
        <v>19.102</v>
      </c>
      <c r="F151" s="28">
        <f t="shared" si="251"/>
        <v>19.84</v>
      </c>
      <c r="G151" s="28">
        <f t="shared" si="251"/>
        <v>22.294</v>
      </c>
      <c r="H151" s="28">
        <f t="shared" si="251"/>
        <v>24.556999999999999</v>
      </c>
      <c r="I151" s="28">
        <f t="shared" si="251"/>
        <v>28.481999999999999</v>
      </c>
      <c r="J151" s="28">
        <f t="shared" si="251"/>
        <v>31.17</v>
      </c>
      <c r="K151" s="28">
        <f t="shared" si="251"/>
        <v>21.503</v>
      </c>
      <c r="L151" s="28">
        <f t="shared" si="251"/>
        <v>18.276</v>
      </c>
      <c r="M151" s="28">
        <f t="shared" si="251"/>
        <v>25.891999999999999</v>
      </c>
      <c r="N151" s="28">
        <f t="shared" si="251"/>
        <v>18.997</v>
      </c>
      <c r="O151" s="28">
        <f t="shared" si="251"/>
        <v>16.283000000000001</v>
      </c>
      <c r="P151" s="28">
        <f t="shared" si="251"/>
        <v>17.984999999999999</v>
      </c>
      <c r="Q151" s="28">
        <f t="shared" si="251"/>
        <v>20.026</v>
      </c>
      <c r="R151" s="28">
        <f t="shared" si="251"/>
        <v>13.003</v>
      </c>
      <c r="S151" s="28">
        <f t="shared" si="251"/>
        <v>15.423999999999999</v>
      </c>
      <c r="T151" s="28">
        <f t="shared" si="251"/>
        <v>14.608000000000001</v>
      </c>
      <c r="U151" s="28">
        <f t="shared" si="251"/>
        <v>17.361000000000001</v>
      </c>
      <c r="V151" s="28">
        <f t="shared" si="251"/>
        <v>13.361000000000001</v>
      </c>
      <c r="W151" s="28">
        <f t="shared" si="251"/>
        <v>12.651</v>
      </c>
      <c r="X151" s="28">
        <f t="shared" si="251"/>
        <v>14.775</v>
      </c>
      <c r="Y151" s="28">
        <f t="shared" si="251"/>
        <v>21.34</v>
      </c>
      <c r="Z151" s="28">
        <f t="shared" si="251"/>
        <v>12.388</v>
      </c>
      <c r="AA151" s="28">
        <f t="shared" si="251"/>
        <v>12.372999999999999</v>
      </c>
      <c r="AB151" s="28">
        <f t="shared" si="251"/>
        <v>15.222</v>
      </c>
      <c r="AC151" s="28">
        <f t="shared" si="251"/>
        <v>15.695</v>
      </c>
      <c r="AD151" s="28">
        <f t="shared" si="251"/>
        <v>12.131</v>
      </c>
      <c r="AE151" s="28">
        <f t="shared" si="251"/>
        <v>10.637</v>
      </c>
      <c r="AF151" s="28">
        <f t="shared" si="251"/>
        <v>14.718999999999999</v>
      </c>
      <c r="AG151" s="28">
        <f t="shared" si="251"/>
        <v>8.7479999999999993</v>
      </c>
      <c r="AH151" s="28">
        <f t="shared" si="251"/>
        <v>12.778</v>
      </c>
      <c r="AI151" s="28">
        <f t="shared" si="251"/>
        <v>8.93</v>
      </c>
      <c r="AJ151" s="28">
        <f t="shared" si="251"/>
        <v>8.7650000000000006</v>
      </c>
      <c r="AK151" s="28">
        <f t="shared" si="251"/>
        <v>7.665</v>
      </c>
      <c r="AL151" s="28">
        <f t="shared" si="251"/>
        <v>6.1660000000000004</v>
      </c>
      <c r="AM151" s="28">
        <f t="shared" si="251"/>
        <v>8.9390000000000001</v>
      </c>
      <c r="AN151" s="28">
        <f t="shared" si="251"/>
        <v>5.8310000000000004</v>
      </c>
      <c r="AO151" s="28">
        <f t="shared" si="251"/>
        <v>5.1390000000000002</v>
      </c>
      <c r="AP151" s="28">
        <f t="shared" si="251"/>
        <v>11.012</v>
      </c>
      <c r="AQ151" s="28">
        <f t="shared" si="251"/>
        <v>7.8090000000000002</v>
      </c>
      <c r="AR151" s="28">
        <f t="shared" si="251"/>
        <v>9.266</v>
      </c>
      <c r="AS151" s="28">
        <f t="shared" si="251"/>
        <v>9.9930000000000003</v>
      </c>
      <c r="AT151" s="28">
        <f t="shared" si="251"/>
        <v>9.0470000000000006</v>
      </c>
      <c r="AU151" s="28">
        <f t="shared" si="251"/>
        <v>12.616</v>
      </c>
      <c r="AV151" s="28">
        <f t="shared" si="251"/>
        <v>13.989000000000001</v>
      </c>
      <c r="AW151" s="28">
        <f t="shared" si="251"/>
        <v>14.382999999999999</v>
      </c>
      <c r="AX151" s="28">
        <f t="shared" si="251"/>
        <v>9.5039999999999996</v>
      </c>
      <c r="AY151" s="28">
        <f t="shared" si="251"/>
        <v>15.641999999999999</v>
      </c>
      <c r="AZ151" s="28">
        <f t="shared" si="251"/>
        <v>14.412000000000001</v>
      </c>
      <c r="BA151" s="28">
        <f t="shared" si="251"/>
        <v>14.388999999999999</v>
      </c>
      <c r="BB151" s="28">
        <f t="shared" si="251"/>
        <v>12.132999999999999</v>
      </c>
      <c r="BC151" s="28">
        <f t="shared" si="251"/>
        <v>15.611000000000001</v>
      </c>
      <c r="BD151" s="28">
        <f t="shared" si="251"/>
        <v>15.428000000000001</v>
      </c>
      <c r="BE151" s="28">
        <f t="shared" si="251"/>
        <v>18.805</v>
      </c>
      <c r="BF151" s="28">
        <f t="shared" si="251"/>
        <v>19.605</v>
      </c>
      <c r="BG151" s="28">
        <f t="shared" si="251"/>
        <v>22.763000000000002</v>
      </c>
      <c r="BH151" s="28">
        <f t="shared" si="251"/>
        <v>17.082000000000001</v>
      </c>
      <c r="BI151" s="28">
        <f t="shared" si="251"/>
        <v>14.513</v>
      </c>
      <c r="BJ151" s="28">
        <f t="shared" si="251"/>
        <v>17.704000000000001</v>
      </c>
      <c r="BK151" s="28">
        <f t="shared" si="251"/>
        <v>14.863</v>
      </c>
      <c r="BL151" s="28">
        <f t="shared" si="251"/>
        <v>14.289</v>
      </c>
      <c r="BM151" s="28">
        <f t="shared" si="251"/>
        <v>13.536</v>
      </c>
      <c r="BN151" s="28">
        <f t="shared" ref="BN151:DY151" si="252">SUM(BN152:BN152)</f>
        <v>15.167999999999999</v>
      </c>
      <c r="BO151" s="28">
        <f t="shared" si="252"/>
        <v>17.727</v>
      </c>
      <c r="BP151" s="28">
        <f t="shared" si="252"/>
        <v>21.577000000000002</v>
      </c>
      <c r="BQ151" s="28">
        <f t="shared" si="252"/>
        <v>19.047999999999998</v>
      </c>
      <c r="BR151" s="28">
        <f t="shared" si="252"/>
        <v>21.359000000000002</v>
      </c>
      <c r="BS151" s="28">
        <f t="shared" si="252"/>
        <v>18.239999999999998</v>
      </c>
      <c r="BT151" s="28">
        <f t="shared" si="252"/>
        <v>17.952000000000002</v>
      </c>
      <c r="BU151" s="28">
        <f t="shared" si="252"/>
        <v>15.513999999999999</v>
      </c>
      <c r="BV151" s="28">
        <f t="shared" si="252"/>
        <v>15.63</v>
      </c>
      <c r="BW151" s="28">
        <f t="shared" si="252"/>
        <v>18.207000000000001</v>
      </c>
      <c r="BX151" s="28">
        <f t="shared" si="252"/>
        <v>19.300999999999998</v>
      </c>
      <c r="BY151" s="28">
        <f t="shared" si="252"/>
        <v>19.645</v>
      </c>
      <c r="BZ151" s="28">
        <f t="shared" si="252"/>
        <v>12.555999999999999</v>
      </c>
      <c r="CA151" s="28">
        <f t="shared" si="252"/>
        <v>21.106999999999999</v>
      </c>
      <c r="CB151" s="28">
        <f t="shared" si="252"/>
        <v>24.725000000000001</v>
      </c>
      <c r="CC151" s="28">
        <f t="shared" si="252"/>
        <v>13.044</v>
      </c>
      <c r="CD151" s="28">
        <f t="shared" si="252"/>
        <v>22.114999999999998</v>
      </c>
      <c r="CE151" s="28">
        <f t="shared" si="252"/>
        <v>22.373000000000001</v>
      </c>
      <c r="CF151" s="28">
        <f t="shared" si="252"/>
        <v>25.542999999999999</v>
      </c>
      <c r="CG151" s="28">
        <f t="shared" si="252"/>
        <v>19.079999999999998</v>
      </c>
      <c r="CH151" s="28">
        <f t="shared" si="252"/>
        <v>18.663</v>
      </c>
      <c r="CI151" s="28">
        <f t="shared" si="252"/>
        <v>22.984000000000002</v>
      </c>
      <c r="CJ151" s="28">
        <f t="shared" si="252"/>
        <v>20.463999999999999</v>
      </c>
      <c r="CK151" s="28">
        <f t="shared" si="252"/>
        <v>30.535</v>
      </c>
      <c r="CL151" s="28">
        <f t="shared" si="252"/>
        <v>22.972999999999999</v>
      </c>
      <c r="CM151" s="28">
        <f t="shared" si="252"/>
        <v>25.274999999999999</v>
      </c>
      <c r="CN151" s="28">
        <f t="shared" si="252"/>
        <v>17.725999999999999</v>
      </c>
      <c r="CO151" s="28">
        <f t="shared" si="252"/>
        <v>13.885999999999999</v>
      </c>
      <c r="CP151" s="28">
        <f t="shared" si="252"/>
        <v>19.821000000000002</v>
      </c>
      <c r="CQ151" s="28">
        <f t="shared" si="252"/>
        <v>10.999000000000001</v>
      </c>
      <c r="CR151" s="28">
        <f t="shared" si="252"/>
        <v>9.4870000000000001</v>
      </c>
      <c r="CS151" s="28">
        <f t="shared" si="252"/>
        <v>10.763</v>
      </c>
      <c r="CT151" s="28">
        <f t="shared" si="252"/>
        <v>13.105</v>
      </c>
      <c r="CU151" s="28">
        <f t="shared" si="252"/>
        <v>7.47</v>
      </c>
      <c r="CV151" s="28">
        <f t="shared" si="252"/>
        <v>10.694000000000001</v>
      </c>
      <c r="CW151" s="28">
        <f t="shared" si="252"/>
        <v>9.4290000000000003</v>
      </c>
      <c r="CX151" s="28">
        <f t="shared" si="252"/>
        <v>10.618</v>
      </c>
      <c r="CY151" s="28">
        <f t="shared" si="252"/>
        <v>9.9260000000000002</v>
      </c>
      <c r="CZ151" s="28">
        <f t="shared" si="252"/>
        <v>18.373000000000001</v>
      </c>
      <c r="DA151" s="28">
        <f t="shared" si="252"/>
        <v>22.760999999999999</v>
      </c>
      <c r="DB151" s="28">
        <f t="shared" si="252"/>
        <v>34.069000000000003</v>
      </c>
      <c r="DC151" s="28">
        <f t="shared" si="252"/>
        <v>27.402999999999999</v>
      </c>
      <c r="DD151" s="28">
        <f t="shared" si="252"/>
        <v>28.88</v>
      </c>
      <c r="DE151" s="28">
        <f t="shared" si="252"/>
        <v>26.792999999999999</v>
      </c>
      <c r="DF151" s="28">
        <f t="shared" si="252"/>
        <v>27.018999999999998</v>
      </c>
      <c r="DG151" s="28">
        <f t="shared" si="252"/>
        <v>25.216000000000001</v>
      </c>
      <c r="DH151" s="28">
        <f t="shared" si="252"/>
        <v>25.890999999999998</v>
      </c>
      <c r="DI151" s="28">
        <f t="shared" si="252"/>
        <v>23.753</v>
      </c>
      <c r="DJ151" s="28">
        <f t="shared" si="252"/>
        <v>27.504999999999999</v>
      </c>
      <c r="DK151" s="28">
        <f t="shared" si="252"/>
        <v>26.545000000000002</v>
      </c>
      <c r="DL151" s="28">
        <f t="shared" si="252"/>
        <v>29.506</v>
      </c>
      <c r="DM151" s="28">
        <f t="shared" si="252"/>
        <v>29.481999999999999</v>
      </c>
      <c r="DN151" s="28">
        <f t="shared" si="252"/>
        <v>28.870999999999999</v>
      </c>
      <c r="DO151" s="28">
        <f t="shared" si="252"/>
        <v>29.187999999999999</v>
      </c>
      <c r="DP151" s="28">
        <f t="shared" si="252"/>
        <v>32.314999999999998</v>
      </c>
      <c r="DQ151" s="28">
        <f t="shared" si="252"/>
        <v>25.885999999999999</v>
      </c>
      <c r="DR151" s="28">
        <f t="shared" si="252"/>
        <v>24.359000000000002</v>
      </c>
      <c r="DS151" s="28">
        <f t="shared" si="252"/>
        <v>14.827</v>
      </c>
      <c r="DT151" s="28">
        <f t="shared" si="252"/>
        <v>32.44</v>
      </c>
      <c r="DU151" s="28">
        <f t="shared" si="252"/>
        <v>32.521999999999998</v>
      </c>
      <c r="DV151" s="28">
        <f t="shared" si="252"/>
        <v>27.414999999999999</v>
      </c>
      <c r="DW151" s="28">
        <f t="shared" si="252"/>
        <v>28.710999999999999</v>
      </c>
      <c r="DX151" s="28">
        <f t="shared" si="252"/>
        <v>31.372</v>
      </c>
      <c r="DY151" s="28">
        <f t="shared" si="252"/>
        <v>35.954000000000001</v>
      </c>
      <c r="DZ151" s="28">
        <f t="shared" ref="DZ151:FV151" si="253">SUM(DZ152:DZ152)</f>
        <v>25.297999999999998</v>
      </c>
      <c r="EA151" s="28">
        <f t="shared" si="253"/>
        <v>22.141999999999999</v>
      </c>
      <c r="EB151" s="28">
        <f t="shared" si="253"/>
        <v>23.942</v>
      </c>
      <c r="EC151" s="28">
        <f t="shared" si="253"/>
        <v>28.88</v>
      </c>
      <c r="ED151" s="28">
        <f t="shared" si="253"/>
        <v>27.515999999999998</v>
      </c>
      <c r="EE151" s="28">
        <f t="shared" si="253"/>
        <v>22.562999999999999</v>
      </c>
      <c r="EF151" s="28">
        <f t="shared" si="253"/>
        <v>24.707999999999998</v>
      </c>
      <c r="EG151" s="28">
        <f t="shared" si="253"/>
        <v>35.74</v>
      </c>
      <c r="EH151" s="28">
        <f t="shared" si="253"/>
        <v>25.709</v>
      </c>
      <c r="EI151" s="28">
        <f t="shared" si="253"/>
        <v>19.443000000000001</v>
      </c>
      <c r="EJ151" s="28">
        <f t="shared" si="253"/>
        <v>20.69</v>
      </c>
      <c r="EK151" s="28">
        <f t="shared" si="253"/>
        <v>22.849</v>
      </c>
      <c r="EL151" s="28">
        <f t="shared" si="253"/>
        <v>23.68477</v>
      </c>
      <c r="EM151" s="28">
        <f t="shared" si="253"/>
        <v>23.523530467425747</v>
      </c>
      <c r="EN151" s="28">
        <f t="shared" si="253"/>
        <v>22.873219695397246</v>
      </c>
      <c r="EO151" s="28">
        <f t="shared" si="253"/>
        <v>22.09151691576227</v>
      </c>
      <c r="EP151" s="28">
        <f t="shared" si="253"/>
        <v>22.827754453785392</v>
      </c>
      <c r="EQ151" s="28">
        <f t="shared" si="253"/>
        <v>21.338245847124536</v>
      </c>
      <c r="ER151" s="28">
        <f t="shared" si="253"/>
        <v>17.78618686103432</v>
      </c>
      <c r="ES151" s="28">
        <f t="shared" si="253"/>
        <v>17.198714737471381</v>
      </c>
      <c r="ET151" s="28">
        <f t="shared" si="253"/>
        <v>19.587739688993722</v>
      </c>
      <c r="EU151" s="28">
        <f t="shared" si="253"/>
        <v>20.315378891858039</v>
      </c>
      <c r="EV151" s="28">
        <f t="shared" si="253"/>
        <v>22.471191435185549</v>
      </c>
      <c r="EW151" s="28">
        <f t="shared" si="253"/>
        <v>27.945368924922402</v>
      </c>
      <c r="EX151" s="28">
        <f t="shared" si="253"/>
        <v>24.419412018687833</v>
      </c>
      <c r="EY151" s="28">
        <f t="shared" si="253"/>
        <v>23.473472424238174</v>
      </c>
      <c r="EZ151" s="28">
        <f t="shared" si="253"/>
        <v>20.960875932619754</v>
      </c>
      <c r="FA151" s="28">
        <f t="shared" si="253"/>
        <v>23.078193851976842</v>
      </c>
      <c r="FB151" s="28">
        <f t="shared" si="253"/>
        <v>28.719768570344108</v>
      </c>
      <c r="FC151" s="28">
        <f t="shared" si="253"/>
        <v>31.647392018232658</v>
      </c>
      <c r="FD151" s="28">
        <f t="shared" si="253"/>
        <v>35.267613613299915</v>
      </c>
      <c r="FE151" s="28">
        <f>SUM(FE152:FE152)</f>
        <v>22.53786074588719</v>
      </c>
      <c r="FF151" s="28">
        <f t="shared" si="253"/>
        <v>23.433650607609973</v>
      </c>
      <c r="FG151" s="28">
        <f t="shared" si="253"/>
        <v>22.298279613200645</v>
      </c>
      <c r="FH151" s="28">
        <f t="shared" si="253"/>
        <v>23.624168027163183</v>
      </c>
      <c r="FI151" s="28">
        <f t="shared" si="253"/>
        <v>31.064985899411372</v>
      </c>
      <c r="FJ151" s="28">
        <f t="shared" si="253"/>
        <v>38.761658607145606</v>
      </c>
      <c r="FK151" s="28">
        <f t="shared" si="253"/>
        <v>34.138903446075474</v>
      </c>
      <c r="FL151" s="28">
        <f t="shared" si="253"/>
        <v>32.150503441710875</v>
      </c>
      <c r="FM151" s="28">
        <f t="shared" si="253"/>
        <v>30.147974471769643</v>
      </c>
      <c r="FN151" s="28">
        <f t="shared" si="253"/>
        <v>23.964107897538227</v>
      </c>
      <c r="FO151" s="28">
        <f t="shared" si="253"/>
        <v>20.362174340900047</v>
      </c>
      <c r="FP151" s="28">
        <f t="shared" si="253"/>
        <v>30.576017088623271</v>
      </c>
      <c r="FQ151" s="28">
        <f t="shared" si="253"/>
        <v>19.439763820144154</v>
      </c>
      <c r="FR151" s="28">
        <f t="shared" si="253"/>
        <v>24.610457758484571</v>
      </c>
      <c r="FS151" s="28">
        <f t="shared" si="253"/>
        <v>24.037301719583414</v>
      </c>
      <c r="FT151" s="28">
        <f t="shared" si="253"/>
        <v>24.719436288037198</v>
      </c>
      <c r="FU151" s="28">
        <f t="shared" si="253"/>
        <v>26.427322622019123</v>
      </c>
      <c r="FV151" s="28">
        <f t="shared" si="253"/>
        <v>29.821931243112122</v>
      </c>
    </row>
    <row r="152" spans="1:178" ht="15" x14ac:dyDescent="0.25">
      <c r="A152" s="46" t="s">
        <v>27</v>
      </c>
      <c r="B152" s="13">
        <v>13.571</v>
      </c>
      <c r="C152" s="13">
        <v>13.35</v>
      </c>
      <c r="D152" s="13">
        <v>18.709</v>
      </c>
      <c r="E152" s="13">
        <v>19.102</v>
      </c>
      <c r="F152" s="13">
        <v>19.84</v>
      </c>
      <c r="G152" s="13">
        <v>22.294</v>
      </c>
      <c r="H152" s="13">
        <v>24.556999999999999</v>
      </c>
      <c r="I152" s="13">
        <v>28.481999999999999</v>
      </c>
      <c r="J152" s="13">
        <v>31.17</v>
      </c>
      <c r="K152" s="13">
        <v>21.503</v>
      </c>
      <c r="L152" s="13">
        <v>18.276</v>
      </c>
      <c r="M152" s="13">
        <v>25.891999999999999</v>
      </c>
      <c r="N152" s="13">
        <v>18.997</v>
      </c>
      <c r="O152" s="13">
        <v>16.283000000000001</v>
      </c>
      <c r="P152" s="13">
        <v>17.984999999999999</v>
      </c>
      <c r="Q152" s="13">
        <v>20.026</v>
      </c>
      <c r="R152" s="13">
        <v>13.003</v>
      </c>
      <c r="S152" s="13">
        <v>15.423999999999999</v>
      </c>
      <c r="T152" s="13">
        <v>14.608000000000001</v>
      </c>
      <c r="U152" s="13">
        <v>17.361000000000001</v>
      </c>
      <c r="V152" s="13">
        <v>13.361000000000001</v>
      </c>
      <c r="W152" s="13">
        <v>12.651</v>
      </c>
      <c r="X152" s="13">
        <v>14.775</v>
      </c>
      <c r="Y152" s="13">
        <v>21.34</v>
      </c>
      <c r="Z152" s="13">
        <v>12.388</v>
      </c>
      <c r="AA152" s="13">
        <v>12.372999999999999</v>
      </c>
      <c r="AB152" s="13">
        <v>15.222</v>
      </c>
      <c r="AC152" s="13">
        <v>15.695</v>
      </c>
      <c r="AD152" s="13">
        <v>12.131</v>
      </c>
      <c r="AE152" s="13">
        <v>10.637</v>
      </c>
      <c r="AF152" s="13">
        <v>14.718999999999999</v>
      </c>
      <c r="AG152" s="13">
        <v>8.7479999999999993</v>
      </c>
      <c r="AH152" s="13">
        <v>12.778</v>
      </c>
      <c r="AI152" s="13">
        <v>8.93</v>
      </c>
      <c r="AJ152" s="13">
        <v>8.7650000000000006</v>
      </c>
      <c r="AK152" s="13">
        <v>7.665</v>
      </c>
      <c r="AL152" s="13">
        <v>6.1660000000000004</v>
      </c>
      <c r="AM152" s="13">
        <v>8.9390000000000001</v>
      </c>
      <c r="AN152" s="13">
        <v>5.8310000000000004</v>
      </c>
      <c r="AO152" s="13">
        <v>5.1390000000000002</v>
      </c>
      <c r="AP152" s="13">
        <v>11.012</v>
      </c>
      <c r="AQ152" s="13">
        <v>7.8090000000000002</v>
      </c>
      <c r="AR152" s="13">
        <v>9.266</v>
      </c>
      <c r="AS152" s="13">
        <v>9.9930000000000003</v>
      </c>
      <c r="AT152" s="13">
        <v>9.0470000000000006</v>
      </c>
      <c r="AU152" s="13">
        <v>12.616</v>
      </c>
      <c r="AV152" s="13">
        <v>13.989000000000001</v>
      </c>
      <c r="AW152" s="13">
        <v>14.382999999999999</v>
      </c>
      <c r="AX152" s="13">
        <v>9.5039999999999996</v>
      </c>
      <c r="AY152" s="13">
        <v>15.641999999999999</v>
      </c>
      <c r="AZ152" s="13">
        <v>14.412000000000001</v>
      </c>
      <c r="BA152" s="13">
        <v>14.388999999999999</v>
      </c>
      <c r="BB152" s="13">
        <v>12.132999999999999</v>
      </c>
      <c r="BC152" s="13">
        <v>15.611000000000001</v>
      </c>
      <c r="BD152" s="13">
        <v>15.428000000000001</v>
      </c>
      <c r="BE152" s="13">
        <v>18.805</v>
      </c>
      <c r="BF152" s="13">
        <v>19.605</v>
      </c>
      <c r="BG152" s="13">
        <v>22.763000000000002</v>
      </c>
      <c r="BH152" s="13">
        <v>17.082000000000001</v>
      </c>
      <c r="BI152" s="13">
        <v>14.513</v>
      </c>
      <c r="BJ152" s="13">
        <v>17.704000000000001</v>
      </c>
      <c r="BK152" s="13">
        <v>14.863</v>
      </c>
      <c r="BL152" s="13">
        <v>14.289</v>
      </c>
      <c r="BM152" s="13">
        <v>13.536</v>
      </c>
      <c r="BN152" s="13">
        <v>15.167999999999999</v>
      </c>
      <c r="BO152" s="13">
        <v>17.727</v>
      </c>
      <c r="BP152" s="13">
        <v>21.577000000000002</v>
      </c>
      <c r="BQ152" s="13">
        <v>19.047999999999998</v>
      </c>
      <c r="BR152" s="13">
        <v>21.359000000000002</v>
      </c>
      <c r="BS152" s="13">
        <v>18.239999999999998</v>
      </c>
      <c r="BT152" s="13">
        <v>17.952000000000002</v>
      </c>
      <c r="BU152" s="13">
        <v>15.513999999999999</v>
      </c>
      <c r="BV152" s="13">
        <v>15.63</v>
      </c>
      <c r="BW152" s="13">
        <v>18.207000000000001</v>
      </c>
      <c r="BX152" s="13">
        <v>19.300999999999998</v>
      </c>
      <c r="BY152" s="13">
        <v>19.645</v>
      </c>
      <c r="BZ152" s="13">
        <v>12.555999999999999</v>
      </c>
      <c r="CA152" s="13">
        <v>21.106999999999999</v>
      </c>
      <c r="CB152" s="13">
        <v>24.725000000000001</v>
      </c>
      <c r="CC152" s="13">
        <v>13.044</v>
      </c>
      <c r="CD152" s="13">
        <v>22.114999999999998</v>
      </c>
      <c r="CE152" s="13">
        <v>22.373000000000001</v>
      </c>
      <c r="CF152" s="13">
        <v>25.542999999999999</v>
      </c>
      <c r="CG152" s="13">
        <v>19.079999999999998</v>
      </c>
      <c r="CH152" s="13">
        <v>18.663</v>
      </c>
      <c r="CI152" s="13">
        <v>22.984000000000002</v>
      </c>
      <c r="CJ152" s="13">
        <v>20.463999999999999</v>
      </c>
      <c r="CK152" s="13">
        <v>30.535</v>
      </c>
      <c r="CL152" s="13">
        <v>22.972999999999999</v>
      </c>
      <c r="CM152" s="13">
        <v>25.274999999999999</v>
      </c>
      <c r="CN152" s="13">
        <v>17.725999999999999</v>
      </c>
      <c r="CO152" s="13">
        <v>13.885999999999999</v>
      </c>
      <c r="CP152" s="13">
        <v>19.821000000000002</v>
      </c>
      <c r="CQ152" s="13">
        <v>10.999000000000001</v>
      </c>
      <c r="CR152" s="13">
        <v>9.4870000000000001</v>
      </c>
      <c r="CS152" s="13">
        <v>10.763</v>
      </c>
      <c r="CT152" s="13">
        <v>13.105</v>
      </c>
      <c r="CU152" s="13">
        <v>7.47</v>
      </c>
      <c r="CV152" s="13">
        <v>10.694000000000001</v>
      </c>
      <c r="CW152" s="13">
        <v>9.4290000000000003</v>
      </c>
      <c r="CX152" s="13">
        <v>10.618</v>
      </c>
      <c r="CY152" s="13">
        <v>9.9260000000000002</v>
      </c>
      <c r="CZ152" s="13">
        <v>18.373000000000001</v>
      </c>
      <c r="DA152" s="13">
        <v>22.760999999999999</v>
      </c>
      <c r="DB152" s="13">
        <v>34.069000000000003</v>
      </c>
      <c r="DC152" s="13">
        <v>27.402999999999999</v>
      </c>
      <c r="DD152" s="13">
        <v>28.88</v>
      </c>
      <c r="DE152" s="13">
        <v>26.792999999999999</v>
      </c>
      <c r="DF152" s="13">
        <v>27.018999999999998</v>
      </c>
      <c r="DG152" s="13">
        <v>25.216000000000001</v>
      </c>
      <c r="DH152" s="13">
        <v>25.890999999999998</v>
      </c>
      <c r="DI152" s="13">
        <v>23.753</v>
      </c>
      <c r="DJ152" s="13">
        <v>27.504999999999999</v>
      </c>
      <c r="DK152" s="13">
        <v>26.545000000000002</v>
      </c>
      <c r="DL152" s="13">
        <v>29.506</v>
      </c>
      <c r="DM152" s="13">
        <v>29.481999999999999</v>
      </c>
      <c r="DN152" s="13">
        <v>28.870999999999999</v>
      </c>
      <c r="DO152" s="13">
        <v>29.187999999999999</v>
      </c>
      <c r="DP152" s="13">
        <v>32.314999999999998</v>
      </c>
      <c r="DQ152" s="13">
        <v>25.885999999999999</v>
      </c>
      <c r="DR152" s="13">
        <v>24.359000000000002</v>
      </c>
      <c r="DS152" s="13">
        <v>14.827</v>
      </c>
      <c r="DT152" s="13">
        <v>32.44</v>
      </c>
      <c r="DU152" s="13">
        <v>32.521999999999998</v>
      </c>
      <c r="DV152" s="13">
        <v>27.414999999999999</v>
      </c>
      <c r="DW152" s="13">
        <v>28.710999999999999</v>
      </c>
      <c r="DX152" s="13">
        <v>31.372</v>
      </c>
      <c r="DY152" s="13">
        <v>35.954000000000001</v>
      </c>
      <c r="DZ152" s="13">
        <v>25.297999999999998</v>
      </c>
      <c r="EA152" s="13">
        <v>22.141999999999999</v>
      </c>
      <c r="EB152" s="13">
        <v>23.942</v>
      </c>
      <c r="EC152" s="13">
        <v>28.88</v>
      </c>
      <c r="ED152" s="13">
        <v>27.515999999999998</v>
      </c>
      <c r="EE152" s="13">
        <v>22.562999999999999</v>
      </c>
      <c r="EF152" s="13">
        <v>24.707999999999998</v>
      </c>
      <c r="EG152" s="13">
        <v>35.74</v>
      </c>
      <c r="EH152" s="13">
        <v>25.709</v>
      </c>
      <c r="EI152" s="13">
        <v>19.443000000000001</v>
      </c>
      <c r="EJ152" s="13">
        <v>20.69</v>
      </c>
      <c r="EK152" s="13">
        <v>22.849</v>
      </c>
      <c r="EL152" s="13">
        <v>23.68477</v>
      </c>
      <c r="EM152" s="13">
        <v>23.523530467425747</v>
      </c>
      <c r="EN152" s="13">
        <v>22.873219695397246</v>
      </c>
      <c r="EO152" s="13">
        <v>22.09151691576227</v>
      </c>
      <c r="EP152" s="13">
        <v>22.827754453785392</v>
      </c>
      <c r="EQ152" s="13">
        <v>21.338245847124536</v>
      </c>
      <c r="ER152" s="13">
        <v>17.78618686103432</v>
      </c>
      <c r="ES152" s="13">
        <v>17.198714737471381</v>
      </c>
      <c r="ET152" s="13">
        <v>19.587739688993722</v>
      </c>
      <c r="EU152" s="13">
        <v>20.315378891858039</v>
      </c>
      <c r="EV152" s="13">
        <v>22.471191435185549</v>
      </c>
      <c r="EW152" s="13">
        <v>27.945368924922402</v>
      </c>
      <c r="EX152" s="13">
        <v>24.419412018687833</v>
      </c>
      <c r="EY152" s="13">
        <v>23.473472424238174</v>
      </c>
      <c r="EZ152" s="13">
        <v>20.960875932619754</v>
      </c>
      <c r="FA152" s="13">
        <v>23.078193851976842</v>
      </c>
      <c r="FB152" s="13">
        <v>28.719768570344108</v>
      </c>
      <c r="FC152" s="13">
        <v>31.647392018232658</v>
      </c>
      <c r="FD152" s="13">
        <v>35.267613613299915</v>
      </c>
      <c r="FE152" s="13">
        <v>22.53786074588719</v>
      </c>
      <c r="FF152" s="13">
        <v>23.433650607609973</v>
      </c>
      <c r="FG152" s="13">
        <v>22.298279613200645</v>
      </c>
      <c r="FH152" s="13">
        <v>23.624168027163183</v>
      </c>
      <c r="FI152" s="13">
        <v>31.064985899411372</v>
      </c>
      <c r="FJ152" s="13">
        <v>38.761658607145606</v>
      </c>
      <c r="FK152" s="13">
        <v>34.138903446075474</v>
      </c>
      <c r="FL152" s="13">
        <v>32.150503441710875</v>
      </c>
      <c r="FM152" s="13">
        <v>30.147974471769643</v>
      </c>
      <c r="FN152" s="13">
        <v>23.964107897538227</v>
      </c>
      <c r="FO152" s="13">
        <v>20.362174340900047</v>
      </c>
      <c r="FP152" s="13">
        <v>30.576017088623271</v>
      </c>
      <c r="FQ152" s="13">
        <v>19.439763820144154</v>
      </c>
      <c r="FR152" s="13">
        <v>24.610457758484571</v>
      </c>
      <c r="FS152" s="13">
        <v>24.037301719583414</v>
      </c>
      <c r="FT152" s="13">
        <v>24.719436288037198</v>
      </c>
      <c r="FU152" s="13">
        <v>26.427322622019123</v>
      </c>
      <c r="FV152" s="13">
        <v>29.821931243112122</v>
      </c>
    </row>
    <row r="153" spans="1:178" ht="15" x14ac:dyDescent="0.25">
      <c r="A153" s="44" t="s">
        <v>37</v>
      </c>
      <c r="B153" s="28">
        <f t="shared" ref="B153:BM153" si="254">B154</f>
        <v>36.881</v>
      </c>
      <c r="C153" s="28">
        <f t="shared" si="254"/>
        <v>39.585000000000001</v>
      </c>
      <c r="D153" s="28">
        <f t="shared" si="254"/>
        <v>39.516999999999996</v>
      </c>
      <c r="E153" s="28">
        <f t="shared" si="254"/>
        <v>35.667000000000002</v>
      </c>
      <c r="F153" s="28">
        <f t="shared" si="254"/>
        <v>34.670999999999999</v>
      </c>
      <c r="G153" s="28">
        <f t="shared" si="254"/>
        <v>39.936999999999998</v>
      </c>
      <c r="H153" s="28">
        <f t="shared" si="254"/>
        <v>40.344999999999999</v>
      </c>
      <c r="I153" s="28">
        <f t="shared" si="254"/>
        <v>37.598999999999997</v>
      </c>
      <c r="J153" s="28">
        <f t="shared" si="254"/>
        <v>39.158000000000001</v>
      </c>
      <c r="K153" s="28">
        <f t="shared" si="254"/>
        <v>41.728999999999999</v>
      </c>
      <c r="L153" s="28">
        <f t="shared" si="254"/>
        <v>40.35</v>
      </c>
      <c r="M153" s="28">
        <f t="shared" si="254"/>
        <v>40.109000000000002</v>
      </c>
      <c r="N153" s="28">
        <f t="shared" si="254"/>
        <v>39.653000000000006</v>
      </c>
      <c r="O153" s="28">
        <f t="shared" si="254"/>
        <v>43.207000000000001</v>
      </c>
      <c r="P153" s="28">
        <f t="shared" si="254"/>
        <v>44.594999999999999</v>
      </c>
      <c r="Q153" s="28">
        <f t="shared" si="254"/>
        <v>43.433999999999997</v>
      </c>
      <c r="R153" s="28">
        <f t="shared" si="254"/>
        <v>40.937000000000005</v>
      </c>
      <c r="S153" s="28">
        <f t="shared" si="254"/>
        <v>42.744999999999997</v>
      </c>
      <c r="T153" s="28">
        <f t="shared" si="254"/>
        <v>44.45</v>
      </c>
      <c r="U153" s="28">
        <f t="shared" si="254"/>
        <v>42.736999999999995</v>
      </c>
      <c r="V153" s="28">
        <f t="shared" si="254"/>
        <v>44.724999999999994</v>
      </c>
      <c r="W153" s="28">
        <f t="shared" si="254"/>
        <v>46.282999999999994</v>
      </c>
      <c r="X153" s="28">
        <f t="shared" si="254"/>
        <v>42.823</v>
      </c>
      <c r="Y153" s="28">
        <f t="shared" si="254"/>
        <v>40.518000000000001</v>
      </c>
      <c r="Z153" s="28">
        <f t="shared" si="254"/>
        <v>41.181999999999995</v>
      </c>
      <c r="AA153" s="28">
        <f t="shared" si="254"/>
        <v>30.484000000000002</v>
      </c>
      <c r="AB153" s="28">
        <f t="shared" si="254"/>
        <v>41.79</v>
      </c>
      <c r="AC153" s="28">
        <f t="shared" si="254"/>
        <v>38.192</v>
      </c>
      <c r="AD153" s="28">
        <f t="shared" si="254"/>
        <v>37.256999999999998</v>
      </c>
      <c r="AE153" s="28">
        <f t="shared" si="254"/>
        <v>32.058</v>
      </c>
      <c r="AF153" s="28">
        <f t="shared" si="254"/>
        <v>33.682000000000002</v>
      </c>
      <c r="AG153" s="28">
        <f t="shared" si="254"/>
        <v>32.887</v>
      </c>
      <c r="AH153" s="28">
        <f t="shared" si="254"/>
        <v>37.1</v>
      </c>
      <c r="AI153" s="28">
        <f t="shared" si="254"/>
        <v>35.140999999999998</v>
      </c>
      <c r="AJ153" s="28">
        <f t="shared" si="254"/>
        <v>32.21</v>
      </c>
      <c r="AK153" s="28">
        <f t="shared" si="254"/>
        <v>31.950999999999997</v>
      </c>
      <c r="AL153" s="28">
        <f t="shared" si="254"/>
        <v>31.503999999999998</v>
      </c>
      <c r="AM153" s="28">
        <f t="shared" si="254"/>
        <v>32.803000000000004</v>
      </c>
      <c r="AN153" s="28">
        <f t="shared" si="254"/>
        <v>33.44</v>
      </c>
      <c r="AO153" s="28">
        <f t="shared" si="254"/>
        <v>33.274999999999999</v>
      </c>
      <c r="AP153" s="28">
        <f t="shared" si="254"/>
        <v>34.415999999999997</v>
      </c>
      <c r="AQ153" s="28">
        <f t="shared" si="254"/>
        <v>33.726999999999997</v>
      </c>
      <c r="AR153" s="28">
        <f t="shared" si="254"/>
        <v>35.732999999999997</v>
      </c>
      <c r="AS153" s="28">
        <f t="shared" si="254"/>
        <v>39.787999999999997</v>
      </c>
      <c r="AT153" s="28">
        <f t="shared" si="254"/>
        <v>35.654000000000003</v>
      </c>
      <c r="AU153" s="28">
        <f t="shared" si="254"/>
        <v>37.863999999999997</v>
      </c>
      <c r="AV153" s="28">
        <f t="shared" si="254"/>
        <v>36.136000000000003</v>
      </c>
      <c r="AW153" s="28">
        <f t="shared" si="254"/>
        <v>36.426000000000002</v>
      </c>
      <c r="AX153" s="28">
        <f t="shared" si="254"/>
        <v>36.706000000000003</v>
      </c>
      <c r="AY153" s="28">
        <f t="shared" si="254"/>
        <v>36.741</v>
      </c>
      <c r="AZ153" s="28">
        <f t="shared" si="254"/>
        <v>34.825000000000003</v>
      </c>
      <c r="BA153" s="28">
        <f t="shared" si="254"/>
        <v>34.981999999999999</v>
      </c>
      <c r="BB153" s="28">
        <f t="shared" si="254"/>
        <v>54.36</v>
      </c>
      <c r="BC153" s="28">
        <f t="shared" si="254"/>
        <v>35.411000000000001</v>
      </c>
      <c r="BD153" s="28">
        <f t="shared" si="254"/>
        <v>34.576000000000001</v>
      </c>
      <c r="BE153" s="28">
        <f t="shared" si="254"/>
        <v>39.44</v>
      </c>
      <c r="BF153" s="28">
        <f t="shared" si="254"/>
        <v>40.634</v>
      </c>
      <c r="BG153" s="28">
        <f t="shared" si="254"/>
        <v>35.412999999999997</v>
      </c>
      <c r="BH153" s="28">
        <f t="shared" si="254"/>
        <v>45.067999999999998</v>
      </c>
      <c r="BI153" s="28">
        <f t="shared" si="254"/>
        <v>63.96</v>
      </c>
      <c r="BJ153" s="28">
        <f t="shared" si="254"/>
        <v>64.204000000000008</v>
      </c>
      <c r="BK153" s="28">
        <f t="shared" si="254"/>
        <v>57.496000000000002</v>
      </c>
      <c r="BL153" s="28">
        <f t="shared" si="254"/>
        <v>57.007999999999996</v>
      </c>
      <c r="BM153" s="28">
        <f t="shared" si="254"/>
        <v>61.098000000000006</v>
      </c>
      <c r="BN153" s="28">
        <f t="shared" ref="BN153:DY153" si="255">BN154</f>
        <v>72.071999999999989</v>
      </c>
      <c r="BO153" s="28">
        <f t="shared" si="255"/>
        <v>69.745999999999995</v>
      </c>
      <c r="BP153" s="28">
        <f t="shared" si="255"/>
        <v>85.745000000000005</v>
      </c>
      <c r="BQ153" s="28">
        <f t="shared" si="255"/>
        <v>71.320999999999998</v>
      </c>
      <c r="BR153" s="28">
        <f t="shared" si="255"/>
        <v>68.111999999999995</v>
      </c>
      <c r="BS153" s="28">
        <f t="shared" si="255"/>
        <v>63.893999999999998</v>
      </c>
      <c r="BT153" s="28">
        <f t="shared" si="255"/>
        <v>64.572000000000003</v>
      </c>
      <c r="BU153" s="28">
        <f t="shared" si="255"/>
        <v>62.564999999999998</v>
      </c>
      <c r="BV153" s="28">
        <f t="shared" si="255"/>
        <v>54.491999999999997</v>
      </c>
      <c r="BW153" s="28">
        <f t="shared" si="255"/>
        <v>69.266000000000005</v>
      </c>
      <c r="BX153" s="28">
        <f t="shared" si="255"/>
        <v>63.027999999999999</v>
      </c>
      <c r="BY153" s="28">
        <f t="shared" si="255"/>
        <v>70.070999999999998</v>
      </c>
      <c r="BZ153" s="28">
        <f t="shared" si="255"/>
        <v>72.489000000000004</v>
      </c>
      <c r="CA153" s="28">
        <f t="shared" si="255"/>
        <v>65.775999999999996</v>
      </c>
      <c r="CB153" s="28">
        <f t="shared" si="255"/>
        <v>88.579000000000008</v>
      </c>
      <c r="CC153" s="28">
        <f t="shared" si="255"/>
        <v>69.967999999999989</v>
      </c>
      <c r="CD153" s="28">
        <f t="shared" si="255"/>
        <v>94.734999999999999</v>
      </c>
      <c r="CE153" s="28">
        <f t="shared" si="255"/>
        <v>93.066000000000003</v>
      </c>
      <c r="CF153" s="28">
        <f t="shared" si="255"/>
        <v>73.957999999999998</v>
      </c>
      <c r="CG153" s="28">
        <f t="shared" si="255"/>
        <v>80.649000000000001</v>
      </c>
      <c r="CH153" s="28">
        <f t="shared" si="255"/>
        <v>83.810999999999993</v>
      </c>
      <c r="CI153" s="28">
        <f t="shared" si="255"/>
        <v>87.01100000000001</v>
      </c>
      <c r="CJ153" s="28">
        <f t="shared" si="255"/>
        <v>95.066000000000003</v>
      </c>
      <c r="CK153" s="28">
        <f t="shared" si="255"/>
        <v>86.593000000000004</v>
      </c>
      <c r="CL153" s="28">
        <f t="shared" si="255"/>
        <v>88.192000000000007</v>
      </c>
      <c r="CM153" s="28">
        <f t="shared" si="255"/>
        <v>86.23599999999999</v>
      </c>
      <c r="CN153" s="28">
        <f t="shared" si="255"/>
        <v>85.49799999999999</v>
      </c>
      <c r="CO153" s="28">
        <f t="shared" si="255"/>
        <v>85.783000000000001</v>
      </c>
      <c r="CP153" s="28">
        <f t="shared" si="255"/>
        <v>71.844999999999999</v>
      </c>
      <c r="CQ153" s="28">
        <f t="shared" si="255"/>
        <v>83.913999999999987</v>
      </c>
      <c r="CR153" s="28">
        <f t="shared" si="255"/>
        <v>85.870999999999995</v>
      </c>
      <c r="CS153" s="28">
        <f t="shared" si="255"/>
        <v>88.265999999999991</v>
      </c>
      <c r="CT153" s="28">
        <f t="shared" si="255"/>
        <v>87.233000000000004</v>
      </c>
      <c r="CU153" s="28">
        <f t="shared" si="255"/>
        <v>85.878</v>
      </c>
      <c r="CV153" s="28">
        <f t="shared" si="255"/>
        <v>86.658000000000001</v>
      </c>
      <c r="CW153" s="28">
        <f t="shared" si="255"/>
        <v>87.076999999999984</v>
      </c>
      <c r="CX153" s="28">
        <f t="shared" si="255"/>
        <v>87.798999999999992</v>
      </c>
      <c r="CY153" s="28">
        <f t="shared" si="255"/>
        <v>85.451999999999998</v>
      </c>
      <c r="CZ153" s="28">
        <f t="shared" si="255"/>
        <v>86.071000000000012</v>
      </c>
      <c r="DA153" s="28">
        <f t="shared" si="255"/>
        <v>82.174999999999997</v>
      </c>
      <c r="DB153" s="28">
        <f t="shared" si="255"/>
        <v>95.572999999999993</v>
      </c>
      <c r="DC153" s="28">
        <f t="shared" si="255"/>
        <v>89.51</v>
      </c>
      <c r="DD153" s="28">
        <f t="shared" si="255"/>
        <v>93.11999999999999</v>
      </c>
      <c r="DE153" s="28">
        <f t="shared" si="255"/>
        <v>93.022999999999996</v>
      </c>
      <c r="DF153" s="28">
        <f t="shared" si="255"/>
        <v>99.001999999999995</v>
      </c>
      <c r="DG153" s="28">
        <f t="shared" si="255"/>
        <v>110.639</v>
      </c>
      <c r="DH153" s="28">
        <f t="shared" si="255"/>
        <v>87.157000000000011</v>
      </c>
      <c r="DI153" s="28">
        <f t="shared" si="255"/>
        <v>83.576999999999998</v>
      </c>
      <c r="DJ153" s="28">
        <f t="shared" si="255"/>
        <v>83.509</v>
      </c>
      <c r="DK153" s="28">
        <f t="shared" si="255"/>
        <v>81.079999999999984</v>
      </c>
      <c r="DL153" s="28">
        <f t="shared" si="255"/>
        <v>95.948999999999998</v>
      </c>
      <c r="DM153" s="28">
        <f t="shared" si="255"/>
        <v>92.116</v>
      </c>
      <c r="DN153" s="28">
        <f t="shared" si="255"/>
        <v>110.184</v>
      </c>
      <c r="DO153" s="28">
        <f t="shared" si="255"/>
        <v>89.281999999999996</v>
      </c>
      <c r="DP153" s="28">
        <f t="shared" si="255"/>
        <v>90.838999999999999</v>
      </c>
      <c r="DQ153" s="28">
        <f t="shared" si="255"/>
        <v>102.56</v>
      </c>
      <c r="DR153" s="28">
        <f t="shared" si="255"/>
        <v>101.999</v>
      </c>
      <c r="DS153" s="28">
        <f t="shared" si="255"/>
        <v>107.044</v>
      </c>
      <c r="DT153" s="28">
        <f t="shared" si="255"/>
        <v>96.789999999999992</v>
      </c>
      <c r="DU153" s="28">
        <f t="shared" si="255"/>
        <v>98.677000000000007</v>
      </c>
      <c r="DV153" s="28">
        <f t="shared" si="255"/>
        <v>93.322000000000003</v>
      </c>
      <c r="DW153" s="28">
        <f t="shared" si="255"/>
        <v>88.49799999999999</v>
      </c>
      <c r="DX153" s="28">
        <f t="shared" si="255"/>
        <v>94.204999999999998</v>
      </c>
      <c r="DY153" s="28">
        <f t="shared" si="255"/>
        <v>99.933999999999997</v>
      </c>
      <c r="DZ153" s="28">
        <f t="shared" ref="DZ153:FV153" si="256">DZ154</f>
        <v>103.58199999999999</v>
      </c>
      <c r="EA153" s="28">
        <f t="shared" si="256"/>
        <v>91.833000000000013</v>
      </c>
      <c r="EB153" s="28">
        <f t="shared" si="256"/>
        <v>91.796000000000006</v>
      </c>
      <c r="EC153" s="28">
        <f t="shared" si="256"/>
        <v>95.688999999999993</v>
      </c>
      <c r="ED153" s="28">
        <f t="shared" si="256"/>
        <v>94.293999999999997</v>
      </c>
      <c r="EE153" s="28">
        <f t="shared" si="256"/>
        <v>67.725999999999999</v>
      </c>
      <c r="EF153" s="28">
        <f t="shared" si="256"/>
        <v>72.301999999999992</v>
      </c>
      <c r="EG153" s="28">
        <f t="shared" si="256"/>
        <v>80.923000000000002</v>
      </c>
      <c r="EH153" s="28">
        <f t="shared" si="256"/>
        <v>81.884000000000015</v>
      </c>
      <c r="EI153" s="28">
        <f t="shared" si="256"/>
        <v>97.543000000000006</v>
      </c>
      <c r="EJ153" s="28">
        <f t="shared" si="256"/>
        <v>57.561999999999998</v>
      </c>
      <c r="EK153" s="28">
        <f t="shared" si="256"/>
        <v>104.313</v>
      </c>
      <c r="EL153" s="28">
        <f t="shared" si="256"/>
        <v>82.411830000000037</v>
      </c>
      <c r="EM153" s="28">
        <f t="shared" si="256"/>
        <v>70.218251824174828</v>
      </c>
      <c r="EN153" s="28">
        <f t="shared" si="256"/>
        <v>84.95666661395299</v>
      </c>
      <c r="EO153" s="28">
        <f t="shared" si="256"/>
        <v>87.549739565448007</v>
      </c>
      <c r="EP153" s="28">
        <f t="shared" si="256"/>
        <v>69.444190753416635</v>
      </c>
      <c r="EQ153" s="28">
        <f t="shared" si="256"/>
        <v>79.405242017649584</v>
      </c>
      <c r="ER153" s="28">
        <f t="shared" si="256"/>
        <v>81.654957862182314</v>
      </c>
      <c r="ES153" s="28">
        <f t="shared" si="256"/>
        <v>87.43873157061104</v>
      </c>
      <c r="ET153" s="28">
        <f t="shared" si="256"/>
        <v>88.907939022386145</v>
      </c>
      <c r="EU153" s="28">
        <f t="shared" si="256"/>
        <v>79.136730664307734</v>
      </c>
      <c r="EV153" s="28">
        <f t="shared" si="256"/>
        <v>75.615156347156017</v>
      </c>
      <c r="EW153" s="28">
        <f t="shared" si="256"/>
        <v>59.527465510244447</v>
      </c>
      <c r="EX153" s="28">
        <f t="shared" si="256"/>
        <v>64.399299160832527</v>
      </c>
      <c r="EY153" s="28">
        <f t="shared" si="256"/>
        <v>62.869887029513436</v>
      </c>
      <c r="EZ153" s="28">
        <f t="shared" si="256"/>
        <v>61.243204834883734</v>
      </c>
      <c r="FA153" s="28">
        <f t="shared" si="256"/>
        <v>70.169203714173449</v>
      </c>
      <c r="FB153" s="28">
        <f t="shared" si="256"/>
        <v>69.12079996920356</v>
      </c>
      <c r="FC153" s="28">
        <f t="shared" si="256"/>
        <v>63.516903024550793</v>
      </c>
      <c r="FD153" s="28">
        <f t="shared" si="256"/>
        <v>64.188033305202026</v>
      </c>
      <c r="FE153" s="28">
        <f>FE154</f>
        <v>71.411229341687275</v>
      </c>
      <c r="FF153" s="28">
        <f t="shared" si="256"/>
        <v>70.250464384802783</v>
      </c>
      <c r="FG153" s="28">
        <f t="shared" si="256"/>
        <v>66.745405818067368</v>
      </c>
      <c r="FH153" s="28">
        <f t="shared" si="256"/>
        <v>64.03596625014184</v>
      </c>
      <c r="FI153" s="28">
        <f t="shared" si="256"/>
        <v>66.632028406768882</v>
      </c>
      <c r="FJ153" s="28">
        <f t="shared" si="256"/>
        <v>69.385813763324393</v>
      </c>
      <c r="FK153" s="28">
        <f t="shared" si="256"/>
        <v>62.847744943481793</v>
      </c>
      <c r="FL153" s="28">
        <f t="shared" si="256"/>
        <v>64.140077015434386</v>
      </c>
      <c r="FM153" s="28">
        <f t="shared" si="256"/>
        <v>72.123507388987633</v>
      </c>
      <c r="FN153" s="28">
        <f t="shared" si="256"/>
        <v>74.559606549146139</v>
      </c>
      <c r="FO153" s="28">
        <f t="shared" si="256"/>
        <v>70.726283868908638</v>
      </c>
      <c r="FP153" s="28">
        <f t="shared" si="256"/>
        <v>71.932849617219716</v>
      </c>
      <c r="FQ153" s="28">
        <f t="shared" si="256"/>
        <v>75.81006568873849</v>
      </c>
      <c r="FR153" s="28">
        <f t="shared" si="256"/>
        <v>86.312321894083823</v>
      </c>
      <c r="FS153" s="28">
        <f t="shared" si="256"/>
        <v>72.127779082755978</v>
      </c>
      <c r="FT153" s="28">
        <f t="shared" si="256"/>
        <v>73.155752761874581</v>
      </c>
      <c r="FU153" s="28">
        <f t="shared" si="256"/>
        <v>81.054428272560799</v>
      </c>
      <c r="FV153" s="28">
        <f t="shared" si="256"/>
        <v>102.681999233667</v>
      </c>
    </row>
    <row r="154" spans="1:178" ht="15" x14ac:dyDescent="0.25">
      <c r="A154" s="46" t="s">
        <v>28</v>
      </c>
      <c r="B154" s="13">
        <f t="shared" ref="B154:BM154" si="257">SUM(B155:B157)</f>
        <v>36.881</v>
      </c>
      <c r="C154" s="13">
        <f t="shared" si="257"/>
        <v>39.585000000000001</v>
      </c>
      <c r="D154" s="13">
        <f t="shared" si="257"/>
        <v>39.516999999999996</v>
      </c>
      <c r="E154" s="13">
        <f t="shared" si="257"/>
        <v>35.667000000000002</v>
      </c>
      <c r="F154" s="13">
        <f t="shared" si="257"/>
        <v>34.670999999999999</v>
      </c>
      <c r="G154" s="13">
        <f t="shared" si="257"/>
        <v>39.936999999999998</v>
      </c>
      <c r="H154" s="13">
        <f t="shared" si="257"/>
        <v>40.344999999999999</v>
      </c>
      <c r="I154" s="13">
        <f t="shared" si="257"/>
        <v>37.598999999999997</v>
      </c>
      <c r="J154" s="13">
        <f t="shared" si="257"/>
        <v>39.158000000000001</v>
      </c>
      <c r="K154" s="13">
        <f t="shared" si="257"/>
        <v>41.728999999999999</v>
      </c>
      <c r="L154" s="13">
        <f t="shared" si="257"/>
        <v>40.35</v>
      </c>
      <c r="M154" s="13">
        <f t="shared" si="257"/>
        <v>40.109000000000002</v>
      </c>
      <c r="N154" s="13">
        <f t="shared" si="257"/>
        <v>39.653000000000006</v>
      </c>
      <c r="O154" s="13">
        <f t="shared" si="257"/>
        <v>43.207000000000001</v>
      </c>
      <c r="P154" s="13">
        <f t="shared" si="257"/>
        <v>44.594999999999999</v>
      </c>
      <c r="Q154" s="13">
        <f t="shared" si="257"/>
        <v>43.433999999999997</v>
      </c>
      <c r="R154" s="13">
        <f t="shared" si="257"/>
        <v>40.937000000000005</v>
      </c>
      <c r="S154" s="13">
        <f t="shared" si="257"/>
        <v>42.744999999999997</v>
      </c>
      <c r="T154" s="13">
        <f t="shared" si="257"/>
        <v>44.45</v>
      </c>
      <c r="U154" s="13">
        <f t="shared" si="257"/>
        <v>42.736999999999995</v>
      </c>
      <c r="V154" s="13">
        <f t="shared" si="257"/>
        <v>44.724999999999994</v>
      </c>
      <c r="W154" s="13">
        <f t="shared" si="257"/>
        <v>46.282999999999994</v>
      </c>
      <c r="X154" s="13">
        <f t="shared" si="257"/>
        <v>42.823</v>
      </c>
      <c r="Y154" s="13">
        <f t="shared" si="257"/>
        <v>40.518000000000001</v>
      </c>
      <c r="Z154" s="13">
        <f t="shared" si="257"/>
        <v>41.181999999999995</v>
      </c>
      <c r="AA154" s="13">
        <f t="shared" si="257"/>
        <v>30.484000000000002</v>
      </c>
      <c r="AB154" s="13">
        <f t="shared" si="257"/>
        <v>41.79</v>
      </c>
      <c r="AC154" s="13">
        <f t="shared" si="257"/>
        <v>38.192</v>
      </c>
      <c r="AD154" s="13">
        <f t="shared" si="257"/>
        <v>37.256999999999998</v>
      </c>
      <c r="AE154" s="13">
        <f t="shared" si="257"/>
        <v>32.058</v>
      </c>
      <c r="AF154" s="13">
        <f t="shared" si="257"/>
        <v>33.682000000000002</v>
      </c>
      <c r="AG154" s="13">
        <f t="shared" si="257"/>
        <v>32.887</v>
      </c>
      <c r="AH154" s="13">
        <f t="shared" si="257"/>
        <v>37.1</v>
      </c>
      <c r="AI154" s="13">
        <f t="shared" si="257"/>
        <v>35.140999999999998</v>
      </c>
      <c r="AJ154" s="13">
        <f t="shared" si="257"/>
        <v>32.21</v>
      </c>
      <c r="AK154" s="13">
        <f t="shared" si="257"/>
        <v>31.950999999999997</v>
      </c>
      <c r="AL154" s="13">
        <f t="shared" si="257"/>
        <v>31.503999999999998</v>
      </c>
      <c r="AM154" s="13">
        <f t="shared" si="257"/>
        <v>32.803000000000004</v>
      </c>
      <c r="AN154" s="13">
        <f t="shared" si="257"/>
        <v>33.44</v>
      </c>
      <c r="AO154" s="13">
        <f t="shared" si="257"/>
        <v>33.274999999999999</v>
      </c>
      <c r="AP154" s="13">
        <f t="shared" si="257"/>
        <v>34.415999999999997</v>
      </c>
      <c r="AQ154" s="13">
        <f t="shared" si="257"/>
        <v>33.726999999999997</v>
      </c>
      <c r="AR154" s="13">
        <f t="shared" si="257"/>
        <v>35.732999999999997</v>
      </c>
      <c r="AS154" s="13">
        <f t="shared" si="257"/>
        <v>39.787999999999997</v>
      </c>
      <c r="AT154" s="13">
        <f t="shared" si="257"/>
        <v>35.654000000000003</v>
      </c>
      <c r="AU154" s="13">
        <f t="shared" si="257"/>
        <v>37.863999999999997</v>
      </c>
      <c r="AV154" s="13">
        <f t="shared" si="257"/>
        <v>36.136000000000003</v>
      </c>
      <c r="AW154" s="13">
        <f t="shared" si="257"/>
        <v>36.426000000000002</v>
      </c>
      <c r="AX154" s="13">
        <f t="shared" si="257"/>
        <v>36.706000000000003</v>
      </c>
      <c r="AY154" s="13">
        <f t="shared" si="257"/>
        <v>36.741</v>
      </c>
      <c r="AZ154" s="13">
        <f t="shared" si="257"/>
        <v>34.825000000000003</v>
      </c>
      <c r="BA154" s="13">
        <f t="shared" si="257"/>
        <v>34.981999999999999</v>
      </c>
      <c r="BB154" s="13">
        <f t="shared" si="257"/>
        <v>54.36</v>
      </c>
      <c r="BC154" s="13">
        <f t="shared" si="257"/>
        <v>35.411000000000001</v>
      </c>
      <c r="BD154" s="13">
        <f t="shared" si="257"/>
        <v>34.576000000000001</v>
      </c>
      <c r="BE154" s="13">
        <f t="shared" si="257"/>
        <v>39.44</v>
      </c>
      <c r="BF154" s="13">
        <f t="shared" si="257"/>
        <v>40.634</v>
      </c>
      <c r="BG154" s="13">
        <f t="shared" si="257"/>
        <v>35.412999999999997</v>
      </c>
      <c r="BH154" s="13">
        <f t="shared" si="257"/>
        <v>45.067999999999998</v>
      </c>
      <c r="BI154" s="13">
        <f t="shared" si="257"/>
        <v>63.96</v>
      </c>
      <c r="BJ154" s="13">
        <f t="shared" si="257"/>
        <v>64.204000000000008</v>
      </c>
      <c r="BK154" s="13">
        <f t="shared" si="257"/>
        <v>57.496000000000002</v>
      </c>
      <c r="BL154" s="13">
        <f t="shared" si="257"/>
        <v>57.007999999999996</v>
      </c>
      <c r="BM154" s="13">
        <f t="shared" si="257"/>
        <v>61.098000000000006</v>
      </c>
      <c r="BN154" s="13">
        <f t="shared" ref="BN154:DY154" si="258">SUM(BN155:BN157)</f>
        <v>72.071999999999989</v>
      </c>
      <c r="BO154" s="13">
        <f t="shared" si="258"/>
        <v>69.745999999999995</v>
      </c>
      <c r="BP154" s="13">
        <f t="shared" si="258"/>
        <v>85.745000000000005</v>
      </c>
      <c r="BQ154" s="13">
        <f t="shared" si="258"/>
        <v>71.320999999999998</v>
      </c>
      <c r="BR154" s="13">
        <f t="shared" si="258"/>
        <v>68.111999999999995</v>
      </c>
      <c r="BS154" s="13">
        <f t="shared" si="258"/>
        <v>63.893999999999998</v>
      </c>
      <c r="BT154" s="13">
        <f t="shared" si="258"/>
        <v>64.572000000000003</v>
      </c>
      <c r="BU154" s="13">
        <f t="shared" si="258"/>
        <v>62.564999999999998</v>
      </c>
      <c r="BV154" s="13">
        <f t="shared" si="258"/>
        <v>54.491999999999997</v>
      </c>
      <c r="BW154" s="13">
        <f t="shared" si="258"/>
        <v>69.266000000000005</v>
      </c>
      <c r="BX154" s="13">
        <f t="shared" si="258"/>
        <v>63.027999999999999</v>
      </c>
      <c r="BY154" s="13">
        <f t="shared" si="258"/>
        <v>70.070999999999998</v>
      </c>
      <c r="BZ154" s="13">
        <f t="shared" si="258"/>
        <v>72.489000000000004</v>
      </c>
      <c r="CA154" s="13">
        <f t="shared" si="258"/>
        <v>65.775999999999996</v>
      </c>
      <c r="CB154" s="13">
        <f t="shared" si="258"/>
        <v>88.579000000000008</v>
      </c>
      <c r="CC154" s="13">
        <f t="shared" si="258"/>
        <v>69.967999999999989</v>
      </c>
      <c r="CD154" s="13">
        <f t="shared" si="258"/>
        <v>94.734999999999999</v>
      </c>
      <c r="CE154" s="13">
        <f t="shared" si="258"/>
        <v>93.066000000000003</v>
      </c>
      <c r="CF154" s="13">
        <f t="shared" si="258"/>
        <v>73.957999999999998</v>
      </c>
      <c r="CG154" s="13">
        <f t="shared" si="258"/>
        <v>80.649000000000001</v>
      </c>
      <c r="CH154" s="13">
        <f t="shared" si="258"/>
        <v>83.810999999999993</v>
      </c>
      <c r="CI154" s="13">
        <f t="shared" si="258"/>
        <v>87.01100000000001</v>
      </c>
      <c r="CJ154" s="13">
        <f t="shared" si="258"/>
        <v>95.066000000000003</v>
      </c>
      <c r="CK154" s="13">
        <f t="shared" si="258"/>
        <v>86.593000000000004</v>
      </c>
      <c r="CL154" s="13">
        <f t="shared" si="258"/>
        <v>88.192000000000007</v>
      </c>
      <c r="CM154" s="13">
        <f t="shared" si="258"/>
        <v>86.23599999999999</v>
      </c>
      <c r="CN154" s="13">
        <f t="shared" si="258"/>
        <v>85.49799999999999</v>
      </c>
      <c r="CO154" s="13">
        <f t="shared" si="258"/>
        <v>85.783000000000001</v>
      </c>
      <c r="CP154" s="13">
        <f t="shared" si="258"/>
        <v>71.844999999999999</v>
      </c>
      <c r="CQ154" s="13">
        <f t="shared" si="258"/>
        <v>83.913999999999987</v>
      </c>
      <c r="CR154" s="13">
        <f t="shared" si="258"/>
        <v>85.870999999999995</v>
      </c>
      <c r="CS154" s="13">
        <f t="shared" si="258"/>
        <v>88.265999999999991</v>
      </c>
      <c r="CT154" s="13">
        <f t="shared" si="258"/>
        <v>87.233000000000004</v>
      </c>
      <c r="CU154" s="13">
        <f t="shared" si="258"/>
        <v>85.878</v>
      </c>
      <c r="CV154" s="13">
        <f t="shared" si="258"/>
        <v>86.658000000000001</v>
      </c>
      <c r="CW154" s="13">
        <f t="shared" si="258"/>
        <v>87.076999999999984</v>
      </c>
      <c r="CX154" s="13">
        <f t="shared" si="258"/>
        <v>87.798999999999992</v>
      </c>
      <c r="CY154" s="13">
        <f t="shared" si="258"/>
        <v>85.451999999999998</v>
      </c>
      <c r="CZ154" s="13">
        <f t="shared" si="258"/>
        <v>86.071000000000012</v>
      </c>
      <c r="DA154" s="13">
        <f t="shared" si="258"/>
        <v>82.174999999999997</v>
      </c>
      <c r="DB154" s="13">
        <f t="shared" si="258"/>
        <v>95.572999999999993</v>
      </c>
      <c r="DC154" s="13">
        <f t="shared" si="258"/>
        <v>89.51</v>
      </c>
      <c r="DD154" s="13">
        <f t="shared" si="258"/>
        <v>93.11999999999999</v>
      </c>
      <c r="DE154" s="13">
        <f t="shared" si="258"/>
        <v>93.022999999999996</v>
      </c>
      <c r="DF154" s="13">
        <f t="shared" si="258"/>
        <v>99.001999999999995</v>
      </c>
      <c r="DG154" s="13">
        <f t="shared" si="258"/>
        <v>110.639</v>
      </c>
      <c r="DH154" s="13">
        <f t="shared" si="258"/>
        <v>87.157000000000011</v>
      </c>
      <c r="DI154" s="13">
        <f t="shared" si="258"/>
        <v>83.576999999999998</v>
      </c>
      <c r="DJ154" s="13">
        <f t="shared" si="258"/>
        <v>83.509</v>
      </c>
      <c r="DK154" s="13">
        <f t="shared" si="258"/>
        <v>81.079999999999984</v>
      </c>
      <c r="DL154" s="13">
        <f t="shared" si="258"/>
        <v>95.948999999999998</v>
      </c>
      <c r="DM154" s="13">
        <f t="shared" si="258"/>
        <v>92.116</v>
      </c>
      <c r="DN154" s="13">
        <f t="shared" si="258"/>
        <v>110.184</v>
      </c>
      <c r="DO154" s="13">
        <f t="shared" si="258"/>
        <v>89.281999999999996</v>
      </c>
      <c r="DP154" s="13">
        <f t="shared" si="258"/>
        <v>90.838999999999999</v>
      </c>
      <c r="DQ154" s="13">
        <f t="shared" si="258"/>
        <v>102.56</v>
      </c>
      <c r="DR154" s="13">
        <f t="shared" si="258"/>
        <v>101.999</v>
      </c>
      <c r="DS154" s="13">
        <f t="shared" si="258"/>
        <v>107.044</v>
      </c>
      <c r="DT154" s="13">
        <f t="shared" si="258"/>
        <v>96.789999999999992</v>
      </c>
      <c r="DU154" s="13">
        <f t="shared" si="258"/>
        <v>98.677000000000007</v>
      </c>
      <c r="DV154" s="13">
        <f t="shared" si="258"/>
        <v>93.322000000000003</v>
      </c>
      <c r="DW154" s="13">
        <f t="shared" si="258"/>
        <v>88.49799999999999</v>
      </c>
      <c r="DX154" s="13">
        <f t="shared" si="258"/>
        <v>94.204999999999998</v>
      </c>
      <c r="DY154" s="13">
        <f t="shared" si="258"/>
        <v>99.933999999999997</v>
      </c>
      <c r="DZ154" s="13">
        <f t="shared" ref="DZ154:FD154" si="259">SUM(DZ155:DZ157)</f>
        <v>103.58199999999999</v>
      </c>
      <c r="EA154" s="13">
        <f t="shared" si="259"/>
        <v>91.833000000000013</v>
      </c>
      <c r="EB154" s="13">
        <f t="shared" si="259"/>
        <v>91.796000000000006</v>
      </c>
      <c r="EC154" s="13">
        <f t="shared" si="259"/>
        <v>95.688999999999993</v>
      </c>
      <c r="ED154" s="13">
        <f t="shared" si="259"/>
        <v>94.293999999999997</v>
      </c>
      <c r="EE154" s="13">
        <f t="shared" si="259"/>
        <v>67.725999999999999</v>
      </c>
      <c r="EF154" s="13">
        <f t="shared" si="259"/>
        <v>72.301999999999992</v>
      </c>
      <c r="EG154" s="13">
        <f t="shared" si="259"/>
        <v>80.923000000000002</v>
      </c>
      <c r="EH154" s="13">
        <f t="shared" si="259"/>
        <v>81.884000000000015</v>
      </c>
      <c r="EI154" s="13">
        <f t="shared" si="259"/>
        <v>97.543000000000006</v>
      </c>
      <c r="EJ154" s="13">
        <f t="shared" si="259"/>
        <v>57.561999999999998</v>
      </c>
      <c r="EK154" s="13">
        <f t="shared" si="259"/>
        <v>104.313</v>
      </c>
      <c r="EL154" s="13">
        <f t="shared" si="259"/>
        <v>82.411830000000037</v>
      </c>
      <c r="EM154" s="13">
        <f t="shared" si="259"/>
        <v>70.218251824174828</v>
      </c>
      <c r="EN154" s="13">
        <f t="shared" si="259"/>
        <v>84.95666661395299</v>
      </c>
      <c r="EO154" s="13">
        <f t="shared" si="259"/>
        <v>87.549739565448007</v>
      </c>
      <c r="EP154" s="13">
        <f t="shared" si="259"/>
        <v>69.444190753416635</v>
      </c>
      <c r="EQ154" s="13">
        <f t="shared" si="259"/>
        <v>79.405242017649584</v>
      </c>
      <c r="ER154" s="13">
        <f t="shared" si="259"/>
        <v>81.654957862182314</v>
      </c>
      <c r="ES154" s="13">
        <f t="shared" si="259"/>
        <v>87.43873157061104</v>
      </c>
      <c r="ET154" s="13">
        <f t="shared" si="259"/>
        <v>88.907939022386145</v>
      </c>
      <c r="EU154" s="13">
        <f t="shared" si="259"/>
        <v>79.136730664307734</v>
      </c>
      <c r="EV154" s="13">
        <f t="shared" si="259"/>
        <v>75.615156347156017</v>
      </c>
      <c r="EW154" s="13">
        <f t="shared" si="259"/>
        <v>59.527465510244447</v>
      </c>
      <c r="EX154" s="13">
        <f t="shared" si="259"/>
        <v>64.399299160832527</v>
      </c>
      <c r="EY154" s="13">
        <f t="shared" si="259"/>
        <v>62.869887029513436</v>
      </c>
      <c r="EZ154" s="13">
        <f t="shared" si="259"/>
        <v>61.243204834883734</v>
      </c>
      <c r="FA154" s="13">
        <f t="shared" si="259"/>
        <v>70.169203714173449</v>
      </c>
      <c r="FB154" s="13">
        <f t="shared" si="259"/>
        <v>69.12079996920356</v>
      </c>
      <c r="FC154" s="13">
        <f t="shared" si="259"/>
        <v>63.516903024550793</v>
      </c>
      <c r="FD154" s="13">
        <f t="shared" si="259"/>
        <v>64.188033305202026</v>
      </c>
      <c r="FE154" s="13">
        <f t="shared" ref="FE154:FP154" si="260">SUM(FE155:FE157)</f>
        <v>71.411229341687275</v>
      </c>
      <c r="FF154" s="13">
        <f t="shared" si="260"/>
        <v>70.250464384802783</v>
      </c>
      <c r="FG154" s="13">
        <f t="shared" si="260"/>
        <v>66.745405818067368</v>
      </c>
      <c r="FH154" s="13">
        <f t="shared" si="260"/>
        <v>64.03596625014184</v>
      </c>
      <c r="FI154" s="13">
        <f t="shared" si="260"/>
        <v>66.632028406768882</v>
      </c>
      <c r="FJ154" s="13">
        <f t="shared" si="260"/>
        <v>69.385813763324393</v>
      </c>
      <c r="FK154" s="13">
        <f t="shared" si="260"/>
        <v>62.847744943481793</v>
      </c>
      <c r="FL154" s="13">
        <f t="shared" si="260"/>
        <v>64.140077015434386</v>
      </c>
      <c r="FM154" s="13">
        <f t="shared" si="260"/>
        <v>72.123507388987633</v>
      </c>
      <c r="FN154" s="13">
        <f t="shared" si="260"/>
        <v>74.559606549146139</v>
      </c>
      <c r="FO154" s="13">
        <f t="shared" si="260"/>
        <v>70.726283868908638</v>
      </c>
      <c r="FP154" s="13">
        <f t="shared" si="260"/>
        <v>71.932849617219716</v>
      </c>
      <c r="FQ154" s="13">
        <f t="shared" ref="FQ154:FS154" si="261">SUM(FQ155:FQ157)</f>
        <v>75.81006568873849</v>
      </c>
      <c r="FR154" s="13">
        <f t="shared" si="261"/>
        <v>86.312321894083823</v>
      </c>
      <c r="FS154" s="13">
        <f t="shared" si="261"/>
        <v>72.127779082755978</v>
      </c>
      <c r="FT154" s="13">
        <f t="shared" ref="FT154:FU154" si="262">SUM(FT155:FT157)</f>
        <v>73.155752761874581</v>
      </c>
      <c r="FU154" s="13">
        <f t="shared" si="262"/>
        <v>81.054428272560799</v>
      </c>
      <c r="FV154" s="13">
        <f t="shared" ref="FV154" si="263">SUM(FV155:FV157)</f>
        <v>102.681999233667</v>
      </c>
    </row>
    <row r="155" spans="1:178" ht="15" x14ac:dyDescent="0.25">
      <c r="A155" s="50" t="s">
        <v>43</v>
      </c>
      <c r="B155" s="13">
        <v>23.509</v>
      </c>
      <c r="C155" s="13">
        <v>24.367999999999999</v>
      </c>
      <c r="D155" s="13">
        <v>24.62</v>
      </c>
      <c r="E155" s="13">
        <v>25.16</v>
      </c>
      <c r="F155" s="13">
        <v>25.163</v>
      </c>
      <c r="G155" s="13">
        <v>25.652999999999999</v>
      </c>
      <c r="H155" s="13">
        <v>25.411999999999999</v>
      </c>
      <c r="I155" s="13">
        <v>26.895</v>
      </c>
      <c r="J155" s="13">
        <v>28.776</v>
      </c>
      <c r="K155" s="13">
        <v>26.721</v>
      </c>
      <c r="L155" s="13">
        <v>25.059000000000001</v>
      </c>
      <c r="M155" s="13">
        <v>28.478000000000002</v>
      </c>
      <c r="N155" s="13">
        <v>27.527000000000001</v>
      </c>
      <c r="O155" s="13">
        <v>28.004000000000001</v>
      </c>
      <c r="P155" s="13">
        <v>29.007999999999999</v>
      </c>
      <c r="Q155" s="13">
        <v>32.317</v>
      </c>
      <c r="R155" s="13">
        <v>29.824999999999999</v>
      </c>
      <c r="S155" s="13">
        <v>28.88</v>
      </c>
      <c r="T155" s="13">
        <v>29.44</v>
      </c>
      <c r="U155" s="13">
        <v>31.459</v>
      </c>
      <c r="V155" s="13">
        <v>32.116</v>
      </c>
      <c r="W155" s="13">
        <v>32.171999999999997</v>
      </c>
      <c r="X155" s="13">
        <v>30.177</v>
      </c>
      <c r="Y155" s="13">
        <v>30.138000000000002</v>
      </c>
      <c r="Z155" s="13">
        <v>30.914999999999999</v>
      </c>
      <c r="AA155" s="13">
        <v>18.853000000000002</v>
      </c>
      <c r="AB155" s="13">
        <v>31.452000000000002</v>
      </c>
      <c r="AC155" s="13">
        <v>29.405000000000001</v>
      </c>
      <c r="AD155" s="13">
        <v>28.978999999999999</v>
      </c>
      <c r="AE155" s="13">
        <v>22.329000000000001</v>
      </c>
      <c r="AF155" s="13">
        <v>24.288</v>
      </c>
      <c r="AG155" s="13">
        <v>24.484999999999999</v>
      </c>
      <c r="AH155" s="13">
        <v>28.533999999999999</v>
      </c>
      <c r="AI155" s="13">
        <v>26.19</v>
      </c>
      <c r="AJ155" s="13">
        <v>23.856999999999999</v>
      </c>
      <c r="AK155" s="13">
        <v>24.968</v>
      </c>
      <c r="AL155" s="13">
        <v>23.873999999999999</v>
      </c>
      <c r="AM155" s="13">
        <v>24.8</v>
      </c>
      <c r="AN155" s="13">
        <v>25.431999999999999</v>
      </c>
      <c r="AO155" s="13">
        <v>26.116</v>
      </c>
      <c r="AP155" s="13">
        <v>26.420999999999999</v>
      </c>
      <c r="AQ155" s="13">
        <v>25.72</v>
      </c>
      <c r="AR155" s="13">
        <v>27.96</v>
      </c>
      <c r="AS155" s="13">
        <v>32.658000000000001</v>
      </c>
      <c r="AT155" s="13">
        <v>27.934999999999999</v>
      </c>
      <c r="AU155" s="13">
        <v>30.193999999999999</v>
      </c>
      <c r="AV155" s="13">
        <v>29.567</v>
      </c>
      <c r="AW155" s="13">
        <v>29.08</v>
      </c>
      <c r="AX155" s="13">
        <v>30.552</v>
      </c>
      <c r="AY155" s="13">
        <v>31.111000000000001</v>
      </c>
      <c r="AZ155" s="13">
        <v>28.977</v>
      </c>
      <c r="BA155" s="13">
        <v>29.091999999999999</v>
      </c>
      <c r="BB155" s="13">
        <v>48.405999999999999</v>
      </c>
      <c r="BC155" s="13">
        <v>28.951000000000001</v>
      </c>
      <c r="BD155" s="13">
        <v>28.721</v>
      </c>
      <c r="BE155" s="13">
        <v>33.701999999999998</v>
      </c>
      <c r="BF155" s="13">
        <v>34.121000000000002</v>
      </c>
      <c r="BG155" s="13">
        <v>29.297999999999998</v>
      </c>
      <c r="BH155" s="13">
        <v>39.847999999999999</v>
      </c>
      <c r="BI155" s="13">
        <v>58.273000000000003</v>
      </c>
      <c r="BJ155" s="13">
        <v>57.896000000000001</v>
      </c>
      <c r="BK155" s="13">
        <v>51.427999999999997</v>
      </c>
      <c r="BL155" s="13">
        <v>50.988999999999997</v>
      </c>
      <c r="BM155" s="13">
        <v>55.154000000000003</v>
      </c>
      <c r="BN155" s="13">
        <v>65.591999999999999</v>
      </c>
      <c r="BO155" s="13">
        <v>63.457000000000001</v>
      </c>
      <c r="BP155" s="13">
        <v>79.97</v>
      </c>
      <c r="BQ155" s="13">
        <v>65.820999999999998</v>
      </c>
      <c r="BR155" s="13">
        <v>62.774999999999999</v>
      </c>
      <c r="BS155" s="13">
        <v>58.146000000000001</v>
      </c>
      <c r="BT155" s="13">
        <v>59.515000000000001</v>
      </c>
      <c r="BU155" s="13">
        <v>57.558999999999997</v>
      </c>
      <c r="BV155" s="13">
        <v>48.798999999999999</v>
      </c>
      <c r="BW155" s="13">
        <v>62.069000000000003</v>
      </c>
      <c r="BX155" s="13">
        <v>57.83</v>
      </c>
      <c r="BY155" s="13">
        <v>63.996000000000002</v>
      </c>
      <c r="BZ155" s="13">
        <v>66.846000000000004</v>
      </c>
      <c r="CA155" s="13">
        <v>59.896999999999998</v>
      </c>
      <c r="CB155" s="13">
        <v>83.536000000000001</v>
      </c>
      <c r="CC155" s="13">
        <v>64.620999999999995</v>
      </c>
      <c r="CD155" s="13">
        <v>90.405000000000001</v>
      </c>
      <c r="CE155" s="13">
        <v>88.869</v>
      </c>
      <c r="CF155" s="13">
        <v>68.784000000000006</v>
      </c>
      <c r="CG155" s="13">
        <v>74.834000000000003</v>
      </c>
      <c r="CH155" s="13">
        <v>77.468999999999994</v>
      </c>
      <c r="CI155" s="13">
        <v>81.685000000000002</v>
      </c>
      <c r="CJ155" s="13">
        <v>89.623000000000005</v>
      </c>
      <c r="CK155" s="13">
        <v>80.793000000000006</v>
      </c>
      <c r="CL155" s="13">
        <v>81.641000000000005</v>
      </c>
      <c r="CM155" s="13">
        <v>80.704999999999998</v>
      </c>
      <c r="CN155" s="13">
        <v>80.516999999999996</v>
      </c>
      <c r="CO155" s="13">
        <v>80.334000000000003</v>
      </c>
      <c r="CP155" s="13">
        <v>65.899000000000001</v>
      </c>
      <c r="CQ155" s="13">
        <v>78.230999999999995</v>
      </c>
      <c r="CR155" s="13">
        <v>81.233999999999995</v>
      </c>
      <c r="CS155" s="13">
        <v>83.256</v>
      </c>
      <c r="CT155" s="13">
        <v>81.453999999999994</v>
      </c>
      <c r="CU155" s="13">
        <v>81.113</v>
      </c>
      <c r="CV155" s="13">
        <v>81.897000000000006</v>
      </c>
      <c r="CW155" s="13">
        <v>82.290999999999997</v>
      </c>
      <c r="CX155" s="13">
        <v>82.087999999999994</v>
      </c>
      <c r="CY155" s="13">
        <v>80.611999999999995</v>
      </c>
      <c r="CZ155" s="13">
        <v>81.84</v>
      </c>
      <c r="DA155" s="13">
        <v>77.209000000000003</v>
      </c>
      <c r="DB155" s="13">
        <v>89.361999999999995</v>
      </c>
      <c r="DC155" s="13">
        <v>84.506</v>
      </c>
      <c r="DD155" s="13">
        <v>89.063000000000002</v>
      </c>
      <c r="DE155" s="13">
        <v>87.888000000000005</v>
      </c>
      <c r="DF155" s="13">
        <v>93.146000000000001</v>
      </c>
      <c r="DG155" s="13">
        <v>105.943</v>
      </c>
      <c r="DH155" s="13">
        <v>82.873000000000005</v>
      </c>
      <c r="DI155" s="13">
        <v>79.015000000000001</v>
      </c>
      <c r="DJ155" s="13">
        <v>78.222999999999999</v>
      </c>
      <c r="DK155" s="13">
        <v>76.385999999999996</v>
      </c>
      <c r="DL155" s="13">
        <v>91.837000000000003</v>
      </c>
      <c r="DM155" s="13">
        <v>87.085999999999999</v>
      </c>
      <c r="DN155" s="13">
        <v>104.575</v>
      </c>
      <c r="DO155" s="13">
        <v>84.882000000000005</v>
      </c>
      <c r="DP155" s="13">
        <v>86.804000000000002</v>
      </c>
      <c r="DQ155" s="13">
        <v>97.405000000000001</v>
      </c>
      <c r="DR155" s="13">
        <v>96.403999999999996</v>
      </c>
      <c r="DS155" s="13">
        <v>102.39400000000001</v>
      </c>
      <c r="DT155" s="13">
        <v>91.784999999999997</v>
      </c>
      <c r="DU155" s="13">
        <v>94.54</v>
      </c>
      <c r="DV155" s="13">
        <v>87.91</v>
      </c>
      <c r="DW155" s="13">
        <v>84.125</v>
      </c>
      <c r="DX155" s="13">
        <v>90.494</v>
      </c>
      <c r="DY155" s="13">
        <v>95.585999999999999</v>
      </c>
      <c r="DZ155" s="13">
        <v>98.692999999999998</v>
      </c>
      <c r="EA155" s="13">
        <v>87.899000000000001</v>
      </c>
      <c r="EB155" s="13">
        <v>88.424999999999997</v>
      </c>
      <c r="EC155" s="13">
        <v>91.537999999999997</v>
      </c>
      <c r="ED155" s="13">
        <v>89.191999999999993</v>
      </c>
      <c r="EE155" s="13">
        <v>63.921999999999997</v>
      </c>
      <c r="EF155" s="13">
        <v>68.944000000000003</v>
      </c>
      <c r="EG155" s="13">
        <v>76.424000000000007</v>
      </c>
      <c r="EH155" s="13">
        <v>76.929000000000002</v>
      </c>
      <c r="EI155" s="13">
        <v>93.646000000000001</v>
      </c>
      <c r="EJ155" s="13">
        <v>54.42</v>
      </c>
      <c r="EK155" s="13">
        <v>100.31399999999999</v>
      </c>
      <c r="EL155" s="13">
        <v>77.689220000000034</v>
      </c>
      <c r="EM155" s="13">
        <v>68.229328226574751</v>
      </c>
      <c r="EN155" s="13">
        <v>81.759351471868669</v>
      </c>
      <c r="EO155" s="13">
        <v>83.568606056747811</v>
      </c>
      <c r="EP155" s="13">
        <v>64.979419244278304</v>
      </c>
      <c r="EQ155" s="13">
        <v>75.860470334356705</v>
      </c>
      <c r="ER155" s="13">
        <v>78.795324428349531</v>
      </c>
      <c r="ES155" s="13">
        <v>82.974786205042008</v>
      </c>
      <c r="ET155" s="13">
        <v>84.459173962327796</v>
      </c>
      <c r="EU155" s="13">
        <v>75.646989744279452</v>
      </c>
      <c r="EV155" s="13">
        <v>72.590104911173256</v>
      </c>
      <c r="EW155" s="13">
        <v>55.870152715588858</v>
      </c>
      <c r="EX155" s="13">
        <v>59.851187363239148</v>
      </c>
      <c r="EY155" s="13">
        <v>59.676675276498081</v>
      </c>
      <c r="EZ155" s="13">
        <v>58.649525979468308</v>
      </c>
      <c r="FA155" s="13">
        <v>66.6447315176393</v>
      </c>
      <c r="FB155" s="13">
        <v>65.312079935598589</v>
      </c>
      <c r="FC155" s="13">
        <v>60.898331095322469</v>
      </c>
      <c r="FD155" s="13">
        <v>62.012424611002146</v>
      </c>
      <c r="FE155" s="13">
        <v>68.37827588481133</v>
      </c>
      <c r="FF155" s="13">
        <v>66.694333566000978</v>
      </c>
      <c r="FG155" s="13">
        <v>64.210624389423955</v>
      </c>
      <c r="FH155" s="13">
        <v>61.449891829860512</v>
      </c>
      <c r="FI155" s="13">
        <v>63.931171358224617</v>
      </c>
      <c r="FJ155" s="13">
        <v>65.891040428228379</v>
      </c>
      <c r="FK155" s="13">
        <v>60.590115883192482</v>
      </c>
      <c r="FL155" s="13">
        <v>60.871092487868879</v>
      </c>
      <c r="FM155" s="13">
        <v>69.33353643859941</v>
      </c>
      <c r="FN155" s="13">
        <v>70.370634335500299</v>
      </c>
      <c r="FO155" s="13">
        <v>68.451751786493148</v>
      </c>
      <c r="FP155" s="13">
        <v>69.035805467957076</v>
      </c>
      <c r="FQ155" s="13">
        <v>72.187742409968806</v>
      </c>
      <c r="FR155" s="13">
        <v>83.113684980026093</v>
      </c>
      <c r="FS155" s="13">
        <v>69.705317207596607</v>
      </c>
      <c r="FT155" s="13">
        <v>71.233008217838943</v>
      </c>
      <c r="FU155" s="13">
        <v>78.30369174893346</v>
      </c>
      <c r="FV155" s="13">
        <v>99.627480541115972</v>
      </c>
    </row>
    <row r="156" spans="1:178" ht="15" x14ac:dyDescent="0.25">
      <c r="A156" s="50" t="s">
        <v>44</v>
      </c>
      <c r="B156" s="13">
        <v>7.6369999999999996</v>
      </c>
      <c r="C156" s="13">
        <v>7.0860000000000003</v>
      </c>
      <c r="D156" s="13">
        <v>6.4749999999999996</v>
      </c>
      <c r="E156" s="13">
        <v>6.6059999999999999</v>
      </c>
      <c r="F156" s="13">
        <v>5.9779999999999998</v>
      </c>
      <c r="G156" s="13">
        <v>6.4219999999999997</v>
      </c>
      <c r="H156" s="13">
        <v>5.3689999999999998</v>
      </c>
      <c r="I156" s="13">
        <v>6.3920000000000003</v>
      </c>
      <c r="J156" s="13">
        <v>6.7329999999999997</v>
      </c>
      <c r="K156" s="13">
        <v>6.2690000000000001</v>
      </c>
      <c r="L156" s="13">
        <v>5.8979999999999997</v>
      </c>
      <c r="M156" s="13">
        <v>7.181</v>
      </c>
      <c r="N156" s="13">
        <v>7.633</v>
      </c>
      <c r="O156" s="13">
        <v>6.2539999999999996</v>
      </c>
      <c r="P156" s="13">
        <v>5.726</v>
      </c>
      <c r="Q156" s="13">
        <v>6.8869999999999996</v>
      </c>
      <c r="R156" s="13">
        <v>7.4669999999999996</v>
      </c>
      <c r="S156" s="13">
        <v>6.1970000000000001</v>
      </c>
      <c r="T156" s="13">
        <v>5.9080000000000004</v>
      </c>
      <c r="U156" s="13">
        <v>7.0270000000000001</v>
      </c>
      <c r="V156" s="13">
        <v>7.5620000000000003</v>
      </c>
      <c r="W156" s="13">
        <v>6.5949999999999998</v>
      </c>
      <c r="X156" s="13">
        <v>4.7850000000000001</v>
      </c>
      <c r="Y156" s="13">
        <v>6.5190000000000001</v>
      </c>
      <c r="Z156" s="13">
        <v>6.1079999999999997</v>
      </c>
      <c r="AA156" s="13">
        <v>6.1109999999999998</v>
      </c>
      <c r="AB156" s="13">
        <v>4.1219999999999999</v>
      </c>
      <c r="AC156" s="13">
        <v>5.484</v>
      </c>
      <c r="AD156" s="13">
        <v>5.42</v>
      </c>
      <c r="AE156" s="13">
        <v>5.19</v>
      </c>
      <c r="AF156" s="13">
        <v>4.359</v>
      </c>
      <c r="AG156" s="13">
        <v>5.5110000000000001</v>
      </c>
      <c r="AH156" s="13">
        <v>5.6369999999999996</v>
      </c>
      <c r="AI156" s="13">
        <v>4.5949999999999998</v>
      </c>
      <c r="AJ156" s="13">
        <v>3.99</v>
      </c>
      <c r="AK156" s="13">
        <v>4.0540000000000003</v>
      </c>
      <c r="AL156" s="13">
        <v>4.5510000000000002</v>
      </c>
      <c r="AM156" s="13">
        <v>4.085</v>
      </c>
      <c r="AN156" s="13">
        <v>4.24</v>
      </c>
      <c r="AO156" s="13">
        <v>4.3250000000000002</v>
      </c>
      <c r="AP156" s="13">
        <v>4.7619999999999996</v>
      </c>
      <c r="AQ156" s="13">
        <v>4.37</v>
      </c>
      <c r="AR156" s="13">
        <v>4.5369999999999999</v>
      </c>
      <c r="AS156" s="13">
        <v>4.4729999999999999</v>
      </c>
      <c r="AT156" s="13">
        <v>4.8689999999999998</v>
      </c>
      <c r="AU156" s="13">
        <v>4.6369999999999996</v>
      </c>
      <c r="AV156" s="13">
        <v>3.6739999999999999</v>
      </c>
      <c r="AW156" s="13">
        <v>4.5819999999999999</v>
      </c>
      <c r="AX156" s="13">
        <v>3.7490000000000001</v>
      </c>
      <c r="AY156" s="13">
        <v>2.8490000000000002</v>
      </c>
      <c r="AZ156" s="13">
        <v>2.6619999999999999</v>
      </c>
      <c r="BA156" s="13">
        <v>3.21</v>
      </c>
      <c r="BB156" s="13">
        <v>3.4220000000000002</v>
      </c>
      <c r="BC156" s="13">
        <v>3.7069999999999999</v>
      </c>
      <c r="BD156" s="13">
        <v>3.234</v>
      </c>
      <c r="BE156" s="13">
        <v>3.226</v>
      </c>
      <c r="BF156" s="13">
        <v>3.823</v>
      </c>
      <c r="BG156" s="13">
        <v>3.3490000000000002</v>
      </c>
      <c r="BH156" s="13">
        <v>2.7429999999999999</v>
      </c>
      <c r="BI156" s="13">
        <v>3.3140000000000001</v>
      </c>
      <c r="BJ156" s="13">
        <v>4.0019999999999998</v>
      </c>
      <c r="BK156" s="13">
        <v>3.49</v>
      </c>
      <c r="BL156" s="13">
        <v>3.4049999999999998</v>
      </c>
      <c r="BM156" s="13">
        <v>3.448</v>
      </c>
      <c r="BN156" s="13">
        <v>4.3529999999999998</v>
      </c>
      <c r="BO156" s="13">
        <v>3.9289999999999998</v>
      </c>
      <c r="BP156" s="13">
        <v>3.4740000000000002</v>
      </c>
      <c r="BQ156" s="13">
        <v>3.5430000000000001</v>
      </c>
      <c r="BR156" s="13">
        <v>3.661</v>
      </c>
      <c r="BS156" s="13">
        <v>3.4729999999999999</v>
      </c>
      <c r="BT156" s="13">
        <v>3.101</v>
      </c>
      <c r="BU156" s="13">
        <v>3.2090000000000001</v>
      </c>
      <c r="BV156" s="13">
        <v>3.714</v>
      </c>
      <c r="BW156" s="13">
        <v>4.6109999999999998</v>
      </c>
      <c r="BX156" s="13">
        <v>3.073</v>
      </c>
      <c r="BY156" s="13">
        <v>4.1260000000000003</v>
      </c>
      <c r="BZ156" s="13">
        <v>3.7410000000000001</v>
      </c>
      <c r="CA156" s="13">
        <v>3.9620000000000002</v>
      </c>
      <c r="CB156" s="13">
        <v>3.2480000000000002</v>
      </c>
      <c r="CC156" s="13">
        <v>3.49</v>
      </c>
      <c r="CD156" s="13">
        <v>2.536</v>
      </c>
      <c r="CE156" s="13">
        <v>2.1440000000000001</v>
      </c>
      <c r="CF156" s="13">
        <v>3.6150000000000002</v>
      </c>
      <c r="CG156" s="13">
        <v>4.1159999999999997</v>
      </c>
      <c r="CH156" s="13">
        <v>4.7320000000000002</v>
      </c>
      <c r="CI156" s="13">
        <v>3.5750000000000002</v>
      </c>
      <c r="CJ156" s="13">
        <v>3.577</v>
      </c>
      <c r="CK156" s="13">
        <v>4.0529999999999999</v>
      </c>
      <c r="CL156" s="13">
        <v>4.7850000000000001</v>
      </c>
      <c r="CM156" s="13">
        <v>3.859</v>
      </c>
      <c r="CN156" s="13">
        <v>3.488</v>
      </c>
      <c r="CO156" s="13">
        <v>4.0330000000000004</v>
      </c>
      <c r="CP156" s="13">
        <v>4.484</v>
      </c>
      <c r="CQ156" s="13">
        <v>3.984</v>
      </c>
      <c r="CR156" s="13">
        <v>3.39</v>
      </c>
      <c r="CS156" s="13">
        <v>3.609</v>
      </c>
      <c r="CT156" s="13">
        <v>4.3879999999999999</v>
      </c>
      <c r="CU156" s="13">
        <v>3.4990000000000001</v>
      </c>
      <c r="CV156" s="13">
        <v>3</v>
      </c>
      <c r="CW156" s="13">
        <v>3.4540000000000002</v>
      </c>
      <c r="CX156" s="13">
        <v>4.0830000000000002</v>
      </c>
      <c r="CY156" s="13">
        <v>3.4279999999999999</v>
      </c>
      <c r="CZ156" s="13">
        <v>3.0990000000000002</v>
      </c>
      <c r="DA156" s="13">
        <v>3.5640000000000001</v>
      </c>
      <c r="DB156" s="13">
        <v>4.5449999999999999</v>
      </c>
      <c r="DC156" s="13">
        <v>3.6619999999999999</v>
      </c>
      <c r="DD156" s="13">
        <v>2.9870000000000001</v>
      </c>
      <c r="DE156" s="13">
        <v>3.9390000000000001</v>
      </c>
      <c r="DF156" s="13">
        <v>4.3209999999999997</v>
      </c>
      <c r="DG156" s="13">
        <v>3.395</v>
      </c>
      <c r="DH156" s="13">
        <v>3.3220000000000001</v>
      </c>
      <c r="DI156" s="13">
        <v>3.456</v>
      </c>
      <c r="DJ156" s="13">
        <v>4.101</v>
      </c>
      <c r="DK156" s="13">
        <v>3.2490000000000001</v>
      </c>
      <c r="DL156" s="13">
        <v>3.0680000000000001</v>
      </c>
      <c r="DM156" s="13">
        <v>3.758</v>
      </c>
      <c r="DN156" s="13">
        <v>4.032</v>
      </c>
      <c r="DO156" s="13">
        <v>3.2759999999999998</v>
      </c>
      <c r="DP156" s="13">
        <v>2.8679999999999999</v>
      </c>
      <c r="DQ156" s="13">
        <v>3.8519999999999999</v>
      </c>
      <c r="DR156" s="13">
        <v>4.2770000000000001</v>
      </c>
      <c r="DS156" s="13">
        <v>3.3620000000000001</v>
      </c>
      <c r="DT156" s="13">
        <v>4.0270000000000001</v>
      </c>
      <c r="DU156" s="13">
        <v>2.9540000000000002</v>
      </c>
      <c r="DV156" s="13">
        <v>4.1980000000000004</v>
      </c>
      <c r="DW156" s="13">
        <v>3.323</v>
      </c>
      <c r="DX156" s="13">
        <v>3.0329999999999999</v>
      </c>
      <c r="DY156" s="13">
        <v>3.3809999999999998</v>
      </c>
      <c r="DZ156" s="13">
        <v>3.8</v>
      </c>
      <c r="EA156" s="13">
        <v>3.141</v>
      </c>
      <c r="EB156" s="13">
        <v>2.867</v>
      </c>
      <c r="EC156" s="13">
        <v>3.17</v>
      </c>
      <c r="ED156" s="13">
        <v>3.9350000000000001</v>
      </c>
      <c r="EE156" s="13">
        <v>3.08</v>
      </c>
      <c r="EF156" s="13">
        <v>2.82</v>
      </c>
      <c r="EG156" s="13">
        <v>3.6070000000000002</v>
      </c>
      <c r="EH156" s="13">
        <v>4.0220000000000002</v>
      </c>
      <c r="EI156" s="13">
        <v>3.2349999999999999</v>
      </c>
      <c r="EJ156" s="13">
        <v>2.7480000000000002</v>
      </c>
      <c r="EK156" s="13">
        <v>3.2690000000000001</v>
      </c>
      <c r="EL156" s="13">
        <v>3.75705</v>
      </c>
      <c r="EM156" s="13">
        <v>1.3196596</v>
      </c>
      <c r="EN156" s="13">
        <v>2.7937962000000005</v>
      </c>
      <c r="EO156" s="13">
        <v>3.1762862639999994</v>
      </c>
      <c r="EP156" s="13">
        <v>3.2661055999999991</v>
      </c>
      <c r="EQ156" s="13">
        <v>2.7341247600000003</v>
      </c>
      <c r="ER156" s="13">
        <v>2.33968752</v>
      </c>
      <c r="ES156" s="13">
        <v>3.2940104971199911</v>
      </c>
      <c r="ET156" s="13">
        <v>3.4343066660400003</v>
      </c>
      <c r="EU156" s="13">
        <v>2.6184674327199979</v>
      </c>
      <c r="EV156" s="13">
        <v>2.5018613123599978</v>
      </c>
      <c r="EW156" s="13">
        <v>2.6827510798</v>
      </c>
      <c r="EX156" s="13">
        <v>3.3679356068799997</v>
      </c>
      <c r="EY156" s="13">
        <v>2.6252519551600009</v>
      </c>
      <c r="EZ156" s="13">
        <v>2.3585524846559984</v>
      </c>
      <c r="FA156" s="13">
        <v>2.7761657023999997</v>
      </c>
      <c r="FB156" s="13">
        <v>3.1729136247600005</v>
      </c>
      <c r="FC156" s="13">
        <v>2.1819837871683996</v>
      </c>
      <c r="FD156" s="13">
        <v>1.9824463010716029</v>
      </c>
      <c r="FE156" s="13">
        <v>2.5580228201200006</v>
      </c>
      <c r="FF156" s="13">
        <v>2.9254472918399999</v>
      </c>
      <c r="FG156" s="13">
        <v>2.1670297978800024</v>
      </c>
      <c r="FH156" s="13">
        <v>1.9396331812399985</v>
      </c>
      <c r="FI156" s="13">
        <v>2.2764901451599981</v>
      </c>
      <c r="FJ156" s="13">
        <v>2.8544226264799999</v>
      </c>
      <c r="FK156" s="13">
        <v>1.9500695829199999</v>
      </c>
      <c r="FL156" s="13">
        <v>3.1079551906400011</v>
      </c>
      <c r="FM156" s="13">
        <v>2.2904468395999982</v>
      </c>
      <c r="FN156" s="13">
        <v>3.6207810115200001</v>
      </c>
      <c r="FO156" s="13">
        <v>1.8672677772400001</v>
      </c>
      <c r="FP156" s="13">
        <v>2.5674506212399995</v>
      </c>
      <c r="FQ156" s="13">
        <v>3.1784398344800007</v>
      </c>
      <c r="FR156" s="13">
        <v>2.57543702128</v>
      </c>
      <c r="FS156" s="13">
        <v>2.0393631601199997</v>
      </c>
      <c r="FT156" s="13">
        <v>1.7193097854000003</v>
      </c>
      <c r="FU156" s="13">
        <v>2.2337353650800003</v>
      </c>
      <c r="FV156" s="13">
        <v>2.5759411926799993</v>
      </c>
    </row>
    <row r="157" spans="1:178" ht="15" x14ac:dyDescent="0.25">
      <c r="A157" s="50" t="s">
        <v>45</v>
      </c>
      <c r="B157" s="13">
        <v>5.7350000000000003</v>
      </c>
      <c r="C157" s="13">
        <v>8.1310000000000002</v>
      </c>
      <c r="D157" s="13">
        <v>8.4220000000000006</v>
      </c>
      <c r="E157" s="13">
        <v>3.9009999999999998</v>
      </c>
      <c r="F157" s="13">
        <v>3.53</v>
      </c>
      <c r="G157" s="13">
        <v>7.8620000000000001</v>
      </c>
      <c r="H157" s="13">
        <v>9.5640000000000001</v>
      </c>
      <c r="I157" s="13">
        <v>4.3120000000000003</v>
      </c>
      <c r="J157" s="13">
        <v>3.649</v>
      </c>
      <c r="K157" s="13">
        <v>8.7390000000000008</v>
      </c>
      <c r="L157" s="13">
        <v>9.3930000000000007</v>
      </c>
      <c r="M157" s="13">
        <v>4.45</v>
      </c>
      <c r="N157" s="13">
        <v>4.4930000000000003</v>
      </c>
      <c r="O157" s="13">
        <v>8.9489999999999998</v>
      </c>
      <c r="P157" s="13">
        <v>9.8610000000000007</v>
      </c>
      <c r="Q157" s="13">
        <v>4.2300000000000004</v>
      </c>
      <c r="R157" s="13">
        <v>3.645</v>
      </c>
      <c r="S157" s="13">
        <v>7.6680000000000001</v>
      </c>
      <c r="T157" s="13">
        <v>9.1020000000000003</v>
      </c>
      <c r="U157" s="13">
        <v>4.2510000000000003</v>
      </c>
      <c r="V157" s="13">
        <v>5.0469999999999997</v>
      </c>
      <c r="W157" s="13">
        <v>7.516</v>
      </c>
      <c r="X157" s="13">
        <v>7.8609999999999998</v>
      </c>
      <c r="Y157" s="13">
        <v>3.8610000000000002</v>
      </c>
      <c r="Z157" s="13">
        <v>4.1589999999999998</v>
      </c>
      <c r="AA157" s="13">
        <v>5.52</v>
      </c>
      <c r="AB157" s="13">
        <v>6.2160000000000002</v>
      </c>
      <c r="AC157" s="13">
        <v>3.3029999999999999</v>
      </c>
      <c r="AD157" s="13">
        <v>2.8580000000000001</v>
      </c>
      <c r="AE157" s="13">
        <v>4.5389999999999997</v>
      </c>
      <c r="AF157" s="13">
        <v>5.0350000000000001</v>
      </c>
      <c r="AG157" s="13">
        <v>2.891</v>
      </c>
      <c r="AH157" s="13">
        <v>2.9289999999999998</v>
      </c>
      <c r="AI157" s="13">
        <v>4.3559999999999999</v>
      </c>
      <c r="AJ157" s="13">
        <v>4.3630000000000004</v>
      </c>
      <c r="AK157" s="13">
        <v>2.9289999999999998</v>
      </c>
      <c r="AL157" s="13">
        <v>3.0790000000000002</v>
      </c>
      <c r="AM157" s="13">
        <v>3.9180000000000001</v>
      </c>
      <c r="AN157" s="13">
        <v>3.7679999999999998</v>
      </c>
      <c r="AO157" s="13">
        <v>2.8340000000000001</v>
      </c>
      <c r="AP157" s="13">
        <v>3.2330000000000001</v>
      </c>
      <c r="AQ157" s="13">
        <v>3.637</v>
      </c>
      <c r="AR157" s="13">
        <v>3.2360000000000002</v>
      </c>
      <c r="AS157" s="13">
        <v>2.657</v>
      </c>
      <c r="AT157" s="13">
        <v>2.85</v>
      </c>
      <c r="AU157" s="13">
        <v>3.0329999999999999</v>
      </c>
      <c r="AV157" s="13">
        <v>2.895</v>
      </c>
      <c r="AW157" s="13">
        <v>2.7639999999999998</v>
      </c>
      <c r="AX157" s="13">
        <v>2.4049999999999998</v>
      </c>
      <c r="AY157" s="13">
        <v>2.7810000000000001</v>
      </c>
      <c r="AZ157" s="13">
        <v>3.1859999999999999</v>
      </c>
      <c r="BA157" s="13">
        <v>2.68</v>
      </c>
      <c r="BB157" s="13">
        <v>2.532</v>
      </c>
      <c r="BC157" s="13">
        <v>2.7530000000000001</v>
      </c>
      <c r="BD157" s="13">
        <v>2.621</v>
      </c>
      <c r="BE157" s="13">
        <v>2.512</v>
      </c>
      <c r="BF157" s="13">
        <v>2.69</v>
      </c>
      <c r="BG157" s="13">
        <v>2.766</v>
      </c>
      <c r="BH157" s="13">
        <v>2.4769999999999999</v>
      </c>
      <c r="BI157" s="13">
        <v>2.3730000000000002</v>
      </c>
      <c r="BJ157" s="13">
        <v>2.306</v>
      </c>
      <c r="BK157" s="13">
        <v>2.5779999999999998</v>
      </c>
      <c r="BL157" s="13">
        <v>2.6139999999999999</v>
      </c>
      <c r="BM157" s="13">
        <v>2.496</v>
      </c>
      <c r="BN157" s="13">
        <v>2.1269999999999998</v>
      </c>
      <c r="BO157" s="13">
        <v>2.36</v>
      </c>
      <c r="BP157" s="13">
        <v>2.3010000000000002</v>
      </c>
      <c r="BQ157" s="13">
        <v>1.9570000000000001</v>
      </c>
      <c r="BR157" s="13">
        <v>1.6759999999999999</v>
      </c>
      <c r="BS157" s="13">
        <v>2.2749999999999999</v>
      </c>
      <c r="BT157" s="13">
        <v>1.956</v>
      </c>
      <c r="BU157" s="13">
        <v>1.7969999999999999</v>
      </c>
      <c r="BV157" s="13">
        <v>1.9790000000000001</v>
      </c>
      <c r="BW157" s="13">
        <v>2.5859999999999999</v>
      </c>
      <c r="BX157" s="13">
        <v>2.125</v>
      </c>
      <c r="BY157" s="13">
        <v>1.9490000000000001</v>
      </c>
      <c r="BZ157" s="13">
        <v>1.9019999999999999</v>
      </c>
      <c r="CA157" s="13">
        <v>1.917</v>
      </c>
      <c r="CB157" s="13">
        <v>1.7949999999999999</v>
      </c>
      <c r="CC157" s="13">
        <v>1.857</v>
      </c>
      <c r="CD157" s="13">
        <v>1.794</v>
      </c>
      <c r="CE157" s="13">
        <v>2.0529999999999999</v>
      </c>
      <c r="CF157" s="13">
        <v>1.5589999999999999</v>
      </c>
      <c r="CG157" s="13">
        <v>1.6990000000000001</v>
      </c>
      <c r="CH157" s="13">
        <v>1.61</v>
      </c>
      <c r="CI157" s="13">
        <v>1.7509999999999999</v>
      </c>
      <c r="CJ157" s="13">
        <v>1.8660000000000001</v>
      </c>
      <c r="CK157" s="13">
        <v>1.7470000000000001</v>
      </c>
      <c r="CL157" s="13">
        <v>1.766</v>
      </c>
      <c r="CM157" s="13">
        <v>1.6719999999999999</v>
      </c>
      <c r="CN157" s="13">
        <v>1.4930000000000001</v>
      </c>
      <c r="CO157" s="13">
        <v>1.4159999999999999</v>
      </c>
      <c r="CP157" s="13">
        <v>1.462</v>
      </c>
      <c r="CQ157" s="13">
        <v>1.6990000000000001</v>
      </c>
      <c r="CR157" s="13">
        <v>1.2470000000000001</v>
      </c>
      <c r="CS157" s="13">
        <v>1.401</v>
      </c>
      <c r="CT157" s="13">
        <v>1.391</v>
      </c>
      <c r="CU157" s="13">
        <v>1.266</v>
      </c>
      <c r="CV157" s="13">
        <v>1.7609999999999999</v>
      </c>
      <c r="CW157" s="13">
        <v>1.3320000000000001</v>
      </c>
      <c r="CX157" s="13">
        <v>1.6279999999999999</v>
      </c>
      <c r="CY157" s="13">
        <v>1.4119999999999999</v>
      </c>
      <c r="CZ157" s="13">
        <v>1.1319999999999999</v>
      </c>
      <c r="DA157" s="13">
        <v>1.4019999999999999</v>
      </c>
      <c r="DB157" s="13">
        <v>1.6659999999999999</v>
      </c>
      <c r="DC157" s="13">
        <v>1.3420000000000001</v>
      </c>
      <c r="DD157" s="13">
        <v>1.07</v>
      </c>
      <c r="DE157" s="13">
        <v>1.196</v>
      </c>
      <c r="DF157" s="13">
        <v>1.5349999999999999</v>
      </c>
      <c r="DG157" s="13">
        <v>1.3009999999999999</v>
      </c>
      <c r="DH157" s="13">
        <v>0.96199999999999997</v>
      </c>
      <c r="DI157" s="13">
        <v>1.1060000000000001</v>
      </c>
      <c r="DJ157" s="13">
        <v>1.1850000000000001</v>
      </c>
      <c r="DK157" s="13">
        <v>1.4450000000000001</v>
      </c>
      <c r="DL157" s="13">
        <v>1.044</v>
      </c>
      <c r="DM157" s="13">
        <v>1.272</v>
      </c>
      <c r="DN157" s="13">
        <v>1.577</v>
      </c>
      <c r="DO157" s="13">
        <v>1.1240000000000001</v>
      </c>
      <c r="DP157" s="13">
        <v>1.167</v>
      </c>
      <c r="DQ157" s="13">
        <v>1.3029999999999999</v>
      </c>
      <c r="DR157" s="13">
        <v>1.3180000000000001</v>
      </c>
      <c r="DS157" s="13">
        <v>1.288</v>
      </c>
      <c r="DT157" s="13">
        <v>0.97799999999999998</v>
      </c>
      <c r="DU157" s="13">
        <v>1.1830000000000001</v>
      </c>
      <c r="DV157" s="13">
        <v>1.214</v>
      </c>
      <c r="DW157" s="13">
        <v>1.05</v>
      </c>
      <c r="DX157" s="13">
        <v>0.67800000000000005</v>
      </c>
      <c r="DY157" s="13">
        <v>0.96699999999999997</v>
      </c>
      <c r="DZ157" s="13">
        <v>1.089</v>
      </c>
      <c r="EA157" s="13">
        <v>0.79300000000000004</v>
      </c>
      <c r="EB157" s="13">
        <v>0.504</v>
      </c>
      <c r="EC157" s="13">
        <v>0.98099999999999998</v>
      </c>
      <c r="ED157" s="13">
        <v>1.167</v>
      </c>
      <c r="EE157" s="13">
        <v>0.72399999999999998</v>
      </c>
      <c r="EF157" s="13">
        <v>0.53800000000000003</v>
      </c>
      <c r="EG157" s="13">
        <v>0.89200000000000002</v>
      </c>
      <c r="EH157" s="13">
        <v>0.93300000000000005</v>
      </c>
      <c r="EI157" s="13">
        <v>0.66200000000000003</v>
      </c>
      <c r="EJ157" s="13">
        <v>0.39400000000000002</v>
      </c>
      <c r="EK157" s="13">
        <v>0.73</v>
      </c>
      <c r="EL157" s="13">
        <v>0.96556000000000008</v>
      </c>
      <c r="EM157" s="13">
        <v>0.6692639976000786</v>
      </c>
      <c r="EN157" s="13">
        <v>0.40351894208431249</v>
      </c>
      <c r="EO157" s="13">
        <v>0.80484724470019353</v>
      </c>
      <c r="EP157" s="13">
        <v>1.198665909138322</v>
      </c>
      <c r="EQ157" s="13">
        <v>0.81064692329287524</v>
      </c>
      <c r="ER157" s="13">
        <v>0.51994591383278377</v>
      </c>
      <c r="ES157" s="13">
        <v>1.1699348684490543</v>
      </c>
      <c r="ET157" s="13">
        <v>1.0144583940183549</v>
      </c>
      <c r="EU157" s="13">
        <v>0.87127348730828957</v>
      </c>
      <c r="EV157" s="13">
        <v>0.52319012362277362</v>
      </c>
      <c r="EW157" s="13">
        <v>0.97456171485558907</v>
      </c>
      <c r="EX157" s="13">
        <v>1.1801761907133754</v>
      </c>
      <c r="EY157" s="13">
        <v>0.56795979785535466</v>
      </c>
      <c r="EZ157" s="13">
        <v>0.23512637075942389</v>
      </c>
      <c r="FA157" s="13">
        <v>0.74830649413415928</v>
      </c>
      <c r="FB157" s="13">
        <v>0.63580640884496986</v>
      </c>
      <c r="FC157" s="13">
        <v>0.4365881420599223</v>
      </c>
      <c r="FD157" s="13">
        <v>0.19316239312827574</v>
      </c>
      <c r="FE157" s="13">
        <v>0.47493063675594316</v>
      </c>
      <c r="FF157" s="13">
        <v>0.63068352696180341</v>
      </c>
      <c r="FG157" s="13">
        <v>0.3677516307634115</v>
      </c>
      <c r="FH157" s="13">
        <v>0.64644123904132378</v>
      </c>
      <c r="FI157" s="13">
        <v>0.42436690338426086</v>
      </c>
      <c r="FJ157" s="13">
        <v>0.64035070861601828</v>
      </c>
      <c r="FK157" s="13">
        <v>0.30755947736930833</v>
      </c>
      <c r="FL157" s="13">
        <v>0.16102933692550658</v>
      </c>
      <c r="FM157" s="13">
        <v>0.49952411078822617</v>
      </c>
      <c r="FN157" s="13">
        <v>0.56819120212584728</v>
      </c>
      <c r="FO157" s="13">
        <v>0.40726430517548329</v>
      </c>
      <c r="FP157" s="13">
        <v>0.32959352802264685</v>
      </c>
      <c r="FQ157" s="13">
        <v>0.44388344428968435</v>
      </c>
      <c r="FR157" s="13">
        <v>0.62319989277774102</v>
      </c>
      <c r="FS157" s="13">
        <v>0.38309871503937243</v>
      </c>
      <c r="FT157" s="13">
        <v>0.20343475863564014</v>
      </c>
      <c r="FU157" s="13">
        <v>0.51700115854734174</v>
      </c>
      <c r="FV157" s="13">
        <v>0.47857749987101555</v>
      </c>
    </row>
    <row r="158" spans="1:178" ht="14.25" customHeight="1" x14ac:dyDescent="0.25">
      <c r="A158" s="52"/>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63"/>
      <c r="BI158" s="63"/>
      <c r="BJ158" s="63"/>
      <c r="BK158" s="63"/>
      <c r="BL158" s="63"/>
      <c r="BM158" s="63"/>
      <c r="BN158" s="63"/>
      <c r="BO158" s="63"/>
      <c r="BP158" s="63"/>
      <c r="BQ158" s="63"/>
      <c r="BR158" s="63"/>
      <c r="BS158" s="63"/>
      <c r="BT158" s="63"/>
      <c r="BU158" s="63"/>
      <c r="BV158" s="63"/>
      <c r="BW158" s="63"/>
      <c r="BX158" s="63"/>
      <c r="BY158" s="63"/>
      <c r="BZ158" s="63"/>
      <c r="CA158" s="63"/>
      <c r="CB158" s="63"/>
      <c r="CC158" s="63"/>
      <c r="CD158" s="63"/>
      <c r="CE158" s="63"/>
      <c r="CF158" s="63"/>
      <c r="CG158" s="63"/>
      <c r="CH158" s="63"/>
      <c r="CI158" s="63"/>
      <c r="CJ158" s="63"/>
      <c r="CK158" s="63"/>
      <c r="CL158" s="63"/>
      <c r="CM158" s="63"/>
      <c r="CN158" s="63"/>
      <c r="CO158" s="63"/>
      <c r="CP158" s="63"/>
      <c r="CQ158" s="63"/>
      <c r="CR158" s="63"/>
      <c r="CS158" s="63"/>
      <c r="CT158" s="63"/>
      <c r="CU158" s="63"/>
      <c r="CV158" s="63"/>
      <c r="CW158" s="63"/>
      <c r="CX158" s="63"/>
      <c r="CY158" s="63"/>
      <c r="CZ158" s="63"/>
      <c r="DA158" s="63"/>
      <c r="DB158" s="63"/>
      <c r="DC158" s="63"/>
      <c r="DD158" s="63"/>
      <c r="DE158" s="63"/>
      <c r="DF158" s="63"/>
      <c r="DG158" s="63"/>
      <c r="DH158" s="63"/>
      <c r="DI158" s="63"/>
      <c r="DJ158" s="63"/>
      <c r="DK158" s="63"/>
      <c r="DL158" s="63"/>
      <c r="DM158" s="63"/>
      <c r="DN158" s="63"/>
      <c r="DO158" s="63"/>
      <c r="DP158" s="63"/>
      <c r="DQ158" s="63"/>
      <c r="DR158" s="63"/>
      <c r="DS158" s="63"/>
      <c r="DT158" s="63"/>
      <c r="DU158" s="63"/>
      <c r="DV158" s="63"/>
      <c r="DW158" s="63"/>
      <c r="DX158" s="63"/>
      <c r="DY158" s="63"/>
      <c r="DZ158" s="63"/>
      <c r="EA158" s="63"/>
      <c r="EB158" s="63"/>
      <c r="EC158" s="63"/>
      <c r="ED158" s="63"/>
      <c r="EE158" s="63"/>
      <c r="EF158" s="63"/>
      <c r="EG158" s="63"/>
      <c r="EH158" s="63"/>
      <c r="EI158" s="63"/>
      <c r="EJ158" s="63"/>
      <c r="EK158" s="63"/>
      <c r="EL158" s="63"/>
      <c r="EM158" s="63"/>
      <c r="EN158" s="63"/>
      <c r="EO158" s="63"/>
      <c r="EP158" s="63"/>
      <c r="EQ158" s="63"/>
      <c r="ER158" s="63"/>
      <c r="ES158" s="63"/>
      <c r="ET158" s="63"/>
      <c r="EU158" s="63"/>
      <c r="EV158" s="63"/>
      <c r="EW158" s="63"/>
      <c r="EX158" s="63"/>
      <c r="EY158" s="63"/>
      <c r="EZ158" s="63"/>
      <c r="FA158" s="63"/>
      <c r="FB158" s="63"/>
      <c r="FC158" s="63"/>
      <c r="FD158" s="63"/>
      <c r="FE158" s="63"/>
      <c r="FF158" s="63"/>
      <c r="FG158" s="63"/>
      <c r="FH158" s="63"/>
      <c r="FI158" s="63"/>
      <c r="FJ158" s="63"/>
      <c r="FK158" s="63"/>
      <c r="FL158" s="63"/>
      <c r="FM158" s="63"/>
      <c r="FN158" s="63"/>
      <c r="FO158" s="63"/>
      <c r="FP158" s="63"/>
      <c r="FQ158" s="63"/>
      <c r="FR158" s="63"/>
      <c r="FS158" s="63"/>
      <c r="FT158" s="63"/>
      <c r="FU158" s="63"/>
      <c r="FV158" s="63"/>
    </row>
    <row r="159" spans="1:178" ht="14.25" customHeight="1" x14ac:dyDescent="0.25">
      <c r="A159" s="54" t="s">
        <v>89</v>
      </c>
      <c r="B159" s="15">
        <f t="shared" ref="B159:BM159" si="264">B111</f>
        <v>803.48270608604048</v>
      </c>
      <c r="C159" s="15">
        <f t="shared" si="264"/>
        <v>748.22238757828814</v>
      </c>
      <c r="D159" s="15">
        <f t="shared" si="264"/>
        <v>826.39974785176878</v>
      </c>
      <c r="E159" s="15">
        <f t="shared" si="264"/>
        <v>779.31824100786753</v>
      </c>
      <c r="F159" s="15">
        <f t="shared" si="264"/>
        <v>763.28568797370338</v>
      </c>
      <c r="G159" s="15">
        <f t="shared" si="264"/>
        <v>822.10114281786082</v>
      </c>
      <c r="H159" s="15">
        <f t="shared" si="264"/>
        <v>831.4023983581975</v>
      </c>
      <c r="I159" s="15">
        <f t="shared" si="264"/>
        <v>858.22450754954821</v>
      </c>
      <c r="J159" s="15">
        <f t="shared" si="264"/>
        <v>768.29038530731043</v>
      </c>
      <c r="K159" s="15">
        <f t="shared" si="264"/>
        <v>819.53081680623075</v>
      </c>
      <c r="L159" s="15">
        <f t="shared" si="264"/>
        <v>773.03704013818458</v>
      </c>
      <c r="M159" s="15">
        <f t="shared" si="264"/>
        <v>870.30553700135169</v>
      </c>
      <c r="N159" s="15">
        <f t="shared" si="264"/>
        <v>845.83044696067577</v>
      </c>
      <c r="O159" s="15">
        <f t="shared" si="264"/>
        <v>824.25231111886956</v>
      </c>
      <c r="P159" s="15">
        <f t="shared" si="264"/>
        <v>880.86821713513132</v>
      </c>
      <c r="Q159" s="15">
        <f t="shared" si="264"/>
        <v>862.96876146748218</v>
      </c>
      <c r="R159" s="15">
        <f t="shared" si="264"/>
        <v>830.63135470420184</v>
      </c>
      <c r="S159" s="15">
        <f t="shared" si="264"/>
        <v>785.59687847314353</v>
      </c>
      <c r="T159" s="15">
        <f t="shared" si="264"/>
        <v>858.746440162873</v>
      </c>
      <c r="U159" s="15">
        <f t="shared" si="264"/>
        <v>879.3511137852845</v>
      </c>
      <c r="V159" s="15">
        <f t="shared" si="264"/>
        <v>842.78656791216827</v>
      </c>
      <c r="W159" s="15">
        <f t="shared" si="264"/>
        <v>797.90405590988871</v>
      </c>
      <c r="X159" s="15">
        <f t="shared" si="264"/>
        <v>761.81258979296922</v>
      </c>
      <c r="Y159" s="15">
        <f t="shared" si="264"/>
        <v>829.60196848231544</v>
      </c>
      <c r="Z159" s="15">
        <f t="shared" si="264"/>
        <v>798.76904444143884</v>
      </c>
      <c r="AA159" s="15">
        <f t="shared" si="264"/>
        <v>823.05916321474433</v>
      </c>
      <c r="AB159" s="15">
        <f t="shared" si="264"/>
        <v>806.13097133750637</v>
      </c>
      <c r="AC159" s="15">
        <f t="shared" si="264"/>
        <v>823.80625757394682</v>
      </c>
      <c r="AD159" s="15">
        <f t="shared" si="264"/>
        <v>780.22946502001923</v>
      </c>
      <c r="AE159" s="15">
        <f t="shared" si="264"/>
        <v>765.76637112654407</v>
      </c>
      <c r="AF159" s="15">
        <f t="shared" si="264"/>
        <v>753.55123111030184</v>
      </c>
      <c r="AG159" s="15">
        <f t="shared" si="264"/>
        <v>769.57230080971999</v>
      </c>
      <c r="AH159" s="15">
        <f t="shared" si="264"/>
        <v>791.59536085858804</v>
      </c>
      <c r="AI159" s="15">
        <f t="shared" si="264"/>
        <v>790.25828483327007</v>
      </c>
      <c r="AJ159" s="15">
        <f t="shared" si="264"/>
        <v>771.47891539004547</v>
      </c>
      <c r="AK159" s="15">
        <f t="shared" si="264"/>
        <v>759.69655767845484</v>
      </c>
      <c r="AL159" s="15">
        <f t="shared" si="264"/>
        <v>728.29158475695635</v>
      </c>
      <c r="AM159" s="15">
        <f t="shared" si="264"/>
        <v>713.41825087096049</v>
      </c>
      <c r="AN159" s="15">
        <f t="shared" si="264"/>
        <v>754.49025828677941</v>
      </c>
      <c r="AO159" s="15">
        <f t="shared" si="264"/>
        <v>759.4244373403701</v>
      </c>
      <c r="AP159" s="15">
        <f t="shared" si="264"/>
        <v>776.11892448227479</v>
      </c>
      <c r="AQ159" s="15">
        <f t="shared" si="264"/>
        <v>752.10997326093639</v>
      </c>
      <c r="AR159" s="15">
        <f t="shared" si="264"/>
        <v>735.56893644235356</v>
      </c>
      <c r="AS159" s="15">
        <f t="shared" si="264"/>
        <v>772.86470459137377</v>
      </c>
      <c r="AT159" s="15">
        <f t="shared" si="264"/>
        <v>762.41954748463036</v>
      </c>
      <c r="AU159" s="15">
        <f t="shared" si="264"/>
        <v>731.97459440726345</v>
      </c>
      <c r="AV159" s="15">
        <f t="shared" si="264"/>
        <v>733.66442790675069</v>
      </c>
      <c r="AW159" s="15">
        <f t="shared" si="264"/>
        <v>756.58343943653654</v>
      </c>
      <c r="AX159" s="15">
        <f t="shared" si="264"/>
        <v>719.53595806523674</v>
      </c>
      <c r="AY159" s="15">
        <f t="shared" si="264"/>
        <v>757.15366421897897</v>
      </c>
      <c r="AZ159" s="15">
        <f t="shared" si="264"/>
        <v>768.79523391052135</v>
      </c>
      <c r="BA159" s="15">
        <f t="shared" si="264"/>
        <v>783.18962927808707</v>
      </c>
      <c r="BB159" s="15">
        <f t="shared" si="264"/>
        <v>814.44940293512741</v>
      </c>
      <c r="BC159" s="15">
        <f t="shared" si="264"/>
        <v>784.98315049070743</v>
      </c>
      <c r="BD159" s="15">
        <f t="shared" si="264"/>
        <v>756.76326678161445</v>
      </c>
      <c r="BE159" s="15">
        <f t="shared" si="264"/>
        <v>801.68263147907669</v>
      </c>
      <c r="BF159" s="15">
        <f t="shared" si="264"/>
        <v>800.2256134254485</v>
      </c>
      <c r="BG159" s="15">
        <f t="shared" si="264"/>
        <v>772.52278987830903</v>
      </c>
      <c r="BH159" s="15">
        <f t="shared" si="264"/>
        <v>776.59888130515674</v>
      </c>
      <c r="BI159" s="15">
        <f t="shared" si="264"/>
        <v>828.95503762057683</v>
      </c>
      <c r="BJ159" s="15">
        <f t="shared" si="264"/>
        <v>827.22180445639458</v>
      </c>
      <c r="BK159" s="15">
        <f t="shared" si="264"/>
        <v>814.60544637948351</v>
      </c>
      <c r="BL159" s="15">
        <f t="shared" si="264"/>
        <v>810.56714473998477</v>
      </c>
      <c r="BM159" s="15">
        <f t="shared" si="264"/>
        <v>851.79437436120816</v>
      </c>
      <c r="BN159" s="15">
        <f t="shared" ref="BN159:DY159" si="265">BN111</f>
        <v>856.71426875283828</v>
      </c>
      <c r="BO159" s="15">
        <f t="shared" si="265"/>
        <v>861.10358557558095</v>
      </c>
      <c r="BP159" s="15">
        <f t="shared" si="265"/>
        <v>898.59321396583709</v>
      </c>
      <c r="BQ159" s="15">
        <f t="shared" si="265"/>
        <v>897.83902392974005</v>
      </c>
      <c r="BR159" s="15">
        <f t="shared" si="265"/>
        <v>886.94032249449265</v>
      </c>
      <c r="BS159" s="15">
        <f t="shared" si="265"/>
        <v>848.65973995291279</v>
      </c>
      <c r="BT159" s="15">
        <f t="shared" si="265"/>
        <v>864.76451571562461</v>
      </c>
      <c r="BU159" s="15">
        <f t="shared" si="265"/>
        <v>867.62557522438101</v>
      </c>
      <c r="BV159" s="15">
        <f t="shared" si="265"/>
        <v>887.21033650842901</v>
      </c>
      <c r="BW159" s="15">
        <f t="shared" si="265"/>
        <v>903.30936574797045</v>
      </c>
      <c r="BX159" s="15">
        <f t="shared" si="265"/>
        <v>962.147572169152</v>
      </c>
      <c r="BY159" s="15">
        <f t="shared" si="265"/>
        <v>953.30221246877079</v>
      </c>
      <c r="BZ159" s="15">
        <f t="shared" si="265"/>
        <v>916.34270644995217</v>
      </c>
      <c r="CA159" s="15">
        <f t="shared" si="265"/>
        <v>904.6779698680142</v>
      </c>
      <c r="CB159" s="15">
        <f t="shared" si="265"/>
        <v>928.24685023687289</v>
      </c>
      <c r="CC159" s="15">
        <f t="shared" si="265"/>
        <v>953.7953740574261</v>
      </c>
      <c r="CD159" s="15">
        <f t="shared" si="265"/>
        <v>1023.1733000579037</v>
      </c>
      <c r="CE159" s="15">
        <f t="shared" si="265"/>
        <v>987.90049830648593</v>
      </c>
      <c r="CF159" s="15">
        <f t="shared" si="265"/>
        <v>985.1671468168106</v>
      </c>
      <c r="CG159" s="15">
        <f t="shared" si="265"/>
        <v>1046.209741438867</v>
      </c>
      <c r="CH159" s="15">
        <f t="shared" si="265"/>
        <v>1030.6552234090452</v>
      </c>
      <c r="CI159" s="15">
        <f t="shared" si="265"/>
        <v>1050.2994068738462</v>
      </c>
      <c r="CJ159" s="15">
        <f t="shared" si="265"/>
        <v>1072.465776153522</v>
      </c>
      <c r="CK159" s="15">
        <f t="shared" si="265"/>
        <v>1080.642545867533</v>
      </c>
      <c r="CL159" s="15">
        <f t="shared" si="265"/>
        <v>1059.870665520433</v>
      </c>
      <c r="CM159" s="15">
        <f t="shared" si="265"/>
        <v>1071.617433928747</v>
      </c>
      <c r="CN159" s="15">
        <f t="shared" si="265"/>
        <v>1026.3379049858709</v>
      </c>
      <c r="CO159" s="15">
        <f t="shared" si="265"/>
        <v>1118.715668051284</v>
      </c>
      <c r="CP159" s="15">
        <f t="shared" si="265"/>
        <v>1075.5143761530321</v>
      </c>
      <c r="CQ159" s="15">
        <f t="shared" si="265"/>
        <v>1087.5396091052364</v>
      </c>
      <c r="CR159" s="15">
        <f t="shared" si="265"/>
        <v>1065.0567679104058</v>
      </c>
      <c r="CS159" s="15">
        <f t="shared" si="265"/>
        <v>1136.2319808916027</v>
      </c>
      <c r="CT159" s="15">
        <f t="shared" si="265"/>
        <v>1124.8948125260654</v>
      </c>
      <c r="CU159" s="15">
        <f t="shared" si="265"/>
        <v>1085.5551540131419</v>
      </c>
      <c r="CV159" s="15">
        <f t="shared" si="265"/>
        <v>1076.3863095088855</v>
      </c>
      <c r="CW159" s="15">
        <f t="shared" si="265"/>
        <v>1144.9368057153445</v>
      </c>
      <c r="CX159" s="15">
        <f t="shared" si="265"/>
        <v>1135.1729915667759</v>
      </c>
      <c r="CY159" s="15">
        <f t="shared" si="265"/>
        <v>1104.3135547601482</v>
      </c>
      <c r="CZ159" s="15">
        <f t="shared" si="265"/>
        <v>1117.9013332296777</v>
      </c>
      <c r="DA159" s="15">
        <f t="shared" si="265"/>
        <v>1169.2015398992808</v>
      </c>
      <c r="DB159" s="15">
        <f t="shared" si="265"/>
        <v>1223.5226696926093</v>
      </c>
      <c r="DC159" s="15">
        <f t="shared" si="265"/>
        <v>1151.7354177584668</v>
      </c>
      <c r="DD159" s="15">
        <f t="shared" si="265"/>
        <v>1150.5544177584668</v>
      </c>
      <c r="DE159" s="15">
        <f t="shared" si="265"/>
        <v>1228.851340170198</v>
      </c>
      <c r="DF159" s="15">
        <f t="shared" si="265"/>
        <v>1205.3771413707775</v>
      </c>
      <c r="DG159" s="15">
        <f t="shared" si="265"/>
        <v>1175.2275815989199</v>
      </c>
      <c r="DH159" s="15">
        <f t="shared" si="265"/>
        <v>1189.2415983606306</v>
      </c>
      <c r="DI159" s="15">
        <f t="shared" si="265"/>
        <v>1221.1822430469429</v>
      </c>
      <c r="DJ159" s="15">
        <f t="shared" si="265"/>
        <v>1210.3242362173012</v>
      </c>
      <c r="DK159" s="15">
        <f t="shared" si="265"/>
        <v>1219.3427371168086</v>
      </c>
      <c r="DL159" s="15">
        <f t="shared" si="265"/>
        <v>1251.0690594039775</v>
      </c>
      <c r="DM159" s="15">
        <f t="shared" si="265"/>
        <v>1325.8567371168085</v>
      </c>
      <c r="DN159" s="15">
        <f t="shared" si="265"/>
        <v>1328.037395918006</v>
      </c>
      <c r="DO159" s="15">
        <f t="shared" si="265"/>
        <v>1287.1726464481035</v>
      </c>
      <c r="DP159" s="15">
        <f t="shared" si="265"/>
        <v>1271.5174323113051</v>
      </c>
      <c r="DQ159" s="15">
        <f t="shared" si="265"/>
        <v>1352.7874953968314</v>
      </c>
      <c r="DR159" s="15">
        <f t="shared" si="265"/>
        <v>1365.9129556785447</v>
      </c>
      <c r="DS159" s="15">
        <f t="shared" si="265"/>
        <v>1309.1679862034543</v>
      </c>
      <c r="DT159" s="15">
        <f t="shared" si="265"/>
        <v>1324.5417434517235</v>
      </c>
      <c r="DU159" s="15">
        <f t="shared" si="265"/>
        <v>1371.7214066795486</v>
      </c>
      <c r="DV159" s="15">
        <f t="shared" si="265"/>
        <v>1396.6704588221664</v>
      </c>
      <c r="DW159" s="15">
        <f t="shared" si="265"/>
        <v>1338.0765969069957</v>
      </c>
      <c r="DX159" s="15">
        <f t="shared" si="265"/>
        <v>1310.1894436092191</v>
      </c>
      <c r="DY159" s="15">
        <f t="shared" si="265"/>
        <v>1394.1713009722603</v>
      </c>
      <c r="DZ159" s="15">
        <f t="shared" ref="DZ159:FD159" si="266">DZ111</f>
        <v>1378.3719580650677</v>
      </c>
      <c r="EA159" s="15">
        <f t="shared" si="266"/>
        <v>1360.151549522488</v>
      </c>
      <c r="EB159" s="15">
        <f t="shared" si="266"/>
        <v>1304.8901736502871</v>
      </c>
      <c r="EC159" s="15">
        <f t="shared" si="266"/>
        <v>1412.1178831924283</v>
      </c>
      <c r="ED159" s="15">
        <f t="shared" si="266"/>
        <v>1405.4084961643744</v>
      </c>
      <c r="EE159" s="15">
        <f t="shared" si="266"/>
        <v>1330.4657768819172</v>
      </c>
      <c r="EF159" s="15">
        <f t="shared" si="266"/>
        <v>1344.7728812117346</v>
      </c>
      <c r="EG159" s="15">
        <f t="shared" si="266"/>
        <v>1453.2136845186644</v>
      </c>
      <c r="EH159" s="15">
        <f t="shared" si="266"/>
        <v>1416.4364120658142</v>
      </c>
      <c r="EI159" s="15">
        <f t="shared" si="266"/>
        <v>1403.9517145022787</v>
      </c>
      <c r="EJ159" s="15">
        <f t="shared" si="266"/>
        <v>1291.9643494379673</v>
      </c>
      <c r="EK159" s="15">
        <f t="shared" si="266"/>
        <v>1368.5439944767145</v>
      </c>
      <c r="EL159" s="15">
        <f t="shared" si="266"/>
        <v>1315.8961237898338</v>
      </c>
      <c r="EM159" s="15">
        <f t="shared" si="266"/>
        <v>1298.607456137499</v>
      </c>
      <c r="EN159" s="15">
        <f t="shared" si="266"/>
        <v>1299.6307109888298</v>
      </c>
      <c r="EO159" s="15">
        <f t="shared" si="266"/>
        <v>1385.446349096874</v>
      </c>
      <c r="EP159" s="15">
        <f t="shared" si="266"/>
        <v>1304.11102708002</v>
      </c>
      <c r="EQ159" s="15">
        <f t="shared" si="266"/>
        <v>1306.4211890350716</v>
      </c>
      <c r="ER159" s="15">
        <f t="shared" si="266"/>
        <v>1296.3066718127225</v>
      </c>
      <c r="ES159" s="15">
        <f t="shared" si="266"/>
        <v>1390.7903598425291</v>
      </c>
      <c r="ET159" s="15">
        <f t="shared" si="266"/>
        <v>1360.7336743163148</v>
      </c>
      <c r="EU159" s="15">
        <f t="shared" si="266"/>
        <v>1300.4087189839529</v>
      </c>
      <c r="EV159" s="15">
        <f t="shared" si="266"/>
        <v>1310.8777128221798</v>
      </c>
      <c r="EW159" s="15">
        <f t="shared" si="266"/>
        <v>1357.1780108023286</v>
      </c>
      <c r="EX159" s="15">
        <f t="shared" si="266"/>
        <v>1348.2286231212638</v>
      </c>
      <c r="EY159" s="15">
        <f t="shared" si="266"/>
        <v>1301.9390340702757</v>
      </c>
      <c r="EZ159" s="15">
        <f t="shared" si="266"/>
        <v>1263.6857900222208</v>
      </c>
      <c r="FA159" s="15">
        <f t="shared" si="266"/>
        <v>1381.0285269678375</v>
      </c>
      <c r="FB159" s="15">
        <f t="shared" si="266"/>
        <v>1354.7755842410493</v>
      </c>
      <c r="FC159" s="15">
        <f t="shared" si="266"/>
        <v>1305.0955498170651</v>
      </c>
      <c r="FD159" s="15">
        <f t="shared" si="266"/>
        <v>1309.0661951492789</v>
      </c>
      <c r="FE159" s="15">
        <f t="shared" ref="FE159:FP159" si="267">FE111</f>
        <v>1428.2786545766417</v>
      </c>
      <c r="FF159" s="15">
        <f t="shared" si="267"/>
        <v>1375.2448973011055</v>
      </c>
      <c r="FG159" s="15">
        <f t="shared" si="267"/>
        <v>1328.4408868720909</v>
      </c>
      <c r="FH159" s="15">
        <f t="shared" si="267"/>
        <v>1351.2970622538148</v>
      </c>
      <c r="FI159" s="15">
        <f t="shared" si="267"/>
        <v>1439.6843688778138</v>
      </c>
      <c r="FJ159" s="15">
        <f t="shared" si="267"/>
        <v>1441.3529963768874</v>
      </c>
      <c r="FK159" s="15">
        <f t="shared" si="267"/>
        <v>1357.6785381782361</v>
      </c>
      <c r="FL159" s="15">
        <f t="shared" si="267"/>
        <v>1359.9510376618946</v>
      </c>
      <c r="FM159" s="15">
        <f t="shared" si="267"/>
        <v>1486.3965164086196</v>
      </c>
      <c r="FN159" s="15">
        <f t="shared" si="267"/>
        <v>1451.7334897094111</v>
      </c>
      <c r="FO159" s="15">
        <f t="shared" si="267"/>
        <v>1381.6972285487805</v>
      </c>
      <c r="FP159" s="15">
        <f t="shared" si="267"/>
        <v>1408.2136358011644</v>
      </c>
      <c r="FQ159" s="15">
        <f t="shared" ref="FQ159:FS159" si="268">FQ111</f>
        <v>1515.7830536868257</v>
      </c>
      <c r="FR159" s="15">
        <f t="shared" si="268"/>
        <v>1513.7588845589353</v>
      </c>
      <c r="FS159" s="15">
        <f t="shared" si="268"/>
        <v>1457.3672880722563</v>
      </c>
      <c r="FT159" s="15">
        <f t="shared" ref="FT159:FU159" si="269">FT111</f>
        <v>1444.1170541183387</v>
      </c>
      <c r="FU159" s="15">
        <f t="shared" si="269"/>
        <v>1595.9386669662629</v>
      </c>
      <c r="FV159" s="15">
        <f t="shared" ref="FV159" si="270">FV111</f>
        <v>1560.4910298798898</v>
      </c>
    </row>
    <row r="160" spans="1:178" ht="14.25" customHeight="1" x14ac:dyDescent="0.25">
      <c r="A160" s="49" t="s">
        <v>25</v>
      </c>
      <c r="B160" s="13">
        <f t="shared" ref="B160:BM163" si="271">B113+B121+B129+B137+B146</f>
        <v>397.81899999999996</v>
      </c>
      <c r="C160" s="13">
        <f t="shared" si="271"/>
        <v>395.15100000000001</v>
      </c>
      <c r="D160" s="13">
        <f t="shared" si="271"/>
        <v>404.41199999999992</v>
      </c>
      <c r="E160" s="13">
        <f t="shared" si="271"/>
        <v>440.08199999999999</v>
      </c>
      <c r="F160" s="13">
        <f t="shared" si="271"/>
        <v>417.995</v>
      </c>
      <c r="G160" s="13">
        <f t="shared" si="271"/>
        <v>408.64899999999994</v>
      </c>
      <c r="H160" s="13">
        <f t="shared" si="271"/>
        <v>401.88799999999998</v>
      </c>
      <c r="I160" s="13">
        <f t="shared" si="271"/>
        <v>434.60599999999999</v>
      </c>
      <c r="J160" s="13">
        <f t="shared" si="271"/>
        <v>403.25</v>
      </c>
      <c r="K160" s="13">
        <f t="shared" si="271"/>
        <v>401.54299999999995</v>
      </c>
      <c r="L160" s="13">
        <f t="shared" si="271"/>
        <v>401.40499999999997</v>
      </c>
      <c r="M160" s="13">
        <f t="shared" si="271"/>
        <v>433.78899999999999</v>
      </c>
      <c r="N160" s="13">
        <f t="shared" si="271"/>
        <v>445.87399999999991</v>
      </c>
      <c r="O160" s="13">
        <f t="shared" si="271"/>
        <v>387.31799999999993</v>
      </c>
      <c r="P160" s="13">
        <f t="shared" si="271"/>
        <v>404.89099999999996</v>
      </c>
      <c r="Q160" s="13">
        <f t="shared" si="271"/>
        <v>428.94299999999993</v>
      </c>
      <c r="R160" s="13">
        <f t="shared" si="271"/>
        <v>430.34999999999997</v>
      </c>
      <c r="S160" s="13">
        <f t="shared" si="271"/>
        <v>412.77</v>
      </c>
      <c r="T160" s="13">
        <f t="shared" si="271"/>
        <v>407.51299999999998</v>
      </c>
      <c r="U160" s="13">
        <f t="shared" si="271"/>
        <v>441.27199999999999</v>
      </c>
      <c r="V160" s="13">
        <f t="shared" si="271"/>
        <v>447.06599999999997</v>
      </c>
      <c r="W160" s="13">
        <f t="shared" si="271"/>
        <v>403.565</v>
      </c>
      <c r="X160" s="13">
        <f t="shared" si="271"/>
        <v>377.553</v>
      </c>
      <c r="Y160" s="13">
        <f t="shared" si="271"/>
        <v>420.95599999999985</v>
      </c>
      <c r="Z160" s="13">
        <f t="shared" si="271"/>
        <v>415.1939999999999</v>
      </c>
      <c r="AA160" s="13">
        <f t="shared" si="271"/>
        <v>400.41699999999997</v>
      </c>
      <c r="AB160" s="13">
        <f t="shared" si="271"/>
        <v>398.67899999999997</v>
      </c>
      <c r="AC160" s="13">
        <f t="shared" si="271"/>
        <v>434.22800000000007</v>
      </c>
      <c r="AD160" s="13">
        <f t="shared" si="271"/>
        <v>413.53000000000003</v>
      </c>
      <c r="AE160" s="13">
        <f t="shared" si="271"/>
        <v>405.97399999999993</v>
      </c>
      <c r="AF160" s="13">
        <f t="shared" si="271"/>
        <v>407.58499999999998</v>
      </c>
      <c r="AG160" s="13">
        <f t="shared" si="271"/>
        <v>423.40799999999996</v>
      </c>
      <c r="AH160" s="13">
        <f t="shared" si="271"/>
        <v>422.303</v>
      </c>
      <c r="AI160" s="13">
        <f t="shared" si="271"/>
        <v>418.90399999999994</v>
      </c>
      <c r="AJ160" s="13">
        <f t="shared" si="271"/>
        <v>414.608</v>
      </c>
      <c r="AK160" s="13">
        <f t="shared" si="271"/>
        <v>428.72199999999998</v>
      </c>
      <c r="AL160" s="13">
        <f t="shared" si="271"/>
        <v>414.32699999999994</v>
      </c>
      <c r="AM160" s="13">
        <f t="shared" si="271"/>
        <v>410.15500000000003</v>
      </c>
      <c r="AN160" s="13">
        <f t="shared" si="271"/>
        <v>416.774</v>
      </c>
      <c r="AO160" s="13">
        <f t="shared" si="271"/>
        <v>434.78699999999998</v>
      </c>
      <c r="AP160" s="13">
        <f t="shared" si="271"/>
        <v>434.93200000000002</v>
      </c>
      <c r="AQ160" s="13">
        <f t="shared" si="271"/>
        <v>422.78599999999994</v>
      </c>
      <c r="AR160" s="13">
        <f t="shared" si="271"/>
        <v>409.34299999999996</v>
      </c>
      <c r="AS160" s="13">
        <f t="shared" si="271"/>
        <v>437.25299999999999</v>
      </c>
      <c r="AT160" s="13">
        <f t="shared" si="271"/>
        <v>411.79399999999998</v>
      </c>
      <c r="AU160" s="13">
        <f t="shared" si="271"/>
        <v>398.65199999999999</v>
      </c>
      <c r="AV160" s="13">
        <f t="shared" si="271"/>
        <v>391.14199999999994</v>
      </c>
      <c r="AW160" s="13">
        <f t="shared" si="271"/>
        <v>422.077</v>
      </c>
      <c r="AX160" s="13">
        <f t="shared" si="271"/>
        <v>406.09</v>
      </c>
      <c r="AY160" s="13">
        <f t="shared" si="271"/>
        <v>404.91500000000002</v>
      </c>
      <c r="AZ160" s="13">
        <f t="shared" si="271"/>
        <v>426.18599999999998</v>
      </c>
      <c r="BA160" s="13">
        <f t="shared" si="271"/>
        <v>442.27799999999996</v>
      </c>
      <c r="BB160" s="13">
        <f t="shared" si="271"/>
        <v>469.65699999999998</v>
      </c>
      <c r="BC160" s="13">
        <f t="shared" si="271"/>
        <v>445.80499999999995</v>
      </c>
      <c r="BD160" s="13">
        <f t="shared" si="271"/>
        <v>425.70500000000004</v>
      </c>
      <c r="BE160" s="13">
        <f t="shared" si="271"/>
        <v>465.27199999999988</v>
      </c>
      <c r="BF160" s="13">
        <f t="shared" si="271"/>
        <v>448.04900000000004</v>
      </c>
      <c r="BG160" s="13">
        <f t="shared" si="271"/>
        <v>430.86500000000001</v>
      </c>
      <c r="BH160" s="13">
        <f t="shared" si="271"/>
        <v>438.79699999999997</v>
      </c>
      <c r="BI160" s="13">
        <f t="shared" si="271"/>
        <v>470.9319999999999</v>
      </c>
      <c r="BJ160" s="13">
        <f t="shared" si="271"/>
        <v>465.48799999999994</v>
      </c>
      <c r="BK160" s="13">
        <f t="shared" si="271"/>
        <v>456.53599999999989</v>
      </c>
      <c r="BL160" s="13">
        <f t="shared" si="271"/>
        <v>456.11</v>
      </c>
      <c r="BM160" s="13">
        <f t="shared" si="271"/>
        <v>490.84799999999996</v>
      </c>
      <c r="BN160" s="13">
        <f t="shared" ref="BN160:DY163" si="272">BN113+BN121+BN129+BN137+BN146</f>
        <v>479.05599999999987</v>
      </c>
      <c r="BO160" s="13">
        <f t="shared" si="272"/>
        <v>476.73199999999991</v>
      </c>
      <c r="BP160" s="13">
        <f t="shared" si="272"/>
        <v>478.05</v>
      </c>
      <c r="BQ160" s="13">
        <f t="shared" si="272"/>
        <v>495.60900000000004</v>
      </c>
      <c r="BR160" s="13">
        <f t="shared" si="272"/>
        <v>474.14000000000004</v>
      </c>
      <c r="BS160" s="13">
        <f t="shared" si="272"/>
        <v>468.48099999999999</v>
      </c>
      <c r="BT160" s="13">
        <f t="shared" si="272"/>
        <v>483.00400000000002</v>
      </c>
      <c r="BU160" s="13">
        <f t="shared" si="272"/>
        <v>493.05100000000004</v>
      </c>
      <c r="BV160" s="13">
        <f t="shared" si="272"/>
        <v>491.66899999999998</v>
      </c>
      <c r="BW160" s="13">
        <f t="shared" si="272"/>
        <v>488.11200000000002</v>
      </c>
      <c r="BX160" s="13">
        <f t="shared" si="272"/>
        <v>482.96099999999996</v>
      </c>
      <c r="BY160" s="13">
        <f t="shared" si="272"/>
        <v>509.21200000000005</v>
      </c>
      <c r="BZ160" s="13">
        <f t="shared" si="272"/>
        <v>484.92999999999995</v>
      </c>
      <c r="CA160" s="13">
        <f t="shared" si="272"/>
        <v>475.99299999999999</v>
      </c>
      <c r="CB160" s="13">
        <f t="shared" si="272"/>
        <v>481.90399999999994</v>
      </c>
      <c r="CC160" s="13">
        <f t="shared" si="272"/>
        <v>514.08499999999992</v>
      </c>
      <c r="CD160" s="13">
        <f t="shared" si="272"/>
        <v>529.53899999999999</v>
      </c>
      <c r="CE160" s="13">
        <f t="shared" si="272"/>
        <v>488.59800000000001</v>
      </c>
      <c r="CF160" s="13">
        <f t="shared" si="272"/>
        <v>498.73499999999996</v>
      </c>
      <c r="CG160" s="13">
        <f t="shared" si="272"/>
        <v>554.76600000000008</v>
      </c>
      <c r="CH160" s="13">
        <f t="shared" si="272"/>
        <v>528.35299999999995</v>
      </c>
      <c r="CI160" s="13">
        <f t="shared" si="272"/>
        <v>509.27200000000005</v>
      </c>
      <c r="CJ160" s="13">
        <f t="shared" si="272"/>
        <v>525.779</v>
      </c>
      <c r="CK160" s="13">
        <f t="shared" si="272"/>
        <v>533.31600000000003</v>
      </c>
      <c r="CL160" s="13">
        <f t="shared" si="272"/>
        <v>508.88300000000004</v>
      </c>
      <c r="CM160" s="13">
        <f t="shared" si="272"/>
        <v>509.34500000000003</v>
      </c>
      <c r="CN160" s="13">
        <f t="shared" si="272"/>
        <v>507.41699999999997</v>
      </c>
      <c r="CO160" s="13">
        <f t="shared" si="272"/>
        <v>550.02699999999993</v>
      </c>
      <c r="CP160" s="13">
        <f t="shared" si="272"/>
        <v>534.73699999999997</v>
      </c>
      <c r="CQ160" s="13">
        <f t="shared" si="272"/>
        <v>518.12900000000002</v>
      </c>
      <c r="CR160" s="13">
        <f t="shared" si="272"/>
        <v>518.74799999999993</v>
      </c>
      <c r="CS160" s="13">
        <f t="shared" si="272"/>
        <v>557.3309999999999</v>
      </c>
      <c r="CT160" s="13">
        <f t="shared" si="272"/>
        <v>535.37</v>
      </c>
      <c r="CU160" s="13">
        <f t="shared" si="272"/>
        <v>526.36300000000006</v>
      </c>
      <c r="CV160" s="13">
        <f t="shared" si="272"/>
        <v>523.44399999999996</v>
      </c>
      <c r="CW160" s="13">
        <f t="shared" si="272"/>
        <v>566.67100000000005</v>
      </c>
      <c r="CX160" s="13">
        <f t="shared" si="272"/>
        <v>546.15800000000002</v>
      </c>
      <c r="CY160" s="13">
        <f t="shared" si="272"/>
        <v>530.38499999999988</v>
      </c>
      <c r="CZ160" s="13">
        <f t="shared" si="272"/>
        <v>536.87299999999993</v>
      </c>
      <c r="DA160" s="13">
        <f t="shared" si="272"/>
        <v>569.79999999999984</v>
      </c>
      <c r="DB160" s="13">
        <f t="shared" si="272"/>
        <v>549.423</v>
      </c>
      <c r="DC160" s="13">
        <f t="shared" si="272"/>
        <v>524.00800000000004</v>
      </c>
      <c r="DD160" s="13">
        <f t="shared" si="272"/>
        <v>524.68799999999999</v>
      </c>
      <c r="DE160" s="13">
        <f t="shared" si="272"/>
        <v>563.98299999999995</v>
      </c>
      <c r="DF160" s="13">
        <f t="shared" si="272"/>
        <v>544.96600000000001</v>
      </c>
      <c r="DG160" s="13">
        <f t="shared" si="272"/>
        <v>529.04</v>
      </c>
      <c r="DH160" s="13">
        <f t="shared" si="272"/>
        <v>537.27800000000002</v>
      </c>
      <c r="DI160" s="13">
        <f t="shared" si="272"/>
        <v>564.35400000000016</v>
      </c>
      <c r="DJ160" s="13">
        <f t="shared" si="272"/>
        <v>544.90899999999999</v>
      </c>
      <c r="DK160" s="13">
        <f t="shared" si="272"/>
        <v>547.97799999999995</v>
      </c>
      <c r="DL160" s="13">
        <f t="shared" si="272"/>
        <v>557.76699999999994</v>
      </c>
      <c r="DM160" s="13">
        <f t="shared" si="272"/>
        <v>598.178</v>
      </c>
      <c r="DN160" s="13">
        <f t="shared" si="272"/>
        <v>580.39899999999989</v>
      </c>
      <c r="DO160" s="13">
        <f t="shared" si="272"/>
        <v>566.02500000000009</v>
      </c>
      <c r="DP160" s="13">
        <f t="shared" si="272"/>
        <v>567.35599999999999</v>
      </c>
      <c r="DQ160" s="13">
        <f t="shared" si="272"/>
        <v>611.98899999999992</v>
      </c>
      <c r="DR160" s="13">
        <f t="shared" si="272"/>
        <v>616.06899999999985</v>
      </c>
      <c r="DS160" s="13">
        <f t="shared" si="272"/>
        <v>592.38799999999992</v>
      </c>
      <c r="DT160" s="13">
        <f t="shared" si="272"/>
        <v>593.90899999999999</v>
      </c>
      <c r="DU160" s="13">
        <f t="shared" si="272"/>
        <v>619.31599999999992</v>
      </c>
      <c r="DV160" s="13">
        <f t="shared" si="272"/>
        <v>616.02599999999984</v>
      </c>
      <c r="DW160" s="13">
        <f t="shared" si="272"/>
        <v>577.95900000000017</v>
      </c>
      <c r="DX160" s="13">
        <f t="shared" si="272"/>
        <v>562.99700000000007</v>
      </c>
      <c r="DY160" s="13">
        <f t="shared" si="272"/>
        <v>605.21299999999997</v>
      </c>
      <c r="DZ160" s="13">
        <f t="shared" ref="DZ160:FD163" si="273">DZ113+DZ121+DZ129+DZ137+DZ146</f>
        <v>604.70199999999988</v>
      </c>
      <c r="EA160" s="13">
        <f t="shared" si="273"/>
        <v>596.64400000000001</v>
      </c>
      <c r="EB160" s="13">
        <f t="shared" si="273"/>
        <v>564.48599999999999</v>
      </c>
      <c r="EC160" s="13">
        <f t="shared" si="273"/>
        <v>615.50299999999993</v>
      </c>
      <c r="ED160" s="13">
        <f t="shared" si="273"/>
        <v>611.0379999999999</v>
      </c>
      <c r="EE160" s="13">
        <f t="shared" si="273"/>
        <v>588.20299999999997</v>
      </c>
      <c r="EF160" s="13">
        <f t="shared" si="273"/>
        <v>591.52499999999998</v>
      </c>
      <c r="EG160" s="13">
        <f t="shared" si="273"/>
        <v>632.55099999999993</v>
      </c>
      <c r="EH160" s="13">
        <f t="shared" si="273"/>
        <v>622.01499999999987</v>
      </c>
      <c r="EI160" s="13">
        <f t="shared" si="273"/>
        <v>605.93999999999994</v>
      </c>
      <c r="EJ160" s="13">
        <f t="shared" si="273"/>
        <v>562.43299999999988</v>
      </c>
      <c r="EK160" s="13">
        <f t="shared" si="273"/>
        <v>591.53499999999997</v>
      </c>
      <c r="EL160" s="13">
        <f t="shared" si="273"/>
        <v>577.22962044652604</v>
      </c>
      <c r="EM160" s="13">
        <f t="shared" si="273"/>
        <v>580.37835975951668</v>
      </c>
      <c r="EN160" s="13">
        <f t="shared" si="273"/>
        <v>574.94969339098134</v>
      </c>
      <c r="EO160" s="13">
        <f t="shared" si="273"/>
        <v>614.00578176117904</v>
      </c>
      <c r="EP160" s="13">
        <f t="shared" si="273"/>
        <v>599.02064208203046</v>
      </c>
      <c r="EQ160" s="13">
        <f t="shared" si="273"/>
        <v>571.83642046811326</v>
      </c>
      <c r="ER160" s="13">
        <f t="shared" si="273"/>
        <v>571.77536283543054</v>
      </c>
      <c r="ES160" s="13">
        <f t="shared" si="273"/>
        <v>606.24382672860145</v>
      </c>
      <c r="ET160" s="13">
        <f t="shared" si="273"/>
        <v>584.73521231759923</v>
      </c>
      <c r="EU160" s="13">
        <f t="shared" si="273"/>
        <v>561.0080523569527</v>
      </c>
      <c r="EV160" s="13">
        <f t="shared" si="273"/>
        <v>573.42830422221675</v>
      </c>
      <c r="EW160" s="13">
        <f t="shared" si="273"/>
        <v>591.54738386469592</v>
      </c>
      <c r="EX160" s="13">
        <f t="shared" si="273"/>
        <v>574.70531650514693</v>
      </c>
      <c r="EY160" s="13">
        <f t="shared" si="273"/>
        <v>554.39238491885556</v>
      </c>
      <c r="EZ160" s="13">
        <f t="shared" si="273"/>
        <v>547.48249930143618</v>
      </c>
      <c r="FA160" s="13">
        <f t="shared" si="273"/>
        <v>586.66731920805796</v>
      </c>
      <c r="FB160" s="13">
        <f t="shared" si="273"/>
        <v>570.15976251796997</v>
      </c>
      <c r="FC160" s="13">
        <f t="shared" si="273"/>
        <v>548.4787165550681</v>
      </c>
      <c r="FD160" s="13">
        <f t="shared" si="273"/>
        <v>547.52634834841763</v>
      </c>
      <c r="FE160" s="13">
        <f t="shared" ref="FE160:FP160" si="274">FE113+FE121+FE129+FE137+FE146</f>
        <v>588.85272952540402</v>
      </c>
      <c r="FF160" s="13">
        <f t="shared" si="274"/>
        <v>563.96721508363112</v>
      </c>
      <c r="FG160" s="13">
        <f t="shared" si="274"/>
        <v>551.58763555110045</v>
      </c>
      <c r="FH160" s="13">
        <f t="shared" si="274"/>
        <v>551.34277167117125</v>
      </c>
      <c r="FI160" s="13">
        <f t="shared" si="274"/>
        <v>598.43930755725398</v>
      </c>
      <c r="FJ160" s="13">
        <f t="shared" si="274"/>
        <v>589.53308767455167</v>
      </c>
      <c r="FK160" s="13">
        <f t="shared" si="274"/>
        <v>561.6697767273871</v>
      </c>
      <c r="FL160" s="13">
        <f t="shared" si="274"/>
        <v>565.65086433877127</v>
      </c>
      <c r="FM160" s="13">
        <f t="shared" si="274"/>
        <v>614.62288379183258</v>
      </c>
      <c r="FN160" s="13">
        <f t="shared" si="274"/>
        <v>612.81377619381453</v>
      </c>
      <c r="FO160" s="13">
        <f t="shared" si="274"/>
        <v>568.00412739668479</v>
      </c>
      <c r="FP160" s="13">
        <f t="shared" si="274"/>
        <v>587.38956768370531</v>
      </c>
      <c r="FQ160" s="13">
        <f t="shared" ref="FQ160:FS160" si="275">FQ113+FQ121+FQ129+FQ137+FQ146</f>
        <v>625.61416270376844</v>
      </c>
      <c r="FR160" s="13">
        <f t="shared" si="275"/>
        <v>618.28219581378369</v>
      </c>
      <c r="FS160" s="13">
        <f t="shared" si="275"/>
        <v>594.56696226109727</v>
      </c>
      <c r="FT160" s="13">
        <f t="shared" ref="FT160:FU160" si="276">FT113+FT121+FT129+FT137+FT146</f>
        <v>584.02099613899736</v>
      </c>
      <c r="FU160" s="13">
        <f t="shared" si="276"/>
        <v>640.7217606976493</v>
      </c>
      <c r="FV160" s="13">
        <f t="shared" ref="FV160" si="277">FV113+FV121+FV129+FV137+FV146</f>
        <v>616.76987237950163</v>
      </c>
    </row>
    <row r="161" spans="1:178" ht="14.25" customHeight="1" x14ac:dyDescent="0.25">
      <c r="A161" s="50" t="s">
        <v>117</v>
      </c>
      <c r="B161" s="13">
        <f t="shared" si="271"/>
        <v>41.477999999999994</v>
      </c>
      <c r="C161" s="13">
        <f t="shared" si="271"/>
        <v>35.787999999999997</v>
      </c>
      <c r="D161" s="13">
        <f t="shared" si="271"/>
        <v>35.003</v>
      </c>
      <c r="E161" s="13">
        <f t="shared" si="271"/>
        <v>40.018000000000001</v>
      </c>
      <c r="F161" s="13">
        <f t="shared" si="271"/>
        <v>36.167999999999999</v>
      </c>
      <c r="G161" s="13">
        <f t="shared" si="271"/>
        <v>31.914999999999999</v>
      </c>
      <c r="H161" s="13">
        <f t="shared" si="271"/>
        <v>29.183999999999997</v>
      </c>
      <c r="I161" s="13">
        <f t="shared" si="271"/>
        <v>34.972999999999999</v>
      </c>
      <c r="J161" s="13">
        <f t="shared" si="271"/>
        <v>26.805999999999997</v>
      </c>
      <c r="K161" s="13">
        <f t="shared" si="271"/>
        <v>24.423000000000002</v>
      </c>
      <c r="L161" s="13">
        <f t="shared" si="271"/>
        <v>23.56</v>
      </c>
      <c r="M161" s="13">
        <f t="shared" si="271"/>
        <v>27.386999999999997</v>
      </c>
      <c r="N161" s="13">
        <f t="shared" si="271"/>
        <v>28.189000000000004</v>
      </c>
      <c r="O161" s="13">
        <f t="shared" si="271"/>
        <v>17.951000000000001</v>
      </c>
      <c r="P161" s="13">
        <f t="shared" si="271"/>
        <v>18.704000000000001</v>
      </c>
      <c r="Q161" s="13">
        <f t="shared" si="271"/>
        <v>22.643999999999998</v>
      </c>
      <c r="R161" s="13">
        <f t="shared" si="271"/>
        <v>20.771000000000001</v>
      </c>
      <c r="S161" s="13">
        <f t="shared" si="271"/>
        <v>17.838000000000001</v>
      </c>
      <c r="T161" s="13">
        <f t="shared" si="271"/>
        <v>15.833</v>
      </c>
      <c r="U161" s="13">
        <f t="shared" si="271"/>
        <v>19.369</v>
      </c>
      <c r="V161" s="13">
        <f t="shared" si="271"/>
        <v>19.041999999999998</v>
      </c>
      <c r="W161" s="13">
        <f t="shared" si="271"/>
        <v>14.550999999999998</v>
      </c>
      <c r="X161" s="13">
        <f t="shared" si="271"/>
        <v>12.127999999999998</v>
      </c>
      <c r="Y161" s="13">
        <f t="shared" si="271"/>
        <v>15.645000000000001</v>
      </c>
      <c r="Z161" s="13">
        <f t="shared" si="271"/>
        <v>15.038</v>
      </c>
      <c r="AA161" s="13">
        <f t="shared" si="271"/>
        <v>12.085999999999999</v>
      </c>
      <c r="AB161" s="13">
        <f t="shared" si="271"/>
        <v>10.817000000000002</v>
      </c>
      <c r="AC161" s="13">
        <f t="shared" si="271"/>
        <v>13.511000000000001</v>
      </c>
      <c r="AD161" s="13">
        <f t="shared" si="271"/>
        <v>11.386999999999999</v>
      </c>
      <c r="AE161" s="13">
        <f t="shared" si="271"/>
        <v>9.0370000000000008</v>
      </c>
      <c r="AF161" s="13">
        <f t="shared" si="271"/>
        <v>8.1270000000000007</v>
      </c>
      <c r="AG161" s="13">
        <f t="shared" si="271"/>
        <v>11.086</v>
      </c>
      <c r="AH161" s="13">
        <f t="shared" si="271"/>
        <v>9.6479999999999997</v>
      </c>
      <c r="AI161" s="13">
        <f t="shared" si="271"/>
        <v>8.0939999999999994</v>
      </c>
      <c r="AJ161" s="13">
        <f t="shared" si="271"/>
        <v>7.29</v>
      </c>
      <c r="AK161" s="13">
        <f t="shared" si="271"/>
        <v>8.629999999999999</v>
      </c>
      <c r="AL161" s="13">
        <f t="shared" si="271"/>
        <v>7.343</v>
      </c>
      <c r="AM161" s="13">
        <f t="shared" si="271"/>
        <v>6.5479999999999992</v>
      </c>
      <c r="AN161" s="13">
        <f t="shared" si="271"/>
        <v>9.9269999999999996</v>
      </c>
      <c r="AO161" s="13">
        <f t="shared" si="271"/>
        <v>39.722000000000001</v>
      </c>
      <c r="AP161" s="13">
        <f t="shared" si="271"/>
        <v>40.284999999999997</v>
      </c>
      <c r="AQ161" s="13">
        <f t="shared" si="271"/>
        <v>34.021999999999998</v>
      </c>
      <c r="AR161" s="13">
        <f t="shared" si="271"/>
        <v>34.14</v>
      </c>
      <c r="AS161" s="13">
        <f t="shared" si="271"/>
        <v>38.276999999999994</v>
      </c>
      <c r="AT161" s="13">
        <f t="shared" si="271"/>
        <v>34.611999999999995</v>
      </c>
      <c r="AU161" s="13">
        <f t="shared" si="271"/>
        <v>31.04</v>
      </c>
      <c r="AV161" s="13">
        <f t="shared" si="271"/>
        <v>29.001999999999995</v>
      </c>
      <c r="AW161" s="13">
        <f t="shared" si="271"/>
        <v>30.086000000000002</v>
      </c>
      <c r="AX161" s="13">
        <f t="shared" si="271"/>
        <v>30.413</v>
      </c>
      <c r="AY161" s="13">
        <f t="shared" si="271"/>
        <v>27.521000000000001</v>
      </c>
      <c r="AZ161" s="13">
        <f t="shared" si="271"/>
        <v>28.073</v>
      </c>
      <c r="BA161" s="13">
        <f t="shared" si="271"/>
        <v>29.916999999999994</v>
      </c>
      <c r="BB161" s="13">
        <f t="shared" si="271"/>
        <v>22.161999999999999</v>
      </c>
      <c r="BC161" s="13">
        <f t="shared" si="271"/>
        <v>17.766000000000005</v>
      </c>
      <c r="BD161" s="13">
        <f t="shared" si="271"/>
        <v>17.016000000000002</v>
      </c>
      <c r="BE161" s="13">
        <f t="shared" si="271"/>
        <v>22.683999999999997</v>
      </c>
      <c r="BF161" s="13">
        <f t="shared" si="271"/>
        <v>27.984000000000002</v>
      </c>
      <c r="BG161" s="13">
        <f t="shared" si="271"/>
        <v>29.195</v>
      </c>
      <c r="BH161" s="13">
        <f t="shared" si="271"/>
        <v>32.048000000000002</v>
      </c>
      <c r="BI161" s="13">
        <f t="shared" si="271"/>
        <v>39.191000000000003</v>
      </c>
      <c r="BJ161" s="13">
        <f t="shared" si="271"/>
        <v>41</v>
      </c>
      <c r="BK161" s="13">
        <f t="shared" si="271"/>
        <v>44.361000000000004</v>
      </c>
      <c r="BL161" s="13">
        <f t="shared" si="271"/>
        <v>53.036000000000001</v>
      </c>
      <c r="BM161" s="13">
        <f t="shared" si="271"/>
        <v>64.838000000000008</v>
      </c>
      <c r="BN161" s="13">
        <f t="shared" si="272"/>
        <v>70.059999999999988</v>
      </c>
      <c r="BO161" s="13">
        <f t="shared" si="272"/>
        <v>82.414000000000016</v>
      </c>
      <c r="BP161" s="13">
        <f t="shared" si="272"/>
        <v>101.47800000000001</v>
      </c>
      <c r="BQ161" s="13">
        <f t="shared" si="272"/>
        <v>121.01900000000001</v>
      </c>
      <c r="BR161" s="13">
        <f t="shared" si="272"/>
        <v>133.14199999999997</v>
      </c>
      <c r="BS161" s="13">
        <f t="shared" si="272"/>
        <v>141.24599999999998</v>
      </c>
      <c r="BT161" s="13">
        <f t="shared" si="272"/>
        <v>155.43800000000002</v>
      </c>
      <c r="BU161" s="13">
        <f t="shared" si="272"/>
        <v>166.86799999999999</v>
      </c>
      <c r="BV161" s="13">
        <f t="shared" si="272"/>
        <v>167.55999999999997</v>
      </c>
      <c r="BW161" s="13">
        <f t="shared" si="272"/>
        <v>169.267</v>
      </c>
      <c r="BX161" s="13">
        <f t="shared" si="272"/>
        <v>176.00199999999998</v>
      </c>
      <c r="BY161" s="13">
        <f t="shared" si="272"/>
        <v>194.43600000000001</v>
      </c>
      <c r="BZ161" s="13">
        <f t="shared" si="272"/>
        <v>189.45</v>
      </c>
      <c r="CA161" s="13">
        <f t="shared" si="272"/>
        <v>190.65899999999999</v>
      </c>
      <c r="CB161" s="13">
        <f t="shared" si="272"/>
        <v>201.21199999999996</v>
      </c>
      <c r="CC161" s="13">
        <f t="shared" si="272"/>
        <v>217.98599999999996</v>
      </c>
      <c r="CD161" s="13">
        <f t="shared" si="272"/>
        <v>216.96999999999997</v>
      </c>
      <c r="CE161" s="13">
        <f t="shared" si="272"/>
        <v>216.196</v>
      </c>
      <c r="CF161" s="13">
        <f t="shared" si="272"/>
        <v>225.477</v>
      </c>
      <c r="CG161" s="13">
        <f t="shared" si="272"/>
        <v>255.41500000000002</v>
      </c>
      <c r="CH161" s="13">
        <f t="shared" si="272"/>
        <v>247.727</v>
      </c>
      <c r="CI161" s="13">
        <f t="shared" si="272"/>
        <v>239.56200000000001</v>
      </c>
      <c r="CJ161" s="13">
        <f t="shared" si="272"/>
        <v>259.42199999999997</v>
      </c>
      <c r="CK161" s="13">
        <f t="shared" si="272"/>
        <v>276.98</v>
      </c>
      <c r="CL161" s="13">
        <f t="shared" si="272"/>
        <v>299.875</v>
      </c>
      <c r="CM161" s="13">
        <f t="shared" si="272"/>
        <v>349.47899999999998</v>
      </c>
      <c r="CN161" s="13">
        <f t="shared" si="272"/>
        <v>355.65299999999996</v>
      </c>
      <c r="CO161" s="13">
        <f t="shared" si="272"/>
        <v>391.22199999999992</v>
      </c>
      <c r="CP161" s="13">
        <f t="shared" si="272"/>
        <v>380.94699999999995</v>
      </c>
      <c r="CQ161" s="13">
        <f t="shared" si="272"/>
        <v>374.70600000000002</v>
      </c>
      <c r="CR161" s="13">
        <f t="shared" si="272"/>
        <v>378.15599999999995</v>
      </c>
      <c r="CS161" s="13">
        <f t="shared" si="272"/>
        <v>408.02199999999993</v>
      </c>
      <c r="CT161" s="13">
        <f t="shared" si="272"/>
        <v>393.15499999999997</v>
      </c>
      <c r="CU161" s="13">
        <f t="shared" si="272"/>
        <v>388.22900000000004</v>
      </c>
      <c r="CV161" s="13">
        <f t="shared" si="272"/>
        <v>387.31199999999995</v>
      </c>
      <c r="CW161" s="13">
        <f t="shared" si="272"/>
        <v>419.66500000000002</v>
      </c>
      <c r="CX161" s="13">
        <f t="shared" si="272"/>
        <v>406.17999999999995</v>
      </c>
      <c r="CY161" s="13">
        <f t="shared" si="272"/>
        <v>394.02399999999994</v>
      </c>
      <c r="CZ161" s="13">
        <f t="shared" si="272"/>
        <v>401.40899999999993</v>
      </c>
      <c r="DA161" s="13">
        <f t="shared" si="272"/>
        <v>427.80599999999993</v>
      </c>
      <c r="DB161" s="13">
        <f t="shared" si="272"/>
        <v>414.86099999999999</v>
      </c>
      <c r="DC161" s="13">
        <f t="shared" si="272"/>
        <v>399.48</v>
      </c>
      <c r="DD161" s="13">
        <f t="shared" si="272"/>
        <v>406.80500000000001</v>
      </c>
      <c r="DE161" s="13">
        <f t="shared" si="272"/>
        <v>440.47699999999998</v>
      </c>
      <c r="DF161" s="13">
        <f t="shared" si="272"/>
        <v>423.88800000000003</v>
      </c>
      <c r="DG161" s="13">
        <f t="shared" si="272"/>
        <v>411.35999999999996</v>
      </c>
      <c r="DH161" s="13">
        <f t="shared" si="272"/>
        <v>419.37599999999998</v>
      </c>
      <c r="DI161" s="13">
        <f t="shared" si="272"/>
        <v>440.90000000000009</v>
      </c>
      <c r="DJ161" s="13">
        <f t="shared" si="272"/>
        <v>422.95899999999995</v>
      </c>
      <c r="DK161" s="13">
        <f t="shared" si="272"/>
        <v>427.75799999999992</v>
      </c>
      <c r="DL161" s="13">
        <f t="shared" si="272"/>
        <v>435.233</v>
      </c>
      <c r="DM161" s="13">
        <f t="shared" si="272"/>
        <v>466.423</v>
      </c>
      <c r="DN161" s="13">
        <f t="shared" si="272"/>
        <v>453.35700000000003</v>
      </c>
      <c r="DO161" s="13">
        <f t="shared" si="272"/>
        <v>442.15900000000011</v>
      </c>
      <c r="DP161" s="13">
        <f t="shared" si="272"/>
        <v>443.625</v>
      </c>
      <c r="DQ161" s="13">
        <f t="shared" si="272"/>
        <v>476.56099999999998</v>
      </c>
      <c r="DR161" s="13">
        <f t="shared" si="272"/>
        <v>466.98599999999993</v>
      </c>
      <c r="DS161" s="13">
        <f t="shared" si="272"/>
        <v>449.03399999999993</v>
      </c>
      <c r="DT161" s="13">
        <f t="shared" si="272"/>
        <v>452.98399999999998</v>
      </c>
      <c r="DU161" s="13">
        <f t="shared" si="272"/>
        <v>488.16799999999995</v>
      </c>
      <c r="DV161" s="13">
        <f t="shared" si="272"/>
        <v>483.44599999999997</v>
      </c>
      <c r="DW161" s="13">
        <f t="shared" si="272"/>
        <v>457.34000000000015</v>
      </c>
      <c r="DX161" s="13">
        <f t="shared" si="272"/>
        <v>447.57</v>
      </c>
      <c r="DY161" s="13">
        <f t="shared" si="272"/>
        <v>482.59600000000012</v>
      </c>
      <c r="DZ161" s="13">
        <f t="shared" si="273"/>
        <v>483.51899999999989</v>
      </c>
      <c r="EA161" s="13">
        <f t="shared" si="273"/>
        <v>475.05200000000002</v>
      </c>
      <c r="EB161" s="13">
        <f t="shared" si="273"/>
        <v>456.97099999999995</v>
      </c>
      <c r="EC161" s="13">
        <f t="shared" si="273"/>
        <v>492.88799999999998</v>
      </c>
      <c r="ED161" s="13">
        <f t="shared" si="273"/>
        <v>486.274</v>
      </c>
      <c r="EE161" s="13">
        <f t="shared" si="273"/>
        <v>470.44600000000003</v>
      </c>
      <c r="EF161" s="13">
        <f t="shared" si="273"/>
        <v>473.89699999999999</v>
      </c>
      <c r="EG161" s="13">
        <f t="shared" si="273"/>
        <v>506.63499999999999</v>
      </c>
      <c r="EH161" s="13">
        <f t="shared" si="273"/>
        <v>498.56199999999995</v>
      </c>
      <c r="EI161" s="13">
        <f t="shared" si="273"/>
        <v>491.60299999999995</v>
      </c>
      <c r="EJ161" s="13">
        <f t="shared" si="273"/>
        <v>456.60299999999995</v>
      </c>
      <c r="EK161" s="13">
        <f t="shared" si="273"/>
        <v>474.12299999999999</v>
      </c>
      <c r="EL161" s="13">
        <f t="shared" si="273"/>
        <v>452.27419037895191</v>
      </c>
      <c r="EM161" s="13">
        <f t="shared" si="273"/>
        <v>463.16151586166541</v>
      </c>
      <c r="EN161" s="13">
        <f t="shared" si="273"/>
        <v>458.35949821375539</v>
      </c>
      <c r="EO161" s="13">
        <f t="shared" si="273"/>
        <v>488.18054645580213</v>
      </c>
      <c r="EP161" s="13">
        <f t="shared" si="273"/>
        <v>476.47725781090702</v>
      </c>
      <c r="EQ161" s="13">
        <f t="shared" si="273"/>
        <v>455.71298190281982</v>
      </c>
      <c r="ER161" s="13">
        <f t="shared" si="273"/>
        <v>456.76948252734064</v>
      </c>
      <c r="ES161" s="13">
        <f t="shared" si="273"/>
        <v>483.19303569581649</v>
      </c>
      <c r="ET161" s="13">
        <f t="shared" si="273"/>
        <v>470.58322225812401</v>
      </c>
      <c r="EU161" s="13">
        <f t="shared" si="273"/>
        <v>456.43412292115067</v>
      </c>
      <c r="EV161" s="13">
        <f t="shared" si="273"/>
        <v>466.98660150858029</v>
      </c>
      <c r="EW161" s="13">
        <f t="shared" si="273"/>
        <v>476.79736138708364</v>
      </c>
      <c r="EX161" s="13">
        <f t="shared" si="273"/>
        <v>462.13042047072452</v>
      </c>
      <c r="EY161" s="13">
        <f t="shared" si="273"/>
        <v>446.84915469680345</v>
      </c>
      <c r="EZ161" s="13">
        <f t="shared" si="273"/>
        <v>442.01440216292127</v>
      </c>
      <c r="FA161" s="13">
        <f t="shared" si="273"/>
        <v>471.13655571191305</v>
      </c>
      <c r="FB161" s="13">
        <f t="shared" si="273"/>
        <v>456.52544095988435</v>
      </c>
      <c r="FC161" s="13">
        <f t="shared" si="273"/>
        <v>437.12354393012436</v>
      </c>
      <c r="FD161" s="13">
        <f t="shared" si="273"/>
        <v>440.52187959528857</v>
      </c>
      <c r="FE161" s="13">
        <f t="shared" ref="FE161:FP161" si="278">FE114+FE122+FE130+FE138+FE147</f>
        <v>469.54156694859131</v>
      </c>
      <c r="FF161" s="13">
        <f t="shared" si="278"/>
        <v>448.87419598214063</v>
      </c>
      <c r="FG161" s="13">
        <f t="shared" si="278"/>
        <v>437.79002135473951</v>
      </c>
      <c r="FH161" s="13">
        <f t="shared" si="278"/>
        <v>437.29837940964973</v>
      </c>
      <c r="FI161" s="13">
        <f t="shared" si="278"/>
        <v>472.89244314831785</v>
      </c>
      <c r="FJ161" s="13">
        <f t="shared" si="278"/>
        <v>463.44146377670324</v>
      </c>
      <c r="FK161" s="13">
        <f t="shared" si="278"/>
        <v>441.19644891128809</v>
      </c>
      <c r="FL161" s="13">
        <f t="shared" si="278"/>
        <v>444.63131478976396</v>
      </c>
      <c r="FM161" s="13">
        <f t="shared" si="278"/>
        <v>480.85383911976345</v>
      </c>
      <c r="FN161" s="13">
        <f t="shared" si="278"/>
        <v>476.49549170887644</v>
      </c>
      <c r="FO161" s="13">
        <f t="shared" si="278"/>
        <v>438.13948679929729</v>
      </c>
      <c r="FP161" s="13">
        <f t="shared" si="278"/>
        <v>454.44855968621056</v>
      </c>
      <c r="FQ161" s="13">
        <f t="shared" ref="FQ161:FS161" si="279">FQ114+FQ122+FQ130+FQ138+FQ147</f>
        <v>483.20372478519118</v>
      </c>
      <c r="FR161" s="13">
        <f t="shared" si="279"/>
        <v>479.08162016564262</v>
      </c>
      <c r="FS161" s="13">
        <f t="shared" si="279"/>
        <v>459.13742799916457</v>
      </c>
      <c r="FT161" s="13">
        <f t="shared" ref="FT161:FU161" si="280">FT114+FT122+FT130+FT138+FT147</f>
        <v>448.31012618400956</v>
      </c>
      <c r="FU161" s="13">
        <f t="shared" si="280"/>
        <v>492.76472445457449</v>
      </c>
      <c r="FV161" s="13">
        <f t="shared" ref="FV161" si="281">FV114+FV122+FV130+FV138+FV147</f>
        <v>474.1233257914588</v>
      </c>
    </row>
    <row r="162" spans="1:178" ht="14.25" customHeight="1" x14ac:dyDescent="0.25">
      <c r="A162" s="50" t="s">
        <v>118</v>
      </c>
      <c r="B162" s="13">
        <f t="shared" si="271"/>
        <v>356.34099999999995</v>
      </c>
      <c r="C162" s="13">
        <f t="shared" si="271"/>
        <v>359.363</v>
      </c>
      <c r="D162" s="13">
        <f t="shared" si="271"/>
        <v>369.40899999999993</v>
      </c>
      <c r="E162" s="13">
        <f t="shared" si="271"/>
        <v>400.06399999999996</v>
      </c>
      <c r="F162" s="13">
        <f t="shared" si="271"/>
        <v>381.82699999999994</v>
      </c>
      <c r="G162" s="13">
        <f t="shared" si="271"/>
        <v>376.73399999999998</v>
      </c>
      <c r="H162" s="13">
        <f t="shared" si="271"/>
        <v>372.70399999999995</v>
      </c>
      <c r="I162" s="13">
        <f t="shared" si="271"/>
        <v>399.63299999999998</v>
      </c>
      <c r="J162" s="13">
        <f t="shared" si="271"/>
        <v>376.44399999999996</v>
      </c>
      <c r="K162" s="13">
        <f t="shared" si="271"/>
        <v>377.11999999999995</v>
      </c>
      <c r="L162" s="13">
        <f t="shared" si="271"/>
        <v>377.84499999999997</v>
      </c>
      <c r="M162" s="13">
        <f t="shared" si="271"/>
        <v>406.40199999999999</v>
      </c>
      <c r="N162" s="13">
        <f t="shared" si="271"/>
        <v>417.68499999999989</v>
      </c>
      <c r="O162" s="13">
        <f t="shared" si="271"/>
        <v>369.36699999999996</v>
      </c>
      <c r="P162" s="13">
        <f t="shared" si="271"/>
        <v>386.18700000000001</v>
      </c>
      <c r="Q162" s="13">
        <f t="shared" si="271"/>
        <v>406.29899999999998</v>
      </c>
      <c r="R162" s="13">
        <f t="shared" si="271"/>
        <v>409.57899999999995</v>
      </c>
      <c r="S162" s="13">
        <f t="shared" si="271"/>
        <v>394.93199999999996</v>
      </c>
      <c r="T162" s="13">
        <f t="shared" si="271"/>
        <v>391.67999999999995</v>
      </c>
      <c r="U162" s="13">
        <f t="shared" si="271"/>
        <v>421.90300000000002</v>
      </c>
      <c r="V162" s="13">
        <f t="shared" si="271"/>
        <v>428.02399999999994</v>
      </c>
      <c r="W162" s="13">
        <f t="shared" si="271"/>
        <v>389.01400000000001</v>
      </c>
      <c r="X162" s="13">
        <f t="shared" si="271"/>
        <v>365.42499999999995</v>
      </c>
      <c r="Y162" s="13">
        <f t="shared" si="271"/>
        <v>405.31099999999986</v>
      </c>
      <c r="Z162" s="13">
        <f t="shared" si="271"/>
        <v>400.15599999999989</v>
      </c>
      <c r="AA162" s="13">
        <f t="shared" si="271"/>
        <v>388.33099999999996</v>
      </c>
      <c r="AB162" s="13">
        <f t="shared" si="271"/>
        <v>387.86199999999997</v>
      </c>
      <c r="AC162" s="13">
        <f t="shared" si="271"/>
        <v>420.71700000000004</v>
      </c>
      <c r="AD162" s="13">
        <f t="shared" si="271"/>
        <v>402.14300000000003</v>
      </c>
      <c r="AE162" s="13">
        <f t="shared" si="271"/>
        <v>396.93699999999995</v>
      </c>
      <c r="AF162" s="13">
        <f t="shared" si="271"/>
        <v>399.45799999999997</v>
      </c>
      <c r="AG162" s="13">
        <f t="shared" si="271"/>
        <v>412.32199999999995</v>
      </c>
      <c r="AH162" s="13">
        <f t="shared" si="271"/>
        <v>412.65500000000003</v>
      </c>
      <c r="AI162" s="13">
        <f t="shared" si="271"/>
        <v>410.81</v>
      </c>
      <c r="AJ162" s="13">
        <f t="shared" si="271"/>
        <v>407.31800000000004</v>
      </c>
      <c r="AK162" s="13">
        <f t="shared" si="271"/>
        <v>420.09199999999998</v>
      </c>
      <c r="AL162" s="13">
        <f t="shared" si="271"/>
        <v>406.98399999999992</v>
      </c>
      <c r="AM162" s="13">
        <f t="shared" si="271"/>
        <v>403.60699999999997</v>
      </c>
      <c r="AN162" s="13">
        <f t="shared" si="271"/>
        <v>406.84699999999998</v>
      </c>
      <c r="AO162" s="13">
        <f t="shared" si="271"/>
        <v>395.06500000000005</v>
      </c>
      <c r="AP162" s="13">
        <f t="shared" si="271"/>
        <v>394.64699999999999</v>
      </c>
      <c r="AQ162" s="13">
        <f t="shared" si="271"/>
        <v>388.76400000000001</v>
      </c>
      <c r="AR162" s="13">
        <f t="shared" si="271"/>
        <v>375.20299999999992</v>
      </c>
      <c r="AS162" s="13">
        <f t="shared" si="271"/>
        <v>398.976</v>
      </c>
      <c r="AT162" s="13">
        <f t="shared" si="271"/>
        <v>377.18199999999996</v>
      </c>
      <c r="AU162" s="13">
        <f t="shared" si="271"/>
        <v>367.61199999999997</v>
      </c>
      <c r="AV162" s="13">
        <f t="shared" si="271"/>
        <v>362.14</v>
      </c>
      <c r="AW162" s="13">
        <f t="shared" si="271"/>
        <v>391.99099999999999</v>
      </c>
      <c r="AX162" s="13">
        <f t="shared" si="271"/>
        <v>375.67699999999996</v>
      </c>
      <c r="AY162" s="13">
        <f t="shared" si="271"/>
        <v>377.39399999999995</v>
      </c>
      <c r="AZ162" s="13">
        <f t="shared" si="271"/>
        <v>398.113</v>
      </c>
      <c r="BA162" s="13">
        <f t="shared" si="271"/>
        <v>412.36099999999999</v>
      </c>
      <c r="BB162" s="13">
        <f t="shared" si="271"/>
        <v>447.495</v>
      </c>
      <c r="BC162" s="13">
        <f t="shared" si="271"/>
        <v>428.03899999999999</v>
      </c>
      <c r="BD162" s="13">
        <f t="shared" si="271"/>
        <v>408.68900000000002</v>
      </c>
      <c r="BE162" s="13">
        <f t="shared" si="271"/>
        <v>442.58799999999991</v>
      </c>
      <c r="BF162" s="13">
        <f t="shared" si="271"/>
        <v>420.065</v>
      </c>
      <c r="BG162" s="13">
        <f t="shared" si="271"/>
        <v>401.67</v>
      </c>
      <c r="BH162" s="13">
        <f t="shared" si="271"/>
        <v>406.74899999999991</v>
      </c>
      <c r="BI162" s="13">
        <f t="shared" si="271"/>
        <v>431.74099999999993</v>
      </c>
      <c r="BJ162" s="13">
        <f t="shared" si="271"/>
        <v>424.48799999999994</v>
      </c>
      <c r="BK162" s="13">
        <f t="shared" si="271"/>
        <v>412.1749999999999</v>
      </c>
      <c r="BL162" s="13">
        <f t="shared" si="271"/>
        <v>403.07399999999996</v>
      </c>
      <c r="BM162" s="13">
        <f t="shared" si="271"/>
        <v>426.00999999999993</v>
      </c>
      <c r="BN162" s="13">
        <f t="shared" si="272"/>
        <v>408.99599999999987</v>
      </c>
      <c r="BO162" s="13">
        <f t="shared" si="272"/>
        <v>394.31799999999993</v>
      </c>
      <c r="BP162" s="13">
        <f t="shared" si="272"/>
        <v>376.57200000000006</v>
      </c>
      <c r="BQ162" s="13">
        <f t="shared" si="272"/>
        <v>374.59000000000003</v>
      </c>
      <c r="BR162" s="13">
        <f t="shared" si="272"/>
        <v>340.99800000000005</v>
      </c>
      <c r="BS162" s="13">
        <f t="shared" si="272"/>
        <v>327.23500000000001</v>
      </c>
      <c r="BT162" s="13">
        <f t="shared" si="272"/>
        <v>327.56600000000009</v>
      </c>
      <c r="BU162" s="13">
        <f t="shared" si="272"/>
        <v>326.18299999999999</v>
      </c>
      <c r="BV162" s="13">
        <f t="shared" si="272"/>
        <v>324.10899999999992</v>
      </c>
      <c r="BW162" s="13">
        <f t="shared" si="272"/>
        <v>318.84500000000003</v>
      </c>
      <c r="BX162" s="13">
        <f t="shared" si="272"/>
        <v>306.959</v>
      </c>
      <c r="BY162" s="13">
        <f t="shared" si="272"/>
        <v>314.77600000000001</v>
      </c>
      <c r="BZ162" s="13">
        <f t="shared" si="272"/>
        <v>295.47999999999996</v>
      </c>
      <c r="CA162" s="13">
        <f t="shared" si="272"/>
        <v>285.334</v>
      </c>
      <c r="CB162" s="13">
        <f t="shared" si="272"/>
        <v>280.69199999999995</v>
      </c>
      <c r="CC162" s="13">
        <f t="shared" si="272"/>
        <v>296.09899999999999</v>
      </c>
      <c r="CD162" s="13">
        <f t="shared" si="272"/>
        <v>312.56899999999996</v>
      </c>
      <c r="CE162" s="13">
        <f t="shared" si="272"/>
        <v>272.40199999999999</v>
      </c>
      <c r="CF162" s="13">
        <f t="shared" si="272"/>
        <v>273.25799999999998</v>
      </c>
      <c r="CG162" s="13">
        <f t="shared" si="272"/>
        <v>299.351</v>
      </c>
      <c r="CH162" s="13">
        <f t="shared" si="272"/>
        <v>280.62599999999992</v>
      </c>
      <c r="CI162" s="13">
        <f t="shared" si="272"/>
        <v>269.71000000000004</v>
      </c>
      <c r="CJ162" s="13">
        <f t="shared" si="272"/>
        <v>266.35699999999997</v>
      </c>
      <c r="CK162" s="13">
        <f t="shared" si="272"/>
        <v>256.33600000000001</v>
      </c>
      <c r="CL162" s="13">
        <f t="shared" si="272"/>
        <v>209.00800000000001</v>
      </c>
      <c r="CM162" s="13">
        <f t="shared" si="272"/>
        <v>159.86600000000001</v>
      </c>
      <c r="CN162" s="13">
        <f t="shared" si="272"/>
        <v>151.76400000000001</v>
      </c>
      <c r="CO162" s="13">
        <f t="shared" si="272"/>
        <v>158.80499999999998</v>
      </c>
      <c r="CP162" s="13">
        <f t="shared" si="272"/>
        <v>153.79</v>
      </c>
      <c r="CQ162" s="13">
        <f t="shared" si="272"/>
        <v>143.423</v>
      </c>
      <c r="CR162" s="13">
        <f t="shared" si="272"/>
        <v>140.59199999999998</v>
      </c>
      <c r="CS162" s="13">
        <f t="shared" si="272"/>
        <v>149.309</v>
      </c>
      <c r="CT162" s="13">
        <f t="shared" si="272"/>
        <v>142.215</v>
      </c>
      <c r="CU162" s="13">
        <f t="shared" si="272"/>
        <v>138.13399999999999</v>
      </c>
      <c r="CV162" s="13">
        <f t="shared" si="272"/>
        <v>136.13200000000001</v>
      </c>
      <c r="CW162" s="13">
        <f t="shared" si="272"/>
        <v>147.006</v>
      </c>
      <c r="CX162" s="13">
        <f t="shared" si="272"/>
        <v>139.97800000000001</v>
      </c>
      <c r="CY162" s="13">
        <f t="shared" si="272"/>
        <v>136.36099999999999</v>
      </c>
      <c r="CZ162" s="13">
        <f t="shared" si="272"/>
        <v>135.464</v>
      </c>
      <c r="DA162" s="13">
        <f t="shared" si="272"/>
        <v>141.994</v>
      </c>
      <c r="DB162" s="13">
        <f t="shared" si="272"/>
        <v>134.56199999999998</v>
      </c>
      <c r="DC162" s="13">
        <f t="shared" si="272"/>
        <v>124.52800000000002</v>
      </c>
      <c r="DD162" s="13">
        <f t="shared" si="272"/>
        <v>117.883</v>
      </c>
      <c r="DE162" s="13">
        <f t="shared" si="272"/>
        <v>123.506</v>
      </c>
      <c r="DF162" s="13">
        <f t="shared" si="272"/>
        <v>121.078</v>
      </c>
      <c r="DG162" s="13">
        <f t="shared" si="272"/>
        <v>117.68</v>
      </c>
      <c r="DH162" s="13">
        <f t="shared" si="272"/>
        <v>117.90199999999999</v>
      </c>
      <c r="DI162" s="13">
        <f t="shared" si="272"/>
        <v>123.45400000000001</v>
      </c>
      <c r="DJ162" s="13">
        <f t="shared" si="272"/>
        <v>121.94999999999999</v>
      </c>
      <c r="DK162" s="13">
        <f t="shared" si="272"/>
        <v>120.22</v>
      </c>
      <c r="DL162" s="13">
        <f t="shared" si="272"/>
        <v>122.53399999999999</v>
      </c>
      <c r="DM162" s="13">
        <f t="shared" si="272"/>
        <v>131.755</v>
      </c>
      <c r="DN162" s="13">
        <f t="shared" si="272"/>
        <v>127.04199999999999</v>
      </c>
      <c r="DO162" s="13">
        <f t="shared" si="272"/>
        <v>123.86599999999996</v>
      </c>
      <c r="DP162" s="13">
        <f t="shared" si="272"/>
        <v>123.73099999999998</v>
      </c>
      <c r="DQ162" s="13">
        <f t="shared" si="272"/>
        <v>135.42799999999997</v>
      </c>
      <c r="DR162" s="13">
        <f t="shared" si="272"/>
        <v>149.083</v>
      </c>
      <c r="DS162" s="13">
        <f t="shared" si="272"/>
        <v>143.35399999999998</v>
      </c>
      <c r="DT162" s="13">
        <f t="shared" si="272"/>
        <v>140.92499999999998</v>
      </c>
      <c r="DU162" s="13">
        <f t="shared" si="272"/>
        <v>131.14799999999997</v>
      </c>
      <c r="DV162" s="13">
        <f t="shared" si="272"/>
        <v>132.57999999999998</v>
      </c>
      <c r="DW162" s="13">
        <f t="shared" si="272"/>
        <v>120.61899999999999</v>
      </c>
      <c r="DX162" s="13">
        <f t="shared" si="272"/>
        <v>115.42699999999999</v>
      </c>
      <c r="DY162" s="13">
        <f t="shared" si="272"/>
        <v>122.61699999999998</v>
      </c>
      <c r="DZ162" s="13">
        <f t="shared" si="273"/>
        <v>121.18299999999999</v>
      </c>
      <c r="EA162" s="13">
        <f t="shared" si="273"/>
        <v>121.59199999999997</v>
      </c>
      <c r="EB162" s="13">
        <f t="shared" si="273"/>
        <v>107.51499999999999</v>
      </c>
      <c r="EC162" s="13">
        <f t="shared" si="273"/>
        <v>122.61499999999999</v>
      </c>
      <c r="ED162" s="13">
        <f t="shared" si="273"/>
        <v>124.76399999999998</v>
      </c>
      <c r="EE162" s="13">
        <f t="shared" si="273"/>
        <v>117.75699999999998</v>
      </c>
      <c r="EF162" s="13">
        <f t="shared" si="273"/>
        <v>117.62799999999999</v>
      </c>
      <c r="EG162" s="13">
        <f t="shared" si="273"/>
        <v>125.91599999999998</v>
      </c>
      <c r="EH162" s="13">
        <f t="shared" si="273"/>
        <v>123.45299999999999</v>
      </c>
      <c r="EI162" s="13">
        <f t="shared" si="273"/>
        <v>114.33700000000002</v>
      </c>
      <c r="EJ162" s="13">
        <f t="shared" si="273"/>
        <v>105.82999999999998</v>
      </c>
      <c r="EK162" s="13">
        <f t="shared" si="273"/>
        <v>117.41200000000001</v>
      </c>
      <c r="EL162" s="13">
        <f t="shared" si="273"/>
        <v>124.95543006757413</v>
      </c>
      <c r="EM162" s="13">
        <f t="shared" si="273"/>
        <v>117.21684389785133</v>
      </c>
      <c r="EN162" s="13">
        <f t="shared" si="273"/>
        <v>116.59019517722591</v>
      </c>
      <c r="EO162" s="13">
        <f t="shared" si="273"/>
        <v>125.82523530537696</v>
      </c>
      <c r="EP162" s="13">
        <f t="shared" si="273"/>
        <v>122.54338427112341</v>
      </c>
      <c r="EQ162" s="13">
        <f t="shared" si="273"/>
        <v>116.12343856529337</v>
      </c>
      <c r="ER162" s="13">
        <f t="shared" si="273"/>
        <v>115.00588030808994</v>
      </c>
      <c r="ES162" s="13">
        <f t="shared" si="273"/>
        <v>123.05079103278496</v>
      </c>
      <c r="ET162" s="13">
        <f t="shared" si="273"/>
        <v>114.15199005947521</v>
      </c>
      <c r="EU162" s="13">
        <f t="shared" si="273"/>
        <v>104.57392943580204</v>
      </c>
      <c r="EV162" s="13">
        <f t="shared" si="273"/>
        <v>106.4417027136365</v>
      </c>
      <c r="EW162" s="13">
        <f t="shared" si="273"/>
        <v>114.75002247761232</v>
      </c>
      <c r="EX162" s="13">
        <f t="shared" si="273"/>
        <v>112.57489603442251</v>
      </c>
      <c r="EY162" s="13">
        <f t="shared" si="273"/>
        <v>107.54323022205213</v>
      </c>
      <c r="EZ162" s="13">
        <f t="shared" si="273"/>
        <v>105.46809713851489</v>
      </c>
      <c r="FA162" s="13">
        <f t="shared" si="273"/>
        <v>115.53076349614497</v>
      </c>
      <c r="FB162" s="13">
        <f t="shared" si="273"/>
        <v>113.6343215580857</v>
      </c>
      <c r="FC162" s="13">
        <f t="shared" si="273"/>
        <v>111.35517262494375</v>
      </c>
      <c r="FD162" s="13">
        <f t="shared" si="273"/>
        <v>107.00446875312898</v>
      </c>
      <c r="FE162" s="13">
        <f t="shared" ref="FE162:FP162" si="282">FE115+FE123+FE131+FE139+FE148</f>
        <v>119.31116257681266</v>
      </c>
      <c r="FF162" s="13">
        <f t="shared" si="282"/>
        <v>115.09301910149053</v>
      </c>
      <c r="FG162" s="13">
        <f t="shared" si="282"/>
        <v>113.797614196361</v>
      </c>
      <c r="FH162" s="13">
        <f t="shared" si="282"/>
        <v>114.04439226152151</v>
      </c>
      <c r="FI162" s="13">
        <f t="shared" si="282"/>
        <v>125.54686440893612</v>
      </c>
      <c r="FJ162" s="13">
        <f t="shared" si="282"/>
        <v>126.09162389784846</v>
      </c>
      <c r="FK162" s="13">
        <f t="shared" si="282"/>
        <v>120.47332781609902</v>
      </c>
      <c r="FL162" s="13">
        <f t="shared" si="282"/>
        <v>121.01954954900729</v>
      </c>
      <c r="FM162" s="13">
        <f t="shared" si="282"/>
        <v>133.7690446720691</v>
      </c>
      <c r="FN162" s="13">
        <f t="shared" si="282"/>
        <v>136.31828448493806</v>
      </c>
      <c r="FO162" s="13">
        <f t="shared" si="282"/>
        <v>129.86464059738748</v>
      </c>
      <c r="FP162" s="13">
        <f t="shared" si="282"/>
        <v>132.94100799749475</v>
      </c>
      <c r="FQ162" s="13">
        <f t="shared" ref="FQ162:FS162" si="283">FQ115+FQ123+FQ131+FQ139+FQ148</f>
        <v>142.41043791857726</v>
      </c>
      <c r="FR162" s="13">
        <f t="shared" si="283"/>
        <v>139.20057564814104</v>
      </c>
      <c r="FS162" s="13">
        <f t="shared" si="283"/>
        <v>135.4295342619327</v>
      </c>
      <c r="FT162" s="13">
        <f t="shared" ref="FT162:FU162" si="284">FT115+FT123+FT131+FT139+FT148</f>
        <v>135.71086995498771</v>
      </c>
      <c r="FU162" s="13">
        <f t="shared" si="284"/>
        <v>147.95703624307478</v>
      </c>
      <c r="FV162" s="13">
        <f t="shared" ref="FV162" si="285">FV115+FV123+FV131+FV139+FV148</f>
        <v>142.64654658804281</v>
      </c>
    </row>
    <row r="163" spans="1:178" ht="14.25" customHeight="1" x14ac:dyDescent="0.25">
      <c r="A163" s="49" t="s">
        <v>26</v>
      </c>
      <c r="B163" s="13">
        <f t="shared" si="271"/>
        <v>192.85009192353488</v>
      </c>
      <c r="C163" s="13">
        <f t="shared" si="271"/>
        <v>217.03140119608199</v>
      </c>
      <c r="D163" s="13">
        <f t="shared" si="271"/>
        <v>258.62289492394314</v>
      </c>
      <c r="E163" s="13">
        <f t="shared" si="271"/>
        <v>216.87828912407281</v>
      </c>
      <c r="F163" s="13">
        <f t="shared" si="271"/>
        <v>183.11599437406653</v>
      </c>
      <c r="G163" s="13">
        <f t="shared" si="271"/>
        <v>220.07436024863702</v>
      </c>
      <c r="H163" s="13">
        <f t="shared" si="271"/>
        <v>254.03300162646809</v>
      </c>
      <c r="I163" s="13">
        <f t="shared" si="271"/>
        <v>229.40854204795937</v>
      </c>
      <c r="J163" s="13">
        <f t="shared" si="271"/>
        <v>199.90310251112345</v>
      </c>
      <c r="K163" s="13">
        <f t="shared" si="271"/>
        <v>226.57684086433335</v>
      </c>
      <c r="L163" s="13">
        <f t="shared" si="271"/>
        <v>237.19445502697255</v>
      </c>
      <c r="M163" s="13">
        <f t="shared" si="271"/>
        <v>236.69999183566844</v>
      </c>
      <c r="N163" s="13">
        <f t="shared" si="271"/>
        <v>228.86692176775708</v>
      </c>
      <c r="O163" s="13">
        <f t="shared" si="271"/>
        <v>233.85876095999527</v>
      </c>
      <c r="P163" s="13">
        <f t="shared" si="271"/>
        <v>247.95347405750994</v>
      </c>
      <c r="Q163" s="13">
        <f t="shared" si="271"/>
        <v>231.16933568445899</v>
      </c>
      <c r="R163" s="13">
        <f t="shared" si="271"/>
        <v>210.89459710093362</v>
      </c>
      <c r="S163" s="13">
        <f t="shared" si="271"/>
        <v>217.87422481903567</v>
      </c>
      <c r="T163" s="13">
        <f t="shared" si="271"/>
        <v>245.59964306800248</v>
      </c>
      <c r="U163" s="13">
        <f t="shared" si="271"/>
        <v>247.24205931410887</v>
      </c>
      <c r="V163" s="13">
        <f t="shared" si="271"/>
        <v>216.22135502065666</v>
      </c>
      <c r="W163" s="13">
        <f t="shared" si="271"/>
        <v>224.7470509166975</v>
      </c>
      <c r="X163" s="13">
        <f t="shared" si="271"/>
        <v>218.2824808506179</v>
      </c>
      <c r="Y163" s="13">
        <f t="shared" si="271"/>
        <v>232.00549322130786</v>
      </c>
      <c r="Z163" s="13">
        <f t="shared" si="271"/>
        <v>241.10504444143882</v>
      </c>
      <c r="AA163" s="13">
        <f t="shared" si="271"/>
        <v>273.95416321474448</v>
      </c>
      <c r="AB163" s="13">
        <f t="shared" si="271"/>
        <v>242.69797133750635</v>
      </c>
      <c r="AC163" s="13">
        <f t="shared" si="271"/>
        <v>231.88151994344307</v>
      </c>
      <c r="AD163" s="13">
        <f t="shared" si="271"/>
        <v>218.16446502001924</v>
      </c>
      <c r="AE163" s="13">
        <f t="shared" si="271"/>
        <v>230.20637112654413</v>
      </c>
      <c r="AF163" s="13">
        <f t="shared" si="271"/>
        <v>219.21649347979798</v>
      </c>
      <c r="AG163" s="13">
        <f t="shared" si="271"/>
        <v>226.45030080972001</v>
      </c>
      <c r="AH163" s="13">
        <f t="shared" si="271"/>
        <v>235.72098954674055</v>
      </c>
      <c r="AI163" s="13">
        <f t="shared" si="271"/>
        <v>244.39228483327008</v>
      </c>
      <c r="AJ163" s="13">
        <f t="shared" si="271"/>
        <v>232.9745985493737</v>
      </c>
      <c r="AK163" s="13">
        <f t="shared" si="271"/>
        <v>219.21255767845497</v>
      </c>
      <c r="AL163" s="13">
        <f t="shared" si="271"/>
        <v>221.34900055359736</v>
      </c>
      <c r="AM163" s="13">
        <f t="shared" si="271"/>
        <v>223.52311696265357</v>
      </c>
      <c r="AN163" s="13">
        <f t="shared" si="271"/>
        <v>222.83341171392414</v>
      </c>
      <c r="AO163" s="13">
        <f t="shared" si="271"/>
        <v>232.53243734037011</v>
      </c>
      <c r="AP163" s="13">
        <f t="shared" si="271"/>
        <v>233.27509083371621</v>
      </c>
      <c r="AQ163" s="13">
        <f t="shared" si="271"/>
        <v>231.79013961237791</v>
      </c>
      <c r="AR163" s="13">
        <f t="shared" si="271"/>
        <v>231.11436516329121</v>
      </c>
      <c r="AS163" s="13">
        <f t="shared" si="271"/>
        <v>239.34571252247929</v>
      </c>
      <c r="AT163" s="13">
        <f t="shared" si="271"/>
        <v>238.08704567166299</v>
      </c>
      <c r="AU163" s="13">
        <f t="shared" si="271"/>
        <v>220.20869363890154</v>
      </c>
      <c r="AV163" s="13">
        <f t="shared" si="271"/>
        <v>237.00754223288016</v>
      </c>
      <c r="AW163" s="13">
        <f t="shared" si="271"/>
        <v>228.92356477756505</v>
      </c>
      <c r="AX163" s="13">
        <f t="shared" si="271"/>
        <v>211.80151004281862</v>
      </c>
      <c r="AY163" s="13">
        <f t="shared" si="271"/>
        <v>237.46536317004467</v>
      </c>
      <c r="AZ163" s="13">
        <f t="shared" si="271"/>
        <v>234.42741747347986</v>
      </c>
      <c r="BA163" s="13">
        <f t="shared" si="271"/>
        <v>233.77709107527167</v>
      </c>
      <c r="BB163" s="13">
        <f t="shared" si="271"/>
        <v>221.13845989760256</v>
      </c>
      <c r="BC163" s="13">
        <f t="shared" si="271"/>
        <v>224.4349590870151</v>
      </c>
      <c r="BD163" s="13">
        <f t="shared" si="271"/>
        <v>224.6857841330085</v>
      </c>
      <c r="BE163" s="13">
        <f t="shared" si="271"/>
        <v>224.28718955587129</v>
      </c>
      <c r="BF163" s="13">
        <f t="shared" si="271"/>
        <v>238.75504412063262</v>
      </c>
      <c r="BG163" s="13">
        <f t="shared" si="271"/>
        <v>222.34305636297677</v>
      </c>
      <c r="BH163" s="13">
        <f t="shared" si="271"/>
        <v>213.05614778982448</v>
      </c>
      <c r="BI163" s="13">
        <f t="shared" si="271"/>
        <v>220.14075724614605</v>
      </c>
      <c r="BJ163" s="13">
        <f t="shared" si="271"/>
        <v>230.48229747055404</v>
      </c>
      <c r="BK163" s="13">
        <f t="shared" si="271"/>
        <v>232.25093939364297</v>
      </c>
      <c r="BL163" s="13">
        <f t="shared" si="271"/>
        <v>230.30763775414414</v>
      </c>
      <c r="BM163" s="13">
        <f t="shared" ref="BM163:DX163" si="286">BM116+BM124+BM132+BM140+BM149</f>
        <v>236.55186737536764</v>
      </c>
      <c r="BN163" s="13">
        <f t="shared" si="286"/>
        <v>238.97461911692653</v>
      </c>
      <c r="BO163" s="13">
        <f t="shared" si="286"/>
        <v>245.58623320298565</v>
      </c>
      <c r="BP163" s="13">
        <f t="shared" si="286"/>
        <v>262.58886159324163</v>
      </c>
      <c r="BQ163" s="13">
        <f t="shared" si="286"/>
        <v>260.07667155714472</v>
      </c>
      <c r="BR163" s="13">
        <f t="shared" si="286"/>
        <v>265.62085375414625</v>
      </c>
      <c r="BS163" s="13">
        <f t="shared" si="286"/>
        <v>242.32690748619663</v>
      </c>
      <c r="BT163" s="13">
        <f t="shared" si="286"/>
        <v>251.63197900346591</v>
      </c>
      <c r="BU163" s="13">
        <f t="shared" si="286"/>
        <v>252.02223729253012</v>
      </c>
      <c r="BV163" s="13">
        <f t="shared" si="286"/>
        <v>278.33187221855519</v>
      </c>
      <c r="BW163" s="13">
        <f t="shared" si="286"/>
        <v>282.83692247390087</v>
      </c>
      <c r="BX163" s="13">
        <f t="shared" si="286"/>
        <v>305.0297589135144</v>
      </c>
      <c r="BY163" s="13">
        <f t="shared" si="286"/>
        <v>301.15495825005371</v>
      </c>
      <c r="BZ163" s="13">
        <f t="shared" si="286"/>
        <v>300.23322037158931</v>
      </c>
      <c r="CA163" s="13">
        <f t="shared" si="286"/>
        <v>297.27471080616033</v>
      </c>
      <c r="CB163" s="13">
        <f t="shared" si="286"/>
        <v>290.66173026479078</v>
      </c>
      <c r="CC163" s="13">
        <f t="shared" si="286"/>
        <v>312.97025408534398</v>
      </c>
      <c r="CD163" s="13">
        <f t="shared" si="286"/>
        <v>331.50994376045503</v>
      </c>
      <c r="CE163" s="13">
        <f t="shared" si="286"/>
        <v>332.08290806753109</v>
      </c>
      <c r="CF163" s="13">
        <f t="shared" si="286"/>
        <v>324.57755407734885</v>
      </c>
      <c r="CG163" s="13">
        <f t="shared" si="286"/>
        <v>340.79614869940497</v>
      </c>
      <c r="CH163" s="13">
        <f t="shared" si="286"/>
        <v>356.96918259689164</v>
      </c>
      <c r="CI163" s="13">
        <f t="shared" si="286"/>
        <v>382.03679997581139</v>
      </c>
      <c r="CJ163" s="13">
        <f t="shared" si="286"/>
        <v>394.05480760562125</v>
      </c>
      <c r="CK163" s="13">
        <f t="shared" si="286"/>
        <v>380.79957731963248</v>
      </c>
      <c r="CL163" s="13">
        <f t="shared" si="286"/>
        <v>395.57603979910425</v>
      </c>
      <c r="CM163" s="13">
        <f t="shared" si="286"/>
        <v>398.99925341267942</v>
      </c>
      <c r="CN163" s="13">
        <f t="shared" si="286"/>
        <v>361.14972446980329</v>
      </c>
      <c r="CO163" s="13">
        <f t="shared" si="286"/>
        <v>410.48548753521629</v>
      </c>
      <c r="CP163" s="13">
        <f t="shared" si="286"/>
        <v>402.24101556188873</v>
      </c>
      <c r="CQ163" s="13">
        <f t="shared" si="286"/>
        <v>426.05886239303084</v>
      </c>
      <c r="CR163" s="13">
        <f t="shared" si="286"/>
        <v>398.8430211982004</v>
      </c>
      <c r="CS163" s="13">
        <f t="shared" si="286"/>
        <v>437.54723417939732</v>
      </c>
      <c r="CT163" s="13">
        <f t="shared" si="286"/>
        <v>439.90481299717538</v>
      </c>
      <c r="CU163" s="13">
        <f t="shared" si="286"/>
        <v>413.48314068301653</v>
      </c>
      <c r="CV163" s="13">
        <f t="shared" si="286"/>
        <v>404.86043244613597</v>
      </c>
      <c r="CW163" s="13">
        <f t="shared" si="286"/>
        <v>440.74780618645445</v>
      </c>
      <c r="CX163" s="13">
        <f t="shared" si="286"/>
        <v>446.4809321486224</v>
      </c>
      <c r="CY163" s="13">
        <f t="shared" si="286"/>
        <v>432.61614090751095</v>
      </c>
      <c r="CZ163" s="13">
        <f t="shared" si="286"/>
        <v>428.53735088508222</v>
      </c>
      <c r="DA163" s="13">
        <f t="shared" si="286"/>
        <v>452.49101846763574</v>
      </c>
      <c r="DB163" s="13">
        <f t="shared" si="286"/>
        <v>495.06403587623902</v>
      </c>
      <c r="DC163" s="13">
        <f t="shared" si="286"/>
        <v>457.95126907179247</v>
      </c>
      <c r="DD163" s="13">
        <f t="shared" si="286"/>
        <v>451.14426907179251</v>
      </c>
      <c r="DE163" s="13">
        <f t="shared" si="286"/>
        <v>493.57619148352364</v>
      </c>
      <c r="DF163" s="13">
        <f t="shared" si="286"/>
        <v>479.0016100569901</v>
      </c>
      <c r="DG163" s="13">
        <f t="shared" si="286"/>
        <v>454.94305028513247</v>
      </c>
      <c r="DH163" s="13">
        <f t="shared" si="286"/>
        <v>475.33806704684332</v>
      </c>
      <c r="DI163" s="13">
        <f t="shared" si="286"/>
        <v>495.07671173315509</v>
      </c>
      <c r="DJ163" s="13">
        <f t="shared" si="286"/>
        <v>495.42385926585951</v>
      </c>
      <c r="DK163" s="13">
        <f t="shared" si="286"/>
        <v>500.95436016536678</v>
      </c>
      <c r="DL163" s="13">
        <f t="shared" si="286"/>
        <v>504.12368245253572</v>
      </c>
      <c r="DM163" s="13">
        <f t="shared" si="286"/>
        <v>543.86336016536677</v>
      </c>
      <c r="DN163" s="13">
        <f t="shared" si="286"/>
        <v>536.67264813188581</v>
      </c>
      <c r="DO163" s="13">
        <f t="shared" si="286"/>
        <v>525.77589866198309</v>
      </c>
      <c r="DP163" s="13">
        <f t="shared" si="286"/>
        <v>510.95496761662423</v>
      </c>
      <c r="DQ163" s="13">
        <f t="shared" si="286"/>
        <v>551.30589866198306</v>
      </c>
      <c r="DR163" s="13">
        <f t="shared" si="286"/>
        <v>561.78189861292128</v>
      </c>
      <c r="DS163" s="13">
        <f t="shared" si="286"/>
        <v>538.80582852627515</v>
      </c>
      <c r="DT163" s="13">
        <f t="shared" si="286"/>
        <v>541.11368638610008</v>
      </c>
      <c r="DU163" s="13">
        <f t="shared" si="286"/>
        <v>557.58434961392504</v>
      </c>
      <c r="DV163" s="13">
        <f t="shared" si="286"/>
        <v>590.52353757045728</v>
      </c>
      <c r="DW163" s="13">
        <f t="shared" si="286"/>
        <v>576.07836288314638</v>
      </c>
      <c r="DX163" s="13">
        <f t="shared" si="286"/>
        <v>559.42452235750989</v>
      </c>
      <c r="DY163" s="13">
        <f t="shared" si="272"/>
        <v>593.71904126609161</v>
      </c>
      <c r="DZ163" s="13">
        <f t="shared" si="273"/>
        <v>582.733705138196</v>
      </c>
      <c r="EA163" s="13">
        <f t="shared" si="273"/>
        <v>588.02130824954622</v>
      </c>
      <c r="EB163" s="13">
        <f t="shared" si="273"/>
        <v>559.6339207234156</v>
      </c>
      <c r="EC163" s="13">
        <f t="shared" si="273"/>
        <v>607.79363026555643</v>
      </c>
      <c r="ED163" s="13">
        <f t="shared" si="273"/>
        <v>602.87444278510077</v>
      </c>
      <c r="EE163" s="13">
        <f t="shared" si="273"/>
        <v>585.7997496989874</v>
      </c>
      <c r="EF163" s="13">
        <f t="shared" si="273"/>
        <v>585.57482783246121</v>
      </c>
      <c r="EG163" s="13">
        <f t="shared" si="273"/>
        <v>636.18963113939094</v>
      </c>
      <c r="EH163" s="13">
        <f t="shared" si="273"/>
        <v>621.32491623594012</v>
      </c>
      <c r="EI163" s="13">
        <f t="shared" si="273"/>
        <v>617.75821867240472</v>
      </c>
      <c r="EJ163" s="13">
        <f t="shared" si="273"/>
        <v>583.30485360809325</v>
      </c>
      <c r="EK163" s="13">
        <f t="shared" si="273"/>
        <v>570.61349864684007</v>
      </c>
      <c r="EL163" s="13">
        <f t="shared" si="273"/>
        <v>572.57687097585188</v>
      </c>
      <c r="EM163" s="13">
        <f t="shared" si="273"/>
        <v>567.83854381571973</v>
      </c>
      <c r="EN163" s="13">
        <f t="shared" si="273"/>
        <v>550.77032716477243</v>
      </c>
      <c r="EO163" s="13">
        <f t="shared" si="273"/>
        <v>597.25307782630296</v>
      </c>
      <c r="EP163" s="13">
        <f t="shared" si="273"/>
        <v>554.49395328811659</v>
      </c>
      <c r="EQ163" s="13">
        <f t="shared" si="273"/>
        <v>575.6390463814862</v>
      </c>
      <c r="ER163" s="13">
        <f t="shared" si="273"/>
        <v>563.3153366405337</v>
      </c>
      <c r="ES163" s="13">
        <f t="shared" si="273"/>
        <v>628.83562201691655</v>
      </c>
      <c r="ET163" s="13">
        <f t="shared" si="273"/>
        <v>614.5556935734005</v>
      </c>
      <c r="EU163" s="13">
        <f t="shared" si="273"/>
        <v>585.39472803555327</v>
      </c>
      <c r="EV163" s="13">
        <f t="shared" si="273"/>
        <v>581.92190614154345</v>
      </c>
      <c r="EW163" s="13">
        <f t="shared" si="273"/>
        <v>627.05802217201756</v>
      </c>
      <c r="EX163" s="13">
        <f t="shared" si="273"/>
        <v>624.40985082160546</v>
      </c>
      <c r="EY163" s="13">
        <f t="shared" si="273"/>
        <v>605.60954171795834</v>
      </c>
      <c r="EZ163" s="13">
        <f t="shared" si="273"/>
        <v>577.66763521640837</v>
      </c>
      <c r="FA163" s="13">
        <f t="shared" si="273"/>
        <v>647.22679546914048</v>
      </c>
      <c r="FB163" s="13">
        <f t="shared" si="273"/>
        <v>631.57953076772083</v>
      </c>
      <c r="FC163" s="13">
        <f t="shared" si="273"/>
        <v>605.70995045655184</v>
      </c>
      <c r="FD163" s="13">
        <f t="shared" si="273"/>
        <v>609.24868166740407</v>
      </c>
      <c r="FE163" s="13">
        <f t="shared" ref="FE163:FP163" si="287">FE116+FE124+FE132+FE140+FE149</f>
        <v>694.05935053611142</v>
      </c>
      <c r="FF163" s="13">
        <f t="shared" si="287"/>
        <v>661.25722193366857</v>
      </c>
      <c r="FG163" s="13">
        <f t="shared" si="287"/>
        <v>630.62411814226425</v>
      </c>
      <c r="FH163" s="13">
        <f t="shared" si="287"/>
        <v>652.3724302794468</v>
      </c>
      <c r="FI163" s="13">
        <f t="shared" si="287"/>
        <v>688.23494068175251</v>
      </c>
      <c r="FJ163" s="13">
        <f t="shared" si="287"/>
        <v>686.50238993062442</v>
      </c>
      <c r="FK163" s="13">
        <f t="shared" si="287"/>
        <v>644.98591661619344</v>
      </c>
      <c r="FL163" s="13">
        <f t="shared" si="287"/>
        <v>639.58380423320295</v>
      </c>
      <c r="FM163" s="13">
        <f t="shared" si="287"/>
        <v>713.1342826668108</v>
      </c>
      <c r="FN163" s="13">
        <f t="shared" si="287"/>
        <v>681.28041644170708</v>
      </c>
      <c r="FO163" s="13">
        <f t="shared" si="287"/>
        <v>664.29179236891673</v>
      </c>
      <c r="FP163" s="13">
        <f t="shared" si="287"/>
        <v>661.70962513507016</v>
      </c>
      <c r="FQ163" s="13">
        <f t="shared" ref="FQ163:FS163" si="288">FQ116+FQ124+FQ132+FQ140+FQ149</f>
        <v>741.39869900774863</v>
      </c>
      <c r="FR163" s="13">
        <f t="shared" si="288"/>
        <v>723.99663454876168</v>
      </c>
      <c r="FS163" s="13">
        <f t="shared" si="288"/>
        <v>710.87131402483169</v>
      </c>
      <c r="FT163" s="13">
        <f t="shared" ref="FT163:FU163" si="289">FT116+FT124+FT132+FT140+FT149</f>
        <v>703.71518024046543</v>
      </c>
      <c r="FU163" s="13">
        <f t="shared" si="289"/>
        <v>789.16208901197786</v>
      </c>
      <c r="FV163" s="13">
        <f t="shared" ref="FV163" si="290">FV116+FV124+FV132+FV140+FV149</f>
        <v>749.03696301015634</v>
      </c>
    </row>
    <row r="164" spans="1:178" ht="14.25" customHeight="1" x14ac:dyDescent="0.25">
      <c r="A164" s="49" t="s">
        <v>27</v>
      </c>
      <c r="B164" s="13">
        <f t="shared" ref="B164:BM164" si="291">B117+B125+B133+B141+B152</f>
        <v>175.93261416250562</v>
      </c>
      <c r="C164" s="13">
        <f t="shared" si="291"/>
        <v>96.454986382206073</v>
      </c>
      <c r="D164" s="13">
        <f t="shared" si="291"/>
        <v>123.84785292782568</v>
      </c>
      <c r="E164" s="13">
        <f t="shared" si="291"/>
        <v>86.690951883794796</v>
      </c>
      <c r="F164" s="13">
        <f t="shared" si="291"/>
        <v>127.50369359963686</v>
      </c>
      <c r="G164" s="13">
        <f t="shared" si="291"/>
        <v>153.44078256922379</v>
      </c>
      <c r="H164" s="13">
        <f t="shared" si="291"/>
        <v>135.13639673172943</v>
      </c>
      <c r="I164" s="13">
        <f t="shared" si="291"/>
        <v>156.61096550158874</v>
      </c>
      <c r="J164" s="13">
        <f t="shared" si="291"/>
        <v>125.97928279618701</v>
      </c>
      <c r="K164" s="13">
        <f t="shared" si="291"/>
        <v>149.68197594189741</v>
      </c>
      <c r="L164" s="13">
        <f t="shared" si="291"/>
        <v>94.087585111211993</v>
      </c>
      <c r="M164" s="13">
        <f t="shared" si="291"/>
        <v>159.70754516568317</v>
      </c>
      <c r="N164" s="13">
        <f t="shared" si="291"/>
        <v>131.43652519291874</v>
      </c>
      <c r="O164" s="13">
        <f t="shared" si="291"/>
        <v>159.86855015887426</v>
      </c>
      <c r="P164" s="13">
        <f t="shared" si="291"/>
        <v>183.42874307762139</v>
      </c>
      <c r="Q164" s="13">
        <f t="shared" si="291"/>
        <v>159.42242578302316</v>
      </c>
      <c r="R164" s="13">
        <f t="shared" si="291"/>
        <v>148.44975760326827</v>
      </c>
      <c r="S164" s="13">
        <f t="shared" si="291"/>
        <v>112.20765365410801</v>
      </c>
      <c r="T164" s="13">
        <f t="shared" si="291"/>
        <v>161.18379709487058</v>
      </c>
      <c r="U164" s="13">
        <f t="shared" si="291"/>
        <v>148.10005447117564</v>
      </c>
      <c r="V164" s="13">
        <f t="shared" si="291"/>
        <v>134.77421289151155</v>
      </c>
      <c r="W164" s="13">
        <f t="shared" si="291"/>
        <v>123.30900499319111</v>
      </c>
      <c r="X164" s="13">
        <f t="shared" si="291"/>
        <v>123.15410894235134</v>
      </c>
      <c r="Y164" s="13">
        <f t="shared" si="291"/>
        <v>136.12247526100768</v>
      </c>
      <c r="Z164" s="13">
        <f t="shared" si="291"/>
        <v>101.288</v>
      </c>
      <c r="AA164" s="13">
        <f t="shared" si="291"/>
        <v>118.20399999999999</v>
      </c>
      <c r="AB164" s="13">
        <f t="shared" si="291"/>
        <v>122.964</v>
      </c>
      <c r="AC164" s="13">
        <f t="shared" si="291"/>
        <v>119.50473763050388</v>
      </c>
      <c r="AD164" s="13">
        <f t="shared" si="291"/>
        <v>111.27800000000001</v>
      </c>
      <c r="AE164" s="13">
        <f t="shared" si="291"/>
        <v>97.528000000000006</v>
      </c>
      <c r="AF164" s="13">
        <f t="shared" si="291"/>
        <v>93.067737630503871</v>
      </c>
      <c r="AG164" s="13">
        <f t="shared" si="291"/>
        <v>86.827000000000012</v>
      </c>
      <c r="AH164" s="13">
        <f t="shared" si="291"/>
        <v>96.471371311847506</v>
      </c>
      <c r="AI164" s="13">
        <f t="shared" si="291"/>
        <v>91.820999999999998</v>
      </c>
      <c r="AJ164" s="13">
        <f t="shared" si="291"/>
        <v>91.686316840671822</v>
      </c>
      <c r="AK164" s="13">
        <f t="shared" si="291"/>
        <v>79.811000000000007</v>
      </c>
      <c r="AL164" s="13">
        <f t="shared" si="291"/>
        <v>61.111584203359058</v>
      </c>
      <c r="AM164" s="13">
        <f t="shared" si="291"/>
        <v>46.937133908306848</v>
      </c>
      <c r="AN164" s="13">
        <f t="shared" si="291"/>
        <v>81.442846572855203</v>
      </c>
      <c r="AO164" s="13">
        <f t="shared" si="291"/>
        <v>58.83</v>
      </c>
      <c r="AP164" s="13">
        <f t="shared" si="291"/>
        <v>60.35799999999999</v>
      </c>
      <c r="AQ164" s="13">
        <f t="shared" si="291"/>
        <v>50.668999999999997</v>
      </c>
      <c r="AR164" s="13">
        <f t="shared" si="291"/>
        <v>46.240737630503851</v>
      </c>
      <c r="AS164" s="13">
        <f t="shared" si="291"/>
        <v>43.340158420335911</v>
      </c>
      <c r="AT164" s="13">
        <f t="shared" si="291"/>
        <v>53.244633681343615</v>
      </c>
      <c r="AU164" s="13">
        <f t="shared" si="291"/>
        <v>51.610032636738161</v>
      </c>
      <c r="AV164" s="13">
        <f t="shared" si="291"/>
        <v>45.739017542246756</v>
      </c>
      <c r="AW164" s="13">
        <f t="shared" si="291"/>
        <v>45.517006527347633</v>
      </c>
      <c r="AX164" s="13">
        <f t="shared" si="291"/>
        <v>37.395631585376741</v>
      </c>
      <c r="AY164" s="13">
        <f t="shared" si="291"/>
        <v>50.489484611892877</v>
      </c>
      <c r="AZ164" s="13">
        <f t="shared" si="291"/>
        <v>45.814</v>
      </c>
      <c r="BA164" s="13">
        <f t="shared" si="291"/>
        <v>44.609721765773941</v>
      </c>
      <c r="BB164" s="13">
        <f t="shared" si="291"/>
        <v>41.937047166662595</v>
      </c>
      <c r="BC164" s="13">
        <f t="shared" si="291"/>
        <v>51.975295532830032</v>
      </c>
      <c r="BD164" s="13">
        <f t="shared" si="291"/>
        <v>44.439586777743642</v>
      </c>
      <c r="BE164" s="13">
        <f t="shared" si="291"/>
        <v>45.326546052343339</v>
      </c>
      <c r="BF164" s="13">
        <f t="shared" si="291"/>
        <v>44.157835789483599</v>
      </c>
      <c r="BG164" s="13">
        <f t="shared" si="291"/>
        <v>55.272000000000006</v>
      </c>
      <c r="BH164" s="13">
        <f t="shared" si="291"/>
        <v>51.048000000000002</v>
      </c>
      <c r="BI164" s="13">
        <f t="shared" si="291"/>
        <v>45.292546859098515</v>
      </c>
      <c r="BJ164" s="13">
        <f t="shared" si="291"/>
        <v>39.805</v>
      </c>
      <c r="BK164" s="13">
        <f t="shared" si="291"/>
        <v>41.08</v>
      </c>
      <c r="BL164" s="13">
        <f t="shared" si="291"/>
        <v>39.899000000000001</v>
      </c>
      <c r="BM164" s="13">
        <f t="shared" si="291"/>
        <v>36.054000000000002</v>
      </c>
      <c r="BN164" s="13">
        <f t="shared" ref="BN164:DY164" si="292">BN117+BN125+BN133+BN141+BN152</f>
        <v>38.814944035807422</v>
      </c>
      <c r="BO164" s="13">
        <f t="shared" si="292"/>
        <v>41.24264677249095</v>
      </c>
      <c r="BP164" s="13">
        <f t="shared" si="292"/>
        <v>44.412646772490952</v>
      </c>
      <c r="BQ164" s="13">
        <f t="shared" si="292"/>
        <v>43.035646772490949</v>
      </c>
      <c r="BR164" s="13">
        <f t="shared" si="292"/>
        <v>47.957636273630357</v>
      </c>
      <c r="BS164" s="13">
        <f t="shared" si="292"/>
        <v>42.847999999999999</v>
      </c>
      <c r="BT164" s="13">
        <f t="shared" si="292"/>
        <v>34.44670424544266</v>
      </c>
      <c r="BU164" s="13">
        <f t="shared" si="292"/>
        <v>28.877505465134661</v>
      </c>
      <c r="BV164" s="13">
        <f t="shared" si="292"/>
        <v>33.514210071156683</v>
      </c>
      <c r="BW164" s="13">
        <f t="shared" si="292"/>
        <v>33.891189055352513</v>
      </c>
      <c r="BX164" s="13">
        <f t="shared" si="292"/>
        <v>81.925559036920561</v>
      </c>
      <c r="BY164" s="13">
        <f t="shared" si="292"/>
        <v>43.661000000000001</v>
      </c>
      <c r="BZ164" s="13">
        <f t="shared" si="292"/>
        <v>29.769999999999996</v>
      </c>
      <c r="CA164" s="13">
        <f t="shared" si="292"/>
        <v>36.71377298349104</v>
      </c>
      <c r="CB164" s="13">
        <f t="shared" si="292"/>
        <v>38.18163389371928</v>
      </c>
      <c r="CC164" s="13">
        <f t="shared" si="292"/>
        <v>27.851633893719274</v>
      </c>
      <c r="CD164" s="13">
        <f t="shared" si="292"/>
        <v>37.283763557986909</v>
      </c>
      <c r="CE164" s="13">
        <f t="shared" si="292"/>
        <v>44.047997499493015</v>
      </c>
      <c r="CF164" s="13">
        <f t="shared" si="292"/>
        <v>57.791000000000004</v>
      </c>
      <c r="CG164" s="13">
        <f t="shared" si="292"/>
        <v>39.893000000000001</v>
      </c>
      <c r="CH164" s="13">
        <f t="shared" si="292"/>
        <v>35.812276716907846</v>
      </c>
      <c r="CI164" s="13">
        <f t="shared" si="292"/>
        <v>46.269842802788972</v>
      </c>
      <c r="CJ164" s="13">
        <f t="shared" si="292"/>
        <v>31.856204452654755</v>
      </c>
      <c r="CK164" s="13">
        <f t="shared" si="292"/>
        <v>54.224204452654753</v>
      </c>
      <c r="CL164" s="13">
        <f t="shared" si="292"/>
        <v>43.220445205261186</v>
      </c>
      <c r="CM164" s="13">
        <f t="shared" si="292"/>
        <v>53.037999999999997</v>
      </c>
      <c r="CN164" s="13">
        <f t="shared" si="292"/>
        <v>48.274000000000001</v>
      </c>
      <c r="CO164" s="13">
        <f t="shared" si="292"/>
        <v>48.421000000000006</v>
      </c>
      <c r="CP164" s="13">
        <f t="shared" si="292"/>
        <v>48.016613878937889</v>
      </c>
      <c r="CQ164" s="13">
        <f t="shared" si="292"/>
        <v>40.763000000000005</v>
      </c>
      <c r="CR164" s="13">
        <f t="shared" si="292"/>
        <v>42.92</v>
      </c>
      <c r="CS164" s="13">
        <f t="shared" si="292"/>
        <v>34.412999999999997</v>
      </c>
      <c r="CT164" s="13">
        <f t="shared" si="292"/>
        <v>43.084000000000003</v>
      </c>
      <c r="CU164" s="13">
        <f t="shared" si="292"/>
        <v>40.528013801235211</v>
      </c>
      <c r="CV164" s="13">
        <f t="shared" si="292"/>
        <v>42.120877533859634</v>
      </c>
      <c r="CW164" s="13">
        <f t="shared" si="292"/>
        <v>31.137999999999998</v>
      </c>
      <c r="CX164" s="13">
        <f t="shared" si="292"/>
        <v>33.902000000000001</v>
      </c>
      <c r="CY164" s="13">
        <f t="shared" si="292"/>
        <v>35.027354434484074</v>
      </c>
      <c r="CZ164" s="13">
        <f t="shared" si="292"/>
        <v>45.586922926442057</v>
      </c>
      <c r="DA164" s="13">
        <f t="shared" si="292"/>
        <v>43.902462013491785</v>
      </c>
      <c r="DB164" s="13">
        <f t="shared" si="292"/>
        <v>58.094485129696068</v>
      </c>
      <c r="DC164" s="13">
        <f t="shared" si="292"/>
        <v>54.897999999999996</v>
      </c>
      <c r="DD164" s="13">
        <f t="shared" si="292"/>
        <v>56.233999999999995</v>
      </c>
      <c r="DE164" s="13">
        <f t="shared" si="292"/>
        <v>52.900999999999996</v>
      </c>
      <c r="DF164" s="13">
        <f t="shared" si="292"/>
        <v>49.180999999999997</v>
      </c>
      <c r="DG164" s="13">
        <f t="shared" si="292"/>
        <v>47.379000000000005</v>
      </c>
      <c r="DH164" s="13">
        <f t="shared" si="292"/>
        <v>56.242000000000004</v>
      </c>
      <c r="DI164" s="13">
        <f t="shared" si="292"/>
        <v>44.948</v>
      </c>
      <c r="DJ164" s="13">
        <f t="shared" si="292"/>
        <v>48.424999999999997</v>
      </c>
      <c r="DK164" s="13">
        <f t="shared" si="292"/>
        <v>51.272999999999996</v>
      </c>
      <c r="DL164" s="13">
        <f t="shared" si="292"/>
        <v>55.171999999999997</v>
      </c>
      <c r="DM164" s="13">
        <f t="shared" si="292"/>
        <v>53.641999999999996</v>
      </c>
      <c r="DN164" s="13">
        <f t="shared" si="292"/>
        <v>62.637999999999991</v>
      </c>
      <c r="DO164" s="13">
        <f t="shared" si="292"/>
        <v>67.945999999999998</v>
      </c>
      <c r="DP164" s="13">
        <f t="shared" si="292"/>
        <v>64.223716908560434</v>
      </c>
      <c r="DQ164" s="13">
        <f t="shared" si="292"/>
        <v>48.788848948728244</v>
      </c>
      <c r="DR164" s="13">
        <f t="shared" si="292"/>
        <v>43.159000000000006</v>
      </c>
      <c r="DS164" s="13">
        <f t="shared" si="292"/>
        <v>28.026100611555577</v>
      </c>
      <c r="DT164" s="13">
        <f t="shared" si="292"/>
        <v>49.825000000000003</v>
      </c>
      <c r="DU164" s="13">
        <f t="shared" si="292"/>
        <v>53.239999999999995</v>
      </c>
      <c r="DV164" s="13">
        <f t="shared" si="292"/>
        <v>53.307000000000002</v>
      </c>
      <c r="DW164" s="13">
        <f t="shared" si="292"/>
        <v>52.049312772139885</v>
      </c>
      <c r="DX164" s="13">
        <f t="shared" si="292"/>
        <v>50.070999999999998</v>
      </c>
      <c r="DY164" s="13">
        <f t="shared" si="292"/>
        <v>51.813338454459497</v>
      </c>
      <c r="DZ164" s="13">
        <f t="shared" ref="DZ164:FD164" si="293">DZ117+DZ125+DZ133+DZ141+DZ152</f>
        <v>41.373999999999995</v>
      </c>
      <c r="EA164" s="13">
        <f t="shared" si="293"/>
        <v>37.672988346070085</v>
      </c>
      <c r="EB164" s="13">
        <f t="shared" si="293"/>
        <v>42.994</v>
      </c>
      <c r="EC164" s="13">
        <f t="shared" si="293"/>
        <v>47.152000000000001</v>
      </c>
      <c r="ED164" s="13">
        <f t="shared" si="293"/>
        <v>48.477000000000004</v>
      </c>
      <c r="EE164" s="13">
        <f t="shared" si="293"/>
        <v>40.011973803656687</v>
      </c>
      <c r="EF164" s="13">
        <f t="shared" si="293"/>
        <v>46.646000000000001</v>
      </c>
      <c r="EG164" s="13">
        <f t="shared" si="293"/>
        <v>54.825000000000003</v>
      </c>
      <c r="EH164" s="13">
        <f t="shared" si="293"/>
        <v>45.701999999999998</v>
      </c>
      <c r="EI164" s="13">
        <f t="shared" si="293"/>
        <v>37.200000000000003</v>
      </c>
      <c r="EJ164" s="13">
        <f t="shared" si="293"/>
        <v>43.153999999999996</v>
      </c>
      <c r="EK164" s="13">
        <f t="shared" si="293"/>
        <v>56.572000000000003</v>
      </c>
      <c r="EL164" s="13">
        <f t="shared" si="293"/>
        <v>41.32056</v>
      </c>
      <c r="EM164" s="13">
        <f t="shared" si="293"/>
        <v>37.81505837063181</v>
      </c>
      <c r="EN164" s="13">
        <f t="shared" si="293"/>
        <v>46.596781451667098</v>
      </c>
      <c r="EO164" s="13">
        <f t="shared" si="293"/>
        <v>44.280507576488162</v>
      </c>
      <c r="EP164" s="13">
        <f t="shared" si="293"/>
        <v>45.147079735034836</v>
      </c>
      <c r="EQ164" s="13">
        <f t="shared" si="293"/>
        <v>43.535318946401048</v>
      </c>
      <c r="ER164" s="13">
        <f t="shared" si="293"/>
        <v>43.555853253154325</v>
      </c>
      <c r="ES164" s="13">
        <f t="shared" si="293"/>
        <v>32.267018304978798</v>
      </c>
      <c r="ET164" s="13">
        <f t="shared" si="293"/>
        <v>38.079584762198365</v>
      </c>
      <c r="EU164" s="13">
        <f t="shared" si="293"/>
        <v>40.413963286408766</v>
      </c>
      <c r="EV164" s="13">
        <f t="shared" si="293"/>
        <v>45.457101470533189</v>
      </c>
      <c r="EW164" s="13">
        <f t="shared" si="293"/>
        <v>44.589894614640194</v>
      </c>
      <c r="EX164" s="13">
        <f t="shared" si="293"/>
        <v>47.2079960090485</v>
      </c>
      <c r="EY164" s="13">
        <f t="shared" si="293"/>
        <v>41.561059779317816</v>
      </c>
      <c r="EZ164" s="13">
        <f t="shared" si="293"/>
        <v>39.786290044861808</v>
      </c>
      <c r="FA164" s="13">
        <f t="shared" si="293"/>
        <v>39.459047951835004</v>
      </c>
      <c r="FB164" s="13">
        <f t="shared" si="293"/>
        <v>47.401310749531923</v>
      </c>
      <c r="FC164" s="13">
        <f t="shared" si="293"/>
        <v>50.875799544271402</v>
      </c>
      <c r="FD164" s="13">
        <f t="shared" si="293"/>
        <v>51.588951591632018</v>
      </c>
      <c r="FE164" s="13">
        <f t="shared" ref="FE164:FP164" si="294">FE117+FE125+FE133+FE141+FE152</f>
        <v>37.441164936815994</v>
      </c>
      <c r="FF164" s="13">
        <f t="shared" si="294"/>
        <v>41.685495899002831</v>
      </c>
      <c r="FG164" s="13">
        <f t="shared" si="294"/>
        <v>41.399227360658863</v>
      </c>
      <c r="FH164" s="13">
        <f t="shared" si="294"/>
        <v>45.461394053055159</v>
      </c>
      <c r="FI164" s="13">
        <f t="shared" si="294"/>
        <v>48.293592232038492</v>
      </c>
      <c r="FJ164" s="13">
        <f t="shared" si="294"/>
        <v>56.068205008386926</v>
      </c>
      <c r="FK164" s="13">
        <f t="shared" si="294"/>
        <v>48.311599891173756</v>
      </c>
      <c r="FL164" s="13">
        <f t="shared" si="294"/>
        <v>50.712792074485904</v>
      </c>
      <c r="FM164" s="13">
        <f t="shared" si="294"/>
        <v>46.652342560988487</v>
      </c>
      <c r="FN164" s="13">
        <f t="shared" si="294"/>
        <v>40.50144052474328</v>
      </c>
      <c r="FO164" s="13">
        <f t="shared" si="294"/>
        <v>36.096774914270156</v>
      </c>
      <c r="FP164" s="13">
        <f t="shared" si="294"/>
        <v>44.603343365169195</v>
      </c>
      <c r="FQ164" s="13">
        <f t="shared" ref="FQ164:FS164" si="295">FQ117+FQ125+FQ133+FQ141+FQ152</f>
        <v>30.381876286570272</v>
      </c>
      <c r="FR164" s="13">
        <f t="shared" si="295"/>
        <v>40.091982302306</v>
      </c>
      <c r="FS164" s="13">
        <f t="shared" si="295"/>
        <v>34.725482703571224</v>
      </c>
      <c r="FT164" s="13">
        <f t="shared" ref="FT164:FU164" si="296">FT117+FT125+FT133+FT141+FT152</f>
        <v>38.149374977001287</v>
      </c>
      <c r="FU164" s="13">
        <f t="shared" si="296"/>
        <v>39.924638984075024</v>
      </c>
      <c r="FV164" s="13">
        <f t="shared" ref="FV164" si="297">FV117+FV125+FV133+FV141+FV152</f>
        <v>44.335614761126443</v>
      </c>
    </row>
    <row r="165" spans="1:178" ht="14.25" customHeight="1" x14ac:dyDescent="0.25">
      <c r="A165" s="49" t="s">
        <v>24</v>
      </c>
      <c r="B165" s="13">
        <f t="shared" ref="B165:BM165" si="298">B118+B126+B134+B142+B150</f>
        <v>0</v>
      </c>
      <c r="C165" s="13">
        <f t="shared" si="298"/>
        <v>0</v>
      </c>
      <c r="D165" s="13">
        <f t="shared" si="298"/>
        <v>0</v>
      </c>
      <c r="E165" s="13">
        <f t="shared" si="298"/>
        <v>0</v>
      </c>
      <c r="F165" s="13">
        <f t="shared" si="298"/>
        <v>0</v>
      </c>
      <c r="G165" s="13">
        <f t="shared" si="298"/>
        <v>0</v>
      </c>
      <c r="H165" s="13">
        <f t="shared" si="298"/>
        <v>0</v>
      </c>
      <c r="I165" s="13">
        <f t="shared" si="298"/>
        <v>0</v>
      </c>
      <c r="J165" s="13">
        <f t="shared" si="298"/>
        <v>0</v>
      </c>
      <c r="K165" s="13">
        <f t="shared" si="298"/>
        <v>0</v>
      </c>
      <c r="L165" s="13">
        <f t="shared" si="298"/>
        <v>0</v>
      </c>
      <c r="M165" s="13">
        <f t="shared" si="298"/>
        <v>0</v>
      </c>
      <c r="N165" s="13">
        <f t="shared" si="298"/>
        <v>0</v>
      </c>
      <c r="O165" s="13">
        <f t="shared" si="298"/>
        <v>0</v>
      </c>
      <c r="P165" s="13">
        <f t="shared" si="298"/>
        <v>0</v>
      </c>
      <c r="Q165" s="13">
        <f t="shared" si="298"/>
        <v>0</v>
      </c>
      <c r="R165" s="13">
        <f t="shared" si="298"/>
        <v>0</v>
      </c>
      <c r="S165" s="13">
        <f t="shared" si="298"/>
        <v>0</v>
      </c>
      <c r="T165" s="13">
        <f t="shared" si="298"/>
        <v>0</v>
      </c>
      <c r="U165" s="13">
        <f t="shared" si="298"/>
        <v>0</v>
      </c>
      <c r="V165" s="13">
        <f t="shared" si="298"/>
        <v>0</v>
      </c>
      <c r="W165" s="13">
        <f t="shared" si="298"/>
        <v>0</v>
      </c>
      <c r="X165" s="13">
        <f t="shared" si="298"/>
        <v>0</v>
      </c>
      <c r="Y165" s="13">
        <f t="shared" si="298"/>
        <v>0</v>
      </c>
      <c r="Z165" s="13">
        <f t="shared" si="298"/>
        <v>0</v>
      </c>
      <c r="AA165" s="13">
        <f t="shared" si="298"/>
        <v>0</v>
      </c>
      <c r="AB165" s="13">
        <f t="shared" si="298"/>
        <v>0</v>
      </c>
      <c r="AC165" s="13">
        <f t="shared" si="298"/>
        <v>0</v>
      </c>
      <c r="AD165" s="13">
        <f t="shared" si="298"/>
        <v>0</v>
      </c>
      <c r="AE165" s="13">
        <f t="shared" si="298"/>
        <v>0</v>
      </c>
      <c r="AF165" s="13">
        <f t="shared" si="298"/>
        <v>0</v>
      </c>
      <c r="AG165" s="13">
        <f t="shared" si="298"/>
        <v>0</v>
      </c>
      <c r="AH165" s="13">
        <f t="shared" si="298"/>
        <v>0</v>
      </c>
      <c r="AI165" s="13">
        <f t="shared" si="298"/>
        <v>0</v>
      </c>
      <c r="AJ165" s="13">
        <f t="shared" si="298"/>
        <v>0</v>
      </c>
      <c r="AK165" s="13">
        <f t="shared" si="298"/>
        <v>0</v>
      </c>
      <c r="AL165" s="13">
        <f t="shared" si="298"/>
        <v>0</v>
      </c>
      <c r="AM165" s="13">
        <f t="shared" si="298"/>
        <v>0</v>
      </c>
      <c r="AN165" s="13">
        <f t="shared" si="298"/>
        <v>0</v>
      </c>
      <c r="AO165" s="13">
        <f t="shared" si="298"/>
        <v>0</v>
      </c>
      <c r="AP165" s="13">
        <f t="shared" si="298"/>
        <v>13.137833648558514</v>
      </c>
      <c r="AQ165" s="13">
        <f t="shared" si="298"/>
        <v>13.137833648558514</v>
      </c>
      <c r="AR165" s="13">
        <f t="shared" si="298"/>
        <v>13.137833648558514</v>
      </c>
      <c r="AS165" s="13">
        <f t="shared" si="298"/>
        <v>13.137833648558514</v>
      </c>
      <c r="AT165" s="13">
        <f t="shared" si="298"/>
        <v>23.639868131623807</v>
      </c>
      <c r="AU165" s="13">
        <f t="shared" si="298"/>
        <v>23.639868131623807</v>
      </c>
      <c r="AV165" s="13">
        <f t="shared" si="298"/>
        <v>23.639868131623807</v>
      </c>
      <c r="AW165" s="13">
        <f t="shared" si="298"/>
        <v>23.639868131623807</v>
      </c>
      <c r="AX165" s="13">
        <f t="shared" si="298"/>
        <v>27.542816437041424</v>
      </c>
      <c r="AY165" s="13">
        <f t="shared" si="298"/>
        <v>27.542816437041424</v>
      </c>
      <c r="AZ165" s="13">
        <f t="shared" si="298"/>
        <v>27.542816437041424</v>
      </c>
      <c r="BA165" s="13">
        <f t="shared" si="298"/>
        <v>27.542816437041424</v>
      </c>
      <c r="BB165" s="13">
        <f t="shared" si="298"/>
        <v>27.356895870862246</v>
      </c>
      <c r="BC165" s="13">
        <f t="shared" si="298"/>
        <v>27.356895870862246</v>
      </c>
      <c r="BD165" s="13">
        <f t="shared" si="298"/>
        <v>27.356895870862246</v>
      </c>
      <c r="BE165" s="13">
        <f t="shared" si="298"/>
        <v>27.356895870862246</v>
      </c>
      <c r="BF165" s="13">
        <f t="shared" si="298"/>
        <v>28.629733515332184</v>
      </c>
      <c r="BG165" s="13">
        <f t="shared" si="298"/>
        <v>28.629733515332184</v>
      </c>
      <c r="BH165" s="13">
        <f t="shared" si="298"/>
        <v>28.629733515332184</v>
      </c>
      <c r="BI165" s="13">
        <f t="shared" si="298"/>
        <v>28.629733515332184</v>
      </c>
      <c r="BJ165" s="13">
        <f t="shared" si="298"/>
        <v>27.242506985840699</v>
      </c>
      <c r="BK165" s="13">
        <f t="shared" si="298"/>
        <v>27.242506985840699</v>
      </c>
      <c r="BL165" s="13">
        <f t="shared" si="298"/>
        <v>27.242506985840699</v>
      </c>
      <c r="BM165" s="13">
        <f t="shared" si="298"/>
        <v>27.242506985840699</v>
      </c>
      <c r="BN165" s="13">
        <f t="shared" ref="BN165:DY165" si="299">BN118+BN126+BN134+BN142+BN150</f>
        <v>27.796705600104492</v>
      </c>
      <c r="BO165" s="13">
        <f t="shared" si="299"/>
        <v>27.796705600104492</v>
      </c>
      <c r="BP165" s="13">
        <f t="shared" si="299"/>
        <v>27.796705600104492</v>
      </c>
      <c r="BQ165" s="13">
        <f t="shared" si="299"/>
        <v>27.796705600104492</v>
      </c>
      <c r="BR165" s="13">
        <f t="shared" si="299"/>
        <v>31.109832466716078</v>
      </c>
      <c r="BS165" s="13">
        <f t="shared" si="299"/>
        <v>31.109832466716078</v>
      </c>
      <c r="BT165" s="13">
        <f t="shared" si="299"/>
        <v>31.109832466716078</v>
      </c>
      <c r="BU165" s="13">
        <f t="shared" si="299"/>
        <v>31.109832466716078</v>
      </c>
      <c r="BV165" s="13">
        <f t="shared" si="299"/>
        <v>29.203254218717113</v>
      </c>
      <c r="BW165" s="13">
        <f t="shared" si="299"/>
        <v>29.203254218717113</v>
      </c>
      <c r="BX165" s="13">
        <f t="shared" si="299"/>
        <v>29.203254218717113</v>
      </c>
      <c r="BY165" s="13">
        <f t="shared" si="299"/>
        <v>29.203254218717113</v>
      </c>
      <c r="BZ165" s="13">
        <f t="shared" si="299"/>
        <v>28.920486078362853</v>
      </c>
      <c r="CA165" s="13">
        <f t="shared" si="299"/>
        <v>28.920486078362853</v>
      </c>
      <c r="CB165" s="13">
        <f t="shared" si="299"/>
        <v>28.920486078362853</v>
      </c>
      <c r="CC165" s="13">
        <f t="shared" si="299"/>
        <v>28.920486078362853</v>
      </c>
      <c r="CD165" s="13">
        <f t="shared" si="299"/>
        <v>30.105592739461791</v>
      </c>
      <c r="CE165" s="13">
        <f t="shared" si="299"/>
        <v>30.105592739461791</v>
      </c>
      <c r="CF165" s="13">
        <f t="shared" si="299"/>
        <v>30.105592739461791</v>
      </c>
      <c r="CG165" s="13">
        <f t="shared" si="299"/>
        <v>30.105592739461791</v>
      </c>
      <c r="CH165" s="13">
        <f t="shared" si="299"/>
        <v>25.70976409524587</v>
      </c>
      <c r="CI165" s="13">
        <f t="shared" si="299"/>
        <v>25.70976409524587</v>
      </c>
      <c r="CJ165" s="13">
        <f t="shared" si="299"/>
        <v>25.70976409524587</v>
      </c>
      <c r="CK165" s="13">
        <f t="shared" si="299"/>
        <v>25.70976409524587</v>
      </c>
      <c r="CL165" s="13">
        <f t="shared" si="299"/>
        <v>23.999180516067682</v>
      </c>
      <c r="CM165" s="13">
        <f t="shared" si="299"/>
        <v>23.999180516067682</v>
      </c>
      <c r="CN165" s="13">
        <f t="shared" si="299"/>
        <v>23.999180516067682</v>
      </c>
      <c r="CO165" s="13">
        <f t="shared" si="299"/>
        <v>23.999180516067682</v>
      </c>
      <c r="CP165" s="13">
        <f t="shared" si="299"/>
        <v>18.674746712205511</v>
      </c>
      <c r="CQ165" s="13">
        <f t="shared" si="299"/>
        <v>18.674746712205511</v>
      </c>
      <c r="CR165" s="13">
        <f t="shared" si="299"/>
        <v>18.674746712205511</v>
      </c>
      <c r="CS165" s="13">
        <f t="shared" si="299"/>
        <v>18.674746712205511</v>
      </c>
      <c r="CT165" s="13">
        <f t="shared" si="299"/>
        <v>19.302999528889973</v>
      </c>
      <c r="CU165" s="13">
        <f t="shared" si="299"/>
        <v>19.302999528889973</v>
      </c>
      <c r="CV165" s="13">
        <f t="shared" si="299"/>
        <v>19.302999528889973</v>
      </c>
      <c r="CW165" s="13">
        <f t="shared" si="299"/>
        <v>19.302999528889973</v>
      </c>
      <c r="CX165" s="13">
        <f t="shared" si="299"/>
        <v>20.833059418153361</v>
      </c>
      <c r="CY165" s="13">
        <f t="shared" si="299"/>
        <v>20.833059418153361</v>
      </c>
      <c r="CZ165" s="13">
        <f t="shared" si="299"/>
        <v>20.833059418153361</v>
      </c>
      <c r="DA165" s="13">
        <f t="shared" si="299"/>
        <v>20.833059418153361</v>
      </c>
      <c r="DB165" s="13">
        <f t="shared" si="299"/>
        <v>25.368148686674274</v>
      </c>
      <c r="DC165" s="13">
        <f t="shared" si="299"/>
        <v>25.368148686674274</v>
      </c>
      <c r="DD165" s="13">
        <f t="shared" si="299"/>
        <v>25.368148686674274</v>
      </c>
      <c r="DE165" s="13">
        <f t="shared" si="299"/>
        <v>25.368148686674274</v>
      </c>
      <c r="DF165" s="13">
        <f t="shared" si="299"/>
        <v>33.226531313787497</v>
      </c>
      <c r="DG165" s="13">
        <f t="shared" si="299"/>
        <v>33.226531313787497</v>
      </c>
      <c r="DH165" s="13">
        <f t="shared" si="299"/>
        <v>33.226531313787497</v>
      </c>
      <c r="DI165" s="13">
        <f t="shared" si="299"/>
        <v>33.226531313787497</v>
      </c>
      <c r="DJ165" s="13">
        <f t="shared" si="299"/>
        <v>38.057376951441846</v>
      </c>
      <c r="DK165" s="13">
        <f t="shared" si="299"/>
        <v>38.057376951441846</v>
      </c>
      <c r="DL165" s="13">
        <f t="shared" si="299"/>
        <v>38.057376951441846</v>
      </c>
      <c r="DM165" s="13">
        <f t="shared" si="299"/>
        <v>38.057376951441846</v>
      </c>
      <c r="DN165" s="13">
        <f t="shared" si="299"/>
        <v>38.143747786120272</v>
      </c>
      <c r="DO165" s="13">
        <f t="shared" si="299"/>
        <v>38.143747786120272</v>
      </c>
      <c r="DP165" s="13">
        <f t="shared" si="299"/>
        <v>38.143747786120272</v>
      </c>
      <c r="DQ165" s="13">
        <f t="shared" si="299"/>
        <v>38.143747786120272</v>
      </c>
      <c r="DR165" s="13">
        <f t="shared" si="299"/>
        <v>42.904057065623448</v>
      </c>
      <c r="DS165" s="13">
        <f t="shared" si="299"/>
        <v>42.904057065623448</v>
      </c>
      <c r="DT165" s="13">
        <f t="shared" si="299"/>
        <v>42.904057065623448</v>
      </c>
      <c r="DU165" s="13">
        <f t="shared" si="299"/>
        <v>42.904057065623448</v>
      </c>
      <c r="DV165" s="13">
        <f t="shared" si="299"/>
        <v>43.491921251709272</v>
      </c>
      <c r="DW165" s="13">
        <f t="shared" si="299"/>
        <v>43.491921251709272</v>
      </c>
      <c r="DX165" s="13">
        <f t="shared" si="299"/>
        <v>43.491921251709272</v>
      </c>
      <c r="DY165" s="13">
        <f t="shared" si="299"/>
        <v>43.491921251709272</v>
      </c>
      <c r="DZ165" s="13">
        <f t="shared" ref="DZ165:FD165" si="300">DZ118+DZ126+DZ134+DZ142+DZ150</f>
        <v>45.980252926871742</v>
      </c>
      <c r="EA165" s="13">
        <f t="shared" si="300"/>
        <v>45.980252926871742</v>
      </c>
      <c r="EB165" s="13">
        <f t="shared" si="300"/>
        <v>45.980252926871742</v>
      </c>
      <c r="EC165" s="13">
        <f t="shared" si="300"/>
        <v>45.980252926871742</v>
      </c>
      <c r="ED165" s="13">
        <f t="shared" si="300"/>
        <v>48.725053379273412</v>
      </c>
      <c r="EE165" s="13">
        <f t="shared" si="300"/>
        <v>48.725053379273412</v>
      </c>
      <c r="EF165" s="13">
        <f t="shared" si="300"/>
        <v>48.725053379273412</v>
      </c>
      <c r="EG165" s="13">
        <f t="shared" si="300"/>
        <v>48.725053379273412</v>
      </c>
      <c r="EH165" s="13">
        <f t="shared" si="300"/>
        <v>45.510495829874131</v>
      </c>
      <c r="EI165" s="13">
        <f t="shared" si="300"/>
        <v>45.510495829874131</v>
      </c>
      <c r="EJ165" s="13">
        <f t="shared" si="300"/>
        <v>45.510495829874131</v>
      </c>
      <c r="EK165" s="13">
        <f t="shared" si="300"/>
        <v>45.510495829874131</v>
      </c>
      <c r="EL165" s="13">
        <f t="shared" si="300"/>
        <v>42.357242367455875</v>
      </c>
      <c r="EM165" s="13">
        <f t="shared" si="300"/>
        <v>42.357242367455875</v>
      </c>
      <c r="EN165" s="13">
        <f t="shared" si="300"/>
        <v>42.357242367455875</v>
      </c>
      <c r="EO165" s="13">
        <f t="shared" si="300"/>
        <v>42.357242367455875</v>
      </c>
      <c r="EP165" s="13">
        <f t="shared" si="300"/>
        <v>36.005161221421368</v>
      </c>
      <c r="EQ165" s="13">
        <f t="shared" si="300"/>
        <v>36.005161221421368</v>
      </c>
      <c r="ER165" s="13">
        <f t="shared" si="300"/>
        <v>36.005161221421368</v>
      </c>
      <c r="ES165" s="13">
        <f t="shared" si="300"/>
        <v>36.005161221421368</v>
      </c>
      <c r="ET165" s="13">
        <f t="shared" si="300"/>
        <v>34.455244640730342</v>
      </c>
      <c r="EU165" s="13">
        <f t="shared" si="300"/>
        <v>34.455244640730342</v>
      </c>
      <c r="EV165" s="13">
        <f t="shared" si="300"/>
        <v>34.455244640730342</v>
      </c>
      <c r="EW165" s="13">
        <f t="shared" si="300"/>
        <v>34.455244640730342</v>
      </c>
      <c r="EX165" s="13">
        <f t="shared" si="300"/>
        <v>37.506160624630525</v>
      </c>
      <c r="EY165" s="13">
        <f t="shared" si="300"/>
        <v>37.506160624630525</v>
      </c>
      <c r="EZ165" s="13">
        <f t="shared" si="300"/>
        <v>37.506160624630525</v>
      </c>
      <c r="FA165" s="13">
        <f t="shared" si="300"/>
        <v>37.506160624630525</v>
      </c>
      <c r="FB165" s="13">
        <f t="shared" si="300"/>
        <v>36.514180236623133</v>
      </c>
      <c r="FC165" s="13">
        <f t="shared" si="300"/>
        <v>36.514180236623133</v>
      </c>
      <c r="FD165" s="13">
        <f t="shared" si="300"/>
        <v>36.514180236623133</v>
      </c>
      <c r="FE165" s="13">
        <f t="shared" ref="FE165:FP165" si="301">FE118+FE126+FE134+FE142+FE150</f>
        <v>36.514180236623133</v>
      </c>
      <c r="FF165" s="13">
        <f t="shared" si="301"/>
        <v>38.084499999999998</v>
      </c>
      <c r="FG165" s="13">
        <f t="shared" si="301"/>
        <v>38.084499999999998</v>
      </c>
      <c r="FH165" s="13">
        <f t="shared" si="301"/>
        <v>38.084499999999998</v>
      </c>
      <c r="FI165" s="13">
        <f t="shared" si="301"/>
        <v>38.084499999999998</v>
      </c>
      <c r="FJ165" s="13">
        <f t="shared" si="301"/>
        <v>39.863500000000002</v>
      </c>
      <c r="FK165" s="13">
        <f t="shared" si="301"/>
        <v>39.863500000000002</v>
      </c>
      <c r="FL165" s="13">
        <f t="shared" si="301"/>
        <v>39.863500000000002</v>
      </c>
      <c r="FM165" s="13">
        <f t="shared" si="301"/>
        <v>39.863500000000002</v>
      </c>
      <c r="FN165" s="13">
        <f t="shared" si="301"/>
        <v>42.578249999999997</v>
      </c>
      <c r="FO165" s="13">
        <f t="shared" si="301"/>
        <v>42.578249999999997</v>
      </c>
      <c r="FP165" s="13">
        <f t="shared" si="301"/>
        <v>42.578249999999997</v>
      </c>
      <c r="FQ165" s="13">
        <f t="shared" ref="FQ165:FS165" si="302">FQ118+FQ126+FQ134+FQ142+FQ150</f>
        <v>42.578249999999997</v>
      </c>
      <c r="FR165" s="13">
        <f t="shared" si="302"/>
        <v>45.075749999999999</v>
      </c>
      <c r="FS165" s="13">
        <f t="shared" si="302"/>
        <v>45.075749999999999</v>
      </c>
      <c r="FT165" s="13">
        <f t="shared" ref="FT165:FU165" si="303">FT118+FT126+FT134+FT142+FT150</f>
        <v>45.075749999999999</v>
      </c>
      <c r="FU165" s="13">
        <f t="shared" si="303"/>
        <v>45.075749999999999</v>
      </c>
      <c r="FV165" s="13">
        <f t="shared" ref="FV165" si="304">FV118+FV126+FV134+FV142+FV150</f>
        <v>47.666580495438367</v>
      </c>
    </row>
    <row r="166" spans="1:178" ht="14.25" customHeight="1" x14ac:dyDescent="0.25">
      <c r="A166" s="49" t="s">
        <v>28</v>
      </c>
      <c r="B166" s="13">
        <f t="shared" ref="B166:BM166" si="305">B154</f>
        <v>36.881</v>
      </c>
      <c r="C166" s="13">
        <f t="shared" si="305"/>
        <v>39.585000000000001</v>
      </c>
      <c r="D166" s="13">
        <f t="shared" si="305"/>
        <v>39.516999999999996</v>
      </c>
      <c r="E166" s="13">
        <f t="shared" si="305"/>
        <v>35.667000000000002</v>
      </c>
      <c r="F166" s="13">
        <f t="shared" si="305"/>
        <v>34.670999999999999</v>
      </c>
      <c r="G166" s="13">
        <f t="shared" si="305"/>
        <v>39.936999999999998</v>
      </c>
      <c r="H166" s="13">
        <f t="shared" si="305"/>
        <v>40.344999999999999</v>
      </c>
      <c r="I166" s="13">
        <f t="shared" si="305"/>
        <v>37.598999999999997</v>
      </c>
      <c r="J166" s="13">
        <f t="shared" si="305"/>
        <v>39.158000000000001</v>
      </c>
      <c r="K166" s="13">
        <f t="shared" si="305"/>
        <v>41.728999999999999</v>
      </c>
      <c r="L166" s="13">
        <f t="shared" si="305"/>
        <v>40.35</v>
      </c>
      <c r="M166" s="13">
        <f t="shared" si="305"/>
        <v>40.109000000000002</v>
      </c>
      <c r="N166" s="13">
        <f t="shared" si="305"/>
        <v>39.653000000000006</v>
      </c>
      <c r="O166" s="13">
        <f t="shared" si="305"/>
        <v>43.207000000000001</v>
      </c>
      <c r="P166" s="13">
        <f t="shared" si="305"/>
        <v>44.594999999999999</v>
      </c>
      <c r="Q166" s="13">
        <f t="shared" si="305"/>
        <v>43.433999999999997</v>
      </c>
      <c r="R166" s="13">
        <f t="shared" si="305"/>
        <v>40.937000000000005</v>
      </c>
      <c r="S166" s="13">
        <f t="shared" si="305"/>
        <v>42.744999999999997</v>
      </c>
      <c r="T166" s="13">
        <f t="shared" si="305"/>
        <v>44.45</v>
      </c>
      <c r="U166" s="13">
        <f t="shared" si="305"/>
        <v>42.736999999999995</v>
      </c>
      <c r="V166" s="13">
        <f t="shared" si="305"/>
        <v>44.724999999999994</v>
      </c>
      <c r="W166" s="13">
        <f t="shared" si="305"/>
        <v>46.282999999999994</v>
      </c>
      <c r="X166" s="13">
        <f t="shared" si="305"/>
        <v>42.823</v>
      </c>
      <c r="Y166" s="13">
        <f t="shared" si="305"/>
        <v>40.518000000000001</v>
      </c>
      <c r="Z166" s="13">
        <f t="shared" si="305"/>
        <v>41.181999999999995</v>
      </c>
      <c r="AA166" s="13">
        <f t="shared" si="305"/>
        <v>30.484000000000002</v>
      </c>
      <c r="AB166" s="13">
        <f t="shared" si="305"/>
        <v>41.79</v>
      </c>
      <c r="AC166" s="13">
        <f t="shared" si="305"/>
        <v>38.192</v>
      </c>
      <c r="AD166" s="13">
        <f t="shared" si="305"/>
        <v>37.256999999999998</v>
      </c>
      <c r="AE166" s="13">
        <f t="shared" si="305"/>
        <v>32.058</v>
      </c>
      <c r="AF166" s="13">
        <f t="shared" si="305"/>
        <v>33.682000000000002</v>
      </c>
      <c r="AG166" s="13">
        <f t="shared" si="305"/>
        <v>32.887</v>
      </c>
      <c r="AH166" s="13">
        <f t="shared" si="305"/>
        <v>37.1</v>
      </c>
      <c r="AI166" s="13">
        <f t="shared" si="305"/>
        <v>35.140999999999998</v>
      </c>
      <c r="AJ166" s="13">
        <f t="shared" si="305"/>
        <v>32.21</v>
      </c>
      <c r="AK166" s="13">
        <f t="shared" si="305"/>
        <v>31.950999999999997</v>
      </c>
      <c r="AL166" s="13">
        <f t="shared" si="305"/>
        <v>31.503999999999998</v>
      </c>
      <c r="AM166" s="13">
        <f t="shared" si="305"/>
        <v>32.803000000000004</v>
      </c>
      <c r="AN166" s="13">
        <f t="shared" si="305"/>
        <v>33.44</v>
      </c>
      <c r="AO166" s="13">
        <f t="shared" si="305"/>
        <v>33.274999999999999</v>
      </c>
      <c r="AP166" s="13">
        <f t="shared" si="305"/>
        <v>34.415999999999997</v>
      </c>
      <c r="AQ166" s="13">
        <f t="shared" si="305"/>
        <v>33.726999999999997</v>
      </c>
      <c r="AR166" s="13">
        <f t="shared" si="305"/>
        <v>35.732999999999997</v>
      </c>
      <c r="AS166" s="13">
        <f t="shared" si="305"/>
        <v>39.787999999999997</v>
      </c>
      <c r="AT166" s="13">
        <f t="shared" si="305"/>
        <v>35.654000000000003</v>
      </c>
      <c r="AU166" s="13">
        <f t="shared" si="305"/>
        <v>37.863999999999997</v>
      </c>
      <c r="AV166" s="13">
        <f t="shared" si="305"/>
        <v>36.136000000000003</v>
      </c>
      <c r="AW166" s="13">
        <f t="shared" si="305"/>
        <v>36.426000000000002</v>
      </c>
      <c r="AX166" s="13">
        <f t="shared" si="305"/>
        <v>36.706000000000003</v>
      </c>
      <c r="AY166" s="13">
        <f t="shared" si="305"/>
        <v>36.741</v>
      </c>
      <c r="AZ166" s="13">
        <f t="shared" si="305"/>
        <v>34.825000000000003</v>
      </c>
      <c r="BA166" s="13">
        <f t="shared" si="305"/>
        <v>34.981999999999999</v>
      </c>
      <c r="BB166" s="13">
        <f t="shared" si="305"/>
        <v>54.36</v>
      </c>
      <c r="BC166" s="13">
        <f t="shared" si="305"/>
        <v>35.411000000000001</v>
      </c>
      <c r="BD166" s="13">
        <f t="shared" si="305"/>
        <v>34.576000000000001</v>
      </c>
      <c r="BE166" s="13">
        <f t="shared" si="305"/>
        <v>39.44</v>
      </c>
      <c r="BF166" s="13">
        <f t="shared" si="305"/>
        <v>40.634</v>
      </c>
      <c r="BG166" s="13">
        <f t="shared" si="305"/>
        <v>35.412999999999997</v>
      </c>
      <c r="BH166" s="13">
        <f t="shared" si="305"/>
        <v>45.067999999999998</v>
      </c>
      <c r="BI166" s="13">
        <f t="shared" si="305"/>
        <v>63.96</v>
      </c>
      <c r="BJ166" s="13">
        <f t="shared" si="305"/>
        <v>64.204000000000008</v>
      </c>
      <c r="BK166" s="13">
        <f t="shared" si="305"/>
        <v>57.496000000000002</v>
      </c>
      <c r="BL166" s="13">
        <f t="shared" si="305"/>
        <v>57.007999999999996</v>
      </c>
      <c r="BM166" s="13">
        <f t="shared" si="305"/>
        <v>61.098000000000006</v>
      </c>
      <c r="BN166" s="13">
        <f t="shared" ref="BN166:DY166" si="306">BN154</f>
        <v>72.071999999999989</v>
      </c>
      <c r="BO166" s="13">
        <f t="shared" si="306"/>
        <v>69.745999999999995</v>
      </c>
      <c r="BP166" s="13">
        <f t="shared" si="306"/>
        <v>85.745000000000005</v>
      </c>
      <c r="BQ166" s="13">
        <f t="shared" si="306"/>
        <v>71.320999999999998</v>
      </c>
      <c r="BR166" s="13">
        <f t="shared" si="306"/>
        <v>68.111999999999995</v>
      </c>
      <c r="BS166" s="13">
        <f t="shared" si="306"/>
        <v>63.893999999999998</v>
      </c>
      <c r="BT166" s="13">
        <f t="shared" si="306"/>
        <v>64.572000000000003</v>
      </c>
      <c r="BU166" s="13">
        <f t="shared" si="306"/>
        <v>62.564999999999998</v>
      </c>
      <c r="BV166" s="13">
        <f t="shared" si="306"/>
        <v>54.491999999999997</v>
      </c>
      <c r="BW166" s="13">
        <f t="shared" si="306"/>
        <v>69.266000000000005</v>
      </c>
      <c r="BX166" s="13">
        <f t="shared" si="306"/>
        <v>63.027999999999999</v>
      </c>
      <c r="BY166" s="13">
        <f t="shared" si="306"/>
        <v>70.070999999999998</v>
      </c>
      <c r="BZ166" s="13">
        <f t="shared" si="306"/>
        <v>72.489000000000004</v>
      </c>
      <c r="CA166" s="13">
        <f t="shared" si="306"/>
        <v>65.775999999999996</v>
      </c>
      <c r="CB166" s="13">
        <f t="shared" si="306"/>
        <v>88.579000000000008</v>
      </c>
      <c r="CC166" s="13">
        <f t="shared" si="306"/>
        <v>69.967999999999989</v>
      </c>
      <c r="CD166" s="13">
        <f t="shared" si="306"/>
        <v>94.734999999999999</v>
      </c>
      <c r="CE166" s="13">
        <f t="shared" si="306"/>
        <v>93.066000000000003</v>
      </c>
      <c r="CF166" s="13">
        <f t="shared" si="306"/>
        <v>73.957999999999998</v>
      </c>
      <c r="CG166" s="13">
        <f t="shared" si="306"/>
        <v>80.649000000000001</v>
      </c>
      <c r="CH166" s="13">
        <f t="shared" si="306"/>
        <v>83.810999999999993</v>
      </c>
      <c r="CI166" s="13">
        <f t="shared" si="306"/>
        <v>87.01100000000001</v>
      </c>
      <c r="CJ166" s="13">
        <f t="shared" si="306"/>
        <v>95.066000000000003</v>
      </c>
      <c r="CK166" s="13">
        <f t="shared" si="306"/>
        <v>86.593000000000004</v>
      </c>
      <c r="CL166" s="13">
        <f t="shared" si="306"/>
        <v>88.192000000000007</v>
      </c>
      <c r="CM166" s="13">
        <f t="shared" si="306"/>
        <v>86.23599999999999</v>
      </c>
      <c r="CN166" s="13">
        <f t="shared" si="306"/>
        <v>85.49799999999999</v>
      </c>
      <c r="CO166" s="13">
        <f t="shared" si="306"/>
        <v>85.783000000000001</v>
      </c>
      <c r="CP166" s="13">
        <f t="shared" si="306"/>
        <v>71.844999999999999</v>
      </c>
      <c r="CQ166" s="13">
        <f t="shared" si="306"/>
        <v>83.913999999999987</v>
      </c>
      <c r="CR166" s="13">
        <f t="shared" si="306"/>
        <v>85.870999999999995</v>
      </c>
      <c r="CS166" s="13">
        <f t="shared" si="306"/>
        <v>88.265999999999991</v>
      </c>
      <c r="CT166" s="13">
        <f t="shared" si="306"/>
        <v>87.233000000000004</v>
      </c>
      <c r="CU166" s="13">
        <f t="shared" si="306"/>
        <v>85.878</v>
      </c>
      <c r="CV166" s="13">
        <f t="shared" si="306"/>
        <v>86.658000000000001</v>
      </c>
      <c r="CW166" s="13">
        <f t="shared" si="306"/>
        <v>87.076999999999984</v>
      </c>
      <c r="CX166" s="13">
        <f t="shared" si="306"/>
        <v>87.798999999999992</v>
      </c>
      <c r="CY166" s="13">
        <f t="shared" si="306"/>
        <v>85.451999999999998</v>
      </c>
      <c r="CZ166" s="13">
        <f t="shared" si="306"/>
        <v>86.071000000000012</v>
      </c>
      <c r="DA166" s="13">
        <f t="shared" si="306"/>
        <v>82.174999999999997</v>
      </c>
      <c r="DB166" s="13">
        <f t="shared" si="306"/>
        <v>95.572999999999993</v>
      </c>
      <c r="DC166" s="13">
        <f t="shared" si="306"/>
        <v>89.51</v>
      </c>
      <c r="DD166" s="13">
        <f t="shared" si="306"/>
        <v>93.11999999999999</v>
      </c>
      <c r="DE166" s="13">
        <f t="shared" si="306"/>
        <v>93.022999999999996</v>
      </c>
      <c r="DF166" s="13">
        <f t="shared" si="306"/>
        <v>99.001999999999995</v>
      </c>
      <c r="DG166" s="13">
        <f t="shared" si="306"/>
        <v>110.639</v>
      </c>
      <c r="DH166" s="13">
        <f t="shared" si="306"/>
        <v>87.157000000000011</v>
      </c>
      <c r="DI166" s="13">
        <f t="shared" si="306"/>
        <v>83.576999999999998</v>
      </c>
      <c r="DJ166" s="13">
        <f t="shared" si="306"/>
        <v>83.509</v>
      </c>
      <c r="DK166" s="13">
        <f t="shared" si="306"/>
        <v>81.079999999999984</v>
      </c>
      <c r="DL166" s="13">
        <f t="shared" si="306"/>
        <v>95.948999999999998</v>
      </c>
      <c r="DM166" s="13">
        <f t="shared" si="306"/>
        <v>92.116</v>
      </c>
      <c r="DN166" s="13">
        <f t="shared" si="306"/>
        <v>110.184</v>
      </c>
      <c r="DO166" s="13">
        <f t="shared" si="306"/>
        <v>89.281999999999996</v>
      </c>
      <c r="DP166" s="13">
        <f t="shared" si="306"/>
        <v>90.838999999999999</v>
      </c>
      <c r="DQ166" s="13">
        <f t="shared" si="306"/>
        <v>102.56</v>
      </c>
      <c r="DR166" s="13">
        <f t="shared" si="306"/>
        <v>101.999</v>
      </c>
      <c r="DS166" s="13">
        <f t="shared" si="306"/>
        <v>107.044</v>
      </c>
      <c r="DT166" s="13">
        <f t="shared" si="306"/>
        <v>96.789999999999992</v>
      </c>
      <c r="DU166" s="13">
        <f t="shared" si="306"/>
        <v>98.677000000000007</v>
      </c>
      <c r="DV166" s="13">
        <f t="shared" si="306"/>
        <v>93.322000000000003</v>
      </c>
      <c r="DW166" s="13">
        <f t="shared" si="306"/>
        <v>88.49799999999999</v>
      </c>
      <c r="DX166" s="13">
        <f t="shared" si="306"/>
        <v>94.204999999999998</v>
      </c>
      <c r="DY166" s="13">
        <f t="shared" si="306"/>
        <v>99.933999999999997</v>
      </c>
      <c r="DZ166" s="13">
        <f t="shared" ref="DZ166:FD166" si="307">DZ154</f>
        <v>103.58199999999999</v>
      </c>
      <c r="EA166" s="13">
        <f t="shared" si="307"/>
        <v>91.833000000000013</v>
      </c>
      <c r="EB166" s="13">
        <f t="shared" si="307"/>
        <v>91.796000000000006</v>
      </c>
      <c r="EC166" s="13">
        <f t="shared" si="307"/>
        <v>95.688999999999993</v>
      </c>
      <c r="ED166" s="13">
        <f t="shared" si="307"/>
        <v>94.293999999999997</v>
      </c>
      <c r="EE166" s="13">
        <f t="shared" si="307"/>
        <v>67.725999999999999</v>
      </c>
      <c r="EF166" s="13">
        <f t="shared" si="307"/>
        <v>72.301999999999992</v>
      </c>
      <c r="EG166" s="13">
        <f t="shared" si="307"/>
        <v>80.923000000000002</v>
      </c>
      <c r="EH166" s="13">
        <f t="shared" si="307"/>
        <v>81.884000000000015</v>
      </c>
      <c r="EI166" s="13">
        <f t="shared" si="307"/>
        <v>97.543000000000006</v>
      </c>
      <c r="EJ166" s="13">
        <f t="shared" si="307"/>
        <v>57.561999999999998</v>
      </c>
      <c r="EK166" s="13">
        <f t="shared" si="307"/>
        <v>104.313</v>
      </c>
      <c r="EL166" s="13">
        <f t="shared" si="307"/>
        <v>82.411830000000037</v>
      </c>
      <c r="EM166" s="13">
        <f t="shared" si="307"/>
        <v>70.218251824174828</v>
      </c>
      <c r="EN166" s="13">
        <f t="shared" si="307"/>
        <v>84.95666661395299</v>
      </c>
      <c r="EO166" s="13">
        <f t="shared" si="307"/>
        <v>87.549739565448007</v>
      </c>
      <c r="EP166" s="13">
        <f t="shared" si="307"/>
        <v>69.444190753416635</v>
      </c>
      <c r="EQ166" s="13">
        <f t="shared" si="307"/>
        <v>79.405242017649584</v>
      </c>
      <c r="ER166" s="13">
        <f t="shared" si="307"/>
        <v>81.654957862182314</v>
      </c>
      <c r="ES166" s="13">
        <f t="shared" si="307"/>
        <v>87.43873157061104</v>
      </c>
      <c r="ET166" s="13">
        <f t="shared" si="307"/>
        <v>88.907939022386145</v>
      </c>
      <c r="EU166" s="13">
        <f t="shared" si="307"/>
        <v>79.136730664307734</v>
      </c>
      <c r="EV166" s="13">
        <f t="shared" si="307"/>
        <v>75.615156347156017</v>
      </c>
      <c r="EW166" s="13">
        <f t="shared" si="307"/>
        <v>59.527465510244447</v>
      </c>
      <c r="EX166" s="13">
        <f t="shared" si="307"/>
        <v>64.399299160832527</v>
      </c>
      <c r="EY166" s="13">
        <f t="shared" si="307"/>
        <v>62.869887029513436</v>
      </c>
      <c r="EZ166" s="13">
        <f t="shared" si="307"/>
        <v>61.243204834883734</v>
      </c>
      <c r="FA166" s="13">
        <f t="shared" si="307"/>
        <v>70.169203714173449</v>
      </c>
      <c r="FB166" s="13">
        <f t="shared" si="307"/>
        <v>69.12079996920356</v>
      </c>
      <c r="FC166" s="13">
        <f t="shared" si="307"/>
        <v>63.516903024550793</v>
      </c>
      <c r="FD166" s="13">
        <f t="shared" si="307"/>
        <v>64.188033305202026</v>
      </c>
      <c r="FE166" s="13">
        <f t="shared" ref="FE166:FP166" si="308">FE154</f>
        <v>71.411229341687275</v>
      </c>
      <c r="FF166" s="13">
        <f t="shared" si="308"/>
        <v>70.250464384802783</v>
      </c>
      <c r="FG166" s="13">
        <f t="shared" si="308"/>
        <v>66.745405818067368</v>
      </c>
      <c r="FH166" s="13">
        <f t="shared" si="308"/>
        <v>64.03596625014184</v>
      </c>
      <c r="FI166" s="13">
        <f t="shared" si="308"/>
        <v>66.632028406768882</v>
      </c>
      <c r="FJ166" s="13">
        <f t="shared" si="308"/>
        <v>69.385813763324393</v>
      </c>
      <c r="FK166" s="13">
        <f t="shared" si="308"/>
        <v>62.847744943481793</v>
      </c>
      <c r="FL166" s="13">
        <f t="shared" si="308"/>
        <v>64.140077015434386</v>
      </c>
      <c r="FM166" s="13">
        <f t="shared" si="308"/>
        <v>72.123507388987633</v>
      </c>
      <c r="FN166" s="13">
        <f t="shared" si="308"/>
        <v>74.559606549146139</v>
      </c>
      <c r="FO166" s="13">
        <f t="shared" si="308"/>
        <v>70.726283868908638</v>
      </c>
      <c r="FP166" s="13">
        <f t="shared" si="308"/>
        <v>71.932849617219716</v>
      </c>
      <c r="FQ166" s="13">
        <f t="shared" ref="FQ166:FS166" si="309">FQ154</f>
        <v>75.81006568873849</v>
      </c>
      <c r="FR166" s="13">
        <f t="shared" si="309"/>
        <v>86.312321894083823</v>
      </c>
      <c r="FS166" s="13">
        <f t="shared" si="309"/>
        <v>72.127779082755978</v>
      </c>
      <c r="FT166" s="13">
        <f t="shared" ref="FT166:FU166" si="310">FT154</f>
        <v>73.155752761874581</v>
      </c>
      <c r="FU166" s="13">
        <f t="shared" si="310"/>
        <v>81.054428272560799</v>
      </c>
      <c r="FV166" s="13">
        <f t="shared" ref="FV166" si="311">FV154</f>
        <v>102.681999233667</v>
      </c>
    </row>
    <row r="167" spans="1:178" ht="14.25" customHeight="1" x14ac:dyDescent="0.25">
      <c r="A167" s="50" t="s">
        <v>43</v>
      </c>
      <c r="B167" s="13">
        <f t="shared" ref="B167:BM167" si="312">B155</f>
        <v>23.509</v>
      </c>
      <c r="C167" s="13">
        <f t="shared" si="312"/>
        <v>24.367999999999999</v>
      </c>
      <c r="D167" s="13">
        <f t="shared" si="312"/>
        <v>24.62</v>
      </c>
      <c r="E167" s="13">
        <f t="shared" si="312"/>
        <v>25.16</v>
      </c>
      <c r="F167" s="13">
        <f t="shared" si="312"/>
        <v>25.163</v>
      </c>
      <c r="G167" s="13">
        <f t="shared" si="312"/>
        <v>25.652999999999999</v>
      </c>
      <c r="H167" s="13">
        <f t="shared" si="312"/>
        <v>25.411999999999999</v>
      </c>
      <c r="I167" s="13">
        <f t="shared" si="312"/>
        <v>26.895</v>
      </c>
      <c r="J167" s="13">
        <f t="shared" si="312"/>
        <v>28.776</v>
      </c>
      <c r="K167" s="13">
        <f t="shared" si="312"/>
        <v>26.721</v>
      </c>
      <c r="L167" s="13">
        <f t="shared" si="312"/>
        <v>25.059000000000001</v>
      </c>
      <c r="M167" s="13">
        <f t="shared" si="312"/>
        <v>28.478000000000002</v>
      </c>
      <c r="N167" s="13">
        <f t="shared" si="312"/>
        <v>27.527000000000001</v>
      </c>
      <c r="O167" s="13">
        <f t="shared" si="312"/>
        <v>28.004000000000001</v>
      </c>
      <c r="P167" s="13">
        <f t="shared" si="312"/>
        <v>29.007999999999999</v>
      </c>
      <c r="Q167" s="13">
        <f t="shared" si="312"/>
        <v>32.317</v>
      </c>
      <c r="R167" s="13">
        <f t="shared" si="312"/>
        <v>29.824999999999999</v>
      </c>
      <c r="S167" s="13">
        <f t="shared" si="312"/>
        <v>28.88</v>
      </c>
      <c r="T167" s="13">
        <f t="shared" si="312"/>
        <v>29.44</v>
      </c>
      <c r="U167" s="13">
        <f t="shared" si="312"/>
        <v>31.459</v>
      </c>
      <c r="V167" s="13">
        <f t="shared" si="312"/>
        <v>32.116</v>
      </c>
      <c r="W167" s="13">
        <f t="shared" si="312"/>
        <v>32.171999999999997</v>
      </c>
      <c r="X167" s="13">
        <f t="shared" si="312"/>
        <v>30.177</v>
      </c>
      <c r="Y167" s="13">
        <f t="shared" si="312"/>
        <v>30.138000000000002</v>
      </c>
      <c r="Z167" s="13">
        <f t="shared" si="312"/>
        <v>30.914999999999999</v>
      </c>
      <c r="AA167" s="13">
        <f t="shared" si="312"/>
        <v>18.853000000000002</v>
      </c>
      <c r="AB167" s="13">
        <f t="shared" si="312"/>
        <v>31.452000000000002</v>
      </c>
      <c r="AC167" s="13">
        <f t="shared" si="312"/>
        <v>29.405000000000001</v>
      </c>
      <c r="AD167" s="13">
        <f t="shared" si="312"/>
        <v>28.978999999999999</v>
      </c>
      <c r="AE167" s="13">
        <f t="shared" si="312"/>
        <v>22.329000000000001</v>
      </c>
      <c r="AF167" s="13">
        <f t="shared" si="312"/>
        <v>24.288</v>
      </c>
      <c r="AG167" s="13">
        <f t="shared" si="312"/>
        <v>24.484999999999999</v>
      </c>
      <c r="AH167" s="13">
        <f t="shared" si="312"/>
        <v>28.533999999999999</v>
      </c>
      <c r="AI167" s="13">
        <f t="shared" si="312"/>
        <v>26.19</v>
      </c>
      <c r="AJ167" s="13">
        <f t="shared" si="312"/>
        <v>23.856999999999999</v>
      </c>
      <c r="AK167" s="13">
        <f t="shared" si="312"/>
        <v>24.968</v>
      </c>
      <c r="AL167" s="13">
        <f t="shared" si="312"/>
        <v>23.873999999999999</v>
      </c>
      <c r="AM167" s="13">
        <f t="shared" si="312"/>
        <v>24.8</v>
      </c>
      <c r="AN167" s="13">
        <f t="shared" si="312"/>
        <v>25.431999999999999</v>
      </c>
      <c r="AO167" s="13">
        <f t="shared" si="312"/>
        <v>26.116</v>
      </c>
      <c r="AP167" s="13">
        <f t="shared" si="312"/>
        <v>26.420999999999999</v>
      </c>
      <c r="AQ167" s="13">
        <f t="shared" si="312"/>
        <v>25.72</v>
      </c>
      <c r="AR167" s="13">
        <f t="shared" si="312"/>
        <v>27.96</v>
      </c>
      <c r="AS167" s="13">
        <f t="shared" si="312"/>
        <v>32.658000000000001</v>
      </c>
      <c r="AT167" s="13">
        <f t="shared" si="312"/>
        <v>27.934999999999999</v>
      </c>
      <c r="AU167" s="13">
        <f t="shared" si="312"/>
        <v>30.193999999999999</v>
      </c>
      <c r="AV167" s="13">
        <f t="shared" si="312"/>
        <v>29.567</v>
      </c>
      <c r="AW167" s="13">
        <f t="shared" si="312"/>
        <v>29.08</v>
      </c>
      <c r="AX167" s="13">
        <f t="shared" si="312"/>
        <v>30.552</v>
      </c>
      <c r="AY167" s="13">
        <f t="shared" si="312"/>
        <v>31.111000000000001</v>
      </c>
      <c r="AZ167" s="13">
        <f t="shared" si="312"/>
        <v>28.977</v>
      </c>
      <c r="BA167" s="13">
        <f t="shared" si="312"/>
        <v>29.091999999999999</v>
      </c>
      <c r="BB167" s="13">
        <f t="shared" si="312"/>
        <v>48.405999999999999</v>
      </c>
      <c r="BC167" s="13">
        <f t="shared" si="312"/>
        <v>28.951000000000001</v>
      </c>
      <c r="BD167" s="13">
        <f t="shared" si="312"/>
        <v>28.721</v>
      </c>
      <c r="BE167" s="13">
        <f t="shared" si="312"/>
        <v>33.701999999999998</v>
      </c>
      <c r="BF167" s="13">
        <f t="shared" si="312"/>
        <v>34.121000000000002</v>
      </c>
      <c r="BG167" s="13">
        <f t="shared" si="312"/>
        <v>29.297999999999998</v>
      </c>
      <c r="BH167" s="13">
        <f t="shared" si="312"/>
        <v>39.847999999999999</v>
      </c>
      <c r="BI167" s="13">
        <f t="shared" si="312"/>
        <v>58.273000000000003</v>
      </c>
      <c r="BJ167" s="13">
        <f t="shared" si="312"/>
        <v>57.896000000000001</v>
      </c>
      <c r="BK167" s="13">
        <f t="shared" si="312"/>
        <v>51.427999999999997</v>
      </c>
      <c r="BL167" s="13">
        <f t="shared" si="312"/>
        <v>50.988999999999997</v>
      </c>
      <c r="BM167" s="13">
        <f t="shared" si="312"/>
        <v>55.154000000000003</v>
      </c>
      <c r="BN167" s="13">
        <f t="shared" ref="BN167:DY167" si="313">BN155</f>
        <v>65.591999999999999</v>
      </c>
      <c r="BO167" s="13">
        <f t="shared" si="313"/>
        <v>63.457000000000001</v>
      </c>
      <c r="BP167" s="13">
        <f t="shared" si="313"/>
        <v>79.97</v>
      </c>
      <c r="BQ167" s="13">
        <f t="shared" si="313"/>
        <v>65.820999999999998</v>
      </c>
      <c r="BR167" s="13">
        <f t="shared" si="313"/>
        <v>62.774999999999999</v>
      </c>
      <c r="BS167" s="13">
        <f t="shared" si="313"/>
        <v>58.146000000000001</v>
      </c>
      <c r="BT167" s="13">
        <f t="shared" si="313"/>
        <v>59.515000000000001</v>
      </c>
      <c r="BU167" s="13">
        <f t="shared" si="313"/>
        <v>57.558999999999997</v>
      </c>
      <c r="BV167" s="13">
        <f t="shared" si="313"/>
        <v>48.798999999999999</v>
      </c>
      <c r="BW167" s="13">
        <f t="shared" si="313"/>
        <v>62.069000000000003</v>
      </c>
      <c r="BX167" s="13">
        <f t="shared" si="313"/>
        <v>57.83</v>
      </c>
      <c r="BY167" s="13">
        <f t="shared" si="313"/>
        <v>63.996000000000002</v>
      </c>
      <c r="BZ167" s="13">
        <f t="shared" si="313"/>
        <v>66.846000000000004</v>
      </c>
      <c r="CA167" s="13">
        <f t="shared" si="313"/>
        <v>59.896999999999998</v>
      </c>
      <c r="CB167" s="13">
        <f t="shared" si="313"/>
        <v>83.536000000000001</v>
      </c>
      <c r="CC167" s="13">
        <f t="shared" si="313"/>
        <v>64.620999999999995</v>
      </c>
      <c r="CD167" s="13">
        <f t="shared" si="313"/>
        <v>90.405000000000001</v>
      </c>
      <c r="CE167" s="13">
        <f t="shared" si="313"/>
        <v>88.869</v>
      </c>
      <c r="CF167" s="13">
        <f t="shared" si="313"/>
        <v>68.784000000000006</v>
      </c>
      <c r="CG167" s="13">
        <f t="shared" si="313"/>
        <v>74.834000000000003</v>
      </c>
      <c r="CH167" s="13">
        <f t="shared" si="313"/>
        <v>77.468999999999994</v>
      </c>
      <c r="CI167" s="13">
        <f t="shared" si="313"/>
        <v>81.685000000000002</v>
      </c>
      <c r="CJ167" s="13">
        <f t="shared" si="313"/>
        <v>89.623000000000005</v>
      </c>
      <c r="CK167" s="13">
        <f t="shared" si="313"/>
        <v>80.793000000000006</v>
      </c>
      <c r="CL167" s="13">
        <f t="shared" si="313"/>
        <v>81.641000000000005</v>
      </c>
      <c r="CM167" s="13">
        <f t="shared" si="313"/>
        <v>80.704999999999998</v>
      </c>
      <c r="CN167" s="13">
        <f t="shared" si="313"/>
        <v>80.516999999999996</v>
      </c>
      <c r="CO167" s="13">
        <f t="shared" si="313"/>
        <v>80.334000000000003</v>
      </c>
      <c r="CP167" s="13">
        <f t="shared" si="313"/>
        <v>65.899000000000001</v>
      </c>
      <c r="CQ167" s="13">
        <f t="shared" si="313"/>
        <v>78.230999999999995</v>
      </c>
      <c r="CR167" s="13">
        <f t="shared" si="313"/>
        <v>81.233999999999995</v>
      </c>
      <c r="CS167" s="13">
        <f t="shared" si="313"/>
        <v>83.256</v>
      </c>
      <c r="CT167" s="13">
        <f t="shared" si="313"/>
        <v>81.453999999999994</v>
      </c>
      <c r="CU167" s="13">
        <f t="shared" si="313"/>
        <v>81.113</v>
      </c>
      <c r="CV167" s="13">
        <f t="shared" si="313"/>
        <v>81.897000000000006</v>
      </c>
      <c r="CW167" s="13">
        <f t="shared" si="313"/>
        <v>82.290999999999997</v>
      </c>
      <c r="CX167" s="13">
        <f t="shared" si="313"/>
        <v>82.087999999999994</v>
      </c>
      <c r="CY167" s="13">
        <f t="shared" si="313"/>
        <v>80.611999999999995</v>
      </c>
      <c r="CZ167" s="13">
        <f t="shared" si="313"/>
        <v>81.84</v>
      </c>
      <c r="DA167" s="13">
        <f t="shared" si="313"/>
        <v>77.209000000000003</v>
      </c>
      <c r="DB167" s="13">
        <f t="shared" si="313"/>
        <v>89.361999999999995</v>
      </c>
      <c r="DC167" s="13">
        <f t="shared" si="313"/>
        <v>84.506</v>
      </c>
      <c r="DD167" s="13">
        <f t="shared" si="313"/>
        <v>89.063000000000002</v>
      </c>
      <c r="DE167" s="13">
        <f t="shared" si="313"/>
        <v>87.888000000000005</v>
      </c>
      <c r="DF167" s="13">
        <f t="shared" si="313"/>
        <v>93.146000000000001</v>
      </c>
      <c r="DG167" s="13">
        <f t="shared" si="313"/>
        <v>105.943</v>
      </c>
      <c r="DH167" s="13">
        <f t="shared" si="313"/>
        <v>82.873000000000005</v>
      </c>
      <c r="DI167" s="13">
        <f t="shared" si="313"/>
        <v>79.015000000000001</v>
      </c>
      <c r="DJ167" s="13">
        <f t="shared" si="313"/>
        <v>78.222999999999999</v>
      </c>
      <c r="DK167" s="13">
        <f t="shared" si="313"/>
        <v>76.385999999999996</v>
      </c>
      <c r="DL167" s="13">
        <f t="shared" si="313"/>
        <v>91.837000000000003</v>
      </c>
      <c r="DM167" s="13">
        <f t="shared" si="313"/>
        <v>87.085999999999999</v>
      </c>
      <c r="DN167" s="13">
        <f t="shared" si="313"/>
        <v>104.575</v>
      </c>
      <c r="DO167" s="13">
        <f t="shared" si="313"/>
        <v>84.882000000000005</v>
      </c>
      <c r="DP167" s="13">
        <f t="shared" si="313"/>
        <v>86.804000000000002</v>
      </c>
      <c r="DQ167" s="13">
        <f t="shared" si="313"/>
        <v>97.405000000000001</v>
      </c>
      <c r="DR167" s="13">
        <f t="shared" si="313"/>
        <v>96.403999999999996</v>
      </c>
      <c r="DS167" s="13">
        <f t="shared" si="313"/>
        <v>102.39400000000001</v>
      </c>
      <c r="DT167" s="13">
        <f t="shared" si="313"/>
        <v>91.784999999999997</v>
      </c>
      <c r="DU167" s="13">
        <f t="shared" si="313"/>
        <v>94.54</v>
      </c>
      <c r="DV167" s="13">
        <f t="shared" si="313"/>
        <v>87.91</v>
      </c>
      <c r="DW167" s="13">
        <f t="shared" si="313"/>
        <v>84.125</v>
      </c>
      <c r="DX167" s="13">
        <f t="shared" si="313"/>
        <v>90.494</v>
      </c>
      <c r="DY167" s="13">
        <f t="shared" si="313"/>
        <v>95.585999999999999</v>
      </c>
      <c r="DZ167" s="13">
        <f t="shared" ref="DZ167:FD167" si="314">DZ155</f>
        <v>98.692999999999998</v>
      </c>
      <c r="EA167" s="13">
        <f t="shared" si="314"/>
        <v>87.899000000000001</v>
      </c>
      <c r="EB167" s="13">
        <f t="shared" si="314"/>
        <v>88.424999999999997</v>
      </c>
      <c r="EC167" s="13">
        <f t="shared" si="314"/>
        <v>91.537999999999997</v>
      </c>
      <c r="ED167" s="13">
        <f t="shared" si="314"/>
        <v>89.191999999999993</v>
      </c>
      <c r="EE167" s="13">
        <f t="shared" si="314"/>
        <v>63.921999999999997</v>
      </c>
      <c r="EF167" s="13">
        <f t="shared" si="314"/>
        <v>68.944000000000003</v>
      </c>
      <c r="EG167" s="13">
        <f t="shared" si="314"/>
        <v>76.424000000000007</v>
      </c>
      <c r="EH167" s="13">
        <f t="shared" si="314"/>
        <v>76.929000000000002</v>
      </c>
      <c r="EI167" s="13">
        <f t="shared" si="314"/>
        <v>93.646000000000001</v>
      </c>
      <c r="EJ167" s="13">
        <f t="shared" si="314"/>
        <v>54.42</v>
      </c>
      <c r="EK167" s="13">
        <f t="shared" si="314"/>
        <v>100.31399999999999</v>
      </c>
      <c r="EL167" s="13">
        <f t="shared" si="314"/>
        <v>77.689220000000034</v>
      </c>
      <c r="EM167" s="13">
        <f t="shared" si="314"/>
        <v>68.229328226574751</v>
      </c>
      <c r="EN167" s="13">
        <f t="shared" si="314"/>
        <v>81.759351471868669</v>
      </c>
      <c r="EO167" s="13">
        <f t="shared" si="314"/>
        <v>83.568606056747811</v>
      </c>
      <c r="EP167" s="13">
        <f t="shared" si="314"/>
        <v>64.979419244278304</v>
      </c>
      <c r="EQ167" s="13">
        <f t="shared" si="314"/>
        <v>75.860470334356705</v>
      </c>
      <c r="ER167" s="13">
        <f t="shared" si="314"/>
        <v>78.795324428349531</v>
      </c>
      <c r="ES167" s="13">
        <f t="shared" si="314"/>
        <v>82.974786205042008</v>
      </c>
      <c r="ET167" s="13">
        <f t="shared" si="314"/>
        <v>84.459173962327796</v>
      </c>
      <c r="EU167" s="13">
        <f t="shared" si="314"/>
        <v>75.646989744279452</v>
      </c>
      <c r="EV167" s="13">
        <f t="shared" si="314"/>
        <v>72.590104911173256</v>
      </c>
      <c r="EW167" s="13">
        <f t="shared" si="314"/>
        <v>55.870152715588858</v>
      </c>
      <c r="EX167" s="13">
        <f t="shared" si="314"/>
        <v>59.851187363239148</v>
      </c>
      <c r="EY167" s="13">
        <f t="shared" si="314"/>
        <v>59.676675276498081</v>
      </c>
      <c r="EZ167" s="13">
        <f t="shared" si="314"/>
        <v>58.649525979468308</v>
      </c>
      <c r="FA167" s="13">
        <f t="shared" si="314"/>
        <v>66.6447315176393</v>
      </c>
      <c r="FB167" s="13">
        <f t="shared" si="314"/>
        <v>65.312079935598589</v>
      </c>
      <c r="FC167" s="13">
        <f t="shared" si="314"/>
        <v>60.898331095322469</v>
      </c>
      <c r="FD167" s="13">
        <f t="shared" si="314"/>
        <v>62.012424611002146</v>
      </c>
      <c r="FE167" s="13">
        <f t="shared" ref="FE167:FP167" si="315">FE155</f>
        <v>68.37827588481133</v>
      </c>
      <c r="FF167" s="13">
        <f t="shared" si="315"/>
        <v>66.694333566000978</v>
      </c>
      <c r="FG167" s="13">
        <f t="shared" si="315"/>
        <v>64.210624389423955</v>
      </c>
      <c r="FH167" s="13">
        <f t="shared" si="315"/>
        <v>61.449891829860512</v>
      </c>
      <c r="FI167" s="13">
        <f t="shared" si="315"/>
        <v>63.931171358224617</v>
      </c>
      <c r="FJ167" s="13">
        <f t="shared" si="315"/>
        <v>65.891040428228379</v>
      </c>
      <c r="FK167" s="13">
        <f t="shared" si="315"/>
        <v>60.590115883192482</v>
      </c>
      <c r="FL167" s="13">
        <f t="shared" si="315"/>
        <v>60.871092487868879</v>
      </c>
      <c r="FM167" s="13">
        <f t="shared" si="315"/>
        <v>69.33353643859941</v>
      </c>
      <c r="FN167" s="13">
        <f t="shared" si="315"/>
        <v>70.370634335500299</v>
      </c>
      <c r="FO167" s="13">
        <f t="shared" si="315"/>
        <v>68.451751786493148</v>
      </c>
      <c r="FP167" s="13">
        <f t="shared" si="315"/>
        <v>69.035805467957076</v>
      </c>
      <c r="FQ167" s="13">
        <f t="shared" ref="FQ167:FS167" si="316">FQ155</f>
        <v>72.187742409968806</v>
      </c>
      <c r="FR167" s="13">
        <f t="shared" si="316"/>
        <v>83.113684980026093</v>
      </c>
      <c r="FS167" s="13">
        <f t="shared" si="316"/>
        <v>69.705317207596607</v>
      </c>
      <c r="FT167" s="13">
        <f t="shared" ref="FT167:FU167" si="317">FT155</f>
        <v>71.233008217838943</v>
      </c>
      <c r="FU167" s="13">
        <f t="shared" si="317"/>
        <v>78.30369174893346</v>
      </c>
      <c r="FV167" s="13">
        <f t="shared" ref="FV167" si="318">FV155</f>
        <v>99.627480541115972</v>
      </c>
    </row>
    <row r="168" spans="1:178" ht="14.25" customHeight="1" x14ac:dyDescent="0.25">
      <c r="A168" s="50" t="s">
        <v>44</v>
      </c>
      <c r="B168" s="13">
        <f t="shared" ref="B168:BM168" si="319">B156</f>
        <v>7.6369999999999996</v>
      </c>
      <c r="C168" s="13">
        <f t="shared" si="319"/>
        <v>7.0860000000000003</v>
      </c>
      <c r="D168" s="13">
        <f t="shared" si="319"/>
        <v>6.4749999999999996</v>
      </c>
      <c r="E168" s="13">
        <f t="shared" si="319"/>
        <v>6.6059999999999999</v>
      </c>
      <c r="F168" s="13">
        <f t="shared" si="319"/>
        <v>5.9779999999999998</v>
      </c>
      <c r="G168" s="13">
        <f t="shared" si="319"/>
        <v>6.4219999999999997</v>
      </c>
      <c r="H168" s="13">
        <f t="shared" si="319"/>
        <v>5.3689999999999998</v>
      </c>
      <c r="I168" s="13">
        <f t="shared" si="319"/>
        <v>6.3920000000000003</v>
      </c>
      <c r="J168" s="13">
        <f t="shared" si="319"/>
        <v>6.7329999999999997</v>
      </c>
      <c r="K168" s="13">
        <f t="shared" si="319"/>
        <v>6.2690000000000001</v>
      </c>
      <c r="L168" s="13">
        <f t="shared" si="319"/>
        <v>5.8979999999999997</v>
      </c>
      <c r="M168" s="13">
        <f t="shared" si="319"/>
        <v>7.181</v>
      </c>
      <c r="N168" s="13">
        <f t="shared" si="319"/>
        <v>7.633</v>
      </c>
      <c r="O168" s="13">
        <f t="shared" si="319"/>
        <v>6.2539999999999996</v>
      </c>
      <c r="P168" s="13">
        <f t="shared" si="319"/>
        <v>5.726</v>
      </c>
      <c r="Q168" s="13">
        <f t="shared" si="319"/>
        <v>6.8869999999999996</v>
      </c>
      <c r="R168" s="13">
        <f t="shared" si="319"/>
        <v>7.4669999999999996</v>
      </c>
      <c r="S168" s="13">
        <f t="shared" si="319"/>
        <v>6.1970000000000001</v>
      </c>
      <c r="T168" s="13">
        <f t="shared" si="319"/>
        <v>5.9080000000000004</v>
      </c>
      <c r="U168" s="13">
        <f t="shared" si="319"/>
        <v>7.0270000000000001</v>
      </c>
      <c r="V168" s="13">
        <f t="shared" si="319"/>
        <v>7.5620000000000003</v>
      </c>
      <c r="W168" s="13">
        <f t="shared" si="319"/>
        <v>6.5949999999999998</v>
      </c>
      <c r="X168" s="13">
        <f t="shared" si="319"/>
        <v>4.7850000000000001</v>
      </c>
      <c r="Y168" s="13">
        <f t="shared" si="319"/>
        <v>6.5190000000000001</v>
      </c>
      <c r="Z168" s="13">
        <f t="shared" si="319"/>
        <v>6.1079999999999997</v>
      </c>
      <c r="AA168" s="13">
        <f t="shared" si="319"/>
        <v>6.1109999999999998</v>
      </c>
      <c r="AB168" s="13">
        <f t="shared" si="319"/>
        <v>4.1219999999999999</v>
      </c>
      <c r="AC168" s="13">
        <f t="shared" si="319"/>
        <v>5.484</v>
      </c>
      <c r="AD168" s="13">
        <f t="shared" si="319"/>
        <v>5.42</v>
      </c>
      <c r="AE168" s="13">
        <f t="shared" si="319"/>
        <v>5.19</v>
      </c>
      <c r="AF168" s="13">
        <f t="shared" si="319"/>
        <v>4.359</v>
      </c>
      <c r="AG168" s="13">
        <f t="shared" si="319"/>
        <v>5.5110000000000001</v>
      </c>
      <c r="AH168" s="13">
        <f t="shared" si="319"/>
        <v>5.6369999999999996</v>
      </c>
      <c r="AI168" s="13">
        <f t="shared" si="319"/>
        <v>4.5949999999999998</v>
      </c>
      <c r="AJ168" s="13">
        <f t="shared" si="319"/>
        <v>3.99</v>
      </c>
      <c r="AK168" s="13">
        <f t="shared" si="319"/>
        <v>4.0540000000000003</v>
      </c>
      <c r="AL168" s="13">
        <f t="shared" si="319"/>
        <v>4.5510000000000002</v>
      </c>
      <c r="AM168" s="13">
        <f t="shared" si="319"/>
        <v>4.085</v>
      </c>
      <c r="AN168" s="13">
        <f t="shared" si="319"/>
        <v>4.24</v>
      </c>
      <c r="AO168" s="13">
        <f t="shared" si="319"/>
        <v>4.3250000000000002</v>
      </c>
      <c r="AP168" s="13">
        <f t="shared" si="319"/>
        <v>4.7619999999999996</v>
      </c>
      <c r="AQ168" s="13">
        <f t="shared" si="319"/>
        <v>4.37</v>
      </c>
      <c r="AR168" s="13">
        <f t="shared" si="319"/>
        <v>4.5369999999999999</v>
      </c>
      <c r="AS168" s="13">
        <f t="shared" si="319"/>
        <v>4.4729999999999999</v>
      </c>
      <c r="AT168" s="13">
        <f t="shared" si="319"/>
        <v>4.8689999999999998</v>
      </c>
      <c r="AU168" s="13">
        <f t="shared" si="319"/>
        <v>4.6369999999999996</v>
      </c>
      <c r="AV168" s="13">
        <f t="shared" si="319"/>
        <v>3.6739999999999999</v>
      </c>
      <c r="AW168" s="13">
        <f t="shared" si="319"/>
        <v>4.5819999999999999</v>
      </c>
      <c r="AX168" s="13">
        <f t="shared" si="319"/>
        <v>3.7490000000000001</v>
      </c>
      <c r="AY168" s="13">
        <f t="shared" si="319"/>
        <v>2.8490000000000002</v>
      </c>
      <c r="AZ168" s="13">
        <f t="shared" si="319"/>
        <v>2.6619999999999999</v>
      </c>
      <c r="BA168" s="13">
        <f t="shared" si="319"/>
        <v>3.21</v>
      </c>
      <c r="BB168" s="13">
        <f t="shared" si="319"/>
        <v>3.4220000000000002</v>
      </c>
      <c r="BC168" s="13">
        <f t="shared" si="319"/>
        <v>3.7069999999999999</v>
      </c>
      <c r="BD168" s="13">
        <f t="shared" si="319"/>
        <v>3.234</v>
      </c>
      <c r="BE168" s="13">
        <f t="shared" si="319"/>
        <v>3.226</v>
      </c>
      <c r="BF168" s="13">
        <f t="shared" si="319"/>
        <v>3.823</v>
      </c>
      <c r="BG168" s="13">
        <f t="shared" si="319"/>
        <v>3.3490000000000002</v>
      </c>
      <c r="BH168" s="13">
        <f t="shared" si="319"/>
        <v>2.7429999999999999</v>
      </c>
      <c r="BI168" s="13">
        <f t="shared" si="319"/>
        <v>3.3140000000000001</v>
      </c>
      <c r="BJ168" s="13">
        <f t="shared" si="319"/>
        <v>4.0019999999999998</v>
      </c>
      <c r="BK168" s="13">
        <f t="shared" si="319"/>
        <v>3.49</v>
      </c>
      <c r="BL168" s="13">
        <f t="shared" si="319"/>
        <v>3.4049999999999998</v>
      </c>
      <c r="BM168" s="13">
        <f t="shared" si="319"/>
        <v>3.448</v>
      </c>
      <c r="BN168" s="13">
        <f t="shared" ref="BN168:DY168" si="320">BN156</f>
        <v>4.3529999999999998</v>
      </c>
      <c r="BO168" s="13">
        <f t="shared" si="320"/>
        <v>3.9289999999999998</v>
      </c>
      <c r="BP168" s="13">
        <f t="shared" si="320"/>
        <v>3.4740000000000002</v>
      </c>
      <c r="BQ168" s="13">
        <f t="shared" si="320"/>
        <v>3.5430000000000001</v>
      </c>
      <c r="BR168" s="13">
        <f t="shared" si="320"/>
        <v>3.661</v>
      </c>
      <c r="BS168" s="13">
        <f t="shared" si="320"/>
        <v>3.4729999999999999</v>
      </c>
      <c r="BT168" s="13">
        <f t="shared" si="320"/>
        <v>3.101</v>
      </c>
      <c r="BU168" s="13">
        <f t="shared" si="320"/>
        <v>3.2090000000000001</v>
      </c>
      <c r="BV168" s="13">
        <f t="shared" si="320"/>
        <v>3.714</v>
      </c>
      <c r="BW168" s="13">
        <f t="shared" si="320"/>
        <v>4.6109999999999998</v>
      </c>
      <c r="BX168" s="13">
        <f t="shared" si="320"/>
        <v>3.073</v>
      </c>
      <c r="BY168" s="13">
        <f t="shared" si="320"/>
        <v>4.1260000000000003</v>
      </c>
      <c r="BZ168" s="13">
        <f t="shared" si="320"/>
        <v>3.7410000000000001</v>
      </c>
      <c r="CA168" s="13">
        <f t="shared" si="320"/>
        <v>3.9620000000000002</v>
      </c>
      <c r="CB168" s="13">
        <f t="shared" si="320"/>
        <v>3.2480000000000002</v>
      </c>
      <c r="CC168" s="13">
        <f t="shared" si="320"/>
        <v>3.49</v>
      </c>
      <c r="CD168" s="13">
        <f t="shared" si="320"/>
        <v>2.536</v>
      </c>
      <c r="CE168" s="13">
        <f t="shared" si="320"/>
        <v>2.1440000000000001</v>
      </c>
      <c r="CF168" s="13">
        <f t="shared" si="320"/>
        <v>3.6150000000000002</v>
      </c>
      <c r="CG168" s="13">
        <f t="shared" si="320"/>
        <v>4.1159999999999997</v>
      </c>
      <c r="CH168" s="13">
        <f t="shared" si="320"/>
        <v>4.7320000000000002</v>
      </c>
      <c r="CI168" s="13">
        <f t="shared" si="320"/>
        <v>3.5750000000000002</v>
      </c>
      <c r="CJ168" s="13">
        <f t="shared" si="320"/>
        <v>3.577</v>
      </c>
      <c r="CK168" s="13">
        <f t="shared" si="320"/>
        <v>4.0529999999999999</v>
      </c>
      <c r="CL168" s="13">
        <f t="shared" si="320"/>
        <v>4.7850000000000001</v>
      </c>
      <c r="CM168" s="13">
        <f t="shared" si="320"/>
        <v>3.859</v>
      </c>
      <c r="CN168" s="13">
        <f t="shared" si="320"/>
        <v>3.488</v>
      </c>
      <c r="CO168" s="13">
        <f t="shared" si="320"/>
        <v>4.0330000000000004</v>
      </c>
      <c r="CP168" s="13">
        <f t="shared" si="320"/>
        <v>4.484</v>
      </c>
      <c r="CQ168" s="13">
        <f t="shared" si="320"/>
        <v>3.984</v>
      </c>
      <c r="CR168" s="13">
        <f t="shared" si="320"/>
        <v>3.39</v>
      </c>
      <c r="CS168" s="13">
        <f t="shared" si="320"/>
        <v>3.609</v>
      </c>
      <c r="CT168" s="13">
        <f t="shared" si="320"/>
        <v>4.3879999999999999</v>
      </c>
      <c r="CU168" s="13">
        <f t="shared" si="320"/>
        <v>3.4990000000000001</v>
      </c>
      <c r="CV168" s="13">
        <f t="shared" si="320"/>
        <v>3</v>
      </c>
      <c r="CW168" s="13">
        <f t="shared" si="320"/>
        <v>3.4540000000000002</v>
      </c>
      <c r="CX168" s="13">
        <f t="shared" si="320"/>
        <v>4.0830000000000002</v>
      </c>
      <c r="CY168" s="13">
        <f t="shared" si="320"/>
        <v>3.4279999999999999</v>
      </c>
      <c r="CZ168" s="13">
        <f t="shared" si="320"/>
        <v>3.0990000000000002</v>
      </c>
      <c r="DA168" s="13">
        <f t="shared" si="320"/>
        <v>3.5640000000000001</v>
      </c>
      <c r="DB168" s="13">
        <f t="shared" si="320"/>
        <v>4.5449999999999999</v>
      </c>
      <c r="DC168" s="13">
        <f t="shared" si="320"/>
        <v>3.6619999999999999</v>
      </c>
      <c r="DD168" s="13">
        <f t="shared" si="320"/>
        <v>2.9870000000000001</v>
      </c>
      <c r="DE168" s="13">
        <f t="shared" si="320"/>
        <v>3.9390000000000001</v>
      </c>
      <c r="DF168" s="13">
        <f t="shared" si="320"/>
        <v>4.3209999999999997</v>
      </c>
      <c r="DG168" s="13">
        <f t="shared" si="320"/>
        <v>3.395</v>
      </c>
      <c r="DH168" s="13">
        <f t="shared" si="320"/>
        <v>3.3220000000000001</v>
      </c>
      <c r="DI168" s="13">
        <f t="shared" si="320"/>
        <v>3.456</v>
      </c>
      <c r="DJ168" s="13">
        <f t="shared" si="320"/>
        <v>4.101</v>
      </c>
      <c r="DK168" s="13">
        <f t="shared" si="320"/>
        <v>3.2490000000000001</v>
      </c>
      <c r="DL168" s="13">
        <f t="shared" si="320"/>
        <v>3.0680000000000001</v>
      </c>
      <c r="DM168" s="13">
        <f t="shared" si="320"/>
        <v>3.758</v>
      </c>
      <c r="DN168" s="13">
        <f t="shared" si="320"/>
        <v>4.032</v>
      </c>
      <c r="DO168" s="13">
        <f t="shared" si="320"/>
        <v>3.2759999999999998</v>
      </c>
      <c r="DP168" s="13">
        <f t="shared" si="320"/>
        <v>2.8679999999999999</v>
      </c>
      <c r="DQ168" s="13">
        <f t="shared" si="320"/>
        <v>3.8519999999999999</v>
      </c>
      <c r="DR168" s="13">
        <f t="shared" si="320"/>
        <v>4.2770000000000001</v>
      </c>
      <c r="DS168" s="13">
        <f t="shared" si="320"/>
        <v>3.3620000000000001</v>
      </c>
      <c r="DT168" s="13">
        <f t="shared" si="320"/>
        <v>4.0270000000000001</v>
      </c>
      <c r="DU168" s="13">
        <f t="shared" si="320"/>
        <v>2.9540000000000002</v>
      </c>
      <c r="DV168" s="13">
        <f t="shared" si="320"/>
        <v>4.1980000000000004</v>
      </c>
      <c r="DW168" s="13">
        <f t="shared" si="320"/>
        <v>3.323</v>
      </c>
      <c r="DX168" s="13">
        <f t="shared" si="320"/>
        <v>3.0329999999999999</v>
      </c>
      <c r="DY168" s="13">
        <f t="shared" si="320"/>
        <v>3.3809999999999998</v>
      </c>
      <c r="DZ168" s="13">
        <f t="shared" ref="DZ168:FD168" si="321">DZ156</f>
        <v>3.8</v>
      </c>
      <c r="EA168" s="13">
        <f t="shared" si="321"/>
        <v>3.141</v>
      </c>
      <c r="EB168" s="13">
        <f t="shared" si="321"/>
        <v>2.867</v>
      </c>
      <c r="EC168" s="13">
        <f t="shared" si="321"/>
        <v>3.17</v>
      </c>
      <c r="ED168" s="13">
        <f t="shared" si="321"/>
        <v>3.9350000000000001</v>
      </c>
      <c r="EE168" s="13">
        <f t="shared" si="321"/>
        <v>3.08</v>
      </c>
      <c r="EF168" s="13">
        <f t="shared" si="321"/>
        <v>2.82</v>
      </c>
      <c r="EG168" s="13">
        <f t="shared" si="321"/>
        <v>3.6070000000000002</v>
      </c>
      <c r="EH168" s="13">
        <f t="shared" si="321"/>
        <v>4.0220000000000002</v>
      </c>
      <c r="EI168" s="13">
        <f t="shared" si="321"/>
        <v>3.2349999999999999</v>
      </c>
      <c r="EJ168" s="13">
        <f t="shared" si="321"/>
        <v>2.7480000000000002</v>
      </c>
      <c r="EK168" s="13">
        <f t="shared" si="321"/>
        <v>3.2690000000000001</v>
      </c>
      <c r="EL168" s="13">
        <f t="shared" si="321"/>
        <v>3.75705</v>
      </c>
      <c r="EM168" s="13">
        <f t="shared" si="321"/>
        <v>1.3196596</v>
      </c>
      <c r="EN168" s="13">
        <f t="shared" si="321"/>
        <v>2.7937962000000005</v>
      </c>
      <c r="EO168" s="13">
        <f t="shared" si="321"/>
        <v>3.1762862639999994</v>
      </c>
      <c r="EP168" s="13">
        <f t="shared" si="321"/>
        <v>3.2661055999999991</v>
      </c>
      <c r="EQ168" s="13">
        <f t="shared" si="321"/>
        <v>2.7341247600000003</v>
      </c>
      <c r="ER168" s="13">
        <f t="shared" si="321"/>
        <v>2.33968752</v>
      </c>
      <c r="ES168" s="13">
        <f t="shared" si="321"/>
        <v>3.2940104971199911</v>
      </c>
      <c r="ET168" s="13">
        <f t="shared" si="321"/>
        <v>3.4343066660400003</v>
      </c>
      <c r="EU168" s="13">
        <f t="shared" si="321"/>
        <v>2.6184674327199979</v>
      </c>
      <c r="EV168" s="13">
        <f t="shared" si="321"/>
        <v>2.5018613123599978</v>
      </c>
      <c r="EW168" s="13">
        <f t="shared" si="321"/>
        <v>2.6827510798</v>
      </c>
      <c r="EX168" s="13">
        <f t="shared" si="321"/>
        <v>3.3679356068799997</v>
      </c>
      <c r="EY168" s="13">
        <f t="shared" si="321"/>
        <v>2.6252519551600009</v>
      </c>
      <c r="EZ168" s="13">
        <f t="shared" si="321"/>
        <v>2.3585524846559984</v>
      </c>
      <c r="FA168" s="13">
        <f t="shared" si="321"/>
        <v>2.7761657023999997</v>
      </c>
      <c r="FB168" s="13">
        <f t="shared" si="321"/>
        <v>3.1729136247600005</v>
      </c>
      <c r="FC168" s="13">
        <f t="shared" si="321"/>
        <v>2.1819837871683996</v>
      </c>
      <c r="FD168" s="13">
        <f t="shared" si="321"/>
        <v>1.9824463010716029</v>
      </c>
      <c r="FE168" s="13">
        <f t="shared" ref="FE168:FP168" si="322">FE156</f>
        <v>2.5580228201200006</v>
      </c>
      <c r="FF168" s="13">
        <f t="shared" si="322"/>
        <v>2.9254472918399999</v>
      </c>
      <c r="FG168" s="13">
        <f t="shared" si="322"/>
        <v>2.1670297978800024</v>
      </c>
      <c r="FH168" s="13">
        <f t="shared" si="322"/>
        <v>1.9396331812399985</v>
      </c>
      <c r="FI168" s="13">
        <f t="shared" si="322"/>
        <v>2.2764901451599981</v>
      </c>
      <c r="FJ168" s="13">
        <f t="shared" si="322"/>
        <v>2.8544226264799999</v>
      </c>
      <c r="FK168" s="13">
        <f t="shared" si="322"/>
        <v>1.9500695829199999</v>
      </c>
      <c r="FL168" s="13">
        <f t="shared" si="322"/>
        <v>3.1079551906400011</v>
      </c>
      <c r="FM168" s="13">
        <f t="shared" si="322"/>
        <v>2.2904468395999982</v>
      </c>
      <c r="FN168" s="13">
        <f t="shared" si="322"/>
        <v>3.6207810115200001</v>
      </c>
      <c r="FO168" s="13">
        <f t="shared" si="322"/>
        <v>1.8672677772400001</v>
      </c>
      <c r="FP168" s="13">
        <f t="shared" si="322"/>
        <v>2.5674506212399995</v>
      </c>
      <c r="FQ168" s="13">
        <f t="shared" ref="FQ168:FS168" si="323">FQ156</f>
        <v>3.1784398344800007</v>
      </c>
      <c r="FR168" s="13">
        <f t="shared" si="323"/>
        <v>2.57543702128</v>
      </c>
      <c r="FS168" s="13">
        <f t="shared" si="323"/>
        <v>2.0393631601199997</v>
      </c>
      <c r="FT168" s="13">
        <f t="shared" ref="FT168:FU168" si="324">FT156</f>
        <v>1.7193097854000003</v>
      </c>
      <c r="FU168" s="13">
        <f t="shared" si="324"/>
        <v>2.2337353650800003</v>
      </c>
      <c r="FV168" s="13">
        <f t="shared" ref="FV168" si="325">FV156</f>
        <v>2.5759411926799993</v>
      </c>
    </row>
    <row r="169" spans="1:178" ht="14.25" customHeight="1" x14ac:dyDescent="0.25">
      <c r="A169" s="50" t="s">
        <v>45</v>
      </c>
      <c r="B169" s="13">
        <f t="shared" ref="B169:BM169" si="326">B157</f>
        <v>5.7350000000000003</v>
      </c>
      <c r="C169" s="13">
        <f t="shared" si="326"/>
        <v>8.1310000000000002</v>
      </c>
      <c r="D169" s="13">
        <f t="shared" si="326"/>
        <v>8.4220000000000006</v>
      </c>
      <c r="E169" s="13">
        <f t="shared" si="326"/>
        <v>3.9009999999999998</v>
      </c>
      <c r="F169" s="13">
        <f t="shared" si="326"/>
        <v>3.53</v>
      </c>
      <c r="G169" s="13">
        <f t="shared" si="326"/>
        <v>7.8620000000000001</v>
      </c>
      <c r="H169" s="13">
        <f t="shared" si="326"/>
        <v>9.5640000000000001</v>
      </c>
      <c r="I169" s="13">
        <f t="shared" si="326"/>
        <v>4.3120000000000003</v>
      </c>
      <c r="J169" s="13">
        <f t="shared" si="326"/>
        <v>3.649</v>
      </c>
      <c r="K169" s="13">
        <f t="shared" si="326"/>
        <v>8.7390000000000008</v>
      </c>
      <c r="L169" s="13">
        <f t="shared" si="326"/>
        <v>9.3930000000000007</v>
      </c>
      <c r="M169" s="13">
        <f t="shared" si="326"/>
        <v>4.45</v>
      </c>
      <c r="N169" s="13">
        <f t="shared" si="326"/>
        <v>4.4930000000000003</v>
      </c>
      <c r="O169" s="13">
        <f t="shared" si="326"/>
        <v>8.9489999999999998</v>
      </c>
      <c r="P169" s="13">
        <f t="shared" si="326"/>
        <v>9.8610000000000007</v>
      </c>
      <c r="Q169" s="13">
        <f t="shared" si="326"/>
        <v>4.2300000000000004</v>
      </c>
      <c r="R169" s="13">
        <f t="shared" si="326"/>
        <v>3.645</v>
      </c>
      <c r="S169" s="13">
        <f t="shared" si="326"/>
        <v>7.6680000000000001</v>
      </c>
      <c r="T169" s="13">
        <f t="shared" si="326"/>
        <v>9.1020000000000003</v>
      </c>
      <c r="U169" s="13">
        <f t="shared" si="326"/>
        <v>4.2510000000000003</v>
      </c>
      <c r="V169" s="13">
        <f t="shared" si="326"/>
        <v>5.0469999999999997</v>
      </c>
      <c r="W169" s="13">
        <f t="shared" si="326"/>
        <v>7.516</v>
      </c>
      <c r="X169" s="13">
        <f t="shared" si="326"/>
        <v>7.8609999999999998</v>
      </c>
      <c r="Y169" s="13">
        <f t="shared" si="326"/>
        <v>3.8610000000000002</v>
      </c>
      <c r="Z169" s="13">
        <f t="shared" si="326"/>
        <v>4.1589999999999998</v>
      </c>
      <c r="AA169" s="13">
        <f t="shared" si="326"/>
        <v>5.52</v>
      </c>
      <c r="AB169" s="13">
        <f t="shared" si="326"/>
        <v>6.2160000000000002</v>
      </c>
      <c r="AC169" s="13">
        <f t="shared" si="326"/>
        <v>3.3029999999999999</v>
      </c>
      <c r="AD169" s="13">
        <f t="shared" si="326"/>
        <v>2.8580000000000001</v>
      </c>
      <c r="AE169" s="13">
        <f t="shared" si="326"/>
        <v>4.5389999999999997</v>
      </c>
      <c r="AF169" s="13">
        <f t="shared" si="326"/>
        <v>5.0350000000000001</v>
      </c>
      <c r="AG169" s="13">
        <f t="shared" si="326"/>
        <v>2.891</v>
      </c>
      <c r="AH169" s="13">
        <f t="shared" si="326"/>
        <v>2.9289999999999998</v>
      </c>
      <c r="AI169" s="13">
        <f t="shared" si="326"/>
        <v>4.3559999999999999</v>
      </c>
      <c r="AJ169" s="13">
        <f t="shared" si="326"/>
        <v>4.3630000000000004</v>
      </c>
      <c r="AK169" s="13">
        <f t="shared" si="326"/>
        <v>2.9289999999999998</v>
      </c>
      <c r="AL169" s="13">
        <f t="shared" si="326"/>
        <v>3.0790000000000002</v>
      </c>
      <c r="AM169" s="13">
        <f t="shared" si="326"/>
        <v>3.9180000000000001</v>
      </c>
      <c r="AN169" s="13">
        <f t="shared" si="326"/>
        <v>3.7679999999999998</v>
      </c>
      <c r="AO169" s="13">
        <f t="shared" si="326"/>
        <v>2.8340000000000001</v>
      </c>
      <c r="AP169" s="13">
        <f t="shared" si="326"/>
        <v>3.2330000000000001</v>
      </c>
      <c r="AQ169" s="13">
        <f t="shared" si="326"/>
        <v>3.637</v>
      </c>
      <c r="AR169" s="13">
        <f t="shared" si="326"/>
        <v>3.2360000000000002</v>
      </c>
      <c r="AS169" s="13">
        <f t="shared" si="326"/>
        <v>2.657</v>
      </c>
      <c r="AT169" s="13">
        <f t="shared" si="326"/>
        <v>2.85</v>
      </c>
      <c r="AU169" s="13">
        <f t="shared" si="326"/>
        <v>3.0329999999999999</v>
      </c>
      <c r="AV169" s="13">
        <f t="shared" si="326"/>
        <v>2.895</v>
      </c>
      <c r="AW169" s="13">
        <f t="shared" si="326"/>
        <v>2.7639999999999998</v>
      </c>
      <c r="AX169" s="13">
        <f t="shared" si="326"/>
        <v>2.4049999999999998</v>
      </c>
      <c r="AY169" s="13">
        <f t="shared" si="326"/>
        <v>2.7810000000000001</v>
      </c>
      <c r="AZ169" s="13">
        <f t="shared" si="326"/>
        <v>3.1859999999999999</v>
      </c>
      <c r="BA169" s="13">
        <f t="shared" si="326"/>
        <v>2.68</v>
      </c>
      <c r="BB169" s="13">
        <f t="shared" si="326"/>
        <v>2.532</v>
      </c>
      <c r="BC169" s="13">
        <f t="shared" si="326"/>
        <v>2.7530000000000001</v>
      </c>
      <c r="BD169" s="13">
        <f t="shared" si="326"/>
        <v>2.621</v>
      </c>
      <c r="BE169" s="13">
        <f t="shared" si="326"/>
        <v>2.512</v>
      </c>
      <c r="BF169" s="13">
        <f t="shared" si="326"/>
        <v>2.69</v>
      </c>
      <c r="BG169" s="13">
        <f t="shared" si="326"/>
        <v>2.766</v>
      </c>
      <c r="BH169" s="13">
        <f t="shared" si="326"/>
        <v>2.4769999999999999</v>
      </c>
      <c r="BI169" s="13">
        <f t="shared" si="326"/>
        <v>2.3730000000000002</v>
      </c>
      <c r="BJ169" s="13">
        <f t="shared" si="326"/>
        <v>2.306</v>
      </c>
      <c r="BK169" s="13">
        <f t="shared" si="326"/>
        <v>2.5779999999999998</v>
      </c>
      <c r="BL169" s="13">
        <f t="shared" si="326"/>
        <v>2.6139999999999999</v>
      </c>
      <c r="BM169" s="13">
        <f t="shared" si="326"/>
        <v>2.496</v>
      </c>
      <c r="BN169" s="13">
        <f t="shared" ref="BN169:DY169" si="327">BN157</f>
        <v>2.1269999999999998</v>
      </c>
      <c r="BO169" s="13">
        <f t="shared" si="327"/>
        <v>2.36</v>
      </c>
      <c r="BP169" s="13">
        <f t="shared" si="327"/>
        <v>2.3010000000000002</v>
      </c>
      <c r="BQ169" s="13">
        <f t="shared" si="327"/>
        <v>1.9570000000000001</v>
      </c>
      <c r="BR169" s="13">
        <f t="shared" si="327"/>
        <v>1.6759999999999999</v>
      </c>
      <c r="BS169" s="13">
        <f t="shared" si="327"/>
        <v>2.2749999999999999</v>
      </c>
      <c r="BT169" s="13">
        <f t="shared" si="327"/>
        <v>1.956</v>
      </c>
      <c r="BU169" s="13">
        <f t="shared" si="327"/>
        <v>1.7969999999999999</v>
      </c>
      <c r="BV169" s="13">
        <f t="shared" si="327"/>
        <v>1.9790000000000001</v>
      </c>
      <c r="BW169" s="13">
        <f t="shared" si="327"/>
        <v>2.5859999999999999</v>
      </c>
      <c r="BX169" s="13">
        <f t="shared" si="327"/>
        <v>2.125</v>
      </c>
      <c r="BY169" s="13">
        <f t="shared" si="327"/>
        <v>1.9490000000000001</v>
      </c>
      <c r="BZ169" s="13">
        <f t="shared" si="327"/>
        <v>1.9019999999999999</v>
      </c>
      <c r="CA169" s="13">
        <f t="shared" si="327"/>
        <v>1.917</v>
      </c>
      <c r="CB169" s="13">
        <f t="shared" si="327"/>
        <v>1.7949999999999999</v>
      </c>
      <c r="CC169" s="13">
        <f t="shared" si="327"/>
        <v>1.857</v>
      </c>
      <c r="CD169" s="13">
        <f t="shared" si="327"/>
        <v>1.794</v>
      </c>
      <c r="CE169" s="13">
        <f t="shared" si="327"/>
        <v>2.0529999999999999</v>
      </c>
      <c r="CF169" s="13">
        <f t="shared" si="327"/>
        <v>1.5589999999999999</v>
      </c>
      <c r="CG169" s="13">
        <f t="shared" si="327"/>
        <v>1.6990000000000001</v>
      </c>
      <c r="CH169" s="13">
        <f t="shared" si="327"/>
        <v>1.61</v>
      </c>
      <c r="CI169" s="13">
        <f t="shared" si="327"/>
        <v>1.7509999999999999</v>
      </c>
      <c r="CJ169" s="13">
        <f t="shared" si="327"/>
        <v>1.8660000000000001</v>
      </c>
      <c r="CK169" s="13">
        <f t="shared" si="327"/>
        <v>1.7470000000000001</v>
      </c>
      <c r="CL169" s="13">
        <f t="shared" si="327"/>
        <v>1.766</v>
      </c>
      <c r="CM169" s="13">
        <f t="shared" si="327"/>
        <v>1.6719999999999999</v>
      </c>
      <c r="CN169" s="13">
        <f t="shared" si="327"/>
        <v>1.4930000000000001</v>
      </c>
      <c r="CO169" s="13">
        <f t="shared" si="327"/>
        <v>1.4159999999999999</v>
      </c>
      <c r="CP169" s="13">
        <f t="shared" si="327"/>
        <v>1.462</v>
      </c>
      <c r="CQ169" s="13">
        <f t="shared" si="327"/>
        <v>1.6990000000000001</v>
      </c>
      <c r="CR169" s="13">
        <f t="shared" si="327"/>
        <v>1.2470000000000001</v>
      </c>
      <c r="CS169" s="13">
        <f t="shared" si="327"/>
        <v>1.401</v>
      </c>
      <c r="CT169" s="13">
        <f t="shared" si="327"/>
        <v>1.391</v>
      </c>
      <c r="CU169" s="13">
        <f t="shared" si="327"/>
        <v>1.266</v>
      </c>
      <c r="CV169" s="13">
        <f t="shared" si="327"/>
        <v>1.7609999999999999</v>
      </c>
      <c r="CW169" s="13">
        <f t="shared" si="327"/>
        <v>1.3320000000000001</v>
      </c>
      <c r="CX169" s="13">
        <f t="shared" si="327"/>
        <v>1.6279999999999999</v>
      </c>
      <c r="CY169" s="13">
        <f t="shared" si="327"/>
        <v>1.4119999999999999</v>
      </c>
      <c r="CZ169" s="13">
        <f t="shared" si="327"/>
        <v>1.1319999999999999</v>
      </c>
      <c r="DA169" s="13">
        <f t="shared" si="327"/>
        <v>1.4019999999999999</v>
      </c>
      <c r="DB169" s="13">
        <f t="shared" si="327"/>
        <v>1.6659999999999999</v>
      </c>
      <c r="DC169" s="13">
        <f t="shared" si="327"/>
        <v>1.3420000000000001</v>
      </c>
      <c r="DD169" s="13">
        <f t="shared" si="327"/>
        <v>1.07</v>
      </c>
      <c r="DE169" s="13">
        <f t="shared" si="327"/>
        <v>1.196</v>
      </c>
      <c r="DF169" s="13">
        <f t="shared" si="327"/>
        <v>1.5349999999999999</v>
      </c>
      <c r="DG169" s="13">
        <f t="shared" si="327"/>
        <v>1.3009999999999999</v>
      </c>
      <c r="DH169" s="13">
        <f t="shared" si="327"/>
        <v>0.96199999999999997</v>
      </c>
      <c r="DI169" s="13">
        <f t="shared" si="327"/>
        <v>1.1060000000000001</v>
      </c>
      <c r="DJ169" s="13">
        <f t="shared" si="327"/>
        <v>1.1850000000000001</v>
      </c>
      <c r="DK169" s="13">
        <f t="shared" si="327"/>
        <v>1.4450000000000001</v>
      </c>
      <c r="DL169" s="13">
        <f t="shared" si="327"/>
        <v>1.044</v>
      </c>
      <c r="DM169" s="13">
        <f t="shared" si="327"/>
        <v>1.272</v>
      </c>
      <c r="DN169" s="13">
        <f t="shared" si="327"/>
        <v>1.577</v>
      </c>
      <c r="DO169" s="13">
        <f t="shared" si="327"/>
        <v>1.1240000000000001</v>
      </c>
      <c r="DP169" s="13">
        <f t="shared" si="327"/>
        <v>1.167</v>
      </c>
      <c r="DQ169" s="13">
        <f t="shared" si="327"/>
        <v>1.3029999999999999</v>
      </c>
      <c r="DR169" s="13">
        <f t="shared" si="327"/>
        <v>1.3180000000000001</v>
      </c>
      <c r="DS169" s="13">
        <f t="shared" si="327"/>
        <v>1.288</v>
      </c>
      <c r="DT169" s="13">
        <f t="shared" si="327"/>
        <v>0.97799999999999998</v>
      </c>
      <c r="DU169" s="13">
        <f t="shared" si="327"/>
        <v>1.1830000000000001</v>
      </c>
      <c r="DV169" s="13">
        <f t="shared" si="327"/>
        <v>1.214</v>
      </c>
      <c r="DW169" s="13">
        <f t="shared" si="327"/>
        <v>1.05</v>
      </c>
      <c r="DX169" s="13">
        <f t="shared" si="327"/>
        <v>0.67800000000000005</v>
      </c>
      <c r="DY169" s="13">
        <f t="shared" si="327"/>
        <v>0.96699999999999997</v>
      </c>
      <c r="DZ169" s="13">
        <f t="shared" ref="DZ169:FD169" si="328">DZ157</f>
        <v>1.089</v>
      </c>
      <c r="EA169" s="13">
        <f t="shared" si="328"/>
        <v>0.79300000000000004</v>
      </c>
      <c r="EB169" s="13">
        <f t="shared" si="328"/>
        <v>0.504</v>
      </c>
      <c r="EC169" s="13">
        <f t="shared" si="328"/>
        <v>0.98099999999999998</v>
      </c>
      <c r="ED169" s="13">
        <f t="shared" si="328"/>
        <v>1.167</v>
      </c>
      <c r="EE169" s="13">
        <f t="shared" si="328"/>
        <v>0.72399999999999998</v>
      </c>
      <c r="EF169" s="13">
        <f t="shared" si="328"/>
        <v>0.53800000000000003</v>
      </c>
      <c r="EG169" s="13">
        <f t="shared" si="328"/>
        <v>0.89200000000000002</v>
      </c>
      <c r="EH169" s="13">
        <f t="shared" si="328"/>
        <v>0.93300000000000005</v>
      </c>
      <c r="EI169" s="13">
        <f t="shared" si="328"/>
        <v>0.66200000000000003</v>
      </c>
      <c r="EJ169" s="13">
        <f t="shared" si="328"/>
        <v>0.39400000000000002</v>
      </c>
      <c r="EK169" s="13">
        <f t="shared" si="328"/>
        <v>0.73</v>
      </c>
      <c r="EL169" s="13">
        <f t="shared" si="328"/>
        <v>0.96556000000000008</v>
      </c>
      <c r="EM169" s="13">
        <f t="shared" si="328"/>
        <v>0.6692639976000786</v>
      </c>
      <c r="EN169" s="13">
        <f t="shared" si="328"/>
        <v>0.40351894208431249</v>
      </c>
      <c r="EO169" s="13">
        <f t="shared" si="328"/>
        <v>0.80484724470019353</v>
      </c>
      <c r="EP169" s="13">
        <f t="shared" si="328"/>
        <v>1.198665909138322</v>
      </c>
      <c r="EQ169" s="13">
        <f t="shared" si="328"/>
        <v>0.81064692329287524</v>
      </c>
      <c r="ER169" s="13">
        <f t="shared" si="328"/>
        <v>0.51994591383278377</v>
      </c>
      <c r="ES169" s="13">
        <f t="shared" si="328"/>
        <v>1.1699348684490543</v>
      </c>
      <c r="ET169" s="13">
        <f t="shared" si="328"/>
        <v>1.0144583940183549</v>
      </c>
      <c r="EU169" s="13">
        <f t="shared" si="328"/>
        <v>0.87127348730828957</v>
      </c>
      <c r="EV169" s="13">
        <f t="shared" si="328"/>
        <v>0.52319012362277362</v>
      </c>
      <c r="EW169" s="13">
        <f t="shared" si="328"/>
        <v>0.97456171485558907</v>
      </c>
      <c r="EX169" s="13">
        <f t="shared" si="328"/>
        <v>1.1801761907133754</v>
      </c>
      <c r="EY169" s="13">
        <f t="shared" si="328"/>
        <v>0.56795979785535466</v>
      </c>
      <c r="EZ169" s="13">
        <f t="shared" si="328"/>
        <v>0.23512637075942389</v>
      </c>
      <c r="FA169" s="13">
        <f t="shared" si="328"/>
        <v>0.74830649413415928</v>
      </c>
      <c r="FB169" s="13">
        <f t="shared" si="328"/>
        <v>0.63580640884496986</v>
      </c>
      <c r="FC169" s="13">
        <f t="shared" si="328"/>
        <v>0.4365881420599223</v>
      </c>
      <c r="FD169" s="13">
        <f t="shared" si="328"/>
        <v>0.19316239312827574</v>
      </c>
      <c r="FE169" s="13">
        <f t="shared" ref="FE169:FP169" si="329">FE157</f>
        <v>0.47493063675594316</v>
      </c>
      <c r="FF169" s="13">
        <f t="shared" si="329"/>
        <v>0.63068352696180341</v>
      </c>
      <c r="FG169" s="13">
        <f t="shared" si="329"/>
        <v>0.3677516307634115</v>
      </c>
      <c r="FH169" s="13">
        <f t="shared" si="329"/>
        <v>0.64644123904132378</v>
      </c>
      <c r="FI169" s="13">
        <f t="shared" si="329"/>
        <v>0.42436690338426086</v>
      </c>
      <c r="FJ169" s="13">
        <f t="shared" si="329"/>
        <v>0.64035070861601828</v>
      </c>
      <c r="FK169" s="13">
        <f t="shared" si="329"/>
        <v>0.30755947736930833</v>
      </c>
      <c r="FL169" s="13">
        <f t="shared" si="329"/>
        <v>0.16102933692550658</v>
      </c>
      <c r="FM169" s="13">
        <f t="shared" si="329"/>
        <v>0.49952411078822617</v>
      </c>
      <c r="FN169" s="13">
        <f t="shared" si="329"/>
        <v>0.56819120212584728</v>
      </c>
      <c r="FO169" s="13">
        <f t="shared" si="329"/>
        <v>0.40726430517548329</v>
      </c>
      <c r="FP169" s="13">
        <f t="shared" si="329"/>
        <v>0.32959352802264685</v>
      </c>
      <c r="FQ169" s="13">
        <f t="shared" ref="FQ169:FS169" si="330">FQ157</f>
        <v>0.44388344428968435</v>
      </c>
      <c r="FR169" s="13">
        <f t="shared" si="330"/>
        <v>0.62319989277774102</v>
      </c>
      <c r="FS169" s="13">
        <f t="shared" si="330"/>
        <v>0.38309871503937243</v>
      </c>
      <c r="FT169" s="13">
        <f t="shared" ref="FT169:FU169" si="331">FT157</f>
        <v>0.20343475863564014</v>
      </c>
      <c r="FU169" s="13">
        <f t="shared" si="331"/>
        <v>0.51700115854734174</v>
      </c>
      <c r="FV169" s="13">
        <f t="shared" ref="FV169" si="332">FV157</f>
        <v>0.47857749987101555</v>
      </c>
    </row>
    <row r="170" spans="1:178" ht="14.25" customHeight="1" x14ac:dyDescent="0.25">
      <c r="A170" s="49"/>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63"/>
      <c r="EZ170" s="63"/>
      <c r="FA170" s="63"/>
      <c r="FB170" s="63"/>
      <c r="FC170" s="63"/>
      <c r="FD170" s="63"/>
      <c r="FE170" s="63"/>
      <c r="FF170" s="63"/>
      <c r="FG170" s="63"/>
    </row>
    <row r="171" spans="1:178" ht="15" x14ac:dyDescent="0.25">
      <c r="A171" s="52" t="s">
        <v>61</v>
      </c>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63"/>
      <c r="EZ171" s="63"/>
      <c r="FA171" s="63"/>
      <c r="FB171" s="63"/>
      <c r="FC171" s="63"/>
      <c r="FD171" s="63"/>
      <c r="FE171" s="63"/>
      <c r="FF171" s="63"/>
      <c r="FG171" s="63"/>
    </row>
    <row r="172" spans="1:178" ht="17.25" x14ac:dyDescent="0.25">
      <c r="A172" s="66" t="s">
        <v>109</v>
      </c>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63"/>
      <c r="EZ172" s="63"/>
      <c r="FA172" s="63"/>
      <c r="FB172" s="63"/>
      <c r="FC172" s="63"/>
      <c r="FD172" s="63"/>
      <c r="FE172" s="63"/>
      <c r="FF172" s="63"/>
      <c r="FG172" s="63"/>
    </row>
    <row r="173" spans="1:178" ht="17.25" x14ac:dyDescent="0.25">
      <c r="A173" s="66" t="s">
        <v>104</v>
      </c>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63"/>
      <c r="EZ173" s="63"/>
      <c r="FA173" s="63"/>
      <c r="FB173" s="63"/>
      <c r="FC173" s="63"/>
      <c r="FD173" s="63"/>
      <c r="FE173" s="63"/>
      <c r="FF173" s="63"/>
      <c r="FG173" s="63"/>
    </row>
    <row r="174" spans="1:178" ht="17.25" x14ac:dyDescent="0.25">
      <c r="A174" s="66" t="s">
        <v>108</v>
      </c>
    </row>
    <row r="175" spans="1:178" ht="17.25" x14ac:dyDescent="0.25">
      <c r="A175" s="66" t="s">
        <v>106</v>
      </c>
    </row>
    <row r="176" spans="1:178" ht="17.25" x14ac:dyDescent="0.25">
      <c r="A176" s="66" t="s">
        <v>110</v>
      </c>
    </row>
    <row r="177" spans="1:1" ht="17.25" x14ac:dyDescent="0.25">
      <c r="A177" s="52" t="s">
        <v>122</v>
      </c>
    </row>
    <row r="178" spans="1:1" ht="17.25" x14ac:dyDescent="0.25">
      <c r="A178" s="66" t="s">
        <v>116</v>
      </c>
    </row>
    <row r="179" spans="1:1" ht="17.25" x14ac:dyDescent="0.25">
      <c r="A179" s="66" t="s">
        <v>123</v>
      </c>
    </row>
    <row r="180" spans="1:1" ht="17.25" x14ac:dyDescent="0.25">
      <c r="A180" s="66" t="s">
        <v>124</v>
      </c>
    </row>
    <row r="181" spans="1:1" ht="17.25" x14ac:dyDescent="0.25">
      <c r="A181" s="66" t="s">
        <v>120</v>
      </c>
    </row>
  </sheetData>
  <dataConsolidate/>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outlinePr summaryBelow="0"/>
  </sheetPr>
  <dimension ref="A1:AS212"/>
  <sheetViews>
    <sheetView tabSelected="1" zoomScale="85" zoomScaleNormal="85" workbookViewId="0">
      <pane xSplit="1" ySplit="9" topLeftCell="AF25" activePane="bottomRight" state="frozen"/>
      <selection activeCell="AN33" sqref="AN33"/>
      <selection pane="topRight" activeCell="AN33" sqref="AN33"/>
      <selection pane="bottomLeft" activeCell="AN33" sqref="AN33"/>
      <selection pane="bottomRight" activeCell="AS46" sqref="AS46"/>
    </sheetView>
  </sheetViews>
  <sheetFormatPr defaultColWidth="9" defaultRowHeight="14.25" x14ac:dyDescent="0.2"/>
  <cols>
    <col min="1" max="1" width="46.25" style="2" customWidth="1"/>
    <col min="2" max="16384" width="9" style="1"/>
  </cols>
  <sheetData>
    <row r="1" spans="1:45" x14ac:dyDescent="0.2">
      <c r="A1" s="23"/>
    </row>
    <row r="7" spans="1:45" ht="21" x14ac:dyDescent="0.35">
      <c r="A7" s="8" t="s">
        <v>0</v>
      </c>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row>
    <row r="8" spans="1:45" ht="15" x14ac:dyDescent="0.25">
      <c r="A8" s="19" t="s">
        <v>94</v>
      </c>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row>
    <row r="9" spans="1:45" ht="14.25" customHeight="1" x14ac:dyDescent="0.25">
      <c r="A9" s="6" t="s">
        <v>51</v>
      </c>
      <c r="B9" s="10">
        <v>1974</v>
      </c>
      <c r="C9" s="10">
        <v>1975</v>
      </c>
      <c r="D9" s="10">
        <v>1976</v>
      </c>
      <c r="E9" s="10">
        <v>1977</v>
      </c>
      <c r="F9" s="10">
        <v>1978</v>
      </c>
      <c r="G9" s="10">
        <v>1979</v>
      </c>
      <c r="H9" s="10">
        <v>1980</v>
      </c>
      <c r="I9" s="10">
        <v>1981</v>
      </c>
      <c r="J9" s="10">
        <v>1982</v>
      </c>
      <c r="K9" s="10">
        <v>1983</v>
      </c>
      <c r="L9" s="10">
        <v>1984</v>
      </c>
      <c r="M9" s="10">
        <v>1985</v>
      </c>
      <c r="N9" s="10">
        <v>1986</v>
      </c>
      <c r="O9" s="10">
        <v>1987</v>
      </c>
      <c r="P9" s="10">
        <v>1988</v>
      </c>
      <c r="Q9" s="10">
        <v>1989</v>
      </c>
      <c r="R9" s="10">
        <v>1990</v>
      </c>
      <c r="S9" s="10">
        <v>1991</v>
      </c>
      <c r="T9" s="10">
        <v>1992</v>
      </c>
      <c r="U9" s="10">
        <v>1993</v>
      </c>
      <c r="V9" s="10">
        <v>1994</v>
      </c>
      <c r="W9" s="10">
        <v>1995</v>
      </c>
      <c r="X9" s="10">
        <v>1996</v>
      </c>
      <c r="Y9" s="10">
        <v>1997</v>
      </c>
      <c r="Z9" s="10">
        <v>1998</v>
      </c>
      <c r="AA9" s="10">
        <v>1999</v>
      </c>
      <c r="AB9" s="10">
        <v>2000</v>
      </c>
      <c r="AC9" s="10">
        <v>2001</v>
      </c>
      <c r="AD9" s="10">
        <v>2002</v>
      </c>
      <c r="AE9" s="10">
        <v>2003</v>
      </c>
      <c r="AF9" s="10">
        <v>2004</v>
      </c>
      <c r="AG9" s="10">
        <v>2005</v>
      </c>
      <c r="AH9" s="10">
        <v>2006</v>
      </c>
      <c r="AI9" s="10">
        <v>2007</v>
      </c>
      <c r="AJ9" s="10">
        <v>2008</v>
      </c>
      <c r="AK9" s="10">
        <v>2009</v>
      </c>
      <c r="AL9" s="10">
        <v>2010</v>
      </c>
      <c r="AM9" s="10">
        <v>2011</v>
      </c>
      <c r="AN9" s="10">
        <v>2012</v>
      </c>
      <c r="AO9" s="10">
        <v>2013</v>
      </c>
      <c r="AP9" s="10">
        <v>2014</v>
      </c>
      <c r="AQ9" s="10">
        <v>2015</v>
      </c>
      <c r="AR9" s="10">
        <v>2016</v>
      </c>
      <c r="AS9" s="10">
        <v>2017</v>
      </c>
    </row>
    <row r="10" spans="1:45" ht="14.25" customHeight="1" x14ac:dyDescent="0.25">
      <c r="A10" s="6"/>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row>
    <row r="11" spans="1:45" ht="15" x14ac:dyDescent="0.25">
      <c r="A11" s="42" t="s">
        <v>54</v>
      </c>
      <c r="B11" s="43">
        <f t="shared" ref="B11:AP11" si="0">B12+B41+B43-B57-B72-B87-B101</f>
        <v>31.024213828918654</v>
      </c>
      <c r="C11" s="43">
        <f t="shared" si="0"/>
        <v>33.742643743000713</v>
      </c>
      <c r="D11" s="43">
        <f t="shared" si="0"/>
        <v>30.363952587433282</v>
      </c>
      <c r="E11" s="43">
        <f t="shared" si="0"/>
        <v>30.389288700234026</v>
      </c>
      <c r="F11" s="43">
        <f t="shared" si="0"/>
        <v>28.859602252906576</v>
      </c>
      <c r="G11" s="43">
        <f t="shared" si="0"/>
        <v>28.224076100262891</v>
      </c>
      <c r="H11" s="43">
        <f t="shared" si="0"/>
        <v>27.984296989803678</v>
      </c>
      <c r="I11" s="43">
        <f t="shared" si="0"/>
        <v>27.61288414516029</v>
      </c>
      <c r="J11" s="43">
        <f t="shared" si="0"/>
        <v>26.911772378178185</v>
      </c>
      <c r="K11" s="43">
        <f t="shared" si="0"/>
        <v>27.052428044323058</v>
      </c>
      <c r="L11" s="43">
        <f t="shared" si="0"/>
        <v>27.538771445532344</v>
      </c>
      <c r="M11" s="43">
        <f t="shared" si="0"/>
        <v>25.765124321653524</v>
      </c>
      <c r="N11" s="43">
        <f t="shared" si="0"/>
        <v>24.405950078748685</v>
      </c>
      <c r="O11" s="43">
        <f t="shared" si="0"/>
        <v>27.755573126293449</v>
      </c>
      <c r="P11" s="43">
        <f t="shared" si="0"/>
        <v>25.311184171026568</v>
      </c>
      <c r="Q11" s="43">
        <f t="shared" si="0"/>
        <v>27.425101221482137</v>
      </c>
      <c r="R11" s="43">
        <f t="shared" si="0"/>
        <v>27.801132805475227</v>
      </c>
      <c r="S11" s="43">
        <f t="shared" si="0"/>
        <v>30.997900900242268</v>
      </c>
      <c r="T11" s="43">
        <f t="shared" si="0"/>
        <v>34.30855925815483</v>
      </c>
      <c r="U11" s="43">
        <f t="shared" si="0"/>
        <v>34.137844365747426</v>
      </c>
      <c r="V11" s="43">
        <f t="shared" si="0"/>
        <v>37.947689658959298</v>
      </c>
      <c r="W11" s="43">
        <f t="shared" si="0"/>
        <v>36.221491717885179</v>
      </c>
      <c r="X11" s="43">
        <f t="shared" si="0"/>
        <v>37.684199033341471</v>
      </c>
      <c r="Y11" s="43">
        <f t="shared" si="0"/>
        <v>38.970987693273116</v>
      </c>
      <c r="Z11" s="43">
        <f t="shared" si="0"/>
        <v>39.788712127502556</v>
      </c>
      <c r="AA11" s="43">
        <f t="shared" si="0"/>
        <v>41.755030486202379</v>
      </c>
      <c r="AB11" s="43">
        <f t="shared" si="0"/>
        <v>41.009272702545374</v>
      </c>
      <c r="AC11" s="43">
        <f t="shared" si="0"/>
        <v>42.066447472190447</v>
      </c>
      <c r="AD11" s="43">
        <f t="shared" si="0"/>
        <v>43.669464553388629</v>
      </c>
      <c r="AE11" s="43">
        <f t="shared" si="0"/>
        <v>46.605259553782922</v>
      </c>
      <c r="AF11" s="43">
        <f t="shared" si="0"/>
        <v>47.5646315585971</v>
      </c>
      <c r="AG11" s="43">
        <f t="shared" si="0"/>
        <v>48.271635446775065</v>
      </c>
      <c r="AH11" s="43">
        <f t="shared" si="0"/>
        <v>47.685787984031897</v>
      </c>
      <c r="AI11" s="43">
        <f t="shared" si="0"/>
        <v>47.948657898435755</v>
      </c>
      <c r="AJ11" s="43">
        <f t="shared" si="0"/>
        <v>47.51306450953701</v>
      </c>
      <c r="AK11" s="43">
        <f t="shared" si="0"/>
        <v>46.523143021628599</v>
      </c>
      <c r="AL11" s="43">
        <f t="shared" si="0"/>
        <v>45.399852512562582</v>
      </c>
      <c r="AM11" s="43">
        <f t="shared" si="0"/>
        <v>46.757107090424419</v>
      </c>
      <c r="AN11" s="43">
        <f t="shared" si="0"/>
        <v>46.445612020090472</v>
      </c>
      <c r="AO11" s="43">
        <f t="shared" si="0"/>
        <v>47.199021450014158</v>
      </c>
      <c r="AP11" s="43">
        <f t="shared" si="0"/>
        <v>47.255785809422655</v>
      </c>
      <c r="AQ11" s="43">
        <f>AQ12+AQ41+AQ43-AQ57-AQ72-AQ87-AQ101</f>
        <v>49.195555052180978</v>
      </c>
      <c r="AR11" s="43">
        <f t="shared" ref="AR11" si="1">AR12+AR41+AR43-AR57-AR72-AR87-AR101</f>
        <v>49.755044988884009</v>
      </c>
      <c r="AS11" s="43">
        <f>AS12+AS41+AS43-AS57-AS72-AS87-AS101</f>
        <v>52.957001230543895</v>
      </c>
    </row>
    <row r="12" spans="1:45" ht="14.25" customHeight="1" x14ac:dyDescent="0.2">
      <c r="A12" s="27" t="s">
        <v>1</v>
      </c>
      <c r="B12" s="34">
        <f t="shared" ref="B12:AP12" si="2">B13+B32</f>
        <v>1.404113430246736</v>
      </c>
      <c r="C12" s="34">
        <f t="shared" si="2"/>
        <v>1.4580721460286605</v>
      </c>
      <c r="D12" s="34">
        <f t="shared" si="2"/>
        <v>3.8693852470139927</v>
      </c>
      <c r="E12" s="34">
        <f t="shared" si="2"/>
        <v>5.5469359639445885</v>
      </c>
      <c r="F12" s="34">
        <f t="shared" si="2"/>
        <v>4.7345739220854517</v>
      </c>
      <c r="G12" s="34">
        <f t="shared" si="2"/>
        <v>3.2168167310786462</v>
      </c>
      <c r="H12" s="34">
        <f t="shared" si="2"/>
        <v>2.8390632938334108</v>
      </c>
      <c r="I12" s="34">
        <f t="shared" si="2"/>
        <v>3.8636906691654658</v>
      </c>
      <c r="J12" s="34">
        <f t="shared" si="2"/>
        <v>5.8460984914284886</v>
      </c>
      <c r="K12" s="34">
        <f t="shared" si="2"/>
        <v>5.818287083316525</v>
      </c>
      <c r="L12" s="34">
        <f t="shared" si="2"/>
        <v>7.9199488522557164</v>
      </c>
      <c r="M12" s="34">
        <f t="shared" si="2"/>
        <v>10.8828454392492</v>
      </c>
      <c r="N12" s="34">
        <f t="shared" si="2"/>
        <v>12.338082033019766</v>
      </c>
      <c r="O12" s="34">
        <f t="shared" si="2"/>
        <v>11.574415683363792</v>
      </c>
      <c r="P12" s="34">
        <f t="shared" si="2"/>
        <v>13.69860804176362</v>
      </c>
      <c r="Q12" s="34">
        <f t="shared" si="2"/>
        <v>15.031443337490074</v>
      </c>
      <c r="R12" s="34">
        <f t="shared" si="2"/>
        <v>15.348709768579159</v>
      </c>
      <c r="S12" s="34">
        <f t="shared" si="2"/>
        <v>16.358650477472374</v>
      </c>
      <c r="T12" s="34">
        <f t="shared" si="2"/>
        <v>15.634428956600141</v>
      </c>
      <c r="U12" s="34">
        <f t="shared" si="2"/>
        <v>16.492918687593118</v>
      </c>
      <c r="V12" s="34">
        <f t="shared" si="2"/>
        <v>15.720684472825623</v>
      </c>
      <c r="W12" s="34">
        <f t="shared" si="2"/>
        <v>13.575086235083775</v>
      </c>
      <c r="X12" s="34">
        <f t="shared" si="2"/>
        <v>17.863319931988521</v>
      </c>
      <c r="Y12" s="34">
        <f t="shared" si="2"/>
        <v>23.119562382033291</v>
      </c>
      <c r="Z12" s="34">
        <f t="shared" si="2"/>
        <v>18.942555708706347</v>
      </c>
      <c r="AA12" s="34">
        <f t="shared" si="2"/>
        <v>16.988079253277213</v>
      </c>
      <c r="AB12" s="34">
        <f t="shared" si="2"/>
        <v>15.318991933572979</v>
      </c>
      <c r="AC12" s="34">
        <f t="shared" si="2"/>
        <v>15.075117725310584</v>
      </c>
      <c r="AD12" s="34">
        <f t="shared" si="2"/>
        <v>13.848186548563397</v>
      </c>
      <c r="AE12" s="34">
        <f t="shared" si="2"/>
        <v>10.669980186178563</v>
      </c>
      <c r="AF12" s="34">
        <f t="shared" si="2"/>
        <v>9.7128840245830634</v>
      </c>
      <c r="AG12" s="34">
        <f t="shared" si="2"/>
        <v>9.1615640466465749</v>
      </c>
      <c r="AH12" s="34">
        <f t="shared" si="2"/>
        <v>8.579054768471579</v>
      </c>
      <c r="AI12" s="34">
        <f t="shared" si="2"/>
        <v>16.312309587975331</v>
      </c>
      <c r="AJ12" s="34">
        <f t="shared" si="2"/>
        <v>22.442103612371149</v>
      </c>
      <c r="AK12" s="34">
        <f t="shared" si="2"/>
        <v>20.888492598333134</v>
      </c>
      <c r="AL12" s="34">
        <f t="shared" si="2"/>
        <v>21.092920192809977</v>
      </c>
      <c r="AM12" s="34">
        <f t="shared" si="2"/>
        <v>18.466371843936134</v>
      </c>
      <c r="AN12" s="34">
        <f t="shared" si="2"/>
        <v>16.808094376102801</v>
      </c>
      <c r="AO12" s="34">
        <f t="shared" si="2"/>
        <v>15.040423920635376</v>
      </c>
      <c r="AP12" s="34">
        <f t="shared" si="2"/>
        <v>16.879069101408298</v>
      </c>
      <c r="AQ12" s="34">
        <f>AQ13+AQ32</f>
        <v>17.219962751387079</v>
      </c>
      <c r="AR12" s="34">
        <f t="shared" ref="AR12" si="3">AR13+AR32</f>
        <v>14.688439958842823</v>
      </c>
      <c r="AS12" s="34">
        <f>AS13+AS32</f>
        <v>13.360565176403977</v>
      </c>
    </row>
    <row r="13" spans="1:45" ht="15" x14ac:dyDescent="0.25">
      <c r="A13" s="44" t="s">
        <v>62</v>
      </c>
      <c r="B13" s="45">
        <f t="shared" ref="B13:AP13" si="4">SUM(B14:B31)</f>
        <v>1.37841503948869</v>
      </c>
      <c r="C13" s="45">
        <f t="shared" si="4"/>
        <v>1.4233653072718799</v>
      </c>
      <c r="D13" s="45">
        <f t="shared" si="4"/>
        <v>3.7759495184819643</v>
      </c>
      <c r="E13" s="45">
        <f t="shared" si="4"/>
        <v>5.4153572459988082</v>
      </c>
      <c r="F13" s="45">
        <f t="shared" si="4"/>
        <v>4.5727679057625332</v>
      </c>
      <c r="G13" s="45">
        <f t="shared" si="4"/>
        <v>2.9372409914892885</v>
      </c>
      <c r="H13" s="45">
        <f t="shared" si="4"/>
        <v>2.6355753772652086</v>
      </c>
      <c r="I13" s="45">
        <f t="shared" si="4"/>
        <v>3.5533090867418053</v>
      </c>
      <c r="J13" s="45">
        <f t="shared" si="4"/>
        <v>5.4794315482881828</v>
      </c>
      <c r="K13" s="45">
        <f t="shared" si="4"/>
        <v>5.4031109844343224</v>
      </c>
      <c r="L13" s="45">
        <f t="shared" si="4"/>
        <v>7.3012437880649532</v>
      </c>
      <c r="M13" s="45">
        <f t="shared" si="4"/>
        <v>9.7715480976011335</v>
      </c>
      <c r="N13" s="45">
        <f t="shared" si="4"/>
        <v>11.041133821416359</v>
      </c>
      <c r="O13" s="45">
        <f t="shared" si="4"/>
        <v>10.276450077347375</v>
      </c>
      <c r="P13" s="45">
        <f t="shared" si="4"/>
        <v>12.320374404759827</v>
      </c>
      <c r="Q13" s="45">
        <f t="shared" si="4"/>
        <v>13.663544624745015</v>
      </c>
      <c r="R13" s="45">
        <f t="shared" si="4"/>
        <v>13.915495574662113</v>
      </c>
      <c r="S13" s="45">
        <f t="shared" si="4"/>
        <v>14.671090542171941</v>
      </c>
      <c r="T13" s="45">
        <f t="shared" si="4"/>
        <v>13.976701723241471</v>
      </c>
      <c r="U13" s="45">
        <f t="shared" si="4"/>
        <v>14.813601032849041</v>
      </c>
      <c r="V13" s="45">
        <f t="shared" si="4"/>
        <v>14.028263466646031</v>
      </c>
      <c r="W13" s="45">
        <f t="shared" si="4"/>
        <v>12.200362505774439</v>
      </c>
      <c r="X13" s="45">
        <f t="shared" si="4"/>
        <v>16.272763545056385</v>
      </c>
      <c r="Y13" s="45">
        <f t="shared" si="4"/>
        <v>21.492358802996254</v>
      </c>
      <c r="Z13" s="45">
        <f t="shared" si="4"/>
        <v>17.160575162821978</v>
      </c>
      <c r="AA13" s="45">
        <f t="shared" si="4"/>
        <v>14.965555385701181</v>
      </c>
      <c r="AB13" s="45">
        <f t="shared" si="4"/>
        <v>13.160890275707645</v>
      </c>
      <c r="AC13" s="45">
        <f t="shared" si="4"/>
        <v>12.513320179186724</v>
      </c>
      <c r="AD13" s="45">
        <f t="shared" si="4"/>
        <v>11.258852681698141</v>
      </c>
      <c r="AE13" s="45">
        <f t="shared" si="4"/>
        <v>8.7187282668320787</v>
      </c>
      <c r="AF13" s="45">
        <f t="shared" si="4"/>
        <v>7.6146786637779282</v>
      </c>
      <c r="AG13" s="45">
        <f t="shared" si="4"/>
        <v>7.1100338060770021</v>
      </c>
      <c r="AH13" s="45">
        <f t="shared" si="4"/>
        <v>6.8078018435372467</v>
      </c>
      <c r="AI13" s="45">
        <f t="shared" si="4"/>
        <v>15.012490337548474</v>
      </c>
      <c r="AJ13" s="45">
        <f t="shared" si="4"/>
        <v>21.437222389373947</v>
      </c>
      <c r="AK13" s="45">
        <f t="shared" si="4"/>
        <v>20.02551826577799</v>
      </c>
      <c r="AL13" s="45">
        <f t="shared" si="4"/>
        <v>19.341916901477305</v>
      </c>
      <c r="AM13" s="45">
        <f t="shared" si="4"/>
        <v>16.721429341966054</v>
      </c>
      <c r="AN13" s="45">
        <f t="shared" si="4"/>
        <v>14.855215833230105</v>
      </c>
      <c r="AO13" s="45">
        <f t="shared" si="4"/>
        <v>12.948768681039342</v>
      </c>
      <c r="AP13" s="45">
        <f t="shared" si="4"/>
        <v>14.447692788625316</v>
      </c>
      <c r="AQ13" s="45">
        <f>SUM(AQ14:AQ31)</f>
        <v>14.933552532154547</v>
      </c>
      <c r="AR13" s="45">
        <f t="shared" ref="AR13" si="5">SUM(AR14:AR31)</f>
        <v>12.700931142728331</v>
      </c>
      <c r="AS13" s="45">
        <f>SUM(AS14:AS31)</f>
        <v>11.280682147687141</v>
      </c>
    </row>
    <row r="14" spans="1:45" ht="15" x14ac:dyDescent="0.25">
      <c r="A14" s="46" t="s">
        <v>6</v>
      </c>
      <c r="B14" s="47">
        <v>0</v>
      </c>
      <c r="C14" s="47">
        <v>0</v>
      </c>
      <c r="D14" s="47">
        <v>0</v>
      </c>
      <c r="E14" s="47">
        <v>0</v>
      </c>
      <c r="F14" s="47">
        <v>0</v>
      </c>
      <c r="G14" s="47">
        <v>0.78255309645968885</v>
      </c>
      <c r="H14" s="47">
        <v>1.1546834607130085</v>
      </c>
      <c r="I14" s="47">
        <v>1.6672024012987958</v>
      </c>
      <c r="J14" s="47">
        <v>3.1872043612038308</v>
      </c>
      <c r="K14" s="47">
        <v>3.0355444439758537</v>
      </c>
      <c r="L14" s="47">
        <v>3.6917478217363224</v>
      </c>
      <c r="M14" s="47">
        <v>4.324660030224428</v>
      </c>
      <c r="N14" s="47">
        <v>5.2144229512175801</v>
      </c>
      <c r="O14" s="47">
        <v>4.9765360181767981</v>
      </c>
      <c r="P14" s="47">
        <v>5.405299838581441</v>
      </c>
      <c r="Q14" s="47">
        <v>5.4725379156869103</v>
      </c>
      <c r="R14" s="47">
        <v>5.4531401392796832</v>
      </c>
      <c r="S14" s="47">
        <v>5.6510679045140062</v>
      </c>
      <c r="T14" s="47">
        <v>6.168222435635502</v>
      </c>
      <c r="U14" s="47">
        <v>6.3894768977451948</v>
      </c>
      <c r="V14" s="47">
        <v>6.0648776015404255</v>
      </c>
      <c r="W14" s="47">
        <v>6.8638524848400619</v>
      </c>
      <c r="X14" s="47">
        <v>11.205787455768085</v>
      </c>
      <c r="Y14" s="47">
        <v>16.61341526142073</v>
      </c>
      <c r="Z14" s="47">
        <v>12.595042333021015</v>
      </c>
      <c r="AA14" s="47">
        <v>11.000729354663214</v>
      </c>
      <c r="AB14" s="47">
        <v>10.077291425629326</v>
      </c>
      <c r="AC14" s="47">
        <v>9.253817557402936</v>
      </c>
      <c r="AD14" s="47">
        <v>8.6271134904207294</v>
      </c>
      <c r="AE14" s="47">
        <v>6.4569673043685665</v>
      </c>
      <c r="AF14" s="47">
        <v>5.1226328926157283</v>
      </c>
      <c r="AG14" s="47">
        <v>4.7703009362320428</v>
      </c>
      <c r="AH14" s="47">
        <v>3.8285700753635692</v>
      </c>
      <c r="AI14" s="47">
        <v>2.1470269055146827</v>
      </c>
      <c r="AJ14" s="47">
        <v>1.8451600173460401</v>
      </c>
      <c r="AK14" s="47">
        <v>1.8650421091823721</v>
      </c>
      <c r="AL14" s="47">
        <v>1.9376642643048931</v>
      </c>
      <c r="AM14" s="47">
        <v>1.2769823508637121</v>
      </c>
      <c r="AN14" s="47">
        <v>1.2826845065768464</v>
      </c>
      <c r="AO14" s="47">
        <v>1.4434989915389151</v>
      </c>
      <c r="AP14" s="47">
        <v>1.6974941299554787</v>
      </c>
      <c r="AQ14" s="47">
        <v>1.2569872328477569</v>
      </c>
      <c r="AR14" s="47">
        <v>1.1410848898334927</v>
      </c>
      <c r="AS14" s="47">
        <v>1.1975280205244816</v>
      </c>
    </row>
    <row r="15" spans="1:45" ht="15" x14ac:dyDescent="0.25">
      <c r="A15" s="46" t="s">
        <v>7</v>
      </c>
      <c r="B15" s="47">
        <v>1.37841503948869</v>
      </c>
      <c r="C15" s="47">
        <v>1.4233653072718799</v>
      </c>
      <c r="D15" s="47">
        <v>3.7759495184819643</v>
      </c>
      <c r="E15" s="47">
        <v>5.4153572459988082</v>
      </c>
      <c r="F15" s="47">
        <v>4.5727679057625332</v>
      </c>
      <c r="G15" s="47">
        <v>2.1546878950295998</v>
      </c>
      <c r="H15" s="47">
        <v>1.4798100691001757</v>
      </c>
      <c r="I15" s="47">
        <v>1.7928287917597441</v>
      </c>
      <c r="J15" s="47">
        <v>2.2563375268445194</v>
      </c>
      <c r="K15" s="47">
        <v>2.2811445405118693</v>
      </c>
      <c r="L15" s="47">
        <v>2.3569996583689283</v>
      </c>
      <c r="M15" s="47">
        <v>2.5344540895547665</v>
      </c>
      <c r="N15" s="47">
        <v>2.3613396277985612</v>
      </c>
      <c r="O15" s="47">
        <v>2.0670897004694622</v>
      </c>
      <c r="P15" s="47">
        <v>2.2474563140406913</v>
      </c>
      <c r="Q15" s="47">
        <v>2.2224354468072436</v>
      </c>
      <c r="R15" s="47">
        <v>2.0298162818607612</v>
      </c>
      <c r="S15" s="47">
        <v>1.9743967591875817</v>
      </c>
      <c r="T15" s="47">
        <v>1.9519610041796107</v>
      </c>
      <c r="U15" s="47">
        <v>1.799921867872367</v>
      </c>
      <c r="V15" s="47">
        <v>1.7276674701231631</v>
      </c>
      <c r="W15" s="47">
        <v>1.4190649194248508</v>
      </c>
      <c r="X15" s="47">
        <v>1.4579015402810962</v>
      </c>
      <c r="Y15" s="47">
        <v>1.2056059959559191</v>
      </c>
      <c r="Z15" s="47">
        <v>1.1295601629284278</v>
      </c>
      <c r="AA15" s="47">
        <v>1.0175024728882425</v>
      </c>
      <c r="AB15" s="47">
        <v>0.8745229613414236</v>
      </c>
      <c r="AC15" s="47">
        <v>0.82477977175982842</v>
      </c>
      <c r="AD15" s="47">
        <v>0.77648465754763618</v>
      </c>
      <c r="AE15" s="47">
        <v>0.64288607935621522</v>
      </c>
      <c r="AF15" s="47">
        <v>0.88830707549618981</v>
      </c>
      <c r="AG15" s="47">
        <v>0.74559416838936732</v>
      </c>
      <c r="AH15" s="47">
        <v>0.7732378867128975</v>
      </c>
      <c r="AI15" s="47">
        <v>0.65775696102006143</v>
      </c>
      <c r="AJ15" s="47">
        <v>0.55141513037252443</v>
      </c>
      <c r="AK15" s="47">
        <v>0.43692799478096667</v>
      </c>
      <c r="AL15" s="47">
        <v>0.46772950178602724</v>
      </c>
      <c r="AM15" s="47">
        <v>0.53852730677554317</v>
      </c>
      <c r="AN15" s="47">
        <v>0.46274664085609707</v>
      </c>
      <c r="AO15" s="47">
        <v>0.42485087305352354</v>
      </c>
      <c r="AP15" s="47">
        <v>0.60476905059958064</v>
      </c>
      <c r="AQ15" s="47">
        <v>0.42934953907890261</v>
      </c>
      <c r="AR15" s="47">
        <v>0.32781667468231568</v>
      </c>
      <c r="AS15" s="47">
        <v>0.29149361669600227</v>
      </c>
    </row>
    <row r="16" spans="1:45" ht="15" x14ac:dyDescent="0.25">
      <c r="A16" s="46" t="s">
        <v>3</v>
      </c>
      <c r="B16" s="47">
        <v>0</v>
      </c>
      <c r="C16" s="47">
        <v>0</v>
      </c>
      <c r="D16" s="47">
        <v>0</v>
      </c>
      <c r="E16" s="47">
        <v>0</v>
      </c>
      <c r="F16" s="47">
        <v>0</v>
      </c>
      <c r="G16" s="47">
        <v>0</v>
      </c>
      <c r="H16" s="47">
        <v>0</v>
      </c>
      <c r="I16" s="47">
        <v>0</v>
      </c>
      <c r="J16" s="47">
        <v>0</v>
      </c>
      <c r="K16" s="47">
        <v>0</v>
      </c>
      <c r="L16" s="47">
        <v>0</v>
      </c>
      <c r="M16" s="47">
        <v>0</v>
      </c>
      <c r="N16" s="47">
        <v>0</v>
      </c>
      <c r="O16" s="47">
        <v>0</v>
      </c>
      <c r="P16" s="47">
        <v>0</v>
      </c>
      <c r="Q16" s="47">
        <v>0</v>
      </c>
      <c r="R16" s="47">
        <v>0</v>
      </c>
      <c r="S16" s="47">
        <v>0</v>
      </c>
      <c r="T16" s="47">
        <v>0</v>
      </c>
      <c r="U16" s="47">
        <v>0</v>
      </c>
      <c r="V16" s="47">
        <v>0</v>
      </c>
      <c r="W16" s="47">
        <v>0</v>
      </c>
      <c r="X16" s="47">
        <v>0</v>
      </c>
      <c r="Y16" s="47">
        <v>0</v>
      </c>
      <c r="Z16" s="47">
        <v>0</v>
      </c>
      <c r="AA16" s="47">
        <v>0</v>
      </c>
      <c r="AB16" s="47">
        <v>0</v>
      </c>
      <c r="AC16" s="47">
        <v>0</v>
      </c>
      <c r="AD16" s="47">
        <v>0</v>
      </c>
      <c r="AE16" s="47">
        <v>0</v>
      </c>
      <c r="AF16" s="47">
        <v>0</v>
      </c>
      <c r="AG16" s="47">
        <v>0</v>
      </c>
      <c r="AH16" s="47">
        <v>0.93664088064395334</v>
      </c>
      <c r="AI16" s="47">
        <v>4.6960230375641023</v>
      </c>
      <c r="AJ16" s="47">
        <v>4.5890207767859694</v>
      </c>
      <c r="AK16" s="47">
        <v>4.3077530188811632</v>
      </c>
      <c r="AL16" s="47">
        <v>4.2280485368343426</v>
      </c>
      <c r="AM16" s="47">
        <v>3.9465480559311361</v>
      </c>
      <c r="AN16" s="47">
        <v>4.104741919491901</v>
      </c>
      <c r="AO16" s="47">
        <v>4.2294960532459527</v>
      </c>
      <c r="AP16" s="47">
        <v>4.2446536372607637</v>
      </c>
      <c r="AQ16" s="47">
        <v>3.3710806891833713</v>
      </c>
      <c r="AR16" s="47">
        <v>3.3268381602441881</v>
      </c>
      <c r="AS16" s="47">
        <v>2.7953762402954059</v>
      </c>
    </row>
    <row r="17" spans="1:45" ht="15" x14ac:dyDescent="0.25">
      <c r="A17" s="46" t="s">
        <v>4</v>
      </c>
      <c r="B17" s="47">
        <v>0</v>
      </c>
      <c r="C17" s="47">
        <v>0</v>
      </c>
      <c r="D17" s="47">
        <v>0</v>
      </c>
      <c r="E17" s="47">
        <v>0</v>
      </c>
      <c r="F17" s="47">
        <v>0</v>
      </c>
      <c r="G17" s="47">
        <v>0</v>
      </c>
      <c r="H17" s="47">
        <v>0</v>
      </c>
      <c r="I17" s="47">
        <v>0</v>
      </c>
      <c r="J17" s="47">
        <v>0</v>
      </c>
      <c r="K17" s="47">
        <v>0</v>
      </c>
      <c r="L17" s="47">
        <v>0</v>
      </c>
      <c r="M17" s="47">
        <v>0</v>
      </c>
      <c r="N17" s="47">
        <v>0</v>
      </c>
      <c r="O17" s="47">
        <v>0</v>
      </c>
      <c r="P17" s="47">
        <v>0</v>
      </c>
      <c r="Q17" s="47">
        <v>0</v>
      </c>
      <c r="R17" s="47">
        <v>0</v>
      </c>
      <c r="S17" s="47">
        <v>0</v>
      </c>
      <c r="T17" s="47">
        <v>0</v>
      </c>
      <c r="U17" s="47">
        <v>0</v>
      </c>
      <c r="V17" s="47">
        <v>0</v>
      </c>
      <c r="W17" s="47">
        <v>0</v>
      </c>
      <c r="X17" s="47">
        <v>0</v>
      </c>
      <c r="Y17" s="47">
        <v>0</v>
      </c>
      <c r="Z17" s="47">
        <v>0</v>
      </c>
      <c r="AA17" s="47">
        <v>0</v>
      </c>
      <c r="AB17" s="47">
        <v>0</v>
      </c>
      <c r="AC17" s="47">
        <v>0</v>
      </c>
      <c r="AD17" s="47">
        <v>0</v>
      </c>
      <c r="AE17" s="47">
        <v>0</v>
      </c>
      <c r="AF17" s="47">
        <v>0</v>
      </c>
      <c r="AG17" s="47">
        <v>0</v>
      </c>
      <c r="AH17" s="47">
        <v>0</v>
      </c>
      <c r="AI17" s="47">
        <v>6.335103694921032</v>
      </c>
      <c r="AJ17" s="47">
        <v>13.450024418617854</v>
      </c>
      <c r="AK17" s="47">
        <v>6.2679285159232379</v>
      </c>
      <c r="AL17" s="47">
        <v>3.4635597768991544</v>
      </c>
      <c r="AM17" s="47">
        <v>2.6311473504848299</v>
      </c>
      <c r="AN17" s="47">
        <v>1.9464306880622126</v>
      </c>
      <c r="AO17" s="47">
        <v>1.405345625946872</v>
      </c>
      <c r="AP17" s="47">
        <v>1.2231480509181567</v>
      </c>
      <c r="AQ17" s="47">
        <v>1.661862351957117</v>
      </c>
      <c r="AR17" s="47">
        <v>1.1390469911447956</v>
      </c>
      <c r="AS17" s="47">
        <v>0.8434116614803977</v>
      </c>
    </row>
    <row r="18" spans="1:45" ht="15" x14ac:dyDescent="0.25">
      <c r="A18" s="46" t="s">
        <v>2</v>
      </c>
      <c r="B18" s="47">
        <v>0</v>
      </c>
      <c r="C18" s="47">
        <v>0</v>
      </c>
      <c r="D18" s="47">
        <v>0</v>
      </c>
      <c r="E18" s="47">
        <v>0</v>
      </c>
      <c r="F18" s="47">
        <v>0</v>
      </c>
      <c r="G18" s="47">
        <v>0</v>
      </c>
      <c r="H18" s="47">
        <v>0</v>
      </c>
      <c r="I18" s="47">
        <v>0</v>
      </c>
      <c r="J18" s="47">
        <v>0</v>
      </c>
      <c r="K18" s="47">
        <v>0</v>
      </c>
      <c r="L18" s="47">
        <v>0</v>
      </c>
      <c r="M18" s="47">
        <v>0</v>
      </c>
      <c r="N18" s="47">
        <v>0</v>
      </c>
      <c r="O18" s="47">
        <v>0</v>
      </c>
      <c r="P18" s="47">
        <v>0</v>
      </c>
      <c r="Q18" s="47">
        <v>0</v>
      </c>
      <c r="R18" s="47">
        <v>0</v>
      </c>
      <c r="S18" s="47">
        <v>0</v>
      </c>
      <c r="T18" s="47">
        <v>0</v>
      </c>
      <c r="U18" s="47">
        <v>0</v>
      </c>
      <c r="V18" s="47">
        <v>0</v>
      </c>
      <c r="W18" s="47">
        <v>0</v>
      </c>
      <c r="X18" s="47">
        <v>0</v>
      </c>
      <c r="Y18" s="47">
        <v>0</v>
      </c>
      <c r="Z18" s="47">
        <v>0</v>
      </c>
      <c r="AA18" s="47">
        <v>0</v>
      </c>
      <c r="AB18" s="47">
        <v>0</v>
      </c>
      <c r="AC18" s="47">
        <v>0</v>
      </c>
      <c r="AD18" s="47">
        <v>0</v>
      </c>
      <c r="AE18" s="47">
        <v>0</v>
      </c>
      <c r="AF18" s="47">
        <v>0</v>
      </c>
      <c r="AG18" s="47">
        <v>0</v>
      </c>
      <c r="AH18" s="47">
        <v>0</v>
      </c>
      <c r="AI18" s="47">
        <v>0</v>
      </c>
      <c r="AJ18" s="47">
        <v>0</v>
      </c>
      <c r="AK18" s="47">
        <v>5.6829572451056549</v>
      </c>
      <c r="AL18" s="47">
        <v>5.9974100446202323</v>
      </c>
      <c r="AM18" s="47">
        <v>5.1765205515321213</v>
      </c>
      <c r="AN18" s="47">
        <v>3.5679664219592202</v>
      </c>
      <c r="AO18" s="47">
        <v>1.9184445435954491</v>
      </c>
      <c r="AP18" s="47">
        <v>2.8126838688588292</v>
      </c>
      <c r="AQ18" s="47">
        <v>4.4924596018820244</v>
      </c>
      <c r="AR18" s="47">
        <v>3.3684767075255926</v>
      </c>
      <c r="AS18" s="47">
        <v>2.9417546049548049</v>
      </c>
    </row>
    <row r="19" spans="1:45" ht="15" x14ac:dyDescent="0.25">
      <c r="A19" s="46" t="s">
        <v>5</v>
      </c>
      <c r="B19" s="47">
        <v>0</v>
      </c>
      <c r="C19" s="47">
        <v>0</v>
      </c>
      <c r="D19" s="47">
        <v>0</v>
      </c>
      <c r="E19" s="47">
        <v>0</v>
      </c>
      <c r="F19" s="47">
        <v>0</v>
      </c>
      <c r="G19" s="47">
        <v>0</v>
      </c>
      <c r="H19" s="47">
        <v>0</v>
      </c>
      <c r="I19" s="47">
        <v>0</v>
      </c>
      <c r="J19" s="47">
        <v>0</v>
      </c>
      <c r="K19" s="47">
        <v>0</v>
      </c>
      <c r="L19" s="47">
        <v>0</v>
      </c>
      <c r="M19" s="47">
        <v>0</v>
      </c>
      <c r="N19" s="47">
        <v>0</v>
      </c>
      <c r="O19" s="47">
        <v>0</v>
      </c>
      <c r="P19" s="47">
        <v>0</v>
      </c>
      <c r="Q19" s="47">
        <v>0</v>
      </c>
      <c r="R19" s="47">
        <v>0</v>
      </c>
      <c r="S19" s="47">
        <v>0</v>
      </c>
      <c r="T19" s="47">
        <v>0</v>
      </c>
      <c r="U19" s="47">
        <v>0</v>
      </c>
      <c r="V19" s="47">
        <v>0</v>
      </c>
      <c r="W19" s="47">
        <v>0</v>
      </c>
      <c r="X19" s="47">
        <v>0</v>
      </c>
      <c r="Y19" s="47">
        <v>0</v>
      </c>
      <c r="Z19" s="47">
        <v>0</v>
      </c>
      <c r="AA19" s="47">
        <v>0</v>
      </c>
      <c r="AB19" s="47">
        <v>0</v>
      </c>
      <c r="AC19" s="47">
        <v>0</v>
      </c>
      <c r="AD19" s="47">
        <v>0</v>
      </c>
      <c r="AE19" s="47">
        <v>0</v>
      </c>
      <c r="AF19" s="47">
        <v>0</v>
      </c>
      <c r="AG19" s="47">
        <v>0</v>
      </c>
      <c r="AH19" s="47">
        <v>0</v>
      </c>
      <c r="AI19" s="47">
        <v>0</v>
      </c>
      <c r="AJ19" s="47">
        <v>0</v>
      </c>
      <c r="AK19" s="47">
        <v>9.3334501980173956E-2</v>
      </c>
      <c r="AL19" s="47">
        <v>1.9312109184573523</v>
      </c>
      <c r="AM19" s="47">
        <v>1.8188497389052376</v>
      </c>
      <c r="AN19" s="47">
        <v>1.6283612473562747</v>
      </c>
      <c r="AO19" s="47">
        <v>1.6820400648995257</v>
      </c>
      <c r="AP19" s="47">
        <v>1.6069145650915064</v>
      </c>
      <c r="AQ19" s="47">
        <v>1.5279334112829583</v>
      </c>
      <c r="AR19" s="47">
        <v>1.3421386910193045</v>
      </c>
      <c r="AS19" s="47">
        <v>1.2192985388734001</v>
      </c>
    </row>
    <row r="20" spans="1:45" ht="15" x14ac:dyDescent="0.25">
      <c r="A20" s="46" t="s">
        <v>8</v>
      </c>
      <c r="B20" s="47">
        <v>0</v>
      </c>
      <c r="C20" s="47">
        <v>0</v>
      </c>
      <c r="D20" s="47">
        <v>0</v>
      </c>
      <c r="E20" s="47">
        <v>0</v>
      </c>
      <c r="F20" s="47">
        <v>0</v>
      </c>
      <c r="G20" s="47">
        <v>0</v>
      </c>
      <c r="H20" s="47">
        <v>1.0818474520243899E-3</v>
      </c>
      <c r="I20" s="47">
        <v>9.3277893683265695E-2</v>
      </c>
      <c r="J20" s="47">
        <v>3.5889660239832373E-2</v>
      </c>
      <c r="K20" s="47">
        <v>4.1481302012214248E-2</v>
      </c>
      <c r="L20" s="47">
        <v>0.79049712745914713</v>
      </c>
      <c r="M20" s="47">
        <v>2.8631281512148505</v>
      </c>
      <c r="N20" s="47">
        <v>3.4303684454786154</v>
      </c>
      <c r="O20" s="47">
        <v>3.2046774555161788</v>
      </c>
      <c r="P20" s="47">
        <v>3.6529962975972388</v>
      </c>
      <c r="Q20" s="47">
        <v>3.8675165836364478</v>
      </c>
      <c r="R20" s="47">
        <v>3.642234431373903</v>
      </c>
      <c r="S20" s="47">
        <v>3.2135649581307741</v>
      </c>
      <c r="T20" s="47">
        <v>2.5812943103409616</v>
      </c>
      <c r="U20" s="47">
        <v>2.4321125785554125</v>
      </c>
      <c r="V20" s="47">
        <v>2.2479532090913303</v>
      </c>
      <c r="W20" s="47">
        <v>2.2374303556771631</v>
      </c>
      <c r="X20" s="47">
        <v>1.9880959670393787</v>
      </c>
      <c r="Y20" s="47">
        <v>1.8761687844302279</v>
      </c>
      <c r="Z20" s="47">
        <v>1.8442291253524379</v>
      </c>
      <c r="AA20" s="47">
        <v>1.7116776532363798</v>
      </c>
      <c r="AB20" s="47">
        <v>1.2005927895056017</v>
      </c>
      <c r="AC20" s="47">
        <v>1.1177937205611306</v>
      </c>
      <c r="AD20" s="47">
        <v>0.61860288899185312</v>
      </c>
      <c r="AE20" s="47">
        <v>0.57392636310970635</v>
      </c>
      <c r="AF20" s="47">
        <v>0.50430444772332284</v>
      </c>
      <c r="AG20" s="47">
        <v>0.44364551268074598</v>
      </c>
      <c r="AH20" s="47">
        <v>0.3519778105539817</v>
      </c>
      <c r="AI20" s="47">
        <v>0.27200915645492302</v>
      </c>
      <c r="AJ20" s="47">
        <v>0.18826661589531415</v>
      </c>
      <c r="AK20" s="47">
        <v>0.17366796510375249</v>
      </c>
      <c r="AL20" s="47">
        <v>0.13903626701743685</v>
      </c>
      <c r="AM20" s="47">
        <v>0.12393443136446847</v>
      </c>
      <c r="AN20" s="47">
        <v>0.13079623792251174</v>
      </c>
      <c r="AO20" s="47">
        <v>0.10026989901707831</v>
      </c>
      <c r="AP20" s="47">
        <v>6.9401772009518123E-2</v>
      </c>
      <c r="AQ20" s="47">
        <v>4.1097623555391642E-2</v>
      </c>
      <c r="AR20" s="47">
        <v>1.8385116873647044E-2</v>
      </c>
      <c r="AS20" s="47">
        <v>1.2878890287488193E-3</v>
      </c>
    </row>
    <row r="21" spans="1:45" ht="15" x14ac:dyDescent="0.25">
      <c r="A21" s="46" t="s">
        <v>9</v>
      </c>
      <c r="B21" s="47">
        <v>0</v>
      </c>
      <c r="C21" s="47">
        <v>0</v>
      </c>
      <c r="D21" s="47">
        <v>0</v>
      </c>
      <c r="E21" s="47">
        <v>0</v>
      </c>
      <c r="F21" s="47">
        <v>0</v>
      </c>
      <c r="G21" s="47">
        <v>0</v>
      </c>
      <c r="H21" s="47">
        <v>0</v>
      </c>
      <c r="I21" s="47">
        <v>0</v>
      </c>
      <c r="J21" s="47">
        <v>0</v>
      </c>
      <c r="K21" s="47">
        <v>0</v>
      </c>
      <c r="L21" s="47">
        <v>0</v>
      </c>
      <c r="M21" s="47">
        <v>0</v>
      </c>
      <c r="N21" s="47">
        <v>0</v>
      </c>
      <c r="O21" s="47">
        <v>0</v>
      </c>
      <c r="P21" s="47">
        <v>0</v>
      </c>
      <c r="Q21" s="47">
        <v>0</v>
      </c>
      <c r="R21" s="47">
        <v>0</v>
      </c>
      <c r="S21" s="47">
        <v>0</v>
      </c>
      <c r="T21" s="47">
        <v>0</v>
      </c>
      <c r="U21" s="47">
        <v>0</v>
      </c>
      <c r="V21" s="47">
        <v>0</v>
      </c>
      <c r="W21" s="47">
        <v>0</v>
      </c>
      <c r="X21" s="47">
        <v>0</v>
      </c>
      <c r="Y21" s="47">
        <v>7.1766740858129584E-3</v>
      </c>
      <c r="Z21" s="47">
        <v>2.8870231423209009E-2</v>
      </c>
      <c r="AA21" s="47">
        <v>0</v>
      </c>
      <c r="AB21" s="47">
        <v>0</v>
      </c>
      <c r="AC21" s="47">
        <v>5.0123502006874203E-2</v>
      </c>
      <c r="AD21" s="47">
        <v>0.13798586861925036</v>
      </c>
      <c r="AE21" s="47">
        <v>0.1078325157994543</v>
      </c>
      <c r="AF21" s="47">
        <v>9.9995411583045049E-2</v>
      </c>
      <c r="AG21" s="47">
        <v>7.2282505341071446E-2</v>
      </c>
      <c r="AH21" s="47">
        <v>6.7370163131588598E-2</v>
      </c>
      <c r="AI21" s="47">
        <v>8.5195486846920701E-2</v>
      </c>
      <c r="AJ21" s="47">
        <v>0.1126819599012613</v>
      </c>
      <c r="AK21" s="47">
        <v>0.25563677902690274</v>
      </c>
      <c r="AL21" s="47">
        <v>0.20898525256373474</v>
      </c>
      <c r="AM21" s="47">
        <v>0.206332902629696</v>
      </c>
      <c r="AN21" s="47">
        <v>0.34667468467419443</v>
      </c>
      <c r="AO21" s="47">
        <v>0.47884235087876831</v>
      </c>
      <c r="AP21" s="47">
        <v>0.72839782575079359</v>
      </c>
      <c r="AQ21" s="47">
        <v>0.8038315262864244</v>
      </c>
      <c r="AR21" s="47">
        <v>0.88236610353047396</v>
      </c>
      <c r="AS21" s="47">
        <v>0.88126405684187037</v>
      </c>
    </row>
    <row r="22" spans="1:45" ht="15" x14ac:dyDescent="0.25">
      <c r="A22" s="46" t="s">
        <v>10</v>
      </c>
      <c r="B22" s="47">
        <v>0</v>
      </c>
      <c r="C22" s="47">
        <v>0</v>
      </c>
      <c r="D22" s="47">
        <v>0</v>
      </c>
      <c r="E22" s="47">
        <v>0</v>
      </c>
      <c r="F22" s="47">
        <v>0</v>
      </c>
      <c r="G22" s="47">
        <v>0</v>
      </c>
      <c r="H22" s="47">
        <v>0</v>
      </c>
      <c r="I22" s="47">
        <v>0</v>
      </c>
      <c r="J22" s="47">
        <v>0</v>
      </c>
      <c r="K22" s="47">
        <v>0</v>
      </c>
      <c r="L22" s="47">
        <v>0</v>
      </c>
      <c r="M22" s="47">
        <v>0</v>
      </c>
      <c r="N22" s="47">
        <v>0</v>
      </c>
      <c r="O22" s="47">
        <v>0</v>
      </c>
      <c r="P22" s="47">
        <v>0</v>
      </c>
      <c r="Q22" s="47">
        <v>0</v>
      </c>
      <c r="R22" s="47">
        <v>0</v>
      </c>
      <c r="S22" s="47">
        <v>0</v>
      </c>
      <c r="T22" s="47">
        <v>0</v>
      </c>
      <c r="U22" s="47">
        <v>0</v>
      </c>
      <c r="V22" s="47">
        <v>0</v>
      </c>
      <c r="W22" s="47">
        <v>0</v>
      </c>
      <c r="X22" s="47">
        <v>0</v>
      </c>
      <c r="Y22" s="47">
        <v>0</v>
      </c>
      <c r="Z22" s="47">
        <v>0</v>
      </c>
      <c r="AA22" s="47">
        <v>0</v>
      </c>
      <c r="AB22" s="47">
        <v>0</v>
      </c>
      <c r="AC22" s="47">
        <v>0</v>
      </c>
      <c r="AD22" s="47">
        <v>0</v>
      </c>
      <c r="AE22" s="47">
        <v>0</v>
      </c>
      <c r="AF22" s="47">
        <v>0</v>
      </c>
      <c r="AG22" s="47">
        <v>6.4156069829353346E-4</v>
      </c>
      <c r="AH22" s="47">
        <v>7.0011883653973733E-2</v>
      </c>
      <c r="AI22" s="47">
        <v>0.22733892038354389</v>
      </c>
      <c r="AJ22" s="47">
        <v>0.21369003101788731</v>
      </c>
      <c r="AK22" s="47">
        <v>0.35522964272082247</v>
      </c>
      <c r="AL22" s="47">
        <v>0.28926210739040503</v>
      </c>
      <c r="AM22" s="47">
        <v>0.22945229680145196</v>
      </c>
      <c r="AN22" s="47">
        <v>0.3135487651358006</v>
      </c>
      <c r="AO22" s="47">
        <v>0.31038423634092505</v>
      </c>
      <c r="AP22" s="47">
        <v>0.30719435788878602</v>
      </c>
      <c r="AQ22" s="47">
        <v>0.308735361526844</v>
      </c>
      <c r="AR22" s="47">
        <v>0.34218457518885392</v>
      </c>
      <c r="AS22" s="47">
        <v>0.35401438739037522</v>
      </c>
    </row>
    <row r="23" spans="1:45" ht="15" x14ac:dyDescent="0.25">
      <c r="A23" s="46" t="s">
        <v>11</v>
      </c>
      <c r="B23" s="47">
        <v>0</v>
      </c>
      <c r="C23" s="47">
        <v>0</v>
      </c>
      <c r="D23" s="47">
        <v>0</v>
      </c>
      <c r="E23" s="47">
        <v>0</v>
      </c>
      <c r="F23" s="47">
        <v>0</v>
      </c>
      <c r="G23" s="47">
        <v>0</v>
      </c>
      <c r="H23" s="47">
        <v>0</v>
      </c>
      <c r="I23" s="47">
        <v>0</v>
      </c>
      <c r="J23" s="47">
        <v>0</v>
      </c>
      <c r="K23" s="47">
        <v>0</v>
      </c>
      <c r="L23" s="47">
        <v>0</v>
      </c>
      <c r="M23" s="47">
        <v>0</v>
      </c>
      <c r="N23" s="47">
        <v>0</v>
      </c>
      <c r="O23" s="47">
        <v>0</v>
      </c>
      <c r="P23" s="47">
        <v>0</v>
      </c>
      <c r="Q23" s="47">
        <v>0</v>
      </c>
      <c r="R23" s="47">
        <v>0</v>
      </c>
      <c r="S23" s="47">
        <v>0</v>
      </c>
      <c r="T23" s="47">
        <v>0</v>
      </c>
      <c r="U23" s="47">
        <v>0</v>
      </c>
      <c r="V23" s="47">
        <v>0</v>
      </c>
      <c r="W23" s="47">
        <v>0</v>
      </c>
      <c r="X23" s="47">
        <v>0</v>
      </c>
      <c r="Y23" s="47">
        <v>0</v>
      </c>
      <c r="Z23" s="47">
        <v>0</v>
      </c>
      <c r="AA23" s="47">
        <v>0</v>
      </c>
      <c r="AB23" s="47">
        <v>0</v>
      </c>
      <c r="AC23" s="47">
        <v>0</v>
      </c>
      <c r="AD23" s="47">
        <v>0</v>
      </c>
      <c r="AE23" s="47">
        <v>0</v>
      </c>
      <c r="AF23" s="47">
        <v>0</v>
      </c>
      <c r="AG23" s="47">
        <v>0</v>
      </c>
      <c r="AH23" s="47">
        <v>0</v>
      </c>
      <c r="AI23" s="47">
        <v>0</v>
      </c>
      <c r="AJ23" s="47">
        <v>0</v>
      </c>
      <c r="AK23" s="47">
        <v>0.12555720254250505</v>
      </c>
      <c r="AL23" s="47">
        <v>0.23851591411754006</v>
      </c>
      <c r="AM23" s="47">
        <v>0.17003245448008913</v>
      </c>
      <c r="AN23" s="47">
        <v>0.12139240418918969</v>
      </c>
      <c r="AO23" s="47">
        <v>0.13803128086872052</v>
      </c>
      <c r="AP23" s="47">
        <v>0.21280945751042563</v>
      </c>
      <c r="AQ23" s="47">
        <v>0.18817226873380041</v>
      </c>
      <c r="AR23" s="47">
        <v>0.12868952830476171</v>
      </c>
      <c r="AS23" s="47">
        <v>9.7812059188601891E-2</v>
      </c>
    </row>
    <row r="24" spans="1:45" ht="17.25" x14ac:dyDescent="0.25">
      <c r="A24" s="46" t="s">
        <v>101</v>
      </c>
      <c r="B24" s="47">
        <v>0</v>
      </c>
      <c r="C24" s="47">
        <v>0</v>
      </c>
      <c r="D24" s="47">
        <v>0</v>
      </c>
      <c r="E24" s="47">
        <v>0</v>
      </c>
      <c r="F24" s="47">
        <v>0</v>
      </c>
      <c r="G24" s="47">
        <v>0</v>
      </c>
      <c r="H24" s="47">
        <v>0</v>
      </c>
      <c r="I24" s="47">
        <v>0</v>
      </c>
      <c r="J24" s="47">
        <v>0</v>
      </c>
      <c r="K24" s="47">
        <v>4.5160841311250692E-3</v>
      </c>
      <c r="L24" s="47">
        <v>4.339969429632726E-3</v>
      </c>
      <c r="M24" s="47">
        <v>2.9140693286215102E-2</v>
      </c>
      <c r="N24" s="47">
        <v>2.3448414541551891E-2</v>
      </c>
      <c r="O24" s="47">
        <v>2.8146903184936886E-2</v>
      </c>
      <c r="P24" s="47">
        <v>2.7008447436004245E-2</v>
      </c>
      <c r="Q24" s="47">
        <v>2.7071345543680077E-2</v>
      </c>
      <c r="R24" s="47">
        <v>4.5833851063382142E-2</v>
      </c>
      <c r="S24" s="47">
        <v>7.0326374192352922E-2</v>
      </c>
      <c r="T24" s="47">
        <v>0.20131797323805029</v>
      </c>
      <c r="U24" s="47">
        <v>0.35342446703052599</v>
      </c>
      <c r="V24" s="47">
        <v>0.36113577503158351</v>
      </c>
      <c r="W24" s="47">
        <v>0.52089067871744099</v>
      </c>
      <c r="X24" s="47">
        <v>0.71901971789632624</v>
      </c>
      <c r="Y24" s="47">
        <v>0.88193839639827831</v>
      </c>
      <c r="Z24" s="47">
        <v>0.68073992956481222</v>
      </c>
      <c r="AA24" s="47">
        <v>0.56478097825363971</v>
      </c>
      <c r="AB24" s="47">
        <v>0.52863972558310401</v>
      </c>
      <c r="AC24" s="47">
        <v>0.54354657710227727</v>
      </c>
      <c r="AD24" s="47">
        <v>0.45654339771939401</v>
      </c>
      <c r="AE24" s="47">
        <v>0.35895100864722396</v>
      </c>
      <c r="AF24" s="47">
        <v>0.44985984571911863</v>
      </c>
      <c r="AG24" s="47">
        <v>0.4351668477660432</v>
      </c>
      <c r="AH24" s="47">
        <v>0.29673440258229439</v>
      </c>
      <c r="AI24" s="47">
        <v>0.21990436405625999</v>
      </c>
      <c r="AJ24" s="47">
        <v>0.18524750672687398</v>
      </c>
      <c r="AK24" s="47">
        <v>0.19780825882973857</v>
      </c>
      <c r="AL24" s="47">
        <v>0.1819705153169629</v>
      </c>
      <c r="AM24" s="47">
        <v>0.17113946117518386</v>
      </c>
      <c r="AN24" s="47">
        <v>0.20214885785468739</v>
      </c>
      <c r="AO24" s="47">
        <v>0.14097692470956366</v>
      </c>
      <c r="AP24" s="47">
        <v>0.13421198215870017</v>
      </c>
      <c r="AQ24" s="47">
        <v>0.17851111939479189</v>
      </c>
      <c r="AR24" s="47">
        <v>0.18240451225992621</v>
      </c>
      <c r="AS24" s="47">
        <v>0.16246393923815447</v>
      </c>
    </row>
    <row r="25" spans="1:45" ht="15" x14ac:dyDescent="0.25">
      <c r="A25" s="46" t="s">
        <v>14</v>
      </c>
      <c r="B25" s="47">
        <v>0</v>
      </c>
      <c r="C25" s="47">
        <v>0</v>
      </c>
      <c r="D25" s="47">
        <v>0</v>
      </c>
      <c r="E25" s="47">
        <v>0</v>
      </c>
      <c r="F25" s="47">
        <v>0</v>
      </c>
      <c r="G25" s="47">
        <v>0</v>
      </c>
      <c r="H25" s="47">
        <v>0</v>
      </c>
      <c r="I25" s="47">
        <v>0</v>
      </c>
      <c r="J25" s="47">
        <v>0</v>
      </c>
      <c r="K25" s="47">
        <v>0</v>
      </c>
      <c r="L25" s="47">
        <v>0</v>
      </c>
      <c r="M25" s="47">
        <v>0</v>
      </c>
      <c r="N25" s="47">
        <v>0</v>
      </c>
      <c r="O25" s="47">
        <v>0</v>
      </c>
      <c r="P25" s="47">
        <v>0</v>
      </c>
      <c r="Q25" s="47">
        <v>0</v>
      </c>
      <c r="R25" s="47">
        <v>0</v>
      </c>
      <c r="S25" s="47">
        <v>0</v>
      </c>
      <c r="T25" s="47">
        <v>0</v>
      </c>
      <c r="U25" s="47">
        <v>0</v>
      </c>
      <c r="V25" s="47">
        <v>0</v>
      </c>
      <c r="W25" s="47">
        <v>0</v>
      </c>
      <c r="X25" s="47">
        <v>0</v>
      </c>
      <c r="Y25" s="47">
        <v>0</v>
      </c>
      <c r="Z25" s="47">
        <v>0</v>
      </c>
      <c r="AA25" s="47">
        <v>3.7550170282474459E-3</v>
      </c>
      <c r="AB25" s="47">
        <v>7.4219767057487199E-4</v>
      </c>
      <c r="AC25" s="47">
        <v>9.7856875922066613E-2</v>
      </c>
      <c r="AD25" s="47">
        <v>0.17317735986388094</v>
      </c>
      <c r="AE25" s="47">
        <v>0.2494979237177411</v>
      </c>
      <c r="AF25" s="47">
        <v>0.3410775684937592</v>
      </c>
      <c r="AG25" s="47">
        <v>0.28856393839520322</v>
      </c>
      <c r="AH25" s="47">
        <v>0.26470668615375836</v>
      </c>
      <c r="AI25" s="47">
        <v>0.11443052729464956</v>
      </c>
      <c r="AJ25" s="47">
        <v>7.4383302137444388E-2</v>
      </c>
      <c r="AK25" s="47">
        <v>9.4595923836732515E-2</v>
      </c>
      <c r="AL25" s="47">
        <v>8.4057031097988053E-2</v>
      </c>
      <c r="AM25" s="47">
        <v>0.1312623127468299</v>
      </c>
      <c r="AN25" s="47">
        <v>0.16324367406851992</v>
      </c>
      <c r="AO25" s="47">
        <v>0.10721636618235754</v>
      </c>
      <c r="AP25" s="47">
        <v>4.4273977993021393E-2</v>
      </c>
      <c r="AQ25" s="47">
        <v>5.6721513502069464E-2</v>
      </c>
      <c r="AR25" s="47">
        <v>5.9992215101212963E-2</v>
      </c>
      <c r="AS25" s="47">
        <v>8.3302128009662663E-2</v>
      </c>
    </row>
    <row r="26" spans="1:45" ht="15" x14ac:dyDescent="0.25">
      <c r="A26" s="46" t="s">
        <v>15</v>
      </c>
      <c r="B26" s="47">
        <v>0</v>
      </c>
      <c r="C26" s="47">
        <v>0</v>
      </c>
      <c r="D26" s="47">
        <v>0</v>
      </c>
      <c r="E26" s="47">
        <v>0</v>
      </c>
      <c r="F26" s="47">
        <v>0</v>
      </c>
      <c r="G26" s="47">
        <v>0</v>
      </c>
      <c r="H26" s="47">
        <v>0</v>
      </c>
      <c r="I26" s="47">
        <v>0</v>
      </c>
      <c r="J26" s="47">
        <v>0</v>
      </c>
      <c r="K26" s="47">
        <v>0</v>
      </c>
      <c r="L26" s="47">
        <v>0</v>
      </c>
      <c r="M26" s="47">
        <v>0</v>
      </c>
      <c r="N26" s="47">
        <v>0</v>
      </c>
      <c r="O26" s="47">
        <v>0</v>
      </c>
      <c r="P26" s="47">
        <v>0</v>
      </c>
      <c r="Q26" s="47">
        <v>0</v>
      </c>
      <c r="R26" s="47">
        <v>0</v>
      </c>
      <c r="S26" s="47">
        <v>0</v>
      </c>
      <c r="T26" s="47">
        <v>0</v>
      </c>
      <c r="U26" s="47">
        <v>0</v>
      </c>
      <c r="V26" s="47">
        <v>0</v>
      </c>
      <c r="W26" s="47">
        <v>0</v>
      </c>
      <c r="X26" s="47">
        <v>0</v>
      </c>
      <c r="Y26" s="47">
        <v>0</v>
      </c>
      <c r="Z26" s="47">
        <v>0</v>
      </c>
      <c r="AA26" s="47">
        <v>0</v>
      </c>
      <c r="AB26" s="47">
        <v>0</v>
      </c>
      <c r="AC26" s="47">
        <v>0</v>
      </c>
      <c r="AD26" s="47">
        <v>0</v>
      </c>
      <c r="AE26" s="47">
        <v>1.3523093150304873E-3</v>
      </c>
      <c r="AF26" s="47">
        <v>9.8121047974305126E-3</v>
      </c>
      <c r="AG26" s="47">
        <v>8.5157747982315193E-2</v>
      </c>
      <c r="AH26" s="47">
        <v>2.8014817158817627E-2</v>
      </c>
      <c r="AI26" s="47">
        <v>0.132809354357529</v>
      </c>
      <c r="AJ26" s="47">
        <v>0.17593229698008259</v>
      </c>
      <c r="AK26" s="47">
        <v>0.13053244285966373</v>
      </c>
      <c r="AL26" s="47">
        <v>0.13179040501318046</v>
      </c>
      <c r="AM26" s="47">
        <v>0.26031639823798502</v>
      </c>
      <c r="AN26" s="47">
        <v>0.37045727458914252</v>
      </c>
      <c r="AO26" s="47">
        <v>0.39359119859231523</v>
      </c>
      <c r="AP26" s="47">
        <v>0.52746982078033344</v>
      </c>
      <c r="AQ26" s="47">
        <v>0.46882362518338344</v>
      </c>
      <c r="AR26" s="47">
        <v>0.3302716735950505</v>
      </c>
      <c r="AS26" s="47">
        <v>0.27710390317666578</v>
      </c>
    </row>
    <row r="27" spans="1:45" ht="15" x14ac:dyDescent="0.25">
      <c r="A27" s="46" t="s">
        <v>12</v>
      </c>
      <c r="B27" s="47">
        <v>0</v>
      </c>
      <c r="C27" s="47">
        <v>0</v>
      </c>
      <c r="D27" s="47">
        <v>0</v>
      </c>
      <c r="E27" s="47">
        <v>0</v>
      </c>
      <c r="F27" s="47">
        <v>0</v>
      </c>
      <c r="G27" s="47">
        <v>0</v>
      </c>
      <c r="H27" s="47">
        <v>0</v>
      </c>
      <c r="I27" s="47">
        <v>0</v>
      </c>
      <c r="J27" s="47">
        <v>0</v>
      </c>
      <c r="K27" s="47">
        <v>0</v>
      </c>
      <c r="L27" s="47">
        <v>0</v>
      </c>
      <c r="M27" s="47">
        <v>0</v>
      </c>
      <c r="N27" s="47">
        <v>0</v>
      </c>
      <c r="O27" s="47">
        <v>0</v>
      </c>
      <c r="P27" s="47">
        <v>0</v>
      </c>
      <c r="Q27" s="47">
        <v>0</v>
      </c>
      <c r="R27" s="47">
        <v>0</v>
      </c>
      <c r="S27" s="47">
        <v>0</v>
      </c>
      <c r="T27" s="47">
        <v>0</v>
      </c>
      <c r="U27" s="47">
        <v>0</v>
      </c>
      <c r="V27" s="47">
        <v>0</v>
      </c>
      <c r="W27" s="47">
        <v>0</v>
      </c>
      <c r="X27" s="47">
        <v>0.23280476594057406</v>
      </c>
      <c r="Y27" s="47">
        <v>0.42106509202512066</v>
      </c>
      <c r="Z27" s="47">
        <v>0.42473834151338952</v>
      </c>
      <c r="AA27" s="47">
        <v>0.39724557864828136</v>
      </c>
      <c r="AB27" s="47">
        <v>0.31191171596447381</v>
      </c>
      <c r="AC27" s="47">
        <v>0.32917095671072333</v>
      </c>
      <c r="AD27" s="47">
        <v>0.28100987566333524</v>
      </c>
      <c r="AE27" s="47">
        <v>0.24067331921082122</v>
      </c>
      <c r="AF27" s="47">
        <v>0.14229438899504518</v>
      </c>
      <c r="AG27" s="47">
        <v>0.1112541728570198</v>
      </c>
      <c r="AH27" s="47">
        <v>9.2793578254161763E-2</v>
      </c>
      <c r="AI27" s="47">
        <v>4.9978836359219778E-2</v>
      </c>
      <c r="AJ27" s="47">
        <v>1.4460274954674838E-2</v>
      </c>
      <c r="AK27" s="47">
        <v>1.2579621535167323E-5</v>
      </c>
      <c r="AL27" s="47">
        <v>0</v>
      </c>
      <c r="AM27" s="47">
        <v>4.4299137877923844E-4</v>
      </c>
      <c r="AN27" s="47">
        <v>1.5510044621319279E-3</v>
      </c>
      <c r="AO27" s="47">
        <v>0</v>
      </c>
      <c r="AP27" s="47">
        <v>0</v>
      </c>
      <c r="AQ27" s="47">
        <v>0</v>
      </c>
      <c r="AR27" s="47">
        <v>0</v>
      </c>
      <c r="AS27" s="47">
        <v>0</v>
      </c>
    </row>
    <row r="28" spans="1:45" ht="15" x14ac:dyDescent="0.25">
      <c r="A28" s="46" t="s">
        <v>13</v>
      </c>
      <c r="B28" s="47">
        <v>0</v>
      </c>
      <c r="C28" s="47">
        <v>0</v>
      </c>
      <c r="D28" s="47">
        <v>0</v>
      </c>
      <c r="E28" s="47">
        <v>0</v>
      </c>
      <c r="F28" s="47">
        <v>0</v>
      </c>
      <c r="G28" s="47">
        <v>0</v>
      </c>
      <c r="H28" s="47">
        <v>0</v>
      </c>
      <c r="I28" s="47">
        <v>0</v>
      </c>
      <c r="J28" s="47">
        <v>0</v>
      </c>
      <c r="K28" s="47">
        <v>0</v>
      </c>
      <c r="L28" s="47">
        <v>0</v>
      </c>
      <c r="M28" s="47">
        <v>0</v>
      </c>
      <c r="N28" s="47">
        <v>0</v>
      </c>
      <c r="O28" s="47">
        <v>0</v>
      </c>
      <c r="P28" s="47">
        <v>0.98761350710445128</v>
      </c>
      <c r="Q28" s="47">
        <v>2.0739833330707338</v>
      </c>
      <c r="R28" s="47">
        <v>2.7444708710843848</v>
      </c>
      <c r="S28" s="47">
        <v>3.7435884420827468</v>
      </c>
      <c r="T28" s="47">
        <v>3.0702830688452183</v>
      </c>
      <c r="U28" s="47">
        <v>3.8386652216455412</v>
      </c>
      <c r="V28" s="47">
        <v>3.6266294108595281</v>
      </c>
      <c r="W28" s="47">
        <v>1.1591240671149228</v>
      </c>
      <c r="X28" s="47">
        <v>0.66915409813092297</v>
      </c>
      <c r="Y28" s="47">
        <v>0.48698859868016497</v>
      </c>
      <c r="Z28" s="47">
        <v>0.45739503901868389</v>
      </c>
      <c r="AA28" s="47">
        <v>0.26986433098317697</v>
      </c>
      <c r="AB28" s="47">
        <v>0.1666107974225236</v>
      </c>
      <c r="AC28" s="47">
        <v>0.14859677938416402</v>
      </c>
      <c r="AD28" s="47">
        <v>0.11588976339272897</v>
      </c>
      <c r="AE28" s="47">
        <v>7.230766458414177E-2</v>
      </c>
      <c r="AF28" s="47">
        <v>4.8211399533528765E-2</v>
      </c>
      <c r="AG28" s="47">
        <v>5.297907609535718E-2</v>
      </c>
      <c r="AH28" s="47">
        <v>7.6502968366120083E-2</v>
      </c>
      <c r="AI28" s="47">
        <v>5.4037210837939914E-2</v>
      </c>
      <c r="AJ28" s="47">
        <v>2.0196582374711138E-2</v>
      </c>
      <c r="AK28" s="47">
        <v>2.0576675641315715E-2</v>
      </c>
      <c r="AL28" s="47">
        <v>2.4618319344322452E-2</v>
      </c>
      <c r="AM28" s="47">
        <v>1.0789038203932108E-2</v>
      </c>
      <c r="AN28" s="47">
        <v>1.8240451225992618E-4</v>
      </c>
      <c r="AO28" s="47">
        <v>2.2624449330998431E-2</v>
      </c>
      <c r="AP28" s="47">
        <v>5.5381783808574142E-2</v>
      </c>
      <c r="AQ28" s="47">
        <v>4.3229869405602507E-2</v>
      </c>
      <c r="AR28" s="47">
        <v>3.4958768246229989E-2</v>
      </c>
      <c r="AS28" s="47">
        <v>3.4894423482077615E-2</v>
      </c>
    </row>
    <row r="29" spans="1:45" ht="15" x14ac:dyDescent="0.25">
      <c r="A29" s="46" t="s">
        <v>180</v>
      </c>
      <c r="B29" s="47">
        <v>0</v>
      </c>
      <c r="C29" s="47">
        <v>0</v>
      </c>
      <c r="D29" s="47">
        <v>0</v>
      </c>
      <c r="E29" s="47">
        <v>0</v>
      </c>
      <c r="F29" s="47">
        <v>0</v>
      </c>
      <c r="G29" s="47">
        <v>0</v>
      </c>
      <c r="H29" s="47">
        <v>0</v>
      </c>
      <c r="I29" s="47">
        <v>0</v>
      </c>
      <c r="J29" s="47">
        <v>0</v>
      </c>
      <c r="K29" s="47">
        <v>0</v>
      </c>
      <c r="L29" s="47">
        <v>0</v>
      </c>
      <c r="M29" s="47">
        <v>0</v>
      </c>
      <c r="N29" s="47">
        <v>0</v>
      </c>
      <c r="O29" s="47">
        <v>0</v>
      </c>
      <c r="P29" s="47">
        <v>0</v>
      </c>
      <c r="Q29" s="47">
        <v>0</v>
      </c>
      <c r="R29" s="47">
        <v>0</v>
      </c>
      <c r="S29" s="47">
        <v>0</v>
      </c>
      <c r="T29" s="47">
        <v>0</v>
      </c>
      <c r="U29" s="47">
        <v>0</v>
      </c>
      <c r="V29" s="47">
        <v>0</v>
      </c>
      <c r="W29" s="47">
        <v>0</v>
      </c>
      <c r="X29" s="47">
        <v>0</v>
      </c>
      <c r="Y29" s="47">
        <v>0</v>
      </c>
      <c r="Z29" s="47">
        <v>0</v>
      </c>
      <c r="AA29" s="47">
        <v>0</v>
      </c>
      <c r="AB29" s="47">
        <v>0</v>
      </c>
      <c r="AC29" s="47">
        <v>0</v>
      </c>
      <c r="AD29" s="47">
        <v>0</v>
      </c>
      <c r="AE29" s="47">
        <v>0</v>
      </c>
      <c r="AF29" s="47">
        <v>0</v>
      </c>
      <c r="AG29" s="47">
        <v>0</v>
      </c>
      <c r="AH29" s="47">
        <v>0</v>
      </c>
      <c r="AI29" s="47">
        <v>0</v>
      </c>
      <c r="AJ29" s="47">
        <v>0</v>
      </c>
      <c r="AK29" s="47">
        <v>0</v>
      </c>
      <c r="AL29" s="47">
        <v>0</v>
      </c>
      <c r="AM29" s="47">
        <v>1.0994589221736241E-2</v>
      </c>
      <c r="AN29" s="47">
        <v>0.18734094455214076</v>
      </c>
      <c r="AO29" s="47">
        <v>7.1421493052961013E-2</v>
      </c>
      <c r="AP29" s="47">
        <v>4.66200774093301E-2</v>
      </c>
      <c r="AQ29" s="47">
        <v>2.0385276697738645E-2</v>
      </c>
      <c r="AR29" s="47">
        <v>4.4229949317648308E-2</v>
      </c>
      <c r="AS29" s="47">
        <v>2.2214039178413601E-2</v>
      </c>
    </row>
    <row r="30" spans="1:45" ht="15" x14ac:dyDescent="0.25">
      <c r="A30" s="46" t="s">
        <v>16</v>
      </c>
      <c r="B30" s="47">
        <v>0</v>
      </c>
      <c r="C30" s="47">
        <v>0</v>
      </c>
      <c r="D30" s="47">
        <v>0</v>
      </c>
      <c r="E30" s="47">
        <v>0</v>
      </c>
      <c r="F30" s="47">
        <v>0</v>
      </c>
      <c r="G30" s="47">
        <v>0</v>
      </c>
      <c r="H30" s="47">
        <v>0</v>
      </c>
      <c r="I30" s="47">
        <v>0</v>
      </c>
      <c r="J30" s="47">
        <v>0</v>
      </c>
      <c r="K30" s="47">
        <v>0</v>
      </c>
      <c r="L30" s="47">
        <v>0</v>
      </c>
      <c r="M30" s="47">
        <v>0</v>
      </c>
      <c r="N30" s="47">
        <v>0</v>
      </c>
      <c r="O30" s="47">
        <v>0</v>
      </c>
      <c r="P30" s="47">
        <v>0</v>
      </c>
      <c r="Q30" s="47">
        <v>0</v>
      </c>
      <c r="R30" s="47">
        <v>0</v>
      </c>
      <c r="S30" s="47">
        <v>0</v>
      </c>
      <c r="T30" s="47">
        <v>0</v>
      </c>
      <c r="U30" s="47">
        <v>0</v>
      </c>
      <c r="V30" s="47">
        <v>0</v>
      </c>
      <c r="W30" s="47">
        <v>0</v>
      </c>
      <c r="X30" s="47">
        <v>0</v>
      </c>
      <c r="Y30" s="47">
        <v>0</v>
      </c>
      <c r="Z30" s="47">
        <v>0</v>
      </c>
      <c r="AA30" s="47">
        <v>0</v>
      </c>
      <c r="AB30" s="47">
        <v>0</v>
      </c>
      <c r="AC30" s="47">
        <v>0</v>
      </c>
      <c r="AD30" s="47">
        <v>0</v>
      </c>
      <c r="AE30" s="47">
        <v>7.0879167181709416E-3</v>
      </c>
      <c r="AF30" s="47">
        <v>2.1499350192363188E-4</v>
      </c>
      <c r="AG30" s="47">
        <v>2.6052396199331525E-2</v>
      </c>
      <c r="AH30" s="47">
        <v>2.042301556234415E-2</v>
      </c>
      <c r="AI30" s="47">
        <v>1.5416326191347555E-2</v>
      </c>
      <c r="AJ30" s="47">
        <v>1.4856533033032608E-2</v>
      </c>
      <c r="AK30" s="47">
        <v>1.7133444530897893E-2</v>
      </c>
      <c r="AL30" s="47">
        <v>1.7215212070876482E-2</v>
      </c>
      <c r="AM30" s="47">
        <v>1.4466564765442421E-2</v>
      </c>
      <c r="AN30" s="47">
        <v>1.2538611942089706E-2</v>
      </c>
      <c r="AO30" s="47">
        <v>7.520852538693128E-3</v>
      </c>
      <c r="AP30" s="47">
        <v>3.6732494882688585E-3</v>
      </c>
      <c r="AQ30" s="47">
        <v>0</v>
      </c>
      <c r="AR30" s="47">
        <v>0</v>
      </c>
      <c r="AS30" s="47">
        <v>3.3820941478374111E-3</v>
      </c>
    </row>
    <row r="31" spans="1:45" ht="15" x14ac:dyDescent="0.25">
      <c r="A31" s="46" t="s">
        <v>17</v>
      </c>
      <c r="B31" s="47">
        <v>0</v>
      </c>
      <c r="C31" s="47">
        <v>0</v>
      </c>
      <c r="D31" s="47">
        <v>0</v>
      </c>
      <c r="E31" s="47">
        <v>0</v>
      </c>
      <c r="F31" s="47">
        <v>0</v>
      </c>
      <c r="G31" s="47">
        <v>0</v>
      </c>
      <c r="H31" s="47">
        <v>0</v>
      </c>
      <c r="I31" s="47">
        <v>0</v>
      </c>
      <c r="J31" s="47">
        <v>0</v>
      </c>
      <c r="K31" s="47">
        <v>4.0424613803260456E-2</v>
      </c>
      <c r="L31" s="47">
        <v>0.457659211070923</v>
      </c>
      <c r="M31" s="47">
        <v>2.0165133320872997E-2</v>
      </c>
      <c r="N31" s="47">
        <v>1.1554382380051464E-2</v>
      </c>
      <c r="O31" s="47">
        <v>0</v>
      </c>
      <c r="P31" s="47">
        <v>0</v>
      </c>
      <c r="Q31" s="47">
        <v>0</v>
      </c>
      <c r="R31" s="47">
        <v>0</v>
      </c>
      <c r="S31" s="47">
        <v>1.8146104064479474E-2</v>
      </c>
      <c r="T31" s="47">
        <v>3.6229310021287375E-3</v>
      </c>
      <c r="U31" s="47">
        <v>0</v>
      </c>
      <c r="V31" s="47">
        <v>0</v>
      </c>
      <c r="W31" s="47">
        <v>0</v>
      </c>
      <c r="X31" s="47">
        <v>0</v>
      </c>
      <c r="Y31" s="47">
        <v>0</v>
      </c>
      <c r="Z31" s="47">
        <v>0</v>
      </c>
      <c r="AA31" s="47">
        <v>0</v>
      </c>
      <c r="AB31" s="47">
        <v>5.7866259061611913E-4</v>
      </c>
      <c r="AC31" s="47">
        <v>0.14763443833672163</v>
      </c>
      <c r="AD31" s="47">
        <v>7.2045379479332539E-2</v>
      </c>
      <c r="AE31" s="47">
        <v>7.2458620050106504E-3</v>
      </c>
      <c r="AF31" s="47">
        <v>7.968535318836345E-3</v>
      </c>
      <c r="AG31" s="47">
        <v>7.8394943440211584E-2</v>
      </c>
      <c r="AH31" s="47">
        <v>8.1767539978638837E-4</v>
      </c>
      <c r="AI31" s="47">
        <v>5.4595557462633337E-3</v>
      </c>
      <c r="AJ31" s="47">
        <v>1.8869432302714984E-3</v>
      </c>
      <c r="AK31" s="47">
        <v>8.2396521055372318E-4</v>
      </c>
      <c r="AL31" s="47">
        <v>8.4283464285306309E-4</v>
      </c>
      <c r="AM31" s="47">
        <v>3.6905464678831379E-3</v>
      </c>
      <c r="AN31" s="47">
        <v>1.240954502488556E-2</v>
      </c>
      <c r="AO31" s="47">
        <v>7.4213477246722448E-2</v>
      </c>
      <c r="AP31" s="47">
        <v>0.12859518114324864</v>
      </c>
      <c r="AQ31" s="47">
        <v>8.4371521636370517E-2</v>
      </c>
      <c r="AR31" s="47">
        <v>3.2046585860836529E-2</v>
      </c>
      <c r="AS31" s="47">
        <v>7.4080545180242652E-2</v>
      </c>
    </row>
    <row r="32" spans="1:45" ht="15" x14ac:dyDescent="0.25">
      <c r="A32" s="44" t="s">
        <v>24</v>
      </c>
      <c r="B32" s="45">
        <f t="shared" ref="B32:AP32" si="6">SUM(B33:B40)</f>
        <v>2.5698390758045867E-2</v>
      </c>
      <c r="C32" s="45">
        <f t="shared" si="6"/>
        <v>3.4706838756780635E-2</v>
      </c>
      <c r="D32" s="45">
        <f t="shared" si="6"/>
        <v>9.3435728532028445E-2</v>
      </c>
      <c r="E32" s="45">
        <f t="shared" si="6"/>
        <v>0.13157871794578022</v>
      </c>
      <c r="F32" s="45">
        <f t="shared" si="6"/>
        <v>0.16180601632291838</v>
      </c>
      <c r="G32" s="45">
        <f t="shared" si="6"/>
        <v>0.27957573958935777</v>
      </c>
      <c r="H32" s="45">
        <f t="shared" si="6"/>
        <v>0.20348791656820236</v>
      </c>
      <c r="I32" s="45">
        <f t="shared" si="6"/>
        <v>0.3103815824236606</v>
      </c>
      <c r="J32" s="45">
        <f t="shared" si="6"/>
        <v>0.36666694314030601</v>
      </c>
      <c r="K32" s="45">
        <f t="shared" si="6"/>
        <v>0.41517609888220242</v>
      </c>
      <c r="L32" s="45">
        <f t="shared" si="6"/>
        <v>0.61870506419076277</v>
      </c>
      <c r="M32" s="45">
        <f t="shared" si="6"/>
        <v>1.1112973416480663</v>
      </c>
      <c r="N32" s="45">
        <f t="shared" si="6"/>
        <v>1.2969482116034072</v>
      </c>
      <c r="O32" s="45">
        <f t="shared" si="6"/>
        <v>1.2979656060164164</v>
      </c>
      <c r="P32" s="45">
        <f t="shared" si="6"/>
        <v>1.3782336370037929</v>
      </c>
      <c r="Q32" s="45">
        <f t="shared" si="6"/>
        <v>1.3678987127450588</v>
      </c>
      <c r="R32" s="45">
        <f t="shared" si="6"/>
        <v>1.4332141939170462</v>
      </c>
      <c r="S32" s="45">
        <f t="shared" si="6"/>
        <v>1.6875599353004334</v>
      </c>
      <c r="T32" s="45">
        <f t="shared" si="6"/>
        <v>1.6577272333586712</v>
      </c>
      <c r="U32" s="45">
        <f t="shared" si="6"/>
        <v>1.679317654744076</v>
      </c>
      <c r="V32" s="45">
        <f t="shared" si="6"/>
        <v>1.6924210061795915</v>
      </c>
      <c r="W32" s="45">
        <f t="shared" si="6"/>
        <v>1.3747237293093357</v>
      </c>
      <c r="X32" s="45">
        <f t="shared" si="6"/>
        <v>1.590556386932136</v>
      </c>
      <c r="Y32" s="45">
        <f t="shared" si="6"/>
        <v>1.6272035790370367</v>
      </c>
      <c r="Z32" s="45">
        <f t="shared" si="6"/>
        <v>1.7819805458843687</v>
      </c>
      <c r="AA32" s="45">
        <f t="shared" si="6"/>
        <v>2.0225238675760311</v>
      </c>
      <c r="AB32" s="45">
        <f t="shared" si="6"/>
        <v>2.1581016578653336</v>
      </c>
      <c r="AC32" s="45">
        <f t="shared" si="6"/>
        <v>2.5617975461238593</v>
      </c>
      <c r="AD32" s="45">
        <f t="shared" si="6"/>
        <v>2.5893338668652577</v>
      </c>
      <c r="AE32" s="45">
        <f t="shared" si="6"/>
        <v>1.9512519193464835</v>
      </c>
      <c r="AF32" s="45">
        <f t="shared" si="6"/>
        <v>2.0982053608051348</v>
      </c>
      <c r="AG32" s="45">
        <f t="shared" si="6"/>
        <v>2.0515302405695728</v>
      </c>
      <c r="AH32" s="45">
        <f t="shared" si="6"/>
        <v>1.7712529249343323</v>
      </c>
      <c r="AI32" s="45">
        <f t="shared" si="6"/>
        <v>1.2998192504268571</v>
      </c>
      <c r="AJ32" s="45">
        <f t="shared" si="6"/>
        <v>1.0048812229972033</v>
      </c>
      <c r="AK32" s="45">
        <f t="shared" si="6"/>
        <v>0.86297433255514222</v>
      </c>
      <c r="AL32" s="45">
        <f t="shared" si="6"/>
        <v>1.7510032913326736</v>
      </c>
      <c r="AM32" s="45">
        <f t="shared" si="6"/>
        <v>1.7449425019700799</v>
      </c>
      <c r="AN32" s="45">
        <f t="shared" si="6"/>
        <v>1.9528785428726951</v>
      </c>
      <c r="AO32" s="45">
        <f t="shared" si="6"/>
        <v>2.0916552395960339</v>
      </c>
      <c r="AP32" s="45">
        <f t="shared" si="6"/>
        <v>2.4313763127829833</v>
      </c>
      <c r="AQ32" s="45">
        <f>SUM(AQ33:AQ40)</f>
        <v>2.2864102192325326</v>
      </c>
      <c r="AR32" s="45">
        <f t="shared" ref="AR32" si="7">SUM(AR33:AR40)</f>
        <v>1.987508816114492</v>
      </c>
      <c r="AS32" s="45">
        <f>SUM(AS33:AS40)</f>
        <v>2.0798830287168348</v>
      </c>
    </row>
    <row r="33" spans="1:45" ht="15" x14ac:dyDescent="0.25">
      <c r="A33" s="46" t="s">
        <v>6</v>
      </c>
      <c r="B33" s="47">
        <f>((SUMPRODUCT(--(B$9=Annual_kt!$B$9:DA$9),Annual_kt!$B33:DA33)/Fuel_Properties!$D$51))/158.987295</f>
        <v>0</v>
      </c>
      <c r="C33" s="47">
        <f>((SUMPRODUCT(--(C$9=Annual_kt!$B$9:DB$9),Annual_kt!$B33:DB33)/Fuel_Properties!$D$51))/158.987295</f>
        <v>0</v>
      </c>
      <c r="D33" s="47">
        <f>((SUMPRODUCT(--(D$9=Annual_kt!$B$9:DC$9),Annual_kt!$B33:DC33)/Fuel_Properties!$D$51))/158.987295</f>
        <v>0</v>
      </c>
      <c r="E33" s="47">
        <f>((SUMPRODUCT(--(E$9=Annual_kt!$B$9:DD$9),Annual_kt!$B33:DD33)/Fuel_Properties!$D$51))/158.987295</f>
        <v>0</v>
      </c>
      <c r="F33" s="47">
        <f>((SUMPRODUCT(--(F$9=Annual_kt!$B$9:DE$9),Annual_kt!$B33:DE33)/Fuel_Properties!$D$51))/158.987295</f>
        <v>0</v>
      </c>
      <c r="G33" s="47">
        <f>((SUMPRODUCT(--(G$9=Annual_kt!$B$9:DF$9),Annual_kt!$B33:DF33)/Fuel_Properties!$D$51))/158.987295</f>
        <v>0</v>
      </c>
      <c r="H33" s="47">
        <f>((SUMPRODUCT(--(H$9=Annual_kt!$B$9:DG$9),Annual_kt!$B33:DG33)/Fuel_Properties!$D$51))/158.987295</f>
        <v>1.4967784497785023E-2</v>
      </c>
      <c r="I33" s="47">
        <f>((SUMPRODUCT(--(I$9=Annual_kt!$B$9:DH$9),Annual_kt!$B33:DH33)/Fuel_Properties!$D$51))/158.987295</f>
        <v>3.4824145334254764E-2</v>
      </c>
      <c r="J33" s="47">
        <f>((SUMPRODUCT(--(J$9=Annual_kt!$B$9:DI$9),Annual_kt!$B33:DI33)/Fuel_Properties!$D$51))/158.987295</f>
        <v>8.9745348516344706E-2</v>
      </c>
      <c r="K33" s="47">
        <f>((SUMPRODUCT(--(K$9=Annual_kt!$B$9:DJ$9),Annual_kt!$B33:DJ33)/Fuel_Properties!$D$51))/158.987295</f>
        <v>0.13202993928413317</v>
      </c>
      <c r="L33" s="47">
        <f>((SUMPRODUCT(--(L$9=Annual_kt!$B$9:DK$9),Annual_kt!$B33:DK33)/Fuel_Properties!$D$51))/158.987295</f>
        <v>0.29682827808713325</v>
      </c>
      <c r="M33" s="47">
        <f>((SUMPRODUCT(--(M$9=Annual_kt!$B$9:DL$9),Annual_kt!$B33:DL33)/Fuel_Properties!$D$51))/158.987295</f>
        <v>0.66701842039841608</v>
      </c>
      <c r="N33" s="47">
        <f>((SUMPRODUCT(--(N$9=Annual_kt!$B$9:DM$9),Annual_kt!$B33:DM33)/Fuel_Properties!$D$51))/158.987295</f>
        <v>0.78977733520732041</v>
      </c>
      <c r="O33" s="47">
        <f>((SUMPRODUCT(--(O$9=Annual_kt!$B$9:DN$9),Annual_kt!$B33:DN33)/Fuel_Properties!$D$51))/158.987295</f>
        <v>0.85476656331859624</v>
      </c>
      <c r="P33" s="47">
        <f>((SUMPRODUCT(--(P$9=Annual_kt!$B$9:DO$9),Annual_kt!$B33:DO33)/Fuel_Properties!$D$51))/158.987295</f>
        <v>0.89671703088605048</v>
      </c>
      <c r="Q33" s="47">
        <f>((SUMPRODUCT(--(Q$9=Annual_kt!$B$9:DP$9),Annual_kt!$B33:DP33)/Fuel_Properties!$D$51))/158.987295</f>
        <v>0.9739147534643593</v>
      </c>
      <c r="R33" s="47">
        <f>((SUMPRODUCT(--(R$9=Annual_kt!$B$9:DQ$9),Annual_kt!$B33:DQ33)/Fuel_Properties!$D$51))/158.987295</f>
        <v>1.0189586628815892</v>
      </c>
      <c r="S33" s="47">
        <f>((SUMPRODUCT(--(S$9=Annual_kt!$B$9:DR$9),Annual_kt!$B33:DR33)/Fuel_Properties!$D$51))/158.987295</f>
        <v>1.1340267818558185</v>
      </c>
      <c r="T33" s="47">
        <f>((SUMPRODUCT(--(T$9=Annual_kt!$B$9:DS$9),Annual_kt!$B33:DS33)/Fuel_Properties!$D$51))/158.987295</f>
        <v>1.2900005477403531</v>
      </c>
      <c r="U33" s="47">
        <f>((SUMPRODUCT(--(U$9=Annual_kt!$B$9:DT$9),Annual_kt!$B33:DT33)/Fuel_Properties!$D$51))/158.987295</f>
        <v>1.3810027337054929</v>
      </c>
      <c r="V33" s="47">
        <f>((SUMPRODUCT(--(V$9=Annual_kt!$B$9:DU$9),Annual_kt!$B33:DU33)/Fuel_Properties!$D$51))/158.987295</f>
        <v>1.3854717805656389</v>
      </c>
      <c r="W33" s="47">
        <f>((SUMPRODUCT(--(W$9=Annual_kt!$B$9:DV$9),Annual_kt!$B33:DV33)/Fuel_Properties!$D$51))/158.987295</f>
        <v>1.2722953569697482</v>
      </c>
      <c r="X33" s="47">
        <f>((SUMPRODUCT(--(X$9=Annual_kt!$B$9:DW$9),Annual_kt!$B33:DW33)/Fuel_Properties!$D$51))/158.987295</f>
        <v>1.4780014890847692</v>
      </c>
      <c r="Y33" s="47">
        <f>((SUMPRODUCT(--(Y$9=Annual_kt!$B$9:DX$9),Annual_kt!$B33:DX33)/Fuel_Properties!$D$51))/158.987295</f>
        <v>1.605611748748206</v>
      </c>
      <c r="Z33" s="47">
        <f>((SUMPRODUCT(--(Z$9=Annual_kt!$B$9:DY$9),Annual_kt!$B33:DY33)/Fuel_Properties!$D$51))/158.987295</f>
        <v>1.6147659135744961</v>
      </c>
      <c r="AA33" s="47">
        <f>((SUMPRODUCT(--(AA$9=Annual_kt!$B$9:DZ$9),Annual_kt!$B33:DZ33)/Fuel_Properties!$D$51))/158.987295</f>
        <v>1.7840938754638269</v>
      </c>
      <c r="AB33" s="47">
        <f>((SUMPRODUCT(--(AB$9=Annual_kt!$B$9:EA$9),Annual_kt!$B33:EA33)/Fuel_Properties!$D$51))/158.987295</f>
        <v>1.7638678551232476</v>
      </c>
      <c r="AC33" s="47">
        <f>((SUMPRODUCT(--(AC$9=Annual_kt!$B$9:EB$9),Annual_kt!$B33:EB33)/Fuel_Properties!$D$51))/158.987295</f>
        <v>1.9290451530735222</v>
      </c>
      <c r="AD33" s="47">
        <f>((SUMPRODUCT(--(AD$9=Annual_kt!$B$9:EC$9),Annual_kt!$B33:EC33)/Fuel_Properties!$D$51))/158.987295</f>
        <v>1.8728862216186184</v>
      </c>
      <c r="AE33" s="47">
        <f>((SUMPRODUCT(--(AE$9=Annual_kt!$B$9:ED$9),Annual_kt!$B33:ED33)/Fuel_Properties!$D$51))/158.987295</f>
        <v>1.2788662080872433</v>
      </c>
      <c r="AF33" s="47">
        <f>((SUMPRODUCT(--(AF$9=Annual_kt!$B$9:EE$9),Annual_kt!$B33:EE33)/Fuel_Properties!$D$51))/158.987295</f>
        <v>1.191447320541106</v>
      </c>
      <c r="AG33" s="47">
        <f>((SUMPRODUCT(--(AG$9=Annual_kt!$B$9:EF$9),Annual_kt!$B33:EF33)/Fuel_Properties!$D$51))/158.987295</f>
        <v>1.1135076584365731</v>
      </c>
      <c r="AH33" s="47">
        <f>((SUMPRODUCT(--(AH$9=Annual_kt!$B$9:EG$9),Annual_kt!$B33:EG33)/Fuel_Properties!$D$51))/158.987295</f>
        <v>0.95230263459391373</v>
      </c>
      <c r="AI33" s="47">
        <f>((SUMPRODUCT(--(AI$9=Annual_kt!$B$9:EH$9),Annual_kt!$B33:EH33)/Fuel_Properties!$D$51))/158.987295</f>
        <v>0.5191778475909693</v>
      </c>
      <c r="AJ33" s="47">
        <f>((SUMPRODUCT(--(AJ$9=Annual_kt!$B$9:EI$9),Annual_kt!$B33:EI33)/Fuel_Properties!$D$51))/158.987295</f>
        <v>0.4367243026793507</v>
      </c>
      <c r="AK33" s="47">
        <f>((SUMPRODUCT(--(AK$9=Annual_kt!$B$9:EJ$9),Annual_kt!$B33:EJ33)/Fuel_Properties!$D$51))/158.987295</f>
        <v>0.47438101286006779</v>
      </c>
      <c r="AL33" s="47">
        <f>((SUMPRODUCT(--(AL$9=Annual_kt!$B$9:EK$9),Annual_kt!$B33:EK33)/Fuel_Properties!$D$51))/158.987295</f>
        <v>0.4890602541903864</v>
      </c>
      <c r="AM33" s="47">
        <f>((SUMPRODUCT(--(AM$9=Annual_kt!$B$9:EL$9),Annual_kt!$B33:EL33)/Fuel_Properties!$D$51))/158.987295</f>
        <v>0.31070905797939385</v>
      </c>
      <c r="AN33" s="47">
        <f>((SUMPRODUCT(--(AN$9=Annual_kt!$B$9:EM$9),Annual_kt!$B33:EM33)/Fuel_Properties!$D$51))/158.987295</f>
        <v>0.34423465376712109</v>
      </c>
      <c r="AO33" s="47">
        <f>((SUMPRODUCT(--(AO$9=Annual_kt!$B$9:EN$9),Annual_kt!$B33:EN33)/Fuel_Properties!$D$51))/158.987295</f>
        <v>0.4342652894787748</v>
      </c>
      <c r="AP33" s="47">
        <f>((SUMPRODUCT(--(AP$9=Annual_kt!$B$9:EO$9),Annual_kt!$B33:EO33)/Fuel_Properties!$D$51))/158.987295</f>
        <v>0.55966852350300156</v>
      </c>
      <c r="AQ33" s="47">
        <f>((SUMPRODUCT(--(AQ$9=Annual_kt!$B$9:EP$9),Annual_kt!$B33:EP33)/Fuel_Properties!$D$51))/158.987295</f>
        <v>0.38233042890158797</v>
      </c>
      <c r="AR33" s="47">
        <f>((SUMPRODUCT(--(AR$9=Annual_kt!$B$9:EQ$9),Annual_kt!$B33:EQ33)/Fuel_Properties!$D$51))/158.987295</f>
        <v>0.39251462806209875</v>
      </c>
      <c r="AS33" s="47">
        <f>((SUMPRODUCT(--(AS$9=Annual_kt!$B$9:ER$9),Annual_kt!$B33:ER33)/Fuel_Properties!$D$51))/158.987295</f>
        <v>0.39444305075867481</v>
      </c>
    </row>
    <row r="34" spans="1:45" ht="15" x14ac:dyDescent="0.25">
      <c r="A34" s="46" t="s">
        <v>3</v>
      </c>
      <c r="B34" s="47">
        <f>((SUMPRODUCT(--(B$9=Annual_kt!$B$9:DA$9),Annual_kt!$B34:DA34)/Fuel_Properties!$D$51))/158.987295</f>
        <v>0</v>
      </c>
      <c r="C34" s="47">
        <f>((SUMPRODUCT(--(C$9=Annual_kt!$B$9:DB$9),Annual_kt!$B34:DB34)/Fuel_Properties!$D$51))/158.987295</f>
        <v>0</v>
      </c>
      <c r="D34" s="47">
        <f>((SUMPRODUCT(--(D$9=Annual_kt!$B$9:DC$9),Annual_kt!$B34:DC34)/Fuel_Properties!$D$51))/158.987295</f>
        <v>0</v>
      </c>
      <c r="E34" s="47">
        <f>((SUMPRODUCT(--(E$9=Annual_kt!$B$9:DD$9),Annual_kt!$B34:DD34)/Fuel_Properties!$D$51))/158.987295</f>
        <v>0</v>
      </c>
      <c r="F34" s="47">
        <f>((SUMPRODUCT(--(F$9=Annual_kt!$B$9:DE$9),Annual_kt!$B34:DE34)/Fuel_Properties!$D$51))/158.987295</f>
        <v>0</v>
      </c>
      <c r="G34" s="47">
        <f>((SUMPRODUCT(--(G$9=Annual_kt!$B$9:DF$9),Annual_kt!$B34:DF34)/Fuel_Properties!$D$51))/158.987295</f>
        <v>0</v>
      </c>
      <c r="H34" s="47">
        <f>((SUMPRODUCT(--(H$9=Annual_kt!$B$9:DG$9),Annual_kt!$B34:DG34)/Fuel_Properties!$D$51))/158.987295</f>
        <v>0</v>
      </c>
      <c r="I34" s="47">
        <f>((SUMPRODUCT(--(I$9=Annual_kt!$B$9:DH$9),Annual_kt!$B34:DH34)/Fuel_Properties!$D$51))/158.987295</f>
        <v>0</v>
      </c>
      <c r="J34" s="47">
        <f>((SUMPRODUCT(--(J$9=Annual_kt!$B$9:DI$9),Annual_kt!$B34:DI34)/Fuel_Properties!$D$51))/158.987295</f>
        <v>0</v>
      </c>
      <c r="K34" s="47">
        <f>((SUMPRODUCT(--(K$9=Annual_kt!$B$9:DJ$9),Annual_kt!$B34:DJ34)/Fuel_Properties!$D$51))/158.987295</f>
        <v>0</v>
      </c>
      <c r="L34" s="47">
        <f>((SUMPRODUCT(--(L$9=Annual_kt!$B$9:DK$9),Annual_kt!$B34:DK34)/Fuel_Properties!$D$51))/158.987295</f>
        <v>0</v>
      </c>
      <c r="M34" s="47">
        <f>((SUMPRODUCT(--(M$9=Annual_kt!$B$9:DL$9),Annual_kt!$B34:DL34)/Fuel_Properties!$D$51))/158.987295</f>
        <v>0</v>
      </c>
      <c r="N34" s="47">
        <f>((SUMPRODUCT(--(N$9=Annual_kt!$B$9:DM$9),Annual_kt!$B34:DM34)/Fuel_Properties!$D$51))/158.987295</f>
        <v>0</v>
      </c>
      <c r="O34" s="47">
        <f>((SUMPRODUCT(--(O$9=Annual_kt!$B$9:DN$9),Annual_kt!$B34:DN34)/Fuel_Properties!$D$51))/158.987295</f>
        <v>0</v>
      </c>
      <c r="P34" s="47">
        <f>((SUMPRODUCT(--(P$9=Annual_kt!$B$9:DO$9),Annual_kt!$B34:DO34)/Fuel_Properties!$D$51))/158.987295</f>
        <v>0</v>
      </c>
      <c r="Q34" s="47">
        <f>((SUMPRODUCT(--(Q$9=Annual_kt!$B$9:DP$9),Annual_kt!$B34:DP34)/Fuel_Properties!$D$51))/158.987295</f>
        <v>0</v>
      </c>
      <c r="R34" s="47">
        <f>((SUMPRODUCT(--(R$9=Annual_kt!$B$9:DQ$9),Annual_kt!$B34:DQ34)/Fuel_Properties!$D$51))/158.987295</f>
        <v>0</v>
      </c>
      <c r="S34" s="47">
        <f>((SUMPRODUCT(--(S$9=Annual_kt!$B$9:DR$9),Annual_kt!$B34:DR34)/Fuel_Properties!$D$51))/158.987295</f>
        <v>0</v>
      </c>
      <c r="T34" s="47">
        <f>((SUMPRODUCT(--(T$9=Annual_kt!$B$9:DS$9),Annual_kt!$B34:DS34)/Fuel_Properties!$D$51))/158.987295</f>
        <v>0</v>
      </c>
      <c r="U34" s="47">
        <f>((SUMPRODUCT(--(U$9=Annual_kt!$B$9:DT$9),Annual_kt!$B34:DT34)/Fuel_Properties!$D$51))/158.987295</f>
        <v>0</v>
      </c>
      <c r="V34" s="47">
        <f>((SUMPRODUCT(--(V$9=Annual_kt!$B$9:DU$9),Annual_kt!$B34:DU34)/Fuel_Properties!$D$51))/158.987295</f>
        <v>0</v>
      </c>
      <c r="W34" s="47">
        <f>((SUMPRODUCT(--(W$9=Annual_kt!$B$9:DV$9),Annual_kt!$B34:DV34)/Fuel_Properties!$D$51))/158.987295</f>
        <v>0</v>
      </c>
      <c r="X34" s="47">
        <f>((SUMPRODUCT(--(X$9=Annual_kt!$B$9:DW$9),Annual_kt!$B34:DW34)/Fuel_Properties!$D$51))/158.987295</f>
        <v>0</v>
      </c>
      <c r="Y34" s="47">
        <f>((SUMPRODUCT(--(Y$9=Annual_kt!$B$9:DX$9),Annual_kt!$B34:DX34)/Fuel_Properties!$D$51))/158.987295</f>
        <v>0</v>
      </c>
      <c r="Z34" s="47">
        <f>((SUMPRODUCT(--(Z$9=Annual_kt!$B$9:DY$9),Annual_kt!$B34:DY34)/Fuel_Properties!$D$51))/158.987295</f>
        <v>0</v>
      </c>
      <c r="AA34" s="47">
        <f>((SUMPRODUCT(--(AA$9=Annual_kt!$B$9:DZ$9),Annual_kt!$B34:DZ34)/Fuel_Properties!$D$51))/158.987295</f>
        <v>0</v>
      </c>
      <c r="AB34" s="47">
        <f>((SUMPRODUCT(--(AB$9=Annual_kt!$B$9:EA$9),Annual_kt!$B34:EA34)/Fuel_Properties!$D$51))/158.987295</f>
        <v>0</v>
      </c>
      <c r="AC34" s="47">
        <f>((SUMPRODUCT(--(AC$9=Annual_kt!$B$9:EB$9),Annual_kt!$B34:EB34)/Fuel_Properties!$D$51))/158.987295</f>
        <v>0</v>
      </c>
      <c r="AD34" s="47">
        <f>((SUMPRODUCT(--(AD$9=Annual_kt!$B$9:EC$9),Annual_kt!$B34:EC34)/Fuel_Properties!$D$51))/158.987295</f>
        <v>0</v>
      </c>
      <c r="AE34" s="47">
        <f>((SUMPRODUCT(--(AE$9=Annual_kt!$B$9:ED$9),Annual_kt!$B34:ED34)/Fuel_Properties!$D$51))/158.987295</f>
        <v>0</v>
      </c>
      <c r="AF34" s="47">
        <f>((SUMPRODUCT(--(AF$9=Annual_kt!$B$9:EE$9),Annual_kt!$B34:EE34)/Fuel_Properties!$D$51))/158.987295</f>
        <v>0</v>
      </c>
      <c r="AG34" s="47">
        <f>((SUMPRODUCT(--(AG$9=Annual_kt!$B$9:EF$9),Annual_kt!$B34:EF34)/Fuel_Properties!$D$51))/158.987295</f>
        <v>0</v>
      </c>
      <c r="AH34" s="47">
        <f>((SUMPRODUCT(--(AH$9=Annual_kt!$B$9:EG$9),Annual_kt!$B34:EG34)/Fuel_Properties!$D$51))/158.987295</f>
        <v>0</v>
      </c>
      <c r="AI34" s="47">
        <f>((SUMPRODUCT(--(AI$9=Annual_kt!$B$9:EH$9),Annual_kt!$B34:EH34)/Fuel_Properties!$D$51))/158.987295</f>
        <v>0</v>
      </c>
      <c r="AJ34" s="47">
        <f>((SUMPRODUCT(--(AJ$9=Annual_kt!$B$9:EI$9),Annual_kt!$B34:EI34)/Fuel_Properties!$D$51))/158.987295</f>
        <v>0</v>
      </c>
      <c r="AK34" s="47">
        <f>((SUMPRODUCT(--(AK$9=Annual_kt!$B$9:EJ$9),Annual_kt!$B34:EJ34)/Fuel_Properties!$D$51))/158.987295</f>
        <v>0</v>
      </c>
      <c r="AL34" s="47">
        <f>((SUMPRODUCT(--(AL$9=Annual_kt!$B$9:EK$9),Annual_kt!$B34:EK34)/Fuel_Properties!$D$51))/158.987295</f>
        <v>0</v>
      </c>
      <c r="AM34" s="47">
        <f>((SUMPRODUCT(--(AM$9=Annual_kt!$B$9:EL$9),Annual_kt!$B34:EL34)/Fuel_Properties!$D$51))/158.987295</f>
        <v>0</v>
      </c>
      <c r="AN34" s="47">
        <f>((SUMPRODUCT(--(AN$9=Annual_kt!$B$9:EM$9),Annual_kt!$B34:EM34)/Fuel_Properties!$D$51))/158.987295</f>
        <v>0.23596573467367885</v>
      </c>
      <c r="AO34" s="47">
        <f>((SUMPRODUCT(--(AO$9=Annual_kt!$B$9:EN$9),Annual_kt!$B34:EN34)/Fuel_Properties!$D$51))/158.987295</f>
        <v>0.25024277516957816</v>
      </c>
      <c r="AP34" s="47">
        <f>((SUMPRODUCT(--(AP$9=Annual_kt!$B$9:EO$9),Annual_kt!$B34:EO34)/Fuel_Properties!$D$51))/158.987295</f>
        <v>0.32598911341201176</v>
      </c>
      <c r="AQ34" s="47">
        <f>((SUMPRODUCT(--(AQ$9=Annual_kt!$B$9:EP$9),Annual_kt!$B34:EP34)/Fuel_Properties!$D$51))/158.987295</f>
        <v>0.35226815481506962</v>
      </c>
      <c r="AR34" s="47">
        <f>((SUMPRODUCT(--(AR$9=Annual_kt!$B$9:EQ$9),Annual_kt!$B34:EQ34)/Fuel_Properties!$D$51))/158.987295</f>
        <v>0.31513824754418196</v>
      </c>
      <c r="AS34" s="47">
        <f>((SUMPRODUCT(--(AS$9=Annual_kt!$B$9:ER$9),Annual_kt!$B34:ER34)/Fuel_Properties!$D$51))/158.987295</f>
        <v>0.27105079659856784</v>
      </c>
    </row>
    <row r="35" spans="1:45" ht="15" x14ac:dyDescent="0.25">
      <c r="A35" s="46" t="s">
        <v>7</v>
      </c>
      <c r="B35" s="47">
        <f>((SUMPRODUCT(--(B$9=Annual_kt!$B$9:DA$9),Annual_kt!$B35:DA35)/Fuel_Properties!$D$51))/158.987295</f>
        <v>2.5698390758045867E-2</v>
      </c>
      <c r="C35" s="47">
        <f>((SUMPRODUCT(--(C$9=Annual_kt!$B$9:DB$9),Annual_kt!$B35:DB35)/Fuel_Properties!$D$51))/158.987295</f>
        <v>3.4706838756780635E-2</v>
      </c>
      <c r="D35" s="47">
        <f>((SUMPRODUCT(--(D$9=Annual_kt!$B$9:DC$9),Annual_kt!$B35:DC35)/Fuel_Properties!$D$51))/158.987295</f>
        <v>9.3435728532028445E-2</v>
      </c>
      <c r="E35" s="47">
        <f>((SUMPRODUCT(--(E$9=Annual_kt!$B$9:DD$9),Annual_kt!$B35:DD35)/Fuel_Properties!$D$51))/158.987295</f>
        <v>0.13157871794578022</v>
      </c>
      <c r="F35" s="47">
        <f>((SUMPRODUCT(--(F$9=Annual_kt!$B$9:DE$9),Annual_kt!$B35:DE35)/Fuel_Properties!$D$51))/158.987295</f>
        <v>0.16180601632291838</v>
      </c>
      <c r="G35" s="47">
        <f>((SUMPRODUCT(--(G$9=Annual_kt!$B$9:DF$9),Annual_kt!$B35:DF35)/Fuel_Properties!$D$51))/158.987295</f>
        <v>0.27957573958935777</v>
      </c>
      <c r="H35" s="47">
        <f>((SUMPRODUCT(--(H$9=Annual_kt!$B$9:DG$9),Annual_kt!$B35:DG35)/Fuel_Properties!$D$51))/158.987295</f>
        <v>0.18852013207041735</v>
      </c>
      <c r="I35" s="47">
        <f>((SUMPRODUCT(--(I$9=Annual_kt!$B$9:DH$9),Annual_kt!$B35:DH35)/Fuel_Properties!$D$51))/158.987295</f>
        <v>0.27555743708940583</v>
      </c>
      <c r="J35" s="47">
        <f>((SUMPRODUCT(--(J$9=Annual_kt!$B$9:DI$9),Annual_kt!$B35:DI35)/Fuel_Properties!$D$51))/158.987295</f>
        <v>0.27692159462396132</v>
      </c>
      <c r="K35" s="47">
        <f>((SUMPRODUCT(--(K$9=Annual_kt!$B$9:DJ$9),Annual_kt!$B35:DJ35)/Fuel_Properties!$D$51))/158.987295</f>
        <v>0.28314615959806921</v>
      </c>
      <c r="L35" s="47">
        <f>((SUMPRODUCT(--(L$9=Annual_kt!$B$9:DK$9),Annual_kt!$B35:DK35)/Fuel_Properties!$D$51))/158.987295</f>
        <v>0.32187678610362952</v>
      </c>
      <c r="M35" s="47">
        <f>((SUMPRODUCT(--(M$9=Annual_kt!$B$9:DL$9),Annual_kt!$B35:DL35)/Fuel_Properties!$D$51))/158.987295</f>
        <v>0.44427892124965013</v>
      </c>
      <c r="N35" s="47">
        <f>((SUMPRODUCT(--(N$9=Annual_kt!$B$9:DM$9),Annual_kt!$B35:DM35)/Fuel_Properties!$D$51))/158.987295</f>
        <v>0.50717087639608671</v>
      </c>
      <c r="O35" s="47">
        <f>((SUMPRODUCT(--(O$9=Annual_kt!$B$9:DN$9),Annual_kt!$B35:DN35)/Fuel_Properties!$D$51))/158.987295</f>
        <v>0.44319904269782023</v>
      </c>
      <c r="P35" s="47">
        <f>((SUMPRODUCT(--(P$9=Annual_kt!$B$9:DO$9),Annual_kt!$B35:DO35)/Fuel_Properties!$D$51))/158.987295</f>
        <v>0.48151660611774233</v>
      </c>
      <c r="Q35" s="47">
        <f>((SUMPRODUCT(--(Q$9=Annual_kt!$B$9:DP$9),Annual_kt!$B35:DP35)/Fuel_Properties!$D$51))/158.987295</f>
        <v>0.3939839592806994</v>
      </c>
      <c r="R35" s="47">
        <f>((SUMPRODUCT(--(R$9=Annual_kt!$B$9:DQ$9),Annual_kt!$B35:DQ35)/Fuel_Properties!$D$51))/158.987295</f>
        <v>0.41425553103545693</v>
      </c>
      <c r="S35" s="47">
        <f>((SUMPRODUCT(--(S$9=Annual_kt!$B$9:DR$9),Annual_kt!$B35:DR35)/Fuel_Properties!$D$51))/158.987295</f>
        <v>0.55353315344461473</v>
      </c>
      <c r="T35" s="47">
        <f>((SUMPRODUCT(--(T$9=Annual_kt!$B$9:DS$9),Annual_kt!$B35:DS35)/Fuel_Properties!$D$51))/158.987295</f>
        <v>0.54447056842484043</v>
      </c>
      <c r="U35" s="47">
        <f>((SUMPRODUCT(--(U$9=Annual_kt!$B$9:DT$9),Annual_kt!$B35:DT35)/Fuel_Properties!$D$51))/158.987295</f>
        <v>0.52205259495487355</v>
      </c>
      <c r="V35" s="47">
        <f>((SUMPRODUCT(--(V$9=Annual_kt!$B$9:DU$9),Annual_kt!$B35:DU35)/Fuel_Properties!$D$51))/158.987295</f>
        <v>0.55663351147769502</v>
      </c>
      <c r="W35" s="47">
        <f>((SUMPRODUCT(--(W$9=Annual_kt!$B$9:DV$9),Annual_kt!$B35:DV35)/Fuel_Properties!$D$51))/158.987295</f>
        <v>0.54327812302750189</v>
      </c>
      <c r="X35" s="47">
        <f>((SUMPRODUCT(--(X$9=Annual_kt!$B$9:DW$9),Annual_kt!$B35:DW35)/Fuel_Properties!$D$51))/158.987295</f>
        <v>0.55401013160355006</v>
      </c>
      <c r="Y35" s="47">
        <f>((SUMPRODUCT(--(Y$9=Annual_kt!$B$9:DX$9),Annual_kt!$B35:DX35)/Fuel_Properties!$D$51))/158.987295</f>
        <v>0.51012814098148673</v>
      </c>
      <c r="Z35" s="47">
        <f>((SUMPRODUCT(--(Z$9=Annual_kt!$B$9:DY$9),Annual_kt!$B35:DY35)/Fuel_Properties!$D$51))/158.987295</f>
        <v>0.44716702400200448</v>
      </c>
      <c r="AA35" s="47">
        <f>((SUMPRODUCT(--(AA$9=Annual_kt!$B$9:DZ$9),Annual_kt!$B35:DZ35)/Fuel_Properties!$D$51))/158.987295</f>
        <v>0.4028080552210056</v>
      </c>
      <c r="AB35" s="47">
        <f>((SUMPRODUCT(--(AB$9=Annual_kt!$B$9:EA$9),Annual_kt!$B35:EA35)/Fuel_Properties!$D$51))/158.987295</f>
        <v>0.51958734741788348</v>
      </c>
      <c r="AC35" s="47">
        <f>((SUMPRODUCT(--(AC$9=Annual_kt!$B$9:EB$9),Annual_kt!$B35:EB35)/Fuel_Properties!$D$51))/158.987295</f>
        <v>0.60005231009351656</v>
      </c>
      <c r="AD35" s="47">
        <f>((SUMPRODUCT(--(AD$9=Annual_kt!$B$9:EC$9),Annual_kt!$B35:EC35)/Fuel_Properties!$D$51))/158.987295</f>
        <v>0.60839367836565672</v>
      </c>
      <c r="AE35" s="47">
        <f>((SUMPRODUCT(--(AE$9=Annual_kt!$B$9:ED$9),Annual_kt!$B35:ED35)/Fuel_Properties!$D$51))/158.987295</f>
        <v>0.60457942990595925</v>
      </c>
      <c r="AF35" s="47">
        <f>((SUMPRODUCT(--(AF$9=Annual_kt!$B$9:EE$9),Annual_kt!$B35:EE35)/Fuel_Properties!$D$51))/158.987295</f>
        <v>0.63413746844306329</v>
      </c>
      <c r="AG35" s="47">
        <f>((SUMPRODUCT(--(AG$9=Annual_kt!$B$9:EF$9),Annual_kt!$B35:EF35)/Fuel_Properties!$D$51))/158.987295</f>
        <v>0.64225884776224906</v>
      </c>
      <c r="AH35" s="47">
        <f>((SUMPRODUCT(--(AH$9=Annual_kt!$B$9:EG$9),Annual_kt!$B35:EG35)/Fuel_Properties!$D$51))/158.987295</f>
        <v>0.66068711489927312</v>
      </c>
      <c r="AI35" s="47">
        <f>((SUMPRODUCT(--(AI$9=Annual_kt!$B$9:EH$9),Annual_kt!$B35:EH35)/Fuel_Properties!$D$51))/158.987295</f>
        <v>0.61323885301400016</v>
      </c>
      <c r="AJ35" s="47">
        <f>((SUMPRODUCT(--(AJ$9=Annual_kt!$B$9:EI$9),Annual_kt!$B35:EI35)/Fuel_Properties!$D$51))/158.987295</f>
        <v>0.50091090545003214</v>
      </c>
      <c r="AK35" s="47">
        <f>((SUMPRODUCT(--(AK$9=Annual_kt!$B$9:EJ$9),Annual_kt!$B35:EJ35)/Fuel_Properties!$D$51))/158.987295</f>
        <v>0.35419896177867921</v>
      </c>
      <c r="AL35" s="47">
        <f>((SUMPRODUCT(--(AL$9=Annual_kt!$B$9:EK$9),Annual_kt!$B35:EK35)/Fuel_Properties!$D$51))/158.987295</f>
        <v>0.43078803843107577</v>
      </c>
      <c r="AM35" s="47">
        <f>((SUMPRODUCT(--(AM$9=Annual_kt!$B$9:EL$9),Annual_kt!$B35:EL35)/Fuel_Properties!$D$51))/158.987295</f>
        <v>0.44507528443119404</v>
      </c>
      <c r="AN35" s="47">
        <f>((SUMPRODUCT(--(AN$9=Annual_kt!$B$9:EM$9),Annual_kt!$B35:EM35)/Fuel_Properties!$D$51))/158.987295</f>
        <v>0.4137202609367161</v>
      </c>
      <c r="AO35" s="47">
        <f>((SUMPRODUCT(--(AO$9=Annual_kt!$B$9:EN$9),Annual_kt!$B35:EN35)/Fuel_Properties!$D$51))/158.987295</f>
        <v>0.33956466876673397</v>
      </c>
      <c r="AP35" s="47">
        <f>((SUMPRODUCT(--(AP$9=Annual_kt!$B$9:EO$9),Annual_kt!$B35:EO35)/Fuel_Properties!$D$51))/158.987295</f>
        <v>0.43628702301626548</v>
      </c>
      <c r="AQ35" s="47">
        <f>((SUMPRODUCT(--(AQ$9=Annual_kt!$B$9:EP$9),Annual_kt!$B35:EP35)/Fuel_Properties!$D$51))/158.987295</f>
        <v>0.36822528276711841</v>
      </c>
      <c r="AR35" s="47">
        <f>((SUMPRODUCT(--(AR$9=Annual_kt!$B$9:EQ$9),Annual_kt!$B35:EQ35)/Fuel_Properties!$D$51))/158.987295</f>
        <v>0.29925182278065271</v>
      </c>
      <c r="AS35" s="47">
        <f>((SUMPRODUCT(--(AS$9=Annual_kt!$B$9:ER$9),Annual_kt!$B35:ER35)/Fuel_Properties!$D$51))/158.987295</f>
        <v>0.291758113963341</v>
      </c>
    </row>
    <row r="36" spans="1:45" ht="15" x14ac:dyDescent="0.25">
      <c r="A36" s="46" t="s">
        <v>5</v>
      </c>
      <c r="B36" s="47">
        <f>((SUMPRODUCT(--(B$9=Annual_kt!$B$9:DA$9),Annual_kt!$B36:DA36)/Fuel_Properties!$D$51))/158.987295</f>
        <v>0</v>
      </c>
      <c r="C36" s="47">
        <f>((SUMPRODUCT(--(C$9=Annual_kt!$B$9:DB$9),Annual_kt!$B36:DB36)/Fuel_Properties!$D$51))/158.987295</f>
        <v>0</v>
      </c>
      <c r="D36" s="47">
        <f>((SUMPRODUCT(--(D$9=Annual_kt!$B$9:DC$9),Annual_kt!$B36:DC36)/Fuel_Properties!$D$51))/158.987295</f>
        <v>0</v>
      </c>
      <c r="E36" s="47">
        <f>((SUMPRODUCT(--(E$9=Annual_kt!$B$9:DD$9),Annual_kt!$B36:DD36)/Fuel_Properties!$D$51))/158.987295</f>
        <v>0</v>
      </c>
      <c r="F36" s="47">
        <f>((SUMPRODUCT(--(F$9=Annual_kt!$B$9:DE$9),Annual_kt!$B36:DE36)/Fuel_Properties!$D$51))/158.987295</f>
        <v>0</v>
      </c>
      <c r="G36" s="47">
        <f>((SUMPRODUCT(--(G$9=Annual_kt!$B$9:DF$9),Annual_kt!$B36:DF36)/Fuel_Properties!$D$51))/158.987295</f>
        <v>0</v>
      </c>
      <c r="H36" s="47">
        <f>((SUMPRODUCT(--(H$9=Annual_kt!$B$9:DG$9),Annual_kt!$B36:DG36)/Fuel_Properties!$D$51))/158.987295</f>
        <v>0</v>
      </c>
      <c r="I36" s="47">
        <f>((SUMPRODUCT(--(I$9=Annual_kt!$B$9:DH$9),Annual_kt!$B36:DH36)/Fuel_Properties!$D$51))/158.987295</f>
        <v>0</v>
      </c>
      <c r="J36" s="47">
        <f>((SUMPRODUCT(--(J$9=Annual_kt!$B$9:DI$9),Annual_kt!$B36:DI36)/Fuel_Properties!$D$51))/158.987295</f>
        <v>0</v>
      </c>
      <c r="K36" s="47">
        <f>((SUMPRODUCT(--(K$9=Annual_kt!$B$9:DJ$9),Annual_kt!$B36:DJ36)/Fuel_Properties!$D$51))/158.987295</f>
        <v>0</v>
      </c>
      <c r="L36" s="47">
        <f>((SUMPRODUCT(--(L$9=Annual_kt!$B$9:DK$9),Annual_kt!$B36:DK36)/Fuel_Properties!$D$51))/158.987295</f>
        <v>0</v>
      </c>
      <c r="M36" s="47">
        <f>((SUMPRODUCT(--(M$9=Annual_kt!$B$9:DL$9),Annual_kt!$B36:DL36)/Fuel_Properties!$D$51))/158.987295</f>
        <v>0</v>
      </c>
      <c r="N36" s="47">
        <f>((SUMPRODUCT(--(N$9=Annual_kt!$B$9:DM$9),Annual_kt!$B36:DM36)/Fuel_Properties!$D$51))/158.987295</f>
        <v>0</v>
      </c>
      <c r="O36" s="47">
        <f>((SUMPRODUCT(--(O$9=Annual_kt!$B$9:DN$9),Annual_kt!$B36:DN36)/Fuel_Properties!$D$51))/158.987295</f>
        <v>0</v>
      </c>
      <c r="P36" s="47">
        <f>((SUMPRODUCT(--(P$9=Annual_kt!$B$9:DO$9),Annual_kt!$B36:DO36)/Fuel_Properties!$D$51))/158.987295</f>
        <v>0</v>
      </c>
      <c r="Q36" s="47">
        <f>((SUMPRODUCT(--(Q$9=Annual_kt!$B$9:DP$9),Annual_kt!$B36:DP36)/Fuel_Properties!$D$51))/158.987295</f>
        <v>0</v>
      </c>
      <c r="R36" s="47">
        <f>((SUMPRODUCT(--(R$9=Annual_kt!$B$9:DQ$9),Annual_kt!$B36:DQ36)/Fuel_Properties!$D$51))/158.987295</f>
        <v>0</v>
      </c>
      <c r="S36" s="47">
        <f>((SUMPRODUCT(--(S$9=Annual_kt!$B$9:DR$9),Annual_kt!$B36:DR36)/Fuel_Properties!$D$51))/158.987295</f>
        <v>0</v>
      </c>
      <c r="T36" s="47">
        <f>((SUMPRODUCT(--(T$9=Annual_kt!$B$9:DS$9),Annual_kt!$B36:DS36)/Fuel_Properties!$D$51))/158.987295</f>
        <v>0</v>
      </c>
      <c r="U36" s="47">
        <f>((SUMPRODUCT(--(U$9=Annual_kt!$B$9:DT$9),Annual_kt!$B36:DT36)/Fuel_Properties!$D$51))/158.987295</f>
        <v>0</v>
      </c>
      <c r="V36" s="47">
        <f>((SUMPRODUCT(--(V$9=Annual_kt!$B$9:DU$9),Annual_kt!$B36:DU36)/Fuel_Properties!$D$51))/158.987295</f>
        <v>0</v>
      </c>
      <c r="W36" s="47">
        <f>((SUMPRODUCT(--(W$9=Annual_kt!$B$9:DV$9),Annual_kt!$B36:DV36)/Fuel_Properties!$D$51))/158.987295</f>
        <v>0</v>
      </c>
      <c r="X36" s="47">
        <f>((SUMPRODUCT(--(X$9=Annual_kt!$B$9:DW$9),Annual_kt!$B36:DW36)/Fuel_Properties!$D$51))/158.987295</f>
        <v>0</v>
      </c>
      <c r="Y36" s="47">
        <f>((SUMPRODUCT(--(Y$9=Annual_kt!$B$9:DX$9),Annual_kt!$B36:DX36)/Fuel_Properties!$D$51))/158.987295</f>
        <v>0</v>
      </c>
      <c r="Z36" s="47">
        <f>((SUMPRODUCT(--(Z$9=Annual_kt!$B$9:DY$9),Annual_kt!$B36:DY36)/Fuel_Properties!$D$51))/158.987295</f>
        <v>0</v>
      </c>
      <c r="AA36" s="47">
        <f>((SUMPRODUCT(--(AA$9=Annual_kt!$B$9:DZ$9),Annual_kt!$B36:DZ36)/Fuel_Properties!$D$51))/158.987295</f>
        <v>0</v>
      </c>
      <c r="AB36" s="47">
        <f>((SUMPRODUCT(--(AB$9=Annual_kt!$B$9:EA$9),Annual_kt!$B36:EA36)/Fuel_Properties!$D$51))/158.987295</f>
        <v>0</v>
      </c>
      <c r="AC36" s="47">
        <f>((SUMPRODUCT(--(AC$9=Annual_kt!$B$9:EB$9),Annual_kt!$B36:EB36)/Fuel_Properties!$D$51))/158.987295</f>
        <v>0</v>
      </c>
      <c r="AD36" s="47">
        <f>((SUMPRODUCT(--(AD$9=Annual_kt!$B$9:EC$9),Annual_kt!$B36:EC36)/Fuel_Properties!$D$51))/158.987295</f>
        <v>0</v>
      </c>
      <c r="AE36" s="47">
        <f>((SUMPRODUCT(--(AE$9=Annual_kt!$B$9:ED$9),Annual_kt!$B36:ED36)/Fuel_Properties!$D$51))/158.987295</f>
        <v>0</v>
      </c>
      <c r="AF36" s="47">
        <f>((SUMPRODUCT(--(AF$9=Annual_kt!$B$9:EE$9),Annual_kt!$B36:EE36)/Fuel_Properties!$D$51))/158.987295</f>
        <v>0</v>
      </c>
      <c r="AG36" s="47">
        <f>((SUMPRODUCT(--(AG$9=Annual_kt!$B$9:EF$9),Annual_kt!$B36:EF36)/Fuel_Properties!$D$51))/158.987295</f>
        <v>0</v>
      </c>
      <c r="AH36" s="47">
        <f>((SUMPRODUCT(--(AH$9=Annual_kt!$B$9:EG$9),Annual_kt!$B36:EG36)/Fuel_Properties!$D$51))/158.987295</f>
        <v>0</v>
      </c>
      <c r="AI36" s="47">
        <f>((SUMPRODUCT(--(AI$9=Annual_kt!$B$9:EH$9),Annual_kt!$B36:EH36)/Fuel_Properties!$D$51))/158.987295</f>
        <v>0</v>
      </c>
      <c r="AJ36" s="47">
        <f>((SUMPRODUCT(--(AJ$9=Annual_kt!$B$9:EI$9),Annual_kt!$B36:EI36)/Fuel_Properties!$D$51))/158.987295</f>
        <v>0</v>
      </c>
      <c r="AK36" s="47">
        <f>((SUMPRODUCT(--(AK$9=Annual_kt!$B$9:EJ$9),Annual_kt!$B36:EJ36)/Fuel_Properties!$D$51))/158.987295</f>
        <v>1.2466357826663419E-2</v>
      </c>
      <c r="AL36" s="47">
        <f>((SUMPRODUCT(--(AL$9=Annual_kt!$B$9:EK$9),Annual_kt!$B36:EK36)/Fuel_Properties!$D$51))/158.987295</f>
        <v>0.81922894535371937</v>
      </c>
      <c r="AM36" s="47">
        <f>((SUMPRODUCT(--(AM$9=Annual_kt!$B$9:EL$9),Annual_kt!$B36:EL36)/Fuel_Properties!$D$51))/158.987295</f>
        <v>0.98181880687599954</v>
      </c>
      <c r="AN36" s="47">
        <f>((SUMPRODUCT(--(AN$9=Annual_kt!$B$9:EM$9),Annual_kt!$B36:EM36)/Fuel_Properties!$D$51))/158.987295</f>
        <v>0.94166628398763974</v>
      </c>
      <c r="AO36" s="47">
        <f>((SUMPRODUCT(--(AO$9=Annual_kt!$B$9:EN$9),Annual_kt!$B36:EN36)/Fuel_Properties!$D$51))/158.987295</f>
        <v>1.0681961642721804</v>
      </c>
      <c r="AP36" s="47">
        <f>((SUMPRODUCT(--(AP$9=Annual_kt!$B$9:EO$9),Annual_kt!$B36:EO36)/Fuel_Properties!$D$51))/158.987295</f>
        <v>1.1224226187161568</v>
      </c>
      <c r="AQ36" s="47">
        <f>((SUMPRODUCT(--(AQ$9=Annual_kt!$B$9:EP$9),Annual_kt!$B36:EP36)/Fuel_Properties!$D$51))/158.987295</f>
        <v>1.177787381536433</v>
      </c>
      <c r="AR36" s="47">
        <f>((SUMPRODUCT(--(AR$9=Annual_kt!$B$9:EQ$9),Annual_kt!$B36:EQ36)/Fuel_Properties!$D$51))/158.987295</f>
        <v>0.96882897384470967</v>
      </c>
      <c r="AS36" s="47">
        <f>((SUMPRODUCT(--(AS$9=Annual_kt!$B$9:ER$9),Annual_kt!$B36:ER36)/Fuel_Properties!$D$51))/158.987295</f>
        <v>1.1148885194313309</v>
      </c>
    </row>
    <row r="37" spans="1:45" ht="15" x14ac:dyDescent="0.25">
      <c r="A37" s="46" t="s">
        <v>18</v>
      </c>
      <c r="B37" s="47">
        <f>((SUMPRODUCT(--(B$9=Annual_kt!$B$9:DA$9),Annual_kt!$B37:DA37)/Fuel_Properties!$D$51))/158.987295</f>
        <v>0</v>
      </c>
      <c r="C37" s="47">
        <f>((SUMPRODUCT(--(C$9=Annual_kt!$B$9:DB$9),Annual_kt!$B37:DB37)/Fuel_Properties!$D$51))/158.987295</f>
        <v>0</v>
      </c>
      <c r="D37" s="47">
        <f>((SUMPRODUCT(--(D$9=Annual_kt!$B$9:DC$9),Annual_kt!$B37:DC37)/Fuel_Properties!$D$51))/158.987295</f>
        <v>0</v>
      </c>
      <c r="E37" s="47">
        <f>((SUMPRODUCT(--(E$9=Annual_kt!$B$9:DD$9),Annual_kt!$B37:DD37)/Fuel_Properties!$D$51))/158.987295</f>
        <v>0</v>
      </c>
      <c r="F37" s="47">
        <f>((SUMPRODUCT(--(F$9=Annual_kt!$B$9:DE$9),Annual_kt!$B37:DE37)/Fuel_Properties!$D$51))/158.987295</f>
        <v>0</v>
      </c>
      <c r="G37" s="47">
        <f>((SUMPRODUCT(--(G$9=Annual_kt!$B$9:DF$9),Annual_kt!$B37:DF37)/Fuel_Properties!$D$51))/158.987295</f>
        <v>0</v>
      </c>
      <c r="H37" s="47">
        <f>((SUMPRODUCT(--(H$9=Annual_kt!$B$9:DG$9),Annual_kt!$B37:DG37)/Fuel_Properties!$D$51))/158.987295</f>
        <v>0</v>
      </c>
      <c r="I37" s="47">
        <f>((SUMPRODUCT(--(I$9=Annual_kt!$B$9:DH$9),Annual_kt!$B37:DH37)/Fuel_Properties!$D$51))/158.987295</f>
        <v>0</v>
      </c>
      <c r="J37" s="47">
        <f>((SUMPRODUCT(--(J$9=Annual_kt!$B$9:DI$9),Annual_kt!$B37:DI37)/Fuel_Properties!$D$51))/158.987295</f>
        <v>0</v>
      </c>
      <c r="K37" s="47">
        <f>((SUMPRODUCT(--(K$9=Annual_kt!$B$9:DJ$9),Annual_kt!$B37:DJ37)/Fuel_Properties!$D$51))/158.987295</f>
        <v>0</v>
      </c>
      <c r="L37" s="47">
        <f>((SUMPRODUCT(--(L$9=Annual_kt!$B$9:DK$9),Annual_kt!$B37:DK37)/Fuel_Properties!$D$51))/158.987295</f>
        <v>0</v>
      </c>
      <c r="M37" s="47">
        <f>((SUMPRODUCT(--(M$9=Annual_kt!$B$9:DL$9),Annual_kt!$B37:DL37)/Fuel_Properties!$D$51))/158.987295</f>
        <v>0</v>
      </c>
      <c r="N37" s="47">
        <f>((SUMPRODUCT(--(N$9=Annual_kt!$B$9:DM$9),Annual_kt!$B37:DM37)/Fuel_Properties!$D$51))/158.987295</f>
        <v>0</v>
      </c>
      <c r="O37" s="47">
        <f>((SUMPRODUCT(--(O$9=Annual_kt!$B$9:DN$9),Annual_kt!$B37:DN37)/Fuel_Properties!$D$51))/158.987295</f>
        <v>0</v>
      </c>
      <c r="P37" s="47">
        <f>((SUMPRODUCT(--(P$9=Annual_kt!$B$9:DO$9),Annual_kt!$B37:DO37)/Fuel_Properties!$D$51))/158.987295</f>
        <v>0</v>
      </c>
      <c r="Q37" s="47">
        <f>((SUMPRODUCT(--(Q$9=Annual_kt!$B$9:DP$9),Annual_kt!$B37:DP37)/Fuel_Properties!$D$51))/158.987295</f>
        <v>0</v>
      </c>
      <c r="R37" s="47">
        <f>((SUMPRODUCT(--(R$9=Annual_kt!$B$9:DQ$9),Annual_kt!$B37:DQ37)/Fuel_Properties!$D$51))/158.987295</f>
        <v>0</v>
      </c>
      <c r="S37" s="47">
        <f>((SUMPRODUCT(--(S$9=Annual_kt!$B$9:DR$9),Annual_kt!$B37:DR37)/Fuel_Properties!$D$51))/158.987295</f>
        <v>0</v>
      </c>
      <c r="T37" s="47">
        <f>((SUMPRODUCT(--(T$9=Annual_kt!$B$9:DS$9),Annual_kt!$B37:DS37)/Fuel_Properties!$D$51))/158.987295</f>
        <v>0</v>
      </c>
      <c r="U37" s="47">
        <f>((SUMPRODUCT(--(U$9=Annual_kt!$B$9:DT$9),Annual_kt!$B37:DT37)/Fuel_Properties!$D$51))/158.987295</f>
        <v>0</v>
      </c>
      <c r="V37" s="47">
        <f>((SUMPRODUCT(--(V$9=Annual_kt!$B$9:DU$9),Annual_kt!$B37:DU37)/Fuel_Properties!$D$51))/158.987295</f>
        <v>0</v>
      </c>
      <c r="W37" s="47">
        <f>((SUMPRODUCT(--(W$9=Annual_kt!$B$9:DV$9),Annual_kt!$B37:DV37)/Fuel_Properties!$D$51))/158.987295</f>
        <v>0</v>
      </c>
      <c r="X37" s="47">
        <f>((SUMPRODUCT(--(X$9=Annual_kt!$B$9:DW$9),Annual_kt!$B37:DW37)/Fuel_Properties!$D$51))/158.987295</f>
        <v>0.10065188363804985</v>
      </c>
      <c r="Y37" s="47">
        <f>((SUMPRODUCT(--(Y$9=Annual_kt!$B$9:DX$9),Annual_kt!$B37:DX37)/Fuel_Properties!$D$51))/158.987295</f>
        <v>0.21747593719224512</v>
      </c>
      <c r="Z37" s="47">
        <f>((SUMPRODUCT(--(Z$9=Annual_kt!$B$9:DY$9),Annual_kt!$B37:DY37)/Fuel_Properties!$D$51))/158.987295</f>
        <v>0.21412997100269784</v>
      </c>
      <c r="AA37" s="47">
        <f>((SUMPRODUCT(--(AA$9=Annual_kt!$B$9:DZ$9),Annual_kt!$B37:DZ37)/Fuel_Properties!$D$51))/158.987295</f>
        <v>0.20180749945407533</v>
      </c>
      <c r="AB37" s="47">
        <f>((SUMPRODUCT(--(AB$9=Annual_kt!$B$9:EA$9),Annual_kt!$B37:EA37)/Fuel_Properties!$D$51))/158.987295</f>
        <v>0.2135118361219091</v>
      </c>
      <c r="AC37" s="47">
        <f>((SUMPRODUCT(--(AC$9=Annual_kt!$B$9:EB$9),Annual_kt!$B37:EB37)/Fuel_Properties!$D$51))/158.987295</f>
        <v>0.2215017096848787</v>
      </c>
      <c r="AD37" s="47">
        <f>((SUMPRODUCT(--(AD$9=Annual_kt!$B$9:EC$9),Annual_kt!$B37:EC37)/Fuel_Properties!$D$51))/158.987295</f>
        <v>0.21517545598904542</v>
      </c>
      <c r="AE37" s="47">
        <f>((SUMPRODUCT(--(AE$9=Annual_kt!$B$9:ED$9),Annual_kt!$B37:ED37)/Fuel_Properties!$D$51))/158.987295</f>
        <v>0.24253921424873265</v>
      </c>
      <c r="AF37" s="47">
        <f>((SUMPRODUCT(--(AF$9=Annual_kt!$B$9:EE$9),Annual_kt!$B37:EE37)/Fuel_Properties!$D$51))/158.987295</f>
        <v>0.28887372437421155</v>
      </c>
      <c r="AG37" s="47">
        <f>((SUMPRODUCT(--(AG$9=Annual_kt!$B$9:EF$9),Annual_kt!$B37:EF37)/Fuel_Properties!$D$51))/158.987295</f>
        <v>0.22670916593144169</v>
      </c>
      <c r="AH37" s="47">
        <f>((SUMPRODUCT(--(AH$9=Annual_kt!$B$9:EG$9),Annual_kt!$B37:EG37)/Fuel_Properties!$D$51))/158.987295</f>
        <v>0.17077324821260337</v>
      </c>
      <c r="AI37" s="47">
        <f>((SUMPRODUCT(--(AI$9=Annual_kt!$B$9:EH$9),Annual_kt!$B37:EH37)/Fuel_Properties!$D$51))/158.987295</f>
        <v>0.13338295997491889</v>
      </c>
      <c r="AJ37" s="47">
        <f>((SUMPRODUCT(--(AJ$9=Annual_kt!$B$9:EI$9),Annual_kt!$B37:EI37)/Fuel_Properties!$D$51))/158.987295</f>
        <v>3.7948890992734928E-2</v>
      </c>
      <c r="AK37" s="47">
        <f>((SUMPRODUCT(--(AK$9=Annual_kt!$B$9:EJ$9),Annual_kt!$B37:EJ37)/Fuel_Properties!$D$51))/158.987295</f>
        <v>0</v>
      </c>
      <c r="AL37" s="47">
        <f>((SUMPRODUCT(--(AL$9=Annual_kt!$B$9:EK$9),Annual_kt!$B37:EK37)/Fuel_Properties!$D$51))/158.987295</f>
        <v>0</v>
      </c>
      <c r="AM37" s="47">
        <f>((SUMPRODUCT(--(AM$9=Annual_kt!$B$9:EL$9),Annual_kt!$B37:EL37)/Fuel_Properties!$D$51))/158.987295</f>
        <v>0</v>
      </c>
      <c r="AN37" s="47">
        <f>((SUMPRODUCT(--(AN$9=Annual_kt!$B$9:EM$9),Annual_kt!$B37:EM37)/Fuel_Properties!$D$51))/158.987295</f>
        <v>0</v>
      </c>
      <c r="AO37" s="47">
        <f>((SUMPRODUCT(--(AO$9=Annual_kt!$B$9:EN$9),Annual_kt!$B37:EN37)/Fuel_Properties!$D$51))/158.987295</f>
        <v>0</v>
      </c>
      <c r="AP37" s="47">
        <f>((SUMPRODUCT(--(AP$9=Annual_kt!$B$9:EO$9),Annual_kt!$B37:EO37)/Fuel_Properties!$D$51))/158.987295</f>
        <v>0</v>
      </c>
      <c r="AQ37" s="47">
        <f>((SUMPRODUCT(--(AQ$9=Annual_kt!$B$9:EP$9),Annual_kt!$B37:EP37)/Fuel_Properties!$D$51))/158.987295</f>
        <v>0</v>
      </c>
      <c r="AR37" s="47">
        <f>((SUMPRODUCT(--(AR$9=Annual_kt!$B$9:EQ$9),Annual_kt!$B37:EQ37)/Fuel_Properties!$D$51))/158.987295</f>
        <v>0</v>
      </c>
      <c r="AS37" s="47">
        <f>((SUMPRODUCT(--(AS$9=Annual_kt!$B$9:ER$9),Annual_kt!$B37:ER37)/Fuel_Properties!$D$51))/158.987295</f>
        <v>0</v>
      </c>
    </row>
    <row r="38" spans="1:45" ht="15" x14ac:dyDescent="0.25">
      <c r="A38" s="46" t="s">
        <v>19</v>
      </c>
      <c r="B38" s="47">
        <f>((SUMPRODUCT(--(B$9=Annual_kt!$B$9:DA$9),Annual_kt!$B38:DA38)/Fuel_Properties!$D$51))/158.987295</f>
        <v>0</v>
      </c>
      <c r="C38" s="47">
        <f>((SUMPRODUCT(--(C$9=Annual_kt!$B$9:DB$9),Annual_kt!$B38:DB38)/Fuel_Properties!$D$51))/158.987295</f>
        <v>0</v>
      </c>
      <c r="D38" s="47">
        <f>((SUMPRODUCT(--(D$9=Annual_kt!$B$9:DC$9),Annual_kt!$B38:DC38)/Fuel_Properties!$D$51))/158.987295</f>
        <v>0</v>
      </c>
      <c r="E38" s="47">
        <f>((SUMPRODUCT(--(E$9=Annual_kt!$B$9:DD$9),Annual_kt!$B38:DD38)/Fuel_Properties!$D$51))/158.987295</f>
        <v>0</v>
      </c>
      <c r="F38" s="47">
        <f>((SUMPRODUCT(--(F$9=Annual_kt!$B$9:DE$9),Annual_kt!$B38:DE38)/Fuel_Properties!$D$51))/158.987295</f>
        <v>0</v>
      </c>
      <c r="G38" s="47">
        <f>((SUMPRODUCT(--(G$9=Annual_kt!$B$9:DF$9),Annual_kt!$B38:DF38)/Fuel_Properties!$D$51))/158.987295</f>
        <v>0</v>
      </c>
      <c r="H38" s="47">
        <f>((SUMPRODUCT(--(H$9=Annual_kt!$B$9:DG$9),Annual_kt!$B38:DG38)/Fuel_Properties!$D$51))/158.987295</f>
        <v>0</v>
      </c>
      <c r="I38" s="47">
        <f>((SUMPRODUCT(--(I$9=Annual_kt!$B$9:DH$9),Annual_kt!$B38:DH38)/Fuel_Properties!$D$51))/158.987295</f>
        <v>0</v>
      </c>
      <c r="J38" s="47">
        <f>((SUMPRODUCT(--(J$9=Annual_kt!$B$9:DI$9),Annual_kt!$B38:DI38)/Fuel_Properties!$D$51))/158.987295</f>
        <v>0</v>
      </c>
      <c r="K38" s="47">
        <f>((SUMPRODUCT(--(K$9=Annual_kt!$B$9:DJ$9),Annual_kt!$B38:DJ38)/Fuel_Properties!$D$51))/158.987295</f>
        <v>0</v>
      </c>
      <c r="L38" s="47">
        <f>((SUMPRODUCT(--(L$9=Annual_kt!$B$9:DK$9),Annual_kt!$B38:DK38)/Fuel_Properties!$D$51))/158.987295</f>
        <v>0</v>
      </c>
      <c r="M38" s="47">
        <f>((SUMPRODUCT(--(M$9=Annual_kt!$B$9:DL$9),Annual_kt!$B38:DL38)/Fuel_Properties!$D$51))/158.987295</f>
        <v>0</v>
      </c>
      <c r="N38" s="47">
        <f>((SUMPRODUCT(--(N$9=Annual_kt!$B$9:DM$9),Annual_kt!$B38:DM38)/Fuel_Properties!$D$51))/158.987295</f>
        <v>0</v>
      </c>
      <c r="O38" s="47">
        <f>((SUMPRODUCT(--(O$9=Annual_kt!$B$9:DN$9),Annual_kt!$B38:DN38)/Fuel_Properties!$D$51))/158.987295</f>
        <v>0</v>
      </c>
      <c r="P38" s="47">
        <f>((SUMPRODUCT(--(P$9=Annual_kt!$B$9:DO$9),Annual_kt!$B38:DO38)/Fuel_Properties!$D$51))/158.987295</f>
        <v>0</v>
      </c>
      <c r="Q38" s="47">
        <f>((SUMPRODUCT(--(Q$9=Annual_kt!$B$9:DP$9),Annual_kt!$B38:DP38)/Fuel_Properties!$D$51))/158.987295</f>
        <v>0</v>
      </c>
      <c r="R38" s="47">
        <f>((SUMPRODUCT(--(R$9=Annual_kt!$B$9:DQ$9),Annual_kt!$B38:DQ38)/Fuel_Properties!$D$51))/158.987295</f>
        <v>0</v>
      </c>
      <c r="S38" s="47">
        <f>((SUMPRODUCT(--(S$9=Annual_kt!$B$9:DR$9),Annual_kt!$B38:DR38)/Fuel_Properties!$D$51))/158.987295</f>
        <v>0</v>
      </c>
      <c r="T38" s="47">
        <f>((SUMPRODUCT(--(T$9=Annual_kt!$B$9:DS$9),Annual_kt!$B38:DS38)/Fuel_Properties!$D$51))/158.987295</f>
        <v>0</v>
      </c>
      <c r="U38" s="47">
        <f>((SUMPRODUCT(--(U$9=Annual_kt!$B$9:DT$9),Annual_kt!$B38:DT38)/Fuel_Properties!$D$51))/158.987295</f>
        <v>0</v>
      </c>
      <c r="V38" s="47">
        <f>((SUMPRODUCT(--(V$9=Annual_kt!$B$9:DU$9),Annual_kt!$B38:DU38)/Fuel_Properties!$D$51))/158.987295</f>
        <v>0</v>
      </c>
      <c r="W38" s="47">
        <f>((SUMPRODUCT(--(W$9=Annual_kt!$B$9:DV$9),Annual_kt!$B38:DV38)/Fuel_Properties!$D$51))/158.987295</f>
        <v>0</v>
      </c>
      <c r="X38" s="47">
        <f>((SUMPRODUCT(--(X$9=Annual_kt!$B$9:DW$9),Annual_kt!$B38:DW38)/Fuel_Properties!$D$51))/158.987295</f>
        <v>0</v>
      </c>
      <c r="Y38" s="47">
        <f>((SUMPRODUCT(--(Y$9=Annual_kt!$B$9:DX$9),Annual_kt!$B38:DX38)/Fuel_Properties!$D$51))/158.987295</f>
        <v>0</v>
      </c>
      <c r="Z38" s="47">
        <f>((SUMPRODUCT(--(Z$9=Annual_kt!$B$9:DY$9),Annual_kt!$B38:DY38)/Fuel_Properties!$D$51))/158.987295</f>
        <v>0</v>
      </c>
      <c r="AA38" s="47">
        <f>((SUMPRODUCT(--(AA$9=Annual_kt!$B$9:DZ$9),Annual_kt!$B38:DZ38)/Fuel_Properties!$D$51))/158.987295</f>
        <v>0</v>
      </c>
      <c r="AB38" s="47">
        <f>((SUMPRODUCT(--(AB$9=Annual_kt!$B$9:EA$9),Annual_kt!$B38:EA38)/Fuel_Properties!$D$51))/158.987295</f>
        <v>0</v>
      </c>
      <c r="AC38" s="47">
        <f>((SUMPRODUCT(--(AC$9=Annual_kt!$B$9:EB$9),Annual_kt!$B38:EB38)/Fuel_Properties!$D$51))/158.987295</f>
        <v>0</v>
      </c>
      <c r="AD38" s="47">
        <f>((SUMPRODUCT(--(AD$9=Annual_kt!$B$9:EC$9),Annual_kt!$B38:EC38)/Fuel_Properties!$D$51))/158.987295</f>
        <v>1.8070409705704383E-2</v>
      </c>
      <c r="AE38" s="47">
        <f>((SUMPRODUCT(--(AE$9=Annual_kt!$B$9:ED$9),Annual_kt!$B38:ED38)/Fuel_Properties!$D$51))/158.987295</f>
        <v>4.3024297069379533E-2</v>
      </c>
      <c r="AF38" s="47">
        <f>((SUMPRODUCT(--(AF$9=Annual_kt!$B$9:EE$9),Annual_kt!$B38:EE38)/Fuel_Properties!$D$51))/158.987295</f>
        <v>5.8504393324869633E-2</v>
      </c>
      <c r="AG38" s="47">
        <f>((SUMPRODUCT(--(AG$9=Annual_kt!$B$9:EF$9),Annual_kt!$B38:EF38)/Fuel_Properties!$D$51))/158.987295</f>
        <v>0.1062558191255881</v>
      </c>
      <c r="AH38" s="47">
        <f>((SUMPRODUCT(--(AH$9=Annual_kt!$B$9:EG$9),Annual_kt!$B38:EG38)/Fuel_Properties!$D$51))/158.987295</f>
        <v>8.5988905667807175E-2</v>
      </c>
      <c r="AI38" s="47">
        <f>((SUMPRODUCT(--(AI$9=Annual_kt!$B$9:EH$9),Annual_kt!$B38:EH38)/Fuel_Properties!$D$51))/158.987295</f>
        <v>5.2349752903070194E-2</v>
      </c>
      <c r="AJ38" s="47">
        <f>((SUMPRODUCT(--(AJ$9=Annual_kt!$B$9:EI$9),Annual_kt!$B38:EI38)/Fuel_Properties!$D$51))/158.987295</f>
        <v>2.8895341307519383E-2</v>
      </c>
      <c r="AK38" s="47">
        <f>((SUMPRODUCT(--(AK$9=Annual_kt!$B$9:EJ$9),Annual_kt!$B38:EJ38)/Fuel_Properties!$D$51))/158.987295</f>
        <v>2.1952429055147483E-2</v>
      </c>
      <c r="AL38" s="47">
        <f>((SUMPRODUCT(--(AL$9=Annual_kt!$B$9:EK$9),Annual_kt!$B38:EK38)/Fuel_Properties!$D$51))/158.987295</f>
        <v>1.1931412653183556E-2</v>
      </c>
      <c r="AM38" s="47">
        <f>((SUMPRODUCT(--(AM$9=Annual_kt!$B$9:EL$9),Annual_kt!$B38:EL38)/Fuel_Properties!$D$51))/158.987295</f>
        <v>1.0621291135580224E-2</v>
      </c>
      <c r="AN38" s="47">
        <f>((SUMPRODUCT(--(AN$9=Annual_kt!$B$9:EM$9),Annual_kt!$B38:EM38)/Fuel_Properties!$D$51))/158.987295</f>
        <v>1.7291609507539489E-2</v>
      </c>
      <c r="AO38" s="47">
        <f>((SUMPRODUCT(--(AO$9=Annual_kt!$B$9:EN$9),Annual_kt!$B38:EN38)/Fuel_Properties!$D$51))/158.987295</f>
        <v>1.0073484049430918E-2</v>
      </c>
      <c r="AP38" s="47">
        <f>((SUMPRODUCT(--(AP$9=Annual_kt!$B$9:EO$9),Annual_kt!$B38:EO38)/Fuel_Properties!$D$51))/158.987295</f>
        <v>5.395576933878053E-3</v>
      </c>
      <c r="AQ38" s="47">
        <f>((SUMPRODUCT(--(AQ$9=Annual_kt!$B$9:EP$9),Annual_kt!$B38:EP38)/Fuel_Properties!$D$51))/158.987295</f>
        <v>1.1627296580369985E-2</v>
      </c>
      <c r="AR38" s="47">
        <f>((SUMPRODUCT(--(AR$9=Annual_kt!$B$9:EQ$9),Annual_kt!$B38:EQ38)/Fuel_Properties!$D$51))/158.987295</f>
        <v>1.1777783189514127E-2</v>
      </c>
      <c r="AS38" s="47">
        <f>((SUMPRODUCT(--(AS$9=Annual_kt!$B$9:ER$9),Annual_kt!$B38:ER38)/Fuel_Properties!$D$51))/158.987295</f>
        <v>7.7425479649200404E-3</v>
      </c>
    </row>
    <row r="39" spans="1:45" ht="15" x14ac:dyDescent="0.25">
      <c r="A39" s="46" t="s">
        <v>15</v>
      </c>
      <c r="B39" s="47">
        <f>((SUMPRODUCT(--(B$9=Annual_kt!$B$9:DA$9),Annual_kt!$B39:DA39)/Fuel_Properties!$D$51))/158.987295</f>
        <v>0</v>
      </c>
      <c r="C39" s="47">
        <f>((SUMPRODUCT(--(C$9=Annual_kt!$B$9:DB$9),Annual_kt!$B39:DB39)/Fuel_Properties!$D$51))/158.987295</f>
        <v>0</v>
      </c>
      <c r="D39" s="47">
        <f>((SUMPRODUCT(--(D$9=Annual_kt!$B$9:DC$9),Annual_kt!$B39:DC39)/Fuel_Properties!$D$51))/158.987295</f>
        <v>0</v>
      </c>
      <c r="E39" s="47">
        <f>((SUMPRODUCT(--(E$9=Annual_kt!$B$9:DD$9),Annual_kt!$B39:DD39)/Fuel_Properties!$D$51))/158.987295</f>
        <v>0</v>
      </c>
      <c r="F39" s="47">
        <f>((SUMPRODUCT(--(F$9=Annual_kt!$B$9:DE$9),Annual_kt!$B39:DE39)/Fuel_Properties!$D$51))/158.987295</f>
        <v>0</v>
      </c>
      <c r="G39" s="47">
        <f>((SUMPRODUCT(--(G$9=Annual_kt!$B$9:DF$9),Annual_kt!$B39:DF39)/Fuel_Properties!$D$51))/158.987295</f>
        <v>0</v>
      </c>
      <c r="H39" s="47">
        <f>((SUMPRODUCT(--(H$9=Annual_kt!$B$9:DG$9),Annual_kt!$B39:DG39)/Fuel_Properties!$D$51))/158.987295</f>
        <v>0</v>
      </c>
      <c r="I39" s="47">
        <f>((SUMPRODUCT(--(I$9=Annual_kt!$B$9:DH$9),Annual_kt!$B39:DH39)/Fuel_Properties!$D$51))/158.987295</f>
        <v>0</v>
      </c>
      <c r="J39" s="47">
        <f>((SUMPRODUCT(--(J$9=Annual_kt!$B$9:DI$9),Annual_kt!$B39:DI39)/Fuel_Properties!$D$51))/158.987295</f>
        <v>0</v>
      </c>
      <c r="K39" s="47">
        <f>((SUMPRODUCT(--(K$9=Annual_kt!$B$9:DJ$9),Annual_kt!$B39:DJ39)/Fuel_Properties!$D$51))/158.987295</f>
        <v>0</v>
      </c>
      <c r="L39" s="47">
        <f>((SUMPRODUCT(--(L$9=Annual_kt!$B$9:DK$9),Annual_kt!$B39:DK39)/Fuel_Properties!$D$51))/158.987295</f>
        <v>0</v>
      </c>
      <c r="M39" s="47">
        <f>((SUMPRODUCT(--(M$9=Annual_kt!$B$9:DL$9),Annual_kt!$B39:DL39)/Fuel_Properties!$D$51))/158.987295</f>
        <v>0</v>
      </c>
      <c r="N39" s="47">
        <f>((SUMPRODUCT(--(N$9=Annual_kt!$B$9:DM$9),Annual_kt!$B39:DM39)/Fuel_Properties!$D$51))/158.987295</f>
        <v>0</v>
      </c>
      <c r="O39" s="47">
        <f>((SUMPRODUCT(--(O$9=Annual_kt!$B$9:DN$9),Annual_kt!$B39:DN39)/Fuel_Properties!$D$51))/158.987295</f>
        <v>0</v>
      </c>
      <c r="P39" s="47">
        <f>((SUMPRODUCT(--(P$9=Annual_kt!$B$9:DO$9),Annual_kt!$B39:DO39)/Fuel_Properties!$D$51))/158.987295</f>
        <v>0</v>
      </c>
      <c r="Q39" s="47">
        <f>((SUMPRODUCT(--(Q$9=Annual_kt!$B$9:DP$9),Annual_kt!$B39:DP39)/Fuel_Properties!$D$51))/158.987295</f>
        <v>0</v>
      </c>
      <c r="R39" s="47">
        <f>((SUMPRODUCT(--(R$9=Annual_kt!$B$9:DQ$9),Annual_kt!$B39:DQ39)/Fuel_Properties!$D$51))/158.987295</f>
        <v>0</v>
      </c>
      <c r="S39" s="47">
        <f>((SUMPRODUCT(--(S$9=Annual_kt!$B$9:DR$9),Annual_kt!$B39:DR39)/Fuel_Properties!$D$51))/158.987295</f>
        <v>0</v>
      </c>
      <c r="T39" s="47">
        <f>((SUMPRODUCT(--(T$9=Annual_kt!$B$9:DS$9),Annual_kt!$B39:DS39)/Fuel_Properties!$D$51))/158.987295</f>
        <v>0</v>
      </c>
      <c r="U39" s="47">
        <f>((SUMPRODUCT(--(U$9=Annual_kt!$B$9:DT$9),Annual_kt!$B39:DT39)/Fuel_Properties!$D$51))/158.987295</f>
        <v>0</v>
      </c>
      <c r="V39" s="47">
        <f>((SUMPRODUCT(--(V$9=Annual_kt!$B$9:DU$9),Annual_kt!$B39:DU39)/Fuel_Properties!$D$51))/158.987295</f>
        <v>0</v>
      </c>
      <c r="W39" s="47">
        <f>((SUMPRODUCT(--(W$9=Annual_kt!$B$9:DV$9),Annual_kt!$B39:DV39)/Fuel_Properties!$D$51))/158.987295</f>
        <v>0</v>
      </c>
      <c r="X39" s="47">
        <f>((SUMPRODUCT(--(X$9=Annual_kt!$B$9:DW$9),Annual_kt!$B39:DW39)/Fuel_Properties!$D$51))/158.987295</f>
        <v>0</v>
      </c>
      <c r="Y39" s="47">
        <f>((SUMPRODUCT(--(Y$9=Annual_kt!$B$9:DX$9),Annual_kt!$B39:DX39)/Fuel_Properties!$D$51))/158.987295</f>
        <v>0</v>
      </c>
      <c r="Z39" s="47">
        <f>((SUMPRODUCT(--(Z$9=Annual_kt!$B$9:DY$9),Annual_kt!$B39:DY39)/Fuel_Properties!$D$51))/158.987295</f>
        <v>0</v>
      </c>
      <c r="AA39" s="47">
        <f>((SUMPRODUCT(--(AA$9=Annual_kt!$B$9:DZ$9),Annual_kt!$B39:DZ39)/Fuel_Properties!$D$51))/158.987295</f>
        <v>0</v>
      </c>
      <c r="AB39" s="47">
        <f>((SUMPRODUCT(--(AB$9=Annual_kt!$B$9:EA$9),Annual_kt!$B39:EA39)/Fuel_Properties!$D$51))/158.987295</f>
        <v>0</v>
      </c>
      <c r="AC39" s="47">
        <f>((SUMPRODUCT(--(AC$9=Annual_kt!$B$9:EB$9),Annual_kt!$B39:EB39)/Fuel_Properties!$D$51))/158.987295</f>
        <v>0</v>
      </c>
      <c r="AD39" s="47">
        <f>((SUMPRODUCT(--(AD$9=Annual_kt!$B$9:EC$9),Annual_kt!$B39:EC39)/Fuel_Properties!$D$51))/158.987295</f>
        <v>0</v>
      </c>
      <c r="AE39" s="47">
        <f>((SUMPRODUCT(--(AE$9=Annual_kt!$B$9:ED$9),Annual_kt!$B39:ED39)/Fuel_Properties!$D$51))/158.987295</f>
        <v>0</v>
      </c>
      <c r="AF39" s="47">
        <f>((SUMPRODUCT(--(AF$9=Annual_kt!$B$9:EE$9),Annual_kt!$B39:EE39)/Fuel_Properties!$D$51))/158.987295</f>
        <v>0</v>
      </c>
      <c r="AG39" s="47">
        <f>((SUMPRODUCT(--(AG$9=Annual_kt!$B$9:EF$9),Annual_kt!$B39:EF39)/Fuel_Properties!$D$51))/158.987295</f>
        <v>0</v>
      </c>
      <c r="AH39" s="47">
        <f>((SUMPRODUCT(--(AH$9=Annual_kt!$B$9:EG$9),Annual_kt!$B39:EG39)/Fuel_Properties!$D$51))/158.987295</f>
        <v>0</v>
      </c>
      <c r="AI39" s="47">
        <f>((SUMPRODUCT(--(AI$9=Annual_kt!$B$9:EH$9),Annual_kt!$B39:EH39)/Fuel_Properties!$D$51))/158.987295</f>
        <v>2.4128062753137666E-4</v>
      </c>
      <c r="AJ39" s="47">
        <f>((SUMPRODUCT(--(AJ$9=Annual_kt!$B$9:EI$9),Annual_kt!$B39:EI39)/Fuel_Properties!$D$51))/158.987295</f>
        <v>3.8647827633231371E-3</v>
      </c>
      <c r="AK39" s="47">
        <f>((SUMPRODUCT(--(AK$9=Annual_kt!$B$9:EJ$9),Annual_kt!$B39:EJ39)/Fuel_Properties!$D$51))/158.987295</f>
        <v>0</v>
      </c>
      <c r="AL39" s="47">
        <f>((SUMPRODUCT(--(AL$9=Annual_kt!$B$9:EK$9),Annual_kt!$B39:EK39)/Fuel_Properties!$D$51))/158.987295</f>
        <v>0</v>
      </c>
      <c r="AM39" s="47">
        <f>((SUMPRODUCT(--(AM$9=Annual_kt!$B$9:EL$9),Annual_kt!$B39:EL39)/Fuel_Properties!$D$51))/158.987295</f>
        <v>0</v>
      </c>
      <c r="AN39" s="47">
        <f>((SUMPRODUCT(--(AN$9=Annual_kt!$B$9:EM$9),Annual_kt!$B39:EM39)/Fuel_Properties!$D$51))/158.987295</f>
        <v>0</v>
      </c>
      <c r="AO39" s="47">
        <f>((SUMPRODUCT(--(AO$9=Annual_kt!$B$9:EN$9),Annual_kt!$B39:EN39)/Fuel_Properties!$D$51))/158.987295</f>
        <v>0</v>
      </c>
      <c r="AP39" s="47">
        <f>((SUMPRODUCT(--(AP$9=Annual_kt!$B$9:EO$9),Annual_kt!$B39:EO39)/Fuel_Properties!$D$51))/158.987295</f>
        <v>0</v>
      </c>
      <c r="AQ39" s="47">
        <f>((SUMPRODUCT(--(AQ$9=Annual_kt!$B$9:EP$9),Annual_kt!$B39:EP39)/Fuel_Properties!$D$51))/158.987295</f>
        <v>0</v>
      </c>
      <c r="AR39" s="47">
        <f>((SUMPRODUCT(--(AR$9=Annual_kt!$B$9:EQ$9),Annual_kt!$B39:EQ39)/Fuel_Properties!$D$51))/158.987295</f>
        <v>0</v>
      </c>
      <c r="AS39" s="47">
        <f>((SUMPRODUCT(--(AS$9=Annual_kt!$B$9:ER$9),Annual_kt!$B39:ER39)/Fuel_Properties!$D$51))/158.987295</f>
        <v>0</v>
      </c>
    </row>
    <row r="40" spans="1:45" ht="15" x14ac:dyDescent="0.25">
      <c r="A40" s="46" t="s">
        <v>20</v>
      </c>
      <c r="B40" s="47">
        <f>((SUMPRODUCT(--(B$9=Annual_kt!$B$9:DA$9),Annual_kt!$B40:DA40)/Fuel_Properties!$D$51))/158.987295</f>
        <v>0</v>
      </c>
      <c r="C40" s="47">
        <f>((SUMPRODUCT(--(C$9=Annual_kt!$B$9:DB$9),Annual_kt!$B40:DB40)/Fuel_Properties!$D$51))/158.987295</f>
        <v>0</v>
      </c>
      <c r="D40" s="47">
        <f>((SUMPRODUCT(--(D$9=Annual_kt!$B$9:DC$9),Annual_kt!$B40:DC40)/Fuel_Properties!$D$51))/158.987295</f>
        <v>0</v>
      </c>
      <c r="E40" s="47">
        <f>((SUMPRODUCT(--(E$9=Annual_kt!$B$9:DD$9),Annual_kt!$B40:DD40)/Fuel_Properties!$D$51))/158.987295</f>
        <v>0</v>
      </c>
      <c r="F40" s="47">
        <f>((SUMPRODUCT(--(F$9=Annual_kt!$B$9:DE$9),Annual_kt!$B40:DE40)/Fuel_Properties!$D$51))/158.987295</f>
        <v>0</v>
      </c>
      <c r="G40" s="47">
        <f>((SUMPRODUCT(--(G$9=Annual_kt!$B$9:DF$9),Annual_kt!$B40:DF40)/Fuel_Properties!$D$51))/158.987295</f>
        <v>0</v>
      </c>
      <c r="H40" s="47">
        <f>((SUMPRODUCT(--(H$9=Annual_kt!$B$9:DG$9),Annual_kt!$B40:DG40)/Fuel_Properties!$D$51))/158.987295</f>
        <v>0</v>
      </c>
      <c r="I40" s="47">
        <f>((SUMPRODUCT(--(I$9=Annual_kt!$B$9:DH$9),Annual_kt!$B40:DH40)/Fuel_Properties!$D$51))/158.987295</f>
        <v>0</v>
      </c>
      <c r="J40" s="47">
        <f>((SUMPRODUCT(--(J$9=Annual_kt!$B$9:DI$9),Annual_kt!$B40:DI40)/Fuel_Properties!$D$51))/158.987295</f>
        <v>0</v>
      </c>
      <c r="K40" s="47">
        <f>((SUMPRODUCT(--(K$9=Annual_kt!$B$9:DJ$9),Annual_kt!$B40:DJ40)/Fuel_Properties!$D$51))/158.987295</f>
        <v>0</v>
      </c>
      <c r="L40" s="47">
        <f>((SUMPRODUCT(--(L$9=Annual_kt!$B$9:DK$9),Annual_kt!$B40:DK40)/Fuel_Properties!$D$51))/158.987295</f>
        <v>0</v>
      </c>
      <c r="M40" s="47">
        <f>((SUMPRODUCT(--(M$9=Annual_kt!$B$9:DL$9),Annual_kt!$B40:DL40)/Fuel_Properties!$D$51))/158.987295</f>
        <v>0</v>
      </c>
      <c r="N40" s="47">
        <f>((SUMPRODUCT(--(N$9=Annual_kt!$B$9:DM$9),Annual_kt!$B40:DM40)/Fuel_Properties!$D$51))/158.987295</f>
        <v>0</v>
      </c>
      <c r="O40" s="47">
        <f>((SUMPRODUCT(--(O$9=Annual_kt!$B$9:DN$9),Annual_kt!$B40:DN40)/Fuel_Properties!$D$51))/158.987295</f>
        <v>0</v>
      </c>
      <c r="P40" s="47">
        <f>((SUMPRODUCT(--(P$9=Annual_kt!$B$9:DO$9),Annual_kt!$B40:DO40)/Fuel_Properties!$D$51))/158.987295</f>
        <v>0</v>
      </c>
      <c r="Q40" s="47">
        <f>((SUMPRODUCT(--(Q$9=Annual_kt!$B$9:DP$9),Annual_kt!$B40:DP40)/Fuel_Properties!$D$51))/158.987295</f>
        <v>0</v>
      </c>
      <c r="R40" s="47">
        <f>((SUMPRODUCT(--(R$9=Annual_kt!$B$9:DQ$9),Annual_kt!$B40:DQ40)/Fuel_Properties!$D$51))/158.987295</f>
        <v>0</v>
      </c>
      <c r="S40" s="47">
        <f>((SUMPRODUCT(--(S$9=Annual_kt!$B$9:DR$9),Annual_kt!$B40:DR40)/Fuel_Properties!$D$51))/158.987295</f>
        <v>0</v>
      </c>
      <c r="T40" s="47">
        <f>((SUMPRODUCT(--(T$9=Annual_kt!$B$9:DS$9),Annual_kt!$B40:DS40)/Fuel_Properties!$D$51))/158.987295</f>
        <v>-0.17674388280652234</v>
      </c>
      <c r="U40" s="47">
        <f>((SUMPRODUCT(--(U$9=Annual_kt!$B$9:DT$9),Annual_kt!$B40:DT40)/Fuel_Properties!$D$51))/158.987295</f>
        <v>-0.22373767391629043</v>
      </c>
      <c r="V40" s="47">
        <f>((SUMPRODUCT(--(V$9=Annual_kt!$B$9:DU$9),Annual_kt!$B40:DU40)/Fuel_Properties!$D$51))/158.987295</f>
        <v>-0.24968428586374236</v>
      </c>
      <c r="W40" s="47">
        <f>((SUMPRODUCT(--(W$9=Annual_kt!$B$9:DV$9),Annual_kt!$B40:DV40)/Fuel_Properties!$D$51))/158.987295</f>
        <v>-0.44084975068791427</v>
      </c>
      <c r="X40" s="47">
        <f>((SUMPRODUCT(--(X$9=Annual_kt!$B$9:DW$9),Annual_kt!$B40:DW40)/Fuel_Properties!$D$51))/158.987295</f>
        <v>-0.54210711739423312</v>
      </c>
      <c r="Y40" s="47">
        <f>((SUMPRODUCT(--(Y$9=Annual_kt!$B$9:DX$9),Annual_kt!$B40:DX40)/Fuel_Properties!$D$51))/158.987295</f>
        <v>-0.70601224788490102</v>
      </c>
      <c r="Z40" s="47">
        <f>((SUMPRODUCT(--(Z$9=Annual_kt!$B$9:DY$9),Annual_kt!$B40:DY40)/Fuel_Properties!$D$51))/158.987295</f>
        <v>-0.49408236269482991</v>
      </c>
      <c r="AA40" s="47">
        <f>((SUMPRODUCT(--(AA$9=Annual_kt!$B$9:DZ$9),Annual_kt!$B40:DZ40)/Fuel_Properties!$D$51))/158.987295</f>
        <v>-0.36618556256287715</v>
      </c>
      <c r="AB40" s="47">
        <f>((SUMPRODUCT(--(AB$9=Annual_kt!$B$9:EA$9),Annual_kt!$B40:EA40)/Fuel_Properties!$D$51))/158.987295</f>
        <v>-0.33886538079770639</v>
      </c>
      <c r="AC40" s="47">
        <f>((SUMPRODUCT(--(AC$9=Annual_kt!$B$9:EB$9),Annual_kt!$B40:EB40)/Fuel_Properties!$D$51))/158.987295</f>
        <v>-0.18880162672805795</v>
      </c>
      <c r="AD40" s="47">
        <f>((SUMPRODUCT(--(AD$9=Annual_kt!$B$9:EC$9),Annual_kt!$B40:EC40)/Fuel_Properties!$D$51))/158.987295</f>
        <v>-0.12519189881376752</v>
      </c>
      <c r="AE40" s="47">
        <f>((SUMPRODUCT(--(AE$9=Annual_kt!$B$9:ED$9),Annual_kt!$B40:ED40)/Fuel_Properties!$D$51))/158.987295</f>
        <v>-0.21775722996483143</v>
      </c>
      <c r="AF40" s="47">
        <f>((SUMPRODUCT(--(AF$9=Annual_kt!$B$9:EE$9),Annual_kt!$B40:EE40)/Fuel_Properties!$D$51))/158.987295</f>
        <v>-7.4757545878115603E-2</v>
      </c>
      <c r="AG40" s="47">
        <f>((SUMPRODUCT(--(AG$9=Annual_kt!$B$9:EF$9),Annual_kt!$B40:EF40)/Fuel_Properties!$D$51))/158.987295</f>
        <v>-3.7201250686279448E-2</v>
      </c>
      <c r="AH40" s="47">
        <f>((SUMPRODUCT(--(AH$9=Annual_kt!$B$9:EG$9),Annual_kt!$B40:EG40)/Fuel_Properties!$D$51))/158.987295</f>
        <v>-9.8498978439265208E-2</v>
      </c>
      <c r="AI40" s="47">
        <f>((SUMPRODUCT(--(AI$9=Annual_kt!$B$9:EH$9),Annual_kt!$B40:EH40)/Fuel_Properties!$D$51))/158.987295</f>
        <v>-1.8571443683632824E-2</v>
      </c>
      <c r="AJ40" s="47">
        <f>((SUMPRODUCT(--(AJ$9=Annual_kt!$B$9:EI$9),Annual_kt!$B40:EI40)/Fuel_Properties!$D$51))/158.987295</f>
        <v>-3.4630001957569327E-3</v>
      </c>
      <c r="AK40" s="47">
        <f>((SUMPRODUCT(--(AK$9=Annual_kt!$B$9:EJ$9),Annual_kt!$B40:EJ40)/Fuel_Properties!$D$51))/158.987295</f>
        <v>-2.4428965415671373E-5</v>
      </c>
      <c r="AL40" s="47">
        <f>((SUMPRODUCT(--(AL$9=Annual_kt!$B$9:EK$9),Annual_kt!$B40:EK40)/Fuel_Properties!$D$51))/158.987295</f>
        <v>-5.359295691480461E-6</v>
      </c>
      <c r="AM40" s="47">
        <f>((SUMPRODUCT(--(AM$9=Annual_kt!$B$9:EL$9),Annual_kt!$B40:EL40)/Fuel_Properties!$D$51))/158.987295</f>
        <v>-3.2819384520878384E-3</v>
      </c>
      <c r="AN40" s="47">
        <f>((SUMPRODUCT(--(AN$9=Annual_kt!$B$9:EM$9),Annual_kt!$B40:EM40)/Fuel_Properties!$D$51))/158.987295</f>
        <v>0</v>
      </c>
      <c r="AO40" s="47">
        <f>((SUMPRODUCT(--(AO$9=Annual_kt!$B$9:EN$9),Annual_kt!$B40:EN40)/Fuel_Properties!$D$51))/158.987295</f>
        <v>-1.0687142140664253E-2</v>
      </c>
      <c r="AP40" s="47">
        <f>((SUMPRODUCT(--(AP$9=Annual_kt!$B$9:EO$9),Annual_kt!$B40:EO40)/Fuel_Properties!$D$51))/158.987295</f>
        <v>-1.838654279833022E-2</v>
      </c>
      <c r="AQ40" s="47">
        <f>((SUMPRODUCT(--(AQ$9=Annual_kt!$B$9:EP$9),Annual_kt!$B40:EP40)/Fuel_Properties!$D$51))/158.987295</f>
        <v>-5.8283253680465824E-3</v>
      </c>
      <c r="AR40" s="47">
        <f>((SUMPRODUCT(--(AR$9=Annual_kt!$B$9:EQ$9),Annual_kt!$B40:EQ40)/Fuel_Properties!$D$51))/158.987295</f>
        <v>-2.639306665223323E-6</v>
      </c>
      <c r="AS40" s="47">
        <f>((SUMPRODUCT(--(AS$9=Annual_kt!$B$9:ER$9),Annual_kt!$B40:ER40)/Fuel_Properties!$D$51))/158.987295</f>
        <v>0</v>
      </c>
    </row>
    <row r="41" spans="1:45" ht="15" x14ac:dyDescent="0.25">
      <c r="A41" s="27" t="s">
        <v>181</v>
      </c>
      <c r="B41" s="47">
        <f>SUMPRODUCT(--(B$9=YEAR(Quarterly_mmbls!$B$9:DU$9)),Quarterly_mmbls!$B15:DU15)</f>
        <v>0</v>
      </c>
      <c r="C41" s="47">
        <f>SUMPRODUCT(--(C$9=YEAR(Quarterly_mmbls!$B$9:DV$9)),Quarterly_mmbls!$B15:DV15)</f>
        <v>0</v>
      </c>
      <c r="D41" s="47">
        <f>SUMPRODUCT(--(D$9=YEAR(Quarterly_mmbls!$B$9:DW$9)),Quarterly_mmbls!$B15:DW15)</f>
        <v>0</v>
      </c>
      <c r="E41" s="47">
        <f>SUMPRODUCT(--(E$9=YEAR(Quarterly_mmbls!$B$9:DX$9)),Quarterly_mmbls!$B15:DX15)</f>
        <v>0</v>
      </c>
      <c r="F41" s="47">
        <f>SUMPRODUCT(--(F$9=YEAR(Quarterly_mmbls!$B$9:DY$9)),Quarterly_mmbls!$B15:DY15)</f>
        <v>0</v>
      </c>
      <c r="G41" s="47">
        <f>SUMPRODUCT(--(G$9=YEAR(Quarterly_mmbls!$B$9:DZ$9)),Quarterly_mmbls!$B15:DZ15)</f>
        <v>0</v>
      </c>
      <c r="H41" s="47">
        <f>SUMPRODUCT(--(H$9=YEAR(Quarterly_mmbls!$B$9:EA$9)),Quarterly_mmbls!$B15:EA15)</f>
        <v>0</v>
      </c>
      <c r="I41" s="47">
        <f>SUMPRODUCT(--(I$9=YEAR(Quarterly_mmbls!$B$9:EB$9)),Quarterly_mmbls!$B15:EB15)</f>
        <v>0</v>
      </c>
      <c r="J41" s="47">
        <f>SUMPRODUCT(--(J$9=YEAR(Quarterly_mmbls!$B$9:EC$9)),Quarterly_mmbls!$B15:EC15)</f>
        <v>0</v>
      </c>
      <c r="K41" s="47">
        <f>SUMPRODUCT(--(K$9=YEAR(Quarterly_mmbls!$B$9:ED$9)),Quarterly_mmbls!$B15:ED15)</f>
        <v>0</v>
      </c>
      <c r="L41" s="47">
        <f>SUMPRODUCT(--(L$9=YEAR(Quarterly_mmbls!$B$9:EE$9)),Quarterly_mmbls!$B15:EE15)</f>
        <v>0</v>
      </c>
      <c r="M41" s="47">
        <f>SUMPRODUCT(--(M$9=YEAR(Quarterly_mmbls!$B$9:EF$9)),Quarterly_mmbls!$B15:EF15)</f>
        <v>0.42206384482354603</v>
      </c>
      <c r="N41" s="47">
        <f>SUMPRODUCT(--(N$9=YEAR(Quarterly_mmbls!$B$9:EG$9)),Quarterly_mmbls!$B15:EG15)</f>
        <v>4.9184223926924791</v>
      </c>
      <c r="O41" s="47">
        <f>SUMPRODUCT(--(O$9=YEAR(Quarterly_mmbls!$B$9:EH$9)),Quarterly_mmbls!$B15:EH15)</f>
        <v>4.1341386902089106</v>
      </c>
      <c r="P41" s="47">
        <f>SUMPRODUCT(--(P$9=YEAR(Quarterly_mmbls!$B$9:EI$9)),Quarterly_mmbls!$B15:EI15)</f>
        <v>5.2438484635183364</v>
      </c>
      <c r="Q41" s="47">
        <f>SUMPRODUCT(--(Q$9=YEAR(Quarterly_mmbls!$B$9:EJ$9)),Quarterly_mmbls!$B15:EJ15)</f>
        <v>5.4355630115650193</v>
      </c>
      <c r="R41" s="47">
        <f>SUMPRODUCT(--(R$9=YEAR(Quarterly_mmbls!$B$9:EK$9)),Quarterly_mmbls!$B15:EK15)</f>
        <v>5.5286739595928669</v>
      </c>
      <c r="S41" s="47">
        <f>SUMPRODUCT(--(S$9=YEAR(Quarterly_mmbls!$B$9:EL$9)),Quarterly_mmbls!$B15:EL15)</f>
        <v>4.3512146931646392</v>
      </c>
      <c r="T41" s="47">
        <f>SUMPRODUCT(--(T$9=YEAR(Quarterly_mmbls!$B$9:EM$9)),Quarterly_mmbls!$B15:EM15)</f>
        <v>5.6252474603997022</v>
      </c>
      <c r="U41" s="47">
        <f>SUMPRODUCT(--(U$9=YEAR(Quarterly_mmbls!$B$9:EN$9)),Quarterly_mmbls!$B15:EN15)</f>
        <v>5.122234647993797</v>
      </c>
      <c r="V41" s="47">
        <f>SUMPRODUCT(--(V$9=YEAR(Quarterly_mmbls!$B$9:EO$9)),Quarterly_mmbls!$B15:EO15)</f>
        <v>3.9650285726240253</v>
      </c>
      <c r="W41" s="47">
        <f>SUMPRODUCT(--(W$9=YEAR(Quarterly_mmbls!$B$9:EP$9)),Quarterly_mmbls!$B15:EP15)</f>
        <v>2.4702289238638508</v>
      </c>
      <c r="X41" s="47">
        <f>SUMPRODUCT(--(X$9=YEAR(Quarterly_mmbls!$B$9:EQ$9)),Quarterly_mmbls!$B15:EQ15)</f>
        <v>1.5021248909036484</v>
      </c>
      <c r="Y41" s="47">
        <f>SUMPRODUCT(--(Y$9=YEAR(Quarterly_mmbls!$B$9:ER$9)),Quarterly_mmbls!$B15:ER15)</f>
        <v>0.12186614314503577</v>
      </c>
      <c r="Z41" s="47">
        <f>SUMPRODUCT(--(Z$9=YEAR(Quarterly_mmbls!$B$9:ES$9)),Quarterly_mmbls!$B15:ES15)</f>
        <v>0</v>
      </c>
      <c r="AA41" s="47">
        <f>SUMPRODUCT(--(AA$9=YEAR(Quarterly_mmbls!$B$9:ET$9)),Quarterly_mmbls!$B15:ET15)</f>
        <v>0</v>
      </c>
      <c r="AB41" s="47">
        <f>SUMPRODUCT(--(AB$9=YEAR(Quarterly_mmbls!$B$9:EU$9)),Quarterly_mmbls!$B15:EU15)</f>
        <v>0</v>
      </c>
      <c r="AC41" s="47">
        <f>SUMPRODUCT(--(AC$9=YEAR(Quarterly_mmbls!$B$9:EV$9)),Quarterly_mmbls!$B15:EV15)</f>
        <v>0</v>
      </c>
      <c r="AD41" s="47">
        <f>SUMPRODUCT(--(AD$9=YEAR(Quarterly_mmbls!$B$9:EW$9)),Quarterly_mmbls!$B15:EW15)</f>
        <v>0</v>
      </c>
      <c r="AE41" s="47">
        <f>SUMPRODUCT(--(AE$9=YEAR(Quarterly_mmbls!$B$9:EX$9)),Quarterly_mmbls!$B15:EX15)</f>
        <v>0</v>
      </c>
      <c r="AF41" s="47">
        <f>SUMPRODUCT(--(AF$9=YEAR(Quarterly_mmbls!$B$9:EY$9)),Quarterly_mmbls!$B15:EY15)</f>
        <v>0</v>
      </c>
      <c r="AG41" s="47">
        <f>SUMPRODUCT(--(AG$9=YEAR(Quarterly_mmbls!$B$9:EZ$9)),Quarterly_mmbls!$B15:EZ15)</f>
        <v>0</v>
      </c>
      <c r="AH41" s="47">
        <f>SUMPRODUCT(--(AH$9=YEAR(Quarterly_mmbls!$B$9:FA$9)),Quarterly_mmbls!$B15:FA15)</f>
        <v>0</v>
      </c>
      <c r="AI41" s="47">
        <f>SUMPRODUCT(--(AI$9=YEAR(Quarterly_mmbls!$B$9:FB$9)),Quarterly_mmbls!$B15:FB15)</f>
        <v>0</v>
      </c>
      <c r="AJ41" s="47">
        <f>SUMPRODUCT(--(AJ$9=YEAR(Quarterly_mmbls!$B$9:FC$9)),Quarterly_mmbls!$B15:FC15)</f>
        <v>0</v>
      </c>
      <c r="AK41" s="47">
        <f>SUMPRODUCT(--(AK$9=YEAR(Quarterly_mmbls!$B$9:FD$9)),Quarterly_mmbls!$B15:FD15)</f>
        <v>0</v>
      </c>
      <c r="AL41" s="47">
        <f>SUMPRODUCT(--(AL$9=YEAR(Quarterly_mmbls!$B$9:FE$9)),Quarterly_mmbls!$B15:FE15)</f>
        <v>0</v>
      </c>
      <c r="AM41" s="47">
        <f>SUMPRODUCT(--(AM$9=YEAR(Quarterly_mmbls!$B$9:FF$9)),Quarterly_mmbls!$B15:FF15)</f>
        <v>0</v>
      </c>
      <c r="AN41" s="47">
        <f>SUMPRODUCT(--(AN$9=YEAR(Quarterly_mmbls!$B$9:FG$9)),Quarterly_mmbls!$B15:FG15)</f>
        <v>0</v>
      </c>
      <c r="AO41" s="47">
        <f>SUMPRODUCT(--(AO$9=YEAR(Quarterly_mmbls!$B$9:FH$9)),Quarterly_mmbls!$B15:FH15)</f>
        <v>0</v>
      </c>
      <c r="AP41" s="47">
        <f>SUMPRODUCT(--(AP$9=YEAR(Quarterly_mmbls!$B$9:FI$9)),Quarterly_mmbls!$B15:FI15)</f>
        <v>0</v>
      </c>
      <c r="AQ41" s="47">
        <f>SUMPRODUCT(--(AQ$9=YEAR(Quarterly_mmbls!$B$9:FJ$9)),Quarterly_mmbls!$B15:FJ15)</f>
        <v>0</v>
      </c>
      <c r="AR41" s="47">
        <f>SUMPRODUCT(--(AR$9=YEAR(Quarterly_mmbls!$B$9:FQ$9)),Quarterly_mmbls!$B15:FQ15)</f>
        <v>0</v>
      </c>
      <c r="AS41" s="47">
        <f>SUMPRODUCT(--(AS$9=YEAR(Quarterly_mmbls!$B$9:FU$9)),Quarterly_mmbls!$B15:FU15)</f>
        <v>0</v>
      </c>
    </row>
    <row r="42" spans="1:45" ht="17.25" x14ac:dyDescent="0.25">
      <c r="A42" s="46" t="s">
        <v>131</v>
      </c>
      <c r="B42" s="47">
        <f>SUMPRODUCT(--(B$9=YEAR(Quarterly_mmbls!$B$9:DU$9)),Quarterly_mmbls!$B16:DU16)</f>
        <v>0</v>
      </c>
      <c r="C42" s="47">
        <f>SUMPRODUCT(--(C$9=YEAR(Quarterly_mmbls!$B$9:DV$9)),Quarterly_mmbls!$B16:DV16)</f>
        <v>0</v>
      </c>
      <c r="D42" s="47">
        <f>SUMPRODUCT(--(D$9=YEAR(Quarterly_mmbls!$B$9:DW$9)),Quarterly_mmbls!$B16:DW16)</f>
        <v>0</v>
      </c>
      <c r="E42" s="47">
        <f>SUMPRODUCT(--(E$9=YEAR(Quarterly_mmbls!$B$9:DX$9)),Quarterly_mmbls!$B16:DX16)</f>
        <v>0</v>
      </c>
      <c r="F42" s="47">
        <f>SUMPRODUCT(--(F$9=YEAR(Quarterly_mmbls!$B$9:DY$9)),Quarterly_mmbls!$B16:DY16)</f>
        <v>0</v>
      </c>
      <c r="G42" s="47">
        <f>SUMPRODUCT(--(G$9=YEAR(Quarterly_mmbls!$B$9:DZ$9)),Quarterly_mmbls!$B16:DZ16)</f>
        <v>0</v>
      </c>
      <c r="H42" s="47">
        <f>SUMPRODUCT(--(H$9=YEAR(Quarterly_mmbls!$B$9:EA$9)),Quarterly_mmbls!$B16:EA16)</f>
        <v>0</v>
      </c>
      <c r="I42" s="47">
        <f>SUMPRODUCT(--(I$9=YEAR(Quarterly_mmbls!$B$9:EB$9)),Quarterly_mmbls!$B16:EB16)</f>
        <v>0</v>
      </c>
      <c r="J42" s="47">
        <f>SUMPRODUCT(--(J$9=YEAR(Quarterly_mmbls!$B$9:EC$9)),Quarterly_mmbls!$B16:EC16)</f>
        <v>0</v>
      </c>
      <c r="K42" s="47">
        <f>SUMPRODUCT(--(K$9=YEAR(Quarterly_mmbls!$B$9:ED$9)),Quarterly_mmbls!$B16:ED16)</f>
        <v>0</v>
      </c>
      <c r="L42" s="47">
        <f>SUMPRODUCT(--(L$9=YEAR(Quarterly_mmbls!$B$9:EE$9)),Quarterly_mmbls!$B16:EE16)</f>
        <v>0</v>
      </c>
      <c r="M42" s="47">
        <f>SUMPRODUCT(--(M$9=YEAR(Quarterly_mmbls!$B$9:EF$9)),Quarterly_mmbls!$B16:EF16)</f>
        <v>0.42206384482354603</v>
      </c>
      <c r="N42" s="47">
        <f>SUMPRODUCT(--(N$9=YEAR(Quarterly_mmbls!$B$9:EG$9)),Quarterly_mmbls!$B16:EG16)</f>
        <v>4.9184223926924791</v>
      </c>
      <c r="O42" s="47">
        <f>SUMPRODUCT(--(O$9=YEAR(Quarterly_mmbls!$B$9:EH$9)),Quarterly_mmbls!$B16:EH16)</f>
        <v>4.1341386902089106</v>
      </c>
      <c r="P42" s="47">
        <f>SUMPRODUCT(--(P$9=YEAR(Quarterly_mmbls!$B$9:EI$9)),Quarterly_mmbls!$B16:EI16)</f>
        <v>5.2438484635183364</v>
      </c>
      <c r="Q42" s="47">
        <f>SUMPRODUCT(--(Q$9=YEAR(Quarterly_mmbls!$B$9:EJ$9)),Quarterly_mmbls!$B16:EJ16)</f>
        <v>5.4355630115650193</v>
      </c>
      <c r="R42" s="47">
        <f>SUMPRODUCT(--(R$9=YEAR(Quarterly_mmbls!$B$9:EK$9)),Quarterly_mmbls!$B16:EK16)</f>
        <v>5.5286739595928669</v>
      </c>
      <c r="S42" s="47">
        <f>SUMPRODUCT(--(S$9=YEAR(Quarterly_mmbls!$B$9:EL$9)),Quarterly_mmbls!$B16:EL16)</f>
        <v>4.3512146931646392</v>
      </c>
      <c r="T42" s="47">
        <f>SUMPRODUCT(--(T$9=YEAR(Quarterly_mmbls!$B$9:EM$9)),Quarterly_mmbls!$B16:EM16)</f>
        <v>5.6252474603997022</v>
      </c>
      <c r="U42" s="47">
        <f>SUMPRODUCT(--(U$9=YEAR(Quarterly_mmbls!$B$9:EN$9)),Quarterly_mmbls!$B16:EN16)</f>
        <v>5.122234647993797</v>
      </c>
      <c r="V42" s="47">
        <f>SUMPRODUCT(--(V$9=YEAR(Quarterly_mmbls!$B$9:EO$9)),Quarterly_mmbls!$B16:EO16)</f>
        <v>3.9650285726240253</v>
      </c>
      <c r="W42" s="47">
        <f>SUMPRODUCT(--(W$9=YEAR(Quarterly_mmbls!$B$9:EP$9)),Quarterly_mmbls!$B16:EP16)</f>
        <v>2.4702289238638508</v>
      </c>
      <c r="X42" s="47">
        <f>SUMPRODUCT(--(X$9=YEAR(Quarterly_mmbls!$B$9:EQ$9)),Quarterly_mmbls!$B16:EQ16)</f>
        <v>1.5021248909036484</v>
      </c>
      <c r="Y42" s="47">
        <f>SUMPRODUCT(--(Y$9=YEAR(Quarterly_mmbls!$B$9:ER$9)),Quarterly_mmbls!$B16:ER16)</f>
        <v>0.12186614314503577</v>
      </c>
      <c r="Z42" s="47">
        <f>SUMPRODUCT(--(Z$9=YEAR(Quarterly_mmbls!$B$9:ES$9)),Quarterly_mmbls!$B16:ES16)</f>
        <v>0</v>
      </c>
      <c r="AA42" s="47">
        <f>SUMPRODUCT(--(AA$9=YEAR(Quarterly_mmbls!$B$9:ET$9)),Quarterly_mmbls!$B16:ET16)</f>
        <v>0</v>
      </c>
      <c r="AB42" s="47">
        <f>SUMPRODUCT(--(AB$9=YEAR(Quarterly_mmbls!$B$9:EU$9)),Quarterly_mmbls!$B16:EU16)</f>
        <v>0</v>
      </c>
      <c r="AC42" s="47">
        <f>SUMPRODUCT(--(AC$9=YEAR(Quarterly_mmbls!$B$9:EV$9)),Quarterly_mmbls!$B16:EV16)</f>
        <v>0</v>
      </c>
      <c r="AD42" s="47">
        <f>SUMPRODUCT(--(AD$9=YEAR(Quarterly_mmbls!$B$9:EW$9)),Quarterly_mmbls!$B16:EW16)</f>
        <v>0</v>
      </c>
      <c r="AE42" s="47">
        <f>SUMPRODUCT(--(AE$9=YEAR(Quarterly_mmbls!$B$9:EX$9)),Quarterly_mmbls!$B16:EX16)</f>
        <v>0</v>
      </c>
      <c r="AF42" s="47">
        <f>SUMPRODUCT(--(AF$9=YEAR(Quarterly_mmbls!$B$9:EY$9)),Quarterly_mmbls!$B16:EY16)</f>
        <v>0</v>
      </c>
      <c r="AG42" s="47">
        <f>SUMPRODUCT(--(AG$9=YEAR(Quarterly_mmbls!$B$9:EZ$9)),Quarterly_mmbls!$B16:EZ16)</f>
        <v>0</v>
      </c>
      <c r="AH42" s="47">
        <f>SUMPRODUCT(--(AH$9=YEAR(Quarterly_mmbls!$B$9:FA$9)),Quarterly_mmbls!$B16:FA16)</f>
        <v>0</v>
      </c>
      <c r="AI42" s="47">
        <f>SUMPRODUCT(--(AI$9=YEAR(Quarterly_mmbls!$B$9:FB$9)),Quarterly_mmbls!$B16:FB16)</f>
        <v>0</v>
      </c>
      <c r="AJ42" s="47">
        <f>SUMPRODUCT(--(AJ$9=YEAR(Quarterly_mmbls!$B$9:FC$9)),Quarterly_mmbls!$B16:FC16)</f>
        <v>0</v>
      </c>
      <c r="AK42" s="47">
        <f>SUMPRODUCT(--(AK$9=YEAR(Quarterly_mmbls!$B$9:FD$9)),Quarterly_mmbls!$B16:FD16)</f>
        <v>0</v>
      </c>
      <c r="AL42" s="47">
        <f>SUMPRODUCT(--(AL$9=YEAR(Quarterly_mmbls!$B$9:FE$9)),Quarterly_mmbls!$B16:FE16)</f>
        <v>0</v>
      </c>
      <c r="AM42" s="47">
        <f>SUMPRODUCT(--(AM$9=YEAR(Quarterly_mmbls!$B$9:FF$9)),Quarterly_mmbls!$B16:FF16)</f>
        <v>0</v>
      </c>
      <c r="AN42" s="47">
        <f>SUMPRODUCT(--(AN$9=YEAR(Quarterly_mmbls!$B$9:FG$9)),Quarterly_mmbls!$B16:FG16)</f>
        <v>0</v>
      </c>
      <c r="AO42" s="47">
        <f>SUMPRODUCT(--(AO$9=YEAR(Quarterly_mmbls!$B$9:FH$9)),Quarterly_mmbls!$B16:FH16)</f>
        <v>0</v>
      </c>
      <c r="AP42" s="47">
        <f>SUMPRODUCT(--(AP$9=YEAR(Quarterly_mmbls!$B$9:FI$9)),Quarterly_mmbls!$B16:FI16)</f>
        <v>0</v>
      </c>
      <c r="AQ42" s="47">
        <f>SUMPRODUCT(--(AQ$9=YEAR(Quarterly_mmbls!$B$9:FJ$9)),Quarterly_mmbls!$B16:FJ16)</f>
        <v>0</v>
      </c>
      <c r="AR42" s="47">
        <f>SUMPRODUCT(--(AR$9=YEAR(Quarterly_mmbls!$B$9:FQ$9)),Quarterly_mmbls!$B16:FQ16)</f>
        <v>0</v>
      </c>
      <c r="AS42" s="47">
        <f>SUMPRODUCT(--(AS$9=YEAR(Quarterly_mmbls!$B$9:FU$9)),Quarterly_mmbls!$B16:FU16)</f>
        <v>0</v>
      </c>
    </row>
    <row r="43" spans="1:45" ht="15" x14ac:dyDescent="0.2">
      <c r="A43" s="27" t="s">
        <v>21</v>
      </c>
      <c r="B43" s="34">
        <f t="shared" ref="B43:AP43" si="8">SUM(B44:B47,B50:B52,B56)</f>
        <v>33.137440471198062</v>
      </c>
      <c r="C43" s="34">
        <f t="shared" si="8"/>
        <v>36.188757239972269</v>
      </c>
      <c r="D43" s="34">
        <f t="shared" si="8"/>
        <v>29.731195954805447</v>
      </c>
      <c r="E43" s="34">
        <f t="shared" si="8"/>
        <v>29.758930451197259</v>
      </c>
      <c r="F43" s="34">
        <f t="shared" si="8"/>
        <v>27.043740597032443</v>
      </c>
      <c r="G43" s="34">
        <f t="shared" si="8"/>
        <v>30.588609101864449</v>
      </c>
      <c r="H43" s="34">
        <f t="shared" si="8"/>
        <v>30.152174477402344</v>
      </c>
      <c r="I43" s="34">
        <f t="shared" si="8"/>
        <v>25.99507813170511</v>
      </c>
      <c r="J43" s="34">
        <f t="shared" si="8"/>
        <v>23.732879650371643</v>
      </c>
      <c r="K43" s="34">
        <f t="shared" si="8"/>
        <v>24.109039208983489</v>
      </c>
      <c r="L43" s="34">
        <f t="shared" si="8"/>
        <v>24.165919092163026</v>
      </c>
      <c r="M43" s="34">
        <f t="shared" si="8"/>
        <v>23.556793852253126</v>
      </c>
      <c r="N43" s="34">
        <f t="shared" si="8"/>
        <v>16.251589910498986</v>
      </c>
      <c r="O43" s="34">
        <f t="shared" si="8"/>
        <v>22.599319976194689</v>
      </c>
      <c r="P43" s="34">
        <f t="shared" si="8"/>
        <v>21.006853671291562</v>
      </c>
      <c r="Q43" s="34">
        <f t="shared" si="8"/>
        <v>25.8204601094961</v>
      </c>
      <c r="R43" s="34">
        <f t="shared" si="8"/>
        <v>28.080600843305412</v>
      </c>
      <c r="S43" s="34">
        <f t="shared" si="8"/>
        <v>28.492321179336745</v>
      </c>
      <c r="T43" s="34">
        <f t="shared" si="8"/>
        <v>27.817630145964731</v>
      </c>
      <c r="U43" s="34">
        <f t="shared" si="8"/>
        <v>30.510996809246365</v>
      </c>
      <c r="V43" s="34">
        <f t="shared" si="8"/>
        <v>34.553212643192708</v>
      </c>
      <c r="W43" s="34">
        <f t="shared" si="8"/>
        <v>35.99088051612938</v>
      </c>
      <c r="X43" s="34">
        <f t="shared" si="8"/>
        <v>38.51832713347649</v>
      </c>
      <c r="Y43" s="34">
        <f t="shared" si="8"/>
        <v>39.655978762596185</v>
      </c>
      <c r="Z43" s="34">
        <f t="shared" si="8"/>
        <v>43.545109428507729</v>
      </c>
      <c r="AA43" s="34">
        <f t="shared" si="8"/>
        <v>45.902098186347409</v>
      </c>
      <c r="AB43" s="34">
        <f t="shared" si="8"/>
        <v>44.413183271503833</v>
      </c>
      <c r="AC43" s="34">
        <f t="shared" si="8"/>
        <v>45.098593284602451</v>
      </c>
      <c r="AD43" s="34">
        <f t="shared" si="8"/>
        <v>47.978538441965576</v>
      </c>
      <c r="AE43" s="34">
        <f t="shared" si="8"/>
        <v>50.705285507580001</v>
      </c>
      <c r="AF43" s="34">
        <f t="shared" si="8"/>
        <v>52.707886359941476</v>
      </c>
      <c r="AG43" s="34">
        <f t="shared" si="8"/>
        <v>51.66961013856529</v>
      </c>
      <c r="AH43" s="34">
        <f t="shared" si="8"/>
        <v>51.438757748780844</v>
      </c>
      <c r="AI43" s="34">
        <f t="shared" si="8"/>
        <v>53.987150772881819</v>
      </c>
      <c r="AJ43" s="34">
        <f t="shared" si="8"/>
        <v>54.342831066428019</v>
      </c>
      <c r="AK43" s="34">
        <f t="shared" si="8"/>
        <v>52.976971918380315</v>
      </c>
      <c r="AL43" s="34">
        <f t="shared" si="8"/>
        <v>51.65730009189307</v>
      </c>
      <c r="AM43" s="34">
        <f t="shared" si="8"/>
        <v>53.752981682307059</v>
      </c>
      <c r="AN43" s="34">
        <f t="shared" si="8"/>
        <v>54.563451603493554</v>
      </c>
      <c r="AO43" s="34">
        <f t="shared" si="8"/>
        <v>55.841886559125825</v>
      </c>
      <c r="AP43" s="34">
        <f t="shared" si="8"/>
        <v>55.083990672944893</v>
      </c>
      <c r="AQ43" s="34">
        <f>SUM(AQ44:AQ47,AQ50:AQ52,AQ56)</f>
        <v>55.656956091150455</v>
      </c>
      <c r="AR43" s="34">
        <f t="shared" ref="AR43" si="9">SUM(AR44:AR47,AR50:AR52,AR56)</f>
        <v>58.885308330065705</v>
      </c>
      <c r="AS43" s="34">
        <f>SUM(AS44:AS47,AS50:AS52,AS56)</f>
        <v>59.608415570963842</v>
      </c>
    </row>
    <row r="44" spans="1:45" ht="15" x14ac:dyDescent="0.25">
      <c r="A44" s="49" t="s">
        <v>22</v>
      </c>
      <c r="B44" s="47">
        <f>SUMPRODUCT(--(B$9=YEAR(Quarterly_mmbls!$B$9:DY$9)),Quarterly_mmbls!$B18:DY18)</f>
        <v>18.607870660297948</v>
      </c>
      <c r="C44" s="47">
        <f>SUMPRODUCT(--(C$9=YEAR(Quarterly_mmbls!$B$9:DZ$9)),Quarterly_mmbls!$B18:DZ18)</f>
        <v>14.329578294064122</v>
      </c>
      <c r="D44" s="47">
        <f>SUMPRODUCT(--(D$9=YEAR(Quarterly_mmbls!$B$9:EA$9)),Quarterly_mmbls!$B18:EA18)</f>
        <v>14.625102996693284</v>
      </c>
      <c r="E44" s="47">
        <f>SUMPRODUCT(--(E$9=YEAR(Quarterly_mmbls!$B$9:EB$9)),Quarterly_mmbls!$B18:EB18)</f>
        <v>14.340541564681397</v>
      </c>
      <c r="F44" s="47">
        <f>SUMPRODUCT(--(F$9=YEAR(Quarterly_mmbls!$B$9:EC$9)),Quarterly_mmbls!$B18:EC18)</f>
        <v>11.589722677212395</v>
      </c>
      <c r="G44" s="47">
        <f>SUMPRODUCT(--(G$9=YEAR(Quarterly_mmbls!$B$9:ED$9)),Quarterly_mmbls!$B18:ED18)</f>
        <v>15.083053830027419</v>
      </c>
      <c r="H44" s="47">
        <f>SUMPRODUCT(--(H$9=YEAR(Quarterly_mmbls!$B$9:EE$9)),Quarterly_mmbls!$B18:EE18)</f>
        <v>14.831584262650614</v>
      </c>
      <c r="I44" s="47">
        <f>SUMPRODUCT(--(I$9=YEAR(Quarterly_mmbls!$B$9:EF$9)),Quarterly_mmbls!$B18:EF18)</f>
        <v>14.198844557114885</v>
      </c>
      <c r="J44" s="47">
        <f>SUMPRODUCT(--(J$9=YEAR(Quarterly_mmbls!$B$9:EG$9)),Quarterly_mmbls!$B18:EG18)</f>
        <v>11.509777615562534</v>
      </c>
      <c r="K44" s="47">
        <f>SUMPRODUCT(--(K$9=YEAR(Quarterly_mmbls!$B$9:EH$9)),Quarterly_mmbls!$B18:EH18)</f>
        <v>11.712852071098128</v>
      </c>
      <c r="L44" s="47">
        <f>SUMPRODUCT(--(L$9=YEAR(Quarterly_mmbls!$B$9:EI$9)),Quarterly_mmbls!$B18:EI18)</f>
        <v>12.014666996478519</v>
      </c>
      <c r="M44" s="47">
        <f>SUMPRODUCT(--(M$9=YEAR(Quarterly_mmbls!$B$9:EJ$9)),Quarterly_mmbls!$B18:EJ18)</f>
        <v>6.7116201932714183</v>
      </c>
      <c r="N44" s="47">
        <f>SUMPRODUCT(--(N$9=YEAR(Quarterly_mmbls!$B$9:EK$9)),Quarterly_mmbls!$B18:EK18)</f>
        <v>8.0722506263342844</v>
      </c>
      <c r="O44" s="47">
        <f>SUMPRODUCT(--(O$9=YEAR(Quarterly_mmbls!$B$9:EL$9)),Quarterly_mmbls!$B18:EL18)</f>
        <v>17.047667425910475</v>
      </c>
      <c r="P44" s="47">
        <f>SUMPRODUCT(--(P$9=YEAR(Quarterly_mmbls!$B$9:EM$9)),Quarterly_mmbls!$B18:EM18)</f>
        <v>18.514068447169407</v>
      </c>
      <c r="Q44" s="47">
        <f>SUMPRODUCT(--(Q$9=YEAR(Quarterly_mmbls!$B$9:EN$9)),Quarterly_mmbls!$B18:EN18)</f>
        <v>22.617452278134898</v>
      </c>
      <c r="R44" s="47">
        <f>SUMPRODUCT(--(R$9=YEAR(Quarterly_mmbls!$B$9:EO$9)),Quarterly_mmbls!$B18:EO18)</f>
        <v>23.459728643288969</v>
      </c>
      <c r="S44" s="47">
        <f>SUMPRODUCT(--(S$9=YEAR(Quarterly_mmbls!$B$9:EP$9)),Quarterly_mmbls!$B18:EP18)</f>
        <v>23.446613090898886</v>
      </c>
      <c r="T44" s="47">
        <f>SUMPRODUCT(--(T$9=YEAR(Quarterly_mmbls!$B$9:EQ$9)),Quarterly_mmbls!$B18:EQ18)</f>
        <v>23.031614617712872</v>
      </c>
      <c r="U44" s="47">
        <f>SUMPRODUCT(--(U$9=YEAR(Quarterly_mmbls!$B$9:ER$9)),Quarterly_mmbls!$B18:ER18)</f>
        <v>25.689425391564864</v>
      </c>
      <c r="V44" s="47">
        <f>SUMPRODUCT(--(V$9=YEAR(Quarterly_mmbls!$B$9:ES$9)),Quarterly_mmbls!$B18:ES18)</f>
        <v>28.813015488291921</v>
      </c>
      <c r="W44" s="47">
        <f>SUMPRODUCT(--(W$9=YEAR(Quarterly_mmbls!$B$9:ET$9)),Quarterly_mmbls!$B18:ET18)</f>
        <v>27.653643946202973</v>
      </c>
      <c r="X44" s="47">
        <f>SUMPRODUCT(--(X$9=YEAR(Quarterly_mmbls!$B$9:EU$9)),Quarterly_mmbls!$B18:EU18)</f>
        <v>26.785597612802619</v>
      </c>
      <c r="Y44" s="47">
        <f>SUMPRODUCT(--(Y$9=YEAR(Quarterly_mmbls!$B$9:EV$9)),Quarterly_mmbls!$B18:EV18)</f>
        <v>27.13425338774411</v>
      </c>
      <c r="Z44" s="47">
        <f>SUMPRODUCT(--(Z$9=YEAR(Quarterly_mmbls!$B$9:EW$9)),Quarterly_mmbls!$B18:EW18)</f>
        <v>33.008008182042381</v>
      </c>
      <c r="AA44" s="47">
        <f>SUMPRODUCT(--(AA$9=YEAR(Quarterly_mmbls!$B$9:EX$9)),Quarterly_mmbls!$B18:EX18)</f>
        <v>32.333352598221445</v>
      </c>
      <c r="AB44" s="47">
        <f>SUMPRODUCT(--(AB$9=YEAR(Quarterly_mmbls!$B$9:EY$9)),Quarterly_mmbls!$B18:EY18)</f>
        <v>33.170490872586441</v>
      </c>
      <c r="AC44" s="47">
        <f>SUMPRODUCT(--(AC$9=YEAR(Quarterly_mmbls!$B$9:EZ$9)),Quarterly_mmbls!$B18:EZ18)</f>
        <v>31.29508090742878</v>
      </c>
      <c r="AD44" s="47">
        <f>SUMPRODUCT(--(AD$9=YEAR(Quarterly_mmbls!$B$9:FA$9)),Quarterly_mmbls!$B18:FA18)</f>
        <v>33.726872824283902</v>
      </c>
      <c r="AE44" s="47">
        <f>SUMPRODUCT(--(AE$9=YEAR(Quarterly_mmbls!$B$9:FB$9)),Quarterly_mmbls!$B18:FB18)</f>
        <v>35.671564080169745</v>
      </c>
      <c r="AF44" s="47">
        <f>SUMPRODUCT(--(AF$9=YEAR(Quarterly_mmbls!$B$9:FC$9)),Quarterly_mmbls!$B18:FC18)</f>
        <v>32.889650076127928</v>
      </c>
      <c r="AG44" s="47">
        <f>SUMPRODUCT(--(AG$9=YEAR(Quarterly_mmbls!$B$9:FD$9)),Quarterly_mmbls!$B18:FD18)</f>
        <v>33.384245108789528</v>
      </c>
      <c r="AH44" s="47">
        <f>SUMPRODUCT(--(AH$9=YEAR(Quarterly_mmbls!$B$9:FE$9)),Quarterly_mmbls!$B18:FE18)</f>
        <v>33.875019664424201</v>
      </c>
      <c r="AI44" s="47">
        <f>SUMPRODUCT(--(AI$9=YEAR(Quarterly_mmbls!$B$9:FF$9)),Quarterly_mmbls!$B18:FF18)</f>
        <v>32.446749660076996</v>
      </c>
      <c r="AJ44" s="47">
        <f>SUMPRODUCT(--(AJ$9=YEAR(Quarterly_mmbls!$B$9:FG$9)),Quarterly_mmbls!$B18:FG18)</f>
        <v>34.572786606019072</v>
      </c>
      <c r="AK44" s="47">
        <f>SUMPRODUCT(--(AK$9=YEAR(Quarterly_mmbls!$B$9:FH$9)),Quarterly_mmbls!$B18:FH18)</f>
        <v>33.526938496613539</v>
      </c>
      <c r="AL44" s="47">
        <f>SUMPRODUCT(--(AL$9=YEAR(Quarterly_mmbls!$B$9:FI$9)),Quarterly_mmbls!$B18:FI18)</f>
        <v>36.270499104332274</v>
      </c>
      <c r="AM44" s="47">
        <f>SUMPRODUCT(--(AM$9=YEAR(Quarterly_mmbls!$B$9:FJ$9)),Quarterly_mmbls!$B18:FJ18)</f>
        <v>38.13135482126409</v>
      </c>
      <c r="AN44" s="47">
        <f>SUMPRODUCT(--(AN$9=YEAR(Quarterly_mmbls!$B$9:FK$9)),Quarterly_mmbls!$B18:FK18)</f>
        <v>39.149582012562441</v>
      </c>
      <c r="AO44" s="47">
        <f>SUMPRODUCT(--(AO$9=YEAR(Quarterly_mmbls!$B$9:FL$9)),Quarterly_mmbls!$B18:FL18)</f>
        <v>38.381254669438952</v>
      </c>
      <c r="AP44" s="47">
        <f>SUMPRODUCT(--(AP$9=YEAR(Quarterly_mmbls!$B$9:FM$9)),Quarterly_mmbls!$B18:FM18)</f>
        <v>36.455896251118801</v>
      </c>
      <c r="AQ44" s="47">
        <f>SUMPRODUCT(--(AQ$9=YEAR(Quarterly_mmbls!$B$9:FN$9)),Quarterly_mmbls!$B18:FN18)</f>
        <v>38.020875134086118</v>
      </c>
      <c r="AR44" s="47">
        <f>SUMPRODUCT(--(AR$9=YEAR(Quarterly_mmbls!$B$9:FQ$9)),Quarterly_mmbls!$B18:FQ18)</f>
        <v>38.866150300428039</v>
      </c>
      <c r="AS44" s="47">
        <f>SUMPRODUCT(--(AS$9=YEAR(Quarterly_mmbls!$B$9:FU$9)),Quarterly_mmbls!$B18:FU18)</f>
        <v>38.919570908910956</v>
      </c>
    </row>
    <row r="45" spans="1:45" ht="15" x14ac:dyDescent="0.25">
      <c r="A45" s="49" t="s">
        <v>23</v>
      </c>
      <c r="B45" s="47">
        <f>SUMPRODUCT(--(B$9=YEAR(Quarterly_mmbls!$B$9:DY$9)),Quarterly_mmbls!$B19:DY19)</f>
        <v>7.0244858055249795</v>
      </c>
      <c r="C45" s="47">
        <f>SUMPRODUCT(--(C$9=YEAR(Quarterly_mmbls!$B$9:DZ$9)),Quarterly_mmbls!$B19:DZ19)</f>
        <v>8.0380647070371012</v>
      </c>
      <c r="D45" s="47">
        <f>SUMPRODUCT(--(D$9=YEAR(Quarterly_mmbls!$B$9:EA$9)),Quarterly_mmbls!$B19:EA19)</f>
        <v>8.1093121972711337</v>
      </c>
      <c r="E45" s="47">
        <f>SUMPRODUCT(--(E$9=YEAR(Quarterly_mmbls!$B$9:EB$9)),Quarterly_mmbls!$B19:EB19)</f>
        <v>6.051060531920041</v>
      </c>
      <c r="F45" s="47">
        <f>SUMPRODUCT(--(F$9=YEAR(Quarterly_mmbls!$B$9:EC$9)),Quarterly_mmbls!$B19:EC19)</f>
        <v>6.1780040621789496</v>
      </c>
      <c r="G45" s="47">
        <f>SUMPRODUCT(--(G$9=YEAR(Quarterly_mmbls!$B$9:ED$9)),Quarterly_mmbls!$B19:ED19)</f>
        <v>5.6983104964777187</v>
      </c>
      <c r="H45" s="47">
        <f>SUMPRODUCT(--(H$9=YEAR(Quarterly_mmbls!$B$9:EE$9)),Quarterly_mmbls!$B19:EE19)</f>
        <v>5.4023756584772684</v>
      </c>
      <c r="I45" s="47">
        <f>SUMPRODUCT(--(I$9=YEAR(Quarterly_mmbls!$B$9:EF$9)),Quarterly_mmbls!$B19:EF19)</f>
        <v>3.7459371501636642</v>
      </c>
      <c r="J45" s="47">
        <f>SUMPRODUCT(--(J$9=YEAR(Quarterly_mmbls!$B$9:EG$9)),Quarterly_mmbls!$B19:EG19)</f>
        <v>2.4921733064513147</v>
      </c>
      <c r="K45" s="47">
        <f>SUMPRODUCT(--(K$9=YEAR(Quarterly_mmbls!$B$9:EH$9)),Quarterly_mmbls!$B19:EH19)</f>
        <v>1.7493528362982838</v>
      </c>
      <c r="L45" s="47">
        <f>SUMPRODUCT(--(L$9=YEAR(Quarterly_mmbls!$B$9:EI$9)),Quarterly_mmbls!$B19:EI19)</f>
        <v>1.5775260251261267</v>
      </c>
      <c r="M45" s="47">
        <f>SUMPRODUCT(--(M$9=YEAR(Quarterly_mmbls!$B$9:EJ$9)),Quarterly_mmbls!$B19:EJ19)</f>
        <v>0.6148210971144813</v>
      </c>
      <c r="N45" s="47">
        <f>SUMPRODUCT(--(N$9=YEAR(Quarterly_mmbls!$B$9:EK$9)),Quarterly_mmbls!$B19:EK19)</f>
        <v>0</v>
      </c>
      <c r="O45" s="47">
        <f>SUMPRODUCT(--(O$9=YEAR(Quarterly_mmbls!$B$9:EL$9)),Quarterly_mmbls!$B19:EL19)</f>
        <v>0.15025099961603852</v>
      </c>
      <c r="P45" s="47">
        <f>SUMPRODUCT(--(P$9=YEAR(Quarterly_mmbls!$B$9:EM$9)),Quarterly_mmbls!$B19:EM19)</f>
        <v>0</v>
      </c>
      <c r="Q45" s="47">
        <f>SUMPRODUCT(--(Q$9=YEAR(Quarterly_mmbls!$B$9:EN$9)),Quarterly_mmbls!$B19:EN19)</f>
        <v>0.14026882487486467</v>
      </c>
      <c r="R45" s="47">
        <f>SUMPRODUCT(--(R$9=YEAR(Quarterly_mmbls!$B$9:EO$9)),Quarterly_mmbls!$B19:EO19)</f>
        <v>0.35506745427214648</v>
      </c>
      <c r="S45" s="47">
        <f>SUMPRODUCT(--(S$9=YEAR(Quarterly_mmbls!$B$9:EP$9)),Quarterly_mmbls!$B19:EP19)</f>
        <v>1.0135459426640785</v>
      </c>
      <c r="T45" s="47">
        <f>SUMPRODUCT(--(T$9=YEAR(Quarterly_mmbls!$B$9:EQ$9)),Quarterly_mmbls!$B19:EQ19)</f>
        <v>0.66147996870966574</v>
      </c>
      <c r="U45" s="47">
        <f>SUMPRODUCT(--(U$9=YEAR(Quarterly_mmbls!$B$9:ER$9)),Quarterly_mmbls!$B19:ER19)</f>
        <v>0.71789037331521188</v>
      </c>
      <c r="V45" s="47">
        <f>SUMPRODUCT(--(V$9=YEAR(Quarterly_mmbls!$B$9:ES$9)),Quarterly_mmbls!$B19:ES19)</f>
        <v>0.55147279621395073</v>
      </c>
      <c r="W45" s="47">
        <f>SUMPRODUCT(--(W$9=YEAR(Quarterly_mmbls!$B$9:ET$9)),Quarterly_mmbls!$B19:ET19)</f>
        <v>0.93257859865276227</v>
      </c>
      <c r="X45" s="47">
        <f>SUMPRODUCT(--(X$9=YEAR(Quarterly_mmbls!$B$9:EU$9)),Quarterly_mmbls!$B19:EU19)</f>
        <v>1.9922784578033748</v>
      </c>
      <c r="Y45" s="47">
        <f>SUMPRODUCT(--(Y$9=YEAR(Quarterly_mmbls!$B$9:EV$9)),Quarterly_mmbls!$B19:EV19)</f>
        <v>2.4405587418085584</v>
      </c>
      <c r="Z45" s="47">
        <f>SUMPRODUCT(--(Z$9=YEAR(Quarterly_mmbls!$B$9:EW$9)),Quarterly_mmbls!$B19:EW19)</f>
        <v>2.9934550071516606</v>
      </c>
      <c r="AA45" s="47">
        <f>SUMPRODUCT(--(AA$9=YEAR(Quarterly_mmbls!$B$9:EX$9)),Quarterly_mmbls!$B19:EX19)</f>
        <v>2.1581626083887326</v>
      </c>
      <c r="AB45" s="47">
        <f>SUMPRODUCT(--(AB$9=YEAR(Quarterly_mmbls!$B$9:EY$9)),Quarterly_mmbls!$B19:EY19)</f>
        <v>1.7111490886818057</v>
      </c>
      <c r="AC45" s="47">
        <f>SUMPRODUCT(--(AC$9=YEAR(Quarterly_mmbls!$B$9:EZ$9)),Quarterly_mmbls!$B19:EZ19)</f>
        <v>3.3901482491617712</v>
      </c>
      <c r="AD45" s="47">
        <f>SUMPRODUCT(--(AD$9=YEAR(Quarterly_mmbls!$B$9:FA$9)),Quarterly_mmbls!$B19:FA19)</f>
        <v>3.4340536205666288</v>
      </c>
      <c r="AE45" s="47">
        <f>SUMPRODUCT(--(AE$9=YEAR(Quarterly_mmbls!$B$9:FB$9)),Quarterly_mmbls!$B19:FB19)</f>
        <v>3.0671757014562901</v>
      </c>
      <c r="AF45" s="47">
        <f>SUMPRODUCT(--(AF$9=YEAR(Quarterly_mmbls!$B$9:FC$9)),Quarterly_mmbls!$B19:FC19)</f>
        <v>2.9050702996174471</v>
      </c>
      <c r="AG45" s="47">
        <f>SUMPRODUCT(--(AG$9=YEAR(Quarterly_mmbls!$B$9:FD$9)),Quarterly_mmbls!$B19:FD19)</f>
        <v>2.6769989376620504</v>
      </c>
      <c r="AH45" s="47">
        <f>SUMPRODUCT(--(AH$9=YEAR(Quarterly_mmbls!$B$9:FE$9)),Quarterly_mmbls!$B19:FE19)</f>
        <v>1.3363566056945793</v>
      </c>
      <c r="AI45" s="47">
        <f>SUMPRODUCT(--(AI$9=YEAR(Quarterly_mmbls!$B$9:FF$9)),Quarterly_mmbls!$B19:FF19)</f>
        <v>2.1309599983116625</v>
      </c>
      <c r="AJ45" s="47">
        <f>SUMPRODUCT(--(AJ$9=YEAR(Quarterly_mmbls!$B$9:FG$9)),Quarterly_mmbls!$B19:FG19)</f>
        <v>1.9602622728414381</v>
      </c>
      <c r="AK45" s="47">
        <f>SUMPRODUCT(--(AK$9=YEAR(Quarterly_mmbls!$B$9:FH$9)),Quarterly_mmbls!$B19:FH19)</f>
        <v>2.1007020949453512</v>
      </c>
      <c r="AL45" s="47">
        <f>SUMPRODUCT(--(AL$9=YEAR(Quarterly_mmbls!$B$9:FI$9)),Quarterly_mmbls!$B19:FI19)</f>
        <v>1.6493761584261493</v>
      </c>
      <c r="AM45" s="47">
        <f>SUMPRODUCT(--(AM$9=YEAR(Quarterly_mmbls!$B$9:FJ$9)),Quarterly_mmbls!$B19:FJ19)</f>
        <v>0.83382161519510234</v>
      </c>
      <c r="AN45" s="47">
        <f>SUMPRODUCT(--(AN$9=YEAR(Quarterly_mmbls!$B$9:FK$9)),Quarterly_mmbls!$B19:FK19)</f>
        <v>1.1672633427839711</v>
      </c>
      <c r="AO45" s="47">
        <f>SUMPRODUCT(--(AO$9=YEAR(Quarterly_mmbls!$B$9:FL$9)),Quarterly_mmbls!$B19:FL19)</f>
        <v>1.2581954436252634</v>
      </c>
      <c r="AP45" s="47">
        <f>SUMPRODUCT(--(AP$9=YEAR(Quarterly_mmbls!$B$9:FM$9)),Quarterly_mmbls!$B19:FM19)</f>
        <v>1.6316119012689985</v>
      </c>
      <c r="AQ45" s="47">
        <f>SUMPRODUCT(--(AQ$9=YEAR(Quarterly_mmbls!$B$9:FN$9)),Quarterly_mmbls!$B19:FN19)</f>
        <v>1.755357402631478</v>
      </c>
      <c r="AR45" s="47">
        <f>SUMPRODUCT(--(AR$9=YEAR(Quarterly_mmbls!$B$9:FQ$9)),Quarterly_mmbls!$B19:FQ19)</f>
        <v>1.4113413688503493</v>
      </c>
      <c r="AS45" s="47">
        <f>SUMPRODUCT(--(AS$9=YEAR(Quarterly_mmbls!$B$9:FU$9)),Quarterly_mmbls!$B19:FU19)</f>
        <v>1.2903064068630279</v>
      </c>
    </row>
    <row r="46" spans="1:45" ht="15" x14ac:dyDescent="0.25">
      <c r="A46" s="49" t="s">
        <v>24</v>
      </c>
      <c r="B46" s="48">
        <f>SUMPRODUCT(--(B$9=YEAR(Quarterly_mmbls!$B$9:DY$9)),Quarterly_mmbls!$B20:DY20)</f>
        <v>0</v>
      </c>
      <c r="C46" s="48">
        <f>SUMPRODUCT(--(C$9=YEAR(Quarterly_mmbls!$B$9:DZ$9)),Quarterly_mmbls!$B20:DZ20)</f>
        <v>0</v>
      </c>
      <c r="D46" s="48">
        <f>SUMPRODUCT(--(D$9=YEAR(Quarterly_mmbls!$B$9:EA$9)),Quarterly_mmbls!$B20:EA20)</f>
        <v>0</v>
      </c>
      <c r="E46" s="48">
        <f>SUMPRODUCT(--(E$9=YEAR(Quarterly_mmbls!$B$9:EB$9)),Quarterly_mmbls!$B20:EB20)</f>
        <v>0</v>
      </c>
      <c r="F46" s="48">
        <f>SUMPRODUCT(--(F$9=YEAR(Quarterly_mmbls!$B$9:EC$9)),Quarterly_mmbls!$B20:EC20)</f>
        <v>0</v>
      </c>
      <c r="G46" s="48">
        <f>SUMPRODUCT(--(G$9=YEAR(Quarterly_mmbls!$B$9:ED$9)),Quarterly_mmbls!$B20:ED20)</f>
        <v>0</v>
      </c>
      <c r="H46" s="48">
        <f>SUMPRODUCT(--(H$9=YEAR(Quarterly_mmbls!$B$9:EE$9)),Quarterly_mmbls!$B20:EE20)</f>
        <v>0</v>
      </c>
      <c r="I46" s="48">
        <f>SUMPRODUCT(--(I$9=YEAR(Quarterly_mmbls!$B$9:EF$9)),Quarterly_mmbls!$B20:EF20)</f>
        <v>0</v>
      </c>
      <c r="J46" s="48">
        <f>SUMPRODUCT(--(J$9=YEAR(Quarterly_mmbls!$B$9:EG$9)),Quarterly_mmbls!$B20:EG20)</f>
        <v>0</v>
      </c>
      <c r="K46" s="48">
        <f>SUMPRODUCT(--(K$9=YEAR(Quarterly_mmbls!$B$9:EH$9)),Quarterly_mmbls!$B20:EH20)</f>
        <v>0</v>
      </c>
      <c r="L46" s="48">
        <f>SUMPRODUCT(--(L$9=YEAR(Quarterly_mmbls!$B$9:EI$9)),Quarterly_mmbls!$B20:EI20)</f>
        <v>0</v>
      </c>
      <c r="M46" s="48">
        <f>SUMPRODUCT(--(M$9=YEAR(Quarterly_mmbls!$B$9:EJ$9)),Quarterly_mmbls!$B20:EJ20)</f>
        <v>0</v>
      </c>
      <c r="N46" s="48">
        <f>SUMPRODUCT(--(N$9=YEAR(Quarterly_mmbls!$B$9:EK$9)),Quarterly_mmbls!$B20:EK20)</f>
        <v>0</v>
      </c>
      <c r="O46" s="48">
        <f>SUMPRODUCT(--(O$9=YEAR(Quarterly_mmbls!$B$9:EL$9)),Quarterly_mmbls!$B20:EL20)</f>
        <v>0</v>
      </c>
      <c r="P46" s="48">
        <f>SUMPRODUCT(--(P$9=YEAR(Quarterly_mmbls!$B$9:EM$9)),Quarterly_mmbls!$B20:EM20)</f>
        <v>0</v>
      </c>
      <c r="Q46" s="48">
        <f>SUMPRODUCT(--(Q$9=YEAR(Quarterly_mmbls!$B$9:EN$9)),Quarterly_mmbls!$B20:EN20)</f>
        <v>0</v>
      </c>
      <c r="R46" s="48">
        <f>SUMPRODUCT(--(R$9=YEAR(Quarterly_mmbls!$B$9:EO$9)),Quarterly_mmbls!$B20:EO20)</f>
        <v>0</v>
      </c>
      <c r="S46" s="48">
        <f>SUMPRODUCT(--(S$9=YEAR(Quarterly_mmbls!$B$9:EP$9)),Quarterly_mmbls!$B20:EP20)</f>
        <v>0</v>
      </c>
      <c r="T46" s="48">
        <f>SUMPRODUCT(--(T$9=YEAR(Quarterly_mmbls!$B$9:EQ$9)),Quarterly_mmbls!$B20:EQ20)</f>
        <v>0</v>
      </c>
      <c r="U46" s="48">
        <f>SUMPRODUCT(--(U$9=YEAR(Quarterly_mmbls!$B$9:ER$9)),Quarterly_mmbls!$B20:ER20)</f>
        <v>0</v>
      </c>
      <c r="V46" s="48">
        <f>SUMPRODUCT(--(V$9=YEAR(Quarterly_mmbls!$B$9:ES$9)),Quarterly_mmbls!$B20:ES20)</f>
        <v>0</v>
      </c>
      <c r="W46" s="48">
        <f>SUMPRODUCT(--(W$9=YEAR(Quarterly_mmbls!$B$9:ET$9)),Quarterly_mmbls!$B20:ET20)</f>
        <v>0</v>
      </c>
      <c r="X46" s="48">
        <f>SUMPRODUCT(--(X$9=YEAR(Quarterly_mmbls!$B$9:EU$9)),Quarterly_mmbls!$B20:EU20)</f>
        <v>0</v>
      </c>
      <c r="Y46" s="48">
        <f>SUMPRODUCT(--(Y$9=YEAR(Quarterly_mmbls!$B$9:EV$9)),Quarterly_mmbls!$B20:EV20)</f>
        <v>0</v>
      </c>
      <c r="Z46" s="48">
        <f>SUMPRODUCT(--(Z$9=YEAR(Quarterly_mmbls!$B$9:EW$9)),Quarterly_mmbls!$B20:EW20)</f>
        <v>0</v>
      </c>
      <c r="AA46" s="48">
        <f>SUMPRODUCT(--(AA$9=YEAR(Quarterly_mmbls!$B$9:EX$9)),Quarterly_mmbls!$B20:EX20)</f>
        <v>0</v>
      </c>
      <c r="AB46" s="48">
        <f>SUMPRODUCT(--(AB$9=YEAR(Quarterly_mmbls!$B$9:EY$9)),Quarterly_mmbls!$B20:EY20)</f>
        <v>0</v>
      </c>
      <c r="AC46" s="48">
        <f>SUMPRODUCT(--(AC$9=YEAR(Quarterly_mmbls!$B$9:EZ$9)),Quarterly_mmbls!$B20:EZ20)</f>
        <v>0</v>
      </c>
      <c r="AD46" s="48">
        <f>SUMPRODUCT(--(AD$9=YEAR(Quarterly_mmbls!$B$9:FA$9)),Quarterly_mmbls!$B20:FA20)</f>
        <v>0</v>
      </c>
      <c r="AE46" s="48">
        <f>SUMPRODUCT(--(AE$9=YEAR(Quarterly_mmbls!$B$9:FB$9)),Quarterly_mmbls!$B20:FB20)</f>
        <v>0.12943846337563444</v>
      </c>
      <c r="AF46" s="48">
        <f>SUMPRODUCT(--(AF$9=YEAR(Quarterly_mmbls!$B$9:FC$9)),Quarterly_mmbls!$B20:FC20)</f>
        <v>9.3510875812446992E-2</v>
      </c>
      <c r="AG46" s="48">
        <f>SUMPRODUCT(--(AG$9=YEAR(Quarterly_mmbls!$B$9:FD$9)),Quarterly_mmbls!$B20:FD20)</f>
        <v>0.1365917450191545</v>
      </c>
      <c r="AH46" s="48">
        <f>SUMPRODUCT(--(AH$9=YEAR(Quarterly_mmbls!$B$9:FE$9)),Quarterly_mmbls!$B20:FE20)</f>
        <v>0.45497986947065022</v>
      </c>
      <c r="AI46" s="48">
        <f>SUMPRODUCT(--(AI$9=YEAR(Quarterly_mmbls!$B$9:FF$9)),Quarterly_mmbls!$B20:FF20)</f>
        <v>0.98553180353514636</v>
      </c>
      <c r="AJ46" s="48">
        <f>SUMPRODUCT(--(AJ$9=YEAR(Quarterly_mmbls!$B$9:FG$9)),Quarterly_mmbls!$B20:FG20)</f>
        <v>1.189517057013495</v>
      </c>
      <c r="AK46" s="48">
        <f>SUMPRODUCT(--(AK$9=YEAR(Quarterly_mmbls!$B$9:FH$9)),Quarterly_mmbls!$B20:FH20)</f>
        <v>1.1084739406896613</v>
      </c>
      <c r="AL46" s="48">
        <f>SUMPRODUCT(--(AL$9=YEAR(Quarterly_mmbls!$B$9:FI$9)),Quarterly_mmbls!$B20:FI20)</f>
        <v>0.1171220244842703</v>
      </c>
      <c r="AM46" s="48">
        <f>SUMPRODUCT(--(AM$9=YEAR(Quarterly_mmbls!$B$9:FJ$9)),Quarterly_mmbls!$B20:FJ20)</f>
        <v>7.1207972444265522E-2</v>
      </c>
      <c r="AN46" s="48">
        <f>SUMPRODUCT(--(AN$9=YEAR(Quarterly_mmbls!$B$9:FK$9)),Quarterly_mmbls!$B20:FK20)</f>
        <v>0.21233734478535765</v>
      </c>
      <c r="AO46" s="48">
        <f>SUMPRODUCT(--(AO$9=YEAR(Quarterly_mmbls!$B$9:FL$9)),Quarterly_mmbls!$B20:FL20)</f>
        <v>0</v>
      </c>
      <c r="AP46" s="48">
        <f>SUMPRODUCT(--(AP$9=YEAR(Quarterly_mmbls!$B$9:FM$9)),Quarterly_mmbls!$B20:FM20)</f>
        <v>2.17094467657209E-2</v>
      </c>
      <c r="AQ46" s="48">
        <f>SUMPRODUCT(--(AQ$9=YEAR(Quarterly_mmbls!$B$9:FN$9)),Quarterly_mmbls!$B20:FN20)</f>
        <v>8.8888312487803281E-2</v>
      </c>
      <c r="AR46" s="47">
        <f>SUMPRODUCT(--(AR$9=YEAR(Quarterly_mmbls!$B$9:FQ$9)),Quarterly_mmbls!$B20:FQ20)</f>
        <v>0.28579714015644925</v>
      </c>
      <c r="AS46" s="47">
        <f>SUMPRODUCT(--(AS$9=YEAR(Quarterly_mmbls!$B$9:FU$9)),Quarterly_mmbls!$B20:FU20)</f>
        <v>0.16896354000975539</v>
      </c>
    </row>
    <row r="47" spans="1:45" ht="15" x14ac:dyDescent="0.25">
      <c r="A47" s="49" t="s">
        <v>25</v>
      </c>
      <c r="B47" s="47">
        <f t="shared" ref="B47:AP47" si="10">SUM(B48:B49)</f>
        <v>3.0916900925261759</v>
      </c>
      <c r="C47" s="47">
        <f t="shared" si="10"/>
        <v>5.8292193654217836</v>
      </c>
      <c r="D47" s="47">
        <f t="shared" si="10"/>
        <v>2.2467196274464492</v>
      </c>
      <c r="E47" s="47">
        <f t="shared" si="10"/>
        <v>3.5307184489804118</v>
      </c>
      <c r="F47" s="47">
        <f t="shared" si="10"/>
        <v>3.5522771077138038</v>
      </c>
      <c r="G47" s="47">
        <f t="shared" si="10"/>
        <v>3.4006928618242647</v>
      </c>
      <c r="H47" s="47">
        <f t="shared" si="10"/>
        <v>3.5329947774940731</v>
      </c>
      <c r="I47" s="47">
        <f t="shared" si="10"/>
        <v>3.1155626515911807</v>
      </c>
      <c r="J47" s="47">
        <f t="shared" si="10"/>
        <v>3.3527494364999808</v>
      </c>
      <c r="K47" s="47">
        <f t="shared" si="10"/>
        <v>4.427166046926108</v>
      </c>
      <c r="L47" s="47">
        <f t="shared" si="10"/>
        <v>3.8213259825948853</v>
      </c>
      <c r="M47" s="47">
        <f t="shared" si="10"/>
        <v>6.8363407584860987</v>
      </c>
      <c r="N47" s="47">
        <f t="shared" si="10"/>
        <v>0.91836563096929724</v>
      </c>
      <c r="O47" s="47">
        <f t="shared" si="10"/>
        <v>3.9466302532847632</v>
      </c>
      <c r="P47" s="47">
        <f t="shared" si="10"/>
        <v>1.8252641762438149</v>
      </c>
      <c r="Q47" s="47">
        <f t="shared" si="10"/>
        <v>2.2537064605850943</v>
      </c>
      <c r="R47" s="47">
        <f t="shared" si="10"/>
        <v>2.4243096156206656</v>
      </c>
      <c r="S47" s="47">
        <f t="shared" si="10"/>
        <v>2.5635962878802889</v>
      </c>
      <c r="T47" s="47">
        <f t="shared" si="10"/>
        <v>1.9236869914697929</v>
      </c>
      <c r="U47" s="47">
        <f t="shared" si="10"/>
        <v>2.6921342960704266</v>
      </c>
      <c r="V47" s="47">
        <f t="shared" si="10"/>
        <v>3.3690071405627804</v>
      </c>
      <c r="W47" s="47">
        <f t="shared" si="10"/>
        <v>4.5794755170243908</v>
      </c>
      <c r="X47" s="47">
        <f t="shared" si="10"/>
        <v>5.5240409597976212</v>
      </c>
      <c r="Y47" s="47">
        <f t="shared" si="10"/>
        <v>5.7776835763514125</v>
      </c>
      <c r="Z47" s="47">
        <f t="shared" si="10"/>
        <v>5.0771965950306521</v>
      </c>
      <c r="AA47" s="47">
        <f t="shared" si="10"/>
        <v>7.5870914365514333</v>
      </c>
      <c r="AB47" s="47">
        <f t="shared" si="10"/>
        <v>6.3101905728542453</v>
      </c>
      <c r="AC47" s="47">
        <f t="shared" si="10"/>
        <v>6.6131868612958202</v>
      </c>
      <c r="AD47" s="47">
        <f t="shared" si="10"/>
        <v>6.7897631749616218</v>
      </c>
      <c r="AE47" s="47">
        <f t="shared" si="10"/>
        <v>6.5631680092033999</v>
      </c>
      <c r="AF47" s="47">
        <f t="shared" si="10"/>
        <v>7.3792367132220802</v>
      </c>
      <c r="AG47" s="47">
        <f t="shared" si="10"/>
        <v>7.0998992377863512</v>
      </c>
      <c r="AH47" s="47">
        <f t="shared" si="10"/>
        <v>7.3532645357054367</v>
      </c>
      <c r="AI47" s="47">
        <f t="shared" si="10"/>
        <v>8.6337391455532853</v>
      </c>
      <c r="AJ47" s="47">
        <f t="shared" si="10"/>
        <v>7.2159758595424437</v>
      </c>
      <c r="AK47" s="47">
        <f t="shared" si="10"/>
        <v>8.4517285535188229</v>
      </c>
      <c r="AL47" s="47">
        <f t="shared" si="10"/>
        <v>7.6896475866222591</v>
      </c>
      <c r="AM47" s="47">
        <f t="shared" si="10"/>
        <v>8.0764004290714162</v>
      </c>
      <c r="AN47" s="47">
        <f t="shared" si="10"/>
        <v>9.2641732910702643</v>
      </c>
      <c r="AO47" s="47">
        <f t="shared" si="10"/>
        <v>9.443633313255674</v>
      </c>
      <c r="AP47" s="47">
        <f t="shared" si="10"/>
        <v>9.080986790719809</v>
      </c>
      <c r="AQ47" s="47">
        <f>SUM(AQ48:AQ49)</f>
        <v>8.6980166374578669</v>
      </c>
      <c r="AR47" s="47">
        <f t="shared" ref="AR47" si="11">SUM(AR48:AR49)</f>
        <v>7.8815089874654429</v>
      </c>
      <c r="AS47" s="47">
        <f>SUM(AS48:AS49)</f>
        <v>8.5434434670063872</v>
      </c>
    </row>
    <row r="48" spans="1:45" ht="17.25" x14ac:dyDescent="0.25">
      <c r="A48" s="50" t="s">
        <v>132</v>
      </c>
      <c r="B48" s="47">
        <f>SUMPRODUCT(--(B$9=YEAR(Quarterly_mmbls!$B$9:DY$9)),Quarterly_mmbls!$B22:DY22)</f>
        <v>4.5981628923489849E-3</v>
      </c>
      <c r="C48" s="47">
        <f>SUMPRODUCT(--(C$9=YEAR(Quarterly_mmbls!$B$9:DZ$9)),Quarterly_mmbls!$B22:DZ22)</f>
        <v>0.13455989231650783</v>
      </c>
      <c r="D48" s="47">
        <f>SUMPRODUCT(--(D$9=YEAR(Quarterly_mmbls!$B$9:EA$9)),Quarterly_mmbls!$B22:EA22)</f>
        <v>0</v>
      </c>
      <c r="E48" s="47">
        <f>SUMPRODUCT(--(E$9=YEAR(Quarterly_mmbls!$B$9:EB$9)),Quarterly_mmbls!$B22:EB22)</f>
        <v>0</v>
      </c>
      <c r="F48" s="47">
        <f>SUMPRODUCT(--(F$9=YEAR(Quarterly_mmbls!$B$9:EC$9)),Quarterly_mmbls!$B22:EC22)</f>
        <v>0</v>
      </c>
      <c r="G48" s="47">
        <f>SUMPRODUCT(--(G$9=YEAR(Quarterly_mmbls!$B$9:ED$9)),Quarterly_mmbls!$B22:ED22)</f>
        <v>7.1772062858436172E-3</v>
      </c>
      <c r="H48" s="47">
        <f>SUMPRODUCT(--(H$9=YEAR(Quarterly_mmbls!$B$9:EE$9)),Quarterly_mmbls!$B22:EE22)</f>
        <v>0</v>
      </c>
      <c r="I48" s="47">
        <f>SUMPRODUCT(--(I$9=YEAR(Quarterly_mmbls!$B$9:EF$9)),Quarterly_mmbls!$B22:EF22)</f>
        <v>0</v>
      </c>
      <c r="J48" s="47">
        <f>SUMPRODUCT(--(J$9=YEAR(Quarterly_mmbls!$B$9:EG$9)),Quarterly_mmbls!$B22:EG22)</f>
        <v>0</v>
      </c>
      <c r="K48" s="47">
        <f>SUMPRODUCT(--(K$9=YEAR(Quarterly_mmbls!$B$9:EH$9)),Quarterly_mmbls!$B22:EH22)</f>
        <v>3.7956053100312463E-2</v>
      </c>
      <c r="L48" s="47">
        <f>SUMPRODUCT(--(L$9=YEAR(Quarterly_mmbls!$B$9:EI$9)),Quarterly_mmbls!$B22:EI22)</f>
        <v>7.7006502903785468E-2</v>
      </c>
      <c r="M48" s="47">
        <f>SUMPRODUCT(--(M$9=YEAR(Quarterly_mmbls!$B$9:EJ$9)),Quarterly_mmbls!$B22:EJ22)</f>
        <v>0.35589102091151265</v>
      </c>
      <c r="N48" s="47">
        <f>SUMPRODUCT(--(N$9=YEAR(Quarterly_mmbls!$B$9:EK$9)),Quarterly_mmbls!$B22:EK22)</f>
        <v>0</v>
      </c>
      <c r="O48" s="47">
        <f>SUMPRODUCT(--(O$9=YEAR(Quarterly_mmbls!$B$9:EL$9)),Quarterly_mmbls!$B22:EL22)</f>
        <v>0</v>
      </c>
      <c r="P48" s="47">
        <f>SUMPRODUCT(--(P$9=YEAR(Quarterly_mmbls!$B$9:EM$9)),Quarterly_mmbls!$B22:EM22)</f>
        <v>6.8717932524034638E-4</v>
      </c>
      <c r="Q48" s="47">
        <f>SUMPRODUCT(--(Q$9=YEAR(Quarterly_mmbls!$B$9:EN$9)),Quarterly_mmbls!$B22:EN22)</f>
        <v>0</v>
      </c>
      <c r="R48" s="47">
        <f>SUMPRODUCT(--(R$9=YEAR(Quarterly_mmbls!$B$9:EO$9)),Quarterly_mmbls!$B22:EO22)</f>
        <v>0.25030159527423501</v>
      </c>
      <c r="S48" s="47">
        <f>SUMPRODUCT(--(S$9=YEAR(Quarterly_mmbls!$B$9:EP$9)),Quarterly_mmbls!$B22:EP22)</f>
        <v>0.24852631924529231</v>
      </c>
      <c r="T48" s="47">
        <f>SUMPRODUCT(--(T$9=YEAR(Quarterly_mmbls!$B$9:EQ$9)),Quarterly_mmbls!$B22:EQ22)</f>
        <v>6.9366832077206397E-2</v>
      </c>
      <c r="U48" s="47">
        <f>SUMPRODUCT(--(U$9=YEAR(Quarterly_mmbls!$B$9:ER$9)),Quarterly_mmbls!$B22:ER22)</f>
        <v>9.8128931201728109E-2</v>
      </c>
      <c r="V48" s="47">
        <f>SUMPRODUCT(--(V$9=YEAR(Quarterly_mmbls!$B$9:ES$9)),Quarterly_mmbls!$B22:ES22)</f>
        <v>0.19909432025460777</v>
      </c>
      <c r="W48" s="47">
        <f>SUMPRODUCT(--(W$9=YEAR(Quarterly_mmbls!$B$9:ET$9)),Quarterly_mmbls!$B22:ET22)</f>
        <v>1.3578266496799638</v>
      </c>
      <c r="X48" s="47">
        <f>SUMPRODUCT(--(X$9=YEAR(Quarterly_mmbls!$B$9:EU$9)),Quarterly_mmbls!$B22:EU22)</f>
        <v>3.7334335573888846</v>
      </c>
      <c r="Y48" s="47">
        <f>SUMPRODUCT(--(Y$9=YEAR(Quarterly_mmbls!$B$9:EV$9)),Quarterly_mmbls!$B22:EV22)</f>
        <v>3.9695843336140584</v>
      </c>
      <c r="Z48" s="47">
        <f>SUMPRODUCT(--(Z$9=YEAR(Quarterly_mmbls!$B$9:EW$9)),Quarterly_mmbls!$B22:EW22)</f>
        <v>3.9337497720956414</v>
      </c>
      <c r="AA48" s="47">
        <f>SUMPRODUCT(--(AA$9=YEAR(Quarterly_mmbls!$B$9:EX$9)),Quarterly_mmbls!$B22:EX22)</f>
        <v>5.7327901718891425</v>
      </c>
      <c r="AB48" s="47">
        <f>SUMPRODUCT(--(AB$9=YEAR(Quarterly_mmbls!$B$9:EY$9)),Quarterly_mmbls!$B22:EY22)</f>
        <v>5.0426886635861123</v>
      </c>
      <c r="AC48" s="47">
        <f>SUMPRODUCT(--(AC$9=YEAR(Quarterly_mmbls!$B$9:EZ$9)),Quarterly_mmbls!$B22:EZ22)</f>
        <v>5.4766067318148375</v>
      </c>
      <c r="AD48" s="47">
        <f>SUMPRODUCT(--(AD$9=YEAR(Quarterly_mmbls!$B$9:FA$9)),Quarterly_mmbls!$B22:FA22)</f>
        <v>5.5498412446139653</v>
      </c>
      <c r="AE48" s="47">
        <f>SUMPRODUCT(--(AE$9=YEAR(Quarterly_mmbls!$B$9:FB$9)),Quarterly_mmbls!$B22:FB22)</f>
        <v>4.9854191222810886</v>
      </c>
      <c r="AF48" s="47">
        <f>SUMPRODUCT(--(AF$9=YEAR(Quarterly_mmbls!$B$9:FC$9)),Quarterly_mmbls!$B22:FC22)</f>
        <v>5.380360978683461</v>
      </c>
      <c r="AG48" s="47">
        <f>SUMPRODUCT(--(AG$9=YEAR(Quarterly_mmbls!$B$9:FD$9)),Quarterly_mmbls!$B22:FD22)</f>
        <v>5.1141741303106212</v>
      </c>
      <c r="AH48" s="47">
        <f>SUMPRODUCT(--(AH$9=YEAR(Quarterly_mmbls!$B$9:FE$9)),Quarterly_mmbls!$B22:FE22)</f>
        <v>5.3681960949059295</v>
      </c>
      <c r="AI48" s="47">
        <f>SUMPRODUCT(--(AI$9=YEAR(Quarterly_mmbls!$B$9:FF$9)),Quarterly_mmbls!$B22:FF22)</f>
        <v>6.5206299138188992</v>
      </c>
      <c r="AJ48" s="47">
        <f>SUMPRODUCT(--(AJ$9=YEAR(Quarterly_mmbls!$B$9:FG$9)),Quarterly_mmbls!$B22:FG22)</f>
        <v>5.4604297480586546</v>
      </c>
      <c r="AK48" s="47">
        <f>SUMPRODUCT(--(AK$9=YEAR(Quarterly_mmbls!$B$9:FH$9)),Quarterly_mmbls!$B22:FH22)</f>
        <v>6.7913534013640762</v>
      </c>
      <c r="AL48" s="47">
        <f>SUMPRODUCT(--(AL$9=YEAR(Quarterly_mmbls!$B$9:FI$9)),Quarterly_mmbls!$B22:FI22)</f>
        <v>6.1786473737972036</v>
      </c>
      <c r="AM48" s="47">
        <f>SUMPRODUCT(--(AM$9=YEAR(Quarterly_mmbls!$B$9:FJ$9)),Quarterly_mmbls!$B22:FJ22)</f>
        <v>6.1411998754862456</v>
      </c>
      <c r="AN48" s="47">
        <f>SUMPRODUCT(--(AN$9=YEAR(Quarterly_mmbls!$B$9:FK$9)),Quarterly_mmbls!$B22:FK22)</f>
        <v>7.0062868495860133</v>
      </c>
      <c r="AO48" s="47">
        <f>SUMPRODUCT(--(AO$9=YEAR(Quarterly_mmbls!$B$9:FL$9)),Quarterly_mmbls!$B22:FL22)</f>
        <v>7.0970431013390716</v>
      </c>
      <c r="AP48" s="47">
        <f>SUMPRODUCT(--(AP$9=YEAR(Quarterly_mmbls!$B$9:FM$9)),Quarterly_mmbls!$B22:FM22)</f>
        <v>6.776958055197734</v>
      </c>
      <c r="AQ48" s="47">
        <f>SUMPRODUCT(--(AQ$9=YEAR(Quarterly_mmbls!$B$9:FN$9)),Quarterly_mmbls!$B22:FN22)</f>
        <v>6.4564357954045395</v>
      </c>
      <c r="AR48" s="47">
        <f>SUMPRODUCT(--(AR$9=YEAR(Quarterly_mmbls!$B$9:FQ$9)),Quarterly_mmbls!$B22:FQ22)</f>
        <v>5.8725612071853899</v>
      </c>
      <c r="AS48" s="47">
        <f>SUMPRODUCT(--(AS$9=YEAR(Quarterly_mmbls!$B$9:FU$9)),Quarterly_mmbls!$B22:FU22)</f>
        <v>6.1817994757221504</v>
      </c>
    </row>
    <row r="49" spans="1:45" ht="17.25" x14ac:dyDescent="0.25">
      <c r="A49" s="50" t="s">
        <v>133</v>
      </c>
      <c r="B49" s="47">
        <f>SUMPRODUCT(--(B$9=YEAR(Quarterly_mmbls!$B$9:DY$9)),Quarterly_mmbls!$B23:DY23)</f>
        <v>3.0870919296338268</v>
      </c>
      <c r="C49" s="47">
        <f>SUMPRODUCT(--(C$9=YEAR(Quarterly_mmbls!$B$9:DZ$9)),Quarterly_mmbls!$B23:DZ23)</f>
        <v>5.6946594731052755</v>
      </c>
      <c r="D49" s="47">
        <f>SUMPRODUCT(--(D$9=YEAR(Quarterly_mmbls!$B$9:EA$9)),Quarterly_mmbls!$B23:EA23)</f>
        <v>2.2467196274464492</v>
      </c>
      <c r="E49" s="47">
        <f>SUMPRODUCT(--(E$9=YEAR(Quarterly_mmbls!$B$9:EB$9)),Quarterly_mmbls!$B23:EB23)</f>
        <v>3.5307184489804118</v>
      </c>
      <c r="F49" s="47">
        <f>SUMPRODUCT(--(F$9=YEAR(Quarterly_mmbls!$B$9:EC$9)),Quarterly_mmbls!$B23:EC23)</f>
        <v>3.5522771077138038</v>
      </c>
      <c r="G49" s="47">
        <f>SUMPRODUCT(--(G$9=YEAR(Quarterly_mmbls!$B$9:ED$9)),Quarterly_mmbls!$B23:ED23)</f>
        <v>3.3935156555384212</v>
      </c>
      <c r="H49" s="47">
        <f>SUMPRODUCT(--(H$9=YEAR(Quarterly_mmbls!$B$9:EE$9)),Quarterly_mmbls!$B23:EE23)</f>
        <v>3.5329947774940731</v>
      </c>
      <c r="I49" s="47">
        <f>SUMPRODUCT(--(I$9=YEAR(Quarterly_mmbls!$B$9:EF$9)),Quarterly_mmbls!$B23:EF23)</f>
        <v>3.1155626515911807</v>
      </c>
      <c r="J49" s="47">
        <f>SUMPRODUCT(--(J$9=YEAR(Quarterly_mmbls!$B$9:EG$9)),Quarterly_mmbls!$B23:EG23)</f>
        <v>3.3527494364999808</v>
      </c>
      <c r="K49" s="47">
        <f>SUMPRODUCT(--(K$9=YEAR(Quarterly_mmbls!$B$9:EH$9)),Quarterly_mmbls!$B23:EH23)</f>
        <v>4.389209993825796</v>
      </c>
      <c r="L49" s="47">
        <f>SUMPRODUCT(--(L$9=YEAR(Quarterly_mmbls!$B$9:EI$9)),Quarterly_mmbls!$B23:EI23)</f>
        <v>3.7443194796910997</v>
      </c>
      <c r="M49" s="47">
        <f>SUMPRODUCT(--(M$9=YEAR(Quarterly_mmbls!$B$9:EJ$9)),Quarterly_mmbls!$B23:EJ23)</f>
        <v>6.4804497375745864</v>
      </c>
      <c r="N49" s="47">
        <f>SUMPRODUCT(--(N$9=YEAR(Quarterly_mmbls!$B$9:EK$9)),Quarterly_mmbls!$B23:EK23)</f>
        <v>0.91836563096929724</v>
      </c>
      <c r="O49" s="47">
        <f>SUMPRODUCT(--(O$9=YEAR(Quarterly_mmbls!$B$9:EL$9)),Quarterly_mmbls!$B23:EL23)</f>
        <v>3.9466302532847632</v>
      </c>
      <c r="P49" s="47">
        <f>SUMPRODUCT(--(P$9=YEAR(Quarterly_mmbls!$B$9:EM$9)),Quarterly_mmbls!$B23:EM23)</f>
        <v>1.8245769969185746</v>
      </c>
      <c r="Q49" s="47">
        <f>SUMPRODUCT(--(Q$9=YEAR(Quarterly_mmbls!$B$9:EN$9)),Quarterly_mmbls!$B23:EN23)</f>
        <v>2.2537064605850943</v>
      </c>
      <c r="R49" s="47">
        <f>SUMPRODUCT(--(R$9=YEAR(Quarterly_mmbls!$B$9:EO$9)),Quarterly_mmbls!$B23:EO23)</f>
        <v>2.1740080203464305</v>
      </c>
      <c r="S49" s="47">
        <f>SUMPRODUCT(--(S$9=YEAR(Quarterly_mmbls!$B$9:EP$9)),Quarterly_mmbls!$B23:EP23)</f>
        <v>2.3150699686349965</v>
      </c>
      <c r="T49" s="47">
        <f>SUMPRODUCT(--(T$9=YEAR(Quarterly_mmbls!$B$9:EQ$9)),Quarterly_mmbls!$B23:EQ23)</f>
        <v>1.8543201593925867</v>
      </c>
      <c r="U49" s="47">
        <f>SUMPRODUCT(--(U$9=YEAR(Quarterly_mmbls!$B$9:ER$9)),Quarterly_mmbls!$B23:ER23)</f>
        <v>2.5940053648686985</v>
      </c>
      <c r="V49" s="47">
        <f>SUMPRODUCT(--(V$9=YEAR(Quarterly_mmbls!$B$9:ES$9)),Quarterly_mmbls!$B23:ES23)</f>
        <v>3.1699128203081726</v>
      </c>
      <c r="W49" s="47">
        <f>SUMPRODUCT(--(W$9=YEAR(Quarterly_mmbls!$B$9:ET$9)),Quarterly_mmbls!$B23:ET23)</f>
        <v>3.221648867344427</v>
      </c>
      <c r="X49" s="47">
        <f>SUMPRODUCT(--(X$9=YEAR(Quarterly_mmbls!$B$9:EU$9)),Quarterly_mmbls!$B23:EU23)</f>
        <v>1.7906074024087366</v>
      </c>
      <c r="Y49" s="47">
        <f>SUMPRODUCT(--(Y$9=YEAR(Quarterly_mmbls!$B$9:EV$9)),Quarterly_mmbls!$B23:EV23)</f>
        <v>1.8080992427373543</v>
      </c>
      <c r="Z49" s="47">
        <f>SUMPRODUCT(--(Z$9=YEAR(Quarterly_mmbls!$B$9:EW$9)),Quarterly_mmbls!$B23:EW23)</f>
        <v>1.1434468229350108</v>
      </c>
      <c r="AA49" s="47">
        <f>SUMPRODUCT(--(AA$9=YEAR(Quarterly_mmbls!$B$9:EX$9)),Quarterly_mmbls!$B23:EX23)</f>
        <v>1.8543012646622909</v>
      </c>
      <c r="AB49" s="47">
        <f>SUMPRODUCT(--(AB$9=YEAR(Quarterly_mmbls!$B$9:EY$9)),Quarterly_mmbls!$B23:EY23)</f>
        <v>1.2675019092681328</v>
      </c>
      <c r="AC49" s="47">
        <f>SUMPRODUCT(--(AC$9=YEAR(Quarterly_mmbls!$B$9:EZ$9)),Quarterly_mmbls!$B23:EZ23)</f>
        <v>1.1365801294809827</v>
      </c>
      <c r="AD49" s="47">
        <f>SUMPRODUCT(--(AD$9=YEAR(Quarterly_mmbls!$B$9:FA$9)),Quarterly_mmbls!$B23:FA23)</f>
        <v>1.2399219303476567</v>
      </c>
      <c r="AE49" s="47">
        <f>SUMPRODUCT(--(AE$9=YEAR(Quarterly_mmbls!$B$9:FB$9)),Quarterly_mmbls!$B23:FB23)</f>
        <v>1.5777488869223117</v>
      </c>
      <c r="AF49" s="47">
        <f>SUMPRODUCT(--(AF$9=YEAR(Quarterly_mmbls!$B$9:FC$9)),Quarterly_mmbls!$B23:FC23)</f>
        <v>1.9988757345386192</v>
      </c>
      <c r="AG49" s="47">
        <f>SUMPRODUCT(--(AG$9=YEAR(Quarterly_mmbls!$B$9:FD$9)),Quarterly_mmbls!$B23:FD23)</f>
        <v>1.9857251074757296</v>
      </c>
      <c r="AH49" s="47">
        <f>SUMPRODUCT(--(AH$9=YEAR(Quarterly_mmbls!$B$9:FE$9)),Quarterly_mmbls!$B23:FE23)</f>
        <v>1.985068440799507</v>
      </c>
      <c r="AI49" s="47">
        <f>SUMPRODUCT(--(AI$9=YEAR(Quarterly_mmbls!$B$9:FF$9)),Quarterly_mmbls!$B23:FF23)</f>
        <v>2.1131092317343856</v>
      </c>
      <c r="AJ49" s="47">
        <f>SUMPRODUCT(--(AJ$9=YEAR(Quarterly_mmbls!$B$9:FG$9)),Quarterly_mmbls!$B23:FG23)</f>
        <v>1.7555461114837894</v>
      </c>
      <c r="AK49" s="47">
        <f>SUMPRODUCT(--(AK$9=YEAR(Quarterly_mmbls!$B$9:FH$9)),Quarterly_mmbls!$B23:FH23)</f>
        <v>1.6603751521547472</v>
      </c>
      <c r="AL49" s="47">
        <f>SUMPRODUCT(--(AL$9=YEAR(Quarterly_mmbls!$B$9:FI$9)),Quarterly_mmbls!$B23:FI23)</f>
        <v>1.5110002128250555</v>
      </c>
      <c r="AM49" s="47">
        <f>SUMPRODUCT(--(AM$9=YEAR(Quarterly_mmbls!$B$9:FJ$9)),Quarterly_mmbls!$B23:FJ23)</f>
        <v>1.9352005535851697</v>
      </c>
      <c r="AN49" s="47">
        <f>SUMPRODUCT(--(AN$9=YEAR(Quarterly_mmbls!$B$9:FK$9)),Quarterly_mmbls!$B23:FK23)</f>
        <v>2.2578864414842519</v>
      </c>
      <c r="AO49" s="47">
        <f>SUMPRODUCT(--(AO$9=YEAR(Quarterly_mmbls!$B$9:FL$9)),Quarterly_mmbls!$B23:FL23)</f>
        <v>2.3465902119166024</v>
      </c>
      <c r="AP49" s="47">
        <f>SUMPRODUCT(--(AP$9=YEAR(Quarterly_mmbls!$B$9:FM$9)),Quarterly_mmbls!$B23:FM23)</f>
        <v>2.304028735522075</v>
      </c>
      <c r="AQ49" s="47">
        <f>SUMPRODUCT(--(AQ$9=YEAR(Quarterly_mmbls!$B$9:FN$9)),Quarterly_mmbls!$B23:FN23)</f>
        <v>2.2415808420533279</v>
      </c>
      <c r="AR49" s="47">
        <f>SUMPRODUCT(--(AR$9=YEAR(Quarterly_mmbls!$B$9:FQ$9)),Quarterly_mmbls!$B23:FQ23)</f>
        <v>2.0089477802800535</v>
      </c>
      <c r="AS49" s="47">
        <f>SUMPRODUCT(--(AS$9=YEAR(Quarterly_mmbls!$B$9:FU$9)),Quarterly_mmbls!$B23:FU23)</f>
        <v>2.361643991284236</v>
      </c>
    </row>
    <row r="50" spans="1:45" ht="15" x14ac:dyDescent="0.25">
      <c r="A50" s="49" t="s">
        <v>26</v>
      </c>
      <c r="B50" s="47">
        <f>SUMPRODUCT(--(B$9=YEAR(Quarterly_mmbls!$B$9:DY$9)),Quarterly_mmbls!$B24:DY24)</f>
        <v>2.196704932821719</v>
      </c>
      <c r="C50" s="47">
        <f>SUMPRODUCT(--(C$9=YEAR(Quarterly_mmbls!$B$9:DZ$9)),Quarterly_mmbls!$B24:DZ24)</f>
        <v>3.4144337225720824</v>
      </c>
      <c r="D50" s="47">
        <f>SUMPRODUCT(--(D$9=YEAR(Quarterly_mmbls!$B$9:EA$9)),Quarterly_mmbls!$B24:EA24)</f>
        <v>2.4992356485369926</v>
      </c>
      <c r="E50" s="47">
        <f>SUMPRODUCT(--(E$9=YEAR(Quarterly_mmbls!$B$9:EB$9)),Quarterly_mmbls!$B24:EB24)</f>
        <v>3.301936401519753</v>
      </c>
      <c r="F50" s="47">
        <f>SUMPRODUCT(--(F$9=YEAR(Quarterly_mmbls!$B$9:EC$9)),Quarterly_mmbls!$B24:EC24)</f>
        <v>2.9227419217163764</v>
      </c>
      <c r="G50" s="47">
        <f>SUMPRODUCT(--(G$9=YEAR(Quarterly_mmbls!$B$9:ED$9)),Quarterly_mmbls!$B24:ED24)</f>
        <v>3.0564271819602373</v>
      </c>
      <c r="H50" s="47">
        <f>SUMPRODUCT(--(H$9=YEAR(Quarterly_mmbls!$B$9:EE$9)),Quarterly_mmbls!$B24:EE24)</f>
        <v>2.7962187817626099</v>
      </c>
      <c r="I50" s="47">
        <f>SUMPRODUCT(--(I$9=YEAR(Quarterly_mmbls!$B$9:EF$9)),Quarterly_mmbls!$B24:EF24)</f>
        <v>2.0077734028187888</v>
      </c>
      <c r="J50" s="47">
        <f>SUMPRODUCT(--(J$9=YEAR(Quarterly_mmbls!$B$9:EG$9)),Quarterly_mmbls!$B24:EG24)</f>
        <v>3.3103840305798649</v>
      </c>
      <c r="K50" s="47">
        <f>SUMPRODUCT(--(K$9=YEAR(Quarterly_mmbls!$B$9:EH$9)),Quarterly_mmbls!$B24:EH24)</f>
        <v>3.2187532715265634</v>
      </c>
      <c r="L50" s="47">
        <f>SUMPRODUCT(--(L$9=YEAR(Quarterly_mmbls!$B$9:EI$9)),Quarterly_mmbls!$B24:EI24)</f>
        <v>3.3871319648850529</v>
      </c>
      <c r="M50" s="47">
        <f>SUMPRODUCT(--(M$9=YEAR(Quarterly_mmbls!$B$9:EJ$9)),Quarterly_mmbls!$B24:EJ24)</f>
        <v>5.2533846254332097</v>
      </c>
      <c r="N50" s="47">
        <f>SUMPRODUCT(--(N$9=YEAR(Quarterly_mmbls!$B$9:EK$9)),Quarterly_mmbls!$B24:EK24)</f>
        <v>3.3999870525852236</v>
      </c>
      <c r="O50" s="47">
        <f>SUMPRODUCT(--(O$9=YEAR(Quarterly_mmbls!$B$9:EL$9)),Quarterly_mmbls!$B24:EL24)</f>
        <v>0.42189173537894498</v>
      </c>
      <c r="P50" s="47">
        <f>SUMPRODUCT(--(P$9=YEAR(Quarterly_mmbls!$B$9:EM$9)),Quarterly_mmbls!$B24:EM24)</f>
        <v>3.8595870452180034E-2</v>
      </c>
      <c r="Q50" s="47">
        <f>SUMPRODUCT(--(Q$9=YEAR(Quarterly_mmbls!$B$9:EN$9)),Quarterly_mmbls!$B24:EN24)</f>
        <v>1.3620271491847833E-3</v>
      </c>
      <c r="R50" s="47">
        <f>SUMPRODUCT(--(R$9=YEAR(Quarterly_mmbls!$B$9:EO$9)),Quarterly_mmbls!$B24:EO24)</f>
        <v>7.0976902504194223E-2</v>
      </c>
      <c r="S50" s="47">
        <f>SUMPRODUCT(--(S$9=YEAR(Quarterly_mmbls!$B$9:EP$9)),Quarterly_mmbls!$B24:EP24)</f>
        <v>2.994285140347714E-2</v>
      </c>
      <c r="T50" s="47">
        <f>SUMPRODUCT(--(T$9=YEAR(Quarterly_mmbls!$B$9:EQ$9)),Quarterly_mmbls!$B24:EQ24)</f>
        <v>0.25268354341826843</v>
      </c>
      <c r="U50" s="47">
        <f>SUMPRODUCT(--(U$9=YEAR(Quarterly_mmbls!$B$9:ER$9)),Quarterly_mmbls!$B24:ER24)</f>
        <v>2.5078724330736325E-3</v>
      </c>
      <c r="V50" s="47">
        <f>SUMPRODUCT(--(V$9=YEAR(Quarterly_mmbls!$B$9:ES$9)),Quarterly_mmbls!$B24:ES24)</f>
        <v>0.30017581352913825</v>
      </c>
      <c r="W50" s="47">
        <f>SUMPRODUCT(--(W$9=YEAR(Quarterly_mmbls!$B$9:ET$9)),Quarterly_mmbls!$B24:ET24)</f>
        <v>0.63010793484098138</v>
      </c>
      <c r="X50" s="47">
        <f>SUMPRODUCT(--(X$9=YEAR(Quarterly_mmbls!$B$9:EU$9)),Quarterly_mmbls!$B24:EU24)</f>
        <v>1.9017680510954134</v>
      </c>
      <c r="Y50" s="47">
        <f>SUMPRODUCT(--(Y$9=YEAR(Quarterly_mmbls!$B$9:EV$9)),Quarterly_mmbls!$B24:EV24)</f>
        <v>1.9845098033043684</v>
      </c>
      <c r="Z50" s="47">
        <f>SUMPRODUCT(--(Z$9=YEAR(Quarterly_mmbls!$B$9:EW$9)),Quarterly_mmbls!$B24:EW24)</f>
        <v>0.44366272009709534</v>
      </c>
      <c r="AA50" s="47">
        <f>SUMPRODUCT(--(AA$9=YEAR(Quarterly_mmbls!$B$9:EX$9)),Quarterly_mmbls!$B24:EX24)</f>
        <v>1.7532383802740164</v>
      </c>
      <c r="AB50" s="47">
        <f>SUMPRODUCT(--(AB$9=YEAR(Quarterly_mmbls!$B$9:EY$9)),Quarterly_mmbls!$B24:EY24)</f>
        <v>1.1092434879496063</v>
      </c>
      <c r="AC50" s="47">
        <f>SUMPRODUCT(--(AC$9=YEAR(Quarterly_mmbls!$B$9:EZ$9)),Quarterly_mmbls!$B24:EZ24)</f>
        <v>1.7829380193617701</v>
      </c>
      <c r="AD50" s="47">
        <f>SUMPRODUCT(--(AD$9=YEAR(Quarterly_mmbls!$B$9:FA$9)),Quarterly_mmbls!$B24:FA24)</f>
        <v>1.9843215695262029</v>
      </c>
      <c r="AE50" s="47">
        <f>SUMPRODUCT(--(AE$9=YEAR(Quarterly_mmbls!$B$9:FB$9)),Quarterly_mmbls!$B24:FB24)</f>
        <v>2.4814879185050009</v>
      </c>
      <c r="AF50" s="47">
        <f>SUMPRODUCT(--(AF$9=YEAR(Quarterly_mmbls!$B$9:FC$9)),Quarterly_mmbls!$B24:FC24)</f>
        <v>5.8790751758802973</v>
      </c>
      <c r="AG50" s="47">
        <f>SUMPRODUCT(--(AG$9=YEAR(Quarterly_mmbls!$B$9:FD$9)),Quarterly_mmbls!$B24:FD24)</f>
        <v>5.3915706677736708</v>
      </c>
      <c r="AH50" s="47">
        <f>SUMPRODUCT(--(AH$9=YEAR(Quarterly_mmbls!$B$9:FE$9)),Quarterly_mmbls!$B24:FE24)</f>
        <v>5.6425271395105385</v>
      </c>
      <c r="AI50" s="47">
        <f>SUMPRODUCT(--(AI$9=YEAR(Quarterly_mmbls!$B$9:FF$9)),Quarterly_mmbls!$B24:FF24)</f>
        <v>6.642114428067309</v>
      </c>
      <c r="AJ50" s="47">
        <f>SUMPRODUCT(--(AJ$9=YEAR(Quarterly_mmbls!$B$9:FG$9)),Quarterly_mmbls!$B24:FG24)</f>
        <v>6.2109195482808577</v>
      </c>
      <c r="AK50" s="47">
        <f>SUMPRODUCT(--(AK$9=YEAR(Quarterly_mmbls!$B$9:FH$9)),Quarterly_mmbls!$B24:FH24)</f>
        <v>5.3125177948602991</v>
      </c>
      <c r="AL50" s="47">
        <f>SUMPRODUCT(--(AL$9=YEAR(Quarterly_mmbls!$B$9:FI$9)),Quarterly_mmbls!$B24:FI24)</f>
        <v>4.2608018215442822</v>
      </c>
      <c r="AM50" s="47">
        <f>SUMPRODUCT(--(AM$9=YEAR(Quarterly_mmbls!$B$9:FJ$9)),Quarterly_mmbls!$B24:FJ24)</f>
        <v>5.2696322260896391</v>
      </c>
      <c r="AN50" s="47">
        <f>SUMPRODUCT(--(AN$9=YEAR(Quarterly_mmbls!$B$9:FK$9)),Quarterly_mmbls!$B24:FK24)</f>
        <v>3.5225583349039447</v>
      </c>
      <c r="AO50" s="47">
        <f>SUMPRODUCT(--(AO$9=YEAR(Quarterly_mmbls!$B$9:FL$9)),Quarterly_mmbls!$B24:FL24)</f>
        <v>4.7851007480690972</v>
      </c>
      <c r="AP50" s="47">
        <f>SUMPRODUCT(--(AP$9=YEAR(Quarterly_mmbls!$B$9:FM$9)),Quarterly_mmbls!$B24:FM24)</f>
        <v>5.7255846134472588</v>
      </c>
      <c r="AQ50" s="47">
        <f>SUMPRODUCT(--(AQ$9=YEAR(Quarterly_mmbls!$B$9:FN$9)),Quarterly_mmbls!$B24:FN24)</f>
        <v>5.4745295767919453</v>
      </c>
      <c r="AR50" s="47">
        <f>SUMPRODUCT(--(AR$9=YEAR(Quarterly_mmbls!$B$9:FQ$9)),Quarterly_mmbls!$B24:FQ24)</f>
        <v>7.7892583192052101</v>
      </c>
      <c r="AS50" s="47">
        <f>SUMPRODUCT(--(AS$9=YEAR(Quarterly_mmbls!$B$9:FU$9)),Quarterly_mmbls!$B24:FU24)</f>
        <v>7.621359825548697</v>
      </c>
    </row>
    <row r="51" spans="1:45" ht="15" x14ac:dyDescent="0.25">
      <c r="A51" s="49" t="s">
        <v>27</v>
      </c>
      <c r="B51" s="47">
        <f>SUMPRODUCT(--(B$9=YEAR(Quarterly_mmbls!$B$9:DY$9)),Quarterly_mmbls!$B25:DY25)</f>
        <v>3.087791127293606E-2</v>
      </c>
      <c r="C51" s="47">
        <f>SUMPRODUCT(--(C$9=YEAR(Quarterly_mmbls!$B$9:DZ$9)),Quarterly_mmbls!$B25:DZ25)</f>
        <v>0.82934114013233495</v>
      </c>
      <c r="D51" s="47">
        <f>SUMPRODUCT(--(D$9=YEAR(Quarterly_mmbls!$B$9:EA$9)),Quarterly_mmbls!$B25:EA25)</f>
        <v>0</v>
      </c>
      <c r="E51" s="47">
        <f>SUMPRODUCT(--(E$9=YEAR(Quarterly_mmbls!$B$9:EB$9)),Quarterly_mmbls!$B25:EB25)</f>
        <v>0</v>
      </c>
      <c r="F51" s="47">
        <f>SUMPRODUCT(--(F$9=YEAR(Quarterly_mmbls!$B$9:EC$9)),Quarterly_mmbls!$B25:EC25)</f>
        <v>0</v>
      </c>
      <c r="G51" s="47">
        <f>SUMPRODUCT(--(G$9=YEAR(Quarterly_mmbls!$B$9:ED$9)),Quarterly_mmbls!$B25:ED25)</f>
        <v>0</v>
      </c>
      <c r="H51" s="47">
        <f>SUMPRODUCT(--(H$9=YEAR(Quarterly_mmbls!$B$9:EE$9)),Quarterly_mmbls!$B25:EE25)</f>
        <v>5.1971193307568395E-3</v>
      </c>
      <c r="I51" s="47">
        <f>SUMPRODUCT(--(I$9=YEAR(Quarterly_mmbls!$B$9:EF$9)),Quarterly_mmbls!$B25:EF25)</f>
        <v>4.1999709215765563E-3</v>
      </c>
      <c r="J51" s="47">
        <f>SUMPRODUCT(--(J$9=YEAR(Quarterly_mmbls!$B$9:EG$9)),Quarterly_mmbls!$B25:EG25)</f>
        <v>0.23072627849034441</v>
      </c>
      <c r="K51" s="47">
        <f>SUMPRODUCT(--(K$9=YEAR(Quarterly_mmbls!$B$9:EH$9)),Quarterly_mmbls!$B25:EH25)</f>
        <v>0.23957580934928888</v>
      </c>
      <c r="L51" s="47">
        <f>SUMPRODUCT(--(L$9=YEAR(Quarterly_mmbls!$B$9:EI$9)),Quarterly_mmbls!$B25:EI25)</f>
        <v>0.32932678576390306</v>
      </c>
      <c r="M51" s="47">
        <f>SUMPRODUCT(--(M$9=YEAR(Quarterly_mmbls!$B$9:EJ$9)),Quarterly_mmbls!$B25:EJ25)</f>
        <v>0.54527146958643058</v>
      </c>
      <c r="N51" s="47">
        <f>SUMPRODUCT(--(N$9=YEAR(Quarterly_mmbls!$B$9:EK$9)),Quarterly_mmbls!$B25:EK25)</f>
        <v>0.53729025953466758</v>
      </c>
      <c r="O51" s="47">
        <f>SUMPRODUCT(--(O$9=YEAR(Quarterly_mmbls!$B$9:EL$9)),Quarterly_mmbls!$B25:EL25)</f>
        <v>0</v>
      </c>
      <c r="P51" s="47">
        <f>SUMPRODUCT(--(P$9=YEAR(Quarterly_mmbls!$B$9:EM$9)),Quarterly_mmbls!$B25:EM25)</f>
        <v>7.583050601011089E-2</v>
      </c>
      <c r="Q51" s="47">
        <f>SUMPRODUCT(--(Q$9=YEAR(Quarterly_mmbls!$B$9:EN$9)),Quarterly_mmbls!$B25:EN25)</f>
        <v>3.7419926804000032E-2</v>
      </c>
      <c r="R51" s="47">
        <f>SUMPRODUCT(--(R$9=YEAR(Quarterly_mmbls!$B$9:EO$9)),Quarterly_mmbls!$B25:EO25)</f>
        <v>0</v>
      </c>
      <c r="S51" s="47">
        <f>SUMPRODUCT(--(S$9=YEAR(Quarterly_mmbls!$B$9:EP$9)),Quarterly_mmbls!$B25:EP25)</f>
        <v>5.897114748087267E-2</v>
      </c>
      <c r="T51" s="47">
        <f>SUMPRODUCT(--(T$9=YEAR(Quarterly_mmbls!$B$9:EQ$9)),Quarterly_mmbls!$B25:EQ25)</f>
        <v>0.34045956689007811</v>
      </c>
      <c r="U51" s="47">
        <f>SUMPRODUCT(--(U$9=YEAR(Quarterly_mmbls!$B$9:ER$9)),Quarterly_mmbls!$B25:ER25)</f>
        <v>1.9987646489201007E-2</v>
      </c>
      <c r="V51" s="47">
        <f>SUMPRODUCT(--(V$9=YEAR(Quarterly_mmbls!$B$9:ES$9)),Quarterly_mmbls!$B25:ES25)</f>
        <v>6.2165972626563289E-3</v>
      </c>
      <c r="W51" s="47">
        <f>SUMPRODUCT(--(W$9=YEAR(Quarterly_mmbls!$B$9:ET$9)),Quarterly_mmbls!$B25:ET25)</f>
        <v>1.55573198191913E-2</v>
      </c>
      <c r="X51" s="47">
        <f>SUMPRODUCT(--(X$9=YEAR(Quarterly_mmbls!$B$9:EU$9)),Quarterly_mmbls!$B25:EU25)</f>
        <v>0.12401246273855751</v>
      </c>
      <c r="Y51" s="47">
        <f>SUMPRODUCT(--(Y$9=YEAR(Quarterly_mmbls!$B$9:EV$9)),Quarterly_mmbls!$B25:EV25)</f>
        <v>0</v>
      </c>
      <c r="Z51" s="47">
        <f>SUMPRODUCT(--(Z$9=YEAR(Quarterly_mmbls!$B$9:EW$9)),Quarterly_mmbls!$B25:EW25)</f>
        <v>0</v>
      </c>
      <c r="AA51" s="47">
        <f>SUMPRODUCT(--(AA$9=YEAR(Quarterly_mmbls!$B$9:EX$9)),Quarterly_mmbls!$B25:EX25)</f>
        <v>0</v>
      </c>
      <c r="AB51" s="47">
        <f>SUMPRODUCT(--(AB$9=YEAR(Quarterly_mmbls!$B$9:EY$9)),Quarterly_mmbls!$B25:EY25)</f>
        <v>0</v>
      </c>
      <c r="AC51" s="47">
        <f>SUMPRODUCT(--(AC$9=YEAR(Quarterly_mmbls!$B$9:EZ$9)),Quarterly_mmbls!$B25:EZ25)</f>
        <v>0</v>
      </c>
      <c r="AD51" s="47">
        <f>SUMPRODUCT(--(AD$9=YEAR(Quarterly_mmbls!$B$9:FA$9)),Quarterly_mmbls!$B25:FA25)</f>
        <v>0</v>
      </c>
      <c r="AE51" s="47">
        <f>SUMPRODUCT(--(AE$9=YEAR(Quarterly_mmbls!$B$9:FB$9)),Quarterly_mmbls!$B25:FB25)</f>
        <v>0.1831903573214379</v>
      </c>
      <c r="AF51" s="47">
        <f>SUMPRODUCT(--(AF$9=YEAR(Quarterly_mmbls!$B$9:FC$9)),Quarterly_mmbls!$B25:FC25)</f>
        <v>0</v>
      </c>
      <c r="AG51" s="47">
        <f>SUMPRODUCT(--(AG$9=YEAR(Quarterly_mmbls!$B$9:FD$9)),Quarterly_mmbls!$B25:FD25)</f>
        <v>0</v>
      </c>
      <c r="AH51" s="47">
        <f>SUMPRODUCT(--(AH$9=YEAR(Quarterly_mmbls!$B$9:FE$9)),Quarterly_mmbls!$B25:FE25)</f>
        <v>0</v>
      </c>
      <c r="AI51" s="47">
        <f>SUMPRODUCT(--(AI$9=YEAR(Quarterly_mmbls!$B$9:FF$9)),Quarterly_mmbls!$B25:FF25)</f>
        <v>2.062457342823345E-3</v>
      </c>
      <c r="AJ51" s="47">
        <f>SUMPRODUCT(--(AJ$9=YEAR(Quarterly_mmbls!$B$9:FG$9)),Quarterly_mmbls!$B25:FG25)</f>
        <v>5.1889285074591805E-2</v>
      </c>
      <c r="AK51" s="47">
        <f>SUMPRODUCT(--(AK$9=YEAR(Quarterly_mmbls!$B$9:FH$9)),Quarterly_mmbls!$B25:FH25)</f>
        <v>1.2438277668632733E-3</v>
      </c>
      <c r="AL51" s="47">
        <f>SUMPRODUCT(--(AL$9=YEAR(Quarterly_mmbls!$B$9:FI$9)),Quarterly_mmbls!$B25:FI25)</f>
        <v>0</v>
      </c>
      <c r="AM51" s="47">
        <f>SUMPRODUCT(--(AM$9=YEAR(Quarterly_mmbls!$B$9:FJ$9)),Quarterly_mmbls!$B25:FJ25)</f>
        <v>0</v>
      </c>
      <c r="AN51" s="47">
        <f>SUMPRODUCT(--(AN$9=YEAR(Quarterly_mmbls!$B$9:FK$9)),Quarterly_mmbls!$B25:FK25)</f>
        <v>0.13636578663522791</v>
      </c>
      <c r="AO51" s="47">
        <f>SUMPRODUCT(--(AO$9=YEAR(Quarterly_mmbls!$B$9:FL$9)),Quarterly_mmbls!$B25:FL25)</f>
        <v>0</v>
      </c>
      <c r="AP51" s="47">
        <f>SUMPRODUCT(--(AP$9=YEAR(Quarterly_mmbls!$B$9:FM$9)),Quarterly_mmbls!$B25:FM25)</f>
        <v>4.0210538785474356E-2</v>
      </c>
      <c r="AQ51" s="47">
        <f>SUMPRODUCT(--(AQ$9=YEAR(Quarterly_mmbls!$B$9:FN$9)),Quarterly_mmbls!$B25:FN25)</f>
        <v>0</v>
      </c>
      <c r="AR51" s="47">
        <f>SUMPRODUCT(--(AR$9=YEAR(Quarterly_mmbls!$B$9:FQ$9)),Quarterly_mmbls!$B25:FQ25)</f>
        <v>0</v>
      </c>
      <c r="AS51" s="47">
        <f>SUMPRODUCT(--(AS$9=YEAR(Quarterly_mmbls!$B$9:FU$9)),Quarterly_mmbls!$B25:FU25)</f>
        <v>0</v>
      </c>
    </row>
    <row r="52" spans="1:45" ht="15" x14ac:dyDescent="0.25">
      <c r="A52" s="49" t="s">
        <v>28</v>
      </c>
      <c r="B52" s="47">
        <f t="shared" ref="B52:AP52" si="12">SUM(B53:B55)</f>
        <v>2.0746604174959691</v>
      </c>
      <c r="C52" s="47">
        <f t="shared" si="12"/>
        <v>3.5412206948717295</v>
      </c>
      <c r="D52" s="47">
        <f t="shared" si="12"/>
        <v>2.2508254848575904</v>
      </c>
      <c r="E52" s="47">
        <f t="shared" si="12"/>
        <v>2.5346735040956521</v>
      </c>
      <c r="F52" s="47">
        <f t="shared" si="12"/>
        <v>2.7839234952194802</v>
      </c>
      <c r="G52" s="47">
        <f t="shared" si="12"/>
        <v>3.0655129824620517</v>
      </c>
      <c r="H52" s="47">
        <f t="shared" si="12"/>
        <v>3.0474206735867555</v>
      </c>
      <c r="I52" s="47">
        <f t="shared" si="12"/>
        <v>2.4334151952459058</v>
      </c>
      <c r="J52" s="47">
        <f t="shared" si="12"/>
        <v>2.3583908054723621</v>
      </c>
      <c r="K52" s="47">
        <f t="shared" si="12"/>
        <v>2.2694629032362994</v>
      </c>
      <c r="L52" s="47">
        <f t="shared" si="12"/>
        <v>2.671666169351858</v>
      </c>
      <c r="M52" s="47">
        <f t="shared" si="12"/>
        <v>2.9636975459089343</v>
      </c>
      <c r="N52" s="47">
        <f t="shared" si="12"/>
        <v>3.0245033568251793</v>
      </c>
      <c r="O52" s="47">
        <f t="shared" si="12"/>
        <v>0.73094935248394555</v>
      </c>
      <c r="P52" s="47">
        <f t="shared" si="12"/>
        <v>0.18296688487527504</v>
      </c>
      <c r="Q52" s="47">
        <f t="shared" si="12"/>
        <v>0.32442425373766981</v>
      </c>
      <c r="R52" s="47">
        <f t="shared" si="12"/>
        <v>0.32416163106314294</v>
      </c>
      <c r="S52" s="47">
        <f t="shared" si="12"/>
        <v>0.15081080367454724</v>
      </c>
      <c r="T52" s="47">
        <f t="shared" si="12"/>
        <v>0.37902483295169043</v>
      </c>
      <c r="U52" s="47">
        <f t="shared" si="12"/>
        <v>0.18027099608596084</v>
      </c>
      <c r="V52" s="47">
        <f t="shared" si="12"/>
        <v>0.19573416250837639</v>
      </c>
      <c r="W52" s="47">
        <f t="shared" si="12"/>
        <v>0.66949668845408072</v>
      </c>
      <c r="X52" s="47">
        <f t="shared" si="12"/>
        <v>0.88550555384556395</v>
      </c>
      <c r="Y52" s="47">
        <f t="shared" si="12"/>
        <v>0.98486328422881519</v>
      </c>
      <c r="Z52" s="47">
        <f t="shared" si="12"/>
        <v>0.81433009230158404</v>
      </c>
      <c r="AA52" s="47">
        <f t="shared" si="12"/>
        <v>0.92458270524994257</v>
      </c>
      <c r="AB52" s="47">
        <f t="shared" si="12"/>
        <v>0.94295567087907006</v>
      </c>
      <c r="AC52" s="47">
        <f t="shared" si="12"/>
        <v>1.0608333992489407</v>
      </c>
      <c r="AD52" s="47">
        <f t="shared" si="12"/>
        <v>0.98983317191391662</v>
      </c>
      <c r="AE52" s="47">
        <f t="shared" si="12"/>
        <v>1.5136426603909183</v>
      </c>
      <c r="AF52" s="47">
        <f t="shared" si="12"/>
        <v>2.3436451557264486</v>
      </c>
      <c r="AG52" s="47">
        <f t="shared" si="12"/>
        <v>1.8126645306929492</v>
      </c>
      <c r="AH52" s="47">
        <f t="shared" si="12"/>
        <v>1.6536427526997726</v>
      </c>
      <c r="AI52" s="47">
        <f t="shared" si="12"/>
        <v>2.0165516579168776</v>
      </c>
      <c r="AJ52" s="47">
        <f t="shared" si="12"/>
        <v>1.9496300707794019</v>
      </c>
      <c r="AK52" s="47">
        <f t="shared" si="12"/>
        <v>1.5062282293697005</v>
      </c>
      <c r="AL52" s="47">
        <f t="shared" si="12"/>
        <v>0.4681311083823092</v>
      </c>
      <c r="AM52" s="47">
        <f t="shared" si="12"/>
        <v>0.21406917199666628</v>
      </c>
      <c r="AN52" s="47">
        <f t="shared" si="12"/>
        <v>0.21454785115346436</v>
      </c>
      <c r="AO52" s="47">
        <f t="shared" si="12"/>
        <v>0.64859715489463476</v>
      </c>
      <c r="AP52" s="47">
        <f t="shared" si="12"/>
        <v>1.1871783812242036</v>
      </c>
      <c r="AQ52" s="47">
        <f>SUM(AQ53:AQ55)</f>
        <v>0.54306245997718683</v>
      </c>
      <c r="AR52" s="47">
        <f t="shared" ref="AR52" si="13">SUM(AR53:AR55)</f>
        <v>1.6767791521839881</v>
      </c>
      <c r="AS52" s="47">
        <f>SUM(AS53:AS55)</f>
        <v>2.142316821093404</v>
      </c>
    </row>
    <row r="53" spans="1:45" ht="15" x14ac:dyDescent="0.25">
      <c r="A53" s="50" t="s">
        <v>43</v>
      </c>
      <c r="B53" s="47">
        <f>SUMPRODUCT(--(B$9=YEAR(Quarterly_mmbls!$B$9:DY$9)),Quarterly_mmbls!$B27:DY27)</f>
        <v>1.5433563758388187</v>
      </c>
      <c r="C53" s="47">
        <f>SUMPRODUCT(--(C$9=YEAR(Quarterly_mmbls!$B$9:DZ$9)),Quarterly_mmbls!$B27:DZ27)</f>
        <v>2.8603033290727145</v>
      </c>
      <c r="D53" s="47">
        <f>SUMPRODUCT(--(D$9=YEAR(Quarterly_mmbls!$B$9:EA$9)),Quarterly_mmbls!$B27:EA27)</f>
        <v>1.8360464617842609</v>
      </c>
      <c r="E53" s="47">
        <f>SUMPRODUCT(--(E$9=YEAR(Quarterly_mmbls!$B$9:EB$9)),Quarterly_mmbls!$B27:EB27)</f>
        <v>1.9000694474563149</v>
      </c>
      <c r="F53" s="47">
        <f>SUMPRODUCT(--(F$9=YEAR(Quarterly_mmbls!$B$9:EC$9)),Quarterly_mmbls!$B27:EC27)</f>
        <v>2.3034332692127286</v>
      </c>
      <c r="G53" s="47">
        <f>SUMPRODUCT(--(G$9=YEAR(Quarterly_mmbls!$B$9:ED$9)),Quarterly_mmbls!$B27:ED27)</f>
        <v>2.5638029169569858</v>
      </c>
      <c r="H53" s="47">
        <f>SUMPRODUCT(--(H$9=YEAR(Quarterly_mmbls!$B$9:EE$9)),Quarterly_mmbls!$B27:EE27)</f>
        <v>2.4791518869035865</v>
      </c>
      <c r="I53" s="47">
        <f>SUMPRODUCT(--(I$9=YEAR(Quarterly_mmbls!$B$9:EF$9)),Quarterly_mmbls!$B27:EF27)</f>
        <v>2.2742181280151867</v>
      </c>
      <c r="J53" s="47">
        <f>SUMPRODUCT(--(J$9=YEAR(Quarterly_mmbls!$B$9:EG$9)),Quarterly_mmbls!$B27:EG27)</f>
        <v>2.1043853156143983</v>
      </c>
      <c r="K53" s="47">
        <f>SUMPRODUCT(--(K$9=YEAR(Quarterly_mmbls!$B$9:EH$9)),Quarterly_mmbls!$B27:EH27)</f>
        <v>2.0162725131360189</v>
      </c>
      <c r="L53" s="47">
        <f>SUMPRODUCT(--(L$9=YEAR(Quarterly_mmbls!$B$9:EI$9)),Quarterly_mmbls!$B27:EI27)</f>
        <v>2.420872116353066</v>
      </c>
      <c r="M53" s="47">
        <f>SUMPRODUCT(--(M$9=YEAR(Quarterly_mmbls!$B$9:EJ$9)),Quarterly_mmbls!$B27:EJ27)</f>
        <v>2.7059890800141129</v>
      </c>
      <c r="N53" s="47">
        <f>SUMPRODUCT(--(N$9=YEAR(Quarterly_mmbls!$B$9:EK$9)),Quarterly_mmbls!$B27:EK27)</f>
        <v>2.8651830815070114</v>
      </c>
      <c r="O53" s="47">
        <f>SUMPRODUCT(--(O$9=YEAR(Quarterly_mmbls!$B$9:EL$9)),Quarterly_mmbls!$B27:EL27)</f>
        <v>0.58640998977474579</v>
      </c>
      <c r="P53" s="47">
        <f>SUMPRODUCT(--(P$9=YEAR(Quarterly_mmbls!$B$9:EM$9)),Quarterly_mmbls!$B27:EM27)</f>
        <v>5.6687513668549981E-2</v>
      </c>
      <c r="Q53" s="47">
        <f>SUMPRODUCT(--(Q$9=YEAR(Quarterly_mmbls!$B$9:EN$9)),Quarterly_mmbls!$B27:EN27)</f>
        <v>0.15097130177406728</v>
      </c>
      <c r="R53" s="47">
        <f>SUMPRODUCT(--(R$9=YEAR(Quarterly_mmbls!$B$9:EO$9)),Quarterly_mmbls!$B27:EO27)</f>
        <v>0.17817828562221377</v>
      </c>
      <c r="S53" s="47">
        <f>SUMPRODUCT(--(S$9=YEAR(Quarterly_mmbls!$B$9:EP$9)),Quarterly_mmbls!$B27:EP27)</f>
        <v>2.4065845916590445E-2</v>
      </c>
      <c r="T53" s="47">
        <f>SUMPRODUCT(--(T$9=YEAR(Quarterly_mmbls!$B$9:EQ$9)),Quarterly_mmbls!$B27:EQ27)</f>
        <v>0.24785241063107694</v>
      </c>
      <c r="U53" s="47">
        <f>SUMPRODUCT(--(U$9=YEAR(Quarterly_mmbls!$B$9:ER$9)),Quarterly_mmbls!$B27:ER27)</f>
        <v>1.0359195277076851E-2</v>
      </c>
      <c r="V53" s="47">
        <f>SUMPRODUCT(--(V$9=YEAR(Quarterly_mmbls!$B$9:ES$9)),Quarterly_mmbls!$B27:ES27)</f>
        <v>4.9285230516215438E-2</v>
      </c>
      <c r="W53" s="47">
        <f>SUMPRODUCT(--(W$9=YEAR(Quarterly_mmbls!$B$9:ET$9)),Quarterly_mmbls!$B27:ET27)</f>
        <v>0.53035359917757507</v>
      </c>
      <c r="X53" s="47">
        <f>SUMPRODUCT(--(X$9=YEAR(Quarterly_mmbls!$B$9:EU$9)),Quarterly_mmbls!$B27:EU27)</f>
        <v>0.73852637669674215</v>
      </c>
      <c r="Y53" s="47">
        <f>SUMPRODUCT(--(Y$9=YEAR(Quarterly_mmbls!$B$9:EV$9)),Quarterly_mmbls!$B27:EV27)</f>
        <v>0.82981417801673196</v>
      </c>
      <c r="Z53" s="47">
        <f>SUMPRODUCT(--(Z$9=YEAR(Quarterly_mmbls!$B$9:EW$9)),Quarterly_mmbls!$B27:EW27)</f>
        <v>0.66882111806379663</v>
      </c>
      <c r="AA53" s="47">
        <f>SUMPRODUCT(--(AA$9=YEAR(Quarterly_mmbls!$B$9:EX$9)),Quarterly_mmbls!$B27:EX27)</f>
        <v>0.79287441916281709</v>
      </c>
      <c r="AB53" s="47">
        <f>SUMPRODUCT(--(AB$9=YEAR(Quarterly_mmbls!$B$9:EY$9)),Quarterly_mmbls!$B27:EY27)</f>
        <v>0.79377471214288886</v>
      </c>
      <c r="AC53" s="47">
        <f>SUMPRODUCT(--(AC$9=YEAR(Quarterly_mmbls!$B$9:EZ$9)),Quarterly_mmbls!$B27:EZ27)</f>
        <v>0.9219656218551382</v>
      </c>
      <c r="AD53" s="47">
        <f>SUMPRODUCT(--(AD$9=YEAR(Quarterly_mmbls!$B$9:FA$9)),Quarterly_mmbls!$B27:FA27)</f>
        <v>0.8729621629028369</v>
      </c>
      <c r="AE53" s="47">
        <f>SUMPRODUCT(--(AE$9=YEAR(Quarterly_mmbls!$B$9:FB$9)),Quarterly_mmbls!$B27:FB27)</f>
        <v>1.4016910564494571</v>
      </c>
      <c r="AF53" s="47">
        <f>SUMPRODUCT(--(AF$9=YEAR(Quarterly_mmbls!$B$9:FC$9)),Quarterly_mmbls!$B27:FC27)</f>
        <v>2.2140539707496409</v>
      </c>
      <c r="AG53" s="47">
        <f>SUMPRODUCT(--(AG$9=YEAR(Quarterly_mmbls!$B$9:FD$9)),Quarterly_mmbls!$B27:FD27)</f>
        <v>1.6891523248378846</v>
      </c>
      <c r="AH53" s="47">
        <f>SUMPRODUCT(--(AH$9=YEAR(Quarterly_mmbls!$B$9:FE$9)),Quarterly_mmbls!$B27:FE27)</f>
        <v>1.5246225700971172</v>
      </c>
      <c r="AI53" s="47">
        <f>SUMPRODUCT(--(AI$9=YEAR(Quarterly_mmbls!$B$9:FF$9)),Quarterly_mmbls!$B27:FF27)</f>
        <v>1.900726825141642</v>
      </c>
      <c r="AJ53" s="47">
        <f>SUMPRODUCT(--(AJ$9=YEAR(Quarterly_mmbls!$B$9:FG$9)),Quarterly_mmbls!$B27:FG27)</f>
        <v>1.8366243086087368</v>
      </c>
      <c r="AK53" s="47">
        <f>SUMPRODUCT(--(AK$9=YEAR(Quarterly_mmbls!$B$9:FH$9)),Quarterly_mmbls!$B27:FH27)</f>
        <v>1.3946827399825512</v>
      </c>
      <c r="AL53" s="47">
        <f>SUMPRODUCT(--(AL$9=YEAR(Quarterly_mmbls!$B$9:FI$9)),Quarterly_mmbls!$B27:FI27)</f>
        <v>0.36556344611916591</v>
      </c>
      <c r="AM53" s="47">
        <f>SUMPRODUCT(--(AM$9=YEAR(Quarterly_mmbls!$B$9:FJ$9)),Quarterly_mmbls!$B27:FJ27)</f>
        <v>0.11197043342302915</v>
      </c>
      <c r="AN53" s="47">
        <f>SUMPRODUCT(--(AN$9=YEAR(Quarterly_mmbls!$B$9:FK$9)),Quarterly_mmbls!$B27:FK27)</f>
        <v>0.11668682887569623</v>
      </c>
      <c r="AO53" s="47">
        <f>SUMPRODUCT(--(AO$9=YEAR(Quarterly_mmbls!$B$9:FL$9)),Quarterly_mmbls!$B27:FL27)</f>
        <v>0.55781656205635322</v>
      </c>
      <c r="AP53" s="47">
        <f>SUMPRODUCT(--(AP$9=YEAR(Quarterly_mmbls!$B$9:FM$9)),Quarterly_mmbls!$B27:FM27)</f>
        <v>1.0997008175040945</v>
      </c>
      <c r="AQ53" s="47">
        <f>SUMPRODUCT(--(AQ$9=YEAR(Quarterly_mmbls!$B$9:FN$9)),Quarterly_mmbls!$B27:FN27)</f>
        <v>0.47195070276546935</v>
      </c>
      <c r="AR53" s="47">
        <f>SUMPRODUCT(--(AR$9=YEAR(Quarterly_mmbls!$B$9:FQ$9)),Quarterly_mmbls!$B27:FQ27)</f>
        <v>1.5957143843582031</v>
      </c>
      <c r="AS53" s="47">
        <f>SUMPRODUCT(--(AS$9=YEAR(Quarterly_mmbls!$B$9:FU$9)),Quarterly_mmbls!$B27:FU27)</f>
        <v>2.0656690219281737</v>
      </c>
    </row>
    <row r="54" spans="1:45" ht="15" x14ac:dyDescent="0.25">
      <c r="A54" s="50" t="s">
        <v>44</v>
      </c>
      <c r="B54" s="47">
        <f>SUMPRODUCT(--(B$9=YEAR(Quarterly_mmbls!$B$9:DY$9)),Quarterly_mmbls!$B28:DY28)</f>
        <v>0.27874578975725861</v>
      </c>
      <c r="C54" s="47">
        <f>SUMPRODUCT(--(C$9=YEAR(Quarterly_mmbls!$B$9:DZ$9)),Quarterly_mmbls!$B28:DZ28)</f>
        <v>0.35351196216354985</v>
      </c>
      <c r="D54" s="47">
        <f>SUMPRODUCT(--(D$9=YEAR(Quarterly_mmbls!$B$9:EA$9)),Quarterly_mmbls!$B28:EA28)</f>
        <v>0.21606729837917282</v>
      </c>
      <c r="E54" s="47">
        <f>SUMPRODUCT(--(E$9=YEAR(Quarterly_mmbls!$B$9:EB$9)),Quarterly_mmbls!$B28:EB28)</f>
        <v>0.33427357448057754</v>
      </c>
      <c r="F54" s="47">
        <f>SUMPRODUCT(--(F$9=YEAR(Quarterly_mmbls!$B$9:EC$9)),Quarterly_mmbls!$B28:EC28)</f>
        <v>0.28415713533383902</v>
      </c>
      <c r="G54" s="47">
        <f>SUMPRODUCT(--(G$9=YEAR(Quarterly_mmbls!$B$9:ED$9)),Quarterly_mmbls!$B28:ED28)</f>
        <v>0.24584726835418488</v>
      </c>
      <c r="H54" s="47">
        <f>SUMPRODUCT(--(H$9=YEAR(Quarterly_mmbls!$B$9:EE$9)),Quarterly_mmbls!$B28:EE28)</f>
        <v>0.327755362763333</v>
      </c>
      <c r="I54" s="47">
        <f>SUMPRODUCT(--(I$9=YEAR(Quarterly_mmbls!$B$9:EF$9)),Quarterly_mmbls!$B28:EF28)</f>
        <v>6.486586970368402E-2</v>
      </c>
      <c r="J54" s="47">
        <f>SUMPRODUCT(--(J$9=YEAR(Quarterly_mmbls!$B$9:EG$9)),Quarterly_mmbls!$B28:EG28)</f>
        <v>0.15115750541593864</v>
      </c>
      <c r="K54" s="47">
        <f>SUMPRODUCT(--(K$9=YEAR(Quarterly_mmbls!$B$9:EH$9)),Quarterly_mmbls!$B28:EH28)</f>
        <v>0.1367331069796644</v>
      </c>
      <c r="L54" s="47">
        <f>SUMPRODUCT(--(L$9=YEAR(Quarterly_mmbls!$B$9:EI$9)),Quarterly_mmbls!$B28:EI28)</f>
        <v>0.13173464004285557</v>
      </c>
      <c r="M54" s="47">
        <f>SUMPRODUCT(--(M$9=YEAR(Quarterly_mmbls!$B$9:EJ$9)),Quarterly_mmbls!$B28:EJ28)</f>
        <v>0.16241942916460103</v>
      </c>
      <c r="N54" s="47">
        <f>SUMPRODUCT(--(N$9=YEAR(Quarterly_mmbls!$B$9:EK$9)),Quarterly_mmbls!$B28:EK28)</f>
        <v>0.11260166818280361</v>
      </c>
      <c r="O54" s="47">
        <f>SUMPRODUCT(--(O$9=YEAR(Quarterly_mmbls!$B$9:EL$9)),Quarterly_mmbls!$B28:EL28)</f>
        <v>0.13646956742236338</v>
      </c>
      <c r="P54" s="47">
        <f>SUMPRODUCT(--(P$9=YEAR(Quarterly_mmbls!$B$9:EM$9)),Quarterly_mmbls!$B28:EM28)</f>
        <v>0.12627937120672506</v>
      </c>
      <c r="Q54" s="47">
        <f>SUMPRODUCT(--(Q$9=YEAR(Quarterly_mmbls!$B$9:EN$9)),Quarterly_mmbls!$B28:EN28)</f>
        <v>0.17345295196360253</v>
      </c>
      <c r="R54" s="47">
        <f>SUMPRODUCT(--(R$9=YEAR(Quarterly_mmbls!$B$9:EO$9)),Quarterly_mmbls!$B28:EO28)</f>
        <v>0.14598334544092917</v>
      </c>
      <c r="S54" s="47">
        <f>SUMPRODUCT(--(S$9=YEAR(Quarterly_mmbls!$B$9:EP$9)),Quarterly_mmbls!$B28:EP28)</f>
        <v>0.1267449577579568</v>
      </c>
      <c r="T54" s="47">
        <f>SUMPRODUCT(--(T$9=YEAR(Quarterly_mmbls!$B$9:EQ$9)),Quarterly_mmbls!$B28:EQ28)</f>
        <v>0.13117242232061346</v>
      </c>
      <c r="U54" s="47">
        <f>SUMPRODUCT(--(U$9=YEAR(Quarterly_mmbls!$B$9:ER$9)),Quarterly_mmbls!$B28:ER28)</f>
        <v>0.16335060226706449</v>
      </c>
      <c r="V54" s="47">
        <f>SUMPRODUCT(--(V$9=YEAR(Quarterly_mmbls!$B$9:ES$9)),Quarterly_mmbls!$B28:ES28)</f>
        <v>0.14644893199216094</v>
      </c>
      <c r="W54" s="47">
        <f>SUMPRODUCT(--(W$9=YEAR(Quarterly_mmbls!$B$9:ET$9)),Quarterly_mmbls!$B28:ET28)</f>
        <v>0.13873600761515192</v>
      </c>
      <c r="X54" s="47">
        <f>SUMPRODUCT(--(X$9=YEAR(Quarterly_mmbls!$B$9:EU$9)),Quarterly_mmbls!$B28:EU28)</f>
        <v>0.14692330319530272</v>
      </c>
      <c r="Y54" s="47">
        <f>SUMPRODUCT(--(Y$9=YEAR(Quarterly_mmbls!$B$9:EV$9)),Quarterly_mmbls!$B28:EV28)</f>
        <v>0.15504910621208329</v>
      </c>
      <c r="Z54" s="47">
        <f>SUMPRODUCT(--(Z$9=YEAR(Quarterly_mmbls!$B$9:EW$9)),Quarterly_mmbls!$B28:EW28)</f>
        <v>0.14550897423778739</v>
      </c>
      <c r="AA54" s="47">
        <f>SUMPRODUCT(--(AA$9=YEAR(Quarterly_mmbls!$B$9:EX$9)),Quarterly_mmbls!$B28:EX28)</f>
        <v>0.13170828608712548</v>
      </c>
      <c r="AB54" s="47">
        <f>SUMPRODUCT(--(AB$9=YEAR(Quarterly_mmbls!$B$9:EY$9)),Quarterly_mmbls!$B28:EY28)</f>
        <v>0.14918095873618123</v>
      </c>
      <c r="AC54" s="47">
        <f>SUMPRODUCT(--(AC$9=YEAR(Quarterly_mmbls!$B$9:EZ$9)),Quarterly_mmbls!$B28:EZ28)</f>
        <v>0.13886777739380243</v>
      </c>
      <c r="AD54" s="47">
        <f>SUMPRODUCT(--(AD$9=YEAR(Quarterly_mmbls!$B$9:FA$9)),Quarterly_mmbls!$B28:FA28)</f>
        <v>0.11687100901107966</v>
      </c>
      <c r="AE54" s="47">
        <f>SUMPRODUCT(--(AE$9=YEAR(Quarterly_mmbls!$B$9:FB$9)),Quarterly_mmbls!$B28:FB28)</f>
        <v>0.11195160394146117</v>
      </c>
      <c r="AF54" s="47">
        <f>SUMPRODUCT(--(AF$9=YEAR(Quarterly_mmbls!$B$9:FC$9)),Quarterly_mmbls!$B28:FC28)</f>
        <v>0.12959118497680752</v>
      </c>
      <c r="AG54" s="47">
        <f>SUMPRODUCT(--(AG$9=YEAR(Quarterly_mmbls!$B$9:FD$9)),Quarterly_mmbls!$B28:FD28)</f>
        <v>0.12351220585506464</v>
      </c>
      <c r="AH54" s="47">
        <f>SUMPRODUCT(--(AH$9=YEAR(Quarterly_mmbls!$B$9:FE$9)),Quarterly_mmbls!$B28:FE28)</f>
        <v>0.12902018260265538</v>
      </c>
      <c r="AI54" s="47">
        <f>SUMPRODUCT(--(AI$9=YEAR(Quarterly_mmbls!$B$9:FF$9)),Quarterly_mmbls!$B28:FF28)</f>
        <v>0.11581685078187567</v>
      </c>
      <c r="AJ54" s="47">
        <f>SUMPRODUCT(--(AJ$9=YEAR(Quarterly_mmbls!$B$9:FG$9)),Quarterly_mmbls!$B28:FG28)</f>
        <v>0.11300576217066513</v>
      </c>
      <c r="AK54" s="47">
        <f>SUMPRODUCT(--(AK$9=YEAR(Quarterly_mmbls!$B$9:FH$9)),Quarterly_mmbls!$B28:FH28)</f>
        <v>0.11154548938714925</v>
      </c>
      <c r="AL54" s="47">
        <f>SUMPRODUCT(--(AL$9=YEAR(Quarterly_mmbls!$B$9:FI$9)),Quarterly_mmbls!$B28:FI28)</f>
        <v>0.10256766226314332</v>
      </c>
      <c r="AM54" s="47">
        <f>SUMPRODUCT(--(AM$9=YEAR(Quarterly_mmbls!$B$9:FJ$9)),Quarterly_mmbls!$B28:FJ28)</f>
        <v>0.10209873857363713</v>
      </c>
      <c r="AN54" s="47">
        <f>SUMPRODUCT(--(AN$9=YEAR(Quarterly_mmbls!$B$9:FK$9)),Quarterly_mmbls!$B28:FK28)</f>
        <v>9.7861022277768148E-2</v>
      </c>
      <c r="AO54" s="47">
        <f>SUMPRODUCT(--(AO$9=YEAR(Quarterly_mmbls!$B$9:FL$9)),Quarterly_mmbls!$B28:FL28)</f>
        <v>9.0780592838281521E-2</v>
      </c>
      <c r="AP54" s="47">
        <f>SUMPRODUCT(--(AP$9=YEAR(Quarterly_mmbls!$B$9:FM$9)),Quarterly_mmbls!$B28:FM28)</f>
        <v>8.7477563720109092E-2</v>
      </c>
      <c r="AQ54" s="47">
        <f>SUMPRODUCT(--(AQ$9=YEAR(Quarterly_mmbls!$B$9:FN$9)),Quarterly_mmbls!$B28:FN28)</f>
        <v>7.1111757211717516E-2</v>
      </c>
      <c r="AR54" s="47">
        <f>SUMPRODUCT(--(AR$9=YEAR(Quarterly_mmbls!$B$9:FQ$9)),Quarterly_mmbls!$B28:FQ28)</f>
        <v>8.1064767825784964E-2</v>
      </c>
      <c r="AS54" s="47">
        <f>SUMPRODUCT(--(AS$9=YEAR(Quarterly_mmbls!$B$9:FU$9)),Quarterly_mmbls!$B28:FU28)</f>
        <v>7.6647799165230415E-2</v>
      </c>
    </row>
    <row r="55" spans="1:45" ht="15" x14ac:dyDescent="0.25">
      <c r="A55" s="50" t="s">
        <v>45</v>
      </c>
      <c r="B55" s="47">
        <f>SUMPRODUCT(--(B$9=YEAR(Quarterly_mmbls!$B$9:DY$9)),Quarterly_mmbls!$B29:DY29)</f>
        <v>0.25255825189989167</v>
      </c>
      <c r="C55" s="47">
        <f>SUMPRODUCT(--(C$9=YEAR(Quarterly_mmbls!$B$9:DZ$9)),Quarterly_mmbls!$B29:DZ29)</f>
        <v>0.32740540363546533</v>
      </c>
      <c r="D55" s="47">
        <f>SUMPRODUCT(--(D$9=YEAR(Quarterly_mmbls!$B$9:EA$9)),Quarterly_mmbls!$B29:EA29)</f>
        <v>0.19871172469415641</v>
      </c>
      <c r="E55" s="47">
        <f>SUMPRODUCT(--(E$9=YEAR(Quarterly_mmbls!$B$9:EB$9)),Quarterly_mmbls!$B29:EB29)</f>
        <v>0.30033048215876001</v>
      </c>
      <c r="F55" s="47">
        <f>SUMPRODUCT(--(F$9=YEAR(Quarterly_mmbls!$B$9:EC$9)),Quarterly_mmbls!$B29:EC29)</f>
        <v>0.19633309067291282</v>
      </c>
      <c r="G55" s="47">
        <f>SUMPRODUCT(--(G$9=YEAR(Quarterly_mmbls!$B$9:ED$9)),Quarterly_mmbls!$B29:ED29)</f>
        <v>0.25586279715088106</v>
      </c>
      <c r="H55" s="47">
        <f>SUMPRODUCT(--(H$9=YEAR(Quarterly_mmbls!$B$9:EE$9)),Quarterly_mmbls!$B29:EE29)</f>
        <v>0.24051342391983618</v>
      </c>
      <c r="I55" s="47">
        <f>SUMPRODUCT(--(I$9=YEAR(Quarterly_mmbls!$B$9:EF$9)),Quarterly_mmbls!$B29:EF29)</f>
        <v>9.4331197527035157E-2</v>
      </c>
      <c r="J55" s="47">
        <f>SUMPRODUCT(--(J$9=YEAR(Quarterly_mmbls!$B$9:EG$9)),Quarterly_mmbls!$B29:EG29)</f>
        <v>0.10284798444202473</v>
      </c>
      <c r="K55" s="47">
        <f>SUMPRODUCT(--(K$9=YEAR(Quarterly_mmbls!$B$9:EH$9)),Quarterly_mmbls!$B29:EH29)</f>
        <v>0.11645728312061626</v>
      </c>
      <c r="L55" s="47">
        <f>SUMPRODUCT(--(L$9=YEAR(Quarterly_mmbls!$B$9:EI$9)),Quarterly_mmbls!$B29:EI29)</f>
        <v>0.11905941295593642</v>
      </c>
      <c r="M55" s="47">
        <f>SUMPRODUCT(--(M$9=YEAR(Quarterly_mmbls!$B$9:EJ$9)),Quarterly_mmbls!$B29:EJ29)</f>
        <v>9.5289036730220489E-2</v>
      </c>
      <c r="N55" s="47">
        <f>SUMPRODUCT(--(N$9=YEAR(Quarterly_mmbls!$B$9:EK$9)),Quarterly_mmbls!$B29:EK29)</f>
        <v>4.671860713536443E-2</v>
      </c>
      <c r="O55" s="47">
        <f>SUMPRODUCT(--(O$9=YEAR(Quarterly_mmbls!$B$9:EL$9)),Quarterly_mmbls!$B29:EL29)</f>
        <v>8.069795286836396E-3</v>
      </c>
      <c r="P55" s="47">
        <f>SUMPRODUCT(--(P$9=YEAR(Quarterly_mmbls!$B$9:EM$9)),Quarterly_mmbls!$B29:EM29)</f>
        <v>0</v>
      </c>
      <c r="Q55" s="47">
        <f>SUMPRODUCT(--(Q$9=YEAR(Quarterly_mmbls!$B$9:EN$9)),Quarterly_mmbls!$B29:EN29)</f>
        <v>0</v>
      </c>
      <c r="R55" s="47">
        <f>SUMPRODUCT(--(R$9=YEAR(Quarterly_mmbls!$B$9:EO$9)),Quarterly_mmbls!$B29:EO29)</f>
        <v>0</v>
      </c>
      <c r="S55" s="47">
        <f>SUMPRODUCT(--(S$9=YEAR(Quarterly_mmbls!$B$9:EP$9)),Quarterly_mmbls!$B29:EP29)</f>
        <v>0</v>
      </c>
      <c r="T55" s="47">
        <f>SUMPRODUCT(--(T$9=YEAR(Quarterly_mmbls!$B$9:EQ$9)),Quarterly_mmbls!$B29:EQ29)</f>
        <v>0</v>
      </c>
      <c r="U55" s="47">
        <f>SUMPRODUCT(--(U$9=YEAR(Quarterly_mmbls!$B$9:ER$9)),Quarterly_mmbls!$B29:ER29)</f>
        <v>6.5611985418195049E-3</v>
      </c>
      <c r="V55" s="47">
        <f>SUMPRODUCT(--(V$9=YEAR(Quarterly_mmbls!$B$9:ES$9)),Quarterly_mmbls!$B29:ES29)</f>
        <v>0</v>
      </c>
      <c r="W55" s="47">
        <f>SUMPRODUCT(--(W$9=YEAR(Quarterly_mmbls!$B$9:ET$9)),Quarterly_mmbls!$B29:ET29)</f>
        <v>4.0708166135376494E-4</v>
      </c>
      <c r="X55" s="47">
        <f>SUMPRODUCT(--(X$9=YEAR(Quarterly_mmbls!$B$9:EU$9)),Quarterly_mmbls!$B29:EU29)</f>
        <v>5.5873953519144202E-5</v>
      </c>
      <c r="Y55" s="47">
        <f>SUMPRODUCT(--(Y$9=YEAR(Quarterly_mmbls!$B$9:EV$9)),Quarterly_mmbls!$B29:EV29)</f>
        <v>0</v>
      </c>
      <c r="Z55" s="47">
        <f>SUMPRODUCT(--(Z$9=YEAR(Quarterly_mmbls!$B$9:EW$9)),Quarterly_mmbls!$B29:EW29)</f>
        <v>0</v>
      </c>
      <c r="AA55" s="47">
        <f>SUMPRODUCT(--(AA$9=YEAR(Quarterly_mmbls!$B$9:EX$9)),Quarterly_mmbls!$B29:EX29)</f>
        <v>0</v>
      </c>
      <c r="AB55" s="47">
        <f>SUMPRODUCT(--(AB$9=YEAR(Quarterly_mmbls!$B$9:EY$9)),Quarterly_mmbls!$B29:EY29)</f>
        <v>0</v>
      </c>
      <c r="AC55" s="47">
        <f>SUMPRODUCT(--(AC$9=YEAR(Quarterly_mmbls!$B$9:EZ$9)),Quarterly_mmbls!$B29:EZ29)</f>
        <v>0</v>
      </c>
      <c r="AD55" s="47">
        <f>SUMPRODUCT(--(AD$9=YEAR(Quarterly_mmbls!$B$9:FA$9)),Quarterly_mmbls!$B29:FA29)</f>
        <v>0</v>
      </c>
      <c r="AE55" s="47">
        <f>SUMPRODUCT(--(AE$9=YEAR(Quarterly_mmbls!$B$9:FB$9)),Quarterly_mmbls!$B29:FB29)</f>
        <v>0</v>
      </c>
      <c r="AF55" s="47">
        <f>SUMPRODUCT(--(AF$9=YEAR(Quarterly_mmbls!$B$9:FC$9)),Quarterly_mmbls!$B29:FC29)</f>
        <v>0</v>
      </c>
      <c r="AG55" s="47">
        <f>SUMPRODUCT(--(AG$9=YEAR(Quarterly_mmbls!$B$9:FD$9)),Quarterly_mmbls!$B29:FD29)</f>
        <v>0</v>
      </c>
      <c r="AH55" s="47">
        <f>SUMPRODUCT(--(AH$9=YEAR(Quarterly_mmbls!$B$9:FE$9)),Quarterly_mmbls!$B29:FE29)</f>
        <v>0</v>
      </c>
      <c r="AI55" s="47">
        <f>SUMPRODUCT(--(AI$9=YEAR(Quarterly_mmbls!$B$9:FF$9)),Quarterly_mmbls!$B29:FF29)</f>
        <v>7.9819933598777431E-6</v>
      </c>
      <c r="AJ55" s="47">
        <f>SUMPRODUCT(--(AJ$9=YEAR(Quarterly_mmbls!$B$9:FG$9)),Quarterly_mmbls!$B29:FG29)</f>
        <v>0</v>
      </c>
      <c r="AK55" s="47">
        <f>SUMPRODUCT(--(AK$9=YEAR(Quarterly_mmbls!$B$9:FH$9)),Quarterly_mmbls!$B29:FH29)</f>
        <v>0</v>
      </c>
      <c r="AL55" s="47">
        <f>SUMPRODUCT(--(AL$9=YEAR(Quarterly_mmbls!$B$9:FI$9)),Quarterly_mmbls!$B29:FI29)</f>
        <v>0</v>
      </c>
      <c r="AM55" s="47">
        <f>SUMPRODUCT(--(AM$9=YEAR(Quarterly_mmbls!$B$9:FJ$9)),Quarterly_mmbls!$B29:FJ29)</f>
        <v>0</v>
      </c>
      <c r="AN55" s="47">
        <f>SUMPRODUCT(--(AN$9=YEAR(Quarterly_mmbls!$B$9:FK$9)),Quarterly_mmbls!$B29:FK29)</f>
        <v>0</v>
      </c>
      <c r="AO55" s="47">
        <f>SUMPRODUCT(--(AO$9=YEAR(Quarterly_mmbls!$B$9:FL$9)),Quarterly_mmbls!$B29:FL29)</f>
        <v>0</v>
      </c>
      <c r="AP55" s="47">
        <f>SUMPRODUCT(--(AP$9=YEAR(Quarterly_mmbls!$B$9:FM$9)),Quarterly_mmbls!$B29:FM29)</f>
        <v>0</v>
      </c>
      <c r="AQ55" s="47">
        <f>SUMPRODUCT(--(AQ$9=YEAR(Quarterly_mmbls!$B$9:FN$9)),Quarterly_mmbls!$B29:FN29)</f>
        <v>0</v>
      </c>
      <c r="AR55" s="47">
        <f>SUMPRODUCT(--(AR$9=YEAR(Quarterly_mmbls!$B$9:FQ$9)),Quarterly_mmbls!$B29:FQ29)</f>
        <v>0</v>
      </c>
      <c r="AS55" s="47">
        <f>SUMPRODUCT(--(AS$9=YEAR(Quarterly_mmbls!$B$9:FU$9)),Quarterly_mmbls!$B29:FU29)</f>
        <v>0</v>
      </c>
    </row>
    <row r="56" spans="1:45" ht="17.25" x14ac:dyDescent="0.25">
      <c r="A56" s="49" t="s">
        <v>134</v>
      </c>
      <c r="B56" s="34">
        <f>SUMPRODUCT(--(B$9=YEAR(Quarterly_mmbls!$B$9:DY$9)),Quarterly_mmbls!$B30:DY30)</f>
        <v>0.11115065125834203</v>
      </c>
      <c r="C56" s="34">
        <f>SUMPRODUCT(--(C$9=YEAR(Quarterly_mmbls!$B$9:DZ$9)),Quarterly_mmbls!$B30:DZ30)</f>
        <v>0.20689931587311733</v>
      </c>
      <c r="D56" s="34">
        <f>SUMPRODUCT(--(D$9=YEAR(Quarterly_mmbls!$B$9:EA$9)),Quarterly_mmbls!$B30:EA30)</f>
        <v>0</v>
      </c>
      <c r="E56" s="34">
        <f>SUMPRODUCT(--(E$9=YEAR(Quarterly_mmbls!$B$9:EB$9)),Quarterly_mmbls!$B30:EB30)</f>
        <v>0</v>
      </c>
      <c r="F56" s="34">
        <f>SUMPRODUCT(--(F$9=YEAR(Quarterly_mmbls!$B$9:EC$9)),Quarterly_mmbls!$B30:EC30)</f>
        <v>1.7071332991442416E-2</v>
      </c>
      <c r="G56" s="34">
        <f>SUMPRODUCT(--(G$9=YEAR(Quarterly_mmbls!$B$9:ED$9)),Quarterly_mmbls!$B30:ED30)</f>
        <v>0.28461174911275611</v>
      </c>
      <c r="H56" s="34">
        <f>SUMPRODUCT(--(H$9=YEAR(Quarterly_mmbls!$B$9:EE$9)),Quarterly_mmbls!$B30:EE30)</f>
        <v>0.53638320410026175</v>
      </c>
      <c r="I56" s="34">
        <f>SUMPRODUCT(--(I$9=YEAR(Quarterly_mmbls!$B$9:EF$9)),Quarterly_mmbls!$B30:EF30)</f>
        <v>0.48934520384910796</v>
      </c>
      <c r="J56" s="34">
        <f>SUMPRODUCT(--(J$9=YEAR(Quarterly_mmbls!$B$9:EG$9)),Quarterly_mmbls!$B30:EG30)</f>
        <v>0.47867817731524309</v>
      </c>
      <c r="K56" s="34">
        <f>SUMPRODUCT(--(K$9=YEAR(Quarterly_mmbls!$B$9:EH$9)),Quarterly_mmbls!$B30:EH30)</f>
        <v>0.49187627054881672</v>
      </c>
      <c r="L56" s="34">
        <f>SUMPRODUCT(--(L$9=YEAR(Quarterly_mmbls!$B$9:EI$9)),Quarterly_mmbls!$B30:EI30)</f>
        <v>0.36427516796267834</v>
      </c>
      <c r="M56" s="34">
        <f>SUMPRODUCT(--(M$9=YEAR(Quarterly_mmbls!$B$9:EJ$9)),Quarterly_mmbls!$B30:EJ30)</f>
        <v>0.63165816245254902</v>
      </c>
      <c r="N56" s="34">
        <f>SUMPRODUCT(--(N$9=YEAR(Quarterly_mmbls!$B$9:EK$9)),Quarterly_mmbls!$B30:EK30)</f>
        <v>0.29919298425033297</v>
      </c>
      <c r="O56" s="34">
        <f>SUMPRODUCT(--(O$9=YEAR(Quarterly_mmbls!$B$9:EL$9)),Quarterly_mmbls!$B30:EL30)</f>
        <v>0.30193020952051897</v>
      </c>
      <c r="P56" s="34">
        <f>SUMPRODUCT(--(P$9=YEAR(Quarterly_mmbls!$B$9:EM$9)),Quarterly_mmbls!$B30:EM30)</f>
        <v>0.37012778654077721</v>
      </c>
      <c r="Q56" s="34">
        <f>SUMPRODUCT(--(Q$9=YEAR(Quarterly_mmbls!$B$9:EN$9)),Quarterly_mmbls!$B30:EN30)</f>
        <v>0.44582633821038703</v>
      </c>
      <c r="R56" s="34">
        <f>SUMPRODUCT(--(R$9=YEAR(Quarterly_mmbls!$B$9:EO$9)),Quarterly_mmbls!$B30:EO30)</f>
        <v>1.4463565965562968</v>
      </c>
      <c r="S56" s="34">
        <f>SUMPRODUCT(--(S$9=YEAR(Quarterly_mmbls!$B$9:EP$9)),Quarterly_mmbls!$B30:EP30)</f>
        <v>1.2288410553345954</v>
      </c>
      <c r="T56" s="34">
        <f>SUMPRODUCT(--(T$9=YEAR(Quarterly_mmbls!$B$9:EQ$9)),Quarterly_mmbls!$B30:EQ30)</f>
        <v>1.2286806248123638</v>
      </c>
      <c r="U56" s="34">
        <f>SUMPRODUCT(--(U$9=YEAR(Quarterly_mmbls!$B$9:ER$9)),Quarterly_mmbls!$B30:ER30)</f>
        <v>1.2087802332876221</v>
      </c>
      <c r="V56" s="34">
        <f>SUMPRODUCT(--(V$9=YEAR(Quarterly_mmbls!$B$9:ES$9)),Quarterly_mmbls!$B30:ES30)</f>
        <v>1.3175906448238837</v>
      </c>
      <c r="W56" s="34">
        <f>SUMPRODUCT(--(W$9=YEAR(Quarterly_mmbls!$B$9:ET$9)),Quarterly_mmbls!$B30:ET30)</f>
        <v>1.5100205111350009</v>
      </c>
      <c r="X56" s="34">
        <f>SUMPRODUCT(--(X$9=YEAR(Quarterly_mmbls!$B$9:EU$9)),Quarterly_mmbls!$B30:EU30)</f>
        <v>1.3051240353933429</v>
      </c>
      <c r="Y56" s="34">
        <f>SUMPRODUCT(--(Y$9=YEAR(Quarterly_mmbls!$B$9:EV$9)),Quarterly_mmbls!$B30:EV30)</f>
        <v>1.3341099691589171</v>
      </c>
      <c r="Z56" s="34">
        <f>SUMPRODUCT(--(Z$9=YEAR(Quarterly_mmbls!$B$9:EW$9)),Quarterly_mmbls!$B30:EW30)</f>
        <v>1.2084568318843631</v>
      </c>
      <c r="AA56" s="34">
        <f>SUMPRODUCT(--(AA$9=YEAR(Quarterly_mmbls!$B$9:EX$9)),Quarterly_mmbls!$B30:EX30)</f>
        <v>1.1456704576618388</v>
      </c>
      <c r="AB56" s="34">
        <f>SUMPRODUCT(--(AB$9=YEAR(Quarterly_mmbls!$B$9:EY$9)),Quarterly_mmbls!$B30:EY30)</f>
        <v>1.1691535785526579</v>
      </c>
      <c r="AC56" s="34">
        <f>SUMPRODUCT(--(AC$9=YEAR(Quarterly_mmbls!$B$9:EZ$9)),Quarterly_mmbls!$B30:EZ30)</f>
        <v>0.95640584810536367</v>
      </c>
      <c r="AD56" s="34">
        <f>SUMPRODUCT(--(AD$9=YEAR(Quarterly_mmbls!$B$9:FA$9)),Quarterly_mmbls!$B30:FA30)</f>
        <v>1.0536940807133062</v>
      </c>
      <c r="AE56" s="34">
        <f>SUMPRODUCT(--(AE$9=YEAR(Quarterly_mmbls!$B$9:FB$9)),Quarterly_mmbls!$B30:FB30)</f>
        <v>1.095618317157564</v>
      </c>
      <c r="AF56" s="34">
        <f>SUMPRODUCT(--(AF$9=YEAR(Quarterly_mmbls!$B$9:FC$9)),Quarterly_mmbls!$B30:FC30)</f>
        <v>1.2176980635548276</v>
      </c>
      <c r="AG56" s="34">
        <f>SUMPRODUCT(--(AG$9=YEAR(Quarterly_mmbls!$B$9:FD$9)),Quarterly_mmbls!$B30:FD30)</f>
        <v>1.1676399108415829</v>
      </c>
      <c r="AH56" s="34">
        <f>SUMPRODUCT(--(AH$9=YEAR(Quarterly_mmbls!$B$9:FE$9)),Quarterly_mmbls!$B30:FE30)</f>
        <v>1.122967181275669</v>
      </c>
      <c r="AI56" s="34">
        <f>SUMPRODUCT(--(AI$9=YEAR(Quarterly_mmbls!$B$9:FF$9)),Quarterly_mmbls!$B30:FF30)</f>
        <v>1.1294416220777175</v>
      </c>
      <c r="AJ56" s="34">
        <f>SUMPRODUCT(--(AJ$9=YEAR(Quarterly_mmbls!$B$9:FG$9)),Quarterly_mmbls!$B30:FG30)</f>
        <v>1.1918503668767118</v>
      </c>
      <c r="AK56" s="34">
        <f>SUMPRODUCT(--(AK$9=YEAR(Quarterly_mmbls!$B$9:FH$9)),Quarterly_mmbls!$B30:FH30)</f>
        <v>0.96913898061608239</v>
      </c>
      <c r="AL56" s="34">
        <f>SUMPRODUCT(--(AL$9=YEAR(Quarterly_mmbls!$B$9:FI$9)),Quarterly_mmbls!$B30:FI30)</f>
        <v>1.2017222881015308</v>
      </c>
      <c r="AM56" s="34">
        <f>SUMPRODUCT(--(AM$9=YEAR(Quarterly_mmbls!$B$9:FJ$9)),Quarterly_mmbls!$B30:FJ30)</f>
        <v>1.1564954462458799</v>
      </c>
      <c r="AN56" s="34">
        <f>SUMPRODUCT(--(AN$9=YEAR(Quarterly_mmbls!$B$9:FK$9)),Quarterly_mmbls!$B30:FK30)</f>
        <v>0.89662363959887958</v>
      </c>
      <c r="AO56" s="34">
        <f>SUMPRODUCT(--(AO$9=YEAR(Quarterly_mmbls!$B$9:FL$9)),Quarterly_mmbls!$B30:FL30)</f>
        <v>1.3251052298422015</v>
      </c>
      <c r="AP56" s="34">
        <f>SUMPRODUCT(--(AP$9=YEAR(Quarterly_mmbls!$B$9:FM$9)),Quarterly_mmbls!$B30:FM30)</f>
        <v>0.94081274961461903</v>
      </c>
      <c r="AQ56" s="34">
        <f>SUMPRODUCT(--(AQ$9=YEAR(Quarterly_mmbls!$B$9:FN$9)),Quarterly_mmbls!$B30:FN30)</f>
        <v>1.0762265677180589</v>
      </c>
      <c r="AR56" s="47">
        <f>SUMPRODUCT(--(AR$9=YEAR(Quarterly_mmbls!$B$9:FQ$9)),Quarterly_mmbls!$B30:FQ30)</f>
        <v>0.97447306177622139</v>
      </c>
      <c r="AS56" s="47">
        <f>SUMPRODUCT(--(AS$9=YEAR(Quarterly_mmbls!$B$9:FU$9)),Quarterly_mmbls!$B30:FU30)</f>
        <v>0.92245460153162961</v>
      </c>
    </row>
    <row r="57" spans="1:45" ht="15" x14ac:dyDescent="0.2">
      <c r="A57" s="27" t="s">
        <v>29</v>
      </c>
      <c r="B57" s="17">
        <f t="shared" ref="B57:AP57" si="14">SUM(B58:B61,B65:B67,B71)</f>
        <v>0</v>
      </c>
      <c r="C57" s="17">
        <f t="shared" si="14"/>
        <v>0</v>
      </c>
      <c r="D57" s="17">
        <f t="shared" si="14"/>
        <v>0</v>
      </c>
      <c r="E57" s="17">
        <f t="shared" si="14"/>
        <v>0.22503475176159171</v>
      </c>
      <c r="F57" s="17">
        <f t="shared" si="14"/>
        <v>0.27471757510403827</v>
      </c>
      <c r="G57" s="17">
        <f t="shared" si="14"/>
        <v>0.4200406192772615</v>
      </c>
      <c r="H57" s="17">
        <f t="shared" si="14"/>
        <v>0.13306297979634898</v>
      </c>
      <c r="I57" s="17">
        <f t="shared" si="14"/>
        <v>0.13287562369485556</v>
      </c>
      <c r="J57" s="17">
        <f t="shared" si="14"/>
        <v>0</v>
      </c>
      <c r="K57" s="17">
        <f t="shared" si="14"/>
        <v>9.234648416822952E-2</v>
      </c>
      <c r="L57" s="17">
        <f t="shared" si="14"/>
        <v>0.51925743528896073</v>
      </c>
      <c r="M57" s="17">
        <f t="shared" si="14"/>
        <v>5.7776719675353005</v>
      </c>
      <c r="N57" s="17">
        <f t="shared" si="14"/>
        <v>5.8847183950981572</v>
      </c>
      <c r="O57" s="17">
        <f t="shared" si="14"/>
        <v>3.1846128377422285</v>
      </c>
      <c r="P57" s="17">
        <f t="shared" si="14"/>
        <v>8.8734800740956796</v>
      </c>
      <c r="Q57" s="17">
        <f t="shared" si="14"/>
        <v>12.570913579354796</v>
      </c>
      <c r="R57" s="17">
        <f t="shared" si="14"/>
        <v>14.697153169197376</v>
      </c>
      <c r="S57" s="17">
        <f t="shared" si="14"/>
        <v>13.865613029874256</v>
      </c>
      <c r="T57" s="17">
        <f t="shared" si="14"/>
        <v>11.404692593293127</v>
      </c>
      <c r="U57" s="17">
        <f t="shared" si="14"/>
        <v>12.888924494774166</v>
      </c>
      <c r="V57" s="17">
        <f t="shared" si="14"/>
        <v>11.78013367984251</v>
      </c>
      <c r="W57" s="17">
        <f t="shared" si="14"/>
        <v>9.9265937822807597</v>
      </c>
      <c r="X57" s="17">
        <f t="shared" si="14"/>
        <v>11.546983770598368</v>
      </c>
      <c r="Y57" s="17">
        <f t="shared" si="14"/>
        <v>15.863717265607885</v>
      </c>
      <c r="Z57" s="17">
        <f t="shared" si="14"/>
        <v>14.692611907072864</v>
      </c>
      <c r="AA57" s="17">
        <f t="shared" si="14"/>
        <v>13.445164311462092</v>
      </c>
      <c r="AB57" s="17">
        <f t="shared" si="14"/>
        <v>11.849997697654315</v>
      </c>
      <c r="AC57" s="17">
        <f t="shared" si="14"/>
        <v>11.86142970349869</v>
      </c>
      <c r="AD57" s="17">
        <f t="shared" si="14"/>
        <v>10.883888510040242</v>
      </c>
      <c r="AE57" s="17">
        <f t="shared" si="14"/>
        <v>8.1962336319982914</v>
      </c>
      <c r="AF57" s="17">
        <f t="shared" si="14"/>
        <v>6.6753401280090729</v>
      </c>
      <c r="AG57" s="17">
        <f t="shared" si="14"/>
        <v>6.3787074478259749</v>
      </c>
      <c r="AH57" s="17">
        <f t="shared" si="14"/>
        <v>6.2154296844686723</v>
      </c>
      <c r="AI57" s="17">
        <f t="shared" si="14"/>
        <v>13.560571823426795</v>
      </c>
      <c r="AJ57" s="17">
        <f t="shared" si="14"/>
        <v>21.34183600300662</v>
      </c>
      <c r="AK57" s="17">
        <f t="shared" si="14"/>
        <v>19.050583357008779</v>
      </c>
      <c r="AL57" s="17">
        <f t="shared" si="14"/>
        <v>19.236476764315171</v>
      </c>
      <c r="AM57" s="17">
        <f t="shared" si="14"/>
        <v>17.618613147973143</v>
      </c>
      <c r="AN57" s="17">
        <f t="shared" si="14"/>
        <v>15.966309125001512</v>
      </c>
      <c r="AO57" s="17">
        <f t="shared" si="14"/>
        <v>13.362006498202364</v>
      </c>
      <c r="AP57" s="17">
        <f t="shared" si="14"/>
        <v>14.769932222795216</v>
      </c>
      <c r="AQ57" s="17">
        <f>SUM(AQ58:AQ61,AQ65:AQ67,AQ71)</f>
        <v>15.548654922894881</v>
      </c>
      <c r="AR57" s="17">
        <f t="shared" ref="AR57" si="15">SUM(AR58:AR61,AR65:AR67,AR71)</f>
        <v>12.08112431849762</v>
      </c>
      <c r="AS57" s="17">
        <f>SUM(AS58:AS61,AS65:AS67,AS71)</f>
        <v>12.000839957960666</v>
      </c>
    </row>
    <row r="58" spans="1:45" ht="15" x14ac:dyDescent="0.25">
      <c r="A58" s="49" t="s">
        <v>22</v>
      </c>
      <c r="B58" s="47">
        <f>SUMPRODUCT(--(B$9=YEAR(Quarterly_mmbls!$B$9:DY$9)),Quarterly_mmbls!$B32:DY32)</f>
        <v>0</v>
      </c>
      <c r="C58" s="47">
        <f>SUMPRODUCT(--(C$9=YEAR(Quarterly_mmbls!$B$9:DZ$9)),Quarterly_mmbls!$B32:DZ32)</f>
        <v>0</v>
      </c>
      <c r="D58" s="47">
        <f>SUMPRODUCT(--(D$9=YEAR(Quarterly_mmbls!$B$9:EA$9)),Quarterly_mmbls!$B32:EA32)</f>
        <v>0</v>
      </c>
      <c r="E58" s="47">
        <f>SUMPRODUCT(--(E$9=YEAR(Quarterly_mmbls!$B$9:EB$9)),Quarterly_mmbls!$B32:EB32)</f>
        <v>0</v>
      </c>
      <c r="F58" s="47">
        <f>SUMPRODUCT(--(F$9=YEAR(Quarterly_mmbls!$B$9:EC$9)),Quarterly_mmbls!$B32:EC32)</f>
        <v>0</v>
      </c>
      <c r="G58" s="47">
        <f>SUMPRODUCT(--(G$9=YEAR(Quarterly_mmbls!$B$9:ED$9)),Quarterly_mmbls!$B32:ED32)</f>
        <v>0</v>
      </c>
      <c r="H58" s="47">
        <f>SUMPRODUCT(--(H$9=YEAR(Quarterly_mmbls!$B$9:EE$9)),Quarterly_mmbls!$B32:EE32)</f>
        <v>0</v>
      </c>
      <c r="I58" s="47">
        <f>SUMPRODUCT(--(I$9=YEAR(Quarterly_mmbls!$B$9:EF$9)),Quarterly_mmbls!$B32:EF32)</f>
        <v>0</v>
      </c>
      <c r="J58" s="47">
        <f>SUMPRODUCT(--(J$9=YEAR(Quarterly_mmbls!$B$9:EG$9)),Quarterly_mmbls!$B32:EG32)</f>
        <v>0</v>
      </c>
      <c r="K58" s="47">
        <f>SUMPRODUCT(--(K$9=YEAR(Quarterly_mmbls!$B$9:EH$9)),Quarterly_mmbls!$B32:EH32)</f>
        <v>0</v>
      </c>
      <c r="L58" s="47">
        <f>SUMPRODUCT(--(L$9=YEAR(Quarterly_mmbls!$B$9:EI$9)),Quarterly_mmbls!$B32:EI32)</f>
        <v>0</v>
      </c>
      <c r="M58" s="47">
        <f>SUMPRODUCT(--(M$9=YEAR(Quarterly_mmbls!$B$9:EJ$9)),Quarterly_mmbls!$B32:EJ32)</f>
        <v>5.0297887861012072</v>
      </c>
      <c r="N58" s="47">
        <f>SUMPRODUCT(--(N$9=YEAR(Quarterly_mmbls!$B$9:EK$9)),Quarterly_mmbls!$B32:EK32)</f>
        <v>1.6410491247919252</v>
      </c>
      <c r="O58" s="47">
        <f>SUMPRODUCT(--(O$9=YEAR(Quarterly_mmbls!$B$9:EL$9)),Quarterly_mmbls!$B32:EL32)</f>
        <v>0.80219090480409649</v>
      </c>
      <c r="P58" s="47">
        <f>SUMPRODUCT(--(P$9=YEAR(Quarterly_mmbls!$B$9:EM$9)),Quarterly_mmbls!$B32:EM32)</f>
        <v>2.3808823423348282</v>
      </c>
      <c r="Q58" s="47">
        <f>SUMPRODUCT(--(Q$9=YEAR(Quarterly_mmbls!$B$9:EN$9)),Quarterly_mmbls!$B32:EN32)</f>
        <v>4.6287459046237336</v>
      </c>
      <c r="R58" s="47">
        <f>SUMPRODUCT(--(R$9=YEAR(Quarterly_mmbls!$B$9:EO$9)),Quarterly_mmbls!$B32:EO32)</f>
        <v>6.6804367481967377</v>
      </c>
      <c r="S58" s="47">
        <f>SUMPRODUCT(--(S$9=YEAR(Quarterly_mmbls!$B$9:EP$9)),Quarterly_mmbls!$B32:EP32)</f>
        <v>7.4048612388017538</v>
      </c>
      <c r="T58" s="47">
        <f>SUMPRODUCT(--(T$9=YEAR(Quarterly_mmbls!$B$9:EQ$9)),Quarterly_mmbls!$B32:EQ32)</f>
        <v>6.8486391044049926</v>
      </c>
      <c r="U58" s="47">
        <f>SUMPRODUCT(--(U$9=YEAR(Quarterly_mmbls!$B$9:ER$9)),Quarterly_mmbls!$B32:ER32)</f>
        <v>8.035144653734525</v>
      </c>
      <c r="V58" s="47">
        <f>SUMPRODUCT(--(V$9=YEAR(Quarterly_mmbls!$B$9:ES$9)),Quarterly_mmbls!$B32:ES32)</f>
        <v>8.7055957770226726</v>
      </c>
      <c r="W58" s="47">
        <f>SUMPRODUCT(--(W$9=YEAR(Quarterly_mmbls!$B$9:ET$9)),Quarterly_mmbls!$B32:ET32)</f>
        <v>7.6846351762645124</v>
      </c>
      <c r="X58" s="47">
        <f>SUMPRODUCT(--(X$9=YEAR(Quarterly_mmbls!$B$9:EU$9)),Quarterly_mmbls!$B32:EU32)</f>
        <v>10.088899874688998</v>
      </c>
      <c r="Y58" s="47">
        <f>SUMPRODUCT(--(Y$9=YEAR(Quarterly_mmbls!$B$9:EV$9)),Quarterly_mmbls!$B32:EV32)</f>
        <v>13.883423242275866</v>
      </c>
      <c r="Z58" s="47">
        <f>SUMPRODUCT(--(Z$9=YEAR(Quarterly_mmbls!$B$9:EW$9)),Quarterly_mmbls!$B32:EW32)</f>
        <v>12.74037686450095</v>
      </c>
      <c r="AA58" s="47">
        <f>SUMPRODUCT(--(AA$9=YEAR(Quarterly_mmbls!$B$9:EX$9)),Quarterly_mmbls!$B32:EX32)</f>
        <v>11.628454178609125</v>
      </c>
      <c r="AB58" s="47">
        <f>SUMPRODUCT(--(AB$9=YEAR(Quarterly_mmbls!$B$9:EY$9)),Quarterly_mmbls!$B32:EY32)</f>
        <v>10.096313544004136</v>
      </c>
      <c r="AC58" s="47">
        <f>SUMPRODUCT(--(AC$9=YEAR(Quarterly_mmbls!$B$9:EZ$9)),Quarterly_mmbls!$B32:EZ32)</f>
        <v>10.505963409259328</v>
      </c>
      <c r="AD58" s="47">
        <f>SUMPRODUCT(--(AD$9=YEAR(Quarterly_mmbls!$B$9:FA$9)),Quarterly_mmbls!$B32:FA32)</f>
        <v>9.0870178515478983</v>
      </c>
      <c r="AE58" s="47">
        <f>SUMPRODUCT(--(AE$9=YEAR(Quarterly_mmbls!$B$9:FB$9)),Quarterly_mmbls!$B32:FB32)</f>
        <v>7.4618649635769545</v>
      </c>
      <c r="AF58" s="47">
        <f>SUMPRODUCT(--(AF$9=YEAR(Quarterly_mmbls!$B$9:FC$9)),Quarterly_mmbls!$B32:FC32)</f>
        <v>5.9722469856554801</v>
      </c>
      <c r="AG58" s="47">
        <f>SUMPRODUCT(--(AG$9=YEAR(Quarterly_mmbls!$B$9:FD$9)),Quarterly_mmbls!$B32:FD32)</f>
        <v>5.0999225889281359</v>
      </c>
      <c r="AH58" s="47">
        <f>SUMPRODUCT(--(AH$9=YEAR(Quarterly_mmbls!$B$9:FE$9)),Quarterly_mmbls!$B32:FE32)</f>
        <v>5.5615958928543412</v>
      </c>
      <c r="AI58" s="47">
        <f>SUMPRODUCT(--(AI$9=YEAR(Quarterly_mmbls!$B$9:FF$9)),Quarterly_mmbls!$B32:FF32)</f>
        <v>12.73073719945258</v>
      </c>
      <c r="AJ58" s="47">
        <f>SUMPRODUCT(--(AJ$9=YEAR(Quarterly_mmbls!$B$9:FG$9)),Quarterly_mmbls!$B32:FG32)</f>
        <v>19.931475778216328</v>
      </c>
      <c r="AK58" s="47">
        <f>SUMPRODUCT(--(AK$9=YEAR(Quarterly_mmbls!$B$9:FH$9)),Quarterly_mmbls!$B32:FH32)</f>
        <v>17.677289075048442</v>
      </c>
      <c r="AL58" s="47">
        <f>SUMPRODUCT(--(AL$9=YEAR(Quarterly_mmbls!$B$9:FI$9)),Quarterly_mmbls!$B32:FI32)</f>
        <v>18.364961401802198</v>
      </c>
      <c r="AM58" s="47">
        <f>SUMPRODUCT(--(AM$9=YEAR(Quarterly_mmbls!$B$9:FJ$9)),Quarterly_mmbls!$B32:FJ32)</f>
        <v>15.878755187513029</v>
      </c>
      <c r="AN58" s="47">
        <f>SUMPRODUCT(--(AN$9=YEAR(Quarterly_mmbls!$B$9:FK$9)),Quarterly_mmbls!$B32:FK32)</f>
        <v>13.864143926084171</v>
      </c>
      <c r="AO58" s="47">
        <f>SUMPRODUCT(--(AO$9=YEAR(Quarterly_mmbls!$B$9:FL$9)),Quarterly_mmbls!$B32:FL32)</f>
        <v>11.502960998807477</v>
      </c>
      <c r="AP58" s="47">
        <f>SUMPRODUCT(--(AP$9=YEAR(Quarterly_mmbls!$B$9:FM$9)),Quarterly_mmbls!$B32:FM32)</f>
        <v>13.307624813560102</v>
      </c>
      <c r="AQ58" s="47">
        <f>SUMPRODUCT(--(AQ$9=YEAR(Quarterly_mmbls!$B$9:FN$9)),Quarterly_mmbls!$B32:FN32)</f>
        <v>13.651449343948995</v>
      </c>
      <c r="AR58" s="47">
        <f>SUMPRODUCT(--(AR$9=YEAR(Quarterly_mmbls!$B$9:FQ$9)),Quarterly_mmbls!$B32:FQ32)</f>
        <v>11.042163443968525</v>
      </c>
      <c r="AS58" s="47">
        <f>SUMPRODUCT(--(AS$9=YEAR(Quarterly_mmbls!$B$9:FU$9)),Quarterly_mmbls!$B32:FU32)</f>
        <v>10.335826240434955</v>
      </c>
    </row>
    <row r="59" spans="1:45" ht="15" x14ac:dyDescent="0.25">
      <c r="A59" s="49" t="s">
        <v>23</v>
      </c>
      <c r="B59" s="47">
        <f>SUMPRODUCT(--(B$9=YEAR(Quarterly_mmbls!$B$9:DY$9)),Quarterly_mmbls!$B33:DY33)</f>
        <v>0</v>
      </c>
      <c r="C59" s="47">
        <f>SUMPRODUCT(--(C$9=YEAR(Quarterly_mmbls!$B$9:DZ$9)),Quarterly_mmbls!$B33:DZ33)</f>
        <v>0</v>
      </c>
      <c r="D59" s="47">
        <f>SUMPRODUCT(--(D$9=YEAR(Quarterly_mmbls!$B$9:EA$9)),Quarterly_mmbls!$B33:EA33)</f>
        <v>0</v>
      </c>
      <c r="E59" s="47">
        <f>SUMPRODUCT(--(E$9=YEAR(Quarterly_mmbls!$B$9:EB$9)),Quarterly_mmbls!$B33:EB33)</f>
        <v>0</v>
      </c>
      <c r="F59" s="47">
        <f>SUMPRODUCT(--(F$9=YEAR(Quarterly_mmbls!$B$9:EC$9)),Quarterly_mmbls!$B33:EC33)</f>
        <v>0</v>
      </c>
      <c r="G59" s="47">
        <f>SUMPRODUCT(--(G$9=YEAR(Quarterly_mmbls!$B$9:ED$9)),Quarterly_mmbls!$B33:ED33)</f>
        <v>0</v>
      </c>
      <c r="H59" s="47">
        <f>SUMPRODUCT(--(H$9=YEAR(Quarterly_mmbls!$B$9:EE$9)),Quarterly_mmbls!$B33:EE33)</f>
        <v>0</v>
      </c>
      <c r="I59" s="47">
        <f>SUMPRODUCT(--(I$9=YEAR(Quarterly_mmbls!$B$9:EF$9)),Quarterly_mmbls!$B33:EF33)</f>
        <v>0</v>
      </c>
      <c r="J59" s="47">
        <f>SUMPRODUCT(--(J$9=YEAR(Quarterly_mmbls!$B$9:EG$9)),Quarterly_mmbls!$B33:EG33)</f>
        <v>0</v>
      </c>
      <c r="K59" s="47">
        <f>SUMPRODUCT(--(K$9=YEAR(Quarterly_mmbls!$B$9:EH$9)),Quarterly_mmbls!$B33:EH33)</f>
        <v>0</v>
      </c>
      <c r="L59" s="47">
        <f>SUMPRODUCT(--(L$9=YEAR(Quarterly_mmbls!$B$9:EI$9)),Quarterly_mmbls!$B33:EI33)</f>
        <v>0</v>
      </c>
      <c r="M59" s="47">
        <f>SUMPRODUCT(--(M$9=YEAR(Quarterly_mmbls!$B$9:EJ$9)),Quarterly_mmbls!$B33:EJ33)</f>
        <v>0</v>
      </c>
      <c r="N59" s="47">
        <f>SUMPRODUCT(--(N$9=YEAR(Quarterly_mmbls!$B$9:EK$9)),Quarterly_mmbls!$B33:EK33)</f>
        <v>0</v>
      </c>
      <c r="O59" s="47">
        <f>SUMPRODUCT(--(O$9=YEAR(Quarterly_mmbls!$B$9:EL$9)),Quarterly_mmbls!$B33:EL33)</f>
        <v>0</v>
      </c>
      <c r="P59" s="47">
        <f>SUMPRODUCT(--(P$9=YEAR(Quarterly_mmbls!$B$9:EM$9)),Quarterly_mmbls!$B33:EM33)</f>
        <v>0</v>
      </c>
      <c r="Q59" s="47">
        <f>SUMPRODUCT(--(Q$9=YEAR(Quarterly_mmbls!$B$9:EN$9)),Quarterly_mmbls!$B33:EN33)</f>
        <v>0</v>
      </c>
      <c r="R59" s="47">
        <f>SUMPRODUCT(--(R$9=YEAR(Quarterly_mmbls!$B$9:EO$9)),Quarterly_mmbls!$B33:EO33)</f>
        <v>0</v>
      </c>
      <c r="S59" s="47">
        <f>SUMPRODUCT(--(S$9=YEAR(Quarterly_mmbls!$B$9:EP$9)),Quarterly_mmbls!$B33:EP33)</f>
        <v>1.7405304593771577E-2</v>
      </c>
      <c r="T59" s="47">
        <f>SUMPRODUCT(--(T$9=YEAR(Quarterly_mmbls!$B$9:EQ$9)),Quarterly_mmbls!$B33:EQ33)</f>
        <v>0</v>
      </c>
      <c r="U59" s="47">
        <f>SUMPRODUCT(--(U$9=YEAR(Quarterly_mmbls!$B$9:ER$9)),Quarterly_mmbls!$B33:ER33)</f>
        <v>0</v>
      </c>
      <c r="V59" s="47">
        <f>SUMPRODUCT(--(V$9=YEAR(Quarterly_mmbls!$B$9:ES$9)),Quarterly_mmbls!$B33:ES33)</f>
        <v>0</v>
      </c>
      <c r="W59" s="47">
        <f>SUMPRODUCT(--(W$9=YEAR(Quarterly_mmbls!$B$9:ET$9)),Quarterly_mmbls!$B33:ET33)</f>
        <v>0</v>
      </c>
      <c r="X59" s="47">
        <f>SUMPRODUCT(--(X$9=YEAR(Quarterly_mmbls!$B$9:EU$9)),Quarterly_mmbls!$B33:EU33)</f>
        <v>0</v>
      </c>
      <c r="Y59" s="47">
        <f>SUMPRODUCT(--(Y$9=YEAR(Quarterly_mmbls!$B$9:EV$9)),Quarterly_mmbls!$B33:EV33)</f>
        <v>0</v>
      </c>
      <c r="Z59" s="47">
        <f>SUMPRODUCT(--(Z$9=YEAR(Quarterly_mmbls!$B$9:EW$9)),Quarterly_mmbls!$B33:EW33)</f>
        <v>0</v>
      </c>
      <c r="AA59" s="47">
        <f>SUMPRODUCT(--(AA$9=YEAR(Quarterly_mmbls!$B$9:EX$9)),Quarterly_mmbls!$B33:EX33)</f>
        <v>0</v>
      </c>
      <c r="AB59" s="47">
        <f>SUMPRODUCT(--(AB$9=YEAR(Quarterly_mmbls!$B$9:EY$9)),Quarterly_mmbls!$B33:EY33)</f>
        <v>0</v>
      </c>
      <c r="AC59" s="47">
        <f>SUMPRODUCT(--(AC$9=YEAR(Quarterly_mmbls!$B$9:EZ$9)),Quarterly_mmbls!$B33:EZ33)</f>
        <v>0</v>
      </c>
      <c r="AD59" s="47">
        <f>SUMPRODUCT(--(AD$9=YEAR(Quarterly_mmbls!$B$9:FA$9)),Quarterly_mmbls!$B33:FA33)</f>
        <v>0</v>
      </c>
      <c r="AE59" s="47">
        <f>SUMPRODUCT(--(AE$9=YEAR(Quarterly_mmbls!$B$9:FB$9)),Quarterly_mmbls!$B33:FB33)</f>
        <v>0</v>
      </c>
      <c r="AF59" s="47">
        <f>SUMPRODUCT(--(AF$9=YEAR(Quarterly_mmbls!$B$9:FC$9)),Quarterly_mmbls!$B33:FC33)</f>
        <v>0</v>
      </c>
      <c r="AG59" s="47">
        <f>SUMPRODUCT(--(AG$9=YEAR(Quarterly_mmbls!$B$9:FD$9)),Quarterly_mmbls!$B33:FD33)</f>
        <v>0</v>
      </c>
      <c r="AH59" s="47">
        <f>SUMPRODUCT(--(AH$9=YEAR(Quarterly_mmbls!$B$9:FE$9)),Quarterly_mmbls!$B33:FE33)</f>
        <v>0</v>
      </c>
      <c r="AI59" s="47">
        <f>SUMPRODUCT(--(AI$9=YEAR(Quarterly_mmbls!$B$9:FF$9)),Quarterly_mmbls!$B33:FF33)</f>
        <v>0</v>
      </c>
      <c r="AJ59" s="47">
        <f>SUMPRODUCT(--(AJ$9=YEAR(Quarterly_mmbls!$B$9:FG$9)),Quarterly_mmbls!$B33:FG33)</f>
        <v>0</v>
      </c>
      <c r="AK59" s="47">
        <f>SUMPRODUCT(--(AK$9=YEAR(Quarterly_mmbls!$B$9:FH$9)),Quarterly_mmbls!$B33:FH33)</f>
        <v>0</v>
      </c>
      <c r="AL59" s="47">
        <f>SUMPRODUCT(--(AL$9=YEAR(Quarterly_mmbls!$B$9:FI$9)),Quarterly_mmbls!$B33:FI33)</f>
        <v>0</v>
      </c>
      <c r="AM59" s="47">
        <f>SUMPRODUCT(--(AM$9=YEAR(Quarterly_mmbls!$B$9:FJ$9)),Quarterly_mmbls!$B33:FJ33)</f>
        <v>0</v>
      </c>
      <c r="AN59" s="47">
        <f>SUMPRODUCT(--(AN$9=YEAR(Quarterly_mmbls!$B$9:FK$9)),Quarterly_mmbls!$B33:FK33)</f>
        <v>0</v>
      </c>
      <c r="AO59" s="47">
        <f>SUMPRODUCT(--(AO$9=YEAR(Quarterly_mmbls!$B$9:FL$9)),Quarterly_mmbls!$B33:FL33)</f>
        <v>0</v>
      </c>
      <c r="AP59" s="47">
        <f>SUMPRODUCT(--(AP$9=YEAR(Quarterly_mmbls!$B$9:FM$9)),Quarterly_mmbls!$B33:FM33)</f>
        <v>0</v>
      </c>
      <c r="AQ59" s="47">
        <f>SUMPRODUCT(--(AQ$9=YEAR(Quarterly_mmbls!$B$9:FN$9)),Quarterly_mmbls!$B33:FN33)</f>
        <v>0.48198646443937476</v>
      </c>
      <c r="AR59" s="47">
        <f>SUMPRODUCT(--(AR$9=YEAR(Quarterly_mmbls!$B$9:FQ$9)),Quarterly_mmbls!$B33:FQ33)</f>
        <v>0</v>
      </c>
      <c r="AS59" s="47">
        <f>SUMPRODUCT(--(AS$9=YEAR(Quarterly_mmbls!$B$9:FU$9)),Quarterly_mmbls!$B33:FU33)</f>
        <v>0</v>
      </c>
    </row>
    <row r="60" spans="1:45" ht="15" x14ac:dyDescent="0.25">
      <c r="A60" s="49" t="s">
        <v>24</v>
      </c>
      <c r="B60" s="47">
        <f>SUMPRODUCT(--(B$9=YEAR(Quarterly_mmbls!$B$9:DY$9)),Quarterly_mmbls!$B34:DY34)</f>
        <v>0</v>
      </c>
      <c r="C60" s="47">
        <f>SUMPRODUCT(--(C$9=YEAR(Quarterly_mmbls!$B$9:DZ$9)),Quarterly_mmbls!$B34:DZ34)</f>
        <v>0</v>
      </c>
      <c r="D60" s="47">
        <f>SUMPRODUCT(--(D$9=YEAR(Quarterly_mmbls!$B$9:EA$9)),Quarterly_mmbls!$B34:EA34)</f>
        <v>0</v>
      </c>
      <c r="E60" s="47">
        <f>SUMPRODUCT(--(E$9=YEAR(Quarterly_mmbls!$B$9:EB$9)),Quarterly_mmbls!$B34:EB34)</f>
        <v>0</v>
      </c>
      <c r="F60" s="47">
        <f>SUMPRODUCT(--(F$9=YEAR(Quarterly_mmbls!$B$9:EC$9)),Quarterly_mmbls!$B34:EC34)</f>
        <v>0</v>
      </c>
      <c r="G60" s="47">
        <f>SUMPRODUCT(--(G$9=YEAR(Quarterly_mmbls!$B$9:ED$9)),Quarterly_mmbls!$B34:ED34)</f>
        <v>0</v>
      </c>
      <c r="H60" s="47">
        <f>SUMPRODUCT(--(H$9=YEAR(Quarterly_mmbls!$B$9:EE$9)),Quarterly_mmbls!$B34:EE34)</f>
        <v>0</v>
      </c>
      <c r="I60" s="47">
        <f>SUMPRODUCT(--(I$9=YEAR(Quarterly_mmbls!$B$9:EF$9)),Quarterly_mmbls!$B34:EF34)</f>
        <v>0</v>
      </c>
      <c r="J60" s="47">
        <f>SUMPRODUCT(--(J$9=YEAR(Quarterly_mmbls!$B$9:EG$9)),Quarterly_mmbls!$B34:EG34)</f>
        <v>0</v>
      </c>
      <c r="K60" s="47">
        <f>SUMPRODUCT(--(K$9=YEAR(Quarterly_mmbls!$B$9:EH$9)),Quarterly_mmbls!$B34:EH34)</f>
        <v>0</v>
      </c>
      <c r="L60" s="47">
        <f>SUMPRODUCT(--(L$9=YEAR(Quarterly_mmbls!$B$9:EI$9)),Quarterly_mmbls!$B34:EI34)</f>
        <v>0</v>
      </c>
      <c r="M60" s="47">
        <f>SUMPRODUCT(--(M$9=YEAR(Quarterly_mmbls!$B$9:EJ$9)),Quarterly_mmbls!$B34:EJ34)</f>
        <v>0</v>
      </c>
      <c r="N60" s="47">
        <f>SUMPRODUCT(--(N$9=YEAR(Quarterly_mmbls!$B$9:EK$9)),Quarterly_mmbls!$B34:EK34)</f>
        <v>0</v>
      </c>
      <c r="O60" s="47">
        <f>SUMPRODUCT(--(O$9=YEAR(Quarterly_mmbls!$B$9:EL$9)),Quarterly_mmbls!$B34:EL34)</f>
        <v>1.1205491668291016E-2</v>
      </c>
      <c r="P60" s="47">
        <f>SUMPRODUCT(--(P$9=YEAR(Quarterly_mmbls!$B$9:EM$9)),Quarterly_mmbls!$B34:EM34)</f>
        <v>2.8587458860739982E-2</v>
      </c>
      <c r="Q60" s="47">
        <f>SUMPRODUCT(--(Q$9=YEAR(Quarterly_mmbls!$B$9:EN$9)),Quarterly_mmbls!$B34:EN34)</f>
        <v>8.4997144533562607E-2</v>
      </c>
      <c r="R60" s="47">
        <f>SUMPRODUCT(--(R$9=YEAR(Quarterly_mmbls!$B$9:EO$9)),Quarterly_mmbls!$B34:EO34)</f>
        <v>0.12757544438998125</v>
      </c>
      <c r="S60" s="47">
        <f>SUMPRODUCT(--(S$9=YEAR(Quarterly_mmbls!$B$9:EP$9)),Quarterly_mmbls!$B34:EP34)</f>
        <v>0.2120160932893369</v>
      </c>
      <c r="T60" s="47">
        <f>SUMPRODUCT(--(T$9=YEAR(Quarterly_mmbls!$B$9:EQ$9)),Quarterly_mmbls!$B34:EQ34)</f>
        <v>0.28834188687349821</v>
      </c>
      <c r="U60" s="47">
        <f>SUMPRODUCT(--(U$9=YEAR(Quarterly_mmbls!$B$9:ER$9)),Quarterly_mmbls!$B34:ER34)</f>
        <v>0.31672848603057047</v>
      </c>
      <c r="V60" s="47">
        <f>SUMPRODUCT(--(V$9=YEAR(Quarterly_mmbls!$B$9:ES$9)),Quarterly_mmbls!$B34:ES34)</f>
        <v>0.27863626126958635</v>
      </c>
      <c r="W60" s="47">
        <f>SUMPRODUCT(--(W$9=YEAR(Quarterly_mmbls!$B$9:ET$9)),Quarterly_mmbls!$B34:ET34)</f>
        <v>0.16077887074441383</v>
      </c>
      <c r="X60" s="47">
        <f>SUMPRODUCT(--(X$9=YEAR(Quarterly_mmbls!$B$9:EU$9)),Quarterly_mmbls!$B34:EU34)</f>
        <v>0.4618535018871216</v>
      </c>
      <c r="Y60" s="47">
        <f>SUMPRODUCT(--(Y$9=YEAR(Quarterly_mmbls!$B$9:EV$9)),Quarterly_mmbls!$B34:EV34)</f>
        <v>0.74202099049713088</v>
      </c>
      <c r="Z60" s="47">
        <f>SUMPRODUCT(--(Z$9=YEAR(Quarterly_mmbls!$B$9:EW$9)),Quarterly_mmbls!$B34:EW34)</f>
        <v>0.86719293624078553</v>
      </c>
      <c r="AA60" s="47">
        <f>SUMPRODUCT(--(AA$9=YEAR(Quarterly_mmbls!$B$9:EX$9)),Quarterly_mmbls!$B34:EX34)</f>
        <v>1.036688024153761</v>
      </c>
      <c r="AB60" s="47">
        <f>SUMPRODUCT(--(AB$9=YEAR(Quarterly_mmbls!$B$9:EY$9)),Quarterly_mmbls!$B34:EY34)</f>
        <v>0.95348348620954559</v>
      </c>
      <c r="AC60" s="47">
        <f>SUMPRODUCT(--(AC$9=YEAR(Quarterly_mmbls!$B$9:EZ$9)),Quarterly_mmbls!$B34:EZ34)</f>
        <v>0.99576891814891888</v>
      </c>
      <c r="AD60" s="47">
        <f>SUMPRODUCT(--(AD$9=YEAR(Quarterly_mmbls!$B$9:FA$9)),Quarterly_mmbls!$B34:FA34)</f>
        <v>0.80046676021389152</v>
      </c>
      <c r="AE60" s="47">
        <f>SUMPRODUCT(--(AE$9=YEAR(Quarterly_mmbls!$B$9:FB$9)),Quarterly_mmbls!$B34:FB34)</f>
        <v>0.29609279648239345</v>
      </c>
      <c r="AF60" s="47">
        <f>SUMPRODUCT(--(AF$9=YEAR(Quarterly_mmbls!$B$9:FC$9)),Quarterly_mmbls!$B34:FC34)</f>
        <v>0.16227082206946239</v>
      </c>
      <c r="AG60" s="47">
        <f>SUMPRODUCT(--(AG$9=YEAR(Quarterly_mmbls!$B$9:FD$9)),Quarterly_mmbls!$B34:FD34)</f>
        <v>0.13192248016991251</v>
      </c>
      <c r="AH60" s="47">
        <f>SUMPRODUCT(--(AH$9=YEAR(Quarterly_mmbls!$B$9:FE$9)),Quarterly_mmbls!$B34:FE34)</f>
        <v>7.0552810174445993E-2</v>
      </c>
      <c r="AI60" s="47">
        <f>SUMPRODUCT(--(AI$9=YEAR(Quarterly_mmbls!$B$9:FF$9)),Quarterly_mmbls!$B34:FF34)</f>
        <v>9.1202250170847659E-4</v>
      </c>
      <c r="AJ60" s="47">
        <f>SUMPRODUCT(--(AJ$9=YEAR(Quarterly_mmbls!$B$9:FG$9)),Quarterly_mmbls!$B34:FG34)</f>
        <v>6.6671982941000592E-4</v>
      </c>
      <c r="AK60" s="47">
        <f>SUMPRODUCT(--(AK$9=YEAR(Quarterly_mmbls!$B$9:FH$9)),Quarterly_mmbls!$B34:FH34)</f>
        <v>7.6735677816940724E-4</v>
      </c>
      <c r="AL60" s="47">
        <f>SUMPRODUCT(--(AL$9=YEAR(Quarterly_mmbls!$B$9:FI$9)),Quarterly_mmbls!$B34:FI34)</f>
        <v>0.16765502900985918</v>
      </c>
      <c r="AM60" s="47">
        <f>SUMPRODUCT(--(AM$9=YEAR(Quarterly_mmbls!$B$9:FJ$9)),Quarterly_mmbls!$B34:FJ34)</f>
        <v>0.15266327161079718</v>
      </c>
      <c r="AN60" s="47">
        <f>SUMPRODUCT(--(AN$9=YEAR(Quarterly_mmbls!$B$9:FK$9)),Quarterly_mmbls!$B34:FK34)</f>
        <v>0.33651506286420924</v>
      </c>
      <c r="AO60" s="47">
        <f>SUMPRODUCT(--(AO$9=YEAR(Quarterly_mmbls!$B$9:FL$9)),Quarterly_mmbls!$B34:FL34)</f>
        <v>0.41033001840741501</v>
      </c>
      <c r="AP60" s="47">
        <f>SUMPRODUCT(--(AP$9=YEAR(Quarterly_mmbls!$B$9:FM$9)),Quarterly_mmbls!$B34:FM34)</f>
        <v>0.68211241574472048</v>
      </c>
      <c r="AQ60" s="47">
        <f>SUMPRODUCT(--(AQ$9=YEAR(Quarterly_mmbls!$B$9:FN$9)),Quarterly_mmbls!$B34:FN34)</f>
        <v>0.43709814947450315</v>
      </c>
      <c r="AR60" s="47">
        <f>SUMPRODUCT(--(AR$9=YEAR(Quarterly_mmbls!$B$9:FQ$9)),Quarterly_mmbls!$B34:FQ34)</f>
        <v>0.29022938370135021</v>
      </c>
      <c r="AS60" s="47">
        <f>SUMPRODUCT(--(AS$9=YEAR(Quarterly_mmbls!$B$9:FU$9)),Quarterly_mmbls!$B34:FU34)</f>
        <v>0.15372334029857204</v>
      </c>
    </row>
    <row r="61" spans="1:45" ht="15" x14ac:dyDescent="0.25">
      <c r="A61" s="49" t="s">
        <v>25</v>
      </c>
      <c r="B61" s="47">
        <f t="shared" ref="B61:AP61" si="16">SUM(B62:B64)</f>
        <v>0</v>
      </c>
      <c r="C61" s="47">
        <f t="shared" si="16"/>
        <v>0</v>
      </c>
      <c r="D61" s="47">
        <f t="shared" si="16"/>
        <v>0</v>
      </c>
      <c r="E61" s="47">
        <f t="shared" si="16"/>
        <v>0</v>
      </c>
      <c r="F61" s="47">
        <f t="shared" si="16"/>
        <v>0</v>
      </c>
      <c r="G61" s="47">
        <f t="shared" si="16"/>
        <v>0</v>
      </c>
      <c r="H61" s="47">
        <f t="shared" si="16"/>
        <v>0</v>
      </c>
      <c r="I61" s="47">
        <f t="shared" si="16"/>
        <v>0</v>
      </c>
      <c r="J61" s="47">
        <f t="shared" si="16"/>
        <v>0</v>
      </c>
      <c r="K61" s="47">
        <f t="shared" si="16"/>
        <v>0</v>
      </c>
      <c r="L61" s="47">
        <f t="shared" si="16"/>
        <v>0</v>
      </c>
      <c r="M61" s="47">
        <f t="shared" si="16"/>
        <v>0.21405211796468121</v>
      </c>
      <c r="N61" s="47">
        <f t="shared" si="16"/>
        <v>4.1261300817764797</v>
      </c>
      <c r="O61" s="47">
        <f t="shared" si="16"/>
        <v>1.8533226401732141</v>
      </c>
      <c r="P61" s="47">
        <f t="shared" si="16"/>
        <v>3.7911233135520512</v>
      </c>
      <c r="Q61" s="47">
        <f t="shared" si="16"/>
        <v>4.111220226085659</v>
      </c>
      <c r="R61" s="47">
        <f t="shared" si="16"/>
        <v>5.1832632157895082</v>
      </c>
      <c r="S61" s="47">
        <f t="shared" si="16"/>
        <v>3.3423008316294709</v>
      </c>
      <c r="T61" s="47">
        <f t="shared" si="16"/>
        <v>3.0403959501760029</v>
      </c>
      <c r="U61" s="47">
        <f t="shared" si="16"/>
        <v>2.410444411102048</v>
      </c>
      <c r="V61" s="47">
        <f t="shared" si="16"/>
        <v>1.7246334986765408</v>
      </c>
      <c r="W61" s="47">
        <f t="shared" si="16"/>
        <v>2.065770670954592</v>
      </c>
      <c r="X61" s="47">
        <f t="shared" si="16"/>
        <v>0.62880225501707532</v>
      </c>
      <c r="Y61" s="47">
        <f t="shared" si="16"/>
        <v>0.5192278229169891</v>
      </c>
      <c r="Z61" s="47">
        <f t="shared" si="16"/>
        <v>0.28835712875280012</v>
      </c>
      <c r="AA61" s="47">
        <f t="shared" si="16"/>
        <v>0.12644527502363084</v>
      </c>
      <c r="AB61" s="47">
        <f t="shared" si="16"/>
        <v>0.11105153127232412</v>
      </c>
      <c r="AC61" s="47">
        <f t="shared" si="16"/>
        <v>0</v>
      </c>
      <c r="AD61" s="47">
        <f t="shared" si="16"/>
        <v>0.11463052247072229</v>
      </c>
      <c r="AE61" s="47">
        <f t="shared" si="16"/>
        <v>0.10908565882566694</v>
      </c>
      <c r="AF61" s="47">
        <f t="shared" si="16"/>
        <v>0</v>
      </c>
      <c r="AG61" s="47">
        <f t="shared" si="16"/>
        <v>0.10042486113861196</v>
      </c>
      <c r="AH61" s="47">
        <f t="shared" si="16"/>
        <v>0</v>
      </c>
      <c r="AI61" s="47">
        <f t="shared" si="16"/>
        <v>0.12152582765695023</v>
      </c>
      <c r="AJ61" s="47">
        <f t="shared" si="16"/>
        <v>0.23248578051654784</v>
      </c>
      <c r="AK61" s="47">
        <f t="shared" si="16"/>
        <v>4.2937091820668696E-2</v>
      </c>
      <c r="AL61" s="47">
        <f t="shared" si="16"/>
        <v>0.28876976353453832</v>
      </c>
      <c r="AM61" s="47">
        <f t="shared" si="16"/>
        <v>0</v>
      </c>
      <c r="AN61" s="47">
        <f t="shared" si="16"/>
        <v>0</v>
      </c>
      <c r="AO61" s="47">
        <f t="shared" si="16"/>
        <v>0</v>
      </c>
      <c r="AP61" s="47">
        <f t="shared" si="16"/>
        <v>0</v>
      </c>
      <c r="AQ61" s="47">
        <f>SUM(AQ62:AQ64)</f>
        <v>0</v>
      </c>
      <c r="AR61" s="47">
        <f t="shared" ref="AR61" si="17">SUM(AR62:AR64)</f>
        <v>0</v>
      </c>
      <c r="AS61" s="47">
        <f>SUM(AS62:AS64)</f>
        <v>0.3887535646305198</v>
      </c>
    </row>
    <row r="62" spans="1:45" ht="17.25" x14ac:dyDescent="0.25">
      <c r="A62" s="50" t="s">
        <v>132</v>
      </c>
      <c r="B62" s="47">
        <f>SUMPRODUCT(--(B$9=YEAR(Quarterly_mmbls!$B$9:DY$9)),Quarterly_mmbls!$B36:DY36)</f>
        <v>0</v>
      </c>
      <c r="C62" s="47">
        <f>SUMPRODUCT(--(C$9=YEAR(Quarterly_mmbls!$B$9:DZ$9)),Quarterly_mmbls!$B36:DZ36)</f>
        <v>0</v>
      </c>
      <c r="D62" s="47">
        <f>SUMPRODUCT(--(D$9=YEAR(Quarterly_mmbls!$B$9:EA$9)),Quarterly_mmbls!$B36:EA36)</f>
        <v>0</v>
      </c>
      <c r="E62" s="47">
        <f>SUMPRODUCT(--(E$9=YEAR(Quarterly_mmbls!$B$9:EB$9)),Quarterly_mmbls!$B36:EB36)</f>
        <v>0</v>
      </c>
      <c r="F62" s="47">
        <f>SUMPRODUCT(--(F$9=YEAR(Quarterly_mmbls!$B$9:EC$9)),Quarterly_mmbls!$B36:EC36)</f>
        <v>0</v>
      </c>
      <c r="G62" s="47">
        <f>SUMPRODUCT(--(G$9=YEAR(Quarterly_mmbls!$B$9:ED$9)),Quarterly_mmbls!$B36:ED36)</f>
        <v>0</v>
      </c>
      <c r="H62" s="47">
        <f>SUMPRODUCT(--(H$9=YEAR(Quarterly_mmbls!$B$9:EE$9)),Quarterly_mmbls!$B36:EE36)</f>
        <v>0</v>
      </c>
      <c r="I62" s="47">
        <f>SUMPRODUCT(--(I$9=YEAR(Quarterly_mmbls!$B$9:EF$9)),Quarterly_mmbls!$B36:EF36)</f>
        <v>0</v>
      </c>
      <c r="J62" s="47">
        <f>SUMPRODUCT(--(J$9=YEAR(Quarterly_mmbls!$B$9:EG$9)),Quarterly_mmbls!$B36:EG36)</f>
        <v>0</v>
      </c>
      <c r="K62" s="47">
        <f>SUMPRODUCT(--(K$9=YEAR(Quarterly_mmbls!$B$9:EH$9)),Quarterly_mmbls!$B36:EH36)</f>
        <v>0</v>
      </c>
      <c r="L62" s="47">
        <f>SUMPRODUCT(--(L$9=YEAR(Quarterly_mmbls!$B$9:EI$9)),Quarterly_mmbls!$B36:EI36)</f>
        <v>0</v>
      </c>
      <c r="M62" s="47">
        <f>SUMPRODUCT(--(M$9=YEAR(Quarterly_mmbls!$B$9:EJ$9)),Quarterly_mmbls!$B36:EJ36)</f>
        <v>0</v>
      </c>
      <c r="N62" s="47">
        <f>SUMPRODUCT(--(N$9=YEAR(Quarterly_mmbls!$B$9:EK$9)),Quarterly_mmbls!$B36:EK36)</f>
        <v>0</v>
      </c>
      <c r="O62" s="47">
        <f>SUMPRODUCT(--(O$9=YEAR(Quarterly_mmbls!$B$9:EL$9)),Quarterly_mmbls!$B36:EL36)</f>
        <v>0</v>
      </c>
      <c r="P62" s="47">
        <f>SUMPRODUCT(--(P$9=YEAR(Quarterly_mmbls!$B$9:EM$9)),Quarterly_mmbls!$B36:EM36)</f>
        <v>1.7824243979382318E-2</v>
      </c>
      <c r="Q62" s="47">
        <f>SUMPRODUCT(--(Q$9=YEAR(Quarterly_mmbls!$B$9:EN$9)),Quarterly_mmbls!$B36:EN36)</f>
        <v>5.5585172086108019E-2</v>
      </c>
      <c r="R62" s="47">
        <f>SUMPRODUCT(--(R$9=YEAR(Quarterly_mmbls!$B$9:EO$9)),Quarterly_mmbls!$B36:EO36)</f>
        <v>6.150400541239627E-2</v>
      </c>
      <c r="S62" s="47">
        <f>SUMPRODUCT(--(S$9=YEAR(Quarterly_mmbls!$B$9:EP$9)),Quarterly_mmbls!$B36:EP36)</f>
        <v>5.1395907429560933E-2</v>
      </c>
      <c r="T62" s="47">
        <f>SUMPRODUCT(--(T$9=YEAR(Quarterly_mmbls!$B$9:EQ$9)),Quarterly_mmbls!$B36:EQ36)</f>
        <v>1.374200276394239E-2</v>
      </c>
      <c r="U62" s="47">
        <f>SUMPRODUCT(--(U$9=YEAR(Quarterly_mmbls!$B$9:ER$9)),Quarterly_mmbls!$B36:ER36)</f>
        <v>1.0810308306459397E-2</v>
      </c>
      <c r="V62" s="47">
        <f>SUMPRODUCT(--(V$9=YEAR(Quarterly_mmbls!$B$9:ES$9)),Quarterly_mmbls!$B36:ES36)</f>
        <v>1.7445005835268674E-3</v>
      </c>
      <c r="W62" s="47">
        <f>SUMPRODUCT(--(W$9=YEAR(Quarterly_mmbls!$B$9:ET$9)),Quarterly_mmbls!$B36:ET36)</f>
        <v>1.755468388610194E-2</v>
      </c>
      <c r="X62" s="47">
        <f>SUMPRODUCT(--(X$9=YEAR(Quarterly_mmbls!$B$9:EU$9)),Quarterly_mmbls!$B36:EU36)</f>
        <v>0</v>
      </c>
      <c r="Y62" s="47">
        <f>SUMPRODUCT(--(Y$9=YEAR(Quarterly_mmbls!$B$9:EV$9)),Quarterly_mmbls!$B36:EV36)</f>
        <v>0</v>
      </c>
      <c r="Z62" s="47">
        <f>SUMPRODUCT(--(Z$9=YEAR(Quarterly_mmbls!$B$9:EW$9)),Quarterly_mmbls!$B36:EW36)</f>
        <v>8.2592073535659718E-4</v>
      </c>
      <c r="AA62" s="47">
        <f>SUMPRODUCT(--(AA$9=YEAR(Quarterly_mmbls!$B$9:EX$9)),Quarterly_mmbls!$B36:EX36)</f>
        <v>1.0227156872790614E-4</v>
      </c>
      <c r="AB62" s="47">
        <f>SUMPRODUCT(--(AB$9=YEAR(Quarterly_mmbls!$B$9:EY$9)),Quarterly_mmbls!$B36:EY36)</f>
        <v>0.11105153127232412</v>
      </c>
      <c r="AC62" s="47">
        <f>SUMPRODUCT(--(AC$9=YEAR(Quarterly_mmbls!$B$9:EZ$9)),Quarterly_mmbls!$B36:EZ36)</f>
        <v>0</v>
      </c>
      <c r="AD62" s="47">
        <f>SUMPRODUCT(--(AD$9=YEAR(Quarterly_mmbls!$B$9:FA$9)),Quarterly_mmbls!$B36:FA36)</f>
        <v>8.5304772783588428E-3</v>
      </c>
      <c r="AE62" s="47">
        <f>SUMPRODUCT(--(AE$9=YEAR(Quarterly_mmbls!$B$9:FB$9)),Quarterly_mmbls!$B36:FB36)</f>
        <v>0</v>
      </c>
      <c r="AF62" s="47">
        <f>SUMPRODUCT(--(AF$9=YEAR(Quarterly_mmbls!$B$9:FC$9)),Quarterly_mmbls!$B36:FC36)</f>
        <v>0</v>
      </c>
      <c r="AG62" s="47">
        <f>SUMPRODUCT(--(AG$9=YEAR(Quarterly_mmbls!$B$9:FD$9)),Quarterly_mmbls!$B36:FD36)</f>
        <v>0</v>
      </c>
      <c r="AH62" s="47">
        <f>SUMPRODUCT(--(AH$9=YEAR(Quarterly_mmbls!$B$9:FE$9)),Quarterly_mmbls!$B36:FE36)</f>
        <v>0</v>
      </c>
      <c r="AI62" s="47">
        <f>SUMPRODUCT(--(AI$9=YEAR(Quarterly_mmbls!$B$9:FF$9)),Quarterly_mmbls!$B36:FF36)</f>
        <v>0</v>
      </c>
      <c r="AJ62" s="47">
        <f>SUMPRODUCT(--(AJ$9=YEAR(Quarterly_mmbls!$B$9:FG$9)),Quarterly_mmbls!$B36:FG36)</f>
        <v>0</v>
      </c>
      <c r="AK62" s="47">
        <f>SUMPRODUCT(--(AK$9=YEAR(Quarterly_mmbls!$B$9:FH$9)),Quarterly_mmbls!$B36:FH36)</f>
        <v>4.2937091820668696E-2</v>
      </c>
      <c r="AL62" s="47">
        <f>SUMPRODUCT(--(AL$9=YEAR(Quarterly_mmbls!$B$9:FI$9)),Quarterly_mmbls!$B36:FI36)</f>
        <v>0</v>
      </c>
      <c r="AM62" s="47">
        <f>SUMPRODUCT(--(AM$9=YEAR(Quarterly_mmbls!$B$9:FJ$9)),Quarterly_mmbls!$B36:FJ36)</f>
        <v>0</v>
      </c>
      <c r="AN62" s="47">
        <f>SUMPRODUCT(--(AN$9=YEAR(Quarterly_mmbls!$B$9:FK$9)),Quarterly_mmbls!$B36:FK36)</f>
        <v>0</v>
      </c>
      <c r="AO62" s="47">
        <f>SUMPRODUCT(--(AO$9=YEAR(Quarterly_mmbls!$B$9:FL$9)),Quarterly_mmbls!$B36:FL36)</f>
        <v>0</v>
      </c>
      <c r="AP62" s="47">
        <f>SUMPRODUCT(--(AP$9=YEAR(Quarterly_mmbls!$B$9:FM$9)),Quarterly_mmbls!$B36:FM36)</f>
        <v>0</v>
      </c>
      <c r="AQ62" s="47">
        <f>SUMPRODUCT(--(AQ$9=YEAR(Quarterly_mmbls!$B$9:FN$9)),Quarterly_mmbls!$B36:FN36)</f>
        <v>0</v>
      </c>
      <c r="AR62" s="47">
        <f>SUMPRODUCT(--(AR$9=YEAR(Quarterly_mmbls!$B$9:FQ$9)),Quarterly_mmbls!$B36:FQ36)</f>
        <v>0</v>
      </c>
      <c r="AS62" s="47">
        <f>SUMPRODUCT(--(AS$9=YEAR(Quarterly_mmbls!$B$9:FU$9)),Quarterly_mmbls!$B36:FU36)</f>
        <v>0.30844939948863492</v>
      </c>
    </row>
    <row r="63" spans="1:45" ht="17.25" x14ac:dyDescent="0.25">
      <c r="A63" s="50" t="s">
        <v>133</v>
      </c>
      <c r="B63" s="47">
        <f>SUMPRODUCT(--(B$9=YEAR(Quarterly_mmbls!$B$9:DY$9)),Quarterly_mmbls!$B37:DY37)</f>
        <v>0</v>
      </c>
      <c r="C63" s="47">
        <f>SUMPRODUCT(--(C$9=YEAR(Quarterly_mmbls!$B$9:DZ$9)),Quarterly_mmbls!$B37:DZ37)</f>
        <v>0</v>
      </c>
      <c r="D63" s="47">
        <f>SUMPRODUCT(--(D$9=YEAR(Quarterly_mmbls!$B$9:EA$9)),Quarterly_mmbls!$B37:EA37)</f>
        <v>0</v>
      </c>
      <c r="E63" s="47">
        <f>SUMPRODUCT(--(E$9=YEAR(Quarterly_mmbls!$B$9:EB$9)),Quarterly_mmbls!$B37:EB37)</f>
        <v>0</v>
      </c>
      <c r="F63" s="47">
        <f>SUMPRODUCT(--(F$9=YEAR(Quarterly_mmbls!$B$9:EC$9)),Quarterly_mmbls!$B37:EC37)</f>
        <v>0</v>
      </c>
      <c r="G63" s="47">
        <f>SUMPRODUCT(--(G$9=YEAR(Quarterly_mmbls!$B$9:ED$9)),Quarterly_mmbls!$B37:ED37)</f>
        <v>0</v>
      </c>
      <c r="H63" s="47">
        <f>SUMPRODUCT(--(H$9=YEAR(Quarterly_mmbls!$B$9:EE$9)),Quarterly_mmbls!$B37:EE37)</f>
        <v>0</v>
      </c>
      <c r="I63" s="47">
        <f>SUMPRODUCT(--(I$9=YEAR(Quarterly_mmbls!$B$9:EF$9)),Quarterly_mmbls!$B37:EF37)</f>
        <v>0</v>
      </c>
      <c r="J63" s="47">
        <f>SUMPRODUCT(--(J$9=YEAR(Quarterly_mmbls!$B$9:EG$9)),Quarterly_mmbls!$B37:EG37)</f>
        <v>0</v>
      </c>
      <c r="K63" s="47">
        <f>SUMPRODUCT(--(K$9=YEAR(Quarterly_mmbls!$B$9:EH$9)),Quarterly_mmbls!$B37:EH37)</f>
        <v>0</v>
      </c>
      <c r="L63" s="47">
        <f>SUMPRODUCT(--(L$9=YEAR(Quarterly_mmbls!$B$9:EI$9)),Quarterly_mmbls!$B37:EI37)</f>
        <v>0</v>
      </c>
      <c r="M63" s="47">
        <f>SUMPRODUCT(--(M$9=YEAR(Quarterly_mmbls!$B$9:EJ$9)),Quarterly_mmbls!$B37:EJ37)</f>
        <v>0</v>
      </c>
      <c r="N63" s="47">
        <f>SUMPRODUCT(--(N$9=YEAR(Quarterly_mmbls!$B$9:EK$9)),Quarterly_mmbls!$B37:EK37)</f>
        <v>0</v>
      </c>
      <c r="O63" s="47">
        <f>SUMPRODUCT(--(O$9=YEAR(Quarterly_mmbls!$B$9:EL$9)),Quarterly_mmbls!$B37:EL37)</f>
        <v>0</v>
      </c>
      <c r="P63" s="47">
        <f>SUMPRODUCT(--(P$9=YEAR(Quarterly_mmbls!$B$9:EM$9)),Quarterly_mmbls!$B37:EM37)</f>
        <v>0.13353075985426049</v>
      </c>
      <c r="Q63" s="47">
        <f>SUMPRODUCT(--(Q$9=YEAR(Quarterly_mmbls!$B$9:EN$9)),Quarterly_mmbls!$B37:EN37)</f>
        <v>0.32789930695500569</v>
      </c>
      <c r="R63" s="47">
        <f>SUMPRODUCT(--(R$9=YEAR(Quarterly_mmbls!$B$9:EO$9)),Quarterly_mmbls!$B37:EO37)</f>
        <v>0.27499918570570775</v>
      </c>
      <c r="S63" s="47">
        <f>SUMPRODUCT(--(S$9=YEAR(Quarterly_mmbls!$B$9:EP$9)),Quarterly_mmbls!$B37:EP37)</f>
        <v>0.31790733143060018</v>
      </c>
      <c r="T63" s="47">
        <f>SUMPRODUCT(--(T$9=YEAR(Quarterly_mmbls!$B$9:EQ$9)),Quarterly_mmbls!$B37:EQ37)</f>
        <v>0.12786760397907354</v>
      </c>
      <c r="U63" s="47">
        <f>SUMPRODUCT(--(U$9=YEAR(Quarterly_mmbls!$B$9:ER$9)),Quarterly_mmbls!$B37:ER37)</f>
        <v>0.22067866845967632</v>
      </c>
      <c r="V63" s="47">
        <f>SUMPRODUCT(--(V$9=YEAR(Quarterly_mmbls!$B$9:ES$9)),Quarterly_mmbls!$B37:ES37)</f>
        <v>0.19034949034413295</v>
      </c>
      <c r="W63" s="47">
        <f>SUMPRODUCT(--(W$9=YEAR(Quarterly_mmbls!$B$9:ET$9)),Quarterly_mmbls!$B37:ET37)</f>
        <v>8.731173513814057E-2</v>
      </c>
      <c r="X63" s="47">
        <f>SUMPRODUCT(--(X$9=YEAR(Quarterly_mmbls!$B$9:EU$9)),Quarterly_mmbls!$B37:EU37)</f>
        <v>0.34820586116561209</v>
      </c>
      <c r="Y63" s="47">
        <f>SUMPRODUCT(--(Y$9=YEAR(Quarterly_mmbls!$B$9:EV$9)),Quarterly_mmbls!$B37:EV37)</f>
        <v>0.48276987044656383</v>
      </c>
      <c r="Z63" s="47">
        <f>SUMPRODUCT(--(Z$9=YEAR(Quarterly_mmbls!$B$9:EW$9)),Quarterly_mmbls!$B37:EW37)</f>
        <v>0.24530707475318203</v>
      </c>
      <c r="AA63" s="47">
        <f>SUMPRODUCT(--(AA$9=YEAR(Quarterly_mmbls!$B$9:EX$9)),Quarterly_mmbls!$B37:EX37)</f>
        <v>0.12634300345490293</v>
      </c>
      <c r="AB63" s="47">
        <f>SUMPRODUCT(--(AB$9=YEAR(Quarterly_mmbls!$B$9:EY$9)),Quarterly_mmbls!$B37:EY37)</f>
        <v>0</v>
      </c>
      <c r="AC63" s="47">
        <f>SUMPRODUCT(--(AC$9=YEAR(Quarterly_mmbls!$B$9:EZ$9)),Quarterly_mmbls!$B37:EZ37)</f>
        <v>0</v>
      </c>
      <c r="AD63" s="47">
        <f>SUMPRODUCT(--(AD$9=YEAR(Quarterly_mmbls!$B$9:FA$9)),Quarterly_mmbls!$B37:FA37)</f>
        <v>0.10610004519236345</v>
      </c>
      <c r="AE63" s="47">
        <f>SUMPRODUCT(--(AE$9=YEAR(Quarterly_mmbls!$B$9:FB$9)),Quarterly_mmbls!$B37:FB37)</f>
        <v>0.10908565882566694</v>
      </c>
      <c r="AF63" s="47">
        <f>SUMPRODUCT(--(AF$9=YEAR(Quarterly_mmbls!$B$9:FC$9)),Quarterly_mmbls!$B37:FC37)</f>
        <v>0</v>
      </c>
      <c r="AG63" s="47">
        <f>SUMPRODUCT(--(AG$9=YEAR(Quarterly_mmbls!$B$9:FD$9)),Quarterly_mmbls!$B37:FD37)</f>
        <v>0.10042486113861196</v>
      </c>
      <c r="AH63" s="47">
        <f>SUMPRODUCT(--(AH$9=YEAR(Quarterly_mmbls!$B$9:FE$9)),Quarterly_mmbls!$B37:FE37)</f>
        <v>0</v>
      </c>
      <c r="AI63" s="47">
        <f>SUMPRODUCT(--(AI$9=YEAR(Quarterly_mmbls!$B$9:FF$9)),Quarterly_mmbls!$B37:FF37)</f>
        <v>0.12152582765695023</v>
      </c>
      <c r="AJ63" s="47">
        <f>SUMPRODUCT(--(AJ$9=YEAR(Quarterly_mmbls!$B$9:FG$9)),Quarterly_mmbls!$B37:FG37)</f>
        <v>0.23248578051654784</v>
      </c>
      <c r="AK63" s="47">
        <f>SUMPRODUCT(--(AK$9=YEAR(Quarterly_mmbls!$B$9:FH$9)),Quarterly_mmbls!$B37:FH37)</f>
        <v>0</v>
      </c>
      <c r="AL63" s="47">
        <f>SUMPRODUCT(--(AL$9=YEAR(Quarterly_mmbls!$B$9:FI$9)),Quarterly_mmbls!$B37:FI37)</f>
        <v>0.28876976353453832</v>
      </c>
      <c r="AM63" s="47">
        <f>SUMPRODUCT(--(AM$9=YEAR(Quarterly_mmbls!$B$9:FJ$9)),Quarterly_mmbls!$B37:FJ37)</f>
        <v>0</v>
      </c>
      <c r="AN63" s="47">
        <f>SUMPRODUCT(--(AN$9=YEAR(Quarterly_mmbls!$B$9:FK$9)),Quarterly_mmbls!$B37:FK37)</f>
        <v>0</v>
      </c>
      <c r="AO63" s="47">
        <f>SUMPRODUCT(--(AO$9=YEAR(Quarterly_mmbls!$B$9:FL$9)),Quarterly_mmbls!$B37:FL37)</f>
        <v>0</v>
      </c>
      <c r="AP63" s="47">
        <f>SUMPRODUCT(--(AP$9=YEAR(Quarterly_mmbls!$B$9:FM$9)),Quarterly_mmbls!$B37:FM37)</f>
        <v>0</v>
      </c>
      <c r="AQ63" s="47">
        <f>SUMPRODUCT(--(AQ$9=YEAR(Quarterly_mmbls!$B$9:FN$9)),Quarterly_mmbls!$B37:FN37)</f>
        <v>0</v>
      </c>
      <c r="AR63" s="47">
        <f>SUMPRODUCT(--(AR$9=YEAR(Quarterly_mmbls!$B$9:FQ$9)),Quarterly_mmbls!$B37:FQ37)</f>
        <v>0</v>
      </c>
      <c r="AS63" s="47">
        <f>SUMPRODUCT(--(AS$9=YEAR(Quarterly_mmbls!$B$9:FU$9)),Quarterly_mmbls!$B37:FU37)</f>
        <v>8.0304165141884862E-2</v>
      </c>
    </row>
    <row r="64" spans="1:45" ht="17.25" x14ac:dyDescent="0.25">
      <c r="A64" s="50" t="s">
        <v>135</v>
      </c>
      <c r="B64" s="47">
        <f>SUMPRODUCT(--(B$9=YEAR(Quarterly_mmbls!$B$9:DY$9)),Quarterly_mmbls!$B38:DY38)</f>
        <v>0</v>
      </c>
      <c r="C64" s="47">
        <f>SUMPRODUCT(--(C$9=YEAR(Quarterly_mmbls!$B$9:DZ$9)),Quarterly_mmbls!$B38:DZ38)</f>
        <v>0</v>
      </c>
      <c r="D64" s="47">
        <f>SUMPRODUCT(--(D$9=YEAR(Quarterly_mmbls!$B$9:EA$9)),Quarterly_mmbls!$B38:EA38)</f>
        <v>0</v>
      </c>
      <c r="E64" s="47">
        <f>SUMPRODUCT(--(E$9=YEAR(Quarterly_mmbls!$B$9:EB$9)),Quarterly_mmbls!$B38:EB38)</f>
        <v>0</v>
      </c>
      <c r="F64" s="47">
        <f>SUMPRODUCT(--(F$9=YEAR(Quarterly_mmbls!$B$9:EC$9)),Quarterly_mmbls!$B38:EC38)</f>
        <v>0</v>
      </c>
      <c r="G64" s="47">
        <f>SUMPRODUCT(--(G$9=YEAR(Quarterly_mmbls!$B$9:ED$9)),Quarterly_mmbls!$B38:ED38)</f>
        <v>0</v>
      </c>
      <c r="H64" s="47">
        <f>SUMPRODUCT(--(H$9=YEAR(Quarterly_mmbls!$B$9:EE$9)),Quarterly_mmbls!$B38:EE38)</f>
        <v>0</v>
      </c>
      <c r="I64" s="47">
        <f>SUMPRODUCT(--(I$9=YEAR(Quarterly_mmbls!$B$9:EF$9)),Quarterly_mmbls!$B38:EF38)</f>
        <v>0</v>
      </c>
      <c r="J64" s="47">
        <f>SUMPRODUCT(--(J$9=YEAR(Quarterly_mmbls!$B$9:EG$9)),Quarterly_mmbls!$B38:EG38)</f>
        <v>0</v>
      </c>
      <c r="K64" s="47">
        <f>SUMPRODUCT(--(K$9=YEAR(Quarterly_mmbls!$B$9:EH$9)),Quarterly_mmbls!$B38:EH38)</f>
        <v>0</v>
      </c>
      <c r="L64" s="47">
        <f>SUMPRODUCT(--(L$9=YEAR(Quarterly_mmbls!$B$9:EI$9)),Quarterly_mmbls!$B38:EI38)</f>
        <v>0</v>
      </c>
      <c r="M64" s="47">
        <f>SUMPRODUCT(--(M$9=YEAR(Quarterly_mmbls!$B$9:EJ$9)),Quarterly_mmbls!$B38:EJ38)</f>
        <v>0.21405211796468121</v>
      </c>
      <c r="N64" s="47">
        <f>SUMPRODUCT(--(N$9=YEAR(Quarterly_mmbls!$B$9:EK$9)),Quarterly_mmbls!$B38:EK38)</f>
        <v>4.1261300817764797</v>
      </c>
      <c r="O64" s="47">
        <f>SUMPRODUCT(--(O$9=YEAR(Quarterly_mmbls!$B$9:EL$9)),Quarterly_mmbls!$B38:EL38)</f>
        <v>1.8533226401732141</v>
      </c>
      <c r="P64" s="47">
        <f>SUMPRODUCT(--(P$9=YEAR(Quarterly_mmbls!$B$9:EM$9)),Quarterly_mmbls!$B38:EM38)</f>
        <v>3.6397683097184084</v>
      </c>
      <c r="Q64" s="47">
        <f>SUMPRODUCT(--(Q$9=YEAR(Quarterly_mmbls!$B$9:EN$9)),Quarterly_mmbls!$B38:EN38)</f>
        <v>3.7277357470445454</v>
      </c>
      <c r="R64" s="47">
        <f>SUMPRODUCT(--(R$9=YEAR(Quarterly_mmbls!$B$9:EO$9)),Quarterly_mmbls!$B38:EO38)</f>
        <v>4.8467600246714042</v>
      </c>
      <c r="S64" s="47">
        <f>SUMPRODUCT(--(S$9=YEAR(Quarterly_mmbls!$B$9:EP$9)),Quarterly_mmbls!$B38:EP38)</f>
        <v>2.97299759276931</v>
      </c>
      <c r="T64" s="47">
        <f>SUMPRODUCT(--(T$9=YEAR(Quarterly_mmbls!$B$9:EQ$9)),Quarterly_mmbls!$B38:EQ38)</f>
        <v>2.8987863434329872</v>
      </c>
      <c r="U64" s="47">
        <f>SUMPRODUCT(--(U$9=YEAR(Quarterly_mmbls!$B$9:ER$9)),Quarterly_mmbls!$B38:ER38)</f>
        <v>2.1789554343359123</v>
      </c>
      <c r="V64" s="47">
        <f>SUMPRODUCT(--(V$9=YEAR(Quarterly_mmbls!$B$9:ES$9)),Quarterly_mmbls!$B38:ES38)</f>
        <v>1.532539507748881</v>
      </c>
      <c r="W64" s="47">
        <f>SUMPRODUCT(--(W$9=YEAR(Quarterly_mmbls!$B$9:ET$9)),Quarterly_mmbls!$B38:ET38)</f>
        <v>1.9609042519303495</v>
      </c>
      <c r="X64" s="47">
        <f>SUMPRODUCT(--(X$9=YEAR(Quarterly_mmbls!$B$9:EU$9)),Quarterly_mmbls!$B38:EU38)</f>
        <v>0.28059639385146323</v>
      </c>
      <c r="Y64" s="47">
        <f>SUMPRODUCT(--(Y$9=YEAR(Quarterly_mmbls!$B$9:EV$9)),Quarterly_mmbls!$B38:EV38)</f>
        <v>3.6457952470425228E-2</v>
      </c>
      <c r="Z64" s="47">
        <f>SUMPRODUCT(--(Z$9=YEAR(Quarterly_mmbls!$B$9:EW$9)),Quarterly_mmbls!$B38:EW38)</f>
        <v>4.2224133264261499E-2</v>
      </c>
      <c r="AA64" s="47">
        <f>SUMPRODUCT(--(AA$9=YEAR(Quarterly_mmbls!$B$9:EX$9)),Quarterly_mmbls!$B38:EX38)</f>
        <v>0</v>
      </c>
      <c r="AB64" s="47">
        <f>SUMPRODUCT(--(AB$9=YEAR(Quarterly_mmbls!$B$9:EY$9)),Quarterly_mmbls!$B38:EY38)</f>
        <v>0</v>
      </c>
      <c r="AC64" s="47">
        <f>SUMPRODUCT(--(AC$9=YEAR(Quarterly_mmbls!$B$9:EZ$9)),Quarterly_mmbls!$B38:EZ38)</f>
        <v>0</v>
      </c>
      <c r="AD64" s="47">
        <f>SUMPRODUCT(--(AD$9=YEAR(Quarterly_mmbls!$B$9:FA$9)),Quarterly_mmbls!$B38:FA38)</f>
        <v>0</v>
      </c>
      <c r="AE64" s="47">
        <f>SUMPRODUCT(--(AE$9=YEAR(Quarterly_mmbls!$B$9:FB$9)),Quarterly_mmbls!$B38:FB38)</f>
        <v>0</v>
      </c>
      <c r="AF64" s="47">
        <f>SUMPRODUCT(--(AF$9=YEAR(Quarterly_mmbls!$B$9:FC$9)),Quarterly_mmbls!$B38:FC38)</f>
        <v>0</v>
      </c>
      <c r="AG64" s="47">
        <f>SUMPRODUCT(--(AG$9=YEAR(Quarterly_mmbls!$B$9:FD$9)),Quarterly_mmbls!$B38:FD38)</f>
        <v>0</v>
      </c>
      <c r="AH64" s="47">
        <f>SUMPRODUCT(--(AH$9=YEAR(Quarterly_mmbls!$B$9:FE$9)),Quarterly_mmbls!$B38:FE38)</f>
        <v>0</v>
      </c>
      <c r="AI64" s="47">
        <f>SUMPRODUCT(--(AI$9=YEAR(Quarterly_mmbls!$B$9:FF$9)),Quarterly_mmbls!$B38:FF38)</f>
        <v>0</v>
      </c>
      <c r="AJ64" s="47">
        <f>SUMPRODUCT(--(AJ$9=YEAR(Quarterly_mmbls!$B$9:FG$9)),Quarterly_mmbls!$B38:FG38)</f>
        <v>0</v>
      </c>
      <c r="AK64" s="47">
        <f>SUMPRODUCT(--(AK$9=YEAR(Quarterly_mmbls!$B$9:FH$9)),Quarterly_mmbls!$B38:FH38)</f>
        <v>0</v>
      </c>
      <c r="AL64" s="47">
        <f>SUMPRODUCT(--(AL$9=YEAR(Quarterly_mmbls!$B$9:FI$9)),Quarterly_mmbls!$B38:FI38)</f>
        <v>0</v>
      </c>
      <c r="AM64" s="47">
        <f>SUMPRODUCT(--(AM$9=YEAR(Quarterly_mmbls!$B$9:FJ$9)),Quarterly_mmbls!$B38:FJ38)</f>
        <v>0</v>
      </c>
      <c r="AN64" s="47">
        <f>SUMPRODUCT(--(AN$9=YEAR(Quarterly_mmbls!$B$9:FK$9)),Quarterly_mmbls!$B38:FK38)</f>
        <v>0</v>
      </c>
      <c r="AO64" s="47">
        <f>SUMPRODUCT(--(AO$9=YEAR(Quarterly_mmbls!$B$9:FL$9)),Quarterly_mmbls!$B38:FL38)</f>
        <v>0</v>
      </c>
      <c r="AP64" s="47">
        <f>SUMPRODUCT(--(AP$9=YEAR(Quarterly_mmbls!$B$9:FM$9)),Quarterly_mmbls!$B38:FM38)</f>
        <v>0</v>
      </c>
      <c r="AQ64" s="47">
        <f>SUMPRODUCT(--(AQ$9=YEAR(Quarterly_mmbls!$B$9:FN$9)),Quarterly_mmbls!$B38:FN38)</f>
        <v>0</v>
      </c>
      <c r="AR64" s="47">
        <f>SUMPRODUCT(--(AR$9=YEAR(Quarterly_mmbls!$B$9:FQ$9)),Quarterly_mmbls!$B38:FQ38)</f>
        <v>0</v>
      </c>
      <c r="AS64" s="47">
        <f>SUMPRODUCT(--(AS$9=YEAR(Quarterly_mmbls!$B$9:FU$9)),Quarterly_mmbls!$B38:FU38)</f>
        <v>0</v>
      </c>
    </row>
    <row r="65" spans="1:45" ht="15" x14ac:dyDescent="0.25">
      <c r="A65" s="49" t="s">
        <v>26</v>
      </c>
      <c r="B65" s="47">
        <f>SUMPRODUCT(--(B$9=YEAR(Quarterly_mmbls!$B$9:DY$9)),Quarterly_mmbls!$B39:DY39)</f>
        <v>0</v>
      </c>
      <c r="C65" s="47">
        <f>SUMPRODUCT(--(C$9=YEAR(Quarterly_mmbls!$B$9:DZ$9)),Quarterly_mmbls!$B39:DZ39)</f>
        <v>0</v>
      </c>
      <c r="D65" s="47">
        <f>SUMPRODUCT(--(D$9=YEAR(Quarterly_mmbls!$B$9:EA$9)),Quarterly_mmbls!$B39:EA39)</f>
        <v>0</v>
      </c>
      <c r="E65" s="47">
        <f>SUMPRODUCT(--(E$9=YEAR(Quarterly_mmbls!$B$9:EB$9)),Quarterly_mmbls!$B39:EB39)</f>
        <v>0</v>
      </c>
      <c r="F65" s="47">
        <f>SUMPRODUCT(--(F$9=YEAR(Quarterly_mmbls!$B$9:EC$9)),Quarterly_mmbls!$B39:EC39)</f>
        <v>0</v>
      </c>
      <c r="G65" s="47">
        <f>SUMPRODUCT(--(G$9=YEAR(Quarterly_mmbls!$B$9:ED$9)),Quarterly_mmbls!$B39:ED39)</f>
        <v>0</v>
      </c>
      <c r="H65" s="47">
        <f>SUMPRODUCT(--(H$9=YEAR(Quarterly_mmbls!$B$9:EE$9)),Quarterly_mmbls!$B39:EE39)</f>
        <v>0</v>
      </c>
      <c r="I65" s="47">
        <f>SUMPRODUCT(--(I$9=YEAR(Quarterly_mmbls!$B$9:EF$9)),Quarterly_mmbls!$B39:EF39)</f>
        <v>0</v>
      </c>
      <c r="J65" s="47">
        <f>SUMPRODUCT(--(J$9=YEAR(Quarterly_mmbls!$B$9:EG$9)),Quarterly_mmbls!$B39:EG39)</f>
        <v>0</v>
      </c>
      <c r="K65" s="47">
        <f>SUMPRODUCT(--(K$9=YEAR(Quarterly_mmbls!$B$9:EH$9)),Quarterly_mmbls!$B39:EH39)</f>
        <v>0</v>
      </c>
      <c r="L65" s="47">
        <f>SUMPRODUCT(--(L$9=YEAR(Quarterly_mmbls!$B$9:EI$9)),Quarterly_mmbls!$B39:EI39)</f>
        <v>0</v>
      </c>
      <c r="M65" s="47">
        <f>SUMPRODUCT(--(M$9=YEAR(Quarterly_mmbls!$B$9:EJ$9)),Quarterly_mmbls!$B39:EJ39)</f>
        <v>0</v>
      </c>
      <c r="N65" s="47">
        <f>SUMPRODUCT(--(N$9=YEAR(Quarterly_mmbls!$B$9:EK$9)),Quarterly_mmbls!$B39:EK39)</f>
        <v>0</v>
      </c>
      <c r="O65" s="47">
        <f>SUMPRODUCT(--(O$9=YEAR(Quarterly_mmbls!$B$9:EL$9)),Quarterly_mmbls!$B39:EL39)</f>
        <v>0.25467612138380419</v>
      </c>
      <c r="P65" s="47">
        <f>SUMPRODUCT(--(P$9=YEAR(Quarterly_mmbls!$B$9:EM$9)),Quarterly_mmbls!$B39:EM39)</f>
        <v>1.7091833836306511</v>
      </c>
      <c r="Q65" s="47">
        <f>SUMPRODUCT(--(Q$9=YEAR(Quarterly_mmbls!$B$9:EN$9)),Quarterly_mmbls!$B39:EN39)</f>
        <v>2.6324847540195986</v>
      </c>
      <c r="R65" s="47">
        <f>SUMPRODUCT(--(R$9=YEAR(Quarterly_mmbls!$B$9:EO$9)),Quarterly_mmbls!$B39:EO39)</f>
        <v>1.7746268017999545</v>
      </c>
      <c r="S65" s="47">
        <f>SUMPRODUCT(--(S$9=YEAR(Quarterly_mmbls!$B$9:EP$9)),Quarterly_mmbls!$B39:EP39)</f>
        <v>2.3066036930240337</v>
      </c>
      <c r="T65" s="47">
        <f>SUMPRODUCT(--(T$9=YEAR(Quarterly_mmbls!$B$9:EQ$9)),Quarterly_mmbls!$B39:EQ39)</f>
        <v>0.72820838009532696</v>
      </c>
      <c r="U65" s="47">
        <f>SUMPRODUCT(--(U$9=YEAR(Quarterly_mmbls!$B$9:ER$9)),Quarterly_mmbls!$B39:ER39)</f>
        <v>1.4072714650879057</v>
      </c>
      <c r="V65" s="47">
        <f>SUMPRODUCT(--(V$9=YEAR(Quarterly_mmbls!$B$9:ES$9)),Quarterly_mmbls!$B39:ES39)</f>
        <v>0.65197575976724587</v>
      </c>
      <c r="W65" s="47">
        <f>SUMPRODUCT(--(W$9=YEAR(Quarterly_mmbls!$B$9:ET$9)),Quarterly_mmbls!$B39:ET39)</f>
        <v>1.0967871266710587E-3</v>
      </c>
      <c r="X65" s="47">
        <f>SUMPRODUCT(--(X$9=YEAR(Quarterly_mmbls!$B$9:EU$9)),Quarterly_mmbls!$B39:EU39)</f>
        <v>1.3843659292970921E-2</v>
      </c>
      <c r="Y65" s="47">
        <f>SUMPRODUCT(--(Y$9=YEAR(Quarterly_mmbls!$B$9:EV$9)),Quarterly_mmbls!$B39:EV39)</f>
        <v>0.32318183730708505</v>
      </c>
      <c r="Z65" s="47">
        <f>SUMPRODUCT(--(Z$9=YEAR(Quarterly_mmbls!$B$9:EW$9)),Quarterly_mmbls!$B39:EW39)</f>
        <v>0.47121229067544579</v>
      </c>
      <c r="AA65" s="47">
        <f>SUMPRODUCT(--(AA$9=YEAR(Quarterly_mmbls!$B$9:EX$9)),Quarterly_mmbls!$B39:EX39)</f>
        <v>0.15111955062823709</v>
      </c>
      <c r="AB65" s="47">
        <f>SUMPRODUCT(--(AB$9=YEAR(Quarterly_mmbls!$B$9:EY$9)),Quarterly_mmbls!$B39:EY39)</f>
        <v>3.6274256245121525E-2</v>
      </c>
      <c r="AC65" s="47">
        <f>SUMPRODUCT(--(AC$9=YEAR(Quarterly_mmbls!$B$9:EZ$9)),Quarterly_mmbls!$B39:EZ39)</f>
        <v>0</v>
      </c>
      <c r="AD65" s="47">
        <f>SUMPRODUCT(--(AD$9=YEAR(Quarterly_mmbls!$B$9:FA$9)),Quarterly_mmbls!$B39:FA39)</f>
        <v>5.2203833735843905E-2</v>
      </c>
      <c r="AE65" s="47">
        <f>SUMPRODUCT(--(AE$9=YEAR(Quarterly_mmbls!$B$9:FB$9)),Quarterly_mmbls!$B39:FB39)</f>
        <v>4.9023414174650254E-2</v>
      </c>
      <c r="AF65" s="47">
        <f>SUMPRODUCT(--(AF$9=YEAR(Quarterly_mmbls!$B$9:FC$9)),Quarterly_mmbls!$B39:FC39)</f>
        <v>3.9204432315479917E-2</v>
      </c>
      <c r="AG65" s="47">
        <f>SUMPRODUCT(--(AG$9=YEAR(Quarterly_mmbls!$B$9:FD$9)),Quarterly_mmbls!$B39:FD39)</f>
        <v>2.5179126288869268E-2</v>
      </c>
      <c r="AH65" s="47">
        <f>SUMPRODUCT(--(AH$9=YEAR(Quarterly_mmbls!$B$9:FE$9)),Quarterly_mmbls!$B39:FE39)</f>
        <v>1.5672974851812177E-3</v>
      </c>
      <c r="AI65" s="47">
        <f>SUMPRODUCT(--(AI$9=YEAR(Quarterly_mmbls!$B$9:FF$9)),Quarterly_mmbls!$B39:FF39)</f>
        <v>0</v>
      </c>
      <c r="AJ65" s="47">
        <f>SUMPRODUCT(--(AJ$9=YEAR(Quarterly_mmbls!$B$9:FG$9)),Quarterly_mmbls!$B39:FG39)</f>
        <v>1.2325236299371401E-3</v>
      </c>
      <c r="AK65" s="47">
        <f>SUMPRODUCT(--(AK$9=YEAR(Quarterly_mmbls!$B$9:FH$9)),Quarterly_mmbls!$B39:FH39)</f>
        <v>0</v>
      </c>
      <c r="AL65" s="47">
        <f>SUMPRODUCT(--(AL$9=YEAR(Quarterly_mmbls!$B$9:FI$9)),Quarterly_mmbls!$B39:FI39)</f>
        <v>1.3309011706506791E-3</v>
      </c>
      <c r="AM65" s="47">
        <f>SUMPRODUCT(--(AM$9=YEAR(Quarterly_mmbls!$B$9:FJ$9)),Quarterly_mmbls!$B39:FJ39)</f>
        <v>0</v>
      </c>
      <c r="AN65" s="47">
        <f>SUMPRODUCT(--(AN$9=YEAR(Quarterly_mmbls!$B$9:FK$9)),Quarterly_mmbls!$B39:FK39)</f>
        <v>0</v>
      </c>
      <c r="AO65" s="47">
        <f>SUMPRODUCT(--(AO$9=YEAR(Quarterly_mmbls!$B$9:FL$9)),Quarterly_mmbls!$B39:FL39)</f>
        <v>0</v>
      </c>
      <c r="AP65" s="47">
        <f>SUMPRODUCT(--(AP$9=YEAR(Quarterly_mmbls!$B$9:FM$9)),Quarterly_mmbls!$B39:FM39)</f>
        <v>2.2644586911136386E-2</v>
      </c>
      <c r="AQ65" s="47">
        <f>SUMPRODUCT(--(AQ$9=YEAR(Quarterly_mmbls!$B$9:FN$9)),Quarterly_mmbls!$B39:FN39)</f>
        <v>0.15535636514485895</v>
      </c>
      <c r="AR65" s="47">
        <f>SUMPRODUCT(--(AR$9=YEAR(Quarterly_mmbls!$B$9:FQ$9)),Quarterly_mmbls!$B39:FQ39)</f>
        <v>0</v>
      </c>
      <c r="AS65" s="47">
        <f>SUMPRODUCT(--(AS$9=YEAR(Quarterly_mmbls!$B$9:FU$9)),Quarterly_mmbls!$B39:FU39)</f>
        <v>0.18847279022730459</v>
      </c>
    </row>
    <row r="66" spans="1:45" ht="15" x14ac:dyDescent="0.25">
      <c r="A66" s="49" t="s">
        <v>27</v>
      </c>
      <c r="B66" s="47">
        <f>SUMPRODUCT(--(B$9=YEAR(Quarterly_mmbls!$B$9:DY$9)),Quarterly_mmbls!$B40:DY40)</f>
        <v>0</v>
      </c>
      <c r="C66" s="47">
        <f>SUMPRODUCT(--(C$9=YEAR(Quarterly_mmbls!$B$9:DZ$9)),Quarterly_mmbls!$B40:DZ40)</f>
        <v>0</v>
      </c>
      <c r="D66" s="47">
        <f>SUMPRODUCT(--(D$9=YEAR(Quarterly_mmbls!$B$9:EA$9)),Quarterly_mmbls!$B40:EA40)</f>
        <v>0</v>
      </c>
      <c r="E66" s="47">
        <f>SUMPRODUCT(--(E$9=YEAR(Quarterly_mmbls!$B$9:EB$9)),Quarterly_mmbls!$B40:EB40)</f>
        <v>0.22503475176159171</v>
      </c>
      <c r="F66" s="47">
        <f>SUMPRODUCT(--(F$9=YEAR(Quarterly_mmbls!$B$9:EC$9)),Quarterly_mmbls!$B40:EC40)</f>
        <v>0.27471757510403827</v>
      </c>
      <c r="G66" s="47">
        <f>SUMPRODUCT(--(G$9=YEAR(Quarterly_mmbls!$B$9:ED$9)),Quarterly_mmbls!$B40:ED40)</f>
        <v>0.27224636540563363</v>
      </c>
      <c r="H66" s="47">
        <f>SUMPRODUCT(--(H$9=YEAR(Quarterly_mmbls!$B$9:EE$9)),Quarterly_mmbls!$B40:EE40)</f>
        <v>0.13306297979634898</v>
      </c>
      <c r="I66" s="47">
        <f>SUMPRODUCT(--(I$9=YEAR(Quarterly_mmbls!$B$9:EF$9)),Quarterly_mmbls!$B40:EF40)</f>
        <v>0.13287562369485556</v>
      </c>
      <c r="J66" s="47">
        <f>SUMPRODUCT(--(J$9=YEAR(Quarterly_mmbls!$B$9:EG$9)),Quarterly_mmbls!$B40:EG40)</f>
        <v>0</v>
      </c>
      <c r="K66" s="47">
        <f>SUMPRODUCT(--(K$9=YEAR(Quarterly_mmbls!$B$9:EH$9)),Quarterly_mmbls!$B40:EH40)</f>
        <v>9.234648416822952E-2</v>
      </c>
      <c r="L66" s="47">
        <f>SUMPRODUCT(--(L$9=YEAR(Quarterly_mmbls!$B$9:EI$9)),Quarterly_mmbls!$B40:EI40)</f>
        <v>0.51925743528896073</v>
      </c>
      <c r="M66" s="47">
        <f>SUMPRODUCT(--(M$9=YEAR(Quarterly_mmbls!$B$9:EJ$9)),Quarterly_mmbls!$B40:EJ40)</f>
        <v>0.53383106346941178</v>
      </c>
      <c r="N66" s="47">
        <f>SUMPRODUCT(--(N$9=YEAR(Quarterly_mmbls!$B$9:EK$9)),Quarterly_mmbls!$B40:EK40)</f>
        <v>0.1175391885297529</v>
      </c>
      <c r="O66" s="47">
        <f>SUMPRODUCT(--(O$9=YEAR(Quarterly_mmbls!$B$9:EL$9)),Quarterly_mmbls!$B40:EL40)</f>
        <v>8.9368577564974877E-2</v>
      </c>
      <c r="P66" s="47">
        <f>SUMPRODUCT(--(P$9=YEAR(Quarterly_mmbls!$B$9:EM$9)),Quarterly_mmbls!$B40:EM40)</f>
        <v>0</v>
      </c>
      <c r="Q66" s="47">
        <f>SUMPRODUCT(--(Q$9=YEAR(Quarterly_mmbls!$B$9:EN$9)),Quarterly_mmbls!$B40:EN40)</f>
        <v>0.17592727030093971</v>
      </c>
      <c r="R66" s="47">
        <f>SUMPRODUCT(--(R$9=YEAR(Quarterly_mmbls!$B$9:EO$9)),Quarterly_mmbls!$B40:EO40)</f>
        <v>0.10579353306199545</v>
      </c>
      <c r="S66" s="47">
        <f>SUMPRODUCT(--(S$9=YEAR(Quarterly_mmbls!$B$9:EP$9)),Quarterly_mmbls!$B40:EP40)</f>
        <v>0.15988103088465491</v>
      </c>
      <c r="T66" s="47">
        <f>SUMPRODUCT(--(T$9=YEAR(Quarterly_mmbls!$B$9:EQ$9)),Quarterly_mmbls!$B40:EQ40)</f>
        <v>0.23807866021152302</v>
      </c>
      <c r="U66" s="47">
        <f>SUMPRODUCT(--(U$9=YEAR(Quarterly_mmbls!$B$9:ER$9)),Quarterly_mmbls!$B40:ER40)</f>
        <v>0.17463047364059325</v>
      </c>
      <c r="V66" s="47">
        <f>SUMPRODUCT(--(V$9=YEAR(Quarterly_mmbls!$B$9:ES$9)),Quarterly_mmbls!$B40:ES40)</f>
        <v>0.10996267757976941</v>
      </c>
      <c r="W66" s="47">
        <f>SUMPRODUCT(--(W$9=YEAR(Quarterly_mmbls!$B$9:ET$9)),Quarterly_mmbls!$B40:ET40)</f>
        <v>0</v>
      </c>
      <c r="X66" s="47">
        <f>SUMPRODUCT(--(X$9=YEAR(Quarterly_mmbls!$B$9:EU$9)),Quarterly_mmbls!$B40:EU40)</f>
        <v>0.33429851618220213</v>
      </c>
      <c r="Y66" s="47">
        <f>SUMPRODUCT(--(Y$9=YEAR(Quarterly_mmbls!$B$9:EV$9)),Quarterly_mmbls!$B40:EV40)</f>
        <v>0.24644748056143029</v>
      </c>
      <c r="Z66" s="47">
        <f>SUMPRODUCT(--(Z$9=YEAR(Quarterly_mmbls!$B$9:EW$9)),Quarterly_mmbls!$B40:EW40)</f>
        <v>0.29749812403527831</v>
      </c>
      <c r="AA66" s="47">
        <f>SUMPRODUCT(--(AA$9=YEAR(Quarterly_mmbls!$B$9:EX$9)),Quarterly_mmbls!$B40:EX40)</f>
        <v>0.47866467745309693</v>
      </c>
      <c r="AB66" s="47">
        <f>SUMPRODUCT(--(AB$9=YEAR(Quarterly_mmbls!$B$9:EY$9)),Quarterly_mmbls!$B40:EY40)</f>
        <v>0.65219027406413888</v>
      </c>
      <c r="AC66" s="47">
        <f>SUMPRODUCT(--(AC$9=YEAR(Quarterly_mmbls!$B$9:EZ$9)),Quarterly_mmbls!$B40:EZ40)</f>
        <v>0.35969737609044256</v>
      </c>
      <c r="AD66" s="47">
        <f>SUMPRODUCT(--(AD$9=YEAR(Quarterly_mmbls!$B$9:FA$9)),Quarterly_mmbls!$B40:FA40)</f>
        <v>0.7977064506619358</v>
      </c>
      <c r="AE66" s="47">
        <f>SUMPRODUCT(--(AE$9=YEAR(Quarterly_mmbls!$B$9:FB$9)),Quarterly_mmbls!$B40:FB40)</f>
        <v>0.28016679893862556</v>
      </c>
      <c r="AF66" s="47">
        <f>SUMPRODUCT(--(AF$9=YEAR(Quarterly_mmbls!$B$9:FC$9)),Quarterly_mmbls!$B40:FC40)</f>
        <v>0.50161788796865014</v>
      </c>
      <c r="AG66" s="47">
        <f>SUMPRODUCT(--(AG$9=YEAR(Quarterly_mmbls!$B$9:FD$9)),Quarterly_mmbls!$B40:FD40)</f>
        <v>1.0212583913004449</v>
      </c>
      <c r="AH66" s="47">
        <f>SUMPRODUCT(--(AH$9=YEAR(Quarterly_mmbls!$B$9:FE$9)),Quarterly_mmbls!$B40:FE40)</f>
        <v>0.58171368395470369</v>
      </c>
      <c r="AI66" s="47">
        <f>SUMPRODUCT(--(AI$9=YEAR(Quarterly_mmbls!$B$9:FF$9)),Quarterly_mmbls!$B40:FF40)</f>
        <v>0.70739677381555488</v>
      </c>
      <c r="AJ66" s="47">
        <f>SUMPRODUCT(--(AJ$9=YEAR(Quarterly_mmbls!$B$9:FG$9)),Quarterly_mmbls!$B40:FG40)</f>
        <v>1.1759752008143955</v>
      </c>
      <c r="AK66" s="47">
        <f>SUMPRODUCT(--(AK$9=YEAR(Quarterly_mmbls!$B$9:FH$9)),Quarterly_mmbls!$B40:FH40)</f>
        <v>1.3295898333614993</v>
      </c>
      <c r="AL66" s="47">
        <f>SUMPRODUCT(--(AL$9=YEAR(Quarterly_mmbls!$B$9:FI$9)),Quarterly_mmbls!$B40:FI40)</f>
        <v>0.41375966879792536</v>
      </c>
      <c r="AM66" s="47">
        <f>SUMPRODUCT(--(AM$9=YEAR(Quarterly_mmbls!$B$9:FJ$9)),Quarterly_mmbls!$B40:FJ40)</f>
        <v>1.4922376227075314</v>
      </c>
      <c r="AN66" s="47">
        <f>SUMPRODUCT(--(AN$9=YEAR(Quarterly_mmbls!$B$9:FK$9)),Quarterly_mmbls!$B40:FK40)</f>
        <v>1.7656501360531318</v>
      </c>
      <c r="AO66" s="47">
        <f>SUMPRODUCT(--(AO$9=YEAR(Quarterly_mmbls!$B$9:FL$9)),Quarterly_mmbls!$B40:FL40)</f>
        <v>1.448715480987472</v>
      </c>
      <c r="AP66" s="47">
        <f>SUMPRODUCT(--(AP$9=YEAR(Quarterly_mmbls!$B$9:FM$9)),Quarterly_mmbls!$B40:FM40)</f>
        <v>0.75755040657925754</v>
      </c>
      <c r="AQ66" s="47">
        <f>SUMPRODUCT(--(AQ$9=YEAR(Quarterly_mmbls!$B$9:FN$9)),Quarterly_mmbls!$B40:FN40)</f>
        <v>0.82276459988714856</v>
      </c>
      <c r="AR66" s="47">
        <f>SUMPRODUCT(--(AR$9=YEAR(Quarterly_mmbls!$B$9:FQ$9)),Quarterly_mmbls!$B40:FQ40)</f>
        <v>0.74873149082774515</v>
      </c>
      <c r="AS66" s="47">
        <f>SUMPRODUCT(--(AS$9=YEAR(Quarterly_mmbls!$B$9:FU$9)),Quarterly_mmbls!$B40:FU40)</f>
        <v>0.85983525731153243</v>
      </c>
    </row>
    <row r="67" spans="1:45" ht="15" x14ac:dyDescent="0.25">
      <c r="A67" s="49" t="s">
        <v>28</v>
      </c>
      <c r="B67" s="47">
        <f t="shared" ref="B67:AP67" si="18">SUM(B68:B70)</f>
        <v>0</v>
      </c>
      <c r="C67" s="47">
        <f t="shared" si="18"/>
        <v>0</v>
      </c>
      <c r="D67" s="47">
        <f t="shared" si="18"/>
        <v>0</v>
      </c>
      <c r="E67" s="47">
        <f t="shared" si="18"/>
        <v>0</v>
      </c>
      <c r="F67" s="47">
        <f t="shared" si="18"/>
        <v>0</v>
      </c>
      <c r="G67" s="47">
        <f t="shared" si="18"/>
        <v>0</v>
      </c>
      <c r="H67" s="47">
        <f t="shared" si="18"/>
        <v>0</v>
      </c>
      <c r="I67" s="47">
        <f t="shared" si="18"/>
        <v>0</v>
      </c>
      <c r="J67" s="47">
        <f t="shared" si="18"/>
        <v>0</v>
      </c>
      <c r="K67" s="47">
        <f t="shared" si="18"/>
        <v>0</v>
      </c>
      <c r="L67" s="47">
        <f t="shared" si="18"/>
        <v>0</v>
      </c>
      <c r="M67" s="47">
        <f t="shared" si="18"/>
        <v>0</v>
      </c>
      <c r="N67" s="47">
        <f t="shared" si="18"/>
        <v>0</v>
      </c>
      <c r="O67" s="47">
        <f t="shared" si="18"/>
        <v>0.17384910214784766</v>
      </c>
      <c r="P67" s="47">
        <f t="shared" si="18"/>
        <v>0.96370357571740917</v>
      </c>
      <c r="Q67" s="47">
        <f t="shared" si="18"/>
        <v>0.93753827979130222</v>
      </c>
      <c r="R67" s="47">
        <f t="shared" si="18"/>
        <v>0.82545742595920002</v>
      </c>
      <c r="S67" s="47">
        <f t="shared" si="18"/>
        <v>0.42254483765123341</v>
      </c>
      <c r="T67" s="47">
        <f t="shared" si="18"/>
        <v>0.25937210985498088</v>
      </c>
      <c r="U67" s="47">
        <f t="shared" si="18"/>
        <v>0.52321064035896647</v>
      </c>
      <c r="V67" s="47">
        <f t="shared" si="18"/>
        <v>0.30721258765239978</v>
      </c>
      <c r="W67" s="47">
        <f t="shared" si="18"/>
        <v>3.5120770783462064E-4</v>
      </c>
      <c r="X67" s="47">
        <f t="shared" si="18"/>
        <v>5.5873953519144202E-5</v>
      </c>
      <c r="Y67" s="47">
        <f t="shared" si="18"/>
        <v>0.10259985388464314</v>
      </c>
      <c r="Z67" s="47">
        <f t="shared" si="18"/>
        <v>1.6269025188340513E-2</v>
      </c>
      <c r="AA67" s="47">
        <f t="shared" si="18"/>
        <v>2.3792605594240117E-2</v>
      </c>
      <c r="AB67" s="47">
        <f t="shared" si="18"/>
        <v>0</v>
      </c>
      <c r="AC67" s="47">
        <f t="shared" si="18"/>
        <v>0</v>
      </c>
      <c r="AD67" s="47">
        <f t="shared" si="18"/>
        <v>3.1863091409948627E-2</v>
      </c>
      <c r="AE67" s="47">
        <f t="shared" si="18"/>
        <v>0</v>
      </c>
      <c r="AF67" s="47">
        <f t="shared" si="18"/>
        <v>0</v>
      </c>
      <c r="AG67" s="47">
        <f t="shared" si="18"/>
        <v>0</v>
      </c>
      <c r="AH67" s="47">
        <f t="shared" si="18"/>
        <v>0</v>
      </c>
      <c r="AI67" s="47">
        <f t="shared" si="18"/>
        <v>0</v>
      </c>
      <c r="AJ67" s="47">
        <f t="shared" si="18"/>
        <v>0</v>
      </c>
      <c r="AK67" s="47">
        <f t="shared" si="18"/>
        <v>0</v>
      </c>
      <c r="AL67" s="47">
        <f t="shared" si="18"/>
        <v>0</v>
      </c>
      <c r="AM67" s="47">
        <f t="shared" si="18"/>
        <v>9.4957066141785687E-2</v>
      </c>
      <c r="AN67" s="47">
        <f t="shared" si="18"/>
        <v>0</v>
      </c>
      <c r="AO67" s="47">
        <f t="shared" si="18"/>
        <v>0</v>
      </c>
      <c r="AP67" s="47">
        <f t="shared" si="18"/>
        <v>0</v>
      </c>
      <c r="AQ67" s="47">
        <f>SUM(AQ68:AQ70)</f>
        <v>0</v>
      </c>
      <c r="AR67" s="47">
        <f t="shared" ref="AR67" si="19">SUM(AR68:AR70)</f>
        <v>0</v>
      </c>
      <c r="AS67" s="47">
        <f>SUM(AS68:AS70)</f>
        <v>5.8012996369472053E-3</v>
      </c>
    </row>
    <row r="68" spans="1:45" ht="15" x14ac:dyDescent="0.25">
      <c r="A68" s="50" t="s">
        <v>43</v>
      </c>
      <c r="B68" s="47">
        <f>SUMPRODUCT(--(B$9=YEAR(Quarterly_mmbls!$B$9:DY$9)),Quarterly_mmbls!$B42:DY42)</f>
        <v>0</v>
      </c>
      <c r="C68" s="47">
        <f>SUMPRODUCT(--(C$9=YEAR(Quarterly_mmbls!$B$9:DZ$9)),Quarterly_mmbls!$B42:DZ42)</f>
        <v>0</v>
      </c>
      <c r="D68" s="47">
        <f>SUMPRODUCT(--(D$9=YEAR(Quarterly_mmbls!$B$9:EA$9)),Quarterly_mmbls!$B42:EA42)</f>
        <v>0</v>
      </c>
      <c r="E68" s="47">
        <f>SUMPRODUCT(--(E$9=YEAR(Quarterly_mmbls!$B$9:EB$9)),Quarterly_mmbls!$B42:EB42)</f>
        <v>0</v>
      </c>
      <c r="F68" s="47">
        <f>SUMPRODUCT(--(F$9=YEAR(Quarterly_mmbls!$B$9:EC$9)),Quarterly_mmbls!$B42:EC42)</f>
        <v>0</v>
      </c>
      <c r="G68" s="47">
        <f>SUMPRODUCT(--(G$9=YEAR(Quarterly_mmbls!$B$9:ED$9)),Quarterly_mmbls!$B42:ED42)</f>
        <v>0</v>
      </c>
      <c r="H68" s="47">
        <f>SUMPRODUCT(--(H$9=YEAR(Quarterly_mmbls!$B$9:EE$9)),Quarterly_mmbls!$B42:EE42)</f>
        <v>0</v>
      </c>
      <c r="I68" s="47">
        <f>SUMPRODUCT(--(I$9=YEAR(Quarterly_mmbls!$B$9:EF$9)),Quarterly_mmbls!$B42:EF42)</f>
        <v>0</v>
      </c>
      <c r="J68" s="47">
        <f>SUMPRODUCT(--(J$9=YEAR(Quarterly_mmbls!$B$9:EG$9)),Quarterly_mmbls!$B42:EG42)</f>
        <v>0</v>
      </c>
      <c r="K68" s="47">
        <f>SUMPRODUCT(--(K$9=YEAR(Quarterly_mmbls!$B$9:EH$9)),Quarterly_mmbls!$B42:EH42)</f>
        <v>0</v>
      </c>
      <c r="L68" s="47">
        <f>SUMPRODUCT(--(L$9=YEAR(Quarterly_mmbls!$B$9:EI$9)),Quarterly_mmbls!$B42:EI42)</f>
        <v>0</v>
      </c>
      <c r="M68" s="47">
        <f>SUMPRODUCT(--(M$9=YEAR(Quarterly_mmbls!$B$9:EJ$9)),Quarterly_mmbls!$B42:EJ42)</f>
        <v>0</v>
      </c>
      <c r="N68" s="47">
        <f>SUMPRODUCT(--(N$9=YEAR(Quarterly_mmbls!$B$9:EK$9)),Quarterly_mmbls!$B42:EK42)</f>
        <v>0</v>
      </c>
      <c r="O68" s="47">
        <f>SUMPRODUCT(--(O$9=YEAR(Quarterly_mmbls!$B$9:EL$9)),Quarterly_mmbls!$B42:EL42)</f>
        <v>0.17384910214784766</v>
      </c>
      <c r="P68" s="47">
        <f>SUMPRODUCT(--(P$9=YEAR(Quarterly_mmbls!$B$9:EM$9)),Quarterly_mmbls!$B42:EM42)</f>
        <v>0.96370357571740917</v>
      </c>
      <c r="Q68" s="47">
        <f>SUMPRODUCT(--(Q$9=YEAR(Quarterly_mmbls!$B$9:EN$9)),Quarterly_mmbls!$B42:EN42)</f>
        <v>0.93753827979130222</v>
      </c>
      <c r="R68" s="47">
        <f>SUMPRODUCT(--(R$9=YEAR(Quarterly_mmbls!$B$9:EO$9)),Quarterly_mmbls!$B42:EO42)</f>
        <v>0.82545742595920002</v>
      </c>
      <c r="S68" s="47">
        <f>SUMPRODUCT(--(S$9=YEAR(Quarterly_mmbls!$B$9:EP$9)),Quarterly_mmbls!$B42:EP42)</f>
        <v>0.42254483765123341</v>
      </c>
      <c r="T68" s="47">
        <f>SUMPRODUCT(--(T$9=YEAR(Quarterly_mmbls!$B$9:EQ$9)),Quarterly_mmbls!$B42:EQ42)</f>
        <v>0.25937210985498088</v>
      </c>
      <c r="U68" s="47">
        <f>SUMPRODUCT(--(U$9=YEAR(Quarterly_mmbls!$B$9:ER$9)),Quarterly_mmbls!$B42:ER42)</f>
        <v>0.52321064035896647</v>
      </c>
      <c r="V68" s="47">
        <f>SUMPRODUCT(--(V$9=YEAR(Quarterly_mmbls!$B$9:ES$9)),Quarterly_mmbls!$B42:ES42)</f>
        <v>0.30721258765239978</v>
      </c>
      <c r="W68" s="47">
        <f>SUMPRODUCT(--(W$9=YEAR(Quarterly_mmbls!$B$9:ET$9)),Quarterly_mmbls!$B42:ET42)</f>
        <v>0</v>
      </c>
      <c r="X68" s="47">
        <f>SUMPRODUCT(--(X$9=YEAR(Quarterly_mmbls!$B$9:EU$9)),Quarterly_mmbls!$B42:EU42)</f>
        <v>0</v>
      </c>
      <c r="Y68" s="47">
        <f>SUMPRODUCT(--(Y$9=YEAR(Quarterly_mmbls!$B$9:EV$9)),Quarterly_mmbls!$B42:EV42)</f>
        <v>0.10259985388464314</v>
      </c>
      <c r="Z68" s="47">
        <f>SUMPRODUCT(--(Z$9=YEAR(Quarterly_mmbls!$B$9:EW$9)),Quarterly_mmbls!$B42:EW42)</f>
        <v>1.6269025188340513E-2</v>
      </c>
      <c r="AA68" s="47">
        <f>SUMPRODUCT(--(AA$9=YEAR(Quarterly_mmbls!$B$9:EX$9)),Quarterly_mmbls!$B42:EX42)</f>
        <v>2.3792605594240117E-2</v>
      </c>
      <c r="AB68" s="47">
        <f>SUMPRODUCT(--(AB$9=YEAR(Quarterly_mmbls!$B$9:EY$9)),Quarterly_mmbls!$B42:EY42)</f>
        <v>0</v>
      </c>
      <c r="AC68" s="47">
        <f>SUMPRODUCT(--(AC$9=YEAR(Quarterly_mmbls!$B$9:EZ$9)),Quarterly_mmbls!$B42:EZ42)</f>
        <v>0</v>
      </c>
      <c r="AD68" s="47">
        <f>SUMPRODUCT(--(AD$9=YEAR(Quarterly_mmbls!$B$9:FA$9)),Quarterly_mmbls!$B42:FA42)</f>
        <v>3.1863091409948627E-2</v>
      </c>
      <c r="AE68" s="47">
        <f>SUMPRODUCT(--(AE$9=YEAR(Quarterly_mmbls!$B$9:FB$9)),Quarterly_mmbls!$B42:FB42)</f>
        <v>0</v>
      </c>
      <c r="AF68" s="47">
        <f>SUMPRODUCT(--(AF$9=YEAR(Quarterly_mmbls!$B$9:FC$9)),Quarterly_mmbls!$B42:FC42)</f>
        <v>0</v>
      </c>
      <c r="AG68" s="47">
        <f>SUMPRODUCT(--(AG$9=YEAR(Quarterly_mmbls!$B$9:FD$9)),Quarterly_mmbls!$B42:FD42)</f>
        <v>0</v>
      </c>
      <c r="AH68" s="47">
        <f>SUMPRODUCT(--(AH$9=YEAR(Quarterly_mmbls!$B$9:FE$9)),Quarterly_mmbls!$B42:FE42)</f>
        <v>0</v>
      </c>
      <c r="AI68" s="47">
        <f>SUMPRODUCT(--(AI$9=YEAR(Quarterly_mmbls!$B$9:FF$9)),Quarterly_mmbls!$B42:FF42)</f>
        <v>0</v>
      </c>
      <c r="AJ68" s="47">
        <f>SUMPRODUCT(--(AJ$9=YEAR(Quarterly_mmbls!$B$9:FG$9)),Quarterly_mmbls!$B42:FG42)</f>
        <v>0</v>
      </c>
      <c r="AK68" s="47">
        <f>SUMPRODUCT(--(AK$9=YEAR(Quarterly_mmbls!$B$9:FH$9)),Quarterly_mmbls!$B42:FH42)</f>
        <v>0</v>
      </c>
      <c r="AL68" s="47">
        <f>SUMPRODUCT(--(AL$9=YEAR(Quarterly_mmbls!$B$9:FI$9)),Quarterly_mmbls!$B42:FI42)</f>
        <v>0</v>
      </c>
      <c r="AM68" s="47">
        <f>SUMPRODUCT(--(AM$9=YEAR(Quarterly_mmbls!$B$9:FJ$9)),Quarterly_mmbls!$B42:FJ42)</f>
        <v>9.4957066141785687E-2</v>
      </c>
      <c r="AN68" s="47">
        <f>SUMPRODUCT(--(AN$9=YEAR(Quarterly_mmbls!$B$9:FK$9)),Quarterly_mmbls!$B42:FK42)</f>
        <v>0</v>
      </c>
      <c r="AO68" s="47">
        <f>SUMPRODUCT(--(AO$9=YEAR(Quarterly_mmbls!$B$9:FL$9)),Quarterly_mmbls!$B42:FL42)</f>
        <v>0</v>
      </c>
      <c r="AP68" s="47">
        <f>SUMPRODUCT(--(AP$9=YEAR(Quarterly_mmbls!$B$9:FM$9)),Quarterly_mmbls!$B42:FM42)</f>
        <v>0</v>
      </c>
      <c r="AQ68" s="47">
        <f>SUMPRODUCT(--(AQ$9=YEAR(Quarterly_mmbls!$B$9:FN$9)),Quarterly_mmbls!$B42:FN42)</f>
        <v>0</v>
      </c>
      <c r="AR68" s="47">
        <f>SUMPRODUCT(--(AR$9=YEAR(Quarterly_mmbls!$B$9:FQ$9)),Quarterly_mmbls!$B42:FQ42)</f>
        <v>0</v>
      </c>
      <c r="AS68" s="47">
        <f>SUMPRODUCT(--(AS$9=YEAR(Quarterly_mmbls!$B$9:FU$9)),Quarterly_mmbls!$B42:FU42)</f>
        <v>5.8012996369472053E-3</v>
      </c>
    </row>
    <row r="69" spans="1:45" ht="15" x14ac:dyDescent="0.25">
      <c r="A69" s="50" t="s">
        <v>44</v>
      </c>
      <c r="B69" s="47">
        <f>SUMPRODUCT(--(B$9=YEAR(Quarterly_mmbls!$B$9:DY$9)),Quarterly_mmbls!$B43:DY43)</f>
        <v>0</v>
      </c>
      <c r="C69" s="47">
        <f>SUMPRODUCT(--(C$9=YEAR(Quarterly_mmbls!$B$9:DZ$9)),Quarterly_mmbls!$B43:DZ43)</f>
        <v>0</v>
      </c>
      <c r="D69" s="47">
        <f>SUMPRODUCT(--(D$9=YEAR(Quarterly_mmbls!$B$9:EA$9)),Quarterly_mmbls!$B43:EA43)</f>
        <v>0</v>
      </c>
      <c r="E69" s="47">
        <f>SUMPRODUCT(--(E$9=YEAR(Quarterly_mmbls!$B$9:EB$9)),Quarterly_mmbls!$B43:EB43)</f>
        <v>0</v>
      </c>
      <c r="F69" s="47">
        <f>SUMPRODUCT(--(F$9=YEAR(Quarterly_mmbls!$B$9:EC$9)),Quarterly_mmbls!$B43:EC43)</f>
        <v>0</v>
      </c>
      <c r="G69" s="47">
        <f>SUMPRODUCT(--(G$9=YEAR(Quarterly_mmbls!$B$9:ED$9)),Quarterly_mmbls!$B43:ED43)</f>
        <v>0</v>
      </c>
      <c r="H69" s="47">
        <f>SUMPRODUCT(--(H$9=YEAR(Quarterly_mmbls!$B$9:EE$9)),Quarterly_mmbls!$B43:EE43)</f>
        <v>0</v>
      </c>
      <c r="I69" s="47">
        <f>SUMPRODUCT(--(I$9=YEAR(Quarterly_mmbls!$B$9:EF$9)),Quarterly_mmbls!$B43:EF43)</f>
        <v>0</v>
      </c>
      <c r="J69" s="47">
        <f>SUMPRODUCT(--(J$9=YEAR(Quarterly_mmbls!$B$9:EG$9)),Quarterly_mmbls!$B43:EG43)</f>
        <v>0</v>
      </c>
      <c r="K69" s="47">
        <f>SUMPRODUCT(--(K$9=YEAR(Quarterly_mmbls!$B$9:EH$9)),Quarterly_mmbls!$B43:EH43)</f>
        <v>0</v>
      </c>
      <c r="L69" s="47">
        <f>SUMPRODUCT(--(L$9=YEAR(Quarterly_mmbls!$B$9:EI$9)),Quarterly_mmbls!$B43:EI43)</f>
        <v>0</v>
      </c>
      <c r="M69" s="47">
        <f>SUMPRODUCT(--(M$9=YEAR(Quarterly_mmbls!$B$9:EJ$9)),Quarterly_mmbls!$B43:EJ43)</f>
        <v>0</v>
      </c>
      <c r="N69" s="47">
        <f>SUMPRODUCT(--(N$9=YEAR(Quarterly_mmbls!$B$9:EK$9)),Quarterly_mmbls!$B43:EK43)</f>
        <v>0</v>
      </c>
      <c r="O69" s="47">
        <f>SUMPRODUCT(--(O$9=YEAR(Quarterly_mmbls!$B$9:EL$9)),Quarterly_mmbls!$B43:EL43)</f>
        <v>0</v>
      </c>
      <c r="P69" s="47">
        <f>SUMPRODUCT(--(P$9=YEAR(Quarterly_mmbls!$B$9:EM$9)),Quarterly_mmbls!$B43:EM43)</f>
        <v>0</v>
      </c>
      <c r="Q69" s="47">
        <f>SUMPRODUCT(--(Q$9=YEAR(Quarterly_mmbls!$B$9:EN$9)),Quarterly_mmbls!$B43:EN43)</f>
        <v>0</v>
      </c>
      <c r="R69" s="47">
        <f>SUMPRODUCT(--(R$9=YEAR(Quarterly_mmbls!$B$9:EO$9)),Quarterly_mmbls!$B43:EO43)</f>
        <v>0</v>
      </c>
      <c r="S69" s="47">
        <f>SUMPRODUCT(--(S$9=YEAR(Quarterly_mmbls!$B$9:EP$9)),Quarterly_mmbls!$B43:EP43)</f>
        <v>0</v>
      </c>
      <c r="T69" s="47">
        <f>SUMPRODUCT(--(T$9=YEAR(Quarterly_mmbls!$B$9:EQ$9)),Quarterly_mmbls!$B43:EQ43)</f>
        <v>0</v>
      </c>
      <c r="U69" s="47">
        <f>SUMPRODUCT(--(U$9=YEAR(Quarterly_mmbls!$B$9:ER$9)),Quarterly_mmbls!$B43:ER43)</f>
        <v>0</v>
      </c>
      <c r="V69" s="47">
        <f>SUMPRODUCT(--(V$9=YEAR(Quarterly_mmbls!$B$9:ES$9)),Quarterly_mmbls!$B43:ES43)</f>
        <v>0</v>
      </c>
      <c r="W69" s="47">
        <f>SUMPRODUCT(--(W$9=YEAR(Quarterly_mmbls!$B$9:ET$9)),Quarterly_mmbls!$B43:ET43)</f>
        <v>0</v>
      </c>
      <c r="X69" s="47">
        <f>SUMPRODUCT(--(X$9=YEAR(Quarterly_mmbls!$B$9:EU$9)),Quarterly_mmbls!$B43:EU43)</f>
        <v>0</v>
      </c>
      <c r="Y69" s="47">
        <f>SUMPRODUCT(--(Y$9=YEAR(Quarterly_mmbls!$B$9:EV$9)),Quarterly_mmbls!$B43:EV43)</f>
        <v>0</v>
      </c>
      <c r="Z69" s="47">
        <f>SUMPRODUCT(--(Z$9=YEAR(Quarterly_mmbls!$B$9:EW$9)),Quarterly_mmbls!$B43:EW43)</f>
        <v>0</v>
      </c>
      <c r="AA69" s="47">
        <f>SUMPRODUCT(--(AA$9=YEAR(Quarterly_mmbls!$B$9:EX$9)),Quarterly_mmbls!$B43:EX43)</f>
        <v>0</v>
      </c>
      <c r="AB69" s="47">
        <f>SUMPRODUCT(--(AB$9=YEAR(Quarterly_mmbls!$B$9:EY$9)),Quarterly_mmbls!$B43:EY43)</f>
        <v>0</v>
      </c>
      <c r="AC69" s="47">
        <f>SUMPRODUCT(--(AC$9=YEAR(Quarterly_mmbls!$B$9:EZ$9)),Quarterly_mmbls!$B43:EZ43)</f>
        <v>0</v>
      </c>
      <c r="AD69" s="47">
        <f>SUMPRODUCT(--(AD$9=YEAR(Quarterly_mmbls!$B$9:FA$9)),Quarterly_mmbls!$B43:FA43)</f>
        <v>0</v>
      </c>
      <c r="AE69" s="47">
        <f>SUMPRODUCT(--(AE$9=YEAR(Quarterly_mmbls!$B$9:FB$9)),Quarterly_mmbls!$B43:FB43)</f>
        <v>0</v>
      </c>
      <c r="AF69" s="47">
        <f>SUMPRODUCT(--(AF$9=YEAR(Quarterly_mmbls!$B$9:FC$9)),Quarterly_mmbls!$B43:FC43)</f>
        <v>0</v>
      </c>
      <c r="AG69" s="47">
        <f>SUMPRODUCT(--(AG$9=YEAR(Quarterly_mmbls!$B$9:FD$9)),Quarterly_mmbls!$B43:FD43)</f>
        <v>0</v>
      </c>
      <c r="AH69" s="47">
        <f>SUMPRODUCT(--(AH$9=YEAR(Quarterly_mmbls!$B$9:FE$9)),Quarterly_mmbls!$B43:FE43)</f>
        <v>0</v>
      </c>
      <c r="AI69" s="47">
        <f>SUMPRODUCT(--(AI$9=YEAR(Quarterly_mmbls!$B$9:FF$9)),Quarterly_mmbls!$B43:FF43)</f>
        <v>0</v>
      </c>
      <c r="AJ69" s="47">
        <f>SUMPRODUCT(--(AJ$9=YEAR(Quarterly_mmbls!$B$9:FG$9)),Quarterly_mmbls!$B43:FG43)</f>
        <v>0</v>
      </c>
      <c r="AK69" s="47">
        <f>SUMPRODUCT(--(AK$9=YEAR(Quarterly_mmbls!$B$9:FH$9)),Quarterly_mmbls!$B43:FH43)</f>
        <v>0</v>
      </c>
      <c r="AL69" s="47">
        <f>SUMPRODUCT(--(AL$9=YEAR(Quarterly_mmbls!$B$9:FI$9)),Quarterly_mmbls!$B43:FI43)</f>
        <v>0</v>
      </c>
      <c r="AM69" s="47">
        <f>SUMPRODUCT(--(AM$9=YEAR(Quarterly_mmbls!$B$9:FJ$9)),Quarterly_mmbls!$B43:FJ43)</f>
        <v>0</v>
      </c>
      <c r="AN69" s="47">
        <f>SUMPRODUCT(--(AN$9=YEAR(Quarterly_mmbls!$B$9:FK$9)),Quarterly_mmbls!$B43:FK43)</f>
        <v>0</v>
      </c>
      <c r="AO69" s="47">
        <f>SUMPRODUCT(--(AO$9=YEAR(Quarterly_mmbls!$B$9:FL$9)),Quarterly_mmbls!$B43:FL43)</f>
        <v>0</v>
      </c>
      <c r="AP69" s="47">
        <f>SUMPRODUCT(--(AP$9=YEAR(Quarterly_mmbls!$B$9:FM$9)),Quarterly_mmbls!$B43:FM43)</f>
        <v>0</v>
      </c>
      <c r="AQ69" s="47">
        <f>SUMPRODUCT(--(AQ$9=YEAR(Quarterly_mmbls!$B$9:FN$9)),Quarterly_mmbls!$B43:FN43)</f>
        <v>0</v>
      </c>
      <c r="AR69" s="47">
        <f>SUMPRODUCT(--(AR$9=YEAR(Quarterly_mmbls!$B$9:FQ$9)),Quarterly_mmbls!$B43:FQ43)</f>
        <v>0</v>
      </c>
      <c r="AS69" s="47">
        <f>SUMPRODUCT(--(AS$9=YEAR(Quarterly_mmbls!$B$9:FU$9)),Quarterly_mmbls!$B43:FU43)</f>
        <v>0</v>
      </c>
    </row>
    <row r="70" spans="1:45" ht="15" x14ac:dyDescent="0.25">
      <c r="A70" s="50" t="s">
        <v>45</v>
      </c>
      <c r="B70" s="47">
        <f>SUMPRODUCT(--(B$9=YEAR(Quarterly_mmbls!$B$9:DY$9)),Quarterly_mmbls!$B44:DY44)</f>
        <v>0</v>
      </c>
      <c r="C70" s="47">
        <f>SUMPRODUCT(--(C$9=YEAR(Quarterly_mmbls!$B$9:DZ$9)),Quarterly_mmbls!$B44:DZ44)</f>
        <v>0</v>
      </c>
      <c r="D70" s="47">
        <f>SUMPRODUCT(--(D$9=YEAR(Quarterly_mmbls!$B$9:EA$9)),Quarterly_mmbls!$B44:EA44)</f>
        <v>0</v>
      </c>
      <c r="E70" s="47">
        <f>SUMPRODUCT(--(E$9=YEAR(Quarterly_mmbls!$B$9:EB$9)),Quarterly_mmbls!$B44:EB44)</f>
        <v>0</v>
      </c>
      <c r="F70" s="47">
        <f>SUMPRODUCT(--(F$9=YEAR(Quarterly_mmbls!$B$9:EC$9)),Quarterly_mmbls!$B44:EC44)</f>
        <v>0</v>
      </c>
      <c r="G70" s="47">
        <f>SUMPRODUCT(--(G$9=YEAR(Quarterly_mmbls!$B$9:ED$9)),Quarterly_mmbls!$B44:ED44)</f>
        <v>0</v>
      </c>
      <c r="H70" s="47">
        <f>SUMPRODUCT(--(H$9=YEAR(Quarterly_mmbls!$B$9:EE$9)),Quarterly_mmbls!$B44:EE44)</f>
        <v>0</v>
      </c>
      <c r="I70" s="47">
        <f>SUMPRODUCT(--(I$9=YEAR(Quarterly_mmbls!$B$9:EF$9)),Quarterly_mmbls!$B44:EF44)</f>
        <v>0</v>
      </c>
      <c r="J70" s="47">
        <f>SUMPRODUCT(--(J$9=YEAR(Quarterly_mmbls!$B$9:EG$9)),Quarterly_mmbls!$B44:EG44)</f>
        <v>0</v>
      </c>
      <c r="K70" s="47">
        <f>SUMPRODUCT(--(K$9=YEAR(Quarterly_mmbls!$B$9:EH$9)),Quarterly_mmbls!$B44:EH44)</f>
        <v>0</v>
      </c>
      <c r="L70" s="47">
        <f>SUMPRODUCT(--(L$9=YEAR(Quarterly_mmbls!$B$9:EI$9)),Quarterly_mmbls!$B44:EI44)</f>
        <v>0</v>
      </c>
      <c r="M70" s="47">
        <f>SUMPRODUCT(--(M$9=YEAR(Quarterly_mmbls!$B$9:EJ$9)),Quarterly_mmbls!$B44:EJ44)</f>
        <v>0</v>
      </c>
      <c r="N70" s="47">
        <f>SUMPRODUCT(--(N$9=YEAR(Quarterly_mmbls!$B$9:EK$9)),Quarterly_mmbls!$B44:EK44)</f>
        <v>0</v>
      </c>
      <c r="O70" s="47">
        <f>SUMPRODUCT(--(O$9=YEAR(Quarterly_mmbls!$B$9:EL$9)),Quarterly_mmbls!$B44:EL44)</f>
        <v>0</v>
      </c>
      <c r="P70" s="47">
        <f>SUMPRODUCT(--(P$9=YEAR(Quarterly_mmbls!$B$9:EM$9)),Quarterly_mmbls!$B44:EM44)</f>
        <v>0</v>
      </c>
      <c r="Q70" s="47">
        <f>SUMPRODUCT(--(Q$9=YEAR(Quarterly_mmbls!$B$9:EN$9)),Quarterly_mmbls!$B44:EN44)</f>
        <v>0</v>
      </c>
      <c r="R70" s="47">
        <f>SUMPRODUCT(--(R$9=YEAR(Quarterly_mmbls!$B$9:EO$9)),Quarterly_mmbls!$B44:EO44)</f>
        <v>0</v>
      </c>
      <c r="S70" s="47">
        <f>SUMPRODUCT(--(S$9=YEAR(Quarterly_mmbls!$B$9:EP$9)),Quarterly_mmbls!$B44:EP44)</f>
        <v>0</v>
      </c>
      <c r="T70" s="47">
        <f>SUMPRODUCT(--(T$9=YEAR(Quarterly_mmbls!$B$9:EQ$9)),Quarterly_mmbls!$B44:EQ44)</f>
        <v>0</v>
      </c>
      <c r="U70" s="47">
        <f>SUMPRODUCT(--(U$9=YEAR(Quarterly_mmbls!$B$9:ER$9)),Quarterly_mmbls!$B44:ER44)</f>
        <v>0</v>
      </c>
      <c r="V70" s="47">
        <f>SUMPRODUCT(--(V$9=YEAR(Quarterly_mmbls!$B$9:ES$9)),Quarterly_mmbls!$B44:ES44)</f>
        <v>0</v>
      </c>
      <c r="W70" s="47">
        <f>SUMPRODUCT(--(W$9=YEAR(Quarterly_mmbls!$B$9:ET$9)),Quarterly_mmbls!$B44:ET44)</f>
        <v>3.5120770783462064E-4</v>
      </c>
      <c r="X70" s="47">
        <f>SUMPRODUCT(--(X$9=YEAR(Quarterly_mmbls!$B$9:EU$9)),Quarterly_mmbls!$B44:EU44)</f>
        <v>5.5873953519144202E-5</v>
      </c>
      <c r="Y70" s="47">
        <f>SUMPRODUCT(--(Y$9=YEAR(Quarterly_mmbls!$B$9:EV$9)),Quarterly_mmbls!$B44:EV44)</f>
        <v>0</v>
      </c>
      <c r="Z70" s="47">
        <f>SUMPRODUCT(--(Z$9=YEAR(Quarterly_mmbls!$B$9:EW$9)),Quarterly_mmbls!$B44:EW44)</f>
        <v>0</v>
      </c>
      <c r="AA70" s="47">
        <f>SUMPRODUCT(--(AA$9=YEAR(Quarterly_mmbls!$B$9:EX$9)),Quarterly_mmbls!$B44:EX44)</f>
        <v>0</v>
      </c>
      <c r="AB70" s="47">
        <f>SUMPRODUCT(--(AB$9=YEAR(Quarterly_mmbls!$B$9:EY$9)),Quarterly_mmbls!$B44:EY44)</f>
        <v>0</v>
      </c>
      <c r="AC70" s="47">
        <f>SUMPRODUCT(--(AC$9=YEAR(Quarterly_mmbls!$B$9:EZ$9)),Quarterly_mmbls!$B44:EZ44)</f>
        <v>0</v>
      </c>
      <c r="AD70" s="47">
        <f>SUMPRODUCT(--(AD$9=YEAR(Quarterly_mmbls!$B$9:FA$9)),Quarterly_mmbls!$B44:FA44)</f>
        <v>0</v>
      </c>
      <c r="AE70" s="47">
        <f>SUMPRODUCT(--(AE$9=YEAR(Quarterly_mmbls!$B$9:FB$9)),Quarterly_mmbls!$B44:FB44)</f>
        <v>0</v>
      </c>
      <c r="AF70" s="47">
        <f>SUMPRODUCT(--(AF$9=YEAR(Quarterly_mmbls!$B$9:FC$9)),Quarterly_mmbls!$B44:FC44)</f>
        <v>0</v>
      </c>
      <c r="AG70" s="47">
        <f>SUMPRODUCT(--(AG$9=YEAR(Quarterly_mmbls!$B$9:FD$9)),Quarterly_mmbls!$B44:FD44)</f>
        <v>0</v>
      </c>
      <c r="AH70" s="47">
        <f>SUMPRODUCT(--(AH$9=YEAR(Quarterly_mmbls!$B$9:FE$9)),Quarterly_mmbls!$B44:FE44)</f>
        <v>0</v>
      </c>
      <c r="AI70" s="47">
        <f>SUMPRODUCT(--(AI$9=YEAR(Quarterly_mmbls!$B$9:FF$9)),Quarterly_mmbls!$B44:FF44)</f>
        <v>0</v>
      </c>
      <c r="AJ70" s="47">
        <f>SUMPRODUCT(--(AJ$9=YEAR(Quarterly_mmbls!$B$9:FG$9)),Quarterly_mmbls!$B44:FG44)</f>
        <v>0</v>
      </c>
      <c r="AK70" s="47">
        <f>SUMPRODUCT(--(AK$9=YEAR(Quarterly_mmbls!$B$9:FH$9)),Quarterly_mmbls!$B44:FH44)</f>
        <v>0</v>
      </c>
      <c r="AL70" s="47">
        <f>SUMPRODUCT(--(AL$9=YEAR(Quarterly_mmbls!$B$9:FI$9)),Quarterly_mmbls!$B44:FI44)</f>
        <v>0</v>
      </c>
      <c r="AM70" s="47">
        <f>SUMPRODUCT(--(AM$9=YEAR(Quarterly_mmbls!$B$9:FJ$9)),Quarterly_mmbls!$B44:FJ44)</f>
        <v>0</v>
      </c>
      <c r="AN70" s="47">
        <f>SUMPRODUCT(--(AN$9=YEAR(Quarterly_mmbls!$B$9:FK$9)),Quarterly_mmbls!$B44:FK44)</f>
        <v>0</v>
      </c>
      <c r="AO70" s="47">
        <f>SUMPRODUCT(--(AO$9=YEAR(Quarterly_mmbls!$B$9:FL$9)),Quarterly_mmbls!$B44:FL44)</f>
        <v>0</v>
      </c>
      <c r="AP70" s="47">
        <f>SUMPRODUCT(--(AP$9=YEAR(Quarterly_mmbls!$B$9:FM$9)),Quarterly_mmbls!$B44:FM44)</f>
        <v>0</v>
      </c>
      <c r="AQ70" s="47">
        <f>SUMPRODUCT(--(AQ$9=YEAR(Quarterly_mmbls!$B$9:FN$9)),Quarterly_mmbls!$B44:FN44)</f>
        <v>0</v>
      </c>
      <c r="AR70" s="47">
        <f>SUMPRODUCT(--(AR$9=YEAR(Quarterly_mmbls!$B$9:FQ$9)),Quarterly_mmbls!$B44:FQ44)</f>
        <v>0</v>
      </c>
      <c r="AS70" s="47">
        <f>SUMPRODUCT(--(AS$9=YEAR(Quarterly_mmbls!$B$9:FU$9)),Quarterly_mmbls!$B44:FU44)</f>
        <v>0</v>
      </c>
    </row>
    <row r="71" spans="1:45" ht="17.25" x14ac:dyDescent="0.25">
      <c r="A71" s="49" t="s">
        <v>134</v>
      </c>
      <c r="B71" s="47">
        <f>SUMPRODUCT(--(B$9=YEAR(Quarterly_mmbls!$B$9:DY$9)),Quarterly_mmbls!$B45:DY45)</f>
        <v>0</v>
      </c>
      <c r="C71" s="47">
        <f>SUMPRODUCT(--(C$9=YEAR(Quarterly_mmbls!$B$9:DZ$9)),Quarterly_mmbls!$B45:DZ45)</f>
        <v>0</v>
      </c>
      <c r="D71" s="47">
        <f>SUMPRODUCT(--(D$9=YEAR(Quarterly_mmbls!$B$9:EA$9)),Quarterly_mmbls!$B45:EA45)</f>
        <v>0</v>
      </c>
      <c r="E71" s="47">
        <f>SUMPRODUCT(--(E$9=YEAR(Quarterly_mmbls!$B$9:EB$9)),Quarterly_mmbls!$B45:EB45)</f>
        <v>0</v>
      </c>
      <c r="F71" s="47">
        <f>SUMPRODUCT(--(F$9=YEAR(Quarterly_mmbls!$B$9:EC$9)),Quarterly_mmbls!$B45:EC45)</f>
        <v>0</v>
      </c>
      <c r="G71" s="47">
        <f>SUMPRODUCT(--(G$9=YEAR(Quarterly_mmbls!$B$9:ED$9)),Quarterly_mmbls!$B45:ED45)</f>
        <v>0.14779425387162787</v>
      </c>
      <c r="H71" s="47">
        <f>SUMPRODUCT(--(H$9=YEAR(Quarterly_mmbls!$B$9:EE$9)),Quarterly_mmbls!$B45:EE45)</f>
        <v>0</v>
      </c>
      <c r="I71" s="47">
        <f>SUMPRODUCT(--(I$9=YEAR(Quarterly_mmbls!$B$9:EF$9)),Quarterly_mmbls!$B45:EF45)</f>
        <v>0</v>
      </c>
      <c r="J71" s="47">
        <f>SUMPRODUCT(--(J$9=YEAR(Quarterly_mmbls!$B$9:EG$9)),Quarterly_mmbls!$B45:EG45)</f>
        <v>0</v>
      </c>
      <c r="K71" s="47">
        <f>SUMPRODUCT(--(K$9=YEAR(Quarterly_mmbls!$B$9:EH$9)),Quarterly_mmbls!$B45:EH45)</f>
        <v>0</v>
      </c>
      <c r="L71" s="47">
        <f>SUMPRODUCT(--(L$9=YEAR(Quarterly_mmbls!$B$9:EI$9)),Quarterly_mmbls!$B45:EI45)</f>
        <v>0</v>
      </c>
      <c r="M71" s="47">
        <f>SUMPRODUCT(--(M$9=YEAR(Quarterly_mmbls!$B$9:EJ$9)),Quarterly_mmbls!$B45:EJ45)</f>
        <v>0</v>
      </c>
      <c r="N71" s="47">
        <f>SUMPRODUCT(--(N$9=YEAR(Quarterly_mmbls!$B$9:EK$9)),Quarterly_mmbls!$B45:EK45)</f>
        <v>0</v>
      </c>
      <c r="O71" s="47">
        <f>SUMPRODUCT(--(O$9=YEAR(Quarterly_mmbls!$B$9:EL$9)),Quarterly_mmbls!$B45:EL45)</f>
        <v>0</v>
      </c>
      <c r="P71" s="47">
        <f>SUMPRODUCT(--(P$9=YEAR(Quarterly_mmbls!$B$9:EM$9)),Quarterly_mmbls!$B45:EM45)</f>
        <v>0</v>
      </c>
      <c r="Q71" s="47">
        <f>SUMPRODUCT(--(Q$9=YEAR(Quarterly_mmbls!$B$9:EN$9)),Quarterly_mmbls!$B45:EN45)</f>
        <v>0</v>
      </c>
      <c r="R71" s="47">
        <f>SUMPRODUCT(--(R$9=YEAR(Quarterly_mmbls!$B$9:EO$9)),Quarterly_mmbls!$B45:EO45)</f>
        <v>0</v>
      </c>
      <c r="S71" s="47">
        <f>SUMPRODUCT(--(S$9=YEAR(Quarterly_mmbls!$B$9:EP$9)),Quarterly_mmbls!$B45:EP45)</f>
        <v>0</v>
      </c>
      <c r="T71" s="47">
        <f>SUMPRODUCT(--(T$9=YEAR(Quarterly_mmbls!$B$9:EQ$9)),Quarterly_mmbls!$B45:EQ45)</f>
        <v>1.6565016768043716E-3</v>
      </c>
      <c r="U71" s="47">
        <f>SUMPRODUCT(--(U$9=YEAR(Quarterly_mmbls!$B$9:ER$9)),Quarterly_mmbls!$B45:ER45)</f>
        <v>2.1494364819557046E-2</v>
      </c>
      <c r="V71" s="47">
        <f>SUMPRODUCT(--(V$9=YEAR(Quarterly_mmbls!$B$9:ES$9)),Quarterly_mmbls!$B45:ES45)</f>
        <v>2.1171178742952004E-3</v>
      </c>
      <c r="W71" s="47">
        <f>SUMPRODUCT(--(W$9=YEAR(Quarterly_mmbls!$B$9:ET$9)),Quarterly_mmbls!$B45:ET45)</f>
        <v>1.3961069482734997E-2</v>
      </c>
      <c r="X71" s="47">
        <f>SUMPRODUCT(--(X$9=YEAR(Quarterly_mmbls!$B$9:EU$9)),Quarterly_mmbls!$B45:EU45)</f>
        <v>1.9230089576481747E-2</v>
      </c>
      <c r="Y71" s="47">
        <f>SUMPRODUCT(--(Y$9=YEAR(Quarterly_mmbls!$B$9:EV$9)),Quarterly_mmbls!$B45:EV45)</f>
        <v>4.6816038164740531E-2</v>
      </c>
      <c r="Z71" s="47">
        <f>SUMPRODUCT(--(Z$9=YEAR(Quarterly_mmbls!$B$9:EW$9)),Quarterly_mmbls!$B45:EW45)</f>
        <v>1.1705537679263363E-2</v>
      </c>
      <c r="AA71" s="47">
        <f>SUMPRODUCT(--(AA$9=YEAR(Quarterly_mmbls!$B$9:EX$9)),Quarterly_mmbls!$B45:EX45)</f>
        <v>0</v>
      </c>
      <c r="AB71" s="47">
        <f>SUMPRODUCT(--(AB$9=YEAR(Quarterly_mmbls!$B$9:EY$9)),Quarterly_mmbls!$B45:EY45)</f>
        <v>6.8460585904830116E-4</v>
      </c>
      <c r="AC71" s="47">
        <f>SUMPRODUCT(--(AC$9=YEAR(Quarterly_mmbls!$B$9:EZ$9)),Quarterly_mmbls!$B45:EZ45)</f>
        <v>0</v>
      </c>
      <c r="AD71" s="47">
        <f>SUMPRODUCT(--(AD$9=YEAR(Quarterly_mmbls!$B$9:FA$9)),Quarterly_mmbls!$B45:FA45)</f>
        <v>0</v>
      </c>
      <c r="AE71" s="47">
        <f>SUMPRODUCT(--(AE$9=YEAR(Quarterly_mmbls!$B$9:FB$9)),Quarterly_mmbls!$B45:FB45)</f>
        <v>0</v>
      </c>
      <c r="AF71" s="47">
        <f>SUMPRODUCT(--(AF$9=YEAR(Quarterly_mmbls!$B$9:FC$9)),Quarterly_mmbls!$B45:FC45)</f>
        <v>0</v>
      </c>
      <c r="AG71" s="47">
        <f>SUMPRODUCT(--(AG$9=YEAR(Quarterly_mmbls!$B$9:FD$9)),Quarterly_mmbls!$B45:FD45)</f>
        <v>0</v>
      </c>
      <c r="AH71" s="47">
        <f>SUMPRODUCT(--(AH$9=YEAR(Quarterly_mmbls!$B$9:FE$9)),Quarterly_mmbls!$B45:FE45)</f>
        <v>0</v>
      </c>
      <c r="AI71" s="47">
        <f>SUMPRODUCT(--(AI$9=YEAR(Quarterly_mmbls!$B$9:FF$9)),Quarterly_mmbls!$B45:FF45)</f>
        <v>0</v>
      </c>
      <c r="AJ71" s="47">
        <f>SUMPRODUCT(--(AJ$9=YEAR(Quarterly_mmbls!$B$9:FG$9)),Quarterly_mmbls!$B45:FG45)</f>
        <v>0</v>
      </c>
      <c r="AK71" s="47">
        <f>SUMPRODUCT(--(AK$9=YEAR(Quarterly_mmbls!$B$9:FH$9)),Quarterly_mmbls!$B45:FH45)</f>
        <v>0</v>
      </c>
      <c r="AL71" s="47">
        <f>SUMPRODUCT(--(AL$9=YEAR(Quarterly_mmbls!$B$9:FI$9)),Quarterly_mmbls!$B45:FI45)</f>
        <v>0</v>
      </c>
      <c r="AM71" s="47">
        <f>SUMPRODUCT(--(AM$9=YEAR(Quarterly_mmbls!$B$9:FJ$9)),Quarterly_mmbls!$B45:FJ45)</f>
        <v>0</v>
      </c>
      <c r="AN71" s="47">
        <f>SUMPRODUCT(--(AN$9=YEAR(Quarterly_mmbls!$B$9:FK$9)),Quarterly_mmbls!$B45:FK45)</f>
        <v>0</v>
      </c>
      <c r="AO71" s="47">
        <f>SUMPRODUCT(--(AO$9=YEAR(Quarterly_mmbls!$B$9:FL$9)),Quarterly_mmbls!$B45:FL45)</f>
        <v>0</v>
      </c>
      <c r="AP71" s="47">
        <f>SUMPRODUCT(--(AP$9=YEAR(Quarterly_mmbls!$B$9:FM$9)),Quarterly_mmbls!$B45:FM45)</f>
        <v>0</v>
      </c>
      <c r="AQ71" s="47">
        <f>SUMPRODUCT(--(AQ$9=YEAR(Quarterly_mmbls!$B$9:FN$9)),Quarterly_mmbls!$B45:FN45)</f>
        <v>0</v>
      </c>
      <c r="AR71" s="47">
        <f>SUMPRODUCT(--(AR$9=YEAR(Quarterly_mmbls!$B$9:FQ$9)),Quarterly_mmbls!$B45:FQ45)</f>
        <v>0</v>
      </c>
      <c r="AS71" s="47">
        <f>SUMPRODUCT(--(AS$9=YEAR(Quarterly_mmbls!$B$9:FU$9)),Quarterly_mmbls!$B45:FU45)</f>
        <v>6.8427465420834249E-2</v>
      </c>
    </row>
    <row r="72" spans="1:45" ht="15" x14ac:dyDescent="0.2">
      <c r="A72" s="27" t="s">
        <v>30</v>
      </c>
      <c r="B72" s="34">
        <f t="shared" ref="B72:AP72" si="20">SUM(B73:B76,B80:B82,B86)</f>
        <v>0.33658582710467844</v>
      </c>
      <c r="C72" s="34">
        <f t="shared" si="20"/>
        <v>0.54103143190389469</v>
      </c>
      <c r="D72" s="34">
        <f t="shared" si="20"/>
        <v>-0.67834674574181519</v>
      </c>
      <c r="E72" s="34">
        <f t="shared" si="20"/>
        <v>1.1210582321007037</v>
      </c>
      <c r="F72" s="34">
        <f t="shared" si="20"/>
        <v>-0.84689907804515008</v>
      </c>
      <c r="G72" s="34">
        <f t="shared" si="20"/>
        <v>0.48225854033351767</v>
      </c>
      <c r="H72" s="34">
        <f t="shared" si="20"/>
        <v>1.0226984751223251</v>
      </c>
      <c r="I72" s="34">
        <f t="shared" si="20"/>
        <v>-1.4328248859976509</v>
      </c>
      <c r="J72" s="34">
        <f t="shared" si="20"/>
        <v>-1.0195922061757519</v>
      </c>
      <c r="K72" s="34">
        <f t="shared" si="20"/>
        <v>0.12108617709866087</v>
      </c>
      <c r="L72" s="34">
        <f t="shared" si="20"/>
        <v>0.82139767686738674</v>
      </c>
      <c r="M72" s="34">
        <f t="shared" si="20"/>
        <v>3.3954929483563795E-2</v>
      </c>
      <c r="N72" s="34">
        <f t="shared" si="20"/>
        <v>4.4108770661062405E-2</v>
      </c>
      <c r="O72" s="34">
        <f t="shared" si="20"/>
        <v>3.5044917671231288</v>
      </c>
      <c r="P72" s="34">
        <f t="shared" si="20"/>
        <v>0.93645853515223809</v>
      </c>
      <c r="Q72" s="34">
        <f t="shared" si="20"/>
        <v>1.8914357904175447</v>
      </c>
      <c r="R72" s="34">
        <f t="shared" si="20"/>
        <v>1.0430204646788785</v>
      </c>
      <c r="S72" s="34">
        <f t="shared" si="20"/>
        <v>1.3642831698537072</v>
      </c>
      <c r="T72" s="34">
        <f t="shared" si="20"/>
        <v>6.9624980220969232E-2</v>
      </c>
      <c r="U72" s="34">
        <f t="shared" si="20"/>
        <v>0.87425742008931884</v>
      </c>
      <c r="V72" s="34">
        <f t="shared" si="20"/>
        <v>0.13041118978714039</v>
      </c>
      <c r="W72" s="34">
        <f t="shared" si="20"/>
        <v>-0.57169720045244909</v>
      </c>
      <c r="X72" s="34">
        <f t="shared" si="20"/>
        <v>3.2208916417965656</v>
      </c>
      <c r="Y72" s="34">
        <f t="shared" si="20"/>
        <v>0.81173717536942791</v>
      </c>
      <c r="Z72" s="34">
        <f t="shared" si="20"/>
        <v>0.3075458904013158</v>
      </c>
      <c r="AA72" s="34">
        <f t="shared" si="20"/>
        <v>2.3812420825731193</v>
      </c>
      <c r="AB72" s="34">
        <f t="shared" si="20"/>
        <v>-0.64984130539399432</v>
      </c>
      <c r="AC72" s="34">
        <f t="shared" si="20"/>
        <v>-0.58132780326454625</v>
      </c>
      <c r="AD72" s="34">
        <f t="shared" si="20"/>
        <v>0.21599636831301319</v>
      </c>
      <c r="AE72" s="34">
        <f t="shared" si="20"/>
        <v>-0.33688208785934148</v>
      </c>
      <c r="AF72" s="34">
        <f t="shared" si="20"/>
        <v>1.1318209389175888</v>
      </c>
      <c r="AG72" s="34">
        <f t="shared" si="20"/>
        <v>-0.96670937446518279</v>
      </c>
      <c r="AH72" s="34">
        <f t="shared" si="20"/>
        <v>-0.11033414962957779</v>
      </c>
      <c r="AI72" s="34">
        <f t="shared" si="20"/>
        <v>1.1322599173810401</v>
      </c>
      <c r="AJ72" s="34">
        <f t="shared" si="20"/>
        <v>-0.32472457509375952</v>
      </c>
      <c r="AK72" s="34">
        <f t="shared" si="20"/>
        <v>0.33977342863524718</v>
      </c>
      <c r="AL72" s="34">
        <f t="shared" si="20"/>
        <v>5.9561622371047056E-2</v>
      </c>
      <c r="AM72" s="34">
        <f t="shared" si="20"/>
        <v>-0.61843305183942832</v>
      </c>
      <c r="AN72" s="34">
        <f t="shared" si="20"/>
        <v>-0.30790076968194308</v>
      </c>
      <c r="AO72" s="34">
        <f t="shared" si="20"/>
        <v>1.2635474587117035</v>
      </c>
      <c r="AP72" s="34">
        <f t="shared" si="20"/>
        <v>-0.15565990680596248</v>
      </c>
      <c r="AQ72" s="34">
        <f>SUM(AQ73:AQ76,AQ80:AQ82,AQ86)</f>
        <v>-1.5230134790574061</v>
      </c>
      <c r="AR72" s="34">
        <f t="shared" ref="AR72" si="21">SUM(AR73:AR76,AR80:AR82,AR86)</f>
        <v>2.1830435320184223</v>
      </c>
      <c r="AS72" s="34">
        <f>SUM(AS73:AS76,AS80:AS82,AS86)</f>
        <v>-1.8685334513644103</v>
      </c>
    </row>
    <row r="73" spans="1:45" ht="15" x14ac:dyDescent="0.25">
      <c r="A73" s="49" t="s">
        <v>22</v>
      </c>
      <c r="B73" s="47">
        <f>SUMPRODUCT(--(B$9=YEAR(Quarterly_mmbls!$B$9:DY$9)),Quarterly_mmbls!$B47:DY47)</f>
        <v>0.24775698986999384</v>
      </c>
      <c r="C73" s="47">
        <f>SUMPRODUCT(--(C$9=YEAR(Quarterly_mmbls!$B$9:DZ$9)),Quarterly_mmbls!$B47:DZ47)</f>
        <v>0.64393760769897557</v>
      </c>
      <c r="D73" s="47">
        <f>SUMPRODUCT(--(D$9=YEAR(Quarterly_mmbls!$B$9:EA$9)),Quarterly_mmbls!$B47:EA47)</f>
        <v>-1.2310170460041041</v>
      </c>
      <c r="E73" s="47">
        <f>SUMPRODUCT(--(E$9=YEAR(Quarterly_mmbls!$B$9:EB$9)),Quarterly_mmbls!$B47:EB47)</f>
        <v>0.6853719108728884</v>
      </c>
      <c r="F73" s="47">
        <f>SUMPRODUCT(--(F$9=YEAR(Quarterly_mmbls!$B$9:EC$9)),Quarterly_mmbls!$B47:EC47)</f>
        <v>-0.52465570141715134</v>
      </c>
      <c r="G73" s="47">
        <f>SUMPRODUCT(--(G$9=YEAR(Quarterly_mmbls!$B$9:ED$9)),Quarterly_mmbls!$B47:ED47)</f>
        <v>0.10869449203164894</v>
      </c>
      <c r="H73" s="47">
        <f>SUMPRODUCT(--(H$9=YEAR(Quarterly_mmbls!$B$9:EE$9)),Quarterly_mmbls!$B47:EE47)</f>
        <v>0.19775599108072023</v>
      </c>
      <c r="I73" s="47">
        <f>SUMPRODUCT(--(I$9=YEAR(Quarterly_mmbls!$B$9:EF$9)),Quarterly_mmbls!$B47:EF47)</f>
        <v>-0.24297596945894284</v>
      </c>
      <c r="J73" s="47">
        <f>SUMPRODUCT(--(J$9=YEAR(Quarterly_mmbls!$B$9:EG$9)),Quarterly_mmbls!$B47:EG47)</f>
        <v>0.92219378922765738</v>
      </c>
      <c r="K73" s="47">
        <f>SUMPRODUCT(--(K$9=YEAR(Quarterly_mmbls!$B$9:EH$9)),Quarterly_mmbls!$B47:EH47)</f>
        <v>-0.45326044412731031</v>
      </c>
      <c r="L73" s="47">
        <f>SUMPRODUCT(--(L$9=YEAR(Quarterly_mmbls!$B$9:EI$9)),Quarterly_mmbls!$B47:EI47)</f>
        <v>0.45739334513159985</v>
      </c>
      <c r="M73" s="47">
        <f>SUMPRODUCT(--(M$9=YEAR(Quarterly_mmbls!$B$9:EJ$9)),Quarterly_mmbls!$B47:EJ47)</f>
        <v>0.38576592268904497</v>
      </c>
      <c r="N73" s="47">
        <f>SUMPRODUCT(--(N$9=YEAR(Quarterly_mmbls!$B$9:EK$9)),Quarterly_mmbls!$B47:EK47)</f>
        <v>-0.38677784524370429</v>
      </c>
      <c r="O73" s="47">
        <f>SUMPRODUCT(--(O$9=YEAR(Quarterly_mmbls!$B$9:EL$9)),Quarterly_mmbls!$B47:EL47)</f>
        <v>0.87474956687532479</v>
      </c>
      <c r="P73" s="47">
        <f>SUMPRODUCT(--(P$9=YEAR(Quarterly_mmbls!$B$9:EM$9)),Quarterly_mmbls!$B47:EM47)</f>
        <v>-0.21983721581055232</v>
      </c>
      <c r="Q73" s="47">
        <f>SUMPRODUCT(--(Q$9=YEAR(Quarterly_mmbls!$B$9:EN$9)),Quarterly_mmbls!$B47:EN47)</f>
        <v>9.9943759618157046E-2</v>
      </c>
      <c r="R73" s="47">
        <f>SUMPRODUCT(--(R$9=YEAR(Quarterly_mmbls!$B$9:EO$9)),Quarterly_mmbls!$B47:EO47)</f>
        <v>-0.56670743261200196</v>
      </c>
      <c r="S73" s="47">
        <f>SUMPRODUCT(--(S$9=YEAR(Quarterly_mmbls!$B$9:EP$9)),Quarterly_mmbls!$B47:EP47)</f>
        <v>0.34412604155041304</v>
      </c>
      <c r="T73" s="47">
        <f>SUMPRODUCT(--(T$9=YEAR(Quarterly_mmbls!$B$9:EQ$9)),Quarterly_mmbls!$B47:EQ47)</f>
        <v>9.9000843621397772E-2</v>
      </c>
      <c r="U73" s="47">
        <f>SUMPRODUCT(--(U$9=YEAR(Quarterly_mmbls!$B$9:ER$9)),Quarterly_mmbls!$B47:ER47)</f>
        <v>3.6847964643225095E-2</v>
      </c>
      <c r="V73" s="47">
        <f>SUMPRODUCT(--(V$9=YEAR(Quarterly_mmbls!$B$9:ES$9)),Quarterly_mmbls!$B47:ES47)</f>
        <v>-7.8067567788828396E-2</v>
      </c>
      <c r="W73" s="47">
        <f>SUMPRODUCT(--(W$9=YEAR(Quarterly_mmbls!$B$9:ET$9)),Quarterly_mmbls!$B47:ET47)</f>
        <v>-0.52516234828125874</v>
      </c>
      <c r="X73" s="47">
        <f>SUMPRODUCT(--(X$9=YEAR(Quarterly_mmbls!$B$9:EU$9)),Quarterly_mmbls!$B47:EU47)</f>
        <v>0.68085939066887957</v>
      </c>
      <c r="Y73" s="47">
        <f>SUMPRODUCT(--(Y$9=YEAR(Quarterly_mmbls!$B$9:EV$9)),Quarterly_mmbls!$B47:EV47)</f>
        <v>-0.12573248095481426</v>
      </c>
      <c r="Z73" s="47">
        <f>SUMPRODUCT(--(Z$9=YEAR(Quarterly_mmbls!$B$9:EW$9)),Quarterly_mmbls!$B47:EW47)</f>
        <v>1.0725810741691544</v>
      </c>
      <c r="AA73" s="47">
        <f>SUMPRODUCT(--(AA$9=YEAR(Quarterly_mmbls!$B$9:EX$9)),Quarterly_mmbls!$B47:EX47)</f>
        <v>0.35103983956327489</v>
      </c>
      <c r="AB73" s="47">
        <f>SUMPRODUCT(--(AB$9=YEAR(Quarterly_mmbls!$B$9:EY$9)),Quarterly_mmbls!$B47:EY47)</f>
        <v>-8.1784320656697052E-2</v>
      </c>
      <c r="AC73" s="47">
        <f>SUMPRODUCT(--(AC$9=YEAR(Quarterly_mmbls!$B$9:EZ$9)),Quarterly_mmbls!$B47:EZ47)</f>
        <v>-0.74597931562845332</v>
      </c>
      <c r="AD73" s="47">
        <f>SUMPRODUCT(--(AD$9=YEAR(Quarterly_mmbls!$B$9:FA$9)),Quarterly_mmbls!$B47:FA47)</f>
        <v>-0.52999464623262593</v>
      </c>
      <c r="AE73" s="47">
        <f>SUMPRODUCT(--(AE$9=YEAR(Quarterly_mmbls!$B$9:FB$9)),Quarterly_mmbls!$B47:FB47)</f>
        <v>0.92602430456276386</v>
      </c>
      <c r="AF73" s="47">
        <f>SUMPRODUCT(--(AF$9=YEAR(Quarterly_mmbls!$B$9:FC$9)),Quarterly_mmbls!$B47:FC47)</f>
        <v>-0.31969083905186807</v>
      </c>
      <c r="AG73" s="47">
        <f>SUMPRODUCT(--(AG$9=YEAR(Quarterly_mmbls!$B$9:FD$9)),Quarterly_mmbls!$B47:FD47)</f>
        <v>-0.15759475684197743</v>
      </c>
      <c r="AH73" s="47">
        <f>SUMPRODUCT(--(AH$9=YEAR(Quarterly_mmbls!$B$9:FE$9)),Quarterly_mmbls!$B47:FE47)</f>
        <v>-0.14401265351183806</v>
      </c>
      <c r="AI73" s="47">
        <f>SUMPRODUCT(--(AI$9=YEAR(Quarterly_mmbls!$B$9:FF$9)),Quarterly_mmbls!$B47:FF47)</f>
        <v>0.75732966120841971</v>
      </c>
      <c r="AJ73" s="47">
        <f>SUMPRODUCT(--(AJ$9=YEAR(Quarterly_mmbls!$B$9:FG$9)),Quarterly_mmbls!$B47:FG47)</f>
        <v>-0.40239161357316977</v>
      </c>
      <c r="AK73" s="47">
        <f>SUMPRODUCT(--(AK$9=YEAR(Quarterly_mmbls!$B$9:FH$9)),Quarterly_mmbls!$B47:FH47)</f>
        <v>0.45548464832639723</v>
      </c>
      <c r="AL73" s="47">
        <f>SUMPRODUCT(--(AL$9=YEAR(Quarterly_mmbls!$B$9:FI$9)),Quarterly_mmbls!$B47:FI47)</f>
        <v>0.29431939734278556</v>
      </c>
      <c r="AM73" s="47">
        <f>SUMPRODUCT(--(AM$9=YEAR(Quarterly_mmbls!$B$9:FJ$9)),Quarterly_mmbls!$B47:FJ47)</f>
        <v>-1.1826029157151217</v>
      </c>
      <c r="AN73" s="47">
        <f>SUMPRODUCT(--(AN$9=YEAR(Quarterly_mmbls!$B$9:FK$9)),Quarterly_mmbls!$B47:FK47)</f>
        <v>-0.37066942127685498</v>
      </c>
      <c r="AO73" s="47">
        <f>SUMPRODUCT(--(AO$9=YEAR(Quarterly_mmbls!$B$9:FL$9)),Quarterly_mmbls!$B47:FL47)</f>
        <v>0.5579276867015438</v>
      </c>
      <c r="AP73" s="47">
        <f>SUMPRODUCT(--(AP$9=YEAR(Quarterly_mmbls!$B$9:FM$9)),Quarterly_mmbls!$B47:FM47)</f>
        <v>0.19862660383318814</v>
      </c>
      <c r="AQ73" s="47">
        <f>SUMPRODUCT(--(AQ$9=YEAR(Quarterly_mmbls!$B$9:FN$9)),Quarterly_mmbls!$B47:FN47)</f>
        <v>-1.052952271175118</v>
      </c>
      <c r="AR73" s="47">
        <f>SUMPRODUCT(--(AR$9=YEAR(Quarterly_mmbls!$B$9:FQ$9)),Quarterly_mmbls!$B47:FQ47)</f>
        <v>0.33876626531156412</v>
      </c>
      <c r="AS73" s="47">
        <f>SUMPRODUCT(--(AS$9=YEAR(Quarterly_mmbls!$B$9:FU$9)),Quarterly_mmbls!$B47:FU47)</f>
        <v>-0.23903089943086098</v>
      </c>
    </row>
    <row r="74" spans="1:45" ht="15" x14ac:dyDescent="0.25">
      <c r="A74" s="49" t="s">
        <v>23</v>
      </c>
      <c r="B74" s="47">
        <f>SUMPRODUCT(--(B$9=YEAR(Quarterly_mmbls!$B$9:DY$9)),Quarterly_mmbls!$B48:DY48)</f>
        <v>-0.24451251447653755</v>
      </c>
      <c r="C74" s="47">
        <f>SUMPRODUCT(--(C$9=YEAR(Quarterly_mmbls!$B$9:DZ$9)),Quarterly_mmbls!$B48:DZ48)</f>
        <v>-1.1105820755417918E-2</v>
      </c>
      <c r="D74" s="47">
        <f>SUMPRODUCT(--(D$9=YEAR(Quarterly_mmbls!$B$9:EA$9)),Quarterly_mmbls!$B48:EA48)</f>
        <v>0.54592013982903764</v>
      </c>
      <c r="E74" s="47">
        <f>SUMPRODUCT(--(E$9=YEAR(Quarterly_mmbls!$B$9:EB$9)),Quarterly_mmbls!$B48:EB48)</f>
        <v>-8.425601902507264E-2</v>
      </c>
      <c r="F74" s="47">
        <f>SUMPRODUCT(--(F$9=YEAR(Quarterly_mmbls!$B$9:EC$9)),Quarterly_mmbls!$B48:EC48)</f>
        <v>1.8747703196266063E-2</v>
      </c>
      <c r="G74" s="47">
        <f>SUMPRODUCT(--(G$9=YEAR(Quarterly_mmbls!$B$9:ED$9)),Quarterly_mmbls!$B48:ED48)</f>
        <v>-0.34479610369246072</v>
      </c>
      <c r="H74" s="47">
        <f>SUMPRODUCT(--(H$9=YEAR(Quarterly_mmbls!$B$9:EE$9)),Quarterly_mmbls!$B48:EE48)</f>
        <v>0.13440288345060444</v>
      </c>
      <c r="I74" s="47">
        <f>SUMPRODUCT(--(I$9=YEAR(Quarterly_mmbls!$B$9:EF$9)),Quarterly_mmbls!$B48:EF48)</f>
        <v>-2.9053207310485829E-2</v>
      </c>
      <c r="J74" s="47">
        <f>SUMPRODUCT(--(J$9=YEAR(Quarterly_mmbls!$B$9:EG$9)),Quarterly_mmbls!$B48:EG48)</f>
        <v>-0.10518444881066577</v>
      </c>
      <c r="K74" s="47">
        <f>SUMPRODUCT(--(K$9=YEAR(Quarterly_mmbls!$B$9:EH$9)),Quarterly_mmbls!$B48:EH48)</f>
        <v>-0.11157374487990362</v>
      </c>
      <c r="L74" s="47">
        <f>SUMPRODUCT(--(L$9=YEAR(Quarterly_mmbls!$B$9:EI$9)),Quarterly_mmbls!$B48:EI48)</f>
        <v>6.3725113397855776E-2</v>
      </c>
      <c r="M74" s="47">
        <f>SUMPRODUCT(--(M$9=YEAR(Quarterly_mmbls!$B$9:EJ$9)),Quarterly_mmbls!$B48:EJ48)</f>
        <v>-4.1474096124034521E-2</v>
      </c>
      <c r="N74" s="47">
        <f>SUMPRODUCT(--(N$9=YEAR(Quarterly_mmbls!$B$9:EK$9)),Quarterly_mmbls!$B48:EK48)</f>
        <v>0.5727990123018496</v>
      </c>
      <c r="O74" s="47">
        <f>SUMPRODUCT(--(O$9=YEAR(Quarterly_mmbls!$B$9:EL$9)),Quarterly_mmbls!$B48:EL48)</f>
        <v>-0.37524554724850856</v>
      </c>
      <c r="P74" s="47">
        <f>SUMPRODUCT(--(P$9=YEAR(Quarterly_mmbls!$B$9:EM$9)),Quarterly_mmbls!$B48:EM48)</f>
        <v>-2.184398468205806E-2</v>
      </c>
      <c r="Q74" s="47">
        <f>SUMPRODUCT(--(Q$9=YEAR(Quarterly_mmbls!$B$9:EN$9)),Quarterly_mmbls!$B48:EN48)</f>
        <v>2.5296973765243314E-2</v>
      </c>
      <c r="R74" s="47">
        <f>SUMPRODUCT(--(R$9=YEAR(Quarterly_mmbls!$B$9:EO$9)),Quarterly_mmbls!$B48:EO48)</f>
        <v>0.26209102584524091</v>
      </c>
      <c r="S74" s="47">
        <f>SUMPRODUCT(--(S$9=YEAR(Quarterly_mmbls!$B$9:EP$9)),Quarterly_mmbls!$B48:EP48)</f>
        <v>0.17527377774425756</v>
      </c>
      <c r="T74" s="47">
        <f>SUMPRODUCT(--(T$9=YEAR(Quarterly_mmbls!$B$9:EQ$9)),Quarterly_mmbls!$B48:EQ48)</f>
        <v>-0.17813003151576121</v>
      </c>
      <c r="U74" s="47">
        <f>SUMPRODUCT(--(U$9=YEAR(Quarterly_mmbls!$B$9:ER$9)),Quarterly_mmbls!$B48:ER48)</f>
        <v>0.40792265132148109</v>
      </c>
      <c r="V74" s="47">
        <f>SUMPRODUCT(--(V$9=YEAR(Quarterly_mmbls!$B$9:ES$9)),Quarterly_mmbls!$B48:ES48)</f>
        <v>-0.59423881810130741</v>
      </c>
      <c r="W74" s="47">
        <f>SUMPRODUCT(--(W$9=YEAR(Quarterly_mmbls!$B$9:ET$9)),Quarterly_mmbls!$B48:ET48)</f>
        <v>4.8830572450191886E-2</v>
      </c>
      <c r="X74" s="47">
        <f>SUMPRODUCT(--(X$9=YEAR(Quarterly_mmbls!$B$9:EU$9)),Quarterly_mmbls!$B48:EU48)</f>
        <v>0.44999423733295812</v>
      </c>
      <c r="Y74" s="47">
        <f>SUMPRODUCT(--(Y$9=YEAR(Quarterly_mmbls!$B$9:EV$9)),Quarterly_mmbls!$B48:EV48)</f>
        <v>-6.2381429857888859E-2</v>
      </c>
      <c r="Z74" s="47">
        <f>SUMPRODUCT(--(Z$9=YEAR(Quarterly_mmbls!$B$9:EW$9)),Quarterly_mmbls!$B48:EW48)</f>
        <v>-0.30820176679918349</v>
      </c>
      <c r="AA74" s="47">
        <f>SUMPRODUCT(--(AA$9=YEAR(Quarterly_mmbls!$B$9:EX$9)),Quarterly_mmbls!$B48:EX48)</f>
        <v>0.11139891058263096</v>
      </c>
      <c r="AB74" s="47">
        <f>SUMPRODUCT(--(AB$9=YEAR(Quarterly_mmbls!$B$9:EY$9)),Quarterly_mmbls!$B48:EY48)</f>
        <v>4.3682834205542087E-2</v>
      </c>
      <c r="AC74" s="47">
        <f>SUMPRODUCT(--(AC$9=YEAR(Quarterly_mmbls!$B$9:EZ$9)),Quarterly_mmbls!$B48:EZ48)</f>
        <v>0.14984206511922424</v>
      </c>
      <c r="AD74" s="47">
        <f>SUMPRODUCT(--(AD$9=YEAR(Quarterly_mmbls!$B$9:FA$9)),Quarterly_mmbls!$B48:FA48)</f>
        <v>7.0216468495051629E-2</v>
      </c>
      <c r="AE74" s="47">
        <f>SUMPRODUCT(--(AE$9=YEAR(Quarterly_mmbls!$B$9:FB$9)),Quarterly_mmbls!$B48:FB48)</f>
        <v>-0.37829500585030174</v>
      </c>
      <c r="AF74" s="47">
        <f>SUMPRODUCT(--(AF$9=YEAR(Quarterly_mmbls!$B$9:FC$9)),Quarterly_mmbls!$B48:FC48)</f>
        <v>0.37379067319632281</v>
      </c>
      <c r="AG74" s="47">
        <f>SUMPRODUCT(--(AG$9=YEAR(Quarterly_mmbls!$B$9:FD$9)),Quarterly_mmbls!$B48:FD48)</f>
        <v>-0.37431254853417684</v>
      </c>
      <c r="AH74" s="47">
        <f>SUMPRODUCT(--(AH$9=YEAR(Quarterly_mmbls!$B$9:FE$9)),Quarterly_mmbls!$B48:FE48)</f>
        <v>0.10026924913893775</v>
      </c>
      <c r="AI74" s="47">
        <f>SUMPRODUCT(--(AI$9=YEAR(Quarterly_mmbls!$B$9:FF$9)),Quarterly_mmbls!$B48:FF48)</f>
        <v>-2.8617375642674414E-2</v>
      </c>
      <c r="AJ74" s="47">
        <f>SUMPRODUCT(--(AJ$9=YEAR(Quarterly_mmbls!$B$9:FG$9)),Quarterly_mmbls!$B48:FG48)</f>
        <v>6.3117356566569721E-2</v>
      </c>
      <c r="AK74" s="47">
        <f>SUMPRODUCT(--(AK$9=YEAR(Quarterly_mmbls!$B$9:FH$9)),Quarterly_mmbls!$B48:FH48)</f>
        <v>5.4597892993422298E-2</v>
      </c>
      <c r="AL74" s="47">
        <f>SUMPRODUCT(--(AL$9=YEAR(Quarterly_mmbls!$B$9:FI$9)),Quarterly_mmbls!$B48:FI48)</f>
        <v>-0.19474530685759728</v>
      </c>
      <c r="AM74" s="47">
        <f>SUMPRODUCT(--(AM$9=YEAR(Quarterly_mmbls!$B$9:FJ$9)),Quarterly_mmbls!$B48:FJ48)</f>
        <v>0.19950217899605349</v>
      </c>
      <c r="AN74" s="47">
        <f>SUMPRODUCT(--(AN$9=YEAR(Quarterly_mmbls!$B$9:FK$9)),Quarterly_mmbls!$B48:FK48)</f>
        <v>-0.19641254842297223</v>
      </c>
      <c r="AO74" s="47">
        <f>SUMPRODUCT(--(AO$9=YEAR(Quarterly_mmbls!$B$9:FL$9)),Quarterly_mmbls!$B48:FL48)</f>
        <v>0.49631062799570314</v>
      </c>
      <c r="AP74" s="47">
        <f>SUMPRODUCT(--(AP$9=YEAR(Quarterly_mmbls!$B$9:FM$9)),Quarterly_mmbls!$B48:FM48)</f>
        <v>-0.10207290641044356</v>
      </c>
      <c r="AQ74" s="47">
        <f>SUMPRODUCT(--(AQ$9=YEAR(Quarterly_mmbls!$B$9:FN$9)),Quarterly_mmbls!$B48:FN48)</f>
        <v>-5.0942454297434048E-2</v>
      </c>
      <c r="AR74" s="47">
        <f>SUMPRODUCT(--(AR$9=YEAR(Quarterly_mmbls!$B$9:FQ$9)),Quarterly_mmbls!$B48:FQ48)</f>
        <v>0.10304365063202184</v>
      </c>
      <c r="AS74" s="47">
        <f>SUMPRODUCT(--(AS$9=YEAR(Quarterly_mmbls!$B$9:FU$9)),Quarterly_mmbls!$B48:FU48)</f>
        <v>-0.39924085684051464</v>
      </c>
    </row>
    <row r="75" spans="1:45" ht="15" x14ac:dyDescent="0.25">
      <c r="A75" s="49" t="s">
        <v>24</v>
      </c>
      <c r="B75" s="47">
        <f>SUMPRODUCT(--(B$9=YEAR(Quarterly_mmbls!$B$9:DY$9)),Quarterly_mmbls!$B49:DY49)</f>
        <v>0</v>
      </c>
      <c r="C75" s="47">
        <f>SUMPRODUCT(--(C$9=YEAR(Quarterly_mmbls!$B$9:DZ$9)),Quarterly_mmbls!$B49:DZ49)</f>
        <v>0</v>
      </c>
      <c r="D75" s="47">
        <f>SUMPRODUCT(--(D$9=YEAR(Quarterly_mmbls!$B$9:EA$9)),Quarterly_mmbls!$B49:EA49)</f>
        <v>0</v>
      </c>
      <c r="E75" s="47">
        <f>SUMPRODUCT(--(E$9=YEAR(Quarterly_mmbls!$B$9:EB$9)),Quarterly_mmbls!$B49:EB49)</f>
        <v>0</v>
      </c>
      <c r="F75" s="47">
        <f>SUMPRODUCT(--(F$9=YEAR(Quarterly_mmbls!$B$9:EC$9)),Quarterly_mmbls!$B49:EC49)</f>
        <v>0</v>
      </c>
      <c r="G75" s="47">
        <f>SUMPRODUCT(--(G$9=YEAR(Quarterly_mmbls!$B$9:ED$9)),Quarterly_mmbls!$B49:ED49)</f>
        <v>0</v>
      </c>
      <c r="H75" s="47">
        <f>SUMPRODUCT(--(H$9=YEAR(Quarterly_mmbls!$B$9:EE$9)),Quarterly_mmbls!$B49:EE49)</f>
        <v>0</v>
      </c>
      <c r="I75" s="47">
        <f>SUMPRODUCT(--(I$9=YEAR(Quarterly_mmbls!$B$9:EF$9)),Quarterly_mmbls!$B49:EF49)</f>
        <v>0</v>
      </c>
      <c r="J75" s="47">
        <f>SUMPRODUCT(--(J$9=YEAR(Quarterly_mmbls!$B$9:EG$9)),Quarterly_mmbls!$B49:EG49)</f>
        <v>0</v>
      </c>
      <c r="K75" s="47">
        <f>SUMPRODUCT(--(K$9=YEAR(Quarterly_mmbls!$B$9:EH$9)),Quarterly_mmbls!$B49:EH49)</f>
        <v>-1.0883492788852657E-4</v>
      </c>
      <c r="L75" s="47">
        <f>SUMPRODUCT(--(L$9=YEAR(Quarterly_mmbls!$B$9:EI$9)),Quarterly_mmbls!$B49:EI49)</f>
        <v>-2.7986124314192484E-4</v>
      </c>
      <c r="M75" s="47">
        <f>SUMPRODUCT(--(M$9=YEAR(Quarterly_mmbls!$B$9:EJ$9)),Quarterly_mmbls!$B49:EJ49)</f>
        <v>-2.4876554945948864E-3</v>
      </c>
      <c r="N75" s="47">
        <f>SUMPRODUCT(--(N$9=YEAR(Quarterly_mmbls!$B$9:EK$9)),Quarterly_mmbls!$B49:EK49)</f>
        <v>-7.2297487811663857E-4</v>
      </c>
      <c r="O75" s="47">
        <f>SUMPRODUCT(--(O$9=YEAR(Quarterly_mmbls!$B$9:EL$9)),Quarterly_mmbls!$B49:EL49)</f>
        <v>-2.151482777075314E-3</v>
      </c>
      <c r="P75" s="47">
        <f>SUMPRODUCT(--(P$9=YEAR(Quarterly_mmbls!$B$9:EM$9)),Quarterly_mmbls!$B49:EM49)</f>
        <v>7.6523329071450112E-4</v>
      </c>
      <c r="Q75" s="47">
        <f>SUMPRODUCT(--(Q$9=YEAR(Quarterly_mmbls!$B$9:EN$9)),Quarterly_mmbls!$B49:EN49)</f>
        <v>-6.2063235415150595E-4</v>
      </c>
      <c r="R75" s="47">
        <f>SUMPRODUCT(--(R$9=YEAR(Quarterly_mmbls!$B$9:EO$9)),Quarterly_mmbls!$B49:EO49)</f>
        <v>-3.9943455058211895E-3</v>
      </c>
      <c r="S75" s="47">
        <f>SUMPRODUCT(--(S$9=YEAR(Quarterly_mmbls!$B$9:EP$9)),Quarterly_mmbls!$B49:EP49)</f>
        <v>9.8138103491143096E-3</v>
      </c>
      <c r="T75" s="47">
        <f>SUMPRODUCT(--(T$9=YEAR(Quarterly_mmbls!$B$9:EQ$9)),Quarterly_mmbls!$B49:EQ49)</f>
        <v>-6.5168470232153629E-3</v>
      </c>
      <c r="U75" s="47">
        <f>SUMPRODUCT(--(U$9=YEAR(Quarterly_mmbls!$B$9:ER$9)),Quarterly_mmbls!$B49:ER49)</f>
        <v>9.5077439168423684E-6</v>
      </c>
      <c r="V75" s="47">
        <f>SUMPRODUCT(--(V$9=YEAR(Quarterly_mmbls!$B$9:ES$9)),Quarterly_mmbls!$B49:ES49)</f>
        <v>-4.6308459301089497E-3</v>
      </c>
      <c r="W75" s="47">
        <f>SUMPRODUCT(--(W$9=YEAR(Quarterly_mmbls!$B$9:ET$9)),Quarterly_mmbls!$B49:ET49)</f>
        <v>2.6373601505906008E-3</v>
      </c>
      <c r="X75" s="47">
        <f>SUMPRODUCT(--(X$9=YEAR(Quarterly_mmbls!$B$9:EU$9)),Quarterly_mmbls!$B49:EU49)</f>
        <v>-2.0110027688169949E-3</v>
      </c>
      <c r="Y75" s="47">
        <f>SUMPRODUCT(--(Y$9=YEAR(Quarterly_mmbls!$B$9:EV$9)),Quarterly_mmbls!$B49:EV49)</f>
        <v>5.3277349644170677E-3</v>
      </c>
      <c r="Z75" s="47">
        <f>SUMPRODUCT(--(Z$9=YEAR(Quarterly_mmbls!$B$9:EW$9)),Quarterly_mmbls!$B49:EW49)</f>
        <v>5.3328210033243024E-3</v>
      </c>
      <c r="AA75" s="47">
        <f>SUMPRODUCT(--(AA$9=YEAR(Quarterly_mmbls!$B$9:EX$9)),Quarterly_mmbls!$B49:EX49)</f>
        <v>-2.9617730564265215E-4</v>
      </c>
      <c r="AB75" s="47">
        <f>SUMPRODUCT(--(AB$9=YEAR(Quarterly_mmbls!$B$9:EY$9)),Quarterly_mmbls!$B49:EY49)</f>
        <v>3.6907695595757547E-3</v>
      </c>
      <c r="AC75" s="47">
        <f>SUMPRODUCT(--(AC$9=YEAR(Quarterly_mmbls!$B$9:EZ$9)),Quarterly_mmbls!$B49:EZ49)</f>
        <v>2.1536100607056317E-4</v>
      </c>
      <c r="AD75" s="47">
        <f>SUMPRODUCT(--(AD$9=YEAR(Quarterly_mmbls!$B$9:FA$9)),Quarterly_mmbls!$B49:FA49)</f>
        <v>-4.3052015614443587E-3</v>
      </c>
      <c r="AE75" s="47">
        <f>SUMPRODUCT(--(AE$9=YEAR(Quarterly_mmbls!$B$9:FB$9)),Quarterly_mmbls!$B49:FB49)</f>
        <v>-1.2849698810550102E-2</v>
      </c>
      <c r="AF75" s="47">
        <f>SUMPRODUCT(--(AF$9=YEAR(Quarterly_mmbls!$B$9:FC$9)),Quarterly_mmbls!$B49:FC49)</f>
        <v>7.8421701756956064E-3</v>
      </c>
      <c r="AG75" s="47">
        <f>SUMPRODUCT(--(AG$9=YEAR(Quarterly_mmbls!$B$9:FD$9)),Quarterly_mmbls!$B49:FD49)</f>
        <v>6.9665106687385242E-3</v>
      </c>
      <c r="AH75" s="47">
        <f>SUMPRODUCT(--(AH$9=YEAR(Quarterly_mmbls!$B$9:FE$9)),Quarterly_mmbls!$B49:FE49)</f>
        <v>-1.0977848910231493E-2</v>
      </c>
      <c r="AI75" s="47">
        <f>SUMPRODUCT(--(AI$9=YEAR(Quarterly_mmbls!$B$9:FF$9)),Quarterly_mmbls!$B49:FF49)</f>
        <v>-1.2689558661524594E-2</v>
      </c>
      <c r="AJ75" s="47">
        <f>SUMPRODUCT(--(AJ$9=YEAR(Quarterly_mmbls!$B$9:FG$9)),Quarterly_mmbls!$B49:FG49)</f>
        <v>4.8338239464480376E-2</v>
      </c>
      <c r="AK75" s="47">
        <f>SUMPRODUCT(--(AK$9=YEAR(Quarterly_mmbls!$B$9:FH$9)),Quarterly_mmbls!$B49:FH49)</f>
        <v>-2.5847365062868E-2</v>
      </c>
      <c r="AL75" s="47">
        <f>SUMPRODUCT(--(AL$9=YEAR(Quarterly_mmbls!$B$9:FI$9)),Quarterly_mmbls!$B49:FI49)</f>
        <v>3.8343168930115787E-3</v>
      </c>
      <c r="AM75" s="47">
        <f>SUMPRODUCT(--(AM$9=YEAR(Quarterly_mmbls!$B$9:FJ$9)),Quarterly_mmbls!$B49:FJ49)</f>
        <v>3.1310090586167552E-3</v>
      </c>
      <c r="AN75" s="47">
        <f>SUMPRODUCT(--(AN$9=YEAR(Quarterly_mmbls!$B$9:FK$9)),Quarterly_mmbls!$B49:FK49)</f>
        <v>6.0514600122827666E-2</v>
      </c>
      <c r="AO75" s="47">
        <f>SUMPRODUCT(--(AO$9=YEAR(Quarterly_mmbls!$B$9:FL$9)),Quarterly_mmbls!$B49:FL49)</f>
        <v>-3.6861077495826254E-2</v>
      </c>
      <c r="AP75" s="47">
        <f>SUMPRODUCT(--(AP$9=YEAR(Quarterly_mmbls!$B$9:FM$9)),Quarterly_mmbls!$B49:FM49)</f>
        <v>-4.546015501686821E-3</v>
      </c>
      <c r="AQ75" s="47">
        <f>SUMPRODUCT(--(AQ$9=YEAR(Quarterly_mmbls!$B$9:FN$9)),Quarterly_mmbls!$B49:FN49)</f>
        <v>-2.918158415918019E-2</v>
      </c>
      <c r="AR75" s="47">
        <f>SUMPRODUCT(--(AR$9=YEAR(Quarterly_mmbls!$B$9:FQ$9)),Quarterly_mmbls!$B49:FQ49)</f>
        <v>4.5818092386654304E-4</v>
      </c>
      <c r="AS75" s="47">
        <f>SUMPRODUCT(--(AS$9=YEAR(Quarterly_mmbls!$B$9:FU$9)),Quarterly_mmbls!$B49:FU49)</f>
        <v>8.8756980324854375E-3</v>
      </c>
    </row>
    <row r="76" spans="1:45" ht="15" x14ac:dyDescent="0.25">
      <c r="A76" s="49" t="s">
        <v>25</v>
      </c>
      <c r="B76" s="47">
        <f t="shared" ref="B76:AP76" si="22">SUM(B77:B79)</f>
        <v>-0.13724293658386183</v>
      </c>
      <c r="C76" s="47">
        <f t="shared" si="22"/>
        <v>-0.53126790472034302</v>
      </c>
      <c r="D76" s="47">
        <f t="shared" si="22"/>
        <v>0.20483328514850829</v>
      </c>
      <c r="E76" s="47">
        <f t="shared" si="22"/>
        <v>7.1160049943850459E-2</v>
      </c>
      <c r="F76" s="47">
        <f t="shared" si="22"/>
        <v>-0.12513198807808795</v>
      </c>
      <c r="G76" s="47">
        <f t="shared" si="22"/>
        <v>0.20741116719207847</v>
      </c>
      <c r="H76" s="47">
        <f t="shared" si="22"/>
        <v>1.352451772633316E-5</v>
      </c>
      <c r="I76" s="47">
        <f t="shared" si="22"/>
        <v>-0.14392107530310574</v>
      </c>
      <c r="J76" s="47">
        <f t="shared" si="22"/>
        <v>-1.0586250524649359</v>
      </c>
      <c r="K76" s="47">
        <f t="shared" si="22"/>
        <v>0.88623988308403523</v>
      </c>
      <c r="L76" s="47">
        <f t="shared" si="22"/>
        <v>0.26002140806201368</v>
      </c>
      <c r="M76" s="47">
        <f t="shared" si="22"/>
        <v>-0.47514626983597591</v>
      </c>
      <c r="N76" s="47">
        <f t="shared" si="22"/>
        <v>0.10673849937184365</v>
      </c>
      <c r="O76" s="47">
        <f t="shared" si="22"/>
        <v>2.4230746125789855</v>
      </c>
      <c r="P76" s="47">
        <f t="shared" si="22"/>
        <v>1.4386254115582129</v>
      </c>
      <c r="Q76" s="47">
        <f t="shared" si="22"/>
        <v>1.8002561712168021</v>
      </c>
      <c r="R76" s="47">
        <f t="shared" si="22"/>
        <v>1.1691808243362591</v>
      </c>
      <c r="S76" s="47">
        <f t="shared" si="22"/>
        <v>0.44589435000571548</v>
      </c>
      <c r="T76" s="47">
        <f t="shared" si="22"/>
        <v>0.18505880240178224</v>
      </c>
      <c r="U76" s="47">
        <f t="shared" si="22"/>
        <v>0.51731283575760512</v>
      </c>
      <c r="V76" s="47">
        <f t="shared" si="22"/>
        <v>0.28362790733190063</v>
      </c>
      <c r="W76" s="47">
        <f t="shared" si="22"/>
        <v>0.31817949625147235</v>
      </c>
      <c r="X76" s="47">
        <f t="shared" si="22"/>
        <v>2.372020405509645</v>
      </c>
      <c r="Y76" s="47">
        <f t="shared" si="22"/>
        <v>8.2477177540705271E-2</v>
      </c>
      <c r="Z76" s="47">
        <f t="shared" si="22"/>
        <v>-5.4098026152762102E-2</v>
      </c>
      <c r="AA76" s="47">
        <f t="shared" si="22"/>
        <v>0.92841120868071281</v>
      </c>
      <c r="AB76" s="47">
        <f t="shared" si="22"/>
        <v>-0.33219097080498461</v>
      </c>
      <c r="AC76" s="47">
        <f t="shared" si="22"/>
        <v>0.10697900219629872</v>
      </c>
      <c r="AD76" s="47">
        <f t="shared" si="22"/>
        <v>0.23406331138726427</v>
      </c>
      <c r="AE76" s="47">
        <f t="shared" si="22"/>
        <v>-0.63931787774518933</v>
      </c>
      <c r="AF76" s="47">
        <f t="shared" si="22"/>
        <v>0.69262127575931909</v>
      </c>
      <c r="AG76" s="47">
        <f t="shared" si="22"/>
        <v>-0.11884847029869167</v>
      </c>
      <c r="AH76" s="47">
        <f t="shared" si="22"/>
        <v>-0.19320220609526098</v>
      </c>
      <c r="AI76" s="47">
        <f t="shared" si="22"/>
        <v>0.26629818639925312</v>
      </c>
      <c r="AJ76" s="47">
        <f t="shared" si="22"/>
        <v>3.7039238710327715E-2</v>
      </c>
      <c r="AK76" s="47">
        <f t="shared" si="22"/>
        <v>2.3401906943642664E-2</v>
      </c>
      <c r="AL76" s="47">
        <f t="shared" si="22"/>
        <v>0.1331298546345846</v>
      </c>
      <c r="AM76" s="47">
        <f t="shared" si="22"/>
        <v>-0.27897364648191819</v>
      </c>
      <c r="AN76" s="47">
        <f t="shared" si="22"/>
        <v>5.672183196636385E-2</v>
      </c>
      <c r="AO76" s="47">
        <f t="shared" si="22"/>
        <v>0.2071035895591552</v>
      </c>
      <c r="AP76" s="47">
        <f t="shared" si="22"/>
        <v>-0.17357212574838604</v>
      </c>
      <c r="AQ76" s="47">
        <f>SUM(AQ77:AQ79)</f>
        <v>-0.16653272841757844</v>
      </c>
      <c r="AR76" s="47">
        <f t="shared" ref="AR76" si="23">SUM(AR77:AR79)</f>
        <v>0.65788434515041472</v>
      </c>
      <c r="AS76" s="47">
        <f>SUM(AS77:AS79)</f>
        <v>-0.50965504911941095</v>
      </c>
    </row>
    <row r="77" spans="1:45" ht="17.25" x14ac:dyDescent="0.25">
      <c r="A77" s="50" t="s">
        <v>132</v>
      </c>
      <c r="B77" s="47">
        <f>SUMPRODUCT(--(B$9=YEAR(Quarterly_mmbls!$B$9:DY$9)),Quarterly_mmbls!$B51:DY51)</f>
        <v>0.12426068613327595</v>
      </c>
      <c r="C77" s="47">
        <f>SUMPRODUCT(--(C$9=YEAR(Quarterly_mmbls!$B$9:DZ$9)),Quarterly_mmbls!$B51:DZ51)</f>
        <v>-0.22928883485519558</v>
      </c>
      <c r="D77" s="47">
        <f>SUMPRODUCT(--(D$9=YEAR(Quarterly_mmbls!$B$9:EA$9)),Quarterly_mmbls!$B51:EA51)</f>
        <v>2.2566629693078107E-3</v>
      </c>
      <c r="E77" s="47">
        <f>SUMPRODUCT(--(E$9=YEAR(Quarterly_mmbls!$B$9:EB$9)),Quarterly_mmbls!$B51:EB51)</f>
        <v>4.9069694039384729E-2</v>
      </c>
      <c r="F77" s="47">
        <f>SUMPRODUCT(--(F$9=YEAR(Quarterly_mmbls!$B$9:EC$9)),Quarterly_mmbls!$B51:EC51)</f>
        <v>-3.5673939044884653E-2</v>
      </c>
      <c r="G77" s="47">
        <f>SUMPRODUCT(--(G$9=YEAR(Quarterly_mmbls!$B$9:ED$9)),Quarterly_mmbls!$B51:ED51)</f>
        <v>-4.089141169948729E-2</v>
      </c>
      <c r="H77" s="47">
        <f>SUMPRODUCT(--(H$9=YEAR(Quarterly_mmbls!$B$9:EE$9)),Quarterly_mmbls!$B51:EE51)</f>
        <v>9.8665377191916436E-3</v>
      </c>
      <c r="I77" s="47">
        <f>SUMPRODUCT(--(I$9=YEAR(Quarterly_mmbls!$B$9:EF$9)),Quarterly_mmbls!$B51:EF51)</f>
        <v>-2.0301483028396891E-2</v>
      </c>
      <c r="J77" s="47">
        <f>SUMPRODUCT(--(J$9=YEAR(Quarterly_mmbls!$B$9:EG$9)),Quarterly_mmbls!$B51:EG51)</f>
        <v>-9.812242068802278E-2</v>
      </c>
      <c r="K77" s="47">
        <f>SUMPRODUCT(--(K$9=YEAR(Quarterly_mmbls!$B$9:EH$9)),Quarterly_mmbls!$B51:EH51)</f>
        <v>0.15065346243972927</v>
      </c>
      <c r="L77" s="47">
        <f>SUMPRODUCT(--(L$9=YEAR(Quarterly_mmbls!$B$9:EI$9)),Quarterly_mmbls!$B51:EI51)</f>
        <v>4.3903123557022097E-2</v>
      </c>
      <c r="M77" s="47">
        <f>SUMPRODUCT(--(M$9=YEAR(Quarterly_mmbls!$B$9:EJ$9)),Quarterly_mmbls!$B51:EJ51)</f>
        <v>-8.0128502801173729E-2</v>
      </c>
      <c r="N77" s="47">
        <f>SUMPRODUCT(--(N$9=YEAR(Quarterly_mmbls!$B$9:EK$9)),Quarterly_mmbls!$B51:EK51)</f>
        <v>-9.2709823039833411E-2</v>
      </c>
      <c r="O77" s="47">
        <f>SUMPRODUCT(--(O$9=YEAR(Quarterly_mmbls!$B$9:EL$9)),Quarterly_mmbls!$B51:EL51)</f>
        <v>1.8265396138795867E-2</v>
      </c>
      <c r="P77" s="47">
        <f>SUMPRODUCT(--(P$9=YEAR(Quarterly_mmbls!$B$9:EM$9)),Quarterly_mmbls!$B51:EM51)</f>
        <v>-5.4380487343093989E-3</v>
      </c>
      <c r="Q77" s="47">
        <f>SUMPRODUCT(--(Q$9=YEAR(Quarterly_mmbls!$B$9:EN$9)),Quarterly_mmbls!$B51:EN51)</f>
        <v>7.3502736714597033E-2</v>
      </c>
      <c r="R77" s="47">
        <f>SUMPRODUCT(--(R$9=YEAR(Quarterly_mmbls!$B$9:EO$9)),Quarterly_mmbls!$B51:EO51)</f>
        <v>0.20322912995930459</v>
      </c>
      <c r="S77" s="47">
        <f>SUMPRODUCT(--(S$9=YEAR(Quarterly_mmbls!$B$9:EP$9)),Quarterly_mmbls!$B51:EP51)</f>
        <v>0.10410219210236842</v>
      </c>
      <c r="T77" s="47">
        <f>SUMPRODUCT(--(T$9=YEAR(Quarterly_mmbls!$B$9:EQ$9)),Quarterly_mmbls!$B51:EQ51)</f>
        <v>0.18683493888183134</v>
      </c>
      <c r="U77" s="47">
        <f>SUMPRODUCT(--(U$9=YEAR(Quarterly_mmbls!$B$9:ER$9)),Quarterly_mmbls!$B51:ER51)</f>
        <v>-0.27832064479613694</v>
      </c>
      <c r="V77" s="47">
        <f>SUMPRODUCT(--(V$9=YEAR(Quarterly_mmbls!$B$9:ES$9)),Quarterly_mmbls!$B51:ES51)</f>
        <v>3.7298273451698907E-2</v>
      </c>
      <c r="W77" s="47">
        <f>SUMPRODUCT(--(W$9=YEAR(Quarterly_mmbls!$B$9:ET$9)),Quarterly_mmbls!$B51:ET51)</f>
        <v>0.12491292071335125</v>
      </c>
      <c r="X77" s="47">
        <f>SUMPRODUCT(--(X$9=YEAR(Quarterly_mmbls!$B$9:EU$9)),Quarterly_mmbls!$B51:EU51)</f>
        <v>0.12579488681483206</v>
      </c>
      <c r="Y77" s="47">
        <f>SUMPRODUCT(--(Y$9=YEAR(Quarterly_mmbls!$B$9:EV$9)),Quarterly_mmbls!$B51:EV51)</f>
        <v>0.50083876745069367</v>
      </c>
      <c r="Z77" s="47">
        <f>SUMPRODUCT(--(Z$9=YEAR(Quarterly_mmbls!$B$9:EW$9)),Quarterly_mmbls!$B51:EW51)</f>
        <v>2.7127664565423787E-2</v>
      </c>
      <c r="AA77" s="47">
        <f>SUMPRODUCT(--(AA$9=YEAR(Quarterly_mmbls!$B$9:EX$9)),Quarterly_mmbls!$B51:EX51)</f>
        <v>0.64956082351384137</v>
      </c>
      <c r="AB77" s="47">
        <f>SUMPRODUCT(--(AB$9=YEAR(Quarterly_mmbls!$B$9:EY$9)),Quarterly_mmbls!$B51:EY51)</f>
        <v>-0.26262485805877844</v>
      </c>
      <c r="AC77" s="47">
        <f>SUMPRODUCT(--(AC$9=YEAR(Quarterly_mmbls!$B$9:EZ$9)),Quarterly_mmbls!$B51:EZ51)</f>
        <v>6.1422364616235903E-2</v>
      </c>
      <c r="AD77" s="47">
        <f>SUMPRODUCT(--(AD$9=YEAR(Quarterly_mmbls!$B$9:FA$9)),Quarterly_mmbls!$B51:FA51)</f>
        <v>8.9411722727030962E-2</v>
      </c>
      <c r="AE77" s="47">
        <f>SUMPRODUCT(--(AE$9=YEAR(Quarterly_mmbls!$B$9:FB$9)),Quarterly_mmbls!$B51:FB51)</f>
        <v>-0.32731961062295079</v>
      </c>
      <c r="AF77" s="47">
        <f>SUMPRODUCT(--(AF$9=YEAR(Quarterly_mmbls!$B$9:FC$9)),Quarterly_mmbls!$B51:FC51)</f>
        <v>0.39297519253231777</v>
      </c>
      <c r="AG77" s="47">
        <f>SUMPRODUCT(--(AG$9=YEAR(Quarterly_mmbls!$B$9:FD$9)),Quarterly_mmbls!$B51:FD51)</f>
        <v>1.611939747448618E-2</v>
      </c>
      <c r="AH77" s="47">
        <f>SUMPRODUCT(--(AH$9=YEAR(Quarterly_mmbls!$B$9:FE$9)),Quarterly_mmbls!$B51:FE51)</f>
        <v>-0.25450948831807829</v>
      </c>
      <c r="AI77" s="47">
        <f>SUMPRODUCT(--(AI$9=YEAR(Quarterly_mmbls!$B$9:FF$9)),Quarterly_mmbls!$B51:FF51)</f>
        <v>0.34910374103782349</v>
      </c>
      <c r="AJ77" s="47">
        <f>SUMPRODUCT(--(AJ$9=YEAR(Quarterly_mmbls!$B$9:FG$9)),Quarterly_mmbls!$B51:FG51)</f>
        <v>9.6431953461403541E-2</v>
      </c>
      <c r="AK77" s="47">
        <f>SUMPRODUCT(--(AK$9=YEAR(Quarterly_mmbls!$B$9:FH$9)),Quarterly_mmbls!$B51:FH51)</f>
        <v>-3.3139536080928872E-2</v>
      </c>
      <c r="AL77" s="47">
        <f>SUMPRODUCT(--(AL$9=YEAR(Quarterly_mmbls!$B$9:FI$9)),Quarterly_mmbls!$B51:FI51)</f>
        <v>4.6472692146942995E-2</v>
      </c>
      <c r="AM77" s="47">
        <f>SUMPRODUCT(--(AM$9=YEAR(Quarterly_mmbls!$B$9:FJ$9)),Quarterly_mmbls!$B51:FJ51)</f>
        <v>-0.25078738410020956</v>
      </c>
      <c r="AN77" s="47">
        <f>SUMPRODUCT(--(AN$9=YEAR(Quarterly_mmbls!$B$9:FK$9)),Quarterly_mmbls!$B51:FK51)</f>
        <v>0.11854149612767059</v>
      </c>
      <c r="AO77" s="47">
        <f>SUMPRODUCT(--(AO$9=YEAR(Quarterly_mmbls!$B$9:FL$9)),Quarterly_mmbls!$B51:FL51)</f>
        <v>-0.13265935589678701</v>
      </c>
      <c r="AP77" s="47">
        <f>SUMPRODUCT(--(AP$9=YEAR(Quarterly_mmbls!$B$9:FM$9)),Quarterly_mmbls!$B51:FM51)</f>
        <v>0.1154402133492497</v>
      </c>
      <c r="AQ77" s="47">
        <f>SUMPRODUCT(--(AQ$9=YEAR(Quarterly_mmbls!$B$9:FN$9)),Quarterly_mmbls!$B51:FN51)</f>
        <v>-4.4889606938005977E-2</v>
      </c>
      <c r="AR77" s="47">
        <f>SUMPRODUCT(--(AR$9=YEAR(Quarterly_mmbls!$B$9:FQ$9)),Quarterly_mmbls!$B51:FQ51)</f>
        <v>0.42669667542659606</v>
      </c>
      <c r="AS77" s="47">
        <f>SUMPRODUCT(--(AS$9=YEAR(Quarterly_mmbls!$B$9:FU$9)),Quarterly_mmbls!$B51:FU51)</f>
        <v>-0.49597144937479459</v>
      </c>
    </row>
    <row r="78" spans="1:45" ht="17.25" x14ac:dyDescent="0.25">
      <c r="A78" s="50" t="s">
        <v>133</v>
      </c>
      <c r="B78" s="47">
        <f>SUMPRODUCT(--(B$9=YEAR(Quarterly_mmbls!$B$9:DY$9)),Quarterly_mmbls!$B52:DY52)</f>
        <v>-0.26150362271713778</v>
      </c>
      <c r="C78" s="47">
        <f>SUMPRODUCT(--(C$9=YEAR(Quarterly_mmbls!$B$9:DZ$9)),Quarterly_mmbls!$B52:DZ52)</f>
        <v>-0.30197906986514739</v>
      </c>
      <c r="D78" s="47">
        <f>SUMPRODUCT(--(D$9=YEAR(Quarterly_mmbls!$B$9:EA$9)),Quarterly_mmbls!$B52:EA52)</f>
        <v>0.20257662217920047</v>
      </c>
      <c r="E78" s="47">
        <f>SUMPRODUCT(--(E$9=YEAR(Quarterly_mmbls!$B$9:EB$9)),Quarterly_mmbls!$B52:EB52)</f>
        <v>2.209035590446573E-2</v>
      </c>
      <c r="F78" s="47">
        <f>SUMPRODUCT(--(F$9=YEAR(Quarterly_mmbls!$B$9:EC$9)),Quarterly_mmbls!$B52:EC52)</f>
        <v>-8.9458049033203285E-2</v>
      </c>
      <c r="G78" s="47">
        <f>SUMPRODUCT(--(G$9=YEAR(Quarterly_mmbls!$B$9:ED$9)),Quarterly_mmbls!$B52:ED52)</f>
        <v>0.24830257889156576</v>
      </c>
      <c r="H78" s="47">
        <f>SUMPRODUCT(--(H$9=YEAR(Quarterly_mmbls!$B$9:EE$9)),Quarterly_mmbls!$B52:EE52)</f>
        <v>-9.8530132014653105E-3</v>
      </c>
      <c r="I78" s="47">
        <f>SUMPRODUCT(--(I$9=YEAR(Quarterly_mmbls!$B$9:EF$9)),Quarterly_mmbls!$B52:EF52)</f>
        <v>-0.12361959227470885</v>
      </c>
      <c r="J78" s="47">
        <f>SUMPRODUCT(--(J$9=YEAR(Quarterly_mmbls!$B$9:EG$9)),Quarterly_mmbls!$B52:EG52)</f>
        <v>-0.9605026317769132</v>
      </c>
      <c r="K78" s="47">
        <f>SUMPRODUCT(--(K$9=YEAR(Quarterly_mmbls!$B$9:EH$9)),Quarterly_mmbls!$B52:EH52)</f>
        <v>0.73558642064430591</v>
      </c>
      <c r="L78" s="47">
        <f>SUMPRODUCT(--(L$9=YEAR(Quarterly_mmbls!$B$9:EI$9)),Quarterly_mmbls!$B52:EI52)</f>
        <v>0.2161182845049916</v>
      </c>
      <c r="M78" s="47">
        <f>SUMPRODUCT(--(M$9=YEAR(Quarterly_mmbls!$B$9:EJ$9)),Quarterly_mmbls!$B52:EJ52)</f>
        <v>-0.39501776703480218</v>
      </c>
      <c r="N78" s="47">
        <f>SUMPRODUCT(--(N$9=YEAR(Quarterly_mmbls!$B$9:EK$9)),Quarterly_mmbls!$B52:EK52)</f>
        <v>-0.44052772177141891</v>
      </c>
      <c r="O78" s="47">
        <f>SUMPRODUCT(--(O$9=YEAR(Quarterly_mmbls!$B$9:EL$9)),Quarterly_mmbls!$B52:EL52)</f>
        <v>0.27223725935819454</v>
      </c>
      <c r="P78" s="47">
        <f>SUMPRODUCT(--(P$9=YEAR(Quarterly_mmbls!$B$9:EM$9)),Quarterly_mmbls!$B52:EM52)</f>
        <v>-0.26133746735117724</v>
      </c>
      <c r="Q78" s="47">
        <f>SUMPRODUCT(--(Q$9=YEAR(Quarterly_mmbls!$B$9:EN$9)),Quarterly_mmbls!$B52:EN52)</f>
        <v>1.3666278850261664E-2</v>
      </c>
      <c r="R78" s="47">
        <f>SUMPRODUCT(--(R$9=YEAR(Quarterly_mmbls!$B$9:EO$9)),Quarterly_mmbls!$B52:EO52)</f>
        <v>0.28410660401171123</v>
      </c>
      <c r="S78" s="47">
        <f>SUMPRODUCT(--(S$9=YEAR(Quarterly_mmbls!$B$9:EP$9)),Quarterly_mmbls!$B52:EP52)</f>
        <v>1.6073485106541219E-2</v>
      </c>
      <c r="T78" s="47">
        <f>SUMPRODUCT(--(T$9=YEAR(Quarterly_mmbls!$B$9:EQ$9)),Quarterly_mmbls!$B52:EQ52)</f>
        <v>-0.49332356619586543</v>
      </c>
      <c r="U78" s="47">
        <f>SUMPRODUCT(--(U$9=YEAR(Quarterly_mmbls!$B$9:ER$9)),Quarterly_mmbls!$B52:ER52)</f>
        <v>-8.6978249315990963E-3</v>
      </c>
      <c r="V78" s="47">
        <f>SUMPRODUCT(--(V$9=YEAR(Quarterly_mmbls!$B$9:ES$9)),Quarterly_mmbls!$B52:ES52)</f>
        <v>0.24632963388020171</v>
      </c>
      <c r="W78" s="47">
        <f>SUMPRODUCT(--(W$9=YEAR(Quarterly_mmbls!$B$9:ET$9)),Quarterly_mmbls!$B52:ET52)</f>
        <v>0.19326657553812113</v>
      </c>
      <c r="X78" s="47">
        <f>SUMPRODUCT(--(X$9=YEAR(Quarterly_mmbls!$B$9:EU$9)),Quarterly_mmbls!$B52:EU52)</f>
        <v>2.2462255186948128</v>
      </c>
      <c r="Y78" s="47">
        <f>SUMPRODUCT(--(Y$9=YEAR(Quarterly_mmbls!$B$9:EV$9)),Quarterly_mmbls!$B52:EV52)</f>
        <v>-0.4183615899099884</v>
      </c>
      <c r="Z78" s="47">
        <f>SUMPRODUCT(--(Z$9=YEAR(Quarterly_mmbls!$B$9:EW$9)),Quarterly_mmbls!$B52:EW52)</f>
        <v>-8.1225690718185889E-2</v>
      </c>
      <c r="AA78" s="47">
        <f>SUMPRODUCT(--(AA$9=YEAR(Quarterly_mmbls!$B$9:EX$9)),Quarterly_mmbls!$B52:EX52)</f>
        <v>0.27885038516687144</v>
      </c>
      <c r="AB78" s="47">
        <f>SUMPRODUCT(--(AB$9=YEAR(Quarterly_mmbls!$B$9:EY$9)),Quarterly_mmbls!$B52:EY52)</f>
        <v>-6.9566112746206138E-2</v>
      </c>
      <c r="AC78" s="47">
        <f>SUMPRODUCT(--(AC$9=YEAR(Quarterly_mmbls!$B$9:EZ$9)),Quarterly_mmbls!$B52:EZ52)</f>
        <v>4.5556637580062814E-2</v>
      </c>
      <c r="AD78" s="47">
        <f>SUMPRODUCT(--(AD$9=YEAR(Quarterly_mmbls!$B$9:FA$9)),Quarterly_mmbls!$B52:FA52)</f>
        <v>0.14465158866023331</v>
      </c>
      <c r="AE78" s="47">
        <f>SUMPRODUCT(--(AE$9=YEAR(Quarterly_mmbls!$B$9:FB$9)),Quarterly_mmbls!$B52:FB52)</f>
        <v>-0.31199826712223855</v>
      </c>
      <c r="AF78" s="47">
        <f>SUMPRODUCT(--(AF$9=YEAR(Quarterly_mmbls!$B$9:FC$9)),Quarterly_mmbls!$B52:FC52)</f>
        <v>0.29964608322700131</v>
      </c>
      <c r="AG78" s="47">
        <f>SUMPRODUCT(--(AG$9=YEAR(Quarterly_mmbls!$B$9:FD$9)),Quarterly_mmbls!$B52:FD52)</f>
        <v>-0.13496786777317785</v>
      </c>
      <c r="AH78" s="47">
        <f>SUMPRODUCT(--(AH$9=YEAR(Quarterly_mmbls!$B$9:FE$9)),Quarterly_mmbls!$B52:FE52)</f>
        <v>6.1307282222817318E-2</v>
      </c>
      <c r="AI78" s="47">
        <f>SUMPRODUCT(--(AI$9=YEAR(Quarterly_mmbls!$B$9:FF$9)),Quarterly_mmbls!$B52:FF52)</f>
        <v>-8.2805554638570367E-2</v>
      </c>
      <c r="AJ78" s="47">
        <f>SUMPRODUCT(--(AJ$9=YEAR(Quarterly_mmbls!$B$9:FG$9)),Quarterly_mmbls!$B52:FG52)</f>
        <v>-5.9392714751075826E-2</v>
      </c>
      <c r="AK78" s="47">
        <f>SUMPRODUCT(--(AK$9=YEAR(Quarterly_mmbls!$B$9:FH$9)),Quarterly_mmbls!$B52:FH52)</f>
        <v>5.6541443024571536E-2</v>
      </c>
      <c r="AL78" s="47">
        <f>SUMPRODUCT(--(AL$9=YEAR(Quarterly_mmbls!$B$9:FI$9)),Quarterly_mmbls!$B52:FI52)</f>
        <v>8.6657162487641617E-2</v>
      </c>
      <c r="AM78" s="47">
        <f>SUMPRODUCT(--(AM$9=YEAR(Quarterly_mmbls!$B$9:FJ$9)),Quarterly_mmbls!$B52:FJ52)</f>
        <v>-2.8186262381708627E-2</v>
      </c>
      <c r="AN78" s="47">
        <f>SUMPRODUCT(--(AN$9=YEAR(Quarterly_mmbls!$B$9:FK$9)),Quarterly_mmbls!$B52:FK52)</f>
        <v>-6.1819664161306742E-2</v>
      </c>
      <c r="AO78" s="47">
        <f>SUMPRODUCT(--(AO$9=YEAR(Quarterly_mmbls!$B$9:FL$9)),Quarterly_mmbls!$B52:FL52)</f>
        <v>0.33976294545594221</v>
      </c>
      <c r="AP78" s="47">
        <f>SUMPRODUCT(--(AP$9=YEAR(Quarterly_mmbls!$B$9:FM$9)),Quarterly_mmbls!$B52:FM52)</f>
        <v>-0.28901233909763574</v>
      </c>
      <c r="AQ78" s="47">
        <f>SUMPRODUCT(--(AQ$9=YEAR(Quarterly_mmbls!$B$9:FN$9)),Quarterly_mmbls!$B52:FN52)</f>
        <v>-0.12164312147957244</v>
      </c>
      <c r="AR78" s="47">
        <f>SUMPRODUCT(--(AR$9=YEAR(Quarterly_mmbls!$B$9:FQ$9)),Quarterly_mmbls!$B52:FQ52)</f>
        <v>0.23118766972381868</v>
      </c>
      <c r="AS78" s="47">
        <f>SUMPRODUCT(--(AS$9=YEAR(Quarterly_mmbls!$B$9:FU$9)),Quarterly_mmbls!$B52:FU52)</f>
        <v>-1.3683599744616394E-2</v>
      </c>
    </row>
    <row r="79" spans="1:45" ht="17.25" x14ac:dyDescent="0.25">
      <c r="A79" s="50" t="s">
        <v>135</v>
      </c>
      <c r="B79" s="47">
        <f>SUMPRODUCT(--(B$9=YEAR(Quarterly_mmbls!$B$9:DY$9)),Quarterly_mmbls!$B53:DY53)</f>
        <v>0</v>
      </c>
      <c r="C79" s="47">
        <f>SUMPRODUCT(--(C$9=YEAR(Quarterly_mmbls!$B$9:DZ$9)),Quarterly_mmbls!$B53:DZ53)</f>
        <v>0</v>
      </c>
      <c r="D79" s="47">
        <f>SUMPRODUCT(--(D$9=YEAR(Quarterly_mmbls!$B$9:EA$9)),Quarterly_mmbls!$B53:EA53)</f>
        <v>0</v>
      </c>
      <c r="E79" s="47">
        <f>SUMPRODUCT(--(E$9=YEAR(Quarterly_mmbls!$B$9:EB$9)),Quarterly_mmbls!$B53:EB53)</f>
        <v>0</v>
      </c>
      <c r="F79" s="47">
        <f>SUMPRODUCT(--(F$9=YEAR(Quarterly_mmbls!$B$9:EC$9)),Quarterly_mmbls!$B53:EC53)</f>
        <v>0</v>
      </c>
      <c r="G79" s="47">
        <f>SUMPRODUCT(--(G$9=YEAR(Quarterly_mmbls!$B$9:ED$9)),Quarterly_mmbls!$B53:ED53)</f>
        <v>0</v>
      </c>
      <c r="H79" s="47">
        <f>SUMPRODUCT(--(H$9=YEAR(Quarterly_mmbls!$B$9:EE$9)),Quarterly_mmbls!$B53:EE53)</f>
        <v>0</v>
      </c>
      <c r="I79" s="47">
        <f>SUMPRODUCT(--(I$9=YEAR(Quarterly_mmbls!$B$9:EF$9)),Quarterly_mmbls!$B53:EF53)</f>
        <v>0</v>
      </c>
      <c r="J79" s="47">
        <f>SUMPRODUCT(--(J$9=YEAR(Quarterly_mmbls!$B$9:EG$9)),Quarterly_mmbls!$B53:EG53)</f>
        <v>0</v>
      </c>
      <c r="K79" s="47">
        <f>SUMPRODUCT(--(K$9=YEAR(Quarterly_mmbls!$B$9:EH$9)),Quarterly_mmbls!$B53:EH53)</f>
        <v>0</v>
      </c>
      <c r="L79" s="47">
        <f>SUMPRODUCT(--(L$9=YEAR(Quarterly_mmbls!$B$9:EI$9)),Quarterly_mmbls!$B53:EI53)</f>
        <v>0</v>
      </c>
      <c r="M79" s="47">
        <f>SUMPRODUCT(--(M$9=YEAR(Quarterly_mmbls!$B$9:EJ$9)),Quarterly_mmbls!$B53:EJ53)</f>
        <v>0</v>
      </c>
      <c r="N79" s="47">
        <f>SUMPRODUCT(--(N$9=YEAR(Quarterly_mmbls!$B$9:EK$9)),Quarterly_mmbls!$B53:EK53)</f>
        <v>0.63997604418309595</v>
      </c>
      <c r="O79" s="47">
        <f>SUMPRODUCT(--(O$9=YEAR(Quarterly_mmbls!$B$9:EL$9)),Quarterly_mmbls!$B53:EL53)</f>
        <v>2.132571957081995</v>
      </c>
      <c r="P79" s="47">
        <f>SUMPRODUCT(--(P$9=YEAR(Quarterly_mmbls!$B$9:EM$9)),Quarterly_mmbls!$B53:EM53)</f>
        <v>1.7054009276436997</v>
      </c>
      <c r="Q79" s="47">
        <f>SUMPRODUCT(--(Q$9=YEAR(Quarterly_mmbls!$B$9:EN$9)),Quarterly_mmbls!$B53:EN53)</f>
        <v>1.7130871556519434</v>
      </c>
      <c r="R79" s="47">
        <f>SUMPRODUCT(--(R$9=YEAR(Quarterly_mmbls!$B$9:EO$9)),Quarterly_mmbls!$B53:EO53)</f>
        <v>0.68184509036524332</v>
      </c>
      <c r="S79" s="47">
        <f>SUMPRODUCT(--(S$9=YEAR(Quarterly_mmbls!$B$9:EP$9)),Quarterly_mmbls!$B53:EP53)</f>
        <v>0.32571867279680583</v>
      </c>
      <c r="T79" s="47">
        <f>SUMPRODUCT(--(T$9=YEAR(Quarterly_mmbls!$B$9:EQ$9)),Quarterly_mmbls!$B53:EQ53)</f>
        <v>0.49154742971581633</v>
      </c>
      <c r="U79" s="47">
        <f>SUMPRODUCT(--(U$9=YEAR(Quarterly_mmbls!$B$9:ER$9)),Quarterly_mmbls!$B53:ER53)</f>
        <v>0.80433130548534115</v>
      </c>
      <c r="V79" s="47">
        <f>SUMPRODUCT(--(V$9=YEAR(Quarterly_mmbls!$B$9:ES$9)),Quarterly_mmbls!$B53:ES53)</f>
        <v>0</v>
      </c>
      <c r="W79" s="47">
        <f>SUMPRODUCT(--(W$9=YEAR(Quarterly_mmbls!$B$9:ET$9)),Quarterly_mmbls!$B53:ET53)</f>
        <v>0</v>
      </c>
      <c r="X79" s="47">
        <f>SUMPRODUCT(--(X$9=YEAR(Quarterly_mmbls!$B$9:EU$9)),Quarterly_mmbls!$B53:EU53)</f>
        <v>0</v>
      </c>
      <c r="Y79" s="47">
        <f>SUMPRODUCT(--(Y$9=YEAR(Quarterly_mmbls!$B$9:EV$9)),Quarterly_mmbls!$B53:EV53)</f>
        <v>0</v>
      </c>
      <c r="Z79" s="47">
        <f>SUMPRODUCT(--(Z$9=YEAR(Quarterly_mmbls!$B$9:EW$9)),Quarterly_mmbls!$B53:EW53)</f>
        <v>0</v>
      </c>
      <c r="AA79" s="47">
        <f>SUMPRODUCT(--(AA$9=YEAR(Quarterly_mmbls!$B$9:EX$9)),Quarterly_mmbls!$B53:EX53)</f>
        <v>0</v>
      </c>
      <c r="AB79" s="47">
        <f>SUMPRODUCT(--(AB$9=YEAR(Quarterly_mmbls!$B$9:EY$9)),Quarterly_mmbls!$B53:EY53)</f>
        <v>0</v>
      </c>
      <c r="AC79" s="47">
        <f>SUMPRODUCT(--(AC$9=YEAR(Quarterly_mmbls!$B$9:EZ$9)),Quarterly_mmbls!$B53:EZ53)</f>
        <v>0</v>
      </c>
      <c r="AD79" s="47">
        <f>SUMPRODUCT(--(AD$9=YEAR(Quarterly_mmbls!$B$9:FA$9)),Quarterly_mmbls!$B53:FA53)</f>
        <v>0</v>
      </c>
      <c r="AE79" s="47">
        <f>SUMPRODUCT(--(AE$9=YEAR(Quarterly_mmbls!$B$9:FB$9)),Quarterly_mmbls!$B53:FB53)</f>
        <v>0</v>
      </c>
      <c r="AF79" s="47">
        <f>SUMPRODUCT(--(AF$9=YEAR(Quarterly_mmbls!$B$9:FC$9)),Quarterly_mmbls!$B53:FC53)</f>
        <v>0</v>
      </c>
      <c r="AG79" s="47">
        <f>SUMPRODUCT(--(AG$9=YEAR(Quarterly_mmbls!$B$9:FD$9)),Quarterly_mmbls!$B53:FD53)</f>
        <v>0</v>
      </c>
      <c r="AH79" s="47">
        <f>SUMPRODUCT(--(AH$9=YEAR(Quarterly_mmbls!$B$9:FE$9)),Quarterly_mmbls!$B53:FE53)</f>
        <v>0</v>
      </c>
      <c r="AI79" s="47">
        <f>SUMPRODUCT(--(AI$9=YEAR(Quarterly_mmbls!$B$9:FF$9)),Quarterly_mmbls!$B53:FF53)</f>
        <v>0</v>
      </c>
      <c r="AJ79" s="47">
        <f>SUMPRODUCT(--(AJ$9=YEAR(Quarterly_mmbls!$B$9:FG$9)),Quarterly_mmbls!$B53:FG53)</f>
        <v>0</v>
      </c>
      <c r="AK79" s="47">
        <f>SUMPRODUCT(--(AK$9=YEAR(Quarterly_mmbls!$B$9:FH$9)),Quarterly_mmbls!$B53:FH53)</f>
        <v>0</v>
      </c>
      <c r="AL79" s="47">
        <f>SUMPRODUCT(--(AL$9=YEAR(Quarterly_mmbls!$B$9:FI$9)),Quarterly_mmbls!$B53:FI53)</f>
        <v>0</v>
      </c>
      <c r="AM79" s="47">
        <f>SUMPRODUCT(--(AM$9=YEAR(Quarterly_mmbls!$B$9:FJ$9)),Quarterly_mmbls!$B53:FJ53)</f>
        <v>0</v>
      </c>
      <c r="AN79" s="47">
        <f>SUMPRODUCT(--(AN$9=YEAR(Quarterly_mmbls!$B$9:FK$9)),Quarterly_mmbls!$B53:FK53)</f>
        <v>0</v>
      </c>
      <c r="AO79" s="47">
        <f>SUMPRODUCT(--(AO$9=YEAR(Quarterly_mmbls!$B$9:FL$9)),Quarterly_mmbls!$B53:FL53)</f>
        <v>0</v>
      </c>
      <c r="AP79" s="47">
        <f>SUMPRODUCT(--(AP$9=YEAR(Quarterly_mmbls!$B$9:FM$9)),Quarterly_mmbls!$B53:FM53)</f>
        <v>0</v>
      </c>
      <c r="AQ79" s="47">
        <f>SUMPRODUCT(--(AQ$9=YEAR(Quarterly_mmbls!$B$9:FN$9)),Quarterly_mmbls!$B53:FN53)</f>
        <v>0</v>
      </c>
      <c r="AR79" s="47">
        <f>SUMPRODUCT(--(AR$9=YEAR(Quarterly_mmbls!$B$9:FQ$9)),Quarterly_mmbls!$B53:FQ53)</f>
        <v>0</v>
      </c>
      <c r="AS79" s="47">
        <f>SUMPRODUCT(--(AS$9=YEAR(Quarterly_mmbls!$B$9:FU$9)),Quarterly_mmbls!$B53:FU53)</f>
        <v>0</v>
      </c>
    </row>
    <row r="80" spans="1:45" ht="15" customHeight="1" x14ac:dyDescent="0.25">
      <c r="A80" s="49" t="s">
        <v>26</v>
      </c>
      <c r="B80" s="47">
        <f>SUMPRODUCT(--(B$9=YEAR(Quarterly_mmbls!$B$9:DY$9)),Quarterly_mmbls!$B54:DY54)</f>
        <v>0.13952361257435592</v>
      </c>
      <c r="C80" s="47">
        <f>SUMPRODUCT(--(C$9=YEAR(Quarterly_mmbls!$B$9:DZ$9)),Quarterly_mmbls!$B54:DZ54)</f>
        <v>0.15820174892918754</v>
      </c>
      <c r="D80" s="47">
        <f>SUMPRODUCT(--(D$9=YEAR(Quarterly_mmbls!$B$9:EA$9)),Quarterly_mmbls!$B54:EA54)</f>
        <v>-7.5730239862257298E-2</v>
      </c>
      <c r="E80" s="47">
        <f>SUMPRODUCT(--(E$9=YEAR(Quarterly_mmbls!$B$9:EB$9)),Quarterly_mmbls!$B54:EB54)</f>
        <v>0.20164888462059885</v>
      </c>
      <c r="F80" s="47">
        <f>SUMPRODUCT(--(F$9=YEAR(Quarterly_mmbls!$B$9:EC$9)),Quarterly_mmbls!$B54:EC54)</f>
        <v>-0.26884732520565946</v>
      </c>
      <c r="G80" s="47">
        <f>SUMPRODUCT(--(G$9=YEAR(Quarterly_mmbls!$B$9:ED$9)),Quarterly_mmbls!$B54:ED54)</f>
        <v>0.4283498865806975</v>
      </c>
      <c r="H80" s="47">
        <f>SUMPRODUCT(--(H$9=YEAR(Quarterly_mmbls!$B$9:EE$9)),Quarterly_mmbls!$B54:EE54)</f>
        <v>0.136876076655154</v>
      </c>
      <c r="I80" s="47">
        <f>SUMPRODUCT(--(I$9=YEAR(Quarterly_mmbls!$B$9:EF$9)),Quarterly_mmbls!$B54:EF54)</f>
        <v>-0.5687534605154817</v>
      </c>
      <c r="J80" s="47">
        <f>SUMPRODUCT(--(J$9=YEAR(Quarterly_mmbls!$B$9:EG$9)),Quarterly_mmbls!$B54:EG54)</f>
        <v>-0.33362013317110423</v>
      </c>
      <c r="K80" s="47">
        <f>SUMPRODUCT(--(K$9=YEAR(Quarterly_mmbls!$B$9:EH$9)),Quarterly_mmbls!$B54:EH54)</f>
        <v>0.12973691187880892</v>
      </c>
      <c r="L80" s="47">
        <f>SUMPRODUCT(--(L$9=YEAR(Quarterly_mmbls!$B$9:EI$9)),Quarterly_mmbls!$B54:EI54)</f>
        <v>0.14666277735070074</v>
      </c>
      <c r="M80" s="47">
        <f>SUMPRODUCT(--(M$9=YEAR(Quarterly_mmbls!$B$9:EJ$9)),Quarterly_mmbls!$B54:EJ54)</f>
        <v>-0.14797889347238488</v>
      </c>
      <c r="N80" s="47">
        <f>SUMPRODUCT(--(N$9=YEAR(Quarterly_mmbls!$B$9:EK$9)),Quarterly_mmbls!$B54:EK54)</f>
        <v>2.1195591029448652E-2</v>
      </c>
      <c r="O80" s="47">
        <f>SUMPRODUCT(--(O$9=YEAR(Quarterly_mmbls!$B$9:EL$9)),Quarterly_mmbls!$B54:EL54)</f>
        <v>0.22107690109127387</v>
      </c>
      <c r="P80" s="47">
        <f>SUMPRODUCT(--(P$9=YEAR(Quarterly_mmbls!$B$9:EM$9)),Quarterly_mmbls!$B54:EM54)</f>
        <v>-0.16211183810465635</v>
      </c>
      <c r="Q80" s="47">
        <f>SUMPRODUCT(--(Q$9=YEAR(Quarterly_mmbls!$B$9:EN$9)),Quarterly_mmbls!$B54:EN54)</f>
        <v>-0.17527299932149798</v>
      </c>
      <c r="R80" s="47">
        <f>SUMPRODUCT(--(R$9=YEAR(Quarterly_mmbls!$B$9:EO$9)),Quarterly_mmbls!$B54:EO54)</f>
        <v>0.22824108273036908</v>
      </c>
      <c r="S80" s="47">
        <f>SUMPRODUCT(--(S$9=YEAR(Quarterly_mmbls!$B$9:EP$9)),Quarterly_mmbls!$B54:EP54)</f>
        <v>9.0772290071610195E-2</v>
      </c>
      <c r="T80" s="47">
        <f>SUMPRODUCT(--(T$9=YEAR(Quarterly_mmbls!$B$9:EQ$9)),Quarterly_mmbls!$B54:EQ54)</f>
        <v>0.23569024992907733</v>
      </c>
      <c r="U80" s="47">
        <f>SUMPRODUCT(--(U$9=YEAR(Quarterly_mmbls!$B$9:ER$9)),Quarterly_mmbls!$B54:ER54)</f>
        <v>0.25343863856040205</v>
      </c>
      <c r="V80" s="47">
        <f>SUMPRODUCT(--(V$9=YEAR(Quarterly_mmbls!$B$9:ES$9)),Quarterly_mmbls!$B54:ES54)</f>
        <v>-3.2440816630585206E-2</v>
      </c>
      <c r="W80" s="47">
        <f>SUMPRODUCT(--(W$9=YEAR(Quarterly_mmbls!$B$9:ET$9)),Quarterly_mmbls!$B54:ET54)</f>
        <v>-0.17494873840940822</v>
      </c>
      <c r="X80" s="47">
        <f>SUMPRODUCT(--(X$9=YEAR(Quarterly_mmbls!$B$9:EU$9)),Quarterly_mmbls!$B54:EU54)</f>
        <v>-9.1325052447994576E-3</v>
      </c>
      <c r="Y80" s="47">
        <f>SUMPRODUCT(--(Y$9=YEAR(Quarterly_mmbls!$B$9:EV$9)),Quarterly_mmbls!$B54:EV54)</f>
        <v>0.3443250622289844</v>
      </c>
      <c r="Z80" s="47">
        <f>SUMPRODUCT(--(Z$9=YEAR(Quarterly_mmbls!$B$9:EW$9)),Quarterly_mmbls!$B54:EW54)</f>
        <v>-0.41123559432524304</v>
      </c>
      <c r="AA80" s="47">
        <f>SUMPRODUCT(--(AA$9=YEAR(Quarterly_mmbls!$B$9:EX$9)),Quarterly_mmbls!$B54:EX54)</f>
        <v>1.0135401129047701</v>
      </c>
      <c r="AB80" s="47">
        <f>SUMPRODUCT(--(AB$9=YEAR(Quarterly_mmbls!$B$9:EY$9)),Quarterly_mmbls!$B54:EY54)</f>
        <v>1.7898481699896163E-3</v>
      </c>
      <c r="AC80" s="47">
        <f>SUMPRODUCT(--(AC$9=YEAR(Quarterly_mmbls!$B$9:EZ$9)),Quarterly_mmbls!$B54:EZ54)</f>
        <v>-0.12353043838072181</v>
      </c>
      <c r="AD80" s="47">
        <f>SUMPRODUCT(--(AD$9=YEAR(Quarterly_mmbls!$B$9:FA$9)),Quarterly_mmbls!$B54:FA54)</f>
        <v>0.29700092284872448</v>
      </c>
      <c r="AE80" s="47">
        <f>SUMPRODUCT(--(AE$9=YEAR(Quarterly_mmbls!$B$9:FB$9)),Quarterly_mmbls!$B54:FB54)</f>
        <v>-0.27101566881453359</v>
      </c>
      <c r="AF80" s="47">
        <f>SUMPRODUCT(--(AF$9=YEAR(Quarterly_mmbls!$B$9:FC$9)),Quarterly_mmbls!$B54:FC54)</f>
        <v>0.25098150663188162</v>
      </c>
      <c r="AG80" s="47">
        <f>SUMPRODUCT(--(AG$9=YEAR(Quarterly_mmbls!$B$9:FD$9)),Quarterly_mmbls!$B54:FD54)</f>
        <v>-0.15666310866663172</v>
      </c>
      <c r="AH80" s="47">
        <f>SUMPRODUCT(--(AH$9=YEAR(Quarterly_mmbls!$B$9:FE$9)),Quarterly_mmbls!$B54:FE54)</f>
        <v>0.13670149507768101</v>
      </c>
      <c r="AI80" s="47">
        <f>SUMPRODUCT(--(AI$9=YEAR(Quarterly_mmbls!$B$9:FF$9)),Quarterly_mmbls!$B54:FF54)</f>
        <v>0.19017896822089259</v>
      </c>
      <c r="AJ80" s="47">
        <f>SUMPRODUCT(--(AJ$9=YEAR(Quarterly_mmbls!$B$9:FG$9)),Quarterly_mmbls!$B54:FG54)</f>
        <v>2.3778687592201947E-2</v>
      </c>
      <c r="AK80" s="47">
        <f>SUMPRODUCT(--(AK$9=YEAR(Quarterly_mmbls!$B$9:FH$9)),Quarterly_mmbls!$B54:FH54)</f>
        <v>-0.25605510173701579</v>
      </c>
      <c r="AL80" s="47">
        <f>SUMPRODUCT(--(AL$9=YEAR(Quarterly_mmbls!$B$9:FI$9)),Quarterly_mmbls!$B54:FI54)</f>
        <v>-0.15797305295864789</v>
      </c>
      <c r="AM80" s="47">
        <f>SUMPRODUCT(--(AM$9=YEAR(Quarterly_mmbls!$B$9:FJ$9)),Quarterly_mmbls!$B54:FJ54)</f>
        <v>0.39452554001686213</v>
      </c>
      <c r="AN80" s="47">
        <f>SUMPRODUCT(--(AN$9=YEAR(Quarterly_mmbls!$B$9:FK$9)),Quarterly_mmbls!$B54:FK54)</f>
        <v>-6.693780678021094E-3</v>
      </c>
      <c r="AO80" s="47">
        <f>SUMPRODUCT(--(AO$9=YEAR(Quarterly_mmbls!$B$9:FL$9)),Quarterly_mmbls!$B54:FL54)</f>
        <v>6.6348573504088126E-2</v>
      </c>
      <c r="AP80" s="47">
        <f>SUMPRODUCT(--(AP$9=YEAR(Quarterly_mmbls!$B$9:FM$9)),Quarterly_mmbls!$B54:FM54)</f>
        <v>-0.1285613671444153</v>
      </c>
      <c r="AQ80" s="47">
        <f>SUMPRODUCT(--(AQ$9=YEAR(Quarterly_mmbls!$B$9:FN$9)),Quarterly_mmbls!$B54:FN54)</f>
        <v>1.0637779075076848E-2</v>
      </c>
      <c r="AR80" s="47">
        <f>SUMPRODUCT(--(AR$9=YEAR(Quarterly_mmbls!$B$9:FQ$9)),Quarterly_mmbls!$B54:FQ54)</f>
        <v>0.49429857606728567</v>
      </c>
      <c r="AS80" s="47">
        <f>SUMPRODUCT(--(AS$9=YEAR(Quarterly_mmbls!$B$9:FU$9)),Quarterly_mmbls!$B54:FU54)</f>
        <v>-0.31033513062138995</v>
      </c>
    </row>
    <row r="81" spans="1:45" ht="15" x14ac:dyDescent="0.25">
      <c r="A81" s="49" t="s">
        <v>27</v>
      </c>
      <c r="B81" s="47">
        <f>SUMPRODUCT(--(B$9=YEAR(Quarterly_mmbls!$B$9:DY$9)),Quarterly_mmbls!$B55:DY55)</f>
        <v>0.29738191692185073</v>
      </c>
      <c r="C81" s="47">
        <f>SUMPRODUCT(--(C$9=YEAR(Quarterly_mmbls!$B$9:DZ$9)),Quarterly_mmbls!$B55:DZ55)</f>
        <v>-0.87743525287311774</v>
      </c>
      <c r="D81" s="47">
        <f>SUMPRODUCT(--(D$9=YEAR(Quarterly_mmbls!$B$9:EA$9)),Quarterly_mmbls!$B55:EA55)</f>
        <v>-6.922688591381021E-2</v>
      </c>
      <c r="E81" s="47">
        <f>SUMPRODUCT(--(E$9=YEAR(Quarterly_mmbls!$B$9:EB$9)),Quarterly_mmbls!$B55:EB55)</f>
        <v>0.21983882013471229</v>
      </c>
      <c r="F81" s="47">
        <f>SUMPRODUCT(--(F$9=YEAR(Quarterly_mmbls!$B$9:EC$9)),Quarterly_mmbls!$B55:EC55)</f>
        <v>1.5638021519034928E-3</v>
      </c>
      <c r="G81" s="47">
        <f>SUMPRODUCT(--(G$9=YEAR(Quarterly_mmbls!$B$9:ED$9)),Quarterly_mmbls!$B55:ED55)</f>
        <v>-8.3151314545220817E-2</v>
      </c>
      <c r="H81" s="47">
        <f>SUMPRODUCT(--(H$9=YEAR(Quarterly_mmbls!$B$9:EE$9)),Quarterly_mmbls!$B55:EE55)</f>
        <v>0.23066399017082567</v>
      </c>
      <c r="I81" s="47">
        <f>SUMPRODUCT(--(I$9=YEAR(Quarterly_mmbls!$B$9:EF$9)),Quarterly_mmbls!$B55:EF55)</f>
        <v>-0.26335063305607881</v>
      </c>
      <c r="J81" s="47">
        <f>SUMPRODUCT(--(J$9=YEAR(Quarterly_mmbls!$B$9:EG$9)),Quarterly_mmbls!$B55:EG55)</f>
        <v>-0.14723454422989951</v>
      </c>
      <c r="K81" s="47">
        <f>SUMPRODUCT(--(K$9=YEAR(Quarterly_mmbls!$B$9:EH$9)),Quarterly_mmbls!$B55:EH55)</f>
        <v>-0.23059560365100537</v>
      </c>
      <c r="L81" s="47">
        <f>SUMPRODUCT(--(L$9=YEAR(Quarterly_mmbls!$B$9:EI$9)),Quarterly_mmbls!$B55:EI55)</f>
        <v>4.9914850177912501E-2</v>
      </c>
      <c r="M81" s="47">
        <f>SUMPRODUCT(--(M$9=YEAR(Quarterly_mmbls!$B$9:EJ$9)),Quarterly_mmbls!$B55:EJ55)</f>
        <v>3.3434375513804793E-2</v>
      </c>
      <c r="N81" s="47">
        <f>SUMPRODUCT(--(N$9=YEAR(Quarterly_mmbls!$B$9:EK$9)),Quarterly_mmbls!$B55:EK55)</f>
        <v>-1.337950668252888E-2</v>
      </c>
      <c r="O81" s="47">
        <f>SUMPRODUCT(--(O$9=YEAR(Quarterly_mmbls!$B$9:EL$9)),Quarterly_mmbls!$B55:EL55)</f>
        <v>0.11548889834738389</v>
      </c>
      <c r="P81" s="47">
        <f>SUMPRODUCT(--(P$9=YEAR(Quarterly_mmbls!$B$9:EM$9)),Quarterly_mmbls!$B55:EM55)</f>
        <v>-0.10407851846464834</v>
      </c>
      <c r="Q81" s="47">
        <f>SUMPRODUCT(--(Q$9=YEAR(Quarterly_mmbls!$B$9:EN$9)),Quarterly_mmbls!$B55:EN55)</f>
        <v>0.14101752193937267</v>
      </c>
      <c r="R81" s="47">
        <f>SUMPRODUCT(--(R$9=YEAR(Quarterly_mmbls!$B$9:EO$9)),Quarterly_mmbls!$B55:EO55)</f>
        <v>-0.13271289090155475</v>
      </c>
      <c r="S81" s="47">
        <f>SUMPRODUCT(--(S$9=YEAR(Quarterly_mmbls!$B$9:EP$9)),Quarterly_mmbls!$B55:EP55)</f>
        <v>0.19419166472628491</v>
      </c>
      <c r="T81" s="47">
        <f>SUMPRODUCT(--(T$9=YEAR(Quarterly_mmbls!$B$9:EQ$9)),Quarterly_mmbls!$B55:EQ55)</f>
        <v>-0.30518420593163686</v>
      </c>
      <c r="U81" s="47">
        <f>SUMPRODUCT(--(U$9=YEAR(Quarterly_mmbls!$B$9:ER$9)),Quarterly_mmbls!$B55:ER55)</f>
        <v>6.8467188967172798E-2</v>
      </c>
      <c r="V81" s="47">
        <f>SUMPRODUCT(--(V$9=YEAR(Quarterly_mmbls!$B$9:ES$9)),Quarterly_mmbls!$B55:ES55)</f>
        <v>0.18701715915767259</v>
      </c>
      <c r="W81" s="47">
        <f>SUMPRODUCT(--(W$9=YEAR(Quarterly_mmbls!$B$9:ET$9)),Quarterly_mmbls!$B55:ET55)</f>
        <v>-3.2470308844674722E-2</v>
      </c>
      <c r="X81" s="47">
        <f>SUMPRODUCT(--(X$9=YEAR(Quarterly_mmbls!$B$9:EU$9)),Quarterly_mmbls!$B55:EU55)</f>
        <v>-0.12846644260619394</v>
      </c>
      <c r="Y81" s="47">
        <f>SUMPRODUCT(--(Y$9=YEAR(Quarterly_mmbls!$B$9:EV$9)),Quarterly_mmbls!$B55:EV55)</f>
        <v>0.15289335529715675</v>
      </c>
      <c r="Z81" s="47">
        <f>SUMPRODUCT(--(Z$9=YEAR(Quarterly_mmbls!$B$9:EW$9)),Quarterly_mmbls!$B55:EW55)</f>
        <v>6.5926878007174894E-2</v>
      </c>
      <c r="AA81" s="47">
        <f>SUMPRODUCT(--(AA$9=YEAR(Quarterly_mmbls!$B$9:EX$9)),Quarterly_mmbls!$B55:EX55)</f>
        <v>5.0231966738042561E-3</v>
      </c>
      <c r="AB81" s="47">
        <f>SUMPRODUCT(--(AB$9=YEAR(Quarterly_mmbls!$B$9:EY$9)),Quarterly_mmbls!$B55:EY55)</f>
        <v>-8.1967094249492514E-2</v>
      </c>
      <c r="AC81" s="47">
        <f>SUMPRODUCT(--(AC$9=YEAR(Quarterly_mmbls!$B$9:EZ$9)),Quarterly_mmbls!$B55:EZ55)</f>
        <v>0.10140101675546413</v>
      </c>
      <c r="AD81" s="47">
        <f>SUMPRODUCT(--(AD$9=YEAR(Quarterly_mmbls!$B$9:FA$9)),Quarterly_mmbls!$B55:FA55)</f>
        <v>-0.10206537363006901</v>
      </c>
      <c r="AE81" s="47">
        <f>SUMPRODUCT(--(AE$9=YEAR(Quarterly_mmbls!$B$9:FB$9)),Quarterly_mmbls!$B55:FB55)</f>
        <v>0.14122278856507897</v>
      </c>
      <c r="AF81" s="47">
        <f>SUMPRODUCT(--(AF$9=YEAR(Quarterly_mmbls!$B$9:FC$9)),Quarterly_mmbls!$B55:FC55)</f>
        <v>-7.0288717054923983E-2</v>
      </c>
      <c r="AG81" s="47">
        <f>SUMPRODUCT(--(AG$9=YEAR(Quarterly_mmbls!$B$9:FD$9)),Quarterly_mmbls!$B55:FD55)</f>
        <v>-7.5875464467448139E-2</v>
      </c>
      <c r="AH81" s="47">
        <f>SUMPRODUCT(--(AH$9=YEAR(Quarterly_mmbls!$B$9:FE$9)),Quarterly_mmbls!$B55:FE55)</f>
        <v>0.12398177134213109</v>
      </c>
      <c r="AI81" s="47">
        <f>SUMPRODUCT(--(AI$9=YEAR(Quarterly_mmbls!$B$9:FF$9)),Quarterly_mmbls!$B55:FF55)</f>
        <v>-5.4230280305927712E-2</v>
      </c>
      <c r="AJ81" s="47">
        <f>SUMPRODUCT(--(AJ$9=YEAR(Quarterly_mmbls!$B$9:FG$9)),Quarterly_mmbls!$B55:FG55)</f>
        <v>-5.8218367271367075E-2</v>
      </c>
      <c r="AK81" s="47">
        <f>SUMPRODUCT(--(AK$9=YEAR(Quarterly_mmbls!$B$9:FH$9)),Quarterly_mmbls!$B55:FH55)</f>
        <v>5.6417653444503765E-2</v>
      </c>
      <c r="AL81" s="47">
        <f>SUMPRODUCT(--(AL$9=YEAR(Quarterly_mmbls!$B$9:FI$9)),Quarterly_mmbls!$B55:FI55)</f>
        <v>-0.10630904229350625</v>
      </c>
      <c r="AM81" s="47">
        <f>SUMPRODUCT(--(AM$9=YEAR(Quarterly_mmbls!$B$9:FJ$9)),Quarterly_mmbls!$B55:FJ55)</f>
        <v>0.14376935554702119</v>
      </c>
      <c r="AN81" s="47">
        <f>SUMPRODUCT(--(AN$9=YEAR(Quarterly_mmbls!$B$9:FK$9)),Quarterly_mmbls!$B55:FK55)</f>
        <v>4.9035868903566836E-2</v>
      </c>
      <c r="AO81" s="47">
        <f>SUMPRODUCT(--(AO$9=YEAR(Quarterly_mmbls!$B$9:FL$9)),Quarterly_mmbls!$B55:FL55)</f>
        <v>-8.5800619962663888E-3</v>
      </c>
      <c r="AP81" s="47">
        <f>SUMPRODUCT(--(AP$9=YEAR(Quarterly_mmbls!$B$9:FM$9)),Quarterly_mmbls!$B55:FM55)</f>
        <v>0.14751244289492155</v>
      </c>
      <c r="AQ81" s="47">
        <f>SUMPRODUCT(--(AQ$9=YEAR(Quarterly_mmbls!$B$9:FN$9)),Quarterly_mmbls!$B55:FN55)</f>
        <v>-5.2014661341442087E-2</v>
      </c>
      <c r="AR81" s="47">
        <f>SUMPRODUCT(--(AR$9=YEAR(Quarterly_mmbls!$B$9:FQ$9)),Quarterly_mmbls!$B55:FQ55)</f>
        <v>0.14191935969190961</v>
      </c>
      <c r="AS81" s="47">
        <f>SUMPRODUCT(--(AS$9=YEAR(Quarterly_mmbls!$B$9:FU$9)),Quarterly_mmbls!$B55:FU55)</f>
        <v>-5.3719910479887653E-2</v>
      </c>
    </row>
    <row r="82" spans="1:45" ht="15" x14ac:dyDescent="0.25">
      <c r="A82" s="49" t="s">
        <v>28</v>
      </c>
      <c r="B82" s="47">
        <f t="shared" ref="B82:AP82" si="24">SUM(B83:B85)</f>
        <v>9.5407586230576262E-3</v>
      </c>
      <c r="C82" s="47">
        <f t="shared" si="24"/>
        <v>1.2131759823348638</v>
      </c>
      <c r="D82" s="47">
        <f t="shared" si="24"/>
        <v>-0.13531864020210418</v>
      </c>
      <c r="E82" s="47">
        <f t="shared" si="24"/>
        <v>4.6822030127610811E-2</v>
      </c>
      <c r="F82" s="47">
        <f t="shared" si="24"/>
        <v>2.7052417945702206E-2</v>
      </c>
      <c r="G82" s="47">
        <f t="shared" si="24"/>
        <v>0.11026131421257146</v>
      </c>
      <c r="H82" s="47">
        <f t="shared" si="24"/>
        <v>0.20656474095653848</v>
      </c>
      <c r="I82" s="47">
        <f t="shared" si="24"/>
        <v>-0.12779171885849033</v>
      </c>
      <c r="J82" s="47">
        <f t="shared" si="24"/>
        <v>-8.5110192528160433E-2</v>
      </c>
      <c r="K82" s="47">
        <f t="shared" si="24"/>
        <v>-0.16634563907882444</v>
      </c>
      <c r="L82" s="47">
        <f t="shared" si="24"/>
        <v>-5.0374529364610322E-2</v>
      </c>
      <c r="M82" s="47">
        <f t="shared" si="24"/>
        <v>9.2068967079530925E-2</v>
      </c>
      <c r="N82" s="47">
        <f t="shared" si="24"/>
        <v>-0.14219251962761015</v>
      </c>
      <c r="O82" s="47">
        <f t="shared" si="24"/>
        <v>0.23661847803912925</v>
      </c>
      <c r="P82" s="47">
        <f t="shared" si="24"/>
        <v>-5.1155283625767226E-2</v>
      </c>
      <c r="Q82" s="47">
        <f t="shared" si="24"/>
        <v>4.5374462839162744E-2</v>
      </c>
      <c r="R82" s="47">
        <f t="shared" si="24"/>
        <v>1.554422583884313E-3</v>
      </c>
      <c r="S82" s="47">
        <f t="shared" si="24"/>
        <v>0.24740942784994957</v>
      </c>
      <c r="T82" s="47">
        <f t="shared" si="24"/>
        <v>-8.0796833320885469E-2</v>
      </c>
      <c r="U82" s="47">
        <f t="shared" si="24"/>
        <v>-0.36695429635269444</v>
      </c>
      <c r="V82" s="47">
        <f t="shared" si="24"/>
        <v>0.39875401256029191</v>
      </c>
      <c r="W82" s="47">
        <f t="shared" si="24"/>
        <v>-0.16207240692813155</v>
      </c>
      <c r="X82" s="47">
        <f t="shared" si="24"/>
        <v>-0.19005641912211785</v>
      </c>
      <c r="Y82" s="47">
        <f t="shared" si="24"/>
        <v>0.42541161028971797</v>
      </c>
      <c r="Z82" s="47">
        <f t="shared" si="24"/>
        <v>-0.23344739103119977</v>
      </c>
      <c r="AA82" s="47">
        <f t="shared" si="24"/>
        <v>0.10070854159688455</v>
      </c>
      <c r="AB82" s="47">
        <f t="shared" si="24"/>
        <v>-0.10665493230370303</v>
      </c>
      <c r="AC82" s="47">
        <f t="shared" si="24"/>
        <v>-3.4359126879784777E-2</v>
      </c>
      <c r="AD82" s="47">
        <f t="shared" si="24"/>
        <v>0.27466054248484995</v>
      </c>
      <c r="AE82" s="47">
        <f t="shared" si="24"/>
        <v>-0.19694592091815696</v>
      </c>
      <c r="AF82" s="47">
        <f t="shared" si="24"/>
        <v>0.28209416222347722</v>
      </c>
      <c r="AG82" s="47">
        <f t="shared" si="24"/>
        <v>-8.7213264670268145E-2</v>
      </c>
      <c r="AH82" s="47">
        <f t="shared" si="24"/>
        <v>-0.10449314618046526</v>
      </c>
      <c r="AI82" s="47">
        <f t="shared" si="24"/>
        <v>-8.2569187000583726E-4</v>
      </c>
      <c r="AJ82" s="47">
        <f t="shared" si="24"/>
        <v>-1.1948152857733313E-3</v>
      </c>
      <c r="AK82" s="47">
        <f t="shared" si="24"/>
        <v>-1.7730598863531177E-2</v>
      </c>
      <c r="AL82" s="47">
        <f t="shared" si="24"/>
        <v>2.2369436163765972E-2</v>
      </c>
      <c r="AM82" s="47">
        <f t="shared" si="24"/>
        <v>2.9037061680285543E-2</v>
      </c>
      <c r="AN82" s="47">
        <f t="shared" si="24"/>
        <v>0.11613883576100816</v>
      </c>
      <c r="AO82" s="47">
        <f t="shared" si="24"/>
        <v>-0.13628558348286671</v>
      </c>
      <c r="AP82" s="47">
        <f t="shared" si="24"/>
        <v>-1.2898813385939407E-3</v>
      </c>
      <c r="AQ82" s="47">
        <f>SUM(AQ83:AQ85)</f>
        <v>3.8704743820229939E-2</v>
      </c>
      <c r="AR82" s="47">
        <f t="shared" ref="AR82" si="25">SUM(AR83:AR85)</f>
        <v>2.0771308226899009E-2</v>
      </c>
      <c r="AS82" s="47">
        <f>SUM(AS83:AS85)</f>
        <v>-8.4855222221848423E-2</v>
      </c>
    </row>
    <row r="83" spans="1:45" ht="15" x14ac:dyDescent="0.25">
      <c r="A83" s="50" t="s">
        <v>43</v>
      </c>
      <c r="B83" s="47">
        <f>SUMPRODUCT(--(B$9=YEAR(Quarterly_mmbls!$B$9:DY$9)),Quarterly_mmbls!$B57:DY57)</f>
        <v>-3.1607487358512355E-2</v>
      </c>
      <c r="C83" s="47">
        <f>SUMPRODUCT(--(C$9=YEAR(Quarterly_mmbls!$B$9:DZ$9)),Quarterly_mmbls!$B57:DZ57)</f>
        <v>1.1031250738401703</v>
      </c>
      <c r="D83" s="47">
        <f>SUMPRODUCT(--(D$9=YEAR(Quarterly_mmbls!$B$9:EA$9)),Quarterly_mmbls!$B57:EA57)</f>
        <v>-3.5314831740413083E-2</v>
      </c>
      <c r="E83" s="47">
        <f>SUMPRODUCT(--(E$9=YEAR(Quarterly_mmbls!$B$9:EB$9)),Quarterly_mmbls!$B57:EB57)</f>
        <v>-4.0463921159719543E-2</v>
      </c>
      <c r="F83" s="47">
        <f>SUMPRODUCT(--(F$9=YEAR(Quarterly_mmbls!$B$9:EC$9)),Quarterly_mmbls!$B57:EC57)</f>
        <v>3.002315215257137E-3</v>
      </c>
      <c r="G83" s="47">
        <f>SUMPRODUCT(--(G$9=YEAR(Quarterly_mmbls!$B$9:ED$9)),Quarterly_mmbls!$B57:ED57)</f>
        <v>-1.0028841853603171E-2</v>
      </c>
      <c r="H83" s="47">
        <f>SUMPRODUCT(--(H$9=YEAR(Quarterly_mmbls!$B$9:EE$9)),Quarterly_mmbls!$B57:EE57)</f>
        <v>6.2367355381846533E-2</v>
      </c>
      <c r="I83" s="47">
        <f>SUMPRODUCT(--(I$9=YEAR(Quarterly_mmbls!$B$9:EF$9)),Quarterly_mmbls!$B57:EF57)</f>
        <v>6.2945637732014822E-2</v>
      </c>
      <c r="J83" s="47">
        <f>SUMPRODUCT(--(J$9=YEAR(Quarterly_mmbls!$B$9:EG$9)),Quarterly_mmbls!$B57:EG57)</f>
        <v>-3.4221640448314161E-2</v>
      </c>
      <c r="K83" s="47">
        <f>SUMPRODUCT(--(K$9=YEAR(Quarterly_mmbls!$B$9:EH$9)),Quarterly_mmbls!$B57:EH57)</f>
        <v>-0.14488745458325591</v>
      </c>
      <c r="L83" s="47">
        <f>SUMPRODUCT(--(L$9=YEAR(Quarterly_mmbls!$B$9:EI$9)),Quarterly_mmbls!$B57:EI57)</f>
        <v>-3.7002148734739615E-2</v>
      </c>
      <c r="M83" s="47">
        <f>SUMPRODUCT(--(M$9=YEAR(Quarterly_mmbls!$B$9:EJ$9)),Quarterly_mmbls!$B57:EJ57)</f>
        <v>8.4746090165755711E-2</v>
      </c>
      <c r="N83" s="47">
        <f>SUMPRODUCT(--(N$9=YEAR(Quarterly_mmbls!$B$9:EK$9)),Quarterly_mmbls!$B57:EK57)</f>
        <v>-0.10654654259949645</v>
      </c>
      <c r="O83" s="47">
        <f>SUMPRODUCT(--(O$9=YEAR(Quarterly_mmbls!$B$9:EL$9)),Quarterly_mmbls!$B57:EL57)</f>
        <v>0.21030465523653785</v>
      </c>
      <c r="P83" s="47">
        <f>SUMPRODUCT(--(P$9=YEAR(Quarterly_mmbls!$B$9:EM$9)),Quarterly_mmbls!$B57:EM57)</f>
        <v>-5.4865528181718436E-2</v>
      </c>
      <c r="Q83" s="47">
        <f>SUMPRODUCT(--(Q$9=YEAR(Quarterly_mmbls!$B$9:EN$9)),Quarterly_mmbls!$B57:EN57)</f>
        <v>7.0312796439637976E-2</v>
      </c>
      <c r="R83" s="47">
        <f>SUMPRODUCT(--(R$9=YEAR(Quarterly_mmbls!$B$9:EO$9)),Quarterly_mmbls!$B57:EO57)</f>
        <v>3.4789302343066764E-3</v>
      </c>
      <c r="S83" s="47">
        <f>SUMPRODUCT(--(S$9=YEAR(Quarterly_mmbls!$B$9:EP$9)),Quarterly_mmbls!$B57:EP57)</f>
        <v>0.24522882752988601</v>
      </c>
      <c r="T83" s="47">
        <f>SUMPRODUCT(--(T$9=YEAR(Quarterly_mmbls!$B$9:EQ$9)),Quarterly_mmbls!$B57:EQ57)</f>
        <v>-5.5944874698835273E-2</v>
      </c>
      <c r="U83" s="47">
        <f>SUMPRODUCT(--(U$9=YEAR(Quarterly_mmbls!$B$9:ER$9)),Quarterly_mmbls!$B57:ER57)</f>
        <v>-0.34385717228199209</v>
      </c>
      <c r="V83" s="47">
        <f>SUMPRODUCT(--(V$9=YEAR(Quarterly_mmbls!$B$9:ES$9)),Quarterly_mmbls!$B57:ES57)</f>
        <v>0.37708932185662508</v>
      </c>
      <c r="W83" s="47">
        <f>SUMPRODUCT(--(W$9=YEAR(Quarterly_mmbls!$B$9:ET$9)),Quarterly_mmbls!$B57:ET57)</f>
        <v>-0.1211252269133755</v>
      </c>
      <c r="X83" s="47">
        <f>SUMPRODUCT(--(X$9=YEAR(Quarterly_mmbls!$B$9:EU$9)),Quarterly_mmbls!$B57:EU57)</f>
        <v>-0.19284097540903161</v>
      </c>
      <c r="Y83" s="47">
        <f>SUMPRODUCT(--(Y$9=YEAR(Quarterly_mmbls!$B$9:EV$9)),Quarterly_mmbls!$B57:EV57)</f>
        <v>0.39639920484936275</v>
      </c>
      <c r="Z83" s="47">
        <f>SUMPRODUCT(--(Z$9=YEAR(Quarterly_mmbls!$B$9:EW$9)),Quarterly_mmbls!$B57:EW57)</f>
        <v>-0.22299798069600293</v>
      </c>
      <c r="AA83" s="47">
        <f>SUMPRODUCT(--(AA$9=YEAR(Quarterly_mmbls!$B$9:EX$9)),Quarterly_mmbls!$B57:EX57)</f>
        <v>9.2125535351507193E-2</v>
      </c>
      <c r="AB83" s="47">
        <f>SUMPRODUCT(--(AB$9=YEAR(Quarterly_mmbls!$B$9:EY$9)),Quarterly_mmbls!$B57:EY57)</f>
        <v>-7.50949332172966E-2</v>
      </c>
      <c r="AC83" s="47">
        <f>SUMPRODUCT(--(AC$9=YEAR(Quarterly_mmbls!$B$9:EZ$9)),Quarterly_mmbls!$B57:EZ57)</f>
        <v>-5.4321378798572212E-2</v>
      </c>
      <c r="AD83" s="47">
        <f>SUMPRODUCT(--(AD$9=YEAR(Quarterly_mmbls!$B$9:FA$9)),Quarterly_mmbls!$B57:FA57)</f>
        <v>0.27123751591342932</v>
      </c>
      <c r="AE83" s="47">
        <f>SUMPRODUCT(--(AE$9=YEAR(Quarterly_mmbls!$B$9:FB$9)),Quarterly_mmbls!$B57:FB57)</f>
        <v>-0.17197846864916774</v>
      </c>
      <c r="AF83" s="47">
        <f>SUMPRODUCT(--(AF$9=YEAR(Quarterly_mmbls!$B$9:FC$9)),Quarterly_mmbls!$B57:FC57)</f>
        <v>0.26689765085409523</v>
      </c>
      <c r="AG83" s="47">
        <f>SUMPRODUCT(--(AG$9=YEAR(Quarterly_mmbls!$B$9:FD$9)),Quarterly_mmbls!$B57:FD57)</f>
        <v>-0.11216020455408671</v>
      </c>
      <c r="AH83" s="47">
        <f>SUMPRODUCT(--(AH$9=YEAR(Quarterly_mmbls!$B$9:FE$9)),Quarterly_mmbls!$B57:FE57)</f>
        <v>-0.11625062239956518</v>
      </c>
      <c r="AI83" s="47">
        <f>SUMPRODUCT(--(AI$9=YEAR(Quarterly_mmbls!$B$9:FF$9)),Quarterly_mmbls!$B57:FF57)</f>
        <v>5.570560339756751E-3</v>
      </c>
      <c r="AJ83" s="47">
        <f>SUMPRODUCT(--(AJ$9=YEAR(Quarterly_mmbls!$B$9:FG$9)),Quarterly_mmbls!$B57:FG57)</f>
        <v>7.9912550836207241E-3</v>
      </c>
      <c r="AK83" s="47">
        <f>SUMPRODUCT(--(AK$9=YEAR(Quarterly_mmbls!$B$9:FH$9)),Quarterly_mmbls!$B57:FH57)</f>
        <v>-1.4946782734316641E-2</v>
      </c>
      <c r="AL83" s="47">
        <f>SUMPRODUCT(--(AL$9=YEAR(Quarterly_mmbls!$B$9:FI$9)),Quarterly_mmbls!$B57:FI57)</f>
        <v>1.7246698136499677E-2</v>
      </c>
      <c r="AM83" s="47">
        <f>SUMPRODUCT(--(AM$9=YEAR(Quarterly_mmbls!$B$9:FJ$9)),Quarterly_mmbls!$B57:FJ57)</f>
        <v>2.9061649946151902E-2</v>
      </c>
      <c r="AN83" s="47">
        <f>SUMPRODUCT(--(AN$9=YEAR(Quarterly_mmbls!$B$9:FK$9)),Quarterly_mmbls!$B57:FK57)</f>
        <v>0.11991137553887976</v>
      </c>
      <c r="AO83" s="47">
        <f>SUMPRODUCT(--(AO$9=YEAR(Quarterly_mmbls!$B$9:FL$9)),Quarterly_mmbls!$B57:FL57)</f>
        <v>-0.1374539421869011</v>
      </c>
      <c r="AP83" s="47">
        <f>SUMPRODUCT(--(AP$9=YEAR(Quarterly_mmbls!$B$9:FM$9)),Quarterly_mmbls!$B57:FM57)</f>
        <v>-8.2385409994300829E-3</v>
      </c>
      <c r="AQ83" s="47">
        <f>SUMPRODUCT(--(AQ$9=YEAR(Quarterly_mmbls!$B$9:FN$9)),Quarterly_mmbls!$B57:FN57)</f>
        <v>4.8005326809446143E-2</v>
      </c>
      <c r="AR83" s="47">
        <f>SUMPRODUCT(--(AR$9=YEAR(Quarterly_mmbls!$B$9:FQ$9)),Quarterly_mmbls!$B57:FQ57)</f>
        <v>1.6853353475024271E-2</v>
      </c>
      <c r="AS83" s="47">
        <f>SUMPRODUCT(--(AS$9=YEAR(Quarterly_mmbls!$B$9:FU$9)),Quarterly_mmbls!$B57:FU57)</f>
        <v>-8.3493601175793297E-2</v>
      </c>
    </row>
    <row r="84" spans="1:45" ht="15" x14ac:dyDescent="0.25">
      <c r="A84" s="50" t="s">
        <v>44</v>
      </c>
      <c r="B84" s="47">
        <f>SUMPRODUCT(--(B$9=YEAR(Quarterly_mmbls!$B$9:DY$9)),Quarterly_mmbls!$B58:DY58)</f>
        <v>1.4687937993575258E-2</v>
      </c>
      <c r="C84" s="47">
        <f>SUMPRODUCT(--(C$9=YEAR(Quarterly_mmbls!$B$9:DZ$9)),Quarterly_mmbls!$B58:DZ58)</f>
        <v>2.1961629775082619E-2</v>
      </c>
      <c r="D84" s="47">
        <f>SUMPRODUCT(--(D$9=YEAR(Quarterly_mmbls!$B$9:EA$9)),Quarterly_mmbls!$B58:EA58)</f>
        <v>-3.8933577265266472E-2</v>
      </c>
      <c r="E84" s="47">
        <f>SUMPRODUCT(--(E$9=YEAR(Quarterly_mmbls!$B$9:EB$9)),Quarterly_mmbls!$B58:EB58)</f>
        <v>1.0339535298108906E-2</v>
      </c>
      <c r="F84" s="47">
        <f>SUMPRODUCT(--(F$9=YEAR(Quarterly_mmbls!$B$9:EC$9)),Quarterly_mmbls!$B58:EC58)</f>
        <v>3.6869184066408711E-2</v>
      </c>
      <c r="G84" s="47">
        <f>SUMPRODUCT(--(G$9=YEAR(Quarterly_mmbls!$B$9:ED$9)),Quarterly_mmbls!$B58:ED58)</f>
        <v>0.10362375393074988</v>
      </c>
      <c r="H84" s="47">
        <f>SUMPRODUCT(--(H$9=YEAR(Quarterly_mmbls!$B$9:EE$9)),Quarterly_mmbls!$B58:EE58)</f>
        <v>9.3328141892191102E-2</v>
      </c>
      <c r="I84" s="47">
        <f>SUMPRODUCT(--(I$9=YEAR(Quarterly_mmbls!$B$9:EF$9)),Quarterly_mmbls!$B58:EF58)</f>
        <v>-0.12509344319887061</v>
      </c>
      <c r="J84" s="47">
        <f>SUMPRODUCT(--(J$9=YEAR(Quarterly_mmbls!$B$9:EG$9)),Quarterly_mmbls!$B58:EG58)</f>
        <v>-1.6023205083900274E-2</v>
      </c>
      <c r="K84" s="47">
        <f>SUMPRODUCT(--(K$9=YEAR(Quarterly_mmbls!$B$9:EH$9)),Quarterly_mmbls!$B58:EH58)</f>
        <v>-1.924717233488241E-2</v>
      </c>
      <c r="L84" s="47">
        <f>SUMPRODUCT(--(L$9=YEAR(Quarterly_mmbls!$B$9:EI$9)),Quarterly_mmbls!$B58:EI58)</f>
        <v>-1.286951504819841E-2</v>
      </c>
      <c r="M84" s="47">
        <f>SUMPRODUCT(--(M$9=YEAR(Quarterly_mmbls!$B$9:EJ$9)),Quarterly_mmbls!$B58:EJ58)</f>
        <v>5.1038827597292037E-3</v>
      </c>
      <c r="N84" s="47">
        <f>SUMPRODUCT(--(N$9=YEAR(Quarterly_mmbls!$B$9:EK$9)),Quarterly_mmbls!$B58:EK58)</f>
        <v>-1.256205223134726E-2</v>
      </c>
      <c r="O84" s="47">
        <f>SUMPRODUCT(--(O$9=YEAR(Quarterly_mmbls!$B$9:EL$9)),Quarterly_mmbls!$B58:EL58)</f>
        <v>8.6177435237424216E-3</v>
      </c>
      <c r="P84" s="47">
        <f>SUMPRODUCT(--(P$9=YEAR(Quarterly_mmbls!$B$9:EM$9)),Quarterly_mmbls!$B58:EM58)</f>
        <v>-1.1507894002143297E-3</v>
      </c>
      <c r="Q84" s="47">
        <f>SUMPRODUCT(--(Q$9=YEAR(Quarterly_mmbls!$B$9:EN$9)),Quarterly_mmbls!$B58:EN58)</f>
        <v>1.5346786886827736E-2</v>
      </c>
      <c r="R84" s="47">
        <f>SUMPRODUCT(--(R$9=YEAR(Quarterly_mmbls!$B$9:EO$9)),Quarterly_mmbls!$B58:EO58)</f>
        <v>3.0482742127814723E-3</v>
      </c>
      <c r="S84" s="47">
        <f>SUMPRODUCT(--(S$9=YEAR(Quarterly_mmbls!$B$9:EP$9)),Quarterly_mmbls!$B58:EP58)</f>
        <v>-1.7305764262765147E-3</v>
      </c>
      <c r="T84" s="47">
        <f>SUMPRODUCT(--(T$9=YEAR(Quarterly_mmbls!$B$9:EQ$9)),Quarterly_mmbls!$B58:EQ58)</f>
        <v>-1.4195997486613401E-2</v>
      </c>
      <c r="U84" s="47">
        <f>SUMPRODUCT(--(U$9=YEAR(Quarterly_mmbls!$B$9:ER$9)),Quarterly_mmbls!$B58:ER58)</f>
        <v>2.301578800428656E-3</v>
      </c>
      <c r="V84" s="47">
        <f>SUMPRODUCT(--(V$9=YEAR(Quarterly_mmbls!$B$9:ES$9)),Quarterly_mmbls!$B58:ES58)</f>
        <v>7.7919862441993178E-3</v>
      </c>
      <c r="W84" s="47">
        <f>SUMPRODUCT(--(W$9=YEAR(Quarterly_mmbls!$B$9:ET$9)),Quarterly_mmbls!$B58:ET58)</f>
        <v>-1.9563419803643595E-2</v>
      </c>
      <c r="X84" s="47">
        <f>SUMPRODUCT(--(X$9=YEAR(Quarterly_mmbls!$B$9:EU$9)),Quarterly_mmbls!$B58:EU58)</f>
        <v>-7.1155680471267867E-4</v>
      </c>
      <c r="Y84" s="47">
        <f>SUMPRODUCT(--(Y$9=YEAR(Quarterly_mmbls!$B$9:EV$9)),Quarterly_mmbls!$B58:EV58)</f>
        <v>2.2515062845414699E-2</v>
      </c>
      <c r="Z84" s="47">
        <f>SUMPRODUCT(--(Z$9=YEAR(Quarterly_mmbls!$B$9:EW$9)),Quarterly_mmbls!$B58:EW58)</f>
        <v>-9.7948868796868503E-3</v>
      </c>
      <c r="AA84" s="47">
        <f>SUMPRODUCT(--(AA$9=YEAR(Quarterly_mmbls!$B$9:EX$9)),Quarterly_mmbls!$B58:EX58)</f>
        <v>1.5663034355588926E-2</v>
      </c>
      <c r="AB84" s="47">
        <f>SUMPRODUCT(--(AB$9=YEAR(Quarterly_mmbls!$B$9:EY$9)),Quarterly_mmbls!$B58:EY58)</f>
        <v>-2.9867816494112354E-2</v>
      </c>
      <c r="AC84" s="47">
        <f>SUMPRODUCT(--(AC$9=YEAR(Quarterly_mmbls!$B$9:EZ$9)),Quarterly_mmbls!$B58:EZ58)</f>
        <v>1.9036340689041614E-2</v>
      </c>
      <c r="AD84" s="47">
        <f>SUMPRODUCT(--(AD$9=YEAR(Quarterly_mmbls!$B$9:FA$9)),Quarterly_mmbls!$B58:FA58)</f>
        <v>2.2576555408784938E-3</v>
      </c>
      <c r="AE84" s="47">
        <f>SUMPRODUCT(--(AE$9=YEAR(Quarterly_mmbls!$B$9:FB$9)),Quarterly_mmbls!$B58:FB58)</f>
        <v>-2.629246316672891E-2</v>
      </c>
      <c r="AF84" s="47">
        <f>SUMPRODUCT(--(AF$9=YEAR(Quarterly_mmbls!$B$9:FC$9)),Quarterly_mmbls!$B58:FC58)</f>
        <v>1.1780218211354315E-2</v>
      </c>
      <c r="AG84" s="47">
        <f>SUMPRODUCT(--(AG$9=YEAR(Quarterly_mmbls!$B$9:FD$9)),Quarterly_mmbls!$B58:FD58)</f>
        <v>3.3056645137454356E-2</v>
      </c>
      <c r="AH84" s="47">
        <f>SUMPRODUCT(--(AH$9=YEAR(Quarterly_mmbls!$B$9:FE$9)),Quarterly_mmbls!$B58:FE58)</f>
        <v>9.4347161513754947E-3</v>
      </c>
      <c r="AI84" s="47">
        <f>SUMPRODUCT(--(AI$9=YEAR(Quarterly_mmbls!$B$9:FF$9)),Quarterly_mmbls!$B58:FF58)</f>
        <v>-1.1560601913603488E-2</v>
      </c>
      <c r="AJ84" s="47">
        <f>SUMPRODUCT(--(AJ$9=YEAR(Quarterly_mmbls!$B$9:FG$9)),Quarterly_mmbls!$B58:FG58)</f>
        <v>-9.4215391735104452E-3</v>
      </c>
      <c r="AK84" s="47">
        <f>SUMPRODUCT(--(AK$9=YEAR(Quarterly_mmbls!$B$9:FH$9)),Quarterly_mmbls!$B58:FH58)</f>
        <v>-7.9641298197751891E-3</v>
      </c>
      <c r="AL84" s="47">
        <f>SUMPRODUCT(--(AL$9=YEAR(Quarterly_mmbls!$B$9:FI$9)),Quarterly_mmbls!$B58:FI58)</f>
        <v>4.0292049369630442E-3</v>
      </c>
      <c r="AM84" s="47">
        <f>SUMPRODUCT(--(AM$9=YEAR(Quarterly_mmbls!$B$9:FJ$9)),Quarterly_mmbls!$B58:FJ58)</f>
        <v>4.7249674372539983E-5</v>
      </c>
      <c r="AN84" s="47">
        <f>SUMPRODUCT(--(AN$9=YEAR(Quarterly_mmbls!$B$9:FK$9)),Quarterly_mmbls!$B58:FK58)</f>
        <v>-4.9194050696185244E-4</v>
      </c>
      <c r="AO84" s="47">
        <f>SUMPRODUCT(--(AO$9=YEAR(Quarterly_mmbls!$B$9:FL$9)),Quarterly_mmbls!$B58:FL58)</f>
        <v>1.1683587040343946E-3</v>
      </c>
      <c r="AP84" s="47">
        <f>SUMPRODUCT(--(AP$9=YEAR(Quarterly_mmbls!$B$9:FM$9)),Quarterly_mmbls!$B58:FM58)</f>
        <v>6.9486596608361421E-3</v>
      </c>
      <c r="AQ84" s="47">
        <f>SUMPRODUCT(--(AQ$9=YEAR(Quarterly_mmbls!$B$9:FN$9)),Quarterly_mmbls!$B58:FN58)</f>
        <v>-9.3644389360952249E-3</v>
      </c>
      <c r="AR84" s="47">
        <f>SUMPRODUCT(--(AR$9=YEAR(Quarterly_mmbls!$B$9:FQ$9)),Quarterly_mmbls!$B58:FQ58)</f>
        <v>3.9179547518747391E-3</v>
      </c>
      <c r="AS84" s="47">
        <f>SUMPRODUCT(--(AS$9=YEAR(Quarterly_mmbls!$B$9:FU$9)),Quarterly_mmbls!$B58:FU58)</f>
        <v>-1.3616210460551227E-3</v>
      </c>
    </row>
    <row r="85" spans="1:45" ht="15" x14ac:dyDescent="0.25">
      <c r="A85" s="50" t="s">
        <v>45</v>
      </c>
      <c r="B85" s="47">
        <f>SUMPRODUCT(--(B$9=YEAR(Quarterly_mmbls!$B$9:DY$9)),Quarterly_mmbls!$B59:DY59)</f>
        <v>2.6460307987994723E-2</v>
      </c>
      <c r="C85" s="47">
        <f>SUMPRODUCT(--(C$9=YEAR(Quarterly_mmbls!$B$9:DZ$9)),Quarterly_mmbls!$B59:DZ59)</f>
        <v>8.8089278719610781E-2</v>
      </c>
      <c r="D85" s="47">
        <f>SUMPRODUCT(--(D$9=YEAR(Quarterly_mmbls!$B$9:EA$9)),Quarterly_mmbls!$B59:EA59)</f>
        <v>-6.1070231196424622E-2</v>
      </c>
      <c r="E85" s="47">
        <f>SUMPRODUCT(--(E$9=YEAR(Quarterly_mmbls!$B$9:EB$9)),Quarterly_mmbls!$B59:EB59)</f>
        <v>7.6946415989221445E-2</v>
      </c>
      <c r="F85" s="47">
        <f>SUMPRODUCT(--(F$9=YEAR(Quarterly_mmbls!$B$9:EC$9)),Quarterly_mmbls!$B59:EC59)</f>
        <v>-1.281908133596364E-2</v>
      </c>
      <c r="G85" s="47">
        <f>SUMPRODUCT(--(G$9=YEAR(Quarterly_mmbls!$B$9:ED$9)),Quarterly_mmbls!$B59:ED59)</f>
        <v>1.6666402135424748E-2</v>
      </c>
      <c r="H85" s="47">
        <f>SUMPRODUCT(--(H$9=YEAR(Quarterly_mmbls!$B$9:EE$9)),Quarterly_mmbls!$B59:EE59)</f>
        <v>5.0869243682500849E-2</v>
      </c>
      <c r="I85" s="47">
        <f>SUMPRODUCT(--(I$9=YEAR(Quarterly_mmbls!$B$9:EF$9)),Quarterly_mmbls!$B59:EF59)</f>
        <v>-6.5643913391634556E-2</v>
      </c>
      <c r="J85" s="47">
        <f>SUMPRODUCT(--(J$9=YEAR(Quarterly_mmbls!$B$9:EG$9)),Quarterly_mmbls!$B59:EG59)</f>
        <v>-3.4865346995945998E-2</v>
      </c>
      <c r="K85" s="47">
        <f>SUMPRODUCT(--(K$9=YEAR(Quarterly_mmbls!$B$9:EH$9)),Quarterly_mmbls!$B59:EH59)</f>
        <v>-2.2110121606861276E-3</v>
      </c>
      <c r="L85" s="47">
        <f>SUMPRODUCT(--(L$9=YEAR(Quarterly_mmbls!$B$9:EI$9)),Quarterly_mmbls!$B59:EI59)</f>
        <v>-5.0286558167229878E-4</v>
      </c>
      <c r="M85" s="47">
        <f>SUMPRODUCT(--(M$9=YEAR(Quarterly_mmbls!$B$9:EJ$9)),Quarterly_mmbls!$B59:EJ59)</f>
        <v>2.2189941540460157E-3</v>
      </c>
      <c r="N85" s="47">
        <f>SUMPRODUCT(--(N$9=YEAR(Quarterly_mmbls!$B$9:EK$9)),Quarterly_mmbls!$B59:EK59)</f>
        <v>-2.3083924796766422E-2</v>
      </c>
      <c r="O85" s="47">
        <f>SUMPRODUCT(--(O$9=YEAR(Quarterly_mmbls!$B$9:EL$9)),Quarterly_mmbls!$B59:EL59)</f>
        <v>1.7696079278848965E-2</v>
      </c>
      <c r="P85" s="47">
        <f>SUMPRODUCT(--(P$9=YEAR(Quarterly_mmbls!$B$9:EM$9)),Quarterly_mmbls!$B59:EM59)</f>
        <v>4.8610339561655337E-3</v>
      </c>
      <c r="Q85" s="47">
        <f>SUMPRODUCT(--(Q$9=YEAR(Quarterly_mmbls!$B$9:EN$9)),Quarterly_mmbls!$B59:EN59)</f>
        <v>-4.0285120487302969E-2</v>
      </c>
      <c r="R85" s="47">
        <f>SUMPRODUCT(--(R$9=YEAR(Quarterly_mmbls!$B$9:EO$9)),Quarterly_mmbls!$B59:EO59)</f>
        <v>-4.9727818632038356E-3</v>
      </c>
      <c r="S85" s="47">
        <f>SUMPRODUCT(--(S$9=YEAR(Quarterly_mmbls!$B$9:EP$9)),Quarterly_mmbls!$B59:EP59)</f>
        <v>3.9111767463400919E-3</v>
      </c>
      <c r="T85" s="47">
        <f>SUMPRODUCT(--(T$9=YEAR(Quarterly_mmbls!$B$9:EQ$9)),Quarterly_mmbls!$B59:EQ59)</f>
        <v>-1.0655961135436787E-2</v>
      </c>
      <c r="U85" s="47">
        <f>SUMPRODUCT(--(U$9=YEAR(Quarterly_mmbls!$B$9:ER$9)),Quarterly_mmbls!$B59:ER59)</f>
        <v>-2.5398702871130982E-2</v>
      </c>
      <c r="V85" s="47">
        <f>SUMPRODUCT(--(V$9=YEAR(Quarterly_mmbls!$B$9:ES$9)),Quarterly_mmbls!$B59:ES59)</f>
        <v>1.3872704459467517E-2</v>
      </c>
      <c r="W85" s="47">
        <f>SUMPRODUCT(--(W$9=YEAR(Quarterly_mmbls!$B$9:ET$9)),Quarterly_mmbls!$B59:ET59)</f>
        <v>-2.1383760211112469E-2</v>
      </c>
      <c r="X85" s="47">
        <f>SUMPRODUCT(--(X$9=YEAR(Quarterly_mmbls!$B$9:EU$9)),Quarterly_mmbls!$B59:EU59)</f>
        <v>3.4961130916264529E-3</v>
      </c>
      <c r="Y85" s="47">
        <f>SUMPRODUCT(--(Y$9=YEAR(Quarterly_mmbls!$B$9:EV$9)),Quarterly_mmbls!$B59:EV59)</f>
        <v>6.4973425949404811E-3</v>
      </c>
      <c r="Z85" s="47">
        <f>SUMPRODUCT(--(Z$9=YEAR(Quarterly_mmbls!$B$9:EW$9)),Quarterly_mmbls!$B59:EW59)</f>
        <v>-6.5452345550997605E-4</v>
      </c>
      <c r="AA85" s="47">
        <f>SUMPRODUCT(--(AA$9=YEAR(Quarterly_mmbls!$B$9:EX$9)),Quarterly_mmbls!$B59:EX59)</f>
        <v>-7.0800281102115573E-3</v>
      </c>
      <c r="AB85" s="47">
        <f>SUMPRODUCT(--(AB$9=YEAR(Quarterly_mmbls!$B$9:EY$9)),Quarterly_mmbls!$B59:EY59)</f>
        <v>-1.6921825922940809E-3</v>
      </c>
      <c r="AC85" s="47">
        <f>SUMPRODUCT(--(AC$9=YEAR(Quarterly_mmbls!$B$9:EZ$9)),Quarterly_mmbls!$B59:EZ59)</f>
        <v>9.2591122974581891E-4</v>
      </c>
      <c r="AD85" s="47">
        <f>SUMPRODUCT(--(AD$9=YEAR(Quarterly_mmbls!$B$9:FA$9)),Quarterly_mmbls!$B59:FA59)</f>
        <v>1.1653710305421505E-3</v>
      </c>
      <c r="AE85" s="47">
        <f>SUMPRODUCT(--(AE$9=YEAR(Quarterly_mmbls!$B$9:FB$9)),Quarterly_mmbls!$B59:FB59)</f>
        <v>1.3250108977397057E-3</v>
      </c>
      <c r="AF85" s="47">
        <f>SUMPRODUCT(--(AF$9=YEAR(Quarterly_mmbls!$B$9:FC$9)),Quarterly_mmbls!$B59:FC59)</f>
        <v>3.4162931580276738E-3</v>
      </c>
      <c r="AG85" s="47">
        <f>SUMPRODUCT(--(AG$9=YEAR(Quarterly_mmbls!$B$9:FD$9)),Quarterly_mmbls!$B59:FD59)</f>
        <v>-8.1097052536357878E-3</v>
      </c>
      <c r="AH85" s="47">
        <f>SUMPRODUCT(--(AH$9=YEAR(Quarterly_mmbls!$B$9:FE$9)),Quarterly_mmbls!$B59:FE59)</f>
        <v>2.3227600677244234E-3</v>
      </c>
      <c r="AI85" s="47">
        <f>SUMPRODUCT(--(AI$9=YEAR(Quarterly_mmbls!$B$9:FF$9)),Quarterly_mmbls!$B59:FF59)</f>
        <v>5.1643497038409E-3</v>
      </c>
      <c r="AJ85" s="47">
        <f>SUMPRODUCT(--(AJ$9=YEAR(Quarterly_mmbls!$B$9:FG$9)),Quarterly_mmbls!$B59:FG59)</f>
        <v>2.3546880411638976E-4</v>
      </c>
      <c r="AK85" s="47">
        <f>SUMPRODUCT(--(AK$9=YEAR(Quarterly_mmbls!$B$9:FH$9)),Quarterly_mmbls!$B59:FH59)</f>
        <v>5.180313690560651E-3</v>
      </c>
      <c r="AL85" s="47">
        <f>SUMPRODUCT(--(AL$9=YEAR(Quarterly_mmbls!$B$9:FI$9)),Quarterly_mmbls!$B59:FI59)</f>
        <v>1.0935330903032517E-3</v>
      </c>
      <c r="AM85" s="47">
        <f>SUMPRODUCT(--(AM$9=YEAR(Quarterly_mmbls!$B$9:FJ$9)),Quarterly_mmbls!$B59:FJ59)</f>
        <v>-7.1837940238899918E-5</v>
      </c>
      <c r="AN85" s="47">
        <f>SUMPRODUCT(--(AN$9=YEAR(Quarterly_mmbls!$B$9:FK$9)),Quarterly_mmbls!$B59:FK59)</f>
        <v>-3.280599270909752E-3</v>
      </c>
      <c r="AO85" s="47">
        <f>SUMPRODUCT(--(AO$9=YEAR(Quarterly_mmbls!$B$9:FL$9)),Quarterly_mmbls!$B59:FL59)</f>
        <v>0</v>
      </c>
      <c r="AP85" s="47">
        <f>SUMPRODUCT(--(AP$9=YEAR(Quarterly_mmbls!$B$9:FM$9)),Quarterly_mmbls!$B59:FM59)</f>
        <v>0</v>
      </c>
      <c r="AQ85" s="47">
        <f>SUMPRODUCT(--(AQ$9=YEAR(Quarterly_mmbls!$B$9:FN$9)),Quarterly_mmbls!$B59:FN59)</f>
        <v>6.3855946879021945E-5</v>
      </c>
      <c r="AR85" s="47">
        <f>SUMPRODUCT(--(AR$9=YEAR(Quarterly_mmbls!$B$9:FQ$9)),Quarterly_mmbls!$B59:FQ59)</f>
        <v>0</v>
      </c>
      <c r="AS85" s="47">
        <f>SUMPRODUCT(--(AS$9=YEAR(Quarterly_mmbls!$B$9:FU$9)),Quarterly_mmbls!$B59:FU59)</f>
        <v>0</v>
      </c>
    </row>
    <row r="86" spans="1:45" ht="17.25" x14ac:dyDescent="0.25">
      <c r="A86" s="49" t="s">
        <v>134</v>
      </c>
      <c r="B86" s="47">
        <f>SUMPRODUCT(--(B$9=YEAR(Quarterly_mmbls!$B$9:DY$9)),Quarterly_mmbls!$B60:DY60)</f>
        <v>2.4138000175819671E-2</v>
      </c>
      <c r="C86" s="47">
        <f>SUMPRODUCT(--(C$9=YEAR(Quarterly_mmbls!$B$9:DZ$9)),Quarterly_mmbls!$B60:DZ60)</f>
        <v>-5.4474928710253501E-2</v>
      </c>
      <c r="D86" s="47">
        <f>SUMPRODUCT(--(D$9=YEAR(Quarterly_mmbls!$B$9:EA$9)),Quarterly_mmbls!$B60:EA60)</f>
        <v>8.2192641262914673E-2</v>
      </c>
      <c r="E86" s="47">
        <f>SUMPRODUCT(--(E$9=YEAR(Quarterly_mmbls!$B$9:EB$9)),Quarterly_mmbls!$B60:EB60)</f>
        <v>-1.9527444573884337E-2</v>
      </c>
      <c r="F86" s="47">
        <f>SUMPRODUCT(--(F$9=YEAR(Quarterly_mmbls!$B$9:EC$9)),Quarterly_mmbls!$B60:EC60)</f>
        <v>2.4372013361877019E-2</v>
      </c>
      <c r="G86" s="47">
        <f>SUMPRODUCT(--(G$9=YEAR(Quarterly_mmbls!$B$9:ED$9)),Quarterly_mmbls!$B60:ED60)</f>
        <v>5.5489098554202795E-2</v>
      </c>
      <c r="H86" s="47">
        <f>SUMPRODUCT(--(H$9=YEAR(Quarterly_mmbls!$B$9:EE$9)),Quarterly_mmbls!$B60:EE60)</f>
        <v>0.11642126829075587</v>
      </c>
      <c r="I86" s="47">
        <f>SUMPRODUCT(--(I$9=YEAR(Quarterly_mmbls!$B$9:EF$9)),Quarterly_mmbls!$B60:EF60)</f>
        <v>-5.6978821495065772E-2</v>
      </c>
      <c r="J86" s="47">
        <f>SUMPRODUCT(--(J$9=YEAR(Quarterly_mmbls!$B$9:EG$9)),Quarterly_mmbls!$B60:EG60)</f>
        <v>-0.21201162419864356</v>
      </c>
      <c r="K86" s="47">
        <f>SUMPRODUCT(--(K$9=YEAR(Quarterly_mmbls!$B$9:EH$9)),Quarterly_mmbls!$B60:EH60)</f>
        <v>6.6993648800748956E-2</v>
      </c>
      <c r="L86" s="47">
        <f>SUMPRODUCT(--(L$9=YEAR(Quarterly_mmbls!$B$9:EI$9)),Quarterly_mmbls!$B60:EI60)</f>
        <v>-0.10566542664494363</v>
      </c>
      <c r="M86" s="47">
        <f>SUMPRODUCT(--(M$9=YEAR(Quarterly_mmbls!$B$9:EJ$9)),Quarterly_mmbls!$B60:EJ60)</f>
        <v>0.18977257912817333</v>
      </c>
      <c r="N86" s="47">
        <f>SUMPRODUCT(--(N$9=YEAR(Quarterly_mmbls!$B$9:EK$9)),Quarterly_mmbls!$B60:EK60)</f>
        <v>-0.11355148561011956</v>
      </c>
      <c r="O86" s="47">
        <f>SUMPRODUCT(--(O$9=YEAR(Quarterly_mmbls!$B$9:EL$9)),Quarterly_mmbls!$B60:EL60)</f>
        <v>1.0880340216615714E-2</v>
      </c>
      <c r="P86" s="47">
        <f>SUMPRODUCT(--(P$9=YEAR(Quarterly_mmbls!$B$9:EM$9)),Quarterly_mmbls!$B60:EM60)</f>
        <v>5.6094730990993179E-2</v>
      </c>
      <c r="Q86" s="47">
        <f>SUMPRODUCT(--(Q$9=YEAR(Quarterly_mmbls!$B$9:EN$9)),Quarterly_mmbls!$B60:EN60)</f>
        <v>-4.4559467285544163E-2</v>
      </c>
      <c r="R86" s="47">
        <f>SUMPRODUCT(--(R$9=YEAR(Quarterly_mmbls!$B$9:EO$9)),Quarterly_mmbls!$B60:EO60)</f>
        <v>8.536777820250302E-2</v>
      </c>
      <c r="S86" s="47">
        <f>SUMPRODUCT(--(S$9=YEAR(Quarterly_mmbls!$B$9:EP$9)),Quarterly_mmbls!$B60:EP60)</f>
        <v>-0.14319819244363755</v>
      </c>
      <c r="T86" s="47">
        <f>SUMPRODUCT(--(T$9=YEAR(Quarterly_mmbls!$B$9:EQ$9)),Quarterly_mmbls!$B60:EQ60)</f>
        <v>0.12050300206021082</v>
      </c>
      <c r="U86" s="47">
        <f>SUMPRODUCT(--(U$9=YEAR(Quarterly_mmbls!$B$9:ER$9)),Quarterly_mmbls!$B60:ER60)</f>
        <v>-4.2787070551789978E-2</v>
      </c>
      <c r="V86" s="47">
        <f>SUMPRODUCT(--(V$9=YEAR(Quarterly_mmbls!$B$9:ES$9)),Quarterly_mmbls!$B60:ES60)</f>
        <v>-2.9609840811894717E-2</v>
      </c>
      <c r="W86" s="47">
        <f>SUMPRODUCT(--(W$9=YEAR(Quarterly_mmbls!$B$9:ET$9)),Quarterly_mmbls!$B60:ET60)</f>
        <v>-4.6690826841230694E-2</v>
      </c>
      <c r="X86" s="47">
        <f>SUMPRODUCT(--(X$9=YEAR(Quarterly_mmbls!$B$9:EU$9)),Quarterly_mmbls!$B60:EU60)</f>
        <v>4.7683978027010673E-2</v>
      </c>
      <c r="Y86" s="47">
        <f>SUMPRODUCT(--(Y$9=YEAR(Quarterly_mmbls!$B$9:EV$9)),Quarterly_mmbls!$B60:EV60)</f>
        <v>-1.0583854138850421E-2</v>
      </c>
      <c r="Z86" s="47">
        <f>SUMPRODUCT(--(Z$9=YEAR(Quarterly_mmbls!$B$9:EW$9)),Quarterly_mmbls!$B60:EW60)</f>
        <v>0.17068789553005059</v>
      </c>
      <c r="AA86" s="47">
        <f>SUMPRODUCT(--(AA$9=YEAR(Quarterly_mmbls!$B$9:EX$9)),Quarterly_mmbls!$B60:EX60)</f>
        <v>-0.12858355012331601</v>
      </c>
      <c r="AB86" s="47">
        <f>SUMPRODUCT(--(AB$9=YEAR(Quarterly_mmbls!$B$9:EY$9)),Quarterly_mmbls!$B60:EY60)</f>
        <v>-9.6407439314224588E-2</v>
      </c>
      <c r="AC86" s="47">
        <f>SUMPRODUCT(--(AC$9=YEAR(Quarterly_mmbls!$B$9:EZ$9)),Quarterly_mmbls!$B60:EZ60)</f>
        <v>-3.5896367452643921E-2</v>
      </c>
      <c r="AD86" s="47">
        <f>SUMPRODUCT(--(AD$9=YEAR(Quarterly_mmbls!$B$9:FA$9)),Quarterly_mmbls!$B60:FA60)</f>
        <v>-2.3579655478737839E-2</v>
      </c>
      <c r="AE86" s="47">
        <f>SUMPRODUCT(--(AE$9=YEAR(Quarterly_mmbls!$B$9:FB$9)),Quarterly_mmbls!$B60:FB60)</f>
        <v>9.4294991151547394E-2</v>
      </c>
      <c r="AF86" s="47">
        <f>SUMPRODUCT(--(AF$9=YEAR(Quarterly_mmbls!$B$9:FC$9)),Quarterly_mmbls!$B60:FC60)</f>
        <v>-8.5529292962315456E-2</v>
      </c>
      <c r="AG86" s="47">
        <f>SUMPRODUCT(--(AG$9=YEAR(Quarterly_mmbls!$B$9:FD$9)),Quarterly_mmbls!$B60:FD60)</f>
        <v>-3.1682716547272866E-3</v>
      </c>
      <c r="AH86" s="47">
        <f>SUMPRODUCT(--(AH$9=YEAR(Quarterly_mmbls!$B$9:FE$9)),Quarterly_mmbls!$B60:FE60)</f>
        <v>-1.8600810490531847E-2</v>
      </c>
      <c r="AI86" s="47">
        <f>SUMPRODUCT(--(AI$9=YEAR(Quarterly_mmbls!$B$9:FF$9)),Quarterly_mmbls!$B60:FF60)</f>
        <v>1.4816008032607424E-2</v>
      </c>
      <c r="AJ86" s="47">
        <f>SUMPRODUCT(--(AJ$9=YEAR(Quarterly_mmbls!$B$9:FG$9)),Quarterly_mmbls!$B60:FG60)</f>
        <v>-3.519330129702905E-2</v>
      </c>
      <c r="AK86" s="47">
        <f>SUMPRODUCT(--(AK$9=YEAR(Quarterly_mmbls!$B$9:FH$9)),Quarterly_mmbls!$B60:FH60)</f>
        <v>4.9504392590696146E-2</v>
      </c>
      <c r="AL86" s="47">
        <f>SUMPRODUCT(--(AL$9=YEAR(Quarterly_mmbls!$B$9:FI$9)),Quarterly_mmbls!$B60:FI60)</f>
        <v>6.4936019446650756E-2</v>
      </c>
      <c r="AM86" s="47">
        <f>SUMPRODUCT(--(AM$9=YEAR(Quarterly_mmbls!$B$9:FJ$9)),Quarterly_mmbls!$B60:FJ60)</f>
        <v>7.3178365058772524E-2</v>
      </c>
      <c r="AN86" s="47">
        <f>SUMPRODUCT(--(AN$9=YEAR(Quarterly_mmbls!$B$9:FK$9)),Quarterly_mmbls!$B60:FK60)</f>
        <v>-1.6536156057861136E-2</v>
      </c>
      <c r="AO86" s="47">
        <f>SUMPRODUCT(--(AO$9=YEAR(Quarterly_mmbls!$B$9:FL$9)),Quarterly_mmbls!$B60:FL60)</f>
        <v>0.11758370392617273</v>
      </c>
      <c r="AP86" s="47">
        <f>SUMPRODUCT(--(AP$9=YEAR(Quarterly_mmbls!$B$9:FM$9)),Quarterly_mmbls!$B60:FM60)</f>
        <v>-9.1756657390546531E-2</v>
      </c>
      <c r="AQ86" s="47">
        <f>SUMPRODUCT(--(AQ$9=YEAR(Quarterly_mmbls!$B$9:FN$9)),Quarterly_mmbls!$B60:FN60)</f>
        <v>-0.22073230256196003</v>
      </c>
      <c r="AR86" s="47">
        <f>SUMPRODUCT(--(AR$9=YEAR(Quarterly_mmbls!$B$9:FQ$9)),Quarterly_mmbls!$B60:FQ60)</f>
        <v>0.42590184601446091</v>
      </c>
      <c r="AS86" s="47">
        <f>SUMPRODUCT(--(AS$9=YEAR(Quarterly_mmbls!$B$9:FU$9)),Quarterly_mmbls!$B60:FU60)</f>
        <v>-0.28057208068298323</v>
      </c>
    </row>
    <row r="87" spans="1:45" ht="17.25" x14ac:dyDescent="0.2">
      <c r="A87" s="27" t="s">
        <v>136</v>
      </c>
      <c r="B87" s="34">
        <f t="shared" ref="B87:AP87" si="26">SUM(B88:B90,B94:B96,B100)</f>
        <v>0.13701781213190506</v>
      </c>
      <c r="C87" s="34">
        <f t="shared" si="26"/>
        <v>-2.417790843478395E-2</v>
      </c>
      <c r="D87" s="34">
        <f t="shared" si="26"/>
        <v>0.13907325514339439</v>
      </c>
      <c r="E87" s="34">
        <f t="shared" si="26"/>
        <v>-3.9204160314390959E-2</v>
      </c>
      <c r="F87" s="34">
        <f t="shared" si="26"/>
        <v>-0.13620628880766275</v>
      </c>
      <c r="G87" s="34">
        <f t="shared" si="26"/>
        <v>-6.6183219004425448E-2</v>
      </c>
      <c r="H87" s="34">
        <f t="shared" si="26"/>
        <v>1.7918201803092566E-3</v>
      </c>
      <c r="I87" s="34">
        <f t="shared" si="26"/>
        <v>2.3689135173000286E-3</v>
      </c>
      <c r="J87" s="34">
        <f t="shared" si="26"/>
        <v>0.35592009291278087</v>
      </c>
      <c r="K87" s="34">
        <f t="shared" si="26"/>
        <v>-0.31393932257583718</v>
      </c>
      <c r="L87" s="34">
        <f t="shared" si="26"/>
        <v>9.3168758822591707E-2</v>
      </c>
      <c r="M87" s="34">
        <f t="shared" si="26"/>
        <v>0.121257596134179</v>
      </c>
      <c r="N87" s="34">
        <f t="shared" si="26"/>
        <v>-3.470943779534387E-2</v>
      </c>
      <c r="O87" s="34">
        <f t="shared" si="26"/>
        <v>-0.20443842482849872</v>
      </c>
      <c r="P87" s="34">
        <f t="shared" si="26"/>
        <v>0.19091779360353608</v>
      </c>
      <c r="Q87" s="34">
        <f t="shared" si="26"/>
        <v>0.236956700548937</v>
      </c>
      <c r="R87" s="34">
        <f t="shared" si="26"/>
        <v>-0.19716943238234422</v>
      </c>
      <c r="S87" s="34">
        <f t="shared" si="26"/>
        <v>-2.3603119180620662</v>
      </c>
      <c r="T87" s="34">
        <f t="shared" si="26"/>
        <v>-1.8079772199914916</v>
      </c>
      <c r="U87" s="34">
        <f t="shared" si="26"/>
        <v>-1.0240243911569391</v>
      </c>
      <c r="V87" s="34">
        <f t="shared" si="26"/>
        <v>-1.8461438347530827</v>
      </c>
      <c r="W87" s="34">
        <f t="shared" si="26"/>
        <v>-3.1930879702926414E-2</v>
      </c>
      <c r="X87" s="34">
        <f t="shared" si="26"/>
        <v>-0.95678782175530319</v>
      </c>
      <c r="Y87" s="34">
        <f t="shared" si="26"/>
        <v>0.75908479474645851</v>
      </c>
      <c r="Z87" s="34">
        <f t="shared" si="26"/>
        <v>0.97958717421118013</v>
      </c>
      <c r="AA87" s="34">
        <f t="shared" si="26"/>
        <v>-1.2232630430740847</v>
      </c>
      <c r="AB87" s="34">
        <f t="shared" si="26"/>
        <v>1.4772455604464905</v>
      </c>
      <c r="AC87" s="34">
        <f t="shared" si="26"/>
        <v>0.27129675216310667</v>
      </c>
      <c r="AD87" s="34">
        <f t="shared" si="26"/>
        <v>0.34737582254620869</v>
      </c>
      <c r="AE87" s="34">
        <f t="shared" si="26"/>
        <v>0.1292901472429728</v>
      </c>
      <c r="AF87" s="34">
        <f t="shared" si="26"/>
        <v>-1.7268904010262931E-2</v>
      </c>
      <c r="AG87" s="34">
        <f t="shared" si="26"/>
        <v>-0.43828099423420908</v>
      </c>
      <c r="AH87" s="34">
        <f t="shared" si="26"/>
        <v>-1.1721362858327038</v>
      </c>
      <c r="AI87" s="34">
        <f t="shared" si="26"/>
        <v>-4.965070045334443E-2</v>
      </c>
      <c r="AJ87" s="34">
        <f t="shared" si="26"/>
        <v>0.26847003888527848</v>
      </c>
      <c r="AK87" s="34">
        <f t="shared" si="26"/>
        <v>0.17121077825079845</v>
      </c>
      <c r="AL87" s="34">
        <f t="shared" si="26"/>
        <v>0.13638246600682308</v>
      </c>
      <c r="AM87" s="34">
        <f t="shared" si="26"/>
        <v>0.38161412413671136</v>
      </c>
      <c r="AN87" s="34">
        <f t="shared" si="26"/>
        <v>1.0831012795253945</v>
      </c>
      <c r="AO87" s="34">
        <f t="shared" si="26"/>
        <v>0.85710041951476457</v>
      </c>
      <c r="AP87" s="34">
        <f t="shared" si="26"/>
        <v>1.8571395801303041</v>
      </c>
      <c r="AQ87" s="34">
        <f>SUM(AQ88:AQ90,AQ94:AQ96,AQ100)</f>
        <v>0.71367217901317526</v>
      </c>
      <c r="AR87" s="34">
        <f t="shared" ref="AR87" si="27">SUM(AR88:AR90,AR94:AR96,AR100)</f>
        <v>-0.68394549623101264</v>
      </c>
      <c r="AS87" s="34">
        <f>SUM(AS88:AS90,AS94:AS96,AS100)</f>
        <v>-1.0649692097819168</v>
      </c>
    </row>
    <row r="88" spans="1:45" ht="15" x14ac:dyDescent="0.25">
      <c r="A88" s="49" t="s">
        <v>22</v>
      </c>
      <c r="B88" s="47">
        <f>SUMPRODUCT(--(B$9=YEAR(Quarterly_mmbls!$B$9:DY$9)),Quarterly_mmbls!$B62:DY62)</f>
        <v>-8.5232706691196203E-3</v>
      </c>
      <c r="C88" s="47">
        <f>SUMPRODUCT(--(C$9=YEAR(Quarterly_mmbls!$B$9:DZ$9)),Quarterly_mmbls!$B62:DZ62)</f>
        <v>-0.10333028718709139</v>
      </c>
      <c r="D88" s="47">
        <f>SUMPRODUCT(--(D$9=YEAR(Quarterly_mmbls!$B$9:EA$9)),Quarterly_mmbls!$B62:EA62)</f>
        <v>8.9518975756013183E-2</v>
      </c>
      <c r="E88" s="47">
        <f>SUMPRODUCT(--(E$9=YEAR(Quarterly_mmbls!$B$9:EB$9)),Quarterly_mmbls!$B62:EB62)</f>
        <v>-7.9837919764787657E-2</v>
      </c>
      <c r="F88" s="47">
        <f>SUMPRODUCT(--(F$9=YEAR(Quarterly_mmbls!$B$9:EC$9)),Quarterly_mmbls!$B62:EC62)</f>
        <v>-0.18792251689159034</v>
      </c>
      <c r="G88" s="47">
        <f>SUMPRODUCT(--(G$9=YEAR(Quarterly_mmbls!$B$9:ED$9)),Quarterly_mmbls!$B62:ED62)</f>
        <v>-9.7305398021715569E-4</v>
      </c>
      <c r="H88" s="47">
        <f>SUMPRODUCT(--(H$9=YEAR(Quarterly_mmbls!$B$9:EE$9)),Quarterly_mmbls!$B62:EE62)</f>
        <v>-1.5063353960703962E-3</v>
      </c>
      <c r="I88" s="47">
        <f>SUMPRODUCT(--(I$9=YEAR(Quarterly_mmbls!$B$9:EF$9)),Quarterly_mmbls!$B62:EF62)</f>
        <v>-5.2372518560162007E-4</v>
      </c>
      <c r="J88" s="47">
        <f>SUMPRODUCT(--(J$9=YEAR(Quarterly_mmbls!$B$9:EG$9)),Quarterly_mmbls!$B62:EG62)</f>
        <v>0.34241233381406994</v>
      </c>
      <c r="K88" s="47">
        <f>SUMPRODUCT(--(K$9=YEAR(Quarterly_mmbls!$B$9:EH$9)),Quarterly_mmbls!$B62:EH62)</f>
        <v>-0.32008399394076836</v>
      </c>
      <c r="L88" s="47">
        <f>SUMPRODUCT(--(L$9=YEAR(Quarterly_mmbls!$B$9:EI$9)),Quarterly_mmbls!$B62:EI62)</f>
        <v>7.7358799059053129E-2</v>
      </c>
      <c r="M88" s="47">
        <f>SUMPRODUCT(--(M$9=YEAR(Quarterly_mmbls!$B$9:EJ$9)),Quarterly_mmbls!$B62:EJ62)</f>
        <v>0.10668923590129459</v>
      </c>
      <c r="N88" s="47">
        <f>SUMPRODUCT(--(N$9=YEAR(Quarterly_mmbls!$B$9:EK$9)),Quarterly_mmbls!$B62:EK62)</f>
        <v>4.5484025021815845E-2</v>
      </c>
      <c r="O88" s="47">
        <f>SUMPRODUCT(--(O$9=YEAR(Quarterly_mmbls!$B$9:EL$9)),Quarterly_mmbls!$B62:EL62)</f>
        <v>-0.12862156583853279</v>
      </c>
      <c r="P88" s="47">
        <f>SUMPRODUCT(--(P$9=YEAR(Quarterly_mmbls!$B$9:EM$9)),Quarterly_mmbls!$B62:EM62)</f>
        <v>0.18150300995239568</v>
      </c>
      <c r="Q88" s="47">
        <f>SUMPRODUCT(--(Q$9=YEAR(Quarterly_mmbls!$B$9:EN$9)),Quarterly_mmbls!$B62:EN62)</f>
        <v>0.11179847933728511</v>
      </c>
      <c r="R88" s="47">
        <f>SUMPRODUCT(--(R$9=YEAR(Quarterly_mmbls!$B$9:EO$9)),Quarterly_mmbls!$B62:EO62)</f>
        <v>-7.7795973481138619E-2</v>
      </c>
      <c r="S88" s="47">
        <f>SUMPRODUCT(--(S$9=YEAR(Quarterly_mmbls!$B$9:EP$9)),Quarterly_mmbls!$B62:EP62)</f>
        <v>-3.4799464247639855E-2</v>
      </c>
      <c r="T88" s="47">
        <f>SUMPRODUCT(--(T$9=YEAR(Quarterly_mmbls!$B$9:EQ$9)),Quarterly_mmbls!$B62:EQ62)</f>
        <v>-4.0846715033474468E-3</v>
      </c>
      <c r="U88" s="47">
        <f>SUMPRODUCT(--(U$9=YEAR(Quarterly_mmbls!$B$9:ER$9)),Quarterly_mmbls!$B62:ER62)</f>
        <v>-2.1254020569541239E-2</v>
      </c>
      <c r="V88" s="47">
        <f>SUMPRODUCT(--(V$9=YEAR(Quarterly_mmbls!$B$9:ES$9)),Quarterly_mmbls!$B62:ES62)</f>
        <v>0.74970301608744494</v>
      </c>
      <c r="W88" s="47">
        <f>SUMPRODUCT(--(W$9=YEAR(Quarterly_mmbls!$B$9:ET$9)),Quarterly_mmbls!$B62:ET62)</f>
        <v>0.25442338151625066</v>
      </c>
      <c r="X88" s="47">
        <f>SUMPRODUCT(--(X$9=YEAR(Quarterly_mmbls!$B$9:EU$9)),Quarterly_mmbls!$B62:EU62)</f>
        <v>0.34882933430081331</v>
      </c>
      <c r="Y88" s="47">
        <f>SUMPRODUCT(--(Y$9=YEAR(Quarterly_mmbls!$B$9:EV$9)),Quarterly_mmbls!$B62:EV62)</f>
        <v>6.7905160020131361E-2</v>
      </c>
      <c r="Z88" s="47">
        <f>SUMPRODUCT(--(Z$9=YEAR(Quarterly_mmbls!$B$9:EW$9)),Quarterly_mmbls!$B62:EW62)</f>
        <v>0.25252092886629607</v>
      </c>
      <c r="AA88" s="47">
        <f>SUMPRODUCT(--(AA$9=YEAR(Quarterly_mmbls!$B$9:EX$9)),Quarterly_mmbls!$B62:EX62)</f>
        <v>0.15924795998756572</v>
      </c>
      <c r="AB88" s="47">
        <f>SUMPRODUCT(--(AB$9=YEAR(Quarterly_mmbls!$B$9:EY$9)),Quarterly_mmbls!$B62:EY62)</f>
        <v>0.35207523823826897</v>
      </c>
      <c r="AC88" s="47">
        <f>SUMPRODUCT(--(AC$9=YEAR(Quarterly_mmbls!$B$9:EZ$9)),Quarterly_mmbls!$B62:EZ62)</f>
        <v>-0.26394941935390315</v>
      </c>
      <c r="AD88" s="47">
        <f>SUMPRODUCT(--(AD$9=YEAR(Quarterly_mmbls!$B$9:FA$9)),Quarterly_mmbls!$B62:FA62)</f>
        <v>5.3050377018881281E-2</v>
      </c>
      <c r="AE88" s="47">
        <f>SUMPRODUCT(--(AE$9=YEAR(Quarterly_mmbls!$B$9:FB$9)),Quarterly_mmbls!$B62:FB62)</f>
        <v>-2.0186325672602867E-2</v>
      </c>
      <c r="AF88" s="47">
        <f>SUMPRODUCT(--(AF$9=YEAR(Quarterly_mmbls!$B$9:FC$9)),Quarterly_mmbls!$B62:FC62)</f>
        <v>-0.23624963863870133</v>
      </c>
      <c r="AG88" s="47">
        <f>SUMPRODUCT(--(AG$9=YEAR(Quarterly_mmbls!$B$9:FD$9)),Quarterly_mmbls!$B62:FD62)</f>
        <v>-4.5428154487918815E-2</v>
      </c>
      <c r="AH88" s="47">
        <f>SUMPRODUCT(--(AH$9=YEAR(Quarterly_mmbls!$B$9:FE$9)),Quarterly_mmbls!$B62:FE62)</f>
        <v>-0.44662473752800774</v>
      </c>
      <c r="AI88" s="47">
        <f>SUMPRODUCT(--(AI$9=YEAR(Quarterly_mmbls!$B$9:FF$9)),Quarterly_mmbls!$B62:FF62)</f>
        <v>0.15311299113034343</v>
      </c>
      <c r="AJ88" s="47">
        <f>SUMPRODUCT(--(AJ$9=YEAR(Quarterly_mmbls!$B$9:FG$9)),Quarterly_mmbls!$B62:FG62)</f>
        <v>7.6944216265855389E-2</v>
      </c>
      <c r="AK88" s="47">
        <f>SUMPRODUCT(--(AK$9=YEAR(Quarterly_mmbls!$B$9:FH$9)),Quarterly_mmbls!$B62:FH62)</f>
        <v>-0.26408864809876315</v>
      </c>
      <c r="AL88" s="47">
        <f>SUMPRODUCT(--(AL$9=YEAR(Quarterly_mmbls!$B$9:FI$9)),Quarterly_mmbls!$B62:FI62)</f>
        <v>0.20381673035713971</v>
      </c>
      <c r="AM88" s="47">
        <f>SUMPRODUCT(--(AM$9=YEAR(Quarterly_mmbls!$B$9:FJ$9)),Quarterly_mmbls!$B62:FJ62)</f>
        <v>-0.2915694716863706</v>
      </c>
      <c r="AN88" s="47">
        <f>SUMPRODUCT(--(AN$9=YEAR(Quarterly_mmbls!$B$9:FK$9)),Quarterly_mmbls!$B62:FK62)</f>
        <v>-0.31298152976535515</v>
      </c>
      <c r="AO88" s="47">
        <f>SUMPRODUCT(--(AO$9=YEAR(Quarterly_mmbls!$B$9:FL$9)),Quarterly_mmbls!$B62:FL62)</f>
        <v>0.1833236563021681</v>
      </c>
      <c r="AP88" s="47">
        <f>SUMPRODUCT(--(AP$9=YEAR(Quarterly_mmbls!$B$9:FM$9)),Quarterly_mmbls!$B62:FM62)</f>
        <v>-0.18618134423617436</v>
      </c>
      <c r="AQ88" s="47">
        <f>SUMPRODUCT(--(AQ$9=YEAR(Quarterly_mmbls!$B$9:FN$9)),Quarterly_mmbls!$B62:FN62)</f>
        <v>-0.81077852184956078</v>
      </c>
      <c r="AR88" s="47">
        <f>SUMPRODUCT(--(AR$9=YEAR(Quarterly_mmbls!$B$9:FQ$9)),Quarterly_mmbls!$B62:FQ62)</f>
        <v>-0.63635937568998413</v>
      </c>
      <c r="AS88" s="47">
        <f>SUMPRODUCT(--(AS$9=YEAR(Quarterly_mmbls!$B$9:FU$9)),Quarterly_mmbls!$B62:FU62)</f>
        <v>-0.32601346489929867</v>
      </c>
    </row>
    <row r="89" spans="1:45" ht="15" x14ac:dyDescent="0.25">
      <c r="A89" s="49" t="s">
        <v>23</v>
      </c>
      <c r="B89" s="47">
        <f>SUMPRODUCT(--(B$9=YEAR(Quarterly_mmbls!$B$9:DY$9)),Quarterly_mmbls!$B63:DY63)</f>
        <v>0</v>
      </c>
      <c r="C89" s="47">
        <f>SUMPRODUCT(--(C$9=YEAR(Quarterly_mmbls!$B$9:DZ$9)),Quarterly_mmbls!$B63:DZ63)</f>
        <v>0</v>
      </c>
      <c r="D89" s="47">
        <f>SUMPRODUCT(--(D$9=YEAR(Quarterly_mmbls!$B$9:EA$9)),Quarterly_mmbls!$B63:EA63)</f>
        <v>0</v>
      </c>
      <c r="E89" s="47">
        <f>SUMPRODUCT(--(E$9=YEAR(Quarterly_mmbls!$B$9:EB$9)),Quarterly_mmbls!$B63:EB63)</f>
        <v>0</v>
      </c>
      <c r="F89" s="47">
        <f>SUMPRODUCT(--(F$9=YEAR(Quarterly_mmbls!$B$9:EC$9)),Quarterly_mmbls!$B63:EC63)</f>
        <v>0</v>
      </c>
      <c r="G89" s="47">
        <f>SUMPRODUCT(--(G$9=YEAR(Quarterly_mmbls!$B$9:ED$9)),Quarterly_mmbls!$B63:ED63)</f>
        <v>3.4932649025147429E-3</v>
      </c>
      <c r="H89" s="47">
        <f>SUMPRODUCT(--(H$9=YEAR(Quarterly_mmbls!$B$9:EE$9)),Quarterly_mmbls!$B63:EE63)</f>
        <v>-7.8574268721384229E-3</v>
      </c>
      <c r="I89" s="47">
        <f>SUMPRODUCT(--(I$9=YEAR(Quarterly_mmbls!$B$9:EF$9)),Quarterly_mmbls!$B63:EF63)</f>
        <v>-1.4369801607297492E-2</v>
      </c>
      <c r="J89" s="47">
        <f>SUMPRODUCT(--(J$9=YEAR(Quarterly_mmbls!$B$9:EG$9)),Quarterly_mmbls!$B63:EG63)</f>
        <v>-8.0025763833232472E-3</v>
      </c>
      <c r="K89" s="47">
        <f>SUMPRODUCT(--(K$9=YEAR(Quarterly_mmbls!$B$9:EH$9)),Quarterly_mmbls!$B63:EH63)</f>
        <v>0</v>
      </c>
      <c r="L89" s="47">
        <f>SUMPRODUCT(--(L$9=YEAR(Quarterly_mmbls!$B$9:EI$9)),Quarterly_mmbls!$B63:EI63)</f>
        <v>0</v>
      </c>
      <c r="M89" s="47">
        <f>SUMPRODUCT(--(M$9=YEAR(Quarterly_mmbls!$B$9:EJ$9)),Quarterly_mmbls!$B63:EJ63)</f>
        <v>0</v>
      </c>
      <c r="N89" s="47">
        <f>SUMPRODUCT(--(N$9=YEAR(Quarterly_mmbls!$B$9:EK$9)),Quarterly_mmbls!$B63:EK63)</f>
        <v>-6.4901767103704766E-2</v>
      </c>
      <c r="O89" s="47">
        <f>SUMPRODUCT(--(O$9=YEAR(Quarterly_mmbls!$B$9:EL$9)),Quarterly_mmbls!$B63:EL63)</f>
        <v>0</v>
      </c>
      <c r="P89" s="47">
        <f>SUMPRODUCT(--(P$9=YEAR(Quarterly_mmbls!$B$9:EM$9)),Quarterly_mmbls!$B63:EM63)</f>
        <v>0</v>
      </c>
      <c r="Q89" s="47">
        <f>SUMPRODUCT(--(Q$9=YEAR(Quarterly_mmbls!$B$9:EN$9)),Quarterly_mmbls!$B63:EN63)</f>
        <v>0</v>
      </c>
      <c r="R89" s="47">
        <f>SUMPRODUCT(--(R$9=YEAR(Quarterly_mmbls!$B$9:EO$9)),Quarterly_mmbls!$B63:EO63)</f>
        <v>0.11404055902705937</v>
      </c>
      <c r="S89" s="47">
        <f>SUMPRODUCT(--(S$9=YEAR(Quarterly_mmbls!$B$9:EP$9)),Quarterly_mmbls!$B63:EP63)</f>
        <v>-0.61579902680328358</v>
      </c>
      <c r="T89" s="47">
        <f>SUMPRODUCT(--(T$9=YEAR(Quarterly_mmbls!$B$9:EQ$9)),Quarterly_mmbls!$B63:EQ63)</f>
        <v>-0.14807913886792612</v>
      </c>
      <c r="U89" s="47">
        <f>SUMPRODUCT(--(U$9=YEAR(Quarterly_mmbls!$B$9:ER$9)),Quarterly_mmbls!$B63:ER63)</f>
        <v>0.46601267760456816</v>
      </c>
      <c r="V89" s="47">
        <f>SUMPRODUCT(--(V$9=YEAR(Quarterly_mmbls!$B$9:ES$9)),Quarterly_mmbls!$B63:ES63)</f>
        <v>1.7177970883572698E-2</v>
      </c>
      <c r="W89" s="47">
        <f>SUMPRODUCT(--(W$9=YEAR(Quarterly_mmbls!$B$9:ET$9)),Quarterly_mmbls!$B63:ET63)</f>
        <v>0</v>
      </c>
      <c r="X89" s="47">
        <f>SUMPRODUCT(--(X$9=YEAR(Quarterly_mmbls!$B$9:EU$9)),Quarterly_mmbls!$B63:EU63)</f>
        <v>-6.6481194069134789E-2</v>
      </c>
      <c r="Y89" s="47">
        <f>SUMPRODUCT(--(Y$9=YEAR(Quarterly_mmbls!$B$9:EV$9)),Quarterly_mmbls!$B63:EV63)</f>
        <v>-0.1539973116819591</v>
      </c>
      <c r="Z89" s="47">
        <f>SUMPRODUCT(--(Z$9=YEAR(Quarterly_mmbls!$B$9:EW$9)),Quarterly_mmbls!$B63:EW63)</f>
        <v>-3.5457757540862328E-3</v>
      </c>
      <c r="AA89" s="47">
        <f>SUMPRODUCT(--(AA$9=YEAR(Quarterly_mmbls!$B$9:EX$9)),Quarterly_mmbls!$B63:EX63)</f>
        <v>-2.8791745095650731E-2</v>
      </c>
      <c r="AB89" s="47">
        <f>SUMPRODUCT(--(AB$9=YEAR(Quarterly_mmbls!$B$9:EY$9)),Quarterly_mmbls!$B63:EY63)</f>
        <v>-6.3718520754104477E-3</v>
      </c>
      <c r="AC89" s="47">
        <f>SUMPRODUCT(--(AC$9=YEAR(Quarterly_mmbls!$B$9:EZ$9)),Quarterly_mmbls!$B63:EZ63)</f>
        <v>-0.14262141719035759</v>
      </c>
      <c r="AD89" s="47">
        <f>SUMPRODUCT(--(AD$9=YEAR(Quarterly_mmbls!$B$9:FA$9)),Quarterly_mmbls!$B63:FA63)</f>
        <v>4.5845733039607131E-3</v>
      </c>
      <c r="AE89" s="47">
        <f>SUMPRODUCT(--(AE$9=YEAR(Quarterly_mmbls!$B$9:FB$9)),Quarterly_mmbls!$B63:FB63)</f>
        <v>-4.9736250710358455E-2</v>
      </c>
      <c r="AF89" s="47">
        <f>SUMPRODUCT(--(AF$9=YEAR(Quarterly_mmbls!$B$9:FC$9)),Quarterly_mmbls!$B63:FC63)</f>
        <v>0</v>
      </c>
      <c r="AG89" s="47">
        <f>SUMPRODUCT(--(AG$9=YEAR(Quarterly_mmbls!$B$9:FD$9)),Quarterly_mmbls!$B63:FD63)</f>
        <v>-0.25826104332909644</v>
      </c>
      <c r="AH89" s="47">
        <f>SUMPRODUCT(--(AH$9=YEAR(Quarterly_mmbls!$B$9:FE$9)),Quarterly_mmbls!$B63:FE63)</f>
        <v>-1.0101063058061206</v>
      </c>
      <c r="AI89" s="47">
        <f>SUMPRODUCT(--(AI$9=YEAR(Quarterly_mmbls!$B$9:FF$9)),Quarterly_mmbls!$B63:FF63)</f>
        <v>-8.5648125035516054E-2</v>
      </c>
      <c r="AJ89" s="47">
        <f>SUMPRODUCT(--(AJ$9=YEAR(Quarterly_mmbls!$B$9:FG$9)),Quarterly_mmbls!$B63:FG63)</f>
        <v>-0.10692435027160838</v>
      </c>
      <c r="AK89" s="47">
        <f>SUMPRODUCT(--(AK$9=YEAR(Quarterly_mmbls!$B$9:FH$9)),Quarterly_mmbls!$B63:FH63)</f>
        <v>-9.3340791790941548E-3</v>
      </c>
      <c r="AL89" s="47">
        <f>SUMPRODUCT(--(AL$9=YEAR(Quarterly_mmbls!$B$9:FI$9)),Quarterly_mmbls!$B63:FI63)</f>
        <v>0</v>
      </c>
      <c r="AM89" s="47">
        <f>SUMPRODUCT(--(AM$9=YEAR(Quarterly_mmbls!$B$9:FJ$9)),Quarterly_mmbls!$B63:FJ63)</f>
        <v>0</v>
      </c>
      <c r="AN89" s="47">
        <f>SUMPRODUCT(--(AN$9=YEAR(Quarterly_mmbls!$B$9:FK$9)),Quarterly_mmbls!$B63:FK63)</f>
        <v>0</v>
      </c>
      <c r="AO89" s="47">
        <f>SUMPRODUCT(--(AO$9=YEAR(Quarterly_mmbls!$B$9:FL$9)),Quarterly_mmbls!$B63:FL63)</f>
        <v>0</v>
      </c>
      <c r="AP89" s="47">
        <f>SUMPRODUCT(--(AP$9=YEAR(Quarterly_mmbls!$B$9:FM$9)),Quarterly_mmbls!$B63:FM63)</f>
        <v>0</v>
      </c>
      <c r="AQ89" s="47">
        <f>SUMPRODUCT(--(AQ$9=YEAR(Quarterly_mmbls!$B$9:FN$9)),Quarterly_mmbls!$B63:FN63)</f>
        <v>-0.48198646443937476</v>
      </c>
      <c r="AR89" s="47">
        <f>SUMPRODUCT(--(AR$9=YEAR(Quarterly_mmbls!$B$9:FQ$9)),Quarterly_mmbls!$B63:FQ63)</f>
        <v>0</v>
      </c>
      <c r="AS89" s="47">
        <f>SUMPRODUCT(--(AS$9=YEAR(Quarterly_mmbls!$B$9:FU$9)),Quarterly_mmbls!$B63:FU63)</f>
        <v>0</v>
      </c>
    </row>
    <row r="90" spans="1:45" ht="15" x14ac:dyDescent="0.25">
      <c r="A90" s="49" t="s">
        <v>25</v>
      </c>
      <c r="B90" s="47">
        <f t="shared" ref="B90:AP90" si="28">SUM(B91:B93)</f>
        <v>-1.0193455774609544E-2</v>
      </c>
      <c r="C90" s="47">
        <f t="shared" si="28"/>
        <v>2.8636701396239361E-2</v>
      </c>
      <c r="D90" s="47">
        <f t="shared" si="28"/>
        <v>3.7102845073159231E-2</v>
      </c>
      <c r="E90" s="47">
        <f t="shared" si="28"/>
        <v>4.0043443196513054E-3</v>
      </c>
      <c r="F90" s="47">
        <f t="shared" si="28"/>
        <v>3.7725575841360874E-2</v>
      </c>
      <c r="G90" s="47">
        <f t="shared" si="28"/>
        <v>3.747902634037157E-2</v>
      </c>
      <c r="H90" s="47">
        <f t="shared" si="28"/>
        <v>-2.1728615263080335E-3</v>
      </c>
      <c r="I90" s="47">
        <f t="shared" si="28"/>
        <v>-9.920764269498724E-3</v>
      </c>
      <c r="J90" s="47">
        <f t="shared" si="28"/>
        <v>6.4098835134578161E-3</v>
      </c>
      <c r="K90" s="47">
        <f t="shared" si="28"/>
        <v>1.2355391585885221E-2</v>
      </c>
      <c r="L90" s="47">
        <f t="shared" si="28"/>
        <v>-4.9829017080680986E-4</v>
      </c>
      <c r="M90" s="47">
        <f t="shared" si="28"/>
        <v>3.0673702578589472E-2</v>
      </c>
      <c r="N90" s="47">
        <f t="shared" si="28"/>
        <v>-3.4082760753785662E-3</v>
      </c>
      <c r="O90" s="47">
        <f t="shared" si="28"/>
        <v>-6.5170668530280931E-2</v>
      </c>
      <c r="P90" s="47">
        <f t="shared" si="28"/>
        <v>-1.6222686898518569E-2</v>
      </c>
      <c r="Q90" s="47">
        <f t="shared" si="28"/>
        <v>8.7723570465420703E-3</v>
      </c>
      <c r="R90" s="47">
        <f t="shared" si="28"/>
        <v>2.9032727794286808E-2</v>
      </c>
      <c r="S90" s="47">
        <f t="shared" si="28"/>
        <v>-1.3690484079009759</v>
      </c>
      <c r="T90" s="47">
        <f t="shared" si="28"/>
        <v>-2.005775787841515</v>
      </c>
      <c r="U90" s="47">
        <f t="shared" si="28"/>
        <v>-1.7091096218124724</v>
      </c>
      <c r="V90" s="47">
        <f t="shared" si="28"/>
        <v>-2.6921569548985147</v>
      </c>
      <c r="W90" s="47">
        <f t="shared" si="28"/>
        <v>-0.56784747610994424</v>
      </c>
      <c r="X90" s="47">
        <f t="shared" si="28"/>
        <v>-1.2847519654025317</v>
      </c>
      <c r="Y90" s="47">
        <f t="shared" si="28"/>
        <v>4.7201412450296465E-2</v>
      </c>
      <c r="Z90" s="47">
        <f t="shared" si="28"/>
        <v>0.32465931313356555</v>
      </c>
      <c r="AA90" s="47">
        <f t="shared" si="28"/>
        <v>-0.91489690161543324</v>
      </c>
      <c r="AB90" s="47">
        <f t="shared" si="28"/>
        <v>0.47848957991993424</v>
      </c>
      <c r="AC90" s="47">
        <f t="shared" si="28"/>
        <v>0.68612258863227527</v>
      </c>
      <c r="AD90" s="47">
        <f t="shared" si="28"/>
        <v>2.6423881315986976E-2</v>
      </c>
      <c r="AE90" s="47">
        <f t="shared" si="28"/>
        <v>4.0952904545147925E-2</v>
      </c>
      <c r="AF90" s="47">
        <f t="shared" si="28"/>
        <v>0.20285044879375724</v>
      </c>
      <c r="AG90" s="47">
        <f t="shared" si="28"/>
        <v>0.39286126820800898</v>
      </c>
      <c r="AH90" s="47">
        <f t="shared" si="28"/>
        <v>0.10468962390662929</v>
      </c>
      <c r="AI90" s="47">
        <f t="shared" si="28"/>
        <v>9.8691635125133265E-2</v>
      </c>
      <c r="AJ90" s="47">
        <f t="shared" si="28"/>
        <v>-5.6589825526747517E-2</v>
      </c>
      <c r="AK90" s="47">
        <f t="shared" si="28"/>
        <v>0.24795944264323061</v>
      </c>
      <c r="AL90" s="47">
        <f t="shared" si="28"/>
        <v>0.1266558771000667</v>
      </c>
      <c r="AM90" s="47">
        <f t="shared" si="28"/>
        <v>-0.10062705630142144</v>
      </c>
      <c r="AN90" s="47">
        <f t="shared" si="28"/>
        <v>0.81559880013828157</v>
      </c>
      <c r="AO90" s="47">
        <f t="shared" si="28"/>
        <v>0.92089226696169812</v>
      </c>
      <c r="AP90" s="47">
        <f t="shared" si="28"/>
        <v>1.1329377645674295</v>
      </c>
      <c r="AQ90" s="47">
        <f>SUM(AQ91:AQ93)</f>
        <v>1.5678142367849333</v>
      </c>
      <c r="AR90" s="47">
        <f t="shared" ref="AR90:AS90" si="29">SUM(AR91:AR93)</f>
        <v>-0.29826994734448314</v>
      </c>
      <c r="AS90" s="47">
        <f t="shared" si="29"/>
        <v>-0.674130503089164</v>
      </c>
    </row>
    <row r="91" spans="1:45" ht="17.25" x14ac:dyDescent="0.25">
      <c r="A91" s="50" t="s">
        <v>132</v>
      </c>
      <c r="B91" s="47">
        <f>SUMPRODUCT(--(B$9=YEAR(Quarterly_mmbls!$B$9:DY$9)),Quarterly_mmbls!$B65:DY65)</f>
        <v>8.4836953733700982E-6</v>
      </c>
      <c r="C91" s="47">
        <f>SUMPRODUCT(--(C$9=YEAR(Quarterly_mmbls!$B$9:DZ$9)),Quarterly_mmbls!$B65:DZ65)</f>
        <v>-8.483695373345812E-6</v>
      </c>
      <c r="D91" s="47">
        <f>SUMPRODUCT(--(D$9=YEAR(Quarterly_mmbls!$B$9:EA$9)),Quarterly_mmbls!$B65:EA65)</f>
        <v>1.6967390746677746E-5</v>
      </c>
      <c r="E91" s="47">
        <f>SUMPRODUCT(--(E$9=YEAR(Quarterly_mmbls!$B$9:EB$9)),Quarterly_mmbls!$B65:EB65)</f>
        <v>6.9388939039072284E-18</v>
      </c>
      <c r="F91" s="47">
        <f>SUMPRODUCT(--(F$9=YEAR(Quarterly_mmbls!$B$9:EC$9)),Quarterly_mmbls!$B65:EC65)</f>
        <v>-6.9388939039072284E-18</v>
      </c>
      <c r="G91" s="47">
        <f>SUMPRODUCT(--(G$9=YEAR(Quarterly_mmbls!$B$9:ED$9)),Quarterly_mmbls!$B65:ED65)</f>
        <v>-2.1904901453957702E-2</v>
      </c>
      <c r="H91" s="47">
        <f>SUMPRODUCT(--(H$9=YEAR(Quarterly_mmbls!$B$9:EE$9)),Quarterly_mmbls!$B65:EE65)</f>
        <v>-4.2248802959221378E-3</v>
      </c>
      <c r="I91" s="47">
        <f>SUMPRODUCT(--(I$9=YEAR(Quarterly_mmbls!$B$9:EF$9)),Quarterly_mmbls!$B65:EF65)</f>
        <v>-4.8696411442957872E-3</v>
      </c>
      <c r="J91" s="47">
        <f>SUMPRODUCT(--(J$9=YEAR(Quarterly_mmbls!$B$9:EG$9)),Quarterly_mmbls!$B65:EG65)</f>
        <v>-1.7815760284009045E-3</v>
      </c>
      <c r="K91" s="47">
        <f>SUMPRODUCT(--(K$9=YEAR(Quarterly_mmbls!$B$9:EH$9)),Quarterly_mmbls!$B65:EH65)</f>
        <v>-1.5185814718274484E-3</v>
      </c>
      <c r="L91" s="47">
        <f>SUMPRODUCT(--(L$9=YEAR(Quarterly_mmbls!$B$9:EI$9)),Quarterly_mmbls!$B65:EI65)</f>
        <v>8.483695373333669E-6</v>
      </c>
      <c r="M91" s="47">
        <f>SUMPRODUCT(--(M$9=YEAR(Quarterly_mmbls!$B$9:EJ$9)),Quarterly_mmbls!$B65:EJ65)</f>
        <v>1.9699140656889928E-2</v>
      </c>
      <c r="N91" s="47">
        <f>SUMPRODUCT(--(N$9=YEAR(Quarterly_mmbls!$B$9:EK$9)),Quarterly_mmbls!$B65:EK65)</f>
        <v>-2.1039564525877005E-3</v>
      </c>
      <c r="O91" s="47">
        <f>SUMPRODUCT(--(O$9=YEAR(Quarterly_mmbls!$B$9:EL$9)),Quarterly_mmbls!$B65:EL65)</f>
        <v>-4.22488029592211E-3</v>
      </c>
      <c r="P91" s="47">
        <f>SUMPRODUCT(--(P$9=YEAR(Quarterly_mmbls!$B$9:EM$9)),Quarterly_mmbls!$B65:EM65)</f>
        <v>9.1623910032047774E-4</v>
      </c>
      <c r="Q91" s="47">
        <f>SUMPRODUCT(--(Q$9=YEAR(Quarterly_mmbls!$B$9:EN$9)),Quarterly_mmbls!$B65:EN65)</f>
        <v>4.7763204951890709E-3</v>
      </c>
      <c r="R91" s="47">
        <f>SUMPRODUCT(--(R$9=YEAR(Quarterly_mmbls!$B$9:EO$9)),Quarterly_mmbls!$B65:EO65)</f>
        <v>-1.2908354291114206E-3</v>
      </c>
      <c r="S91" s="47">
        <f>SUMPRODUCT(--(S$9=YEAR(Quarterly_mmbls!$B$9:EP$9)),Quarterly_mmbls!$B65:EP65)</f>
        <v>-1.2093497271594269</v>
      </c>
      <c r="T91" s="47">
        <f>SUMPRODUCT(--(T$9=YEAR(Quarterly_mmbls!$B$9:EQ$9)),Quarterly_mmbls!$B65:EQ65)</f>
        <v>-1.8999534361432078</v>
      </c>
      <c r="U91" s="47">
        <f>SUMPRODUCT(--(U$9=YEAR(Quarterly_mmbls!$B$9:ER$9)),Quarterly_mmbls!$B65:ER65)</f>
        <v>-1.9887298434183809</v>
      </c>
      <c r="V91" s="47">
        <f>SUMPRODUCT(--(V$9=YEAR(Quarterly_mmbls!$B$9:ES$9)),Quarterly_mmbls!$B65:ES65)</f>
        <v>-2.3567011517195819</v>
      </c>
      <c r="W91" s="47">
        <f>SUMPRODUCT(--(W$9=YEAR(Quarterly_mmbls!$B$9:ET$9)),Quarterly_mmbls!$B65:ET65)</f>
        <v>-0.57613141838440107</v>
      </c>
      <c r="X91" s="47">
        <f>SUMPRODUCT(--(X$9=YEAR(Quarterly_mmbls!$B$9:EU$9)),Quarterly_mmbls!$B65:EU65)</f>
        <v>-1.3094868071953467</v>
      </c>
      <c r="Y91" s="47">
        <f>SUMPRODUCT(--(Y$9=YEAR(Quarterly_mmbls!$B$9:EV$9)),Quarterly_mmbls!$B65:EV65)</f>
        <v>-3.4223211842247483E-2</v>
      </c>
      <c r="Z91" s="47">
        <f>SUMPRODUCT(--(Z$9=YEAR(Quarterly_mmbls!$B$9:EW$9)),Quarterly_mmbls!$B65:EW65)</f>
        <v>0.17772622174328109</v>
      </c>
      <c r="AA91" s="47">
        <f>SUMPRODUCT(--(AA$9=YEAR(Quarterly_mmbls!$B$9:EX$9)),Quarterly_mmbls!$B65:EX65)</f>
        <v>-0.69082740149555155</v>
      </c>
      <c r="AB91" s="47">
        <f>SUMPRODUCT(--(AB$9=YEAR(Quarterly_mmbls!$B$9:EY$9)),Quarterly_mmbls!$B65:EY65)</f>
        <v>0.36855578396861471</v>
      </c>
      <c r="AC91" s="47">
        <f>SUMPRODUCT(--(AC$9=YEAR(Quarterly_mmbls!$B$9:EZ$9)),Quarterly_mmbls!$B65:EZ65)</f>
        <v>0.57186810991106318</v>
      </c>
      <c r="AD91" s="47">
        <f>SUMPRODUCT(--(AD$9=YEAR(Quarterly_mmbls!$B$9:FA$9)),Quarterly_mmbls!$B65:FA65)</f>
        <v>-2.2348652608900205E-2</v>
      </c>
      <c r="AE91" s="47">
        <f>SUMPRODUCT(--(AE$9=YEAR(Quarterly_mmbls!$B$9:FB$9)),Quarterly_mmbls!$B65:FB65)</f>
        <v>-4.0926650734265102E-3</v>
      </c>
      <c r="AF91" s="47">
        <f>SUMPRODUCT(--(AF$9=YEAR(Quarterly_mmbls!$B$9:FC$9)),Quarterly_mmbls!$B65:FC65)</f>
        <v>0.10977380560613686</v>
      </c>
      <c r="AG91" s="47">
        <f>SUMPRODUCT(--(AG$9=YEAR(Quarterly_mmbls!$B$9:FD$9)),Quarterly_mmbls!$B65:FD65)</f>
        <v>0.60586671551309057</v>
      </c>
      <c r="AH91" s="47">
        <f>SUMPRODUCT(--(AH$9=YEAR(Quarterly_mmbls!$B$9:FE$9)),Quarterly_mmbls!$B65:FE65)</f>
        <v>4.3097347481518319E-2</v>
      </c>
      <c r="AI91" s="47">
        <f>SUMPRODUCT(--(AI$9=YEAR(Quarterly_mmbls!$B$9:FF$9)),Quarterly_mmbls!$B65:FF65)</f>
        <v>1.3983178998108251E-2</v>
      </c>
      <c r="AJ91" s="47">
        <f>SUMPRODUCT(--(AJ$9=YEAR(Quarterly_mmbls!$B$9:FG$9)),Quarterly_mmbls!$B65:FG65)</f>
        <v>-0.10931098410094864</v>
      </c>
      <c r="AK91" s="47">
        <f>SUMPRODUCT(--(AK$9=YEAR(Quarterly_mmbls!$B$9:FH$9)),Quarterly_mmbls!$B65:FH65)</f>
        <v>8.7221011318375438E-2</v>
      </c>
      <c r="AL91" s="47">
        <f>SUMPRODUCT(--(AL$9=YEAR(Quarterly_mmbls!$B$9:FI$9)),Quarterly_mmbls!$B65:FI65)</f>
        <v>-8.126989854560146E-3</v>
      </c>
      <c r="AM91" s="47">
        <f>SUMPRODUCT(--(AM$9=YEAR(Quarterly_mmbls!$B$9:FJ$9)),Quarterly_mmbls!$B65:FJ65)</f>
        <v>-5.9020022539225295E-2</v>
      </c>
      <c r="AN91" s="47">
        <f>SUMPRODUCT(--(AN$9=YEAR(Quarterly_mmbls!$B$9:FK$9)),Quarterly_mmbls!$B65:FK65)</f>
        <v>-2.9200738758489442E-3</v>
      </c>
      <c r="AO91" s="47">
        <f>SUMPRODUCT(--(AO$9=YEAR(Quarterly_mmbls!$B$9:FL$9)),Quarterly_mmbls!$B65:FL65)</f>
        <v>-0.26709370158257206</v>
      </c>
      <c r="AP91" s="47">
        <f>SUMPRODUCT(--(AP$9=YEAR(Quarterly_mmbls!$B$9:FM$9)),Quarterly_mmbls!$B65:FM65)</f>
        <v>7.4222044681584859E-2</v>
      </c>
      <c r="AQ91" s="47">
        <f>SUMPRODUCT(--(AQ$9=YEAR(Quarterly_mmbls!$B$9:FN$9)),Quarterly_mmbls!$B65:FN65)</f>
        <v>0.59971468034939424</v>
      </c>
      <c r="AR91" s="47">
        <f>SUMPRODUCT(--(AR$9=YEAR(Quarterly_mmbls!$B$9:FQ$9)),Quarterly_mmbls!$B65:FQ65)</f>
        <v>-0.31867619981508261</v>
      </c>
      <c r="AS91" s="47">
        <f>SUMPRODUCT(--(AS$9=YEAR(Quarterly_mmbls!$B$9:FU$9)),Quarterly_mmbls!$B65:FU65)</f>
        <v>-0.94392759505807466</v>
      </c>
    </row>
    <row r="92" spans="1:45" ht="17.25" x14ac:dyDescent="0.25">
      <c r="A92" s="50" t="s">
        <v>133</v>
      </c>
      <c r="B92" s="47">
        <f>SUMPRODUCT(--(B$9=YEAR(Quarterly_mmbls!$B$9:DY$9)),Quarterly_mmbls!$B66:DY66)</f>
        <v>-1.0201939469982914E-2</v>
      </c>
      <c r="C92" s="47">
        <f>SUMPRODUCT(--(C$9=YEAR(Quarterly_mmbls!$B$9:DZ$9)),Quarterly_mmbls!$B66:DZ66)</f>
        <v>2.8645185091612707E-2</v>
      </c>
      <c r="D92" s="47">
        <f>SUMPRODUCT(--(D$9=YEAR(Quarterly_mmbls!$B$9:EA$9)),Quarterly_mmbls!$B66:EA66)</f>
        <v>3.7085877682412553E-2</v>
      </c>
      <c r="E92" s="47">
        <f>SUMPRODUCT(--(E$9=YEAR(Quarterly_mmbls!$B$9:EB$9)),Quarterly_mmbls!$B66:EB66)</f>
        <v>4.0043443196512984E-3</v>
      </c>
      <c r="F92" s="47">
        <f>SUMPRODUCT(--(F$9=YEAR(Quarterly_mmbls!$B$9:EC$9)),Quarterly_mmbls!$B66:EC66)</f>
        <v>3.7725575841360881E-2</v>
      </c>
      <c r="G92" s="47">
        <f>SUMPRODUCT(--(G$9=YEAR(Quarterly_mmbls!$B$9:ED$9)),Quarterly_mmbls!$B66:ED66)</f>
        <v>5.9383927794329272E-2</v>
      </c>
      <c r="H92" s="47">
        <f>SUMPRODUCT(--(H$9=YEAR(Quarterly_mmbls!$B$9:EE$9)),Quarterly_mmbls!$B66:EE66)</f>
        <v>2.0520187696141043E-3</v>
      </c>
      <c r="I92" s="47">
        <f>SUMPRODUCT(--(I$9=YEAR(Quarterly_mmbls!$B$9:EF$9)),Quarterly_mmbls!$B66:EF66)</f>
        <v>-5.0511231252029377E-3</v>
      </c>
      <c r="J92" s="47">
        <f>SUMPRODUCT(--(J$9=YEAR(Quarterly_mmbls!$B$9:EG$9)),Quarterly_mmbls!$B66:EG66)</f>
        <v>8.191459541858721E-3</v>
      </c>
      <c r="K92" s="47">
        <f>SUMPRODUCT(--(K$9=YEAR(Quarterly_mmbls!$B$9:EH$9)),Quarterly_mmbls!$B66:EH66)</f>
        <v>1.3873973057712669E-2</v>
      </c>
      <c r="L92" s="47">
        <f>SUMPRODUCT(--(L$9=YEAR(Quarterly_mmbls!$B$9:EI$9)),Quarterly_mmbls!$B66:EI66)</f>
        <v>-5.0677386618014353E-4</v>
      </c>
      <c r="M92" s="47">
        <f>SUMPRODUCT(--(M$9=YEAR(Quarterly_mmbls!$B$9:EJ$9)),Quarterly_mmbls!$B66:EJ66)</f>
        <v>1.0974561921699544E-2</v>
      </c>
      <c r="N92" s="47">
        <f>SUMPRODUCT(--(N$9=YEAR(Quarterly_mmbls!$B$9:EK$9)),Quarterly_mmbls!$B66:EK66)</f>
        <v>-1.3043196227908657E-3</v>
      </c>
      <c r="O92" s="47">
        <f>SUMPRODUCT(--(O$9=YEAR(Quarterly_mmbls!$B$9:EL$9)),Quarterly_mmbls!$B66:EL66)</f>
        <v>-6.0945788234358818E-2</v>
      </c>
      <c r="P92" s="47">
        <f>SUMPRODUCT(--(P$9=YEAR(Quarterly_mmbls!$B$9:EM$9)),Quarterly_mmbls!$B66:EM66)</f>
        <v>-1.7138925998839045E-2</v>
      </c>
      <c r="Q92" s="47">
        <f>SUMPRODUCT(--(Q$9=YEAR(Quarterly_mmbls!$B$9:EN$9)),Quarterly_mmbls!$B66:EN66)</f>
        <v>3.9960365513529994E-3</v>
      </c>
      <c r="R92" s="47">
        <f>SUMPRODUCT(--(R$9=YEAR(Quarterly_mmbls!$B$9:EO$9)),Quarterly_mmbls!$B66:EO66)</f>
        <v>3.0323563223398228E-2</v>
      </c>
      <c r="S92" s="47">
        <f>SUMPRODUCT(--(S$9=YEAR(Quarterly_mmbls!$B$9:EP$9)),Quarterly_mmbls!$B66:EP66)</f>
        <v>-0.15969868074154911</v>
      </c>
      <c r="T92" s="47">
        <f>SUMPRODUCT(--(T$9=YEAR(Quarterly_mmbls!$B$9:EQ$9)),Quarterly_mmbls!$B66:EQ66)</f>
        <v>-0.10582235169830714</v>
      </c>
      <c r="U92" s="47">
        <f>SUMPRODUCT(--(U$9=YEAR(Quarterly_mmbls!$B$9:ER$9)),Quarterly_mmbls!$B66:ER66)</f>
        <v>0.27962022160590844</v>
      </c>
      <c r="V92" s="47">
        <f>SUMPRODUCT(--(V$9=YEAR(Quarterly_mmbls!$B$9:ES$9)),Quarterly_mmbls!$B66:ES66)</f>
        <v>-0.33545580317893298</v>
      </c>
      <c r="W92" s="47">
        <f>SUMPRODUCT(--(W$9=YEAR(Quarterly_mmbls!$B$9:ET$9)),Quarterly_mmbls!$B66:ET66)</f>
        <v>8.2839422744568764E-3</v>
      </c>
      <c r="X92" s="47">
        <f>SUMPRODUCT(--(X$9=YEAR(Quarterly_mmbls!$B$9:EU$9)),Quarterly_mmbls!$B66:EU66)</f>
        <v>2.4734841792815144E-2</v>
      </c>
      <c r="Y92" s="47">
        <f>SUMPRODUCT(--(Y$9=YEAR(Quarterly_mmbls!$B$9:EV$9)),Quarterly_mmbls!$B66:EV66)</f>
        <v>8.1424624292543948E-2</v>
      </c>
      <c r="Z92" s="47">
        <f>SUMPRODUCT(--(Z$9=YEAR(Quarterly_mmbls!$B$9:EW$9)),Quarterly_mmbls!$B66:EW66)</f>
        <v>0.14693309139028443</v>
      </c>
      <c r="AA92" s="47">
        <f>SUMPRODUCT(--(AA$9=YEAR(Quarterly_mmbls!$B$9:EX$9)),Quarterly_mmbls!$B66:EX66)</f>
        <v>-0.22406950011988166</v>
      </c>
      <c r="AB92" s="47">
        <f>SUMPRODUCT(--(AB$9=YEAR(Quarterly_mmbls!$B$9:EY$9)),Quarterly_mmbls!$B66:EY66)</f>
        <v>0.10993379595131952</v>
      </c>
      <c r="AC92" s="47">
        <f>SUMPRODUCT(--(AC$9=YEAR(Quarterly_mmbls!$B$9:EZ$9)),Quarterly_mmbls!$B66:EZ66)</f>
        <v>0.11425447872121214</v>
      </c>
      <c r="AD92" s="47">
        <f>SUMPRODUCT(--(AD$9=YEAR(Quarterly_mmbls!$B$9:FA$9)),Quarterly_mmbls!$B66:FA66)</f>
        <v>4.8772533924887181E-2</v>
      </c>
      <c r="AE92" s="47">
        <f>SUMPRODUCT(--(AE$9=YEAR(Quarterly_mmbls!$B$9:FB$9)),Quarterly_mmbls!$B66:FB66)</f>
        <v>4.5045569618574435E-2</v>
      </c>
      <c r="AF92" s="47">
        <f>SUMPRODUCT(--(AF$9=YEAR(Quarterly_mmbls!$B$9:FC$9)),Quarterly_mmbls!$B66:FC66)</f>
        <v>9.3076643187620392E-2</v>
      </c>
      <c r="AG92" s="47">
        <f>SUMPRODUCT(--(AG$9=YEAR(Quarterly_mmbls!$B$9:FD$9)),Quarterly_mmbls!$B66:FD66)</f>
        <v>-0.21300544730508159</v>
      </c>
      <c r="AH92" s="47">
        <f>SUMPRODUCT(--(AH$9=YEAR(Quarterly_mmbls!$B$9:FE$9)),Quarterly_mmbls!$B66:FE66)</f>
        <v>6.1592276425110976E-2</v>
      </c>
      <c r="AI92" s="47">
        <f>SUMPRODUCT(--(AI$9=YEAR(Quarterly_mmbls!$B$9:FF$9)),Quarterly_mmbls!$B66:FF66)</f>
        <v>8.4708456127025017E-2</v>
      </c>
      <c r="AJ92" s="47">
        <f>SUMPRODUCT(--(AJ$9=YEAR(Quarterly_mmbls!$B$9:FG$9)),Quarterly_mmbls!$B66:FG66)</f>
        <v>5.2721158574201121E-2</v>
      </c>
      <c r="AK92" s="47">
        <f>SUMPRODUCT(--(AK$9=YEAR(Quarterly_mmbls!$B$9:FH$9)),Quarterly_mmbls!$B66:FH66)</f>
        <v>0.16073843132485516</v>
      </c>
      <c r="AL92" s="47">
        <f>SUMPRODUCT(--(AL$9=YEAR(Quarterly_mmbls!$B$9:FI$9)),Quarterly_mmbls!$B66:FI66)</f>
        <v>0.13478286695462685</v>
      </c>
      <c r="AM92" s="47">
        <f>SUMPRODUCT(--(AM$9=YEAR(Quarterly_mmbls!$B$9:FJ$9)),Quarterly_mmbls!$B66:FJ66)</f>
        <v>-4.1607033762196134E-2</v>
      </c>
      <c r="AN92" s="47">
        <f>SUMPRODUCT(--(AN$9=YEAR(Quarterly_mmbls!$B$9:FK$9)),Quarterly_mmbls!$B66:FK66)</f>
        <v>0.81851887401413048</v>
      </c>
      <c r="AO92" s="47">
        <f>SUMPRODUCT(--(AO$9=YEAR(Quarterly_mmbls!$B$9:FL$9)),Quarterly_mmbls!$B66:FL66)</f>
        <v>1.1879859685442702</v>
      </c>
      <c r="AP92" s="47">
        <f>SUMPRODUCT(--(AP$9=YEAR(Quarterly_mmbls!$B$9:FM$9)),Quarterly_mmbls!$B66:FM66)</f>
        <v>1.0587157198858446</v>
      </c>
      <c r="AQ92" s="47">
        <f>SUMPRODUCT(--(AQ$9=YEAR(Quarterly_mmbls!$B$9:FN$9)),Quarterly_mmbls!$B66:FN66)</f>
        <v>0.96809955643553891</v>
      </c>
      <c r="AR92" s="47">
        <f>SUMPRODUCT(--(AR$9=YEAR(Quarterly_mmbls!$B$9:FQ$9)),Quarterly_mmbls!$B66:FQ66)</f>
        <v>2.0406252470599438E-2</v>
      </c>
      <c r="AS92" s="47">
        <f>SUMPRODUCT(--(AS$9=YEAR(Quarterly_mmbls!$B$9:FU$9)),Quarterly_mmbls!$B66:FU66)</f>
        <v>0.26979709196891072</v>
      </c>
    </row>
    <row r="93" spans="1:45" ht="17.25" x14ac:dyDescent="0.25">
      <c r="A93" s="50" t="s">
        <v>135</v>
      </c>
      <c r="B93" s="47">
        <f>SUMPRODUCT(--(B$9=YEAR(Quarterly_mmbls!$B$9:DY$9)),Quarterly_mmbls!$B67:DY67)</f>
        <v>0</v>
      </c>
      <c r="C93" s="47">
        <f>SUMPRODUCT(--(C$9=YEAR(Quarterly_mmbls!$B$9:DZ$9)),Quarterly_mmbls!$B67:DZ67)</f>
        <v>0</v>
      </c>
      <c r="D93" s="47">
        <f>SUMPRODUCT(--(D$9=YEAR(Quarterly_mmbls!$B$9:EA$9)),Quarterly_mmbls!$B67:EA67)</f>
        <v>0</v>
      </c>
      <c r="E93" s="47">
        <f>SUMPRODUCT(--(E$9=YEAR(Quarterly_mmbls!$B$9:EB$9)),Quarterly_mmbls!$B67:EB67)</f>
        <v>0</v>
      </c>
      <c r="F93" s="47">
        <f>SUMPRODUCT(--(F$9=YEAR(Quarterly_mmbls!$B$9:EC$9)),Quarterly_mmbls!$B67:EC67)</f>
        <v>0</v>
      </c>
      <c r="G93" s="47">
        <f>SUMPRODUCT(--(G$9=YEAR(Quarterly_mmbls!$B$9:ED$9)),Quarterly_mmbls!$B67:ED67)</f>
        <v>0</v>
      </c>
      <c r="H93" s="47">
        <f>SUMPRODUCT(--(H$9=YEAR(Quarterly_mmbls!$B$9:EE$9)),Quarterly_mmbls!$B67:EE67)</f>
        <v>0</v>
      </c>
      <c r="I93" s="47">
        <f>SUMPRODUCT(--(I$9=YEAR(Quarterly_mmbls!$B$9:EF$9)),Quarterly_mmbls!$B67:EF67)</f>
        <v>0</v>
      </c>
      <c r="J93" s="47">
        <f>SUMPRODUCT(--(J$9=YEAR(Quarterly_mmbls!$B$9:EG$9)),Quarterly_mmbls!$B67:EG67)</f>
        <v>0</v>
      </c>
      <c r="K93" s="47">
        <f>SUMPRODUCT(--(K$9=YEAR(Quarterly_mmbls!$B$9:EH$9)),Quarterly_mmbls!$B67:EH67)</f>
        <v>0</v>
      </c>
      <c r="L93" s="47">
        <f>SUMPRODUCT(--(L$9=YEAR(Quarterly_mmbls!$B$9:EI$9)),Quarterly_mmbls!$B67:EI67)</f>
        <v>0</v>
      </c>
      <c r="M93" s="47">
        <f>SUMPRODUCT(--(M$9=YEAR(Quarterly_mmbls!$B$9:EJ$9)),Quarterly_mmbls!$B67:EJ67)</f>
        <v>0</v>
      </c>
      <c r="N93" s="47">
        <f>SUMPRODUCT(--(N$9=YEAR(Quarterly_mmbls!$B$9:EK$9)),Quarterly_mmbls!$B67:EK67)</f>
        <v>0</v>
      </c>
      <c r="O93" s="47">
        <f>SUMPRODUCT(--(O$9=YEAR(Quarterly_mmbls!$B$9:EL$9)),Quarterly_mmbls!$B67:EL67)</f>
        <v>0</v>
      </c>
      <c r="P93" s="47">
        <f>SUMPRODUCT(--(P$9=YEAR(Quarterly_mmbls!$B$9:EM$9)),Quarterly_mmbls!$B67:EM67)</f>
        <v>0</v>
      </c>
      <c r="Q93" s="47">
        <f>SUMPRODUCT(--(Q$9=YEAR(Quarterly_mmbls!$B$9:EN$9)),Quarterly_mmbls!$B67:EN67)</f>
        <v>0</v>
      </c>
      <c r="R93" s="47">
        <f>SUMPRODUCT(--(R$9=YEAR(Quarterly_mmbls!$B$9:EO$9)),Quarterly_mmbls!$B67:EO67)</f>
        <v>0</v>
      </c>
      <c r="S93" s="47">
        <f>SUMPRODUCT(--(S$9=YEAR(Quarterly_mmbls!$B$9:EP$9)),Quarterly_mmbls!$B67:EP67)</f>
        <v>0</v>
      </c>
      <c r="T93" s="47">
        <f>SUMPRODUCT(--(T$9=YEAR(Quarterly_mmbls!$B$9:EQ$9)),Quarterly_mmbls!$B67:EQ67)</f>
        <v>0</v>
      </c>
      <c r="U93" s="47">
        <f>SUMPRODUCT(--(U$9=YEAR(Quarterly_mmbls!$B$9:ER$9)),Quarterly_mmbls!$B67:ER67)</f>
        <v>0</v>
      </c>
      <c r="V93" s="47">
        <f>SUMPRODUCT(--(V$9=YEAR(Quarterly_mmbls!$B$9:ES$9)),Quarterly_mmbls!$B67:ES67)</f>
        <v>0</v>
      </c>
      <c r="W93" s="47">
        <f>SUMPRODUCT(--(W$9=YEAR(Quarterly_mmbls!$B$9:ET$9)),Quarterly_mmbls!$B67:ET67)</f>
        <v>0</v>
      </c>
      <c r="X93" s="47">
        <f>SUMPRODUCT(--(X$9=YEAR(Quarterly_mmbls!$B$9:EU$9)),Quarterly_mmbls!$B67:EU67)</f>
        <v>0</v>
      </c>
      <c r="Y93" s="47">
        <f>SUMPRODUCT(--(Y$9=YEAR(Quarterly_mmbls!$B$9:EV$9)),Quarterly_mmbls!$B67:EV67)</f>
        <v>0</v>
      </c>
      <c r="Z93" s="47">
        <f>SUMPRODUCT(--(Z$9=YEAR(Quarterly_mmbls!$B$9:EW$9)),Quarterly_mmbls!$B67:EW67)</f>
        <v>0</v>
      </c>
      <c r="AA93" s="47">
        <f>SUMPRODUCT(--(AA$9=YEAR(Quarterly_mmbls!$B$9:EX$9)),Quarterly_mmbls!$B67:EX67)</f>
        <v>0</v>
      </c>
      <c r="AB93" s="47">
        <f>SUMPRODUCT(--(AB$9=YEAR(Quarterly_mmbls!$B$9:EY$9)),Quarterly_mmbls!$B67:EY67)</f>
        <v>0</v>
      </c>
      <c r="AC93" s="47">
        <f>SUMPRODUCT(--(AC$9=YEAR(Quarterly_mmbls!$B$9:EZ$9)),Quarterly_mmbls!$B67:EZ67)</f>
        <v>0</v>
      </c>
      <c r="AD93" s="47">
        <f>SUMPRODUCT(--(AD$9=YEAR(Quarterly_mmbls!$B$9:FA$9)),Quarterly_mmbls!$B67:FA67)</f>
        <v>0</v>
      </c>
      <c r="AE93" s="47">
        <f>SUMPRODUCT(--(AE$9=YEAR(Quarterly_mmbls!$B$9:FB$9)),Quarterly_mmbls!$B67:FB67)</f>
        <v>0</v>
      </c>
      <c r="AF93" s="47">
        <f>SUMPRODUCT(--(AF$9=YEAR(Quarterly_mmbls!$B$9:FC$9)),Quarterly_mmbls!$B67:FC67)</f>
        <v>0</v>
      </c>
      <c r="AG93" s="47">
        <f>SUMPRODUCT(--(AG$9=YEAR(Quarterly_mmbls!$B$9:FD$9)),Quarterly_mmbls!$B67:FD67)</f>
        <v>0</v>
      </c>
      <c r="AH93" s="47">
        <f>SUMPRODUCT(--(AH$9=YEAR(Quarterly_mmbls!$B$9:FE$9)),Quarterly_mmbls!$B67:FE67)</f>
        <v>0</v>
      </c>
      <c r="AI93" s="47">
        <f>SUMPRODUCT(--(AI$9=YEAR(Quarterly_mmbls!$B$9:FF$9)),Quarterly_mmbls!$B67:FF67)</f>
        <v>0</v>
      </c>
      <c r="AJ93" s="47">
        <f>SUMPRODUCT(--(AJ$9=YEAR(Quarterly_mmbls!$B$9:FG$9)),Quarterly_mmbls!$B67:FG67)</f>
        <v>0</v>
      </c>
      <c r="AK93" s="47">
        <f>SUMPRODUCT(--(AK$9=YEAR(Quarterly_mmbls!$B$9:FH$9)),Quarterly_mmbls!$B67:FH67)</f>
        <v>0</v>
      </c>
      <c r="AL93" s="47">
        <f>SUMPRODUCT(--(AL$9=YEAR(Quarterly_mmbls!$B$9:FI$9)),Quarterly_mmbls!$B67:FI67)</f>
        <v>0</v>
      </c>
      <c r="AM93" s="47">
        <f>SUMPRODUCT(--(AM$9=YEAR(Quarterly_mmbls!$B$9:FJ$9)),Quarterly_mmbls!$B67:FJ67)</f>
        <v>0</v>
      </c>
      <c r="AN93" s="47">
        <f>SUMPRODUCT(--(AN$9=YEAR(Quarterly_mmbls!$B$9:FK$9)),Quarterly_mmbls!$B67:FK67)</f>
        <v>0</v>
      </c>
      <c r="AO93" s="47">
        <f>SUMPRODUCT(--(AO$9=YEAR(Quarterly_mmbls!$B$9:FL$9)),Quarterly_mmbls!$B67:FL67)</f>
        <v>0</v>
      </c>
      <c r="AP93" s="47">
        <f>SUMPRODUCT(--(AP$9=YEAR(Quarterly_mmbls!$B$9:FM$9)),Quarterly_mmbls!$B67:FM67)</f>
        <v>0</v>
      </c>
      <c r="AQ93" s="47">
        <f>SUMPRODUCT(--(AQ$9=YEAR(Quarterly_mmbls!$B$9:FN$9)),Quarterly_mmbls!$B67:FN67)</f>
        <v>0</v>
      </c>
      <c r="AR93" s="47">
        <f>SUMPRODUCT(--(AR$9=YEAR(Quarterly_mmbls!$B$9:FQ$9)),Quarterly_mmbls!$B67:FQ67)</f>
        <v>0</v>
      </c>
      <c r="AS93" s="47">
        <f>SUMPRODUCT(--(AS$9=YEAR(Quarterly_mmbls!$B$9:FU$9)),Quarterly_mmbls!$B67:FU67)</f>
        <v>0</v>
      </c>
    </row>
    <row r="94" spans="1:45" ht="15" x14ac:dyDescent="0.25">
      <c r="A94" s="49" t="s">
        <v>26</v>
      </c>
      <c r="B94" s="47">
        <f>SUMPRODUCT(--(B$9=YEAR(Quarterly_mmbls!$B$9:DY$9)),Quarterly_mmbls!$B68:DY68)</f>
        <v>-5.6899066749090274E-2</v>
      </c>
      <c r="C94" s="47">
        <f>SUMPRODUCT(--(C$9=YEAR(Quarterly_mmbls!$B$9:DZ$9)),Quarterly_mmbls!$B68:DZ68)</f>
        <v>2.7929208396204955E-3</v>
      </c>
      <c r="D94" s="47">
        <f>SUMPRODUCT(--(D$9=YEAR(Quarterly_mmbls!$B$9:EA$9)),Quarterly_mmbls!$B68:EA68)</f>
        <v>3.7960767905088094E-2</v>
      </c>
      <c r="E94" s="47">
        <f>SUMPRODUCT(--(E$9=YEAR(Quarterly_mmbls!$B$9:EB$9)),Quarterly_mmbls!$B68:EB68)</f>
        <v>2.9130546949137449E-2</v>
      </c>
      <c r="F94" s="47">
        <f>SUMPRODUCT(--(F$9=YEAR(Quarterly_mmbls!$B$9:EC$9)),Quarterly_mmbls!$B68:EC68)</f>
        <v>7.9273040817719465E-3</v>
      </c>
      <c r="G94" s="47">
        <f>SUMPRODUCT(--(G$9=YEAR(Quarterly_mmbls!$B$9:ED$9)),Quarterly_mmbls!$B68:ED68)</f>
        <v>4.8405526661477287E-2</v>
      </c>
      <c r="H94" s="47">
        <f>SUMPRODUCT(--(H$9=YEAR(Quarterly_mmbls!$B$9:EE$9)),Quarterly_mmbls!$B68:EE68)</f>
        <v>6.8177875838407453E-3</v>
      </c>
      <c r="I94" s="47">
        <f>SUMPRODUCT(--(I$9=YEAR(Quarterly_mmbls!$B$9:EF$9)),Quarterly_mmbls!$B68:EF68)</f>
        <v>-1.1936867150158716E-2</v>
      </c>
      <c r="J94" s="47">
        <f>SUMPRODUCT(--(J$9=YEAR(Quarterly_mmbls!$B$9:EG$9)),Quarterly_mmbls!$B68:EG68)</f>
        <v>-1.3252983271843113E-2</v>
      </c>
      <c r="K94" s="47">
        <f>SUMPRODUCT(--(K$9=YEAR(Quarterly_mmbls!$B$9:EH$9)),Quarterly_mmbls!$B68:EH68)</f>
        <v>9.5801010717940921E-3</v>
      </c>
      <c r="L94" s="47">
        <f>SUMPRODUCT(--(L$9=YEAR(Quarterly_mmbls!$B$9:EI$9)),Quarterly_mmbls!$B68:EI68)</f>
        <v>2.0506925616939412E-3</v>
      </c>
      <c r="M94" s="47">
        <f>SUMPRODUCT(--(M$9=YEAR(Quarterly_mmbls!$B$9:EJ$9)),Quarterly_mmbls!$B68:EJ68)</f>
        <v>-3.4509789004625591E-2</v>
      </c>
      <c r="N94" s="47">
        <f>SUMPRODUCT(--(N$9=YEAR(Quarterly_mmbls!$B$9:EK$9)),Quarterly_mmbls!$B68:EK68)</f>
        <v>4.5536087442688847E-2</v>
      </c>
      <c r="O94" s="47">
        <f>SUMPRODUCT(--(O$9=YEAR(Quarterly_mmbls!$B$9:EL$9)),Quarterly_mmbls!$B68:EL68)</f>
        <v>-1.0245810970553118E-2</v>
      </c>
      <c r="P94" s="47">
        <f>SUMPRODUCT(--(P$9=YEAR(Quarterly_mmbls!$B$9:EM$9)),Quarterly_mmbls!$B68:EM68)</f>
        <v>-1.2985168944755932E-2</v>
      </c>
      <c r="Q94" s="47">
        <f>SUMPRODUCT(--(Q$9=YEAR(Quarterly_mmbls!$B$9:EN$9)),Quarterly_mmbls!$B68:EN68)</f>
        <v>1.5472016267705835E-2</v>
      </c>
      <c r="R94" s="47">
        <f>SUMPRODUCT(--(R$9=YEAR(Quarterly_mmbls!$B$9:EO$9)),Quarterly_mmbls!$B68:EO68)</f>
        <v>-0.29380186435712496</v>
      </c>
      <c r="S94" s="47">
        <f>SUMPRODUCT(--(S$9=YEAR(Quarterly_mmbls!$B$9:EP$9)),Quarterly_mmbls!$B68:EP68)</f>
        <v>-0.25896867019431902</v>
      </c>
      <c r="T94" s="47">
        <f>SUMPRODUCT(--(T$9=YEAR(Quarterly_mmbls!$B$9:EQ$9)),Quarterly_mmbls!$B68:EQ68)</f>
        <v>0.27234645533277485</v>
      </c>
      <c r="U94" s="47">
        <f>SUMPRODUCT(--(U$9=YEAR(Quarterly_mmbls!$B$9:ER$9)),Quarterly_mmbls!$B68:ER68)</f>
        <v>3.3327509562412261E-2</v>
      </c>
      <c r="V94" s="47">
        <f>SUMPRODUCT(--(V$9=YEAR(Quarterly_mmbls!$B$9:ES$9)),Quarterly_mmbls!$B68:ES68)</f>
        <v>0.1600726035886611</v>
      </c>
      <c r="W94" s="47">
        <f>SUMPRODUCT(--(W$9=YEAR(Quarterly_mmbls!$B$9:ET$9)),Quarterly_mmbls!$B68:ET68)</f>
        <v>0.13788181021007573</v>
      </c>
      <c r="X94" s="47">
        <f>SUMPRODUCT(--(X$9=YEAR(Quarterly_mmbls!$B$9:EU$9)),Quarterly_mmbls!$B68:EU68)</f>
        <v>4.852340052769355E-3</v>
      </c>
      <c r="Y94" s="47">
        <f>SUMPRODUCT(--(Y$9=YEAR(Quarterly_mmbls!$B$9:EV$9)),Quarterly_mmbls!$B68:EV68)</f>
        <v>0.56739913652843077</v>
      </c>
      <c r="Z94" s="47">
        <f>SUMPRODUCT(--(Z$9=YEAR(Quarterly_mmbls!$B$9:EW$9)),Quarterly_mmbls!$B68:EW68)</f>
        <v>0.25185717024510434</v>
      </c>
      <c r="AA94" s="47">
        <f>SUMPRODUCT(--(AA$9=YEAR(Quarterly_mmbls!$B$9:EX$9)),Quarterly_mmbls!$B68:EX68)</f>
        <v>-0.60988968479581407</v>
      </c>
      <c r="AB94" s="47">
        <f>SUMPRODUCT(--(AB$9=YEAR(Quarterly_mmbls!$B$9:EY$9)),Quarterly_mmbls!$B68:EY68)</f>
        <v>0.36832838028172421</v>
      </c>
      <c r="AC94" s="47">
        <f>SUMPRODUCT(--(AC$9=YEAR(Quarterly_mmbls!$B$9:EZ$9)),Quarterly_mmbls!$B68:EZ68)</f>
        <v>-4.4854116373356581E-2</v>
      </c>
      <c r="AD94" s="47">
        <f>SUMPRODUCT(--(AD$9=YEAR(Quarterly_mmbls!$B$9:FA$9)),Quarterly_mmbls!$B68:FA68)</f>
        <v>-3.6647390444932842E-3</v>
      </c>
      <c r="AE94" s="47">
        <f>SUMPRODUCT(--(AE$9=YEAR(Quarterly_mmbls!$B$9:FB$9)),Quarterly_mmbls!$B68:FB68)</f>
        <v>-0.16668857999448308</v>
      </c>
      <c r="AF94" s="47">
        <f>SUMPRODUCT(--(AF$9=YEAR(Quarterly_mmbls!$B$9:FC$9)),Quarterly_mmbls!$B68:FC68)</f>
        <v>-9.1297890827196568E-2</v>
      </c>
      <c r="AG94" s="47">
        <f>SUMPRODUCT(--(AG$9=YEAR(Quarterly_mmbls!$B$9:FD$9)),Quarterly_mmbls!$B68:FD68)</f>
        <v>-0.36461472493465208</v>
      </c>
      <c r="AH94" s="47">
        <f>SUMPRODUCT(--(AH$9=YEAR(Quarterly_mmbls!$B$9:FE$9)),Quarterly_mmbls!$B68:FE68)</f>
        <v>0.16706034876900408</v>
      </c>
      <c r="AI94" s="47">
        <f>SUMPRODUCT(--(AI$9=YEAR(Quarterly_mmbls!$B$9:FF$9)),Quarterly_mmbls!$B68:FF68)</f>
        <v>-7.9834245302125489E-2</v>
      </c>
      <c r="AJ94" s="47">
        <f>SUMPRODUCT(--(AJ$9=YEAR(Quarterly_mmbls!$B$9:FG$9)),Quarterly_mmbls!$B68:FG68)</f>
        <v>-0.26708561599098174</v>
      </c>
      <c r="AK94" s="47">
        <f>SUMPRODUCT(--(AK$9=YEAR(Quarterly_mmbls!$B$9:FH$9)),Quarterly_mmbls!$B68:FH68)</f>
        <v>0.10775769647838095</v>
      </c>
      <c r="AL94" s="47">
        <f>SUMPRODUCT(--(AL$9=YEAR(Quarterly_mmbls!$B$9:FI$9)),Quarterly_mmbls!$B68:FI68)</f>
        <v>-0.18289491658679632</v>
      </c>
      <c r="AM94" s="47">
        <f>SUMPRODUCT(--(AM$9=YEAR(Quarterly_mmbls!$B$9:FJ$9)),Quarterly_mmbls!$B68:FJ68)</f>
        <v>0.16136598638562263</v>
      </c>
      <c r="AN94" s="47">
        <f>SUMPRODUCT(--(AN$9=YEAR(Quarterly_mmbls!$B$9:FK$9)),Quarterly_mmbls!$B68:FK68)</f>
        <v>0.18130496960968412</v>
      </c>
      <c r="AO94" s="47">
        <f>SUMPRODUCT(--(AO$9=YEAR(Quarterly_mmbls!$B$9:FL$9)),Quarterly_mmbls!$B68:FL68)</f>
        <v>-0.31574344283321004</v>
      </c>
      <c r="AP94" s="47">
        <f>SUMPRODUCT(--(AP$9=YEAR(Quarterly_mmbls!$B$9:FM$9)),Quarterly_mmbls!$B68:FM68)</f>
        <v>9.9157090322285674E-2</v>
      </c>
      <c r="AQ94" s="47">
        <f>SUMPRODUCT(--(AQ$9=YEAR(Quarterly_mmbls!$B$9:FN$9)),Quarterly_mmbls!$B68:FN68)</f>
        <v>0.11618694282420808</v>
      </c>
      <c r="AR94" s="47">
        <f>SUMPRODUCT(--(AR$9=YEAR(Quarterly_mmbls!$B$9:FQ$9)),Quarterly_mmbls!$B68:FQ68)</f>
        <v>-0.12881436455626982</v>
      </c>
      <c r="AS94" s="47">
        <f>SUMPRODUCT(--(AS$9=YEAR(Quarterly_mmbls!$B$9:FU$9)),Quarterly_mmbls!$B68:FU68)</f>
        <v>-0.2091327950047468</v>
      </c>
    </row>
    <row r="95" spans="1:45" ht="15" x14ac:dyDescent="0.25">
      <c r="A95" s="49" t="s">
        <v>27</v>
      </c>
      <c r="B95" s="47">
        <f>SUMPRODUCT(--(B$9=YEAR(Quarterly_mmbls!$B$9:DY$9)),Quarterly_mmbls!$B69:DY69)</f>
        <v>0.18889692291401639</v>
      </c>
      <c r="C95" s="47">
        <f>SUMPRODUCT(--(C$9=YEAR(Quarterly_mmbls!$B$9:DZ$9)),Quarterly_mmbls!$B69:DZ69)</f>
        <v>5.3882102925628351E-3</v>
      </c>
      <c r="D95" s="47">
        <f>SUMPRODUCT(--(D$9=YEAR(Quarterly_mmbls!$B$9:EA$9)),Quarterly_mmbls!$B69:EA69)</f>
        <v>-2.6941207044048756E-2</v>
      </c>
      <c r="E95" s="47">
        <f>SUMPRODUCT(--(E$9=YEAR(Quarterly_mmbls!$B$9:EB$9)),Quarterly_mmbls!$B69:EB69)</f>
        <v>5.950019069576375E-3</v>
      </c>
      <c r="F95" s="47">
        <f>SUMPRODUCT(--(F$9=YEAR(Quarterly_mmbls!$B$9:EC$9)),Quarterly_mmbls!$B69:EC69)</f>
        <v>4.8578488864778752E-3</v>
      </c>
      <c r="G95" s="47">
        <f>SUMPRODUCT(--(G$9=YEAR(Quarterly_mmbls!$B$9:ED$9)),Quarterly_mmbls!$B69:ED69)</f>
        <v>-7.9861969988554177E-3</v>
      </c>
      <c r="H95" s="47">
        <f>SUMPRODUCT(--(H$9=YEAR(Quarterly_mmbls!$B$9:EE$9)),Quarterly_mmbls!$B69:EE69)</f>
        <v>-1.4603851206218545E-2</v>
      </c>
      <c r="I95" s="47">
        <f>SUMPRODUCT(--(I$9=YEAR(Quarterly_mmbls!$B$9:EF$9)),Quarterly_mmbls!$B69:EF69)</f>
        <v>2.2578812719831171E-2</v>
      </c>
      <c r="J95" s="47">
        <f>SUMPRODUCT(--(J$9=YEAR(Quarterly_mmbls!$B$9:EG$9)),Quarterly_mmbls!$B69:EG69)</f>
        <v>1.1551898379298944E-2</v>
      </c>
      <c r="K95" s="47">
        <f>SUMPRODUCT(--(K$9=YEAR(Quarterly_mmbls!$B$9:EH$9)),Quarterly_mmbls!$B69:EH69)</f>
        <v>-1.9504712797482195E-2</v>
      </c>
      <c r="L95" s="47">
        <f>SUMPRODUCT(--(L$9=YEAR(Quarterly_mmbls!$B$9:EI$9)),Quarterly_mmbls!$B69:EI69)</f>
        <v>2.2791727404970517E-2</v>
      </c>
      <c r="M95" s="47">
        <f>SUMPRODUCT(--(M$9=YEAR(Quarterly_mmbls!$B$9:EJ$9)),Quarterly_mmbls!$B69:EJ69)</f>
        <v>2.491469527325214E-2</v>
      </c>
      <c r="N95" s="47">
        <f>SUMPRODUCT(--(N$9=YEAR(Quarterly_mmbls!$B$9:EK$9)),Quarterly_mmbls!$B69:EK69)</f>
        <v>-4.3044997646488172E-3</v>
      </c>
      <c r="O95" s="47">
        <f>SUMPRODUCT(--(O$9=YEAR(Quarterly_mmbls!$B$9:EL$9)),Quarterly_mmbls!$B69:EL69)</f>
        <v>-1.2753362724166053E-2</v>
      </c>
      <c r="P95" s="47">
        <f>SUMPRODUCT(--(P$9=YEAR(Quarterly_mmbls!$B$9:EM$9)),Quarterly_mmbls!$B69:EM69)</f>
        <v>-1.6778561413217999E-3</v>
      </c>
      <c r="Q95" s="47">
        <f>SUMPRODUCT(--(Q$9=YEAR(Quarterly_mmbls!$B$9:EN$9)),Quarterly_mmbls!$B69:EN69)</f>
        <v>4.2703738173856511E-2</v>
      </c>
      <c r="R95" s="47">
        <f>SUMPRODUCT(--(R$9=YEAR(Quarterly_mmbls!$B$9:EO$9)),Quarterly_mmbls!$B69:EO69)</f>
        <v>-2.4963194899915483E-2</v>
      </c>
      <c r="S95" s="47">
        <f>SUMPRODUCT(--(S$9=YEAR(Quarterly_mmbls!$B$9:EP$9)),Quarterly_mmbls!$B69:EP69)</f>
        <v>-0.13478336993113918</v>
      </c>
      <c r="T95" s="47">
        <f>SUMPRODUCT(--(T$9=YEAR(Quarterly_mmbls!$B$9:EQ$9)),Quarterly_mmbls!$B69:EQ69)</f>
        <v>-8.728036956287985E-2</v>
      </c>
      <c r="U95" s="47">
        <f>SUMPRODUCT(--(U$9=YEAR(Quarterly_mmbls!$B$9:ER$9)),Quarterly_mmbls!$B69:ER69)</f>
        <v>-5.1870861736332499E-2</v>
      </c>
      <c r="V95" s="47">
        <f>SUMPRODUCT(--(V$9=YEAR(Quarterly_mmbls!$B$9:ES$9)),Quarterly_mmbls!$B69:ES69)</f>
        <v>-5.1370089650956512E-2</v>
      </c>
      <c r="W95" s="47">
        <f>SUMPRODUCT(--(W$9=YEAR(Quarterly_mmbls!$B$9:ET$9)),Quarterly_mmbls!$B69:ET69)</f>
        <v>-3.5965147231591374E-2</v>
      </c>
      <c r="X95" s="47">
        <f>SUMPRODUCT(--(X$9=YEAR(Quarterly_mmbls!$B$9:EU$9)),Quarterly_mmbls!$B69:EU69)</f>
        <v>-7.997211819597308E-2</v>
      </c>
      <c r="Y95" s="47">
        <f>SUMPRODUCT(--(Y$9=YEAR(Quarterly_mmbls!$B$9:EV$9)),Quarterly_mmbls!$B69:EV69)</f>
        <v>0.10886133217002406</v>
      </c>
      <c r="Z95" s="47">
        <f>SUMPRODUCT(--(Z$9=YEAR(Quarterly_mmbls!$B$9:EW$9)),Quarterly_mmbls!$B69:EW69)</f>
        <v>9.7063137371175598E-2</v>
      </c>
      <c r="AA95" s="47">
        <f>SUMPRODUCT(--(AA$9=YEAR(Quarterly_mmbls!$B$9:EX$9)),Quarterly_mmbls!$B69:EX69)</f>
        <v>-0.2104853683785112</v>
      </c>
      <c r="AB95" s="47">
        <f>SUMPRODUCT(--(AB$9=YEAR(Quarterly_mmbls!$B$9:EY$9)),Quarterly_mmbls!$B69:EY69)</f>
        <v>8.283853379057958E-2</v>
      </c>
      <c r="AC95" s="47">
        <f>SUMPRODUCT(--(AC$9=YEAR(Quarterly_mmbls!$B$9:EZ$9)),Quarterly_mmbls!$B69:EZ69)</f>
        <v>-6.3943260189537054E-2</v>
      </c>
      <c r="AD95" s="47">
        <f>SUMPRODUCT(--(AD$9=YEAR(Quarterly_mmbls!$B$9:FA$9)),Quarterly_mmbls!$B69:FA69)</f>
        <v>0.1097185516919517</v>
      </c>
      <c r="AE95" s="47">
        <f>SUMPRODUCT(--(AE$9=YEAR(Quarterly_mmbls!$B$9:FB$9)),Quarterly_mmbls!$B69:FB69)</f>
        <v>0.27530077051242641</v>
      </c>
      <c r="AF95" s="47">
        <f>SUMPRODUCT(--(AF$9=YEAR(Quarterly_mmbls!$B$9:FC$9)),Quarterly_mmbls!$B69:FC69)</f>
        <v>-9.1802377301950233E-3</v>
      </c>
      <c r="AG95" s="47">
        <f>SUMPRODUCT(--(AG$9=YEAR(Quarterly_mmbls!$B$9:FD$9)),Quarterly_mmbls!$B69:FD69)</f>
        <v>-0.19429795179618553</v>
      </c>
      <c r="AH95" s="47">
        <f>SUMPRODUCT(--(AH$9=YEAR(Quarterly_mmbls!$B$9:FE$9)),Quarterly_mmbls!$B69:FE69)</f>
        <v>-6.8322560657260265E-2</v>
      </c>
      <c r="AI95" s="47">
        <f>SUMPRODUCT(--(AI$9=YEAR(Quarterly_mmbls!$B$9:FF$9)),Quarterly_mmbls!$B69:FF69)</f>
        <v>-0.13552429623387469</v>
      </c>
      <c r="AJ95" s="47">
        <f>SUMPRODUCT(--(AJ$9=YEAR(Quarterly_mmbls!$B$9:FG$9)),Quarterly_mmbls!$B69:FG69)</f>
        <v>0.33252008337326777</v>
      </c>
      <c r="AK95" s="47">
        <f>SUMPRODUCT(--(AK$9=YEAR(Quarterly_mmbls!$B$9:FH$9)),Quarterly_mmbls!$B69:FH69)</f>
        <v>-2.7146836909370531E-3</v>
      </c>
      <c r="AL95" s="47">
        <f>SUMPRODUCT(--(AL$9=YEAR(Quarterly_mmbls!$B$9:FI$9)),Quarterly_mmbls!$B69:FI69)</f>
        <v>-0.1395428240382349</v>
      </c>
      <c r="AM95" s="47">
        <f>SUMPRODUCT(--(AM$9=YEAR(Quarterly_mmbls!$B$9:FJ$9)),Quarterly_mmbls!$B69:FJ69)</f>
        <v>0.64603758059943095</v>
      </c>
      <c r="AN95" s="47">
        <f>SUMPRODUCT(--(AN$9=YEAR(Quarterly_mmbls!$B$9:FK$9)),Quarterly_mmbls!$B69:FK69)</f>
        <v>0.28068858304857275</v>
      </c>
      <c r="AO95" s="47">
        <f>SUMPRODUCT(--(AO$9=YEAR(Quarterly_mmbls!$B$9:FL$9)),Quarterly_mmbls!$B69:FL69)</f>
        <v>-3.8304611721521012E-2</v>
      </c>
      <c r="AP95" s="47">
        <f>SUMPRODUCT(--(AP$9=YEAR(Quarterly_mmbls!$B$9:FM$9)),Quarterly_mmbls!$B69:FM69)</f>
        <v>0.62233944893096571</v>
      </c>
      <c r="AQ95" s="47">
        <f>SUMPRODUCT(--(AQ$9=YEAR(Quarterly_mmbls!$B$9:FN$9)),Quarterly_mmbls!$B69:FN69)</f>
        <v>0.30146236003002003</v>
      </c>
      <c r="AR95" s="47">
        <f>SUMPRODUCT(--(AR$9=YEAR(Quarterly_mmbls!$B$9:FQ$9)),Quarterly_mmbls!$B69:FQ69)</f>
        <v>0.56505000863288524</v>
      </c>
      <c r="AS95" s="47">
        <f>SUMPRODUCT(--(AS$9=YEAR(Quarterly_mmbls!$B$9:FU$9)),Quarterly_mmbls!$B69:FU69)</f>
        <v>6.8764291455944704E-2</v>
      </c>
    </row>
    <row r="96" spans="1:45" ht="15" x14ac:dyDescent="0.25">
      <c r="A96" s="49" t="s">
        <v>28</v>
      </c>
      <c r="B96" s="47">
        <f t="shared" ref="B96:AP96" si="30">SUM(B97:B99)</f>
        <v>1.8470332634757097E-2</v>
      </c>
      <c r="C96" s="47">
        <f t="shared" si="30"/>
        <v>4.1051391849851231E-2</v>
      </c>
      <c r="D96" s="47">
        <f t="shared" si="30"/>
        <v>0</v>
      </c>
      <c r="E96" s="47">
        <f t="shared" si="30"/>
        <v>0</v>
      </c>
      <c r="F96" s="47">
        <f t="shared" si="30"/>
        <v>0</v>
      </c>
      <c r="G96" s="47">
        <f t="shared" si="30"/>
        <v>7.1199048294695469E-4</v>
      </c>
      <c r="H96" s="47">
        <f t="shared" si="30"/>
        <v>3.7388702398057051E-4</v>
      </c>
      <c r="I96" s="47">
        <f t="shared" si="30"/>
        <v>6.6250856021072028E-3</v>
      </c>
      <c r="J96" s="47">
        <f t="shared" si="30"/>
        <v>2.3248849899818874E-3</v>
      </c>
      <c r="K96" s="47">
        <f t="shared" si="30"/>
        <v>-7.0558157005096225E-3</v>
      </c>
      <c r="L96" s="47">
        <f t="shared" si="30"/>
        <v>-2.0224415072803564E-2</v>
      </c>
      <c r="M96" s="47">
        <f t="shared" si="30"/>
        <v>-9.8481512381744015E-3</v>
      </c>
      <c r="N96" s="47">
        <f t="shared" si="30"/>
        <v>-3.191405664768873E-4</v>
      </c>
      <c r="O96" s="47">
        <f t="shared" si="30"/>
        <v>4.8015926313123309E-3</v>
      </c>
      <c r="P96" s="47">
        <f t="shared" si="30"/>
        <v>-4.9343282735055181E-5</v>
      </c>
      <c r="Q96" s="47">
        <f t="shared" si="30"/>
        <v>6.5196676450535E-4</v>
      </c>
      <c r="R96" s="47">
        <f t="shared" si="30"/>
        <v>-4.8530412543991239E-3</v>
      </c>
      <c r="S96" s="47">
        <f t="shared" si="30"/>
        <v>-4.4614012497873078E-2</v>
      </c>
      <c r="T96" s="47">
        <f t="shared" si="30"/>
        <v>9.5887687161431367E-2</v>
      </c>
      <c r="U96" s="47">
        <f t="shared" si="30"/>
        <v>0.17553897398572882</v>
      </c>
      <c r="V96" s="47">
        <f t="shared" si="30"/>
        <v>-9.5763185234785428E-2</v>
      </c>
      <c r="W96" s="47">
        <f t="shared" si="30"/>
        <v>0.122935712705616</v>
      </c>
      <c r="X96" s="47">
        <f t="shared" si="30"/>
        <v>5.4399910850535721E-2</v>
      </c>
      <c r="Y96" s="47">
        <f t="shared" si="30"/>
        <v>5.1357452299227273E-3</v>
      </c>
      <c r="Z96" s="47">
        <f t="shared" si="30"/>
        <v>1.9437473595521206E-2</v>
      </c>
      <c r="AA96" s="47">
        <f t="shared" si="30"/>
        <v>0.27207547136381022</v>
      </c>
      <c r="AB96" s="47">
        <f t="shared" si="30"/>
        <v>0.14667061083191482</v>
      </c>
      <c r="AC96" s="47">
        <f t="shared" si="30"/>
        <v>-3.0525600495759413E-2</v>
      </c>
      <c r="AD96" s="47">
        <f t="shared" si="30"/>
        <v>5.2623538544469585E-2</v>
      </c>
      <c r="AE96" s="47">
        <f t="shared" si="30"/>
        <v>1.4406698193614471E-2</v>
      </c>
      <c r="AF96" s="47">
        <f t="shared" si="30"/>
        <v>4.3914163608434392E-2</v>
      </c>
      <c r="AG96" s="47">
        <f t="shared" si="30"/>
        <v>-9.4115925318441138E-3</v>
      </c>
      <c r="AH96" s="47">
        <f t="shared" si="30"/>
        <v>0.10770925769498341</v>
      </c>
      <c r="AI96" s="47">
        <f t="shared" si="30"/>
        <v>3.1981945864207453E-2</v>
      </c>
      <c r="AJ96" s="47">
        <f t="shared" si="30"/>
        <v>0.25678508630067087</v>
      </c>
      <c r="AK96" s="47">
        <f t="shared" si="30"/>
        <v>-4.2018390001962419E-2</v>
      </c>
      <c r="AL96" s="47">
        <f t="shared" si="30"/>
        <v>8.6098131474065434E-2</v>
      </c>
      <c r="AM96" s="47">
        <f t="shared" si="30"/>
        <v>-0.13272879599909096</v>
      </c>
      <c r="AN96" s="47">
        <f t="shared" si="30"/>
        <v>1.9666975070683879E-2</v>
      </c>
      <c r="AO96" s="47">
        <f t="shared" si="30"/>
        <v>2.1739105129318037E-2</v>
      </c>
      <c r="AP96" s="47">
        <f t="shared" si="30"/>
        <v>0.11695407737721351</v>
      </c>
      <c r="AQ96" s="47">
        <f>SUM(AQ97:AQ99)</f>
        <v>-6.9779417686581982E-2</v>
      </c>
      <c r="AR96" s="47">
        <f t="shared" ref="AR96" si="31">SUM(AR97:AR99)</f>
        <v>-0.12687815606612426</v>
      </c>
      <c r="AS96" s="47">
        <f>SUM(AS97:AS99)</f>
        <v>0.27127038793413188</v>
      </c>
    </row>
    <row r="97" spans="1:45" ht="15" x14ac:dyDescent="0.25">
      <c r="A97" s="50" t="s">
        <v>43</v>
      </c>
      <c r="B97" s="47">
        <f>SUMPRODUCT(--(B$9=YEAR(Quarterly_mmbls!$B$9:DY$9)),Quarterly_mmbls!$B71:DY71)</f>
        <v>0</v>
      </c>
      <c r="C97" s="47">
        <f>SUMPRODUCT(--(C$9=YEAR(Quarterly_mmbls!$B$9:DZ$9)),Quarterly_mmbls!$B71:DZ71)</f>
        <v>0</v>
      </c>
      <c r="D97" s="47">
        <f>SUMPRODUCT(--(D$9=YEAR(Quarterly_mmbls!$B$9:EA$9)),Quarterly_mmbls!$B71:EA71)</f>
        <v>0</v>
      </c>
      <c r="E97" s="47">
        <f>SUMPRODUCT(--(E$9=YEAR(Quarterly_mmbls!$B$9:EB$9)),Quarterly_mmbls!$B71:EB71)</f>
        <v>0</v>
      </c>
      <c r="F97" s="47">
        <f>SUMPRODUCT(--(F$9=YEAR(Quarterly_mmbls!$B$9:EC$9)),Quarterly_mmbls!$B71:EC71)</f>
        <v>0</v>
      </c>
      <c r="G97" s="47">
        <f>SUMPRODUCT(--(G$9=YEAR(Quarterly_mmbls!$B$9:ED$9)),Quarterly_mmbls!$B71:ED71)</f>
        <v>5.2283061796035472E-4</v>
      </c>
      <c r="H97" s="47">
        <f>SUMPRODUCT(--(H$9=YEAR(Quarterly_mmbls!$B$9:EE$9)),Quarterly_mmbls!$B71:EE71)</f>
        <v>1.6635519662374921E-4</v>
      </c>
      <c r="I97" s="47">
        <f>SUMPRODUCT(--(I$9=YEAR(Quarterly_mmbls!$B$9:EF$9)),Quarterly_mmbls!$B71:EF71)</f>
        <v>1.3546066010791009E-3</v>
      </c>
      <c r="J97" s="47">
        <f>SUMPRODUCT(--(J$9=YEAR(Quarterly_mmbls!$B$9:EG$9)),Quarterly_mmbls!$B71:EG71)</f>
        <v>1.4259016853464219E-4</v>
      </c>
      <c r="K97" s="47">
        <f>SUMPRODUCT(--(K$9=YEAR(Quarterly_mmbls!$B$9:EH$9)),Quarterly_mmbls!$B71:EH71)</f>
        <v>-6.9631532301083609E-3</v>
      </c>
      <c r="L97" s="47">
        <f>SUMPRODUCT(--(L$9=YEAR(Quarterly_mmbls!$B$9:EI$9)),Quarterly_mmbls!$B71:EI71)</f>
        <v>1.1486430243068399E-3</v>
      </c>
      <c r="M97" s="47">
        <f>SUMPRODUCT(--(M$9=YEAR(Quarterly_mmbls!$B$9:EJ$9)),Quarterly_mmbls!$B71:EJ71)</f>
        <v>-2.1388525280196329E-4</v>
      </c>
      <c r="N97" s="47">
        <f>SUMPRODUCT(--(N$9=YEAR(Quarterly_mmbls!$B$9:EK$9)),Quarterly_mmbls!$B71:EK71)</f>
        <v>8.7138436326721666E-5</v>
      </c>
      <c r="O97" s="47">
        <f>SUMPRODUCT(--(O$9=YEAR(Quarterly_mmbls!$B$9:EL$9)),Quarterly_mmbls!$B71:EL71)</f>
        <v>6.2898107675836146E-3</v>
      </c>
      <c r="P97" s="47">
        <f>SUMPRODUCT(--(P$9=YEAR(Quarterly_mmbls!$B$9:EM$9)),Quarterly_mmbls!$B71:EM71)</f>
        <v>-4.5945720972274083E-4</v>
      </c>
      <c r="Q97" s="47">
        <f>SUMPRODUCT(--(Q$9=YEAR(Quarterly_mmbls!$B$9:EN$9)),Quarterly_mmbls!$B71:EN71)</f>
        <v>1.1486430243068342E-2</v>
      </c>
      <c r="R97" s="47">
        <f>SUMPRODUCT(--(R$9=YEAR(Quarterly_mmbls!$B$9:EO$9)),Quarterly_mmbls!$B71:EO71)</f>
        <v>-1.6721054201336571E-3</v>
      </c>
      <c r="S97" s="47">
        <f>SUMPRODUCT(--(S$9=YEAR(Quarterly_mmbls!$B$9:EP$9)),Quarterly_mmbls!$B71:EP71)</f>
        <v>8.9899780492902551E-3</v>
      </c>
      <c r="T97" s="47">
        <f>SUMPRODUCT(--(T$9=YEAR(Quarterly_mmbls!$B$9:EQ$9)),Quarterly_mmbls!$B71:EQ71)</f>
        <v>0.12236003502767842</v>
      </c>
      <c r="U97" s="47">
        <f>SUMPRODUCT(--(U$9=YEAR(Quarterly_mmbls!$B$9:ER$9)),Quarterly_mmbls!$B71:ER71)</f>
        <v>0.18317876725039037</v>
      </c>
      <c r="V97" s="47">
        <f>SUMPRODUCT(--(V$9=YEAR(Quarterly_mmbls!$B$9:ES$9)),Quarterly_mmbls!$B71:ES71)</f>
        <v>-2.8978292714105111E-2</v>
      </c>
      <c r="W97" s="47">
        <f>SUMPRODUCT(--(W$9=YEAR(Quarterly_mmbls!$B$9:ET$9)),Quarterly_mmbls!$B71:ET71)</f>
        <v>0.13121045347559207</v>
      </c>
      <c r="X97" s="47">
        <f>SUMPRODUCT(--(X$9=YEAR(Quarterly_mmbls!$B$9:EU$9)),Quarterly_mmbls!$B71:EU71)</f>
        <v>7.8808489807908458E-2</v>
      </c>
      <c r="Y97" s="47">
        <f>SUMPRODUCT(--(Y$9=YEAR(Quarterly_mmbls!$B$9:EV$9)),Quarterly_mmbls!$B71:EV71)</f>
        <v>-7.5719449361360443E-3</v>
      </c>
      <c r="Z97" s="47">
        <f>SUMPRODUCT(--(Z$9=YEAR(Quarterly_mmbls!$B$9:EW$9)),Quarterly_mmbls!$B71:EW71)</f>
        <v>1.2301928268923908E-2</v>
      </c>
      <c r="AA97" s="47">
        <f>SUMPRODUCT(--(AA$9=YEAR(Quarterly_mmbls!$B$9:EX$9)),Quarterly_mmbls!$B71:EX71)</f>
        <v>0.26824117146971832</v>
      </c>
      <c r="AB97" s="47">
        <f>SUMPRODUCT(--(AB$9=YEAR(Quarterly_mmbls!$B$9:EY$9)),Quarterly_mmbls!$B71:EY71)</f>
        <v>0.11978908547365527</v>
      </c>
      <c r="AC97" s="47">
        <f>SUMPRODUCT(--(AC$9=YEAR(Quarterly_mmbls!$B$9:EZ$9)),Quarterly_mmbls!$B71:EZ71)</f>
        <v>-3.922557192875107E-2</v>
      </c>
      <c r="AD97" s="47">
        <f>SUMPRODUCT(--(AD$9=YEAR(Quarterly_mmbls!$B$9:FA$9)),Quarterly_mmbls!$B71:FA71)</f>
        <v>5.019420325814121E-2</v>
      </c>
      <c r="AE97" s="47">
        <f>SUMPRODUCT(--(AE$9=YEAR(Quarterly_mmbls!$B$9:FB$9)),Quarterly_mmbls!$B71:FB71)</f>
        <v>1.1874890165716266E-2</v>
      </c>
      <c r="AF97" s="47">
        <f>SUMPRODUCT(--(AF$9=YEAR(Quarterly_mmbls!$B$9:FC$9)),Quarterly_mmbls!$B71:FC71)</f>
        <v>5.6174014895648182E-2</v>
      </c>
      <c r="AG97" s="47">
        <f>SUMPRODUCT(--(AG$9=YEAR(Quarterly_mmbls!$B$9:FD$9)),Quarterly_mmbls!$B71:FD71)</f>
        <v>-8.1368369777724686E-3</v>
      </c>
      <c r="AH97" s="47">
        <f>SUMPRODUCT(--(AH$9=YEAR(Quarterly_mmbls!$B$9:FE$9)),Quarterly_mmbls!$B71:FE71)</f>
        <v>0.10040573377069527</v>
      </c>
      <c r="AI97" s="47">
        <f>SUMPRODUCT(--(AI$9=YEAR(Quarterly_mmbls!$B$9:FF$9)),Quarterly_mmbls!$B71:FF71)</f>
        <v>3.0340776681989909E-2</v>
      </c>
      <c r="AJ97" s="47">
        <f>SUMPRODUCT(--(AJ$9=YEAR(Quarterly_mmbls!$B$9:FG$9)),Quarterly_mmbls!$B71:FG71)</f>
        <v>0.18954477423706076</v>
      </c>
      <c r="AK97" s="47">
        <f>SUMPRODUCT(--(AK$9=YEAR(Quarterly_mmbls!$B$9:FH$9)),Quarterly_mmbls!$B71:FH71)</f>
        <v>-4.1771235645311232E-2</v>
      </c>
      <c r="AL97" s="47">
        <f>SUMPRODUCT(--(AL$9=YEAR(Quarterly_mmbls!$B$9:FI$9)),Quarterly_mmbls!$B71:FI71)</f>
        <v>8.1165259577660992E-2</v>
      </c>
      <c r="AM97" s="47">
        <f>SUMPRODUCT(--(AM$9=YEAR(Quarterly_mmbls!$B$9:FJ$9)),Quarterly_mmbls!$B71:FJ71)</f>
        <v>-0.13546907804297031</v>
      </c>
      <c r="AN97" s="47">
        <f>SUMPRODUCT(--(AN$9=YEAR(Quarterly_mmbls!$B$9:FK$9)),Quarterly_mmbls!$B71:FK71)</f>
        <v>2.1274566370219926E-2</v>
      </c>
      <c r="AO97" s="47">
        <f>SUMPRODUCT(--(AO$9=YEAR(Quarterly_mmbls!$B$9:FL$9)),Quarterly_mmbls!$B71:FL71)</f>
        <v>3.2582487036216086E-2</v>
      </c>
      <c r="AP97" s="47">
        <f>SUMPRODUCT(--(AP$9=YEAR(Quarterly_mmbls!$B$9:FM$9)),Quarterly_mmbls!$B71:FM71)</f>
        <v>0.1345760891087398</v>
      </c>
      <c r="AQ97" s="47">
        <f>SUMPRODUCT(--(AQ$9=YEAR(Quarterly_mmbls!$B$9:FN$9)),Quarterly_mmbls!$B71:FN71)</f>
        <v>-4.5893949143202127E-2</v>
      </c>
      <c r="AR97" s="47">
        <f>SUMPRODUCT(--(AR$9=YEAR(Quarterly_mmbls!$B$9:FQ$9)),Quarterly_mmbls!$B71:FQ71)</f>
        <v>-9.690893704184228E-2</v>
      </c>
      <c r="AS97" s="47">
        <f>SUMPRODUCT(--(AS$9=YEAR(Quarterly_mmbls!$B$9:FU$9)),Quarterly_mmbls!$B71:FU71)</f>
        <v>0.29347246788917003</v>
      </c>
    </row>
    <row r="98" spans="1:45" ht="15" x14ac:dyDescent="0.25">
      <c r="A98" s="50" t="s">
        <v>44</v>
      </c>
      <c r="B98" s="47">
        <f>SUMPRODUCT(--(B$9=YEAR(Quarterly_mmbls!$B$9:DY$9)),Quarterly_mmbls!$B72:DY72)</f>
        <v>0</v>
      </c>
      <c r="C98" s="47">
        <f>SUMPRODUCT(--(C$9=YEAR(Quarterly_mmbls!$B$9:DZ$9)),Quarterly_mmbls!$B72:DZ72)</f>
        <v>0</v>
      </c>
      <c r="D98" s="47">
        <f>SUMPRODUCT(--(D$9=YEAR(Quarterly_mmbls!$B$9:EA$9)),Quarterly_mmbls!$B72:EA72)</f>
        <v>0</v>
      </c>
      <c r="E98" s="47">
        <f>SUMPRODUCT(--(E$9=YEAR(Quarterly_mmbls!$B$9:EB$9)),Quarterly_mmbls!$B72:EB72)</f>
        <v>0</v>
      </c>
      <c r="F98" s="47">
        <f>SUMPRODUCT(--(F$9=YEAR(Quarterly_mmbls!$B$9:EC$9)),Quarterly_mmbls!$B72:EC72)</f>
        <v>0</v>
      </c>
      <c r="G98" s="47">
        <f>SUMPRODUCT(--(G$9=YEAR(Quarterly_mmbls!$B$9:ED$9)),Quarterly_mmbls!$B72:ED72)</f>
        <v>-2.635395573009914E-5</v>
      </c>
      <c r="H98" s="47">
        <f>SUMPRODUCT(--(H$9=YEAR(Quarterly_mmbls!$B$9:EE$9)),Quarterly_mmbls!$B72:EE72)</f>
        <v>0</v>
      </c>
      <c r="I98" s="47">
        <f>SUMPRODUCT(--(I$9=YEAR(Quarterly_mmbls!$B$9:EF$9)),Quarterly_mmbls!$B72:EF72)</f>
        <v>-6.1492563370231325E-5</v>
      </c>
      <c r="J98" s="47">
        <f>SUMPRODUCT(--(J$9=YEAR(Quarterly_mmbls!$B$9:EG$9)),Quarterly_mmbls!$B72:EG72)</f>
        <v>3.5138607640132195E-5</v>
      </c>
      <c r="K98" s="47">
        <f>SUMPRODUCT(--(K$9=YEAR(Quarterly_mmbls!$B$9:EH$9)),Quarterly_mmbls!$B72:EH72)</f>
        <v>-1.4055443056052875E-4</v>
      </c>
      <c r="L98" s="47">
        <f>SUMPRODUCT(--(L$9=YEAR(Quarterly_mmbls!$B$9:EI$9)),Quarterly_mmbls!$B72:EI72)</f>
        <v>-2.1373058097110403E-2</v>
      </c>
      <c r="M98" s="47">
        <f>SUMPRODUCT(--(M$9=YEAR(Quarterly_mmbls!$B$9:EJ$9)),Quarterly_mmbls!$B72:EJ72)</f>
        <v>0</v>
      </c>
      <c r="N98" s="47">
        <f>SUMPRODUCT(--(N$9=YEAR(Quarterly_mmbls!$B$9:EK$9)),Quarterly_mmbls!$B72:EK72)</f>
        <v>8.7846519100330438E-6</v>
      </c>
      <c r="O98" s="47">
        <f>SUMPRODUCT(--(O$9=YEAR(Quarterly_mmbls!$B$9:EL$9)),Quarterly_mmbls!$B72:EL72)</f>
        <v>-7.3791076044277617E-4</v>
      </c>
      <c r="P98" s="47">
        <f>SUMPRODUCT(--(P$9=YEAR(Quarterly_mmbls!$B$9:EM$9)),Quarterly_mmbls!$B72:EM72)</f>
        <v>-3.1624746876118972E-4</v>
      </c>
      <c r="Q98" s="47">
        <f>SUMPRODUCT(--(Q$9=YEAR(Quarterly_mmbls!$B$9:EN$9)),Quarterly_mmbls!$B72:EN72)</f>
        <v>-4.1375710496255654E-3</v>
      </c>
      <c r="R98" s="47">
        <f>SUMPRODUCT(--(R$9=YEAR(Quarterly_mmbls!$B$9:EO$9)),Quarterly_mmbls!$B72:EO72)</f>
        <v>-2.1961629775082623E-4</v>
      </c>
      <c r="S98" s="47">
        <f>SUMPRODUCT(--(S$9=YEAR(Quarterly_mmbls!$B$9:EP$9)),Quarterly_mmbls!$B72:EP72)</f>
        <v>-2.2840094966085922E-4</v>
      </c>
      <c r="T98" s="47">
        <f>SUMPRODUCT(--(T$9=YEAR(Quarterly_mmbls!$B$9:EQ$9)),Quarterly_mmbls!$B72:EQ72)</f>
        <v>-1.3176977865049573E-4</v>
      </c>
      <c r="U98" s="47">
        <f>SUMPRODUCT(--(U$9=YEAR(Quarterly_mmbls!$B$9:ER$9)),Quarterly_mmbls!$B72:ER72)</f>
        <v>-4.4801724741168548E-4</v>
      </c>
      <c r="V98" s="47">
        <f>SUMPRODUCT(--(V$9=YEAR(Quarterly_mmbls!$B$9:ES$9)),Quarterly_mmbls!$B72:ES72)</f>
        <v>-6.9398750089260893E-4</v>
      </c>
      <c r="W98" s="47">
        <f>SUMPRODUCT(--(W$9=YEAR(Quarterly_mmbls!$B$9:ET$9)),Quarterly_mmbls!$B72:ET72)</f>
        <v>-1.1947126597644945E-3</v>
      </c>
      <c r="X98" s="47">
        <f>SUMPRODUCT(--(X$9=YEAR(Quarterly_mmbls!$B$9:EU$9)),Quarterly_mmbls!$B72:EU72)</f>
        <v>-8.6968053909327171E-4</v>
      </c>
      <c r="Y98" s="47">
        <f>SUMPRODUCT(--(Y$9=YEAR(Quarterly_mmbls!$B$9:EV$9)),Quarterly_mmbls!$B72:EV72)</f>
        <v>-8.6968053909327171E-4</v>
      </c>
      <c r="Z98" s="47">
        <f>SUMPRODUCT(--(Z$9=YEAR(Quarterly_mmbls!$B$9:EW$9)),Quarterly_mmbls!$B72:EW72)</f>
        <v>-5.4201302284903928E-3</v>
      </c>
      <c r="AA98" s="47">
        <f>SUMPRODUCT(--(AA$9=YEAR(Quarterly_mmbls!$B$9:EX$9)),Quarterly_mmbls!$B72:EX72)</f>
        <v>-8.3542039664414314E-3</v>
      </c>
      <c r="AB98" s="47">
        <f>SUMPRODUCT(--(AB$9=YEAR(Quarterly_mmbls!$B$9:EY$9)),Quarterly_mmbls!$B72:EY72)</f>
        <v>1.9985083095325179E-2</v>
      </c>
      <c r="AC98" s="47">
        <f>SUMPRODUCT(--(AC$9=YEAR(Quarterly_mmbls!$B$9:EZ$9)),Quarterly_mmbls!$B72:EZ72)</f>
        <v>-7.9061867190297584E-4</v>
      </c>
      <c r="AD98" s="47">
        <f>SUMPRODUCT(--(AD$9=YEAR(Quarterly_mmbls!$B$9:FA$9)),Quarterly_mmbls!$B72:FA72)</f>
        <v>-2.3279327561587576E-3</v>
      </c>
      <c r="AE98" s="47">
        <f>SUMPRODUCT(--(AE$9=YEAR(Quarterly_mmbls!$B$9:FB$9)),Quarterly_mmbls!$B72:FB72)</f>
        <v>-1.7305764262765106E-3</v>
      </c>
      <c r="AF98" s="47">
        <f>SUMPRODUCT(--(AF$9=YEAR(Quarterly_mmbls!$B$9:FC$9)),Quarterly_mmbls!$B72:FC72)</f>
        <v>-2.576538405212693E-2</v>
      </c>
      <c r="AG98" s="47">
        <f>SUMPRODUCT(--(AG$9=YEAR(Quarterly_mmbls!$B$9:FD$9)),Quarterly_mmbls!$B72:FD72)</f>
        <v>-1.1068661406641639E-2</v>
      </c>
      <c r="AH98" s="47">
        <f>SUMPRODUCT(--(AH$9=YEAR(Quarterly_mmbls!$B$9:FE$9)),Quarterly_mmbls!$B72:FE72)</f>
        <v>0</v>
      </c>
      <c r="AI98" s="47">
        <f>SUMPRODUCT(--(AI$9=YEAR(Quarterly_mmbls!$B$9:FF$9)),Quarterly_mmbls!$B72:FF72)</f>
        <v>-6.149256337023133E-3</v>
      </c>
      <c r="AJ98" s="47">
        <f>SUMPRODUCT(--(AJ$9=YEAR(Quarterly_mmbls!$B$9:FG$9)),Quarterly_mmbls!$B72:FG72)</f>
        <v>0</v>
      </c>
      <c r="AK98" s="47">
        <f>SUMPRODUCT(--(AK$9=YEAR(Quarterly_mmbls!$B$9:FH$9)),Quarterly_mmbls!$B72:FH72)</f>
        <v>0</v>
      </c>
      <c r="AL98" s="47">
        <f>SUMPRODUCT(--(AL$9=YEAR(Quarterly_mmbls!$B$9:FI$9)),Quarterly_mmbls!$B72:FI72)</f>
        <v>0</v>
      </c>
      <c r="AM98" s="47">
        <f>SUMPRODUCT(--(AM$9=YEAR(Quarterly_mmbls!$B$9:FJ$9)),Quarterly_mmbls!$B72:FJ72)</f>
        <v>0</v>
      </c>
      <c r="AN98" s="47">
        <f>SUMPRODUCT(--(AN$9=YEAR(Quarterly_mmbls!$B$9:FK$9)),Quarterly_mmbls!$B72:FK72)</f>
        <v>-1.6075912995360477E-3</v>
      </c>
      <c r="AO98" s="47">
        <f>SUMPRODUCT(--(AO$9=YEAR(Quarterly_mmbls!$B$9:FL$9)),Quarterly_mmbls!$B72:FL72)</f>
        <v>-1.0699706026420251E-2</v>
      </c>
      <c r="AP98" s="47">
        <f>SUMPRODUCT(--(AP$9=YEAR(Quarterly_mmbls!$B$9:FM$9)),Quarterly_mmbls!$B72:FM72)</f>
        <v>-1.7622011731526294E-2</v>
      </c>
      <c r="AQ98" s="47">
        <f>SUMPRODUCT(--(AQ$9=YEAR(Quarterly_mmbls!$B$9:FN$9)),Quarterly_mmbls!$B72:FN72)</f>
        <v>-2.3885468543379855E-2</v>
      </c>
      <c r="AR98" s="47">
        <f>SUMPRODUCT(--(AR$9=YEAR(Quarterly_mmbls!$B$9:FQ$9)),Quarterly_mmbls!$B72:FQ72)</f>
        <v>-2.9929309057482589E-2</v>
      </c>
      <c r="AS98" s="47">
        <f>SUMPRODUCT(--(AS$9=YEAR(Quarterly_mmbls!$B$9:FU$9)),Quarterly_mmbls!$B72:FU72)</f>
        <v>-2.1787016300324483E-2</v>
      </c>
    </row>
    <row r="99" spans="1:45" ht="15" x14ac:dyDescent="0.25">
      <c r="A99" s="50" t="s">
        <v>45</v>
      </c>
      <c r="B99" s="47">
        <f>SUMPRODUCT(--(B$9=YEAR(Quarterly_mmbls!$B$9:DY$9)),Quarterly_mmbls!$B73:DY73)</f>
        <v>1.8470332634757097E-2</v>
      </c>
      <c r="C99" s="47">
        <f>SUMPRODUCT(--(C$9=YEAR(Quarterly_mmbls!$B$9:DZ$9)),Quarterly_mmbls!$B73:DZ73)</f>
        <v>4.1051391849851231E-2</v>
      </c>
      <c r="D99" s="47">
        <f>SUMPRODUCT(--(D$9=YEAR(Quarterly_mmbls!$B$9:EA$9)),Quarterly_mmbls!$B73:EA73)</f>
        <v>0</v>
      </c>
      <c r="E99" s="47">
        <f>SUMPRODUCT(--(E$9=YEAR(Quarterly_mmbls!$B$9:EB$9)),Quarterly_mmbls!$B73:EB73)</f>
        <v>0</v>
      </c>
      <c r="F99" s="47">
        <f>SUMPRODUCT(--(F$9=YEAR(Quarterly_mmbls!$B$9:EC$9)),Quarterly_mmbls!$B73:EC73)</f>
        <v>0</v>
      </c>
      <c r="G99" s="47">
        <f>SUMPRODUCT(--(G$9=YEAR(Quarterly_mmbls!$B$9:ED$9)),Quarterly_mmbls!$B73:ED73)</f>
        <v>2.1551382071669908E-4</v>
      </c>
      <c r="H99" s="47">
        <f>SUMPRODUCT(--(H$9=YEAR(Quarterly_mmbls!$B$9:EE$9)),Quarterly_mmbls!$B73:EE73)</f>
        <v>2.0753182735682129E-4</v>
      </c>
      <c r="I99" s="47">
        <f>SUMPRODUCT(--(I$9=YEAR(Quarterly_mmbls!$B$9:EF$9)),Quarterly_mmbls!$B73:EF73)</f>
        <v>5.3319715643983332E-3</v>
      </c>
      <c r="J99" s="47">
        <f>SUMPRODUCT(--(J$9=YEAR(Quarterly_mmbls!$B$9:EG$9)),Quarterly_mmbls!$B73:EG73)</f>
        <v>2.147156213807113E-3</v>
      </c>
      <c r="K99" s="47">
        <f>SUMPRODUCT(--(K$9=YEAR(Quarterly_mmbls!$B$9:EH$9)),Quarterly_mmbls!$B73:EH73)</f>
        <v>4.7891960159266452E-5</v>
      </c>
      <c r="L99" s="47">
        <f>SUMPRODUCT(--(L$9=YEAR(Quarterly_mmbls!$B$9:EI$9)),Quarterly_mmbls!$B73:EI73)</f>
        <v>0</v>
      </c>
      <c r="M99" s="47">
        <f>SUMPRODUCT(--(M$9=YEAR(Quarterly_mmbls!$B$9:EJ$9)),Quarterly_mmbls!$B73:EJ73)</f>
        <v>-9.6342659853724377E-3</v>
      </c>
      <c r="N99" s="47">
        <f>SUMPRODUCT(--(N$9=YEAR(Quarterly_mmbls!$B$9:EK$9)),Quarterly_mmbls!$B73:EK73)</f>
        <v>-4.1506365471364199E-4</v>
      </c>
      <c r="O99" s="47">
        <f>SUMPRODUCT(--(O$9=YEAR(Quarterly_mmbls!$B$9:EL$9)),Quarterly_mmbls!$B73:EL73)</f>
        <v>-7.5030737582850761E-4</v>
      </c>
      <c r="P99" s="47">
        <f>SUMPRODUCT(--(P$9=YEAR(Quarterly_mmbls!$B$9:EM$9)),Quarterly_mmbls!$B73:EM73)</f>
        <v>7.2636139574887542E-4</v>
      </c>
      <c r="Q99" s="47">
        <f>SUMPRODUCT(--(Q$9=YEAR(Quarterly_mmbls!$B$9:EN$9)),Quarterly_mmbls!$B73:EN73)</f>
        <v>-6.6968924289374267E-3</v>
      </c>
      <c r="R99" s="47">
        <f>SUMPRODUCT(--(R$9=YEAR(Quarterly_mmbls!$B$9:EO$9)),Quarterly_mmbls!$B73:EO73)</f>
        <v>-2.96131953651464E-3</v>
      </c>
      <c r="S99" s="47">
        <f>SUMPRODUCT(--(S$9=YEAR(Quarterly_mmbls!$B$9:EP$9)),Quarterly_mmbls!$B73:EP73)</f>
        <v>-5.3375589597502472E-2</v>
      </c>
      <c r="T99" s="47">
        <f>SUMPRODUCT(--(T$9=YEAR(Quarterly_mmbls!$B$9:EQ$9)),Quarterly_mmbls!$B73:EQ73)</f>
        <v>-2.6340578087596555E-2</v>
      </c>
      <c r="U99" s="47">
        <f>SUMPRODUCT(--(U$9=YEAR(Quarterly_mmbls!$B$9:ER$9)),Quarterly_mmbls!$B73:ER73)</f>
        <v>-7.1917760172498443E-3</v>
      </c>
      <c r="V99" s="47">
        <f>SUMPRODUCT(--(V$9=YEAR(Quarterly_mmbls!$B$9:ES$9)),Quarterly_mmbls!$B73:ES73)</f>
        <v>-6.6090905019787705E-2</v>
      </c>
      <c r="W99" s="47">
        <f>SUMPRODUCT(--(W$9=YEAR(Quarterly_mmbls!$B$9:ET$9)),Quarterly_mmbls!$B73:ET73)</f>
        <v>-7.0800281102115581E-3</v>
      </c>
      <c r="X99" s="47">
        <f>SUMPRODUCT(--(X$9=YEAR(Quarterly_mmbls!$B$9:EU$9)),Quarterly_mmbls!$B73:EU73)</f>
        <v>-2.3538898418279466E-2</v>
      </c>
      <c r="Y99" s="47">
        <f>SUMPRODUCT(--(Y$9=YEAR(Quarterly_mmbls!$B$9:EV$9)),Quarterly_mmbls!$B73:EV73)</f>
        <v>1.3577370705152043E-2</v>
      </c>
      <c r="Z99" s="47">
        <f>SUMPRODUCT(--(Z$9=YEAR(Quarterly_mmbls!$B$9:EW$9)),Quarterly_mmbls!$B73:EW73)</f>
        <v>1.255567555508769E-2</v>
      </c>
      <c r="AA99" s="47">
        <f>SUMPRODUCT(--(AA$9=YEAR(Quarterly_mmbls!$B$9:EX$9)),Quarterly_mmbls!$B73:EX73)</f>
        <v>1.2188503860533311E-2</v>
      </c>
      <c r="AB99" s="47">
        <f>SUMPRODUCT(--(AB$9=YEAR(Quarterly_mmbls!$B$9:EY$9)),Quarterly_mmbls!$B73:EY73)</f>
        <v>6.8964422629343705E-3</v>
      </c>
      <c r="AC99" s="47">
        <f>SUMPRODUCT(--(AC$9=YEAR(Quarterly_mmbls!$B$9:EZ$9)),Quarterly_mmbls!$B73:EZ73)</f>
        <v>9.4905901048946365E-3</v>
      </c>
      <c r="AD99" s="47">
        <f>SUMPRODUCT(--(AD$9=YEAR(Quarterly_mmbls!$B$9:FA$9)),Quarterly_mmbls!$B73:FA73)</f>
        <v>4.7572680424871339E-3</v>
      </c>
      <c r="AE99" s="47">
        <f>SUMPRODUCT(--(AE$9=YEAR(Quarterly_mmbls!$B$9:FB$9)),Quarterly_mmbls!$B73:FB73)</f>
        <v>4.2623844541747145E-3</v>
      </c>
      <c r="AF99" s="47">
        <f>SUMPRODUCT(--(AF$9=YEAR(Quarterly_mmbls!$B$9:FC$9)),Quarterly_mmbls!$B73:FC73)</f>
        <v>1.3505532764913142E-2</v>
      </c>
      <c r="AG99" s="47">
        <f>SUMPRODUCT(--(AG$9=YEAR(Quarterly_mmbls!$B$9:FD$9)),Quarterly_mmbls!$B73:FD73)</f>
        <v>9.7939058525699924E-3</v>
      </c>
      <c r="AH99" s="47">
        <f>SUMPRODUCT(--(AH$9=YEAR(Quarterly_mmbls!$B$9:FE$9)),Quarterly_mmbls!$B73:FE73)</f>
        <v>7.3035239242881349E-3</v>
      </c>
      <c r="AI99" s="47">
        <f>SUMPRODUCT(--(AI$9=YEAR(Quarterly_mmbls!$B$9:FF$9)),Quarterly_mmbls!$B73:FF73)</f>
        <v>7.7904255192406784E-3</v>
      </c>
      <c r="AJ99" s="47">
        <f>SUMPRODUCT(--(AJ$9=YEAR(Quarterly_mmbls!$B$9:FG$9)),Quarterly_mmbls!$B73:FG73)</f>
        <v>6.72403120636101E-2</v>
      </c>
      <c r="AK99" s="47">
        <f>SUMPRODUCT(--(AK$9=YEAR(Quarterly_mmbls!$B$9:FH$9)),Quarterly_mmbls!$B73:FH73)</f>
        <v>-2.4715435665118528E-4</v>
      </c>
      <c r="AL99" s="47">
        <f>SUMPRODUCT(--(AL$9=YEAR(Quarterly_mmbls!$B$9:FI$9)),Quarterly_mmbls!$B73:FI73)</f>
        <v>4.9328718964044456E-3</v>
      </c>
      <c r="AM99" s="47">
        <f>SUMPRODUCT(--(AM$9=YEAR(Quarterly_mmbls!$B$9:FJ$9)),Quarterly_mmbls!$B73:FJ73)</f>
        <v>2.7402820438793473E-3</v>
      </c>
      <c r="AN99" s="47">
        <f>SUMPRODUCT(--(AN$9=YEAR(Quarterly_mmbls!$B$9:FK$9)),Quarterly_mmbls!$B73:FK73)</f>
        <v>0</v>
      </c>
      <c r="AO99" s="47">
        <f>SUMPRODUCT(--(AO$9=YEAR(Quarterly_mmbls!$B$9:FL$9)),Quarterly_mmbls!$B73:FL73)</f>
        <v>-1.4367588047779935E-4</v>
      </c>
      <c r="AP99" s="47">
        <f>SUMPRODUCT(--(AP$9=YEAR(Quarterly_mmbls!$B$9:FM$9)),Quarterly_mmbls!$B73:FM73)</f>
        <v>0</v>
      </c>
      <c r="AQ99" s="47">
        <f>SUMPRODUCT(--(AQ$9=YEAR(Quarterly_mmbls!$B$9:FN$9)),Quarterly_mmbls!$B73:FN73)</f>
        <v>0</v>
      </c>
      <c r="AR99" s="47">
        <f>SUMPRODUCT(--(AR$9=YEAR(Quarterly_mmbls!$B$9:FQ$9)),Quarterly_mmbls!$B73:FQ73)</f>
        <v>-3.9909966799388716E-5</v>
      </c>
      <c r="AS99" s="47">
        <f>SUMPRODUCT(--(AS$9=YEAR(Quarterly_mmbls!$B$9:FU$9)),Quarterly_mmbls!$B73:FU73)</f>
        <v>-4.1506365471364264E-4</v>
      </c>
    </row>
    <row r="100" spans="1:45" ht="17.25" x14ac:dyDescent="0.25">
      <c r="A100" s="49" t="s">
        <v>134</v>
      </c>
      <c r="B100" s="47">
        <f>SUMPRODUCT(--(B$9=YEAR(Quarterly_mmbls!$B$9:DY$9)),Quarterly_mmbls!$B74:DY74)</f>
        <v>5.2663497759510396E-3</v>
      </c>
      <c r="C100" s="47">
        <f>SUMPRODUCT(--(C$9=YEAR(Quarterly_mmbls!$B$9:DZ$9)),Quarterly_mmbls!$B74:DZ74)</f>
        <v>1.2831543740335193E-3</v>
      </c>
      <c r="D100" s="47">
        <f>SUMPRODUCT(--(D$9=YEAR(Quarterly_mmbls!$B$9:EA$9)),Quarterly_mmbls!$B74:EA74)</f>
        <v>1.4318734531826279E-3</v>
      </c>
      <c r="E100" s="47">
        <f>SUMPRODUCT(--(E$9=YEAR(Quarterly_mmbls!$B$9:EB$9)),Quarterly_mmbls!$B74:EB74)</f>
        <v>1.5488491120315797E-3</v>
      </c>
      <c r="F100" s="47">
        <f>SUMPRODUCT(--(F$9=YEAR(Quarterly_mmbls!$B$9:EC$9)),Quarterly_mmbls!$B74:EC74)</f>
        <v>1.2054992743168666E-3</v>
      </c>
      <c r="G100" s="47">
        <f>SUMPRODUCT(--(G$9=YEAR(Quarterly_mmbls!$B$9:ED$9)),Quarterly_mmbls!$B74:ED74)</f>
        <v>-0.14731377641266344</v>
      </c>
      <c r="H100" s="47">
        <f>SUMPRODUCT(--(H$9=YEAR(Quarterly_mmbls!$B$9:EE$9)),Quarterly_mmbls!$B74:EE74)</f>
        <v>2.0740620573223338E-2</v>
      </c>
      <c r="I100" s="47">
        <f>SUMPRODUCT(--(I$9=YEAR(Quarterly_mmbls!$B$9:EF$9)),Quarterly_mmbls!$B74:EF74)</f>
        <v>9.916173407918203E-3</v>
      </c>
      <c r="J100" s="47">
        <f>SUMPRODUCT(--(J$9=YEAR(Quarterly_mmbls!$B$9:EG$9)),Quarterly_mmbls!$B74:EG74)</f>
        <v>1.447665187113863E-2</v>
      </c>
      <c r="K100" s="47">
        <f>SUMPRODUCT(--(K$9=YEAR(Quarterly_mmbls!$B$9:EH$9)),Quarterly_mmbls!$B74:EH74)</f>
        <v>1.076970720524368E-2</v>
      </c>
      <c r="L100" s="47">
        <f>SUMPRODUCT(--(L$9=YEAR(Quarterly_mmbls!$B$9:EI$9)),Quarterly_mmbls!$B74:EI74)</f>
        <v>1.1690245040484486E-2</v>
      </c>
      <c r="M100" s="47">
        <f>SUMPRODUCT(--(M$9=YEAR(Quarterly_mmbls!$B$9:EJ$9)),Quarterly_mmbls!$B74:EJ74)</f>
        <v>3.3379026238427936E-3</v>
      </c>
      <c r="N100" s="47">
        <f>SUMPRODUCT(--(N$9=YEAR(Quarterly_mmbls!$B$9:EK$9)),Quarterly_mmbls!$B74:EK74)</f>
        <v>-5.2795866749639528E-2</v>
      </c>
      <c r="O100" s="47">
        <f>SUMPRODUCT(--(O$9=YEAR(Quarterly_mmbls!$B$9:EL$9)),Quarterly_mmbls!$B74:EL74)</f>
        <v>7.5513906037218102E-3</v>
      </c>
      <c r="P100" s="47">
        <f>SUMPRODUCT(--(P$9=YEAR(Quarterly_mmbls!$B$9:EM$9)),Quarterly_mmbls!$B74:EM74)</f>
        <v>4.034983891847177E-2</v>
      </c>
      <c r="Q100" s="47">
        <f>SUMPRODUCT(--(Q$9=YEAR(Quarterly_mmbls!$B$9:EN$9)),Quarterly_mmbls!$B74:EN74)</f>
        <v>5.7558142959042123E-2</v>
      </c>
      <c r="R100" s="47">
        <f>SUMPRODUCT(--(R$9=YEAR(Quarterly_mmbls!$B$9:EO$9)),Quarterly_mmbls!$B74:EO74)</f>
        <v>6.1171354788887772E-2</v>
      </c>
      <c r="S100" s="47">
        <f>SUMPRODUCT(--(S$9=YEAR(Quarterly_mmbls!$B$9:EP$9)),Quarterly_mmbls!$B74:EP74)</f>
        <v>9.7701033513164476E-2</v>
      </c>
      <c r="T100" s="47">
        <f>SUMPRODUCT(--(T$9=YEAR(Quarterly_mmbls!$B$9:EQ$9)),Quarterly_mmbls!$B74:EQ74)</f>
        <v>6.9008605289970631E-2</v>
      </c>
      <c r="U100" s="47">
        <f>SUMPRODUCT(--(U$9=YEAR(Quarterly_mmbls!$B$9:ER$9)),Quarterly_mmbls!$B74:ER74)</f>
        <v>8.3330951808697845E-2</v>
      </c>
      <c r="V100" s="47">
        <f>SUMPRODUCT(--(V$9=YEAR(Quarterly_mmbls!$B$9:ES$9)),Quarterly_mmbls!$B74:ES74)</f>
        <v>6.6192804471495267E-2</v>
      </c>
      <c r="W100" s="47">
        <f>SUMPRODUCT(--(W$9=YEAR(Quarterly_mmbls!$B$9:ET$9)),Quarterly_mmbls!$B74:ET74)</f>
        <v>5.6640839206666828E-2</v>
      </c>
      <c r="X100" s="47">
        <f>SUMPRODUCT(--(X$9=YEAR(Quarterly_mmbls!$B$9:EU$9)),Quarterly_mmbls!$B74:EU74)</f>
        <v>6.6335870708217975E-2</v>
      </c>
      <c r="Y100" s="47">
        <f>SUMPRODUCT(--(Y$9=YEAR(Quarterly_mmbls!$B$9:EV$9)),Quarterly_mmbls!$B74:EV74)</f>
        <v>0.11657932002961222</v>
      </c>
      <c r="Z100" s="47">
        <f>SUMPRODUCT(--(Z$9=YEAR(Quarterly_mmbls!$B$9:EW$9)),Quarterly_mmbls!$B74:EW74)</f>
        <v>3.7594926753603632E-2</v>
      </c>
      <c r="AA100" s="47">
        <f>SUMPRODUCT(--(AA$9=YEAR(Quarterly_mmbls!$B$9:EX$9)),Quarterly_mmbls!$B74:EX74)</f>
        <v>0.10947722545994845</v>
      </c>
      <c r="AB100" s="47">
        <f>SUMPRODUCT(--(AB$9=YEAR(Quarterly_mmbls!$B$9:EY$9)),Quarterly_mmbls!$B74:EY74)</f>
        <v>5.5215069459479252E-2</v>
      </c>
      <c r="AC100" s="47">
        <f>SUMPRODUCT(--(AC$9=YEAR(Quarterly_mmbls!$B$9:EZ$9)),Quarterly_mmbls!$B74:EZ74)</f>
        <v>0.13106797713374518</v>
      </c>
      <c r="AD100" s="47">
        <f>SUMPRODUCT(--(AD$9=YEAR(Quarterly_mmbls!$B$9:FA$9)),Quarterly_mmbls!$B74:FA74)</f>
        <v>0.10463963971545176</v>
      </c>
      <c r="AE100" s="47">
        <f>SUMPRODUCT(--(AE$9=YEAR(Quarterly_mmbls!$B$9:FB$9)),Quarterly_mmbls!$B74:FB74)</f>
        <v>3.5240930369228388E-2</v>
      </c>
      <c r="AF100" s="47">
        <f>SUMPRODUCT(--(AF$9=YEAR(Quarterly_mmbls!$B$9:FC$9)),Quarterly_mmbls!$B74:FC74)</f>
        <v>7.2694250783638364E-2</v>
      </c>
      <c r="AG100" s="47">
        <f>SUMPRODUCT(--(AG$9=YEAR(Quarterly_mmbls!$B$9:FD$9)),Quarterly_mmbls!$B74:FD74)</f>
        <v>4.0871204637478918E-2</v>
      </c>
      <c r="AH100" s="47">
        <f>SUMPRODUCT(--(AH$9=YEAR(Quarterly_mmbls!$B$9:FE$9)),Quarterly_mmbls!$B74:FE74)</f>
        <v>-2.6541912211932049E-2</v>
      </c>
      <c r="AI100" s="47">
        <f>SUMPRODUCT(--(AI$9=YEAR(Quarterly_mmbls!$B$9:FF$9)),Quarterly_mmbls!$B74:FF74)</f>
        <v>-3.2430606001512353E-2</v>
      </c>
      <c r="AJ100" s="47">
        <f>SUMPRODUCT(--(AJ$9=YEAR(Quarterly_mmbls!$B$9:FG$9)),Quarterly_mmbls!$B74:FG74)</f>
        <v>3.2820444734822082E-2</v>
      </c>
      <c r="AK100" s="47">
        <f>SUMPRODUCT(--(AK$9=YEAR(Quarterly_mmbls!$B$9:FH$9)),Quarterly_mmbls!$B74:FH74)</f>
        <v>0.13364944009994367</v>
      </c>
      <c r="AL100" s="47">
        <f>SUMPRODUCT(--(AL$9=YEAR(Quarterly_mmbls!$B$9:FI$9)),Quarterly_mmbls!$B74:FI74)</f>
        <v>4.2249467700582438E-2</v>
      </c>
      <c r="AM100" s="47">
        <f>SUMPRODUCT(--(AM$9=YEAR(Quarterly_mmbls!$B$9:FJ$9)),Quarterly_mmbls!$B74:FJ74)</f>
        <v>9.9135881138540799E-2</v>
      </c>
      <c r="AN100" s="47">
        <f>SUMPRODUCT(--(AN$9=YEAR(Quarterly_mmbls!$B$9:FK$9)),Quarterly_mmbls!$B74:FK74)</f>
        <v>9.8823481423527287E-2</v>
      </c>
      <c r="AO100" s="47">
        <f>SUMPRODUCT(--(AO$9=YEAR(Quarterly_mmbls!$B$9:FL$9)),Quarterly_mmbls!$B74:FL74)</f>
        <v>8.5193445676311375E-2</v>
      </c>
      <c r="AP100" s="47">
        <f>SUMPRODUCT(--(AP$9=YEAR(Quarterly_mmbls!$B$9:FM$9)),Quarterly_mmbls!$B74:FM74)</f>
        <v>7.1932543168584218E-2</v>
      </c>
      <c r="AQ100" s="47">
        <f>SUMPRODUCT(--(AQ$9=YEAR(Quarterly_mmbls!$B$9:FN$9)),Quarterly_mmbls!$B74:FN74)</f>
        <v>9.0753043349531409E-2</v>
      </c>
      <c r="AR100" s="47">
        <f>SUMPRODUCT(--(AR$9=YEAR(Quarterly_mmbls!$B$9:FQ$9)),Quarterly_mmbls!$B74:FQ74)</f>
        <v>-5.867366120703639E-2</v>
      </c>
      <c r="AS100" s="47">
        <f>SUMPRODUCT(--(AS$9=YEAR(Quarterly_mmbls!$B$9:FU$9)),Quarterly_mmbls!$B74:FU74)</f>
        <v>-0.19572712617878374</v>
      </c>
    </row>
    <row r="101" spans="1:45" ht="15" x14ac:dyDescent="0.2">
      <c r="A101" s="27" t="s">
        <v>31</v>
      </c>
      <c r="B101" s="34">
        <f t="shared" ref="B101:AP101" si="32">SUM(B102,B105:B107,B111)</f>
        <v>3.043736433289558</v>
      </c>
      <c r="C101" s="34">
        <f t="shared" si="32"/>
        <v>3.3873321195311106</v>
      </c>
      <c r="D101" s="34">
        <f t="shared" si="32"/>
        <v>3.7759021049845733</v>
      </c>
      <c r="E101" s="34">
        <f t="shared" si="32"/>
        <v>3.6096888913599248</v>
      </c>
      <c r="F101" s="34">
        <f t="shared" si="32"/>
        <v>3.6271000579600936</v>
      </c>
      <c r="G101" s="34">
        <f t="shared" si="32"/>
        <v>4.7452337920738454</v>
      </c>
      <c r="H101" s="34">
        <f t="shared" si="32"/>
        <v>3.8493875063330925</v>
      </c>
      <c r="I101" s="34">
        <f t="shared" si="32"/>
        <v>3.5434650044957787</v>
      </c>
      <c r="J101" s="34">
        <f t="shared" si="32"/>
        <v>3.3308778768849163</v>
      </c>
      <c r="K101" s="34">
        <f t="shared" si="32"/>
        <v>2.9754049092859067</v>
      </c>
      <c r="L101" s="34">
        <f t="shared" si="32"/>
        <v>3.1132726279074601</v>
      </c>
      <c r="M101" s="34">
        <f t="shared" si="32"/>
        <v>3.1636943215193054</v>
      </c>
      <c r="N101" s="34">
        <f t="shared" si="32"/>
        <v>3.2080265294986674</v>
      </c>
      <c r="O101" s="34">
        <f t="shared" si="32"/>
        <v>4.0676350434370816</v>
      </c>
      <c r="P101" s="34">
        <f t="shared" si="32"/>
        <v>4.6372696026954969</v>
      </c>
      <c r="Q101" s="34">
        <f t="shared" si="32"/>
        <v>4.1630591667477796</v>
      </c>
      <c r="R101" s="34">
        <f t="shared" si="32"/>
        <v>5.6138475645083048</v>
      </c>
      <c r="S101" s="34">
        <f t="shared" si="32"/>
        <v>5.334701168065596</v>
      </c>
      <c r="T101" s="34">
        <f t="shared" si="32"/>
        <v>5.1024069512871408</v>
      </c>
      <c r="U101" s="34">
        <f t="shared" si="32"/>
        <v>5.2491482553793034</v>
      </c>
      <c r="V101" s="34">
        <f t="shared" si="32"/>
        <v>6.2268349948064925</v>
      </c>
      <c r="W101" s="34">
        <f t="shared" si="32"/>
        <v>6.4917382550664433</v>
      </c>
      <c r="X101" s="34">
        <f t="shared" si="32"/>
        <v>6.3884853323875683</v>
      </c>
      <c r="Y101" s="34">
        <f t="shared" si="32"/>
        <v>6.4918803587776237</v>
      </c>
      <c r="Z101" s="34">
        <f t="shared" si="32"/>
        <v>6.7192080380261601</v>
      </c>
      <c r="AA101" s="34">
        <f t="shared" si="32"/>
        <v>6.532003602461117</v>
      </c>
      <c r="AB101" s="34">
        <f t="shared" si="32"/>
        <v>6.0455005498246237</v>
      </c>
      <c r="AC101" s="34">
        <f t="shared" si="32"/>
        <v>6.5558648853253363</v>
      </c>
      <c r="AD101" s="34">
        <f t="shared" si="32"/>
        <v>6.7099997362408761</v>
      </c>
      <c r="AE101" s="34">
        <f t="shared" si="32"/>
        <v>6.7813644485937203</v>
      </c>
      <c r="AF101" s="34">
        <f t="shared" si="32"/>
        <v>7.0662466630110385</v>
      </c>
      <c r="AG101" s="34">
        <f t="shared" si="32"/>
        <v>7.5858216593102226</v>
      </c>
      <c r="AH101" s="34">
        <f t="shared" si="32"/>
        <v>7.3990652842141387</v>
      </c>
      <c r="AI101" s="34">
        <f t="shared" si="32"/>
        <v>7.7076214220669019</v>
      </c>
      <c r="AJ101" s="34">
        <f t="shared" si="32"/>
        <v>7.9862887024640274</v>
      </c>
      <c r="AK101" s="34">
        <f t="shared" si="32"/>
        <v>7.7807539311900236</v>
      </c>
      <c r="AL101" s="34">
        <f t="shared" si="32"/>
        <v>7.9179469194474219</v>
      </c>
      <c r="AM101" s="34">
        <f t="shared" si="32"/>
        <v>8.08045221554835</v>
      </c>
      <c r="AN101" s="34">
        <f t="shared" si="32"/>
        <v>8.1844243246609256</v>
      </c>
      <c r="AO101" s="34">
        <f t="shared" si="32"/>
        <v>8.2006346533182128</v>
      </c>
      <c r="AP101" s="34">
        <f t="shared" si="32"/>
        <v>8.2358620688109738</v>
      </c>
      <c r="AQ101" s="34">
        <f>SUM(AQ102,AQ105:AQ107,AQ111)</f>
        <v>8.9420501675059043</v>
      </c>
      <c r="AR101" s="34">
        <f t="shared" ref="AR101" si="33">SUM(AR102,AR105:AR107,AR111)</f>
        <v>10.238480945739493</v>
      </c>
      <c r="AS101" s="34">
        <f>SUM(AS102,AS105:AS107,AS111)</f>
        <v>10.944642220009587</v>
      </c>
    </row>
    <row r="102" spans="1:45" ht="15" x14ac:dyDescent="0.25">
      <c r="A102" s="49" t="s">
        <v>25</v>
      </c>
      <c r="B102" s="47">
        <f t="shared" ref="B102:AP102" si="34">SUM(B103:B104)</f>
        <v>1.2877040861948841E-3</v>
      </c>
      <c r="C102" s="47">
        <f t="shared" si="34"/>
        <v>7.6431468341889883E-4</v>
      </c>
      <c r="D102" s="47">
        <f t="shared" si="34"/>
        <v>9.055467444854348E-4</v>
      </c>
      <c r="E102" s="47">
        <f t="shared" si="34"/>
        <v>1.3292429276850419E-4</v>
      </c>
      <c r="F102" s="47">
        <f t="shared" si="34"/>
        <v>3.3231073192126046E-5</v>
      </c>
      <c r="G102" s="47">
        <f t="shared" si="34"/>
        <v>1.3292429276850419E-4</v>
      </c>
      <c r="H102" s="47">
        <f t="shared" si="34"/>
        <v>9.382988949983696E-3</v>
      </c>
      <c r="I102" s="47">
        <f t="shared" si="34"/>
        <v>2.5754081723897685E-4</v>
      </c>
      <c r="J102" s="47">
        <f t="shared" si="34"/>
        <v>0</v>
      </c>
      <c r="K102" s="47">
        <f t="shared" si="34"/>
        <v>0</v>
      </c>
      <c r="L102" s="47">
        <f t="shared" si="34"/>
        <v>1.6791463671369121E-5</v>
      </c>
      <c r="M102" s="47">
        <f t="shared" si="34"/>
        <v>6.6462146384252093E-5</v>
      </c>
      <c r="N102" s="47">
        <f t="shared" si="34"/>
        <v>2.9839003073423958E-4</v>
      </c>
      <c r="O102" s="47">
        <f t="shared" si="34"/>
        <v>5.8734078317628044E-4</v>
      </c>
      <c r="P102" s="47">
        <f t="shared" si="34"/>
        <v>1.4538594521555145E-3</v>
      </c>
      <c r="Q102" s="47">
        <f t="shared" si="34"/>
        <v>2.1600197574881928E-3</v>
      </c>
      <c r="R102" s="47">
        <f t="shared" si="34"/>
        <v>2.5951096120070054E-3</v>
      </c>
      <c r="S102" s="47">
        <f t="shared" si="34"/>
        <v>4.5959766709121976E-2</v>
      </c>
      <c r="T102" s="47">
        <f t="shared" si="34"/>
        <v>1.9942830619600958E-3</v>
      </c>
      <c r="U102" s="47">
        <f t="shared" si="34"/>
        <v>1.9547312314422958E-3</v>
      </c>
      <c r="V102" s="47">
        <f t="shared" si="34"/>
        <v>3.3384462378789739E-2</v>
      </c>
      <c r="W102" s="47">
        <f t="shared" si="34"/>
        <v>9.8398589903590946E-4</v>
      </c>
      <c r="X102" s="47">
        <f t="shared" si="34"/>
        <v>3.3933376020533149E-3</v>
      </c>
      <c r="Y102" s="47">
        <f t="shared" si="34"/>
        <v>1.4449434951299754E-4</v>
      </c>
      <c r="Z102" s="47">
        <f t="shared" si="34"/>
        <v>0</v>
      </c>
      <c r="AA102" s="47">
        <f t="shared" si="34"/>
        <v>2.0851433102538774E-4</v>
      </c>
      <c r="AB102" s="47">
        <f t="shared" si="34"/>
        <v>0</v>
      </c>
      <c r="AC102" s="47">
        <f t="shared" si="34"/>
        <v>0</v>
      </c>
      <c r="AD102" s="47">
        <f t="shared" si="34"/>
        <v>0</v>
      </c>
      <c r="AE102" s="47">
        <f t="shared" si="34"/>
        <v>0</v>
      </c>
      <c r="AF102" s="47">
        <f t="shared" si="34"/>
        <v>0</v>
      </c>
      <c r="AG102" s="47">
        <f t="shared" si="34"/>
        <v>0</v>
      </c>
      <c r="AH102" s="47">
        <f t="shared" si="34"/>
        <v>2.5466228568949205E-5</v>
      </c>
      <c r="AI102" s="47">
        <f t="shared" si="34"/>
        <v>0</v>
      </c>
      <c r="AJ102" s="47">
        <f t="shared" si="34"/>
        <v>0</v>
      </c>
      <c r="AK102" s="47">
        <f t="shared" si="34"/>
        <v>0</v>
      </c>
      <c r="AL102" s="47">
        <f t="shared" si="34"/>
        <v>1.3722308297877506E-2</v>
      </c>
      <c r="AM102" s="47">
        <f t="shared" si="34"/>
        <v>2.7287873184729687E-2</v>
      </c>
      <c r="AN102" s="47">
        <f t="shared" si="34"/>
        <v>1.0751948317432182E-2</v>
      </c>
      <c r="AO102" s="47">
        <f t="shared" si="34"/>
        <v>5.8828233006794376E-3</v>
      </c>
      <c r="AP102" s="47">
        <f t="shared" si="34"/>
        <v>8.4266626568556847E-6</v>
      </c>
      <c r="AQ102" s="47">
        <f>SUM(AQ103:AQ104)</f>
        <v>3.352435482418973E-5</v>
      </c>
      <c r="AR102" s="47">
        <f t="shared" ref="AR102" si="35">SUM(AR103:AR104)</f>
        <v>4.1698966326120833E-5</v>
      </c>
      <c r="AS102" s="47">
        <f>SUM(AS103:AS104)</f>
        <v>8.8903061397406161E-5</v>
      </c>
    </row>
    <row r="103" spans="1:45" ht="17.25" x14ac:dyDescent="0.25">
      <c r="A103" s="50" t="s">
        <v>132</v>
      </c>
      <c r="B103" s="47">
        <f>SUMPRODUCT(--(B$9=YEAR(Quarterly_mmbls!$B$9:DY$9)),Quarterly_mmbls!$B77:DY77)</f>
        <v>0</v>
      </c>
      <c r="C103" s="47">
        <f>SUMPRODUCT(--(C$9=YEAR(Quarterly_mmbls!$B$9:DZ$9)),Quarterly_mmbls!$B77:DZ77)</f>
        <v>0</v>
      </c>
      <c r="D103" s="47">
        <f>SUMPRODUCT(--(D$9=YEAR(Quarterly_mmbls!$B$9:EA$9)),Quarterly_mmbls!$B77:EA77)</f>
        <v>0</v>
      </c>
      <c r="E103" s="47">
        <f>SUMPRODUCT(--(E$9=YEAR(Quarterly_mmbls!$B$9:EB$9)),Quarterly_mmbls!$B77:EB77)</f>
        <v>0</v>
      </c>
      <c r="F103" s="47">
        <f>SUMPRODUCT(--(F$9=YEAR(Quarterly_mmbls!$B$9:EC$9)),Quarterly_mmbls!$B77:EC77)</f>
        <v>0</v>
      </c>
      <c r="G103" s="47">
        <f>SUMPRODUCT(--(G$9=YEAR(Quarterly_mmbls!$B$9:ED$9)),Quarterly_mmbls!$B77:ED77)</f>
        <v>0</v>
      </c>
      <c r="H103" s="47">
        <f>SUMPRODUCT(--(H$9=YEAR(Quarterly_mmbls!$B$9:EE$9)),Quarterly_mmbls!$B77:EE77)</f>
        <v>1.6967390746675217E-4</v>
      </c>
      <c r="I103" s="47">
        <f>SUMPRODUCT(--(I$9=YEAR(Quarterly_mmbls!$B$9:EF$9)),Quarterly_mmbls!$B77:EF77)</f>
        <v>0</v>
      </c>
      <c r="J103" s="47">
        <f>SUMPRODUCT(--(J$9=YEAR(Quarterly_mmbls!$B$9:EG$9)),Quarterly_mmbls!$B77:EG77)</f>
        <v>0</v>
      </c>
      <c r="K103" s="47">
        <f>SUMPRODUCT(--(K$9=YEAR(Quarterly_mmbls!$B$9:EH$9)),Quarterly_mmbls!$B77:EH77)</f>
        <v>0</v>
      </c>
      <c r="L103" s="47">
        <f>SUMPRODUCT(--(L$9=YEAR(Quarterly_mmbls!$B$9:EI$9)),Quarterly_mmbls!$B77:EI77)</f>
        <v>8.4836953733376094E-6</v>
      </c>
      <c r="M103" s="47">
        <f>SUMPRODUCT(--(M$9=YEAR(Quarterly_mmbls!$B$9:EJ$9)),Quarterly_mmbls!$B77:EJ77)</f>
        <v>0</v>
      </c>
      <c r="N103" s="47">
        <f>SUMPRODUCT(--(N$9=YEAR(Quarterly_mmbls!$B$9:EK$9)),Quarterly_mmbls!$B77:EK77)</f>
        <v>0</v>
      </c>
      <c r="O103" s="47">
        <f>SUMPRODUCT(--(O$9=YEAR(Quarterly_mmbls!$B$9:EL$9)),Quarterly_mmbls!$B77:EL77)</f>
        <v>1.4054081651843607E-4</v>
      </c>
      <c r="P103" s="47">
        <f>SUMPRODUCT(--(P$9=YEAR(Quarterly_mmbls!$B$9:EM$9)),Quarterly_mmbls!$B77:EM77)</f>
        <v>0</v>
      </c>
      <c r="Q103" s="47">
        <f>SUMPRODUCT(--(Q$9=YEAR(Quarterly_mmbls!$B$9:EN$9)),Quarterly_mmbls!$B77:EN77)</f>
        <v>0</v>
      </c>
      <c r="R103" s="47">
        <f>SUMPRODUCT(--(R$9=YEAR(Quarterly_mmbls!$B$9:EO$9)),Quarterly_mmbls!$B77:EO77)</f>
        <v>3.872506287334311E-4</v>
      </c>
      <c r="S103" s="47">
        <f>SUMPRODUCT(--(S$9=YEAR(Quarterly_mmbls!$B$9:EP$9)),Quarterly_mmbls!$B77:EP77)</f>
        <v>3.4258228581610355E-4</v>
      </c>
      <c r="T103" s="47">
        <f>SUMPRODUCT(--(T$9=YEAR(Quarterly_mmbls!$B$9:EQ$9)),Quarterly_mmbls!$B77:EQ77)</f>
        <v>4.60625790970136E-4</v>
      </c>
      <c r="U103" s="47">
        <f>SUMPRODUCT(--(U$9=YEAR(Quarterly_mmbls!$B$9:ER$9)),Quarterly_mmbls!$B77:ER77)</f>
        <v>5.5459355952633058E-4</v>
      </c>
      <c r="V103" s="47">
        <f>SUMPRODUCT(--(V$9=YEAR(Quarterly_mmbls!$B$9:ES$9)),Quarterly_mmbls!$B77:ES77)</f>
        <v>3.9995867036957453E-4</v>
      </c>
      <c r="W103" s="47">
        <f>SUMPRODUCT(--(W$9=YEAR(Quarterly_mmbls!$B$9:ET$9)),Quarterly_mmbls!$B77:ET77)</f>
        <v>2.0471934561051825E-4</v>
      </c>
      <c r="X103" s="47">
        <f>SUMPRODUCT(--(X$9=YEAR(Quarterly_mmbls!$B$9:EU$9)),Quarterly_mmbls!$B77:EU77)</f>
        <v>1.8171794433068315E-3</v>
      </c>
      <c r="Y103" s="47">
        <f>SUMPRODUCT(--(Y$9=YEAR(Quarterly_mmbls!$B$9:EV$9)),Quarterly_mmbls!$B77:EV77)</f>
        <v>1.0274669554840364E-4</v>
      </c>
      <c r="Z103" s="47">
        <f>SUMPRODUCT(--(Z$9=YEAR(Quarterly_mmbls!$B$9:EW$9)),Quarterly_mmbls!$B77:EW77)</f>
        <v>0</v>
      </c>
      <c r="AA103" s="47">
        <f>SUMPRODUCT(--(AA$9=YEAR(Quarterly_mmbls!$B$9:EX$9)),Quarterly_mmbls!$B77:EX77)</f>
        <v>0</v>
      </c>
      <c r="AB103" s="47">
        <f>SUMPRODUCT(--(AB$9=YEAR(Quarterly_mmbls!$B$9:EY$9)),Quarterly_mmbls!$B77:EY77)</f>
        <v>0</v>
      </c>
      <c r="AC103" s="47">
        <f>SUMPRODUCT(--(AC$9=YEAR(Quarterly_mmbls!$B$9:EZ$9)),Quarterly_mmbls!$B77:EZ77)</f>
        <v>0</v>
      </c>
      <c r="AD103" s="47">
        <f>SUMPRODUCT(--(AD$9=YEAR(Quarterly_mmbls!$B$9:FA$9)),Quarterly_mmbls!$B77:FA77)</f>
        <v>0</v>
      </c>
      <c r="AE103" s="47">
        <f>SUMPRODUCT(--(AE$9=YEAR(Quarterly_mmbls!$B$9:FB$9)),Quarterly_mmbls!$B77:FB77)</f>
        <v>0</v>
      </c>
      <c r="AF103" s="47">
        <f>SUMPRODUCT(--(AF$9=YEAR(Quarterly_mmbls!$B$9:FC$9)),Quarterly_mmbls!$B77:FC77)</f>
        <v>0</v>
      </c>
      <c r="AG103" s="47">
        <f>SUMPRODUCT(--(AG$9=YEAR(Quarterly_mmbls!$B$9:FD$9)),Quarterly_mmbls!$B77:FD77)</f>
        <v>0</v>
      </c>
      <c r="AH103" s="47">
        <f>SUMPRODUCT(--(AH$9=YEAR(Quarterly_mmbls!$B$9:FE$9)),Quarterly_mmbls!$B77:FE77)</f>
        <v>2.5466228568949205E-5</v>
      </c>
      <c r="AI103" s="47">
        <f>SUMPRODUCT(--(AI$9=YEAR(Quarterly_mmbls!$B$9:FF$9)),Quarterly_mmbls!$B77:FF77)</f>
        <v>0</v>
      </c>
      <c r="AJ103" s="47">
        <f>SUMPRODUCT(--(AJ$9=YEAR(Quarterly_mmbls!$B$9:FG$9)),Quarterly_mmbls!$B77:FG77)</f>
        <v>0</v>
      </c>
      <c r="AK103" s="47">
        <f>SUMPRODUCT(--(AK$9=YEAR(Quarterly_mmbls!$B$9:FH$9)),Quarterly_mmbls!$B77:FH77)</f>
        <v>0</v>
      </c>
      <c r="AL103" s="47">
        <f>SUMPRODUCT(--(AL$9=YEAR(Quarterly_mmbls!$B$9:FI$9)),Quarterly_mmbls!$B77:FI77)</f>
        <v>1.3722308297877506E-2</v>
      </c>
      <c r="AM103" s="47">
        <f>SUMPRODUCT(--(AM$9=YEAR(Quarterly_mmbls!$B$9:FJ$9)),Quarterly_mmbls!$B77:FJ77)</f>
        <v>1.7190167629768809E-2</v>
      </c>
      <c r="AN103" s="47">
        <f>SUMPRODUCT(--(AN$9=YEAR(Quarterly_mmbls!$B$9:FK$9)),Quarterly_mmbls!$B77:FK77)</f>
        <v>1.0751948317432182E-2</v>
      </c>
      <c r="AO103" s="47">
        <f>SUMPRODUCT(--(AO$9=YEAR(Quarterly_mmbls!$B$9:FL$9)),Quarterly_mmbls!$B77:FL77)</f>
        <v>5.8828233006794376E-3</v>
      </c>
      <c r="AP103" s="47">
        <f>SUMPRODUCT(--(AP$9=YEAR(Quarterly_mmbls!$B$9:FM$9)),Quarterly_mmbls!$B77:FM77)</f>
        <v>8.4266626568556847E-6</v>
      </c>
      <c r="AQ103" s="47">
        <f>SUMPRODUCT(--(AQ$9=YEAR(Quarterly_mmbls!$B$9:FN$9)),Quarterly_mmbls!$B77:FN77)</f>
        <v>0</v>
      </c>
      <c r="AR103" s="47">
        <f>SUMPRODUCT(--(AR$9=YEAR(Quarterly_mmbls!$B$9:FQ$9)),Quarterly_mmbls!$B77:FQ77)</f>
        <v>0</v>
      </c>
      <c r="AS103" s="47">
        <f>SUMPRODUCT(--(AS$9=YEAR(Quarterly_mmbls!$B$9:FU$9)),Quarterly_mmbls!$B77:FU77)</f>
        <v>5.9640994238627346E-5</v>
      </c>
    </row>
    <row r="104" spans="1:45" ht="17.25" x14ac:dyDescent="0.25">
      <c r="A104" s="50" t="s">
        <v>133</v>
      </c>
      <c r="B104" s="47">
        <f>SUMPRODUCT(--(B$9=YEAR(Quarterly_mmbls!$B$9:DY$9)),Quarterly_mmbls!$B78:DY78)</f>
        <v>1.2877040861948841E-3</v>
      </c>
      <c r="C104" s="47">
        <f>SUMPRODUCT(--(C$9=YEAR(Quarterly_mmbls!$B$9:DZ$9)),Quarterly_mmbls!$B78:DZ78)</f>
        <v>7.6431468341889883E-4</v>
      </c>
      <c r="D104" s="47">
        <f>SUMPRODUCT(--(D$9=YEAR(Quarterly_mmbls!$B$9:EA$9)),Quarterly_mmbls!$B78:EA78)</f>
        <v>9.055467444854348E-4</v>
      </c>
      <c r="E104" s="47">
        <f>SUMPRODUCT(--(E$9=YEAR(Quarterly_mmbls!$B$9:EB$9)),Quarterly_mmbls!$B78:EB78)</f>
        <v>1.3292429276850419E-4</v>
      </c>
      <c r="F104" s="47">
        <f>SUMPRODUCT(--(F$9=YEAR(Quarterly_mmbls!$B$9:EC$9)),Quarterly_mmbls!$B78:EC78)</f>
        <v>3.3231073192126046E-5</v>
      </c>
      <c r="G104" s="47">
        <f>SUMPRODUCT(--(G$9=YEAR(Quarterly_mmbls!$B$9:ED$9)),Quarterly_mmbls!$B78:ED78)</f>
        <v>1.3292429276850419E-4</v>
      </c>
      <c r="H104" s="47">
        <f>SUMPRODUCT(--(H$9=YEAR(Quarterly_mmbls!$B$9:EE$9)),Quarterly_mmbls!$B78:EE78)</f>
        <v>9.2133150425169445E-3</v>
      </c>
      <c r="I104" s="47">
        <f>SUMPRODUCT(--(I$9=YEAR(Quarterly_mmbls!$B$9:EF$9)),Quarterly_mmbls!$B78:EF78)</f>
        <v>2.5754081723897685E-4</v>
      </c>
      <c r="J104" s="47">
        <f>SUMPRODUCT(--(J$9=YEAR(Quarterly_mmbls!$B$9:EG$9)),Quarterly_mmbls!$B78:EG78)</f>
        <v>0</v>
      </c>
      <c r="K104" s="47">
        <f>SUMPRODUCT(--(K$9=YEAR(Quarterly_mmbls!$B$9:EH$9)),Quarterly_mmbls!$B78:EH78)</f>
        <v>0</v>
      </c>
      <c r="L104" s="47">
        <f>SUMPRODUCT(--(L$9=YEAR(Quarterly_mmbls!$B$9:EI$9)),Quarterly_mmbls!$B78:EI78)</f>
        <v>8.3077682980315116E-6</v>
      </c>
      <c r="M104" s="47">
        <f>SUMPRODUCT(--(M$9=YEAR(Quarterly_mmbls!$B$9:EJ$9)),Quarterly_mmbls!$B78:EJ78)</f>
        <v>6.6462146384252093E-5</v>
      </c>
      <c r="N104" s="47">
        <f>SUMPRODUCT(--(N$9=YEAR(Quarterly_mmbls!$B$9:EK$9)),Quarterly_mmbls!$B78:EK78)</f>
        <v>2.9839003073423958E-4</v>
      </c>
      <c r="O104" s="47">
        <f>SUMPRODUCT(--(O$9=YEAR(Quarterly_mmbls!$B$9:EL$9)),Quarterly_mmbls!$B78:EL78)</f>
        <v>4.4679996665784438E-4</v>
      </c>
      <c r="P104" s="47">
        <f>SUMPRODUCT(--(P$9=YEAR(Quarterly_mmbls!$B$9:EM$9)),Quarterly_mmbls!$B78:EM78)</f>
        <v>1.4538594521555145E-3</v>
      </c>
      <c r="Q104" s="47">
        <f>SUMPRODUCT(--(Q$9=YEAR(Quarterly_mmbls!$B$9:EN$9)),Quarterly_mmbls!$B78:EN78)</f>
        <v>2.1600197574881928E-3</v>
      </c>
      <c r="R104" s="47">
        <f>SUMPRODUCT(--(R$9=YEAR(Quarterly_mmbls!$B$9:EO$9)),Quarterly_mmbls!$B78:EO78)</f>
        <v>2.2078589832735742E-3</v>
      </c>
      <c r="S104" s="47">
        <f>SUMPRODUCT(--(S$9=YEAR(Quarterly_mmbls!$B$9:EP$9)),Quarterly_mmbls!$B78:EP78)</f>
        <v>4.5617184423305875E-2</v>
      </c>
      <c r="T104" s="47">
        <f>SUMPRODUCT(--(T$9=YEAR(Quarterly_mmbls!$B$9:EQ$9)),Quarterly_mmbls!$B78:EQ78)</f>
        <v>1.5336572709899598E-3</v>
      </c>
      <c r="U104" s="47">
        <f>SUMPRODUCT(--(U$9=YEAR(Quarterly_mmbls!$B$9:ER$9)),Quarterly_mmbls!$B78:ER78)</f>
        <v>1.4001376719159652E-3</v>
      </c>
      <c r="V104" s="47">
        <f>SUMPRODUCT(--(V$9=YEAR(Quarterly_mmbls!$B$9:ES$9)),Quarterly_mmbls!$B78:ES78)</f>
        <v>3.2984503708420168E-2</v>
      </c>
      <c r="W104" s="47">
        <f>SUMPRODUCT(--(W$9=YEAR(Quarterly_mmbls!$B$9:ET$9)),Quarterly_mmbls!$B78:ET78)</f>
        <v>7.7926655342539116E-4</v>
      </c>
      <c r="X104" s="47">
        <f>SUMPRODUCT(--(X$9=YEAR(Quarterly_mmbls!$B$9:EU$9)),Quarterly_mmbls!$B78:EU78)</f>
        <v>1.5761581587464837E-3</v>
      </c>
      <c r="Y104" s="47">
        <f>SUMPRODUCT(--(Y$9=YEAR(Quarterly_mmbls!$B$9:EV$9)),Quarterly_mmbls!$B78:EV78)</f>
        <v>4.1747653964593895E-5</v>
      </c>
      <c r="Z104" s="47">
        <f>SUMPRODUCT(--(Z$9=YEAR(Quarterly_mmbls!$B$9:EW$9)),Quarterly_mmbls!$B78:EW78)</f>
        <v>0</v>
      </c>
      <c r="AA104" s="47">
        <f>SUMPRODUCT(--(AA$9=YEAR(Quarterly_mmbls!$B$9:EX$9)),Quarterly_mmbls!$B78:EX78)</f>
        <v>2.0851433102538774E-4</v>
      </c>
      <c r="AB104" s="47">
        <f>SUMPRODUCT(--(AB$9=YEAR(Quarterly_mmbls!$B$9:EY$9)),Quarterly_mmbls!$B78:EY78)</f>
        <v>0</v>
      </c>
      <c r="AC104" s="47">
        <f>SUMPRODUCT(--(AC$9=YEAR(Quarterly_mmbls!$B$9:EZ$9)),Quarterly_mmbls!$B78:EZ78)</f>
        <v>0</v>
      </c>
      <c r="AD104" s="47">
        <f>SUMPRODUCT(--(AD$9=YEAR(Quarterly_mmbls!$B$9:FA$9)),Quarterly_mmbls!$B78:FA78)</f>
        <v>0</v>
      </c>
      <c r="AE104" s="47">
        <f>SUMPRODUCT(--(AE$9=YEAR(Quarterly_mmbls!$B$9:FB$9)),Quarterly_mmbls!$B78:FB78)</f>
        <v>0</v>
      </c>
      <c r="AF104" s="47">
        <f>SUMPRODUCT(--(AF$9=YEAR(Quarterly_mmbls!$B$9:FC$9)),Quarterly_mmbls!$B78:FC78)</f>
        <v>0</v>
      </c>
      <c r="AG104" s="47">
        <f>SUMPRODUCT(--(AG$9=YEAR(Quarterly_mmbls!$B$9:FD$9)),Quarterly_mmbls!$B78:FD78)</f>
        <v>0</v>
      </c>
      <c r="AH104" s="47">
        <f>SUMPRODUCT(--(AH$9=YEAR(Quarterly_mmbls!$B$9:FE$9)),Quarterly_mmbls!$B78:FE78)</f>
        <v>0</v>
      </c>
      <c r="AI104" s="47">
        <f>SUMPRODUCT(--(AI$9=YEAR(Quarterly_mmbls!$B$9:FF$9)),Quarterly_mmbls!$B78:FF78)</f>
        <v>0</v>
      </c>
      <c r="AJ104" s="47">
        <f>SUMPRODUCT(--(AJ$9=YEAR(Quarterly_mmbls!$B$9:FG$9)),Quarterly_mmbls!$B78:FG78)</f>
        <v>0</v>
      </c>
      <c r="AK104" s="47">
        <f>SUMPRODUCT(--(AK$9=YEAR(Quarterly_mmbls!$B$9:FH$9)),Quarterly_mmbls!$B78:FH78)</f>
        <v>0</v>
      </c>
      <c r="AL104" s="47">
        <f>SUMPRODUCT(--(AL$9=YEAR(Quarterly_mmbls!$B$9:FI$9)),Quarterly_mmbls!$B78:FI78)</f>
        <v>0</v>
      </c>
      <c r="AM104" s="47">
        <f>SUMPRODUCT(--(AM$9=YEAR(Quarterly_mmbls!$B$9:FJ$9)),Quarterly_mmbls!$B78:FJ78)</f>
        <v>1.009770555496088E-2</v>
      </c>
      <c r="AN104" s="47">
        <f>SUMPRODUCT(--(AN$9=YEAR(Quarterly_mmbls!$B$9:FK$9)),Quarterly_mmbls!$B78:FK78)</f>
        <v>0</v>
      </c>
      <c r="AO104" s="47">
        <f>SUMPRODUCT(--(AO$9=YEAR(Quarterly_mmbls!$B$9:FL$9)),Quarterly_mmbls!$B78:FL78)</f>
        <v>0</v>
      </c>
      <c r="AP104" s="47">
        <f>SUMPRODUCT(--(AP$9=YEAR(Quarterly_mmbls!$B$9:FM$9)),Quarterly_mmbls!$B78:FM78)</f>
        <v>0</v>
      </c>
      <c r="AQ104" s="47">
        <f>SUMPRODUCT(--(AQ$9=YEAR(Quarterly_mmbls!$B$9:FN$9)),Quarterly_mmbls!$B78:FN78)</f>
        <v>3.352435482418973E-5</v>
      </c>
      <c r="AR104" s="47">
        <f>SUMPRODUCT(--(AR$9=YEAR(Quarterly_mmbls!$B$9:FQ$9)),Quarterly_mmbls!$B78:FQ78)</f>
        <v>4.1698966326120833E-5</v>
      </c>
      <c r="AS104" s="47">
        <f>SUMPRODUCT(--(AS$9=YEAR(Quarterly_mmbls!$B$9:FU$9)),Quarterly_mmbls!$B78:FU78)</f>
        <v>2.9262067158778815E-5</v>
      </c>
    </row>
    <row r="105" spans="1:45" ht="15" x14ac:dyDescent="0.25">
      <c r="A105" s="49" t="s">
        <v>26</v>
      </c>
      <c r="B105" s="47">
        <f>SUMPRODUCT(--(B$9=YEAR(Quarterly_mmbls!$B$9:DY$9)),Quarterly_mmbls!$B79:DY79)</f>
        <v>0.47357990050671583</v>
      </c>
      <c r="C105" s="47">
        <f>SUMPRODUCT(--(C$9=YEAR(Quarterly_mmbls!$B$9:DZ$9)),Quarterly_mmbls!$B79:DZ79)</f>
        <v>0.80549367382238068</v>
      </c>
      <c r="D105" s="47">
        <f>SUMPRODUCT(--(D$9=YEAR(Quarterly_mmbls!$B$9:EA$9)),Quarterly_mmbls!$B79:EA79)</f>
        <v>1.0575605184765668</v>
      </c>
      <c r="E105" s="47">
        <f>SUMPRODUCT(--(E$9=YEAR(Quarterly_mmbls!$B$9:EB$9)),Quarterly_mmbls!$B79:EB79)</f>
        <v>1.191192215855011</v>
      </c>
      <c r="F105" s="47">
        <f>SUMPRODUCT(--(F$9=YEAR(Quarterly_mmbls!$B$9:EC$9)),Quarterly_mmbls!$B79:EC79)</f>
        <v>0.98639077401270348</v>
      </c>
      <c r="G105" s="47">
        <f>SUMPRODUCT(--(G$9=YEAR(Quarterly_mmbls!$B$9:ED$9)),Quarterly_mmbls!$B79:ED79)</f>
        <v>1.1842366951886683</v>
      </c>
      <c r="H105" s="47">
        <f>SUMPRODUCT(--(H$9=YEAR(Quarterly_mmbls!$B$9:EE$9)),Quarterly_mmbls!$B79:EE79)</f>
        <v>0.86081646196061645</v>
      </c>
      <c r="I105" s="47">
        <f>SUMPRODUCT(--(I$9=YEAR(Quarterly_mmbls!$B$9:EF$9)),Quarterly_mmbls!$B79:EF79)</f>
        <v>1.0035768019737654</v>
      </c>
      <c r="J105" s="47">
        <f>SUMPRODUCT(--(J$9=YEAR(Quarterly_mmbls!$B$9:EG$9)),Quarterly_mmbls!$B79:EG79)</f>
        <v>1.1955767189813193</v>
      </c>
      <c r="K105" s="47">
        <f>SUMPRODUCT(--(K$9=YEAR(Quarterly_mmbls!$B$9:EH$9)),Quarterly_mmbls!$B79:EH79)</f>
        <v>1.0366480454500386</v>
      </c>
      <c r="L105" s="47">
        <f>SUMPRODUCT(--(L$9=YEAR(Quarterly_mmbls!$B$9:EI$9)),Quarterly_mmbls!$B79:EI79)</f>
        <v>1.0183831083427124</v>
      </c>
      <c r="M105" s="47">
        <f>SUMPRODUCT(--(M$9=YEAR(Quarterly_mmbls!$B$9:EJ$9)),Quarterly_mmbls!$B79:EJ79)</f>
        <v>0.94819279913219534</v>
      </c>
      <c r="N105" s="47">
        <f>SUMPRODUCT(--(N$9=YEAR(Quarterly_mmbls!$B$9:EK$9)),Quarterly_mmbls!$B79:EK79)</f>
        <v>0.68050770796355253</v>
      </c>
      <c r="O105" s="47">
        <f>SUMPRODUCT(--(O$9=YEAR(Quarterly_mmbls!$B$9:EL$9)),Quarterly_mmbls!$B79:EL79)</f>
        <v>0.56502601658720153</v>
      </c>
      <c r="P105" s="47">
        <f>SUMPRODUCT(--(P$9=YEAR(Quarterly_mmbls!$B$9:EM$9)),Quarterly_mmbls!$B79:EM79)</f>
        <v>0.82786764789101164</v>
      </c>
      <c r="Q105" s="47">
        <f>SUMPRODUCT(--(Q$9=YEAR(Quarterly_mmbls!$B$9:EN$9)),Quarterly_mmbls!$B79:EN79)</f>
        <v>0.69317234504213665</v>
      </c>
      <c r="R105" s="47">
        <f>SUMPRODUCT(--(R$9=YEAR(Quarterly_mmbls!$B$9:EO$9)),Quarterly_mmbls!$B79:EO79)</f>
        <v>0.98080200135285356</v>
      </c>
      <c r="S105" s="47">
        <f>SUMPRODUCT(--(S$9=YEAR(Quarterly_mmbls!$B$9:EP$9)),Quarterly_mmbls!$B79:EP79)</f>
        <v>1.0886785896819458</v>
      </c>
      <c r="T105" s="47">
        <f>SUMPRODUCT(--(T$9=YEAR(Quarterly_mmbls!$B$9:EQ$9)),Quarterly_mmbls!$B79:EQ79)</f>
        <v>0.78951885197644456</v>
      </c>
      <c r="U105" s="47">
        <f>SUMPRODUCT(--(U$9=YEAR(Quarterly_mmbls!$B$9:ER$9)),Quarterly_mmbls!$B79:ER79)</f>
        <v>0.7702794209198327</v>
      </c>
      <c r="V105" s="47">
        <f>SUMPRODUCT(--(V$9=YEAR(Quarterly_mmbls!$B$9:ES$9)),Quarterly_mmbls!$B79:ES79)</f>
        <v>1.1516338735094329</v>
      </c>
      <c r="W105" s="47">
        <f>SUMPRODUCT(--(W$9=YEAR(Quarterly_mmbls!$B$9:ET$9)),Quarterly_mmbls!$B79:ET79)</f>
        <v>0.94997433557237576</v>
      </c>
      <c r="X105" s="47">
        <f>SUMPRODUCT(--(X$9=YEAR(Quarterly_mmbls!$B$9:EU$9)),Quarterly_mmbls!$B79:EU79)</f>
        <v>0.77091273931791093</v>
      </c>
      <c r="Y105" s="47">
        <f>SUMPRODUCT(--(Y$9=YEAR(Quarterly_mmbls!$B$9:EV$9)),Quarterly_mmbls!$B79:EV79)</f>
        <v>0.72229283614145667</v>
      </c>
      <c r="Z105" s="47">
        <f>SUMPRODUCT(--(Z$9=YEAR(Quarterly_mmbls!$B$9:EW$9)),Quarterly_mmbls!$B79:EW79)</f>
        <v>0.63382743340933689</v>
      </c>
      <c r="AA105" s="47">
        <f>SUMPRODUCT(--(AA$9=YEAR(Quarterly_mmbls!$B$9:EX$9)),Quarterly_mmbls!$B79:EX79)</f>
        <v>0.41249340053267591</v>
      </c>
      <c r="AB105" s="47">
        <f>SUMPRODUCT(--(AB$9=YEAR(Quarterly_mmbls!$B$9:EY$9)),Quarterly_mmbls!$B79:EY79)</f>
        <v>0.34200269678146134</v>
      </c>
      <c r="AC105" s="47">
        <f>SUMPRODUCT(--(AC$9=YEAR(Quarterly_mmbls!$B$9:EZ$9)),Quarterly_mmbls!$B79:EZ79)</f>
        <v>0.36593289797999706</v>
      </c>
      <c r="AD105" s="47">
        <f>SUMPRODUCT(--(AD$9=YEAR(Quarterly_mmbls!$B$9:FA$9)),Quarterly_mmbls!$B79:FA79)</f>
        <v>0.32886171535799313</v>
      </c>
      <c r="AE105" s="47">
        <f>SUMPRODUCT(--(AE$9=YEAR(Quarterly_mmbls!$B$9:FB$9)),Quarterly_mmbls!$B79:FB79)</f>
        <v>0.38462857133062106</v>
      </c>
      <c r="AF105" s="47">
        <f>SUMPRODUCT(--(AF$9=YEAR(Quarterly_mmbls!$B$9:FC$9)),Quarterly_mmbls!$B79:FC79)</f>
        <v>0.236659537164262</v>
      </c>
      <c r="AG105" s="47">
        <f>SUMPRODUCT(--(AG$9=YEAR(Quarterly_mmbls!$B$9:FD$9)),Quarterly_mmbls!$B79:FD79)</f>
        <v>0.29769585775279483</v>
      </c>
      <c r="AH105" s="47">
        <f>SUMPRODUCT(--(AH$9=YEAR(Quarterly_mmbls!$B$9:FE$9)),Quarterly_mmbls!$B79:FE79)</f>
        <v>0.23854569127820674</v>
      </c>
      <c r="AI105" s="47">
        <f>SUMPRODUCT(--(AI$9=YEAR(Quarterly_mmbls!$B$9:FF$9)),Quarterly_mmbls!$B79:FF79)</f>
        <v>0.21850045447006827</v>
      </c>
      <c r="AJ105" s="47">
        <f>SUMPRODUCT(--(AJ$9=YEAR(Quarterly_mmbls!$B$9:FG$9)),Quarterly_mmbls!$B79:FG79)</f>
        <v>0.25847673905139057</v>
      </c>
      <c r="AK105" s="47">
        <f>SUMPRODUCT(--(AK$9=YEAR(Quarterly_mmbls!$B$9:FH$9)),Quarterly_mmbls!$B79:FH79)</f>
        <v>0.20601554769049324</v>
      </c>
      <c r="AL105" s="47">
        <f>SUMPRODUCT(--(AL$9=YEAR(Quarterly_mmbls!$B$9:FI$9)),Quarterly_mmbls!$B79:FI79)</f>
        <v>0.22747612375832349</v>
      </c>
      <c r="AM105" s="47">
        <f>SUMPRODUCT(--(AM$9=YEAR(Quarterly_mmbls!$B$9:FJ$9)),Quarterly_mmbls!$B79:FJ79)</f>
        <v>0.32888115213841856</v>
      </c>
      <c r="AN105" s="47">
        <f>SUMPRODUCT(--(AN$9=YEAR(Quarterly_mmbls!$B$9:FK$9)),Quarterly_mmbls!$B79:FK79)</f>
        <v>0.25593714895672648</v>
      </c>
      <c r="AO105" s="47">
        <f>SUMPRODUCT(--(AO$9=YEAR(Quarterly_mmbls!$B$9:FL$9)),Quarterly_mmbls!$B79:FL79)</f>
        <v>0.27022332018540418</v>
      </c>
      <c r="AP105" s="47">
        <f>SUMPRODUCT(--(AP$9=YEAR(Quarterly_mmbls!$B$9:FM$9)),Quarterly_mmbls!$B79:FM79)</f>
        <v>0.34157768620005069</v>
      </c>
      <c r="AQ105" s="47">
        <f>SUMPRODUCT(--(AQ$9=YEAR(Quarterly_mmbls!$B$9:FN$9)),Quarterly_mmbls!$B79:FN79)</f>
        <v>0.26432454841426006</v>
      </c>
      <c r="AR105" s="47">
        <f>SUMPRODUCT(--(AR$9=YEAR(Quarterly_mmbls!$B$9:FQ$9)),Quarterly_mmbls!$B79:FQ79)</f>
        <v>0.30847988014814698</v>
      </c>
      <c r="AS105" s="47">
        <f>SUMPRODUCT(--(AS$9=YEAR(Quarterly_mmbls!$B$9:FU$9)),Quarterly_mmbls!$B79:FU79)</f>
        <v>0.28514749039502002</v>
      </c>
    </row>
    <row r="106" spans="1:45" ht="15" x14ac:dyDescent="0.25">
      <c r="A106" s="49" t="s">
        <v>27</v>
      </c>
      <c r="B106" s="47">
        <f>SUMPRODUCT(--(B$9=YEAR(Quarterly_mmbls!$B$9:DY$9)),Quarterly_mmbls!$B80:DY80)</f>
        <v>1.6097689858973492</v>
      </c>
      <c r="C106" s="47">
        <f>SUMPRODUCT(--(C$9=YEAR(Quarterly_mmbls!$B$9:DZ$9)),Quarterly_mmbls!$B80:DZ80)</f>
        <v>1.7236263188416094</v>
      </c>
      <c r="D106" s="47">
        <f>SUMPRODUCT(--(D$9=YEAR(Quarterly_mmbls!$B$9:EA$9)),Quarterly_mmbls!$B80:EA80)</f>
        <v>1.8468001288614624</v>
      </c>
      <c r="E106" s="47">
        <f>SUMPRODUCT(--(E$9=YEAR(Quarterly_mmbls!$B$9:EB$9)),Quarterly_mmbls!$B80:EB80)</f>
        <v>1.5206959205968853</v>
      </c>
      <c r="F106" s="47">
        <f>SUMPRODUCT(--(F$9=YEAR(Quarterly_mmbls!$B$9:EC$9)),Quarterly_mmbls!$B80:EC80)</f>
        <v>1.4005700622907962</v>
      </c>
      <c r="G106" s="47">
        <f>SUMPRODUCT(--(G$9=YEAR(Quarterly_mmbls!$B$9:ED$9)),Quarterly_mmbls!$B80:ED80)</f>
        <v>2.1076700347233004</v>
      </c>
      <c r="H106" s="47">
        <f>SUMPRODUCT(--(H$9=YEAR(Quarterly_mmbls!$B$9:EE$9)),Quarterly_mmbls!$B80:EE80)</f>
        <v>1.5374805238947933</v>
      </c>
      <c r="I106" s="47">
        <f>SUMPRODUCT(--(I$9=YEAR(Quarterly_mmbls!$B$9:EF$9)),Quarterly_mmbls!$B80:EF80)</f>
        <v>1.1341803198600655</v>
      </c>
      <c r="J106" s="47">
        <f>SUMPRODUCT(--(J$9=YEAR(Quarterly_mmbls!$B$9:EG$9)),Quarterly_mmbls!$B80:EG80)</f>
        <v>0.74008505023183868</v>
      </c>
      <c r="K106" s="47">
        <f>SUMPRODUCT(--(K$9=YEAR(Quarterly_mmbls!$B$9:EH$9)),Quarterly_mmbls!$B80:EH80)</f>
        <v>0.56163362843492459</v>
      </c>
      <c r="L106" s="47">
        <f>SUMPRODUCT(--(L$9=YEAR(Quarterly_mmbls!$B$9:EI$9)),Quarterly_mmbls!$B80:EI80)</f>
        <v>0.52162724512751202</v>
      </c>
      <c r="M106" s="47">
        <f>SUMPRODUCT(--(M$9=YEAR(Quarterly_mmbls!$B$9:EJ$9)),Quarterly_mmbls!$B80:EJ80)</f>
        <v>0.54285239903580484</v>
      </c>
      <c r="N106" s="47">
        <f>SUMPRODUCT(--(N$9=YEAR(Quarterly_mmbls!$B$9:EK$9)),Quarterly_mmbls!$B80:EK80)</f>
        <v>0.40453851481610137</v>
      </c>
      <c r="O106" s="47">
        <f>SUMPRODUCT(--(O$9=YEAR(Quarterly_mmbls!$B$9:EL$9)),Quarterly_mmbls!$B80:EL80)</f>
        <v>0.54552446319910985</v>
      </c>
      <c r="P106" s="47">
        <f>SUMPRODUCT(--(P$9=YEAR(Quarterly_mmbls!$B$9:EM$9)),Quarterly_mmbls!$B80:EM80)</f>
        <v>0.78624327966170737</v>
      </c>
      <c r="Q106" s="47">
        <f>SUMPRODUCT(--(Q$9=YEAR(Quarterly_mmbls!$B$9:EN$9)),Quarterly_mmbls!$B80:EN80)</f>
        <v>0.74840162126472809</v>
      </c>
      <c r="R106" s="47">
        <f>SUMPRODUCT(--(R$9=YEAR(Quarterly_mmbls!$B$9:EO$9)),Quarterly_mmbls!$B80:EO80)</f>
        <v>1.2978900178915986</v>
      </c>
      <c r="S106" s="47">
        <f>SUMPRODUCT(--(S$9=YEAR(Quarterly_mmbls!$B$9:EP$9)),Quarterly_mmbls!$B80:EP80)</f>
        <v>0.95672336473345354</v>
      </c>
      <c r="T106" s="47">
        <f>SUMPRODUCT(--(T$9=YEAR(Quarterly_mmbls!$B$9:EQ$9)),Quarterly_mmbls!$B80:EQ80)</f>
        <v>1.1219335912466599</v>
      </c>
      <c r="U106" s="47">
        <f>SUMPRODUCT(--(U$9=YEAR(Quarterly_mmbls!$B$9:ER$9)),Quarterly_mmbls!$B80:ER80)</f>
        <v>1.2389031078053427</v>
      </c>
      <c r="V106" s="47">
        <f>SUMPRODUCT(--(V$9=YEAR(Quarterly_mmbls!$B$9:ES$9)),Quarterly_mmbls!$B80:ES80)</f>
        <v>1.8174733445684361</v>
      </c>
      <c r="W106" s="47">
        <f>SUMPRODUCT(--(W$9=YEAR(Quarterly_mmbls!$B$9:ET$9)),Quarterly_mmbls!$B80:ET80)</f>
        <v>1.523566277152586</v>
      </c>
      <c r="X106" s="47">
        <f>SUMPRODUCT(--(X$9=YEAR(Quarterly_mmbls!$B$9:EU$9)),Quarterly_mmbls!$B80:EU80)</f>
        <v>1.5588098213709773</v>
      </c>
      <c r="Y106" s="47">
        <f>SUMPRODUCT(--(Y$9=YEAR(Quarterly_mmbls!$B$9:EV$9)),Quarterly_mmbls!$B80:EV80)</f>
        <v>1.6855141663752136</v>
      </c>
      <c r="Z106" s="47">
        <f>SUMPRODUCT(--(Z$9=YEAR(Quarterly_mmbls!$B$9:EW$9)),Quarterly_mmbls!$B80:EW80)</f>
        <v>1.6823250452733498</v>
      </c>
      <c r="AA106" s="47">
        <f>SUMPRODUCT(--(AA$9=YEAR(Quarterly_mmbls!$B$9:EX$9)),Quarterly_mmbls!$B80:EX80)</f>
        <v>1.5420418779864571</v>
      </c>
      <c r="AB106" s="47">
        <f>SUMPRODUCT(--(AB$9=YEAR(Quarterly_mmbls!$B$9:EY$9)),Quarterly_mmbls!$B80:EY80)</f>
        <v>1.2530890035967883</v>
      </c>
      <c r="AC106" s="47">
        <f>SUMPRODUCT(--(AC$9=YEAR(Quarterly_mmbls!$B$9:EZ$9)),Quarterly_mmbls!$B80:EZ80)</f>
        <v>1.3675984411063624</v>
      </c>
      <c r="AD106" s="47">
        <f>SUMPRODUCT(--(AD$9=YEAR(Quarterly_mmbls!$B$9:FA$9)),Quarterly_mmbls!$B80:FA80)</f>
        <v>1.5617156325335213</v>
      </c>
      <c r="AE106" s="47">
        <f>SUMPRODUCT(--(AE$9=YEAR(Quarterly_mmbls!$B$9:FB$9)),Quarterly_mmbls!$B80:FB80)</f>
        <v>1.4390588179399904</v>
      </c>
      <c r="AF106" s="47">
        <f>SUMPRODUCT(--(AF$9=YEAR(Quarterly_mmbls!$B$9:FC$9)),Quarterly_mmbls!$B80:FC80)</f>
        <v>1.305019144385172</v>
      </c>
      <c r="AG106" s="47">
        <f>SUMPRODUCT(--(AG$9=YEAR(Quarterly_mmbls!$B$9:FD$9)),Quarterly_mmbls!$B80:FD80)</f>
        <v>1.7838143374470325</v>
      </c>
      <c r="AH106" s="47">
        <f>SUMPRODUCT(--(AH$9=YEAR(Quarterly_mmbls!$B$9:FE$9)),Quarterly_mmbls!$B80:FE80)</f>
        <v>1.7657125173497143</v>
      </c>
      <c r="AI106" s="47">
        <f>SUMPRODUCT(--(AI$9=YEAR(Quarterly_mmbls!$B$9:FF$9)),Quarterly_mmbls!$B80:FF80)</f>
        <v>1.8292205564160415</v>
      </c>
      <c r="AJ106" s="47">
        <f>SUMPRODUCT(--(AJ$9=YEAR(Quarterly_mmbls!$B$9:FG$9)),Quarterly_mmbls!$B80:FG80)</f>
        <v>2.0507777759984513</v>
      </c>
      <c r="AK106" s="47">
        <f>SUMPRODUCT(--(AK$9=YEAR(Quarterly_mmbls!$B$9:FH$9)),Quarterly_mmbls!$B80:FH80)</f>
        <v>1.9006504920689169</v>
      </c>
      <c r="AL106" s="47">
        <f>SUMPRODUCT(--(AL$9=YEAR(Quarterly_mmbls!$B$9:FI$9)),Quarterly_mmbls!$B80:FI80)</f>
        <v>1.9742921834938754</v>
      </c>
      <c r="AM106" s="47">
        <f>SUMPRODUCT(--(AM$9=YEAR(Quarterly_mmbls!$B$9:FJ$9)),Quarterly_mmbls!$B80:FJ80)</f>
        <v>1.7684233776533844</v>
      </c>
      <c r="AN106" s="47">
        <f>SUMPRODUCT(--(AN$9=YEAR(Quarterly_mmbls!$B$9:FK$9)),Quarterly_mmbls!$B80:FK80)</f>
        <v>1.7555993501636442</v>
      </c>
      <c r="AO106" s="47">
        <f>SUMPRODUCT(--(AO$9=YEAR(Quarterly_mmbls!$B$9:FL$9)),Quarterly_mmbls!$B80:FL80)</f>
        <v>1.7315431310318923</v>
      </c>
      <c r="AP106" s="47">
        <f>SUMPRODUCT(--(AP$9=YEAR(Quarterly_mmbls!$B$9:FM$9)),Quarterly_mmbls!$B80:FM80)</f>
        <v>1.5178121645333371</v>
      </c>
      <c r="AQ106" s="47">
        <f>SUMPRODUCT(--(AQ$9=YEAR(Quarterly_mmbls!$B$9:FN$9)),Quarterly_mmbls!$B80:FN80)</f>
        <v>1.8657391817797562</v>
      </c>
      <c r="AR106" s="47">
        <f>SUMPRODUCT(--(AR$9=YEAR(Quarterly_mmbls!$B$9:FQ$9)),Quarterly_mmbls!$B80:FQ80)</f>
        <v>1.6790004073932168</v>
      </c>
      <c r="AS106" s="47">
        <f>SUMPRODUCT(--(AS$9=YEAR(Quarterly_mmbls!$B$9:FU$9)),Quarterly_mmbls!$B80:FU80)</f>
        <v>1.5770308013506067</v>
      </c>
    </row>
    <row r="107" spans="1:45" ht="15" x14ac:dyDescent="0.25">
      <c r="A107" s="49" t="s">
        <v>28</v>
      </c>
      <c r="B107" s="47">
        <f t="shared" ref="B107:AP107" si="36">SUM(B108:B110)</f>
        <v>0.95909984279929805</v>
      </c>
      <c r="C107" s="47">
        <f t="shared" si="36"/>
        <v>0.8574478121837017</v>
      </c>
      <c r="D107" s="47">
        <f t="shared" si="36"/>
        <v>0.87063591090205861</v>
      </c>
      <c r="E107" s="47">
        <f t="shared" si="36"/>
        <v>0.89766783061525968</v>
      </c>
      <c r="F107" s="47">
        <f t="shared" si="36"/>
        <v>1.2401059905834018</v>
      </c>
      <c r="G107" s="47">
        <f t="shared" si="36"/>
        <v>1.4486164189974624</v>
      </c>
      <c r="H107" s="47">
        <f t="shared" si="36"/>
        <v>1.4336125072657284</v>
      </c>
      <c r="I107" s="47">
        <f t="shared" si="36"/>
        <v>1.395230284874811</v>
      </c>
      <c r="J107" s="47">
        <f t="shared" si="36"/>
        <v>1.3834693555166395</v>
      </c>
      <c r="K107" s="47">
        <f t="shared" si="36"/>
        <v>1.3648269265312598</v>
      </c>
      <c r="L107" s="47">
        <f t="shared" si="36"/>
        <v>1.5533386809065428</v>
      </c>
      <c r="M107" s="47">
        <f t="shared" si="36"/>
        <v>1.6555887221321861</v>
      </c>
      <c r="N107" s="47">
        <f t="shared" si="36"/>
        <v>2.1118720599999765</v>
      </c>
      <c r="O107" s="47">
        <f t="shared" si="36"/>
        <v>2.9497667681036903</v>
      </c>
      <c r="P107" s="47">
        <f t="shared" si="36"/>
        <v>3.0157703598005909</v>
      </c>
      <c r="Q107" s="47">
        <f t="shared" si="36"/>
        <v>2.7122962263418215</v>
      </c>
      <c r="R107" s="47">
        <f t="shared" si="36"/>
        <v>3.3244298757258628</v>
      </c>
      <c r="S107" s="47">
        <f t="shared" si="36"/>
        <v>3.2303547153110306</v>
      </c>
      <c r="T107" s="47">
        <f t="shared" si="36"/>
        <v>3.1784772041184879</v>
      </c>
      <c r="U107" s="47">
        <f t="shared" si="36"/>
        <v>3.227776724187184</v>
      </c>
      <c r="V107" s="47">
        <f t="shared" si="36"/>
        <v>3.2127018308194502</v>
      </c>
      <c r="W107" s="47">
        <f t="shared" si="36"/>
        <v>4.0035423716026584</v>
      </c>
      <c r="X107" s="47">
        <f t="shared" si="36"/>
        <v>4.0440439173846281</v>
      </c>
      <c r="Y107" s="47">
        <f t="shared" si="36"/>
        <v>4.0724863780995246</v>
      </c>
      <c r="Z107" s="47">
        <f t="shared" si="36"/>
        <v>4.4028477325648332</v>
      </c>
      <c r="AA107" s="47">
        <f t="shared" si="36"/>
        <v>4.5770030824138157</v>
      </c>
      <c r="AB107" s="47">
        <f t="shared" si="36"/>
        <v>4.450408849446374</v>
      </c>
      <c r="AC107" s="47">
        <f t="shared" si="36"/>
        <v>4.8223335462389771</v>
      </c>
      <c r="AD107" s="47">
        <f t="shared" si="36"/>
        <v>4.8194223883493619</v>
      </c>
      <c r="AE107" s="47">
        <f t="shared" si="36"/>
        <v>4.9576770593231094</v>
      </c>
      <c r="AF107" s="47">
        <f t="shared" si="36"/>
        <v>5.5245679814616047</v>
      </c>
      <c r="AG107" s="47">
        <f t="shared" si="36"/>
        <v>5.504311464110395</v>
      </c>
      <c r="AH107" s="47">
        <f t="shared" si="36"/>
        <v>5.3947816093576488</v>
      </c>
      <c r="AI107" s="47">
        <f t="shared" si="36"/>
        <v>5.659900411180792</v>
      </c>
      <c r="AJ107" s="47">
        <f t="shared" si="36"/>
        <v>5.6753036005767932</v>
      </c>
      <c r="AK107" s="47">
        <f t="shared" si="36"/>
        <v>5.674087891430613</v>
      </c>
      <c r="AL107" s="47">
        <f t="shared" si="36"/>
        <v>5.7009353774776255</v>
      </c>
      <c r="AM107" s="47">
        <f t="shared" si="36"/>
        <v>5.9558598125718172</v>
      </c>
      <c r="AN107" s="47">
        <f t="shared" si="36"/>
        <v>6.1621358772231227</v>
      </c>
      <c r="AO107" s="47">
        <f t="shared" si="36"/>
        <v>6.1929853788002367</v>
      </c>
      <c r="AP107" s="47">
        <f t="shared" si="36"/>
        <v>6.3764637914149285</v>
      </c>
      <c r="AQ107" s="47">
        <f>SUM(AQ108:AQ110)</f>
        <v>6.8119529129570644</v>
      </c>
      <c r="AR107" s="47">
        <f t="shared" ref="AR107" si="37">SUM(AR108:AR110)</f>
        <v>8.2509589592318022</v>
      </c>
      <c r="AS107" s="47">
        <f>SUM(AS108:AS110)</f>
        <v>9.0823750252025626</v>
      </c>
    </row>
    <row r="108" spans="1:45" ht="15" x14ac:dyDescent="0.25">
      <c r="A108" s="50" t="s">
        <v>43</v>
      </c>
      <c r="B108" s="47">
        <f>SUMPRODUCT(--(B$9=YEAR(Quarterly_mmbls!$B$9:DY$9)),Quarterly_mmbls!$B82:DY82)</f>
        <v>0.95532244247798381</v>
      </c>
      <c r="C108" s="47">
        <f>SUMPRODUCT(--(C$9=YEAR(Quarterly_mmbls!$B$9:DZ$9)),Quarterly_mmbls!$B82:DZ82)</f>
        <v>0.8533863153277742</v>
      </c>
      <c r="D108" s="47">
        <f>SUMPRODUCT(--(D$9=YEAR(Quarterly_mmbls!$B$9:EA$9)),Quarterly_mmbls!$B82:EA82)</f>
        <v>0.86854048157259478</v>
      </c>
      <c r="E108" s="47">
        <f>SUMPRODUCT(--(E$9=YEAR(Quarterly_mmbls!$B$9:EB$9)),Quarterly_mmbls!$B82:EB82)</f>
        <v>0.89575143873462226</v>
      </c>
      <c r="F108" s="47">
        <f>SUMPRODUCT(--(F$9=YEAR(Quarterly_mmbls!$B$9:EC$9)),Quarterly_mmbls!$B82:EC82)</f>
        <v>1.2387996192008823</v>
      </c>
      <c r="G108" s="47">
        <f>SUMPRODUCT(--(G$9=YEAR(Quarterly_mmbls!$B$9:ED$9)),Quarterly_mmbls!$B82:ED82)</f>
        <v>1.4465297297277668</v>
      </c>
      <c r="H108" s="47">
        <f>SUMPRODUCT(--(H$9=YEAR(Quarterly_mmbls!$B$9:EE$9)),Quarterly_mmbls!$B82:EE82)</f>
        <v>1.4329361336607978</v>
      </c>
      <c r="I108" s="47">
        <f>SUMPRODUCT(--(I$9=YEAR(Quarterly_mmbls!$B$9:EF$9)),Quarterly_mmbls!$B82:EF82)</f>
        <v>1.3947615768736621</v>
      </c>
      <c r="J108" s="47">
        <f>SUMPRODUCT(--(J$9=YEAR(Quarterly_mmbls!$B$9:EG$9)),Quarterly_mmbls!$B82:EG82)</f>
        <v>1.3830454180257323</v>
      </c>
      <c r="K108" s="47">
        <f>SUMPRODUCT(--(K$9=YEAR(Quarterly_mmbls!$B$9:EH$9)),Quarterly_mmbls!$B82:EH82)</f>
        <v>1.3644532443840207</v>
      </c>
      <c r="L108" s="47">
        <f>SUMPRODUCT(--(L$9=YEAR(Quarterly_mmbls!$B$9:EI$9)),Quarterly_mmbls!$B82:EI82)</f>
        <v>1.5528148570182831</v>
      </c>
      <c r="M108" s="47">
        <f>SUMPRODUCT(--(M$9=YEAR(Quarterly_mmbls!$B$9:EJ$9)),Quarterly_mmbls!$B82:EJ82)</f>
        <v>1.6554322483070474</v>
      </c>
      <c r="N108" s="47">
        <f>SUMPRODUCT(--(N$9=YEAR(Quarterly_mmbls!$B$9:EK$9)),Quarterly_mmbls!$B82:EK82)</f>
        <v>2.1102077474962293</v>
      </c>
      <c r="O108" s="47">
        <f>SUMPRODUCT(--(O$9=YEAR(Quarterly_mmbls!$B$9:EL$9)),Quarterly_mmbls!$B82:EL82)</f>
        <v>2.9489627271971433</v>
      </c>
      <c r="P108" s="47">
        <f>SUMPRODUCT(--(P$9=YEAR(Quarterly_mmbls!$B$9:EM$9)),Quarterly_mmbls!$B82:EM82)</f>
        <v>3.0154335107623758</v>
      </c>
      <c r="Q108" s="47">
        <f>SUMPRODUCT(--(Q$9=YEAR(Quarterly_mmbls!$B$9:EN$9)),Quarterly_mmbls!$B82:EN82)</f>
        <v>2.7121046139090428</v>
      </c>
      <c r="R108" s="47">
        <f>SUMPRODUCT(--(R$9=YEAR(Quarterly_mmbls!$B$9:EO$9)),Quarterly_mmbls!$B82:EO82)</f>
        <v>3.3242406712687345</v>
      </c>
      <c r="S108" s="47">
        <f>SUMPRODUCT(--(S$9=YEAR(Quarterly_mmbls!$B$9:EP$9)),Quarterly_mmbls!$B82:EP82)</f>
        <v>3.229814258553926</v>
      </c>
      <c r="T108" s="47">
        <f>SUMPRODUCT(--(T$9=YEAR(Quarterly_mmbls!$B$9:EQ$9)),Quarterly_mmbls!$B82:EQ82)</f>
        <v>3.1754301338935318</v>
      </c>
      <c r="U108" s="47">
        <f>SUMPRODUCT(--(U$9=YEAR(Quarterly_mmbls!$B$9:ER$9)),Quarterly_mmbls!$B82:ER82)</f>
        <v>3.2249093602931791</v>
      </c>
      <c r="V108" s="47">
        <f>SUMPRODUCT(--(V$9=YEAR(Quarterly_mmbls!$B$9:ES$9)),Quarterly_mmbls!$B82:ES82)</f>
        <v>3.2104644201108923</v>
      </c>
      <c r="W108" s="47">
        <f>SUMPRODUCT(--(W$9=YEAR(Quarterly_mmbls!$B$9:ET$9)),Quarterly_mmbls!$B82:ET82)</f>
        <v>4.0014693721204573</v>
      </c>
      <c r="X108" s="47">
        <f>SUMPRODUCT(--(X$9=YEAR(Quarterly_mmbls!$B$9:EU$9)),Quarterly_mmbls!$B82:EU82)</f>
        <v>4.0433802971322157</v>
      </c>
      <c r="Y108" s="47">
        <f>SUMPRODUCT(--(Y$9=YEAR(Quarterly_mmbls!$B$9:EV$9)),Quarterly_mmbls!$B82:EV82)</f>
        <v>4.0715452163573254</v>
      </c>
      <c r="Z108" s="47">
        <f>SUMPRODUCT(--(Z$9=YEAR(Quarterly_mmbls!$B$9:EW$9)),Quarterly_mmbls!$B82:EW82)</f>
        <v>4.4026920168061032</v>
      </c>
      <c r="AA108" s="47">
        <f>SUMPRODUCT(--(AA$9=YEAR(Quarterly_mmbls!$B$9:EX$9)),Quarterly_mmbls!$B82:EX82)</f>
        <v>4.5769687464647264</v>
      </c>
      <c r="AB108" s="47">
        <f>SUMPRODUCT(--(AB$9=YEAR(Quarterly_mmbls!$B$9:EY$9)),Quarterly_mmbls!$B82:EY82)</f>
        <v>4.4503912801425543</v>
      </c>
      <c r="AC108" s="47">
        <f>SUMPRODUCT(--(AC$9=YEAR(Quarterly_mmbls!$B$9:EZ$9)),Quarterly_mmbls!$B82:EZ82)</f>
        <v>4.8222672823164476</v>
      </c>
      <c r="AD108" s="47">
        <f>SUMPRODUCT(--(AD$9=YEAR(Quarterly_mmbls!$B$9:FA$9)),Quarterly_mmbls!$B82:FA82)</f>
        <v>4.8194223883493619</v>
      </c>
      <c r="AE108" s="47">
        <f>SUMPRODUCT(--(AE$9=YEAR(Quarterly_mmbls!$B$9:FB$9)),Quarterly_mmbls!$B82:FB82)</f>
        <v>4.9574574430253584</v>
      </c>
      <c r="AF108" s="47">
        <f>SUMPRODUCT(--(AF$9=YEAR(Quarterly_mmbls!$B$9:FC$9)),Quarterly_mmbls!$B82:FC82)</f>
        <v>5.5245591968096948</v>
      </c>
      <c r="AG108" s="47">
        <f>SUMPRODUCT(--(AG$9=YEAR(Quarterly_mmbls!$B$9:FD$9)),Quarterly_mmbls!$B82:FD82)</f>
        <v>5.5042675408508446</v>
      </c>
      <c r="AH108" s="47">
        <f>SUMPRODUCT(--(AH$9=YEAR(Quarterly_mmbls!$B$9:FE$9)),Quarterly_mmbls!$B82:FE82)</f>
        <v>5.3947816093576488</v>
      </c>
      <c r="AI108" s="47">
        <f>SUMPRODUCT(--(AI$9=YEAR(Quarterly_mmbls!$B$9:FF$9)),Quarterly_mmbls!$B82:FF82)</f>
        <v>5.6598301339655119</v>
      </c>
      <c r="AJ108" s="47">
        <f>SUMPRODUCT(--(AJ$9=YEAR(Quarterly_mmbls!$B$9:FG$9)),Quarterly_mmbls!$B82:FG82)</f>
        <v>5.6753036005767932</v>
      </c>
      <c r="AK108" s="47">
        <f>SUMPRODUCT(--(AK$9=YEAR(Quarterly_mmbls!$B$9:FH$9)),Quarterly_mmbls!$B82:FH82)</f>
        <v>5.674087891430613</v>
      </c>
      <c r="AL108" s="47">
        <f>SUMPRODUCT(--(AL$9=YEAR(Quarterly_mmbls!$B$9:FI$9)),Quarterly_mmbls!$B82:FI82)</f>
        <v>5.7009353774776255</v>
      </c>
      <c r="AM108" s="47">
        <f>SUMPRODUCT(--(AM$9=YEAR(Quarterly_mmbls!$B$9:FJ$9)),Quarterly_mmbls!$B82:FJ82)</f>
        <v>5.9558598125718172</v>
      </c>
      <c r="AN108" s="47">
        <f>SUMPRODUCT(--(AN$9=YEAR(Quarterly_mmbls!$B$9:FK$9)),Quarterly_mmbls!$B82:FK82)</f>
        <v>6.1621358772231227</v>
      </c>
      <c r="AO108" s="47">
        <f>SUMPRODUCT(--(AO$9=YEAR(Quarterly_mmbls!$B$9:FL$9)),Quarterly_mmbls!$B82:FL82)</f>
        <v>6.1907938389039199</v>
      </c>
      <c r="AP108" s="47">
        <f>SUMPRODUCT(--(AP$9=YEAR(Quarterly_mmbls!$B$9:FM$9)),Quarterly_mmbls!$B82:FM82)</f>
        <v>6.3759024824122186</v>
      </c>
      <c r="AQ108" s="47">
        <f>SUMPRODUCT(--(AQ$9=YEAR(Quarterly_mmbls!$B$9:FN$9)),Quarterly_mmbls!$B82:FN82)</f>
        <v>6.8119529129570644</v>
      </c>
      <c r="AR108" s="47">
        <f>SUMPRODUCT(--(AR$9=YEAR(Quarterly_mmbls!$B$9:FQ$9)),Quarterly_mmbls!$B82:FQ82)</f>
        <v>8.2509589592318022</v>
      </c>
      <c r="AS108" s="47">
        <f>SUMPRODUCT(--(AS$9=YEAR(Quarterly_mmbls!$B$9:FU$9)),Quarterly_mmbls!$B82:FU82)</f>
        <v>9.0823750252025626</v>
      </c>
    </row>
    <row r="109" spans="1:45" ht="15" x14ac:dyDescent="0.25">
      <c r="A109" s="50" t="s">
        <v>44</v>
      </c>
      <c r="B109" s="47">
        <f>SUMPRODUCT(--(B$9=YEAR(Quarterly_mmbls!$B$9:DY$9)),Quarterly_mmbls!$B83:DY83)</f>
        <v>3.7774003213142107E-3</v>
      </c>
      <c r="C109" s="47">
        <f>SUMPRODUCT(--(C$9=YEAR(Quarterly_mmbls!$B$9:DZ$9)),Quarterly_mmbls!$B83:DZ83)</f>
        <v>3.6544151945737471E-3</v>
      </c>
      <c r="D109" s="47">
        <f>SUMPRODUCT(--(D$9=YEAR(Quarterly_mmbls!$B$9:EA$9)),Quarterly_mmbls!$B83:EA83)</f>
        <v>1.879915508747072E-3</v>
      </c>
      <c r="E109" s="47">
        <f>SUMPRODUCT(--(E$9=YEAR(Quarterly_mmbls!$B$9:EB$9)),Quarterly_mmbls!$B83:EB83)</f>
        <v>1.4055443056052875E-3</v>
      </c>
      <c r="F109" s="47">
        <f>SUMPRODUCT(--(F$9=YEAR(Quarterly_mmbls!$B$9:EC$9)),Quarterly_mmbls!$B83:EC83)</f>
        <v>1.0190196215638335E-3</v>
      </c>
      <c r="G109" s="47">
        <f>SUMPRODUCT(--(G$9=YEAR(Quarterly_mmbls!$B$9:ED$9)),Quarterly_mmbls!$B83:ED83)</f>
        <v>1.9589773759373695E-3</v>
      </c>
      <c r="H109" s="47">
        <f>SUMPRODUCT(--(H$9=YEAR(Quarterly_mmbls!$B$9:EE$9)),Quarterly_mmbls!$B83:EE83)</f>
        <v>5.8857167797221415E-4</v>
      </c>
      <c r="I109" s="47">
        <f>SUMPRODUCT(--(I$9=YEAR(Quarterly_mmbls!$B$9:EF$9)),Quarterly_mmbls!$B83:EF83)</f>
        <v>3.2503212067122274E-4</v>
      </c>
      <c r="J109" s="47">
        <f>SUMPRODUCT(--(J$9=YEAR(Quarterly_mmbls!$B$9:EG$9)),Quarterly_mmbls!$B83:EG83)</f>
        <v>1.8447769011069402E-4</v>
      </c>
      <c r="K109" s="47">
        <f>SUMPRODUCT(--(K$9=YEAR(Quarterly_mmbls!$B$9:EH$9)),Quarterly_mmbls!$B83:EH83)</f>
        <v>2.4597025348092535E-4</v>
      </c>
      <c r="L109" s="47">
        <f>SUMPRODUCT(--(L$9=YEAR(Quarterly_mmbls!$B$9:EI$9)),Quarterly_mmbls!$B83:EI83)</f>
        <v>4.0409398786152013E-4</v>
      </c>
      <c r="M109" s="47">
        <f>SUMPRODUCT(--(M$9=YEAR(Quarterly_mmbls!$B$9:EJ$9)),Quarterly_mmbls!$B83:EJ83)</f>
        <v>5.2707911460198286E-5</v>
      </c>
      <c r="N109" s="47">
        <f>SUMPRODUCT(--(N$9=YEAR(Quarterly_mmbls!$B$9:EK$9)),Quarterly_mmbls!$B83:EK83)</f>
        <v>1.317697786504957E-4</v>
      </c>
      <c r="O109" s="47">
        <f>SUMPRODUCT(--(O$9=YEAR(Quarterly_mmbls!$B$9:EL$9)),Quarterly_mmbls!$B83:EL83)</f>
        <v>5.0072515887188368E-4</v>
      </c>
      <c r="P109" s="47">
        <f>SUMPRODUCT(--(P$9=YEAR(Quarterly_mmbls!$B$9:EM$9)),Quarterly_mmbls!$B83:EM83)</f>
        <v>1.7569303820066094E-5</v>
      </c>
      <c r="Q109" s="47">
        <f>SUMPRODUCT(--(Q$9=YEAR(Quarterly_mmbls!$B$9:EN$9)),Quarterly_mmbls!$B83:EN83)</f>
        <v>8.7846519100330468E-5</v>
      </c>
      <c r="R109" s="47">
        <f>SUMPRODUCT(--(R$9=YEAR(Quarterly_mmbls!$B$9:EO$9)),Quarterly_mmbls!$B83:EO83)</f>
        <v>6.1492563370231325E-5</v>
      </c>
      <c r="S109" s="47">
        <f>SUMPRODUCT(--(S$9=YEAR(Quarterly_mmbls!$B$9:EP$9)),Quarterly_mmbls!$B83:EP83)</f>
        <v>1.4933908247056178E-4</v>
      </c>
      <c r="T109" s="47">
        <f>SUMPRODUCT(--(T$9=YEAR(Quarterly_mmbls!$B$9:EQ$9)),Quarterly_mmbls!$B83:EQ83)</f>
        <v>2.2488708889684596E-3</v>
      </c>
      <c r="U109" s="47">
        <f>SUMPRODUCT(--(U$9=YEAR(Quarterly_mmbls!$B$9:ER$9)),Quarterly_mmbls!$B83:ER83)</f>
        <v>4.568018993217185E-4</v>
      </c>
      <c r="V109" s="47">
        <f>SUMPRODUCT(--(V$9=YEAR(Quarterly_mmbls!$B$9:ES$9)),Quarterly_mmbls!$B83:ES83)</f>
        <v>1.1420047483042961E-4</v>
      </c>
      <c r="W109" s="47">
        <f>SUMPRODUCT(--(W$9=YEAR(Quarterly_mmbls!$B$9:ET$9)),Quarterly_mmbls!$B83:ET83)</f>
        <v>1.4933908247056181E-4</v>
      </c>
      <c r="X109" s="47">
        <f>SUMPRODUCT(--(X$9=YEAR(Quarterly_mmbls!$B$9:EU$9)),Quarterly_mmbls!$B83:EU83)</f>
        <v>6.2371028561234647E-4</v>
      </c>
      <c r="Y109" s="47">
        <f>SUMPRODUCT(--(Y$9=YEAR(Quarterly_mmbls!$B$9:EV$9)),Quarterly_mmbls!$B83:EV83)</f>
        <v>1.6690838629062788E-4</v>
      </c>
      <c r="Z109" s="47">
        <f>SUMPRODUCT(--(Z$9=YEAR(Quarterly_mmbls!$B$9:EW$9)),Quarterly_mmbls!$B83:EW83)</f>
        <v>1.317697786504957E-4</v>
      </c>
      <c r="AA109" s="47">
        <f>SUMPRODUCT(--(AA$9=YEAR(Quarterly_mmbls!$B$9:EX$9)),Quarterly_mmbls!$B83:EX83)</f>
        <v>2.6353955730099143E-5</v>
      </c>
      <c r="AB109" s="47">
        <f>SUMPRODUCT(--(AB$9=YEAR(Quarterly_mmbls!$B$9:EY$9)),Quarterly_mmbls!$B83:EY83)</f>
        <v>1.7569303820066094E-5</v>
      </c>
      <c r="AC109" s="47">
        <f>SUMPRODUCT(--(AC$9=YEAR(Quarterly_mmbls!$B$9:EZ$9)),Quarterly_mmbls!$B83:EZ83)</f>
        <v>2.6353955730099143E-5</v>
      </c>
      <c r="AD109" s="47">
        <f>SUMPRODUCT(--(AD$9=YEAR(Quarterly_mmbls!$B$9:FA$9)),Quarterly_mmbls!$B83:FA83)</f>
        <v>0</v>
      </c>
      <c r="AE109" s="47">
        <f>SUMPRODUCT(--(AE$9=YEAR(Quarterly_mmbls!$B$9:FB$9)),Quarterly_mmbls!$B83:FB83)</f>
        <v>2.196162977508262E-4</v>
      </c>
      <c r="AF109" s="47">
        <f>SUMPRODUCT(--(AF$9=YEAR(Quarterly_mmbls!$B$9:FC$9)),Quarterly_mmbls!$B83:FC83)</f>
        <v>8.7846519100330472E-6</v>
      </c>
      <c r="AG109" s="47">
        <f>SUMPRODUCT(--(AG$9=YEAR(Quarterly_mmbls!$B$9:FD$9)),Quarterly_mmbls!$B83:FD83)</f>
        <v>4.3923259550165241E-5</v>
      </c>
      <c r="AH109" s="47">
        <f>SUMPRODUCT(--(AH$9=YEAR(Quarterly_mmbls!$B$9:FE$9)),Quarterly_mmbls!$B83:FE83)</f>
        <v>0</v>
      </c>
      <c r="AI109" s="47">
        <f>SUMPRODUCT(--(AI$9=YEAR(Quarterly_mmbls!$B$9:FF$9)),Quarterly_mmbls!$B83:FF83)</f>
        <v>7.0277215280264377E-5</v>
      </c>
      <c r="AJ109" s="47">
        <f>SUMPRODUCT(--(AJ$9=YEAR(Quarterly_mmbls!$B$9:FG$9)),Quarterly_mmbls!$B83:FG83)</f>
        <v>0</v>
      </c>
      <c r="AK109" s="47">
        <f>SUMPRODUCT(--(AK$9=YEAR(Quarterly_mmbls!$B$9:FH$9)),Quarterly_mmbls!$B83:FH83)</f>
        <v>0</v>
      </c>
      <c r="AL109" s="47">
        <f>SUMPRODUCT(--(AL$9=YEAR(Quarterly_mmbls!$B$9:FI$9)),Quarterly_mmbls!$B83:FI83)</f>
        <v>0</v>
      </c>
      <c r="AM109" s="47">
        <f>SUMPRODUCT(--(AM$9=YEAR(Quarterly_mmbls!$B$9:FJ$9)),Quarterly_mmbls!$B83:FJ83)</f>
        <v>0</v>
      </c>
      <c r="AN109" s="47">
        <f>SUMPRODUCT(--(AN$9=YEAR(Quarterly_mmbls!$B$9:FK$9)),Quarterly_mmbls!$B83:FK83)</f>
        <v>0</v>
      </c>
      <c r="AO109" s="47">
        <f>SUMPRODUCT(--(AO$9=YEAR(Quarterly_mmbls!$B$9:FL$9)),Quarterly_mmbls!$B83:FL83)</f>
        <v>2.1915398963168724E-3</v>
      </c>
      <c r="AP109" s="47">
        <f>SUMPRODUCT(--(AP$9=YEAR(Quarterly_mmbls!$B$9:FM$9)),Quarterly_mmbls!$B83:FM83)</f>
        <v>5.6130900270993337E-4</v>
      </c>
      <c r="AQ109" s="47">
        <f>SUMPRODUCT(--(AQ$9=YEAR(Quarterly_mmbls!$B$9:FN$9)),Quarterly_mmbls!$B83:FN83)</f>
        <v>0</v>
      </c>
      <c r="AR109" s="47">
        <f>SUMPRODUCT(--(AR$9=YEAR(Quarterly_mmbls!$B$9:FQ$9)),Quarterly_mmbls!$B83:FQ83)</f>
        <v>0</v>
      </c>
      <c r="AS109" s="47">
        <f>SUMPRODUCT(--(AS$9=YEAR(Quarterly_mmbls!$B$9:FU$9)),Quarterly_mmbls!$B83:FU83)</f>
        <v>0</v>
      </c>
    </row>
    <row r="110" spans="1:45" ht="15" x14ac:dyDescent="0.25">
      <c r="A110" s="50" t="s">
        <v>45</v>
      </c>
      <c r="B110" s="47">
        <f>SUMPRODUCT(--(B$9=YEAR(Quarterly_mmbls!$B$9:DY$9)),Quarterly_mmbls!$B84:DY84)</f>
        <v>0</v>
      </c>
      <c r="C110" s="47">
        <f>SUMPRODUCT(--(C$9=YEAR(Quarterly_mmbls!$B$9:DZ$9)),Quarterly_mmbls!$B84:DZ84)</f>
        <v>4.0708166135376489E-4</v>
      </c>
      <c r="D110" s="47">
        <f>SUMPRODUCT(--(D$9=YEAR(Quarterly_mmbls!$B$9:EA$9)),Quarterly_mmbls!$B84:EA84)</f>
        <v>2.1551382071669905E-4</v>
      </c>
      <c r="E110" s="47">
        <f>SUMPRODUCT(--(E$9=YEAR(Quarterly_mmbls!$B$9:EB$9)),Quarterly_mmbls!$B84:EB84)</f>
        <v>5.1084757503217556E-4</v>
      </c>
      <c r="F110" s="47">
        <f>SUMPRODUCT(--(F$9=YEAR(Quarterly_mmbls!$B$9:EC$9)),Quarterly_mmbls!$B84:EC84)</f>
        <v>2.8735176095559881E-4</v>
      </c>
      <c r="G110" s="47">
        <f>SUMPRODUCT(--(G$9=YEAR(Quarterly_mmbls!$B$9:ED$9)),Quarterly_mmbls!$B84:ED84)</f>
        <v>1.2771189375804389E-4</v>
      </c>
      <c r="H110" s="47">
        <f>SUMPRODUCT(--(H$9=YEAR(Quarterly_mmbls!$B$9:EE$9)),Quarterly_mmbls!$B84:EE84)</f>
        <v>8.7801926958655174E-5</v>
      </c>
      <c r="I110" s="47">
        <f>SUMPRODUCT(--(I$9=YEAR(Quarterly_mmbls!$B$9:EF$9)),Quarterly_mmbls!$B84:EF84)</f>
        <v>1.4367588047779938E-4</v>
      </c>
      <c r="J110" s="47">
        <f>SUMPRODUCT(--(J$9=YEAR(Quarterly_mmbls!$B$9:EG$9)),Quarterly_mmbls!$B84:EG84)</f>
        <v>2.3945980079633227E-4</v>
      </c>
      <c r="K110" s="47">
        <f>SUMPRODUCT(--(K$9=YEAR(Quarterly_mmbls!$B$9:EH$9)),Quarterly_mmbls!$B84:EH84)</f>
        <v>1.2771189375804389E-4</v>
      </c>
      <c r="L110" s="47">
        <f>SUMPRODUCT(--(L$9=YEAR(Quarterly_mmbls!$B$9:EI$9)),Quarterly_mmbls!$B84:EI84)</f>
        <v>1.1972990039816615E-4</v>
      </c>
      <c r="M110" s="47">
        <f>SUMPRODUCT(--(M$9=YEAR(Quarterly_mmbls!$B$9:EJ$9)),Quarterly_mmbls!$B84:EJ84)</f>
        <v>1.0376591367841066E-4</v>
      </c>
      <c r="N110" s="47">
        <f>SUMPRODUCT(--(N$9=YEAR(Quarterly_mmbls!$B$9:EK$9)),Quarterly_mmbls!$B84:EK84)</f>
        <v>1.5325427250965265E-3</v>
      </c>
      <c r="O110" s="47">
        <f>SUMPRODUCT(--(O$9=YEAR(Quarterly_mmbls!$B$9:EL$9)),Quarterly_mmbls!$B84:EL84)</f>
        <v>3.0331574767535421E-4</v>
      </c>
      <c r="P110" s="47">
        <f>SUMPRODUCT(--(P$9=YEAR(Quarterly_mmbls!$B$9:EM$9)),Quarterly_mmbls!$B84:EM84)</f>
        <v>3.1927973439510972E-4</v>
      </c>
      <c r="Q110" s="47">
        <f>SUMPRODUCT(--(Q$9=YEAR(Quarterly_mmbls!$B$9:EN$9)),Quarterly_mmbls!$B84:EN84)</f>
        <v>1.0376591367841066E-4</v>
      </c>
      <c r="R110" s="47">
        <f>SUMPRODUCT(--(R$9=YEAR(Quarterly_mmbls!$B$9:EO$9)),Quarterly_mmbls!$B84:EO84)</f>
        <v>1.2771189375804389E-4</v>
      </c>
      <c r="S110" s="47">
        <f>SUMPRODUCT(--(S$9=YEAR(Quarterly_mmbls!$B$9:EP$9)),Quarterly_mmbls!$B84:EP84)</f>
        <v>3.9111767463400943E-4</v>
      </c>
      <c r="T110" s="47">
        <f>SUMPRODUCT(--(T$9=YEAR(Quarterly_mmbls!$B$9:EQ$9)),Quarterly_mmbls!$B84:EQ84)</f>
        <v>7.9819933598777426E-4</v>
      </c>
      <c r="U110" s="47">
        <f>SUMPRODUCT(--(U$9=YEAR(Quarterly_mmbls!$B$9:ER$9)),Quarterly_mmbls!$B84:ER84)</f>
        <v>2.4105619946830784E-3</v>
      </c>
      <c r="V110" s="47">
        <f>SUMPRODUCT(--(V$9=YEAR(Quarterly_mmbls!$B$9:ES$9)),Quarterly_mmbls!$B84:ES84)</f>
        <v>2.1232102337274796E-3</v>
      </c>
      <c r="W110" s="47">
        <f>SUMPRODUCT(--(W$9=YEAR(Quarterly_mmbls!$B$9:ET$9)),Quarterly_mmbls!$B84:ET84)</f>
        <v>1.9236603997305364E-3</v>
      </c>
      <c r="X110" s="47">
        <f>SUMPRODUCT(--(X$9=YEAR(Quarterly_mmbls!$B$9:EU$9)),Quarterly_mmbls!$B84:EU84)</f>
        <v>3.9909966799388716E-5</v>
      </c>
      <c r="Y110" s="47">
        <f>SUMPRODUCT(--(Y$9=YEAR(Quarterly_mmbls!$B$9:EV$9)),Quarterly_mmbls!$B84:EV84)</f>
        <v>7.7425335590814099E-4</v>
      </c>
      <c r="Z110" s="47">
        <f>SUMPRODUCT(--(Z$9=YEAR(Quarterly_mmbls!$B$9:EW$9)),Quarterly_mmbls!$B84:EW84)</f>
        <v>2.3945980079633229E-5</v>
      </c>
      <c r="AA110" s="47">
        <f>SUMPRODUCT(--(AA$9=YEAR(Quarterly_mmbls!$B$9:EX$9)),Quarterly_mmbls!$B84:EX84)</f>
        <v>7.9819933598777431E-6</v>
      </c>
      <c r="AB110" s="47">
        <f>SUMPRODUCT(--(AB$9=YEAR(Quarterly_mmbls!$B$9:EY$9)),Quarterly_mmbls!$B84:EY84)</f>
        <v>0</v>
      </c>
      <c r="AC110" s="47">
        <f>SUMPRODUCT(--(AC$9=YEAR(Quarterly_mmbls!$B$9:EZ$9)),Quarterly_mmbls!$B84:EZ84)</f>
        <v>3.9909966799388716E-5</v>
      </c>
      <c r="AD110" s="47">
        <f>SUMPRODUCT(--(AD$9=YEAR(Quarterly_mmbls!$B$9:FA$9)),Quarterly_mmbls!$B84:FA84)</f>
        <v>0</v>
      </c>
      <c r="AE110" s="47">
        <f>SUMPRODUCT(--(AE$9=YEAR(Quarterly_mmbls!$B$9:FB$9)),Quarterly_mmbls!$B84:FB84)</f>
        <v>0</v>
      </c>
      <c r="AF110" s="47">
        <f>SUMPRODUCT(--(AF$9=YEAR(Quarterly_mmbls!$B$9:FC$9)),Quarterly_mmbls!$B84:FC84)</f>
        <v>0</v>
      </c>
      <c r="AG110" s="47">
        <f>SUMPRODUCT(--(AG$9=YEAR(Quarterly_mmbls!$B$9:FD$9)),Quarterly_mmbls!$B84:FD84)</f>
        <v>0</v>
      </c>
      <c r="AH110" s="47">
        <f>SUMPRODUCT(--(AH$9=YEAR(Quarterly_mmbls!$B$9:FE$9)),Quarterly_mmbls!$B84:FE84)</f>
        <v>0</v>
      </c>
      <c r="AI110" s="47">
        <f>SUMPRODUCT(--(AI$9=YEAR(Quarterly_mmbls!$B$9:FF$9)),Quarterly_mmbls!$B84:FF84)</f>
        <v>0</v>
      </c>
      <c r="AJ110" s="47">
        <f>SUMPRODUCT(--(AJ$9=YEAR(Quarterly_mmbls!$B$9:FG$9)),Quarterly_mmbls!$B84:FG84)</f>
        <v>0</v>
      </c>
      <c r="AK110" s="47">
        <f>SUMPRODUCT(--(AK$9=YEAR(Quarterly_mmbls!$B$9:FH$9)),Quarterly_mmbls!$B84:FH84)</f>
        <v>0</v>
      </c>
      <c r="AL110" s="47">
        <f>SUMPRODUCT(--(AL$9=YEAR(Quarterly_mmbls!$B$9:FI$9)),Quarterly_mmbls!$B84:FI84)</f>
        <v>0</v>
      </c>
      <c r="AM110" s="47">
        <f>SUMPRODUCT(--(AM$9=YEAR(Quarterly_mmbls!$B$9:FJ$9)),Quarterly_mmbls!$B84:FJ84)</f>
        <v>0</v>
      </c>
      <c r="AN110" s="47">
        <f>SUMPRODUCT(--(AN$9=YEAR(Quarterly_mmbls!$B$9:FK$9)),Quarterly_mmbls!$B84:FK84)</f>
        <v>0</v>
      </c>
      <c r="AO110" s="47">
        <f>SUMPRODUCT(--(AO$9=YEAR(Quarterly_mmbls!$B$9:FL$9)),Quarterly_mmbls!$B84:FL84)</f>
        <v>0</v>
      </c>
      <c r="AP110" s="47">
        <f>SUMPRODUCT(--(AP$9=YEAR(Quarterly_mmbls!$B$9:FM$9)),Quarterly_mmbls!$B84:FM84)</f>
        <v>0</v>
      </c>
      <c r="AQ110" s="47">
        <f>SUMPRODUCT(--(AQ$9=YEAR(Quarterly_mmbls!$B$9:FN$9)),Quarterly_mmbls!$B84:FN84)</f>
        <v>0</v>
      </c>
      <c r="AR110" s="47">
        <f>SUMPRODUCT(--(AR$9=YEAR(Quarterly_mmbls!$B$9:FQ$9)),Quarterly_mmbls!$B84:FQ84)</f>
        <v>0</v>
      </c>
      <c r="AS110" s="47">
        <f>SUMPRODUCT(--(AS$9=YEAR(Quarterly_mmbls!$B$9:FU$9)),Quarterly_mmbls!$B84:FU84)</f>
        <v>0</v>
      </c>
    </row>
    <row r="111" spans="1:45" ht="17.25" x14ac:dyDescent="0.25">
      <c r="A111" s="49" t="s">
        <v>134</v>
      </c>
      <c r="B111" s="47">
        <f>SUMPRODUCT(--(B$9=YEAR(Quarterly_mmbls!$B$9:DY$9)),Quarterly_mmbls!$B85:DY85)</f>
        <v>0</v>
      </c>
      <c r="C111" s="47">
        <f>SUMPRODUCT(--(C$9=YEAR(Quarterly_mmbls!$B$9:DZ$9)),Quarterly_mmbls!$B85:DZ85)</f>
        <v>0</v>
      </c>
      <c r="D111" s="47">
        <f>SUMPRODUCT(--(D$9=YEAR(Quarterly_mmbls!$B$9:EA$9)),Quarterly_mmbls!$B85:EA85)</f>
        <v>0</v>
      </c>
      <c r="E111" s="47">
        <f>SUMPRODUCT(--(E$9=YEAR(Quarterly_mmbls!$B$9:EB$9)),Quarterly_mmbls!$B85:EB85)</f>
        <v>0</v>
      </c>
      <c r="F111" s="47">
        <f>SUMPRODUCT(--(F$9=YEAR(Quarterly_mmbls!$B$9:EC$9)),Quarterly_mmbls!$B85:EC85)</f>
        <v>0</v>
      </c>
      <c r="G111" s="47">
        <f>SUMPRODUCT(--(G$9=YEAR(Quarterly_mmbls!$B$9:ED$9)),Quarterly_mmbls!$B85:ED85)</f>
        <v>4.5777188716460337E-3</v>
      </c>
      <c r="H111" s="47">
        <f>SUMPRODUCT(--(H$9=YEAR(Quarterly_mmbls!$B$9:EE$9)),Quarterly_mmbls!$B85:EE85)</f>
        <v>8.095024261970403E-3</v>
      </c>
      <c r="I111" s="47">
        <f>SUMPRODUCT(--(I$9=YEAR(Quarterly_mmbls!$B$9:EF$9)),Quarterly_mmbls!$B85:EF85)</f>
        <v>1.0220056969897666E-2</v>
      </c>
      <c r="J111" s="47">
        <f>SUMPRODUCT(--(J$9=YEAR(Quarterly_mmbls!$B$9:EG$9)),Quarterly_mmbls!$B85:EG85)</f>
        <v>1.174675215511869E-2</v>
      </c>
      <c r="K111" s="47">
        <f>SUMPRODUCT(--(K$9=YEAR(Quarterly_mmbls!$B$9:EH$9)),Quarterly_mmbls!$B85:EH85)</f>
        <v>1.2296308869683548E-2</v>
      </c>
      <c r="L111" s="47">
        <f>SUMPRODUCT(--(L$9=YEAR(Quarterly_mmbls!$B$9:EI$9)),Quarterly_mmbls!$B85:EI85)</f>
        <v>1.9906802067021494E-2</v>
      </c>
      <c r="M111" s="47">
        <f>SUMPRODUCT(--(M$9=YEAR(Quarterly_mmbls!$B$9:EJ$9)),Quarterly_mmbls!$B85:EJ85)</f>
        <v>1.6993939072734752E-2</v>
      </c>
      <c r="N111" s="47">
        <f>SUMPRODUCT(--(N$9=YEAR(Quarterly_mmbls!$B$9:EK$9)),Quarterly_mmbls!$B85:EK85)</f>
        <v>1.0809856688302409E-2</v>
      </c>
      <c r="O111" s="47">
        <f>SUMPRODUCT(--(O$9=YEAR(Quarterly_mmbls!$B$9:EL$9)),Quarterly_mmbls!$B85:EL85)</f>
        <v>6.7304547639034E-3</v>
      </c>
      <c r="P111" s="47">
        <f>SUMPRODUCT(--(P$9=YEAR(Quarterly_mmbls!$B$9:EM$9)),Quarterly_mmbls!$B85:EM85)</f>
        <v>5.9344558900309811E-3</v>
      </c>
      <c r="Q111" s="47">
        <f>SUMPRODUCT(--(Q$9=YEAR(Quarterly_mmbls!$B$9:EN$9)),Quarterly_mmbls!$B85:EN85)</f>
        <v>7.0289543416055577E-3</v>
      </c>
      <c r="R111" s="47">
        <f>SUMPRODUCT(--(R$9=YEAR(Quarterly_mmbls!$B$9:EO$9)),Quarterly_mmbls!$B85:EO85)</f>
        <v>8.1305599259825657E-3</v>
      </c>
      <c r="S111" s="47">
        <f>SUMPRODUCT(--(S$9=YEAR(Quarterly_mmbls!$B$9:EP$9)),Quarterly_mmbls!$B85:EP85)</f>
        <v>1.2984731630043836E-2</v>
      </c>
      <c r="T111" s="47">
        <f>SUMPRODUCT(--(T$9=YEAR(Quarterly_mmbls!$B$9:EQ$9)),Quarterly_mmbls!$B85:EQ85)</f>
        <v>1.0483020883587661E-2</v>
      </c>
      <c r="U111" s="47">
        <f>SUMPRODUCT(--(U$9=YEAR(Quarterly_mmbls!$B$9:ER$9)),Quarterly_mmbls!$B85:ER85)</f>
        <v>1.023427123550253E-2</v>
      </c>
      <c r="V111" s="47">
        <f>SUMPRODUCT(--(V$9=YEAR(Quarterly_mmbls!$B$9:ES$9)),Quarterly_mmbls!$B85:ES85)</f>
        <v>1.1641483530384127E-2</v>
      </c>
      <c r="W111" s="47">
        <f>SUMPRODUCT(--(W$9=YEAR(Quarterly_mmbls!$B$9:ET$9)),Quarterly_mmbls!$B85:ET85)</f>
        <v>1.3671284839787192E-2</v>
      </c>
      <c r="X111" s="47">
        <f>SUMPRODUCT(--(X$9=YEAR(Quarterly_mmbls!$B$9:EU$9)),Quarterly_mmbls!$B85:EU85)</f>
        <v>1.1325516711998726E-2</v>
      </c>
      <c r="Y111" s="47">
        <f>SUMPRODUCT(--(Y$9=YEAR(Quarterly_mmbls!$B$9:EV$9)),Quarterly_mmbls!$B85:EV85)</f>
        <v>1.1442483811916022E-2</v>
      </c>
      <c r="Z111" s="47">
        <f>SUMPRODUCT(--(Z$9=YEAR(Quarterly_mmbls!$B$9:EW$9)),Quarterly_mmbls!$B85:EW85)</f>
        <v>2.0782677863966282E-4</v>
      </c>
      <c r="AA111" s="47">
        <f>SUMPRODUCT(--(AA$9=YEAR(Quarterly_mmbls!$B$9:EX$9)),Quarterly_mmbls!$B85:EX85)</f>
        <v>2.5672719714311292E-4</v>
      </c>
      <c r="AB111" s="47">
        <f>SUMPRODUCT(--(AB$9=YEAR(Quarterly_mmbls!$B$9:EY$9)),Quarterly_mmbls!$B85:EY85)</f>
        <v>0</v>
      </c>
      <c r="AC111" s="47">
        <f>SUMPRODUCT(--(AC$9=YEAR(Quarterly_mmbls!$B$9:EZ$9)),Quarterly_mmbls!$B85:EZ85)</f>
        <v>0</v>
      </c>
      <c r="AD111" s="47">
        <f>SUMPRODUCT(--(AD$9=YEAR(Quarterly_mmbls!$B$9:FA$9)),Quarterly_mmbls!$B85:FA85)</f>
        <v>0</v>
      </c>
      <c r="AE111" s="47">
        <f>SUMPRODUCT(--(AE$9=YEAR(Quarterly_mmbls!$B$9:FB$9)),Quarterly_mmbls!$B85:FB85)</f>
        <v>0</v>
      </c>
      <c r="AF111" s="47">
        <f>SUMPRODUCT(--(AF$9=YEAR(Quarterly_mmbls!$B$9:FC$9)),Quarterly_mmbls!$B85:FC85)</f>
        <v>0</v>
      </c>
      <c r="AG111" s="47">
        <f>SUMPRODUCT(--(AG$9=YEAR(Quarterly_mmbls!$B$9:FD$9)),Quarterly_mmbls!$B85:FD85)</f>
        <v>0</v>
      </c>
      <c r="AH111" s="47">
        <f>SUMPRODUCT(--(AH$9=YEAR(Quarterly_mmbls!$B$9:FE$9)),Quarterly_mmbls!$B85:FE85)</f>
        <v>0</v>
      </c>
      <c r="AI111" s="47">
        <f>SUMPRODUCT(--(AI$9=YEAR(Quarterly_mmbls!$B$9:FF$9)),Quarterly_mmbls!$B85:FF85)</f>
        <v>0</v>
      </c>
      <c r="AJ111" s="47">
        <f>SUMPRODUCT(--(AJ$9=YEAR(Quarterly_mmbls!$B$9:FG$9)),Quarterly_mmbls!$B85:FG85)</f>
        <v>1.730586837392268E-3</v>
      </c>
      <c r="AK111" s="47">
        <f>SUMPRODUCT(--(AK$9=YEAR(Quarterly_mmbls!$B$9:FH$9)),Quarterly_mmbls!$B85:FH85)</f>
        <v>0</v>
      </c>
      <c r="AL111" s="47">
        <f>SUMPRODUCT(--(AL$9=YEAR(Quarterly_mmbls!$B$9:FI$9)),Quarterly_mmbls!$B85:FI85)</f>
        <v>1.520926419720515E-3</v>
      </c>
      <c r="AM111" s="47">
        <f>SUMPRODUCT(--(AM$9=YEAR(Quarterly_mmbls!$B$9:FJ$9)),Quarterly_mmbls!$B85:FJ85)</f>
        <v>0</v>
      </c>
      <c r="AN111" s="47">
        <f>SUMPRODUCT(--(AN$9=YEAR(Quarterly_mmbls!$B$9:FK$9)),Quarterly_mmbls!$B85:FK85)</f>
        <v>0</v>
      </c>
      <c r="AO111" s="47">
        <f>SUMPRODUCT(--(AO$9=YEAR(Quarterly_mmbls!$B$9:FL$9)),Quarterly_mmbls!$B85:FL85)</f>
        <v>0</v>
      </c>
      <c r="AP111" s="47">
        <f>SUMPRODUCT(--(AP$9=YEAR(Quarterly_mmbls!$B$9:FM$9)),Quarterly_mmbls!$B85:FM85)</f>
        <v>0</v>
      </c>
      <c r="AQ111" s="47">
        <f>SUMPRODUCT(--(AQ$9=YEAR(Quarterly_mmbls!$B$9:FN$9)),Quarterly_mmbls!$B85:FN85)</f>
        <v>0</v>
      </c>
      <c r="AR111" s="47">
        <f>SUMPRODUCT(--(AR$9=YEAR(Quarterly_mmbls!$B$9:FQ$9)),Quarterly_mmbls!$B85:FQ85)</f>
        <v>0</v>
      </c>
      <c r="AS111" s="47">
        <f>SUMPRODUCT(--(AS$9=YEAR(Quarterly_mmbls!$B$9:FU$9)),Quarterly_mmbls!$B85:FU85)</f>
        <v>0</v>
      </c>
    </row>
    <row r="112" spans="1:45" ht="15" x14ac:dyDescent="0.2">
      <c r="A112" s="51"/>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row>
    <row r="113" spans="1:45" ht="15" x14ac:dyDescent="0.25">
      <c r="A113" s="42" t="s">
        <v>64</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row>
    <row r="114" spans="1:45" ht="15" x14ac:dyDescent="0.2">
      <c r="A114" s="27" t="s">
        <v>32</v>
      </c>
      <c r="B114" s="34">
        <f t="shared" ref="B114:AP114" si="38">SUM(B115:B117)</f>
        <v>27.044164657331393</v>
      </c>
      <c r="C114" s="34">
        <f t="shared" si="38"/>
        <v>23.23106863802775</v>
      </c>
      <c r="D114" s="34">
        <f t="shared" si="38"/>
        <v>27.207035881287272</v>
      </c>
      <c r="E114" s="34">
        <f t="shared" si="38"/>
        <v>25.321768757164037</v>
      </c>
      <c r="F114" s="34">
        <f t="shared" si="38"/>
        <v>23.180640811528114</v>
      </c>
      <c r="G114" s="34">
        <f t="shared" si="38"/>
        <v>24.007921596641751</v>
      </c>
      <c r="H114" s="34">
        <f t="shared" si="38"/>
        <v>22.537888366612066</v>
      </c>
      <c r="I114" s="34">
        <f t="shared" si="38"/>
        <v>21.724603363989004</v>
      </c>
      <c r="J114" s="34">
        <f t="shared" si="38"/>
        <v>18.304217508950686</v>
      </c>
      <c r="K114" s="34">
        <f t="shared" si="38"/>
        <v>19.663213479893308</v>
      </c>
      <c r="L114" s="34">
        <f t="shared" si="38"/>
        <v>20.018078419176469</v>
      </c>
      <c r="M114" s="34">
        <f t="shared" si="38"/>
        <v>11.600660618242861</v>
      </c>
      <c r="N114" s="34">
        <f t="shared" si="38"/>
        <v>17.336118984133151</v>
      </c>
      <c r="O114" s="34">
        <f t="shared" si="38"/>
        <v>26.104142433386802</v>
      </c>
      <c r="P114" s="34">
        <f t="shared" si="38"/>
        <v>28.595987566845562</v>
      </c>
      <c r="Q114" s="34">
        <f t="shared" si="38"/>
        <v>31.536678211239149</v>
      </c>
      <c r="R114" s="34">
        <f t="shared" si="38"/>
        <v>31.354720351031851</v>
      </c>
      <c r="S114" s="34">
        <f t="shared" si="38"/>
        <v>31.728618828487566</v>
      </c>
      <c r="T114" s="34">
        <f t="shared" si="38"/>
        <v>31.127872860147463</v>
      </c>
      <c r="U114" s="34">
        <f t="shared" si="38"/>
        <v>31.51070677457993</v>
      </c>
      <c r="V114" s="34">
        <f t="shared" si="38"/>
        <v>34.510615086622416</v>
      </c>
      <c r="W114" s="34">
        <f t="shared" si="38"/>
        <v>33.171515199091012</v>
      </c>
      <c r="X114" s="34">
        <f t="shared" si="38"/>
        <v>32.640489282438381</v>
      </c>
      <c r="Y114" s="34">
        <f t="shared" si="38"/>
        <v>37.48043461701176</v>
      </c>
      <c r="Z114" s="34">
        <f t="shared" si="38"/>
        <v>39.056824914525343</v>
      </c>
      <c r="AA114" s="34">
        <f t="shared" si="38"/>
        <v>36.951686400433964</v>
      </c>
      <c r="AB114" s="34">
        <f t="shared" si="38"/>
        <v>37.934005023832412</v>
      </c>
      <c r="AC114" s="34">
        <f t="shared" si="38"/>
        <v>37.645945758415749</v>
      </c>
      <c r="AD114" s="34">
        <f t="shared" si="38"/>
        <v>39.605599175649914</v>
      </c>
      <c r="AE114" s="34">
        <f t="shared" si="38"/>
        <v>39.683077455780413</v>
      </c>
      <c r="AF114" s="34">
        <f t="shared" si="38"/>
        <v>37.693773419557175</v>
      </c>
      <c r="AG114" s="34">
        <f t="shared" si="38"/>
        <v>38.915648613084173</v>
      </c>
      <c r="AH114" s="34">
        <f t="shared" si="38"/>
        <v>38.094122196236356</v>
      </c>
      <c r="AI114" s="34">
        <f t="shared" si="38"/>
        <v>35.851943448398728</v>
      </c>
      <c r="AJ114" s="34">
        <f t="shared" si="38"/>
        <v>38.336238267832812</v>
      </c>
      <c r="AK114" s="34">
        <f t="shared" si="38"/>
        <v>37.131857103517895</v>
      </c>
      <c r="AL114" s="34">
        <f t="shared" si="38"/>
        <v>38.593486396711725</v>
      </c>
      <c r="AM114" s="34">
        <f t="shared" si="38"/>
        <v>40.417064015201163</v>
      </c>
      <c r="AN114" s="34">
        <f t="shared" si="38"/>
        <v>41.543640103257005</v>
      </c>
      <c r="AO114" s="34">
        <f t="shared" si="38"/>
        <v>39.470767319206203</v>
      </c>
      <c r="AP114" s="34">
        <f t="shared" si="38"/>
        <v>38.926869903479961</v>
      </c>
      <c r="AQ114" s="34">
        <f>SUM(AQ115:AQ117)</f>
        <v>42.191174866273833</v>
      </c>
      <c r="AR114" s="34">
        <f t="shared" ref="AR114" si="39">SUM(AR115:AR117)</f>
        <v>41.473355449468599</v>
      </c>
      <c r="AS114" s="34">
        <f>SUM(AS115:AS117)</f>
        <v>41.781057564763358</v>
      </c>
    </row>
    <row r="115" spans="1:45" s="23" customFormat="1" ht="15" x14ac:dyDescent="0.25">
      <c r="A115" s="49" t="s">
        <v>22</v>
      </c>
      <c r="B115" s="47">
        <f>SUMPRODUCT(--(B$9=YEAR(Quarterly_mmbls!$B$9:DY$9)),Quarterly_mmbls!$B89:DY89)</f>
        <v>19.751429553934116</v>
      </c>
      <c r="C115" s="47">
        <f>SUMPRODUCT(--(C$9=YEAR(Quarterly_mmbls!$B$9:DZ$9)),Quarterly_mmbls!$B89:DZ89)</f>
        <v>15.217701656327485</v>
      </c>
      <c r="D115" s="47">
        <f>SUMPRODUCT(--(D$9=YEAR(Quarterly_mmbls!$B$9:EA$9)),Quarterly_mmbls!$B89:EA89)</f>
        <v>19.560627980081534</v>
      </c>
      <c r="E115" s="47">
        <f>SUMPRODUCT(--(E$9=YEAR(Quarterly_mmbls!$B$9:EB$9)),Quarterly_mmbls!$B89:EB89)</f>
        <v>19.168753642488451</v>
      </c>
      <c r="F115" s="47">
        <f>SUMPRODUCT(--(F$9=YEAR(Quarterly_mmbls!$B$9:EC$9)),Quarterly_mmbls!$B89:EC89)</f>
        <v>17.02359072511544</v>
      </c>
      <c r="G115" s="47">
        <f>SUMPRODUCT(--(G$9=YEAR(Quarterly_mmbls!$B$9:ED$9)),Quarterly_mmbls!$B89:ED89)</f>
        <v>17.99305141471406</v>
      </c>
      <c r="H115" s="47">
        <f>SUMPRODUCT(--(H$9=YEAR(Quarterly_mmbls!$B$9:EE$9)),Quarterly_mmbls!$B89:EE89)</f>
        <v>17.29097194734128</v>
      </c>
      <c r="I115" s="47">
        <f>SUMPRODUCT(--(I$9=YEAR(Quarterly_mmbls!$B$9:EF$9)),Quarterly_mmbls!$B89:EF89)</f>
        <v>17.967795401949274</v>
      </c>
      <c r="J115" s="47">
        <f>SUMPRODUCT(--(J$9=YEAR(Quarterly_mmbls!$B$9:EG$9)),Quarterly_mmbls!$B89:EG89)</f>
        <v>15.727509690813266</v>
      </c>
      <c r="K115" s="47">
        <f>SUMPRODUCT(--(K$9=YEAR(Quarterly_mmbls!$B$9:EH$9)),Quarterly_mmbls!$B89:EH89)</f>
        <v>17.80858638750054</v>
      </c>
      <c r="L115" s="47">
        <f>SUMPRODUCT(--(L$9=YEAR(Quarterly_mmbls!$B$9:EI$9)),Quarterly_mmbls!$B89:EI89)</f>
        <v>18.510538289697301</v>
      </c>
      <c r="M115" s="47">
        <f>SUMPRODUCT(--(M$9=YEAR(Quarterly_mmbls!$B$9:EJ$9)),Quarterly_mmbls!$B89:EJ89)</f>
        <v>10.952455091094379</v>
      </c>
      <c r="N115" s="47">
        <f>SUMPRODUCT(--(N$9=YEAR(Quarterly_mmbls!$B$9:EK$9)),Quarterly_mmbls!$B89:EK89)</f>
        <v>17.84492583293472</v>
      </c>
      <c r="O115" s="47">
        <f>SUMPRODUCT(--(O$9=YEAR(Quarterly_mmbls!$B$9:EL$9)),Quarterly_mmbls!$B89:EL89)</f>
        <v>25.578645886522253</v>
      </c>
      <c r="P115" s="47">
        <f>SUMPRODUCT(--(P$9=YEAR(Quarterly_mmbls!$B$9:EM$9)),Quarterly_mmbls!$B89:EM89)</f>
        <v>28.574143582163504</v>
      </c>
      <c r="Q115" s="47">
        <f>SUMPRODUCT(--(Q$9=YEAR(Quarterly_mmbls!$B$9:EN$9)),Quarterly_mmbls!$B89:EN89)</f>
        <v>31.421706360129527</v>
      </c>
      <c r="R115" s="47">
        <f>SUMPRODUCT(--(R$9=YEAR(Quarterly_mmbls!$B$9:EO$9)),Quarterly_mmbls!$B89:EO89)</f>
        <v>31.375784481632007</v>
      </c>
      <c r="S115" s="47">
        <f>SUMPRODUCT(--(S$9=YEAR(Quarterly_mmbls!$B$9:EP$9)),Quarterly_mmbls!$B89:EP89)</f>
        <v>30.291952941358232</v>
      </c>
      <c r="T115" s="47">
        <f>SUMPRODUCT(--(T$9=YEAR(Quarterly_mmbls!$B$9:EQ$9)),Quarterly_mmbls!$B89:EQ89)</f>
        <v>30.140183721054107</v>
      </c>
      <c r="U115" s="47">
        <f>SUMPRODUCT(--(U$9=YEAR(Quarterly_mmbls!$B$9:ER$9)),Quarterly_mmbls!$B89:ER89)</f>
        <v>31.666751730190768</v>
      </c>
      <c r="V115" s="47">
        <f>SUMPRODUCT(--(V$9=YEAR(Quarterly_mmbls!$B$9:ES$9)),Quarterly_mmbls!$B89:ES89)</f>
        <v>33.382081443190728</v>
      </c>
      <c r="W115" s="47">
        <f>SUMPRODUCT(--(W$9=YEAR(Quarterly_mmbls!$B$9:ET$9)),Quarterly_mmbls!$B89:ET89)</f>
        <v>32.287767172888444</v>
      </c>
      <c r="X115" s="47">
        <f>SUMPRODUCT(--(X$9=YEAR(Quarterly_mmbls!$B$9:EU$9)),Quarterly_mmbls!$B89:EU89)</f>
        <v>31.031723867898826</v>
      </c>
      <c r="Y115" s="47">
        <f>SUMPRODUCT(--(Y$9=YEAR(Quarterly_mmbls!$B$9:EV$9)),Quarterly_mmbls!$B89:EV89)</f>
        <v>34.823497133663352</v>
      </c>
      <c r="Z115" s="47">
        <f>SUMPRODUCT(--(Z$9=YEAR(Quarterly_mmbls!$B$9:EW$9)),Quarterly_mmbls!$B89:EW89)</f>
        <v>35.751622364820413</v>
      </c>
      <c r="AA115" s="47">
        <f>SUMPRODUCT(--(AA$9=YEAR(Quarterly_mmbls!$B$9:EX$9)),Quarterly_mmbls!$B89:EX89)</f>
        <v>34.876130957532212</v>
      </c>
      <c r="AB115" s="47">
        <f>SUMPRODUCT(--(AB$9=YEAR(Quarterly_mmbls!$B$9:EY$9)),Quarterly_mmbls!$B89:EY89)</f>
        <v>36.260166917280742</v>
      </c>
      <c r="AC115" s="47">
        <f>SUMPRODUCT(--(AC$9=YEAR(Quarterly_mmbls!$B$9:EZ$9)),Quarterly_mmbls!$B89:EZ89)</f>
        <v>34.263018157182842</v>
      </c>
      <c r="AD115" s="47">
        <f>SUMPRODUCT(--(AD$9=YEAR(Quarterly_mmbls!$B$9:FA$9)),Quarterly_mmbls!$B89:FA89)</f>
        <v>36.246346596882297</v>
      </c>
      <c r="AE115" s="47">
        <f>SUMPRODUCT(--(AE$9=YEAR(Quarterly_mmbls!$B$9:FB$9)),Quarterly_mmbls!$B89:FB89)</f>
        <v>36.187870497763463</v>
      </c>
      <c r="AF115" s="47">
        <f>SUMPRODUCT(--(AF$9=YEAR(Quarterly_mmbls!$B$9:FC$9)),Quarterly_mmbls!$B89:FC89)</f>
        <v>35.162493793136051</v>
      </c>
      <c r="AG115" s="47">
        <f>SUMPRODUCT(--(AG$9=YEAR(Quarterly_mmbls!$B$9:FD$9)),Quarterly_mmbls!$B89:FD89)</f>
        <v>35.606076083558847</v>
      </c>
      <c r="AH115" s="47">
        <f>SUMPRODUCT(--(AH$9=YEAR(Quarterly_mmbls!$B$9:FE$9)),Quarterly_mmbls!$B89:FE89)</f>
        <v>35.847928533874594</v>
      </c>
      <c r="AI115" s="47">
        <f>SUMPRODUCT(--(AI$9=YEAR(Quarterly_mmbls!$B$9:FF$9)),Quarterly_mmbls!$B89:FF89)</f>
        <v>33.606717949408875</v>
      </c>
      <c r="AJ115" s="47">
        <f>SUMPRODUCT(--(AJ$9=YEAR(Quarterly_mmbls!$B$9:FG$9)),Quarterly_mmbls!$B89:FG89)</f>
        <v>36.332169001286339</v>
      </c>
      <c r="AK115" s="47">
        <f>SUMPRODUCT(--(AK$9=YEAR(Quarterly_mmbls!$B$9:FH$9)),Quarterly_mmbls!$B89:FH89)</f>
        <v>35.07641882238687</v>
      </c>
      <c r="AL115" s="47">
        <f>SUMPRODUCT(--(AL$9=YEAR(Quarterly_mmbls!$B$9:FI$9)),Quarterly_mmbls!$B89:FI89)</f>
        <v>36.749364931427976</v>
      </c>
      <c r="AM115" s="47">
        <f>SUMPRODUCT(--(AM$9=YEAR(Quarterly_mmbls!$B$9:FJ$9)),Quarterly_mmbls!$B89:FJ89)</f>
        <v>39.782744579002113</v>
      </c>
      <c r="AN115" s="47">
        <f>SUMPRODUCT(--(AN$9=YEAR(Quarterly_mmbls!$B$9:FK$9)),Quarterly_mmbls!$B89:FK89)</f>
        <v>40.179964212050059</v>
      </c>
      <c r="AO115" s="47">
        <f>SUMPRODUCT(--(AO$9=YEAR(Quarterly_mmbls!$B$9:FL$9)),Quarterly_mmbls!$B89:FL89)</f>
        <v>38.708889062590941</v>
      </c>
      <c r="AP115" s="47">
        <f>SUMPRODUCT(--(AP$9=YEAR(Quarterly_mmbls!$B$9:FM$9)),Quarterly_mmbls!$B89:FM89)</f>
        <v>37.193185095800516</v>
      </c>
      <c r="AQ115" s="47">
        <f>SUMPRODUCT(--(AQ$9=YEAR(Quarterly_mmbls!$B$9:FN$9)),Quarterly_mmbls!$B89:FN89)</f>
        <v>40.384875009344924</v>
      </c>
      <c r="AR115" s="47">
        <f>SUMPRODUCT(--(AR$9=YEAR(Quarterly_mmbls!$B$9:FQ$9)),Quarterly_mmbls!$B89:FQ89)</f>
        <v>40.165069349451585</v>
      </c>
      <c r="AS115" s="47">
        <f>SUMPRODUCT(--(AS$9=YEAR(Quarterly_mmbls!$B$9:FU$9)),Quarterly_mmbls!$B89:FU89)</f>
        <v>40.091533154135234</v>
      </c>
    </row>
    <row r="116" spans="1:45" ht="15" x14ac:dyDescent="0.25">
      <c r="A116" s="49" t="s">
        <v>23</v>
      </c>
      <c r="B116" s="47">
        <f>SUMPRODUCT(--(B$9=YEAR(Quarterly_mmbls!$B$9:DY$9)),Quarterly_mmbls!$B90:DY90)</f>
        <v>7.2927351033972752</v>
      </c>
      <c r="C116" s="47">
        <f>SUMPRODUCT(--(C$9=YEAR(Quarterly_mmbls!$B$9:DZ$9)),Quarterly_mmbls!$B90:DZ90)</f>
        <v>8.0133669817002637</v>
      </c>
      <c r="D116" s="47">
        <f>SUMPRODUCT(--(D$9=YEAR(Quarterly_mmbls!$B$9:EA$9)),Quarterly_mmbls!$B90:EA90)</f>
        <v>7.6464079012057375</v>
      </c>
      <c r="E116" s="47">
        <f>SUMPRODUCT(--(E$9=YEAR(Quarterly_mmbls!$B$9:EB$9)),Quarterly_mmbls!$B90:EB90)</f>
        <v>6.1530151146755845</v>
      </c>
      <c r="F116" s="47">
        <f>SUMPRODUCT(--(F$9=YEAR(Quarterly_mmbls!$B$9:EC$9)),Quarterly_mmbls!$B90:EC90)</f>
        <v>6.1570500864126743</v>
      </c>
      <c r="G116" s="47">
        <f>SUMPRODUCT(--(G$9=YEAR(Quarterly_mmbls!$B$9:ED$9)),Quarterly_mmbls!$B90:ED90)</f>
        <v>6.0148701819276926</v>
      </c>
      <c r="H116" s="47">
        <f>SUMPRODUCT(--(H$9=YEAR(Quarterly_mmbls!$B$9:EE$9)),Quarterly_mmbls!$B90:EE90)</f>
        <v>5.2469164192707849</v>
      </c>
      <c r="I116" s="47">
        <f>SUMPRODUCT(--(I$9=YEAR(Quarterly_mmbls!$B$9:EF$9)),Quarterly_mmbls!$B90:EF90)</f>
        <v>3.7568079620397317</v>
      </c>
      <c r="J116" s="47">
        <f>SUMPRODUCT(--(J$9=YEAR(Quarterly_mmbls!$B$9:EG$9)),Quarterly_mmbls!$B90:EG90)</f>
        <v>2.5767078181374199</v>
      </c>
      <c r="K116" s="47">
        <f>SUMPRODUCT(--(K$9=YEAR(Quarterly_mmbls!$B$9:EH$9)),Quarterly_mmbls!$B90:EH90)</f>
        <v>1.8546270923927661</v>
      </c>
      <c r="L116" s="47">
        <f>SUMPRODUCT(--(L$9=YEAR(Quarterly_mmbls!$B$9:EI$9)),Quarterly_mmbls!$B90:EI90)</f>
        <v>1.5075401294791659</v>
      </c>
      <c r="M116" s="47">
        <f>SUMPRODUCT(--(M$9=YEAR(Quarterly_mmbls!$B$9:EJ$9)),Quarterly_mmbls!$B90:EJ90)</f>
        <v>0.64820552714848167</v>
      </c>
      <c r="N116" s="47">
        <f>SUMPRODUCT(--(N$9=YEAR(Quarterly_mmbls!$B$9:EK$9)),Quarterly_mmbls!$B90:EK90)</f>
        <v>-0.50880684880156957</v>
      </c>
      <c r="O116" s="47">
        <f>SUMPRODUCT(--(O$9=YEAR(Quarterly_mmbls!$B$9:EL$9)),Quarterly_mmbls!$B90:EL90)</f>
        <v>0.52549654686454716</v>
      </c>
      <c r="P116" s="47">
        <f>SUMPRODUCT(--(P$9=YEAR(Quarterly_mmbls!$B$9:EM$9)),Quarterly_mmbls!$B90:EM90)</f>
        <v>2.1843984682057949E-2</v>
      </c>
      <c r="Q116" s="47">
        <f>SUMPRODUCT(--(Q$9=YEAR(Quarterly_mmbls!$B$9:EN$9)),Quarterly_mmbls!$B90:EN90)</f>
        <v>0.11497185110962138</v>
      </c>
      <c r="R116" s="47">
        <f>SUMPRODUCT(--(R$9=YEAR(Quarterly_mmbls!$B$9:EO$9)),Quarterly_mmbls!$B90:EO90)</f>
        <v>-2.1064130600153941E-2</v>
      </c>
      <c r="S116" s="47">
        <f>SUMPRODUCT(--(S$9=YEAR(Quarterly_mmbls!$B$9:EP$9)),Quarterly_mmbls!$B90:EP90)</f>
        <v>1.4366658871293327</v>
      </c>
      <c r="T116" s="47">
        <f>SUMPRODUCT(--(T$9=YEAR(Quarterly_mmbls!$B$9:EQ$9)),Quarterly_mmbls!$B90:EQ90)</f>
        <v>0.98768913909335332</v>
      </c>
      <c r="U116" s="47">
        <f>SUMPRODUCT(--(U$9=YEAR(Quarterly_mmbls!$B$9:ER$9)),Quarterly_mmbls!$B90:ER90)</f>
        <v>-0.15604495561083739</v>
      </c>
      <c r="V116" s="47">
        <f>SUMPRODUCT(--(V$9=YEAR(Quarterly_mmbls!$B$9:ES$9)),Quarterly_mmbls!$B90:ES90)</f>
        <v>1.1285336434316855</v>
      </c>
      <c r="W116" s="47">
        <f>SUMPRODUCT(--(W$9=YEAR(Quarterly_mmbls!$B$9:ET$9)),Quarterly_mmbls!$B90:ET90)</f>
        <v>0.88374802620257031</v>
      </c>
      <c r="X116" s="47">
        <f>SUMPRODUCT(--(X$9=YEAR(Quarterly_mmbls!$B$9:EU$9)),Quarterly_mmbls!$B90:EU90)</f>
        <v>1.6087654145395516</v>
      </c>
      <c r="Y116" s="47">
        <f>SUMPRODUCT(--(Y$9=YEAR(Quarterly_mmbls!$B$9:EV$9)),Quarterly_mmbls!$B90:EV90)</f>
        <v>2.6569374833484067</v>
      </c>
      <c r="Z116" s="47">
        <f>SUMPRODUCT(--(Z$9=YEAR(Quarterly_mmbls!$B$9:EW$9)),Quarterly_mmbls!$B90:EW90)</f>
        <v>3.30520254970493</v>
      </c>
      <c r="AA116" s="47">
        <f>SUMPRODUCT(--(AA$9=YEAR(Quarterly_mmbls!$B$9:EX$9)),Quarterly_mmbls!$B90:EX90)</f>
        <v>2.0755554429017526</v>
      </c>
      <c r="AB116" s="47">
        <f>SUMPRODUCT(--(AB$9=YEAR(Quarterly_mmbls!$B$9:EY$9)),Quarterly_mmbls!$B90:EY90)</f>
        <v>1.6738381065516741</v>
      </c>
      <c r="AC116" s="47">
        <f>SUMPRODUCT(--(AC$9=YEAR(Quarterly_mmbls!$B$9:EZ$9)),Quarterly_mmbls!$B90:EZ90)</f>
        <v>3.3829276012329048</v>
      </c>
      <c r="AD116" s="47">
        <f>SUMPRODUCT(--(AD$9=YEAR(Quarterly_mmbls!$B$9:FA$9)),Quarterly_mmbls!$B90:FA90)</f>
        <v>3.3592525787676162</v>
      </c>
      <c r="AE116" s="47">
        <f>SUMPRODUCT(--(AE$9=YEAR(Quarterly_mmbls!$B$9:FB$9)),Quarterly_mmbls!$B90:FB90)</f>
        <v>3.4952069580169502</v>
      </c>
      <c r="AF116" s="47">
        <f>SUMPRODUCT(--(AF$9=YEAR(Quarterly_mmbls!$B$9:FC$9)),Quarterly_mmbls!$B90:FC90)</f>
        <v>2.5312796264211248</v>
      </c>
      <c r="AG116" s="47">
        <f>SUMPRODUCT(--(AG$9=YEAR(Quarterly_mmbls!$B$9:FD$9)),Quarterly_mmbls!$B90:FD90)</f>
        <v>3.3095725295253238</v>
      </c>
      <c r="AH116" s="47">
        <f>SUMPRODUCT(--(AH$9=YEAR(Quarterly_mmbls!$B$9:FE$9)),Quarterly_mmbls!$B90:FE90)</f>
        <v>2.2461936623617618</v>
      </c>
      <c r="AI116" s="47">
        <f>SUMPRODUCT(--(AI$9=YEAR(Quarterly_mmbls!$B$9:FF$9)),Quarterly_mmbls!$B90:FF90)</f>
        <v>2.2452254989898535</v>
      </c>
      <c r="AJ116" s="47">
        <f>SUMPRODUCT(--(AJ$9=YEAR(Quarterly_mmbls!$B$9:FG$9)),Quarterly_mmbls!$B90:FG90)</f>
        <v>2.0040692665464768</v>
      </c>
      <c r="AK116" s="47">
        <f>SUMPRODUCT(--(AK$9=YEAR(Quarterly_mmbls!$B$9:FH$9)),Quarterly_mmbls!$B90:FH90)</f>
        <v>2.0554382811310239</v>
      </c>
      <c r="AL116" s="47">
        <f>SUMPRODUCT(--(AL$9=YEAR(Quarterly_mmbls!$B$9:FI$9)),Quarterly_mmbls!$B90:FI90)</f>
        <v>1.8441214652837465</v>
      </c>
      <c r="AM116" s="47">
        <f>SUMPRODUCT(--(AM$9=YEAR(Quarterly_mmbls!$B$9:FJ$9)),Quarterly_mmbls!$B90:FJ90)</f>
        <v>0.63431943619904874</v>
      </c>
      <c r="AN116" s="47">
        <f>SUMPRODUCT(--(AN$9=YEAR(Quarterly_mmbls!$B$9:FK$9)),Quarterly_mmbls!$B90:FK90)</f>
        <v>1.3636758912069438</v>
      </c>
      <c r="AO116" s="47">
        <f>SUMPRODUCT(--(AO$9=YEAR(Quarterly_mmbls!$B$9:FL$9)),Quarterly_mmbls!$B90:FL90)</f>
        <v>0.76187825661526243</v>
      </c>
      <c r="AP116" s="47">
        <f>SUMPRODUCT(--(AP$9=YEAR(Quarterly_mmbls!$B$9:FM$9)),Quarterly_mmbls!$B90:FM90)</f>
        <v>1.7336848076794427</v>
      </c>
      <c r="AQ116" s="47">
        <f>SUMPRODUCT(--(AQ$9=YEAR(Quarterly_mmbls!$B$9:FN$9)),Quarterly_mmbls!$B90:FN90)</f>
        <v>1.8062998569289119</v>
      </c>
      <c r="AR116" s="47">
        <f>SUMPRODUCT(--(AR$9=YEAR(Quarterly_mmbls!$B$9:FQ$9)),Quarterly_mmbls!$B90:FQ90)</f>
        <v>1.3082861000170138</v>
      </c>
      <c r="AS116" s="47">
        <f>SUMPRODUCT(--(AS$9=YEAR(Quarterly_mmbls!$B$9:FU$9)),Quarterly_mmbls!$B90:FU90)</f>
        <v>1.6895244106281226</v>
      </c>
    </row>
    <row r="117" spans="1:45" ht="17.25" x14ac:dyDescent="0.25">
      <c r="A117" s="49" t="s">
        <v>135</v>
      </c>
      <c r="B117" s="47">
        <f>SUMPRODUCT(--(B$9=YEAR(Quarterly_mmbls!$B$9:DY$9)),Quarterly_mmbls!$B91:DY91)</f>
        <v>0</v>
      </c>
      <c r="C117" s="47">
        <f>SUMPRODUCT(--(C$9=YEAR(Quarterly_mmbls!$B$9:DZ$9)),Quarterly_mmbls!$B91:DZ91)</f>
        <v>0</v>
      </c>
      <c r="D117" s="47">
        <f>SUMPRODUCT(--(D$9=YEAR(Quarterly_mmbls!$B$9:EA$9)),Quarterly_mmbls!$B91:EA91)</f>
        <v>0</v>
      </c>
      <c r="E117" s="47">
        <f>SUMPRODUCT(--(E$9=YEAR(Quarterly_mmbls!$B$9:EB$9)),Quarterly_mmbls!$B91:EB91)</f>
        <v>0</v>
      </c>
      <c r="F117" s="47">
        <f>SUMPRODUCT(--(F$9=YEAR(Quarterly_mmbls!$B$9:EC$9)),Quarterly_mmbls!$B91:EC91)</f>
        <v>0</v>
      </c>
      <c r="G117" s="47">
        <f>SUMPRODUCT(--(G$9=YEAR(Quarterly_mmbls!$B$9:ED$9)),Quarterly_mmbls!$B91:ED91)</f>
        <v>0</v>
      </c>
      <c r="H117" s="47">
        <f>SUMPRODUCT(--(H$9=YEAR(Quarterly_mmbls!$B$9:EE$9)),Quarterly_mmbls!$B91:EE91)</f>
        <v>0</v>
      </c>
      <c r="I117" s="47">
        <f>SUMPRODUCT(--(I$9=YEAR(Quarterly_mmbls!$B$9:EF$9)),Quarterly_mmbls!$B91:EF91)</f>
        <v>0</v>
      </c>
      <c r="J117" s="47">
        <f>SUMPRODUCT(--(J$9=YEAR(Quarterly_mmbls!$B$9:EG$9)),Quarterly_mmbls!$B91:EG91)</f>
        <v>0</v>
      </c>
      <c r="K117" s="47">
        <f>SUMPRODUCT(--(K$9=YEAR(Quarterly_mmbls!$B$9:EH$9)),Quarterly_mmbls!$B91:EH91)</f>
        <v>0</v>
      </c>
      <c r="L117" s="47">
        <f>SUMPRODUCT(--(L$9=YEAR(Quarterly_mmbls!$B$9:EI$9)),Quarterly_mmbls!$B91:EI91)</f>
        <v>0</v>
      </c>
      <c r="M117" s="47">
        <f>SUMPRODUCT(--(M$9=YEAR(Quarterly_mmbls!$B$9:EJ$9)),Quarterly_mmbls!$B91:EJ91)</f>
        <v>0</v>
      </c>
      <c r="N117" s="47">
        <f>SUMPRODUCT(--(N$9=YEAR(Quarterly_mmbls!$B$9:EK$9)),Quarterly_mmbls!$B91:EK91)</f>
        <v>0</v>
      </c>
      <c r="O117" s="47">
        <f>SUMPRODUCT(--(O$9=YEAR(Quarterly_mmbls!$B$9:EL$9)),Quarterly_mmbls!$B91:EL91)</f>
        <v>0</v>
      </c>
      <c r="P117" s="47">
        <f>SUMPRODUCT(--(P$9=YEAR(Quarterly_mmbls!$B$9:EM$9)),Quarterly_mmbls!$B91:EM91)</f>
        <v>0</v>
      </c>
      <c r="Q117" s="47">
        <f>SUMPRODUCT(--(Q$9=YEAR(Quarterly_mmbls!$B$9:EN$9)),Quarterly_mmbls!$B91:EN91)</f>
        <v>0</v>
      </c>
      <c r="R117" s="47">
        <f>SUMPRODUCT(--(R$9=YEAR(Quarterly_mmbls!$B$9:EO$9)),Quarterly_mmbls!$B91:EO91)</f>
        <v>0</v>
      </c>
      <c r="S117" s="47">
        <f>SUMPRODUCT(--(S$9=YEAR(Quarterly_mmbls!$B$9:EP$9)),Quarterly_mmbls!$B91:EP91)</f>
        <v>0</v>
      </c>
      <c r="T117" s="47">
        <f>SUMPRODUCT(--(T$9=YEAR(Quarterly_mmbls!$B$9:EQ$9)),Quarterly_mmbls!$B91:EQ91)</f>
        <v>0</v>
      </c>
      <c r="U117" s="47">
        <f>SUMPRODUCT(--(U$9=YEAR(Quarterly_mmbls!$B$9:ER$9)),Quarterly_mmbls!$B91:ER91)</f>
        <v>0</v>
      </c>
      <c r="V117" s="47">
        <f>SUMPRODUCT(--(V$9=YEAR(Quarterly_mmbls!$B$9:ES$9)),Quarterly_mmbls!$B91:ES91)</f>
        <v>0</v>
      </c>
      <c r="W117" s="47">
        <f>SUMPRODUCT(--(W$9=YEAR(Quarterly_mmbls!$B$9:ET$9)),Quarterly_mmbls!$B91:ET91)</f>
        <v>0</v>
      </c>
      <c r="X117" s="47">
        <f>SUMPRODUCT(--(X$9=YEAR(Quarterly_mmbls!$B$9:EU$9)),Quarterly_mmbls!$B91:EU91)</f>
        <v>0</v>
      </c>
      <c r="Y117" s="47">
        <f>SUMPRODUCT(--(Y$9=YEAR(Quarterly_mmbls!$B$9:EV$9)),Quarterly_mmbls!$B91:EV91)</f>
        <v>0</v>
      </c>
      <c r="Z117" s="47">
        <f>SUMPRODUCT(--(Z$9=YEAR(Quarterly_mmbls!$B$9:EW$9)),Quarterly_mmbls!$B91:EW91)</f>
        <v>0</v>
      </c>
      <c r="AA117" s="47">
        <f>SUMPRODUCT(--(AA$9=YEAR(Quarterly_mmbls!$B$9:EX$9)),Quarterly_mmbls!$B91:EX91)</f>
        <v>0</v>
      </c>
      <c r="AB117" s="47">
        <f>SUMPRODUCT(--(AB$9=YEAR(Quarterly_mmbls!$B$9:EY$9)),Quarterly_mmbls!$B91:EY91)</f>
        <v>0</v>
      </c>
      <c r="AC117" s="47">
        <f>SUMPRODUCT(--(AC$9=YEAR(Quarterly_mmbls!$B$9:EZ$9)),Quarterly_mmbls!$B91:EZ91)</f>
        <v>0</v>
      </c>
      <c r="AD117" s="47">
        <f>SUMPRODUCT(--(AD$9=YEAR(Quarterly_mmbls!$B$9:FA$9)),Quarterly_mmbls!$B91:FA91)</f>
        <v>0</v>
      </c>
      <c r="AE117" s="47">
        <f>SUMPRODUCT(--(AE$9=YEAR(Quarterly_mmbls!$B$9:FB$9)),Quarterly_mmbls!$B91:FB91)</f>
        <v>0</v>
      </c>
      <c r="AF117" s="47">
        <f>SUMPRODUCT(--(AF$9=YEAR(Quarterly_mmbls!$B$9:FC$9)),Quarterly_mmbls!$B91:FC91)</f>
        <v>0</v>
      </c>
      <c r="AG117" s="47">
        <f>SUMPRODUCT(--(AG$9=YEAR(Quarterly_mmbls!$B$9:FD$9)),Quarterly_mmbls!$B91:FD91)</f>
        <v>0</v>
      </c>
      <c r="AH117" s="47">
        <f>SUMPRODUCT(--(AH$9=YEAR(Quarterly_mmbls!$B$9:FE$9)),Quarterly_mmbls!$B91:FE91)</f>
        <v>0</v>
      </c>
      <c r="AI117" s="47">
        <f>SUMPRODUCT(--(AI$9=YEAR(Quarterly_mmbls!$B$9:FF$9)),Quarterly_mmbls!$B91:FF91)</f>
        <v>0</v>
      </c>
      <c r="AJ117" s="47">
        <f>SUMPRODUCT(--(AJ$9=YEAR(Quarterly_mmbls!$B$9:FG$9)),Quarterly_mmbls!$B91:FG91)</f>
        <v>0</v>
      </c>
      <c r="AK117" s="47">
        <f>SUMPRODUCT(--(AK$9=YEAR(Quarterly_mmbls!$B$9:FH$9)),Quarterly_mmbls!$B91:FH91)</f>
        <v>0</v>
      </c>
      <c r="AL117" s="47">
        <f>SUMPRODUCT(--(AL$9=YEAR(Quarterly_mmbls!$B$9:FI$9)),Quarterly_mmbls!$B91:FI91)</f>
        <v>0</v>
      </c>
      <c r="AM117" s="47">
        <f>SUMPRODUCT(--(AM$9=YEAR(Quarterly_mmbls!$B$9:FJ$9)),Quarterly_mmbls!$B91:FJ91)</f>
        <v>0</v>
      </c>
      <c r="AN117" s="47">
        <f>SUMPRODUCT(--(AN$9=YEAR(Quarterly_mmbls!$B$9:FK$9)),Quarterly_mmbls!$B91:FK91)</f>
        <v>0</v>
      </c>
      <c r="AO117" s="47">
        <f>SUMPRODUCT(--(AO$9=YEAR(Quarterly_mmbls!$B$9:FL$9)),Quarterly_mmbls!$B91:FL91)</f>
        <v>0</v>
      </c>
      <c r="AP117" s="47">
        <f>SUMPRODUCT(--(AP$9=YEAR(Quarterly_mmbls!$B$9:FM$9)),Quarterly_mmbls!$B91:FM91)</f>
        <v>0</v>
      </c>
      <c r="AQ117" s="47">
        <f>SUMPRODUCT(--(AQ$9=YEAR(Quarterly_mmbls!$B$9:FN$9)),Quarterly_mmbls!$B91:FN91)</f>
        <v>0</v>
      </c>
      <c r="AR117" s="47">
        <f>SUMPRODUCT(--(AR$9=YEAR(Quarterly_mmbls!$B$9:FO$9)),Quarterly_mmbls!$B91:FO91)</f>
        <v>0</v>
      </c>
      <c r="AS117" s="47">
        <f>SUMPRODUCT(--(AS$9=YEAR(Quarterly_mmbls!$B$9:FU$9)),Quarterly_mmbls!$B91:FU91)</f>
        <v>0</v>
      </c>
    </row>
    <row r="118" spans="1:45" ht="15" x14ac:dyDescent="0.2">
      <c r="A118" s="27" t="s">
        <v>63</v>
      </c>
      <c r="B118" s="34">
        <f t="shared" ref="B118:AP118" si="40">B114-B119</f>
        <v>1.6079199439823206</v>
      </c>
      <c r="C118" s="34">
        <f t="shared" si="40"/>
        <v>1.7144788463775029</v>
      </c>
      <c r="D118" s="34">
        <f t="shared" si="40"/>
        <v>1.8757490887252715</v>
      </c>
      <c r="E118" s="34">
        <f t="shared" si="40"/>
        <v>1.8049052767160347</v>
      </c>
      <c r="F118" s="34">
        <f t="shared" si="40"/>
        <v>1.6722980577837276</v>
      </c>
      <c r="G118" s="34">
        <f t="shared" si="40"/>
        <v>1.8779222329113558</v>
      </c>
      <c r="H118" s="34">
        <f t="shared" si="40"/>
        <v>1.585717337088127</v>
      </c>
      <c r="I118" s="34">
        <f t="shared" si="40"/>
        <v>1.678718249299191</v>
      </c>
      <c r="J118" s="34">
        <f t="shared" si="40"/>
        <v>1.3946861657395111</v>
      </c>
      <c r="K118" s="34">
        <f t="shared" si="40"/>
        <v>1.4787237939725024</v>
      </c>
      <c r="L118" s="34">
        <f t="shared" si="40"/>
        <v>1.4323097254996959</v>
      </c>
      <c r="M118" s="34">
        <f t="shared" si="40"/>
        <v>0.22048724224250904</v>
      </c>
      <c r="N118" s="34">
        <f t="shared" si="40"/>
        <v>-7.2372870028047238</v>
      </c>
      <c r="O118" s="34">
        <f t="shared" si="40"/>
        <v>-3.9044497932881015</v>
      </c>
      <c r="P118" s="34">
        <f t="shared" si="40"/>
        <v>-6.9882500245936221</v>
      </c>
      <c r="Q118" s="34">
        <f t="shared" si="40"/>
        <v>-7.1873362736886364</v>
      </c>
      <c r="R118" s="34">
        <f t="shared" si="40"/>
        <v>-9.1255327625275982</v>
      </c>
      <c r="S118" s="34">
        <f t="shared" si="40"/>
        <v>-5.8065256029904937</v>
      </c>
      <c r="T118" s="34">
        <f t="shared" si="40"/>
        <v>-7.0468880475171574</v>
      </c>
      <c r="U118" s="34">
        <f t="shared" si="40"/>
        <v>-6.7618641842691716</v>
      </c>
      <c r="V118" s="34">
        <f t="shared" si="40"/>
        <v>-4.272339373046151</v>
      </c>
      <c r="W118" s="34">
        <f t="shared" si="40"/>
        <v>-3.3259982719452594</v>
      </c>
      <c r="X118" s="34">
        <f t="shared" si="40"/>
        <v>-0.82491301502334125</v>
      </c>
      <c r="Y118" s="34">
        <f t="shared" si="40"/>
        <v>1.4841447471270186</v>
      </c>
      <c r="Z118" s="34">
        <f t="shared" si="40"/>
        <v>1.6710585104438707</v>
      </c>
      <c r="AA118" s="34">
        <f t="shared" si="40"/>
        <v>1.6162479816862714</v>
      </c>
      <c r="AB118" s="34">
        <f t="shared" si="40"/>
        <v>1.2229351310940331</v>
      </c>
      <c r="AC118" s="34">
        <f t="shared" si="40"/>
        <v>1.2977282370826799</v>
      </c>
      <c r="AD118" s="34">
        <f t="shared" si="40"/>
        <v>0.92392408324779751</v>
      </c>
      <c r="AE118" s="34">
        <f t="shared" si="40"/>
        <v>1.983417791445035</v>
      </c>
      <c r="AF118" s="34">
        <f t="shared" si="40"/>
        <v>0.47279106216410582</v>
      </c>
      <c r="AG118" s="34">
        <f t="shared" si="40"/>
        <v>0.85136365191977603</v>
      </c>
      <c r="AH118" s="34">
        <f t="shared" si="40"/>
        <v>1.3781930638730628</v>
      </c>
      <c r="AI118" s="34">
        <f t="shared" si="40"/>
        <v>0.71410881216097266</v>
      </c>
      <c r="AJ118" s="34">
        <f t="shared" si="40"/>
        <v>1.2115671969395549</v>
      </c>
      <c r="AK118" s="34">
        <f t="shared" si="40"/>
        <v>1.042540576552426</v>
      </c>
      <c r="AL118" s="34">
        <f t="shared" si="40"/>
        <v>1.5598985841803668</v>
      </c>
      <c r="AM118" s="34">
        <f t="shared" si="40"/>
        <v>1.528024507475422</v>
      </c>
      <c r="AN118" s="34">
        <f t="shared" si="40"/>
        <v>1.406907605306472</v>
      </c>
      <c r="AO118" s="34">
        <f t="shared" si="40"/>
        <v>1.2693891370338761</v>
      </c>
      <c r="AP118" s="34">
        <f t="shared" si="40"/>
        <v>1.4834927683503167</v>
      </c>
      <c r="AQ118" s="34">
        <f>AQ114-AQ119</f>
        <v>1.8494995056204857</v>
      </c>
      <c r="AR118" s="34">
        <f t="shared" ref="AR118" si="41">AR114-AR119</f>
        <v>1.1594751048834482</v>
      </c>
      <c r="AS118" s="34">
        <f>AS114-AS119</f>
        <v>2.3070923241785266</v>
      </c>
    </row>
    <row r="119" spans="1:45" ht="15" x14ac:dyDescent="0.2">
      <c r="A119" s="27" t="s">
        <v>33</v>
      </c>
      <c r="B119" s="34">
        <f t="shared" ref="B119:AP119" si="42">SUM(B120,B123:B125,B128)</f>
        <v>25.436244713349073</v>
      </c>
      <c r="C119" s="34">
        <f t="shared" si="42"/>
        <v>21.516589791650247</v>
      </c>
      <c r="D119" s="34">
        <f t="shared" si="42"/>
        <v>25.331286792562</v>
      </c>
      <c r="E119" s="34">
        <f t="shared" si="42"/>
        <v>23.516863480448002</v>
      </c>
      <c r="F119" s="34">
        <f t="shared" si="42"/>
        <v>21.508342753744387</v>
      </c>
      <c r="G119" s="34">
        <f t="shared" si="42"/>
        <v>22.129999363730395</v>
      </c>
      <c r="H119" s="34">
        <f t="shared" si="42"/>
        <v>20.952171029523939</v>
      </c>
      <c r="I119" s="34">
        <f t="shared" si="42"/>
        <v>20.045885114689813</v>
      </c>
      <c r="J119" s="34">
        <f t="shared" si="42"/>
        <v>16.909531343211174</v>
      </c>
      <c r="K119" s="34">
        <f t="shared" si="42"/>
        <v>18.184489685920806</v>
      </c>
      <c r="L119" s="34">
        <f t="shared" si="42"/>
        <v>18.585768693676773</v>
      </c>
      <c r="M119" s="34">
        <f t="shared" si="42"/>
        <v>11.380173376000352</v>
      </c>
      <c r="N119" s="34">
        <f t="shared" si="42"/>
        <v>24.573405986937875</v>
      </c>
      <c r="O119" s="34">
        <f t="shared" si="42"/>
        <v>30.008592226674903</v>
      </c>
      <c r="P119" s="34">
        <f t="shared" si="42"/>
        <v>35.584237591439184</v>
      </c>
      <c r="Q119" s="34">
        <f t="shared" si="42"/>
        <v>38.724014484927785</v>
      </c>
      <c r="R119" s="34">
        <f t="shared" si="42"/>
        <v>40.480253113559449</v>
      </c>
      <c r="S119" s="34">
        <f t="shared" si="42"/>
        <v>37.535144431478059</v>
      </c>
      <c r="T119" s="34">
        <f t="shared" si="42"/>
        <v>38.17476090766462</v>
      </c>
      <c r="U119" s="34">
        <f t="shared" si="42"/>
        <v>38.272570958849101</v>
      </c>
      <c r="V119" s="34">
        <f t="shared" si="42"/>
        <v>38.782954459668566</v>
      </c>
      <c r="W119" s="34">
        <f t="shared" si="42"/>
        <v>36.497513471036271</v>
      </c>
      <c r="X119" s="34">
        <f t="shared" si="42"/>
        <v>33.465402297461722</v>
      </c>
      <c r="Y119" s="34">
        <f t="shared" si="42"/>
        <v>35.996289869884741</v>
      </c>
      <c r="Z119" s="34">
        <f t="shared" si="42"/>
        <v>37.385766404081473</v>
      </c>
      <c r="AA119" s="34">
        <f t="shared" si="42"/>
        <v>35.335438418747692</v>
      </c>
      <c r="AB119" s="34">
        <f t="shared" si="42"/>
        <v>36.711069892738379</v>
      </c>
      <c r="AC119" s="34">
        <f t="shared" si="42"/>
        <v>36.348217521333069</v>
      </c>
      <c r="AD119" s="34">
        <f t="shared" si="42"/>
        <v>38.681675092402116</v>
      </c>
      <c r="AE119" s="34">
        <f t="shared" si="42"/>
        <v>37.699659664335378</v>
      </c>
      <c r="AF119" s="34">
        <f t="shared" si="42"/>
        <v>37.220982357393069</v>
      </c>
      <c r="AG119" s="34">
        <f t="shared" si="42"/>
        <v>38.064284961164397</v>
      </c>
      <c r="AH119" s="34">
        <f t="shared" si="42"/>
        <v>36.715929132363293</v>
      </c>
      <c r="AI119" s="34">
        <f t="shared" si="42"/>
        <v>35.137834636237756</v>
      </c>
      <c r="AJ119" s="34">
        <f t="shared" si="42"/>
        <v>37.124671070893257</v>
      </c>
      <c r="AK119" s="34">
        <f t="shared" si="42"/>
        <v>36.089316526965469</v>
      </c>
      <c r="AL119" s="34">
        <f t="shared" si="42"/>
        <v>37.033587812531358</v>
      </c>
      <c r="AM119" s="34">
        <f t="shared" si="42"/>
        <v>38.889039507725741</v>
      </c>
      <c r="AN119" s="34">
        <f t="shared" si="42"/>
        <v>40.136732497950533</v>
      </c>
      <c r="AO119" s="34">
        <f t="shared" si="42"/>
        <v>38.201378182172327</v>
      </c>
      <c r="AP119" s="34">
        <f t="shared" si="42"/>
        <v>37.443377135129644</v>
      </c>
      <c r="AQ119" s="34">
        <f>SUM(AQ120,AQ123:AQ125,AQ128)</f>
        <v>40.341675360653348</v>
      </c>
      <c r="AR119" s="34">
        <f t="shared" ref="AR119" si="43">SUM(AR120,AR123:AR125,AR128)</f>
        <v>40.313880344585151</v>
      </c>
      <c r="AS119" s="34">
        <f>SUM(AS120,AS123:AS125,AS128)</f>
        <v>39.473965240584832</v>
      </c>
    </row>
    <row r="120" spans="1:45" ht="15" x14ac:dyDescent="0.25">
      <c r="A120" s="49" t="s">
        <v>25</v>
      </c>
      <c r="B120" s="47">
        <f t="shared" ref="B120:AP120" si="44">SUM(B121:B122)</f>
        <v>10.397552522908562</v>
      </c>
      <c r="C120" s="47">
        <f t="shared" si="44"/>
        <v>10.084938333500718</v>
      </c>
      <c r="D120" s="47">
        <f t="shared" si="44"/>
        <v>11.644658848407035</v>
      </c>
      <c r="E120" s="47">
        <f t="shared" si="44"/>
        <v>10.623463633831486</v>
      </c>
      <c r="F120" s="47">
        <f t="shared" si="44"/>
        <v>10.332131610571011</v>
      </c>
      <c r="G120" s="47">
        <f t="shared" si="44"/>
        <v>10.653216676026844</v>
      </c>
      <c r="H120" s="47">
        <f t="shared" si="44"/>
        <v>10.06457550596957</v>
      </c>
      <c r="I120" s="47">
        <f t="shared" si="44"/>
        <v>10.494229882061751</v>
      </c>
      <c r="J120" s="47">
        <f t="shared" si="44"/>
        <v>9.5901672299143268</v>
      </c>
      <c r="K120" s="47">
        <f t="shared" si="44"/>
        <v>10.443875610026513</v>
      </c>
      <c r="L120" s="47">
        <f t="shared" si="44"/>
        <v>10.739536999166411</v>
      </c>
      <c r="M120" s="47">
        <f t="shared" si="44"/>
        <v>6.290415467129316</v>
      </c>
      <c r="N120" s="47">
        <f t="shared" si="44"/>
        <v>17.608621506737411</v>
      </c>
      <c r="O120" s="47">
        <f t="shared" si="44"/>
        <v>15.298964314766774</v>
      </c>
      <c r="P120" s="47">
        <f t="shared" si="44"/>
        <v>18.16975340373094</v>
      </c>
      <c r="Q120" s="47">
        <f t="shared" si="44"/>
        <v>19.092378845105472</v>
      </c>
      <c r="R120" s="47">
        <f t="shared" si="44"/>
        <v>20.482714240217302</v>
      </c>
      <c r="S120" s="47">
        <f t="shared" si="44"/>
        <v>17.76023031984646</v>
      </c>
      <c r="T120" s="47">
        <f t="shared" si="44"/>
        <v>18.249805184573042</v>
      </c>
      <c r="U120" s="47">
        <f t="shared" si="44"/>
        <v>17.557367671086716</v>
      </c>
      <c r="V120" s="47">
        <f t="shared" si="44"/>
        <v>16.046321023179786</v>
      </c>
      <c r="W120" s="47">
        <f t="shared" si="44"/>
        <v>15.412462409816792</v>
      </c>
      <c r="X120" s="47">
        <f t="shared" si="44"/>
        <v>12.733895454364188</v>
      </c>
      <c r="Y120" s="47">
        <f t="shared" si="44"/>
        <v>13.217333904354112</v>
      </c>
      <c r="Z120" s="47">
        <f t="shared" si="44"/>
        <v>13.489425885896049</v>
      </c>
      <c r="AA120" s="47">
        <f t="shared" si="44"/>
        <v>11.616804999955939</v>
      </c>
      <c r="AB120" s="47">
        <f t="shared" si="44"/>
        <v>12.111588900840403</v>
      </c>
      <c r="AC120" s="47">
        <f t="shared" si="44"/>
        <v>12.744013506186489</v>
      </c>
      <c r="AD120" s="47">
        <f t="shared" si="44"/>
        <v>13.001054024011703</v>
      </c>
      <c r="AE120" s="47">
        <f t="shared" si="44"/>
        <v>12.871337277129424</v>
      </c>
      <c r="AF120" s="47">
        <f t="shared" si="44"/>
        <v>13.77399261400978</v>
      </c>
      <c r="AG120" s="47">
        <f t="shared" si="44"/>
        <v>13.943681717794629</v>
      </c>
      <c r="AH120" s="47">
        <f t="shared" si="44"/>
        <v>12.554005775147852</v>
      </c>
      <c r="AI120" s="47">
        <f t="shared" si="44"/>
        <v>12.059193780983009</v>
      </c>
      <c r="AJ120" s="47">
        <f t="shared" si="44"/>
        <v>12.689454355981734</v>
      </c>
      <c r="AK120" s="47">
        <f t="shared" si="44"/>
        <v>11.926129102141655</v>
      </c>
      <c r="AL120" s="47">
        <f t="shared" si="44"/>
        <v>11.558975787192288</v>
      </c>
      <c r="AM120" s="47">
        <f t="shared" si="44"/>
        <v>11.268897219316157</v>
      </c>
      <c r="AN120" s="47">
        <f t="shared" si="44"/>
        <v>11.419565541350268</v>
      </c>
      <c r="AO120" s="47">
        <f t="shared" si="44"/>
        <v>11.275405423476721</v>
      </c>
      <c r="AP120" s="47">
        <f t="shared" si="44"/>
        <v>10.94059143235128</v>
      </c>
      <c r="AQ120" s="47">
        <f>SUM(AQ121:AQ122)</f>
        <v>12.176401325987307</v>
      </c>
      <c r="AR120" s="47">
        <f t="shared" ref="AR120" si="45">SUM(AR121:AR122)</f>
        <v>12.43854863366912</v>
      </c>
      <c r="AS120" s="47">
        <f>SUM(AS121:AS122)</f>
        <v>11.306741945752837</v>
      </c>
    </row>
    <row r="121" spans="1:45" ht="17.25" x14ac:dyDescent="0.25">
      <c r="A121" s="50" t="s">
        <v>132</v>
      </c>
      <c r="B121" s="47">
        <f>SUMPRODUCT(--(B$9=YEAR(Quarterly_mmbls!$B$9:DY$9)),Quarterly_mmbls!$B95:DY95)</f>
        <v>1.3115623373272478</v>
      </c>
      <c r="C121" s="47">
        <f>SUMPRODUCT(--(C$9=YEAR(Quarterly_mmbls!$B$9:DZ$9)),Quarterly_mmbls!$B95:DZ95)</f>
        <v>1.0915631489058568</v>
      </c>
      <c r="D121" s="47">
        <f>SUMPRODUCT(--(D$9=YEAR(Quarterly_mmbls!$B$9:EA$9)),Quarterly_mmbls!$B95:EA95)</f>
        <v>0.86017035759807359</v>
      </c>
      <c r="E121" s="47">
        <f>SUMPRODUCT(--(E$9=YEAR(Quarterly_mmbls!$B$9:EB$9)),Quarterly_mmbls!$B95:EB95)</f>
        <v>0.76581469765581267</v>
      </c>
      <c r="F121" s="47">
        <f>SUMPRODUCT(--(F$9=YEAR(Quarterly_mmbls!$B$9:EC$9)),Quarterly_mmbls!$B95:EC95)</f>
        <v>0.58576523074746856</v>
      </c>
      <c r="G121" s="47">
        <f>SUMPRODUCT(--(G$9=YEAR(Quarterly_mmbls!$B$9:ED$9)),Quarterly_mmbls!$B95:ED95)</f>
        <v>0.48792277200676587</v>
      </c>
      <c r="H121" s="47">
        <f>SUMPRODUCT(--(H$9=YEAR(Quarterly_mmbls!$B$9:EE$9)),Quarterly_mmbls!$B95:EE95)</f>
        <v>0.4653646260090612</v>
      </c>
      <c r="I121" s="47">
        <f>SUMPRODUCT(--(I$9=YEAR(Quarterly_mmbls!$B$9:EF$9)),Quarterly_mmbls!$B95:EF95)</f>
        <v>0.31680663632654632</v>
      </c>
      <c r="J121" s="47">
        <f>SUMPRODUCT(--(J$9=YEAR(Quarterly_mmbls!$B$9:EG$9)),Quarterly_mmbls!$B95:EG95)</f>
        <v>0.1908661785093495</v>
      </c>
      <c r="K121" s="47">
        <f>SUMPRODUCT(--(K$9=YEAR(Quarterly_mmbls!$B$9:EH$9)),Quarterly_mmbls!$B95:EH95)</f>
        <v>0.66210152171676029</v>
      </c>
      <c r="L121" s="47">
        <f>SUMPRODUCT(--(L$9=YEAR(Quarterly_mmbls!$B$9:EI$9)),Quarterly_mmbls!$B95:EI95)</f>
        <v>1.2219914815755493</v>
      </c>
      <c r="M121" s="47">
        <f>SUMPRODUCT(--(M$9=YEAR(Quarterly_mmbls!$B$9:EJ$9)),Quarterly_mmbls!$B95:EJ95)</f>
        <v>0.67333393439105926</v>
      </c>
      <c r="N121" s="47">
        <f>SUMPRODUCT(--(N$9=YEAR(Quarterly_mmbls!$B$9:EK$9)),Quarterly_mmbls!$B95:EK95)</f>
        <v>0.95745289244413601</v>
      </c>
      <c r="O121" s="47">
        <f>SUMPRODUCT(--(O$9=YEAR(Quarterly_mmbls!$B$9:EL$9)),Quarterly_mmbls!$B95:EL95)</f>
        <v>0.73841236159993207</v>
      </c>
      <c r="P121" s="47">
        <f>SUMPRODUCT(--(P$9=YEAR(Quarterly_mmbls!$B$9:EM$9)),Quarterly_mmbls!$B95:EM95)</f>
        <v>1.1521706686529809</v>
      </c>
      <c r="Q121" s="47">
        <f>SUMPRODUCT(--(Q$9=YEAR(Quarterly_mmbls!$B$9:EN$9)),Quarterly_mmbls!$B95:EN95)</f>
        <v>1.9392964090866176</v>
      </c>
      <c r="R121" s="47">
        <f>SUMPRODUCT(--(R$9=YEAR(Quarterly_mmbls!$B$9:EO$9)),Quarterly_mmbls!$B95:EO95)</f>
        <v>3.2819921063634654</v>
      </c>
      <c r="S121" s="47">
        <f>SUMPRODUCT(--(S$9=YEAR(Quarterly_mmbls!$B$9:EP$9)),Quarterly_mmbls!$B95:EP95)</f>
        <v>4.0659036009798433</v>
      </c>
      <c r="T121" s="47">
        <f>SUMPRODUCT(--(T$9=YEAR(Quarterly_mmbls!$B$9:EQ$9)),Quarterly_mmbls!$B95:EQ95)</f>
        <v>4.3232204213646925</v>
      </c>
      <c r="U121" s="47">
        <f>SUMPRODUCT(--(U$9=YEAR(Quarterly_mmbls!$B$9:ER$9)),Quarterly_mmbls!$B95:ER95)</f>
        <v>4.6711709077181194</v>
      </c>
      <c r="V121" s="47">
        <f>SUMPRODUCT(--(V$9=YEAR(Quarterly_mmbls!$B$9:ES$9)),Quarterly_mmbls!$B95:ES95)</f>
        <v>5.5338111437155444</v>
      </c>
      <c r="W121" s="47">
        <f>SUMPRODUCT(--(W$9=YEAR(Quarterly_mmbls!$B$9:ET$9)),Quarterly_mmbls!$B95:ET95)</f>
        <v>7.0021010776438946</v>
      </c>
      <c r="X121" s="47">
        <f>SUMPRODUCT(--(X$9=YEAR(Quarterly_mmbls!$B$9:EU$9)),Quarterly_mmbls!$B95:EU95)</f>
        <v>7.0004491929701267</v>
      </c>
      <c r="Y121" s="47">
        <f>SUMPRODUCT(--(Y$9=YEAR(Quarterly_mmbls!$B$9:EV$9)),Quarterly_mmbls!$B95:EV95)</f>
        <v>9.7468597798082151</v>
      </c>
      <c r="Z121" s="47">
        <f>SUMPRODUCT(--(Z$9=YEAR(Quarterly_mmbls!$B$9:EW$9)),Quarterly_mmbls!$B95:EW95)</f>
        <v>9.6459878707569899</v>
      </c>
      <c r="AA121" s="47">
        <f>SUMPRODUCT(--(AA$9=YEAR(Quarterly_mmbls!$B$9:EX$9)),Quarterly_mmbls!$B95:EX95)</f>
        <v>8.4143251360426596</v>
      </c>
      <c r="AB121" s="47">
        <f>SUMPRODUCT(--(AB$9=YEAR(Quarterly_mmbls!$B$9:EY$9)),Quarterly_mmbls!$B95:EY95)</f>
        <v>9.1012583215247034</v>
      </c>
      <c r="AC121" s="47">
        <f>SUMPRODUCT(--(AC$9=YEAR(Quarterly_mmbls!$B$9:EZ$9)),Quarterly_mmbls!$B95:EZ95)</f>
        <v>9.6760521768270724</v>
      </c>
      <c r="AD121" s="47">
        <f>SUMPRODUCT(--(AD$9=YEAR(Quarterly_mmbls!$B$9:FA$9)),Quarterly_mmbls!$B95:FA95)</f>
        <v>9.7075376882952007</v>
      </c>
      <c r="AE121" s="47">
        <f>SUMPRODUCT(--(AE$9=YEAR(Quarterly_mmbls!$B$9:FB$9)),Quarterly_mmbls!$B95:FB95)</f>
        <v>10.223162533028827</v>
      </c>
      <c r="AF121" s="47">
        <f>SUMPRODUCT(--(AF$9=YEAR(Quarterly_mmbls!$B$9:FC$9)),Quarterly_mmbls!$B95:FC95)</f>
        <v>10.949884002448107</v>
      </c>
      <c r="AG121" s="47">
        <f>SUMPRODUCT(--(AG$9=YEAR(Quarterly_mmbls!$B$9:FD$9)),Quarterly_mmbls!$B95:FD95)</f>
        <v>11.576837402219049</v>
      </c>
      <c r="AH121" s="47">
        <f>SUMPRODUCT(--(AH$9=YEAR(Quarterly_mmbls!$B$9:FE$9)),Quarterly_mmbls!$B95:FE95)</f>
        <v>10.42357352681374</v>
      </c>
      <c r="AI121" s="47">
        <f>SUMPRODUCT(--(AI$9=YEAR(Quarterly_mmbls!$B$9:FF$9)),Quarterly_mmbls!$B95:FF95)</f>
        <v>9.9138190522042962</v>
      </c>
      <c r="AJ121" s="47">
        <f>SUMPRODUCT(--(AJ$9=YEAR(Quarterly_mmbls!$B$9:FG$9)),Quarterly_mmbls!$B95:FG95)</f>
        <v>10.359386224089885</v>
      </c>
      <c r="AK121" s="47">
        <f>SUMPRODUCT(--(AK$9=YEAR(Quarterly_mmbls!$B$9:FH$9)),Quarterly_mmbls!$B95:FH95)</f>
        <v>9.2044534033915326</v>
      </c>
      <c r="AL121" s="47">
        <f>SUMPRODUCT(--(AL$9=YEAR(Quarterly_mmbls!$B$9:FI$9)),Quarterly_mmbls!$B95:FI95)</f>
        <v>8.8524390894274987</v>
      </c>
      <c r="AM121" s="47">
        <f>SUMPRODUCT(--(AM$9=YEAR(Quarterly_mmbls!$B$9:FJ$9)),Quarterly_mmbls!$B95:FJ95)</f>
        <v>9.1964625668609834</v>
      </c>
      <c r="AN121" s="47">
        <f>SUMPRODUCT(--(AN$9=YEAR(Quarterly_mmbls!$B$9:FK$9)),Quarterly_mmbls!$B95:FK95)</f>
        <v>8.8037779896082196</v>
      </c>
      <c r="AO121" s="47">
        <f>SUMPRODUCT(--(AO$9=YEAR(Quarterly_mmbls!$B$9:FL$9)),Quarterly_mmbls!$B95:FL95)</f>
        <v>8.1185750819044671</v>
      </c>
      <c r="AP121" s="47">
        <f>SUMPRODUCT(--(AP$9=YEAR(Quarterly_mmbls!$B$9:FM$9)),Quarterly_mmbls!$B95:FM95)</f>
        <v>8.5052581394561777</v>
      </c>
      <c r="AQ121" s="47">
        <f>SUMPRODUCT(--(AQ$9=YEAR(Quarterly_mmbls!$B$9:FN$9)),Quarterly_mmbls!$B95:FN95)</f>
        <v>9.3190535156119694</v>
      </c>
      <c r="AR121" s="47">
        <f>SUMPRODUCT(--(AR$9=YEAR(Quarterly_mmbls!$B$9:FQ$9)),Quarterly_mmbls!$B95:FQ95)</f>
        <v>9.6519662452179791</v>
      </c>
      <c r="AS121" s="47">
        <f>SUMPRODUCT(--(AS$9=YEAR(Quarterly_mmbls!$B$9:FU$9)),Quarterly_mmbls!$B95:FU95)</f>
        <v>8.771459019814257</v>
      </c>
    </row>
    <row r="122" spans="1:45" ht="17.25" x14ac:dyDescent="0.25">
      <c r="A122" s="50" t="s">
        <v>133</v>
      </c>
      <c r="B122" s="47">
        <f>SUMPRODUCT(--(B$9=YEAR(Quarterly_mmbls!$B$9:DY$9)),Quarterly_mmbls!$B96:DY96)</f>
        <v>9.0859901855813145</v>
      </c>
      <c r="C122" s="47">
        <f>SUMPRODUCT(--(C$9=YEAR(Quarterly_mmbls!$B$9:DZ$9)),Quarterly_mmbls!$B96:DZ96)</f>
        <v>8.9933751845948606</v>
      </c>
      <c r="D122" s="47">
        <f>SUMPRODUCT(--(D$9=YEAR(Quarterly_mmbls!$B$9:EA$9)),Quarterly_mmbls!$B96:EA96)</f>
        <v>10.784488490808961</v>
      </c>
      <c r="E122" s="47">
        <f>SUMPRODUCT(--(E$9=YEAR(Quarterly_mmbls!$B$9:EB$9)),Quarterly_mmbls!$B96:EB96)</f>
        <v>9.8576489361756732</v>
      </c>
      <c r="F122" s="47">
        <f>SUMPRODUCT(--(F$9=YEAR(Quarterly_mmbls!$B$9:EC$9)),Quarterly_mmbls!$B96:EC96)</f>
        <v>9.7463663798235416</v>
      </c>
      <c r="G122" s="47">
        <f>SUMPRODUCT(--(G$9=YEAR(Quarterly_mmbls!$B$9:ED$9)),Quarterly_mmbls!$B96:ED96)</f>
        <v>10.165293904020078</v>
      </c>
      <c r="H122" s="47">
        <f>SUMPRODUCT(--(H$9=YEAR(Quarterly_mmbls!$B$9:EE$9)),Quarterly_mmbls!$B96:EE96)</f>
        <v>9.5992108799605091</v>
      </c>
      <c r="I122" s="47">
        <f>SUMPRODUCT(--(I$9=YEAR(Quarterly_mmbls!$B$9:EF$9)),Quarterly_mmbls!$B96:EF96)</f>
        <v>10.177423245735204</v>
      </c>
      <c r="J122" s="47">
        <f>SUMPRODUCT(--(J$9=YEAR(Quarterly_mmbls!$B$9:EG$9)),Quarterly_mmbls!$B96:EG96)</f>
        <v>9.3993010514049775</v>
      </c>
      <c r="K122" s="47">
        <f>SUMPRODUCT(--(K$9=YEAR(Quarterly_mmbls!$B$9:EH$9)),Quarterly_mmbls!$B96:EH96)</f>
        <v>9.7817740883097528</v>
      </c>
      <c r="L122" s="47">
        <f>SUMPRODUCT(--(L$9=YEAR(Quarterly_mmbls!$B$9:EI$9)),Quarterly_mmbls!$B96:EI96)</f>
        <v>9.517545517590861</v>
      </c>
      <c r="M122" s="47">
        <f>SUMPRODUCT(--(M$9=YEAR(Quarterly_mmbls!$B$9:EJ$9)),Quarterly_mmbls!$B96:EJ96)</f>
        <v>5.6170815327382568</v>
      </c>
      <c r="N122" s="47">
        <f>SUMPRODUCT(--(N$9=YEAR(Quarterly_mmbls!$B$9:EK$9)),Quarterly_mmbls!$B96:EK96)</f>
        <v>16.651168614293276</v>
      </c>
      <c r="O122" s="47">
        <f>SUMPRODUCT(--(O$9=YEAR(Quarterly_mmbls!$B$9:EL$9)),Quarterly_mmbls!$B96:EL96)</f>
        <v>14.560551953166842</v>
      </c>
      <c r="P122" s="47">
        <f>SUMPRODUCT(--(P$9=YEAR(Quarterly_mmbls!$B$9:EM$9)),Quarterly_mmbls!$B96:EM96)</f>
        <v>17.017582735077958</v>
      </c>
      <c r="Q122" s="47">
        <f>SUMPRODUCT(--(Q$9=YEAR(Quarterly_mmbls!$B$9:EN$9)),Quarterly_mmbls!$B96:EN96)</f>
        <v>17.153082436018853</v>
      </c>
      <c r="R122" s="47">
        <f>SUMPRODUCT(--(R$9=YEAR(Quarterly_mmbls!$B$9:EO$9)),Quarterly_mmbls!$B96:EO96)</f>
        <v>17.200722133853837</v>
      </c>
      <c r="S122" s="47">
        <f>SUMPRODUCT(--(S$9=YEAR(Quarterly_mmbls!$B$9:EP$9)),Quarterly_mmbls!$B96:EP96)</f>
        <v>13.694326718866618</v>
      </c>
      <c r="T122" s="47">
        <f>SUMPRODUCT(--(T$9=YEAR(Quarterly_mmbls!$B$9:EQ$9)),Quarterly_mmbls!$B96:EQ96)</f>
        <v>13.926584763208348</v>
      </c>
      <c r="U122" s="47">
        <f>SUMPRODUCT(--(U$9=YEAR(Quarterly_mmbls!$B$9:ER$9)),Quarterly_mmbls!$B96:ER96)</f>
        <v>12.886196763368597</v>
      </c>
      <c r="V122" s="47">
        <f>SUMPRODUCT(--(V$9=YEAR(Quarterly_mmbls!$B$9:ES$9)),Quarterly_mmbls!$B96:ES96)</f>
        <v>10.51250987946424</v>
      </c>
      <c r="W122" s="47">
        <f>SUMPRODUCT(--(W$9=YEAR(Quarterly_mmbls!$B$9:ET$9)),Quarterly_mmbls!$B96:ET96)</f>
        <v>8.4103613321728972</v>
      </c>
      <c r="X122" s="47">
        <f>SUMPRODUCT(--(X$9=YEAR(Quarterly_mmbls!$B$9:EU$9)),Quarterly_mmbls!$B96:EU96)</f>
        <v>5.7334462613940609</v>
      </c>
      <c r="Y122" s="47">
        <f>SUMPRODUCT(--(Y$9=YEAR(Quarterly_mmbls!$B$9:EV$9)),Quarterly_mmbls!$B96:EV96)</f>
        <v>3.470474124545897</v>
      </c>
      <c r="Z122" s="47">
        <f>SUMPRODUCT(--(Z$9=YEAR(Quarterly_mmbls!$B$9:EW$9)),Quarterly_mmbls!$B96:EW96)</f>
        <v>3.8434380151390588</v>
      </c>
      <c r="AA122" s="47">
        <f>SUMPRODUCT(--(AA$9=YEAR(Quarterly_mmbls!$B$9:EX$9)),Quarterly_mmbls!$B96:EX96)</f>
        <v>3.202479863913279</v>
      </c>
      <c r="AB122" s="47">
        <f>SUMPRODUCT(--(AB$9=YEAR(Quarterly_mmbls!$B$9:EY$9)),Quarterly_mmbls!$B96:EY96)</f>
        <v>3.0103305793156987</v>
      </c>
      <c r="AC122" s="47">
        <f>SUMPRODUCT(--(AC$9=YEAR(Quarterly_mmbls!$B$9:EZ$9)),Quarterly_mmbls!$B96:EZ96)</f>
        <v>3.0679613293594161</v>
      </c>
      <c r="AD122" s="47">
        <f>SUMPRODUCT(--(AD$9=YEAR(Quarterly_mmbls!$B$9:FA$9)),Quarterly_mmbls!$B96:FA96)</f>
        <v>3.293516335716502</v>
      </c>
      <c r="AE122" s="47">
        <f>SUMPRODUCT(--(AE$9=YEAR(Quarterly_mmbls!$B$9:FB$9)),Quarterly_mmbls!$B96:FB96)</f>
        <v>2.6481747441005972</v>
      </c>
      <c r="AF122" s="47">
        <f>SUMPRODUCT(--(AF$9=YEAR(Quarterly_mmbls!$B$9:FC$9)),Quarterly_mmbls!$B96:FC96)</f>
        <v>2.8241086115616736</v>
      </c>
      <c r="AG122" s="47">
        <f>SUMPRODUCT(--(AG$9=YEAR(Quarterly_mmbls!$B$9:FD$9)),Quarterly_mmbls!$B96:FD96)</f>
        <v>2.3668443155755803</v>
      </c>
      <c r="AH122" s="47">
        <f>SUMPRODUCT(--(AH$9=YEAR(Quarterly_mmbls!$B$9:FE$9)),Quarterly_mmbls!$B96:FE96)</f>
        <v>2.1304322483341114</v>
      </c>
      <c r="AI122" s="47">
        <f>SUMPRODUCT(--(AI$9=YEAR(Quarterly_mmbls!$B$9:FF$9)),Quarterly_mmbls!$B96:FF96)</f>
        <v>2.1453747287787119</v>
      </c>
      <c r="AJ122" s="47">
        <f>SUMPRODUCT(--(AJ$9=YEAR(Quarterly_mmbls!$B$9:FG$9)),Quarterly_mmbls!$B96:FG96)</f>
        <v>2.3300681318918488</v>
      </c>
      <c r="AK122" s="47">
        <f>SUMPRODUCT(--(AK$9=YEAR(Quarterly_mmbls!$B$9:FH$9)),Quarterly_mmbls!$B96:FH96)</f>
        <v>2.7216756987501221</v>
      </c>
      <c r="AL122" s="47">
        <f>SUMPRODUCT(--(AL$9=YEAR(Quarterly_mmbls!$B$9:FI$9)),Quarterly_mmbls!$B96:FI96)</f>
        <v>2.7065366977647902</v>
      </c>
      <c r="AM122" s="47">
        <f>SUMPRODUCT(--(AM$9=YEAR(Quarterly_mmbls!$B$9:FJ$9)),Quarterly_mmbls!$B96:FJ96)</f>
        <v>2.0724346524551742</v>
      </c>
      <c r="AN122" s="47">
        <f>SUMPRODUCT(--(AN$9=YEAR(Quarterly_mmbls!$B$9:FK$9)),Quarterly_mmbls!$B96:FK96)</f>
        <v>2.6157875517420481</v>
      </c>
      <c r="AO122" s="47">
        <f>SUMPRODUCT(--(AO$9=YEAR(Quarterly_mmbls!$B$9:FL$9)),Quarterly_mmbls!$B96:FL96)</f>
        <v>3.1568303415722538</v>
      </c>
      <c r="AP122" s="47">
        <f>SUMPRODUCT(--(AP$9=YEAR(Quarterly_mmbls!$B$9:FM$9)),Quarterly_mmbls!$B96:FM96)</f>
        <v>2.4353332928951024</v>
      </c>
      <c r="AQ122" s="47">
        <f>SUMPRODUCT(--(AQ$9=YEAR(Quarterly_mmbls!$B$9:FN$9)),Quarterly_mmbls!$B96:FN96)</f>
        <v>2.8573478103753382</v>
      </c>
      <c r="AR122" s="47">
        <f>SUMPRODUCT(--(AR$9=YEAR(Quarterly_mmbls!$B$9:FQ$9)),Quarterly_mmbls!$B96:FQ96)</f>
        <v>2.7865823884511403</v>
      </c>
      <c r="AS122" s="47">
        <f>SUMPRODUCT(--(AS$9=YEAR(Quarterly_mmbls!$B$9:FU$9)),Quarterly_mmbls!$B96:FU96)</f>
        <v>2.5352829259385796</v>
      </c>
    </row>
    <row r="123" spans="1:45" ht="15" x14ac:dyDescent="0.25">
      <c r="A123" s="49" t="s">
        <v>26</v>
      </c>
      <c r="B123" s="47">
        <f>SUMPRODUCT(--(B$9=YEAR(Quarterly_mmbls!$B$9:DY$9)),Quarterly_mmbls!$B97:DY97)</f>
        <v>4.6012108279491191</v>
      </c>
      <c r="C123" s="47">
        <f>SUMPRODUCT(--(C$9=YEAR(Quarterly_mmbls!$B$9:DZ$9)),Quarterly_mmbls!$B97:DZ97)</f>
        <v>4.246846562185655</v>
      </c>
      <c r="D123" s="47">
        <f>SUMPRODUCT(--(D$9=YEAR(Quarterly_mmbls!$B$9:EA$9)),Quarterly_mmbls!$B97:EA97)</f>
        <v>5.164600350084946</v>
      </c>
      <c r="E123" s="47">
        <f>SUMPRODUCT(--(E$9=YEAR(Quarterly_mmbls!$B$9:EB$9)),Quarterly_mmbls!$B97:EB97)</f>
        <v>5.018985874528842</v>
      </c>
      <c r="F123" s="47">
        <f>SUMPRODUCT(--(F$9=YEAR(Quarterly_mmbls!$B$9:EC$9)),Quarterly_mmbls!$B97:EC97)</f>
        <v>4.8141002624694504</v>
      </c>
      <c r="G123" s="47">
        <f>SUMPRODUCT(--(G$9=YEAR(Quarterly_mmbls!$B$9:ED$9)),Quarterly_mmbls!$B97:ED97)</f>
        <v>4.9899165422830389</v>
      </c>
      <c r="H123" s="47">
        <f>SUMPRODUCT(--(H$9=YEAR(Quarterly_mmbls!$B$9:EE$9)),Quarterly_mmbls!$B97:EE97)</f>
        <v>5.0053962103886604</v>
      </c>
      <c r="I123" s="47">
        <f>SUMPRODUCT(--(I$9=YEAR(Quarterly_mmbls!$B$9:EF$9)),Quarterly_mmbls!$B97:EF97)</f>
        <v>5.1879001965415048</v>
      </c>
      <c r="J123" s="47">
        <f>SUMPRODUCT(--(J$9=YEAR(Quarterly_mmbls!$B$9:EG$9)),Quarterly_mmbls!$B97:EG97)</f>
        <v>4.2357054861788397</v>
      </c>
      <c r="K123" s="47">
        <f>SUMPRODUCT(--(K$9=YEAR(Quarterly_mmbls!$B$9:EH$9)),Quarterly_mmbls!$B97:EH97)</f>
        <v>4.6762983134263667</v>
      </c>
      <c r="L123" s="47">
        <f>SUMPRODUCT(--(L$9=YEAR(Quarterly_mmbls!$B$9:EI$9)),Quarterly_mmbls!$B97:EI97)</f>
        <v>4.7133561644572772</v>
      </c>
      <c r="M123" s="47">
        <f>SUMPRODUCT(--(M$9=YEAR(Quarterly_mmbls!$B$9:EJ$9)),Quarterly_mmbls!$B97:EJ97)</f>
        <v>2.5105450649779764</v>
      </c>
      <c r="N123" s="47">
        <f>SUMPRODUCT(--(N$9=YEAR(Quarterly_mmbls!$B$9:EK$9)),Quarterly_mmbls!$B97:EK97)</f>
        <v>4.6950682718362007</v>
      </c>
      <c r="O123" s="47">
        <f>SUMPRODUCT(--(O$9=YEAR(Quarterly_mmbls!$B$9:EL$9)),Quarterly_mmbls!$B97:EL97)</f>
        <v>7.6655806176669614</v>
      </c>
      <c r="P123" s="47">
        <f>SUMPRODUCT(--(P$9=YEAR(Quarterly_mmbls!$B$9:EM$9)),Quarterly_mmbls!$B97:EM97)</f>
        <v>9.1209372339225681</v>
      </c>
      <c r="Q123" s="47">
        <f>SUMPRODUCT(--(Q$9=YEAR(Quarterly_mmbls!$B$9:EN$9)),Quarterly_mmbls!$B97:EN97)</f>
        <v>10.434520597256292</v>
      </c>
      <c r="R123" s="47">
        <f>SUMPRODUCT(--(R$9=YEAR(Quarterly_mmbls!$B$9:EO$9)),Quarterly_mmbls!$B97:EO97)</f>
        <v>10.219751102018707</v>
      </c>
      <c r="S123" s="47">
        <f>SUMPRODUCT(--(S$9=YEAR(Quarterly_mmbls!$B$9:EP$9)),Quarterly_mmbls!$B97:EP97)</f>
        <v>10.814737326233633</v>
      </c>
      <c r="T123" s="47">
        <f>SUMPRODUCT(--(T$9=YEAR(Quarterly_mmbls!$B$9:EQ$9)),Quarterly_mmbls!$B97:EQ97)</f>
        <v>10.62663167773443</v>
      </c>
      <c r="U123" s="47">
        <f>SUMPRODUCT(--(U$9=YEAR(Quarterly_mmbls!$B$9:ER$9)),Quarterly_mmbls!$B97:ER97)</f>
        <v>11.240495752349652</v>
      </c>
      <c r="V123" s="47">
        <f>SUMPRODUCT(--(V$9=YEAR(Quarterly_mmbls!$B$9:ES$9)),Quarterly_mmbls!$B97:ES97)</f>
        <v>11.867465980335203</v>
      </c>
      <c r="W123" s="47">
        <f>SUMPRODUCT(--(W$9=YEAR(Quarterly_mmbls!$B$9:ET$9)),Quarterly_mmbls!$B97:ET97)</f>
        <v>11.556107301178251</v>
      </c>
      <c r="X123" s="47">
        <f>SUMPRODUCT(--(X$9=YEAR(Quarterly_mmbls!$B$9:EU$9)),Quarterly_mmbls!$B97:EU97)</f>
        <v>10.810025335538775</v>
      </c>
      <c r="Y123" s="47">
        <f>SUMPRODUCT(--(Y$9=YEAR(Quarterly_mmbls!$B$9:EV$9)),Quarterly_mmbls!$B97:EV97)</f>
        <v>12.034984653013279</v>
      </c>
      <c r="Z123" s="47">
        <f>SUMPRODUCT(--(Z$9=YEAR(Quarterly_mmbls!$B$9:EW$9)),Quarterly_mmbls!$B97:EW97)</f>
        <v>13.249283037006496</v>
      </c>
      <c r="AA123" s="47">
        <f>SUMPRODUCT(--(AA$9=YEAR(Quarterly_mmbls!$B$9:EX$9)),Quarterly_mmbls!$B97:EX97)</f>
        <v>12.764473401823457</v>
      </c>
      <c r="AB123" s="47">
        <f>SUMPRODUCT(--(AB$9=YEAR(Quarterly_mmbls!$B$9:EY$9)),Quarterly_mmbls!$B97:EY97)</f>
        <v>13.686267932043503</v>
      </c>
      <c r="AC123" s="47">
        <f>SUMPRODUCT(--(AC$9=YEAR(Quarterly_mmbls!$B$9:EZ$9)),Quarterly_mmbls!$B97:EZ97)</f>
        <v>13.246553713792769</v>
      </c>
      <c r="AD123" s="47">
        <f>SUMPRODUCT(--(AD$9=YEAR(Quarterly_mmbls!$B$9:FA$9)),Quarterly_mmbls!$B97:FA97)</f>
        <v>14.275908678171785</v>
      </c>
      <c r="AE123" s="47">
        <f>SUMPRODUCT(--(AE$9=YEAR(Quarterly_mmbls!$B$9:FB$9)),Quarterly_mmbls!$B97:FB97)</f>
        <v>13.846441655388347</v>
      </c>
      <c r="AF123" s="47">
        <f>SUMPRODUCT(--(AF$9=YEAR(Quarterly_mmbls!$B$9:FC$9)),Quarterly_mmbls!$B97:FC97)</f>
        <v>12.158434098725843</v>
      </c>
      <c r="AG123" s="47">
        <f>SUMPRODUCT(--(AG$9=YEAR(Quarterly_mmbls!$B$9:FD$9)),Quarterly_mmbls!$B97:FD97)</f>
        <v>12.440274409845966</v>
      </c>
      <c r="AH123" s="47">
        <f>SUMPRODUCT(--(AH$9=YEAR(Quarterly_mmbls!$B$9:FE$9)),Quarterly_mmbls!$B97:FE97)</f>
        <v>12.49970229495246</v>
      </c>
      <c r="AI123" s="47">
        <f>SUMPRODUCT(--(AI$9=YEAR(Quarterly_mmbls!$B$9:FF$9)),Quarterly_mmbls!$B97:FF97)</f>
        <v>11.89002189042918</v>
      </c>
      <c r="AJ123" s="47">
        <f>SUMPRODUCT(--(AJ$9=YEAR(Quarterly_mmbls!$B$9:FG$9)),Quarterly_mmbls!$B97:FG97)</f>
        <v>12.145393064832403</v>
      </c>
      <c r="AK123" s="47">
        <f>SUMPRODUCT(--(AK$9=YEAR(Quarterly_mmbls!$B$9:FH$9)),Quarterly_mmbls!$B97:FH97)</f>
        <v>11.798080813685626</v>
      </c>
      <c r="AL123" s="47">
        <f>SUMPRODUCT(--(AL$9=YEAR(Quarterly_mmbls!$B$9:FI$9)),Quarterly_mmbls!$B97:FI97)</f>
        <v>13.289248502744385</v>
      </c>
      <c r="AM123" s="47">
        <f>SUMPRODUCT(--(AM$9=YEAR(Quarterly_mmbls!$B$9:FJ$9)),Quarterly_mmbls!$B97:FJ97)</f>
        <v>13.645911962948283</v>
      </c>
      <c r="AN123" s="47">
        <f>SUMPRODUCT(--(AN$9=YEAR(Quarterly_mmbls!$B$9:FK$9)),Quarterly_mmbls!$B97:FK97)</f>
        <v>14.988496377821406</v>
      </c>
      <c r="AO123" s="47">
        <f>SUMPRODUCT(--(AO$9=YEAR(Quarterly_mmbls!$B$9:FL$9)),Quarterly_mmbls!$B97:FL97)</f>
        <v>14.395910985200992</v>
      </c>
      <c r="AP123" s="47">
        <f>SUMPRODUCT(--(AP$9=YEAR(Quarterly_mmbls!$B$9:FM$9)),Quarterly_mmbls!$B97:FM97)</f>
        <v>13.948833477030515</v>
      </c>
      <c r="AQ123" s="47">
        <f>SUMPRODUCT(--(AQ$9=YEAR(Quarterly_mmbls!$B$9:FN$9)),Quarterly_mmbls!$B97:FN97)</f>
        <v>15.082780660428783</v>
      </c>
      <c r="AR123" s="47">
        <f>SUMPRODUCT(--(AR$9=YEAR(Quarterly_mmbls!$B$9:FQ$9)),Quarterly_mmbls!$B97:FQ97)</f>
        <v>13.747461058917573</v>
      </c>
      <c r="AS123" s="47">
        <f>SUMPRODUCT(--(AS$9=YEAR(Quarterly_mmbls!$B$9:FU$9)),Quarterly_mmbls!$B97:FU97)</f>
        <v>14.526973319923977</v>
      </c>
    </row>
    <row r="124" spans="1:45" ht="15" x14ac:dyDescent="0.25">
      <c r="A124" s="49" t="s">
        <v>27</v>
      </c>
      <c r="B124" s="39">
        <f>SUMPRODUCT(--(B$9=YEAR(Quarterly_mmbls!$B$9:DY$9)),Quarterly_mmbls!$B98:DY98)</f>
        <v>9.6806221617776718</v>
      </c>
      <c r="C124" s="39">
        <f>SUMPRODUCT(--(C$9=YEAR(Quarterly_mmbls!$B$9:DZ$9)),Quarterly_mmbls!$B98:DZ98)</f>
        <v>6.6798411809494018</v>
      </c>
      <c r="D124" s="39">
        <f>SUMPRODUCT(--(D$9=YEAR(Quarterly_mmbls!$B$9:EA$9)),Quarterly_mmbls!$B98:EA98)</f>
        <v>7.8479488635817027</v>
      </c>
      <c r="E124" s="39">
        <f>SUMPRODUCT(--(E$9=YEAR(Quarterly_mmbls!$B$9:EB$9)),Quarterly_mmbls!$B98:EB98)</f>
        <v>7.203232857028091</v>
      </c>
      <c r="F124" s="39">
        <f>SUMPRODUCT(--(F$9=YEAR(Quarterly_mmbls!$B$9:EC$9)),Quarterly_mmbls!$B98:EC98)</f>
        <v>5.7377416309406737</v>
      </c>
      <c r="G124" s="39">
        <f>SUMPRODUCT(--(G$9=YEAR(Quarterly_mmbls!$B$9:ED$9)),Quarterly_mmbls!$B98:ED98)</f>
        <v>5.880082241360574</v>
      </c>
      <c r="H124" s="39">
        <f>SUMPRODUCT(--(H$9=YEAR(Quarterly_mmbls!$B$9:EE$9)),Quarterly_mmbls!$B98:EE98)</f>
        <v>5.246760638689925</v>
      </c>
      <c r="I124" s="39">
        <f>SUMPRODUCT(--(I$9=YEAR(Quarterly_mmbls!$B$9:EF$9)),Quarterly_mmbls!$B98:EF98)</f>
        <v>3.8138370622793589</v>
      </c>
      <c r="J124" s="39">
        <f>SUMPRODUCT(--(J$9=YEAR(Quarterly_mmbls!$B$9:EG$9)),Quarterly_mmbls!$B98:EG98)</f>
        <v>2.6598098651700082</v>
      </c>
      <c r="K124" s="39">
        <f>SUMPRODUCT(--(K$9=YEAR(Quarterly_mmbls!$B$9:EH$9)),Quarterly_mmbls!$B98:EH98)</f>
        <v>2.3718387375462791</v>
      </c>
      <c r="L124" s="39">
        <f>SUMPRODUCT(--(L$9=YEAR(Quarterly_mmbls!$B$9:EI$9)),Quarterly_mmbls!$B98:EI98)</f>
        <v>2.3174460924859139</v>
      </c>
      <c r="M124" s="39">
        <f>SUMPRODUCT(--(M$9=YEAR(Quarterly_mmbls!$B$9:EJ$9)),Quarterly_mmbls!$B98:EJ98)</f>
        <v>2.0289137898706828</v>
      </c>
      <c r="N124" s="39">
        <f>SUMPRODUCT(--(N$9=YEAR(Quarterly_mmbls!$B$9:EK$9)),Quarterly_mmbls!$B98:EK98)</f>
        <v>1.4030243435642304</v>
      </c>
      <c r="O124" s="39">
        <f>SUMPRODUCT(--(O$9=YEAR(Quarterly_mmbls!$B$9:EL$9)),Quarterly_mmbls!$B98:EL98)</f>
        <v>2.1510829455937786</v>
      </c>
      <c r="P124" s="39">
        <f>SUMPRODUCT(--(P$9=YEAR(Quarterly_mmbls!$B$9:EM$9)),Quarterly_mmbls!$B98:EM98)</f>
        <v>2.0061137440541112</v>
      </c>
      <c r="Q124" s="39">
        <f>SUMPRODUCT(--(Q$9=YEAR(Quarterly_mmbls!$B$9:EN$9)),Quarterly_mmbls!$B98:EN98)</f>
        <v>2.2733475241310037</v>
      </c>
      <c r="R124" s="39">
        <f>SUMPRODUCT(--(R$9=YEAR(Quarterly_mmbls!$B$9:EO$9)),Quarterly_mmbls!$B98:EO98)</f>
        <v>2.6068294559338012</v>
      </c>
      <c r="S124" s="39">
        <f>SUMPRODUCT(--(S$9=YEAR(Quarterly_mmbls!$B$9:EP$9)),Quarterly_mmbls!$B98:EP98)</f>
        <v>2.5420926559310342</v>
      </c>
      <c r="T124" s="39">
        <f>SUMPRODUCT(--(T$9=YEAR(Quarterly_mmbls!$B$9:EQ$9)),Quarterly_mmbls!$B98:EQ98)</f>
        <v>2.7482457439599401</v>
      </c>
      <c r="U124" s="39">
        <f>SUMPRODUCT(--(U$9=YEAR(Quarterly_mmbls!$B$9:ER$9)),Quarterly_mmbls!$B98:ER98)</f>
        <v>2.5757149792232772</v>
      </c>
      <c r="V124" s="39">
        <f>SUMPRODUCT(--(V$9=YEAR(Quarterly_mmbls!$B$9:ES$9)),Quarterly_mmbls!$B98:ES98)</f>
        <v>3.4048895975426143</v>
      </c>
      <c r="W124" s="39">
        <f>SUMPRODUCT(--(W$9=YEAR(Quarterly_mmbls!$B$9:ET$9)),Quarterly_mmbls!$B98:ET98)</f>
        <v>2.6902405468288397</v>
      </c>
      <c r="X124" s="39">
        <f>SUMPRODUCT(--(X$9=YEAR(Quarterly_mmbls!$B$9:EU$9)),Quarterly_mmbls!$B98:EU98)</f>
        <v>2.9918902493466226</v>
      </c>
      <c r="Y124" s="39">
        <f>SUMPRODUCT(--(Y$9=YEAR(Quarterly_mmbls!$B$9:EV$9)),Quarterly_mmbls!$B98:EV98)</f>
        <v>3.2716488091474512</v>
      </c>
      <c r="Z124" s="39">
        <f>SUMPRODUCT(--(Z$9=YEAR(Quarterly_mmbls!$B$9:EW$9)),Quarterly_mmbls!$B98:EW98)</f>
        <v>3.3433256413358392</v>
      </c>
      <c r="AA124" s="39">
        <f>SUMPRODUCT(--(AA$9=YEAR(Quarterly_mmbls!$B$9:EX$9)),Quarterly_mmbls!$B98:EX98)</f>
        <v>3.3740879591086599</v>
      </c>
      <c r="AB124" s="39">
        <f>SUMPRODUCT(--(AB$9=YEAR(Quarterly_mmbls!$B$9:EY$9)),Quarterly_mmbls!$B98:EY98)</f>
        <v>3.4171693243658829</v>
      </c>
      <c r="AC124" s="39">
        <f>SUMPRODUCT(--(AC$9=YEAR(Quarterly_mmbls!$B$9:EZ$9)),Quarterly_mmbls!$B98:EZ98)</f>
        <v>3.1538635543483848</v>
      </c>
      <c r="AD124" s="39">
        <f>SUMPRODUCT(--(AD$9=YEAR(Quarterly_mmbls!$B$9:FA$9)),Quarterly_mmbls!$B98:FA98)</f>
        <v>3.7939212972544407</v>
      </c>
      <c r="AE124" s="39">
        <f>SUMPRODUCT(--(AE$9=YEAR(Quarterly_mmbls!$B$9:FB$9)),Quarterly_mmbls!$B98:FB98)</f>
        <v>3.5103419252603913</v>
      </c>
      <c r="AF124" s="39">
        <f>SUMPRODUCT(--(AF$9=YEAR(Quarterly_mmbls!$B$9:FC$9)),Quarterly_mmbls!$B98:FC98)</f>
        <v>3.2259465285099957</v>
      </c>
      <c r="AG124" s="39">
        <f>SUMPRODUCT(--(AG$9=YEAR(Quarterly_mmbls!$B$9:FD$9)),Quarterly_mmbls!$B98:FD98)</f>
        <v>3.9277390158933243</v>
      </c>
      <c r="AH124" s="39">
        <f>SUMPRODUCT(--(AH$9=YEAR(Quarterly_mmbls!$B$9:FE$9)),Quarterly_mmbls!$B98:FE98)</f>
        <v>3.6348732328815139</v>
      </c>
      <c r="AI124" s="39">
        <f>SUMPRODUCT(--(AI$9=YEAR(Quarterly_mmbls!$B$9:FF$9)),Quarterly_mmbls!$B98:FF98)</f>
        <v>3.6951339503608986</v>
      </c>
      <c r="AJ124" s="39">
        <f>SUMPRODUCT(--(AJ$9=YEAR(Quarterly_mmbls!$B$9:FG$9)),Quarterly_mmbls!$B98:FG98)</f>
        <v>4.5046276881036551</v>
      </c>
      <c r="AK124" s="39">
        <f>SUMPRODUCT(--(AK$9=YEAR(Quarterly_mmbls!$B$9:FH$9)),Quarterly_mmbls!$B98:FH98)</f>
        <v>4.7406585824660308</v>
      </c>
      <c r="AL124" s="39">
        <f>SUMPRODUCT(--(AL$9=YEAR(Quarterly_mmbls!$B$9:FI$9)),Quarterly_mmbls!$B98:FI98)</f>
        <v>3.4499815231177173</v>
      </c>
      <c r="AM124" s="39">
        <f>SUMPRODUCT(--(AM$9=YEAR(Quarterly_mmbls!$B$9:FJ$9)),Quarterly_mmbls!$B98:FJ98)</f>
        <v>4.9487225797345502</v>
      </c>
      <c r="AN124" s="39">
        <f>SUMPRODUCT(--(AN$9=YEAR(Quarterly_mmbls!$B$9:FK$9)),Quarterly_mmbls!$B98:FK98)</f>
        <v>4.7594262942045455</v>
      </c>
      <c r="AO124" s="39">
        <f>SUMPRODUCT(--(AO$9=YEAR(Quarterly_mmbls!$B$9:FL$9)),Quarterly_mmbls!$B98:FL98)</f>
        <v>4.2196290426671572</v>
      </c>
      <c r="AP124" s="39">
        <f>SUMPRODUCT(--(AP$9=YEAR(Quarterly_mmbls!$B$9:FM$9)),Quarterly_mmbls!$B98:FM98)</f>
        <v>4.2157145619317573</v>
      </c>
      <c r="AQ124" s="39">
        <f>SUMPRODUCT(--(AQ$9=YEAR(Quarterly_mmbls!$B$9:FN$9)),Quarterly_mmbls!$B98:FN98)</f>
        <v>3.9726110911622627</v>
      </c>
      <c r="AR124" s="47">
        <f>SUMPRODUCT(--(AR$9=YEAR(Quarterly_mmbls!$B$9:FQ$9)),Quarterly_mmbls!$B98:FQ98)</f>
        <v>4.0297500141381235</v>
      </c>
      <c r="AS124" s="47">
        <f>SUMPRODUCT(--(AS$9=YEAR(Quarterly_mmbls!$B$9:FU$9)),Quarterly_mmbls!$B98:FU98)</f>
        <v>3.4579480740334847</v>
      </c>
    </row>
    <row r="125" spans="1:45" ht="15" x14ac:dyDescent="0.25">
      <c r="A125" s="49" t="s">
        <v>28</v>
      </c>
      <c r="B125" s="47">
        <f t="shared" ref="B125:AP125" si="46">SUM(B126:B127)</f>
        <v>0</v>
      </c>
      <c r="C125" s="47">
        <f t="shared" si="46"/>
        <v>0</v>
      </c>
      <c r="D125" s="47">
        <f t="shared" si="46"/>
        <v>0</v>
      </c>
      <c r="E125" s="47">
        <f t="shared" si="46"/>
        <v>0</v>
      </c>
      <c r="F125" s="47">
        <f t="shared" si="46"/>
        <v>0</v>
      </c>
      <c r="G125" s="47">
        <f t="shared" si="46"/>
        <v>0</v>
      </c>
      <c r="H125" s="47">
        <f t="shared" si="46"/>
        <v>0</v>
      </c>
      <c r="I125" s="47">
        <f t="shared" si="46"/>
        <v>0</v>
      </c>
      <c r="J125" s="47">
        <f t="shared" si="46"/>
        <v>0</v>
      </c>
      <c r="K125" s="47">
        <f t="shared" si="46"/>
        <v>0</v>
      </c>
      <c r="L125" s="47">
        <f t="shared" si="46"/>
        <v>0</v>
      </c>
      <c r="M125" s="47">
        <f t="shared" si="46"/>
        <v>0</v>
      </c>
      <c r="N125" s="47">
        <f t="shared" si="46"/>
        <v>0.16997990626330961</v>
      </c>
      <c r="O125" s="47">
        <f t="shared" si="46"/>
        <v>3.8519003726488625</v>
      </c>
      <c r="P125" s="47">
        <f t="shared" si="46"/>
        <v>5.2049950394240101</v>
      </c>
      <c r="Q125" s="47">
        <f t="shared" si="46"/>
        <v>6.0494986829119508</v>
      </c>
      <c r="R125" s="47">
        <f t="shared" si="46"/>
        <v>6.2508587536280338</v>
      </c>
      <c r="S125" s="47">
        <f t="shared" si="46"/>
        <v>5.679190510954208</v>
      </c>
      <c r="T125" s="47">
        <f t="shared" si="46"/>
        <v>5.5760829814754258</v>
      </c>
      <c r="U125" s="47">
        <f t="shared" si="46"/>
        <v>5.92547553823609</v>
      </c>
      <c r="V125" s="47">
        <f t="shared" si="46"/>
        <v>6.433655259007848</v>
      </c>
      <c r="W125" s="47">
        <f t="shared" si="46"/>
        <v>5.9225276142417353</v>
      </c>
      <c r="X125" s="47">
        <f t="shared" si="46"/>
        <v>5.940875833385741</v>
      </c>
      <c r="Y125" s="47">
        <f t="shared" si="46"/>
        <v>6.5405521116720502</v>
      </c>
      <c r="Z125" s="47">
        <f t="shared" si="46"/>
        <v>6.3886901410873751</v>
      </c>
      <c r="AA125" s="47">
        <f t="shared" si="46"/>
        <v>6.6018044767361515</v>
      </c>
      <c r="AB125" s="47">
        <f t="shared" si="46"/>
        <v>6.5652543649283768</v>
      </c>
      <c r="AC125" s="47">
        <f t="shared" si="46"/>
        <v>6.4145043208197698</v>
      </c>
      <c r="AD125" s="47">
        <f t="shared" si="46"/>
        <v>6.8605671833767872</v>
      </c>
      <c r="AE125" s="47">
        <f t="shared" si="46"/>
        <v>6.5391918159701445</v>
      </c>
      <c r="AF125" s="47">
        <f t="shared" si="46"/>
        <v>7.3113830123729899</v>
      </c>
      <c r="AG125" s="47">
        <f t="shared" si="46"/>
        <v>6.9091401897216942</v>
      </c>
      <c r="AH125" s="47">
        <f t="shared" si="46"/>
        <v>7.1269994901953462</v>
      </c>
      <c r="AI125" s="47">
        <f t="shared" si="46"/>
        <v>6.5707116506121155</v>
      </c>
      <c r="AJ125" s="47">
        <f t="shared" si="46"/>
        <v>6.960263473505905</v>
      </c>
      <c r="AK125" s="47">
        <f t="shared" si="46"/>
        <v>6.7634981190902224</v>
      </c>
      <c r="AL125" s="47">
        <f t="shared" si="46"/>
        <v>7.7137566876210215</v>
      </c>
      <c r="AM125" s="47">
        <f t="shared" si="46"/>
        <v>8.1728855454260447</v>
      </c>
      <c r="AN125" s="47">
        <f t="shared" si="46"/>
        <v>8.1404312120538016</v>
      </c>
      <c r="AO125" s="47">
        <f t="shared" si="46"/>
        <v>7.5930190212086561</v>
      </c>
      <c r="AP125" s="47">
        <f t="shared" si="46"/>
        <v>7.5210280288629416</v>
      </c>
      <c r="AQ125" s="47">
        <f>SUM(AQ126:AQ127)</f>
        <v>8.366169908343327</v>
      </c>
      <c r="AR125" s="47">
        <f t="shared" ref="AR125" si="47">SUM(AR126:AR127)</f>
        <v>9.0892112510556569</v>
      </c>
      <c r="AS125" s="47">
        <f>SUM(AS126:AS127)</f>
        <v>9.5658778668358764</v>
      </c>
    </row>
    <row r="126" spans="1:45" ht="15" x14ac:dyDescent="0.25">
      <c r="A126" s="50" t="s">
        <v>43</v>
      </c>
      <c r="B126" s="47">
        <f>SUMPRODUCT(--(B$9=YEAR(Quarterly_mmbls!$B$9:DY$9)),Quarterly_mmbls!$B100:DY100)</f>
        <v>0</v>
      </c>
      <c r="C126" s="47">
        <f>SUMPRODUCT(--(C$9=YEAR(Quarterly_mmbls!$B$9:DZ$9)),Quarterly_mmbls!$B100:DZ100)</f>
        <v>0</v>
      </c>
      <c r="D126" s="47">
        <f>SUMPRODUCT(--(D$9=YEAR(Quarterly_mmbls!$B$9:EA$9)),Quarterly_mmbls!$B100:EA100)</f>
        <v>0</v>
      </c>
      <c r="E126" s="47">
        <f>SUMPRODUCT(--(E$9=YEAR(Quarterly_mmbls!$B$9:EB$9)),Quarterly_mmbls!$B100:EB100)</f>
        <v>0</v>
      </c>
      <c r="F126" s="47">
        <f>SUMPRODUCT(--(F$9=YEAR(Quarterly_mmbls!$B$9:EC$9)),Quarterly_mmbls!$B100:EC100)</f>
        <v>0</v>
      </c>
      <c r="G126" s="47">
        <f>SUMPRODUCT(--(G$9=YEAR(Quarterly_mmbls!$B$9:ED$9)),Quarterly_mmbls!$B100:ED100)</f>
        <v>0</v>
      </c>
      <c r="H126" s="47">
        <f>SUMPRODUCT(--(H$9=YEAR(Quarterly_mmbls!$B$9:EE$9)),Quarterly_mmbls!$B100:EE100)</f>
        <v>0</v>
      </c>
      <c r="I126" s="47">
        <f>SUMPRODUCT(--(I$9=YEAR(Quarterly_mmbls!$B$9:EF$9)),Quarterly_mmbls!$B100:EF100)</f>
        <v>0</v>
      </c>
      <c r="J126" s="47">
        <f>SUMPRODUCT(--(J$9=YEAR(Quarterly_mmbls!$B$9:EG$9)),Quarterly_mmbls!$B100:EG100)</f>
        <v>0</v>
      </c>
      <c r="K126" s="47">
        <f>SUMPRODUCT(--(K$9=YEAR(Quarterly_mmbls!$B$9:EH$9)),Quarterly_mmbls!$B100:EH100)</f>
        <v>0</v>
      </c>
      <c r="L126" s="47">
        <f>SUMPRODUCT(--(L$9=YEAR(Quarterly_mmbls!$B$9:EI$9)),Quarterly_mmbls!$B100:EI100)</f>
        <v>0</v>
      </c>
      <c r="M126" s="47">
        <f>SUMPRODUCT(--(M$9=YEAR(Quarterly_mmbls!$B$9:EJ$9)),Quarterly_mmbls!$B100:EJ100)</f>
        <v>0</v>
      </c>
      <c r="N126" s="47">
        <f>SUMPRODUCT(--(N$9=YEAR(Quarterly_mmbls!$B$9:EK$9)),Quarterly_mmbls!$B100:EK100)</f>
        <v>0.14946618332842382</v>
      </c>
      <c r="O126" s="47">
        <f>SUMPRODUCT(--(O$9=YEAR(Quarterly_mmbls!$B$9:EL$9)),Quarterly_mmbls!$B100:EL100)</f>
        <v>3.7972237181336999</v>
      </c>
      <c r="P126" s="47">
        <f>SUMPRODUCT(--(P$9=YEAR(Quarterly_mmbls!$B$9:EM$9)),Quarterly_mmbls!$B100:EM100)</f>
        <v>5.1134814855530122</v>
      </c>
      <c r="Q126" s="47">
        <f>SUMPRODUCT(--(Q$9=YEAR(Quarterly_mmbls!$B$9:EN$9)),Quarterly_mmbls!$B100:EN100)</f>
        <v>6.0275003092121278</v>
      </c>
      <c r="R126" s="47">
        <f>SUMPRODUCT(--(R$9=YEAR(Quarterly_mmbls!$B$9:EO$9)),Quarterly_mmbls!$B100:EO100)</f>
        <v>6.2313108518896936</v>
      </c>
      <c r="S126" s="47">
        <f>SUMPRODUCT(--(S$9=YEAR(Quarterly_mmbls!$B$9:EP$9)),Quarterly_mmbls!$B100:EP100)</f>
        <v>5.679190510954208</v>
      </c>
      <c r="T126" s="47">
        <f>SUMPRODUCT(--(T$9=YEAR(Quarterly_mmbls!$B$9:EQ$9)),Quarterly_mmbls!$B100:EQ100)</f>
        <v>5.5760829814754258</v>
      </c>
      <c r="U126" s="47">
        <f>SUMPRODUCT(--(U$9=YEAR(Quarterly_mmbls!$B$9:ER$9)),Quarterly_mmbls!$B100:ER100)</f>
        <v>5.92547553823609</v>
      </c>
      <c r="V126" s="47">
        <f>SUMPRODUCT(--(V$9=YEAR(Quarterly_mmbls!$B$9:ES$9)),Quarterly_mmbls!$B100:ES100)</f>
        <v>6.433655259007848</v>
      </c>
      <c r="W126" s="47">
        <f>SUMPRODUCT(--(W$9=YEAR(Quarterly_mmbls!$B$9:ET$9)),Quarterly_mmbls!$B100:ET100)</f>
        <v>5.9225276142417353</v>
      </c>
      <c r="X126" s="47">
        <f>SUMPRODUCT(--(X$9=YEAR(Quarterly_mmbls!$B$9:EU$9)),Quarterly_mmbls!$B100:EU100)</f>
        <v>5.940875833385741</v>
      </c>
      <c r="Y126" s="47">
        <f>SUMPRODUCT(--(Y$9=YEAR(Quarterly_mmbls!$B$9:EV$9)),Quarterly_mmbls!$B100:EV100)</f>
        <v>6.5098613472033202</v>
      </c>
      <c r="Z126" s="47">
        <f>SUMPRODUCT(--(Z$9=YEAR(Quarterly_mmbls!$B$9:EW$9)),Quarterly_mmbls!$B100:EW100)</f>
        <v>6.3589971257886297</v>
      </c>
      <c r="AA126" s="47">
        <f>SUMPRODUCT(--(AA$9=YEAR(Quarterly_mmbls!$B$9:EX$9)),Quarterly_mmbls!$B100:EX100)</f>
        <v>6.5796704091492106</v>
      </c>
      <c r="AB126" s="47">
        <f>SUMPRODUCT(--(AB$9=YEAR(Quarterly_mmbls!$B$9:EY$9)),Quarterly_mmbls!$B100:EY100)</f>
        <v>6.5526428154197696</v>
      </c>
      <c r="AC126" s="47">
        <f>SUMPRODUCT(--(AC$9=YEAR(Quarterly_mmbls!$B$9:EZ$9)),Quarterly_mmbls!$B100:EZ100)</f>
        <v>6.3929369747613798</v>
      </c>
      <c r="AD126" s="47">
        <f>SUMPRODUCT(--(AD$9=YEAR(Quarterly_mmbls!$B$9:FA$9)),Quarterly_mmbls!$B100:FA100)</f>
        <v>6.8395266488801498</v>
      </c>
      <c r="AE126" s="47">
        <f>SUMPRODUCT(--(AE$9=YEAR(Quarterly_mmbls!$B$9:FB$9)),Quarterly_mmbls!$B100:FB100)</f>
        <v>6.5159721972862599</v>
      </c>
      <c r="AF126" s="47">
        <f>SUMPRODUCT(--(AF$9=YEAR(Quarterly_mmbls!$B$9:FC$9)),Quarterly_mmbls!$B100:FC100)</f>
        <v>7.2864233191366523</v>
      </c>
      <c r="AG126" s="47">
        <f>SUMPRODUCT(--(AG$9=YEAR(Quarterly_mmbls!$B$9:FD$9)),Quarterly_mmbls!$B100:FD100)</f>
        <v>6.8961933964919728</v>
      </c>
      <c r="AH126" s="47">
        <f>SUMPRODUCT(--(AH$9=YEAR(Quarterly_mmbls!$B$9:FE$9)),Quarterly_mmbls!$B100:FE100)</f>
        <v>7.1107321877279155</v>
      </c>
      <c r="AI126" s="47">
        <f>SUMPRODUCT(--(AI$9=YEAR(Quarterly_mmbls!$B$9:FF$9)),Quarterly_mmbls!$B100:FF100)</f>
        <v>6.5497349720623568</v>
      </c>
      <c r="AJ126" s="47">
        <f>SUMPRODUCT(--(AJ$9=YEAR(Quarterly_mmbls!$B$9:FG$9)),Quarterly_mmbls!$B100:FG100)</f>
        <v>6.9499906480517426</v>
      </c>
      <c r="AK126" s="47">
        <f>SUMPRODUCT(--(AK$9=YEAR(Quarterly_mmbls!$B$9:FH$9)),Quarterly_mmbls!$B100:FH100)</f>
        <v>6.7511659393492112</v>
      </c>
      <c r="AL126" s="47">
        <f>SUMPRODUCT(--(AL$9=YEAR(Quarterly_mmbls!$B$9:FI$9)),Quarterly_mmbls!$B100:FI100)</f>
        <v>7.6958610585081759</v>
      </c>
      <c r="AM126" s="47">
        <f>SUMPRODUCT(--(AM$9=YEAR(Quarterly_mmbls!$B$9:FJ$9)),Quarterly_mmbls!$B100:FJ100)</f>
        <v>8.1585498853517038</v>
      </c>
      <c r="AN126" s="47">
        <f>SUMPRODUCT(--(AN$9=YEAR(Quarterly_mmbls!$B$9:FK$9)),Quarterly_mmbls!$B100:FK100)</f>
        <v>8.1404312120538016</v>
      </c>
      <c r="AO126" s="47">
        <f>SUMPRODUCT(--(AO$9=YEAR(Quarterly_mmbls!$B$9:FL$9)),Quarterly_mmbls!$B100:FL100)</f>
        <v>7.5930190212086561</v>
      </c>
      <c r="AP126" s="47">
        <f>SUMPRODUCT(--(AP$9=YEAR(Quarterly_mmbls!$B$9:FM$9)),Quarterly_mmbls!$B100:FM100)</f>
        <v>7.5210280288629416</v>
      </c>
      <c r="AQ126" s="47">
        <f>SUMPRODUCT(--(AQ$9=YEAR(Quarterly_mmbls!$B$9:FN$9)),Quarterly_mmbls!$B100:FN100)</f>
        <v>8.366169908343327</v>
      </c>
      <c r="AR126" s="47">
        <f>SUMPRODUCT(--(AR$9=YEAR(Quarterly_mmbls!$B$9:FQ$9)),Quarterly_mmbls!$B100:FQ100)</f>
        <v>9.0892112510556569</v>
      </c>
      <c r="AS126" s="47">
        <f>SUMPRODUCT(--(AS$9=YEAR(Quarterly_mmbls!$B$9:FU$9)),Quarterly_mmbls!$B100:FU100)</f>
        <v>9.5658778668358764</v>
      </c>
    </row>
    <row r="127" spans="1:45" ht="15" x14ac:dyDescent="0.25">
      <c r="A127" s="50" t="s">
        <v>45</v>
      </c>
      <c r="B127" s="47">
        <f>SUMPRODUCT(--(B$9=YEAR(Quarterly_mmbls!$B$9:DY$9)),Quarterly_mmbls!$B101:DY101)</f>
        <v>0</v>
      </c>
      <c r="C127" s="47">
        <f>SUMPRODUCT(--(C$9=YEAR(Quarterly_mmbls!$B$9:DZ$9)),Quarterly_mmbls!$B101:DZ101)</f>
        <v>0</v>
      </c>
      <c r="D127" s="47">
        <f>SUMPRODUCT(--(D$9=YEAR(Quarterly_mmbls!$B$9:EA$9)),Quarterly_mmbls!$B101:EA101)</f>
        <v>0</v>
      </c>
      <c r="E127" s="47">
        <f>SUMPRODUCT(--(E$9=YEAR(Quarterly_mmbls!$B$9:EB$9)),Quarterly_mmbls!$B101:EB101)</f>
        <v>0</v>
      </c>
      <c r="F127" s="47">
        <f>SUMPRODUCT(--(F$9=YEAR(Quarterly_mmbls!$B$9:EC$9)),Quarterly_mmbls!$B101:EC101)</f>
        <v>0</v>
      </c>
      <c r="G127" s="47">
        <f>SUMPRODUCT(--(G$9=YEAR(Quarterly_mmbls!$B$9:ED$9)),Quarterly_mmbls!$B101:ED101)</f>
        <v>0</v>
      </c>
      <c r="H127" s="47">
        <f>SUMPRODUCT(--(H$9=YEAR(Quarterly_mmbls!$B$9:EE$9)),Quarterly_mmbls!$B101:EE101)</f>
        <v>0</v>
      </c>
      <c r="I127" s="47">
        <f>SUMPRODUCT(--(I$9=YEAR(Quarterly_mmbls!$B$9:EF$9)),Quarterly_mmbls!$B101:EF101)</f>
        <v>0</v>
      </c>
      <c r="J127" s="47">
        <f>SUMPRODUCT(--(J$9=YEAR(Quarterly_mmbls!$B$9:EG$9)),Quarterly_mmbls!$B101:EG101)</f>
        <v>0</v>
      </c>
      <c r="K127" s="47">
        <f>SUMPRODUCT(--(K$9=YEAR(Quarterly_mmbls!$B$9:EH$9)),Quarterly_mmbls!$B101:EH101)</f>
        <v>0</v>
      </c>
      <c r="L127" s="47">
        <f>SUMPRODUCT(--(L$9=YEAR(Quarterly_mmbls!$B$9:EI$9)),Quarterly_mmbls!$B101:EI101)</f>
        <v>0</v>
      </c>
      <c r="M127" s="47">
        <f>SUMPRODUCT(--(M$9=YEAR(Quarterly_mmbls!$B$9:EJ$9)),Quarterly_mmbls!$B101:EJ101)</f>
        <v>0</v>
      </c>
      <c r="N127" s="47">
        <f>SUMPRODUCT(--(N$9=YEAR(Quarterly_mmbls!$B$9:EK$9)),Quarterly_mmbls!$B101:EK101)</f>
        <v>2.0513722934885799E-2</v>
      </c>
      <c r="O127" s="47">
        <f>SUMPRODUCT(--(O$9=YEAR(Quarterly_mmbls!$B$9:EL$9)),Quarterly_mmbls!$B101:EL101)</f>
        <v>5.4676654515162543E-2</v>
      </c>
      <c r="P127" s="47">
        <f>SUMPRODUCT(--(P$9=YEAR(Quarterly_mmbls!$B$9:EM$9)),Quarterly_mmbls!$B101:EM101)</f>
        <v>9.1513553870998327E-2</v>
      </c>
      <c r="Q127" s="47">
        <f>SUMPRODUCT(--(Q$9=YEAR(Quarterly_mmbls!$B$9:EN$9)),Quarterly_mmbls!$B101:EN101)</f>
        <v>2.1998373699823062E-2</v>
      </c>
      <c r="R127" s="47">
        <f>SUMPRODUCT(--(R$9=YEAR(Quarterly_mmbls!$B$9:EO$9)),Quarterly_mmbls!$B101:EO101)</f>
        <v>1.9547901738340596E-2</v>
      </c>
      <c r="S127" s="47">
        <f>SUMPRODUCT(--(S$9=YEAR(Quarterly_mmbls!$B$9:EP$9)),Quarterly_mmbls!$B101:EP101)</f>
        <v>0</v>
      </c>
      <c r="T127" s="47">
        <f>SUMPRODUCT(--(T$9=YEAR(Quarterly_mmbls!$B$9:EQ$9)),Quarterly_mmbls!$B101:EQ101)</f>
        <v>0</v>
      </c>
      <c r="U127" s="47">
        <f>SUMPRODUCT(--(U$9=YEAR(Quarterly_mmbls!$B$9:ER$9)),Quarterly_mmbls!$B101:ER101)</f>
        <v>0</v>
      </c>
      <c r="V127" s="47">
        <f>SUMPRODUCT(--(V$9=YEAR(Quarterly_mmbls!$B$9:ES$9)),Quarterly_mmbls!$B101:ES101)</f>
        <v>0</v>
      </c>
      <c r="W127" s="47">
        <f>SUMPRODUCT(--(W$9=YEAR(Quarterly_mmbls!$B$9:ET$9)),Quarterly_mmbls!$B101:ET101)</f>
        <v>0</v>
      </c>
      <c r="X127" s="47">
        <f>SUMPRODUCT(--(X$9=YEAR(Quarterly_mmbls!$B$9:EU$9)),Quarterly_mmbls!$B101:EU101)</f>
        <v>0</v>
      </c>
      <c r="Y127" s="47">
        <f>SUMPRODUCT(--(Y$9=YEAR(Quarterly_mmbls!$B$9:EV$9)),Quarterly_mmbls!$B101:EV101)</f>
        <v>3.0690764468729922E-2</v>
      </c>
      <c r="Z127" s="47">
        <f>SUMPRODUCT(--(Z$9=YEAR(Quarterly_mmbls!$B$9:EW$9)),Quarterly_mmbls!$B101:EW101)</f>
        <v>2.9693015298745205E-2</v>
      </c>
      <c r="AA127" s="47">
        <f>SUMPRODUCT(--(AA$9=YEAR(Quarterly_mmbls!$B$9:EX$9)),Quarterly_mmbls!$B101:EX101)</f>
        <v>2.2134067586940986E-2</v>
      </c>
      <c r="AB127" s="47">
        <f>SUMPRODUCT(--(AB$9=YEAR(Quarterly_mmbls!$B$9:EY$9)),Quarterly_mmbls!$B101:EY101)</f>
        <v>1.2611549508606833E-2</v>
      </c>
      <c r="AC127" s="47">
        <f>SUMPRODUCT(--(AC$9=YEAR(Quarterly_mmbls!$B$9:EZ$9)),Quarterly_mmbls!$B101:EZ101)</f>
        <v>2.1567346058389662E-2</v>
      </c>
      <c r="AD127" s="47">
        <f>SUMPRODUCT(--(AD$9=YEAR(Quarterly_mmbls!$B$9:FA$9)),Quarterly_mmbls!$B101:FA101)</f>
        <v>2.1040534496637731E-2</v>
      </c>
      <c r="AE127" s="47">
        <f>SUMPRODUCT(--(AE$9=YEAR(Quarterly_mmbls!$B$9:FB$9)),Quarterly_mmbls!$B101:FB101)</f>
        <v>2.3219618683884353E-2</v>
      </c>
      <c r="AF127" s="47">
        <f>SUMPRODUCT(--(AF$9=YEAR(Quarterly_mmbls!$B$9:FC$9)),Quarterly_mmbls!$B101:FC101)</f>
        <v>2.4959693236337704E-2</v>
      </c>
      <c r="AG127" s="47">
        <f>SUMPRODUCT(--(AG$9=YEAR(Quarterly_mmbls!$B$9:FD$9)),Quarterly_mmbls!$B101:FD101)</f>
        <v>1.2946793229721698E-2</v>
      </c>
      <c r="AH127" s="47">
        <f>SUMPRODUCT(--(AH$9=YEAR(Quarterly_mmbls!$B$9:FE$9)),Quarterly_mmbls!$B101:FE101)</f>
        <v>1.6267302467430841E-2</v>
      </c>
      <c r="AI127" s="47">
        <f>SUMPRODUCT(--(AI$9=YEAR(Quarterly_mmbls!$B$9:FF$9)),Quarterly_mmbls!$B101:FF101)</f>
        <v>2.0976678549758709E-2</v>
      </c>
      <c r="AJ127" s="47">
        <f>SUMPRODUCT(--(AJ$9=YEAR(Quarterly_mmbls!$B$9:FG$9)),Quarterly_mmbls!$B101:FG101)</f>
        <v>1.0272825454162655E-2</v>
      </c>
      <c r="AK127" s="47">
        <f>SUMPRODUCT(--(AK$9=YEAR(Quarterly_mmbls!$B$9:FH$9)),Quarterly_mmbls!$B101:FH101)</f>
        <v>1.2332179741011112E-2</v>
      </c>
      <c r="AL127" s="47">
        <f>SUMPRODUCT(--(AL$9=YEAR(Quarterly_mmbls!$B$9:FI$9)),Quarterly_mmbls!$B101:FI101)</f>
        <v>1.7895629112845902E-2</v>
      </c>
      <c r="AM127" s="47">
        <f>SUMPRODUCT(--(AM$9=YEAR(Quarterly_mmbls!$B$9:FJ$9)),Quarterly_mmbls!$B101:FJ101)</f>
        <v>1.4335660074340426E-2</v>
      </c>
      <c r="AN127" s="47">
        <f>SUMPRODUCT(--(AN$9=YEAR(Quarterly_mmbls!$B$9:FK$9)),Quarterly_mmbls!$B101:FK101)</f>
        <v>0</v>
      </c>
      <c r="AO127" s="47">
        <f>SUMPRODUCT(--(AO$9=YEAR(Quarterly_mmbls!$B$9:FL$9)),Quarterly_mmbls!$B101:FL101)</f>
        <v>0</v>
      </c>
      <c r="AP127" s="47">
        <f>SUMPRODUCT(--(AP$9=YEAR(Quarterly_mmbls!$B$9:FM$9)),Quarterly_mmbls!$B101:FM101)</f>
        <v>0</v>
      </c>
      <c r="AQ127" s="47">
        <f>SUMPRODUCT(--(AQ$9=YEAR(Quarterly_mmbls!$B$9:FN$9)),Quarterly_mmbls!$B101:FN101)</f>
        <v>0</v>
      </c>
      <c r="AR127" s="47">
        <f>SUMPRODUCT(--(AR$9=YEAR(Quarterly_mmbls!$B$9:FQ$9)),Quarterly_mmbls!$B101:FQ101)</f>
        <v>0</v>
      </c>
      <c r="AS127" s="47">
        <f>SUMPRODUCT(--(AS$9=YEAR(Quarterly_mmbls!$B$9:FU$9)),Quarterly_mmbls!$B101:FU101)</f>
        <v>0</v>
      </c>
    </row>
    <row r="128" spans="1:45" ht="17.25" x14ac:dyDescent="0.25">
      <c r="A128" s="49" t="s">
        <v>134</v>
      </c>
      <c r="B128" s="39">
        <f>SUMPRODUCT(--(B$9=YEAR(Quarterly_mmbls!$B$9:DY$9)),Quarterly_mmbls!$B102:DY102)</f>
        <v>0.75685920071372004</v>
      </c>
      <c r="C128" s="39">
        <f>SUMPRODUCT(--(C$9=YEAR(Quarterly_mmbls!$B$9:DZ$9)),Quarterly_mmbls!$B102:DZ102)</f>
        <v>0.50496371501447224</v>
      </c>
      <c r="D128" s="39">
        <f>SUMPRODUCT(--(D$9=YEAR(Quarterly_mmbls!$B$9:EA$9)),Quarterly_mmbls!$B102:EA102)</f>
        <v>0.67407873048831823</v>
      </c>
      <c r="E128" s="39">
        <f>SUMPRODUCT(--(E$9=YEAR(Quarterly_mmbls!$B$9:EB$9)),Quarterly_mmbls!$B102:EB102)</f>
        <v>0.67118111505958222</v>
      </c>
      <c r="F128" s="39">
        <f>SUMPRODUCT(--(F$9=YEAR(Quarterly_mmbls!$B$9:EC$9)),Quarterly_mmbls!$B102:EC102)</f>
        <v>0.62436924976325314</v>
      </c>
      <c r="G128" s="39">
        <f>SUMPRODUCT(--(G$9=YEAR(Quarterly_mmbls!$B$9:ED$9)),Quarterly_mmbls!$B102:ED102)</f>
        <v>0.60678390405993698</v>
      </c>
      <c r="H128" s="39">
        <f>SUMPRODUCT(--(H$9=YEAR(Quarterly_mmbls!$B$9:EE$9)),Quarterly_mmbls!$B102:EE102)</f>
        <v>0.63543867447578095</v>
      </c>
      <c r="I128" s="39">
        <f>SUMPRODUCT(--(I$9=YEAR(Quarterly_mmbls!$B$9:EF$9)),Quarterly_mmbls!$B102:EF102)</f>
        <v>0.54991797380720064</v>
      </c>
      <c r="J128" s="39">
        <f>SUMPRODUCT(--(J$9=YEAR(Quarterly_mmbls!$B$9:EG$9)),Quarterly_mmbls!$B102:EG102)</f>
        <v>0.42384876194800192</v>
      </c>
      <c r="K128" s="39">
        <f>SUMPRODUCT(--(K$9=YEAR(Quarterly_mmbls!$B$9:EH$9)),Quarterly_mmbls!$B102:EH102)</f>
        <v>0.69247702492164687</v>
      </c>
      <c r="L128" s="39">
        <f>SUMPRODUCT(--(L$9=YEAR(Quarterly_mmbls!$B$9:EI$9)),Quarterly_mmbls!$B102:EI102)</f>
        <v>0.81542943756717046</v>
      </c>
      <c r="M128" s="39">
        <f>SUMPRODUCT(--(M$9=YEAR(Quarterly_mmbls!$B$9:EJ$9)),Quarterly_mmbls!$B102:EJ102)</f>
        <v>0.55029905402237744</v>
      </c>
      <c r="N128" s="39">
        <f>SUMPRODUCT(--(N$9=YEAR(Quarterly_mmbls!$B$9:EK$9)),Quarterly_mmbls!$B102:EK102)</f>
        <v>0.6967119585367203</v>
      </c>
      <c r="O128" s="39">
        <f>SUMPRODUCT(--(O$9=YEAR(Quarterly_mmbls!$B$9:EL$9)),Quarterly_mmbls!$B102:EL102)</f>
        <v>1.0410639759985258</v>
      </c>
      <c r="P128" s="39">
        <f>SUMPRODUCT(--(P$9=YEAR(Quarterly_mmbls!$B$9:EM$9)),Quarterly_mmbls!$B102:EM102)</f>
        <v>1.0824381703075574</v>
      </c>
      <c r="Q128" s="39">
        <f>SUMPRODUCT(--(Q$9=YEAR(Quarterly_mmbls!$B$9:EN$9)),Quarterly_mmbls!$B102:EN102)</f>
        <v>0.87426883552306978</v>
      </c>
      <c r="R128" s="39">
        <f>SUMPRODUCT(--(R$9=YEAR(Quarterly_mmbls!$B$9:EO$9)),Quarterly_mmbls!$B102:EO102)</f>
        <v>0.92009956176160701</v>
      </c>
      <c r="S128" s="39">
        <f>SUMPRODUCT(--(S$9=YEAR(Quarterly_mmbls!$B$9:EP$9)),Quarterly_mmbls!$B102:EP102)</f>
        <v>0.73889361851272484</v>
      </c>
      <c r="T128" s="39">
        <f>SUMPRODUCT(--(T$9=YEAR(Quarterly_mmbls!$B$9:EQ$9)),Quarterly_mmbls!$B102:EQ102)</f>
        <v>0.97399531992178279</v>
      </c>
      <c r="U128" s="39">
        <f>SUMPRODUCT(--(U$9=YEAR(Quarterly_mmbls!$B$9:ER$9)),Quarterly_mmbls!$B102:ER102)</f>
        <v>0.97351701795335921</v>
      </c>
      <c r="V128" s="39">
        <f>SUMPRODUCT(--(V$9=YEAR(Quarterly_mmbls!$B$9:ES$9)),Quarterly_mmbls!$B102:ES102)</f>
        <v>1.0306225996031122</v>
      </c>
      <c r="W128" s="39">
        <f>SUMPRODUCT(--(W$9=YEAR(Quarterly_mmbls!$B$9:ET$9)),Quarterly_mmbls!$B102:ET102)</f>
        <v>0.91617559897065648</v>
      </c>
      <c r="X128" s="39">
        <f>SUMPRODUCT(--(X$9=YEAR(Quarterly_mmbls!$B$9:EU$9)),Quarterly_mmbls!$B102:EU102)</f>
        <v>0.98871542482639241</v>
      </c>
      <c r="Y128" s="39">
        <f>SUMPRODUCT(--(Y$9=YEAR(Quarterly_mmbls!$B$9:EV$9)),Quarterly_mmbls!$B102:EV102)</f>
        <v>0.93177039169785481</v>
      </c>
      <c r="Z128" s="39">
        <f>SUMPRODUCT(--(Z$9=YEAR(Quarterly_mmbls!$B$9:EW$9)),Quarterly_mmbls!$B102:EW102)</f>
        <v>0.91504169875571439</v>
      </c>
      <c r="AA128" s="39">
        <f>SUMPRODUCT(--(AA$9=YEAR(Quarterly_mmbls!$B$9:EX$9)),Quarterly_mmbls!$B102:EX102)</f>
        <v>0.978267581123481</v>
      </c>
      <c r="AB128" s="39">
        <f>SUMPRODUCT(--(AB$9=YEAR(Quarterly_mmbls!$B$9:EY$9)),Quarterly_mmbls!$B102:EY102)</f>
        <v>0.93078937056021038</v>
      </c>
      <c r="AC128" s="39">
        <f>SUMPRODUCT(--(AC$9=YEAR(Quarterly_mmbls!$B$9:EZ$9)),Quarterly_mmbls!$B102:EZ102)</f>
        <v>0.78928242618565436</v>
      </c>
      <c r="AD128" s="39">
        <f>SUMPRODUCT(--(AD$9=YEAR(Quarterly_mmbls!$B$9:FA$9)),Quarterly_mmbls!$B102:FA102)</f>
        <v>0.75022390958739438</v>
      </c>
      <c r="AE128" s="39">
        <f>SUMPRODUCT(--(AE$9=YEAR(Quarterly_mmbls!$B$9:FB$9)),Quarterly_mmbls!$B102:FB102)</f>
        <v>0.93234699058706794</v>
      </c>
      <c r="AF128" s="39">
        <f>SUMPRODUCT(--(AF$9=YEAR(Quarterly_mmbls!$B$9:FC$9)),Quarterly_mmbls!$B102:FC102)</f>
        <v>0.75122610377445742</v>
      </c>
      <c r="AG128" s="39">
        <f>SUMPRODUCT(--(AG$9=YEAR(Quarterly_mmbls!$B$9:FD$9)),Quarterly_mmbls!$B102:FD102)</f>
        <v>0.84344962790878542</v>
      </c>
      <c r="AH128" s="39">
        <f>SUMPRODUCT(--(AH$9=YEAR(Quarterly_mmbls!$B$9:FE$9)),Quarterly_mmbls!$B102:FE102)</f>
        <v>0.90034833918611779</v>
      </c>
      <c r="AI128" s="39">
        <f>SUMPRODUCT(--(AI$9=YEAR(Quarterly_mmbls!$B$9:FF$9)),Quarterly_mmbls!$B102:FF102)</f>
        <v>0.92277336385254716</v>
      </c>
      <c r="AJ128" s="39">
        <f>SUMPRODUCT(--(AJ$9=YEAR(Quarterly_mmbls!$B$9:FG$9)),Quarterly_mmbls!$B102:FG102)</f>
        <v>0.82493248846956435</v>
      </c>
      <c r="AK128" s="39">
        <f>SUMPRODUCT(--(AK$9=YEAR(Quarterly_mmbls!$B$9:FH$9)),Quarterly_mmbls!$B102:FH102)</f>
        <v>0.86094990958193107</v>
      </c>
      <c r="AL128" s="39">
        <f>SUMPRODUCT(--(AL$9=YEAR(Quarterly_mmbls!$B$9:FI$9)),Quarterly_mmbls!$B102:FI102)</f>
        <v>1.0216253118559471</v>
      </c>
      <c r="AM128" s="39">
        <f>SUMPRODUCT(--(AM$9=YEAR(Quarterly_mmbls!$B$9:FJ$9)),Quarterly_mmbls!$B102:FJ102)</f>
        <v>0.85262220030070246</v>
      </c>
      <c r="AN128" s="39">
        <f>SUMPRODUCT(--(AN$9=YEAR(Quarterly_mmbls!$B$9:FK$9)),Quarterly_mmbls!$B102:FK102)</f>
        <v>0.82881307252052017</v>
      </c>
      <c r="AO128" s="39">
        <f>SUMPRODUCT(--(AO$9=YEAR(Quarterly_mmbls!$B$9:FL$9)),Quarterly_mmbls!$B102:FL102)</f>
        <v>0.71741370961880113</v>
      </c>
      <c r="AP128" s="39">
        <f>SUMPRODUCT(--(AP$9=YEAR(Quarterly_mmbls!$B$9:FM$9)),Quarterly_mmbls!$B102:FM102)</f>
        <v>0.8172096349531548</v>
      </c>
      <c r="AQ128" s="39">
        <f>SUMPRODUCT(--(AQ$9=YEAR(Quarterly_mmbls!$B$9:FN$9)),Quarterly_mmbls!$B102:FN102)</f>
        <v>0.74371237473166263</v>
      </c>
      <c r="AR128" s="47">
        <f>SUMPRODUCT(--(AR$9=YEAR(Quarterly_mmbls!$B$9:FQ$9)),Quarterly_mmbls!$B102:FQ102)</f>
        <v>1.0089093868046737</v>
      </c>
      <c r="AS128" s="47">
        <f>SUMPRODUCT(--(AS$9=YEAR(Quarterly_mmbls!$B$9:FU$9)),Quarterly_mmbls!$B102:FU102)</f>
        <v>0.61642403403866175</v>
      </c>
    </row>
    <row r="129" spans="1:45" ht="15" x14ac:dyDescent="0.25">
      <c r="A129" s="4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row>
    <row r="130" spans="1:45" ht="15" x14ac:dyDescent="0.2">
      <c r="A130" s="9" t="s">
        <v>34</v>
      </c>
      <c r="B130" s="34">
        <f t="shared" ref="B130:AP130" si="48">SUM(B131:B133)</f>
        <v>3.7687653874339055</v>
      </c>
      <c r="C130" s="34">
        <f t="shared" si="48"/>
        <v>1.5265148532735378</v>
      </c>
      <c r="D130" s="34">
        <f t="shared" si="48"/>
        <v>2.4827687575478126</v>
      </c>
      <c r="E130" s="34">
        <f t="shared" si="48"/>
        <v>1.4140143939471526</v>
      </c>
      <c r="F130" s="34">
        <f t="shared" si="48"/>
        <v>0.38599295527501143</v>
      </c>
      <c r="G130" s="34">
        <f t="shared" si="48"/>
        <v>9.3103828408042974E-2</v>
      </c>
      <c r="H130" s="34">
        <f t="shared" si="48"/>
        <v>5.8189892755026859E-3</v>
      </c>
      <c r="I130" s="34">
        <f t="shared" si="48"/>
        <v>5.8189892755026859E-3</v>
      </c>
      <c r="J130" s="34">
        <f t="shared" si="48"/>
        <v>2.9094946377513427E-2</v>
      </c>
      <c r="K130" s="34">
        <f t="shared" si="48"/>
        <v>0.28319081140779739</v>
      </c>
      <c r="L130" s="34">
        <f t="shared" si="48"/>
        <v>9.6983154591711428E-3</v>
      </c>
      <c r="M130" s="34">
        <f t="shared" si="48"/>
        <v>9.2305865743680771E-2</v>
      </c>
      <c r="N130" s="34">
        <f t="shared" si="48"/>
        <v>1.2514691664923128E-2</v>
      </c>
      <c r="O130" s="34">
        <f t="shared" si="48"/>
        <v>1.9900163293619037E-2</v>
      </c>
      <c r="P130" s="34">
        <f t="shared" si="48"/>
        <v>1.4463013008251717E-2</v>
      </c>
      <c r="Q130" s="34">
        <f t="shared" si="48"/>
        <v>1.1111307395102125E-3</v>
      </c>
      <c r="R130" s="34">
        <f t="shared" si="48"/>
        <v>2.25487525900545E-2</v>
      </c>
      <c r="S130" s="34">
        <f t="shared" si="48"/>
        <v>4.7604767416833775E-2</v>
      </c>
      <c r="T130" s="34">
        <f t="shared" si="48"/>
        <v>0.39117272488410137</v>
      </c>
      <c r="U130" s="34">
        <f t="shared" si="48"/>
        <v>0.1166280025500582</v>
      </c>
      <c r="V130" s="34">
        <f t="shared" si="48"/>
        <v>3.9569568996720692E-2</v>
      </c>
      <c r="W130" s="34">
        <f t="shared" si="48"/>
        <v>9.4642660766068004E-2</v>
      </c>
      <c r="X130" s="34">
        <f t="shared" si="48"/>
        <v>3.6755800258072048E-2</v>
      </c>
      <c r="Y130" s="34">
        <f t="shared" si="48"/>
        <v>1.670184686181402E-4</v>
      </c>
      <c r="Z130" s="34">
        <f t="shared" si="48"/>
        <v>5.9925421614465714E-3</v>
      </c>
      <c r="AA130" s="34">
        <f t="shared" si="48"/>
        <v>9.4869645236742389E-5</v>
      </c>
      <c r="AB130" s="34">
        <f t="shared" si="48"/>
        <v>3.0005129025839246E-5</v>
      </c>
      <c r="AC130" s="34">
        <f t="shared" si="48"/>
        <v>0</v>
      </c>
      <c r="AD130" s="34">
        <f t="shared" si="48"/>
        <v>8.9467513159986647E-6</v>
      </c>
      <c r="AE130" s="34">
        <f t="shared" si="48"/>
        <v>3.7059816204259417E-2</v>
      </c>
      <c r="AF130" s="34">
        <f t="shared" si="48"/>
        <v>4.9014875288152064E-2</v>
      </c>
      <c r="AG130" s="34">
        <f t="shared" si="48"/>
        <v>7.3904828308634461E-3</v>
      </c>
      <c r="AH130" s="34">
        <f t="shared" si="48"/>
        <v>3.8337755767020192E-2</v>
      </c>
      <c r="AI130" s="34">
        <f t="shared" si="48"/>
        <v>1.174198147769596E-3</v>
      </c>
      <c r="AJ130" s="34">
        <f t="shared" si="48"/>
        <v>0.23405558225920936</v>
      </c>
      <c r="AK130" s="34">
        <f t="shared" si="48"/>
        <v>1.5991285251145473E-2</v>
      </c>
      <c r="AL130" s="34">
        <f t="shared" si="48"/>
        <v>3.3311099761527603E-3</v>
      </c>
      <c r="AM130" s="34">
        <f t="shared" si="48"/>
        <v>4.9679507453166032E-3</v>
      </c>
      <c r="AN130" s="34">
        <f t="shared" si="48"/>
        <v>6.5408270813434553E-3</v>
      </c>
      <c r="AO130" s="34">
        <f t="shared" si="48"/>
        <v>7.5245606942815069E-3</v>
      </c>
      <c r="AP130" s="34">
        <f t="shared" si="48"/>
        <v>3.9611279602759456E-3</v>
      </c>
      <c r="AQ130" s="34">
        <f>SUM(AQ131:AQ133)</f>
        <v>2.6084842704276424E-3</v>
      </c>
      <c r="AR130" s="34">
        <f t="shared" ref="AR130" si="49">SUM(AR131:AR133)</f>
        <v>3.8231210297797933E-3</v>
      </c>
      <c r="AS130" s="34">
        <f>SUM(AS131:AS133)</f>
        <v>3.6264151018973586E-3</v>
      </c>
    </row>
    <row r="131" spans="1:45" ht="15" x14ac:dyDescent="0.25">
      <c r="A131" s="49" t="s">
        <v>24</v>
      </c>
      <c r="B131" s="48">
        <f>SUMPRODUCT(--(B$9=YEAR(Quarterly_mmbls!$B$9:DY$9)),Quarterly_mmbls!$B105:DY105)</f>
        <v>0</v>
      </c>
      <c r="C131" s="48">
        <f>SUMPRODUCT(--(C$9=YEAR(Quarterly_mmbls!$B$9:DZ$9)),Quarterly_mmbls!$B105:DZ105)</f>
        <v>0</v>
      </c>
      <c r="D131" s="48">
        <f>SUMPRODUCT(--(D$9=YEAR(Quarterly_mmbls!$B$9:EA$9)),Quarterly_mmbls!$B105:EA105)</f>
        <v>0</v>
      </c>
      <c r="E131" s="48">
        <f>SUMPRODUCT(--(E$9=YEAR(Quarterly_mmbls!$B$9:EB$9)),Quarterly_mmbls!$B105:EB105)</f>
        <v>0</v>
      </c>
      <c r="F131" s="48">
        <f>SUMPRODUCT(--(F$9=YEAR(Quarterly_mmbls!$B$9:EC$9)),Quarterly_mmbls!$B105:EC105)</f>
        <v>0</v>
      </c>
      <c r="G131" s="48">
        <f>SUMPRODUCT(--(G$9=YEAR(Quarterly_mmbls!$B$9:ED$9)),Quarterly_mmbls!$B105:ED105)</f>
        <v>0</v>
      </c>
      <c r="H131" s="48">
        <f>SUMPRODUCT(--(H$9=YEAR(Quarterly_mmbls!$B$9:EE$9)),Quarterly_mmbls!$B105:EE105)</f>
        <v>0</v>
      </c>
      <c r="I131" s="48">
        <f>SUMPRODUCT(--(I$9=YEAR(Quarterly_mmbls!$B$9:EF$9)),Quarterly_mmbls!$B105:EF105)</f>
        <v>0</v>
      </c>
      <c r="J131" s="48">
        <f>SUMPRODUCT(--(J$9=YEAR(Quarterly_mmbls!$B$9:EG$9)),Quarterly_mmbls!$B105:EG105)</f>
        <v>0</v>
      </c>
      <c r="K131" s="48">
        <f>SUMPRODUCT(--(K$9=YEAR(Quarterly_mmbls!$B$9:EH$9)),Quarterly_mmbls!$B105:EH105)</f>
        <v>0</v>
      </c>
      <c r="L131" s="48">
        <f>SUMPRODUCT(--(L$9=YEAR(Quarterly_mmbls!$B$9:EI$9)),Quarterly_mmbls!$B105:EI105)</f>
        <v>0</v>
      </c>
      <c r="M131" s="48">
        <f>SUMPRODUCT(--(M$9=YEAR(Quarterly_mmbls!$B$9:EJ$9)),Quarterly_mmbls!$B105:EJ105)</f>
        <v>0</v>
      </c>
      <c r="N131" s="48">
        <f>SUMPRODUCT(--(N$9=YEAR(Quarterly_mmbls!$B$9:EK$9)),Quarterly_mmbls!$B105:EK105)</f>
        <v>0</v>
      </c>
      <c r="O131" s="48">
        <f>SUMPRODUCT(--(O$9=YEAR(Quarterly_mmbls!$B$9:EL$9)),Quarterly_mmbls!$B105:EL105)</f>
        <v>0</v>
      </c>
      <c r="P131" s="48">
        <f>SUMPRODUCT(--(P$9=YEAR(Quarterly_mmbls!$B$9:EM$9)),Quarterly_mmbls!$B105:EM105)</f>
        <v>0</v>
      </c>
      <c r="Q131" s="48">
        <f>SUMPRODUCT(--(Q$9=YEAR(Quarterly_mmbls!$B$9:EN$9)),Quarterly_mmbls!$B105:EN105)</f>
        <v>0</v>
      </c>
      <c r="R131" s="48">
        <f>SUMPRODUCT(--(R$9=YEAR(Quarterly_mmbls!$B$9:EO$9)),Quarterly_mmbls!$B105:EO105)</f>
        <v>0</v>
      </c>
      <c r="S131" s="48">
        <f>SUMPRODUCT(--(S$9=YEAR(Quarterly_mmbls!$B$9:EP$9)),Quarterly_mmbls!$B105:EP105)</f>
        <v>0</v>
      </c>
      <c r="T131" s="48">
        <f>SUMPRODUCT(--(T$9=YEAR(Quarterly_mmbls!$B$9:EQ$9)),Quarterly_mmbls!$B105:EQ105)</f>
        <v>0</v>
      </c>
      <c r="U131" s="48">
        <f>SUMPRODUCT(--(U$9=YEAR(Quarterly_mmbls!$B$9:ER$9)),Quarterly_mmbls!$B105:ER105)</f>
        <v>0</v>
      </c>
      <c r="V131" s="48">
        <f>SUMPRODUCT(--(V$9=YEAR(Quarterly_mmbls!$B$9:ES$9)),Quarterly_mmbls!$B105:ES105)</f>
        <v>0</v>
      </c>
      <c r="W131" s="48">
        <f>SUMPRODUCT(--(W$9=YEAR(Quarterly_mmbls!$B$9:ET$9)),Quarterly_mmbls!$B105:ET105)</f>
        <v>0</v>
      </c>
      <c r="X131" s="48">
        <f>SUMPRODUCT(--(X$9=YEAR(Quarterly_mmbls!$B$9:EU$9)),Quarterly_mmbls!$B105:EU105)</f>
        <v>0</v>
      </c>
      <c r="Y131" s="48">
        <f>SUMPRODUCT(--(Y$9=YEAR(Quarterly_mmbls!$B$9:EV$9)),Quarterly_mmbls!$B105:EV105)</f>
        <v>0</v>
      </c>
      <c r="Z131" s="48">
        <f>SUMPRODUCT(--(Z$9=YEAR(Quarterly_mmbls!$B$9:EW$9)),Quarterly_mmbls!$B105:EW105)</f>
        <v>0</v>
      </c>
      <c r="AA131" s="48">
        <f>SUMPRODUCT(--(AA$9=YEAR(Quarterly_mmbls!$B$9:EX$9)),Quarterly_mmbls!$B105:EX105)</f>
        <v>0</v>
      </c>
      <c r="AB131" s="48">
        <f>SUMPRODUCT(--(AB$9=YEAR(Quarterly_mmbls!$B$9:EY$9)),Quarterly_mmbls!$B105:EY105)</f>
        <v>0</v>
      </c>
      <c r="AC131" s="48">
        <f>SUMPRODUCT(--(AC$9=YEAR(Quarterly_mmbls!$B$9:EZ$9)),Quarterly_mmbls!$B105:EZ105)</f>
        <v>0</v>
      </c>
      <c r="AD131" s="48">
        <f>SUMPRODUCT(--(AD$9=YEAR(Quarterly_mmbls!$B$9:FA$9)),Quarterly_mmbls!$B105:FA105)</f>
        <v>0</v>
      </c>
      <c r="AE131" s="48">
        <f>SUMPRODUCT(--(AE$9=YEAR(Quarterly_mmbls!$B$9:FB$9)),Quarterly_mmbls!$B105:FB105)</f>
        <v>0</v>
      </c>
      <c r="AF131" s="48">
        <f>SUMPRODUCT(--(AF$9=YEAR(Quarterly_mmbls!$B$9:FC$9)),Quarterly_mmbls!$B105:FC105)</f>
        <v>0</v>
      </c>
      <c r="AG131" s="48">
        <f>SUMPRODUCT(--(AG$9=YEAR(Quarterly_mmbls!$B$9:FD$9)),Quarterly_mmbls!$B105:FD105)</f>
        <v>0</v>
      </c>
      <c r="AH131" s="48">
        <f>SUMPRODUCT(--(AH$9=YEAR(Quarterly_mmbls!$B$9:FE$9)),Quarterly_mmbls!$B105:FE105)</f>
        <v>0</v>
      </c>
      <c r="AI131" s="48">
        <f>SUMPRODUCT(--(AI$9=YEAR(Quarterly_mmbls!$B$9:FF$9)),Quarterly_mmbls!$B105:FF105)</f>
        <v>0</v>
      </c>
      <c r="AJ131" s="48">
        <f>SUMPRODUCT(--(AJ$9=YEAR(Quarterly_mmbls!$B$9:FG$9)),Quarterly_mmbls!$B105:FG105)</f>
        <v>0</v>
      </c>
      <c r="AK131" s="48">
        <f>SUMPRODUCT(--(AK$9=YEAR(Quarterly_mmbls!$B$9:FH$9)),Quarterly_mmbls!$B105:FH105)</f>
        <v>0</v>
      </c>
      <c r="AL131" s="48">
        <f>SUMPRODUCT(--(AL$9=YEAR(Quarterly_mmbls!$B$9:FI$9)),Quarterly_mmbls!$B105:FI105)</f>
        <v>3.1529961069223566E-4</v>
      </c>
      <c r="AM131" s="48">
        <f>SUMPRODUCT(--(AM$9=YEAR(Quarterly_mmbls!$B$9:FJ$9)),Quarterly_mmbls!$B105:FJ105)</f>
        <v>2.6140967094002796E-3</v>
      </c>
      <c r="AN131" s="48">
        <f>SUMPRODUCT(--(AN$9=YEAR(Quarterly_mmbls!$B$9:FK$9)),Quarterly_mmbls!$B105:FK105)</f>
        <v>0</v>
      </c>
      <c r="AO131" s="48">
        <f>SUMPRODUCT(--(AO$9=YEAR(Quarterly_mmbls!$B$9:FL$9)),Quarterly_mmbls!$B105:FL105)</f>
        <v>0</v>
      </c>
      <c r="AP131" s="48">
        <f>SUMPRODUCT(--(AP$9=YEAR(Quarterly_mmbls!$B$9:FM$9)),Quarterly_mmbls!$B105:FM105)</f>
        <v>0</v>
      </c>
      <c r="AQ131" s="48">
        <f>SUMPRODUCT(--(AQ$9=YEAR(Quarterly_mmbls!$B$9:FN$9)),Quarterly_mmbls!$B105:FN105)</f>
        <v>0</v>
      </c>
      <c r="AR131" s="48">
        <f>SUMPRODUCT(--(AR$9=YEAR(Quarterly_mmbls!$B$9:FO$9)),Quarterly_mmbls!$B105:FO105)</f>
        <v>0</v>
      </c>
      <c r="AS131" s="48">
        <f>SUMPRODUCT(--(AS$9=YEAR(Quarterly_mmbls!$B$9:FU$9)),Quarterly_mmbls!$B105:FU105)</f>
        <v>0</v>
      </c>
    </row>
    <row r="132" spans="1:45" ht="15" x14ac:dyDescent="0.25">
      <c r="A132" s="49" t="s">
        <v>26</v>
      </c>
      <c r="B132" s="47">
        <f>SUMPRODUCT(--(B$9=YEAR(Quarterly_mmbls!$B$9:DY$9)),Quarterly_mmbls!$B106:DY106)</f>
        <v>0</v>
      </c>
      <c r="C132" s="47">
        <f>SUMPRODUCT(--(C$9=YEAR(Quarterly_mmbls!$B$9:DZ$9)),Quarterly_mmbls!$B106:DZ106)</f>
        <v>0</v>
      </c>
      <c r="D132" s="47">
        <f>SUMPRODUCT(--(D$9=YEAR(Quarterly_mmbls!$B$9:EA$9)),Quarterly_mmbls!$B106:EA106)</f>
        <v>0</v>
      </c>
      <c r="E132" s="47">
        <f>SUMPRODUCT(--(E$9=YEAR(Quarterly_mmbls!$B$9:EB$9)),Quarterly_mmbls!$B106:EB106)</f>
        <v>0</v>
      </c>
      <c r="F132" s="47">
        <f>SUMPRODUCT(--(F$9=YEAR(Quarterly_mmbls!$B$9:EC$9)),Quarterly_mmbls!$B106:EC106)</f>
        <v>0</v>
      </c>
      <c r="G132" s="47">
        <f>SUMPRODUCT(--(G$9=YEAR(Quarterly_mmbls!$B$9:ED$9)),Quarterly_mmbls!$B106:ED106)</f>
        <v>0</v>
      </c>
      <c r="H132" s="47">
        <f>SUMPRODUCT(--(H$9=YEAR(Quarterly_mmbls!$B$9:EE$9)),Quarterly_mmbls!$B106:EE106)</f>
        <v>0</v>
      </c>
      <c r="I132" s="47">
        <f>SUMPRODUCT(--(I$9=YEAR(Quarterly_mmbls!$B$9:EF$9)),Quarterly_mmbls!$B106:EF106)</f>
        <v>0</v>
      </c>
      <c r="J132" s="47">
        <f>SUMPRODUCT(--(J$9=YEAR(Quarterly_mmbls!$B$9:EG$9)),Quarterly_mmbls!$B106:EG106)</f>
        <v>0</v>
      </c>
      <c r="K132" s="47">
        <f>SUMPRODUCT(--(K$9=YEAR(Quarterly_mmbls!$B$9:EH$9)),Quarterly_mmbls!$B106:EH106)</f>
        <v>0</v>
      </c>
      <c r="L132" s="47">
        <f>SUMPRODUCT(--(L$9=YEAR(Quarterly_mmbls!$B$9:EI$9)),Quarterly_mmbls!$B106:EI106)</f>
        <v>0</v>
      </c>
      <c r="M132" s="47">
        <f>SUMPRODUCT(--(M$9=YEAR(Quarterly_mmbls!$B$9:EJ$9)),Quarterly_mmbls!$B106:EJ106)</f>
        <v>0</v>
      </c>
      <c r="N132" s="47">
        <f>SUMPRODUCT(--(N$9=YEAR(Quarterly_mmbls!$B$9:EK$9)),Quarterly_mmbls!$B106:EK106)</f>
        <v>2.4765394751775694E-3</v>
      </c>
      <c r="O132" s="47">
        <f>SUMPRODUCT(--(O$9=YEAR(Quarterly_mmbls!$B$9:EL$9)),Quarterly_mmbls!$B106:EL106)</f>
        <v>1.6795168485673594E-3</v>
      </c>
      <c r="P132" s="47">
        <f>SUMPRODUCT(--(P$9=YEAR(Quarterly_mmbls!$B$9:EM$9)),Quarterly_mmbls!$B106:EM106)</f>
        <v>2.7778268487755309E-3</v>
      </c>
      <c r="Q132" s="47">
        <f>SUMPRODUCT(--(Q$9=YEAR(Quarterly_mmbls!$B$9:EN$9)),Quarterly_mmbls!$B106:EN106)</f>
        <v>1.1111307395102125E-3</v>
      </c>
      <c r="R132" s="47">
        <f>SUMPRODUCT(--(R$9=YEAR(Quarterly_mmbls!$B$9:EO$9)),Quarterly_mmbls!$B106:EO106)</f>
        <v>2.7382366955485365E-3</v>
      </c>
      <c r="S132" s="47">
        <f>SUMPRODUCT(--(S$9=YEAR(Quarterly_mmbls!$B$9:EP$9)),Quarterly_mmbls!$B106:EP106)</f>
        <v>1.5049655613270671E-3</v>
      </c>
      <c r="T132" s="47">
        <f>SUMPRODUCT(--(T$9=YEAR(Quarterly_mmbls!$B$9:EQ$9)),Quarterly_mmbls!$B106:EQ106)</f>
        <v>4.9343520709545181E-2</v>
      </c>
      <c r="U132" s="47">
        <f>SUMPRODUCT(--(U$9=YEAR(Quarterly_mmbls!$B$9:ER$9)),Quarterly_mmbls!$B106:ER106)</f>
        <v>0</v>
      </c>
      <c r="V132" s="47">
        <f>SUMPRODUCT(--(V$9=YEAR(Quarterly_mmbls!$B$9:ES$9)),Quarterly_mmbls!$B106:ES106)</f>
        <v>0</v>
      </c>
      <c r="W132" s="47">
        <f>SUMPRODUCT(--(W$9=YEAR(Quarterly_mmbls!$B$9:ET$9)),Quarterly_mmbls!$B106:ET106)</f>
        <v>0</v>
      </c>
      <c r="X132" s="47">
        <f>SUMPRODUCT(--(X$9=YEAR(Quarterly_mmbls!$B$9:EU$9)),Quarterly_mmbls!$B106:EU106)</f>
        <v>0</v>
      </c>
      <c r="Y132" s="47">
        <f>SUMPRODUCT(--(Y$9=YEAR(Quarterly_mmbls!$B$9:EV$9)),Quarterly_mmbls!$B106:EV106)</f>
        <v>0</v>
      </c>
      <c r="Z132" s="47">
        <f>SUMPRODUCT(--(Z$9=YEAR(Quarterly_mmbls!$B$9:EW$9)),Quarterly_mmbls!$B106:EW106)</f>
        <v>0</v>
      </c>
      <c r="AA132" s="47">
        <f>SUMPRODUCT(--(AA$9=YEAR(Quarterly_mmbls!$B$9:EX$9)),Quarterly_mmbls!$B106:EX106)</f>
        <v>0</v>
      </c>
      <c r="AB132" s="47">
        <f>SUMPRODUCT(--(AB$9=YEAR(Quarterly_mmbls!$B$9:EY$9)),Quarterly_mmbls!$B106:EY106)</f>
        <v>0</v>
      </c>
      <c r="AC132" s="47">
        <f>SUMPRODUCT(--(AC$9=YEAR(Quarterly_mmbls!$B$9:EZ$9)),Quarterly_mmbls!$B106:EZ106)</f>
        <v>0</v>
      </c>
      <c r="AD132" s="47">
        <f>SUMPRODUCT(--(AD$9=YEAR(Quarterly_mmbls!$B$9:FA$9)),Quarterly_mmbls!$B106:FA106)</f>
        <v>8.9467513159986647E-6</v>
      </c>
      <c r="AE132" s="47">
        <f>SUMPRODUCT(--(AE$9=YEAR(Quarterly_mmbls!$B$9:FB$9)),Quarterly_mmbls!$B106:FB106)</f>
        <v>4.9037033728981718E-6</v>
      </c>
      <c r="AF132" s="47">
        <f>SUMPRODUCT(--(AF$9=YEAR(Quarterly_mmbls!$B$9:FC$9)),Quarterly_mmbls!$B106:FC106)</f>
        <v>4.4437935655571845E-2</v>
      </c>
      <c r="AG132" s="47">
        <f>SUMPRODUCT(--(AG$9=YEAR(Quarterly_mmbls!$B$9:FD$9)),Quarterly_mmbls!$B106:FD106)</f>
        <v>7.0949649547983286E-3</v>
      </c>
      <c r="AH132" s="47">
        <f>SUMPRODUCT(--(AH$9=YEAR(Quarterly_mmbls!$B$9:FE$9)),Quarterly_mmbls!$B106:FE106)</f>
        <v>3.8100667482483551E-2</v>
      </c>
      <c r="AI132" s="47">
        <f>SUMPRODUCT(--(AI$9=YEAR(Quarterly_mmbls!$B$9:FF$9)),Quarterly_mmbls!$B106:FF106)</f>
        <v>9.4291024354201732E-4</v>
      </c>
      <c r="AJ132" s="47">
        <f>SUMPRODUCT(--(AJ$9=YEAR(Quarterly_mmbls!$B$9:FG$9)),Quarterly_mmbls!$B106:FG106)</f>
        <v>0.23405558225920936</v>
      </c>
      <c r="AK132" s="47">
        <f>SUMPRODUCT(--(AK$9=YEAR(Quarterly_mmbls!$B$9:FH$9)),Quarterly_mmbls!$B106:FH106)</f>
        <v>1.3644041058740255E-2</v>
      </c>
      <c r="AL132" s="47">
        <f>SUMPRODUCT(--(AL$9=YEAR(Quarterly_mmbls!$B$9:FI$9)),Quarterly_mmbls!$B106:FI106)</f>
        <v>2.9001245492623453E-3</v>
      </c>
      <c r="AM132" s="47">
        <f>SUMPRODUCT(--(AM$9=YEAR(Quarterly_mmbls!$B$9:FJ$9)),Quarterly_mmbls!$B106:FJ106)</f>
        <v>1.7620422170371102E-3</v>
      </c>
      <c r="AN132" s="47">
        <f>SUMPRODUCT(--(AN$9=YEAR(Quarterly_mmbls!$B$9:FK$9)),Quarterly_mmbls!$B106:FK106)</f>
        <v>6.5408270813434553E-3</v>
      </c>
      <c r="AO132" s="47">
        <f>SUMPRODUCT(--(AO$9=YEAR(Quarterly_mmbls!$B$9:FL$9)),Quarterly_mmbls!$B106:FL106)</f>
        <v>7.5245606942815069E-3</v>
      </c>
      <c r="AP132" s="47">
        <f>SUMPRODUCT(--(AP$9=YEAR(Quarterly_mmbls!$B$9:FM$9)),Quarterly_mmbls!$B106:FM106)</f>
        <v>3.9611279602759456E-3</v>
      </c>
      <c r="AQ132" s="47">
        <f>SUMPRODUCT(--(AQ$9=YEAR(Quarterly_mmbls!$B$9:FN$9)),Quarterly_mmbls!$B106:FN106)</f>
        <v>2.6084842704276424E-3</v>
      </c>
      <c r="AR132" s="47">
        <f>SUMPRODUCT(--(AR$9=YEAR(Quarterly_mmbls!$B$9:FQ$9)),Quarterly_mmbls!$B106:FQ106)</f>
        <v>3.8231210297797933E-3</v>
      </c>
      <c r="AS132" s="48">
        <f>SUMPRODUCT(--(AS$9=YEAR(Quarterly_mmbls!$B$9:FU$9)),Quarterly_mmbls!$B106:FU106)</f>
        <v>3.6264151018973586E-3</v>
      </c>
    </row>
    <row r="133" spans="1:45" ht="15" x14ac:dyDescent="0.25">
      <c r="A133" s="49" t="s">
        <v>27</v>
      </c>
      <c r="B133" s="48">
        <f>SUMPRODUCT(--(B$9=YEAR(Quarterly_mmbls!$B$9:DY$9)),Quarterly_mmbls!$B107:DY107)</f>
        <v>3.7687653874339055</v>
      </c>
      <c r="C133" s="48">
        <f>SUMPRODUCT(--(C$9=YEAR(Quarterly_mmbls!$B$9:DZ$9)),Quarterly_mmbls!$B107:DZ107)</f>
        <v>1.5265148532735378</v>
      </c>
      <c r="D133" s="48">
        <f>SUMPRODUCT(--(D$9=YEAR(Quarterly_mmbls!$B$9:EA$9)),Quarterly_mmbls!$B107:EA107)</f>
        <v>2.4827687575478126</v>
      </c>
      <c r="E133" s="48">
        <f>SUMPRODUCT(--(E$9=YEAR(Quarterly_mmbls!$B$9:EB$9)),Quarterly_mmbls!$B107:EB107)</f>
        <v>1.4140143939471526</v>
      </c>
      <c r="F133" s="48">
        <f>SUMPRODUCT(--(F$9=YEAR(Quarterly_mmbls!$B$9:EC$9)),Quarterly_mmbls!$B107:EC107)</f>
        <v>0.38599295527501143</v>
      </c>
      <c r="G133" s="48">
        <f>SUMPRODUCT(--(G$9=YEAR(Quarterly_mmbls!$B$9:ED$9)),Quarterly_mmbls!$B107:ED107)</f>
        <v>9.3103828408042974E-2</v>
      </c>
      <c r="H133" s="48">
        <f>SUMPRODUCT(--(H$9=YEAR(Quarterly_mmbls!$B$9:EE$9)),Quarterly_mmbls!$B107:EE107)</f>
        <v>5.8189892755026859E-3</v>
      </c>
      <c r="I133" s="48">
        <f>SUMPRODUCT(--(I$9=YEAR(Quarterly_mmbls!$B$9:EF$9)),Quarterly_mmbls!$B107:EF107)</f>
        <v>5.8189892755026859E-3</v>
      </c>
      <c r="J133" s="48">
        <f>SUMPRODUCT(--(J$9=YEAR(Quarterly_mmbls!$B$9:EG$9)),Quarterly_mmbls!$B107:EG107)</f>
        <v>2.9094946377513427E-2</v>
      </c>
      <c r="K133" s="48">
        <f>SUMPRODUCT(--(K$9=YEAR(Quarterly_mmbls!$B$9:EH$9)),Quarterly_mmbls!$B107:EH107)</f>
        <v>0.28319081140779739</v>
      </c>
      <c r="L133" s="48">
        <f>SUMPRODUCT(--(L$9=YEAR(Quarterly_mmbls!$B$9:EI$9)),Quarterly_mmbls!$B107:EI107)</f>
        <v>9.6983154591711428E-3</v>
      </c>
      <c r="M133" s="48">
        <f>SUMPRODUCT(--(M$9=YEAR(Quarterly_mmbls!$B$9:EJ$9)),Quarterly_mmbls!$B107:EJ107)</f>
        <v>9.2305865743680771E-2</v>
      </c>
      <c r="N133" s="48">
        <f>SUMPRODUCT(--(N$9=YEAR(Quarterly_mmbls!$B$9:EK$9)),Quarterly_mmbls!$B107:EK107)</f>
        <v>1.0038152189745559E-2</v>
      </c>
      <c r="O133" s="48">
        <f>SUMPRODUCT(--(O$9=YEAR(Quarterly_mmbls!$B$9:EL$9)),Quarterly_mmbls!$B107:EL107)</f>
        <v>1.822064644505168E-2</v>
      </c>
      <c r="P133" s="48">
        <f>SUMPRODUCT(--(P$9=YEAR(Quarterly_mmbls!$B$9:EM$9)),Quarterly_mmbls!$B107:EM107)</f>
        <v>1.1685186159476186E-2</v>
      </c>
      <c r="Q133" s="48">
        <f>SUMPRODUCT(--(Q$9=YEAR(Quarterly_mmbls!$B$9:EN$9)),Quarterly_mmbls!$B107:EN107)</f>
        <v>0</v>
      </c>
      <c r="R133" s="48">
        <f>SUMPRODUCT(--(R$9=YEAR(Quarterly_mmbls!$B$9:EO$9)),Quarterly_mmbls!$B107:EO107)</f>
        <v>1.9810515894505963E-2</v>
      </c>
      <c r="S133" s="48">
        <f>SUMPRODUCT(--(S$9=YEAR(Quarterly_mmbls!$B$9:EP$9)),Quarterly_mmbls!$B107:EP107)</f>
        <v>4.609980185550671E-2</v>
      </c>
      <c r="T133" s="48">
        <f>SUMPRODUCT(--(T$9=YEAR(Quarterly_mmbls!$B$9:EQ$9)),Quarterly_mmbls!$B107:EQ107)</f>
        <v>0.3418292041745562</v>
      </c>
      <c r="U133" s="48">
        <f>SUMPRODUCT(--(U$9=YEAR(Quarterly_mmbls!$B$9:ER$9)),Quarterly_mmbls!$B107:ER107)</f>
        <v>0.1166280025500582</v>
      </c>
      <c r="V133" s="48">
        <f>SUMPRODUCT(--(V$9=YEAR(Quarterly_mmbls!$B$9:ES$9)),Quarterly_mmbls!$B107:ES107)</f>
        <v>3.9569568996720692E-2</v>
      </c>
      <c r="W133" s="48">
        <f>SUMPRODUCT(--(W$9=YEAR(Quarterly_mmbls!$B$9:ET$9)),Quarterly_mmbls!$B107:ET107)</f>
        <v>9.4642660766068004E-2</v>
      </c>
      <c r="X133" s="48">
        <f>SUMPRODUCT(--(X$9=YEAR(Quarterly_mmbls!$B$9:EU$9)),Quarterly_mmbls!$B107:EU107)</f>
        <v>3.6755800258072048E-2</v>
      </c>
      <c r="Y133" s="48">
        <f>SUMPRODUCT(--(Y$9=YEAR(Quarterly_mmbls!$B$9:EV$9)),Quarterly_mmbls!$B107:EV107)</f>
        <v>1.670184686181402E-4</v>
      </c>
      <c r="Z133" s="48">
        <f>SUMPRODUCT(--(Z$9=YEAR(Quarterly_mmbls!$B$9:EW$9)),Quarterly_mmbls!$B107:EW107)</f>
        <v>5.9925421614465714E-3</v>
      </c>
      <c r="AA133" s="48">
        <f>SUMPRODUCT(--(AA$9=YEAR(Quarterly_mmbls!$B$9:EX$9)),Quarterly_mmbls!$B107:EX107)</f>
        <v>9.4869645236742389E-5</v>
      </c>
      <c r="AB133" s="48">
        <f>SUMPRODUCT(--(AB$9=YEAR(Quarterly_mmbls!$B$9:EY$9)),Quarterly_mmbls!$B107:EY107)</f>
        <v>3.0005129025839246E-5</v>
      </c>
      <c r="AC133" s="48">
        <f>SUMPRODUCT(--(AC$9=YEAR(Quarterly_mmbls!$B$9:EZ$9)),Quarterly_mmbls!$B107:EZ107)</f>
        <v>0</v>
      </c>
      <c r="AD133" s="48">
        <f>SUMPRODUCT(--(AD$9=YEAR(Quarterly_mmbls!$B$9:FA$9)),Quarterly_mmbls!$B107:FA107)</f>
        <v>0</v>
      </c>
      <c r="AE133" s="48">
        <f>SUMPRODUCT(--(AE$9=YEAR(Quarterly_mmbls!$B$9:FB$9)),Quarterly_mmbls!$B107:FB107)</f>
        <v>3.7054912500886522E-2</v>
      </c>
      <c r="AF133" s="48">
        <f>SUMPRODUCT(--(AF$9=YEAR(Quarterly_mmbls!$B$9:FC$9)),Quarterly_mmbls!$B107:FC107)</f>
        <v>4.5769396325802186E-3</v>
      </c>
      <c r="AG133" s="48">
        <f>SUMPRODUCT(--(AG$9=YEAR(Quarterly_mmbls!$B$9:FD$9)),Quarterly_mmbls!$B107:FD107)</f>
        <v>2.9551787606511707E-4</v>
      </c>
      <c r="AH133" s="48">
        <f>SUMPRODUCT(--(AH$9=YEAR(Quarterly_mmbls!$B$9:FE$9)),Quarterly_mmbls!$B107:FE107)</f>
        <v>2.3708828453663914E-4</v>
      </c>
      <c r="AI133" s="48">
        <f>SUMPRODUCT(--(AI$9=YEAR(Quarterly_mmbls!$B$9:FF$9)),Quarterly_mmbls!$B107:FF107)</f>
        <v>2.3128790422757874E-4</v>
      </c>
      <c r="AJ133" s="48">
        <f>SUMPRODUCT(--(AJ$9=YEAR(Quarterly_mmbls!$B$9:FG$9)),Quarterly_mmbls!$B107:FG107)</f>
        <v>0</v>
      </c>
      <c r="AK133" s="48">
        <f>SUMPRODUCT(--(AK$9=YEAR(Quarterly_mmbls!$B$9:FH$9)),Quarterly_mmbls!$B107:FH107)</f>
        <v>2.3472441924052173E-3</v>
      </c>
      <c r="AL133" s="48">
        <f>SUMPRODUCT(--(AL$9=YEAR(Quarterly_mmbls!$B$9:FI$9)),Quarterly_mmbls!$B107:FI107)</f>
        <v>1.1568581619817915E-4</v>
      </c>
      <c r="AM133" s="48">
        <f>SUMPRODUCT(--(AM$9=YEAR(Quarterly_mmbls!$B$9:FJ$9)),Quarterly_mmbls!$B107:FJ107)</f>
        <v>5.9181181887921295E-4</v>
      </c>
      <c r="AN133" s="48">
        <f>SUMPRODUCT(--(AN$9=YEAR(Quarterly_mmbls!$B$9:FK$9)),Quarterly_mmbls!$B107:FK107)</f>
        <v>0</v>
      </c>
      <c r="AO133" s="48">
        <f>SUMPRODUCT(--(AO$9=YEAR(Quarterly_mmbls!$B$9:FL$9)),Quarterly_mmbls!$B107:FL107)</f>
        <v>0</v>
      </c>
      <c r="AP133" s="48">
        <f>SUMPRODUCT(--(AP$9=YEAR(Quarterly_mmbls!$B$9:FM$9)),Quarterly_mmbls!$B107:FM107)</f>
        <v>0</v>
      </c>
      <c r="AQ133" s="48">
        <f>SUMPRODUCT(--(AQ$9=YEAR(Quarterly_mmbls!$B$9:FN$9)),Quarterly_mmbls!$B107:FN107)</f>
        <v>0</v>
      </c>
      <c r="AR133" s="47">
        <f>SUMPRODUCT(--(AR$9=YEAR(Quarterly_mmbls!$B$9:FQ$9)),Quarterly_mmbls!$B107:FQ107)</f>
        <v>0</v>
      </c>
      <c r="AS133" s="48">
        <f>SUMPRODUCT(--(AS$9=YEAR(Quarterly_mmbls!$B$9:FU$9)),Quarterly_mmbls!$B107:FU107)</f>
        <v>0</v>
      </c>
    </row>
    <row r="134" spans="1:45" ht="15" x14ac:dyDescent="0.25">
      <c r="A134" s="52"/>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row>
    <row r="135" spans="1:45" ht="17.25" x14ac:dyDescent="0.25">
      <c r="A135" s="42" t="s">
        <v>137</v>
      </c>
      <c r="B135" s="36">
        <f>SUMPRODUCT(--(B$9=YEAR(Quarterly_mmbls!$B$9:DY$9)),Quarterly_mmbls!$B109:DY109)</f>
        <v>0.83860550202029138</v>
      </c>
      <c r="C135" s="36">
        <f>SUMPRODUCT(--(C$9=YEAR(Quarterly_mmbls!$B$9:DZ$9)),Quarterly_mmbls!$B109:DZ109)</f>
        <v>0.76505480522380942</v>
      </c>
      <c r="D135" s="36">
        <f>SUMPRODUCT(--(D$9=YEAR(Quarterly_mmbls!$B$9:EA$9)),Quarterly_mmbls!$B109:EA109)</f>
        <v>0.59045421577222101</v>
      </c>
      <c r="E135" s="36">
        <f>SUMPRODUCT(--(E$9=YEAR(Quarterly_mmbls!$B$9:EB$9)),Quarterly_mmbls!$B109:EB109)</f>
        <v>0.68915971052143499</v>
      </c>
      <c r="F135" s="36">
        <f>SUMPRODUCT(--(F$9=YEAR(Quarterly_mmbls!$B$9:EC$9)),Quarterly_mmbls!$B109:EC109)</f>
        <v>0.61586307011850161</v>
      </c>
      <c r="G135" s="36">
        <f>SUMPRODUCT(--(G$9=YEAR(Quarterly_mmbls!$B$9:ED$9)),Quarterly_mmbls!$B109:ED109)</f>
        <v>0.80352416487470268</v>
      </c>
      <c r="H135" s="36">
        <f>SUMPRODUCT(--(H$9=YEAR(Quarterly_mmbls!$B$9:EE$9)),Quarterly_mmbls!$B109:EE109)</f>
        <v>0.98044161954231546</v>
      </c>
      <c r="I135" s="36">
        <f>SUMPRODUCT(--(I$9=YEAR(Quarterly_mmbls!$B$9:EF$9)),Quarterly_mmbls!$B109:EF109)</f>
        <v>1.0228920117769911</v>
      </c>
      <c r="J135" s="36">
        <f>SUMPRODUCT(--(J$9=YEAR(Quarterly_mmbls!$B$9:EG$9)),Quarterly_mmbls!$B109:EG109)</f>
        <v>1.0305183991509683</v>
      </c>
      <c r="K135" s="36">
        <f>SUMPRODUCT(--(K$9=YEAR(Quarterly_mmbls!$B$9:EH$9)),Quarterly_mmbls!$B109:EH109)</f>
        <v>1.0404921090219552</v>
      </c>
      <c r="L135" s="36">
        <f>SUMPRODUCT(--(L$9=YEAR(Quarterly_mmbls!$B$9:EI$9)),Quarterly_mmbls!$B109:EI109)</f>
        <v>1.2339785849056608</v>
      </c>
      <c r="M135" s="36">
        <f>SUMPRODUCT(--(M$9=YEAR(Quarterly_mmbls!$B$9:EJ$9)),Quarterly_mmbls!$B109:EJ109)</f>
        <v>0.92112255944980592</v>
      </c>
      <c r="N135" s="36">
        <f>SUMPRODUCT(--(N$9=YEAR(Quarterly_mmbls!$B$9:EK$9)),Quarterly_mmbls!$B109:EK109)</f>
        <v>1.098171323321822</v>
      </c>
      <c r="O135" s="36">
        <f>SUMPRODUCT(--(O$9=YEAR(Quarterly_mmbls!$B$9:EL$9)),Quarterly_mmbls!$B109:EL109)</f>
        <v>1.2530758215440669</v>
      </c>
      <c r="P135" s="36">
        <f>SUMPRODUCT(--(P$9=YEAR(Quarterly_mmbls!$B$9:EM$9)),Quarterly_mmbls!$B109:EM109)</f>
        <v>1.3582747160307311</v>
      </c>
      <c r="Q135" s="36">
        <f>SUMPRODUCT(--(Q$9=YEAR(Quarterly_mmbls!$B$9:EN$9)),Quarterly_mmbls!$B109:EN109)</f>
        <v>1.2980259512458341</v>
      </c>
      <c r="R135" s="36">
        <f>SUMPRODUCT(--(R$9=YEAR(Quarterly_mmbls!$B$9:EO$9)),Quarterly_mmbls!$B109:EO109)</f>
        <v>2.2077881935564201</v>
      </c>
      <c r="S135" s="36">
        <f>SUMPRODUCT(--(S$9=YEAR(Quarterly_mmbls!$B$9:EP$9)),Quarterly_mmbls!$B109:EP109)</f>
        <v>2.0013419524535019</v>
      </c>
      <c r="T135" s="36">
        <f>SUMPRODUCT(--(T$9=YEAR(Quarterly_mmbls!$B$9:EQ$9)),Quarterly_mmbls!$B109:EQ109)</f>
        <v>2.0175920545090111</v>
      </c>
      <c r="U135" s="36">
        <f>SUMPRODUCT(--(U$9=YEAR(Quarterly_mmbls!$B$9:ER$9)),Quarterly_mmbls!$B109:ER109)</f>
        <v>2.1402523909291169</v>
      </c>
      <c r="V135" s="36">
        <f>SUMPRODUCT(--(V$9=YEAR(Quarterly_mmbls!$B$9:ES$9)),Quarterly_mmbls!$B109:ES109)</f>
        <v>2.2741717993696788</v>
      </c>
      <c r="W135" s="36">
        <f>SUMPRODUCT(--(W$9=YEAR(Quarterly_mmbls!$B$9:ET$9)),Quarterly_mmbls!$B109:ET109)</f>
        <v>2.2547745136206951</v>
      </c>
      <c r="X135" s="36">
        <f>SUMPRODUCT(--(X$9=YEAR(Quarterly_mmbls!$B$9:EU$9)),Quarterly_mmbls!$B109:EU109)</f>
        <v>2.1445536253786774</v>
      </c>
      <c r="Y135" s="36">
        <f>SUMPRODUCT(--(Y$9=YEAR(Quarterly_mmbls!$B$9:EV$9)),Quarterly_mmbls!$B109:EV109)</f>
        <v>2.1735365542690195</v>
      </c>
      <c r="Z135" s="36">
        <f>SUMPRODUCT(--(Z$9=YEAR(Quarterly_mmbls!$B$9:EW$9)),Quarterly_mmbls!$B109:EW109)</f>
        <v>2.0271144837006019</v>
      </c>
      <c r="AA135" s="36">
        <f>SUMPRODUCT(--(AA$9=YEAR(Quarterly_mmbls!$B$9:EX$9)),Quarterly_mmbls!$B109:EX109)</f>
        <v>2.0494158843373818</v>
      </c>
      <c r="AB135" s="36">
        <f>SUMPRODUCT(--(AB$9=YEAR(Quarterly_mmbls!$B$9:EY$9)),Quarterly_mmbls!$B109:EY109)</f>
        <v>2.1432037778067619</v>
      </c>
      <c r="AC135" s="36">
        <f>SUMPRODUCT(--(AC$9=YEAR(Quarterly_mmbls!$B$9:EZ$9)),Quarterly_mmbls!$B109:EZ109)</f>
        <v>1.5722011886835847</v>
      </c>
      <c r="AD135" s="36">
        <f>SUMPRODUCT(--(AD$9=YEAR(Quarterly_mmbls!$B$9:FA$9)),Quarterly_mmbls!$B109:FA109)</f>
        <v>1.8200173023721398</v>
      </c>
      <c r="AE135" s="36">
        <f>SUMPRODUCT(--(AE$9=YEAR(Quarterly_mmbls!$B$9:FB$9)),Quarterly_mmbls!$B109:FB109)</f>
        <v>1.8802565656692676</v>
      </c>
      <c r="AF135" s="36">
        <f>SUMPRODUCT(--(AF$9=YEAR(Quarterly_mmbls!$B$9:FC$9)),Quarterly_mmbls!$B109:FC109)</f>
        <v>2.0973216630228868</v>
      </c>
      <c r="AG135" s="36">
        <f>SUMPRODUCT(--(AG$9=YEAR(Quarterly_mmbls!$B$9:FD$9)),Quarterly_mmbls!$B109:FD109)</f>
        <v>1.9673074070781746</v>
      </c>
      <c r="AH135" s="36">
        <f>SUMPRODUCT(--(AH$9=YEAR(Quarterly_mmbls!$B$9:FE$9)),Quarterly_mmbls!$B109:FE109)</f>
        <v>2.2259411587802198</v>
      </c>
      <c r="AI135" s="36">
        <f>SUMPRODUCT(--(AI$9=YEAR(Quarterly_mmbls!$B$9:FF$9)),Quarterly_mmbls!$B109:FF109)</f>
        <v>2.1675998785749573</v>
      </c>
      <c r="AJ135" s="36">
        <f>SUMPRODUCT(--(AJ$9=YEAR(Quarterly_mmbls!$B$9:FG$9)),Quarterly_mmbls!$B109:FG109)</f>
        <v>2.1540314871839374</v>
      </c>
      <c r="AK135" s="36">
        <f>SUMPRODUCT(--(AK$9=YEAR(Quarterly_mmbls!$B$9:FH$9)),Quarterly_mmbls!$B109:FH109)</f>
        <v>1.7860678413614473</v>
      </c>
      <c r="AL135" s="36">
        <f>SUMPRODUCT(--(AL$9=YEAR(Quarterly_mmbls!$B$9:FI$9)),Quarterly_mmbls!$B109:FI109)</f>
        <v>2.279263613292871</v>
      </c>
      <c r="AM135" s="36">
        <f>SUMPRODUCT(--(AM$9=YEAR(Quarterly_mmbls!$B$9:FJ$9)),Quarterly_mmbls!$B109:FJ109)</f>
        <v>1.8471231396371399</v>
      </c>
      <c r="AN135" s="36">
        <f>SUMPRODUCT(--(AN$9=YEAR(Quarterly_mmbls!$B$9:FK$9)),Quarterly_mmbls!$B109:FK109)</f>
        <v>1.6421421150131472</v>
      </c>
      <c r="AO135" s="36">
        <f>SUMPRODUCT(--(AO$9=YEAR(Quarterly_mmbls!$B$9:FL$9)),Quarterly_mmbls!$B109:FL109)</f>
        <v>1.8421324157397372</v>
      </c>
      <c r="AP135" s="36">
        <f>SUMPRODUCT(--(AP$9=YEAR(Quarterly_mmbls!$B$9:FM$9)),Quarterly_mmbls!$B109:FM109)</f>
        <v>1.7795825878108422</v>
      </c>
      <c r="AQ135" s="36">
        <f>SUMPRODUCT(--(AQ$9=YEAR(Quarterly_mmbls!$B$9:FN$9)),Quarterly_mmbls!$B109:FN109)</f>
        <v>1.9487338172072006</v>
      </c>
      <c r="AR135" s="36">
        <f>SUMPRODUCT(--(AR$9=YEAR(Quarterly_mmbls!$B$9:FQ$9)),Quarterly_mmbls!$B109:FQ109)</f>
        <v>1.6161322809457959</v>
      </c>
      <c r="AS135" s="36">
        <f>SUMPRODUCT(--(AS$9=YEAR(Quarterly_mmbls!$B$9:FU$9)),Quarterly_mmbls!$B109:FU109)</f>
        <v>1.946195195471486</v>
      </c>
    </row>
    <row r="136" spans="1:45" ht="15" x14ac:dyDescent="0.2">
      <c r="A136" s="51"/>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row>
    <row r="137" spans="1:45" ht="15" x14ac:dyDescent="0.25">
      <c r="A137" s="42" t="s">
        <v>55</v>
      </c>
      <c r="B137" s="34">
        <f t="shared" ref="B137:AP137" si="50">B138+B146+B154+B162+B170</f>
        <v>24.74117501790014</v>
      </c>
      <c r="C137" s="34">
        <f t="shared" si="50"/>
        <v>25.636818610335844</v>
      </c>
      <c r="D137" s="34">
        <f t="shared" si="50"/>
        <v>25.274669020651622</v>
      </c>
      <c r="E137" s="34">
        <f t="shared" si="50"/>
        <v>26.606927869771127</v>
      </c>
      <c r="F137" s="34">
        <f t="shared" si="50"/>
        <v>26.26653566256158</v>
      </c>
      <c r="G137" s="34">
        <f t="shared" si="50"/>
        <v>25.406473158329462</v>
      </c>
      <c r="H137" s="34">
        <f t="shared" si="50"/>
        <v>25.598181529537314</v>
      </c>
      <c r="I137" s="34">
        <f t="shared" si="50"/>
        <v>24.265189383850853</v>
      </c>
      <c r="J137" s="34">
        <f t="shared" si="50"/>
        <v>24.637458908019273</v>
      </c>
      <c r="K137" s="34">
        <f t="shared" si="50"/>
        <v>23.527062317689854</v>
      </c>
      <c r="L137" s="34">
        <f t="shared" si="50"/>
        <v>24.457671779160695</v>
      </c>
      <c r="M137" s="34">
        <f t="shared" si="50"/>
        <v>24.176706412482204</v>
      </c>
      <c r="N137" s="34">
        <f t="shared" si="50"/>
        <v>24.634730396445349</v>
      </c>
      <c r="O137" s="34">
        <f t="shared" si="50"/>
        <v>25.699459624200745</v>
      </c>
      <c r="P137" s="34">
        <f t="shared" si="50"/>
        <v>25.866410009592421</v>
      </c>
      <c r="Q137" s="34">
        <f t="shared" si="50"/>
        <v>26.926869680772857</v>
      </c>
      <c r="R137" s="34">
        <f t="shared" si="50"/>
        <v>29.084232931979852</v>
      </c>
      <c r="S137" s="34">
        <f t="shared" si="50"/>
        <v>28.648247153208814</v>
      </c>
      <c r="T137" s="34">
        <f t="shared" si="50"/>
        <v>30.438624284201889</v>
      </c>
      <c r="U137" s="34">
        <f t="shared" si="50"/>
        <v>30.347156566822651</v>
      </c>
      <c r="V137" s="34">
        <f t="shared" si="50"/>
        <v>33.019247911945904</v>
      </c>
      <c r="W137" s="34">
        <f t="shared" si="50"/>
        <v>34.262782490121708</v>
      </c>
      <c r="X137" s="34">
        <f t="shared" si="50"/>
        <v>34.383856325880906</v>
      </c>
      <c r="Y137" s="34">
        <f t="shared" si="50"/>
        <v>35.140003382618751</v>
      </c>
      <c r="Z137" s="34">
        <f t="shared" si="50"/>
        <v>35.661683948388543</v>
      </c>
      <c r="AA137" s="34">
        <f t="shared" si="50"/>
        <v>36.370063565097425</v>
      </c>
      <c r="AB137" s="34">
        <f t="shared" si="50"/>
        <v>38.097129229570079</v>
      </c>
      <c r="AC137" s="34">
        <f t="shared" si="50"/>
        <v>38.661240117019886</v>
      </c>
      <c r="AD137" s="34">
        <f t="shared" si="50"/>
        <v>40.404836670768063</v>
      </c>
      <c r="AE137" s="34">
        <f t="shared" si="50"/>
        <v>42.091685849555233</v>
      </c>
      <c r="AF137" s="34">
        <f t="shared" si="50"/>
        <v>43.286376826584984</v>
      </c>
      <c r="AG137" s="34">
        <f t="shared" si="50"/>
        <v>44.060718908691477</v>
      </c>
      <c r="AH137" s="34">
        <f t="shared" si="50"/>
        <v>44.094474392917391</v>
      </c>
      <c r="AI137" s="34">
        <f t="shared" si="50"/>
        <v>44.718120465847271</v>
      </c>
      <c r="AJ137" s="34">
        <f t="shared" si="50"/>
        <v>44.126335927534726</v>
      </c>
      <c r="AK137" s="34">
        <f t="shared" si="50"/>
        <v>42.594735585013389</v>
      </c>
      <c r="AL137" s="34">
        <f t="shared" si="50"/>
        <v>42.431748411061548</v>
      </c>
      <c r="AM137" s="34">
        <f t="shared" si="50"/>
        <v>42.617302811838144</v>
      </c>
      <c r="AN137" s="34">
        <f t="shared" si="50"/>
        <v>42.307340415212167</v>
      </c>
      <c r="AO137" s="34">
        <f t="shared" si="50"/>
        <v>43.149999861779918</v>
      </c>
      <c r="AP137" s="34">
        <f t="shared" si="50"/>
        <v>43.853192328414195</v>
      </c>
      <c r="AQ137" s="34">
        <f>AQ138+AQ146+AQ154+AQ162+AQ170</f>
        <v>45.005834814884494</v>
      </c>
      <c r="AR137" s="34">
        <f t="shared" ref="AR137" si="51">AR138+AR146+AR154+AR162+AR170</f>
        <v>46.148076152825993</v>
      </c>
      <c r="AS137" s="34">
        <f>AS138+AS146+AS154+AS162+AS170</f>
        <v>48.176880326645055</v>
      </c>
    </row>
    <row r="138" spans="1:45" ht="15" x14ac:dyDescent="0.2">
      <c r="A138" s="27" t="s">
        <v>56</v>
      </c>
      <c r="B138" s="34">
        <f t="shared" ref="B138:AP138" si="52">SUM(B139,B142:B144)</f>
        <v>2.1429934992165656</v>
      </c>
      <c r="C138" s="34">
        <f t="shared" si="52"/>
        <v>2.1660074398137898</v>
      </c>
      <c r="D138" s="34">
        <f t="shared" si="52"/>
        <v>2.1572393557096579</v>
      </c>
      <c r="E138" s="34">
        <f t="shared" si="52"/>
        <v>2.4177246176603089</v>
      </c>
      <c r="F138" s="34">
        <f t="shared" si="52"/>
        <v>2.1656703951789513</v>
      </c>
      <c r="G138" s="34">
        <f t="shared" si="52"/>
        <v>2.2459255396096922</v>
      </c>
      <c r="H138" s="34">
        <f t="shared" si="52"/>
        <v>2.5563570558394981</v>
      </c>
      <c r="I138" s="34">
        <f t="shared" si="52"/>
        <v>2.3986259165293298</v>
      </c>
      <c r="J138" s="34">
        <f t="shared" si="52"/>
        <v>2.6037046571188811</v>
      </c>
      <c r="K138" s="34">
        <f t="shared" si="52"/>
        <v>2.4683899452871212</v>
      </c>
      <c r="L138" s="34">
        <f t="shared" si="52"/>
        <v>2.4951120835128715</v>
      </c>
      <c r="M138" s="34">
        <f t="shared" si="52"/>
        <v>2.4776415910534961</v>
      </c>
      <c r="N138" s="34">
        <f t="shared" si="52"/>
        <v>2.3652482828891914</v>
      </c>
      <c r="O138" s="34">
        <f t="shared" si="52"/>
        <v>2.6644790908592544</v>
      </c>
      <c r="P138" s="34">
        <f t="shared" si="52"/>
        <v>2.1053508177265194</v>
      </c>
      <c r="Q138" s="34">
        <f t="shared" si="52"/>
        <v>2.434390733588232</v>
      </c>
      <c r="R138" s="34">
        <f t="shared" si="52"/>
        <v>2.6381464030004125</v>
      </c>
      <c r="S138" s="34">
        <f t="shared" si="52"/>
        <v>2.3525727631033209</v>
      </c>
      <c r="T138" s="34">
        <f t="shared" si="52"/>
        <v>2.606991183041234</v>
      </c>
      <c r="U138" s="34">
        <f t="shared" si="52"/>
        <v>2.6302577259501936</v>
      </c>
      <c r="V138" s="34">
        <f t="shared" si="52"/>
        <v>2.7226415880409962</v>
      </c>
      <c r="W138" s="34">
        <f t="shared" si="52"/>
        <v>2.7859629612479444</v>
      </c>
      <c r="X138" s="34">
        <f t="shared" si="52"/>
        <v>2.8420066519384184</v>
      </c>
      <c r="Y138" s="34">
        <f t="shared" si="52"/>
        <v>3.0726542159294747</v>
      </c>
      <c r="Z138" s="34">
        <f t="shared" si="52"/>
        <v>3.2444685552388366</v>
      </c>
      <c r="AA138" s="34">
        <f t="shared" si="52"/>
        <v>3.3846633238630734</v>
      </c>
      <c r="AB138" s="34">
        <f t="shared" si="52"/>
        <v>3.2174341770809334</v>
      </c>
      <c r="AC138" s="34">
        <f t="shared" si="52"/>
        <v>3.2678461145048452</v>
      </c>
      <c r="AD138" s="34">
        <f t="shared" si="52"/>
        <v>3.5993647576136949</v>
      </c>
      <c r="AE138" s="34">
        <f t="shared" si="52"/>
        <v>3.8095699524449298</v>
      </c>
      <c r="AF138" s="34">
        <f t="shared" si="52"/>
        <v>3.4424071779232333</v>
      </c>
      <c r="AG138" s="34">
        <f t="shared" si="52"/>
        <v>3.7361030858519451</v>
      </c>
      <c r="AH138" s="34">
        <f t="shared" si="52"/>
        <v>3.6273692673469458</v>
      </c>
      <c r="AI138" s="34">
        <f t="shared" si="52"/>
        <v>3.5748876314847671</v>
      </c>
      <c r="AJ138" s="34">
        <f t="shared" si="52"/>
        <v>3.3157905525746232</v>
      </c>
      <c r="AK138" s="34">
        <f t="shared" si="52"/>
        <v>2.9920187571586965</v>
      </c>
      <c r="AL138" s="34">
        <f t="shared" si="52"/>
        <v>2.8028621178166993</v>
      </c>
      <c r="AM138" s="34">
        <f t="shared" si="52"/>
        <v>3.0088109813211683</v>
      </c>
      <c r="AN138" s="34">
        <f t="shared" si="52"/>
        <v>3.1842393943323928</v>
      </c>
      <c r="AO138" s="34">
        <f t="shared" si="52"/>
        <v>3.1042111782882444</v>
      </c>
      <c r="AP138" s="34">
        <f t="shared" si="52"/>
        <v>3.5378811655415339</v>
      </c>
      <c r="AQ138" s="34">
        <f>SUM(AQ139,AQ142:AQ144)</f>
        <v>3.2294594284437843</v>
      </c>
      <c r="AR138" s="34">
        <f t="shared" ref="AR138" si="53">SUM(AR139,AR142:AR144)</f>
        <v>3.1406678535618249</v>
      </c>
      <c r="AS138" s="34">
        <f>SUM(AS139,AS142:AS144)</f>
        <v>2.7498209503169413</v>
      </c>
    </row>
    <row r="139" spans="1:45" ht="15" x14ac:dyDescent="0.25">
      <c r="A139" s="49" t="s">
        <v>25</v>
      </c>
      <c r="B139" s="39">
        <f t="shared" ref="B139:AP139" si="54">SUM(B140:B141)</f>
        <v>0.99870430122470677</v>
      </c>
      <c r="C139" s="39">
        <f t="shared" si="54"/>
        <v>1.0420854069298329</v>
      </c>
      <c r="D139" s="39">
        <f t="shared" si="54"/>
        <v>0.99124610372068034</v>
      </c>
      <c r="E139" s="39">
        <f t="shared" si="54"/>
        <v>1.0309972751329644</v>
      </c>
      <c r="F139" s="39">
        <f t="shared" si="54"/>
        <v>1.0113570066917128</v>
      </c>
      <c r="G139" s="39">
        <f t="shared" si="54"/>
        <v>0.951120762833086</v>
      </c>
      <c r="H139" s="39">
        <f t="shared" si="54"/>
        <v>0.96969357435671855</v>
      </c>
      <c r="I139" s="39">
        <f t="shared" si="54"/>
        <v>0.92253486529213813</v>
      </c>
      <c r="J139" s="39">
        <f t="shared" si="54"/>
        <v>0.97464943676828886</v>
      </c>
      <c r="K139" s="39">
        <f t="shared" si="54"/>
        <v>0.92008558675291119</v>
      </c>
      <c r="L139" s="39">
        <f t="shared" si="54"/>
        <v>0.90566192385933464</v>
      </c>
      <c r="M139" s="39">
        <f t="shared" si="54"/>
        <v>0.89440157429121603</v>
      </c>
      <c r="N139" s="39">
        <f t="shared" si="54"/>
        <v>0.76810948588125028</v>
      </c>
      <c r="O139" s="39">
        <f t="shared" si="54"/>
        <v>1.1331655046689226</v>
      </c>
      <c r="P139" s="39">
        <f t="shared" si="54"/>
        <v>0.63110445066947474</v>
      </c>
      <c r="Q139" s="39">
        <f t="shared" si="54"/>
        <v>0.6552333090450374</v>
      </c>
      <c r="R139" s="39">
        <f t="shared" si="54"/>
        <v>0.6651694870683148</v>
      </c>
      <c r="S139" s="39">
        <f t="shared" si="54"/>
        <v>0.61186275317975369</v>
      </c>
      <c r="T139" s="39">
        <f t="shared" si="54"/>
        <v>0.56137712392602368</v>
      </c>
      <c r="U139" s="39">
        <f t="shared" si="54"/>
        <v>0.52436745622256253</v>
      </c>
      <c r="V139" s="39">
        <f t="shared" si="54"/>
        <v>0.49535724612228288</v>
      </c>
      <c r="W139" s="39">
        <f t="shared" si="54"/>
        <v>0.47181097134069977</v>
      </c>
      <c r="X139" s="39">
        <f t="shared" si="54"/>
        <v>0.40046306054778552</v>
      </c>
      <c r="Y139" s="39">
        <f t="shared" si="54"/>
        <v>0.38871440382568212</v>
      </c>
      <c r="Z139" s="39">
        <f t="shared" si="54"/>
        <v>0.38936454937044301</v>
      </c>
      <c r="AA139" s="39">
        <f t="shared" si="54"/>
        <v>0.39642720319087843</v>
      </c>
      <c r="AB139" s="39">
        <f t="shared" si="54"/>
        <v>0.38959102338448925</v>
      </c>
      <c r="AC139" s="39">
        <f t="shared" si="54"/>
        <v>0.39547666458356989</v>
      </c>
      <c r="AD139" s="39">
        <f t="shared" si="54"/>
        <v>0.4130725400368257</v>
      </c>
      <c r="AE139" s="39">
        <f t="shared" si="54"/>
        <v>0.40233068263786775</v>
      </c>
      <c r="AF139" s="39">
        <f t="shared" si="54"/>
        <v>0.40432884272139052</v>
      </c>
      <c r="AG139" s="39">
        <f t="shared" si="54"/>
        <v>0.41321498667041767</v>
      </c>
      <c r="AH139" s="39">
        <f t="shared" si="54"/>
        <v>0.42089239403574613</v>
      </c>
      <c r="AI139" s="39">
        <f t="shared" si="54"/>
        <v>0.40123210250189356</v>
      </c>
      <c r="AJ139" s="39">
        <f t="shared" si="54"/>
        <v>0.35693053489322479</v>
      </c>
      <c r="AK139" s="39">
        <f t="shared" si="54"/>
        <v>0.31539402705744662</v>
      </c>
      <c r="AL139" s="39">
        <f t="shared" si="54"/>
        <v>0.24733486280263406</v>
      </c>
      <c r="AM139" s="39">
        <f t="shared" si="54"/>
        <v>0.25565280577732424</v>
      </c>
      <c r="AN139" s="39">
        <f t="shared" si="54"/>
        <v>0.26242920264071656</v>
      </c>
      <c r="AO139" s="39">
        <f t="shared" si="54"/>
        <v>0.27218251869256005</v>
      </c>
      <c r="AP139" s="39">
        <f t="shared" si="54"/>
        <v>0.2944952194536537</v>
      </c>
      <c r="AQ139" s="39">
        <f>SUM(AQ140:AQ141)</f>
        <v>0.25713983881153596</v>
      </c>
      <c r="AR139" s="39">
        <f t="shared" ref="AR139" si="55">SUM(AR140:AR141)</f>
        <v>0.27397998101220716</v>
      </c>
      <c r="AS139" s="39">
        <f>SUM(AS140:AS141)</f>
        <v>0.21781954500911288</v>
      </c>
    </row>
    <row r="140" spans="1:45" ht="17.25" x14ac:dyDescent="0.25">
      <c r="A140" s="50" t="s">
        <v>138</v>
      </c>
      <c r="B140" s="53">
        <f>SUMPRODUCT(--(B$9=YEAR(Quarterly_mmbls!$B$9:DY$9)),Quarterly_mmbls!$B114:DY114)</f>
        <v>0.208179665497081</v>
      </c>
      <c r="C140" s="53">
        <f>SUMPRODUCT(--(C$9=YEAR(Quarterly_mmbls!$B$9:DZ$9)),Quarterly_mmbls!$B114:DZ114)</f>
        <v>0.18474135274284231</v>
      </c>
      <c r="D140" s="53">
        <f>SUMPRODUCT(--(D$9=YEAR(Quarterly_mmbls!$B$9:EA$9)),Quarterly_mmbls!$B114:EA114)</f>
        <v>0.14442648553870871</v>
      </c>
      <c r="E140" s="53">
        <f>SUMPRODUCT(--(E$9=YEAR(Quarterly_mmbls!$B$9:EB$9)),Quarterly_mmbls!$B114:EB114)</f>
        <v>0.12449583126861433</v>
      </c>
      <c r="F140" s="53">
        <f>SUMPRODUCT(--(F$9=YEAR(Quarterly_mmbls!$B$9:EC$9)),Quarterly_mmbls!$B114:EC114)</f>
        <v>9.8349273542803067E-2</v>
      </c>
      <c r="G140" s="53">
        <f>SUMPRODUCT(--(G$9=YEAR(Quarterly_mmbls!$B$9:ED$9)),Quarterly_mmbls!$B114:ED114)</f>
        <v>6.8809838303013293E-2</v>
      </c>
      <c r="H140" s="53">
        <f>SUMPRODUCT(--(H$9=YEAR(Quarterly_mmbls!$B$9:EE$9)),Quarterly_mmbls!$B114:EE114)</f>
        <v>5.0181789155059435E-2</v>
      </c>
      <c r="I140" s="53">
        <f>SUMPRODUCT(--(I$9=YEAR(Quarterly_mmbls!$B$9:EF$9)),Quarterly_mmbls!$B114:EF114)</f>
        <v>3.0952343658884773E-2</v>
      </c>
      <c r="J140" s="53">
        <f>SUMPRODUCT(--(J$9=YEAR(Quarterly_mmbls!$B$9:EG$9)),Quarterly_mmbls!$B114:EG114)</f>
        <v>2.3164057460837641E-2</v>
      </c>
      <c r="K140" s="53">
        <f>SUMPRODUCT(--(K$9=YEAR(Quarterly_mmbls!$B$9:EH$9)),Quarterly_mmbls!$B114:EH114)</f>
        <v>1.9251450949580952E-2</v>
      </c>
      <c r="L140" s="53">
        <f>SUMPRODUCT(--(L$9=YEAR(Quarterly_mmbls!$B$9:EI$9)),Quarterly_mmbls!$B114:EI114)</f>
        <v>4.1277847079313999E-2</v>
      </c>
      <c r="M140" s="53">
        <f>SUMPRODUCT(--(M$9=YEAR(Quarterly_mmbls!$B$9:EJ$9)),Quarterly_mmbls!$B114:EJ114)</f>
        <v>3.6350173909128612E-2</v>
      </c>
      <c r="N140" s="53">
        <f>SUMPRODUCT(--(N$9=YEAR(Quarterly_mmbls!$B$9:EK$9)),Quarterly_mmbls!$B114:EK114)</f>
        <v>2.8598337359103464E-2</v>
      </c>
      <c r="O140" s="53">
        <f>SUMPRODUCT(--(O$9=YEAR(Quarterly_mmbls!$B$9:EL$9)),Quarterly_mmbls!$B114:EL114)</f>
        <v>7.1489171298651103E-3</v>
      </c>
      <c r="P140" s="53">
        <f>SUMPRODUCT(--(P$9=YEAR(Quarterly_mmbls!$B$9:EM$9)),Quarterly_mmbls!$B114:EM114)</f>
        <v>6.7856565578519063E-3</v>
      </c>
      <c r="Q140" s="53">
        <f>SUMPRODUCT(--(Q$9=YEAR(Quarterly_mmbls!$B$9:EN$9)),Quarterly_mmbls!$B114:EN114)</f>
        <v>1.2287242013028693E-2</v>
      </c>
      <c r="R140" s="53">
        <f>SUMPRODUCT(--(R$9=YEAR(Quarterly_mmbls!$B$9:EO$9)),Quarterly_mmbls!$B114:EO114)</f>
        <v>3.8164502054096085E-2</v>
      </c>
      <c r="S140" s="53">
        <f>SUMPRODUCT(--(S$9=YEAR(Quarterly_mmbls!$B$9:EP$9)),Quarterly_mmbls!$B114:EP114)</f>
        <v>8.1158381111730321E-2</v>
      </c>
      <c r="T140" s="53">
        <f>SUMPRODUCT(--(T$9=YEAR(Quarterly_mmbls!$B$9:EQ$9)),Quarterly_mmbls!$B114:EQ114)</f>
        <v>0.10127778598577158</v>
      </c>
      <c r="U140" s="53">
        <f>SUMPRODUCT(--(U$9=YEAR(Quarterly_mmbls!$B$9:ER$9)),Quarterly_mmbls!$B114:ER114)</f>
        <v>0.1194446268076103</v>
      </c>
      <c r="V140" s="53">
        <f>SUMPRODUCT(--(V$9=YEAR(Quarterly_mmbls!$B$9:ES$9)),Quarterly_mmbls!$B114:ES114)</f>
        <v>0.13445128663306932</v>
      </c>
      <c r="W140" s="53">
        <f>SUMPRODUCT(--(W$9=YEAR(Quarterly_mmbls!$B$9:ET$9)),Quarterly_mmbls!$B114:ET114)</f>
        <v>0.14621026073674176</v>
      </c>
      <c r="X140" s="53">
        <f>SUMPRODUCT(--(X$9=YEAR(Quarterly_mmbls!$B$9:EU$9)),Quarterly_mmbls!$B114:EU114)</f>
        <v>0.18422003326470268</v>
      </c>
      <c r="Y140" s="53">
        <f>SUMPRODUCT(--(Y$9=YEAR(Quarterly_mmbls!$B$9:EV$9)),Quarterly_mmbls!$B114:EV114)</f>
        <v>0.2183274182057959</v>
      </c>
      <c r="Z140" s="53">
        <f>SUMPRODUCT(--(Z$9=YEAR(Quarterly_mmbls!$B$9:EW$9)),Quarterly_mmbls!$B114:EW114)</f>
        <v>0.23750416197727789</v>
      </c>
      <c r="AA140" s="53">
        <f>SUMPRODUCT(--(AA$9=YEAR(Quarterly_mmbls!$B$9:EX$9)),Quarterly_mmbls!$B114:EX114)</f>
        <v>0.25432444214137689</v>
      </c>
      <c r="AB140" s="53">
        <f>SUMPRODUCT(--(AB$9=YEAR(Quarterly_mmbls!$B$9:EY$9)),Quarterly_mmbls!$B114:EY114)</f>
        <v>0.26501336009087206</v>
      </c>
      <c r="AC140" s="53">
        <f>SUMPRODUCT(--(AC$9=YEAR(Quarterly_mmbls!$B$9:EZ$9)),Quarterly_mmbls!$B114:EZ114)</f>
        <v>0.28611568437385371</v>
      </c>
      <c r="AD140" s="53">
        <f>SUMPRODUCT(--(AD$9=YEAR(Quarterly_mmbls!$B$9:FA$9)),Quarterly_mmbls!$B114:FA114)</f>
        <v>0.31324152706789299</v>
      </c>
      <c r="AE140" s="53">
        <f>SUMPRODUCT(--(AE$9=YEAR(Quarterly_mmbls!$B$9:FB$9)),Quarterly_mmbls!$B114:FB114)</f>
        <v>0.31718786729788323</v>
      </c>
      <c r="AF140" s="53">
        <f>SUMPRODUCT(--(AF$9=YEAR(Quarterly_mmbls!$B$9:FC$9)),Quarterly_mmbls!$B114:FC114)</f>
        <v>0.33844998269024607</v>
      </c>
      <c r="AG140" s="53">
        <f>SUMPRODUCT(--(AG$9=YEAR(Quarterly_mmbls!$B$9:FD$9)),Quarterly_mmbls!$B114:FD114)</f>
        <v>0.35968505409357643</v>
      </c>
      <c r="AH140" s="53">
        <f>SUMPRODUCT(--(AH$9=YEAR(Quarterly_mmbls!$B$9:FE$9)),Quarterly_mmbls!$B114:FE114)</f>
        <v>0.37770832093515511</v>
      </c>
      <c r="AI140" s="53">
        <f>SUMPRODUCT(--(AI$9=YEAR(Quarterly_mmbls!$B$9:FF$9)),Quarterly_mmbls!$B114:FF114)</f>
        <v>0.3711158646210953</v>
      </c>
      <c r="AJ140" s="53">
        <f>SUMPRODUCT(--(AJ$9=YEAR(Quarterly_mmbls!$B$9:FG$9)),Quarterly_mmbls!$B114:FG114)</f>
        <v>0.33526824079010525</v>
      </c>
      <c r="AK140" s="53">
        <f>SUMPRODUCT(--(AK$9=YEAR(Quarterly_mmbls!$B$9:FH$9)),Quarterly_mmbls!$B114:FH114)</f>
        <v>0.3092314429157263</v>
      </c>
      <c r="AL140" s="53">
        <f>SUMPRODUCT(--(AL$9=YEAR(Quarterly_mmbls!$B$9:FI$9)),Quarterly_mmbls!$B114:FI114)</f>
        <v>0.22432583566420544</v>
      </c>
      <c r="AM140" s="53">
        <f>SUMPRODUCT(--(AM$9=YEAR(Quarterly_mmbls!$B$9:FJ$9)),Quarterly_mmbls!$B114:FJ114)</f>
        <v>0.23234066846220652</v>
      </c>
      <c r="AN140" s="53">
        <f>SUMPRODUCT(--(AN$9=YEAR(Quarterly_mmbls!$B$9:FK$9)),Quarterly_mmbls!$B114:FK114)</f>
        <v>0.24911181791155984</v>
      </c>
      <c r="AO140" s="53">
        <f>SUMPRODUCT(--(AO$9=YEAR(Quarterly_mmbls!$B$9:FL$9)),Quarterly_mmbls!$B114:FL114)</f>
        <v>0.2594212955358296</v>
      </c>
      <c r="AP140" s="53">
        <f>SUMPRODUCT(--(AP$9=YEAR(Quarterly_mmbls!$B$9:FM$9)),Quarterly_mmbls!$B114:FM114)</f>
        <v>0.27594109617762491</v>
      </c>
      <c r="AQ140" s="53">
        <f>SUMPRODUCT(--(AQ$9=YEAR(Quarterly_mmbls!$B$9:FN$9)),Quarterly_mmbls!$B114:FN114)</f>
        <v>0.24147589234868266</v>
      </c>
      <c r="AR140" s="53">
        <f>SUMPRODUCT(--(AR$9=YEAR(Quarterly_mmbls!$B$9:FQ$9)),Quarterly_mmbls!$B114:FQ114)</f>
        <v>0.25578483915537797</v>
      </c>
      <c r="AS140" s="53">
        <f>SUMPRODUCT(--(AS$9=YEAR(Quarterly_mmbls!$B$9:FU$9)),Quarterly_mmbls!$B114:FU114)</f>
        <v>0.20729491699305561</v>
      </c>
    </row>
    <row r="141" spans="1:45" s="23" customFormat="1" ht="17.25" x14ac:dyDescent="0.25">
      <c r="A141" s="50" t="s">
        <v>139</v>
      </c>
      <c r="B141" s="53">
        <f>SUMPRODUCT(--(B$9=YEAR(Quarterly_mmbls!$B$9:DY$9)),Quarterly_mmbls!$B115:DY115)</f>
        <v>0.79052463572762577</v>
      </c>
      <c r="C141" s="53">
        <f>SUMPRODUCT(--(C$9=YEAR(Quarterly_mmbls!$B$9:DZ$9)),Quarterly_mmbls!$B115:DZ115)</f>
        <v>0.85734405418699056</v>
      </c>
      <c r="D141" s="53">
        <f>SUMPRODUCT(--(D$9=YEAR(Quarterly_mmbls!$B$9:EA$9)),Quarterly_mmbls!$B115:EA115)</f>
        <v>0.8468196181819716</v>
      </c>
      <c r="E141" s="53">
        <f>SUMPRODUCT(--(E$9=YEAR(Quarterly_mmbls!$B$9:EB$9)),Quarterly_mmbls!$B115:EB115)</f>
        <v>0.90650144386434994</v>
      </c>
      <c r="F141" s="53">
        <f>SUMPRODUCT(--(F$9=YEAR(Quarterly_mmbls!$B$9:EC$9)),Quarterly_mmbls!$B115:EC115)</f>
        <v>0.91300773314890971</v>
      </c>
      <c r="G141" s="53">
        <f>SUMPRODUCT(--(G$9=YEAR(Quarterly_mmbls!$B$9:ED$9)),Quarterly_mmbls!$B115:ED115)</f>
        <v>0.88231092453007276</v>
      </c>
      <c r="H141" s="53">
        <f>SUMPRODUCT(--(H$9=YEAR(Quarterly_mmbls!$B$9:EE$9)),Quarterly_mmbls!$B115:EE115)</f>
        <v>0.9195117852016591</v>
      </c>
      <c r="I141" s="53">
        <f>SUMPRODUCT(--(I$9=YEAR(Quarterly_mmbls!$B$9:EF$9)),Quarterly_mmbls!$B115:EF115)</f>
        <v>0.89158252163325336</v>
      </c>
      <c r="J141" s="53">
        <f>SUMPRODUCT(--(J$9=YEAR(Quarterly_mmbls!$B$9:EG$9)),Quarterly_mmbls!$B115:EG115)</f>
        <v>0.95148537930745125</v>
      </c>
      <c r="K141" s="53">
        <f>SUMPRODUCT(--(K$9=YEAR(Quarterly_mmbls!$B$9:EH$9)),Quarterly_mmbls!$B115:EH115)</f>
        <v>0.90083413580333027</v>
      </c>
      <c r="L141" s="53">
        <f>SUMPRODUCT(--(L$9=YEAR(Quarterly_mmbls!$B$9:EI$9)),Quarterly_mmbls!$B115:EI115)</f>
        <v>0.8643840767800206</v>
      </c>
      <c r="M141" s="53">
        <f>SUMPRODUCT(--(M$9=YEAR(Quarterly_mmbls!$B$9:EJ$9)),Quarterly_mmbls!$B115:EJ115)</f>
        <v>0.85805140038208738</v>
      </c>
      <c r="N141" s="53">
        <f>SUMPRODUCT(--(N$9=YEAR(Quarterly_mmbls!$B$9:EK$9)),Quarterly_mmbls!$B115:EK115)</f>
        <v>0.73951114852214683</v>
      </c>
      <c r="O141" s="53">
        <f>SUMPRODUCT(--(O$9=YEAR(Quarterly_mmbls!$B$9:EL$9)),Quarterly_mmbls!$B115:EL115)</f>
        <v>1.1260165875390575</v>
      </c>
      <c r="P141" s="53">
        <f>SUMPRODUCT(--(P$9=YEAR(Quarterly_mmbls!$B$9:EM$9)),Quarterly_mmbls!$B115:EM115)</f>
        <v>0.62431879411162283</v>
      </c>
      <c r="Q141" s="53">
        <f>SUMPRODUCT(--(Q$9=YEAR(Quarterly_mmbls!$B$9:EN$9)),Quarterly_mmbls!$B115:EN115)</f>
        <v>0.64294606703200874</v>
      </c>
      <c r="R141" s="53">
        <f>SUMPRODUCT(--(R$9=YEAR(Quarterly_mmbls!$B$9:EO$9)),Quarterly_mmbls!$B115:EO115)</f>
        <v>0.62700498501421875</v>
      </c>
      <c r="S141" s="53">
        <f>SUMPRODUCT(--(S$9=YEAR(Quarterly_mmbls!$B$9:EP$9)),Quarterly_mmbls!$B115:EP115)</f>
        <v>0.53070437206802334</v>
      </c>
      <c r="T141" s="53">
        <f>SUMPRODUCT(--(T$9=YEAR(Quarterly_mmbls!$B$9:EQ$9)),Quarterly_mmbls!$B115:EQ115)</f>
        <v>0.4600993379402521</v>
      </c>
      <c r="U141" s="53">
        <f>SUMPRODUCT(--(U$9=YEAR(Quarterly_mmbls!$B$9:ER$9)),Quarterly_mmbls!$B115:ER115)</f>
        <v>0.40492282941495228</v>
      </c>
      <c r="V141" s="53">
        <f>SUMPRODUCT(--(V$9=YEAR(Quarterly_mmbls!$B$9:ES$9)),Quarterly_mmbls!$B115:ES115)</f>
        <v>0.36090595948921356</v>
      </c>
      <c r="W141" s="53">
        <f>SUMPRODUCT(--(W$9=YEAR(Quarterly_mmbls!$B$9:ET$9)),Quarterly_mmbls!$B115:ET115)</f>
        <v>0.32560071060395801</v>
      </c>
      <c r="X141" s="53">
        <f>SUMPRODUCT(--(X$9=YEAR(Quarterly_mmbls!$B$9:EU$9)),Quarterly_mmbls!$B115:EU115)</f>
        <v>0.21624302728308284</v>
      </c>
      <c r="Y141" s="53">
        <f>SUMPRODUCT(--(Y$9=YEAR(Quarterly_mmbls!$B$9:EV$9)),Quarterly_mmbls!$B115:EV115)</f>
        <v>0.17038698561988619</v>
      </c>
      <c r="Z141" s="53">
        <f>SUMPRODUCT(--(Z$9=YEAR(Quarterly_mmbls!$B$9:EW$9)),Quarterly_mmbls!$B115:EW115)</f>
        <v>0.15186038739316512</v>
      </c>
      <c r="AA141" s="53">
        <f>SUMPRODUCT(--(AA$9=YEAR(Quarterly_mmbls!$B$9:EX$9)),Quarterly_mmbls!$B115:EX115)</f>
        <v>0.14210276104950154</v>
      </c>
      <c r="AB141" s="53">
        <f>SUMPRODUCT(--(AB$9=YEAR(Quarterly_mmbls!$B$9:EY$9)),Quarterly_mmbls!$B115:EY115)</f>
        <v>0.12457766329361716</v>
      </c>
      <c r="AC141" s="53">
        <f>SUMPRODUCT(--(AC$9=YEAR(Quarterly_mmbls!$B$9:EZ$9)),Quarterly_mmbls!$B115:EZ115)</f>
        <v>0.10936098020971616</v>
      </c>
      <c r="AD141" s="53">
        <f>SUMPRODUCT(--(AD$9=YEAR(Quarterly_mmbls!$B$9:FA$9)),Quarterly_mmbls!$B115:FA115)</f>
        <v>9.9831012968932709E-2</v>
      </c>
      <c r="AE141" s="53">
        <f>SUMPRODUCT(--(AE$9=YEAR(Quarterly_mmbls!$B$9:FB$9)),Quarterly_mmbls!$B115:FB115)</f>
        <v>8.5142815339984537E-2</v>
      </c>
      <c r="AF141" s="53">
        <f>SUMPRODUCT(--(AF$9=YEAR(Quarterly_mmbls!$B$9:FC$9)),Quarterly_mmbls!$B115:FC115)</f>
        <v>6.5878860031144473E-2</v>
      </c>
      <c r="AG141" s="53">
        <f>SUMPRODUCT(--(AG$9=YEAR(Quarterly_mmbls!$B$9:FD$9)),Quarterly_mmbls!$B115:FD115)</f>
        <v>5.3529932576841258E-2</v>
      </c>
      <c r="AH141" s="53">
        <f>SUMPRODUCT(--(AH$9=YEAR(Quarterly_mmbls!$B$9:FE$9)),Quarterly_mmbls!$B115:FE115)</f>
        <v>4.3184073100591046E-2</v>
      </c>
      <c r="AI141" s="53">
        <f>SUMPRODUCT(--(AI$9=YEAR(Quarterly_mmbls!$B$9:FF$9)),Quarterly_mmbls!$B115:FF115)</f>
        <v>3.0116237880798261E-2</v>
      </c>
      <c r="AJ141" s="53">
        <f>SUMPRODUCT(--(AJ$9=YEAR(Quarterly_mmbls!$B$9:FG$9)),Quarterly_mmbls!$B115:FG115)</f>
        <v>2.1662294103119532E-2</v>
      </c>
      <c r="AK141" s="53">
        <f>SUMPRODUCT(--(AK$9=YEAR(Quarterly_mmbls!$B$9:FH$9)),Quarterly_mmbls!$B115:FH115)</f>
        <v>6.1625841417203391E-3</v>
      </c>
      <c r="AL141" s="53">
        <f>SUMPRODUCT(--(AL$9=YEAR(Quarterly_mmbls!$B$9:FI$9)),Quarterly_mmbls!$B115:FI115)</f>
        <v>2.3009027138428624E-2</v>
      </c>
      <c r="AM141" s="53">
        <f>SUMPRODUCT(--(AM$9=YEAR(Quarterly_mmbls!$B$9:FJ$9)),Quarterly_mmbls!$B115:FJ115)</f>
        <v>2.3312137315117724E-2</v>
      </c>
      <c r="AN141" s="53">
        <f>SUMPRODUCT(--(AN$9=YEAR(Quarterly_mmbls!$B$9:FK$9)),Quarterly_mmbls!$B115:FK115)</f>
        <v>1.3317384729156721E-2</v>
      </c>
      <c r="AO141" s="53">
        <f>SUMPRODUCT(--(AO$9=YEAR(Quarterly_mmbls!$B$9:FL$9)),Quarterly_mmbls!$B115:FL115)</f>
        <v>1.2761223156730474E-2</v>
      </c>
      <c r="AP141" s="53">
        <f>SUMPRODUCT(--(AP$9=YEAR(Quarterly_mmbls!$B$9:FM$9)),Quarterly_mmbls!$B115:FM115)</f>
        <v>1.8554123276028785E-2</v>
      </c>
      <c r="AQ141" s="53">
        <f>SUMPRODUCT(--(AQ$9=YEAR(Quarterly_mmbls!$B$9:FN$9)),Quarterly_mmbls!$B115:FN115)</f>
        <v>1.5663946462853282E-2</v>
      </c>
      <c r="AR141" s="53">
        <f>SUMPRODUCT(--(AR$9=YEAR(Quarterly_mmbls!$B$9:FQ$9)),Quarterly_mmbls!$B115:FQ115)</f>
        <v>1.8195141856829189E-2</v>
      </c>
      <c r="AS141" s="53">
        <f>SUMPRODUCT(--(AS$9=YEAR(Quarterly_mmbls!$B$9:FU$9)),Quarterly_mmbls!$B115:FU115)</f>
        <v>1.0524628016057273E-2</v>
      </c>
    </row>
    <row r="142" spans="1:45" ht="15" x14ac:dyDescent="0.25">
      <c r="A142" s="49" t="s">
        <v>26</v>
      </c>
      <c r="B142" s="47">
        <f>SUMPRODUCT(--(B$9=YEAR(Quarterly_mmbls!$B$9:DY$9)),Quarterly_mmbls!$B116:DY116)</f>
        <v>0.99842059895018387</v>
      </c>
      <c r="C142" s="47">
        <f>SUMPRODUCT(--(C$9=YEAR(Quarterly_mmbls!$B$9:DZ$9)),Quarterly_mmbls!$B116:DZ116)</f>
        <v>1.0134961417824033</v>
      </c>
      <c r="D142" s="47">
        <f>SUMPRODUCT(--(D$9=YEAR(Quarterly_mmbls!$B$9:EA$9)),Quarterly_mmbls!$B116:EA116)</f>
        <v>1.0416406889889243</v>
      </c>
      <c r="E142" s="47">
        <f>SUMPRODUCT(--(E$9=YEAR(Quarterly_mmbls!$B$9:EB$9)),Quarterly_mmbls!$B116:EB116)</f>
        <v>1.1319636832924065</v>
      </c>
      <c r="F142" s="47">
        <f>SUMPRODUCT(--(F$9=YEAR(Quarterly_mmbls!$B$9:EC$9)),Quarterly_mmbls!$B116:EC116)</f>
        <v>1.0822729358113721</v>
      </c>
      <c r="G142" s="47">
        <f>SUMPRODUCT(--(G$9=YEAR(Quarterly_mmbls!$B$9:ED$9)),Quarterly_mmbls!$B116:ED116)</f>
        <v>1.2446474958851947</v>
      </c>
      <c r="H142" s="47">
        <f>SUMPRODUCT(--(H$9=YEAR(Quarterly_mmbls!$B$9:EE$9)),Quarterly_mmbls!$B116:EE116)</f>
        <v>1.5326316913550411</v>
      </c>
      <c r="I142" s="47">
        <f>SUMPRODUCT(--(I$9=YEAR(Quarterly_mmbls!$B$9:EF$9)),Quarterly_mmbls!$B116:EF116)</f>
        <v>1.3925228611266141</v>
      </c>
      <c r="J142" s="47">
        <f>SUMPRODUCT(--(J$9=YEAR(Quarterly_mmbls!$B$9:EG$9)),Quarterly_mmbls!$B116:EG116)</f>
        <v>1.5292129985542979</v>
      </c>
      <c r="K142" s="47">
        <f>SUMPRODUCT(--(K$9=YEAR(Quarterly_mmbls!$B$9:EH$9)),Quarterly_mmbls!$B116:EH116)</f>
        <v>1.4520296134280013</v>
      </c>
      <c r="L142" s="47">
        <f>SUMPRODUCT(--(L$9=YEAR(Quarterly_mmbls!$B$9:EI$9)),Quarterly_mmbls!$B116:EI116)</f>
        <v>1.4885571481752846</v>
      </c>
      <c r="M142" s="47">
        <f>SUMPRODUCT(--(M$9=YEAR(Quarterly_mmbls!$B$9:EJ$9)),Quarterly_mmbls!$B116:EJ116)</f>
        <v>1.4511208167075187</v>
      </c>
      <c r="N142" s="47">
        <f>SUMPRODUCT(--(N$9=YEAR(Quarterly_mmbls!$B$9:EK$9)),Quarterly_mmbls!$B116:EK116)</f>
        <v>1.4568491035652418</v>
      </c>
      <c r="O142" s="47">
        <f>SUMPRODUCT(--(O$9=YEAR(Quarterly_mmbls!$B$9:EL$9)),Quarterly_mmbls!$B116:EL116)</f>
        <v>1.3796152272707105</v>
      </c>
      <c r="P142" s="47">
        <f>SUMPRODUCT(--(P$9=YEAR(Quarterly_mmbls!$B$9:EM$9)),Quarterly_mmbls!$B116:EM116)</f>
        <v>1.3110850723871232</v>
      </c>
      <c r="Q142" s="47">
        <f>SUMPRODUCT(--(Q$9=YEAR(Quarterly_mmbls!$B$9:EN$9)),Quarterly_mmbls!$B116:EN116)</f>
        <v>1.6174286442026145</v>
      </c>
      <c r="R142" s="47">
        <f>SUMPRODUCT(--(R$9=YEAR(Quarterly_mmbls!$B$9:EO$9)),Quarterly_mmbls!$B116:EO116)</f>
        <v>1.7944447761006732</v>
      </c>
      <c r="S142" s="47">
        <f>SUMPRODUCT(--(S$9=YEAR(Quarterly_mmbls!$B$9:EP$9)),Quarterly_mmbls!$B116:EP116)</f>
        <v>1.610234052837179</v>
      </c>
      <c r="T142" s="47">
        <f>SUMPRODUCT(--(T$9=YEAR(Quarterly_mmbls!$B$9:EQ$9)),Quarterly_mmbls!$B116:EQ116)</f>
        <v>1.8520956188934359</v>
      </c>
      <c r="U142" s="47">
        <f>SUMPRODUCT(--(U$9=YEAR(Quarterly_mmbls!$B$9:ER$9)),Quarterly_mmbls!$B116:ER116)</f>
        <v>1.8984300952587487</v>
      </c>
      <c r="V142" s="47">
        <f>SUMPRODUCT(--(V$9=YEAR(Quarterly_mmbls!$B$9:ES$9)),Quarterly_mmbls!$B116:ES116)</f>
        <v>1.9868697899219874</v>
      </c>
      <c r="W142" s="47">
        <f>SUMPRODUCT(--(W$9=YEAR(Quarterly_mmbls!$B$9:ET$9)),Quarterly_mmbls!$B116:ET116)</f>
        <v>2.0971036880471221</v>
      </c>
      <c r="X142" s="47">
        <f>SUMPRODUCT(--(X$9=YEAR(Quarterly_mmbls!$B$9:EU$9)),Quarterly_mmbls!$B116:EU116)</f>
        <v>2.1302541924705851</v>
      </c>
      <c r="Y142" s="47">
        <f>SUMPRODUCT(--(Y$9=YEAR(Quarterly_mmbls!$B$9:EV$9)),Quarterly_mmbls!$B116:EV116)</f>
        <v>2.3181836228103561</v>
      </c>
      <c r="Z142" s="47">
        <f>SUMPRODUCT(--(Z$9=YEAR(Quarterly_mmbls!$B$9:EW$9)),Quarterly_mmbls!$B116:EW116)</f>
        <v>2.3800201796548817</v>
      </c>
      <c r="AA142" s="47">
        <f>SUMPRODUCT(--(AA$9=YEAR(Quarterly_mmbls!$B$9:EX$9)),Quarterly_mmbls!$B116:EX116)</f>
        <v>2.6115602759585865</v>
      </c>
      <c r="AB142" s="47">
        <f>SUMPRODUCT(--(AB$9=YEAR(Quarterly_mmbls!$B$9:EY$9)),Quarterly_mmbls!$B116:EY116)</f>
        <v>2.5373075859001144</v>
      </c>
      <c r="AC142" s="47">
        <f>SUMPRODUCT(--(AC$9=YEAR(Quarterly_mmbls!$B$9:EZ$9)),Quarterly_mmbls!$B116:EZ116)</f>
        <v>2.5759173552843473</v>
      </c>
      <c r="AD142" s="47">
        <f>SUMPRODUCT(--(AD$9=YEAR(Quarterly_mmbls!$B$9:FA$9)),Quarterly_mmbls!$B116:FA116)</f>
        <v>2.8968580142870506</v>
      </c>
      <c r="AE142" s="47">
        <f>SUMPRODUCT(--(AE$9=YEAR(Quarterly_mmbls!$B$9:FB$9)),Quarterly_mmbls!$B116:FB116)</f>
        <v>2.8962832685087578</v>
      </c>
      <c r="AF142" s="47">
        <f>SUMPRODUCT(--(AF$9=YEAR(Quarterly_mmbls!$B$9:FC$9)),Quarterly_mmbls!$B116:FC116)</f>
        <v>2.7806986462527119</v>
      </c>
      <c r="AG142" s="47">
        <f>SUMPRODUCT(--(AG$9=YEAR(Quarterly_mmbls!$B$9:FD$9)),Quarterly_mmbls!$B116:FD116)</f>
        <v>3.0591960386119794</v>
      </c>
      <c r="AH142" s="47">
        <f>SUMPRODUCT(--(AH$9=YEAR(Quarterly_mmbls!$B$9:FE$9)),Quarterly_mmbls!$B116:FE116)</f>
        <v>2.9136454502788243</v>
      </c>
      <c r="AI142" s="47">
        <f>SUMPRODUCT(--(AI$9=YEAR(Quarterly_mmbls!$B$9:FF$9)),Quarterly_mmbls!$B116:FF116)</f>
        <v>2.8533357046533756</v>
      </c>
      <c r="AJ142" s="47">
        <f>SUMPRODUCT(--(AJ$9=YEAR(Quarterly_mmbls!$B$9:FG$9)),Quarterly_mmbls!$B116:FG116)</f>
        <v>2.6369302018807237</v>
      </c>
      <c r="AK142" s="47">
        <f>SUMPRODUCT(--(AK$9=YEAR(Quarterly_mmbls!$B$9:FH$9)),Quarterly_mmbls!$B116:FH116)</f>
        <v>2.2795422733606658</v>
      </c>
      <c r="AL142" s="47">
        <f>SUMPRODUCT(--(AL$9=YEAR(Quarterly_mmbls!$B$9:FI$9)),Quarterly_mmbls!$B116:FI116)</f>
        <v>2.1689651078440706</v>
      </c>
      <c r="AM142" s="47">
        <f>SUMPRODUCT(--(AM$9=YEAR(Quarterly_mmbls!$B$9:FJ$9)),Quarterly_mmbls!$B116:FJ116)</f>
        <v>2.3700310928237585</v>
      </c>
      <c r="AN142" s="47">
        <f>SUMPRODUCT(--(AN$9=YEAR(Quarterly_mmbls!$B$9:FK$9)),Quarterly_mmbls!$B116:FK116)</f>
        <v>2.5456405296227715</v>
      </c>
      <c r="AO142" s="47">
        <f>SUMPRODUCT(--(AO$9=YEAR(Quarterly_mmbls!$B$9:FL$9)),Quarterly_mmbls!$B116:FL116)</f>
        <v>2.5059408595101966</v>
      </c>
      <c r="AP142" s="47">
        <f>SUMPRODUCT(--(AP$9=YEAR(Quarterly_mmbls!$B$9:FM$9)),Quarterly_mmbls!$B116:FM116)</f>
        <v>2.8647063290539405</v>
      </c>
      <c r="AQ142" s="47">
        <f>SUMPRODUCT(--(AQ$9=YEAR(Quarterly_mmbls!$B$9:FN$9)),Quarterly_mmbls!$B116:FN116)</f>
        <v>2.7034623043977817</v>
      </c>
      <c r="AR142" s="53">
        <f>SUMPRODUCT(--(AR$9=YEAR(Quarterly_mmbls!$B$9:FQ$9)),Quarterly_mmbls!$B116:FQ116)</f>
        <v>2.6291182164800482</v>
      </c>
      <c r="AS142" s="53">
        <f>SUMPRODUCT(--(AS$9=YEAR(Quarterly_mmbls!$B$9:FU$9)),Quarterly_mmbls!$B116:FU116)</f>
        <v>2.3681661604150728</v>
      </c>
    </row>
    <row r="143" spans="1:45" ht="14.25" customHeight="1" x14ac:dyDescent="0.25">
      <c r="A143" s="49" t="s">
        <v>27</v>
      </c>
      <c r="B143" s="39">
        <f>SUMPRODUCT(--(B$9=YEAR(Quarterly_mmbls!$B$9:DY$9)),Quarterly_mmbls!$B117:DY117)</f>
        <v>0.14586859904167512</v>
      </c>
      <c r="C143" s="39">
        <f>SUMPRODUCT(--(C$9=YEAR(Quarterly_mmbls!$B$9:DZ$9)),Quarterly_mmbls!$B117:DZ117)</f>
        <v>0.11042589110155383</v>
      </c>
      <c r="D143" s="39">
        <f>SUMPRODUCT(--(D$9=YEAR(Quarterly_mmbls!$B$9:EA$9)),Quarterly_mmbls!$B117:EA117)</f>
        <v>0.12435256300005323</v>
      </c>
      <c r="E143" s="39">
        <f>SUMPRODUCT(--(E$9=YEAR(Quarterly_mmbls!$B$9:EB$9)),Quarterly_mmbls!$B117:EB117)</f>
        <v>0.25476365923493782</v>
      </c>
      <c r="F143" s="39">
        <f>SUMPRODUCT(--(F$9=YEAR(Quarterly_mmbls!$B$9:EC$9)),Quarterly_mmbls!$B117:EC117)</f>
        <v>7.2040452675866562E-2</v>
      </c>
      <c r="G143" s="39">
        <f>SUMPRODUCT(--(G$9=YEAR(Quarterly_mmbls!$B$9:ED$9)),Quarterly_mmbls!$B117:ED117)</f>
        <v>5.0157280891411297E-2</v>
      </c>
      <c r="H143" s="39">
        <f>SUMPRODUCT(--(H$9=YEAR(Quarterly_mmbls!$B$9:EE$9)),Quarterly_mmbls!$B117:EE117)</f>
        <v>5.4031790127738566E-2</v>
      </c>
      <c r="I143" s="39">
        <f>SUMPRODUCT(--(I$9=YEAR(Quarterly_mmbls!$B$9:EF$9)),Quarterly_mmbls!$B117:EF117)</f>
        <v>8.3568190110577451E-2</v>
      </c>
      <c r="J143" s="39">
        <f>SUMPRODUCT(--(J$9=YEAR(Quarterly_mmbls!$B$9:EG$9)),Quarterly_mmbls!$B117:EG117)</f>
        <v>9.984222179629422E-2</v>
      </c>
      <c r="K143" s="39">
        <f>SUMPRODUCT(--(K$9=YEAR(Quarterly_mmbls!$B$9:EH$9)),Quarterly_mmbls!$B117:EH117)</f>
        <v>9.6274745106208579E-2</v>
      </c>
      <c r="L143" s="39">
        <f>SUMPRODUCT(--(L$9=YEAR(Quarterly_mmbls!$B$9:EI$9)),Quarterly_mmbls!$B117:EI117)</f>
        <v>0.10089301147825219</v>
      </c>
      <c r="M143" s="39">
        <f>SUMPRODUCT(--(M$9=YEAR(Quarterly_mmbls!$B$9:EJ$9)),Quarterly_mmbls!$B117:EJ117)</f>
        <v>0.1321192000547613</v>
      </c>
      <c r="N143" s="39">
        <f>SUMPRODUCT(--(N$9=YEAR(Quarterly_mmbls!$B$9:EK$9)),Quarterly_mmbls!$B117:EK117)</f>
        <v>0.14028969344269959</v>
      </c>
      <c r="O143" s="39">
        <f>SUMPRODUCT(--(O$9=YEAR(Quarterly_mmbls!$B$9:EL$9)),Quarterly_mmbls!$B117:EL117)</f>
        <v>0.15169835891962102</v>
      </c>
      <c r="P143" s="39">
        <f>SUMPRODUCT(--(P$9=YEAR(Quarterly_mmbls!$B$9:EM$9)),Quarterly_mmbls!$B117:EM117)</f>
        <v>0.16316129466992152</v>
      </c>
      <c r="Q143" s="39">
        <f>SUMPRODUCT(--(Q$9=YEAR(Quarterly_mmbls!$B$9:EN$9)),Quarterly_mmbls!$B117:EN117)</f>
        <v>0.16172878034058041</v>
      </c>
      <c r="R143" s="39">
        <f>SUMPRODUCT(--(R$9=YEAR(Quarterly_mmbls!$B$9:EO$9)),Quarterly_mmbls!$B117:EO117)</f>
        <v>0.17205411986503608</v>
      </c>
      <c r="S143" s="39">
        <f>SUMPRODUCT(--(S$9=YEAR(Quarterly_mmbls!$B$9:EP$9)),Quarterly_mmbls!$B117:EP117)</f>
        <v>0.1236208583458369</v>
      </c>
      <c r="T143" s="39">
        <f>SUMPRODUCT(--(T$9=YEAR(Quarterly_mmbls!$B$9:EQ$9)),Quarterly_mmbls!$B117:EQ117)</f>
        <v>0.18628626270706058</v>
      </c>
      <c r="U143" s="39">
        <f>SUMPRODUCT(--(U$9=YEAR(Quarterly_mmbls!$B$9:ER$9)),Quarterly_mmbls!$B117:ER117)</f>
        <v>0.19985091818000553</v>
      </c>
      <c r="V143" s="39">
        <f>SUMPRODUCT(--(V$9=YEAR(Quarterly_mmbls!$B$9:ES$9)),Quarterly_mmbls!$B117:ES117)</f>
        <v>0.23242821693368637</v>
      </c>
      <c r="W143" s="39">
        <f>SUMPRODUCT(--(W$9=YEAR(Quarterly_mmbls!$B$9:ET$9)),Quarterly_mmbls!$B117:ET117)</f>
        <v>0.20868488802291973</v>
      </c>
      <c r="X143" s="39">
        <f>SUMPRODUCT(--(X$9=YEAR(Quarterly_mmbls!$B$9:EU$9)),Quarterly_mmbls!$B117:EU117)</f>
        <v>0.30291953929183374</v>
      </c>
      <c r="Y143" s="39">
        <f>SUMPRODUCT(--(Y$9=YEAR(Quarterly_mmbls!$B$9:EV$9)),Quarterly_mmbls!$B117:EV117)</f>
        <v>0.35699797075678968</v>
      </c>
      <c r="Z143" s="39">
        <f>SUMPRODUCT(--(Z$9=YEAR(Quarterly_mmbls!$B$9:EW$9)),Quarterly_mmbls!$B117:EW117)</f>
        <v>0.46593724876843273</v>
      </c>
      <c r="AA143" s="39">
        <f>SUMPRODUCT(--(AA$9=YEAR(Quarterly_mmbls!$B$9:EX$9)),Quarterly_mmbls!$B117:EX117)</f>
        <v>0.36714090836009627</v>
      </c>
      <c r="AB143" s="39">
        <f>SUMPRODUCT(--(AB$9=YEAR(Quarterly_mmbls!$B$9:EY$9)),Quarterly_mmbls!$B117:EY117)</f>
        <v>0.28061227253438487</v>
      </c>
      <c r="AC143" s="39">
        <f>SUMPRODUCT(--(AC$9=YEAR(Quarterly_mmbls!$B$9:EZ$9)),Quarterly_mmbls!$B117:EZ117)</f>
        <v>0.28627096773452976</v>
      </c>
      <c r="AD143" s="39">
        <f>SUMPRODUCT(--(AD$9=YEAR(Quarterly_mmbls!$B$9:FA$9)),Quarterly_mmbls!$B117:FA117)</f>
        <v>0.27847958146606105</v>
      </c>
      <c r="AE143" s="39">
        <f>SUMPRODUCT(--(AE$9=YEAR(Quarterly_mmbls!$B$9:FB$9)),Quarterly_mmbls!$B117:FB117)</f>
        <v>0.49947927040262896</v>
      </c>
      <c r="AF143" s="39">
        <f>SUMPRODUCT(--(AF$9=YEAR(Quarterly_mmbls!$B$9:FC$9)),Quarterly_mmbls!$B117:FC117)</f>
        <v>0.24546867288406671</v>
      </c>
      <c r="AG143" s="39">
        <f>SUMPRODUCT(--(AG$9=YEAR(Quarterly_mmbls!$B$9:FD$9)),Quarterly_mmbls!$B117:FD117)</f>
        <v>0.2504781889963183</v>
      </c>
      <c r="AH143" s="39">
        <f>SUMPRODUCT(--(AH$9=YEAR(Quarterly_mmbls!$B$9:FE$9)),Quarterly_mmbls!$B117:FE117)</f>
        <v>0.27933232520689427</v>
      </c>
      <c r="AI143" s="39">
        <f>SUMPRODUCT(--(AI$9=YEAR(Quarterly_mmbls!$B$9:FF$9)),Quarterly_mmbls!$B117:FF117)</f>
        <v>0.30596504774726296</v>
      </c>
      <c r="AJ143" s="39">
        <f>SUMPRODUCT(--(AJ$9=YEAR(Quarterly_mmbls!$B$9:FG$9)),Quarterly_mmbls!$B117:FG117)</f>
        <v>0.30724066380972681</v>
      </c>
      <c r="AK143" s="39">
        <f>SUMPRODUCT(--(AK$9=YEAR(Quarterly_mmbls!$B$9:FH$9)),Quarterly_mmbls!$B117:FH117)</f>
        <v>0.38139017852349771</v>
      </c>
      <c r="AL143" s="39">
        <f>SUMPRODUCT(--(AL$9=YEAR(Quarterly_mmbls!$B$9:FI$9)),Quarterly_mmbls!$B117:FI117)</f>
        <v>0.3708545601992565</v>
      </c>
      <c r="AM143" s="39">
        <f>SUMPRODUCT(--(AM$9=YEAR(Quarterly_mmbls!$B$9:FJ$9)),Quarterly_mmbls!$B117:FJ117)</f>
        <v>0.36737356948839117</v>
      </c>
      <c r="AN143" s="39">
        <f>SUMPRODUCT(--(AN$9=YEAR(Quarterly_mmbls!$B$9:FK$9)),Quarterly_mmbls!$B117:FK117)</f>
        <v>0.36018732325630798</v>
      </c>
      <c r="AO143" s="39">
        <f>SUMPRODUCT(--(AO$9=YEAR(Quarterly_mmbls!$B$9:FL$9)),Quarterly_mmbls!$B117:FL117)</f>
        <v>0.30934281854946905</v>
      </c>
      <c r="AP143" s="39">
        <f>SUMPRODUCT(--(AP$9=YEAR(Quarterly_mmbls!$B$9:FM$9)),Quarterly_mmbls!$B117:FM117)</f>
        <v>0.36113560110927229</v>
      </c>
      <c r="AQ143" s="39">
        <f>SUMPRODUCT(--(AQ$9=YEAR(Quarterly_mmbls!$B$9:FN$9)),Quarterly_mmbls!$B117:FN117)</f>
        <v>0.24926852635103081</v>
      </c>
      <c r="AR143" s="53">
        <f>SUMPRODUCT(--(AR$9=YEAR(Quarterly_mmbls!$B$9:FQ$9)),Quarterly_mmbls!$B117:FQ117)</f>
        <v>0.21569784084544558</v>
      </c>
      <c r="AS143" s="53">
        <f>SUMPRODUCT(--(AS$9=YEAR(Quarterly_mmbls!$B$9:FU$9)),Quarterly_mmbls!$B117:FU117)</f>
        <v>0.13968037332794425</v>
      </c>
    </row>
    <row r="144" spans="1:45" ht="15" x14ac:dyDescent="0.25">
      <c r="A144" s="49" t="s">
        <v>24</v>
      </c>
      <c r="B144" s="39">
        <f>SUMPRODUCT(--(B$9=YEAR(Quarterly_mmbls!$B$9:DY$9)),Quarterly_mmbls!$B118:DY118)</f>
        <v>0</v>
      </c>
      <c r="C144" s="39">
        <f>SUMPRODUCT(--(C$9=YEAR(Quarterly_mmbls!$B$9:DZ$9)),Quarterly_mmbls!$B118:DZ118)</f>
        <v>0</v>
      </c>
      <c r="D144" s="39">
        <f>SUMPRODUCT(--(D$9=YEAR(Quarterly_mmbls!$B$9:EA$9)),Quarterly_mmbls!$B118:EA118)</f>
        <v>0</v>
      </c>
      <c r="E144" s="39">
        <f>SUMPRODUCT(--(E$9=YEAR(Quarterly_mmbls!$B$9:EB$9)),Quarterly_mmbls!$B118:EB118)</f>
        <v>0</v>
      </c>
      <c r="F144" s="39">
        <f>SUMPRODUCT(--(F$9=YEAR(Quarterly_mmbls!$B$9:EC$9)),Quarterly_mmbls!$B118:EC118)</f>
        <v>0</v>
      </c>
      <c r="G144" s="39">
        <f>SUMPRODUCT(--(G$9=YEAR(Quarterly_mmbls!$B$9:ED$9)),Quarterly_mmbls!$B118:ED118)</f>
        <v>0</v>
      </c>
      <c r="H144" s="39">
        <f>SUMPRODUCT(--(H$9=YEAR(Quarterly_mmbls!$B$9:EE$9)),Quarterly_mmbls!$B118:EE118)</f>
        <v>0</v>
      </c>
      <c r="I144" s="39">
        <f>SUMPRODUCT(--(I$9=YEAR(Quarterly_mmbls!$B$9:EF$9)),Quarterly_mmbls!$B118:EF118)</f>
        <v>0</v>
      </c>
      <c r="J144" s="39">
        <f>SUMPRODUCT(--(J$9=YEAR(Quarterly_mmbls!$B$9:EG$9)),Quarterly_mmbls!$B118:EG118)</f>
        <v>0</v>
      </c>
      <c r="K144" s="39">
        <f>SUMPRODUCT(--(K$9=YEAR(Quarterly_mmbls!$B$9:EH$9)),Quarterly_mmbls!$B118:EH118)</f>
        <v>0</v>
      </c>
      <c r="L144" s="39">
        <f>SUMPRODUCT(--(L$9=YEAR(Quarterly_mmbls!$B$9:EI$9)),Quarterly_mmbls!$B118:EI118)</f>
        <v>0</v>
      </c>
      <c r="M144" s="39">
        <f>SUMPRODUCT(--(M$9=YEAR(Quarterly_mmbls!$B$9:EJ$9)),Quarterly_mmbls!$B118:EJ118)</f>
        <v>0</v>
      </c>
      <c r="N144" s="39">
        <f>SUMPRODUCT(--(N$9=YEAR(Quarterly_mmbls!$B$9:EK$9)),Quarterly_mmbls!$B118:EK118)</f>
        <v>0</v>
      </c>
      <c r="O144" s="39">
        <f>SUMPRODUCT(--(O$9=YEAR(Quarterly_mmbls!$B$9:EL$9)),Quarterly_mmbls!$B118:EL118)</f>
        <v>0</v>
      </c>
      <c r="P144" s="39">
        <f>SUMPRODUCT(--(P$9=YEAR(Quarterly_mmbls!$B$9:EM$9)),Quarterly_mmbls!$B118:EM118)</f>
        <v>0</v>
      </c>
      <c r="Q144" s="39">
        <f>SUMPRODUCT(--(Q$9=YEAR(Quarterly_mmbls!$B$9:EN$9)),Quarterly_mmbls!$B118:EN118)</f>
        <v>0</v>
      </c>
      <c r="R144" s="39">
        <f>SUMPRODUCT(--(R$9=YEAR(Quarterly_mmbls!$B$9:EO$9)),Quarterly_mmbls!$B118:EO118)</f>
        <v>6.4780199663881134E-3</v>
      </c>
      <c r="S144" s="39">
        <f>SUMPRODUCT(--(S$9=YEAR(Quarterly_mmbls!$B$9:EP$9)),Quarterly_mmbls!$B118:EP118)</f>
        <v>6.8550987405510029E-3</v>
      </c>
      <c r="T144" s="39">
        <f>SUMPRODUCT(--(T$9=YEAR(Quarterly_mmbls!$B$9:EQ$9)),Quarterly_mmbls!$B118:EQ118)</f>
        <v>7.2321775147138933E-3</v>
      </c>
      <c r="U144" s="39">
        <f>SUMPRODUCT(--(U$9=YEAR(Quarterly_mmbls!$B$9:ER$9)),Quarterly_mmbls!$B118:ER118)</f>
        <v>7.6092562888767845E-3</v>
      </c>
      <c r="V144" s="39">
        <f>SUMPRODUCT(--(V$9=YEAR(Quarterly_mmbls!$B$9:ES$9)),Quarterly_mmbls!$B118:ES118)</f>
        <v>7.9863350630396748E-3</v>
      </c>
      <c r="W144" s="39">
        <f>SUMPRODUCT(--(W$9=YEAR(Quarterly_mmbls!$B$9:ET$9)),Quarterly_mmbls!$B118:ET118)</f>
        <v>8.3634138372025626E-3</v>
      </c>
      <c r="X144" s="39">
        <f>SUMPRODUCT(--(X$9=YEAR(Quarterly_mmbls!$B$9:EU$9)),Quarterly_mmbls!$B118:EU118)</f>
        <v>8.3698596282138962E-3</v>
      </c>
      <c r="Y144" s="39">
        <f>SUMPRODUCT(--(Y$9=YEAR(Quarterly_mmbls!$B$9:EV$9)),Quarterly_mmbls!$B118:EV118)</f>
        <v>8.7582185366466159E-3</v>
      </c>
      <c r="Z144" s="39">
        <f>SUMPRODUCT(--(Z$9=YEAR(Quarterly_mmbls!$B$9:EW$9)),Quarterly_mmbls!$B118:EW118)</f>
        <v>9.1465774450793357E-3</v>
      </c>
      <c r="AA144" s="39">
        <f>SUMPRODUCT(--(AA$9=YEAR(Quarterly_mmbls!$B$9:EX$9)),Quarterly_mmbls!$B118:EX118)</f>
        <v>9.5349363535120555E-3</v>
      </c>
      <c r="AB144" s="39">
        <f>SUMPRODUCT(--(AB$9=YEAR(Quarterly_mmbls!$B$9:EY$9)),Quarterly_mmbls!$B118:EY118)</f>
        <v>9.923295261944777E-3</v>
      </c>
      <c r="AC144" s="39">
        <f>SUMPRODUCT(--(AC$9=YEAR(Quarterly_mmbls!$B$9:EZ$9)),Quarterly_mmbls!$B118:EZ118)</f>
        <v>1.0181126902398033E-2</v>
      </c>
      <c r="AD144" s="39">
        <f>SUMPRODUCT(--(AD$9=YEAR(Quarterly_mmbls!$B$9:FA$9)),Quarterly_mmbls!$B118:FA118)</f>
        <v>1.095462182375781E-2</v>
      </c>
      <c r="AE144" s="39">
        <f>SUMPRODUCT(--(AE$9=YEAR(Quarterly_mmbls!$B$9:FB$9)),Quarterly_mmbls!$B118:FB118)</f>
        <v>1.1476730895675658E-2</v>
      </c>
      <c r="AF144" s="39">
        <f>SUMPRODUCT(--(AF$9=YEAR(Quarterly_mmbls!$B$9:FC$9)),Quarterly_mmbls!$B118:FC118)</f>
        <v>1.1911016065064116E-2</v>
      </c>
      <c r="AG144" s="39">
        <f>SUMPRODUCT(--(AG$9=YEAR(Quarterly_mmbls!$B$9:FD$9)),Quarterly_mmbls!$B118:FD118)</f>
        <v>1.3213871573229485E-2</v>
      </c>
      <c r="AH144" s="39">
        <f>SUMPRODUCT(--(AH$9=YEAR(Quarterly_mmbls!$B$9:FE$9)),Quarterly_mmbls!$B118:FE118)</f>
        <v>1.3499097825480902E-2</v>
      </c>
      <c r="AI144" s="39">
        <f>SUMPRODUCT(--(AI$9=YEAR(Quarterly_mmbls!$B$9:FF$9)),Quarterly_mmbls!$B118:FF118)</f>
        <v>1.4354776582235154E-2</v>
      </c>
      <c r="AJ144" s="39">
        <f>SUMPRODUCT(--(AJ$9=YEAR(Quarterly_mmbls!$B$9:FG$9)),Quarterly_mmbls!$B118:FG118)</f>
        <v>1.4689151990947972E-2</v>
      </c>
      <c r="AK144" s="39">
        <f>SUMPRODUCT(--(AK$9=YEAR(Quarterly_mmbls!$B$9:FH$9)),Quarterly_mmbls!$B118:FH118)</f>
        <v>1.5692278217086429E-2</v>
      </c>
      <c r="AL144" s="39">
        <f>SUMPRODUCT(--(AL$9=YEAR(Quarterly_mmbls!$B$9:FI$9)),Quarterly_mmbls!$B118:FI118)</f>
        <v>1.5707586970738339E-2</v>
      </c>
      <c r="AM144" s="39">
        <f>SUMPRODUCT(--(AM$9=YEAR(Quarterly_mmbls!$B$9:FJ$9)),Quarterly_mmbls!$B118:FJ118)</f>
        <v>1.5753513231694077E-2</v>
      </c>
      <c r="AN144" s="39">
        <f>SUMPRODUCT(--(AN$9=YEAR(Quarterly_mmbls!$B$9:FK$9)),Quarterly_mmbls!$B118:FK118)</f>
        <v>1.5982338812596343E-2</v>
      </c>
      <c r="AO144" s="39">
        <f>SUMPRODUCT(--(AO$9=YEAR(Quarterly_mmbls!$B$9:FL$9)),Quarterly_mmbls!$B118:FL118)</f>
        <v>1.6744981536018996E-2</v>
      </c>
      <c r="AP144" s="39">
        <f>SUMPRODUCT(--(AP$9=YEAR(Quarterly_mmbls!$B$9:FM$9)),Quarterly_mmbls!$B118:FM118)</f>
        <v>1.7544015924667207E-2</v>
      </c>
      <c r="AQ144" s="39">
        <f>SUMPRODUCT(--(AQ$9=YEAR(Quarterly_mmbls!$B$9:FN$9)),Quarterly_mmbls!$B118:FN118)</f>
        <v>1.9588758883436298E-2</v>
      </c>
      <c r="AR144" s="53">
        <f>SUMPRODUCT(--(AR$9=YEAR(Quarterly_mmbls!$B$9:FQ$9)),Quarterly_mmbls!$B118:FQ118)</f>
        <v>2.1871815224123677E-2</v>
      </c>
      <c r="AS144" s="53">
        <f>SUMPRODUCT(--(AS$9=YEAR(Quarterly_mmbls!$B$9:FU$9)),Quarterly_mmbls!$B118:FU118)</f>
        <v>2.415487156481106E-2</v>
      </c>
    </row>
    <row r="145" spans="1:45" x14ac:dyDescent="0.2">
      <c r="A145" s="25"/>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row>
    <row r="146" spans="1:45" ht="17.25" x14ac:dyDescent="0.2">
      <c r="A146" s="27" t="s">
        <v>140</v>
      </c>
      <c r="B146" s="38">
        <f t="shared" ref="B146:AP146" si="56">SUM(B147,B150:B152)</f>
        <v>4.1376416406153194</v>
      </c>
      <c r="C146" s="38">
        <f t="shared" si="56"/>
        <v>4.6164711841415347</v>
      </c>
      <c r="D146" s="38">
        <f t="shared" si="56"/>
        <v>4.2162685477155826</v>
      </c>
      <c r="E146" s="38">
        <f t="shared" si="56"/>
        <v>5.1716566997282101</v>
      </c>
      <c r="F146" s="38">
        <f t="shared" si="56"/>
        <v>5.1333815766044548</v>
      </c>
      <c r="G146" s="38">
        <f t="shared" si="56"/>
        <v>4.9377672292494408</v>
      </c>
      <c r="H146" s="38">
        <f t="shared" si="56"/>
        <v>4.5611110266862243</v>
      </c>
      <c r="I146" s="38">
        <f t="shared" si="56"/>
        <v>4.061489205465584</v>
      </c>
      <c r="J146" s="38">
        <f t="shared" si="56"/>
        <v>3.9520753865757063</v>
      </c>
      <c r="K146" s="38">
        <f t="shared" si="56"/>
        <v>3.1233588465083528</v>
      </c>
      <c r="L146" s="38">
        <f t="shared" si="56"/>
        <v>2.8886626201288124</v>
      </c>
      <c r="M146" s="38">
        <f t="shared" si="56"/>
        <v>2.6521310263973179</v>
      </c>
      <c r="N146" s="38">
        <f t="shared" si="56"/>
        <v>2.4125720952175134</v>
      </c>
      <c r="O146" s="38">
        <f t="shared" si="56"/>
        <v>2.3902134519040477</v>
      </c>
      <c r="P146" s="38">
        <f t="shared" si="56"/>
        <v>2.2140176120167867</v>
      </c>
      <c r="Q146" s="38">
        <f t="shared" si="56"/>
        <v>2.1147272172654414</v>
      </c>
      <c r="R146" s="38">
        <f t="shared" si="56"/>
        <v>2.0415422931422005</v>
      </c>
      <c r="S146" s="38">
        <f t="shared" si="56"/>
        <v>1.9643580692242573</v>
      </c>
      <c r="T146" s="38">
        <f t="shared" si="56"/>
        <v>2.2587084189539901</v>
      </c>
      <c r="U146" s="38">
        <f t="shared" si="56"/>
        <v>1.9148538786703435</v>
      </c>
      <c r="V146" s="38">
        <f t="shared" si="56"/>
        <v>2.1264591477676458</v>
      </c>
      <c r="W146" s="38">
        <f t="shared" si="56"/>
        <v>2.1329391325430822</v>
      </c>
      <c r="X146" s="38">
        <f t="shared" si="56"/>
        <v>2.2939865361219214</v>
      </c>
      <c r="Y146" s="38">
        <f t="shared" si="56"/>
        <v>2.2412894821688494</v>
      </c>
      <c r="Z146" s="38">
        <f t="shared" si="56"/>
        <v>2.0239302576313776</v>
      </c>
      <c r="AA146" s="38">
        <f t="shared" si="56"/>
        <v>1.8355851091506807</v>
      </c>
      <c r="AB146" s="38">
        <f t="shared" si="56"/>
        <v>2.3585608462909549</v>
      </c>
      <c r="AC146" s="38">
        <f t="shared" si="56"/>
        <v>2.4512824672631299</v>
      </c>
      <c r="AD146" s="38">
        <f t="shared" si="56"/>
        <v>2.6226768496973474</v>
      </c>
      <c r="AE146" s="38">
        <f t="shared" si="56"/>
        <v>2.6914708610438778</v>
      </c>
      <c r="AF146" s="38">
        <f t="shared" si="56"/>
        <v>3.1335306739290565</v>
      </c>
      <c r="AG146" s="38">
        <f t="shared" si="56"/>
        <v>3.3138458486710975</v>
      </c>
      <c r="AH146" s="38">
        <f t="shared" si="56"/>
        <v>3.3685061401527712</v>
      </c>
      <c r="AI146" s="38">
        <f t="shared" si="56"/>
        <v>3.6560374368795361</v>
      </c>
      <c r="AJ146" s="38">
        <f t="shared" si="56"/>
        <v>3.5416174836819621</v>
      </c>
      <c r="AK146" s="38">
        <f t="shared" si="56"/>
        <v>3.1340528361942752</v>
      </c>
      <c r="AL146" s="38">
        <f t="shared" si="56"/>
        <v>2.6713418438300027</v>
      </c>
      <c r="AM146" s="38">
        <f t="shared" si="56"/>
        <v>2.5746570925137719</v>
      </c>
      <c r="AN146" s="38">
        <f t="shared" si="56"/>
        <v>2.8347463487256799</v>
      </c>
      <c r="AO146" s="38">
        <f t="shared" si="56"/>
        <v>3.2242051351370429</v>
      </c>
      <c r="AP146" s="38">
        <f t="shared" si="56"/>
        <v>3.287297899953515</v>
      </c>
      <c r="AQ146" s="38">
        <f>SUM(AQ147,AQ150:AQ152)</f>
        <v>3.265162157499558</v>
      </c>
      <c r="AR146" s="38">
        <f t="shared" ref="AR146" si="57">SUM(AR147,AR150:AR152)</f>
        <v>3.5289822312305548</v>
      </c>
      <c r="AS146" s="38">
        <f>SUM(AS147,AS150:AS152)</f>
        <v>3.4540572149863875</v>
      </c>
    </row>
    <row r="147" spans="1:45" ht="15" x14ac:dyDescent="0.25">
      <c r="A147" s="49" t="s">
        <v>25</v>
      </c>
      <c r="B147" s="39">
        <f t="shared" ref="B147:AP147" si="58">SUM(B148:B149)</f>
        <v>0.39944868612189799</v>
      </c>
      <c r="C147" s="39">
        <f t="shared" si="58"/>
        <v>0.41428227137083562</v>
      </c>
      <c r="D147" s="39">
        <f t="shared" si="58"/>
        <v>0.39506262661987779</v>
      </c>
      <c r="E147" s="39">
        <f t="shared" si="58"/>
        <v>0.39386845960100009</v>
      </c>
      <c r="F147" s="39">
        <f t="shared" si="58"/>
        <v>0.37019656721360938</v>
      </c>
      <c r="G147" s="39">
        <f t="shared" si="58"/>
        <v>0.41317496472423071</v>
      </c>
      <c r="H147" s="39">
        <f t="shared" si="58"/>
        <v>0.40862156505585268</v>
      </c>
      <c r="I147" s="39">
        <f t="shared" si="58"/>
        <v>0.35134344278689533</v>
      </c>
      <c r="J147" s="39">
        <f t="shared" si="58"/>
        <v>0.35816480765679559</v>
      </c>
      <c r="K147" s="39">
        <f t="shared" si="58"/>
        <v>0.32222326376411053</v>
      </c>
      <c r="L147" s="39">
        <f t="shared" si="58"/>
        <v>0.30970435464129531</v>
      </c>
      <c r="M147" s="39">
        <f t="shared" si="58"/>
        <v>0.28210340885391327</v>
      </c>
      <c r="N147" s="39">
        <f t="shared" si="58"/>
        <v>0.24161343623454104</v>
      </c>
      <c r="O147" s="39">
        <f t="shared" si="58"/>
        <v>0.26686419944031453</v>
      </c>
      <c r="P147" s="39">
        <f t="shared" si="58"/>
        <v>0.16444489654874217</v>
      </c>
      <c r="Q147" s="39">
        <f t="shared" si="58"/>
        <v>0.16386003892537829</v>
      </c>
      <c r="R147" s="39">
        <f t="shared" si="58"/>
        <v>0.14929205776529364</v>
      </c>
      <c r="S147" s="39">
        <f t="shared" si="58"/>
        <v>0.11597620805005608</v>
      </c>
      <c r="T147" s="39">
        <f t="shared" si="58"/>
        <v>0.23888234861864299</v>
      </c>
      <c r="U147" s="39">
        <f t="shared" si="58"/>
        <v>8.308968892416789E-2</v>
      </c>
      <c r="V147" s="39">
        <f t="shared" si="58"/>
        <v>6.1200334436876294E-2</v>
      </c>
      <c r="W147" s="39">
        <f t="shared" si="58"/>
        <v>5.0241045265431536E-2</v>
      </c>
      <c r="X147" s="39">
        <f t="shared" si="58"/>
        <v>8.5333429793633148E-2</v>
      </c>
      <c r="Y147" s="39">
        <f t="shared" si="58"/>
        <v>5.1930864682778521E-2</v>
      </c>
      <c r="Z147" s="39">
        <f t="shared" si="58"/>
        <v>3.2577727994242259E-2</v>
      </c>
      <c r="AA147" s="39">
        <f t="shared" si="58"/>
        <v>2.7570675040694118E-2</v>
      </c>
      <c r="AB147" s="39">
        <f t="shared" si="58"/>
        <v>3.4901951058570746E-2</v>
      </c>
      <c r="AC147" s="39">
        <f t="shared" si="58"/>
        <v>3.214623905559591E-2</v>
      </c>
      <c r="AD147" s="39">
        <f t="shared" si="58"/>
        <v>3.1871560757005354E-2</v>
      </c>
      <c r="AE147" s="39">
        <f t="shared" si="58"/>
        <v>3.1781724700109502E-2</v>
      </c>
      <c r="AF147" s="39">
        <f t="shared" si="58"/>
        <v>7.6107653888660448E-2</v>
      </c>
      <c r="AG147" s="39">
        <f t="shared" si="58"/>
        <v>8.9453324351380481E-2</v>
      </c>
      <c r="AH147" s="39">
        <f t="shared" si="58"/>
        <v>9.2214718835007162E-2</v>
      </c>
      <c r="AI147" s="39">
        <f t="shared" si="58"/>
        <v>8.0706753996046196E-2</v>
      </c>
      <c r="AJ147" s="39">
        <f t="shared" si="58"/>
        <v>6.6157352462026531E-2</v>
      </c>
      <c r="AK147" s="39">
        <f t="shared" si="58"/>
        <v>4.9225457072186979E-2</v>
      </c>
      <c r="AL147" s="39">
        <f t="shared" si="58"/>
        <v>1.6188636287779289E-2</v>
      </c>
      <c r="AM147" s="39">
        <f t="shared" si="58"/>
        <v>2.2506263048285718E-2</v>
      </c>
      <c r="AN147" s="39">
        <f t="shared" si="58"/>
        <v>1.4285951877961087E-2</v>
      </c>
      <c r="AO147" s="39">
        <f t="shared" si="58"/>
        <v>2.0271877839348917E-2</v>
      </c>
      <c r="AP147" s="39">
        <f t="shared" si="58"/>
        <v>2.6513169064550594E-2</v>
      </c>
      <c r="AQ147" s="39">
        <f>SUM(AQ148:AQ149)</f>
        <v>7.4047706782757031E-2</v>
      </c>
      <c r="AR147" s="39">
        <f t="shared" ref="AR147" si="59">SUM(AR148:AR149)</f>
        <v>7.2523449361295636E-2</v>
      </c>
      <c r="AS147" s="39">
        <f>SUM(AS148:AS149)</f>
        <v>3.5606585963018432E-2</v>
      </c>
    </row>
    <row r="148" spans="1:45" ht="17.25" x14ac:dyDescent="0.25">
      <c r="A148" s="50" t="s">
        <v>138</v>
      </c>
      <c r="B148" s="53">
        <f>SUMPRODUCT(--(B$9=YEAR(Quarterly_mmbls!$B$9:DY$9)),Quarterly_mmbls!$B122:DY122)</f>
        <v>4.4074532733739485E-2</v>
      </c>
      <c r="C148" s="53">
        <f>SUMPRODUCT(--(C$9=YEAR(Quarterly_mmbls!$B$9:DZ$9)),Quarterly_mmbls!$B122:DZ122)</f>
        <v>3.4765781346894967E-2</v>
      </c>
      <c r="D148" s="53">
        <f>SUMPRODUCT(--(D$9=YEAR(Quarterly_mmbls!$B$9:EA$9)),Quarterly_mmbls!$B122:EA122)</f>
        <v>2.5425579530883567E-2</v>
      </c>
      <c r="E148" s="53">
        <f>SUMPRODUCT(--(E$9=YEAR(Quarterly_mmbls!$B$9:EB$9)),Quarterly_mmbls!$B122:EB122)</f>
        <v>1.8946490103777965E-2</v>
      </c>
      <c r="F148" s="53">
        <f>SUMPRODUCT(--(F$9=YEAR(Quarterly_mmbls!$B$9:EC$9)),Quarterly_mmbls!$B122:EC122)</f>
        <v>1.3262222788826515E-2</v>
      </c>
      <c r="G148" s="53">
        <f>SUMPRODUCT(--(G$9=YEAR(Quarterly_mmbls!$B$9:ED$9)),Quarterly_mmbls!$B122:ED122)</f>
        <v>1.182768622056069E-2</v>
      </c>
      <c r="H148" s="53">
        <f>SUMPRODUCT(--(H$9=YEAR(Quarterly_mmbls!$B$9:EE$9)),Quarterly_mmbls!$B122:EE122)</f>
        <v>1.46336434972399E-2</v>
      </c>
      <c r="I148" s="53">
        <f>SUMPRODUCT(--(I$9=YEAR(Quarterly_mmbls!$B$9:EF$9)),Quarterly_mmbls!$B122:EF122)</f>
        <v>7.4278942100945711E-3</v>
      </c>
      <c r="J148" s="53">
        <f>SUMPRODUCT(--(J$9=YEAR(Quarterly_mmbls!$B$9:EG$9)),Quarterly_mmbls!$B122:EG122)</f>
        <v>5.2308709537233367E-3</v>
      </c>
      <c r="K148" s="53">
        <f>SUMPRODUCT(--(K$9=YEAR(Quarterly_mmbls!$B$9:EH$9)),Quarterly_mmbls!$B122:EH122)</f>
        <v>5.9111895277383954E-3</v>
      </c>
      <c r="L148" s="53">
        <f>SUMPRODUCT(--(L$9=YEAR(Quarterly_mmbls!$B$9:EI$9)),Quarterly_mmbls!$B122:EI122)</f>
        <v>2.4725302925252601E-2</v>
      </c>
      <c r="M148" s="53">
        <f>SUMPRODUCT(--(M$9=YEAR(Quarterly_mmbls!$B$9:EJ$9)),Quarterly_mmbls!$B122:EJ122)</f>
        <v>2.4562758871435421E-2</v>
      </c>
      <c r="N148" s="53">
        <f>SUMPRODUCT(--(N$9=YEAR(Quarterly_mmbls!$B$9:EK$9)),Quarterly_mmbls!$B122:EK122)</f>
        <v>1.6916688318852811E-2</v>
      </c>
      <c r="O148" s="53">
        <f>SUMPRODUCT(--(O$9=YEAR(Quarterly_mmbls!$B$9:EL$9)),Quarterly_mmbls!$B122:EL122)</f>
        <v>5.4917889764079277E-3</v>
      </c>
      <c r="P148" s="53">
        <f>SUMPRODUCT(--(P$9=YEAR(Quarterly_mmbls!$B$9:EM$9)),Quarterly_mmbls!$B122:EM122)</f>
        <v>8.3153212066890379E-3</v>
      </c>
      <c r="Q148" s="53">
        <f>SUMPRODUCT(--(Q$9=YEAR(Quarterly_mmbls!$B$9:EN$9)),Quarterly_mmbls!$B122:EN122)</f>
        <v>1.2689937583675563E-2</v>
      </c>
      <c r="R148" s="53">
        <f>SUMPRODUCT(--(R$9=YEAR(Quarterly_mmbls!$B$9:EO$9)),Quarterly_mmbls!$B122:EO122)</f>
        <v>1.975115656114864E-2</v>
      </c>
      <c r="S148" s="53">
        <f>SUMPRODUCT(--(S$9=YEAR(Quarterly_mmbls!$B$9:EP$9)),Quarterly_mmbls!$B122:EP122)</f>
        <v>2.910948401927058E-2</v>
      </c>
      <c r="T148" s="53">
        <f>SUMPRODUCT(--(T$9=YEAR(Quarterly_mmbls!$B$9:EQ$9)),Quarterly_mmbls!$B122:EQ122)</f>
        <v>2.7117054511107144E-2</v>
      </c>
      <c r="U148" s="53">
        <f>SUMPRODUCT(--(U$9=YEAR(Quarterly_mmbls!$B$9:ER$9)),Quarterly_mmbls!$B122:ER122)</f>
        <v>2.6156050014353543E-2</v>
      </c>
      <c r="V148" s="53">
        <f>SUMPRODUCT(--(V$9=YEAR(Quarterly_mmbls!$B$9:ES$9)),Quarterly_mmbls!$B122:ES122)</f>
        <v>2.8637844438060743E-2</v>
      </c>
      <c r="W148" s="53">
        <f>SUMPRODUCT(--(W$9=YEAR(Quarterly_mmbls!$B$9:ET$9)),Quarterly_mmbls!$B122:ET122)</f>
        <v>2.5101856765188259E-2</v>
      </c>
      <c r="X148" s="53">
        <f>SUMPRODUCT(--(X$9=YEAR(Quarterly_mmbls!$B$9:EU$9)),Quarterly_mmbls!$B122:EU122)</f>
        <v>6.9631210763342916E-2</v>
      </c>
      <c r="Y148" s="53">
        <f>SUMPRODUCT(--(Y$9=YEAR(Quarterly_mmbls!$B$9:EV$9)),Quarterly_mmbls!$B122:EV122)</f>
        <v>3.4459193663928862E-2</v>
      </c>
      <c r="Z148" s="53">
        <f>SUMPRODUCT(--(Z$9=YEAR(Quarterly_mmbls!$B$9:EW$9)),Quarterly_mmbls!$B122:EW122)</f>
        <v>2.214269898863723E-2</v>
      </c>
      <c r="AA148" s="53">
        <f>SUMPRODUCT(--(AA$9=YEAR(Quarterly_mmbls!$B$9:EX$9)),Quarterly_mmbls!$B122:EX122)</f>
        <v>1.8134051878972487E-2</v>
      </c>
      <c r="AB148" s="53">
        <f>SUMPRODUCT(--(AB$9=YEAR(Quarterly_mmbls!$B$9:EY$9)),Quarterly_mmbls!$B122:EY122)</f>
        <v>2.6399383770266894E-2</v>
      </c>
      <c r="AC148" s="53">
        <f>SUMPRODUCT(--(AC$9=YEAR(Quarterly_mmbls!$B$9:EZ$9)),Quarterly_mmbls!$B122:EZ122)</f>
        <v>2.3219352463981126E-2</v>
      </c>
      <c r="AD148" s="53">
        <f>SUMPRODUCT(--(AD$9=YEAR(Quarterly_mmbls!$B$9:FA$9)),Quarterly_mmbls!$B122:FA122)</f>
        <v>2.1313307659344177E-2</v>
      </c>
      <c r="AE148" s="53">
        <f>SUMPRODUCT(--(AE$9=YEAR(Quarterly_mmbls!$B$9:FB$9)),Quarterly_mmbls!$B122:FB122)</f>
        <v>1.9064492795735334E-2</v>
      </c>
      <c r="AF148" s="53">
        <f>SUMPRODUCT(--(AF$9=YEAR(Quarterly_mmbls!$B$9:FC$9)),Quarterly_mmbls!$B122:FC122)</f>
        <v>5.152483393775107E-2</v>
      </c>
      <c r="AG148" s="53">
        <f>SUMPRODUCT(--(AG$9=YEAR(Quarterly_mmbls!$B$9:FD$9)),Quarterly_mmbls!$B122:FD122)</f>
        <v>6.7883174162932533E-2</v>
      </c>
      <c r="AH148" s="53">
        <f>SUMPRODUCT(--(AH$9=YEAR(Quarterly_mmbls!$B$9:FE$9)),Quarterly_mmbls!$B122:FE122)</f>
        <v>7.2863193647214108E-2</v>
      </c>
      <c r="AI148" s="53">
        <f>SUMPRODUCT(--(AI$9=YEAR(Quarterly_mmbls!$B$9:FF$9)),Quarterly_mmbls!$B122:FF122)</f>
        <v>6.3252745807017022E-2</v>
      </c>
      <c r="AJ148" s="53">
        <f>SUMPRODUCT(--(AJ$9=YEAR(Quarterly_mmbls!$B$9:FG$9)),Quarterly_mmbls!$B122:FG122)</f>
        <v>5.1713690078395769E-2</v>
      </c>
      <c r="AK148" s="53">
        <f>SUMPRODUCT(--(AK$9=YEAR(Quarterly_mmbls!$B$9:FH$9)),Quarterly_mmbls!$B122:FH122)</f>
        <v>2.3162081318170026E-2</v>
      </c>
      <c r="AL148" s="53">
        <f>SUMPRODUCT(--(AL$9=YEAR(Quarterly_mmbls!$B$9:FI$9)),Quarterly_mmbls!$B122:FI122)</f>
        <v>1.2902081093415722E-2</v>
      </c>
      <c r="AM148" s="53">
        <f>SUMPRODUCT(--(AM$9=YEAR(Quarterly_mmbls!$B$9:FJ$9)),Quarterly_mmbls!$B122:FJ122)</f>
        <v>1.9196418212191965E-2</v>
      </c>
      <c r="AN148" s="53">
        <f>SUMPRODUCT(--(AN$9=YEAR(Quarterly_mmbls!$B$9:FK$9)),Quarterly_mmbls!$B122:FK122)</f>
        <v>1.1693008713689329E-2</v>
      </c>
      <c r="AO148" s="53">
        <f>SUMPRODUCT(--(AO$9=YEAR(Quarterly_mmbls!$B$9:FL$9)),Quarterly_mmbls!$B122:FL122)</f>
        <v>1.6769900027211362E-2</v>
      </c>
      <c r="AP148" s="53">
        <f>SUMPRODUCT(--(AP$9=YEAR(Quarterly_mmbls!$B$9:FM$9)),Quarterly_mmbls!$B122:FM122)</f>
        <v>2.1498182089675921E-2</v>
      </c>
      <c r="AQ148" s="53">
        <f>SUMPRODUCT(--(AQ$9=YEAR(Quarterly_mmbls!$B$9:FN$9)),Quarterly_mmbls!$B122:FN122)</f>
        <v>6.604087857682496E-2</v>
      </c>
      <c r="AR148" s="53">
        <f>SUMPRODUCT(--(AR$9=YEAR(Quarterly_mmbls!$B$9:FQ$9)),Quarterly_mmbls!$B122:FQ122)</f>
        <v>6.5490860636088818E-2</v>
      </c>
      <c r="AS148" s="53">
        <f>SUMPRODUCT(--(AS$9=YEAR(Quarterly_mmbls!$B$9:FU$9)),Quarterly_mmbls!$B122:FU122)</f>
        <v>3.2225814054557003E-2</v>
      </c>
    </row>
    <row r="149" spans="1:45" ht="17.25" x14ac:dyDescent="0.25">
      <c r="A149" s="50" t="s">
        <v>139</v>
      </c>
      <c r="B149" s="53">
        <f>SUMPRODUCT(--(B$9=YEAR(Quarterly_mmbls!$B$9:DY$9)),Quarterly_mmbls!$B123:DY123)</f>
        <v>0.35537415338815848</v>
      </c>
      <c r="C149" s="53">
        <f>SUMPRODUCT(--(C$9=YEAR(Quarterly_mmbls!$B$9:DZ$9)),Quarterly_mmbls!$B123:DZ123)</f>
        <v>0.37951649002394067</v>
      </c>
      <c r="D149" s="53">
        <f>SUMPRODUCT(--(D$9=YEAR(Quarterly_mmbls!$B$9:EA$9)),Quarterly_mmbls!$B123:EA123)</f>
        <v>0.3696370470889942</v>
      </c>
      <c r="E149" s="53">
        <f>SUMPRODUCT(--(E$9=YEAR(Quarterly_mmbls!$B$9:EB$9)),Quarterly_mmbls!$B123:EB123)</f>
        <v>0.37492196949722212</v>
      </c>
      <c r="F149" s="53">
        <f>SUMPRODUCT(--(F$9=YEAR(Quarterly_mmbls!$B$9:EC$9)),Quarterly_mmbls!$B123:EC123)</f>
        <v>0.35693434442478289</v>
      </c>
      <c r="G149" s="53">
        <f>SUMPRODUCT(--(G$9=YEAR(Quarterly_mmbls!$B$9:ED$9)),Quarterly_mmbls!$B123:ED123)</f>
        <v>0.40134727850367002</v>
      </c>
      <c r="H149" s="53">
        <f>SUMPRODUCT(--(H$9=YEAR(Quarterly_mmbls!$B$9:EE$9)),Quarterly_mmbls!$B123:EE123)</f>
        <v>0.39398792155861279</v>
      </c>
      <c r="I149" s="53">
        <f>SUMPRODUCT(--(I$9=YEAR(Quarterly_mmbls!$B$9:EF$9)),Quarterly_mmbls!$B123:EF123)</f>
        <v>0.34391554857680073</v>
      </c>
      <c r="J149" s="53">
        <f>SUMPRODUCT(--(J$9=YEAR(Quarterly_mmbls!$B$9:EG$9)),Quarterly_mmbls!$B123:EG123)</f>
        <v>0.35293393670307227</v>
      </c>
      <c r="K149" s="53">
        <f>SUMPRODUCT(--(K$9=YEAR(Quarterly_mmbls!$B$9:EH$9)),Quarterly_mmbls!$B123:EH123)</f>
        <v>0.31631207423637214</v>
      </c>
      <c r="L149" s="53">
        <f>SUMPRODUCT(--(L$9=YEAR(Quarterly_mmbls!$B$9:EI$9)),Quarterly_mmbls!$B123:EI123)</f>
        <v>0.28497905171604271</v>
      </c>
      <c r="M149" s="53">
        <f>SUMPRODUCT(--(M$9=YEAR(Quarterly_mmbls!$B$9:EJ$9)),Quarterly_mmbls!$B123:EJ123)</f>
        <v>0.25754064998247783</v>
      </c>
      <c r="N149" s="53">
        <f>SUMPRODUCT(--(N$9=YEAR(Quarterly_mmbls!$B$9:EK$9)),Quarterly_mmbls!$B123:EK123)</f>
        <v>0.22469674791568822</v>
      </c>
      <c r="O149" s="53">
        <f>SUMPRODUCT(--(O$9=YEAR(Quarterly_mmbls!$B$9:EL$9)),Quarterly_mmbls!$B123:EL123)</f>
        <v>0.26137241046390658</v>
      </c>
      <c r="P149" s="53">
        <f>SUMPRODUCT(--(P$9=YEAR(Quarterly_mmbls!$B$9:EM$9)),Quarterly_mmbls!$B123:EM123)</f>
        <v>0.15612957534205313</v>
      </c>
      <c r="Q149" s="53">
        <f>SUMPRODUCT(--(Q$9=YEAR(Quarterly_mmbls!$B$9:EN$9)),Quarterly_mmbls!$B123:EN123)</f>
        <v>0.15117010134170272</v>
      </c>
      <c r="R149" s="53">
        <f>SUMPRODUCT(--(R$9=YEAR(Quarterly_mmbls!$B$9:EO$9)),Quarterly_mmbls!$B123:EO123)</f>
        <v>0.12954090120414499</v>
      </c>
      <c r="S149" s="53">
        <f>SUMPRODUCT(--(S$9=YEAR(Quarterly_mmbls!$B$9:EP$9)),Quarterly_mmbls!$B123:EP123)</f>
        <v>8.6866724030785505E-2</v>
      </c>
      <c r="T149" s="53">
        <f>SUMPRODUCT(--(T$9=YEAR(Quarterly_mmbls!$B$9:EQ$9)),Quarterly_mmbls!$B123:EQ123)</f>
        <v>0.21176529410753586</v>
      </c>
      <c r="U149" s="53">
        <f>SUMPRODUCT(--(U$9=YEAR(Quarterly_mmbls!$B$9:ER$9)),Quarterly_mmbls!$B123:ER123)</f>
        <v>5.6933638909814344E-2</v>
      </c>
      <c r="V149" s="53">
        <f>SUMPRODUCT(--(V$9=YEAR(Quarterly_mmbls!$B$9:ES$9)),Quarterly_mmbls!$B123:ES123)</f>
        <v>3.2562489998815551E-2</v>
      </c>
      <c r="W149" s="53">
        <f>SUMPRODUCT(--(W$9=YEAR(Quarterly_mmbls!$B$9:ET$9)),Quarterly_mmbls!$B123:ET123)</f>
        <v>2.5139188500243277E-2</v>
      </c>
      <c r="X149" s="53">
        <f>SUMPRODUCT(--(X$9=YEAR(Quarterly_mmbls!$B$9:EU$9)),Quarterly_mmbls!$B123:EU123)</f>
        <v>1.5702219030290229E-2</v>
      </c>
      <c r="Y149" s="53">
        <f>SUMPRODUCT(--(Y$9=YEAR(Quarterly_mmbls!$B$9:EV$9)),Quarterly_mmbls!$B123:EV123)</f>
        <v>1.7471671018849659E-2</v>
      </c>
      <c r="Z149" s="53">
        <f>SUMPRODUCT(--(Z$9=YEAR(Quarterly_mmbls!$B$9:EW$9)),Quarterly_mmbls!$B123:EW123)</f>
        <v>1.0435029005605029E-2</v>
      </c>
      <c r="AA149" s="53">
        <f>SUMPRODUCT(--(AA$9=YEAR(Quarterly_mmbls!$B$9:EX$9)),Quarterly_mmbls!$B123:EX123)</f>
        <v>9.4366231617216325E-3</v>
      </c>
      <c r="AB149" s="53">
        <f>SUMPRODUCT(--(AB$9=YEAR(Quarterly_mmbls!$B$9:EY$9)),Quarterly_mmbls!$B123:EY123)</f>
        <v>8.5025672883038503E-3</v>
      </c>
      <c r="AC149" s="53">
        <f>SUMPRODUCT(--(AC$9=YEAR(Quarterly_mmbls!$B$9:EZ$9)),Quarterly_mmbls!$B123:EZ123)</f>
        <v>8.9268865916147799E-3</v>
      </c>
      <c r="AD149" s="53">
        <f>SUMPRODUCT(--(AD$9=YEAR(Quarterly_mmbls!$B$9:FA$9)),Quarterly_mmbls!$B123:FA123)</f>
        <v>1.0558253097661181E-2</v>
      </c>
      <c r="AE149" s="53">
        <f>SUMPRODUCT(--(AE$9=YEAR(Quarterly_mmbls!$B$9:FB$9)),Quarterly_mmbls!$B123:FB123)</f>
        <v>1.2717231904374168E-2</v>
      </c>
      <c r="AF149" s="53">
        <f>SUMPRODUCT(--(AF$9=YEAR(Quarterly_mmbls!$B$9:FC$9)),Quarterly_mmbls!$B123:FC123)</f>
        <v>2.4582819950909378E-2</v>
      </c>
      <c r="AG149" s="53">
        <f>SUMPRODUCT(--(AG$9=YEAR(Quarterly_mmbls!$B$9:FD$9)),Quarterly_mmbls!$B123:FD123)</f>
        <v>2.1570150188447941E-2</v>
      </c>
      <c r="AH149" s="53">
        <f>SUMPRODUCT(--(AH$9=YEAR(Quarterly_mmbls!$B$9:FE$9)),Quarterly_mmbls!$B123:FE123)</f>
        <v>1.935152518779305E-2</v>
      </c>
      <c r="AI149" s="53">
        <f>SUMPRODUCT(--(AI$9=YEAR(Quarterly_mmbls!$B$9:FF$9)),Quarterly_mmbls!$B123:FF123)</f>
        <v>1.7454008189029171E-2</v>
      </c>
      <c r="AJ149" s="53">
        <f>SUMPRODUCT(--(AJ$9=YEAR(Quarterly_mmbls!$B$9:FG$9)),Quarterly_mmbls!$B123:FG123)</f>
        <v>1.4443662383630764E-2</v>
      </c>
      <c r="AK149" s="53">
        <f>SUMPRODUCT(--(AK$9=YEAR(Quarterly_mmbls!$B$9:FH$9)),Quarterly_mmbls!$B123:FH123)</f>
        <v>2.6063375754016953E-2</v>
      </c>
      <c r="AL149" s="53">
        <f>SUMPRODUCT(--(AL$9=YEAR(Quarterly_mmbls!$B$9:FI$9)),Quarterly_mmbls!$B123:FI123)</f>
        <v>3.2865551943635678E-3</v>
      </c>
      <c r="AM149" s="53">
        <f>SUMPRODUCT(--(AM$9=YEAR(Quarterly_mmbls!$B$9:FJ$9)),Quarterly_mmbls!$B123:FJ123)</f>
        <v>3.3098448360937517E-3</v>
      </c>
      <c r="AN149" s="53">
        <f>SUMPRODUCT(--(AN$9=YEAR(Quarterly_mmbls!$B$9:FK$9)),Quarterly_mmbls!$B123:FK123)</f>
        <v>2.5929431642717589E-3</v>
      </c>
      <c r="AO149" s="53">
        <f>SUMPRODUCT(--(AO$9=YEAR(Quarterly_mmbls!$B$9:FL$9)),Quarterly_mmbls!$B123:FL123)</f>
        <v>3.5019778121375563E-3</v>
      </c>
      <c r="AP149" s="53">
        <f>SUMPRODUCT(--(AP$9=YEAR(Quarterly_mmbls!$B$9:FM$9)),Quarterly_mmbls!$B123:FM123)</f>
        <v>5.0149869748746722E-3</v>
      </c>
      <c r="AQ149" s="53">
        <f>SUMPRODUCT(--(AQ$9=YEAR(Quarterly_mmbls!$B$9:FN$9)),Quarterly_mmbls!$B123:FN123)</f>
        <v>8.0068282059320706E-3</v>
      </c>
      <c r="AR149" s="53">
        <f>SUMPRODUCT(--(AR$9=YEAR(Quarterly_mmbls!$B$9:FQ$9)),Quarterly_mmbls!$B123:FQ123)</f>
        <v>7.032588725206821E-3</v>
      </c>
      <c r="AS149" s="53">
        <f>SUMPRODUCT(--(AS$9=YEAR(Quarterly_mmbls!$B$9:FU$9)),Quarterly_mmbls!$B123:FU123)</f>
        <v>3.3807719084614257E-3</v>
      </c>
    </row>
    <row r="150" spans="1:45" ht="15" x14ac:dyDescent="0.25">
      <c r="A150" s="49" t="s">
        <v>26</v>
      </c>
      <c r="B150" s="47">
        <f>SUMPRODUCT(--(B$9=YEAR(Quarterly_mmbls!$B$9:DY$9)),Quarterly_mmbls!$B124:DY124)</f>
        <v>1.8349530545087367</v>
      </c>
      <c r="C150" s="47">
        <f>SUMPRODUCT(--(C$9=YEAR(Quarterly_mmbls!$B$9:DZ$9)),Quarterly_mmbls!$B124:DZ124)</f>
        <v>1.6661425189431482</v>
      </c>
      <c r="D150" s="47">
        <f>SUMPRODUCT(--(D$9=YEAR(Quarterly_mmbls!$B$9:EA$9)),Quarterly_mmbls!$B124:EA124)</f>
        <v>1.6682846977034556</v>
      </c>
      <c r="E150" s="47">
        <f>SUMPRODUCT(--(E$9=YEAR(Quarterly_mmbls!$B$9:EB$9)),Quarterly_mmbls!$B124:EB124)</f>
        <v>1.8466016018182887</v>
      </c>
      <c r="F150" s="47">
        <f>SUMPRODUCT(--(F$9=YEAR(Quarterly_mmbls!$B$9:EC$9)),Quarterly_mmbls!$B124:EC124)</f>
        <v>1.7738968387382612</v>
      </c>
      <c r="G150" s="47">
        <f>SUMPRODUCT(--(G$9=YEAR(Quarterly_mmbls!$B$9:ED$9)),Quarterly_mmbls!$B124:ED124)</f>
        <v>1.6643098914887906</v>
      </c>
      <c r="H150" s="47">
        <f>SUMPRODUCT(--(H$9=YEAR(Quarterly_mmbls!$B$9:EE$9)),Quarterly_mmbls!$B124:EE124)</f>
        <v>1.685132133184692</v>
      </c>
      <c r="I150" s="47">
        <f>SUMPRODUCT(--(I$9=YEAR(Quarterly_mmbls!$B$9:EF$9)),Quarterly_mmbls!$B124:EF124)</f>
        <v>1.6961303251905733</v>
      </c>
      <c r="J150" s="47">
        <f>SUMPRODUCT(--(J$9=YEAR(Quarterly_mmbls!$B$9:EG$9)),Quarterly_mmbls!$B124:EG124)</f>
        <v>1.7690467776665912</v>
      </c>
      <c r="K150" s="47">
        <f>SUMPRODUCT(--(K$9=YEAR(Quarterly_mmbls!$B$9:EH$9)),Quarterly_mmbls!$B124:EH124)</f>
        <v>1.5599656341037924</v>
      </c>
      <c r="L150" s="47">
        <f>SUMPRODUCT(--(L$9=YEAR(Quarterly_mmbls!$B$9:EI$9)),Quarterly_mmbls!$B124:EI124)</f>
        <v>1.6384725022073758</v>
      </c>
      <c r="M150" s="47">
        <f>SUMPRODUCT(--(M$9=YEAR(Quarterly_mmbls!$B$9:EJ$9)),Quarterly_mmbls!$B124:EJ124)</f>
        <v>1.5589986816968309</v>
      </c>
      <c r="N150" s="47">
        <f>SUMPRODUCT(--(N$9=YEAR(Quarterly_mmbls!$B$9:EK$9)),Quarterly_mmbls!$B124:EK124)</f>
        <v>1.4151750893381529</v>
      </c>
      <c r="O150" s="47">
        <f>SUMPRODUCT(--(O$9=YEAR(Quarterly_mmbls!$B$9:EL$9)),Quarterly_mmbls!$B124:EL124)</f>
        <v>1.3427289814257612</v>
      </c>
      <c r="P150" s="47">
        <f>SUMPRODUCT(--(P$9=YEAR(Quarterly_mmbls!$B$9:EM$9)),Quarterly_mmbls!$B124:EM124)</f>
        <v>1.2843870571782725</v>
      </c>
      <c r="Q150" s="47">
        <f>SUMPRODUCT(--(Q$9=YEAR(Quarterly_mmbls!$B$9:EN$9)),Quarterly_mmbls!$B124:EN124)</f>
        <v>1.3862841850227516</v>
      </c>
      <c r="R150" s="47">
        <f>SUMPRODUCT(--(R$9=YEAR(Quarterly_mmbls!$B$9:EO$9)),Quarterly_mmbls!$B124:EO124)</f>
        <v>1.3643033529239295</v>
      </c>
      <c r="S150" s="47">
        <f>SUMPRODUCT(--(S$9=YEAR(Quarterly_mmbls!$B$9:EP$9)),Quarterly_mmbls!$B124:EP124)</f>
        <v>1.3024102166246272</v>
      </c>
      <c r="T150" s="47">
        <f>SUMPRODUCT(--(T$9=YEAR(Quarterly_mmbls!$B$9:EQ$9)),Quarterly_mmbls!$B124:EQ124)</f>
        <v>1.4384760580405458</v>
      </c>
      <c r="U150" s="47">
        <f>SUMPRODUCT(--(U$9=YEAR(Quarterly_mmbls!$B$9:ER$9)),Quarterly_mmbls!$B124:ER124)</f>
        <v>1.3789326023882249</v>
      </c>
      <c r="V150" s="47">
        <f>SUMPRODUCT(--(V$9=YEAR(Quarterly_mmbls!$B$9:ES$9)),Quarterly_mmbls!$B124:ES124)</f>
        <v>1.4299232569063469</v>
      </c>
      <c r="W150" s="47">
        <f>SUMPRODUCT(--(W$9=YEAR(Quarterly_mmbls!$B$9:ET$9)),Quarterly_mmbls!$B124:ET124)</f>
        <v>1.5559807667722125</v>
      </c>
      <c r="X150" s="47">
        <f>SUMPRODUCT(--(X$9=YEAR(Quarterly_mmbls!$B$9:EU$9)),Quarterly_mmbls!$B124:EU124)</f>
        <v>1.542576359876513</v>
      </c>
      <c r="Y150" s="47">
        <f>SUMPRODUCT(--(Y$9=YEAR(Quarterly_mmbls!$B$9:EV$9)),Quarterly_mmbls!$B124:EV124)</f>
        <v>1.5773014284463294</v>
      </c>
      <c r="Z150" s="47">
        <f>SUMPRODUCT(--(Z$9=YEAR(Quarterly_mmbls!$B$9:EW$9)),Quarterly_mmbls!$B124:EW124)</f>
        <v>1.4821582841968934</v>
      </c>
      <c r="AA150" s="47">
        <f>SUMPRODUCT(--(AA$9=YEAR(Quarterly_mmbls!$B$9:EX$9)),Quarterly_mmbls!$B124:EX124)</f>
        <v>1.3262036228436993</v>
      </c>
      <c r="AB150" s="47">
        <f>SUMPRODUCT(--(AB$9=YEAR(Quarterly_mmbls!$B$9:EY$9)),Quarterly_mmbls!$B124:EY124)</f>
        <v>1.6404220416194275</v>
      </c>
      <c r="AC150" s="47">
        <f>SUMPRODUCT(--(AC$9=YEAR(Quarterly_mmbls!$B$9:EZ$9)),Quarterly_mmbls!$B124:EZ124)</f>
        <v>1.657792334528926</v>
      </c>
      <c r="AD150" s="47">
        <f>SUMPRODUCT(--(AD$9=YEAR(Quarterly_mmbls!$B$9:FA$9)),Quarterly_mmbls!$B124:FA124)</f>
        <v>1.7615024002369606</v>
      </c>
      <c r="AE150" s="47">
        <f>SUMPRODUCT(--(AE$9=YEAR(Quarterly_mmbls!$B$9:FB$9)),Quarterly_mmbls!$B124:FB124)</f>
        <v>1.8999898919780565</v>
      </c>
      <c r="AF150" s="47">
        <f>SUMPRODUCT(--(AF$9=YEAR(Quarterly_mmbls!$B$9:FC$9)),Quarterly_mmbls!$B124:FC124)</f>
        <v>2.2595955838103388</v>
      </c>
      <c r="AG150" s="47">
        <f>SUMPRODUCT(--(AG$9=YEAR(Quarterly_mmbls!$B$9:FD$9)),Quarterly_mmbls!$B124:FD124)</f>
        <v>2.392354066264935</v>
      </c>
      <c r="AH150" s="47">
        <f>SUMPRODUCT(--(AH$9=YEAR(Quarterly_mmbls!$B$9:FE$9)),Quarterly_mmbls!$B124:FE124)</f>
        <v>2.4139249808676517</v>
      </c>
      <c r="AI150" s="47">
        <f>SUMPRODUCT(--(AI$9=YEAR(Quarterly_mmbls!$B$9:FF$9)),Quarterly_mmbls!$B124:FF124)</f>
        <v>2.6002790195061589</v>
      </c>
      <c r="AJ150" s="47">
        <f>SUMPRODUCT(--(AJ$9=YEAR(Quarterly_mmbls!$B$9:FG$9)),Quarterly_mmbls!$B124:FG124)</f>
        <v>2.436504048182274</v>
      </c>
      <c r="AK150" s="47">
        <f>SUMPRODUCT(--(AK$9=YEAR(Quarterly_mmbls!$B$9:FH$9)),Quarterly_mmbls!$B124:FH124)</f>
        <v>2.1971586272471972</v>
      </c>
      <c r="AL150" s="47">
        <f>SUMPRODUCT(--(AL$9=YEAR(Quarterly_mmbls!$B$9:FI$9)),Quarterly_mmbls!$B124:FI124)</f>
        <v>1.8392573739945164</v>
      </c>
      <c r="AM150" s="47">
        <f>SUMPRODUCT(--(AM$9=YEAR(Quarterly_mmbls!$B$9:FJ$9)),Quarterly_mmbls!$B124:FJ124)</f>
        <v>1.8104940398054181</v>
      </c>
      <c r="AN150" s="47">
        <f>SUMPRODUCT(--(AN$9=YEAR(Quarterly_mmbls!$B$9:FK$9)),Quarterly_mmbls!$B124:FK124)</f>
        <v>1.9909270932113943</v>
      </c>
      <c r="AO150" s="47">
        <f>SUMPRODUCT(--(AO$9=YEAR(Quarterly_mmbls!$B$9:FL$9)),Quarterly_mmbls!$B124:FL124)</f>
        <v>2.3569330676366231</v>
      </c>
      <c r="AP150" s="47">
        <f>SUMPRODUCT(--(AP$9=YEAR(Quarterly_mmbls!$B$9:FM$9)),Quarterly_mmbls!$B124:FM124)</f>
        <v>2.3868626291656305</v>
      </c>
      <c r="AQ150" s="47">
        <f>SUMPRODUCT(--(AQ$9=YEAR(Quarterly_mmbls!$B$9:FN$9)),Quarterly_mmbls!$B124:FN124)</f>
        <v>2.2595941690444361</v>
      </c>
      <c r="AR150" s="53">
        <f>SUMPRODUCT(--(AR$9=YEAR(Quarterly_mmbls!$B$9:FQ$9)),Quarterly_mmbls!$B124:FQ124)</f>
        <v>2.5030753666859367</v>
      </c>
      <c r="AS150" s="53">
        <f>SUMPRODUCT(--(AS$9=YEAR(Quarterly_mmbls!$B$9:FU$9)),Quarterly_mmbls!$B124:FU124)</f>
        <v>2.397532487485285</v>
      </c>
    </row>
    <row r="151" spans="1:45" ht="15" x14ac:dyDescent="0.25">
      <c r="A151" s="49" t="s">
        <v>27</v>
      </c>
      <c r="B151" s="39">
        <f>SUMPRODUCT(--(B$9=YEAR(Quarterly_mmbls!$B$9:DY$9)),Quarterly_mmbls!$B125:DY125)</f>
        <v>1.9032398999846845</v>
      </c>
      <c r="C151" s="39">
        <f>SUMPRODUCT(--(C$9=YEAR(Quarterly_mmbls!$B$9:DZ$9)),Quarterly_mmbls!$B125:DZ125)</f>
        <v>2.5360463938275508</v>
      </c>
      <c r="D151" s="39">
        <f>SUMPRODUCT(--(D$9=YEAR(Quarterly_mmbls!$B$9:EA$9)),Quarterly_mmbls!$B125:EA125)</f>
        <v>2.1529212233922488</v>
      </c>
      <c r="E151" s="39">
        <f>SUMPRODUCT(--(E$9=YEAR(Quarterly_mmbls!$B$9:EB$9)),Quarterly_mmbls!$B125:EB125)</f>
        <v>2.9311866383089216</v>
      </c>
      <c r="F151" s="39">
        <f>SUMPRODUCT(--(F$9=YEAR(Quarterly_mmbls!$B$9:EC$9)),Quarterly_mmbls!$B125:EC125)</f>
        <v>2.9892881706525842</v>
      </c>
      <c r="G151" s="39">
        <f>SUMPRODUCT(--(G$9=YEAR(Quarterly_mmbls!$B$9:ED$9)),Quarterly_mmbls!$B125:ED125)</f>
        <v>2.8602823730364193</v>
      </c>
      <c r="H151" s="39">
        <f>SUMPRODUCT(--(H$9=YEAR(Quarterly_mmbls!$B$9:EE$9)),Quarterly_mmbls!$B125:EE125)</f>
        <v>2.4673573284456793</v>
      </c>
      <c r="I151" s="39">
        <f>SUMPRODUCT(--(I$9=YEAR(Quarterly_mmbls!$B$9:EF$9)),Quarterly_mmbls!$B125:EF125)</f>
        <v>2.0140154374881156</v>
      </c>
      <c r="J151" s="39">
        <f>SUMPRODUCT(--(J$9=YEAR(Quarterly_mmbls!$B$9:EG$9)),Quarterly_mmbls!$B125:EG125)</f>
        <v>1.8248638012523193</v>
      </c>
      <c r="K151" s="39">
        <f>SUMPRODUCT(--(K$9=YEAR(Quarterly_mmbls!$B$9:EH$9)),Quarterly_mmbls!$B125:EH125)</f>
        <v>1.2411699486404502</v>
      </c>
      <c r="L151" s="39">
        <f>SUMPRODUCT(--(L$9=YEAR(Quarterly_mmbls!$B$9:EI$9)),Quarterly_mmbls!$B125:EI125)</f>
        <v>0.88707703825974382</v>
      </c>
      <c r="M151" s="39">
        <f>SUMPRODUCT(--(M$9=YEAR(Quarterly_mmbls!$B$9:EJ$9)),Quarterly_mmbls!$B125:EJ125)</f>
        <v>0.70221556742306523</v>
      </c>
      <c r="N151" s="39">
        <f>SUMPRODUCT(--(N$9=YEAR(Quarterly_mmbls!$B$9:EK$9)),Quarterly_mmbls!$B125:EK125)</f>
        <v>0.61419534483994287</v>
      </c>
      <c r="O151" s="39">
        <f>SUMPRODUCT(--(O$9=YEAR(Quarterly_mmbls!$B$9:EL$9)),Quarterly_mmbls!$B125:EL125)</f>
        <v>0.62527802844414615</v>
      </c>
      <c r="P151" s="39">
        <f>SUMPRODUCT(--(P$9=YEAR(Quarterly_mmbls!$B$9:EM$9)),Quarterly_mmbls!$B125:EM125)</f>
        <v>0.58722161278257456</v>
      </c>
      <c r="Q151" s="39">
        <f>SUMPRODUCT(--(Q$9=YEAR(Quarterly_mmbls!$B$9:EN$9)),Quarterly_mmbls!$B125:EN125)</f>
        <v>0.38059376127840483</v>
      </c>
      <c r="R151" s="39">
        <f>SUMPRODUCT(--(R$9=YEAR(Quarterly_mmbls!$B$9:EO$9)),Quarterly_mmbls!$B125:EO125)</f>
        <v>0.32627100762133543</v>
      </c>
      <c r="S151" s="39">
        <f>SUMPRODUCT(--(S$9=YEAR(Quarterly_mmbls!$B$9:EP$9)),Quarterly_mmbls!$B125:EP125)</f>
        <v>0.30354712526776956</v>
      </c>
      <c r="T151" s="39">
        <f>SUMPRODUCT(--(T$9=YEAR(Quarterly_mmbls!$B$9:EQ$9)),Quarterly_mmbls!$B125:EQ125)</f>
        <v>0.33829502716007237</v>
      </c>
      <c r="U151" s="39">
        <f>SUMPRODUCT(--(U$9=YEAR(Quarterly_mmbls!$B$9:ER$9)),Quarterly_mmbls!$B125:ER125)</f>
        <v>0.1967457732475012</v>
      </c>
      <c r="V151" s="39">
        <f>SUMPRODUCT(--(V$9=YEAR(Quarterly_mmbls!$B$9:ES$9)),Quarterly_mmbls!$B125:ES125)</f>
        <v>0.35267156775953051</v>
      </c>
      <c r="W151" s="39">
        <f>SUMPRODUCT(--(W$9=YEAR(Quarterly_mmbls!$B$9:ET$9)),Quarterly_mmbls!$B125:ET125)</f>
        <v>0.27190675142310428</v>
      </c>
      <c r="X151" s="39">
        <f>SUMPRODUCT(--(X$9=YEAR(Quarterly_mmbls!$B$9:EU$9)),Quarterly_mmbls!$B125:EU125)</f>
        <v>0.41553026839368001</v>
      </c>
      <c r="Y151" s="39">
        <f>SUMPRODUCT(--(Y$9=YEAR(Quarterly_mmbls!$B$9:EV$9)),Quarterly_mmbls!$B125:EV125)</f>
        <v>0.40765648821257522</v>
      </c>
      <c r="Z151" s="39">
        <f>SUMPRODUCT(--(Z$9=YEAR(Quarterly_mmbls!$B$9:EW$9)),Quarterly_mmbls!$B125:EW125)</f>
        <v>0.29910866782791712</v>
      </c>
      <c r="AA151" s="39">
        <f>SUMPRODUCT(--(AA$9=YEAR(Quarterly_mmbls!$B$9:EX$9)),Quarterly_mmbls!$B125:EX125)</f>
        <v>0.25106786647624463</v>
      </c>
      <c r="AB151" s="39">
        <f>SUMPRODUCT(--(AB$9=YEAR(Quarterly_mmbls!$B$9:EY$9)),Quarterly_mmbls!$B125:EY125)</f>
        <v>0.36568294268690732</v>
      </c>
      <c r="AC151" s="39">
        <f>SUMPRODUCT(--(AC$9=YEAR(Quarterly_mmbls!$B$9:EZ$9)),Quarterly_mmbls!$B125:EZ125)</f>
        <v>0.30136386253633679</v>
      </c>
      <c r="AD151" s="39">
        <f>SUMPRODUCT(--(AD$9=YEAR(Quarterly_mmbls!$B$9:FA$9)),Quarterly_mmbls!$B125:FA125)</f>
        <v>0.30570924322113879</v>
      </c>
      <c r="AE151" s="39">
        <f>SUMPRODUCT(--(AE$9=YEAR(Quarterly_mmbls!$B$9:FB$9)),Quarterly_mmbls!$B125:FB125)</f>
        <v>0.183033840078692</v>
      </c>
      <c r="AF151" s="39">
        <f>SUMPRODUCT(--(AF$9=YEAR(Quarterly_mmbls!$B$9:FC$9)),Quarterly_mmbls!$B125:FC125)</f>
        <v>0.14176044726181161</v>
      </c>
      <c r="AG151" s="39">
        <f>SUMPRODUCT(--(AG$9=YEAR(Quarterly_mmbls!$B$9:FD$9)),Quarterly_mmbls!$B125:FD125)</f>
        <v>0.14798296629948954</v>
      </c>
      <c r="AH151" s="39">
        <f>SUMPRODUCT(--(AH$9=YEAR(Quarterly_mmbls!$B$9:FE$9)),Quarterly_mmbls!$B125:FE125)</f>
        <v>0.14499495331066475</v>
      </c>
      <c r="AI151" s="39">
        <f>SUMPRODUCT(--(AI$9=YEAR(Quarterly_mmbls!$B$9:FF$9)),Quarterly_mmbls!$B125:FF125)</f>
        <v>0.18107206109861196</v>
      </c>
      <c r="AJ151" s="39">
        <f>SUMPRODUCT(--(AJ$9=YEAR(Quarterly_mmbls!$B$9:FG$9)),Quarterly_mmbls!$B125:FG125)</f>
        <v>0.27869993615475652</v>
      </c>
      <c r="AK151" s="39">
        <f>SUMPRODUCT(--(AK$9=YEAR(Quarterly_mmbls!$B$9:FH$9)),Quarterly_mmbls!$B125:FH125)</f>
        <v>0.13545857962835128</v>
      </c>
      <c r="AL151" s="39">
        <f>SUMPRODUCT(--(AL$9=YEAR(Quarterly_mmbls!$B$9:FI$9)),Quarterly_mmbls!$B125:FI125)</f>
        <v>0.18784694981452946</v>
      </c>
      <c r="AM151" s="39">
        <f>SUMPRODUCT(--(AM$9=YEAR(Quarterly_mmbls!$B$9:FJ$9)),Quarterly_mmbls!$B125:FJ125)</f>
        <v>0.15071010824963949</v>
      </c>
      <c r="AN151" s="39">
        <f>SUMPRODUCT(--(AN$9=YEAR(Quarterly_mmbls!$B$9:FK$9)),Quarterly_mmbls!$B125:FK125)</f>
        <v>0.14911304076215651</v>
      </c>
      <c r="AO151" s="39">
        <f>SUMPRODUCT(--(AO$9=YEAR(Quarterly_mmbls!$B$9:FL$9)),Quarterly_mmbls!$B125:FL125)</f>
        <v>0.15446984349016379</v>
      </c>
      <c r="AP151" s="39">
        <f>SUMPRODUCT(--(AP$9=YEAR(Quarterly_mmbls!$B$9:FM$9)),Quarterly_mmbls!$B125:FM125)</f>
        <v>0.15059806508438303</v>
      </c>
      <c r="AQ151" s="39">
        <f>SUMPRODUCT(--(AQ$9=YEAR(Quarterly_mmbls!$B$9:FN$9)),Quarterly_mmbls!$B125:FN125)</f>
        <v>0.19515201513429112</v>
      </c>
      <c r="AR151" s="53">
        <f>SUMPRODUCT(--(AR$9=YEAR(Quarterly_mmbls!$B$9:FQ$9)),Quarterly_mmbls!$B125:FQ125)</f>
        <v>0.1645682503309463</v>
      </c>
      <c r="AS151" s="53">
        <f>SUMPRODUCT(--(AS$9=YEAR(Quarterly_mmbls!$B$9:FU$9)),Quarterly_mmbls!$B125:FU125)</f>
        <v>0.21027209822017542</v>
      </c>
    </row>
    <row r="152" spans="1:45" ht="15" x14ac:dyDescent="0.25">
      <c r="A152" s="49" t="s">
        <v>24</v>
      </c>
      <c r="B152" s="39">
        <f>SUMPRODUCT(--(B$9=YEAR(Quarterly_mmbls!$B$9:DY$9)),Quarterly_mmbls!$B126:DY126)</f>
        <v>0</v>
      </c>
      <c r="C152" s="39">
        <f>SUMPRODUCT(--(C$9=YEAR(Quarterly_mmbls!$B$9:DZ$9)),Quarterly_mmbls!$B126:DZ126)</f>
        <v>0</v>
      </c>
      <c r="D152" s="39">
        <f>SUMPRODUCT(--(D$9=YEAR(Quarterly_mmbls!$B$9:EA$9)),Quarterly_mmbls!$B126:EA126)</f>
        <v>0</v>
      </c>
      <c r="E152" s="39">
        <f>SUMPRODUCT(--(E$9=YEAR(Quarterly_mmbls!$B$9:EB$9)),Quarterly_mmbls!$B126:EB126)</f>
        <v>0</v>
      </c>
      <c r="F152" s="39">
        <f>SUMPRODUCT(--(F$9=YEAR(Quarterly_mmbls!$B$9:EC$9)),Quarterly_mmbls!$B126:EC126)</f>
        <v>0</v>
      </c>
      <c r="G152" s="39">
        <f>SUMPRODUCT(--(G$9=YEAR(Quarterly_mmbls!$B$9:ED$9)),Quarterly_mmbls!$B126:ED126)</f>
        <v>0</v>
      </c>
      <c r="H152" s="39">
        <f>SUMPRODUCT(--(H$9=YEAR(Quarterly_mmbls!$B$9:EE$9)),Quarterly_mmbls!$B126:EE126)</f>
        <v>0</v>
      </c>
      <c r="I152" s="39">
        <f>SUMPRODUCT(--(I$9=YEAR(Quarterly_mmbls!$B$9:EF$9)),Quarterly_mmbls!$B126:EF126)</f>
        <v>0</v>
      </c>
      <c r="J152" s="39">
        <f>SUMPRODUCT(--(J$9=YEAR(Quarterly_mmbls!$B$9:EG$9)),Quarterly_mmbls!$B126:EG126)</f>
        <v>0</v>
      </c>
      <c r="K152" s="39">
        <f>SUMPRODUCT(--(K$9=YEAR(Quarterly_mmbls!$B$9:EH$9)),Quarterly_mmbls!$B126:EH126)</f>
        <v>0</v>
      </c>
      <c r="L152" s="39">
        <f>SUMPRODUCT(--(L$9=YEAR(Quarterly_mmbls!$B$9:EI$9)),Quarterly_mmbls!$B126:EI126)</f>
        <v>5.3408725020397105E-2</v>
      </c>
      <c r="M152" s="39">
        <f>SUMPRODUCT(--(M$9=YEAR(Quarterly_mmbls!$B$9:EJ$9)),Quarterly_mmbls!$B126:EJ126)</f>
        <v>0.10881336842350861</v>
      </c>
      <c r="N152" s="39">
        <f>SUMPRODUCT(--(N$9=YEAR(Quarterly_mmbls!$B$9:EK$9)),Quarterly_mmbls!$B126:EK126)</f>
        <v>0.14158822480487671</v>
      </c>
      <c r="O152" s="39">
        <f>SUMPRODUCT(--(O$9=YEAR(Quarterly_mmbls!$B$9:EL$9)),Quarterly_mmbls!$B126:EL126)</f>
        <v>0.15534224259382595</v>
      </c>
      <c r="P152" s="39">
        <f>SUMPRODUCT(--(P$9=YEAR(Quarterly_mmbls!$B$9:EM$9)),Quarterly_mmbls!$B126:EM126)</f>
        <v>0.17796404550719724</v>
      </c>
      <c r="Q152" s="39">
        <f>SUMPRODUCT(--(Q$9=YEAR(Quarterly_mmbls!$B$9:EN$9)),Quarterly_mmbls!$B126:EN126)</f>
        <v>0.18398923203890652</v>
      </c>
      <c r="R152" s="39">
        <f>SUMPRODUCT(--(R$9=YEAR(Quarterly_mmbls!$B$9:EO$9)),Quarterly_mmbls!$B126:EO126)</f>
        <v>0.20167587483164223</v>
      </c>
      <c r="S152" s="39">
        <f>SUMPRODUCT(--(S$9=YEAR(Quarterly_mmbls!$B$9:EP$9)),Quarterly_mmbls!$B126:EP126)</f>
        <v>0.24242451928180447</v>
      </c>
      <c r="T152" s="39">
        <f>SUMPRODUCT(--(T$9=YEAR(Quarterly_mmbls!$B$9:EQ$9)),Quarterly_mmbls!$B126:EQ126)</f>
        <v>0.24305498513472901</v>
      </c>
      <c r="U152" s="39">
        <f>SUMPRODUCT(--(U$9=YEAR(Quarterly_mmbls!$B$9:ER$9)),Quarterly_mmbls!$B126:ER126)</f>
        <v>0.25608581411044945</v>
      </c>
      <c r="V152" s="39">
        <f>SUMPRODUCT(--(V$9=YEAR(Quarterly_mmbls!$B$9:ES$9)),Quarterly_mmbls!$B126:ES126)</f>
        <v>0.28266398866489217</v>
      </c>
      <c r="W152" s="39">
        <f>SUMPRODUCT(--(W$9=YEAR(Quarterly_mmbls!$B$9:ET$9)),Quarterly_mmbls!$B126:ET126)</f>
        <v>0.25481056908233352</v>
      </c>
      <c r="X152" s="39">
        <f>SUMPRODUCT(--(X$9=YEAR(Quarterly_mmbls!$B$9:EU$9)),Quarterly_mmbls!$B126:EU126)</f>
        <v>0.25054647805809527</v>
      </c>
      <c r="Y152" s="39">
        <f>SUMPRODUCT(--(Y$9=YEAR(Quarterly_mmbls!$B$9:EV$9)),Quarterly_mmbls!$B126:EV126)</f>
        <v>0.20440070082716619</v>
      </c>
      <c r="Z152" s="39">
        <f>SUMPRODUCT(--(Z$9=YEAR(Quarterly_mmbls!$B$9:EW$9)),Quarterly_mmbls!$B126:EW126)</f>
        <v>0.21008557761232452</v>
      </c>
      <c r="AA152" s="39">
        <f>SUMPRODUCT(--(AA$9=YEAR(Quarterly_mmbls!$B$9:EX$9)),Quarterly_mmbls!$B126:EX126)</f>
        <v>0.2307429447900427</v>
      </c>
      <c r="AB152" s="39">
        <f>SUMPRODUCT(--(AB$9=YEAR(Quarterly_mmbls!$B$9:EY$9)),Quarterly_mmbls!$B126:EY126)</f>
        <v>0.31755391092604934</v>
      </c>
      <c r="AC152" s="39">
        <f>SUMPRODUCT(--(AC$9=YEAR(Quarterly_mmbls!$B$9:EZ$9)),Quarterly_mmbls!$B126:EZ126)</f>
        <v>0.45998003114227115</v>
      </c>
      <c r="AD152" s="39">
        <f>SUMPRODUCT(--(AD$9=YEAR(Quarterly_mmbls!$B$9:FA$9)),Quarterly_mmbls!$B126:FA126)</f>
        <v>0.52359364548224263</v>
      </c>
      <c r="AE152" s="39">
        <f>SUMPRODUCT(--(AE$9=YEAR(Quarterly_mmbls!$B$9:FB$9)),Quarterly_mmbls!$B126:FB126)</f>
        <v>0.57666540428701951</v>
      </c>
      <c r="AF152" s="39">
        <f>SUMPRODUCT(--(AF$9=YEAR(Quarterly_mmbls!$B$9:FC$9)),Quarterly_mmbls!$B126:FC126)</f>
        <v>0.65606698896824545</v>
      </c>
      <c r="AG152" s="39">
        <f>SUMPRODUCT(--(AG$9=YEAR(Quarterly_mmbls!$B$9:FD$9)),Quarterly_mmbls!$B126:FD126)</f>
        <v>0.68405549175529257</v>
      </c>
      <c r="AH152" s="39">
        <f>SUMPRODUCT(--(AH$9=YEAR(Quarterly_mmbls!$B$9:FE$9)),Quarterly_mmbls!$B126:FE126)</f>
        <v>0.71737148713944765</v>
      </c>
      <c r="AI152" s="39">
        <f>SUMPRODUCT(--(AI$9=YEAR(Quarterly_mmbls!$B$9:FF$9)),Quarterly_mmbls!$B126:FF126)</f>
        <v>0.793979602278719</v>
      </c>
      <c r="AJ152" s="39">
        <f>SUMPRODUCT(--(AJ$9=YEAR(Quarterly_mmbls!$B$9:FG$9)),Quarterly_mmbls!$B126:FG126)</f>
        <v>0.76025614688290499</v>
      </c>
      <c r="AK152" s="39">
        <f>SUMPRODUCT(--(AK$9=YEAR(Quarterly_mmbls!$B$9:FH$9)),Quarterly_mmbls!$B126:FH126)</f>
        <v>0.75221017224653963</v>
      </c>
      <c r="AL152" s="39">
        <f>SUMPRODUCT(--(AL$9=YEAR(Quarterly_mmbls!$B$9:FI$9)),Quarterly_mmbls!$B126:FI126)</f>
        <v>0.62804888373317747</v>
      </c>
      <c r="AM152" s="39">
        <f>SUMPRODUCT(--(AM$9=YEAR(Quarterly_mmbls!$B$9:FJ$9)),Quarterly_mmbls!$B126:FJ126)</f>
        <v>0.59094668141042861</v>
      </c>
      <c r="AN152" s="39">
        <f>SUMPRODUCT(--(AN$9=YEAR(Quarterly_mmbls!$B$9:FK$9)),Quarterly_mmbls!$B126:FK126)</f>
        <v>0.68042026287416812</v>
      </c>
      <c r="AO152" s="39">
        <f>SUMPRODUCT(--(AO$9=YEAR(Quarterly_mmbls!$B$9:FL$9)),Quarterly_mmbls!$B126:FL126)</f>
        <v>0.69253034617090725</v>
      </c>
      <c r="AP152" s="39">
        <f>SUMPRODUCT(--(AP$9=YEAR(Quarterly_mmbls!$B$9:FM$9)),Quarterly_mmbls!$B126:FM126)</f>
        <v>0.7233240366389504</v>
      </c>
      <c r="AQ152" s="39">
        <f>SUMPRODUCT(--(AQ$9=YEAR(Quarterly_mmbls!$B$9:FN$9)),Quarterly_mmbls!$B126:FN126)</f>
        <v>0.73636826653807408</v>
      </c>
      <c r="AR152" s="53">
        <f>SUMPRODUCT(--(AR$9=YEAR(Quarterly_mmbls!$B$9:FQ$9)),Quarterly_mmbls!$B126:FQ126)</f>
        <v>0.78881516485237646</v>
      </c>
      <c r="AS152" s="53">
        <f>SUMPRODUCT(--(AS$9=YEAR(Quarterly_mmbls!$B$9:FU$9)),Quarterly_mmbls!$B126:FU126)</f>
        <v>0.81064604331790868</v>
      </c>
    </row>
    <row r="153" spans="1:45" s="23" customFormat="1" x14ac:dyDescent="0.2">
      <c r="A153" s="25"/>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row>
    <row r="154" spans="1:45" ht="14.25" customHeight="1" x14ac:dyDescent="0.25">
      <c r="A154" s="54" t="s">
        <v>57</v>
      </c>
      <c r="B154" s="38">
        <f t="shared" ref="B154:AP154" si="60">SUM(B155,B158:B160)</f>
        <v>2.429919021891398</v>
      </c>
      <c r="C154" s="38">
        <f t="shared" si="60"/>
        <v>2.3506785886751329</v>
      </c>
      <c r="D154" s="38">
        <f t="shared" si="60"/>
        <v>2.3092208075986402</v>
      </c>
      <c r="E154" s="38">
        <f t="shared" si="60"/>
        <v>2.3125513421906021</v>
      </c>
      <c r="F154" s="38">
        <f t="shared" si="60"/>
        <v>2.2285734187010671</v>
      </c>
      <c r="G154" s="38">
        <f t="shared" si="60"/>
        <v>1.7126154382184655</v>
      </c>
      <c r="H154" s="38">
        <f t="shared" si="60"/>
        <v>2.4192177633750087</v>
      </c>
      <c r="I154" s="38">
        <f t="shared" si="60"/>
        <v>1.7922470729789026</v>
      </c>
      <c r="J154" s="38">
        <f t="shared" si="60"/>
        <v>2.0654740430243552</v>
      </c>
      <c r="K154" s="38">
        <f t="shared" si="60"/>
        <v>1.8436523995029408</v>
      </c>
      <c r="L154" s="38">
        <f t="shared" si="60"/>
        <v>1.6979722836508855</v>
      </c>
      <c r="M154" s="38">
        <f t="shared" si="60"/>
        <v>1.5178024178052216</v>
      </c>
      <c r="N154" s="38">
        <f t="shared" si="60"/>
        <v>1.4326418730464463</v>
      </c>
      <c r="O154" s="38">
        <f t="shared" si="60"/>
        <v>0.98719702123369535</v>
      </c>
      <c r="P154" s="38">
        <f t="shared" si="60"/>
        <v>0.9842439322100216</v>
      </c>
      <c r="Q154" s="38">
        <f t="shared" si="60"/>
        <v>0.92542749829557291</v>
      </c>
      <c r="R154" s="38">
        <f t="shared" si="60"/>
        <v>1.2376602691594594</v>
      </c>
      <c r="S154" s="38">
        <f t="shared" si="60"/>
        <v>1.2482184965587326</v>
      </c>
      <c r="T154" s="38">
        <f t="shared" si="60"/>
        <v>1.5984517401286358</v>
      </c>
      <c r="U154" s="38">
        <f t="shared" si="60"/>
        <v>0.80506002677343214</v>
      </c>
      <c r="V154" s="38">
        <f t="shared" si="60"/>
        <v>1.4471457528790301</v>
      </c>
      <c r="W154" s="38">
        <f t="shared" si="60"/>
        <v>1.1644560518151259</v>
      </c>
      <c r="X154" s="38">
        <f t="shared" si="60"/>
        <v>0.85616147876970683</v>
      </c>
      <c r="Y154" s="38">
        <f t="shared" si="60"/>
        <v>0.79208411105078069</v>
      </c>
      <c r="Z154" s="38">
        <f t="shared" si="60"/>
        <v>0.82539072192558105</v>
      </c>
      <c r="AA154" s="38">
        <f t="shared" si="60"/>
        <v>0.79720600621655258</v>
      </c>
      <c r="AB154" s="38">
        <f t="shared" si="60"/>
        <v>0.85508297688623924</v>
      </c>
      <c r="AC154" s="38">
        <f t="shared" si="60"/>
        <v>0.79415480062915278</v>
      </c>
      <c r="AD154" s="38">
        <f t="shared" si="60"/>
        <v>0.76655677104073439</v>
      </c>
      <c r="AE154" s="38">
        <f t="shared" si="60"/>
        <v>0.9775058008869667</v>
      </c>
      <c r="AF154" s="38">
        <f t="shared" si="60"/>
        <v>1.1873875056811718</v>
      </c>
      <c r="AG154" s="38">
        <f t="shared" si="60"/>
        <v>1.130193639968303</v>
      </c>
      <c r="AH154" s="38">
        <f t="shared" si="60"/>
        <v>0.88873879726764515</v>
      </c>
      <c r="AI154" s="38">
        <f t="shared" si="60"/>
        <v>0.96400350374525989</v>
      </c>
      <c r="AJ154" s="38">
        <f t="shared" si="60"/>
        <v>0.96270238724520374</v>
      </c>
      <c r="AK154" s="38">
        <f t="shared" si="60"/>
        <v>0.75877024503438006</v>
      </c>
      <c r="AL154" s="38">
        <f t="shared" si="60"/>
        <v>0.9987689215778468</v>
      </c>
      <c r="AM154" s="38">
        <f t="shared" si="60"/>
        <v>1.0983004188333694</v>
      </c>
      <c r="AN154" s="38">
        <f t="shared" si="60"/>
        <v>0.97444932822727548</v>
      </c>
      <c r="AO154" s="38">
        <f t="shared" si="60"/>
        <v>0.92930634156133141</v>
      </c>
      <c r="AP154" s="38">
        <f t="shared" si="60"/>
        <v>1.0611227167061328</v>
      </c>
      <c r="AQ154" s="38">
        <f>SUM(AQ155,AQ158:AQ160)</f>
        <v>1.1282141888931583</v>
      </c>
      <c r="AR154" s="38">
        <f t="shared" ref="AR154" si="61">SUM(AR155,AR158:AR160)</f>
        <v>1.2336472393848925</v>
      </c>
      <c r="AS154" s="38">
        <f>SUM(AS155,AS158:AS160)</f>
        <v>1.4171162661739678</v>
      </c>
    </row>
    <row r="155" spans="1:45" ht="15" x14ac:dyDescent="0.25">
      <c r="A155" s="49" t="s">
        <v>25</v>
      </c>
      <c r="B155" s="39">
        <f t="shared" ref="B155:AP155" si="62">SUM(B156:B157)</f>
        <v>0.54765370225748899</v>
      </c>
      <c r="C155" s="39">
        <f t="shared" si="62"/>
        <v>0.5736568629703247</v>
      </c>
      <c r="D155" s="39">
        <f t="shared" si="62"/>
        <v>0.55434216398409164</v>
      </c>
      <c r="E155" s="39">
        <f t="shared" si="62"/>
        <v>0.56180834823224057</v>
      </c>
      <c r="F155" s="39">
        <f t="shared" si="62"/>
        <v>0.63679184201465455</v>
      </c>
      <c r="G155" s="39">
        <f t="shared" si="62"/>
        <v>0.56256244181660542</v>
      </c>
      <c r="H155" s="39">
        <f t="shared" si="62"/>
        <v>0.59802365218542675</v>
      </c>
      <c r="I155" s="39">
        <f t="shared" si="62"/>
        <v>0.54063957211853986</v>
      </c>
      <c r="J155" s="39">
        <f t="shared" si="62"/>
        <v>0.60227842366314177</v>
      </c>
      <c r="K155" s="39">
        <f t="shared" si="62"/>
        <v>0.54999710907472621</v>
      </c>
      <c r="L155" s="39">
        <f t="shared" si="62"/>
        <v>0.52350886823506393</v>
      </c>
      <c r="M155" s="39">
        <f t="shared" si="62"/>
        <v>0.45609185718544143</v>
      </c>
      <c r="N155" s="39">
        <f t="shared" si="62"/>
        <v>0.38214871402134187</v>
      </c>
      <c r="O155" s="39">
        <f t="shared" si="62"/>
        <v>0.24260084649803645</v>
      </c>
      <c r="P155" s="39">
        <f t="shared" si="62"/>
        <v>0.21318845259060548</v>
      </c>
      <c r="Q155" s="39">
        <f t="shared" si="62"/>
        <v>0.19689405033135721</v>
      </c>
      <c r="R155" s="39">
        <f t="shared" si="62"/>
        <v>0.19855158861181954</v>
      </c>
      <c r="S155" s="39">
        <f t="shared" si="62"/>
        <v>0.165777303454063</v>
      </c>
      <c r="T155" s="39">
        <f t="shared" si="62"/>
        <v>0.27657643257489589</v>
      </c>
      <c r="U155" s="39">
        <f t="shared" si="62"/>
        <v>0.15154561801160782</v>
      </c>
      <c r="V155" s="39">
        <f t="shared" si="62"/>
        <v>0.66856796260248497</v>
      </c>
      <c r="W155" s="39">
        <f t="shared" si="62"/>
        <v>0.3729379894679723</v>
      </c>
      <c r="X155" s="39">
        <f t="shared" si="62"/>
        <v>0.11143392640780889</v>
      </c>
      <c r="Y155" s="39">
        <f t="shared" si="62"/>
        <v>0.12202063410791224</v>
      </c>
      <c r="Z155" s="39">
        <f t="shared" si="62"/>
        <v>5.9531666401298665E-2</v>
      </c>
      <c r="AA155" s="39">
        <f t="shared" si="62"/>
        <v>3.3063493633056468E-2</v>
      </c>
      <c r="AB155" s="39">
        <f t="shared" si="62"/>
        <v>2.6430633514856246E-2</v>
      </c>
      <c r="AC155" s="39">
        <f t="shared" si="62"/>
        <v>3.2861097538694456E-2</v>
      </c>
      <c r="AD155" s="39">
        <f t="shared" si="62"/>
        <v>3.1803600594755815E-2</v>
      </c>
      <c r="AE155" s="39">
        <f t="shared" si="62"/>
        <v>2.65799528584682E-2</v>
      </c>
      <c r="AF155" s="39">
        <f t="shared" si="62"/>
        <v>9.2984144341367703E-2</v>
      </c>
      <c r="AG155" s="39">
        <f t="shared" si="62"/>
        <v>3.1137852758781375E-2</v>
      </c>
      <c r="AH155" s="39">
        <f t="shared" si="62"/>
        <v>2.4207554785748767E-2</v>
      </c>
      <c r="AI155" s="39">
        <f t="shared" si="62"/>
        <v>6.7958092104793852E-2</v>
      </c>
      <c r="AJ155" s="39">
        <f t="shared" si="62"/>
        <v>2.2932778969662376E-2</v>
      </c>
      <c r="AK155" s="39">
        <f t="shared" si="62"/>
        <v>1.9679811980329247E-2</v>
      </c>
      <c r="AL155" s="39">
        <f t="shared" si="62"/>
        <v>8.295101170678245E-3</v>
      </c>
      <c r="AM155" s="39">
        <f t="shared" si="62"/>
        <v>1.5560021141146095E-2</v>
      </c>
      <c r="AN155" s="39">
        <f t="shared" si="62"/>
        <v>3.0509396725452824E-2</v>
      </c>
      <c r="AO155" s="39">
        <f t="shared" si="62"/>
        <v>4.0074252209558181E-2</v>
      </c>
      <c r="AP155" s="39">
        <f t="shared" si="62"/>
        <v>4.7824340543155389E-2</v>
      </c>
      <c r="AQ155" s="39">
        <f>SUM(AQ156:AQ157)</f>
        <v>5.6851788197099636E-2</v>
      </c>
      <c r="AR155" s="39">
        <f t="shared" ref="AR155" si="63">SUM(AR156:AR157)</f>
        <v>8.027123926158572E-2</v>
      </c>
      <c r="AS155" s="39">
        <f>SUM(AS156:AS157)</f>
        <v>0.11174546727185772</v>
      </c>
    </row>
    <row r="156" spans="1:45" ht="17.25" x14ac:dyDescent="0.25">
      <c r="A156" s="50" t="s">
        <v>138</v>
      </c>
      <c r="B156" s="53">
        <f>SUMPRODUCT(--(B$9=YEAR(Quarterly_mmbls!$B$9:DY$9)),Quarterly_mmbls!$B130:DY130)</f>
        <v>5.4355036256974062E-2</v>
      </c>
      <c r="C156" s="53">
        <f>SUMPRODUCT(--(C$9=YEAR(Quarterly_mmbls!$B$9:DZ$9)),Quarterly_mmbls!$B130:DZ130)</f>
        <v>4.5133259386156081E-2</v>
      </c>
      <c r="D156" s="53">
        <f>SUMPRODUCT(--(D$9=YEAR(Quarterly_mmbls!$B$9:EA$9)),Quarterly_mmbls!$B130:EA130)</f>
        <v>3.6361118370124991E-2</v>
      </c>
      <c r="E156" s="53">
        <f>SUMPRODUCT(--(E$9=YEAR(Quarterly_mmbls!$B$9:EB$9)),Quarterly_mmbls!$B130:EB130)</f>
        <v>2.5824368716439682E-2</v>
      </c>
      <c r="F156" s="53">
        <f>SUMPRODUCT(--(F$9=YEAR(Quarterly_mmbls!$B$9:EC$9)),Quarterly_mmbls!$B130:EC130)</f>
        <v>2.1701292764997604E-2</v>
      </c>
      <c r="G156" s="53">
        <f>SUMPRODUCT(--(G$9=YEAR(Quarterly_mmbls!$B$9:ED$9)),Quarterly_mmbls!$B130:ED130)</f>
        <v>1.6517754891888326E-2</v>
      </c>
      <c r="H156" s="53">
        <f>SUMPRODUCT(--(H$9=YEAR(Quarterly_mmbls!$B$9:EE$9)),Quarterly_mmbls!$B130:EE130)</f>
        <v>1.7094646177275283E-2</v>
      </c>
      <c r="I156" s="53">
        <f>SUMPRODUCT(--(I$9=YEAR(Quarterly_mmbls!$B$9:EF$9)),Quarterly_mmbls!$B130:EF130)</f>
        <v>1.0171950752631793E-2</v>
      </c>
      <c r="J156" s="53">
        <f>SUMPRODUCT(--(J$9=YEAR(Quarterly_mmbls!$B$9:EG$9)),Quarterly_mmbls!$B130:EG130)</f>
        <v>1.0341624660098546E-2</v>
      </c>
      <c r="K156" s="53">
        <f>SUMPRODUCT(--(K$9=YEAR(Quarterly_mmbls!$B$9:EH$9)),Quarterly_mmbls!$B130:EH130)</f>
        <v>1.3921744107647016E-2</v>
      </c>
      <c r="L156" s="53">
        <f>SUMPRODUCT(--(L$9=YEAR(Quarterly_mmbls!$B$9:EI$9)),Quarterly_mmbls!$B130:EI130)</f>
        <v>3.9813982387073399E-2</v>
      </c>
      <c r="M156" s="53">
        <f>SUMPRODUCT(--(M$9=YEAR(Quarterly_mmbls!$B$9:EJ$9)),Quarterly_mmbls!$B130:EJ130)</f>
        <v>3.6233862939524936E-2</v>
      </c>
      <c r="N156" s="53">
        <f>SUMPRODUCT(--(N$9=YEAR(Quarterly_mmbls!$B$9:EK$9)),Quarterly_mmbls!$B130:EK130)</f>
        <v>2.8428863196054324E-2</v>
      </c>
      <c r="O156" s="53">
        <f>SUMPRODUCT(--(O$9=YEAR(Quarterly_mmbls!$B$9:EL$9)),Quarterly_mmbls!$B130:EL130)</f>
        <v>1.3896293021527003E-2</v>
      </c>
      <c r="P156" s="53">
        <f>SUMPRODUCT(--(P$9=YEAR(Quarterly_mmbls!$B$9:EM$9)),Quarterly_mmbls!$B130:EM130)</f>
        <v>1.8163591794315821E-2</v>
      </c>
      <c r="Q156" s="53">
        <f>SUMPRODUCT(--(Q$9=YEAR(Quarterly_mmbls!$B$9:EN$9)),Quarterly_mmbls!$B130:EN130)</f>
        <v>2.5352299280412161E-2</v>
      </c>
      <c r="R156" s="53">
        <f>SUMPRODUCT(--(R$9=YEAR(Quarterly_mmbls!$B$9:EO$9)),Quarterly_mmbls!$B130:EO130)</f>
        <v>3.9910412450951574E-2</v>
      </c>
      <c r="S156" s="53">
        <f>SUMPRODUCT(--(S$9=YEAR(Quarterly_mmbls!$B$9:EP$9)),Quarterly_mmbls!$B130:EP130)</f>
        <v>5.9701099722295092E-2</v>
      </c>
      <c r="T156" s="53">
        <f>SUMPRODUCT(--(T$9=YEAR(Quarterly_mmbls!$B$9:EQ$9)),Quarterly_mmbls!$B130:EQ130)</f>
        <v>7.0975534660383116E-2</v>
      </c>
      <c r="U156" s="53">
        <f>SUMPRODUCT(--(U$9=YEAR(Quarterly_mmbls!$B$9:ER$9)),Quarterly_mmbls!$B130:ER130)</f>
        <v>7.7307829391646016E-2</v>
      </c>
      <c r="V156" s="53">
        <f>SUMPRODUCT(--(V$9=YEAR(Quarterly_mmbls!$B$9:ES$9)),Quarterly_mmbls!$B130:ES130)</f>
        <v>0.19998364864234663</v>
      </c>
      <c r="W156" s="53">
        <f>SUMPRODUCT(--(W$9=YEAR(Quarterly_mmbls!$B$9:ET$9)),Quarterly_mmbls!$B130:ET130)</f>
        <v>0.14002274856616034</v>
      </c>
      <c r="X156" s="53">
        <f>SUMPRODUCT(--(X$9=YEAR(Quarterly_mmbls!$B$9:EU$9)),Quarterly_mmbls!$B130:EU130)</f>
        <v>8.1466238449438955E-2</v>
      </c>
      <c r="Y156" s="53">
        <f>SUMPRODUCT(--(Y$9=YEAR(Quarterly_mmbls!$B$9:EV$9)),Quarterly_mmbls!$B130:EV130)</f>
        <v>8.4493617137960331E-2</v>
      </c>
      <c r="Z156" s="53">
        <f>SUMPRODUCT(--(Z$9=YEAR(Quarterly_mmbls!$B$9:EW$9)),Quarterly_mmbls!$B130:EW130)</f>
        <v>4.45642751373585E-2</v>
      </c>
      <c r="AA156" s="53">
        <f>SUMPRODUCT(--(AA$9=YEAR(Quarterly_mmbls!$B$9:EX$9)),Quarterly_mmbls!$B130:EX130)</f>
        <v>2.1648337687667982E-2</v>
      </c>
      <c r="AB156" s="53">
        <f>SUMPRODUCT(--(AB$9=YEAR(Quarterly_mmbls!$B$9:EY$9)),Quarterly_mmbls!$B130:EY130)</f>
        <v>1.6478845976539092E-2</v>
      </c>
      <c r="AC156" s="53">
        <f>SUMPRODUCT(--(AC$9=YEAR(Quarterly_mmbls!$B$9:EZ$9)),Quarterly_mmbls!$B130:EZ130)</f>
        <v>2.2560001914079288E-2</v>
      </c>
      <c r="AD156" s="53">
        <f>SUMPRODUCT(--(AD$9=YEAR(Quarterly_mmbls!$B$9:FA$9)),Quarterly_mmbls!$B130:FA130)</f>
        <v>2.0871749515587974E-2</v>
      </c>
      <c r="AE156" s="53">
        <f>SUMPRODUCT(--(AE$9=YEAR(Quarterly_mmbls!$B$9:FB$9)),Quarterly_mmbls!$B130:FB130)</f>
        <v>1.9048658249328533E-2</v>
      </c>
      <c r="AF156" s="53">
        <f>SUMPRODUCT(--(AF$9=YEAR(Quarterly_mmbls!$B$9:FC$9)),Quarterly_mmbls!$B130:FC130)</f>
        <v>2.3166223517496629E-2</v>
      </c>
      <c r="AG156" s="53">
        <f>SUMPRODUCT(--(AG$9=YEAR(Quarterly_mmbls!$B$9:FD$9)),Quarterly_mmbls!$B130:FD130)</f>
        <v>2.5030276285656773E-2</v>
      </c>
      <c r="AH156" s="53">
        <f>SUMPRODUCT(--(AH$9=YEAR(Quarterly_mmbls!$B$9:FE$9)),Quarterly_mmbls!$B130:FE130)</f>
        <v>1.5645704525352654E-2</v>
      </c>
      <c r="AI156" s="53">
        <f>SUMPRODUCT(--(AI$9=YEAR(Quarterly_mmbls!$B$9:FF$9)),Quarterly_mmbls!$B130:FF130)</f>
        <v>5.6366269279646115E-2</v>
      </c>
      <c r="AJ156" s="53">
        <f>SUMPRODUCT(--(AJ$9=YEAR(Quarterly_mmbls!$B$9:FG$9)),Quarterly_mmbls!$B130:FG130)</f>
        <v>1.1938240710692227E-2</v>
      </c>
      <c r="AK156" s="53">
        <f>SUMPRODUCT(--(AK$9=YEAR(Quarterly_mmbls!$B$9:FH$9)),Quarterly_mmbls!$B130:FH130)</f>
        <v>1.0982451336725997E-2</v>
      </c>
      <c r="AL156" s="53">
        <f>SUMPRODUCT(--(AL$9=YEAR(Quarterly_mmbls!$B$9:FI$9)),Quarterly_mmbls!$B130:FI130)</f>
        <v>5.5353298426259493E-3</v>
      </c>
      <c r="AM156" s="53">
        <f>SUMPRODUCT(--(AM$9=YEAR(Quarterly_mmbls!$B$9:FJ$9)),Quarterly_mmbls!$B130:FJ130)</f>
        <v>1.0741867480881209E-2</v>
      </c>
      <c r="AN156" s="53">
        <f>SUMPRODUCT(--(AN$9=YEAR(Quarterly_mmbls!$B$9:FK$9)),Quarterly_mmbls!$B130:FK130)</f>
        <v>2.391076253728866E-2</v>
      </c>
      <c r="AO156" s="53">
        <f>SUMPRODUCT(--(AO$9=YEAR(Quarterly_mmbls!$B$9:FL$9)),Quarterly_mmbls!$B130:FL130)</f>
        <v>3.4851326893344484E-2</v>
      </c>
      <c r="AP156" s="53">
        <f>SUMPRODUCT(--(AP$9=YEAR(Quarterly_mmbls!$B$9:FM$9)),Quarterly_mmbls!$B130:FM130)</f>
        <v>4.3991588144914343E-2</v>
      </c>
      <c r="AQ156" s="53">
        <f>SUMPRODUCT(--(AQ$9=YEAR(Quarterly_mmbls!$B$9:FN$9)),Quarterly_mmbls!$B130:FN130)</f>
        <v>5.2353350567826487E-2</v>
      </c>
      <c r="AR156" s="53">
        <f>SUMPRODUCT(--(AR$9=YEAR(Quarterly_mmbls!$B$9:FQ$9)),Quarterly_mmbls!$B130:FQ130)</f>
        <v>7.1125024889065927E-2</v>
      </c>
      <c r="AS156" s="53">
        <f>SUMPRODUCT(--(AS$9=YEAR(Quarterly_mmbls!$B$9:FU$9)),Quarterly_mmbls!$B130:FU130)</f>
        <v>9.8243895957606631E-2</v>
      </c>
    </row>
    <row r="157" spans="1:45" ht="17.25" x14ac:dyDescent="0.25">
      <c r="A157" s="50" t="s">
        <v>139</v>
      </c>
      <c r="B157" s="53">
        <f>SUMPRODUCT(--(B$9=YEAR(Quarterly_mmbls!$B$9:DY$9)),Quarterly_mmbls!$B131:DY131)</f>
        <v>0.49329866600051497</v>
      </c>
      <c r="C157" s="53">
        <f>SUMPRODUCT(--(C$9=YEAR(Quarterly_mmbls!$B$9:DZ$9)),Quarterly_mmbls!$B131:DZ131)</f>
        <v>0.52852360358416861</v>
      </c>
      <c r="D157" s="53">
        <f>SUMPRODUCT(--(D$9=YEAR(Quarterly_mmbls!$B$9:EA$9)),Quarterly_mmbls!$B131:EA131)</f>
        <v>0.51798104561396663</v>
      </c>
      <c r="E157" s="53">
        <f>SUMPRODUCT(--(E$9=YEAR(Quarterly_mmbls!$B$9:EB$9)),Quarterly_mmbls!$B131:EB131)</f>
        <v>0.5359839795158009</v>
      </c>
      <c r="F157" s="53">
        <f>SUMPRODUCT(--(F$9=YEAR(Quarterly_mmbls!$B$9:EC$9)),Quarterly_mmbls!$B131:EC131)</f>
        <v>0.61509054924965689</v>
      </c>
      <c r="G157" s="53">
        <f>SUMPRODUCT(--(G$9=YEAR(Quarterly_mmbls!$B$9:ED$9)),Quarterly_mmbls!$B131:ED131)</f>
        <v>0.54604468692471708</v>
      </c>
      <c r="H157" s="53">
        <f>SUMPRODUCT(--(H$9=YEAR(Quarterly_mmbls!$B$9:EE$9)),Quarterly_mmbls!$B131:EE131)</f>
        <v>0.58092900600815145</v>
      </c>
      <c r="I157" s="53">
        <f>SUMPRODUCT(--(I$9=YEAR(Quarterly_mmbls!$B$9:EF$9)),Quarterly_mmbls!$B131:EF131)</f>
        <v>0.53046762136590808</v>
      </c>
      <c r="J157" s="53">
        <f>SUMPRODUCT(--(J$9=YEAR(Quarterly_mmbls!$B$9:EG$9)),Quarterly_mmbls!$B131:EG131)</f>
        <v>0.59193679900304319</v>
      </c>
      <c r="K157" s="53">
        <f>SUMPRODUCT(--(K$9=YEAR(Quarterly_mmbls!$B$9:EH$9)),Quarterly_mmbls!$B131:EH131)</f>
        <v>0.53607536496707919</v>
      </c>
      <c r="L157" s="53">
        <f>SUMPRODUCT(--(L$9=YEAR(Quarterly_mmbls!$B$9:EI$9)),Quarterly_mmbls!$B131:EI131)</f>
        <v>0.48369488584799059</v>
      </c>
      <c r="M157" s="53">
        <f>SUMPRODUCT(--(M$9=YEAR(Quarterly_mmbls!$B$9:EJ$9)),Quarterly_mmbls!$B131:EJ131)</f>
        <v>0.41985799424591652</v>
      </c>
      <c r="N157" s="53">
        <f>SUMPRODUCT(--(N$9=YEAR(Quarterly_mmbls!$B$9:EK$9)),Quarterly_mmbls!$B131:EK131)</f>
        <v>0.35371985082528756</v>
      </c>
      <c r="O157" s="53">
        <f>SUMPRODUCT(--(O$9=YEAR(Quarterly_mmbls!$B$9:EL$9)),Quarterly_mmbls!$B131:EL131)</f>
        <v>0.22870455347650945</v>
      </c>
      <c r="P157" s="53">
        <f>SUMPRODUCT(--(P$9=YEAR(Quarterly_mmbls!$B$9:EM$9)),Quarterly_mmbls!$B131:EM131)</f>
        <v>0.19502486079628967</v>
      </c>
      <c r="Q157" s="53">
        <f>SUMPRODUCT(--(Q$9=YEAR(Quarterly_mmbls!$B$9:EN$9)),Quarterly_mmbls!$B131:EN131)</f>
        <v>0.17154175105094505</v>
      </c>
      <c r="R157" s="53">
        <f>SUMPRODUCT(--(R$9=YEAR(Quarterly_mmbls!$B$9:EO$9)),Quarterly_mmbls!$B131:EO131)</f>
        <v>0.15864117616086798</v>
      </c>
      <c r="S157" s="53">
        <f>SUMPRODUCT(--(S$9=YEAR(Quarterly_mmbls!$B$9:EP$9)),Quarterly_mmbls!$B131:EP131)</f>
        <v>0.1060762037317679</v>
      </c>
      <c r="T157" s="53">
        <f>SUMPRODUCT(--(T$9=YEAR(Quarterly_mmbls!$B$9:EQ$9)),Quarterly_mmbls!$B131:EQ131)</f>
        <v>0.20560089791451278</v>
      </c>
      <c r="U157" s="53">
        <f>SUMPRODUCT(--(U$9=YEAR(Quarterly_mmbls!$B$9:ER$9)),Quarterly_mmbls!$B131:ER131)</f>
        <v>7.4237788619961789E-2</v>
      </c>
      <c r="V157" s="53">
        <f>SUMPRODUCT(--(V$9=YEAR(Quarterly_mmbls!$B$9:ES$9)),Quarterly_mmbls!$B131:ES131)</f>
        <v>0.46858431396013833</v>
      </c>
      <c r="W157" s="53">
        <f>SUMPRODUCT(--(W$9=YEAR(Quarterly_mmbls!$B$9:ET$9)),Quarterly_mmbls!$B131:ET131)</f>
        <v>0.23291524090181193</v>
      </c>
      <c r="X157" s="53">
        <f>SUMPRODUCT(--(X$9=YEAR(Quarterly_mmbls!$B$9:EU$9)),Quarterly_mmbls!$B131:EU131)</f>
        <v>2.9967687958369925E-2</v>
      </c>
      <c r="Y157" s="53">
        <f>SUMPRODUCT(--(Y$9=YEAR(Quarterly_mmbls!$B$9:EV$9)),Quarterly_mmbls!$B131:EV131)</f>
        <v>3.7527016969951907E-2</v>
      </c>
      <c r="Z157" s="53">
        <f>SUMPRODUCT(--(Z$9=YEAR(Quarterly_mmbls!$B$9:EW$9)),Quarterly_mmbls!$B131:EW131)</f>
        <v>1.4967391263940165E-2</v>
      </c>
      <c r="AA157" s="53">
        <f>SUMPRODUCT(--(AA$9=YEAR(Quarterly_mmbls!$B$9:EX$9)),Quarterly_mmbls!$B131:EX131)</f>
        <v>1.1415155945388483E-2</v>
      </c>
      <c r="AB157" s="53">
        <f>SUMPRODUCT(--(AB$9=YEAR(Quarterly_mmbls!$B$9:EY$9)),Quarterly_mmbls!$B131:EY131)</f>
        <v>9.9517875383171549E-3</v>
      </c>
      <c r="AC157" s="53">
        <f>SUMPRODUCT(--(AC$9=YEAR(Quarterly_mmbls!$B$9:EZ$9)),Quarterly_mmbls!$B131:EZ131)</f>
        <v>1.0301095624615167E-2</v>
      </c>
      <c r="AD157" s="53">
        <f>SUMPRODUCT(--(AD$9=YEAR(Quarterly_mmbls!$B$9:FA$9)),Quarterly_mmbls!$B131:FA131)</f>
        <v>1.0931851079167838E-2</v>
      </c>
      <c r="AE157" s="53">
        <f>SUMPRODUCT(--(AE$9=YEAR(Quarterly_mmbls!$B$9:FB$9)),Quarterly_mmbls!$B131:FB131)</f>
        <v>7.5312946091396667E-3</v>
      </c>
      <c r="AF157" s="53">
        <f>SUMPRODUCT(--(AF$9=YEAR(Quarterly_mmbls!$B$9:FC$9)),Quarterly_mmbls!$B131:FC131)</f>
        <v>6.9817920823871074E-2</v>
      </c>
      <c r="AG157" s="53">
        <f>SUMPRODUCT(--(AG$9=YEAR(Quarterly_mmbls!$B$9:FD$9)),Quarterly_mmbls!$B131:FD131)</f>
        <v>6.107576473124602E-3</v>
      </c>
      <c r="AH157" s="53">
        <f>SUMPRODUCT(--(AH$9=YEAR(Quarterly_mmbls!$B$9:FE$9)),Quarterly_mmbls!$B131:FE131)</f>
        <v>8.5618502603961137E-3</v>
      </c>
      <c r="AI157" s="53">
        <f>SUMPRODUCT(--(AI$9=YEAR(Quarterly_mmbls!$B$9:FF$9)),Quarterly_mmbls!$B131:FF131)</f>
        <v>1.1591822825147736E-2</v>
      </c>
      <c r="AJ157" s="53">
        <f>SUMPRODUCT(--(AJ$9=YEAR(Quarterly_mmbls!$B$9:FG$9)),Quarterly_mmbls!$B131:FG131)</f>
        <v>1.0994538258970149E-2</v>
      </c>
      <c r="AK157" s="53">
        <f>SUMPRODUCT(--(AK$9=YEAR(Quarterly_mmbls!$B$9:FH$9)),Quarterly_mmbls!$B131:FH131)</f>
        <v>8.6973606436032483E-3</v>
      </c>
      <c r="AL157" s="53">
        <f>SUMPRODUCT(--(AL$9=YEAR(Quarterly_mmbls!$B$9:FI$9)),Quarterly_mmbls!$B131:FI131)</f>
        <v>2.7597713280522961E-3</v>
      </c>
      <c r="AM157" s="53">
        <f>SUMPRODUCT(--(AM$9=YEAR(Quarterly_mmbls!$B$9:FJ$9)),Quarterly_mmbls!$B131:FJ131)</f>
        <v>4.8181536602648865E-3</v>
      </c>
      <c r="AN157" s="53">
        <f>SUMPRODUCT(--(AN$9=YEAR(Quarterly_mmbls!$B$9:FK$9)),Quarterly_mmbls!$B131:FK131)</f>
        <v>6.5986341881641647E-3</v>
      </c>
      <c r="AO157" s="53">
        <f>SUMPRODUCT(--(AO$9=YEAR(Quarterly_mmbls!$B$9:FL$9)),Quarterly_mmbls!$B131:FL131)</f>
        <v>5.2229253162136965E-3</v>
      </c>
      <c r="AP157" s="53">
        <f>SUMPRODUCT(--(AP$9=YEAR(Quarterly_mmbls!$B$9:FM$9)),Quarterly_mmbls!$B131:FM131)</f>
        <v>3.8327523982410435E-3</v>
      </c>
      <c r="AQ157" s="53">
        <f>SUMPRODUCT(--(AQ$9=YEAR(Quarterly_mmbls!$B$9:FN$9)),Quarterly_mmbls!$B131:FN131)</f>
        <v>4.4984376292731502E-3</v>
      </c>
      <c r="AR157" s="53">
        <f>SUMPRODUCT(--(AR$9=YEAR(Quarterly_mmbls!$B$9:FQ$9)),Quarterly_mmbls!$B131:FQ131)</f>
        <v>9.1462143725197995E-3</v>
      </c>
      <c r="AS157" s="53">
        <f>SUMPRODUCT(--(AS$9=YEAR(Quarterly_mmbls!$B$9:FU$9)),Quarterly_mmbls!$B131:FU131)</f>
        <v>1.3501571314251084E-2</v>
      </c>
    </row>
    <row r="158" spans="1:45" ht="15" x14ac:dyDescent="0.25">
      <c r="A158" s="49" t="s">
        <v>26</v>
      </c>
      <c r="B158" s="47">
        <f>SUMPRODUCT(--(B$9=YEAR(Quarterly_mmbls!$B$9:DY$9)),Quarterly_mmbls!$B132:DY132)</f>
        <v>1.2433118977908644</v>
      </c>
      <c r="C158" s="47">
        <f>SUMPRODUCT(--(C$9=YEAR(Quarterly_mmbls!$B$9:DZ$9)),Quarterly_mmbls!$B132:DZ132)</f>
        <v>1.2571527919385723</v>
      </c>
      <c r="D158" s="47">
        <f>SUMPRODUCT(--(D$9=YEAR(Quarterly_mmbls!$B$9:EA$9)),Quarterly_mmbls!$B132:EA132)</f>
        <v>1.2169133149658582</v>
      </c>
      <c r="E158" s="47">
        <f>SUMPRODUCT(--(E$9=YEAR(Quarterly_mmbls!$B$9:EB$9)),Quarterly_mmbls!$B132:EB132)</f>
        <v>1.262048485267093</v>
      </c>
      <c r="F158" s="47">
        <f>SUMPRODUCT(--(F$9=YEAR(Quarterly_mmbls!$B$9:EC$9)),Quarterly_mmbls!$B132:EC132)</f>
        <v>1.2795576676507165</v>
      </c>
      <c r="G158" s="47">
        <f>SUMPRODUCT(--(G$9=YEAR(Quarterly_mmbls!$B$9:ED$9)),Quarterly_mmbls!$B132:ED132)</f>
        <v>1.0013949171019179</v>
      </c>
      <c r="H158" s="47">
        <f>SUMPRODUCT(--(H$9=YEAR(Quarterly_mmbls!$B$9:EE$9)),Quarterly_mmbls!$B132:EE132)</f>
        <v>1.6103948794600784</v>
      </c>
      <c r="I158" s="47">
        <f>SUMPRODUCT(--(I$9=YEAR(Quarterly_mmbls!$B$9:EF$9)),Quarterly_mmbls!$B132:EF132)</f>
        <v>1.0461604922210335</v>
      </c>
      <c r="J158" s="47">
        <f>SUMPRODUCT(--(J$9=YEAR(Quarterly_mmbls!$B$9:EG$9)),Quarterly_mmbls!$B132:EG132)</f>
        <v>1.2337492826740049</v>
      </c>
      <c r="K158" s="47">
        <f>SUMPRODUCT(--(K$9=YEAR(Quarterly_mmbls!$B$9:EH$9)),Quarterly_mmbls!$B132:EH132)</f>
        <v>1.1503189683128683</v>
      </c>
      <c r="L158" s="47">
        <f>SUMPRODUCT(--(L$9=YEAR(Quarterly_mmbls!$B$9:EI$9)),Quarterly_mmbls!$B132:EI132)</f>
        <v>1.0514344932663393</v>
      </c>
      <c r="M158" s="47">
        <f>SUMPRODUCT(--(M$9=YEAR(Quarterly_mmbls!$B$9:EJ$9)),Quarterly_mmbls!$B132:EJ132)</f>
        <v>0.88046673787783736</v>
      </c>
      <c r="N158" s="47">
        <f>SUMPRODUCT(--(N$9=YEAR(Quarterly_mmbls!$B$9:EK$9)),Quarterly_mmbls!$B132:EK132)</f>
        <v>0.91157852422913155</v>
      </c>
      <c r="O158" s="47">
        <f>SUMPRODUCT(--(O$9=YEAR(Quarterly_mmbls!$B$9:EL$9)),Quarterly_mmbls!$B132:EL132)</f>
        <v>0.64187945050442297</v>
      </c>
      <c r="P158" s="47">
        <f>SUMPRODUCT(--(P$9=YEAR(Quarterly_mmbls!$B$9:EM$9)),Quarterly_mmbls!$B132:EM132)</f>
        <v>0.63301359256754397</v>
      </c>
      <c r="Q158" s="47">
        <f>SUMPRODUCT(--(Q$9=YEAR(Quarterly_mmbls!$B$9:EN$9)),Quarterly_mmbls!$B132:EN132)</f>
        <v>0.54514852791780943</v>
      </c>
      <c r="R158" s="47">
        <f>SUMPRODUCT(--(R$9=YEAR(Quarterly_mmbls!$B$9:EO$9)),Quarterly_mmbls!$B132:EO132)</f>
        <v>0.81351750050355143</v>
      </c>
      <c r="S158" s="47">
        <f>SUMPRODUCT(--(S$9=YEAR(Quarterly_mmbls!$B$9:EP$9)),Quarterly_mmbls!$B132:EP132)</f>
        <v>0.8590653040705114</v>
      </c>
      <c r="T158" s="47">
        <f>SUMPRODUCT(--(T$9=YEAR(Quarterly_mmbls!$B$9:EQ$9)),Quarterly_mmbls!$B132:EQ132)</f>
        <v>0.9312514107312132</v>
      </c>
      <c r="U158" s="47">
        <f>SUMPRODUCT(--(U$9=YEAR(Quarterly_mmbls!$B$9:ER$9)),Quarterly_mmbls!$B132:ER132)</f>
        <v>0.52321046539569971</v>
      </c>
      <c r="V158" s="47">
        <f>SUMPRODUCT(--(V$9=YEAR(Quarterly_mmbls!$B$9:ES$9)),Quarterly_mmbls!$B132:ES132)</f>
        <v>0.63298994452617752</v>
      </c>
      <c r="W158" s="47">
        <f>SUMPRODUCT(--(W$9=YEAR(Quarterly_mmbls!$B$9:ET$9)),Quarterly_mmbls!$B132:ET132)</f>
        <v>0.65814696903503356</v>
      </c>
      <c r="X158" s="47">
        <f>SUMPRODUCT(--(X$9=YEAR(Quarterly_mmbls!$B$9:EU$9)),Quarterly_mmbls!$B132:EU132)</f>
        <v>0.59343420224552046</v>
      </c>
      <c r="Y158" s="47">
        <f>SUMPRODUCT(--(Y$9=YEAR(Quarterly_mmbls!$B$9:EV$9)),Quarterly_mmbls!$B132:EV132)</f>
        <v>0.57312219459697566</v>
      </c>
      <c r="Z158" s="47">
        <f>SUMPRODUCT(--(Z$9=YEAR(Quarterly_mmbls!$B$9:EW$9)),Quarterly_mmbls!$B132:EW132)</f>
        <v>0.65116707037262012</v>
      </c>
      <c r="AA158" s="47">
        <f>SUMPRODUCT(--(AA$9=YEAR(Quarterly_mmbls!$B$9:EX$9)),Quarterly_mmbls!$B132:EX132)</f>
        <v>0.62832691037118282</v>
      </c>
      <c r="AB158" s="47">
        <f>SUMPRODUCT(--(AB$9=YEAR(Quarterly_mmbls!$B$9:EY$9)),Quarterly_mmbls!$B132:EY132)</f>
        <v>0.63288412143499762</v>
      </c>
      <c r="AC158" s="47">
        <f>SUMPRODUCT(--(AC$9=YEAR(Quarterly_mmbls!$B$9:EZ$9)),Quarterly_mmbls!$B132:EZ132)</f>
        <v>0.50949108749201955</v>
      </c>
      <c r="AD158" s="47">
        <f>SUMPRODUCT(--(AD$9=YEAR(Quarterly_mmbls!$B$9:FA$9)),Quarterly_mmbls!$B132:FA132)</f>
        <v>0.46088551476824047</v>
      </c>
      <c r="AE158" s="47">
        <f>SUMPRODUCT(--(AE$9=YEAR(Quarterly_mmbls!$B$9:FB$9)),Quarterly_mmbls!$B132:FB132)</f>
        <v>0.54398721236078462</v>
      </c>
      <c r="AF158" s="47">
        <f>SUMPRODUCT(--(AF$9=YEAR(Quarterly_mmbls!$B$9:FC$9)),Quarterly_mmbls!$B132:FC132)</f>
        <v>0.73845974252301605</v>
      </c>
      <c r="AG158" s="47">
        <f>SUMPRODUCT(--(AG$9=YEAR(Quarterly_mmbls!$B$9:FD$9)),Quarterly_mmbls!$B132:FD132)</f>
        <v>0.65043703644793371</v>
      </c>
      <c r="AH158" s="47">
        <f>SUMPRODUCT(--(AH$9=YEAR(Quarterly_mmbls!$B$9:FE$9)),Quarterly_mmbls!$B132:FE132)</f>
        <v>0.5350760426864114</v>
      </c>
      <c r="AI158" s="47">
        <f>SUMPRODUCT(--(AI$9=YEAR(Quarterly_mmbls!$B$9:FF$9)),Quarterly_mmbls!$B132:FF132)</f>
        <v>0.52686533969662441</v>
      </c>
      <c r="AJ158" s="47">
        <f>SUMPRODUCT(--(AJ$9=YEAR(Quarterly_mmbls!$B$9:FG$9)),Quarterly_mmbls!$B132:FG132)</f>
        <v>0.59091609083590113</v>
      </c>
      <c r="AK158" s="47">
        <f>SUMPRODUCT(--(AK$9=YEAR(Quarterly_mmbls!$B$9:FH$9)),Quarterly_mmbls!$B132:FH132)</f>
        <v>0.4537148531347166</v>
      </c>
      <c r="AL158" s="47">
        <f>SUMPRODUCT(--(AL$9=YEAR(Quarterly_mmbls!$B$9:FI$9)),Quarterly_mmbls!$B132:FI132)</f>
        <v>0.72301620843351044</v>
      </c>
      <c r="AM158" s="47">
        <f>SUMPRODUCT(--(AM$9=YEAR(Quarterly_mmbls!$B$9:FJ$9)),Quarterly_mmbls!$B132:FJ132)</f>
        <v>0.81850688018813078</v>
      </c>
      <c r="AN158" s="47">
        <f>SUMPRODUCT(--(AN$9=YEAR(Quarterly_mmbls!$B$9:FK$9)),Quarterly_mmbls!$B132:FK132)</f>
        <v>0.65959757287524146</v>
      </c>
      <c r="AO158" s="47">
        <f>SUMPRODUCT(--(AO$9=YEAR(Quarterly_mmbls!$B$9:FL$9)),Quarterly_mmbls!$B132:FL132)</f>
        <v>0.60861552451020895</v>
      </c>
      <c r="AP158" s="47">
        <f>SUMPRODUCT(--(AP$9=YEAR(Quarterly_mmbls!$B$9:FM$9)),Quarterly_mmbls!$B132:FM132)</f>
        <v>0.73009980766073157</v>
      </c>
      <c r="AQ158" s="47">
        <f>SUMPRODUCT(--(AQ$9=YEAR(Quarterly_mmbls!$B$9:FN$9)),Quarterly_mmbls!$B132:FN132)</f>
        <v>0.75520368781669001</v>
      </c>
      <c r="AR158" s="53">
        <f>SUMPRODUCT(--(AR$9=YEAR(Quarterly_mmbls!$B$9:FQ$9)),Quarterly_mmbls!$B132:FQ132)</f>
        <v>0.79333553237697396</v>
      </c>
      <c r="AS158" s="53">
        <f>SUMPRODUCT(--(AS$9=YEAR(Quarterly_mmbls!$B$9:FU$9)),Quarterly_mmbls!$B132:FU132)</f>
        <v>0.90174124120789978</v>
      </c>
    </row>
    <row r="159" spans="1:45" ht="15" x14ac:dyDescent="0.25">
      <c r="A159" s="49" t="s">
        <v>27</v>
      </c>
      <c r="B159" s="39">
        <f>SUMPRODUCT(--(B$9=YEAR(Quarterly_mmbls!$B$9:DY$9)),Quarterly_mmbls!$B133:DY133)</f>
        <v>0.6389534218430446</v>
      </c>
      <c r="C159" s="39">
        <f>SUMPRODUCT(--(C$9=YEAR(Quarterly_mmbls!$B$9:DZ$9)),Quarterly_mmbls!$B133:DZ133)</f>
        <v>0.51986893376623577</v>
      </c>
      <c r="D159" s="39">
        <f>SUMPRODUCT(--(D$9=YEAR(Quarterly_mmbls!$B$9:EA$9)),Quarterly_mmbls!$B133:EA133)</f>
        <v>0.53796532864869029</v>
      </c>
      <c r="E159" s="39">
        <f>SUMPRODUCT(--(E$9=YEAR(Quarterly_mmbls!$B$9:EB$9)),Quarterly_mmbls!$B133:EB133)</f>
        <v>0.48869450869126857</v>
      </c>
      <c r="F159" s="39">
        <f>SUMPRODUCT(--(F$9=YEAR(Quarterly_mmbls!$B$9:EC$9)),Quarterly_mmbls!$B133:EC133)</f>
        <v>0.3122239090356958</v>
      </c>
      <c r="G159" s="39">
        <f>SUMPRODUCT(--(G$9=YEAR(Quarterly_mmbls!$B$9:ED$9)),Quarterly_mmbls!$B133:ED133)</f>
        <v>0.14865807929994238</v>
      </c>
      <c r="H159" s="39">
        <f>SUMPRODUCT(--(H$9=YEAR(Quarterly_mmbls!$B$9:EE$9)),Quarterly_mmbls!$B133:EE133)</f>
        <v>0.21079923172950316</v>
      </c>
      <c r="I159" s="39">
        <f>SUMPRODUCT(--(I$9=YEAR(Quarterly_mmbls!$B$9:EF$9)),Quarterly_mmbls!$B133:EF133)</f>
        <v>0.20544700863932916</v>
      </c>
      <c r="J159" s="39">
        <f>SUMPRODUCT(--(J$9=YEAR(Quarterly_mmbls!$B$9:EG$9)),Quarterly_mmbls!$B133:EG133)</f>
        <v>0.22944633668720871</v>
      </c>
      <c r="K159" s="39">
        <f>SUMPRODUCT(--(K$9=YEAR(Quarterly_mmbls!$B$9:EH$9)),Quarterly_mmbls!$B133:EH133)</f>
        <v>0.14333632211534636</v>
      </c>
      <c r="L159" s="39">
        <f>SUMPRODUCT(--(L$9=YEAR(Quarterly_mmbls!$B$9:EI$9)),Quarterly_mmbls!$B133:EI133)</f>
        <v>0.10143799743340065</v>
      </c>
      <c r="M159" s="39">
        <f>SUMPRODUCT(--(M$9=YEAR(Quarterly_mmbls!$B$9:EJ$9)),Quarterly_mmbls!$B133:EJ133)</f>
        <v>0.13725510657547421</v>
      </c>
      <c r="N159" s="39">
        <f>SUMPRODUCT(--(N$9=YEAR(Quarterly_mmbls!$B$9:EK$9)),Quarterly_mmbls!$B133:EK133)</f>
        <v>8.1676408246317417E-2</v>
      </c>
      <c r="O159" s="39">
        <f>SUMPRODUCT(--(O$9=YEAR(Quarterly_mmbls!$B$9:EL$9)),Quarterly_mmbls!$B133:EL133)</f>
        <v>3.9918320715898632E-2</v>
      </c>
      <c r="P159" s="39">
        <f>SUMPRODUCT(--(P$9=YEAR(Quarterly_mmbls!$B$9:EM$9)),Quarterly_mmbls!$B133:EM133)</f>
        <v>6.6098430112059722E-2</v>
      </c>
      <c r="Q159" s="39">
        <f>SUMPRODUCT(--(Q$9=YEAR(Quarterly_mmbls!$B$9:EN$9)),Quarterly_mmbls!$B133:EN133)</f>
        <v>0.10900573095315261</v>
      </c>
      <c r="R159" s="39">
        <f>SUMPRODUCT(--(R$9=YEAR(Quarterly_mmbls!$B$9:EO$9)),Quarterly_mmbls!$B133:EO133)</f>
        <v>0.14406201736744823</v>
      </c>
      <c r="S159" s="39">
        <f>SUMPRODUCT(--(S$9=YEAR(Quarterly_mmbls!$B$9:EP$9)),Quarterly_mmbls!$B133:EP133)</f>
        <v>0.12537374531800016</v>
      </c>
      <c r="T159" s="39">
        <f>SUMPRODUCT(--(T$9=YEAR(Quarterly_mmbls!$B$9:EQ$9)),Quarterly_mmbls!$B133:EQ133)</f>
        <v>0.29236688200129424</v>
      </c>
      <c r="U159" s="39">
        <f>SUMPRODUCT(--(U$9=YEAR(Quarterly_mmbls!$B$9:ER$9)),Quarterly_mmbls!$B133:ER133)</f>
        <v>2.6779106718112778E-2</v>
      </c>
      <c r="V159" s="39">
        <f>SUMPRODUCT(--(V$9=YEAR(Quarterly_mmbls!$B$9:ES$9)),Quarterly_mmbls!$B133:ES133)</f>
        <v>3.131855928302963E-2</v>
      </c>
      <c r="W159" s="39">
        <f>SUMPRODUCT(--(W$9=YEAR(Quarterly_mmbls!$B$9:ET$9)),Quarterly_mmbls!$B133:ET133)</f>
        <v>3.0361785154745413E-2</v>
      </c>
      <c r="X159" s="39">
        <f>SUMPRODUCT(--(X$9=YEAR(Quarterly_mmbls!$B$9:EU$9)),Quarterly_mmbls!$B133:EU133)</f>
        <v>5.0007836493541492E-2</v>
      </c>
      <c r="Y159" s="39">
        <f>SUMPRODUCT(--(Y$9=YEAR(Quarterly_mmbls!$B$9:EV$9)),Quarterly_mmbls!$B133:EV133)</f>
        <v>1.4310585923384321E-2</v>
      </c>
      <c r="Z159" s="39">
        <f>SUMPRODUCT(--(Z$9=YEAR(Quarterly_mmbls!$B$9:EW$9)),Quarterly_mmbls!$B133:EW133)</f>
        <v>2.9763129642942868E-2</v>
      </c>
      <c r="AA159" s="39">
        <f>SUMPRODUCT(--(AA$9=YEAR(Quarterly_mmbls!$B$9:EX$9)),Quarterly_mmbls!$B133:EX133)</f>
        <v>4.2535832889489061E-2</v>
      </c>
      <c r="AB159" s="39">
        <f>SUMPRODUCT(--(AB$9=YEAR(Quarterly_mmbls!$B$9:EY$9)),Quarterly_mmbls!$B133:EY133)</f>
        <v>6.739439197726968E-2</v>
      </c>
      <c r="AC159" s="39">
        <f>SUMPRODUCT(--(AC$9=YEAR(Quarterly_mmbls!$B$9:EZ$9)),Quarterly_mmbls!$B133:EZ133)</f>
        <v>6.5851832847103484E-2</v>
      </c>
      <c r="AD159" s="39">
        <f>SUMPRODUCT(--(AD$9=YEAR(Quarterly_mmbls!$B$9:FA$9)),Quarterly_mmbls!$B133:FA133)</f>
        <v>6.2200536174165585E-2</v>
      </c>
      <c r="AE159" s="39">
        <f>SUMPRODUCT(--(AE$9=YEAR(Quarterly_mmbls!$B$9:FB$9)),Quarterly_mmbls!$B133:FB133)</f>
        <v>0.17381681286488893</v>
      </c>
      <c r="AF159" s="39">
        <f>SUMPRODUCT(--(AF$9=YEAR(Quarterly_mmbls!$B$9:FC$9)),Quarterly_mmbls!$B133:FC133)</f>
        <v>9.0723039929911084E-2</v>
      </c>
      <c r="AG159" s="39">
        <f>SUMPRODUCT(--(AG$9=YEAR(Quarterly_mmbls!$B$9:FD$9)),Quarterly_mmbls!$B133:FD133)</f>
        <v>0.17208358504718047</v>
      </c>
      <c r="AH159" s="39">
        <f>SUMPRODUCT(--(AH$9=YEAR(Quarterly_mmbls!$B$9:FE$9)),Quarterly_mmbls!$B133:FE133)</f>
        <v>3.9451763720646849E-2</v>
      </c>
      <c r="AI159" s="39">
        <f>SUMPRODUCT(--(AI$9=YEAR(Quarterly_mmbls!$B$9:FF$9)),Quarterly_mmbls!$B133:FF133)</f>
        <v>4.8207163259776489E-2</v>
      </c>
      <c r="AJ159" s="39">
        <f>SUMPRODUCT(--(AJ$9=YEAR(Quarterly_mmbls!$B$9:FG$9)),Quarterly_mmbls!$B133:FG133)</f>
        <v>4.1513598240702942E-2</v>
      </c>
      <c r="AK159" s="39">
        <f>SUMPRODUCT(--(AK$9=YEAR(Quarterly_mmbls!$B$9:FH$9)),Quarterly_mmbls!$B133:FH133)</f>
        <v>7.6269289230876981E-3</v>
      </c>
      <c r="AL159" s="39">
        <f>SUMPRODUCT(--(AL$9=YEAR(Quarterly_mmbls!$B$9:FI$9)),Quarterly_mmbls!$B133:FI133)</f>
        <v>1.3563586952026578E-2</v>
      </c>
      <c r="AM159" s="39">
        <f>SUMPRODUCT(--(AM$9=YEAR(Quarterly_mmbls!$B$9:FJ$9)),Quarterly_mmbls!$B133:FJ133)</f>
        <v>7.3953330673372369E-3</v>
      </c>
      <c r="AN159" s="39">
        <f>SUMPRODUCT(--(AN$9=YEAR(Quarterly_mmbls!$B$9:FK$9)),Quarterly_mmbls!$B133:FK133)</f>
        <v>1.7378747150833659E-3</v>
      </c>
      <c r="AO159" s="39">
        <f>SUMPRODUCT(--(AO$9=YEAR(Quarterly_mmbls!$B$9:FL$9)),Quarterly_mmbls!$B133:FL133)</f>
        <v>3.3155502771463601E-3</v>
      </c>
      <c r="AP159" s="39">
        <f>SUMPRODUCT(--(AP$9=YEAR(Quarterly_mmbls!$B$9:FM$9)),Quarterly_mmbls!$B133:FM133)</f>
        <v>7.2709583492190383E-4</v>
      </c>
      <c r="AQ159" s="39">
        <f>SUMPRODUCT(--(AQ$9=YEAR(Quarterly_mmbls!$B$9:FN$9)),Quarterly_mmbls!$B133:FN133)</f>
        <v>1.3908847244680778E-3</v>
      </c>
      <c r="AR159" s="53">
        <f>SUMPRODUCT(--(AR$9=YEAR(Quarterly_mmbls!$B$9:FQ$9)),Quarterly_mmbls!$B133:FQ133)</f>
        <v>6.5066243815268395E-3</v>
      </c>
      <c r="AS159" s="53">
        <f>SUMPRODUCT(--(AS$9=YEAR(Quarterly_mmbls!$B$9:FU$9)),Quarterly_mmbls!$B133:FU133)</f>
        <v>9.3631821335157638E-3</v>
      </c>
    </row>
    <row r="160" spans="1:45" ht="15" x14ac:dyDescent="0.25">
      <c r="A160" s="49" t="s">
        <v>24</v>
      </c>
      <c r="B160" s="39">
        <f>SUMPRODUCT(--(B$9=YEAR(Quarterly_mmbls!$B$9:DY$9)),Quarterly_mmbls!$B134:DY134)</f>
        <v>0</v>
      </c>
      <c r="C160" s="39">
        <f>SUMPRODUCT(--(C$9=YEAR(Quarterly_mmbls!$B$9:DZ$9)),Quarterly_mmbls!$B134:DZ134)</f>
        <v>0</v>
      </c>
      <c r="D160" s="39">
        <f>SUMPRODUCT(--(D$9=YEAR(Quarterly_mmbls!$B$9:EA$9)),Quarterly_mmbls!$B134:EA134)</f>
        <v>0</v>
      </c>
      <c r="E160" s="39">
        <f>SUMPRODUCT(--(E$9=YEAR(Quarterly_mmbls!$B$9:EB$9)),Quarterly_mmbls!$B134:EB134)</f>
        <v>0</v>
      </c>
      <c r="F160" s="39">
        <f>SUMPRODUCT(--(F$9=YEAR(Quarterly_mmbls!$B$9:EC$9)),Quarterly_mmbls!$B134:EC134)</f>
        <v>0</v>
      </c>
      <c r="G160" s="39">
        <f>SUMPRODUCT(--(G$9=YEAR(Quarterly_mmbls!$B$9:ED$9)),Quarterly_mmbls!$B134:ED134)</f>
        <v>0</v>
      </c>
      <c r="H160" s="39">
        <f>SUMPRODUCT(--(H$9=YEAR(Quarterly_mmbls!$B$9:EE$9)),Quarterly_mmbls!$B134:EE134)</f>
        <v>0</v>
      </c>
      <c r="I160" s="39">
        <f>SUMPRODUCT(--(I$9=YEAR(Quarterly_mmbls!$B$9:EF$9)),Quarterly_mmbls!$B134:EF134)</f>
        <v>0</v>
      </c>
      <c r="J160" s="39">
        <f>SUMPRODUCT(--(J$9=YEAR(Quarterly_mmbls!$B$9:EG$9)),Quarterly_mmbls!$B134:EG134)</f>
        <v>0</v>
      </c>
      <c r="K160" s="39">
        <f>SUMPRODUCT(--(K$9=YEAR(Quarterly_mmbls!$B$9:EH$9)),Quarterly_mmbls!$B134:EH134)</f>
        <v>0</v>
      </c>
      <c r="L160" s="39">
        <f>SUMPRODUCT(--(L$9=YEAR(Quarterly_mmbls!$B$9:EI$9)),Quarterly_mmbls!$B134:EI134)</f>
        <v>2.1590924716081646E-2</v>
      </c>
      <c r="M160" s="39">
        <f>SUMPRODUCT(--(M$9=YEAR(Quarterly_mmbls!$B$9:EJ$9)),Quarterly_mmbls!$B134:EJ134)</f>
        <v>4.3988716166468808E-2</v>
      </c>
      <c r="N160" s="39">
        <f>SUMPRODUCT(--(N$9=YEAR(Quarterly_mmbls!$B$9:EK$9)),Quarterly_mmbls!$B134:EK134)</f>
        <v>5.7238226549655352E-2</v>
      </c>
      <c r="O160" s="39">
        <f>SUMPRODUCT(--(O$9=YEAR(Quarterly_mmbls!$B$9:EL$9)),Quarterly_mmbls!$B134:EL134)</f>
        <v>6.2798403515337275E-2</v>
      </c>
      <c r="P160" s="39">
        <f>SUMPRODUCT(--(P$9=YEAR(Quarterly_mmbls!$B$9:EM$9)),Quarterly_mmbls!$B134:EM134)</f>
        <v>7.1943456939812439E-2</v>
      </c>
      <c r="Q160" s="39">
        <f>SUMPRODUCT(--(Q$9=YEAR(Quarterly_mmbls!$B$9:EN$9)),Quarterly_mmbls!$B134:EN134)</f>
        <v>7.4379189093253709E-2</v>
      </c>
      <c r="R160" s="39">
        <f>SUMPRODUCT(--(R$9=YEAR(Quarterly_mmbls!$B$9:EO$9)),Quarterly_mmbls!$B134:EO134)</f>
        <v>8.1529162676640066E-2</v>
      </c>
      <c r="S160" s="39">
        <f>SUMPRODUCT(--(S$9=YEAR(Quarterly_mmbls!$B$9:EP$9)),Quarterly_mmbls!$B134:EP134)</f>
        <v>9.8002143716158049E-2</v>
      </c>
      <c r="T160" s="39">
        <f>SUMPRODUCT(--(T$9=YEAR(Quarterly_mmbls!$B$9:EQ$9)),Quarterly_mmbls!$B134:EQ134)</f>
        <v>9.8257014821232252E-2</v>
      </c>
      <c r="U160" s="39">
        <f>SUMPRODUCT(--(U$9=YEAR(Quarterly_mmbls!$B$9:ER$9)),Quarterly_mmbls!$B134:ER134)</f>
        <v>0.10352483664801179</v>
      </c>
      <c r="V160" s="39">
        <f>SUMPRODUCT(--(V$9=YEAR(Quarterly_mmbls!$B$9:ES$9)),Quarterly_mmbls!$B134:ES134)</f>
        <v>0.11426928646733805</v>
      </c>
      <c r="W160" s="39">
        <f>SUMPRODUCT(--(W$9=YEAR(Quarterly_mmbls!$B$9:ET$9)),Quarterly_mmbls!$B134:ET134)</f>
        <v>0.10300930815737487</v>
      </c>
      <c r="X160" s="39">
        <f>SUMPRODUCT(--(X$9=YEAR(Quarterly_mmbls!$B$9:EU$9)),Quarterly_mmbls!$B134:EU134)</f>
        <v>0.10128551362283604</v>
      </c>
      <c r="Y160" s="39">
        <f>SUMPRODUCT(--(Y$9=YEAR(Quarterly_mmbls!$B$9:EV$9)),Quarterly_mmbls!$B134:EV134)</f>
        <v>8.2630696422508573E-2</v>
      </c>
      <c r="Z160" s="39">
        <f>SUMPRODUCT(--(Z$9=YEAR(Quarterly_mmbls!$B$9:EW$9)),Quarterly_mmbls!$B134:EW134)</f>
        <v>8.4928855508719273E-2</v>
      </c>
      <c r="AA160" s="39">
        <f>SUMPRODUCT(--(AA$9=YEAR(Quarterly_mmbls!$B$9:EX$9)),Quarterly_mmbls!$B134:EX134)</f>
        <v>9.3279769322824238E-2</v>
      </c>
      <c r="AB160" s="39">
        <f>SUMPRODUCT(--(AB$9=YEAR(Quarterly_mmbls!$B$9:EY$9)),Quarterly_mmbls!$B134:EY134)</f>
        <v>0.1283738299591157</v>
      </c>
      <c r="AC160" s="39">
        <f>SUMPRODUCT(--(AC$9=YEAR(Quarterly_mmbls!$B$9:EZ$9)),Quarterly_mmbls!$B134:EZ134)</f>
        <v>0.18595078275133528</v>
      </c>
      <c r="AD160" s="39">
        <f>SUMPRODUCT(--(AD$9=YEAR(Quarterly_mmbls!$B$9:FA$9)),Quarterly_mmbls!$B134:FA134)</f>
        <v>0.21166711950357253</v>
      </c>
      <c r="AE160" s="39">
        <f>SUMPRODUCT(--(AE$9=YEAR(Quarterly_mmbls!$B$9:FB$9)),Quarterly_mmbls!$B134:FB134)</f>
        <v>0.23312182280282501</v>
      </c>
      <c r="AF160" s="39">
        <f>SUMPRODUCT(--(AF$9=YEAR(Quarterly_mmbls!$B$9:FC$9)),Quarterly_mmbls!$B134:FC134)</f>
        <v>0.26522057888687711</v>
      </c>
      <c r="AG160" s="39">
        <f>SUMPRODUCT(--(AG$9=YEAR(Quarterly_mmbls!$B$9:FD$9)),Quarterly_mmbls!$B134:FD134)</f>
        <v>0.27653516571440739</v>
      </c>
      <c r="AH160" s="39">
        <f>SUMPRODUCT(--(AH$9=YEAR(Quarterly_mmbls!$B$9:FE$9)),Quarterly_mmbls!$B134:FE134)</f>
        <v>0.29000343607483814</v>
      </c>
      <c r="AI160" s="39">
        <f>SUMPRODUCT(--(AI$9=YEAR(Quarterly_mmbls!$B$9:FF$9)),Quarterly_mmbls!$B134:FF134)</f>
        <v>0.32097290868406508</v>
      </c>
      <c r="AJ160" s="39">
        <f>SUMPRODUCT(--(AJ$9=YEAR(Quarterly_mmbls!$B$9:FG$9)),Quarterly_mmbls!$B134:FG134)</f>
        <v>0.30733991919893733</v>
      </c>
      <c r="AK160" s="39">
        <f>SUMPRODUCT(--(AK$9=YEAR(Quarterly_mmbls!$B$9:FH$9)),Quarterly_mmbls!$B134:FH134)</f>
        <v>0.27774865099624652</v>
      </c>
      <c r="AL160" s="39">
        <f>SUMPRODUCT(--(AL$9=YEAR(Quarterly_mmbls!$B$9:FI$9)),Quarterly_mmbls!$B134:FI134)</f>
        <v>0.25389402502163166</v>
      </c>
      <c r="AM160" s="39">
        <f>SUMPRODUCT(--(AM$9=YEAR(Quarterly_mmbls!$B$9:FJ$9)),Quarterly_mmbls!$B134:FJ134)</f>
        <v>0.25683818443675538</v>
      </c>
      <c r="AN160" s="39">
        <f>SUMPRODUCT(--(AN$9=YEAR(Quarterly_mmbls!$B$9:FK$9)),Quarterly_mmbls!$B134:FK134)</f>
        <v>0.28260448391149778</v>
      </c>
      <c r="AO160" s="39">
        <f>SUMPRODUCT(--(AO$9=YEAR(Quarterly_mmbls!$B$9:FL$9)),Quarterly_mmbls!$B134:FL134)</f>
        <v>0.27730101456441786</v>
      </c>
      <c r="AP160" s="39">
        <f>SUMPRODUCT(--(AP$9=YEAR(Quarterly_mmbls!$B$9:FM$9)),Quarterly_mmbls!$B134:FM134)</f>
        <v>0.28247147266732381</v>
      </c>
      <c r="AQ160" s="39">
        <f>SUMPRODUCT(--(AQ$9=YEAR(Quarterly_mmbls!$B$9:FN$9)),Quarterly_mmbls!$B134:FN134)</f>
        <v>0.31476782815490056</v>
      </c>
      <c r="AR160" s="53">
        <f>SUMPRODUCT(--(AR$9=YEAR(Quarterly_mmbls!$B$9:FQ$9)),Quarterly_mmbls!$B134:FQ134)</f>
        <v>0.35353384336480592</v>
      </c>
      <c r="AS160" s="53">
        <f>SUMPRODUCT(--(AS$9=YEAR(Quarterly_mmbls!$B$9:FU$9)),Quarterly_mmbls!$B134:FU134)</f>
        <v>0.39426637556069455</v>
      </c>
    </row>
    <row r="161" spans="1:45" s="23" customFormat="1" x14ac:dyDescent="0.2">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row>
    <row r="162" spans="1:45" ht="14.25" customHeight="1" x14ac:dyDescent="0.25">
      <c r="A162" s="54" t="s">
        <v>58</v>
      </c>
      <c r="B162" s="38">
        <f t="shared" ref="B162:AP162" si="64">SUM(B163,B166:B168)</f>
        <v>0.38864082435568154</v>
      </c>
      <c r="C162" s="38">
        <f t="shared" si="64"/>
        <v>0.32382449416572562</v>
      </c>
      <c r="D162" s="38">
        <f t="shared" si="64"/>
        <v>0.27600368587763763</v>
      </c>
      <c r="E162" s="38">
        <f t="shared" si="64"/>
        <v>0.27222197314229296</v>
      </c>
      <c r="F162" s="38">
        <f t="shared" si="64"/>
        <v>0.20137492248100319</v>
      </c>
      <c r="G162" s="38">
        <f t="shared" si="64"/>
        <v>0.14350549625479772</v>
      </c>
      <c r="H162" s="38">
        <f t="shared" si="64"/>
        <v>9.9226687062636237E-2</v>
      </c>
      <c r="I162" s="38">
        <f t="shared" si="64"/>
        <v>8.0656303300352825E-2</v>
      </c>
      <c r="J162" s="38">
        <f t="shared" si="64"/>
        <v>7.4618535867360974E-2</v>
      </c>
      <c r="K162" s="38">
        <f t="shared" si="64"/>
        <v>7.2929050710135224E-2</v>
      </c>
      <c r="L162" s="38">
        <f t="shared" si="64"/>
        <v>0.36955881942903906</v>
      </c>
      <c r="M162" s="38">
        <f t="shared" si="64"/>
        <v>0.59800951359869914</v>
      </c>
      <c r="N162" s="38">
        <f t="shared" si="64"/>
        <v>0.67643588599548954</v>
      </c>
      <c r="O162" s="38">
        <f t="shared" si="64"/>
        <v>0.66039687508133127</v>
      </c>
      <c r="P162" s="38">
        <f t="shared" si="64"/>
        <v>0.67312078837907263</v>
      </c>
      <c r="Q162" s="38">
        <f t="shared" si="64"/>
        <v>0.6406831851633743</v>
      </c>
      <c r="R162" s="38">
        <f t="shared" si="64"/>
        <v>0.64344896217512482</v>
      </c>
      <c r="S162" s="38">
        <f t="shared" si="64"/>
        <v>0.7134804861257058</v>
      </c>
      <c r="T162" s="38">
        <f t="shared" si="64"/>
        <v>0.68785537734248525</v>
      </c>
      <c r="U162" s="38">
        <f t="shared" si="64"/>
        <v>0.67896873747286712</v>
      </c>
      <c r="V162" s="38">
        <f t="shared" si="64"/>
        <v>0.69793160235391993</v>
      </c>
      <c r="W162" s="38">
        <f t="shared" si="64"/>
        <v>0.60269771729200483</v>
      </c>
      <c r="X162" s="38">
        <f t="shared" si="64"/>
        <v>0.55243442450316571</v>
      </c>
      <c r="Y162" s="38">
        <f t="shared" si="64"/>
        <v>0.44350006577971035</v>
      </c>
      <c r="Z162" s="38">
        <f t="shared" si="64"/>
        <v>0.45734617222278573</v>
      </c>
      <c r="AA162" s="38">
        <f t="shared" si="64"/>
        <v>0.52517272617924338</v>
      </c>
      <c r="AB162" s="38">
        <f t="shared" si="64"/>
        <v>0.58703739066614824</v>
      </c>
      <c r="AC162" s="38">
        <f t="shared" si="64"/>
        <v>0.71058785976767314</v>
      </c>
      <c r="AD162" s="38">
        <f t="shared" si="64"/>
        <v>0.81909505473532962</v>
      </c>
      <c r="AE162" s="38">
        <f t="shared" si="64"/>
        <v>0.80248047783446896</v>
      </c>
      <c r="AF162" s="38">
        <f t="shared" si="64"/>
        <v>0.90788294788265678</v>
      </c>
      <c r="AG162" s="38">
        <f t="shared" si="64"/>
        <v>0.9144719238660044</v>
      </c>
      <c r="AH162" s="38">
        <f t="shared" si="64"/>
        <v>0.9933401370724031</v>
      </c>
      <c r="AI162" s="38">
        <f t="shared" si="64"/>
        <v>1.0290016473868382</v>
      </c>
      <c r="AJ162" s="38">
        <f t="shared" si="64"/>
        <v>0.89284379106407508</v>
      </c>
      <c r="AK162" s="38">
        <f t="shared" si="64"/>
        <v>0.81715960730468618</v>
      </c>
      <c r="AL162" s="38">
        <f t="shared" si="64"/>
        <v>0.69874368751423788</v>
      </c>
      <c r="AM162" s="38">
        <f t="shared" si="64"/>
        <v>0.70846393976360167</v>
      </c>
      <c r="AN162" s="38">
        <f t="shared" si="64"/>
        <v>0.74147624833726655</v>
      </c>
      <c r="AO162" s="38">
        <f t="shared" si="64"/>
        <v>0.73553507224075809</v>
      </c>
      <c r="AP162" s="38">
        <f t="shared" si="64"/>
        <v>0.69747354910962589</v>
      </c>
      <c r="AQ162" s="38">
        <f>SUM(AQ163,AQ166:AQ168)</f>
        <v>0.73834908063805671</v>
      </c>
      <c r="AR162" s="38">
        <f t="shared" ref="AR162" si="65">SUM(AR163,AR166:AR168)</f>
        <v>0.79487524707073964</v>
      </c>
      <c r="AS162" s="38">
        <f>SUM(AS163,AS166:AS168)</f>
        <v>0.86381281589751657</v>
      </c>
    </row>
    <row r="163" spans="1:45" ht="15" x14ac:dyDescent="0.25">
      <c r="A163" s="49" t="s">
        <v>25</v>
      </c>
      <c r="B163" s="39">
        <f t="shared" ref="B163:AP163" si="66">SUM(B164:B165)</f>
        <v>5.6855626159331282E-3</v>
      </c>
      <c r="C163" s="39">
        <f t="shared" si="66"/>
        <v>0</v>
      </c>
      <c r="D163" s="39">
        <f t="shared" si="66"/>
        <v>5.1895203013468776E-4</v>
      </c>
      <c r="E163" s="39">
        <f t="shared" si="66"/>
        <v>2.196730176427796E-3</v>
      </c>
      <c r="F163" s="39">
        <f t="shared" si="66"/>
        <v>3.0377499723573454E-3</v>
      </c>
      <c r="G163" s="39">
        <f t="shared" si="66"/>
        <v>1.2257398389585309E-2</v>
      </c>
      <c r="H163" s="39">
        <f t="shared" si="66"/>
        <v>5.8417293343599559E-3</v>
      </c>
      <c r="I163" s="39">
        <f t="shared" si="66"/>
        <v>4.7124006270535881E-3</v>
      </c>
      <c r="J163" s="39">
        <f t="shared" si="66"/>
        <v>1.4045015186023179E-2</v>
      </c>
      <c r="K163" s="39">
        <f t="shared" si="66"/>
        <v>1.8215299748801043E-2</v>
      </c>
      <c r="L163" s="39">
        <f t="shared" si="66"/>
        <v>1.6104207769965864E-2</v>
      </c>
      <c r="M163" s="39">
        <f t="shared" si="66"/>
        <v>1.2997141622260726E-2</v>
      </c>
      <c r="N163" s="39">
        <f t="shared" si="66"/>
        <v>4.8622531148101228E-3</v>
      </c>
      <c r="O163" s="39">
        <f t="shared" si="66"/>
        <v>4.9508237328835733E-3</v>
      </c>
      <c r="P163" s="39">
        <f t="shared" si="66"/>
        <v>4.3650577022140199E-3</v>
      </c>
      <c r="Q163" s="39">
        <f t="shared" si="66"/>
        <v>2.5038049450629941E-3</v>
      </c>
      <c r="R163" s="39">
        <f t="shared" si="66"/>
        <v>2.1728703163838513E-3</v>
      </c>
      <c r="S163" s="39">
        <f t="shared" si="66"/>
        <v>2.0466924518151371E-3</v>
      </c>
      <c r="T163" s="39">
        <f t="shared" si="66"/>
        <v>9.936198377069369E-3</v>
      </c>
      <c r="U163" s="39">
        <f t="shared" si="66"/>
        <v>9.0749920920555061E-3</v>
      </c>
      <c r="V163" s="39">
        <f t="shared" si="66"/>
        <v>6.2590554494771321E-3</v>
      </c>
      <c r="W163" s="39">
        <f t="shared" si="66"/>
        <v>4.2116481926651262E-3</v>
      </c>
      <c r="X163" s="39">
        <f t="shared" si="66"/>
        <v>1.8090156995659132E-3</v>
      </c>
      <c r="Y163" s="39">
        <f t="shared" si="66"/>
        <v>9.2987938318682861E-4</v>
      </c>
      <c r="Z163" s="39">
        <f t="shared" si="66"/>
        <v>2.1044807918862048E-3</v>
      </c>
      <c r="AA163" s="39">
        <f t="shared" si="66"/>
        <v>4.7090212293522749E-3</v>
      </c>
      <c r="AB163" s="39">
        <f t="shared" si="66"/>
        <v>2.2095372059284107E-3</v>
      </c>
      <c r="AC163" s="39">
        <f t="shared" si="66"/>
        <v>7.0934413011654145E-4</v>
      </c>
      <c r="AD163" s="39">
        <f t="shared" si="66"/>
        <v>7.0160394867143944E-4</v>
      </c>
      <c r="AE163" s="39">
        <f t="shared" si="66"/>
        <v>6.0411480293819716E-4</v>
      </c>
      <c r="AF163" s="39">
        <f t="shared" si="66"/>
        <v>4.4184827707400968E-4</v>
      </c>
      <c r="AG163" s="39">
        <f t="shared" si="66"/>
        <v>4.2486551066120415E-4</v>
      </c>
      <c r="AH163" s="39">
        <f t="shared" si="66"/>
        <v>3.8199342853423806E-4</v>
      </c>
      <c r="AI163" s="39">
        <f t="shared" si="66"/>
        <v>3.652956846407361E-4</v>
      </c>
      <c r="AJ163" s="39">
        <f t="shared" si="66"/>
        <v>3.0462884561341949E-4</v>
      </c>
      <c r="AK163" s="39">
        <f t="shared" si="66"/>
        <v>0</v>
      </c>
      <c r="AL163" s="39">
        <f t="shared" si="66"/>
        <v>6.6210821932969491E-3</v>
      </c>
      <c r="AM163" s="39">
        <f t="shared" si="66"/>
        <v>4.3579608076203215E-6</v>
      </c>
      <c r="AN163" s="39">
        <f t="shared" si="66"/>
        <v>0</v>
      </c>
      <c r="AO163" s="39">
        <f t="shared" si="66"/>
        <v>0</v>
      </c>
      <c r="AP163" s="39">
        <f t="shared" si="66"/>
        <v>0</v>
      </c>
      <c r="AQ163" s="39">
        <f>SUM(AQ164:AQ165)</f>
        <v>0</v>
      </c>
      <c r="AR163" s="39">
        <f t="shared" ref="AR163" si="67">SUM(AR164:AR165)</f>
        <v>7.8899202525751048E-3</v>
      </c>
      <c r="AS163" s="39">
        <f>SUM(AS164:AS165)</f>
        <v>5.3662253125158653E-3</v>
      </c>
    </row>
    <row r="164" spans="1:45" ht="17.25" x14ac:dyDescent="0.25">
      <c r="A164" s="50" t="s">
        <v>138</v>
      </c>
      <c r="B164" s="53">
        <f>SUMPRODUCT(--(B$9=YEAR(Quarterly_mmbls!$B$9:DY$9)),Quarterly_mmbls!$B138:DY138)</f>
        <v>1.3489075643606798E-3</v>
      </c>
      <c r="C164" s="53">
        <f>SUMPRODUCT(--(C$9=YEAR(Quarterly_mmbls!$B$9:DZ$9)),Quarterly_mmbls!$B138:DZ138)</f>
        <v>0</v>
      </c>
      <c r="D164" s="53">
        <f>SUMPRODUCT(--(D$9=YEAR(Quarterly_mmbls!$B$9:EA$9)),Quarterly_mmbls!$B138:EA138)</f>
        <v>1.866412982134274E-4</v>
      </c>
      <c r="E164" s="53">
        <f>SUMPRODUCT(--(E$9=YEAR(Quarterly_mmbls!$B$9:EB$9)),Quarterly_mmbls!$B138:EB138)</f>
        <v>5.6840759001361972E-4</v>
      </c>
      <c r="F164" s="53">
        <f>SUMPRODUCT(--(F$9=YEAR(Quarterly_mmbls!$B$9:EC$9)),Quarterly_mmbls!$B138:EC138)</f>
        <v>6.6172823912033355E-4</v>
      </c>
      <c r="G164" s="53">
        <f>SUMPRODUCT(--(G$9=YEAR(Quarterly_mmbls!$B$9:ED$9)),Quarterly_mmbls!$B138:ED138)</f>
        <v>9.6714127256048745E-4</v>
      </c>
      <c r="H164" s="53">
        <f>SUMPRODUCT(--(H$9=YEAR(Quarterly_mmbls!$B$9:EE$9)),Quarterly_mmbls!$B138:EE138)</f>
        <v>4.6660324553356847E-4</v>
      </c>
      <c r="I164" s="53">
        <f>SUMPRODUCT(--(I$9=YEAR(Quarterly_mmbls!$B$9:EF$9)),Quarterly_mmbls!$B138:EF138)</f>
        <v>4.9205433165358135E-4</v>
      </c>
      <c r="J164" s="53">
        <f>SUMPRODUCT(--(J$9=YEAR(Quarterly_mmbls!$B$9:EG$9)),Quarterly_mmbls!$B138:EG138)</f>
        <v>6.3627715300032073E-4</v>
      </c>
      <c r="K164" s="53">
        <f>SUMPRODUCT(--(K$9=YEAR(Quarterly_mmbls!$B$9:EH$9)),Quarterly_mmbls!$B138:EH138)</f>
        <v>1.0265271401738506E-3</v>
      </c>
      <c r="L164" s="53">
        <f>SUMPRODUCT(--(L$9=YEAR(Quarterly_mmbls!$B$9:EI$9)),Quarterly_mmbls!$B138:EI138)</f>
        <v>1.3828423458540303E-3</v>
      </c>
      <c r="M164" s="53">
        <f>SUMPRODUCT(--(M$9=YEAR(Quarterly_mmbls!$B$9:EJ$9)),Quarterly_mmbls!$B138:EJ138)</f>
        <v>9.841086633071627E-4</v>
      </c>
      <c r="N164" s="53">
        <f>SUMPRODUCT(--(N$9=YEAR(Quarterly_mmbls!$B$9:EK$9)),Quarterly_mmbls!$B138:EK138)</f>
        <v>9.0775540494712412E-4</v>
      </c>
      <c r="O164" s="53">
        <f>SUMPRODUCT(--(O$9=YEAR(Quarterly_mmbls!$B$9:EL$9)),Quarterly_mmbls!$B138:EL138)</f>
        <v>7.7201627897372253E-4</v>
      </c>
      <c r="P164" s="53">
        <f>SUMPRODUCT(--(P$9=YEAR(Quarterly_mmbls!$B$9:EM$9)),Quarterly_mmbls!$B138:EM138)</f>
        <v>5.6840759001361982E-4</v>
      </c>
      <c r="Q164" s="53">
        <f>SUMPRODUCT(--(Q$9=YEAR(Quarterly_mmbls!$B$9:EN$9)),Quarterly_mmbls!$B138:EN138)</f>
        <v>1.5270651672007695E-4</v>
      </c>
      <c r="R164" s="53">
        <f>SUMPRODUCT(--(R$9=YEAR(Quarterly_mmbls!$B$9:EO$9)),Quarterly_mmbls!$B138:EO138)</f>
        <v>2.237448077126491E-4</v>
      </c>
      <c r="S164" s="53">
        <f>SUMPRODUCT(--(S$9=YEAR(Quarterly_mmbls!$B$9:EP$9)),Quarterly_mmbls!$B138:EP138)</f>
        <v>3.0832405723449314E-4</v>
      </c>
      <c r="T164" s="53">
        <f>SUMPRODUCT(--(T$9=YEAR(Quarterly_mmbls!$B$9:EQ$9)),Quarterly_mmbls!$B138:EQ138)</f>
        <v>2.516381635855373E-3</v>
      </c>
      <c r="U164" s="53">
        <f>SUMPRODUCT(--(U$9=YEAR(Quarterly_mmbls!$B$9:ER$9)),Quarterly_mmbls!$B138:ER138)</f>
        <v>2.2525030725377118E-3</v>
      </c>
      <c r="V164" s="53">
        <f>SUMPRODUCT(--(V$9=YEAR(Quarterly_mmbls!$B$9:ES$9)),Quarterly_mmbls!$B138:ES138)</f>
        <v>2.1784982896725759E-3</v>
      </c>
      <c r="W164" s="53">
        <f>SUMPRODUCT(--(W$9=YEAR(Quarterly_mmbls!$B$9:ET$9)),Quarterly_mmbls!$B138:ET138)</f>
        <v>1.4842152556762572E-3</v>
      </c>
      <c r="X164" s="53">
        <f>SUMPRODUCT(--(X$9=YEAR(Quarterly_mmbls!$B$9:EU$9)),Quarterly_mmbls!$B138:EU138)</f>
        <v>1.0834825788730872E-3</v>
      </c>
      <c r="Y164" s="53">
        <f>SUMPRODUCT(--(Y$9=YEAR(Quarterly_mmbls!$B$9:EV$9)),Quarterly_mmbls!$B138:EV138)</f>
        <v>7.9628689050012817E-4</v>
      </c>
      <c r="Z164" s="53">
        <f>SUMPRODUCT(--(Z$9=YEAR(Quarterly_mmbls!$B$9:EW$9)),Quarterly_mmbls!$B138:EW138)</f>
        <v>1.4474899485631084E-3</v>
      </c>
      <c r="AA164" s="53">
        <f>SUMPRODUCT(--(AA$9=YEAR(Quarterly_mmbls!$B$9:EX$9)),Quarterly_mmbls!$B138:EX138)</f>
        <v>2.5738344796523045E-3</v>
      </c>
      <c r="AB164" s="53">
        <f>SUMPRODUCT(--(AB$9=YEAR(Quarterly_mmbls!$B$9:EY$9)),Quarterly_mmbls!$B138:EY138)</f>
        <v>1.1842997427384571E-3</v>
      </c>
      <c r="AC164" s="53">
        <f>SUMPRODUCT(--(AC$9=YEAR(Quarterly_mmbls!$B$9:EZ$9)),Quarterly_mmbls!$B138:EZ138)</f>
        <v>7.0934413011654145E-4</v>
      </c>
      <c r="AD164" s="53">
        <f>SUMPRODUCT(--(AD$9=YEAR(Quarterly_mmbls!$B$9:FA$9)),Quarterly_mmbls!$B138:FA138)</f>
        <v>7.0160394867143944E-4</v>
      </c>
      <c r="AE164" s="53">
        <f>SUMPRODUCT(--(AE$9=YEAR(Quarterly_mmbls!$B$9:FB$9)),Quarterly_mmbls!$B138:FB138)</f>
        <v>6.0411480293819716E-4</v>
      </c>
      <c r="AF164" s="53">
        <f>SUMPRODUCT(--(AF$9=YEAR(Quarterly_mmbls!$B$9:FC$9)),Quarterly_mmbls!$B138:FC138)</f>
        <v>4.4184827707400968E-4</v>
      </c>
      <c r="AG164" s="53">
        <f>SUMPRODUCT(--(AG$9=YEAR(Quarterly_mmbls!$B$9:FD$9)),Quarterly_mmbls!$B138:FD138)</f>
        <v>4.2486551066120415E-4</v>
      </c>
      <c r="AH164" s="53">
        <f>SUMPRODUCT(--(AH$9=YEAR(Quarterly_mmbls!$B$9:FE$9)),Quarterly_mmbls!$B138:FE138)</f>
        <v>3.8199342853423806E-4</v>
      </c>
      <c r="AI164" s="53">
        <f>SUMPRODUCT(--(AI$9=YEAR(Quarterly_mmbls!$B$9:FF$9)),Quarterly_mmbls!$B138:FF138)</f>
        <v>3.652956846407361E-4</v>
      </c>
      <c r="AJ164" s="53">
        <f>SUMPRODUCT(--(AJ$9=YEAR(Quarterly_mmbls!$B$9:FG$9)),Quarterly_mmbls!$B138:FG138)</f>
        <v>3.0462884561341949E-4</v>
      </c>
      <c r="AK164" s="53">
        <f>SUMPRODUCT(--(AK$9=YEAR(Quarterly_mmbls!$B$9:FH$9)),Quarterly_mmbls!$B138:FH138)</f>
        <v>0</v>
      </c>
      <c r="AL164" s="53">
        <f>SUMPRODUCT(--(AL$9=YEAR(Quarterly_mmbls!$B$9:FI$9)),Quarterly_mmbls!$B138:FI138)</f>
        <v>5.0549859195510366E-3</v>
      </c>
      <c r="AM164" s="53">
        <f>SUMPRODUCT(--(AM$9=YEAR(Quarterly_mmbls!$B$9:FJ$9)),Quarterly_mmbls!$B138:FJ138)</f>
        <v>4.3579608076203215E-6</v>
      </c>
      <c r="AN164" s="53">
        <f>SUMPRODUCT(--(AN$9=YEAR(Quarterly_mmbls!$B$9:FK$9)),Quarterly_mmbls!$B138:FK138)</f>
        <v>0</v>
      </c>
      <c r="AO164" s="53">
        <f>SUMPRODUCT(--(AO$9=YEAR(Quarterly_mmbls!$B$9:FL$9)),Quarterly_mmbls!$B138:FL138)</f>
        <v>0</v>
      </c>
      <c r="AP164" s="53">
        <f>SUMPRODUCT(--(AP$9=YEAR(Quarterly_mmbls!$B$9:FM$9)),Quarterly_mmbls!$B138:FM138)</f>
        <v>0</v>
      </c>
      <c r="AQ164" s="53">
        <f>SUMPRODUCT(--(AQ$9=YEAR(Quarterly_mmbls!$B$9:FN$9)),Quarterly_mmbls!$B138:FN138)</f>
        <v>0</v>
      </c>
      <c r="AR164" s="53">
        <f>SUMPRODUCT(--(AR$9=YEAR(Quarterly_mmbls!$B$9:FQ$9)),Quarterly_mmbls!$B138:FQ138)</f>
        <v>6.6966546334395246E-3</v>
      </c>
      <c r="AS164" s="53">
        <f>SUMPRODUCT(--(AS$9=YEAR(Quarterly_mmbls!$B$9:FU$9)),Quarterly_mmbls!$B138:FU138)</f>
        <v>4.414429351264482E-3</v>
      </c>
    </row>
    <row r="165" spans="1:45" ht="17.25" x14ac:dyDescent="0.25">
      <c r="A165" s="50" t="s">
        <v>139</v>
      </c>
      <c r="B165" s="53">
        <f>SUMPRODUCT(--(B$9=YEAR(Quarterly_mmbls!$B$9:DY$9)),Quarterly_mmbls!$B139:DY139)</f>
        <v>4.3366550515724486E-3</v>
      </c>
      <c r="C165" s="53">
        <f>SUMPRODUCT(--(C$9=YEAR(Quarterly_mmbls!$B$9:DZ$9)),Quarterly_mmbls!$B139:DZ139)</f>
        <v>0</v>
      </c>
      <c r="D165" s="53">
        <f>SUMPRODUCT(--(D$9=YEAR(Quarterly_mmbls!$B$9:EA$9)),Quarterly_mmbls!$B139:EA139)</f>
        <v>3.3231073192126036E-4</v>
      </c>
      <c r="E165" s="53">
        <f>SUMPRODUCT(--(E$9=YEAR(Quarterly_mmbls!$B$9:EB$9)),Quarterly_mmbls!$B139:EB139)</f>
        <v>1.6283225864141761E-3</v>
      </c>
      <c r="F165" s="53">
        <f>SUMPRODUCT(--(F$9=YEAR(Quarterly_mmbls!$B$9:EC$9)),Quarterly_mmbls!$B139:EC139)</f>
        <v>2.3760217332370118E-3</v>
      </c>
      <c r="G165" s="53">
        <f>SUMPRODUCT(--(G$9=YEAR(Quarterly_mmbls!$B$9:ED$9)),Quarterly_mmbls!$B139:ED139)</f>
        <v>1.1290257117024822E-2</v>
      </c>
      <c r="H165" s="53">
        <f>SUMPRODUCT(--(H$9=YEAR(Quarterly_mmbls!$B$9:EE$9)),Quarterly_mmbls!$B139:EE139)</f>
        <v>5.3751260888263873E-3</v>
      </c>
      <c r="I165" s="53">
        <f>SUMPRODUCT(--(I$9=YEAR(Quarterly_mmbls!$B$9:EF$9)),Quarterly_mmbls!$B139:EF139)</f>
        <v>4.2203462954000072E-3</v>
      </c>
      <c r="J165" s="53">
        <f>SUMPRODUCT(--(J$9=YEAR(Quarterly_mmbls!$B$9:EG$9)),Quarterly_mmbls!$B139:EG139)</f>
        <v>1.3408738033022859E-2</v>
      </c>
      <c r="K165" s="53">
        <f>SUMPRODUCT(--(K$9=YEAR(Quarterly_mmbls!$B$9:EH$9)),Quarterly_mmbls!$B139:EH139)</f>
        <v>1.7188772608627192E-2</v>
      </c>
      <c r="L165" s="53">
        <f>SUMPRODUCT(--(L$9=YEAR(Quarterly_mmbls!$B$9:EI$9)),Quarterly_mmbls!$B139:EI139)</f>
        <v>1.4721365424111834E-2</v>
      </c>
      <c r="M165" s="53">
        <f>SUMPRODUCT(--(M$9=YEAR(Quarterly_mmbls!$B$9:EJ$9)),Quarterly_mmbls!$B139:EJ139)</f>
        <v>1.2013032958953562E-2</v>
      </c>
      <c r="N165" s="53">
        <f>SUMPRODUCT(--(N$9=YEAR(Quarterly_mmbls!$B$9:EK$9)),Quarterly_mmbls!$B139:EK139)</f>
        <v>3.9544977098629986E-3</v>
      </c>
      <c r="O165" s="53">
        <f>SUMPRODUCT(--(O$9=YEAR(Quarterly_mmbls!$B$9:EL$9)),Quarterly_mmbls!$B139:EL139)</f>
        <v>4.1788074539098503E-3</v>
      </c>
      <c r="P165" s="53">
        <f>SUMPRODUCT(--(P$9=YEAR(Quarterly_mmbls!$B$9:EM$9)),Quarterly_mmbls!$B139:EM139)</f>
        <v>3.7966501122004E-3</v>
      </c>
      <c r="Q165" s="53">
        <f>SUMPRODUCT(--(Q$9=YEAR(Quarterly_mmbls!$B$9:EN$9)),Quarterly_mmbls!$B139:EN139)</f>
        <v>2.3510984283429174E-3</v>
      </c>
      <c r="R165" s="53">
        <f>SUMPRODUCT(--(R$9=YEAR(Quarterly_mmbls!$B$9:EO$9)),Quarterly_mmbls!$B139:EO139)</f>
        <v>1.9491255086712021E-3</v>
      </c>
      <c r="S165" s="53">
        <f>SUMPRODUCT(--(S$9=YEAR(Quarterly_mmbls!$B$9:EP$9)),Quarterly_mmbls!$B139:EP139)</f>
        <v>1.7383683945806441E-3</v>
      </c>
      <c r="T165" s="53">
        <f>SUMPRODUCT(--(T$9=YEAR(Quarterly_mmbls!$B$9:EQ$9)),Quarterly_mmbls!$B139:EQ139)</f>
        <v>7.4198167412139956E-3</v>
      </c>
      <c r="U165" s="53">
        <f>SUMPRODUCT(--(U$9=YEAR(Quarterly_mmbls!$B$9:ER$9)),Quarterly_mmbls!$B139:ER139)</f>
        <v>6.8224890195177947E-3</v>
      </c>
      <c r="V165" s="53">
        <f>SUMPRODUCT(--(V$9=YEAR(Quarterly_mmbls!$B$9:ES$9)),Quarterly_mmbls!$B139:ES139)</f>
        <v>4.0805571598045562E-3</v>
      </c>
      <c r="W165" s="53">
        <f>SUMPRODUCT(--(W$9=YEAR(Quarterly_mmbls!$B$9:ET$9)),Quarterly_mmbls!$B139:ET139)</f>
        <v>2.727432936988869E-3</v>
      </c>
      <c r="X165" s="53">
        <f>SUMPRODUCT(--(X$9=YEAR(Quarterly_mmbls!$B$9:EU$9)),Quarterly_mmbls!$B139:EU139)</f>
        <v>7.2553312069282584E-4</v>
      </c>
      <c r="Y165" s="53">
        <f>SUMPRODUCT(--(Y$9=YEAR(Quarterly_mmbls!$B$9:EV$9)),Quarterly_mmbls!$B139:EV139)</f>
        <v>1.3359249268670044E-4</v>
      </c>
      <c r="Z165" s="53">
        <f>SUMPRODUCT(--(Z$9=YEAR(Quarterly_mmbls!$B$9:EW$9)),Quarterly_mmbls!$B139:EW139)</f>
        <v>6.5699084332309656E-4</v>
      </c>
      <c r="AA165" s="53">
        <f>SUMPRODUCT(--(AA$9=YEAR(Quarterly_mmbls!$B$9:EX$9)),Quarterly_mmbls!$B139:EX139)</f>
        <v>2.1351867496999704E-3</v>
      </c>
      <c r="AB165" s="53">
        <f>SUMPRODUCT(--(AB$9=YEAR(Quarterly_mmbls!$B$9:EY$9)),Quarterly_mmbls!$B139:EY139)</f>
        <v>1.0252374631899539E-3</v>
      </c>
      <c r="AC165" s="53">
        <f>SUMPRODUCT(--(AC$9=YEAR(Quarterly_mmbls!$B$9:EZ$9)),Quarterly_mmbls!$B139:EZ139)</f>
        <v>0</v>
      </c>
      <c r="AD165" s="53">
        <f>SUMPRODUCT(--(AD$9=YEAR(Quarterly_mmbls!$B$9:FA$9)),Quarterly_mmbls!$B139:FA139)</f>
        <v>0</v>
      </c>
      <c r="AE165" s="53">
        <f>SUMPRODUCT(--(AE$9=YEAR(Quarterly_mmbls!$B$9:FB$9)),Quarterly_mmbls!$B139:FB139)</f>
        <v>0</v>
      </c>
      <c r="AF165" s="53">
        <f>SUMPRODUCT(--(AF$9=YEAR(Quarterly_mmbls!$B$9:FC$9)),Quarterly_mmbls!$B139:FC139)</f>
        <v>0</v>
      </c>
      <c r="AG165" s="53">
        <f>SUMPRODUCT(--(AG$9=YEAR(Quarterly_mmbls!$B$9:FD$9)),Quarterly_mmbls!$B139:FD139)</f>
        <v>0</v>
      </c>
      <c r="AH165" s="53">
        <f>SUMPRODUCT(--(AH$9=YEAR(Quarterly_mmbls!$B$9:FE$9)),Quarterly_mmbls!$B139:FE139)</f>
        <v>0</v>
      </c>
      <c r="AI165" s="53">
        <f>SUMPRODUCT(--(AI$9=YEAR(Quarterly_mmbls!$B$9:FF$9)),Quarterly_mmbls!$B139:FF139)</f>
        <v>0</v>
      </c>
      <c r="AJ165" s="53">
        <f>SUMPRODUCT(--(AJ$9=YEAR(Quarterly_mmbls!$B$9:FG$9)),Quarterly_mmbls!$B139:FG139)</f>
        <v>0</v>
      </c>
      <c r="AK165" s="53">
        <f>SUMPRODUCT(--(AK$9=YEAR(Quarterly_mmbls!$B$9:FH$9)),Quarterly_mmbls!$B139:FH139)</f>
        <v>0</v>
      </c>
      <c r="AL165" s="53">
        <f>SUMPRODUCT(--(AL$9=YEAR(Quarterly_mmbls!$B$9:FI$9)),Quarterly_mmbls!$B139:FI139)</f>
        <v>1.5660962737459126E-3</v>
      </c>
      <c r="AM165" s="53">
        <f>SUMPRODUCT(--(AM$9=YEAR(Quarterly_mmbls!$B$9:FJ$9)),Quarterly_mmbls!$B139:FJ139)</f>
        <v>0</v>
      </c>
      <c r="AN165" s="53">
        <f>SUMPRODUCT(--(AN$9=YEAR(Quarterly_mmbls!$B$9:FK$9)),Quarterly_mmbls!$B139:FK139)</f>
        <v>0</v>
      </c>
      <c r="AO165" s="53">
        <f>SUMPRODUCT(--(AO$9=YEAR(Quarterly_mmbls!$B$9:FL$9)),Quarterly_mmbls!$B139:FL139)</f>
        <v>0</v>
      </c>
      <c r="AP165" s="53">
        <f>SUMPRODUCT(--(AP$9=YEAR(Quarterly_mmbls!$B$9:FM$9)),Quarterly_mmbls!$B139:FM139)</f>
        <v>0</v>
      </c>
      <c r="AQ165" s="53">
        <f>SUMPRODUCT(--(AQ$9=YEAR(Quarterly_mmbls!$B$9:FN$9)),Quarterly_mmbls!$B139:FN139)</f>
        <v>0</v>
      </c>
      <c r="AR165" s="53">
        <f>SUMPRODUCT(--(AR$9=YEAR(Quarterly_mmbls!$B$9:FQ$9)),Quarterly_mmbls!$B139:FQ139)</f>
        <v>1.1932656191355794E-3</v>
      </c>
      <c r="AS165" s="53">
        <f>SUMPRODUCT(--(AS$9=YEAR(Quarterly_mmbls!$B$9:FU$9)),Quarterly_mmbls!$B139:FU139)</f>
        <v>9.5179596125138336E-4</v>
      </c>
    </row>
    <row r="166" spans="1:45" ht="15" x14ac:dyDescent="0.25">
      <c r="A166" s="49" t="s">
        <v>26</v>
      </c>
      <c r="B166" s="47">
        <f>SUMPRODUCT(--(B$9=YEAR(Quarterly_mmbls!$B$9:DY$9)),Quarterly_mmbls!$B140:DY140)</f>
        <v>0.38281867516075363</v>
      </c>
      <c r="C166" s="47">
        <f>SUMPRODUCT(--(C$9=YEAR(Quarterly_mmbls!$B$9:DZ$9)),Quarterly_mmbls!$B140:DZ140)</f>
        <v>0.32382449416572562</v>
      </c>
      <c r="D166" s="47">
        <f>SUMPRODUCT(--(D$9=YEAR(Quarterly_mmbls!$B$9:EA$9)),Quarterly_mmbls!$B140:EA140)</f>
        <v>0.27548473384750294</v>
      </c>
      <c r="E166" s="47">
        <f>SUMPRODUCT(--(E$9=YEAR(Quarterly_mmbls!$B$9:EB$9)),Quarterly_mmbls!$B140:EB140)</f>
        <v>0.26269162237843091</v>
      </c>
      <c r="F166" s="47">
        <f>SUMPRODUCT(--(F$9=YEAR(Quarterly_mmbls!$B$9:EC$9)),Quarterly_mmbls!$B140:EC140)</f>
        <v>0.19833717250864585</v>
      </c>
      <c r="G166" s="47">
        <f>SUMPRODUCT(--(G$9=YEAR(Quarterly_mmbls!$B$9:ED$9)),Quarterly_mmbls!$B140:ED140)</f>
        <v>0.13124809786521241</v>
      </c>
      <c r="H166" s="47">
        <f>SUMPRODUCT(--(H$9=YEAR(Quarterly_mmbls!$B$9:EE$9)),Quarterly_mmbls!$B140:EE140)</f>
        <v>9.3384957728276277E-2</v>
      </c>
      <c r="I166" s="47">
        <f>SUMPRODUCT(--(I$9=YEAR(Quarterly_mmbls!$B$9:EF$9)),Quarterly_mmbls!$B140:EF140)</f>
        <v>7.5850546829990109E-2</v>
      </c>
      <c r="J166" s="47">
        <f>SUMPRODUCT(--(J$9=YEAR(Quarterly_mmbls!$B$9:EG$9)),Quarterly_mmbls!$B140:EG140)</f>
        <v>6.057352068133779E-2</v>
      </c>
      <c r="K166" s="47">
        <f>SUMPRODUCT(--(K$9=YEAR(Quarterly_mmbls!$B$9:EH$9)),Quarterly_mmbls!$B140:EH140)</f>
        <v>5.4713750961334177E-2</v>
      </c>
      <c r="L166" s="47">
        <f>SUMPRODUCT(--(L$9=YEAR(Quarterly_mmbls!$B$9:EI$9)),Quarterly_mmbls!$B140:EI140)</f>
        <v>4.4473266895585485E-2</v>
      </c>
      <c r="M166" s="47">
        <f>SUMPRODUCT(--(M$9=YEAR(Quarterly_mmbls!$B$9:EJ$9)),Quarterly_mmbls!$B140:EJ140)</f>
        <v>3.3048682588027178E-2</v>
      </c>
      <c r="N166" s="47">
        <f>SUMPRODUCT(--(N$9=YEAR(Quarterly_mmbls!$B$9:EK$9)),Quarterly_mmbls!$B140:EK140)</f>
        <v>3.4710212308205569E-2</v>
      </c>
      <c r="O166" s="47">
        <f>SUMPRODUCT(--(O$9=YEAR(Quarterly_mmbls!$B$9:EL$9)),Quarterly_mmbls!$B140:EL140)</f>
        <v>2.777767080180641E-2</v>
      </c>
      <c r="P166" s="47">
        <f>SUMPRODUCT(--(P$9=YEAR(Quarterly_mmbls!$B$9:EM$9)),Quarterly_mmbls!$B140:EM140)</f>
        <v>1.7862006706786795E-2</v>
      </c>
      <c r="Q166" s="47">
        <f>SUMPRODUCT(--(Q$9=YEAR(Quarterly_mmbls!$B$9:EN$9)),Quarterly_mmbls!$B140:EN140)</f>
        <v>2.5197135231444692E-2</v>
      </c>
      <c r="R166" s="47">
        <f>SUMPRODUCT(--(R$9=YEAR(Quarterly_mmbls!$B$9:EO$9)),Quarterly_mmbls!$B140:EO140)</f>
        <v>2.4831329202203527E-2</v>
      </c>
      <c r="S166" s="47">
        <f>SUMPRODUCT(--(S$9=YEAR(Quarterly_mmbls!$B$9:EP$9)),Quarterly_mmbls!$B140:EP140)</f>
        <v>2.7463154199944346E-2</v>
      </c>
      <c r="T166" s="47">
        <f>SUMPRODUCT(--(T$9=YEAR(Quarterly_mmbls!$B$9:EQ$9)),Quarterly_mmbls!$B140:EQ140)</f>
        <v>4.2201741020818091E-2</v>
      </c>
      <c r="U166" s="47">
        <f>SUMPRODUCT(--(U$9=YEAR(Quarterly_mmbls!$B$9:ER$9)),Quarterly_mmbls!$B140:ER140)</f>
        <v>4.6486001881863193E-2</v>
      </c>
      <c r="V166" s="47">
        <f>SUMPRODUCT(--(V$9=YEAR(Quarterly_mmbls!$B$9:ES$9)),Quarterly_mmbls!$B140:ES140)</f>
        <v>4.8913847519198611E-2</v>
      </c>
      <c r="W166" s="47">
        <f>SUMPRODUCT(--(W$9=YEAR(Quarterly_mmbls!$B$9:ET$9)),Quarterly_mmbls!$B140:ET140)</f>
        <v>4.972648503064369E-2</v>
      </c>
      <c r="X166" s="47">
        <f>SUMPRODUCT(--(X$9=YEAR(Quarterly_mmbls!$B$9:EU$9)),Quarterly_mmbls!$B140:EU140)</f>
        <v>4.9029737398076423E-2</v>
      </c>
      <c r="Y166" s="47">
        <f>SUMPRODUCT(--(Y$9=YEAR(Quarterly_mmbls!$B$9:EV$9)),Quarterly_mmbls!$B140:EV140)</f>
        <v>5.6970430859323684E-2</v>
      </c>
      <c r="Z166" s="47">
        <f>SUMPRODUCT(--(Z$9=YEAR(Quarterly_mmbls!$B$9:EW$9)),Quarterly_mmbls!$B140:EW140)</f>
        <v>6.5293023670238468E-2</v>
      </c>
      <c r="AA166" s="47">
        <f>SUMPRODUCT(--(AA$9=YEAR(Quarterly_mmbls!$B$9:EX$9)),Quarterly_mmbls!$B140:EX140)</f>
        <v>7.3074179135361975E-2</v>
      </c>
      <c r="AB166" s="47">
        <f>SUMPRODUCT(--(AB$9=YEAR(Quarterly_mmbls!$B$9:EY$9)),Quarterly_mmbls!$B140:EY140)</f>
        <v>6.9025646140493752E-2</v>
      </c>
      <c r="AC166" s="47">
        <f>SUMPRODUCT(--(AC$9=YEAR(Quarterly_mmbls!$B$9:EZ$9)),Quarterly_mmbls!$B140:EZ140)</f>
        <v>7.1683108603582471E-2</v>
      </c>
      <c r="AD166" s="47">
        <f>SUMPRODUCT(--(AD$9=YEAR(Quarterly_mmbls!$B$9:FA$9)),Quarterly_mmbls!$B140:FA140)</f>
        <v>7.7459222968177088E-2</v>
      </c>
      <c r="AE166" s="47">
        <f>SUMPRODUCT(--(AE$9=YEAR(Quarterly_mmbls!$B$9:FB$9)),Quarterly_mmbls!$B140:FB140)</f>
        <v>8.4914759074430204E-2</v>
      </c>
      <c r="AF166" s="47">
        <f>SUMPRODUCT(--(AF$9=YEAR(Quarterly_mmbls!$B$9:FC$9)),Quarterly_mmbls!$B140:FC140)</f>
        <v>9.3001789566004717E-2</v>
      </c>
      <c r="AG166" s="47">
        <f>SUMPRODUCT(--(AG$9=YEAR(Quarterly_mmbls!$B$9:FD$9)),Quarterly_mmbls!$B140:FD140)</f>
        <v>0.10054016744311556</v>
      </c>
      <c r="AH166" s="47">
        <f>SUMPRODUCT(--(AH$9=YEAR(Quarterly_mmbls!$B$9:FE$9)),Quarterly_mmbls!$B140:FE140)</f>
        <v>0.10024043979320107</v>
      </c>
      <c r="AI166" s="47">
        <f>SUMPRODUCT(--(AI$9=YEAR(Quarterly_mmbls!$B$9:FF$9)),Quarterly_mmbls!$B140:FF140)</f>
        <v>0.10493258569620398</v>
      </c>
      <c r="AJ166" s="47">
        <f>SUMPRODUCT(--(AJ$9=YEAR(Quarterly_mmbls!$B$9:FG$9)),Quarterly_mmbls!$B140:FG140)</f>
        <v>4.6385520568957964E-2</v>
      </c>
      <c r="AK166" s="47">
        <f>SUMPRODUCT(--(AK$9=YEAR(Quarterly_mmbls!$B$9:FH$9)),Quarterly_mmbls!$B140:FH140)</f>
        <v>5.0478851916807163E-2</v>
      </c>
      <c r="AL166" s="47">
        <f>SUMPRODUCT(--(AL$9=YEAR(Quarterly_mmbls!$B$9:FI$9)),Quarterly_mmbls!$B140:FI140)</f>
        <v>4.9628330741774057E-2</v>
      </c>
      <c r="AM166" s="47">
        <f>SUMPRODUCT(--(AM$9=YEAR(Quarterly_mmbls!$B$9:FJ$9)),Quarterly_mmbls!$B140:FJ140)</f>
        <v>5.6202498696515342E-2</v>
      </c>
      <c r="AN166" s="47">
        <f>SUMPRODUCT(--(AN$9=YEAR(Quarterly_mmbls!$B$9:FK$9)),Quarterly_mmbls!$B140:FK140)</f>
        <v>4.7376129834777056E-2</v>
      </c>
      <c r="AO166" s="47">
        <f>SUMPRODUCT(--(AO$9=YEAR(Quarterly_mmbls!$B$9:FL$9)),Quarterly_mmbls!$B140:FL140)</f>
        <v>7.390319717056637E-2</v>
      </c>
      <c r="AP166" s="47">
        <f>SUMPRODUCT(--(AP$9=YEAR(Quarterly_mmbls!$B$9:FM$9)),Quarterly_mmbls!$B140:FM140)</f>
        <v>1.6527698015114983E-2</v>
      </c>
      <c r="AQ166" s="47">
        <f>SUMPRODUCT(--(AQ$9=YEAR(Quarterly_mmbls!$B$9:FN$9)),Quarterly_mmbls!$B140:FN140)</f>
        <v>1.7228961597214418E-2</v>
      </c>
      <c r="AR166" s="53">
        <f>SUMPRODUCT(--(AR$9=YEAR(Quarterly_mmbls!$B$9:FQ$9)),Quarterly_mmbls!$B140:FQ140)</f>
        <v>1.9683514648135877E-2</v>
      </c>
      <c r="AS166" s="53">
        <f>SUMPRODUCT(--(AS$9=YEAR(Quarterly_mmbls!$B$9:FU$9)),Quarterly_mmbls!$B140:FU140)</f>
        <v>2.1017728914277303E-2</v>
      </c>
    </row>
    <row r="167" spans="1:45" ht="15" x14ac:dyDescent="0.25">
      <c r="A167" s="49" t="s">
        <v>27</v>
      </c>
      <c r="B167" s="39">
        <f>SUMPRODUCT(--(B$9=YEAR(Quarterly_mmbls!$B$9:DY$9)),Quarterly_mmbls!$B141:DY141)</f>
        <v>1.3658657899481039E-4</v>
      </c>
      <c r="C167" s="39">
        <f>SUMPRODUCT(--(C$9=YEAR(Quarterly_mmbls!$B$9:DZ$9)),Quarterly_mmbls!$B141:DZ141)</f>
        <v>0</v>
      </c>
      <c r="D167" s="39">
        <f>SUMPRODUCT(--(D$9=YEAR(Quarterly_mmbls!$B$9:EA$9)),Quarterly_mmbls!$B141:EA141)</f>
        <v>0</v>
      </c>
      <c r="E167" s="39">
        <f>SUMPRODUCT(--(E$9=YEAR(Quarterly_mmbls!$B$9:EB$9)),Quarterly_mmbls!$B141:EB141)</f>
        <v>7.3336205874342591E-3</v>
      </c>
      <c r="F167" s="39">
        <f>SUMPRODUCT(--(F$9=YEAR(Quarterly_mmbls!$B$9:EC$9)),Quarterly_mmbls!$B141:EC141)</f>
        <v>0</v>
      </c>
      <c r="G167" s="39">
        <f>SUMPRODUCT(--(G$9=YEAR(Quarterly_mmbls!$B$9:ED$9)),Quarterly_mmbls!$B141:ED141)</f>
        <v>0</v>
      </c>
      <c r="H167" s="39">
        <f>SUMPRODUCT(--(H$9=YEAR(Quarterly_mmbls!$B$9:EE$9)),Quarterly_mmbls!$B141:EE141)</f>
        <v>0</v>
      </c>
      <c r="I167" s="39">
        <f>SUMPRODUCT(--(I$9=YEAR(Quarterly_mmbls!$B$9:EF$9)),Quarterly_mmbls!$B141:EF141)</f>
        <v>9.3355843309126676E-5</v>
      </c>
      <c r="J167" s="39">
        <f>SUMPRODUCT(--(J$9=YEAR(Quarterly_mmbls!$B$9:EG$9)),Quarterly_mmbls!$B141:EG141)</f>
        <v>0</v>
      </c>
      <c r="K167" s="39">
        <f>SUMPRODUCT(--(K$9=YEAR(Quarterly_mmbls!$B$9:EH$9)),Quarterly_mmbls!$B141:EH141)</f>
        <v>0</v>
      </c>
      <c r="L167" s="39">
        <f>SUMPRODUCT(--(L$9=YEAR(Quarterly_mmbls!$B$9:EI$9)),Quarterly_mmbls!$B141:EI141)</f>
        <v>2.0487986849221554E-5</v>
      </c>
      <c r="M167" s="39">
        <f>SUMPRODUCT(--(M$9=YEAR(Quarterly_mmbls!$B$9:EJ$9)),Quarterly_mmbls!$B141:EJ141)</f>
        <v>8.7486956422020616E-4</v>
      </c>
      <c r="N167" s="39">
        <f>SUMPRODUCT(--(N$9=YEAR(Quarterly_mmbls!$B$9:EK$9)),Quarterly_mmbls!$B141:EK141)</f>
        <v>4.3707705278339318E-4</v>
      </c>
      <c r="O167" s="39">
        <f>SUMPRODUCT(--(O$9=YEAR(Quarterly_mmbls!$B$9:EL$9)),Quarterly_mmbls!$B141:EL141)</f>
        <v>1.147327263556407E-3</v>
      </c>
      <c r="P167" s="39">
        <f>SUMPRODUCT(--(P$9=YEAR(Quarterly_mmbls!$B$9:EM$9)),Quarterly_mmbls!$B141:EM141)</f>
        <v>1.0926926319584829E-3</v>
      </c>
      <c r="Q167" s="39">
        <f>SUMPRODUCT(--(Q$9=YEAR(Quarterly_mmbls!$B$9:EN$9)),Quarterly_mmbls!$B141:EN141)</f>
        <v>2.5251172791061147E-4</v>
      </c>
      <c r="R167" s="39">
        <f>SUMPRODUCT(--(R$9=YEAR(Quarterly_mmbls!$B$9:EO$9)),Quarterly_mmbls!$B141:EO141)</f>
        <v>1.3906280715418223E-5</v>
      </c>
      <c r="S167" s="39">
        <f>SUMPRODUCT(--(S$9=YEAR(Quarterly_mmbls!$B$9:EP$9)),Quarterly_mmbls!$B141:EP141)</f>
        <v>2.2861962256885213E-4</v>
      </c>
      <c r="T167" s="39">
        <f>SUMPRODUCT(--(T$9=YEAR(Quarterly_mmbls!$B$9:EQ$9)),Quarterly_mmbls!$B141:EQ141)</f>
        <v>2.0880764691743695E-4</v>
      </c>
      <c r="U167" s="39">
        <f>SUMPRODUCT(--(U$9=YEAR(Quarterly_mmbls!$B$9:ER$9)),Quarterly_mmbls!$B141:ER141)</f>
        <v>1.5693914286521972E-4</v>
      </c>
      <c r="V167" s="39">
        <f>SUMPRODUCT(--(V$9=YEAR(Quarterly_mmbls!$B$9:ES$9)),Quarterly_mmbls!$B141:ES141)</f>
        <v>1.3637792204673364E-4</v>
      </c>
      <c r="W167" s="39">
        <f>SUMPRODUCT(--(W$9=YEAR(Quarterly_mmbls!$B$9:ET$9)),Quarterly_mmbls!$B141:ET141)</f>
        <v>5.9071663656162206E-3</v>
      </c>
      <c r="X167" s="39">
        <f>SUMPRODUCT(--(X$9=YEAR(Quarterly_mmbls!$B$9:EU$9)),Quarterly_mmbls!$B141:EU141)</f>
        <v>0</v>
      </c>
      <c r="Y167" s="39">
        <f>SUMPRODUCT(--(Y$9=YEAR(Quarterly_mmbls!$B$9:EV$9)),Quarterly_mmbls!$B141:EV141)</f>
        <v>8.2006267098155659E-5</v>
      </c>
      <c r="Z167" s="39">
        <f>SUMPRODUCT(--(Z$9=YEAR(Quarterly_mmbls!$B$9:EW$9)),Quarterly_mmbls!$B141:EW141)</f>
        <v>0</v>
      </c>
      <c r="AA167" s="39">
        <f>SUMPRODUCT(--(AA$9=YEAR(Quarterly_mmbls!$B$9:EX$9)),Quarterly_mmbls!$B141:EX141)</f>
        <v>7.5479623043713274E-5</v>
      </c>
      <c r="AB167" s="39">
        <f>SUMPRODUCT(--(AB$9=YEAR(Quarterly_mmbls!$B$9:EY$9)),Quarterly_mmbls!$B141:EY141)</f>
        <v>0</v>
      </c>
      <c r="AC167" s="39">
        <f>SUMPRODUCT(--(AC$9=YEAR(Quarterly_mmbls!$B$9:EZ$9)),Quarterly_mmbls!$B141:EZ141)</f>
        <v>0</v>
      </c>
      <c r="AD167" s="39">
        <f>SUMPRODUCT(--(AD$9=YEAR(Quarterly_mmbls!$B$9:FA$9)),Quarterly_mmbls!$B141:FA141)</f>
        <v>0</v>
      </c>
      <c r="AE167" s="39">
        <f>SUMPRODUCT(--(AE$9=YEAR(Quarterly_mmbls!$B$9:FB$9)),Quarterly_mmbls!$B141:FB141)</f>
        <v>0</v>
      </c>
      <c r="AF167" s="39">
        <f>SUMPRODUCT(--(AF$9=YEAR(Quarterly_mmbls!$B$9:FC$9)),Quarterly_mmbls!$B141:FC141)</f>
        <v>0</v>
      </c>
      <c r="AG167" s="39">
        <f>SUMPRODUCT(--(AG$9=YEAR(Quarterly_mmbls!$B$9:FD$9)),Quarterly_mmbls!$B141:FD141)</f>
        <v>0</v>
      </c>
      <c r="AH167" s="39">
        <f>SUMPRODUCT(--(AH$9=YEAR(Quarterly_mmbls!$B$9:FE$9)),Quarterly_mmbls!$B141:FE141)</f>
        <v>0</v>
      </c>
      <c r="AI167" s="39">
        <f>SUMPRODUCT(--(AI$9=YEAR(Quarterly_mmbls!$B$9:FF$9)),Quarterly_mmbls!$B141:FF141)</f>
        <v>0</v>
      </c>
      <c r="AJ167" s="39">
        <f>SUMPRODUCT(--(AJ$9=YEAR(Quarterly_mmbls!$B$9:FG$9)),Quarterly_mmbls!$B141:FG141)</f>
        <v>0</v>
      </c>
      <c r="AK167" s="39">
        <f>SUMPRODUCT(--(AK$9=YEAR(Quarterly_mmbls!$B$9:FH$9)),Quarterly_mmbls!$B141:FH141)</f>
        <v>0</v>
      </c>
      <c r="AL167" s="39">
        <f>SUMPRODUCT(--(AL$9=YEAR(Quarterly_mmbls!$B$9:FI$9)),Quarterly_mmbls!$B141:FI141)</f>
        <v>0</v>
      </c>
      <c r="AM167" s="39">
        <f>SUMPRODUCT(--(AM$9=YEAR(Quarterly_mmbls!$B$9:FJ$9)),Quarterly_mmbls!$B141:FJ141)</f>
        <v>0</v>
      </c>
      <c r="AN167" s="39">
        <f>SUMPRODUCT(--(AN$9=YEAR(Quarterly_mmbls!$B$9:FK$9)),Quarterly_mmbls!$B141:FK141)</f>
        <v>0</v>
      </c>
      <c r="AO167" s="39">
        <f>SUMPRODUCT(--(AO$9=YEAR(Quarterly_mmbls!$B$9:FL$9)),Quarterly_mmbls!$B141:FL141)</f>
        <v>0</v>
      </c>
      <c r="AP167" s="39">
        <f>SUMPRODUCT(--(AP$9=YEAR(Quarterly_mmbls!$B$9:FM$9)),Quarterly_mmbls!$B141:FM141)</f>
        <v>0</v>
      </c>
      <c r="AQ167" s="39">
        <f>SUMPRODUCT(--(AQ$9=YEAR(Quarterly_mmbls!$B$9:FN$9)),Quarterly_mmbls!$B141:FN141)</f>
        <v>0</v>
      </c>
      <c r="AR167" s="53">
        <f>SUMPRODUCT(--(AR$9=YEAR(Quarterly_mmbls!$B$9:FQ$9)),Quarterly_mmbls!$B141:FQ141)</f>
        <v>0</v>
      </c>
      <c r="AS167" s="53">
        <f>SUMPRODUCT(--(AS$9=YEAR(Quarterly_mmbls!$B$9:FU$9)),Quarterly_mmbls!$B141:FU141)</f>
        <v>0</v>
      </c>
    </row>
    <row r="168" spans="1:45" ht="15" x14ac:dyDescent="0.25">
      <c r="A168" s="49" t="s">
        <v>24</v>
      </c>
      <c r="B168" s="39">
        <f>SUMPRODUCT(--(B$9=YEAR(Quarterly_mmbls!$B$9:DY$9)),Quarterly_mmbls!$B142:DY142)</f>
        <v>0</v>
      </c>
      <c r="C168" s="39">
        <f>SUMPRODUCT(--(C$9=YEAR(Quarterly_mmbls!$B$9:DZ$9)),Quarterly_mmbls!$B142:DZ142)</f>
        <v>0</v>
      </c>
      <c r="D168" s="39">
        <f>SUMPRODUCT(--(D$9=YEAR(Quarterly_mmbls!$B$9:EA$9)),Quarterly_mmbls!$B142:EA142)</f>
        <v>0</v>
      </c>
      <c r="E168" s="39">
        <f>SUMPRODUCT(--(E$9=YEAR(Quarterly_mmbls!$B$9:EB$9)),Quarterly_mmbls!$B142:EB142)</f>
        <v>0</v>
      </c>
      <c r="F168" s="39">
        <f>SUMPRODUCT(--(F$9=YEAR(Quarterly_mmbls!$B$9:EC$9)),Quarterly_mmbls!$B142:EC142)</f>
        <v>0</v>
      </c>
      <c r="G168" s="39">
        <f>SUMPRODUCT(--(G$9=YEAR(Quarterly_mmbls!$B$9:ED$9)),Quarterly_mmbls!$B142:ED142)</f>
        <v>0</v>
      </c>
      <c r="H168" s="39">
        <f>SUMPRODUCT(--(H$9=YEAR(Quarterly_mmbls!$B$9:EE$9)),Quarterly_mmbls!$B142:EE142)</f>
        <v>0</v>
      </c>
      <c r="I168" s="39">
        <f>SUMPRODUCT(--(I$9=YEAR(Quarterly_mmbls!$B$9:EF$9)),Quarterly_mmbls!$B142:EF142)</f>
        <v>0</v>
      </c>
      <c r="J168" s="39">
        <f>SUMPRODUCT(--(J$9=YEAR(Quarterly_mmbls!$B$9:EG$9)),Quarterly_mmbls!$B142:EG142)</f>
        <v>0</v>
      </c>
      <c r="K168" s="39">
        <f>SUMPRODUCT(--(K$9=YEAR(Quarterly_mmbls!$B$9:EH$9)),Quarterly_mmbls!$B142:EH142)</f>
        <v>0</v>
      </c>
      <c r="L168" s="39">
        <f>SUMPRODUCT(--(L$9=YEAR(Quarterly_mmbls!$B$9:EI$9)),Quarterly_mmbls!$B142:EI142)</f>
        <v>0.30896085677663848</v>
      </c>
      <c r="M168" s="39">
        <f>SUMPRODUCT(--(M$9=YEAR(Quarterly_mmbls!$B$9:EJ$9)),Quarterly_mmbls!$B142:EJ142)</f>
        <v>0.551088819824191</v>
      </c>
      <c r="N168" s="39">
        <f>SUMPRODUCT(--(N$9=YEAR(Quarterly_mmbls!$B$9:EK$9)),Quarterly_mmbls!$B142:EK142)</f>
        <v>0.63642634351969041</v>
      </c>
      <c r="O168" s="39">
        <f>SUMPRODUCT(--(O$9=YEAR(Quarterly_mmbls!$B$9:EL$9)),Quarterly_mmbls!$B142:EL142)</f>
        <v>0.62652105328308483</v>
      </c>
      <c r="P168" s="39">
        <f>SUMPRODUCT(--(P$9=YEAR(Quarterly_mmbls!$B$9:EM$9)),Quarterly_mmbls!$B142:EM142)</f>
        <v>0.64980103133811329</v>
      </c>
      <c r="Q168" s="39">
        <f>SUMPRODUCT(--(Q$9=YEAR(Quarterly_mmbls!$B$9:EN$9)),Quarterly_mmbls!$B142:EN142)</f>
        <v>0.61272973325895597</v>
      </c>
      <c r="R168" s="39">
        <f>SUMPRODUCT(--(R$9=YEAR(Quarterly_mmbls!$B$9:EO$9)),Quarterly_mmbls!$B142:EO142)</f>
        <v>0.61643085637582207</v>
      </c>
      <c r="S168" s="39">
        <f>SUMPRODUCT(--(S$9=YEAR(Quarterly_mmbls!$B$9:EP$9)),Quarterly_mmbls!$B142:EP142)</f>
        <v>0.6837420198513775</v>
      </c>
      <c r="T168" s="39">
        <f>SUMPRODUCT(--(T$9=YEAR(Quarterly_mmbls!$B$9:EQ$9)),Quarterly_mmbls!$B142:EQ142)</f>
        <v>0.63550863029768034</v>
      </c>
      <c r="U168" s="39">
        <f>SUMPRODUCT(--(U$9=YEAR(Quarterly_mmbls!$B$9:ER$9)),Quarterly_mmbls!$B142:ER142)</f>
        <v>0.62325080435608315</v>
      </c>
      <c r="V168" s="39">
        <f>SUMPRODUCT(--(V$9=YEAR(Quarterly_mmbls!$B$9:ES$9)),Quarterly_mmbls!$B142:ES142)</f>
        <v>0.64262232146319742</v>
      </c>
      <c r="W168" s="39">
        <f>SUMPRODUCT(--(W$9=YEAR(Quarterly_mmbls!$B$9:ET$9)),Quarterly_mmbls!$B142:ET142)</f>
        <v>0.54285241770307979</v>
      </c>
      <c r="X168" s="39">
        <f>SUMPRODUCT(--(X$9=YEAR(Quarterly_mmbls!$B$9:EU$9)),Quarterly_mmbls!$B142:EU142)</f>
        <v>0.50159567140552341</v>
      </c>
      <c r="Y168" s="39">
        <f>SUMPRODUCT(--(Y$9=YEAR(Quarterly_mmbls!$B$9:EV$9)),Quarterly_mmbls!$B142:EV142)</f>
        <v>0.38551774927010168</v>
      </c>
      <c r="Z168" s="39">
        <f>SUMPRODUCT(--(Z$9=YEAR(Quarterly_mmbls!$B$9:EW$9)),Quarterly_mmbls!$B142:EW142)</f>
        <v>0.38994866776066106</v>
      </c>
      <c r="AA168" s="39">
        <f>SUMPRODUCT(--(AA$9=YEAR(Quarterly_mmbls!$B$9:EX$9)),Quarterly_mmbls!$B142:EX142)</f>
        <v>0.44731404619148546</v>
      </c>
      <c r="AB168" s="39">
        <f>SUMPRODUCT(--(AB$9=YEAR(Quarterly_mmbls!$B$9:EY$9)),Quarterly_mmbls!$B142:EY142)</f>
        <v>0.51580220731972604</v>
      </c>
      <c r="AC168" s="39">
        <f>SUMPRODUCT(--(AC$9=YEAR(Quarterly_mmbls!$B$9:EZ$9)),Quarterly_mmbls!$B142:EZ142)</f>
        <v>0.63819540703397415</v>
      </c>
      <c r="AD168" s="39">
        <f>SUMPRODUCT(--(AD$9=YEAR(Quarterly_mmbls!$B$9:FA$9)),Quarterly_mmbls!$B142:FA142)</f>
        <v>0.74093422781848106</v>
      </c>
      <c r="AE168" s="39">
        <f>SUMPRODUCT(--(AE$9=YEAR(Quarterly_mmbls!$B$9:FB$9)),Quarterly_mmbls!$B142:FB142)</f>
        <v>0.71696160395710051</v>
      </c>
      <c r="AF168" s="39">
        <f>SUMPRODUCT(--(AF$9=YEAR(Quarterly_mmbls!$B$9:FC$9)),Quarterly_mmbls!$B142:FC142)</f>
        <v>0.81443931003957803</v>
      </c>
      <c r="AG168" s="39">
        <f>SUMPRODUCT(--(AG$9=YEAR(Quarterly_mmbls!$B$9:FD$9)),Quarterly_mmbls!$B142:FD142)</f>
        <v>0.81350689091222761</v>
      </c>
      <c r="AH168" s="39">
        <f>SUMPRODUCT(--(AH$9=YEAR(Quarterly_mmbls!$B$9:FE$9)),Quarterly_mmbls!$B142:FE142)</f>
        <v>0.89271770385066773</v>
      </c>
      <c r="AI168" s="39">
        <f>SUMPRODUCT(--(AI$9=YEAR(Quarterly_mmbls!$B$9:FF$9)),Quarterly_mmbls!$B142:FF142)</f>
        <v>0.92370376600599358</v>
      </c>
      <c r="AJ168" s="39">
        <f>SUMPRODUCT(--(AJ$9=YEAR(Quarterly_mmbls!$B$9:FG$9)),Quarterly_mmbls!$B142:FG142)</f>
        <v>0.84615364164950368</v>
      </c>
      <c r="AK168" s="39">
        <f>SUMPRODUCT(--(AK$9=YEAR(Quarterly_mmbls!$B$9:FH$9)),Quarterly_mmbls!$B142:FH142)</f>
        <v>0.76668075538787905</v>
      </c>
      <c r="AL168" s="39">
        <f>SUMPRODUCT(--(AL$9=YEAR(Quarterly_mmbls!$B$9:FI$9)),Quarterly_mmbls!$B142:FI142)</f>
        <v>0.64249427457916686</v>
      </c>
      <c r="AM168" s="39">
        <f>SUMPRODUCT(--(AM$9=YEAR(Quarterly_mmbls!$B$9:FJ$9)),Quarterly_mmbls!$B142:FJ142)</f>
        <v>0.65225708310627872</v>
      </c>
      <c r="AN168" s="39">
        <f>SUMPRODUCT(--(AN$9=YEAR(Quarterly_mmbls!$B$9:FK$9)),Quarterly_mmbls!$B142:FK142)</f>
        <v>0.69410011850248954</v>
      </c>
      <c r="AO168" s="39">
        <f>SUMPRODUCT(--(AO$9=YEAR(Quarterly_mmbls!$B$9:FL$9)),Quarterly_mmbls!$B142:FL142)</f>
        <v>0.66163187507019172</v>
      </c>
      <c r="AP168" s="39">
        <f>SUMPRODUCT(--(AP$9=YEAR(Quarterly_mmbls!$B$9:FM$9)),Quarterly_mmbls!$B142:FM142)</f>
        <v>0.68094585109451089</v>
      </c>
      <c r="AQ168" s="39">
        <f>SUMPRODUCT(--(AQ$9=YEAR(Quarterly_mmbls!$B$9:FN$9)),Quarterly_mmbls!$B142:FN142)</f>
        <v>0.72112011904084228</v>
      </c>
      <c r="AR168" s="53">
        <f>SUMPRODUCT(--(AR$9=YEAR(Quarterly_mmbls!$B$9:FQ$9)),Quarterly_mmbls!$B142:FQ142)</f>
        <v>0.76730181217002869</v>
      </c>
      <c r="AS168" s="53">
        <f>SUMPRODUCT(--(AS$9=YEAR(Quarterly_mmbls!$B$9:FU$9)),Quarterly_mmbls!$B142:FU142)</f>
        <v>0.83742886167072339</v>
      </c>
    </row>
    <row r="169" spans="1:45" x14ac:dyDescent="0.2">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row>
    <row r="170" spans="1:45" ht="14.25" customHeight="1" x14ac:dyDescent="0.25">
      <c r="A170" s="54" t="s">
        <v>59</v>
      </c>
      <c r="B170" s="38">
        <f t="shared" ref="B170:AP170" si="68">B171+B177+B179</f>
        <v>15.641980031821177</v>
      </c>
      <c r="C170" s="38">
        <f t="shared" si="68"/>
        <v>16.179836903539659</v>
      </c>
      <c r="D170" s="38">
        <f t="shared" si="68"/>
        <v>16.315936623750101</v>
      </c>
      <c r="E170" s="38">
        <f t="shared" si="68"/>
        <v>16.432773237049716</v>
      </c>
      <c r="F170" s="38">
        <f t="shared" si="68"/>
        <v>16.537535349596105</v>
      </c>
      <c r="G170" s="38">
        <f t="shared" si="68"/>
        <v>16.366659454997063</v>
      </c>
      <c r="H170" s="38">
        <f t="shared" si="68"/>
        <v>15.962268996573947</v>
      </c>
      <c r="I170" s="38">
        <f t="shared" si="68"/>
        <v>15.932170885576683</v>
      </c>
      <c r="J170" s="38">
        <f t="shared" si="68"/>
        <v>15.941586285432969</v>
      </c>
      <c r="K170" s="38">
        <f t="shared" si="68"/>
        <v>16.018732075681303</v>
      </c>
      <c r="L170" s="38">
        <f t="shared" si="68"/>
        <v>17.006365972439085</v>
      </c>
      <c r="M170" s="38">
        <f t="shared" si="68"/>
        <v>16.931121863627467</v>
      </c>
      <c r="N170" s="38">
        <f t="shared" si="68"/>
        <v>17.747832259296707</v>
      </c>
      <c r="O170" s="38">
        <f t="shared" si="68"/>
        <v>18.997173185122417</v>
      </c>
      <c r="P170" s="38">
        <f t="shared" si="68"/>
        <v>19.889676859260021</v>
      </c>
      <c r="Q170" s="38">
        <f t="shared" si="68"/>
        <v>20.811641046460235</v>
      </c>
      <c r="R170" s="38">
        <f t="shared" si="68"/>
        <v>22.523435004502655</v>
      </c>
      <c r="S170" s="38">
        <f t="shared" si="68"/>
        <v>22.369617338196797</v>
      </c>
      <c r="T170" s="38">
        <f t="shared" si="68"/>
        <v>23.286617564735543</v>
      </c>
      <c r="U170" s="38">
        <f t="shared" si="68"/>
        <v>24.318016197955814</v>
      </c>
      <c r="V170" s="38">
        <f t="shared" si="68"/>
        <v>26.025069820904314</v>
      </c>
      <c r="W170" s="38">
        <f t="shared" si="68"/>
        <v>27.576726627223554</v>
      </c>
      <c r="X170" s="38">
        <f t="shared" si="68"/>
        <v>27.839267234547695</v>
      </c>
      <c r="Y170" s="38">
        <f t="shared" si="68"/>
        <v>28.590475507689934</v>
      </c>
      <c r="Z170" s="38">
        <f t="shared" si="68"/>
        <v>29.110548241369962</v>
      </c>
      <c r="AA170" s="38">
        <f t="shared" si="68"/>
        <v>29.827436399687876</v>
      </c>
      <c r="AB170" s="38">
        <f t="shared" si="68"/>
        <v>31.079013838645803</v>
      </c>
      <c r="AC170" s="38">
        <f t="shared" si="68"/>
        <v>31.437368874855082</v>
      </c>
      <c r="AD170" s="38">
        <f t="shared" si="68"/>
        <v>32.597143237680953</v>
      </c>
      <c r="AE170" s="38">
        <f t="shared" si="68"/>
        <v>33.810658757344989</v>
      </c>
      <c r="AF170" s="38">
        <f t="shared" si="68"/>
        <v>34.615168521168869</v>
      </c>
      <c r="AG170" s="38">
        <f t="shared" si="68"/>
        <v>34.966104410334125</v>
      </c>
      <c r="AH170" s="38">
        <f t="shared" si="68"/>
        <v>35.216520051077623</v>
      </c>
      <c r="AI170" s="38">
        <f t="shared" si="68"/>
        <v>35.494190246350868</v>
      </c>
      <c r="AJ170" s="38">
        <f t="shared" si="68"/>
        <v>35.413381712968864</v>
      </c>
      <c r="AK170" s="38">
        <f t="shared" si="68"/>
        <v>34.892734139321348</v>
      </c>
      <c r="AL170" s="38">
        <f t="shared" si="68"/>
        <v>35.26003184032276</v>
      </c>
      <c r="AM170" s="38">
        <f t="shared" si="68"/>
        <v>35.227070379406236</v>
      </c>
      <c r="AN170" s="38">
        <f t="shared" si="68"/>
        <v>34.572429095589555</v>
      </c>
      <c r="AO170" s="38">
        <f t="shared" si="68"/>
        <v>35.156742134552537</v>
      </c>
      <c r="AP170" s="38">
        <f t="shared" si="68"/>
        <v>35.269416997103384</v>
      </c>
      <c r="AQ170" s="38">
        <f>AQ171+AQ177+AQ179</f>
        <v>36.644649959409932</v>
      </c>
      <c r="AR170" s="38">
        <f t="shared" ref="AR170" si="69">AR171+AR177+AR179</f>
        <v>37.449903581577978</v>
      </c>
      <c r="AS170" s="38">
        <f>AS171+AS177+AS179</f>
        <v>39.692073079270244</v>
      </c>
    </row>
    <row r="171" spans="1:45" ht="15" x14ac:dyDescent="0.25">
      <c r="A171" s="44" t="s">
        <v>35</v>
      </c>
      <c r="B171" s="37">
        <f t="shared" ref="B171:AP171" si="70">SUM(B172,B175:B176)</f>
        <v>13.99427117625569</v>
      </c>
      <c r="C171" s="37">
        <f t="shared" si="70"/>
        <v>14.333952837595536</v>
      </c>
      <c r="D171" s="37">
        <f t="shared" si="70"/>
        <v>14.388633149280899</v>
      </c>
      <c r="E171" s="37">
        <f t="shared" si="70"/>
        <v>14.579353063390815</v>
      </c>
      <c r="F171" s="37">
        <f t="shared" si="70"/>
        <v>14.765506649382598</v>
      </c>
      <c r="G171" s="37">
        <f t="shared" si="70"/>
        <v>14.55050234393109</v>
      </c>
      <c r="H171" s="37">
        <f t="shared" si="70"/>
        <v>14.373388116781056</v>
      </c>
      <c r="I171" s="37">
        <f t="shared" si="70"/>
        <v>14.530056407475806</v>
      </c>
      <c r="J171" s="37">
        <f t="shared" si="70"/>
        <v>14.592756664564194</v>
      </c>
      <c r="K171" s="37">
        <f t="shared" si="70"/>
        <v>14.796281088475052</v>
      </c>
      <c r="L171" s="37">
        <f t="shared" si="70"/>
        <v>15.600454222018914</v>
      </c>
      <c r="M171" s="37">
        <f t="shared" si="70"/>
        <v>15.423676975276887</v>
      </c>
      <c r="N171" s="37">
        <f t="shared" si="70"/>
        <v>16.240747365432554</v>
      </c>
      <c r="O171" s="37">
        <f t="shared" si="70"/>
        <v>17.271076576837814</v>
      </c>
      <c r="P171" s="37">
        <f t="shared" si="70"/>
        <v>17.914946071780452</v>
      </c>
      <c r="Q171" s="37">
        <f t="shared" si="70"/>
        <v>18.495791289234646</v>
      </c>
      <c r="R171" s="37">
        <f t="shared" si="70"/>
        <v>19.643652461443398</v>
      </c>
      <c r="S171" s="37">
        <f t="shared" si="70"/>
        <v>19.808419835545536</v>
      </c>
      <c r="T171" s="37">
        <f t="shared" si="70"/>
        <v>20.738145913549058</v>
      </c>
      <c r="U171" s="37">
        <f t="shared" si="70"/>
        <v>21.473104889363558</v>
      </c>
      <c r="V171" s="37">
        <f t="shared" si="70"/>
        <v>22.704890657584937</v>
      </c>
      <c r="W171" s="37">
        <f t="shared" si="70"/>
        <v>24.158153350219479</v>
      </c>
      <c r="X171" s="37">
        <f t="shared" si="70"/>
        <v>24.570764984630088</v>
      </c>
      <c r="Y171" s="37">
        <f t="shared" si="70"/>
        <v>25.628142407882795</v>
      </c>
      <c r="Z171" s="37">
        <f t="shared" si="70"/>
        <v>26.093176684734161</v>
      </c>
      <c r="AA171" s="37">
        <f t="shared" si="70"/>
        <v>26.707290507736452</v>
      </c>
      <c r="AB171" s="37">
        <f t="shared" si="70"/>
        <v>27.372420496763318</v>
      </c>
      <c r="AC171" s="37">
        <f t="shared" si="70"/>
        <v>27.753293013984891</v>
      </c>
      <c r="AD171" s="37">
        <f t="shared" si="70"/>
        <v>29.050781079357698</v>
      </c>
      <c r="AE171" s="37">
        <f t="shared" si="70"/>
        <v>29.941488707432615</v>
      </c>
      <c r="AF171" s="37">
        <f t="shared" si="70"/>
        <v>30.729371038689113</v>
      </c>
      <c r="AG171" s="37">
        <f t="shared" si="70"/>
        <v>31.163106313836938</v>
      </c>
      <c r="AH171" s="37">
        <f t="shared" si="70"/>
        <v>31.53471962839939</v>
      </c>
      <c r="AI171" s="37">
        <f t="shared" si="70"/>
        <v>32.271074903380573</v>
      </c>
      <c r="AJ171" s="37">
        <f t="shared" si="70"/>
        <v>32.147021791461725</v>
      </c>
      <c r="AK171" s="37">
        <f t="shared" si="70"/>
        <v>31.733151479596071</v>
      </c>
      <c r="AL171" s="37">
        <f t="shared" si="70"/>
        <v>32.239723201299007</v>
      </c>
      <c r="AM171" s="37">
        <f t="shared" si="70"/>
        <v>32.246120698133488</v>
      </c>
      <c r="AN171" s="37">
        <f t="shared" si="70"/>
        <v>31.928311899603631</v>
      </c>
      <c r="AO171" s="37">
        <f t="shared" si="70"/>
        <v>32.251678028877116</v>
      </c>
      <c r="AP171" s="37">
        <f t="shared" si="70"/>
        <v>32.492660330543764</v>
      </c>
      <c r="AQ171" s="37">
        <f>SUM(AQ172,AQ175:AQ176)</f>
        <v>33.637775110525261</v>
      </c>
      <c r="AR171" s="37">
        <f t="shared" ref="AR171" si="71">SUM(AR172,AR175:AR176)</f>
        <v>34.496945660332884</v>
      </c>
      <c r="AS171" s="37">
        <f>SUM(AS172,AS175:AS176)</f>
        <v>36.563394736722238</v>
      </c>
    </row>
    <row r="172" spans="1:45" ht="15" x14ac:dyDescent="0.25">
      <c r="A172" s="46" t="s">
        <v>25</v>
      </c>
      <c r="B172" s="39">
        <f t="shared" ref="B172:AP172" si="72">SUM(B173:B174)</f>
        <v>11.67897066266498</v>
      </c>
      <c r="C172" s="39">
        <f t="shared" si="72"/>
        <v>11.810205206819015</v>
      </c>
      <c r="D172" s="39">
        <f t="shared" si="72"/>
        <v>11.701437686275494</v>
      </c>
      <c r="E172" s="39">
        <f t="shared" si="72"/>
        <v>11.875786449616022</v>
      </c>
      <c r="F172" s="39">
        <f t="shared" si="72"/>
        <v>12.047556909744085</v>
      </c>
      <c r="G172" s="39">
        <f t="shared" si="72"/>
        <v>11.77235338415541</v>
      </c>
      <c r="H172" s="39">
        <f t="shared" si="72"/>
        <v>11.722376858080599</v>
      </c>
      <c r="I172" s="39">
        <f t="shared" si="72"/>
        <v>11.899689593255395</v>
      </c>
      <c r="J172" s="39">
        <f t="shared" si="72"/>
        <v>12.051527459395812</v>
      </c>
      <c r="K172" s="39">
        <f t="shared" si="72"/>
        <v>12.124834048562025</v>
      </c>
      <c r="L172" s="39">
        <f t="shared" si="72"/>
        <v>12.429879188782827</v>
      </c>
      <c r="M172" s="39">
        <f t="shared" si="72"/>
        <v>11.865383775044183</v>
      </c>
      <c r="N172" s="39">
        <f t="shared" si="72"/>
        <v>12.576299596752522</v>
      </c>
      <c r="O172" s="39">
        <f t="shared" si="72"/>
        <v>13.37390400334006</v>
      </c>
      <c r="P172" s="39">
        <f t="shared" si="72"/>
        <v>13.869120957541595</v>
      </c>
      <c r="Q172" s="39">
        <f t="shared" si="72"/>
        <v>14.544332745094525</v>
      </c>
      <c r="R172" s="39">
        <f t="shared" si="72"/>
        <v>15.618152229700375</v>
      </c>
      <c r="S172" s="39">
        <f t="shared" si="72"/>
        <v>15.535405805683212</v>
      </c>
      <c r="T172" s="39">
        <f t="shared" si="72"/>
        <v>15.782025480835401</v>
      </c>
      <c r="U172" s="39">
        <f t="shared" si="72"/>
        <v>15.874845217924417</v>
      </c>
      <c r="V172" s="39">
        <f t="shared" si="72"/>
        <v>16.387802302767916</v>
      </c>
      <c r="W172" s="39">
        <f t="shared" si="72"/>
        <v>16.921719995665544</v>
      </c>
      <c r="X172" s="39">
        <f t="shared" si="72"/>
        <v>16.978879764611648</v>
      </c>
      <c r="Y172" s="39">
        <f t="shared" si="72"/>
        <v>17.540034001961715</v>
      </c>
      <c r="Z172" s="39">
        <f t="shared" si="72"/>
        <v>17.726903770479691</v>
      </c>
      <c r="AA172" s="39">
        <f t="shared" si="72"/>
        <v>18.044150483148691</v>
      </c>
      <c r="AB172" s="39">
        <f t="shared" si="72"/>
        <v>17.875755377554746</v>
      </c>
      <c r="AC172" s="39">
        <f t="shared" si="72"/>
        <v>18.034485302653447</v>
      </c>
      <c r="AD172" s="39">
        <f t="shared" si="72"/>
        <v>18.651645454459704</v>
      </c>
      <c r="AE172" s="39">
        <f t="shared" si="72"/>
        <v>19.22236753062181</v>
      </c>
      <c r="AF172" s="39">
        <f t="shared" si="72"/>
        <v>19.91354233234723</v>
      </c>
      <c r="AG172" s="39">
        <f t="shared" si="72"/>
        <v>19.473542775698071</v>
      </c>
      <c r="AH172" s="39">
        <f t="shared" si="72"/>
        <v>19.626450845714892</v>
      </c>
      <c r="AI172" s="39">
        <f t="shared" si="72"/>
        <v>19.981773154808785</v>
      </c>
      <c r="AJ172" s="39">
        <f t="shared" si="72"/>
        <v>19.657649097807301</v>
      </c>
      <c r="AK172" s="39">
        <f t="shared" si="72"/>
        <v>19.386179565029945</v>
      </c>
      <c r="AL172" s="39">
        <f t="shared" si="72"/>
        <v>19.505779792113913</v>
      </c>
      <c r="AM172" s="39">
        <f t="shared" si="72"/>
        <v>19.190183755783302</v>
      </c>
      <c r="AN172" s="39">
        <f t="shared" si="72"/>
        <v>18.772787096356449</v>
      </c>
      <c r="AO172" s="39">
        <f t="shared" si="72"/>
        <v>18.703821021771038</v>
      </c>
      <c r="AP172" s="39">
        <f t="shared" si="72"/>
        <v>18.694482392564368</v>
      </c>
      <c r="AQ172" s="39">
        <f>SUM(AQ173:AQ174)</f>
        <v>19.249061913767996</v>
      </c>
      <c r="AR172" s="39">
        <f t="shared" ref="AR172" si="73">SUM(AR173:AR174)</f>
        <v>19.646898563947659</v>
      </c>
      <c r="AS172" s="39">
        <f>SUM(AS173:AS174)</f>
        <v>20.297838611709999</v>
      </c>
    </row>
    <row r="173" spans="1:45" ht="17.25" x14ac:dyDescent="0.25">
      <c r="A173" s="50" t="s">
        <v>138</v>
      </c>
      <c r="B173" s="53">
        <f>SUMPRODUCT(--(B$9=YEAR(Quarterly_mmbls!$B$9:DY$9)),Quarterly_mmbls!$B147:DY147)</f>
        <v>0.98399837526730916</v>
      </c>
      <c r="C173" s="53">
        <f>SUMPRODUCT(--(C$9=YEAR(Quarterly_mmbls!$B$9:DZ$9)),Quarterly_mmbls!$B147:DZ147)</f>
        <v>0.85724348269427209</v>
      </c>
      <c r="D173" s="53">
        <f>SUMPRODUCT(--(D$9=YEAR(Quarterly_mmbls!$B$9:EA$9)),Quarterly_mmbls!$B147:EA147)</f>
        <v>0.66043023372821286</v>
      </c>
      <c r="E173" s="53">
        <f>SUMPRODUCT(--(E$9=YEAR(Quarterly_mmbls!$B$9:EB$9)),Quarterly_mmbls!$B147:EB147)</f>
        <v>0.57238644314371512</v>
      </c>
      <c r="F173" s="53">
        <f>SUMPRODUCT(--(F$9=YEAR(Quarterly_mmbls!$B$9:EC$9)),Quarterly_mmbls!$B147:EC147)</f>
        <v>0.4922155218656748</v>
      </c>
      <c r="G173" s="53">
        <f>SUMPRODUCT(--(G$9=YEAR(Quarterly_mmbls!$B$9:ED$9)),Quarterly_mmbls!$B147:ED147)</f>
        <v>0.42248802959221293</v>
      </c>
      <c r="H173" s="53">
        <f>SUMPRODUCT(--(H$9=YEAR(Quarterly_mmbls!$B$9:EE$9)),Quarterly_mmbls!$B147:EE147)</f>
        <v>0.35412641227385844</v>
      </c>
      <c r="I173" s="53">
        <f>SUMPRODUCT(--(I$9=YEAR(Quarterly_mmbls!$B$9:EF$9)),Quarterly_mmbls!$B147:EF147)</f>
        <v>0.28722399055971809</v>
      </c>
      <c r="J173" s="53">
        <f>SUMPRODUCT(--(J$9=YEAR(Quarterly_mmbls!$B$9:EG$9)),Quarterly_mmbls!$B147:EG147)</f>
        <v>0.24620532342963075</v>
      </c>
      <c r="K173" s="53">
        <f>SUMPRODUCT(--(K$9=YEAR(Quarterly_mmbls!$B$9:EH$9)),Quarterly_mmbls!$B147:EH147)</f>
        <v>0.49894309229673145</v>
      </c>
      <c r="L173" s="53">
        <f>SUMPRODUCT(--(L$9=YEAR(Quarterly_mmbls!$B$9:EI$9)),Quarterly_mmbls!$B147:EI147)</f>
        <v>1.1375617452200932</v>
      </c>
      <c r="M173" s="53">
        <f>SUMPRODUCT(--(M$9=YEAR(Quarterly_mmbls!$B$9:EJ$9)),Quarterly_mmbls!$B147:EJ147)</f>
        <v>0.96012525648673719</v>
      </c>
      <c r="N173" s="53">
        <f>SUMPRODUCT(--(N$9=YEAR(Quarterly_mmbls!$B$9:EK$9)),Quarterly_mmbls!$B147:EK147)</f>
        <v>0.90861225817983127</v>
      </c>
      <c r="O173" s="53">
        <f>SUMPRODUCT(--(O$9=YEAR(Quarterly_mmbls!$B$9:EL$9)),Quarterly_mmbls!$B147:EL147)</f>
        <v>0.6482306797813534</v>
      </c>
      <c r="P173" s="53">
        <f>SUMPRODUCT(--(P$9=YEAR(Quarterly_mmbls!$B$9:EM$9)),Quarterly_mmbls!$B147:EM147)</f>
        <v>1.0556262153043987</v>
      </c>
      <c r="Q173" s="53">
        <f>SUMPRODUCT(--(Q$9=YEAR(Quarterly_mmbls!$B$9:EN$9)),Quarterly_mmbls!$B147:EN147)</f>
        <v>1.6737016438064325</v>
      </c>
      <c r="R173" s="53">
        <f>SUMPRODUCT(--(R$9=YEAR(Quarterly_mmbls!$B$9:EO$9)),Quarterly_mmbls!$B147:EO147)</f>
        <v>3.1287891953883884</v>
      </c>
      <c r="S173" s="53">
        <f>SUMPRODUCT(--(S$9=YEAR(Quarterly_mmbls!$B$9:EP$9)),Quarterly_mmbls!$B147:EP147)</f>
        <v>4.9401425724083214</v>
      </c>
      <c r="T173" s="53">
        <f>SUMPRODUCT(--(T$9=YEAR(Quarterly_mmbls!$B$9:EQ$9)),Quarterly_mmbls!$B147:EQ147)</f>
        <v>5.8311595404382386</v>
      </c>
      <c r="U173" s="53">
        <f>SUMPRODUCT(--(U$9=YEAR(Quarterly_mmbls!$B$9:ER$9)),Quarterly_mmbls!$B147:ER147)</f>
        <v>6.5946930566263546</v>
      </c>
      <c r="V173" s="53">
        <f>SUMPRODUCT(--(V$9=YEAR(Quarterly_mmbls!$B$9:ES$9)),Quarterly_mmbls!$B147:ES147)</f>
        <v>7.4131619628622243</v>
      </c>
      <c r="W173" s="53">
        <f>SUMPRODUCT(--(W$9=YEAR(Quarterly_mmbls!$B$9:ET$9)),Quarterly_mmbls!$B147:ET147)</f>
        <v>8.4192372364836103</v>
      </c>
      <c r="X173" s="53">
        <f>SUMPRODUCT(--(X$9=YEAR(Quarterly_mmbls!$B$9:EU$9)),Quarterly_mmbls!$B147:EU147)</f>
        <v>11.575329724844364</v>
      </c>
      <c r="Y173" s="53">
        <f>SUMPRODUCT(--(Y$9=YEAR(Quarterly_mmbls!$B$9:EV$9)),Quarterly_mmbls!$B147:EV147)</f>
        <v>12.863426846109373</v>
      </c>
      <c r="Z173" s="53">
        <f>SUMPRODUCT(--(Z$9=YEAR(Quarterly_mmbls!$B$9:EW$9)),Quarterly_mmbls!$B147:EW147)</f>
        <v>13.218674210357854</v>
      </c>
      <c r="AA173" s="53">
        <f>SUMPRODUCT(--(AA$9=YEAR(Quarterly_mmbls!$B$9:EX$9)),Quarterly_mmbls!$B147:EX147)</f>
        <v>13.590255770900338</v>
      </c>
      <c r="AB173" s="53">
        <f>SUMPRODUCT(--(AB$9=YEAR(Quarterly_mmbls!$B$9:EY$9)),Quarterly_mmbls!$B147:EY147)</f>
        <v>13.848188077529681</v>
      </c>
      <c r="AC173" s="53">
        <f>SUMPRODUCT(--(AC$9=YEAR(Quarterly_mmbls!$B$9:EZ$9)),Quarterly_mmbls!$B147:EZ147)</f>
        <v>14.157877507138679</v>
      </c>
      <c r="AD173" s="53">
        <f>SUMPRODUCT(--(AD$9=YEAR(Quarterly_mmbls!$B$9:FA$9)),Quarterly_mmbls!$B147:FA147)</f>
        <v>14.637430547725778</v>
      </c>
      <c r="AE173" s="53">
        <f>SUMPRODUCT(--(AE$9=YEAR(Quarterly_mmbls!$B$9:FB$9)),Quarterly_mmbls!$B147:FB147)</f>
        <v>15.093284386917361</v>
      </c>
      <c r="AF173" s="53">
        <f>SUMPRODUCT(--(AF$9=YEAR(Quarterly_mmbls!$B$9:FC$9)),Quarterly_mmbls!$B147:FC147)</f>
        <v>15.366960350617674</v>
      </c>
      <c r="AG173" s="53">
        <f>SUMPRODUCT(--(AG$9=YEAR(Quarterly_mmbls!$B$9:FD$9)),Quarterly_mmbls!$B147:FD147)</f>
        <v>15.445036167999202</v>
      </c>
      <c r="AH173" s="53">
        <f>SUMPRODUCT(--(AH$9=YEAR(Quarterly_mmbls!$B$9:FE$9)),Quarterly_mmbls!$B147:FE147)</f>
        <v>15.733572316743654</v>
      </c>
      <c r="AI173" s="53">
        <f>SUMPRODUCT(--(AI$9=YEAR(Quarterly_mmbls!$B$9:FF$9)),Quarterly_mmbls!$B147:FF147)</f>
        <v>15.966336933017722</v>
      </c>
      <c r="AJ173" s="53">
        <f>SUMPRODUCT(--(AJ$9=YEAR(Quarterly_mmbls!$B$9:FG$9)),Quarterly_mmbls!$B147:FG147)</f>
        <v>15.855186529553164</v>
      </c>
      <c r="AK173" s="53">
        <f>SUMPRODUCT(--(AK$9=YEAR(Quarterly_mmbls!$B$9:FH$9)),Quarterly_mmbls!$B147:FH147)</f>
        <v>15.369639705382347</v>
      </c>
      <c r="AL173" s="53">
        <f>SUMPRODUCT(--(AL$9=YEAR(Quarterly_mmbls!$B$9:FI$9)),Quarterly_mmbls!$B147:FI147)</f>
        <v>15.541412104669721</v>
      </c>
      <c r="AM173" s="53">
        <f>SUMPRODUCT(--(AM$9=YEAR(Quarterly_mmbls!$B$9:FJ$9)),Quarterly_mmbls!$B147:FJ147)</f>
        <v>15.535185016510596</v>
      </c>
      <c r="AN173" s="53">
        <f>SUMPRODUCT(--(AN$9=YEAR(Quarterly_mmbls!$B$9:FK$9)),Quarterly_mmbls!$B147:FK147)</f>
        <v>15.093191254547534</v>
      </c>
      <c r="AO173" s="53">
        <f>SUMPRODUCT(--(AO$9=YEAR(Quarterly_mmbls!$B$9:FL$9)),Quarterly_mmbls!$B147:FL147)</f>
        <v>14.934534373182183</v>
      </c>
      <c r="AP173" s="53">
        <f>SUMPRODUCT(--(AP$9=YEAR(Quarterly_mmbls!$B$9:FM$9)),Quarterly_mmbls!$B147:FM147)</f>
        <v>14.800060398052629</v>
      </c>
      <c r="AQ173" s="53">
        <f>SUMPRODUCT(--(AQ$9=YEAR(Quarterly_mmbls!$B$9:FN$9)),Quarterly_mmbls!$B147:FN147)</f>
        <v>15.075342584493193</v>
      </c>
      <c r="AR173" s="53">
        <f>SUMPRODUCT(--(AR$9=YEAR(Quarterly_mmbls!$B$9:FQ$9)),Quarterly_mmbls!$B147:FQ147)</f>
        <v>15.166181074381511</v>
      </c>
      <c r="AS173" s="53">
        <f>SUMPRODUCT(--(AS$9=YEAR(Quarterly_mmbls!$B$9:FU$9)),Quarterly_mmbls!$B147:FU147)</f>
        <v>15.669671885246455</v>
      </c>
    </row>
    <row r="174" spans="1:45" ht="17.25" x14ac:dyDescent="0.25">
      <c r="A174" s="50" t="s">
        <v>139</v>
      </c>
      <c r="B174" s="53">
        <f>SUMPRODUCT(--(B$9=YEAR(Quarterly_mmbls!$B$9:DY$9)),Quarterly_mmbls!$B148:DY148)</f>
        <v>10.694972287397672</v>
      </c>
      <c r="C174" s="53">
        <f>SUMPRODUCT(--(C$9=YEAR(Quarterly_mmbls!$B$9:DZ$9)),Quarterly_mmbls!$B148:DZ148)</f>
        <v>10.952961724124743</v>
      </c>
      <c r="D174" s="53">
        <f>SUMPRODUCT(--(D$9=YEAR(Quarterly_mmbls!$B$9:EA$9)),Quarterly_mmbls!$B148:EA148)</f>
        <v>11.04100745254728</v>
      </c>
      <c r="E174" s="53">
        <f>SUMPRODUCT(--(E$9=YEAR(Quarterly_mmbls!$B$9:EB$9)),Quarterly_mmbls!$B148:EB148)</f>
        <v>11.303400006472307</v>
      </c>
      <c r="F174" s="53">
        <f>SUMPRODUCT(--(F$9=YEAR(Quarterly_mmbls!$B$9:EC$9)),Quarterly_mmbls!$B148:EC148)</f>
        <v>11.555341387878411</v>
      </c>
      <c r="G174" s="53">
        <f>SUMPRODUCT(--(G$9=YEAR(Quarterly_mmbls!$B$9:ED$9)),Quarterly_mmbls!$B148:ED148)</f>
        <v>11.349865354563198</v>
      </c>
      <c r="H174" s="53">
        <f>SUMPRODUCT(--(H$9=YEAR(Quarterly_mmbls!$B$9:EE$9)),Quarterly_mmbls!$B148:EE148)</f>
        <v>11.368250445806741</v>
      </c>
      <c r="I174" s="53">
        <f>SUMPRODUCT(--(I$9=YEAR(Quarterly_mmbls!$B$9:EF$9)),Quarterly_mmbls!$B148:EF148)</f>
        <v>11.612465602695677</v>
      </c>
      <c r="J174" s="53">
        <f>SUMPRODUCT(--(J$9=YEAR(Quarterly_mmbls!$B$9:EG$9)),Quarterly_mmbls!$B148:EG148)</f>
        <v>11.805322135966181</v>
      </c>
      <c r="K174" s="53">
        <f>SUMPRODUCT(--(K$9=YEAR(Quarterly_mmbls!$B$9:EH$9)),Quarterly_mmbls!$B148:EH148)</f>
        <v>11.625890956265295</v>
      </c>
      <c r="L174" s="53">
        <f>SUMPRODUCT(--(L$9=YEAR(Quarterly_mmbls!$B$9:EI$9)),Quarterly_mmbls!$B148:EI148)</f>
        <v>11.292317443562734</v>
      </c>
      <c r="M174" s="53">
        <f>SUMPRODUCT(--(M$9=YEAR(Quarterly_mmbls!$B$9:EJ$9)),Quarterly_mmbls!$B148:EJ148)</f>
        <v>10.905258518557446</v>
      </c>
      <c r="N174" s="53">
        <f>SUMPRODUCT(--(N$9=YEAR(Quarterly_mmbls!$B$9:EK$9)),Quarterly_mmbls!$B148:EK148)</f>
        <v>11.667687338572691</v>
      </c>
      <c r="O174" s="53">
        <f>SUMPRODUCT(--(O$9=YEAR(Quarterly_mmbls!$B$9:EL$9)),Quarterly_mmbls!$B148:EL148)</f>
        <v>12.725673323558707</v>
      </c>
      <c r="P174" s="53">
        <f>SUMPRODUCT(--(P$9=YEAR(Quarterly_mmbls!$B$9:EM$9)),Quarterly_mmbls!$B148:EM148)</f>
        <v>12.813494742237197</v>
      </c>
      <c r="Q174" s="53">
        <f>SUMPRODUCT(--(Q$9=YEAR(Quarterly_mmbls!$B$9:EN$9)),Quarterly_mmbls!$B148:EN148)</f>
        <v>12.870631101288094</v>
      </c>
      <c r="R174" s="53">
        <f>SUMPRODUCT(--(R$9=YEAR(Quarterly_mmbls!$B$9:EO$9)),Quarterly_mmbls!$B148:EO148)</f>
        <v>12.489363034311985</v>
      </c>
      <c r="S174" s="53">
        <f>SUMPRODUCT(--(S$9=YEAR(Quarterly_mmbls!$B$9:EP$9)),Quarterly_mmbls!$B148:EP148)</f>
        <v>10.59526323327489</v>
      </c>
      <c r="T174" s="53">
        <f>SUMPRODUCT(--(T$9=YEAR(Quarterly_mmbls!$B$9:EQ$9)),Quarterly_mmbls!$B148:EQ148)</f>
        <v>9.9508659403971631</v>
      </c>
      <c r="U174" s="53">
        <f>SUMPRODUCT(--(U$9=YEAR(Quarterly_mmbls!$B$9:ER$9)),Quarterly_mmbls!$B148:ER148)</f>
        <v>9.2801521612980622</v>
      </c>
      <c r="V174" s="53">
        <f>SUMPRODUCT(--(V$9=YEAR(Quarterly_mmbls!$B$9:ES$9)),Quarterly_mmbls!$B148:ES148)</f>
        <v>8.9746403399056902</v>
      </c>
      <c r="W174" s="53">
        <f>SUMPRODUCT(--(W$9=YEAR(Quarterly_mmbls!$B$9:ET$9)),Quarterly_mmbls!$B148:ET148)</f>
        <v>8.5024827591819339</v>
      </c>
      <c r="X174" s="53">
        <f>SUMPRODUCT(--(X$9=YEAR(Quarterly_mmbls!$B$9:EU$9)),Quarterly_mmbls!$B148:EU148)</f>
        <v>5.4035500397672847</v>
      </c>
      <c r="Y174" s="53">
        <f>SUMPRODUCT(--(Y$9=YEAR(Quarterly_mmbls!$B$9:EV$9)),Quarterly_mmbls!$B148:EV148)</f>
        <v>4.6766071558523414</v>
      </c>
      <c r="Z174" s="53">
        <f>SUMPRODUCT(--(Z$9=YEAR(Quarterly_mmbls!$B$9:EW$9)),Quarterly_mmbls!$B148:EW148)</f>
        <v>4.5082295601218361</v>
      </c>
      <c r="AA174" s="53">
        <f>SUMPRODUCT(--(AA$9=YEAR(Quarterly_mmbls!$B$9:EX$9)),Quarterly_mmbls!$B148:EX148)</f>
        <v>4.4538947122483545</v>
      </c>
      <c r="AB174" s="53">
        <f>SUMPRODUCT(--(AB$9=YEAR(Quarterly_mmbls!$B$9:EY$9)),Quarterly_mmbls!$B148:EY148)</f>
        <v>4.0275673000250665</v>
      </c>
      <c r="AC174" s="53">
        <f>SUMPRODUCT(--(AC$9=YEAR(Quarterly_mmbls!$B$9:EZ$9)),Quarterly_mmbls!$B148:EZ148)</f>
        <v>3.8766077955147673</v>
      </c>
      <c r="AD174" s="53">
        <f>SUMPRODUCT(--(AD$9=YEAR(Quarterly_mmbls!$B$9:FA$9)),Quarterly_mmbls!$B148:FA148)</f>
        <v>4.0142149067339243</v>
      </c>
      <c r="AE174" s="53">
        <f>SUMPRODUCT(--(AE$9=YEAR(Quarterly_mmbls!$B$9:FB$9)),Quarterly_mmbls!$B148:FB148)</f>
        <v>4.1290831437044506</v>
      </c>
      <c r="AF174" s="53">
        <f>SUMPRODUCT(--(AF$9=YEAR(Quarterly_mmbls!$B$9:FC$9)),Quarterly_mmbls!$B148:FC148)</f>
        <v>4.5465819817295561</v>
      </c>
      <c r="AG174" s="53">
        <f>SUMPRODUCT(--(AG$9=YEAR(Quarterly_mmbls!$B$9:FD$9)),Quarterly_mmbls!$B148:FD148)</f>
        <v>4.0285066076988691</v>
      </c>
      <c r="AH174" s="53">
        <f>SUMPRODUCT(--(AH$9=YEAR(Quarterly_mmbls!$B$9:FE$9)),Quarterly_mmbls!$B148:FE148)</f>
        <v>3.892878528971238</v>
      </c>
      <c r="AI174" s="53">
        <f>SUMPRODUCT(--(AI$9=YEAR(Quarterly_mmbls!$B$9:FF$9)),Quarterly_mmbls!$B148:FF148)</f>
        <v>4.0154362217910631</v>
      </c>
      <c r="AJ174" s="53">
        <f>SUMPRODUCT(--(AJ$9=YEAR(Quarterly_mmbls!$B$9:FG$9)),Quarterly_mmbls!$B148:FG148)</f>
        <v>3.8024625682541391</v>
      </c>
      <c r="AK174" s="53">
        <f>SUMPRODUCT(--(AK$9=YEAR(Quarterly_mmbls!$B$9:FH$9)),Quarterly_mmbls!$B148:FH148)</f>
        <v>4.0165398596475983</v>
      </c>
      <c r="AL174" s="53">
        <f>SUMPRODUCT(--(AL$9=YEAR(Quarterly_mmbls!$B$9:FI$9)),Quarterly_mmbls!$B148:FI148)</f>
        <v>3.9643676874441898</v>
      </c>
      <c r="AM174" s="53">
        <f>SUMPRODUCT(--(AM$9=YEAR(Quarterly_mmbls!$B$9:FJ$9)),Quarterly_mmbls!$B148:FJ148)</f>
        <v>3.6549987392727066</v>
      </c>
      <c r="AN174" s="53">
        <f>SUMPRODUCT(--(AN$9=YEAR(Quarterly_mmbls!$B$9:FK$9)),Quarterly_mmbls!$B148:FK148)</f>
        <v>3.6795958418089159</v>
      </c>
      <c r="AO174" s="53">
        <f>SUMPRODUCT(--(AO$9=YEAR(Quarterly_mmbls!$B$9:FL$9)),Quarterly_mmbls!$B148:FL148)</f>
        <v>3.7692866485888556</v>
      </c>
      <c r="AP174" s="53">
        <f>SUMPRODUCT(--(AP$9=YEAR(Quarterly_mmbls!$B$9:FM$9)),Quarterly_mmbls!$B148:FM148)</f>
        <v>3.8944219945117364</v>
      </c>
      <c r="AQ174" s="53">
        <f>SUMPRODUCT(--(AQ$9=YEAR(Quarterly_mmbls!$B$9:FN$9)),Quarterly_mmbls!$B148:FN148)</f>
        <v>4.1737193292748023</v>
      </c>
      <c r="AR174" s="53">
        <f>SUMPRODUCT(--(AR$9=YEAR(Quarterly_mmbls!$B$9:FQ$9)),Quarterly_mmbls!$B148:FQ148)</f>
        <v>4.4807174895661497</v>
      </c>
      <c r="AS174" s="53">
        <f>SUMPRODUCT(--(AS$9=YEAR(Quarterly_mmbls!$B$9:FU$9)),Quarterly_mmbls!$B148:FU148)</f>
        <v>4.6281667264635455</v>
      </c>
    </row>
    <row r="175" spans="1:45" ht="15" x14ac:dyDescent="0.25">
      <c r="A175" s="46" t="s">
        <v>26</v>
      </c>
      <c r="B175" s="47">
        <f>SUMPRODUCT(--(B$9=YEAR(Quarterly_mmbls!$B$9:DY$9)),Quarterly_mmbls!$B149:DY149)</f>
        <v>2.3153005135907092</v>
      </c>
      <c r="C175" s="47">
        <f>SUMPRODUCT(--(C$9=YEAR(Quarterly_mmbls!$B$9:DZ$9)),Quarterly_mmbls!$B149:DZ149)</f>
        <v>2.5237476307765219</v>
      </c>
      <c r="D175" s="47">
        <f>SUMPRODUCT(--(D$9=YEAR(Quarterly_mmbls!$B$9:EA$9)),Quarterly_mmbls!$B149:EA149)</f>
        <v>2.6871954630054047</v>
      </c>
      <c r="E175" s="47">
        <f>SUMPRODUCT(--(E$9=YEAR(Quarterly_mmbls!$B$9:EB$9)),Quarterly_mmbls!$B149:EB149)</f>
        <v>2.7035666137747931</v>
      </c>
      <c r="F175" s="47">
        <f>SUMPRODUCT(--(F$9=YEAR(Quarterly_mmbls!$B$9:EC$9)),Quarterly_mmbls!$B149:EC149)</f>
        <v>2.7179497396385122</v>
      </c>
      <c r="G175" s="47">
        <f>SUMPRODUCT(--(G$9=YEAR(Quarterly_mmbls!$B$9:ED$9)),Quarterly_mmbls!$B149:ED149)</f>
        <v>2.7781489597756792</v>
      </c>
      <c r="H175" s="47">
        <f>SUMPRODUCT(--(H$9=YEAR(Quarterly_mmbls!$B$9:EE$9)),Quarterly_mmbls!$B149:EE149)</f>
        <v>2.6510112587004566</v>
      </c>
      <c r="I175" s="47">
        <f>SUMPRODUCT(--(I$9=YEAR(Quarterly_mmbls!$B$9:EF$9)),Quarterly_mmbls!$B149:EF149)</f>
        <v>2.6303668142204111</v>
      </c>
      <c r="J175" s="47">
        <f>SUMPRODUCT(--(J$9=YEAR(Quarterly_mmbls!$B$9:EG$9)),Quarterly_mmbls!$B149:EG149)</f>
        <v>2.5412292051683814</v>
      </c>
      <c r="K175" s="47">
        <f>SUMPRODUCT(--(K$9=YEAR(Quarterly_mmbls!$B$9:EH$9)),Quarterly_mmbls!$B149:EH149)</f>
        <v>2.6714470399130259</v>
      </c>
      <c r="L175" s="47">
        <f>SUMPRODUCT(--(L$9=YEAR(Quarterly_mmbls!$B$9:EI$9)),Quarterly_mmbls!$B149:EI149)</f>
        <v>2.9355506143152996</v>
      </c>
      <c r="M175" s="47">
        <f>SUMPRODUCT(--(M$9=YEAR(Quarterly_mmbls!$B$9:EJ$9)),Quarterly_mmbls!$B149:EJ149)</f>
        <v>3.1483991075042113</v>
      </c>
      <c r="N175" s="47">
        <f>SUMPRODUCT(--(N$9=YEAR(Quarterly_mmbls!$B$9:EK$9)),Quarterly_mmbls!$B149:EK149)</f>
        <v>3.2020293770727299</v>
      </c>
      <c r="O175" s="47">
        <f>SUMPRODUCT(--(O$9=YEAR(Quarterly_mmbls!$B$9:EL$9)),Quarterly_mmbls!$B149:EL149)</f>
        <v>3.4529226757648019</v>
      </c>
      <c r="P175" s="47">
        <f>SUMPRODUCT(--(P$9=YEAR(Quarterly_mmbls!$B$9:EM$9)),Quarterly_mmbls!$B149:EM149)</f>
        <v>3.5966527031716407</v>
      </c>
      <c r="Q175" s="47">
        <f>SUMPRODUCT(--(Q$9=YEAR(Quarterly_mmbls!$B$9:EN$9)),Quarterly_mmbls!$B149:EN149)</f>
        <v>3.539034497965587</v>
      </c>
      <c r="R175" s="47">
        <f>SUMPRODUCT(--(R$9=YEAR(Quarterly_mmbls!$B$9:EO$9)),Quarterly_mmbls!$B149:EO149)</f>
        <v>3.6219810505606294</v>
      </c>
      <c r="S175" s="47">
        <f>SUMPRODUCT(--(S$9=YEAR(Quarterly_mmbls!$B$9:EP$9)),Quarterly_mmbls!$B149:EP149)</f>
        <v>3.8383077797902327</v>
      </c>
      <c r="T175" s="47">
        <f>SUMPRODUCT(--(T$9=YEAR(Quarterly_mmbls!$B$9:EQ$9)),Quarterly_mmbls!$B149:EQ149)</f>
        <v>4.5642710469736238</v>
      </c>
      <c r="U175" s="47">
        <f>SUMPRODUCT(--(U$9=YEAR(Quarterly_mmbls!$B$9:ER$9)),Quarterly_mmbls!$B149:ER149)</f>
        <v>5.2261507218729717</v>
      </c>
      <c r="V175" s="47">
        <f>SUMPRODUCT(--(V$9=YEAR(Quarterly_mmbls!$B$9:ES$9)),Quarterly_mmbls!$B149:ES149)</f>
        <v>5.9462146956353727</v>
      </c>
      <c r="W175" s="47">
        <f>SUMPRODUCT(--(W$9=YEAR(Quarterly_mmbls!$B$9:ET$9)),Quarterly_mmbls!$B149:ET149)</f>
        <v>6.9341615649195951</v>
      </c>
      <c r="X175" s="47">
        <f>SUMPRODUCT(--(X$9=YEAR(Quarterly_mmbls!$B$9:EU$9)),Quarterly_mmbls!$B149:EU149)</f>
        <v>7.3229688549192788</v>
      </c>
      <c r="Y175" s="47">
        <f>SUMPRODUCT(--(Y$9=YEAR(Quarterly_mmbls!$B$9:EV$9)),Quarterly_mmbls!$B149:EV149)</f>
        <v>7.8895609174020151</v>
      </c>
      <c r="Z175" s="47">
        <f>SUMPRODUCT(--(Z$9=YEAR(Quarterly_mmbls!$B$9:EW$9)),Quarterly_mmbls!$B149:EW149)</f>
        <v>8.1509278039409949</v>
      </c>
      <c r="AA175" s="47">
        <f>SUMPRODUCT(--(AA$9=YEAR(Quarterly_mmbls!$B$9:EX$9)),Quarterly_mmbls!$B149:EX149)</f>
        <v>8.4624686392230686</v>
      </c>
      <c r="AB175" s="47">
        <f>SUMPRODUCT(--(AB$9=YEAR(Quarterly_mmbls!$B$9:EY$9)),Quarterly_mmbls!$B149:EY149)</f>
        <v>9.273105967446142</v>
      </c>
      <c r="AC175" s="47">
        <f>SUMPRODUCT(--(AC$9=YEAR(Quarterly_mmbls!$B$9:EZ$9)),Quarterly_mmbls!$B149:EZ149)</f>
        <v>9.4476574230047454</v>
      </c>
      <c r="AD175" s="47">
        <f>SUMPRODUCT(--(AD$9=YEAR(Quarterly_mmbls!$B$9:FA$9)),Quarterly_mmbls!$B149:FA149)</f>
        <v>10.093223821285081</v>
      </c>
      <c r="AE175" s="47">
        <f>SUMPRODUCT(--(AE$9=YEAR(Quarterly_mmbls!$B$9:FB$9)),Quarterly_mmbls!$B149:FB149)</f>
        <v>10.460215985636312</v>
      </c>
      <c r="AF175" s="47">
        <f>SUMPRODUCT(--(AF$9=YEAR(Quarterly_mmbls!$B$9:FC$9)),Quarterly_mmbls!$B149:FC149)</f>
        <v>10.542055363564701</v>
      </c>
      <c r="AG175" s="47">
        <f>SUMPRODUCT(--(AG$9=YEAR(Quarterly_mmbls!$B$9:FD$9)),Quarterly_mmbls!$B149:FD149)</f>
        <v>11.427766683997383</v>
      </c>
      <c r="AH175" s="47">
        <f>SUMPRODUCT(--(AH$9=YEAR(Quarterly_mmbls!$B$9:FE$9)),Quarterly_mmbls!$B149:FE149)</f>
        <v>11.655515264461389</v>
      </c>
      <c r="AI175" s="47">
        <f>SUMPRODUCT(--(AI$9=YEAR(Quarterly_mmbls!$B$9:FF$9)),Quarterly_mmbls!$B149:FF149)</f>
        <v>12.046647143725478</v>
      </c>
      <c r="AJ175" s="47">
        <f>SUMPRODUCT(--(AJ$9=YEAR(Quarterly_mmbls!$B$9:FG$9)),Quarterly_mmbls!$B149:FG149)</f>
        <v>12.273598769041035</v>
      </c>
      <c r="AK175" s="47">
        <f>SUMPRODUCT(--(AK$9=YEAR(Quarterly_mmbls!$B$9:FH$9)),Quarterly_mmbls!$B149:FH149)</f>
        <v>12.163655538245527</v>
      </c>
      <c r="AL175" s="47">
        <f>SUMPRODUCT(--(AL$9=YEAR(Quarterly_mmbls!$B$9:FI$9)),Quarterly_mmbls!$B149:FI149)</f>
        <v>12.577716263841257</v>
      </c>
      <c r="AM175" s="47">
        <f>SUMPRODUCT(--(AM$9=YEAR(Quarterly_mmbls!$B$9:FJ$9)),Quarterly_mmbls!$B149:FJ149)</f>
        <v>12.948384324078452</v>
      </c>
      <c r="AN175" s="47">
        <f>SUMPRODUCT(--(AN$9=YEAR(Quarterly_mmbls!$B$9:FK$9)),Quarterly_mmbls!$B149:FK149)</f>
        <v>13.061540974033154</v>
      </c>
      <c r="AO175" s="47">
        <f>SUMPRODUCT(--(AO$9=YEAR(Quarterly_mmbls!$B$9:FL$9)),Quarterly_mmbls!$B149:FL149)</f>
        <v>13.475711037018385</v>
      </c>
      <c r="AP175" s="47">
        <f>SUMPRODUCT(--(AP$9=YEAR(Quarterly_mmbls!$B$9:FM$9)),Quarterly_mmbls!$B149:FM149)</f>
        <v>13.708124002109789</v>
      </c>
      <c r="AQ175" s="47">
        <f>SUMPRODUCT(--(AQ$9=YEAR(Quarterly_mmbls!$B$9:FN$9)),Quarterly_mmbls!$B149:FN149)</f>
        <v>14.302401828299079</v>
      </c>
      <c r="AR175" s="53">
        <f>SUMPRODUCT(--(AR$9=YEAR(Quarterly_mmbls!$B$9:FQ$9)),Quarterly_mmbls!$B149:FQ149)</f>
        <v>14.775508793308401</v>
      </c>
      <c r="AS175" s="53">
        <f>SUMPRODUCT(--(AS$9=YEAR(Quarterly_mmbls!$B$9:FU$9)),Quarterly_mmbls!$B149:FU149)</f>
        <v>16.208322406662635</v>
      </c>
    </row>
    <row r="176" spans="1:45" ht="15" x14ac:dyDescent="0.25">
      <c r="A176" s="46" t="s">
        <v>24</v>
      </c>
      <c r="B176" s="39">
        <f>SUMPRODUCT(--(B$9=YEAR(Quarterly_mmbls!$B$9:DY$9)),Quarterly_mmbls!$B150:DY150)</f>
        <v>0</v>
      </c>
      <c r="C176" s="39">
        <f>SUMPRODUCT(--(C$9=YEAR(Quarterly_mmbls!$B$9:DZ$9)),Quarterly_mmbls!$B150:DZ150)</f>
        <v>0</v>
      </c>
      <c r="D176" s="39">
        <f>SUMPRODUCT(--(D$9=YEAR(Quarterly_mmbls!$B$9:EA$9)),Quarterly_mmbls!$B150:EA150)</f>
        <v>0</v>
      </c>
      <c r="E176" s="39">
        <f>SUMPRODUCT(--(E$9=YEAR(Quarterly_mmbls!$B$9:EB$9)),Quarterly_mmbls!$B150:EB150)</f>
        <v>0</v>
      </c>
      <c r="F176" s="39">
        <f>SUMPRODUCT(--(F$9=YEAR(Quarterly_mmbls!$B$9:EC$9)),Quarterly_mmbls!$B150:EC150)</f>
        <v>0</v>
      </c>
      <c r="G176" s="39">
        <f>SUMPRODUCT(--(G$9=YEAR(Quarterly_mmbls!$B$9:ED$9)),Quarterly_mmbls!$B150:ED150)</f>
        <v>0</v>
      </c>
      <c r="H176" s="39">
        <f>SUMPRODUCT(--(H$9=YEAR(Quarterly_mmbls!$B$9:EE$9)),Quarterly_mmbls!$B150:EE150)</f>
        <v>0</v>
      </c>
      <c r="I176" s="39">
        <f>SUMPRODUCT(--(I$9=YEAR(Quarterly_mmbls!$B$9:EF$9)),Quarterly_mmbls!$B150:EF150)</f>
        <v>0</v>
      </c>
      <c r="J176" s="39">
        <f>SUMPRODUCT(--(J$9=YEAR(Quarterly_mmbls!$B$9:EG$9)),Quarterly_mmbls!$B150:EG150)</f>
        <v>0</v>
      </c>
      <c r="K176" s="39">
        <f>SUMPRODUCT(--(K$9=YEAR(Quarterly_mmbls!$B$9:EH$9)),Quarterly_mmbls!$B150:EH150)</f>
        <v>0</v>
      </c>
      <c r="L176" s="39">
        <f>SUMPRODUCT(--(L$9=YEAR(Quarterly_mmbls!$B$9:EI$9)),Quarterly_mmbls!$B150:EI150)</f>
        <v>0.23502441892078749</v>
      </c>
      <c r="M176" s="39">
        <f>SUMPRODUCT(--(M$9=YEAR(Quarterly_mmbls!$B$9:EJ$9)),Quarterly_mmbls!$B150:EJ150)</f>
        <v>0.40989409272849264</v>
      </c>
      <c r="N176" s="39">
        <f>SUMPRODUCT(--(N$9=YEAR(Quarterly_mmbls!$B$9:EK$9)),Quarterly_mmbls!$B150:EK150)</f>
        <v>0.46241839160730119</v>
      </c>
      <c r="O176" s="39">
        <f>SUMPRODUCT(--(O$9=YEAR(Quarterly_mmbls!$B$9:EL$9)),Quarterly_mmbls!$B150:EL150)</f>
        <v>0.44424989773295326</v>
      </c>
      <c r="P176" s="39">
        <f>SUMPRODUCT(--(P$9=YEAR(Quarterly_mmbls!$B$9:EM$9)),Quarterly_mmbls!$B150:EM150)</f>
        <v>0.44917241106721545</v>
      </c>
      <c r="Q176" s="39">
        <f>SUMPRODUCT(--(Q$9=YEAR(Quarterly_mmbls!$B$9:EN$9)),Quarterly_mmbls!$B150:EN150)</f>
        <v>0.41242404617453127</v>
      </c>
      <c r="R176" s="39">
        <f>SUMPRODUCT(--(R$9=YEAR(Quarterly_mmbls!$B$9:EO$9)),Quarterly_mmbls!$B150:EO150)</f>
        <v>0.4035191811823936</v>
      </c>
      <c r="S176" s="39">
        <f>SUMPRODUCT(--(S$9=YEAR(Quarterly_mmbls!$B$9:EP$9)),Quarterly_mmbls!$B150:EP150)</f>
        <v>0.43470625007209079</v>
      </c>
      <c r="T176" s="39">
        <f>SUMPRODUCT(--(T$9=YEAR(Quarterly_mmbls!$B$9:EQ$9)),Quarterly_mmbls!$B150:EQ150)</f>
        <v>0.3918493857400332</v>
      </c>
      <c r="U176" s="39">
        <f>SUMPRODUCT(--(U$9=YEAR(Quarterly_mmbls!$B$9:ER$9)),Quarterly_mmbls!$B150:ER150)</f>
        <v>0.37210894956616736</v>
      </c>
      <c r="V176" s="39">
        <f>SUMPRODUCT(--(V$9=YEAR(Quarterly_mmbls!$B$9:ES$9)),Quarterly_mmbls!$B150:ES150)</f>
        <v>0.37087365918164689</v>
      </c>
      <c r="W176" s="39">
        <f>SUMPRODUCT(--(W$9=YEAR(Quarterly_mmbls!$B$9:ET$9)),Quarterly_mmbls!$B150:ET150)</f>
        <v>0.30227178963434098</v>
      </c>
      <c r="X176" s="39">
        <f>SUMPRODUCT(--(X$9=YEAR(Quarterly_mmbls!$B$9:EU$9)),Quarterly_mmbls!$B150:EU150)</f>
        <v>0.26891636509916306</v>
      </c>
      <c r="Y176" s="39">
        <f>SUMPRODUCT(--(Y$9=YEAR(Quarterly_mmbls!$B$9:EV$9)),Quarterly_mmbls!$B150:EV150)</f>
        <v>0.19854748851906609</v>
      </c>
      <c r="Z176" s="39">
        <f>SUMPRODUCT(--(Z$9=YEAR(Quarterly_mmbls!$B$9:EW$9)),Quarterly_mmbls!$B150:EW150)</f>
        <v>0.21534511031347428</v>
      </c>
      <c r="AA176" s="39">
        <f>SUMPRODUCT(--(AA$9=YEAR(Quarterly_mmbls!$B$9:EX$9)),Quarterly_mmbls!$B150:EX150)</f>
        <v>0.20067138536469156</v>
      </c>
      <c r="AB176" s="39">
        <f>SUMPRODUCT(--(AB$9=YEAR(Quarterly_mmbls!$B$9:EY$9)),Quarterly_mmbls!$B150:EY150)</f>
        <v>0.22355915176243141</v>
      </c>
      <c r="AC176" s="39">
        <f>SUMPRODUCT(--(AC$9=YEAR(Quarterly_mmbls!$B$9:EZ$9)),Quarterly_mmbls!$B150:EZ150)</f>
        <v>0.27115028832669769</v>
      </c>
      <c r="AD176" s="39">
        <f>SUMPRODUCT(--(AD$9=YEAR(Quarterly_mmbls!$B$9:FA$9)),Quarterly_mmbls!$B150:FA150)</f>
        <v>0.30591180361291342</v>
      </c>
      <c r="AE176" s="39">
        <f>SUMPRODUCT(--(AE$9=YEAR(Quarterly_mmbls!$B$9:FB$9)),Quarterly_mmbls!$B150:FB150)</f>
        <v>0.25890519117449357</v>
      </c>
      <c r="AF176" s="39">
        <f>SUMPRODUCT(--(AF$9=YEAR(Quarterly_mmbls!$B$9:FC$9)),Quarterly_mmbls!$B150:FC150)</f>
        <v>0.27377334277718063</v>
      </c>
      <c r="AG176" s="39">
        <f>SUMPRODUCT(--(AG$9=YEAR(Quarterly_mmbls!$B$9:FD$9)),Quarterly_mmbls!$B150:FD150)</f>
        <v>0.26179685414148424</v>
      </c>
      <c r="AH176" s="39">
        <f>SUMPRODUCT(--(AH$9=YEAR(Quarterly_mmbls!$B$9:FE$9)),Quarterly_mmbls!$B150:FE150)</f>
        <v>0.25275351822310915</v>
      </c>
      <c r="AI176" s="39">
        <f>SUMPRODUCT(--(AI$9=YEAR(Quarterly_mmbls!$B$9:FF$9)),Quarterly_mmbls!$B150:FF150)</f>
        <v>0.24265460484631005</v>
      </c>
      <c r="AJ176" s="39">
        <f>SUMPRODUCT(--(AJ$9=YEAR(Quarterly_mmbls!$B$9:FG$9)),Quarterly_mmbls!$B150:FG150)</f>
        <v>0.21577392461338854</v>
      </c>
      <c r="AK176" s="39">
        <f>SUMPRODUCT(--(AK$9=YEAR(Quarterly_mmbls!$B$9:FH$9)),Quarterly_mmbls!$B150:FH150)</f>
        <v>0.1833163763205993</v>
      </c>
      <c r="AL176" s="39">
        <f>SUMPRODUCT(--(AL$9=YEAR(Quarterly_mmbls!$B$9:FI$9)),Quarterly_mmbls!$B150:FI150)</f>
        <v>0.15622714534383844</v>
      </c>
      <c r="AM176" s="39">
        <f>SUMPRODUCT(--(AM$9=YEAR(Quarterly_mmbls!$B$9:FJ$9)),Quarterly_mmbls!$B150:FJ150)</f>
        <v>0.10755261827173404</v>
      </c>
      <c r="AN176" s="39">
        <f>SUMPRODUCT(--(AN$9=YEAR(Quarterly_mmbls!$B$9:FK$9)),Quarterly_mmbls!$B150:FK150)</f>
        <v>9.3983829214030326E-2</v>
      </c>
      <c r="AO176" s="39">
        <f>SUMPRODUCT(--(AO$9=YEAR(Quarterly_mmbls!$B$9:FL$9)),Quarterly_mmbls!$B150:FL150)</f>
        <v>7.2145970087698269E-2</v>
      </c>
      <c r="AP176" s="39">
        <f>SUMPRODUCT(--(AP$9=YEAR(Quarterly_mmbls!$B$9:FM$9)),Quarterly_mmbls!$B150:FM150)</f>
        <v>9.0053935869603571E-2</v>
      </c>
      <c r="AQ176" s="39">
        <f>SUMPRODUCT(--(AQ$9=YEAR(Quarterly_mmbls!$B$9:FN$9)),Quarterly_mmbls!$B150:FN150)</f>
        <v>8.6311368458187265E-2</v>
      </c>
      <c r="AR176" s="53">
        <f>SUMPRODUCT(--(AR$9=YEAR(Quarterly_mmbls!$B$9:FQ$9)),Quarterly_mmbls!$B150:FQ150)</f>
        <v>7.453830307682259E-2</v>
      </c>
      <c r="AS176" s="53">
        <f>SUMPRODUCT(--(AS$9=YEAR(Quarterly_mmbls!$B$9:FU$9)),Quarterly_mmbls!$B150:FU150)</f>
        <v>5.7233718349601684E-2</v>
      </c>
    </row>
    <row r="177" spans="1:45" ht="15" x14ac:dyDescent="0.25">
      <c r="A177" s="44" t="s">
        <v>36</v>
      </c>
      <c r="B177" s="37">
        <f t="shared" ref="B177:AR177" si="74">SUM(B178:B178)</f>
        <v>0.42081285372444771</v>
      </c>
      <c r="C177" s="37">
        <f t="shared" si="74"/>
        <v>0.6150420857174278</v>
      </c>
      <c r="D177" s="37">
        <f t="shared" si="74"/>
        <v>0.62508327595811219</v>
      </c>
      <c r="E177" s="37">
        <f t="shared" si="74"/>
        <v>0.47516330073861401</v>
      </c>
      <c r="F177" s="37">
        <f t="shared" si="74"/>
        <v>0.39401775598727451</v>
      </c>
      <c r="G177" s="37">
        <f t="shared" si="74"/>
        <v>0.41158378171098753</v>
      </c>
      <c r="H177" s="37">
        <f t="shared" si="74"/>
        <v>0.36758213254766481</v>
      </c>
      <c r="I177" s="37">
        <f t="shared" si="74"/>
        <v>0.30708746400135306</v>
      </c>
      <c r="J177" s="37">
        <f t="shared" si="74"/>
        <v>0.25164617415442425</v>
      </c>
      <c r="K177" s="37">
        <f t="shared" si="74"/>
        <v>0.16887284695196672</v>
      </c>
      <c r="L177" s="37">
        <f t="shared" si="74"/>
        <v>0.25142614678302305</v>
      </c>
      <c r="M177" s="37">
        <f t="shared" si="74"/>
        <v>0.33422209372034367</v>
      </c>
      <c r="N177" s="37">
        <f t="shared" si="74"/>
        <v>0.36084517954435102</v>
      </c>
      <c r="O177" s="37">
        <f t="shared" si="74"/>
        <v>0.41627369122416186</v>
      </c>
      <c r="P177" s="37">
        <f t="shared" si="74"/>
        <v>0.49658865795672336</v>
      </c>
      <c r="Q177" s="37">
        <f t="shared" si="74"/>
        <v>0.40320211484567359</v>
      </c>
      <c r="R177" s="37">
        <f t="shared" si="74"/>
        <v>0.49756725345335728</v>
      </c>
      <c r="S177" s="37">
        <f t="shared" si="74"/>
        <v>0.49319222180294181</v>
      </c>
      <c r="T177" s="37">
        <f t="shared" si="74"/>
        <v>0.49320101052612597</v>
      </c>
      <c r="U177" s="37">
        <f t="shared" si="74"/>
        <v>0.48124529748737388</v>
      </c>
      <c r="V177" s="37">
        <f t="shared" si="74"/>
        <v>0.60210611814533799</v>
      </c>
      <c r="W177" s="37">
        <f t="shared" si="74"/>
        <v>0.62416612513273462</v>
      </c>
      <c r="X177" s="37">
        <f t="shared" si="74"/>
        <v>0.53866486182675188</v>
      </c>
      <c r="Y177" s="37">
        <f t="shared" si="74"/>
        <v>0.34587094117223383</v>
      </c>
      <c r="Z177" s="37">
        <f t="shared" si="74"/>
        <v>0.2786255821628425</v>
      </c>
      <c r="AA177" s="37">
        <f t="shared" si="74"/>
        <v>0.4196435620191068</v>
      </c>
      <c r="AB177" s="37">
        <f t="shared" si="74"/>
        <v>0.78845848637940419</v>
      </c>
      <c r="AC177" s="37">
        <f t="shared" si="74"/>
        <v>0.68683387444286259</v>
      </c>
      <c r="AD177" s="37">
        <f t="shared" si="74"/>
        <v>0.758312338344725</v>
      </c>
      <c r="AE177" s="37">
        <f t="shared" si="74"/>
        <v>0.7796523917788617</v>
      </c>
      <c r="AF177" s="37">
        <f t="shared" si="74"/>
        <v>0.70119278249861483</v>
      </c>
      <c r="AG177" s="37">
        <f t="shared" si="74"/>
        <v>0.8339974573866521</v>
      </c>
      <c r="AH177" s="37">
        <f t="shared" si="74"/>
        <v>0.67275825763086838</v>
      </c>
      <c r="AI177" s="37">
        <f t="shared" si="74"/>
        <v>0.7432542013012986</v>
      </c>
      <c r="AJ177" s="37">
        <f t="shared" si="74"/>
        <v>0.59182775357363038</v>
      </c>
      <c r="AK177" s="37">
        <f t="shared" si="74"/>
        <v>0.61685970616348007</v>
      </c>
      <c r="AL177" s="37">
        <f t="shared" si="74"/>
        <v>0.53201451624763596</v>
      </c>
      <c r="AM177" s="37">
        <f t="shared" si="74"/>
        <v>0.60533535021099016</v>
      </c>
      <c r="AN177" s="37">
        <f t="shared" si="74"/>
        <v>0.61738789092222934</v>
      </c>
      <c r="AO177" s="37">
        <f t="shared" si="74"/>
        <v>0.79542574463108962</v>
      </c>
      <c r="AP177" s="37">
        <f t="shared" si="74"/>
        <v>0.67230322804823439</v>
      </c>
      <c r="AQ177" s="37">
        <f>SUM(AQ178:AQ178)</f>
        <v>0.90333293367024903</v>
      </c>
      <c r="AR177" s="37">
        <f t="shared" si="74"/>
        <v>0.63785862728034726</v>
      </c>
      <c r="AS177" s="37">
        <f>SUM(AS178:AS178)</f>
        <v>0.67380659946444155</v>
      </c>
    </row>
    <row r="178" spans="1:45" ht="14.25" customHeight="1" x14ac:dyDescent="0.25">
      <c r="A178" s="46" t="s">
        <v>27</v>
      </c>
      <c r="B178" s="39">
        <f>SUMPRODUCT(--(B$9=YEAR(Quarterly_mmbls!$B$9:DY$9)),Quarterly_mmbls!$B152:DY152)</f>
        <v>0.42081285372444771</v>
      </c>
      <c r="C178" s="39">
        <f>SUMPRODUCT(--(C$9=YEAR(Quarterly_mmbls!$B$9:DZ$9)),Quarterly_mmbls!$B152:DZ152)</f>
        <v>0.6150420857174278</v>
      </c>
      <c r="D178" s="39">
        <f>SUMPRODUCT(--(D$9=YEAR(Quarterly_mmbls!$B$9:EA$9)),Quarterly_mmbls!$B152:EA152)</f>
        <v>0.62508327595811219</v>
      </c>
      <c r="E178" s="39">
        <f>SUMPRODUCT(--(E$9=YEAR(Quarterly_mmbls!$B$9:EB$9)),Quarterly_mmbls!$B152:EB152)</f>
        <v>0.47516330073861401</v>
      </c>
      <c r="F178" s="39">
        <f>SUMPRODUCT(--(F$9=YEAR(Quarterly_mmbls!$B$9:EC$9)),Quarterly_mmbls!$B152:EC152)</f>
        <v>0.39401775598727451</v>
      </c>
      <c r="G178" s="39">
        <f>SUMPRODUCT(--(G$9=YEAR(Quarterly_mmbls!$B$9:ED$9)),Quarterly_mmbls!$B152:ED152)</f>
        <v>0.41158378171098753</v>
      </c>
      <c r="H178" s="39">
        <f>SUMPRODUCT(--(H$9=YEAR(Quarterly_mmbls!$B$9:EE$9)),Quarterly_mmbls!$B152:EE152)</f>
        <v>0.36758213254766481</v>
      </c>
      <c r="I178" s="39">
        <f>SUMPRODUCT(--(I$9=YEAR(Quarterly_mmbls!$B$9:EF$9)),Quarterly_mmbls!$B152:EF152)</f>
        <v>0.30708746400135306</v>
      </c>
      <c r="J178" s="39">
        <f>SUMPRODUCT(--(J$9=YEAR(Quarterly_mmbls!$B$9:EG$9)),Quarterly_mmbls!$B152:EG152)</f>
        <v>0.25164617415442425</v>
      </c>
      <c r="K178" s="39">
        <f>SUMPRODUCT(--(K$9=YEAR(Quarterly_mmbls!$B$9:EH$9)),Quarterly_mmbls!$B152:EH152)</f>
        <v>0.16887284695196672</v>
      </c>
      <c r="L178" s="39">
        <f>SUMPRODUCT(--(L$9=YEAR(Quarterly_mmbls!$B$9:EI$9)),Quarterly_mmbls!$B152:EI152)</f>
        <v>0.25142614678302305</v>
      </c>
      <c r="M178" s="39">
        <f>SUMPRODUCT(--(M$9=YEAR(Quarterly_mmbls!$B$9:EJ$9)),Quarterly_mmbls!$B152:EJ152)</f>
        <v>0.33422209372034367</v>
      </c>
      <c r="N178" s="39">
        <f>SUMPRODUCT(--(N$9=YEAR(Quarterly_mmbls!$B$9:EK$9)),Quarterly_mmbls!$B152:EK152)</f>
        <v>0.36084517954435102</v>
      </c>
      <c r="O178" s="39">
        <f>SUMPRODUCT(--(O$9=YEAR(Quarterly_mmbls!$B$9:EL$9)),Quarterly_mmbls!$B152:EL152)</f>
        <v>0.41627369122416186</v>
      </c>
      <c r="P178" s="39">
        <f>SUMPRODUCT(--(P$9=YEAR(Quarterly_mmbls!$B$9:EM$9)),Quarterly_mmbls!$B152:EM152)</f>
        <v>0.49658865795672336</v>
      </c>
      <c r="Q178" s="39">
        <f>SUMPRODUCT(--(Q$9=YEAR(Quarterly_mmbls!$B$9:EN$9)),Quarterly_mmbls!$B152:EN152)</f>
        <v>0.40320211484567359</v>
      </c>
      <c r="R178" s="39">
        <f>SUMPRODUCT(--(R$9=YEAR(Quarterly_mmbls!$B$9:EO$9)),Quarterly_mmbls!$B152:EO152)</f>
        <v>0.49756725345335728</v>
      </c>
      <c r="S178" s="39">
        <f>SUMPRODUCT(--(S$9=YEAR(Quarterly_mmbls!$B$9:EP$9)),Quarterly_mmbls!$B152:EP152)</f>
        <v>0.49319222180294181</v>
      </c>
      <c r="T178" s="39">
        <f>SUMPRODUCT(--(T$9=YEAR(Quarterly_mmbls!$B$9:EQ$9)),Quarterly_mmbls!$B152:EQ152)</f>
        <v>0.49320101052612597</v>
      </c>
      <c r="U178" s="39">
        <f>SUMPRODUCT(--(U$9=YEAR(Quarterly_mmbls!$B$9:ER$9)),Quarterly_mmbls!$B152:ER152)</f>
        <v>0.48124529748737388</v>
      </c>
      <c r="V178" s="39">
        <f>SUMPRODUCT(--(V$9=YEAR(Quarterly_mmbls!$B$9:ES$9)),Quarterly_mmbls!$B152:ES152)</f>
        <v>0.60210611814533799</v>
      </c>
      <c r="W178" s="39">
        <f>SUMPRODUCT(--(W$9=YEAR(Quarterly_mmbls!$B$9:ET$9)),Quarterly_mmbls!$B152:ET152)</f>
        <v>0.62416612513273462</v>
      </c>
      <c r="X178" s="39">
        <f>SUMPRODUCT(--(X$9=YEAR(Quarterly_mmbls!$B$9:EU$9)),Quarterly_mmbls!$B152:EU152)</f>
        <v>0.53866486182675188</v>
      </c>
      <c r="Y178" s="39">
        <f>SUMPRODUCT(--(Y$9=YEAR(Quarterly_mmbls!$B$9:EV$9)),Quarterly_mmbls!$B152:EV152)</f>
        <v>0.34587094117223383</v>
      </c>
      <c r="Z178" s="39">
        <f>SUMPRODUCT(--(Z$9=YEAR(Quarterly_mmbls!$B$9:EW$9)),Quarterly_mmbls!$B152:EW152)</f>
        <v>0.2786255821628425</v>
      </c>
      <c r="AA178" s="39">
        <f>SUMPRODUCT(--(AA$9=YEAR(Quarterly_mmbls!$B$9:EX$9)),Quarterly_mmbls!$B152:EX152)</f>
        <v>0.4196435620191068</v>
      </c>
      <c r="AB178" s="39">
        <f>SUMPRODUCT(--(AB$9=YEAR(Quarterly_mmbls!$B$9:EY$9)),Quarterly_mmbls!$B152:EY152)</f>
        <v>0.78845848637940419</v>
      </c>
      <c r="AC178" s="39">
        <f>SUMPRODUCT(--(AC$9=YEAR(Quarterly_mmbls!$B$9:EZ$9)),Quarterly_mmbls!$B152:EZ152)</f>
        <v>0.68683387444286259</v>
      </c>
      <c r="AD178" s="39">
        <f>SUMPRODUCT(--(AD$9=YEAR(Quarterly_mmbls!$B$9:FA$9)),Quarterly_mmbls!$B152:FA152)</f>
        <v>0.758312338344725</v>
      </c>
      <c r="AE178" s="39">
        <f>SUMPRODUCT(--(AE$9=YEAR(Quarterly_mmbls!$B$9:FB$9)),Quarterly_mmbls!$B152:FB152)</f>
        <v>0.7796523917788617</v>
      </c>
      <c r="AF178" s="39">
        <f>SUMPRODUCT(--(AF$9=YEAR(Quarterly_mmbls!$B$9:FC$9)),Quarterly_mmbls!$B152:FC152)</f>
        <v>0.70119278249861483</v>
      </c>
      <c r="AG178" s="39">
        <f>SUMPRODUCT(--(AG$9=YEAR(Quarterly_mmbls!$B$9:FD$9)),Quarterly_mmbls!$B152:FD152)</f>
        <v>0.8339974573866521</v>
      </c>
      <c r="AH178" s="39">
        <f>SUMPRODUCT(--(AH$9=YEAR(Quarterly_mmbls!$B$9:FE$9)),Quarterly_mmbls!$B152:FE152)</f>
        <v>0.67275825763086838</v>
      </c>
      <c r="AI178" s="39">
        <f>SUMPRODUCT(--(AI$9=YEAR(Quarterly_mmbls!$B$9:FF$9)),Quarterly_mmbls!$B152:FF152)</f>
        <v>0.7432542013012986</v>
      </c>
      <c r="AJ178" s="39">
        <f>SUMPRODUCT(--(AJ$9=YEAR(Quarterly_mmbls!$B$9:FG$9)),Quarterly_mmbls!$B152:FG152)</f>
        <v>0.59182775357363038</v>
      </c>
      <c r="AK178" s="39">
        <f>SUMPRODUCT(--(AK$9=YEAR(Quarterly_mmbls!$B$9:FH$9)),Quarterly_mmbls!$B152:FH152)</f>
        <v>0.61685970616348007</v>
      </c>
      <c r="AL178" s="39">
        <f>SUMPRODUCT(--(AL$9=YEAR(Quarterly_mmbls!$B$9:FI$9)),Quarterly_mmbls!$B152:FI152)</f>
        <v>0.53201451624763596</v>
      </c>
      <c r="AM178" s="39">
        <f>SUMPRODUCT(--(AM$9=YEAR(Quarterly_mmbls!$B$9:FJ$9)),Quarterly_mmbls!$B152:FJ152)</f>
        <v>0.60533535021099016</v>
      </c>
      <c r="AN178" s="39">
        <f>SUMPRODUCT(--(AN$9=YEAR(Quarterly_mmbls!$B$9:FK$9)),Quarterly_mmbls!$B152:FK152)</f>
        <v>0.61738789092222934</v>
      </c>
      <c r="AO178" s="39">
        <f>SUMPRODUCT(--(AO$9=YEAR(Quarterly_mmbls!$B$9:FL$9)),Quarterly_mmbls!$B152:FL152)</f>
        <v>0.79542574463108962</v>
      </c>
      <c r="AP178" s="39">
        <f>SUMPRODUCT(--(AP$9=YEAR(Quarterly_mmbls!$B$9:FM$9)),Quarterly_mmbls!$B152:FM152)</f>
        <v>0.67230322804823439</v>
      </c>
      <c r="AQ178" s="39">
        <f>SUMPRODUCT(--(AQ$9=YEAR(Quarterly_mmbls!$B$9:FN$9)),Quarterly_mmbls!$B152:FN152)</f>
        <v>0.90333293367024903</v>
      </c>
      <c r="AR178" s="39">
        <f>SUMPRODUCT(--(AR$9=YEAR(Quarterly_mmbls!$B$9:FQ$9)),Quarterly_mmbls!$B152:FQ152)</f>
        <v>0.63785862728034726</v>
      </c>
      <c r="AS178" s="39">
        <f>SUMPRODUCT(--(AS$9=YEAR(Quarterly_mmbls!$B$9:FU$9)),Quarterly_mmbls!$B152:FU152)</f>
        <v>0.67380659946444155</v>
      </c>
    </row>
    <row r="179" spans="1:45" s="30" customFormat="1" ht="15" x14ac:dyDescent="0.25">
      <c r="A179" s="44" t="s">
        <v>37</v>
      </c>
      <c r="B179" s="37">
        <f t="shared" ref="B179:AR179" si="75">B180</f>
        <v>1.2268960018410389</v>
      </c>
      <c r="C179" s="37">
        <f t="shared" si="75"/>
        <v>1.2308419802266941</v>
      </c>
      <c r="D179" s="37">
        <f t="shared" si="75"/>
        <v>1.3022201985110904</v>
      </c>
      <c r="E179" s="37">
        <f t="shared" si="75"/>
        <v>1.3782568729202869</v>
      </c>
      <c r="F179" s="37">
        <f t="shared" si="75"/>
        <v>1.3780109442262327</v>
      </c>
      <c r="G179" s="37">
        <f t="shared" si="75"/>
        <v>1.4045733293549836</v>
      </c>
      <c r="H179" s="37">
        <f t="shared" si="75"/>
        <v>1.2212987472452261</v>
      </c>
      <c r="I179" s="37">
        <f t="shared" si="75"/>
        <v>1.0950270140995237</v>
      </c>
      <c r="J179" s="37">
        <f t="shared" si="75"/>
        <v>1.09718344671435</v>
      </c>
      <c r="K179" s="37">
        <f t="shared" si="75"/>
        <v>1.0535781402542843</v>
      </c>
      <c r="L179" s="37">
        <f t="shared" si="75"/>
        <v>1.1544856036371458</v>
      </c>
      <c r="M179" s="37">
        <f t="shared" si="75"/>
        <v>1.1732227946302369</v>
      </c>
      <c r="N179" s="37">
        <f t="shared" si="75"/>
        <v>1.146239714319802</v>
      </c>
      <c r="O179" s="37">
        <f t="shared" si="75"/>
        <v>1.309822917060439</v>
      </c>
      <c r="P179" s="37">
        <f t="shared" si="75"/>
        <v>1.4781421295228441</v>
      </c>
      <c r="Q179" s="37">
        <f t="shared" si="75"/>
        <v>1.9126476423799172</v>
      </c>
      <c r="R179" s="37">
        <f t="shared" si="75"/>
        <v>2.3822152896058983</v>
      </c>
      <c r="S179" s="37">
        <f t="shared" si="75"/>
        <v>2.0680052808483178</v>
      </c>
      <c r="T179" s="37">
        <f t="shared" si="75"/>
        <v>2.0552706406603614</v>
      </c>
      <c r="U179" s="37">
        <f t="shared" si="75"/>
        <v>2.3636660111048826</v>
      </c>
      <c r="V179" s="37">
        <f t="shared" si="75"/>
        <v>2.7180730451740369</v>
      </c>
      <c r="W179" s="37">
        <f t="shared" si="75"/>
        <v>2.7944071518713405</v>
      </c>
      <c r="X179" s="37">
        <f t="shared" si="75"/>
        <v>2.7298373880908544</v>
      </c>
      <c r="Y179" s="37">
        <f t="shared" si="75"/>
        <v>2.6164621586349068</v>
      </c>
      <c r="Z179" s="37">
        <f t="shared" si="75"/>
        <v>2.7387459744729608</v>
      </c>
      <c r="AA179" s="37">
        <f t="shared" si="75"/>
        <v>2.7005023299323159</v>
      </c>
      <c r="AB179" s="37">
        <f t="shared" si="75"/>
        <v>2.9181348555030797</v>
      </c>
      <c r="AC179" s="37">
        <f t="shared" si="75"/>
        <v>2.997241986427329</v>
      </c>
      <c r="AD179" s="37">
        <f t="shared" si="75"/>
        <v>2.7880498199785309</v>
      </c>
      <c r="AE179" s="37">
        <f t="shared" si="75"/>
        <v>3.089517658133516</v>
      </c>
      <c r="AF179" s="37">
        <f t="shared" si="75"/>
        <v>3.184604699981143</v>
      </c>
      <c r="AG179" s="37">
        <f t="shared" si="75"/>
        <v>2.9690006391105368</v>
      </c>
      <c r="AH179" s="37">
        <f t="shared" si="75"/>
        <v>3.0090421650473589</v>
      </c>
      <c r="AI179" s="37">
        <f t="shared" si="75"/>
        <v>2.4798611416689975</v>
      </c>
      <c r="AJ179" s="37">
        <f t="shared" si="75"/>
        <v>2.6745321679335081</v>
      </c>
      <c r="AK179" s="37">
        <f t="shared" si="75"/>
        <v>2.5427229535617992</v>
      </c>
      <c r="AL179" s="37">
        <f t="shared" si="75"/>
        <v>2.4882941227761166</v>
      </c>
      <c r="AM179" s="37">
        <f t="shared" si="75"/>
        <v>2.3756143310617515</v>
      </c>
      <c r="AN179" s="37">
        <f t="shared" si="75"/>
        <v>2.0267293050636943</v>
      </c>
      <c r="AO179" s="37">
        <f t="shared" si="75"/>
        <v>2.1096383610443326</v>
      </c>
      <c r="AP179" s="37">
        <f t="shared" si="75"/>
        <v>2.1044534385113831</v>
      </c>
      <c r="AQ179" s="37">
        <f>AQ180</f>
        <v>2.1035419152144201</v>
      </c>
      <c r="AR179" s="37">
        <f t="shared" si="75"/>
        <v>2.3150992939647472</v>
      </c>
      <c r="AS179" s="37">
        <f>AS180</f>
        <v>2.4548717430835683</v>
      </c>
    </row>
    <row r="180" spans="1:45" ht="15" x14ac:dyDescent="0.25">
      <c r="A180" s="46" t="s">
        <v>28</v>
      </c>
      <c r="B180" s="47">
        <f t="shared" ref="B180:AP180" si="76">SUM(B181:B183)</f>
        <v>1.2268960018410389</v>
      </c>
      <c r="C180" s="47">
        <f t="shared" si="76"/>
        <v>1.2308419802266941</v>
      </c>
      <c r="D180" s="47">
        <f t="shared" si="76"/>
        <v>1.3022201985110904</v>
      </c>
      <c r="E180" s="47">
        <f t="shared" si="76"/>
        <v>1.3782568729202869</v>
      </c>
      <c r="F180" s="47">
        <f t="shared" si="76"/>
        <v>1.3780109442262327</v>
      </c>
      <c r="G180" s="47">
        <f t="shared" si="76"/>
        <v>1.4045733293549836</v>
      </c>
      <c r="H180" s="47">
        <f t="shared" si="76"/>
        <v>1.2212987472452261</v>
      </c>
      <c r="I180" s="47">
        <f t="shared" si="76"/>
        <v>1.0950270140995237</v>
      </c>
      <c r="J180" s="47">
        <f t="shared" si="76"/>
        <v>1.09718344671435</v>
      </c>
      <c r="K180" s="47">
        <f t="shared" si="76"/>
        <v>1.0535781402542843</v>
      </c>
      <c r="L180" s="47">
        <f t="shared" si="76"/>
        <v>1.1544856036371458</v>
      </c>
      <c r="M180" s="47">
        <f t="shared" si="76"/>
        <v>1.1732227946302369</v>
      </c>
      <c r="N180" s="47">
        <f t="shared" si="76"/>
        <v>1.146239714319802</v>
      </c>
      <c r="O180" s="47">
        <f t="shared" si="76"/>
        <v>1.309822917060439</v>
      </c>
      <c r="P180" s="47">
        <f t="shared" si="76"/>
        <v>1.4781421295228441</v>
      </c>
      <c r="Q180" s="47">
        <f t="shared" si="76"/>
        <v>1.9126476423799172</v>
      </c>
      <c r="R180" s="47">
        <f t="shared" si="76"/>
        <v>2.3822152896058983</v>
      </c>
      <c r="S180" s="47">
        <f t="shared" si="76"/>
        <v>2.0680052808483178</v>
      </c>
      <c r="T180" s="47">
        <f t="shared" si="76"/>
        <v>2.0552706406603614</v>
      </c>
      <c r="U180" s="47">
        <f t="shared" si="76"/>
        <v>2.3636660111048826</v>
      </c>
      <c r="V180" s="47">
        <f t="shared" si="76"/>
        <v>2.7180730451740369</v>
      </c>
      <c r="W180" s="47">
        <f t="shared" si="76"/>
        <v>2.7944071518713405</v>
      </c>
      <c r="X180" s="47">
        <f t="shared" si="76"/>
        <v>2.7298373880908544</v>
      </c>
      <c r="Y180" s="47">
        <f t="shared" si="76"/>
        <v>2.6164621586349068</v>
      </c>
      <c r="Z180" s="47">
        <f t="shared" si="76"/>
        <v>2.7387459744729608</v>
      </c>
      <c r="AA180" s="47">
        <f t="shared" si="76"/>
        <v>2.7005023299323159</v>
      </c>
      <c r="AB180" s="47">
        <f t="shared" si="76"/>
        <v>2.9181348555030797</v>
      </c>
      <c r="AC180" s="47">
        <f t="shared" si="76"/>
        <v>2.997241986427329</v>
      </c>
      <c r="AD180" s="47">
        <f t="shared" si="76"/>
        <v>2.7880498199785309</v>
      </c>
      <c r="AE180" s="47">
        <f t="shared" si="76"/>
        <v>3.089517658133516</v>
      </c>
      <c r="AF180" s="47">
        <f t="shared" si="76"/>
        <v>3.184604699981143</v>
      </c>
      <c r="AG180" s="47">
        <f t="shared" si="76"/>
        <v>2.9690006391105368</v>
      </c>
      <c r="AH180" s="47">
        <f t="shared" si="76"/>
        <v>3.0090421650473589</v>
      </c>
      <c r="AI180" s="47">
        <f t="shared" si="76"/>
        <v>2.4798611416689975</v>
      </c>
      <c r="AJ180" s="47">
        <f t="shared" si="76"/>
        <v>2.6745321679335081</v>
      </c>
      <c r="AK180" s="47">
        <f t="shared" si="76"/>
        <v>2.5427229535617992</v>
      </c>
      <c r="AL180" s="47">
        <f t="shared" si="76"/>
        <v>2.4882941227761166</v>
      </c>
      <c r="AM180" s="47">
        <f t="shared" si="76"/>
        <v>2.3756143310617515</v>
      </c>
      <c r="AN180" s="47">
        <f t="shared" si="76"/>
        <v>2.0267293050636943</v>
      </c>
      <c r="AO180" s="47">
        <f t="shared" si="76"/>
        <v>2.1096383610443326</v>
      </c>
      <c r="AP180" s="47">
        <f t="shared" si="76"/>
        <v>2.1044534385113831</v>
      </c>
      <c r="AQ180" s="47">
        <f>SUM(AQ181:AQ183)</f>
        <v>2.1035419152144201</v>
      </c>
      <c r="AR180" s="47">
        <f t="shared" ref="AR180" si="77">SUM(AR181:AR183)</f>
        <v>2.3150992939647472</v>
      </c>
      <c r="AS180" s="47">
        <f>SUM(AS181:AS183)</f>
        <v>2.4548717430835683</v>
      </c>
    </row>
    <row r="181" spans="1:45" ht="15" x14ac:dyDescent="0.25">
      <c r="A181" s="50" t="s">
        <v>43</v>
      </c>
      <c r="B181" s="47">
        <f>SUMPRODUCT(--(B$9=YEAR(Quarterly_mmbls!$B$9:DY$9)),Quarterly_mmbls!$B155:DY155)</f>
        <v>0.77360711603264176</v>
      </c>
      <c r="C181" s="47">
        <f>SUMPRODUCT(--(C$9=YEAR(Quarterly_mmbls!$B$9:DZ$9)),Quarterly_mmbls!$B155:DZ155)</f>
        <v>0.81690699721099491</v>
      </c>
      <c r="D181" s="47">
        <f>SUMPRODUCT(--(D$9=YEAR(Quarterly_mmbls!$B$9:EA$9)),Quarterly_mmbls!$B155:EA155)</f>
        <v>0.86373202422256545</v>
      </c>
      <c r="E181" s="47">
        <f>SUMPRODUCT(--(E$9=YEAR(Quarterly_mmbls!$B$9:EB$9)),Quarterly_mmbls!$B155:EB155)</f>
        <v>0.92569537412689717</v>
      </c>
      <c r="F181" s="47">
        <f>SUMPRODUCT(--(F$9=YEAR(Quarterly_mmbls!$B$9:EC$9)),Quarterly_mmbls!$B155:EC155)</f>
        <v>0.94746413985651934</v>
      </c>
      <c r="G181" s="47">
        <f>SUMPRODUCT(--(G$9=YEAR(Quarterly_mmbls!$B$9:ED$9)),Quarterly_mmbls!$B155:ED155)</f>
        <v>0.98706459832900117</v>
      </c>
      <c r="H181" s="47">
        <f>SUMPRODUCT(--(H$9=YEAR(Quarterly_mmbls!$B$9:EE$9)),Quarterly_mmbls!$B155:EE155)</f>
        <v>0.87633541078582189</v>
      </c>
      <c r="I181" s="47">
        <f>SUMPRODUCT(--(I$9=YEAR(Quarterly_mmbls!$B$9:EF$9)),Quarterly_mmbls!$B155:EF155)</f>
        <v>0.79280925872864039</v>
      </c>
      <c r="J181" s="47">
        <f>SUMPRODUCT(--(J$9=YEAR(Quarterly_mmbls!$B$9:EG$9)),Quarterly_mmbls!$B155:EG155)</f>
        <v>0.82028163119964814</v>
      </c>
      <c r="K181" s="47">
        <f>SUMPRODUCT(--(K$9=YEAR(Quarterly_mmbls!$B$9:EH$9)),Quarterly_mmbls!$B155:EH155)</f>
        <v>0.79392621504882832</v>
      </c>
      <c r="L181" s="47">
        <f>SUMPRODUCT(--(L$9=YEAR(Quarterly_mmbls!$B$9:EI$9)),Quarterly_mmbls!$B155:EI155)</f>
        <v>0.89324026743320672</v>
      </c>
      <c r="M181" s="47">
        <f>SUMPRODUCT(--(M$9=YEAR(Quarterly_mmbls!$B$9:EJ$9)),Quarterly_mmbls!$B155:EJ155)</f>
        <v>0.92506164004452096</v>
      </c>
      <c r="N181" s="47">
        <f>SUMPRODUCT(--(N$9=YEAR(Quarterly_mmbls!$B$9:EK$9)),Quarterly_mmbls!$B155:EK155)</f>
        <v>0.94847811438832108</v>
      </c>
      <c r="O181" s="47">
        <f>SUMPRODUCT(--(O$9=YEAR(Quarterly_mmbls!$B$9:EL$9)),Quarterly_mmbls!$B155:EL155)</f>
        <v>1.1072918754317937</v>
      </c>
      <c r="P181" s="47">
        <f>SUMPRODUCT(--(P$9=YEAR(Quarterly_mmbls!$B$9:EM$9)),Quarterly_mmbls!$B155:EM155)</f>
        <v>1.2796675458381168</v>
      </c>
      <c r="Q181" s="47">
        <f>SUMPRODUCT(--(Q$9=YEAR(Quarterly_mmbls!$B$9:EN$9)),Quarterly_mmbls!$B155:EN155)</f>
        <v>1.7068597690918752</v>
      </c>
      <c r="R181" s="47">
        <f>SUMPRODUCT(--(R$9=YEAR(Quarterly_mmbls!$B$9:EO$9)),Quarterly_mmbls!$B155:EO155)</f>
        <v>2.1780163681021718</v>
      </c>
      <c r="S181" s="47">
        <f>SUMPRODUCT(--(S$9=YEAR(Quarterly_mmbls!$B$9:EP$9)),Quarterly_mmbls!$B155:EP155)</f>
        <v>1.8884111437253357</v>
      </c>
      <c r="T181" s="47">
        <f>SUMPRODUCT(--(T$9=YEAR(Quarterly_mmbls!$B$9:EQ$9)),Quarterly_mmbls!$B155:EQ155)</f>
        <v>1.8499412637730246</v>
      </c>
      <c r="U181" s="47">
        <f>SUMPRODUCT(--(U$9=YEAR(Quarterly_mmbls!$B$9:ER$9)),Quarterly_mmbls!$B155:ER155)</f>
        <v>2.1771733804804487</v>
      </c>
      <c r="V181" s="47">
        <f>SUMPRODUCT(--(V$9=YEAR(Quarterly_mmbls!$B$9:ES$9)),Quarterly_mmbls!$B155:ES155)</f>
        <v>2.5523346674966856</v>
      </c>
      <c r="W181" s="47">
        <f>SUMPRODUCT(--(W$9=YEAR(Quarterly_mmbls!$B$9:ET$9)),Quarterly_mmbls!$B155:ET155)</f>
        <v>2.5987397326893564</v>
      </c>
      <c r="X181" s="47">
        <f>SUMPRODUCT(--(X$9=YEAR(Quarterly_mmbls!$B$9:EU$9)),Quarterly_mmbls!$B155:EU155)</f>
        <v>2.537171778110026</v>
      </c>
      <c r="Y181" s="47">
        <f>SUMPRODUCT(--(Y$9=YEAR(Quarterly_mmbls!$B$9:EV$9)),Quarterly_mmbls!$B155:EV155)</f>
        <v>2.4342225481148958</v>
      </c>
      <c r="Z181" s="47">
        <f>SUMPRODUCT(--(Z$9=YEAR(Quarterly_mmbls!$B$9:EW$9)),Quarterly_mmbls!$B155:EW155)</f>
        <v>2.5668688196118801</v>
      </c>
      <c r="AA181" s="47">
        <f>SUMPRODUCT(--(AA$9=YEAR(Quarterly_mmbls!$B$9:EX$9)),Quarterly_mmbls!$B155:EX155)</f>
        <v>2.5314970427715489</v>
      </c>
      <c r="AB181" s="47">
        <f>SUMPRODUCT(--(AB$9=YEAR(Quarterly_mmbls!$B$9:EY$9)),Quarterly_mmbls!$B155:EY155)</f>
        <v>2.7430996851685543</v>
      </c>
      <c r="AC181" s="47">
        <f>SUMPRODUCT(--(AC$9=YEAR(Quarterly_mmbls!$B$9:EZ$9)),Quarterly_mmbls!$B155:EZ155)</f>
        <v>2.8307735462064696</v>
      </c>
      <c r="AD181" s="47">
        <f>SUMPRODUCT(--(AD$9=YEAR(Quarterly_mmbls!$B$9:FA$9)),Quarterly_mmbls!$B155:FA155)</f>
        <v>2.6240396553439469</v>
      </c>
      <c r="AE181" s="47">
        <f>SUMPRODUCT(--(AE$9=YEAR(Quarterly_mmbls!$B$9:FB$9)),Quarterly_mmbls!$B155:FB155)</f>
        <v>2.9250116734756446</v>
      </c>
      <c r="AF181" s="47">
        <f>SUMPRODUCT(--(AF$9=YEAR(Quarterly_mmbls!$B$9:FC$9)),Quarterly_mmbls!$B155:FC155)</f>
        <v>3.0181229267099225</v>
      </c>
      <c r="AG181" s="47">
        <f>SUMPRODUCT(--(AG$9=YEAR(Quarterly_mmbls!$B$9:FD$9)),Quarterly_mmbls!$B155:FD155)</f>
        <v>2.815384902700464</v>
      </c>
      <c r="AH181" s="47">
        <f>SUMPRODUCT(--(AH$9=YEAR(Quarterly_mmbls!$B$9:FE$9)),Quarterly_mmbls!$B155:FE155)</f>
        <v>2.8681595809162417</v>
      </c>
      <c r="AI181" s="47">
        <f>SUMPRODUCT(--(AI$9=YEAR(Quarterly_mmbls!$B$9:FF$9)),Quarterly_mmbls!$B155:FF155)</f>
        <v>2.3352696507461794</v>
      </c>
      <c r="AJ181" s="47">
        <f>SUMPRODUCT(--(AJ$9=YEAR(Quarterly_mmbls!$B$9:FG$9)),Quarterly_mmbls!$B155:FG155)</f>
        <v>2.5362216585342221</v>
      </c>
      <c r="AK181" s="47">
        <f>SUMPRODUCT(--(AK$9=YEAR(Quarterly_mmbls!$B$9:FH$9)),Quarterly_mmbls!$B155:FH155)</f>
        <v>2.4229864053844161</v>
      </c>
      <c r="AL181" s="47">
        <f>SUMPRODUCT(--(AL$9=YEAR(Quarterly_mmbls!$B$9:FI$9)),Quarterly_mmbls!$B155:FI155)</f>
        <v>2.3565671727673205</v>
      </c>
      <c r="AM181" s="47">
        <f>SUMPRODUCT(--(AM$9=YEAR(Quarterly_mmbls!$B$9:FJ$9)),Quarterly_mmbls!$B155:FJ155)</f>
        <v>2.2498908577757737</v>
      </c>
      <c r="AN181" s="47">
        <f>SUMPRODUCT(--(AN$9=YEAR(Quarterly_mmbls!$B$9:FK$9)),Quarterly_mmbls!$B155:FK155)</f>
        <v>1.9071711621198451</v>
      </c>
      <c r="AO181" s="47">
        <f>SUMPRODUCT(--(AO$9=YEAR(Quarterly_mmbls!$B$9:FL$9)),Quarterly_mmbls!$B155:FL155)</f>
        <v>2.0088184502158746</v>
      </c>
      <c r="AP181" s="47">
        <f>SUMPRODUCT(--(AP$9=YEAR(Quarterly_mmbls!$B$9:FM$9)),Quarterly_mmbls!$B155:FM155)</f>
        <v>2.0061639378044052</v>
      </c>
      <c r="AQ181" s="47">
        <f>SUMPRODUCT(--(AQ$9=YEAR(Quarterly_mmbls!$B$9:FN$9)),Quarterly_mmbls!$B155:FN155)</f>
        <v>2.0010742948005107</v>
      </c>
      <c r="AR181" s="47">
        <f>SUMPRODUCT(--(AR$9=YEAR(Quarterly_mmbls!$B$9:FQ$9)),Quarterly_mmbls!$B155:FQ155)</f>
        <v>2.2024530806843798</v>
      </c>
      <c r="AS181" s="47">
        <f>SUMPRODUCT(--(AS$9=YEAR(Quarterly_mmbls!$B$9:FU$9)),Quarterly_mmbls!$B155:FU155)</f>
        <v>2.3658234207111781</v>
      </c>
    </row>
    <row r="182" spans="1:45" ht="15" x14ac:dyDescent="0.25">
      <c r="A182" s="50" t="s">
        <v>44</v>
      </c>
      <c r="B182" s="47">
        <f>SUMPRODUCT(--(B$9=YEAR(Quarterly_mmbls!$B$9:DY$9)),Quarterly_mmbls!$B156:DY156)</f>
        <v>0.24424846170655884</v>
      </c>
      <c r="C182" s="47">
        <f>SUMPRODUCT(--(C$9=YEAR(Quarterly_mmbls!$B$9:DZ$9)),Quarterly_mmbls!$B156:DZ156)</f>
        <v>0.21224597479830848</v>
      </c>
      <c r="D182" s="47">
        <f>SUMPRODUCT(--(D$9=YEAR(Quarterly_mmbls!$B$9:EA$9)),Quarterly_mmbls!$B156:EA156)</f>
        <v>0.22911250646557191</v>
      </c>
      <c r="E182" s="47">
        <f>SUMPRODUCT(--(E$9=YEAR(Quarterly_mmbls!$B$9:EB$9)),Quarterly_mmbls!$B156:EB156)</f>
        <v>0.23279327561587576</v>
      </c>
      <c r="F182" s="47">
        <f>SUMPRODUCT(--(F$9=YEAR(Quarterly_mmbls!$B$9:EC$9)),Quarterly_mmbls!$B156:EC156)</f>
        <v>0.23366295615496901</v>
      </c>
      <c r="G182" s="47">
        <f>SUMPRODUCT(--(G$9=YEAR(Quarterly_mmbls!$B$9:ED$9)),Quarterly_mmbls!$B156:ED156)</f>
        <v>0.22366602228135141</v>
      </c>
      <c r="H182" s="47">
        <f>SUMPRODUCT(--(H$9=YEAR(Quarterly_mmbls!$B$9:EE$9)),Quarterly_mmbls!$B156:EE156)</f>
        <v>0.19172502793647125</v>
      </c>
      <c r="I182" s="47">
        <f>SUMPRODUCT(--(I$9=YEAR(Quarterly_mmbls!$B$9:EF$9)),Quarterly_mmbls!$B156:EF156)</f>
        <v>0.1799096711174768</v>
      </c>
      <c r="J182" s="47">
        <f>SUMPRODUCT(--(J$9=YEAR(Quarterly_mmbls!$B$9:EG$9)),Quarterly_mmbls!$B156:EG156)</f>
        <v>0.16054829830776396</v>
      </c>
      <c r="K182" s="47">
        <f>SUMPRODUCT(--(K$9=YEAR(Quarterly_mmbls!$B$9:EH$9)),Quarterly_mmbls!$B156:EH156)</f>
        <v>0.15110479750447844</v>
      </c>
      <c r="L182" s="47">
        <f>SUMPRODUCT(--(L$9=YEAR(Quarterly_mmbls!$B$9:EI$9)),Quarterly_mmbls!$B156:EI156)</f>
        <v>0.15937115495181953</v>
      </c>
      <c r="M182" s="47">
        <f>SUMPRODUCT(--(M$9=YEAR(Quarterly_mmbls!$B$9:EJ$9)),Quarterly_mmbls!$B156:EJ156)</f>
        <v>0.15603298722600698</v>
      </c>
      <c r="N182" s="47">
        <f>SUMPRODUCT(--(N$9=YEAR(Quarterly_mmbls!$B$9:EK$9)),Quarterly_mmbls!$B156:EK156)</f>
        <v>0.10954460931811209</v>
      </c>
      <c r="O182" s="47">
        <f>SUMPRODUCT(--(O$9=YEAR(Quarterly_mmbls!$B$9:EL$9)),Quarterly_mmbls!$B156:EL156)</f>
        <v>0.11937463480543908</v>
      </c>
      <c r="P182" s="47">
        <f>SUMPRODUCT(--(P$9=YEAR(Quarterly_mmbls!$B$9:EM$9)),Quarterly_mmbls!$B156:EM156)</f>
        <v>0.11621216011782719</v>
      </c>
      <c r="Q182" s="47">
        <f>SUMPRODUCT(--(Q$9=YEAR(Quarterly_mmbls!$B$9:EN$9)),Quarterly_mmbls!$B156:EN156)</f>
        <v>0.12601583164942406</v>
      </c>
      <c r="R182" s="47">
        <f>SUMPRODUCT(--(R$9=YEAR(Quarterly_mmbls!$B$9:EO$9)),Quarterly_mmbls!$B156:EO156)</f>
        <v>0.13439638957159561</v>
      </c>
      <c r="S182" s="47">
        <f>SUMPRODUCT(--(S$9=YEAR(Quarterly_mmbls!$B$9:EP$9)),Quarterly_mmbls!$B156:EP156)</f>
        <v>0.11810086027848429</v>
      </c>
      <c r="T182" s="47">
        <f>SUMPRODUCT(--(T$9=YEAR(Quarterly_mmbls!$B$9:EQ$9)),Quarterly_mmbls!$B156:EQ156)</f>
        <v>0.13637293625135305</v>
      </c>
      <c r="U182" s="47">
        <f>SUMPRODUCT(--(U$9=YEAR(Quarterly_mmbls!$B$9:ER$9)),Quarterly_mmbls!$B156:ER156)</f>
        <v>0.12685915823278726</v>
      </c>
      <c r="V182" s="47">
        <f>SUMPRODUCT(--(V$9=YEAR(Quarterly_mmbls!$B$9:ES$9)),Quarterly_mmbls!$B156:ES156)</f>
        <v>0.10902631485542016</v>
      </c>
      <c r="W182" s="47">
        <f>SUMPRODUCT(--(W$9=YEAR(Quarterly_mmbls!$B$9:ET$9)),Quarterly_mmbls!$B156:ET156)</f>
        <v>0.14000099749019668</v>
      </c>
      <c r="X182" s="47">
        <f>SUMPRODUCT(--(X$9=YEAR(Quarterly_mmbls!$B$9:EU$9)),Quarterly_mmbls!$B156:EU156)</f>
        <v>0.1420038981256842</v>
      </c>
      <c r="Y182" s="47">
        <f>SUMPRODUCT(--(Y$9=YEAR(Quarterly_mmbls!$B$9:EV$9)),Quarterly_mmbls!$B156:EV156)</f>
        <v>0.13587221109248115</v>
      </c>
      <c r="Z182" s="47">
        <f>SUMPRODUCT(--(Z$9=YEAR(Quarterly_mmbls!$B$9:EW$9)),Quarterly_mmbls!$B156:EW156)</f>
        <v>0.12598069304178391</v>
      </c>
      <c r="AA182" s="47">
        <f>SUMPRODUCT(--(AA$9=YEAR(Quarterly_mmbls!$B$9:EX$9)),Quarterly_mmbls!$B156:EX156)</f>
        <v>0.12451365617280841</v>
      </c>
      <c r="AB182" s="47">
        <f>SUMPRODUCT(--(AB$9=YEAR(Quarterly_mmbls!$B$9:EY$9)),Quarterly_mmbls!$B156:EY156)</f>
        <v>0.13293813735453011</v>
      </c>
      <c r="AC182" s="47">
        <f>SUMPRODUCT(--(AC$9=YEAR(Quarterly_mmbls!$B$9:EZ$9)),Quarterly_mmbls!$B156:EZ156)</f>
        <v>0.12732474478401898</v>
      </c>
      <c r="AD182" s="47">
        <f>SUMPRODUCT(--(AD$9=YEAR(Quarterly_mmbls!$B$9:FA$9)),Quarterly_mmbls!$B156:FA156)</f>
        <v>0.12453122547662848</v>
      </c>
      <c r="AE182" s="47">
        <f>SUMPRODUCT(--(AE$9=YEAR(Quarterly_mmbls!$B$9:FB$9)),Quarterly_mmbls!$B156:FB156)</f>
        <v>0.12323109699394358</v>
      </c>
      <c r="AF182" s="47">
        <f>SUMPRODUCT(--(AF$9=YEAR(Quarterly_mmbls!$B$9:FC$9)),Quarterly_mmbls!$B156:FC156)</f>
        <v>0.12843161092468316</v>
      </c>
      <c r="AG182" s="47">
        <f>SUMPRODUCT(--(AG$9=YEAR(Quarterly_mmbls!$B$9:FD$9)),Quarterly_mmbls!$B156:FD156)</f>
        <v>0.12241412436631052</v>
      </c>
      <c r="AH182" s="47">
        <f>SUMPRODUCT(--(AH$9=YEAR(Quarterly_mmbls!$B$9:FE$9)),Quarterly_mmbls!$B156:FE156)</f>
        <v>0.11400721248840889</v>
      </c>
      <c r="AI182" s="47">
        <f>SUMPRODUCT(--(AI$9=YEAR(Quarterly_mmbls!$B$9:FF$9)),Quarterly_mmbls!$B156:FF156)</f>
        <v>0.11808329097466422</v>
      </c>
      <c r="AJ182" s="47">
        <f>SUMPRODUCT(--(AJ$9=YEAR(Quarterly_mmbls!$B$9:FG$9)),Quarterly_mmbls!$B156:FG156)</f>
        <v>0.11660746945377867</v>
      </c>
      <c r="AK182" s="47">
        <f>SUMPRODUCT(--(AK$9=YEAR(Quarterly_mmbls!$B$9:FH$9)),Quarterly_mmbls!$B156:FH156)</f>
        <v>9.7042223004755512E-2</v>
      </c>
      <c r="AL182" s="47">
        <f>SUMPRODUCT(--(AL$9=YEAR(Quarterly_mmbls!$B$9:FI$9)),Quarterly_mmbls!$B156:FI156)</f>
        <v>0.1022000111392548</v>
      </c>
      <c r="AM182" s="47">
        <f>SUMPRODUCT(--(AM$9=YEAR(Quarterly_mmbls!$B$9:FJ$9)),Quarterly_mmbls!$B156:FJ156)</f>
        <v>9.8716528701239897E-2</v>
      </c>
      <c r="AN182" s="47">
        <f>SUMPRODUCT(--(AN$9=YEAR(Quarterly_mmbls!$B$9:FK$9)),Quarterly_mmbls!$B156:FK156)</f>
        <v>9.7754778493463895E-2</v>
      </c>
      <c r="AO182" s="47">
        <f>SUMPRODUCT(--(AO$9=YEAR(Quarterly_mmbls!$B$9:FL$9)),Quarterly_mmbls!$B156:FL156)</f>
        <v>8.6927350515649732E-2</v>
      </c>
      <c r="AP182" s="47">
        <f>SUMPRODUCT(--(AP$9=YEAR(Quarterly_mmbls!$B$9:FM$9)),Quarterly_mmbls!$B156:FM156)</f>
        <v>8.1772814425202983E-2</v>
      </c>
      <c r="AQ182" s="47">
        <f>SUMPRODUCT(--(AQ$9=YEAR(Quarterly_mmbls!$B$9:FN$9)),Quarterly_mmbls!$B156:FN156)</f>
        <v>8.9628874370118711E-2</v>
      </c>
      <c r="AR182" s="47">
        <f>SUMPRODUCT(--(AR$9=YEAR(Quarterly_mmbls!$B$9:FQ$9)),Quarterly_mmbls!$B156:FQ156)</f>
        <v>9.8686245841216463E-2</v>
      </c>
      <c r="AS182" s="47">
        <f>SUMPRODUCT(--(AS$9=YEAR(Quarterly_mmbls!$B$9:FU$9)),Quarterly_mmbls!$B156:FU156)</f>
        <v>7.5265538859567369E-2</v>
      </c>
    </row>
    <row r="183" spans="1:45" ht="15" x14ac:dyDescent="0.25">
      <c r="A183" s="50" t="s">
        <v>45</v>
      </c>
      <c r="B183" s="47">
        <f>SUMPRODUCT(--(B$9=YEAR(Quarterly_mmbls!$B$9:DY$9)),Quarterly_mmbls!$B157:DY157)</f>
        <v>0.20904042410183821</v>
      </c>
      <c r="C183" s="47">
        <f>SUMPRODUCT(--(C$9=YEAR(Quarterly_mmbls!$B$9:DZ$9)),Quarterly_mmbls!$B157:DZ157)</f>
        <v>0.2016890082173908</v>
      </c>
      <c r="D183" s="47">
        <f>SUMPRODUCT(--(D$9=YEAR(Quarterly_mmbls!$B$9:EA$9)),Quarterly_mmbls!$B157:EA157)</f>
        <v>0.20937566782295311</v>
      </c>
      <c r="E183" s="47">
        <f>SUMPRODUCT(--(E$9=YEAR(Quarterly_mmbls!$B$9:EB$9)),Quarterly_mmbls!$B157:EB157)</f>
        <v>0.21976822317751391</v>
      </c>
      <c r="F183" s="47">
        <f>SUMPRODUCT(--(F$9=YEAR(Quarterly_mmbls!$B$9:EC$9)),Quarterly_mmbls!$B157:EC157)</f>
        <v>0.19688384821474442</v>
      </c>
      <c r="G183" s="47">
        <f>SUMPRODUCT(--(G$9=YEAR(Quarterly_mmbls!$B$9:ED$9)),Quarterly_mmbls!$B157:ED157)</f>
        <v>0.193842708744631</v>
      </c>
      <c r="H183" s="47">
        <f>SUMPRODUCT(--(H$9=YEAR(Quarterly_mmbls!$B$9:EE$9)),Quarterly_mmbls!$B157:EE157)</f>
        <v>0.15323830852293291</v>
      </c>
      <c r="I183" s="47">
        <f>SUMPRODUCT(--(I$9=YEAR(Quarterly_mmbls!$B$9:EF$9)),Quarterly_mmbls!$B157:EF157)</f>
        <v>0.12230808425340665</v>
      </c>
      <c r="J183" s="47">
        <f>SUMPRODUCT(--(J$9=YEAR(Quarterly_mmbls!$B$9:EG$9)),Quarterly_mmbls!$B157:EG157)</f>
        <v>0.11635351720693787</v>
      </c>
      <c r="K183" s="47">
        <f>SUMPRODUCT(--(K$9=YEAR(Quarterly_mmbls!$B$9:EH$9)),Quarterly_mmbls!$B157:EH157)</f>
        <v>0.10854712770097742</v>
      </c>
      <c r="L183" s="47">
        <f>SUMPRODUCT(--(L$9=YEAR(Quarterly_mmbls!$B$9:EI$9)),Quarterly_mmbls!$B157:EI157)</f>
        <v>0.10187418125211964</v>
      </c>
      <c r="M183" s="47">
        <f>SUMPRODUCT(--(M$9=YEAR(Quarterly_mmbls!$B$9:EJ$9)),Quarterly_mmbls!$B157:EJ157)</f>
        <v>9.2128167359708912E-2</v>
      </c>
      <c r="N183" s="47">
        <f>SUMPRODUCT(--(N$9=YEAR(Quarterly_mmbls!$B$9:EK$9)),Quarterly_mmbls!$B157:EK157)</f>
        <v>8.8216990613368823E-2</v>
      </c>
      <c r="O183" s="47">
        <f>SUMPRODUCT(--(O$9=YEAR(Quarterly_mmbls!$B$9:EL$9)),Quarterly_mmbls!$B157:EL157)</f>
        <v>8.3156406823206325E-2</v>
      </c>
      <c r="P183" s="47">
        <f>SUMPRODUCT(--(P$9=YEAR(Quarterly_mmbls!$B$9:EM$9)),Quarterly_mmbls!$B157:EM157)</f>
        <v>8.2262423566900014E-2</v>
      </c>
      <c r="Q183" s="47">
        <f>SUMPRODUCT(--(Q$9=YEAR(Quarterly_mmbls!$B$9:EN$9)),Quarterly_mmbls!$B157:EN157)</f>
        <v>7.977204163861816E-2</v>
      </c>
      <c r="R183" s="47">
        <f>SUMPRODUCT(--(R$9=YEAR(Quarterly_mmbls!$B$9:EO$9)),Quarterly_mmbls!$B157:EO157)</f>
        <v>6.980253193213086E-2</v>
      </c>
      <c r="S183" s="47">
        <f>SUMPRODUCT(--(S$9=YEAR(Quarterly_mmbls!$B$9:EP$9)),Quarterly_mmbls!$B157:EP157)</f>
        <v>6.1493276844498138E-2</v>
      </c>
      <c r="T183" s="47">
        <f>SUMPRODUCT(--(T$9=YEAR(Quarterly_mmbls!$B$9:EQ$9)),Quarterly_mmbls!$B157:EQ157)</f>
        <v>6.8956440635983815E-2</v>
      </c>
      <c r="U183" s="47">
        <f>SUMPRODUCT(--(U$9=YEAR(Quarterly_mmbls!$B$9:ER$9)),Quarterly_mmbls!$B157:ER157)</f>
        <v>5.9633472391646611E-2</v>
      </c>
      <c r="V183" s="47">
        <f>SUMPRODUCT(--(V$9=YEAR(Quarterly_mmbls!$B$9:ES$9)),Quarterly_mmbls!$B157:ES157)</f>
        <v>5.6712062821931364E-2</v>
      </c>
      <c r="W183" s="47">
        <f>SUMPRODUCT(--(W$9=YEAR(Quarterly_mmbls!$B$9:ET$9)),Quarterly_mmbls!$B157:ET157)</f>
        <v>5.5666421691787378E-2</v>
      </c>
      <c r="X183" s="47">
        <f>SUMPRODUCT(--(X$9=YEAR(Quarterly_mmbls!$B$9:EU$9)),Quarterly_mmbls!$B157:EU157)</f>
        <v>5.066171185514403E-2</v>
      </c>
      <c r="Y183" s="47">
        <f>SUMPRODUCT(--(Y$9=YEAR(Quarterly_mmbls!$B$9:EV$9)),Quarterly_mmbls!$B157:EV157)</f>
        <v>4.6367399427529807E-2</v>
      </c>
      <c r="Z183" s="47">
        <f>SUMPRODUCT(--(Z$9=YEAR(Quarterly_mmbls!$B$9:EW$9)),Quarterly_mmbls!$B157:EW157)</f>
        <v>4.5896461819297019E-2</v>
      </c>
      <c r="AA183" s="47">
        <f>SUMPRODUCT(--(AA$9=YEAR(Quarterly_mmbls!$B$9:EX$9)),Quarterly_mmbls!$B157:EX157)</f>
        <v>4.4491630987958539E-2</v>
      </c>
      <c r="AB183" s="47">
        <f>SUMPRODUCT(--(AB$9=YEAR(Quarterly_mmbls!$B$9:EY$9)),Quarterly_mmbls!$B157:EY157)</f>
        <v>4.2097032979995216E-2</v>
      </c>
      <c r="AC183" s="47">
        <f>SUMPRODUCT(--(AC$9=YEAR(Quarterly_mmbls!$B$9:EZ$9)),Quarterly_mmbls!$B157:EZ157)</f>
        <v>3.9143695436840445E-2</v>
      </c>
      <c r="AD183" s="47">
        <f>SUMPRODUCT(--(AD$9=YEAR(Quarterly_mmbls!$B$9:FA$9)),Quarterly_mmbls!$B157:FA157)</f>
        <v>3.947893915795532E-2</v>
      </c>
      <c r="AE183" s="47">
        <f>SUMPRODUCT(--(AE$9=YEAR(Quarterly_mmbls!$B$9:FB$9)),Quarterly_mmbls!$B157:FB157)</f>
        <v>4.1274887663927812E-2</v>
      </c>
      <c r="AF183" s="47">
        <f>SUMPRODUCT(--(AF$9=YEAR(Quarterly_mmbls!$B$9:FC$9)),Quarterly_mmbls!$B157:FC157)</f>
        <v>3.8050162346537207E-2</v>
      </c>
      <c r="AG183" s="47">
        <f>SUMPRODUCT(--(AG$9=YEAR(Quarterly_mmbls!$B$9:FD$9)),Quarterly_mmbls!$B157:FD157)</f>
        <v>3.1201612043762095E-2</v>
      </c>
      <c r="AH183" s="47">
        <f>SUMPRODUCT(--(AH$9=YEAR(Quarterly_mmbls!$B$9:FE$9)),Quarterly_mmbls!$B157:FE157)</f>
        <v>2.6875371642708361E-2</v>
      </c>
      <c r="AI183" s="47">
        <f>SUMPRODUCT(--(AI$9=YEAR(Quarterly_mmbls!$B$9:FF$9)),Quarterly_mmbls!$B157:FF157)</f>
        <v>2.6508199948153986E-2</v>
      </c>
      <c r="AJ183" s="47">
        <f>SUMPRODUCT(--(AJ$9=YEAR(Quarterly_mmbls!$B$9:FG$9)),Quarterly_mmbls!$B157:FG157)</f>
        <v>2.1703039945507586E-2</v>
      </c>
      <c r="AK183" s="47">
        <f>SUMPRODUCT(--(AK$9=YEAR(Quarterly_mmbls!$B$9:FH$9)),Quarterly_mmbls!$B157:FH157)</f>
        <v>2.269432517262733E-2</v>
      </c>
      <c r="AL183" s="47">
        <f>SUMPRODUCT(--(AL$9=YEAR(Quarterly_mmbls!$B$9:FI$9)),Quarterly_mmbls!$B157:FI157)</f>
        <v>2.9526938869541594E-2</v>
      </c>
      <c r="AM183" s="47">
        <f>SUMPRODUCT(--(AM$9=YEAR(Quarterly_mmbls!$B$9:FJ$9)),Quarterly_mmbls!$B157:FJ157)</f>
        <v>2.7006944584738013E-2</v>
      </c>
      <c r="AN183" s="47">
        <f>SUMPRODUCT(--(AN$9=YEAR(Quarterly_mmbls!$B$9:FK$9)),Quarterly_mmbls!$B157:FK157)</f>
        <v>2.1803364450385047E-2</v>
      </c>
      <c r="AO183" s="47">
        <f>SUMPRODUCT(--(AO$9=YEAR(Quarterly_mmbls!$B$9:FL$9)),Quarterly_mmbls!$B157:FL157)</f>
        <v>1.3892560312808363E-2</v>
      </c>
      <c r="AP183" s="47">
        <f>SUMPRODUCT(--(AP$9=YEAR(Quarterly_mmbls!$B$9:FM$9)),Quarterly_mmbls!$B157:FM157)</f>
        <v>1.6516686281775189E-2</v>
      </c>
      <c r="AQ183" s="47">
        <f>SUMPRODUCT(--(AQ$9=YEAR(Quarterly_mmbls!$B$9:FN$9)),Quarterly_mmbls!$B157:FN157)</f>
        <v>1.2838746043790719E-2</v>
      </c>
      <c r="AR183" s="47">
        <f>SUMPRODUCT(--(AR$9=YEAR(Quarterly_mmbls!$B$9:FQ$9)),Quarterly_mmbls!$B157:FQ157)</f>
        <v>1.3959967439150765E-2</v>
      </c>
      <c r="AS183" s="47">
        <f>SUMPRODUCT(--(AS$9=YEAR(Quarterly_mmbls!$B$9:FU$9)),Quarterly_mmbls!$B157:FU157)</f>
        <v>1.3782783512822409E-2</v>
      </c>
    </row>
    <row r="184" spans="1:45" ht="15" x14ac:dyDescent="0.25">
      <c r="A184" s="52"/>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c r="AA184" s="57"/>
      <c r="AB184" s="57"/>
      <c r="AC184" s="57"/>
      <c r="AD184" s="57"/>
      <c r="AE184" s="57"/>
      <c r="AF184" s="57"/>
      <c r="AG184" s="57"/>
      <c r="AH184" s="57"/>
      <c r="AI184" s="57"/>
      <c r="AJ184" s="57"/>
      <c r="AK184" s="57"/>
      <c r="AL184" s="57"/>
      <c r="AM184" s="57"/>
      <c r="AN184" s="57"/>
      <c r="AO184" s="57"/>
      <c r="AP184" s="57"/>
      <c r="AQ184" s="57"/>
      <c r="AR184" s="57"/>
      <c r="AS184" s="57"/>
    </row>
    <row r="185" spans="1:45" s="30" customFormat="1" ht="15" x14ac:dyDescent="0.25">
      <c r="A185" s="54" t="s">
        <v>89</v>
      </c>
      <c r="B185" s="38">
        <f t="shared" ref="B185:AP185" si="78">B137</f>
        <v>24.74117501790014</v>
      </c>
      <c r="C185" s="38">
        <f t="shared" si="78"/>
        <v>25.636818610335844</v>
      </c>
      <c r="D185" s="38">
        <f t="shared" si="78"/>
        <v>25.274669020651622</v>
      </c>
      <c r="E185" s="38">
        <f t="shared" si="78"/>
        <v>26.606927869771127</v>
      </c>
      <c r="F185" s="38">
        <f t="shared" si="78"/>
        <v>26.26653566256158</v>
      </c>
      <c r="G185" s="38">
        <f t="shared" si="78"/>
        <v>25.406473158329462</v>
      </c>
      <c r="H185" s="38">
        <f t="shared" si="78"/>
        <v>25.598181529537314</v>
      </c>
      <c r="I185" s="38">
        <f t="shared" si="78"/>
        <v>24.265189383850853</v>
      </c>
      <c r="J185" s="38">
        <f t="shared" si="78"/>
        <v>24.637458908019273</v>
      </c>
      <c r="K185" s="38">
        <f t="shared" si="78"/>
        <v>23.527062317689854</v>
      </c>
      <c r="L185" s="38">
        <f t="shared" si="78"/>
        <v>24.457671779160695</v>
      </c>
      <c r="M185" s="38">
        <f t="shared" si="78"/>
        <v>24.176706412482204</v>
      </c>
      <c r="N185" s="38">
        <f t="shared" si="78"/>
        <v>24.634730396445349</v>
      </c>
      <c r="O185" s="38">
        <f t="shared" si="78"/>
        <v>25.699459624200745</v>
      </c>
      <c r="P185" s="38">
        <f t="shared" si="78"/>
        <v>25.866410009592421</v>
      </c>
      <c r="Q185" s="38">
        <f t="shared" si="78"/>
        <v>26.926869680772857</v>
      </c>
      <c r="R185" s="38">
        <f t="shared" si="78"/>
        <v>29.084232931979852</v>
      </c>
      <c r="S185" s="38">
        <f t="shared" si="78"/>
        <v>28.648247153208814</v>
      </c>
      <c r="T185" s="38">
        <f t="shared" si="78"/>
        <v>30.438624284201889</v>
      </c>
      <c r="U185" s="38">
        <f t="shared" si="78"/>
        <v>30.347156566822651</v>
      </c>
      <c r="V185" s="38">
        <f t="shared" si="78"/>
        <v>33.019247911945904</v>
      </c>
      <c r="W185" s="38">
        <f t="shared" si="78"/>
        <v>34.262782490121708</v>
      </c>
      <c r="X185" s="38">
        <f t="shared" si="78"/>
        <v>34.383856325880906</v>
      </c>
      <c r="Y185" s="38">
        <f t="shared" si="78"/>
        <v>35.140003382618751</v>
      </c>
      <c r="Z185" s="38">
        <f t="shared" si="78"/>
        <v>35.661683948388543</v>
      </c>
      <c r="AA185" s="38">
        <f t="shared" si="78"/>
        <v>36.370063565097425</v>
      </c>
      <c r="AB185" s="38">
        <f t="shared" si="78"/>
        <v>38.097129229570079</v>
      </c>
      <c r="AC185" s="38">
        <f t="shared" si="78"/>
        <v>38.661240117019886</v>
      </c>
      <c r="AD185" s="38">
        <f t="shared" si="78"/>
        <v>40.404836670768063</v>
      </c>
      <c r="AE185" s="38">
        <f t="shared" si="78"/>
        <v>42.091685849555233</v>
      </c>
      <c r="AF185" s="38">
        <f t="shared" si="78"/>
        <v>43.286376826584984</v>
      </c>
      <c r="AG185" s="38">
        <f t="shared" si="78"/>
        <v>44.060718908691477</v>
      </c>
      <c r="AH185" s="38">
        <f t="shared" si="78"/>
        <v>44.094474392917391</v>
      </c>
      <c r="AI185" s="38">
        <f t="shared" si="78"/>
        <v>44.718120465847271</v>
      </c>
      <c r="AJ185" s="38">
        <f t="shared" si="78"/>
        <v>44.126335927534726</v>
      </c>
      <c r="AK185" s="38">
        <f t="shared" si="78"/>
        <v>42.594735585013389</v>
      </c>
      <c r="AL185" s="38">
        <f t="shared" si="78"/>
        <v>42.431748411061548</v>
      </c>
      <c r="AM185" s="38">
        <f t="shared" si="78"/>
        <v>42.617302811838144</v>
      </c>
      <c r="AN185" s="38">
        <f t="shared" si="78"/>
        <v>42.307340415212167</v>
      </c>
      <c r="AO185" s="38">
        <f t="shared" si="78"/>
        <v>43.149999861779918</v>
      </c>
      <c r="AP185" s="38">
        <f t="shared" si="78"/>
        <v>43.853192328414195</v>
      </c>
      <c r="AQ185" s="38">
        <f>AQ137</f>
        <v>45.005834814884494</v>
      </c>
      <c r="AR185" s="38">
        <f t="shared" ref="AR185" si="79">AR137</f>
        <v>46.148076152825993</v>
      </c>
      <c r="AS185" s="38">
        <f>AS137</f>
        <v>48.176880326645055</v>
      </c>
    </row>
    <row r="186" spans="1:45" ht="15" x14ac:dyDescent="0.25">
      <c r="A186" s="49" t="s">
        <v>25</v>
      </c>
      <c r="B186" s="39">
        <f t="shared" ref="B186:AP186" si="80">B139+B147+B155+B163+B172</f>
        <v>13.630462914885006</v>
      </c>
      <c r="C186" s="39">
        <f t="shared" si="80"/>
        <v>13.840229748090008</v>
      </c>
      <c r="D186" s="39">
        <f t="shared" si="80"/>
        <v>13.642607532630278</v>
      </c>
      <c r="E186" s="39">
        <f t="shared" si="80"/>
        <v>13.864657262758655</v>
      </c>
      <c r="F186" s="39">
        <f t="shared" si="80"/>
        <v>14.068940075636419</v>
      </c>
      <c r="G186" s="39">
        <f t="shared" si="80"/>
        <v>13.711468951918917</v>
      </c>
      <c r="H186" s="39">
        <f t="shared" si="80"/>
        <v>13.704557379012957</v>
      </c>
      <c r="I186" s="39">
        <f t="shared" si="80"/>
        <v>13.718919874080022</v>
      </c>
      <c r="J186" s="39">
        <f t="shared" si="80"/>
        <v>14.000665142670062</v>
      </c>
      <c r="K186" s="39">
        <f t="shared" si="80"/>
        <v>13.935355307902574</v>
      </c>
      <c r="L186" s="39">
        <f t="shared" si="80"/>
        <v>14.184858543288486</v>
      </c>
      <c r="M186" s="39">
        <f t="shared" si="80"/>
        <v>13.510977756997015</v>
      </c>
      <c r="N186" s="39">
        <f t="shared" si="80"/>
        <v>13.973033486004464</v>
      </c>
      <c r="O186" s="39">
        <f t="shared" si="80"/>
        <v>15.021485377680218</v>
      </c>
      <c r="P186" s="39">
        <f t="shared" si="80"/>
        <v>14.882223815052631</v>
      </c>
      <c r="Q186" s="39">
        <f t="shared" si="80"/>
        <v>15.562823948341361</v>
      </c>
      <c r="R186" s="39">
        <f t="shared" si="80"/>
        <v>16.633338233462187</v>
      </c>
      <c r="S186" s="39">
        <f t="shared" si="80"/>
        <v>16.431068762818899</v>
      </c>
      <c r="T186" s="39">
        <f t="shared" si="80"/>
        <v>16.868797584332032</v>
      </c>
      <c r="U186" s="39">
        <f t="shared" si="80"/>
        <v>16.642922973174812</v>
      </c>
      <c r="V186" s="39">
        <f t="shared" si="80"/>
        <v>17.619186901379038</v>
      </c>
      <c r="W186" s="39">
        <f t="shared" si="80"/>
        <v>17.820921649932313</v>
      </c>
      <c r="X186" s="39">
        <f t="shared" si="80"/>
        <v>17.577919197060442</v>
      </c>
      <c r="Y186" s="39">
        <f t="shared" si="80"/>
        <v>18.103629783961274</v>
      </c>
      <c r="Z186" s="39">
        <f t="shared" si="80"/>
        <v>18.21048219503756</v>
      </c>
      <c r="AA186" s="39">
        <f t="shared" si="80"/>
        <v>18.505920876242673</v>
      </c>
      <c r="AB186" s="39">
        <f t="shared" si="80"/>
        <v>18.328888522718589</v>
      </c>
      <c r="AC186" s="39">
        <f t="shared" si="80"/>
        <v>18.495678647961423</v>
      </c>
      <c r="AD186" s="39">
        <f t="shared" si="80"/>
        <v>19.129094759796963</v>
      </c>
      <c r="AE186" s="39">
        <f t="shared" si="80"/>
        <v>19.683664005621193</v>
      </c>
      <c r="AF186" s="39">
        <f t="shared" si="80"/>
        <v>20.487404821575723</v>
      </c>
      <c r="AG186" s="39">
        <f t="shared" si="80"/>
        <v>20.007773804989313</v>
      </c>
      <c r="AH186" s="39">
        <f t="shared" si="80"/>
        <v>20.164147506799928</v>
      </c>
      <c r="AI186" s="39">
        <f t="shared" si="80"/>
        <v>20.532035399096159</v>
      </c>
      <c r="AJ186" s="39">
        <f t="shared" si="80"/>
        <v>20.103974392977829</v>
      </c>
      <c r="AK186" s="39">
        <f t="shared" si="80"/>
        <v>19.770478861139907</v>
      </c>
      <c r="AL186" s="39">
        <f t="shared" si="80"/>
        <v>19.7842194745683</v>
      </c>
      <c r="AM186" s="39">
        <f t="shared" si="80"/>
        <v>19.483907203710867</v>
      </c>
      <c r="AN186" s="39">
        <f t="shared" si="80"/>
        <v>19.080011647600578</v>
      </c>
      <c r="AO186" s="39">
        <f t="shared" si="80"/>
        <v>19.036349670512504</v>
      </c>
      <c r="AP186" s="39">
        <f t="shared" si="80"/>
        <v>19.063315121625727</v>
      </c>
      <c r="AQ186" s="39">
        <f>AQ139+AQ147+AQ155+AQ163+AQ172</f>
        <v>19.637101247559389</v>
      </c>
      <c r="AR186" s="39">
        <f t="shared" ref="AR186" si="81">AR139+AR147+AR155+AR163+AR172</f>
        <v>20.081563153835322</v>
      </c>
      <c r="AS186" s="39">
        <f>AS139+AS147+AS155+AS163+AS172</f>
        <v>20.668376435266502</v>
      </c>
    </row>
    <row r="187" spans="1:45" s="30" customFormat="1" ht="17.25" x14ac:dyDescent="0.25">
      <c r="A187" s="50" t="s">
        <v>138</v>
      </c>
      <c r="B187" s="53">
        <f>SUMPRODUCT(--(B$9=YEAR(Quarterly_mmbls!$B$9:DY$9)),Quarterly_mmbls!$B161:DY161)</f>
        <v>1.2919565173194645</v>
      </c>
      <c r="C187" s="53">
        <f>SUMPRODUCT(--(C$9=YEAR(Quarterly_mmbls!$B$9:DZ$9)),Quarterly_mmbls!$B161:DZ161)</f>
        <v>1.1218838761701653</v>
      </c>
      <c r="D187" s="53">
        <f>SUMPRODUCT(--(D$9=YEAR(Quarterly_mmbls!$B$9:EA$9)),Quarterly_mmbls!$B161:EA161)</f>
        <v>0.86683005846614347</v>
      </c>
      <c r="E187" s="53">
        <f>SUMPRODUCT(--(E$9=YEAR(Quarterly_mmbls!$B$9:EB$9)),Quarterly_mmbls!$B161:EB161)</f>
        <v>0.74222154082256075</v>
      </c>
      <c r="F187" s="53">
        <f>SUMPRODUCT(--(F$9=YEAR(Quarterly_mmbls!$B$9:EC$9)),Quarterly_mmbls!$B161:EC161)</f>
        <v>0.62619003920142224</v>
      </c>
      <c r="G187" s="53">
        <f>SUMPRODUCT(--(G$9=YEAR(Quarterly_mmbls!$B$9:ED$9)),Quarterly_mmbls!$B161:ED161)</f>
        <v>0.52061045028023578</v>
      </c>
      <c r="H187" s="53">
        <f>SUMPRODUCT(--(H$9=YEAR(Quarterly_mmbls!$B$9:EE$9)),Quarterly_mmbls!$B161:EE161)</f>
        <v>0.43650309434896667</v>
      </c>
      <c r="I187" s="53">
        <f>SUMPRODUCT(--(I$9=YEAR(Quarterly_mmbls!$B$9:EF$9)),Quarterly_mmbls!$B161:EF161)</f>
        <v>0.33626823351298279</v>
      </c>
      <c r="J187" s="53">
        <f>SUMPRODUCT(--(J$9=YEAR(Quarterly_mmbls!$B$9:EG$9)),Quarterly_mmbls!$B161:EG161)</f>
        <v>0.28557815365729056</v>
      </c>
      <c r="K187" s="53">
        <f>SUMPRODUCT(--(K$9=YEAR(Quarterly_mmbls!$B$9:EH$9)),Quarterly_mmbls!$B161:EH161)</f>
        <v>0.53905400402187165</v>
      </c>
      <c r="L187" s="53">
        <f>SUMPRODUCT(--(L$9=YEAR(Quarterly_mmbls!$B$9:EI$9)),Quarterly_mmbls!$B161:EI161)</f>
        <v>1.2447617199575871</v>
      </c>
      <c r="M187" s="53">
        <f>SUMPRODUCT(--(M$9=YEAR(Quarterly_mmbls!$B$9:EJ$9)),Quarterly_mmbls!$B161:EJ161)</f>
        <v>1.0582561608701333</v>
      </c>
      <c r="N187" s="53">
        <f>SUMPRODUCT(--(N$9=YEAR(Quarterly_mmbls!$B$9:EK$9)),Quarterly_mmbls!$B161:EK161)</f>
        <v>0.9834639024587889</v>
      </c>
      <c r="O187" s="53">
        <f>SUMPRODUCT(--(O$9=YEAR(Quarterly_mmbls!$B$9:EL$9)),Quarterly_mmbls!$B161:EL161)</f>
        <v>0.67553969518812718</v>
      </c>
      <c r="P187" s="53">
        <f>SUMPRODUCT(--(P$9=YEAR(Quarterly_mmbls!$B$9:EM$9)),Quarterly_mmbls!$B161:EM161)</f>
        <v>1.0894591924532691</v>
      </c>
      <c r="Q187" s="53">
        <f>SUMPRODUCT(--(Q$9=YEAR(Quarterly_mmbls!$B$9:EN$9)),Quarterly_mmbls!$B161:EN161)</f>
        <v>1.7241838292002689</v>
      </c>
      <c r="R187" s="53">
        <f>SUMPRODUCT(--(R$9=YEAR(Quarterly_mmbls!$B$9:EO$9)),Quarterly_mmbls!$B161:EO161)</f>
        <v>3.2268390112622973</v>
      </c>
      <c r="S187" s="53">
        <f>SUMPRODUCT(--(S$9=YEAR(Quarterly_mmbls!$B$9:EP$9)),Quarterly_mmbls!$B161:EP161)</f>
        <v>5.1104198613188521</v>
      </c>
      <c r="T187" s="53">
        <f>SUMPRODUCT(--(T$9=YEAR(Quarterly_mmbls!$B$9:EQ$9)),Quarterly_mmbls!$B161:EQ161)</f>
        <v>6.0330462972313557</v>
      </c>
      <c r="U187" s="53">
        <f>SUMPRODUCT(--(U$9=YEAR(Quarterly_mmbls!$B$9:ER$9)),Quarterly_mmbls!$B161:ER161)</f>
        <v>6.8198540659125015</v>
      </c>
      <c r="V187" s="53">
        <f>SUMPRODUCT(--(V$9=YEAR(Quarterly_mmbls!$B$9:ES$9)),Quarterly_mmbls!$B161:ES161)</f>
        <v>7.7784132408653726</v>
      </c>
      <c r="W187" s="53">
        <f>SUMPRODUCT(--(W$9=YEAR(Quarterly_mmbls!$B$9:ET$9)),Quarterly_mmbls!$B161:ET161)</f>
        <v>8.7320563178073769</v>
      </c>
      <c r="X187" s="53">
        <f>SUMPRODUCT(--(X$9=YEAR(Quarterly_mmbls!$B$9:EU$9)),Quarterly_mmbls!$B161:EU161)</f>
        <v>11.911730689900722</v>
      </c>
      <c r="Y187" s="53">
        <f>SUMPRODUCT(--(Y$9=YEAR(Quarterly_mmbls!$B$9:EV$9)),Quarterly_mmbls!$B161:EV161)</f>
        <v>13.201503362007561</v>
      </c>
      <c r="Z187" s="53">
        <f>SUMPRODUCT(--(Z$9=YEAR(Quarterly_mmbls!$B$9:EW$9)),Quarterly_mmbls!$B161:EW161)</f>
        <v>13.524332836409691</v>
      </c>
      <c r="AA187" s="53">
        <f>SUMPRODUCT(--(AA$9=YEAR(Quarterly_mmbls!$B$9:EX$9)),Quarterly_mmbls!$B161:EX161)</f>
        <v>13.886936437088007</v>
      </c>
      <c r="AB187" s="53">
        <f>SUMPRODUCT(--(AB$9=YEAR(Quarterly_mmbls!$B$9:EY$9)),Quarterly_mmbls!$B161:EY161)</f>
        <v>14.157263967110097</v>
      </c>
      <c r="AC187" s="53">
        <f>SUMPRODUCT(--(AC$9=YEAR(Quarterly_mmbls!$B$9:EZ$9)),Quarterly_mmbls!$B161:EZ161)</f>
        <v>14.49048189002071</v>
      </c>
      <c r="AD187" s="53">
        <f>SUMPRODUCT(--(AD$9=YEAR(Quarterly_mmbls!$B$9:FA$9)),Quarterly_mmbls!$B161:FA161)</f>
        <v>14.993558735917274</v>
      </c>
      <c r="AE187" s="53">
        <f>SUMPRODUCT(--(AE$9=YEAR(Quarterly_mmbls!$B$9:FB$9)),Quarterly_mmbls!$B161:FB161)</f>
        <v>15.449189520063246</v>
      </c>
      <c r="AF187" s="53">
        <f>SUMPRODUCT(--(AF$9=YEAR(Quarterly_mmbls!$B$9:FC$9)),Quarterly_mmbls!$B161:FC161)</f>
        <v>15.780543239040242</v>
      </c>
      <c r="AG187" s="53">
        <f>SUMPRODUCT(--(AG$9=YEAR(Quarterly_mmbls!$B$9:FD$9)),Quarterly_mmbls!$B161:FD161)</f>
        <v>15.898059538052028</v>
      </c>
      <c r="AH187" s="53">
        <f>SUMPRODUCT(--(AH$9=YEAR(Quarterly_mmbls!$B$9:FE$9)),Quarterly_mmbls!$B161:FE161)</f>
        <v>16.200171529279906</v>
      </c>
      <c r="AI187" s="53">
        <f>SUMPRODUCT(--(AI$9=YEAR(Quarterly_mmbls!$B$9:FF$9)),Quarterly_mmbls!$B161:FF161)</f>
        <v>16.457437108410119</v>
      </c>
      <c r="AJ187" s="53">
        <f>SUMPRODUCT(--(AJ$9=YEAR(Quarterly_mmbls!$B$9:FG$9)),Quarterly_mmbls!$B161:FG161)</f>
        <v>16.25441132997797</v>
      </c>
      <c r="AK187" s="53">
        <f>SUMPRODUCT(--(AK$9=YEAR(Quarterly_mmbls!$B$9:FH$9)),Quarterly_mmbls!$B161:FH161)</f>
        <v>15.713015680952971</v>
      </c>
      <c r="AL187" s="53">
        <f>SUMPRODUCT(--(AL$9=YEAR(Quarterly_mmbls!$B$9:FI$9)),Quarterly_mmbls!$B161:FI161)</f>
        <v>15.789230337189519</v>
      </c>
      <c r="AM187" s="53">
        <f>SUMPRODUCT(--(AM$9=YEAR(Quarterly_mmbls!$B$9:FJ$9)),Quarterly_mmbls!$B161:FJ161)</f>
        <v>15.797468328626685</v>
      </c>
      <c r="AN187" s="53">
        <f>SUMPRODUCT(--(AN$9=YEAR(Quarterly_mmbls!$B$9:FK$9)),Quarterly_mmbls!$B161:FK161)</f>
        <v>15.37790684371007</v>
      </c>
      <c r="AO187" s="53">
        <f>SUMPRODUCT(--(AO$9=YEAR(Quarterly_mmbls!$B$9:FL$9)),Quarterly_mmbls!$B161:FL161)</f>
        <v>15.245576895638568</v>
      </c>
      <c r="AP187" s="53">
        <f>SUMPRODUCT(--(AP$9=YEAR(Quarterly_mmbls!$B$9:FM$9)),Quarterly_mmbls!$B161:FM161)</f>
        <v>15.141491264464845</v>
      </c>
      <c r="AQ187" s="53">
        <f>SUMPRODUCT(--(AQ$9=YEAR(Quarterly_mmbls!$B$9:FN$9)),Quarterly_mmbls!$B161:FN161)</f>
        <v>15.435212705986526</v>
      </c>
      <c r="AR187" s="53">
        <f>SUMPRODUCT(--(AR$9=YEAR(Quarterly_mmbls!$B$9:FQ$9)),Quarterly_mmbls!$B161:FQ161)</f>
        <v>15.565278453695482</v>
      </c>
      <c r="AS187" s="53">
        <f>SUMPRODUCT(--(AS$9=YEAR(Quarterly_mmbls!$B$9:FU$9)),Quarterly_mmbls!$B161:FU161)</f>
        <v>16.01185094160294</v>
      </c>
    </row>
    <row r="188" spans="1:45" ht="17.25" x14ac:dyDescent="0.25">
      <c r="A188" s="50" t="s">
        <v>139</v>
      </c>
      <c r="B188" s="53">
        <f>SUMPRODUCT(--(B$9=YEAR(Quarterly_mmbls!$B$9:DY$9)),Quarterly_mmbls!$B162:DY162)</f>
        <v>12.338506397565544</v>
      </c>
      <c r="C188" s="53">
        <f>SUMPRODUCT(--(C$9=YEAR(Quarterly_mmbls!$B$9:DZ$9)),Quarterly_mmbls!$B162:DZ162)</f>
        <v>12.718345871919842</v>
      </c>
      <c r="D188" s="53">
        <f>SUMPRODUCT(--(D$9=YEAR(Quarterly_mmbls!$B$9:EA$9)),Quarterly_mmbls!$B162:EA162)</f>
        <v>12.775777474164133</v>
      </c>
      <c r="E188" s="53">
        <f>SUMPRODUCT(--(E$9=YEAR(Quarterly_mmbls!$B$9:EB$9)),Quarterly_mmbls!$B162:EB162)</f>
        <v>13.122435721936094</v>
      </c>
      <c r="F188" s="53">
        <f>SUMPRODUCT(--(F$9=YEAR(Quarterly_mmbls!$B$9:EC$9)),Quarterly_mmbls!$B162:EC162)</f>
        <v>13.442750036434997</v>
      </c>
      <c r="G188" s="53">
        <f>SUMPRODUCT(--(G$9=YEAR(Quarterly_mmbls!$B$9:ED$9)),Quarterly_mmbls!$B162:ED162)</f>
        <v>13.190858501638683</v>
      </c>
      <c r="H188" s="53">
        <f>SUMPRODUCT(--(H$9=YEAR(Quarterly_mmbls!$B$9:EE$9)),Quarterly_mmbls!$B162:EE162)</f>
        <v>13.268054284663991</v>
      </c>
      <c r="I188" s="53">
        <f>SUMPRODUCT(--(I$9=YEAR(Quarterly_mmbls!$B$9:EF$9)),Quarterly_mmbls!$B162:EF162)</f>
        <v>13.382651640567037</v>
      </c>
      <c r="J188" s="53">
        <f>SUMPRODUCT(--(J$9=YEAR(Quarterly_mmbls!$B$9:EG$9)),Quarterly_mmbls!$B162:EG162)</f>
        <v>13.71508698901277</v>
      </c>
      <c r="K188" s="53">
        <f>SUMPRODUCT(--(K$9=YEAR(Quarterly_mmbls!$B$9:EH$9)),Quarterly_mmbls!$B162:EH162)</f>
        <v>13.396301303880705</v>
      </c>
      <c r="L188" s="53">
        <f>SUMPRODUCT(--(L$9=YEAR(Quarterly_mmbls!$B$9:EI$9)),Quarterly_mmbls!$B162:EI162)</f>
        <v>12.940096823330901</v>
      </c>
      <c r="M188" s="53">
        <f>SUMPRODUCT(--(M$9=YEAR(Quarterly_mmbls!$B$9:EJ$9)),Quarterly_mmbls!$B162:EJ162)</f>
        <v>12.452721596126882</v>
      </c>
      <c r="N188" s="53">
        <f>SUMPRODUCT(--(N$9=YEAR(Quarterly_mmbls!$B$9:EK$9)),Quarterly_mmbls!$B162:EK162)</f>
        <v>12.989569583545677</v>
      </c>
      <c r="O188" s="53">
        <f>SUMPRODUCT(--(O$9=YEAR(Quarterly_mmbls!$B$9:EL$9)),Quarterly_mmbls!$B162:EL162)</f>
        <v>14.345945682492092</v>
      </c>
      <c r="P188" s="53">
        <f>SUMPRODUCT(--(P$9=YEAR(Quarterly_mmbls!$B$9:EM$9)),Quarterly_mmbls!$B162:EM162)</f>
        <v>13.792764622599364</v>
      </c>
      <c r="Q188" s="53">
        <f>SUMPRODUCT(--(Q$9=YEAR(Quarterly_mmbls!$B$9:EN$9)),Quarterly_mmbls!$B162:EN162)</f>
        <v>13.838640119141093</v>
      </c>
      <c r="R188" s="53">
        <f>SUMPRODUCT(--(R$9=YEAR(Quarterly_mmbls!$B$9:EO$9)),Quarterly_mmbls!$B162:EO162)</f>
        <v>13.406499222199891</v>
      </c>
      <c r="S188" s="53">
        <f>SUMPRODUCT(--(S$9=YEAR(Quarterly_mmbls!$B$9:EP$9)),Quarterly_mmbls!$B162:EP162)</f>
        <v>11.320648901500046</v>
      </c>
      <c r="T188" s="53">
        <f>SUMPRODUCT(--(T$9=YEAR(Quarterly_mmbls!$B$9:EQ$9)),Quarterly_mmbls!$B162:EQ162)</f>
        <v>10.835751287100678</v>
      </c>
      <c r="U188" s="53">
        <f>SUMPRODUCT(--(U$9=YEAR(Quarterly_mmbls!$B$9:ER$9)),Quarterly_mmbls!$B162:ER162)</f>
        <v>9.823068907262309</v>
      </c>
      <c r="V188" s="53">
        <f>SUMPRODUCT(--(V$9=YEAR(Quarterly_mmbls!$B$9:ES$9)),Quarterly_mmbls!$B162:ES162)</f>
        <v>9.840773660513662</v>
      </c>
      <c r="W188" s="53">
        <f>SUMPRODUCT(--(W$9=YEAR(Quarterly_mmbls!$B$9:ET$9)),Quarterly_mmbls!$B162:ET162)</f>
        <v>9.0888653321249357</v>
      </c>
      <c r="X188" s="53">
        <f>SUMPRODUCT(--(X$9=YEAR(Quarterly_mmbls!$B$9:EU$9)),Quarterly_mmbls!$B162:EU162)</f>
        <v>5.6661885071597204</v>
      </c>
      <c r="Y188" s="53">
        <f>SUMPRODUCT(--(Y$9=YEAR(Quarterly_mmbls!$B$9:EV$9)),Quarterly_mmbls!$B162:EV162)</f>
        <v>4.9021264219537155</v>
      </c>
      <c r="Z188" s="53">
        <f>SUMPRODUCT(--(Z$9=YEAR(Quarterly_mmbls!$B$9:EW$9)),Quarterly_mmbls!$B162:EW162)</f>
        <v>4.6861493586278691</v>
      </c>
      <c r="AA188" s="53">
        <f>SUMPRODUCT(--(AA$9=YEAR(Quarterly_mmbls!$B$9:EX$9)),Quarterly_mmbls!$B162:EX162)</f>
        <v>4.6189844391546666</v>
      </c>
      <c r="AB188" s="53">
        <f>SUMPRODUCT(--(AB$9=YEAR(Quarterly_mmbls!$B$9:EY$9)),Quarterly_mmbls!$B162:EY162)</f>
        <v>4.1716245556084939</v>
      </c>
      <c r="AC188" s="53">
        <f>SUMPRODUCT(--(AC$9=YEAR(Quarterly_mmbls!$B$9:EZ$9)),Quarterly_mmbls!$B162:EZ162)</f>
        <v>4.0051967579407135</v>
      </c>
      <c r="AD188" s="53">
        <f>SUMPRODUCT(--(AD$9=YEAR(Quarterly_mmbls!$B$9:FA$9)),Quarterly_mmbls!$B162:FA162)</f>
        <v>4.1355360238796859</v>
      </c>
      <c r="AE188" s="53">
        <f>SUMPRODUCT(--(AE$9=YEAR(Quarterly_mmbls!$B$9:FB$9)),Quarterly_mmbls!$B162:FB162)</f>
        <v>4.234474485557949</v>
      </c>
      <c r="AF188" s="53">
        <f>SUMPRODUCT(--(AF$9=YEAR(Quarterly_mmbls!$B$9:FC$9)),Quarterly_mmbls!$B162:FC162)</f>
        <v>4.7068615825354811</v>
      </c>
      <c r="AG188" s="53">
        <f>SUMPRODUCT(--(AG$9=YEAR(Quarterly_mmbls!$B$9:FD$9)),Quarterly_mmbls!$B162:FD162)</f>
        <v>4.1097142669372833</v>
      </c>
      <c r="AH188" s="53">
        <f>SUMPRODUCT(--(AH$9=YEAR(Quarterly_mmbls!$B$9:FE$9)),Quarterly_mmbls!$B162:FE162)</f>
        <v>3.9639759775200174</v>
      </c>
      <c r="AI188" s="53">
        <f>SUMPRODUCT(--(AI$9=YEAR(Quarterly_mmbls!$B$9:FF$9)),Quarterly_mmbls!$B162:FF162)</f>
        <v>4.0745982906860387</v>
      </c>
      <c r="AJ188" s="53">
        <f>SUMPRODUCT(--(AJ$9=YEAR(Quarterly_mmbls!$B$9:FG$9)),Quarterly_mmbls!$B162:FG162)</f>
        <v>3.8495630629998598</v>
      </c>
      <c r="AK188" s="53">
        <f>SUMPRODUCT(--(AK$9=YEAR(Quarterly_mmbls!$B$9:FH$9)),Quarterly_mmbls!$B162:FH162)</f>
        <v>4.0574631801869394</v>
      </c>
      <c r="AL188" s="53">
        <f>SUMPRODUCT(--(AL$9=YEAR(Quarterly_mmbls!$B$9:FI$9)),Quarterly_mmbls!$B162:FI162)</f>
        <v>3.9949891373787798</v>
      </c>
      <c r="AM188" s="53">
        <f>SUMPRODUCT(--(AM$9=YEAR(Quarterly_mmbls!$B$9:FJ$9)),Quarterly_mmbls!$B162:FJ162)</f>
        <v>3.6864388750841832</v>
      </c>
      <c r="AN188" s="53">
        <f>SUMPRODUCT(--(AN$9=YEAR(Quarterly_mmbls!$B$9:FK$9)),Quarterly_mmbls!$B162:FK162)</f>
        <v>3.7021048038905082</v>
      </c>
      <c r="AO188" s="53">
        <f>SUMPRODUCT(--(AO$9=YEAR(Quarterly_mmbls!$B$9:FL$9)),Quarterly_mmbls!$B162:FL162)</f>
        <v>3.7907727748739375</v>
      </c>
      <c r="AP188" s="53">
        <f>SUMPRODUCT(--(AP$9=YEAR(Quarterly_mmbls!$B$9:FM$9)),Quarterly_mmbls!$B162:FM162)</f>
        <v>3.9218238571608812</v>
      </c>
      <c r="AQ188" s="53">
        <f>SUMPRODUCT(--(AQ$9=YEAR(Quarterly_mmbls!$B$9:FN$9)),Quarterly_mmbls!$B162:FN162)</f>
        <v>4.2018885415728606</v>
      </c>
      <c r="AR188" s="53">
        <f>SUMPRODUCT(--(AR$9=YEAR(Quarterly_mmbls!$B$9:FQ$9)),Quarterly_mmbls!$B162:FQ162)</f>
        <v>4.5162847001398418</v>
      </c>
      <c r="AS188" s="53">
        <f>SUMPRODUCT(--(AS$9=YEAR(Quarterly_mmbls!$B$9:FU$9)),Quarterly_mmbls!$B162:FU162)</f>
        <v>4.6565254936635672</v>
      </c>
    </row>
    <row r="189" spans="1:45" ht="15" x14ac:dyDescent="0.25">
      <c r="A189" s="49" t="s">
        <v>26</v>
      </c>
      <c r="B189" s="39">
        <f t="shared" ref="B189:AP189" si="82">B142+B150+B158+B166+B175</f>
        <v>6.7748047400012474</v>
      </c>
      <c r="C189" s="39">
        <f t="shared" si="82"/>
        <v>6.7843635776063707</v>
      </c>
      <c r="D189" s="39">
        <f t="shared" si="82"/>
        <v>6.8895188985111453</v>
      </c>
      <c r="E189" s="39">
        <f t="shared" si="82"/>
        <v>7.2068720065310119</v>
      </c>
      <c r="F189" s="39">
        <f t="shared" si="82"/>
        <v>7.0520143543475085</v>
      </c>
      <c r="G189" s="39">
        <f t="shared" si="82"/>
        <v>6.8197493621167951</v>
      </c>
      <c r="H189" s="39">
        <f t="shared" si="82"/>
        <v>7.5725549204285443</v>
      </c>
      <c r="I189" s="39">
        <f t="shared" si="82"/>
        <v>6.8410310395886214</v>
      </c>
      <c r="J189" s="39">
        <f t="shared" si="82"/>
        <v>7.133811784744613</v>
      </c>
      <c r="K189" s="39">
        <f t="shared" si="82"/>
        <v>6.8884750067190232</v>
      </c>
      <c r="L189" s="39">
        <f t="shared" si="82"/>
        <v>7.158488024859885</v>
      </c>
      <c r="M189" s="39">
        <f t="shared" si="82"/>
        <v>7.0720340263744248</v>
      </c>
      <c r="N189" s="39">
        <f t="shared" si="82"/>
        <v>7.020342306513462</v>
      </c>
      <c r="O189" s="39">
        <f t="shared" si="82"/>
        <v>6.8449240057675027</v>
      </c>
      <c r="P189" s="39">
        <f t="shared" si="82"/>
        <v>6.8430004320113671</v>
      </c>
      <c r="Q189" s="39">
        <f t="shared" si="82"/>
        <v>7.1130929903402063</v>
      </c>
      <c r="R189" s="39">
        <f t="shared" si="82"/>
        <v>7.6190780092909876</v>
      </c>
      <c r="S189" s="39">
        <f t="shared" si="82"/>
        <v>7.6374805075224943</v>
      </c>
      <c r="T189" s="39">
        <f t="shared" si="82"/>
        <v>8.8282958756596379</v>
      </c>
      <c r="U189" s="39">
        <f t="shared" si="82"/>
        <v>9.0732098867975086</v>
      </c>
      <c r="V189" s="39">
        <f t="shared" si="82"/>
        <v>10.044911534509083</v>
      </c>
      <c r="W189" s="39">
        <f t="shared" si="82"/>
        <v>11.295119473804608</v>
      </c>
      <c r="X189" s="39">
        <f t="shared" si="82"/>
        <v>11.638263346909973</v>
      </c>
      <c r="Y189" s="39">
        <f t="shared" si="82"/>
        <v>12.415138594115</v>
      </c>
      <c r="Z189" s="39">
        <f t="shared" si="82"/>
        <v>12.729566361835628</v>
      </c>
      <c r="AA189" s="39">
        <f t="shared" si="82"/>
        <v>13.1016336275319</v>
      </c>
      <c r="AB189" s="39">
        <f t="shared" si="82"/>
        <v>14.152745362541175</v>
      </c>
      <c r="AC189" s="39">
        <f t="shared" si="82"/>
        <v>14.262541308913621</v>
      </c>
      <c r="AD189" s="39">
        <f t="shared" si="82"/>
        <v>15.289928973545511</v>
      </c>
      <c r="AE189" s="39">
        <f t="shared" si="82"/>
        <v>15.885391117558342</v>
      </c>
      <c r="AF189" s="39">
        <f t="shared" si="82"/>
        <v>16.413811125716773</v>
      </c>
      <c r="AG189" s="39">
        <f t="shared" si="82"/>
        <v>17.630293992765345</v>
      </c>
      <c r="AH189" s="39">
        <f t="shared" si="82"/>
        <v>17.618402178087479</v>
      </c>
      <c r="AI189" s="39">
        <f t="shared" si="82"/>
        <v>18.13205979327784</v>
      </c>
      <c r="AJ189" s="39">
        <f t="shared" si="82"/>
        <v>17.98433463050889</v>
      </c>
      <c r="AK189" s="39">
        <f t="shared" si="82"/>
        <v>17.144550143904915</v>
      </c>
      <c r="AL189" s="39">
        <f t="shared" si="82"/>
        <v>17.358583284855129</v>
      </c>
      <c r="AM189" s="39">
        <f t="shared" si="82"/>
        <v>18.003618835592274</v>
      </c>
      <c r="AN189" s="39">
        <f t="shared" si="82"/>
        <v>18.305082299577339</v>
      </c>
      <c r="AO189" s="39">
        <f t="shared" si="82"/>
        <v>19.021103685845979</v>
      </c>
      <c r="AP189" s="39">
        <f t="shared" si="82"/>
        <v>19.706320466005206</v>
      </c>
      <c r="AQ189" s="39">
        <f>AQ142+AQ150+AQ158+AQ166+AQ175</f>
        <v>20.037890951155202</v>
      </c>
      <c r="AR189" s="39">
        <f t="shared" ref="AR189" si="83">AR142+AR150+AR158+AR166+AR175</f>
        <v>20.720721423499498</v>
      </c>
      <c r="AS189" s="39">
        <f>AS142+AS150+AS158+AS166+AS175</f>
        <v>21.896780024685171</v>
      </c>
    </row>
    <row r="190" spans="1:45" ht="15" x14ac:dyDescent="0.25">
      <c r="A190" s="49" t="s">
        <v>27</v>
      </c>
      <c r="B190" s="39">
        <f t="shared" ref="B190:AP190" si="84">B143+B151+B159+B167+B178</f>
        <v>3.1090113611728465</v>
      </c>
      <c r="C190" s="39">
        <f t="shared" si="84"/>
        <v>3.7813833044127678</v>
      </c>
      <c r="D190" s="39">
        <f t="shared" si="84"/>
        <v>3.4403223909991043</v>
      </c>
      <c r="E190" s="39">
        <f t="shared" si="84"/>
        <v>4.1571417275611759</v>
      </c>
      <c r="F190" s="39">
        <f t="shared" si="84"/>
        <v>3.767570288351421</v>
      </c>
      <c r="G190" s="39">
        <f t="shared" si="84"/>
        <v>3.4706815149387609</v>
      </c>
      <c r="H190" s="39">
        <f t="shared" si="84"/>
        <v>3.0997704828505861</v>
      </c>
      <c r="I190" s="39">
        <f t="shared" si="84"/>
        <v>2.6102114560826846</v>
      </c>
      <c r="J190" s="39">
        <f t="shared" si="84"/>
        <v>2.4057985338902466</v>
      </c>
      <c r="K190" s="39">
        <f t="shared" si="84"/>
        <v>1.6496538628139716</v>
      </c>
      <c r="L190" s="39">
        <f t="shared" si="84"/>
        <v>1.340854681941269</v>
      </c>
      <c r="M190" s="39">
        <f t="shared" si="84"/>
        <v>1.3066868373378646</v>
      </c>
      <c r="N190" s="39">
        <f t="shared" si="84"/>
        <v>1.1974437031260943</v>
      </c>
      <c r="O190" s="39">
        <f t="shared" si="84"/>
        <v>1.2343157265673841</v>
      </c>
      <c r="P190" s="39">
        <f t="shared" si="84"/>
        <v>1.3141626881532376</v>
      </c>
      <c r="Q190" s="39">
        <f t="shared" si="84"/>
        <v>1.054782899145722</v>
      </c>
      <c r="R190" s="39">
        <f t="shared" si="84"/>
        <v>1.1399683045878923</v>
      </c>
      <c r="S190" s="39">
        <f t="shared" si="84"/>
        <v>1.0459625703571171</v>
      </c>
      <c r="T190" s="39">
        <f t="shared" si="84"/>
        <v>1.3103579900414706</v>
      </c>
      <c r="U190" s="39">
        <f t="shared" si="84"/>
        <v>0.90477803477585872</v>
      </c>
      <c r="V190" s="39">
        <f t="shared" si="84"/>
        <v>1.2186608400436312</v>
      </c>
      <c r="W190" s="39">
        <f t="shared" si="84"/>
        <v>1.1410267160991201</v>
      </c>
      <c r="X190" s="39">
        <f t="shared" si="84"/>
        <v>1.3071225060058071</v>
      </c>
      <c r="Y190" s="39">
        <f t="shared" si="84"/>
        <v>1.1249179923320813</v>
      </c>
      <c r="Z190" s="39">
        <f t="shared" si="84"/>
        <v>1.0734346284021354</v>
      </c>
      <c r="AA190" s="39">
        <f t="shared" si="84"/>
        <v>1.0804636493679804</v>
      </c>
      <c r="AB190" s="39">
        <f t="shared" si="84"/>
        <v>1.5021480935779661</v>
      </c>
      <c r="AC190" s="39">
        <f t="shared" si="84"/>
        <v>1.3403205375608325</v>
      </c>
      <c r="AD190" s="39">
        <f t="shared" si="84"/>
        <v>1.4047016992060903</v>
      </c>
      <c r="AE190" s="39">
        <f t="shared" si="84"/>
        <v>1.6359823151250716</v>
      </c>
      <c r="AF190" s="39">
        <f t="shared" si="84"/>
        <v>1.1791449425744043</v>
      </c>
      <c r="AG190" s="39">
        <f t="shared" si="84"/>
        <v>1.4045421977296404</v>
      </c>
      <c r="AH190" s="39">
        <f t="shared" si="84"/>
        <v>1.1365372998690741</v>
      </c>
      <c r="AI190" s="39">
        <f t="shared" si="84"/>
        <v>1.27849847340695</v>
      </c>
      <c r="AJ190" s="39">
        <f t="shared" si="84"/>
        <v>1.2192819517788167</v>
      </c>
      <c r="AK190" s="39">
        <f t="shared" si="84"/>
        <v>1.1413353932384167</v>
      </c>
      <c r="AL190" s="39">
        <f t="shared" si="84"/>
        <v>1.1042796132134485</v>
      </c>
      <c r="AM190" s="39">
        <f t="shared" si="84"/>
        <v>1.1308143610163581</v>
      </c>
      <c r="AN190" s="39">
        <f t="shared" si="84"/>
        <v>1.1284261296557772</v>
      </c>
      <c r="AO190" s="39">
        <f t="shared" si="84"/>
        <v>1.2625539569478688</v>
      </c>
      <c r="AP190" s="39">
        <f t="shared" si="84"/>
        <v>1.1847639900768117</v>
      </c>
      <c r="AQ190" s="39">
        <f>AQ143+AQ151+AQ159+AQ167+AQ178</f>
        <v>1.349144359880039</v>
      </c>
      <c r="AR190" s="39">
        <f t="shared" ref="AR190" si="85">AR143+AR151+AR159+AR167+AR178</f>
        <v>1.0246313428382661</v>
      </c>
      <c r="AS190" s="39">
        <f>AS143+AS151+AS159+AS167+AS178</f>
        <v>1.0331222531460771</v>
      </c>
    </row>
    <row r="191" spans="1:45" ht="15" x14ac:dyDescent="0.25">
      <c r="A191" s="49" t="s">
        <v>24</v>
      </c>
      <c r="B191" s="39">
        <f t="shared" ref="B191:AP191" si="86">B144+B152+B160+B168+B176</f>
        <v>0</v>
      </c>
      <c r="C191" s="39">
        <f t="shared" si="86"/>
        <v>0</v>
      </c>
      <c r="D191" s="39">
        <f t="shared" si="86"/>
        <v>0</v>
      </c>
      <c r="E191" s="39">
        <f t="shared" si="86"/>
        <v>0</v>
      </c>
      <c r="F191" s="39">
        <f t="shared" si="86"/>
        <v>0</v>
      </c>
      <c r="G191" s="39">
        <f t="shared" si="86"/>
        <v>0</v>
      </c>
      <c r="H191" s="39">
        <f t="shared" si="86"/>
        <v>0</v>
      </c>
      <c r="I191" s="39">
        <f t="shared" si="86"/>
        <v>0</v>
      </c>
      <c r="J191" s="39">
        <f t="shared" si="86"/>
        <v>0</v>
      </c>
      <c r="K191" s="39">
        <f t="shared" si="86"/>
        <v>0</v>
      </c>
      <c r="L191" s="39">
        <f t="shared" si="86"/>
        <v>0.61898492543390471</v>
      </c>
      <c r="M191" s="39">
        <f t="shared" si="86"/>
        <v>1.113784997142661</v>
      </c>
      <c r="N191" s="39">
        <f t="shared" si="86"/>
        <v>1.2976711864815236</v>
      </c>
      <c r="O191" s="39">
        <f t="shared" si="86"/>
        <v>1.2889115971252012</v>
      </c>
      <c r="P191" s="39">
        <f t="shared" si="86"/>
        <v>1.3488809448523384</v>
      </c>
      <c r="Q191" s="39">
        <f t="shared" si="86"/>
        <v>1.2835222005656475</v>
      </c>
      <c r="R191" s="39">
        <f t="shared" si="86"/>
        <v>1.3096330950328861</v>
      </c>
      <c r="S191" s="39">
        <f t="shared" si="86"/>
        <v>1.4657300316619819</v>
      </c>
      <c r="T191" s="39">
        <f t="shared" si="86"/>
        <v>1.3759021935083886</v>
      </c>
      <c r="U191" s="39">
        <f t="shared" si="86"/>
        <v>1.3625796609695886</v>
      </c>
      <c r="V191" s="39">
        <f t="shared" si="86"/>
        <v>1.4184155908401141</v>
      </c>
      <c r="W191" s="39">
        <f t="shared" si="86"/>
        <v>1.2113074984143317</v>
      </c>
      <c r="X191" s="39">
        <f t="shared" si="86"/>
        <v>1.1307138878138316</v>
      </c>
      <c r="Y191" s="39">
        <f t="shared" si="86"/>
        <v>0.8798548535754892</v>
      </c>
      <c r="Z191" s="39">
        <f t="shared" si="86"/>
        <v>0.90945478864025842</v>
      </c>
      <c r="AA191" s="39">
        <f t="shared" si="86"/>
        <v>0.98154308202255591</v>
      </c>
      <c r="AB191" s="39">
        <f t="shared" si="86"/>
        <v>1.1952123952292673</v>
      </c>
      <c r="AC191" s="39">
        <f t="shared" si="86"/>
        <v>1.5654576361566761</v>
      </c>
      <c r="AD191" s="39">
        <f t="shared" si="86"/>
        <v>1.7930614182409674</v>
      </c>
      <c r="AE191" s="39">
        <f t="shared" si="86"/>
        <v>1.7971307531171141</v>
      </c>
      <c r="AF191" s="39">
        <f t="shared" si="86"/>
        <v>2.0214112367369452</v>
      </c>
      <c r="AG191" s="39">
        <f t="shared" si="86"/>
        <v>2.0491082740966413</v>
      </c>
      <c r="AH191" s="39">
        <f t="shared" si="86"/>
        <v>2.1663452431135437</v>
      </c>
      <c r="AI191" s="39">
        <f t="shared" si="86"/>
        <v>2.2956656583973225</v>
      </c>
      <c r="AJ191" s="39">
        <f t="shared" si="86"/>
        <v>2.1442127843356826</v>
      </c>
      <c r="AK191" s="39">
        <f t="shared" si="86"/>
        <v>1.9956482331683512</v>
      </c>
      <c r="AL191" s="39">
        <f t="shared" si="86"/>
        <v>1.6963719156485528</v>
      </c>
      <c r="AM191" s="39">
        <f t="shared" si="86"/>
        <v>1.6233480804568907</v>
      </c>
      <c r="AN191" s="39">
        <f t="shared" si="86"/>
        <v>1.767091033314782</v>
      </c>
      <c r="AO191" s="39">
        <f t="shared" si="86"/>
        <v>1.7203541874292341</v>
      </c>
      <c r="AP191" s="39">
        <f t="shared" si="86"/>
        <v>1.7943393121950557</v>
      </c>
      <c r="AQ191" s="39">
        <f>AQ144+AQ152+AQ160+AQ168+AQ176</f>
        <v>1.8781563410754405</v>
      </c>
      <c r="AR191" s="39">
        <f t="shared" ref="AR191" si="87">AR144+AR152+AR160+AR168+AR176</f>
        <v>2.0060609386881576</v>
      </c>
      <c r="AS191" s="39">
        <f>AS144+AS152+AS160+AS168+AS176</f>
        <v>2.1237298704637393</v>
      </c>
    </row>
    <row r="192" spans="1:45" ht="15" x14ac:dyDescent="0.25">
      <c r="A192" s="49" t="s">
        <v>28</v>
      </c>
      <c r="B192" s="58">
        <f t="shared" ref="B192:AP195" si="88">B180</f>
        <v>1.2268960018410389</v>
      </c>
      <c r="C192" s="58">
        <f t="shared" si="88"/>
        <v>1.2308419802266941</v>
      </c>
      <c r="D192" s="58">
        <f t="shared" si="88"/>
        <v>1.3022201985110904</v>
      </c>
      <c r="E192" s="58">
        <f t="shared" si="88"/>
        <v>1.3782568729202869</v>
      </c>
      <c r="F192" s="58">
        <f t="shared" si="88"/>
        <v>1.3780109442262327</v>
      </c>
      <c r="G192" s="58">
        <f t="shared" si="88"/>
        <v>1.4045733293549836</v>
      </c>
      <c r="H192" s="58">
        <f t="shared" si="88"/>
        <v>1.2212987472452261</v>
      </c>
      <c r="I192" s="58">
        <f t="shared" si="88"/>
        <v>1.0950270140995237</v>
      </c>
      <c r="J192" s="58">
        <f t="shared" si="88"/>
        <v>1.09718344671435</v>
      </c>
      <c r="K192" s="58">
        <f t="shared" si="88"/>
        <v>1.0535781402542843</v>
      </c>
      <c r="L192" s="58">
        <f t="shared" si="88"/>
        <v>1.1544856036371458</v>
      </c>
      <c r="M192" s="58">
        <f t="shared" si="88"/>
        <v>1.1732227946302369</v>
      </c>
      <c r="N192" s="58">
        <f t="shared" si="88"/>
        <v>1.146239714319802</v>
      </c>
      <c r="O192" s="58">
        <f t="shared" si="88"/>
        <v>1.309822917060439</v>
      </c>
      <c r="P192" s="58">
        <f t="shared" si="88"/>
        <v>1.4781421295228441</v>
      </c>
      <c r="Q192" s="58">
        <f t="shared" si="88"/>
        <v>1.9126476423799172</v>
      </c>
      <c r="R192" s="58">
        <f t="shared" si="88"/>
        <v>2.3822152896058983</v>
      </c>
      <c r="S192" s="58">
        <f t="shared" si="88"/>
        <v>2.0680052808483178</v>
      </c>
      <c r="T192" s="58">
        <f t="shared" si="88"/>
        <v>2.0552706406603614</v>
      </c>
      <c r="U192" s="58">
        <f t="shared" si="88"/>
        <v>2.3636660111048826</v>
      </c>
      <c r="V192" s="58">
        <f t="shared" si="88"/>
        <v>2.7180730451740369</v>
      </c>
      <c r="W192" s="58">
        <f t="shared" si="88"/>
        <v>2.7944071518713405</v>
      </c>
      <c r="X192" s="58">
        <f t="shared" si="88"/>
        <v>2.7298373880908544</v>
      </c>
      <c r="Y192" s="58">
        <f t="shared" si="88"/>
        <v>2.6164621586349068</v>
      </c>
      <c r="Z192" s="58">
        <f t="shared" si="88"/>
        <v>2.7387459744729608</v>
      </c>
      <c r="AA192" s="58">
        <f t="shared" si="88"/>
        <v>2.7005023299323159</v>
      </c>
      <c r="AB192" s="58">
        <f t="shared" si="88"/>
        <v>2.9181348555030797</v>
      </c>
      <c r="AC192" s="58">
        <f t="shared" si="88"/>
        <v>2.997241986427329</v>
      </c>
      <c r="AD192" s="58">
        <f t="shared" si="88"/>
        <v>2.7880498199785309</v>
      </c>
      <c r="AE192" s="58">
        <f t="shared" si="88"/>
        <v>3.089517658133516</v>
      </c>
      <c r="AF192" s="58">
        <f t="shared" si="88"/>
        <v>3.184604699981143</v>
      </c>
      <c r="AG192" s="58">
        <f t="shared" si="88"/>
        <v>2.9690006391105368</v>
      </c>
      <c r="AH192" s="58">
        <f t="shared" si="88"/>
        <v>3.0090421650473589</v>
      </c>
      <c r="AI192" s="58">
        <f t="shared" si="88"/>
        <v>2.4798611416689975</v>
      </c>
      <c r="AJ192" s="58">
        <f t="shared" si="88"/>
        <v>2.6745321679335081</v>
      </c>
      <c r="AK192" s="58">
        <f t="shared" si="88"/>
        <v>2.5427229535617992</v>
      </c>
      <c r="AL192" s="58">
        <f t="shared" si="88"/>
        <v>2.4882941227761166</v>
      </c>
      <c r="AM192" s="58">
        <f t="shared" si="88"/>
        <v>2.3756143310617515</v>
      </c>
      <c r="AN192" s="58">
        <f t="shared" si="88"/>
        <v>2.0267293050636943</v>
      </c>
      <c r="AO192" s="58">
        <f t="shared" si="88"/>
        <v>2.1096383610443326</v>
      </c>
      <c r="AP192" s="58">
        <f t="shared" si="88"/>
        <v>2.1044534385113831</v>
      </c>
      <c r="AQ192" s="58">
        <f>AQ180</f>
        <v>2.1035419152144201</v>
      </c>
      <c r="AR192" s="58">
        <f t="shared" ref="AR192" si="89">AR180</f>
        <v>2.3150992939647472</v>
      </c>
      <c r="AS192" s="58">
        <f>AS180</f>
        <v>2.4548717430835683</v>
      </c>
    </row>
    <row r="193" spans="1:45" ht="15" x14ac:dyDescent="0.25">
      <c r="A193" s="50" t="s">
        <v>43</v>
      </c>
      <c r="B193" s="39">
        <f t="shared" si="88"/>
        <v>0.77360711603264176</v>
      </c>
      <c r="C193" s="39">
        <f t="shared" si="88"/>
        <v>0.81690699721099491</v>
      </c>
      <c r="D193" s="39">
        <f t="shared" si="88"/>
        <v>0.86373202422256545</v>
      </c>
      <c r="E193" s="39">
        <f t="shared" si="88"/>
        <v>0.92569537412689717</v>
      </c>
      <c r="F193" s="39">
        <f t="shared" si="88"/>
        <v>0.94746413985651934</v>
      </c>
      <c r="G193" s="39">
        <f t="shared" si="88"/>
        <v>0.98706459832900117</v>
      </c>
      <c r="H193" s="39">
        <f t="shared" si="88"/>
        <v>0.87633541078582189</v>
      </c>
      <c r="I193" s="39">
        <f t="shared" si="88"/>
        <v>0.79280925872864039</v>
      </c>
      <c r="J193" s="39">
        <f t="shared" si="88"/>
        <v>0.82028163119964814</v>
      </c>
      <c r="K193" s="39">
        <f t="shared" si="88"/>
        <v>0.79392621504882832</v>
      </c>
      <c r="L193" s="39">
        <f t="shared" si="88"/>
        <v>0.89324026743320672</v>
      </c>
      <c r="M193" s="39">
        <f t="shared" si="88"/>
        <v>0.92506164004452096</v>
      </c>
      <c r="N193" s="39">
        <f t="shared" si="88"/>
        <v>0.94847811438832108</v>
      </c>
      <c r="O193" s="39">
        <f t="shared" si="88"/>
        <v>1.1072918754317937</v>
      </c>
      <c r="P193" s="39">
        <f t="shared" si="88"/>
        <v>1.2796675458381168</v>
      </c>
      <c r="Q193" s="39">
        <f t="shared" si="88"/>
        <v>1.7068597690918752</v>
      </c>
      <c r="R193" s="39">
        <f t="shared" si="88"/>
        <v>2.1780163681021718</v>
      </c>
      <c r="S193" s="39">
        <f t="shared" si="88"/>
        <v>1.8884111437253357</v>
      </c>
      <c r="T193" s="39">
        <f t="shared" si="88"/>
        <v>1.8499412637730246</v>
      </c>
      <c r="U193" s="39">
        <f t="shared" si="88"/>
        <v>2.1771733804804487</v>
      </c>
      <c r="V193" s="39">
        <f t="shared" si="88"/>
        <v>2.5523346674966856</v>
      </c>
      <c r="W193" s="39">
        <f t="shared" si="88"/>
        <v>2.5987397326893564</v>
      </c>
      <c r="X193" s="39">
        <f t="shared" si="88"/>
        <v>2.537171778110026</v>
      </c>
      <c r="Y193" s="39">
        <f t="shared" si="88"/>
        <v>2.4342225481148958</v>
      </c>
      <c r="Z193" s="39">
        <f t="shared" si="88"/>
        <v>2.5668688196118801</v>
      </c>
      <c r="AA193" s="39">
        <f t="shared" si="88"/>
        <v>2.5314970427715489</v>
      </c>
      <c r="AB193" s="39">
        <f t="shared" si="88"/>
        <v>2.7430996851685543</v>
      </c>
      <c r="AC193" s="39">
        <f t="shared" si="88"/>
        <v>2.8307735462064696</v>
      </c>
      <c r="AD193" s="39">
        <f t="shared" si="88"/>
        <v>2.6240396553439469</v>
      </c>
      <c r="AE193" s="39">
        <f t="shared" si="88"/>
        <v>2.9250116734756446</v>
      </c>
      <c r="AF193" s="39">
        <f t="shared" si="88"/>
        <v>3.0181229267099225</v>
      </c>
      <c r="AG193" s="39">
        <f t="shared" si="88"/>
        <v>2.815384902700464</v>
      </c>
      <c r="AH193" s="39">
        <f t="shared" si="88"/>
        <v>2.8681595809162417</v>
      </c>
      <c r="AI193" s="39">
        <f t="shared" si="88"/>
        <v>2.3352696507461794</v>
      </c>
      <c r="AJ193" s="39">
        <f t="shared" si="88"/>
        <v>2.5362216585342221</v>
      </c>
      <c r="AK193" s="39">
        <f t="shared" si="88"/>
        <v>2.4229864053844161</v>
      </c>
      <c r="AL193" s="39">
        <f t="shared" si="88"/>
        <v>2.3565671727673205</v>
      </c>
      <c r="AM193" s="39">
        <f t="shared" si="88"/>
        <v>2.2498908577757737</v>
      </c>
      <c r="AN193" s="39">
        <f t="shared" si="88"/>
        <v>1.9071711621198451</v>
      </c>
      <c r="AO193" s="39">
        <f t="shared" si="88"/>
        <v>2.0088184502158746</v>
      </c>
      <c r="AP193" s="39">
        <f t="shared" si="88"/>
        <v>2.0061639378044052</v>
      </c>
      <c r="AQ193" s="39">
        <f>AQ181</f>
        <v>2.0010742948005107</v>
      </c>
      <c r="AR193" s="39">
        <f t="shared" ref="AR193" si="90">AR181</f>
        <v>2.2024530806843798</v>
      </c>
      <c r="AS193" s="39">
        <f>AS181</f>
        <v>2.3658234207111781</v>
      </c>
    </row>
    <row r="194" spans="1:45" ht="15" x14ac:dyDescent="0.25">
      <c r="A194" s="50" t="s">
        <v>44</v>
      </c>
      <c r="B194" s="39">
        <f t="shared" si="88"/>
        <v>0.24424846170655884</v>
      </c>
      <c r="C194" s="39">
        <f t="shared" si="88"/>
        <v>0.21224597479830848</v>
      </c>
      <c r="D194" s="39">
        <f t="shared" si="88"/>
        <v>0.22911250646557191</v>
      </c>
      <c r="E194" s="39">
        <f t="shared" si="88"/>
        <v>0.23279327561587576</v>
      </c>
      <c r="F194" s="39">
        <f t="shared" si="88"/>
        <v>0.23366295615496901</v>
      </c>
      <c r="G194" s="39">
        <f t="shared" si="88"/>
        <v>0.22366602228135141</v>
      </c>
      <c r="H194" s="39">
        <f t="shared" si="88"/>
        <v>0.19172502793647125</v>
      </c>
      <c r="I194" s="39">
        <f t="shared" si="88"/>
        <v>0.1799096711174768</v>
      </c>
      <c r="J194" s="39">
        <f t="shared" si="88"/>
        <v>0.16054829830776396</v>
      </c>
      <c r="K194" s="39">
        <f t="shared" si="88"/>
        <v>0.15110479750447844</v>
      </c>
      <c r="L194" s="39">
        <f t="shared" si="88"/>
        <v>0.15937115495181953</v>
      </c>
      <c r="M194" s="39">
        <f t="shared" si="88"/>
        <v>0.15603298722600698</v>
      </c>
      <c r="N194" s="39">
        <f t="shared" si="88"/>
        <v>0.10954460931811209</v>
      </c>
      <c r="O194" s="39">
        <f t="shared" si="88"/>
        <v>0.11937463480543908</v>
      </c>
      <c r="P194" s="39">
        <f t="shared" si="88"/>
        <v>0.11621216011782719</v>
      </c>
      <c r="Q194" s="39">
        <f t="shared" si="88"/>
        <v>0.12601583164942406</v>
      </c>
      <c r="R194" s="39">
        <f t="shared" si="88"/>
        <v>0.13439638957159561</v>
      </c>
      <c r="S194" s="39">
        <f t="shared" si="88"/>
        <v>0.11810086027848429</v>
      </c>
      <c r="T194" s="39">
        <f t="shared" si="88"/>
        <v>0.13637293625135305</v>
      </c>
      <c r="U194" s="39">
        <f t="shared" si="88"/>
        <v>0.12685915823278726</v>
      </c>
      <c r="V194" s="39">
        <f t="shared" si="88"/>
        <v>0.10902631485542016</v>
      </c>
      <c r="W194" s="39">
        <f t="shared" si="88"/>
        <v>0.14000099749019668</v>
      </c>
      <c r="X194" s="39">
        <f t="shared" si="88"/>
        <v>0.1420038981256842</v>
      </c>
      <c r="Y194" s="39">
        <f t="shared" si="88"/>
        <v>0.13587221109248115</v>
      </c>
      <c r="Z194" s="39">
        <f t="shared" si="88"/>
        <v>0.12598069304178391</v>
      </c>
      <c r="AA194" s="39">
        <f t="shared" si="88"/>
        <v>0.12451365617280841</v>
      </c>
      <c r="AB194" s="39">
        <f t="shared" si="88"/>
        <v>0.13293813735453011</v>
      </c>
      <c r="AC194" s="39">
        <f t="shared" si="88"/>
        <v>0.12732474478401898</v>
      </c>
      <c r="AD194" s="39">
        <f t="shared" si="88"/>
        <v>0.12453122547662848</v>
      </c>
      <c r="AE194" s="39">
        <f t="shared" si="88"/>
        <v>0.12323109699394358</v>
      </c>
      <c r="AF194" s="39">
        <f t="shared" si="88"/>
        <v>0.12843161092468316</v>
      </c>
      <c r="AG194" s="39">
        <f t="shared" si="88"/>
        <v>0.12241412436631052</v>
      </c>
      <c r="AH194" s="39">
        <f t="shared" si="88"/>
        <v>0.11400721248840889</v>
      </c>
      <c r="AI194" s="39">
        <f t="shared" si="88"/>
        <v>0.11808329097466422</v>
      </c>
      <c r="AJ194" s="39">
        <f t="shared" si="88"/>
        <v>0.11660746945377867</v>
      </c>
      <c r="AK194" s="39">
        <f t="shared" si="88"/>
        <v>9.7042223004755512E-2</v>
      </c>
      <c r="AL194" s="39">
        <f t="shared" si="88"/>
        <v>0.1022000111392548</v>
      </c>
      <c r="AM194" s="39">
        <f t="shared" si="88"/>
        <v>9.8716528701239897E-2</v>
      </c>
      <c r="AN194" s="39">
        <f t="shared" si="88"/>
        <v>9.7754778493463895E-2</v>
      </c>
      <c r="AO194" s="39">
        <f t="shared" si="88"/>
        <v>8.6927350515649732E-2</v>
      </c>
      <c r="AP194" s="39">
        <f t="shared" si="88"/>
        <v>8.1772814425202983E-2</v>
      </c>
      <c r="AQ194" s="39">
        <f>AQ182</f>
        <v>8.9628874370118711E-2</v>
      </c>
      <c r="AR194" s="39">
        <f t="shared" ref="AR194" si="91">AR182</f>
        <v>9.8686245841216463E-2</v>
      </c>
      <c r="AS194" s="39">
        <f>AS182</f>
        <v>7.5265538859567369E-2</v>
      </c>
    </row>
    <row r="195" spans="1:45" ht="15" x14ac:dyDescent="0.25">
      <c r="A195" s="50" t="s">
        <v>45</v>
      </c>
      <c r="B195" s="39">
        <f t="shared" si="88"/>
        <v>0.20904042410183821</v>
      </c>
      <c r="C195" s="39">
        <f t="shared" si="88"/>
        <v>0.2016890082173908</v>
      </c>
      <c r="D195" s="39">
        <f t="shared" si="88"/>
        <v>0.20937566782295311</v>
      </c>
      <c r="E195" s="39">
        <f t="shared" si="88"/>
        <v>0.21976822317751391</v>
      </c>
      <c r="F195" s="39">
        <f t="shared" si="88"/>
        <v>0.19688384821474442</v>
      </c>
      <c r="G195" s="39">
        <f t="shared" si="88"/>
        <v>0.193842708744631</v>
      </c>
      <c r="H195" s="39">
        <f t="shared" si="88"/>
        <v>0.15323830852293291</v>
      </c>
      <c r="I195" s="39">
        <f t="shared" si="88"/>
        <v>0.12230808425340665</v>
      </c>
      <c r="J195" s="39">
        <f t="shared" si="88"/>
        <v>0.11635351720693787</v>
      </c>
      <c r="K195" s="39">
        <f t="shared" si="88"/>
        <v>0.10854712770097742</v>
      </c>
      <c r="L195" s="39">
        <f t="shared" si="88"/>
        <v>0.10187418125211964</v>
      </c>
      <c r="M195" s="39">
        <f t="shared" si="88"/>
        <v>9.2128167359708912E-2</v>
      </c>
      <c r="N195" s="39">
        <f t="shared" si="88"/>
        <v>8.8216990613368823E-2</v>
      </c>
      <c r="O195" s="39">
        <f t="shared" si="88"/>
        <v>8.3156406823206325E-2</v>
      </c>
      <c r="P195" s="39">
        <f t="shared" si="88"/>
        <v>8.2262423566900014E-2</v>
      </c>
      <c r="Q195" s="39">
        <f t="shared" si="88"/>
        <v>7.977204163861816E-2</v>
      </c>
      <c r="R195" s="39">
        <f t="shared" si="88"/>
        <v>6.980253193213086E-2</v>
      </c>
      <c r="S195" s="39">
        <f t="shared" si="88"/>
        <v>6.1493276844498138E-2</v>
      </c>
      <c r="T195" s="39">
        <f t="shared" si="88"/>
        <v>6.8956440635983815E-2</v>
      </c>
      <c r="U195" s="39">
        <f t="shared" si="88"/>
        <v>5.9633472391646611E-2</v>
      </c>
      <c r="V195" s="39">
        <f t="shared" si="88"/>
        <v>5.6712062821931364E-2</v>
      </c>
      <c r="W195" s="39">
        <f t="shared" si="88"/>
        <v>5.5666421691787378E-2</v>
      </c>
      <c r="X195" s="39">
        <f t="shared" si="88"/>
        <v>5.066171185514403E-2</v>
      </c>
      <c r="Y195" s="39">
        <f t="shared" si="88"/>
        <v>4.6367399427529807E-2</v>
      </c>
      <c r="Z195" s="39">
        <f t="shared" si="88"/>
        <v>4.5896461819297019E-2</v>
      </c>
      <c r="AA195" s="39">
        <f t="shared" si="88"/>
        <v>4.4491630987958539E-2</v>
      </c>
      <c r="AB195" s="39">
        <f t="shared" si="88"/>
        <v>4.2097032979995216E-2</v>
      </c>
      <c r="AC195" s="39">
        <f t="shared" si="88"/>
        <v>3.9143695436840445E-2</v>
      </c>
      <c r="AD195" s="39">
        <f t="shared" si="88"/>
        <v>3.947893915795532E-2</v>
      </c>
      <c r="AE195" s="39">
        <f t="shared" si="88"/>
        <v>4.1274887663927812E-2</v>
      </c>
      <c r="AF195" s="39">
        <f t="shared" si="88"/>
        <v>3.8050162346537207E-2</v>
      </c>
      <c r="AG195" s="39">
        <f t="shared" si="88"/>
        <v>3.1201612043762095E-2</v>
      </c>
      <c r="AH195" s="39">
        <f t="shared" si="88"/>
        <v>2.6875371642708361E-2</v>
      </c>
      <c r="AI195" s="39">
        <f t="shared" si="88"/>
        <v>2.6508199948153986E-2</v>
      </c>
      <c r="AJ195" s="39">
        <f t="shared" si="88"/>
        <v>2.1703039945507586E-2</v>
      </c>
      <c r="AK195" s="39">
        <f t="shared" si="88"/>
        <v>2.269432517262733E-2</v>
      </c>
      <c r="AL195" s="39">
        <f t="shared" si="88"/>
        <v>2.9526938869541594E-2</v>
      </c>
      <c r="AM195" s="39">
        <f t="shared" si="88"/>
        <v>2.7006944584738013E-2</v>
      </c>
      <c r="AN195" s="39">
        <f t="shared" si="88"/>
        <v>2.1803364450385047E-2</v>
      </c>
      <c r="AO195" s="39">
        <f t="shared" si="88"/>
        <v>1.3892560312808363E-2</v>
      </c>
      <c r="AP195" s="39">
        <f t="shared" si="88"/>
        <v>1.6516686281775189E-2</v>
      </c>
      <c r="AQ195" s="39">
        <f>AQ183</f>
        <v>1.2838746043790719E-2</v>
      </c>
      <c r="AR195" s="39">
        <f t="shared" ref="AR195" si="92">AR183</f>
        <v>1.3959967439150765E-2</v>
      </c>
      <c r="AS195" s="39">
        <f>AS183</f>
        <v>1.3782783512822409E-2</v>
      </c>
    </row>
    <row r="196" spans="1:45" ht="15" x14ac:dyDescent="0.25">
      <c r="A196" s="22"/>
    </row>
    <row r="197" spans="1:45" ht="15" x14ac:dyDescent="0.25">
      <c r="A197" s="22" t="s">
        <v>61</v>
      </c>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row>
    <row r="198" spans="1:45" ht="17.25" x14ac:dyDescent="0.25">
      <c r="A198" s="29" t="s">
        <v>182</v>
      </c>
    </row>
    <row r="199" spans="1:45" ht="17.25" x14ac:dyDescent="0.25">
      <c r="A199" s="66" t="s">
        <v>125</v>
      </c>
    </row>
    <row r="200" spans="1:45" ht="17.25" x14ac:dyDescent="0.25">
      <c r="A200" s="66" t="s">
        <v>183</v>
      </c>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row>
    <row r="201" spans="1:45" ht="17.25" x14ac:dyDescent="0.25">
      <c r="A201" s="66" t="s">
        <v>184</v>
      </c>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row>
    <row r="202" spans="1:45" ht="17.25" x14ac:dyDescent="0.25">
      <c r="A202" s="66" t="s">
        <v>126</v>
      </c>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row>
    <row r="203" spans="1:45" ht="17.25" x14ac:dyDescent="0.25">
      <c r="A203" s="66" t="s">
        <v>185</v>
      </c>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row>
    <row r="204" spans="1:45" ht="17.25" x14ac:dyDescent="0.25">
      <c r="A204" s="52" t="s">
        <v>127</v>
      </c>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row>
    <row r="205" spans="1:45" ht="17.25" x14ac:dyDescent="0.25">
      <c r="A205" s="66" t="s">
        <v>121</v>
      </c>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row>
    <row r="206" spans="1:45" ht="17.25" x14ac:dyDescent="0.25">
      <c r="A206" s="66" t="s">
        <v>128</v>
      </c>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row>
    <row r="207" spans="1:45" ht="17.25" x14ac:dyDescent="0.25">
      <c r="A207" s="66" t="s">
        <v>129</v>
      </c>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row>
    <row r="208" spans="1:45" ht="17.25" x14ac:dyDescent="0.25">
      <c r="A208" s="52" t="s">
        <v>130</v>
      </c>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row>
    <row r="209" spans="1:41" x14ac:dyDescent="0.2">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s="23"/>
      <c r="AN209" s="23"/>
      <c r="AO209" s="23"/>
    </row>
    <row r="210" spans="1:41" x14ac:dyDescent="0.2">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row>
    <row r="212" spans="1:41" x14ac:dyDescent="0.2">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outlinePr summaryBelow="0"/>
  </sheetPr>
  <dimension ref="A1:FV181"/>
  <sheetViews>
    <sheetView zoomScale="85" zoomScaleNormal="85" workbookViewId="0">
      <pane xSplit="1" ySplit="9" topLeftCell="FF13" activePane="bottomRight" state="frozen"/>
      <selection activeCell="A15" sqref="A15"/>
      <selection pane="topRight" activeCell="A15" sqref="A15"/>
      <selection pane="bottomLeft" activeCell="A15" sqref="A15"/>
      <selection pane="bottomRight" activeCell="FU20" sqref="FU20"/>
    </sheetView>
  </sheetViews>
  <sheetFormatPr defaultColWidth="9" defaultRowHeight="14.25" x14ac:dyDescent="0.2"/>
  <cols>
    <col min="1" max="1" width="46.25" style="2" customWidth="1"/>
    <col min="2" max="2" width="9" style="2" customWidth="1"/>
    <col min="3" max="13" width="9" style="2"/>
    <col min="14" max="16384" width="9" style="1"/>
  </cols>
  <sheetData>
    <row r="1" spans="1:178" x14ac:dyDescent="0.2">
      <c r="A1" s="23"/>
      <c r="B1" s="23"/>
      <c r="C1" s="23"/>
      <c r="D1" s="23"/>
      <c r="E1" s="23"/>
      <c r="F1" s="23"/>
      <c r="G1" s="23"/>
      <c r="H1" s="23"/>
      <c r="I1" s="23"/>
      <c r="J1" s="23"/>
      <c r="K1" s="23"/>
      <c r="L1" s="23"/>
      <c r="M1" s="23"/>
    </row>
    <row r="7" spans="1:178" ht="21" x14ac:dyDescent="0.35">
      <c r="A7" s="8" t="s">
        <v>0</v>
      </c>
      <c r="B7" s="8"/>
      <c r="C7" s="8"/>
      <c r="D7" s="8"/>
      <c r="E7" s="8"/>
      <c r="F7" s="8"/>
      <c r="G7" s="8"/>
      <c r="H7" s="8"/>
      <c r="I7" s="8"/>
      <c r="J7" s="8"/>
      <c r="K7" s="8"/>
      <c r="L7" s="8"/>
      <c r="M7" s="8"/>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row>
    <row r="8" spans="1:178" ht="15" x14ac:dyDescent="0.25">
      <c r="A8" s="19" t="s">
        <v>94</v>
      </c>
      <c r="B8" s="3"/>
      <c r="C8" s="3"/>
      <c r="D8" s="3"/>
      <c r="E8" s="3"/>
      <c r="F8" s="3"/>
      <c r="G8" s="3"/>
      <c r="H8" s="3"/>
      <c r="I8" s="3"/>
      <c r="J8" s="3"/>
      <c r="K8" s="3"/>
      <c r="L8" s="3"/>
      <c r="M8" s="3"/>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row>
    <row r="9" spans="1:178" ht="14.25" customHeight="1" x14ac:dyDescent="0.2">
      <c r="A9" s="6" t="s">
        <v>175</v>
      </c>
      <c r="B9" s="26">
        <v>27089</v>
      </c>
      <c r="C9" s="26">
        <v>27181</v>
      </c>
      <c r="D9" s="26">
        <v>27273</v>
      </c>
      <c r="E9" s="26">
        <v>27364</v>
      </c>
      <c r="F9" s="26">
        <v>27454</v>
      </c>
      <c r="G9" s="26">
        <v>27546</v>
      </c>
      <c r="H9" s="26">
        <v>27638</v>
      </c>
      <c r="I9" s="26">
        <v>27729</v>
      </c>
      <c r="J9" s="26">
        <v>27820</v>
      </c>
      <c r="K9" s="26">
        <v>27912</v>
      </c>
      <c r="L9" s="26">
        <v>28004</v>
      </c>
      <c r="M9" s="26">
        <v>28095</v>
      </c>
      <c r="N9" s="26">
        <v>28185</v>
      </c>
      <c r="O9" s="26">
        <v>28277</v>
      </c>
      <c r="P9" s="26">
        <v>28369</v>
      </c>
      <c r="Q9" s="26">
        <v>28460</v>
      </c>
      <c r="R9" s="26">
        <v>28550</v>
      </c>
      <c r="S9" s="26">
        <v>28642</v>
      </c>
      <c r="T9" s="26">
        <v>28734</v>
      </c>
      <c r="U9" s="26">
        <v>28825</v>
      </c>
      <c r="V9" s="26">
        <v>28915</v>
      </c>
      <c r="W9" s="26">
        <v>29007</v>
      </c>
      <c r="X9" s="26">
        <v>29099</v>
      </c>
      <c r="Y9" s="26">
        <v>29190</v>
      </c>
      <c r="Z9" s="26">
        <v>29281</v>
      </c>
      <c r="AA9" s="26">
        <v>29373</v>
      </c>
      <c r="AB9" s="26">
        <v>29465</v>
      </c>
      <c r="AC9" s="26">
        <v>29556</v>
      </c>
      <c r="AD9" s="26">
        <v>29646</v>
      </c>
      <c r="AE9" s="26">
        <v>29738</v>
      </c>
      <c r="AF9" s="26">
        <v>29830</v>
      </c>
      <c r="AG9" s="26">
        <v>29921</v>
      </c>
      <c r="AH9" s="26">
        <v>30011</v>
      </c>
      <c r="AI9" s="26">
        <v>30103</v>
      </c>
      <c r="AJ9" s="26">
        <v>30195</v>
      </c>
      <c r="AK9" s="26">
        <v>30286</v>
      </c>
      <c r="AL9" s="26">
        <v>30376</v>
      </c>
      <c r="AM9" s="26">
        <v>30468</v>
      </c>
      <c r="AN9" s="26">
        <v>30560</v>
      </c>
      <c r="AO9" s="26">
        <v>30651</v>
      </c>
      <c r="AP9" s="26">
        <v>30742</v>
      </c>
      <c r="AQ9" s="26">
        <v>30834</v>
      </c>
      <c r="AR9" s="26">
        <v>30926</v>
      </c>
      <c r="AS9" s="26">
        <v>31017</v>
      </c>
      <c r="AT9" s="26">
        <v>31107</v>
      </c>
      <c r="AU9" s="26">
        <v>31199</v>
      </c>
      <c r="AV9" s="26">
        <v>31291</v>
      </c>
      <c r="AW9" s="26">
        <v>31382</v>
      </c>
      <c r="AX9" s="26">
        <v>31472</v>
      </c>
      <c r="AY9" s="26">
        <v>31564</v>
      </c>
      <c r="AZ9" s="26">
        <v>31656</v>
      </c>
      <c r="BA9" s="26">
        <v>31747</v>
      </c>
      <c r="BB9" s="26">
        <v>31837</v>
      </c>
      <c r="BC9" s="26">
        <v>31929</v>
      </c>
      <c r="BD9" s="26">
        <v>32021</v>
      </c>
      <c r="BE9" s="26">
        <v>32112</v>
      </c>
      <c r="BF9" s="26">
        <v>32203</v>
      </c>
      <c r="BG9" s="26">
        <v>32295</v>
      </c>
      <c r="BH9" s="26">
        <v>32387</v>
      </c>
      <c r="BI9" s="26">
        <v>32478</v>
      </c>
      <c r="BJ9" s="26">
        <v>32568</v>
      </c>
      <c r="BK9" s="26">
        <v>32660</v>
      </c>
      <c r="BL9" s="26">
        <v>32752</v>
      </c>
      <c r="BM9" s="26">
        <v>32843</v>
      </c>
      <c r="BN9" s="26">
        <v>32933</v>
      </c>
      <c r="BO9" s="26">
        <v>33025</v>
      </c>
      <c r="BP9" s="26">
        <v>33117</v>
      </c>
      <c r="BQ9" s="26">
        <v>33208</v>
      </c>
      <c r="BR9" s="26">
        <v>33298</v>
      </c>
      <c r="BS9" s="26">
        <v>33390</v>
      </c>
      <c r="BT9" s="26">
        <v>33482</v>
      </c>
      <c r="BU9" s="26">
        <v>33573</v>
      </c>
      <c r="BV9" s="26">
        <v>33664</v>
      </c>
      <c r="BW9" s="26">
        <v>33756</v>
      </c>
      <c r="BX9" s="26">
        <v>33848</v>
      </c>
      <c r="BY9" s="26">
        <v>33939</v>
      </c>
      <c r="BZ9" s="26">
        <v>34029</v>
      </c>
      <c r="CA9" s="26">
        <v>34121</v>
      </c>
      <c r="CB9" s="26">
        <v>34213</v>
      </c>
      <c r="CC9" s="26">
        <v>34304</v>
      </c>
      <c r="CD9" s="26">
        <v>34394</v>
      </c>
      <c r="CE9" s="26">
        <v>34486</v>
      </c>
      <c r="CF9" s="26">
        <v>34578</v>
      </c>
      <c r="CG9" s="26">
        <v>34669</v>
      </c>
      <c r="CH9" s="26">
        <v>34759</v>
      </c>
      <c r="CI9" s="26">
        <v>34851</v>
      </c>
      <c r="CJ9" s="26">
        <v>34943</v>
      </c>
      <c r="CK9" s="26">
        <v>35034</v>
      </c>
      <c r="CL9" s="26">
        <v>35125</v>
      </c>
      <c r="CM9" s="26">
        <v>35217</v>
      </c>
      <c r="CN9" s="26">
        <v>35309</v>
      </c>
      <c r="CO9" s="26">
        <v>35400</v>
      </c>
      <c r="CP9" s="26">
        <v>35490</v>
      </c>
      <c r="CQ9" s="26">
        <v>35582</v>
      </c>
      <c r="CR9" s="26">
        <v>35674</v>
      </c>
      <c r="CS9" s="26">
        <v>35765</v>
      </c>
      <c r="CT9" s="26">
        <v>35855</v>
      </c>
      <c r="CU9" s="26">
        <v>35947</v>
      </c>
      <c r="CV9" s="26">
        <v>36039</v>
      </c>
      <c r="CW9" s="26">
        <v>36130</v>
      </c>
      <c r="CX9" s="26">
        <v>36220</v>
      </c>
      <c r="CY9" s="26">
        <v>36312</v>
      </c>
      <c r="CZ9" s="26">
        <v>36404</v>
      </c>
      <c r="DA9" s="26">
        <v>36495</v>
      </c>
      <c r="DB9" s="26">
        <v>36586</v>
      </c>
      <c r="DC9" s="26">
        <v>36678</v>
      </c>
      <c r="DD9" s="26">
        <v>36770</v>
      </c>
      <c r="DE9" s="26">
        <v>36861</v>
      </c>
      <c r="DF9" s="26">
        <v>36951</v>
      </c>
      <c r="DG9" s="26">
        <v>37043</v>
      </c>
      <c r="DH9" s="26">
        <v>37135</v>
      </c>
      <c r="DI9" s="26">
        <v>37226</v>
      </c>
      <c r="DJ9" s="26">
        <v>37316</v>
      </c>
      <c r="DK9" s="26">
        <v>37408</v>
      </c>
      <c r="DL9" s="26">
        <v>37500</v>
      </c>
      <c r="DM9" s="26">
        <v>37591</v>
      </c>
      <c r="DN9" s="26">
        <v>37681</v>
      </c>
      <c r="DO9" s="26">
        <v>37773</v>
      </c>
      <c r="DP9" s="26">
        <v>37865</v>
      </c>
      <c r="DQ9" s="26">
        <v>37956</v>
      </c>
      <c r="DR9" s="26">
        <v>38047</v>
      </c>
      <c r="DS9" s="26">
        <v>38139</v>
      </c>
      <c r="DT9" s="26">
        <v>38231</v>
      </c>
      <c r="DU9" s="26">
        <v>38322</v>
      </c>
      <c r="DV9" s="26">
        <v>38412</v>
      </c>
      <c r="DW9" s="26">
        <v>38504</v>
      </c>
      <c r="DX9" s="26">
        <v>38596</v>
      </c>
      <c r="DY9" s="26">
        <v>38687</v>
      </c>
      <c r="DZ9" s="26">
        <v>38777</v>
      </c>
      <c r="EA9" s="26">
        <v>38869</v>
      </c>
      <c r="EB9" s="26">
        <v>38961</v>
      </c>
      <c r="EC9" s="26">
        <v>39052</v>
      </c>
      <c r="ED9" s="26">
        <v>39142</v>
      </c>
      <c r="EE9" s="26">
        <v>39234</v>
      </c>
      <c r="EF9" s="26">
        <v>39326</v>
      </c>
      <c r="EG9" s="26">
        <v>39417</v>
      </c>
      <c r="EH9" s="26">
        <v>39508</v>
      </c>
      <c r="EI9" s="26">
        <v>39600</v>
      </c>
      <c r="EJ9" s="26">
        <v>39692</v>
      </c>
      <c r="EK9" s="26">
        <v>39783</v>
      </c>
      <c r="EL9" s="26">
        <v>39873</v>
      </c>
      <c r="EM9" s="26">
        <v>39965</v>
      </c>
      <c r="EN9" s="26">
        <v>40057</v>
      </c>
      <c r="EO9" s="26">
        <v>40148</v>
      </c>
      <c r="EP9" s="26">
        <v>40238</v>
      </c>
      <c r="EQ9" s="26">
        <v>40330</v>
      </c>
      <c r="ER9" s="26">
        <v>40422</v>
      </c>
      <c r="ES9" s="26">
        <v>40513</v>
      </c>
      <c r="ET9" s="26">
        <v>40603</v>
      </c>
      <c r="EU9" s="26">
        <v>40695</v>
      </c>
      <c r="EV9" s="26">
        <v>40787</v>
      </c>
      <c r="EW9" s="26">
        <v>40878</v>
      </c>
      <c r="EX9" s="26">
        <v>40969</v>
      </c>
      <c r="EY9" s="26">
        <v>41061</v>
      </c>
      <c r="EZ9" s="26">
        <v>41153</v>
      </c>
      <c r="FA9" s="26">
        <v>41244</v>
      </c>
      <c r="FB9" s="26">
        <v>41334</v>
      </c>
      <c r="FC9" s="26">
        <v>41426</v>
      </c>
      <c r="FD9" s="26">
        <v>41518</v>
      </c>
      <c r="FE9" s="26">
        <v>41609</v>
      </c>
      <c r="FF9" s="26">
        <v>41699</v>
      </c>
      <c r="FG9" s="26">
        <v>41791</v>
      </c>
      <c r="FH9" s="26">
        <v>41883</v>
      </c>
      <c r="FI9" s="26">
        <v>41974</v>
      </c>
      <c r="FJ9" s="26">
        <v>42064</v>
      </c>
      <c r="FK9" s="26">
        <v>42156</v>
      </c>
      <c r="FL9" s="26">
        <v>42248</v>
      </c>
      <c r="FM9" s="26">
        <v>42339</v>
      </c>
      <c r="FN9" s="26">
        <v>42430</v>
      </c>
      <c r="FO9" s="26">
        <v>42522</v>
      </c>
      <c r="FP9" s="26">
        <v>42614</v>
      </c>
      <c r="FQ9" s="26">
        <v>42705</v>
      </c>
      <c r="FR9" s="26">
        <v>42795</v>
      </c>
      <c r="FS9" s="26">
        <v>42887</v>
      </c>
      <c r="FT9" s="26">
        <v>42979</v>
      </c>
      <c r="FU9" s="26">
        <v>43070</v>
      </c>
      <c r="FV9" s="26">
        <v>43160</v>
      </c>
    </row>
    <row r="10" spans="1:178" ht="14.25" customHeight="1" x14ac:dyDescent="0.25">
      <c r="A10" s="6"/>
      <c r="B10" s="6"/>
      <c r="C10" s="6"/>
      <c r="D10" s="6"/>
      <c r="E10" s="6"/>
      <c r="F10" s="6"/>
      <c r="G10" s="6"/>
      <c r="H10" s="6"/>
      <c r="I10" s="6"/>
      <c r="J10" s="6"/>
      <c r="K10" s="6"/>
      <c r="L10" s="6"/>
      <c r="M10" s="6"/>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row>
    <row r="11" spans="1:178" ht="15" x14ac:dyDescent="0.25">
      <c r="A11" s="42" t="s">
        <v>54</v>
      </c>
      <c r="B11" s="43">
        <f>B12+B15+B17-B31-B46-B61-B75</f>
        <v>6.7615578955145237</v>
      </c>
      <c r="C11" s="43">
        <f t="shared" ref="C11:BN11" si="0">C12+C15+C17-C31-C46-C61-C75</f>
        <v>8.1307433200176611</v>
      </c>
      <c r="D11" s="43">
        <f t="shared" si="0"/>
        <v>8.7533935317767178</v>
      </c>
      <c r="E11" s="43">
        <f t="shared" si="0"/>
        <v>7.3785190816097641</v>
      </c>
      <c r="F11" s="43">
        <f t="shared" si="0"/>
        <v>7.7774306115447462</v>
      </c>
      <c r="G11" s="43">
        <f t="shared" si="0"/>
        <v>9.007807855852489</v>
      </c>
      <c r="H11" s="43">
        <f t="shared" si="0"/>
        <v>9.1558643642803421</v>
      </c>
      <c r="I11" s="43">
        <f t="shared" si="0"/>
        <v>7.8015409113231327</v>
      </c>
      <c r="J11" s="43">
        <f t="shared" si="0"/>
        <v>7.4950888435001124</v>
      </c>
      <c r="K11" s="43">
        <f t="shared" si="0"/>
        <v>7.6111399658287935</v>
      </c>
      <c r="L11" s="43">
        <f t="shared" si="0"/>
        <v>7.5858406410873904</v>
      </c>
      <c r="M11" s="43">
        <f t="shared" si="0"/>
        <v>7.6718831370169962</v>
      </c>
      <c r="N11" s="43">
        <f t="shared" si="0"/>
        <v>7.1104241114950071</v>
      </c>
      <c r="O11" s="43">
        <f t="shared" si="0"/>
        <v>7.4691810167288946</v>
      </c>
      <c r="P11" s="43">
        <f t="shared" si="0"/>
        <v>8.0156488401022159</v>
      </c>
      <c r="Q11" s="43">
        <f t="shared" si="0"/>
        <v>7.7940347319078995</v>
      </c>
      <c r="R11" s="43">
        <f t="shared" si="0"/>
        <v>7.3115461414567822</v>
      </c>
      <c r="S11" s="43">
        <f t="shared" si="0"/>
        <v>6.5210911128834779</v>
      </c>
      <c r="T11" s="43">
        <f t="shared" si="0"/>
        <v>7.4972063097829285</v>
      </c>
      <c r="U11" s="43">
        <f t="shared" si="0"/>
        <v>7.5297586887833887</v>
      </c>
      <c r="V11" s="43">
        <f t="shared" si="0"/>
        <v>7.1668658998533354</v>
      </c>
      <c r="W11" s="43">
        <f t="shared" si="0"/>
        <v>6.8647928483895537</v>
      </c>
      <c r="X11" s="43">
        <f t="shared" si="0"/>
        <v>6.8958720271778651</v>
      </c>
      <c r="Y11" s="43">
        <f t="shared" si="0"/>
        <v>7.2965453248421452</v>
      </c>
      <c r="Z11" s="43">
        <f t="shared" si="0"/>
        <v>7.0278193861496501</v>
      </c>
      <c r="AA11" s="43">
        <f t="shared" si="0"/>
        <v>6.8964252886428916</v>
      </c>
      <c r="AB11" s="43">
        <f t="shared" si="0"/>
        <v>7.0417609361674209</v>
      </c>
      <c r="AC11" s="43">
        <f t="shared" si="0"/>
        <v>7.0182913788437071</v>
      </c>
      <c r="AD11" s="43">
        <f t="shared" si="0"/>
        <v>7.1423642421344162</v>
      </c>
      <c r="AE11" s="43">
        <f t="shared" si="0"/>
        <v>6.8489947059082992</v>
      </c>
      <c r="AF11" s="43">
        <f t="shared" si="0"/>
        <v>6.8277274190629953</v>
      </c>
      <c r="AG11" s="43">
        <f t="shared" si="0"/>
        <v>6.7937977780545804</v>
      </c>
      <c r="AH11" s="43">
        <f t="shared" si="0"/>
        <v>6.8638991513809788</v>
      </c>
      <c r="AI11" s="43">
        <f t="shared" si="0"/>
        <v>6.6393153391512882</v>
      </c>
      <c r="AJ11" s="43">
        <f t="shared" si="0"/>
        <v>6.9589916304495274</v>
      </c>
      <c r="AK11" s="43">
        <f t="shared" si="0"/>
        <v>6.449566257196393</v>
      </c>
      <c r="AL11" s="43">
        <f t="shared" si="0"/>
        <v>6.7385612433781468</v>
      </c>
      <c r="AM11" s="43">
        <f t="shared" si="0"/>
        <v>6.5922179176178393</v>
      </c>
      <c r="AN11" s="43">
        <f t="shared" si="0"/>
        <v>6.7583962237063657</v>
      </c>
      <c r="AO11" s="43">
        <f t="shared" si="0"/>
        <v>6.9632526596207027</v>
      </c>
      <c r="AP11" s="43">
        <f t="shared" si="0"/>
        <v>6.8299067051542908</v>
      </c>
      <c r="AQ11" s="43">
        <f t="shared" si="0"/>
        <v>6.642010529147778</v>
      </c>
      <c r="AR11" s="43">
        <f t="shared" si="0"/>
        <v>7.0337230319623307</v>
      </c>
      <c r="AS11" s="43">
        <f t="shared" si="0"/>
        <v>7.0331311792679401</v>
      </c>
      <c r="AT11" s="43">
        <f t="shared" si="0"/>
        <v>6.733232345349955</v>
      </c>
      <c r="AU11" s="43">
        <f t="shared" si="0"/>
        <v>6.5104919826044592</v>
      </c>
      <c r="AV11" s="43">
        <f t="shared" si="0"/>
        <v>5.8812553441575339</v>
      </c>
      <c r="AW11" s="43">
        <f t="shared" si="0"/>
        <v>6.6401446495415684</v>
      </c>
      <c r="AX11" s="43">
        <f t="shared" si="0"/>
        <v>5.962652871144928</v>
      </c>
      <c r="AY11" s="43">
        <f t="shared" si="0"/>
        <v>5.5377876808755646</v>
      </c>
      <c r="AZ11" s="43">
        <f t="shared" si="0"/>
        <v>5.940907503456601</v>
      </c>
      <c r="BA11" s="43">
        <f t="shared" si="0"/>
        <v>6.9646020232715937</v>
      </c>
      <c r="BB11" s="43">
        <f t="shared" si="0"/>
        <v>7.0219022752530531</v>
      </c>
      <c r="BC11" s="43">
        <f t="shared" si="0"/>
        <v>6.4826473787892231</v>
      </c>
      <c r="BD11" s="43">
        <f t="shared" si="0"/>
        <v>6.7162692898650107</v>
      </c>
      <c r="BE11" s="43">
        <f t="shared" si="0"/>
        <v>7.5347541823861617</v>
      </c>
      <c r="BF11" s="43">
        <f t="shared" si="0"/>
        <v>6.4229533993489447</v>
      </c>
      <c r="BG11" s="43">
        <f t="shared" si="0"/>
        <v>5.7395186907148599</v>
      </c>
      <c r="BH11" s="43">
        <f t="shared" si="0"/>
        <v>6.031229109087394</v>
      </c>
      <c r="BI11" s="43">
        <f t="shared" si="0"/>
        <v>7.1174829718753729</v>
      </c>
      <c r="BJ11" s="43">
        <f t="shared" si="0"/>
        <v>6.4640215634443017</v>
      </c>
      <c r="BK11" s="43">
        <f t="shared" si="0"/>
        <v>6.9209780939377614</v>
      </c>
      <c r="BL11" s="43">
        <f t="shared" si="0"/>
        <v>6.7839483135688674</v>
      </c>
      <c r="BM11" s="43">
        <f t="shared" si="0"/>
        <v>7.2561532505312067</v>
      </c>
      <c r="BN11" s="43">
        <f t="shared" si="0"/>
        <v>7.0405896740538632</v>
      </c>
      <c r="BO11" s="43">
        <f t="shared" ref="BO11:DZ11" si="1">BO12+BO15+BO17-BO31-BO46-BO61-BO75</f>
        <v>6.3805103435662476</v>
      </c>
      <c r="BP11" s="43">
        <f t="shared" si="1"/>
        <v>7.0032521193197272</v>
      </c>
      <c r="BQ11" s="43">
        <f t="shared" si="1"/>
        <v>7.3767806685353836</v>
      </c>
      <c r="BR11" s="43">
        <f t="shared" si="1"/>
        <v>7.2877337948466234</v>
      </c>
      <c r="BS11" s="43">
        <f t="shared" si="1"/>
        <v>7.9514628485246952</v>
      </c>
      <c r="BT11" s="43">
        <f t="shared" si="1"/>
        <v>7.2282220780615321</v>
      </c>
      <c r="BU11" s="43">
        <f t="shared" si="1"/>
        <v>8.5304821788094127</v>
      </c>
      <c r="BV11" s="43">
        <f t="shared" si="1"/>
        <v>8.7193015865981867</v>
      </c>
      <c r="BW11" s="43">
        <f t="shared" si="1"/>
        <v>8.3695244518670844</v>
      </c>
      <c r="BX11" s="43">
        <f t="shared" si="1"/>
        <v>8.6088457134126362</v>
      </c>
      <c r="BY11" s="43">
        <f t="shared" si="1"/>
        <v>8.610887506276919</v>
      </c>
      <c r="BZ11" s="43">
        <f t="shared" si="1"/>
        <v>7.8319714642218159</v>
      </c>
      <c r="CA11" s="43">
        <f t="shared" si="1"/>
        <v>8.9170117337156718</v>
      </c>
      <c r="CB11" s="43">
        <f t="shared" si="1"/>
        <v>8.4623191778291424</v>
      </c>
      <c r="CC11" s="43">
        <f t="shared" si="1"/>
        <v>8.926541989980791</v>
      </c>
      <c r="CD11" s="43">
        <f t="shared" si="1"/>
        <v>9.1677188677030141</v>
      </c>
      <c r="CE11" s="43">
        <f t="shared" si="1"/>
        <v>9.8186774331540931</v>
      </c>
      <c r="CF11" s="43">
        <f t="shared" si="1"/>
        <v>9.0020357041536272</v>
      </c>
      <c r="CG11" s="43">
        <f t="shared" si="1"/>
        <v>9.9592576539485567</v>
      </c>
      <c r="CH11" s="43">
        <f t="shared" si="1"/>
        <v>9.374620105217236</v>
      </c>
      <c r="CI11" s="43">
        <f t="shared" si="1"/>
        <v>8.5264850508005683</v>
      </c>
      <c r="CJ11" s="43">
        <f t="shared" si="1"/>
        <v>8.7624909720318733</v>
      </c>
      <c r="CK11" s="43">
        <f t="shared" si="1"/>
        <v>9.5578955898355016</v>
      </c>
      <c r="CL11" s="43">
        <f t="shared" si="1"/>
        <v>8.6560089293863509</v>
      </c>
      <c r="CM11" s="43">
        <f t="shared" si="1"/>
        <v>9.7148759697365126</v>
      </c>
      <c r="CN11" s="43">
        <f t="shared" si="1"/>
        <v>9.6817398979963123</v>
      </c>
      <c r="CO11" s="43">
        <f t="shared" si="1"/>
        <v>9.6315742362222903</v>
      </c>
      <c r="CP11" s="43">
        <f t="shared" si="1"/>
        <v>10.661081109458873</v>
      </c>
      <c r="CQ11" s="43">
        <f t="shared" si="1"/>
        <v>8.4782938790934494</v>
      </c>
      <c r="CR11" s="43">
        <f t="shared" si="1"/>
        <v>10.049377094852778</v>
      </c>
      <c r="CS11" s="43">
        <f t="shared" si="1"/>
        <v>9.7822356098680103</v>
      </c>
      <c r="CT11" s="43">
        <f t="shared" si="1"/>
        <v>9.3246609258868531</v>
      </c>
      <c r="CU11" s="43">
        <f t="shared" si="1"/>
        <v>10.580892805310819</v>
      </c>
      <c r="CV11" s="43">
        <f t="shared" si="1"/>
        <v>9.5893089012994146</v>
      </c>
      <c r="CW11" s="43">
        <f t="shared" si="1"/>
        <v>10.293849495005476</v>
      </c>
      <c r="CX11" s="43">
        <f t="shared" si="1"/>
        <v>10.119319969975644</v>
      </c>
      <c r="CY11" s="43">
        <f t="shared" si="1"/>
        <v>9.7914744680197501</v>
      </c>
      <c r="CZ11" s="43">
        <f t="shared" si="1"/>
        <v>10.632170896527061</v>
      </c>
      <c r="DA11" s="43">
        <f t="shared" si="1"/>
        <v>11.212065151679923</v>
      </c>
      <c r="DB11" s="43">
        <f t="shared" si="1"/>
        <v>9.5934870049423022</v>
      </c>
      <c r="DC11" s="43">
        <f t="shared" si="1"/>
        <v>10.344956756506367</v>
      </c>
      <c r="DD11" s="43">
        <f t="shared" si="1"/>
        <v>10.197214844947036</v>
      </c>
      <c r="DE11" s="43">
        <f t="shared" si="1"/>
        <v>10.873614096149662</v>
      </c>
      <c r="DF11" s="43">
        <f t="shared" si="1"/>
        <v>10.369237139804014</v>
      </c>
      <c r="DG11" s="43">
        <f t="shared" si="1"/>
        <v>9.6738945969663312</v>
      </c>
      <c r="DH11" s="43">
        <f t="shared" si="1"/>
        <v>10.898822898811529</v>
      </c>
      <c r="DI11" s="43">
        <f t="shared" si="1"/>
        <v>11.124492836608564</v>
      </c>
      <c r="DJ11" s="43">
        <f t="shared" si="1"/>
        <v>10.823126697862888</v>
      </c>
      <c r="DK11" s="43">
        <f t="shared" si="1"/>
        <v>10.220467785737643</v>
      </c>
      <c r="DL11" s="43">
        <f t="shared" si="1"/>
        <v>11.117348914819567</v>
      </c>
      <c r="DM11" s="43">
        <f t="shared" si="1"/>
        <v>11.508521154968538</v>
      </c>
      <c r="DN11" s="43">
        <f t="shared" si="1"/>
        <v>11.654871706571972</v>
      </c>
      <c r="DO11" s="43">
        <f t="shared" si="1"/>
        <v>10.779028993752766</v>
      </c>
      <c r="DP11" s="43">
        <f t="shared" si="1"/>
        <v>12.003010007464088</v>
      </c>
      <c r="DQ11" s="43">
        <f t="shared" si="1"/>
        <v>12.168348845994094</v>
      </c>
      <c r="DR11" s="43">
        <f t="shared" si="1"/>
        <v>11.866286960276128</v>
      </c>
      <c r="DS11" s="43">
        <f t="shared" si="1"/>
        <v>12.055654136262969</v>
      </c>
      <c r="DT11" s="43">
        <f t="shared" si="1"/>
        <v>11.717066694023618</v>
      </c>
      <c r="DU11" s="43">
        <f t="shared" si="1"/>
        <v>11.925623768034393</v>
      </c>
      <c r="DV11" s="43">
        <f t="shared" si="1"/>
        <v>12.030895934335829</v>
      </c>
      <c r="DW11" s="43">
        <f t="shared" si="1"/>
        <v>11.719942561985826</v>
      </c>
      <c r="DX11" s="43">
        <f t="shared" si="1"/>
        <v>11.597208458393041</v>
      </c>
      <c r="DY11" s="43">
        <f t="shared" si="1"/>
        <v>12.923588492060359</v>
      </c>
      <c r="DZ11" s="43">
        <f t="shared" si="1"/>
        <v>11.301879019787592</v>
      </c>
      <c r="EA11" s="43">
        <f t="shared" ref="EA11:FE11" si="2">EA12+EA15+EA17-EA31-EA46-EA61-EA75</f>
        <v>11.846333269865953</v>
      </c>
      <c r="EB11" s="43">
        <f t="shared" si="2"/>
        <v>11.885622461250627</v>
      </c>
      <c r="EC11" s="43">
        <f t="shared" si="2"/>
        <v>12.651953233127729</v>
      </c>
      <c r="ED11" s="43">
        <f t="shared" si="2"/>
        <v>11.822421576808566</v>
      </c>
      <c r="EE11" s="43">
        <f t="shared" si="2"/>
        <v>11.918358399728398</v>
      </c>
      <c r="EF11" s="43">
        <f t="shared" si="2"/>
        <v>11.733929077016048</v>
      </c>
      <c r="EG11" s="43">
        <f t="shared" si="2"/>
        <v>12.473948844882749</v>
      </c>
      <c r="EH11" s="43">
        <f t="shared" si="2"/>
        <v>12.252510712157024</v>
      </c>
      <c r="EI11" s="43">
        <f t="shared" si="2"/>
        <v>11.715536210660469</v>
      </c>
      <c r="EJ11" s="43">
        <f t="shared" si="2"/>
        <v>10.932132562716815</v>
      </c>
      <c r="EK11" s="43">
        <f t="shared" si="2"/>
        <v>12.612885024002685</v>
      </c>
      <c r="EL11" s="43">
        <f t="shared" si="2"/>
        <v>11.565739619704651</v>
      </c>
      <c r="EM11" s="43">
        <f t="shared" si="2"/>
        <v>11.858466829590039</v>
      </c>
      <c r="EN11" s="43">
        <f t="shared" si="2"/>
        <v>11.782355247354424</v>
      </c>
      <c r="EO11" s="43">
        <f t="shared" si="2"/>
        <v>11.316581324979495</v>
      </c>
      <c r="EP11" s="43">
        <f t="shared" si="2"/>
        <v>11.884518223721557</v>
      </c>
      <c r="EQ11" s="43">
        <f t="shared" si="2"/>
        <v>11.002616019591573</v>
      </c>
      <c r="ER11" s="43">
        <f t="shared" si="2"/>
        <v>11.394279217763327</v>
      </c>
      <c r="ES11" s="43">
        <f t="shared" si="2"/>
        <v>11.118439051486133</v>
      </c>
      <c r="ET11" s="43">
        <f t="shared" si="2"/>
        <v>12.437220038512407</v>
      </c>
      <c r="EU11" s="43">
        <f t="shared" si="2"/>
        <v>11.18450703192781</v>
      </c>
      <c r="EV11" s="43">
        <f t="shared" si="2"/>
        <v>11.025133229401249</v>
      </c>
      <c r="EW11" s="43">
        <f t="shared" si="2"/>
        <v>12.110246790582954</v>
      </c>
      <c r="EX11" s="43">
        <f t="shared" si="2"/>
        <v>11.978917525386628</v>
      </c>
      <c r="EY11" s="43">
        <f t="shared" si="2"/>
        <v>11.549292468887778</v>
      </c>
      <c r="EZ11" s="43">
        <f t="shared" si="2"/>
        <v>10.659696142109706</v>
      </c>
      <c r="FA11" s="43">
        <f t="shared" si="2"/>
        <v>12.257705883706343</v>
      </c>
      <c r="FB11" s="43">
        <f t="shared" si="2"/>
        <v>12.489632519709321</v>
      </c>
      <c r="FC11" s="43">
        <f t="shared" si="2"/>
        <v>11.282188517007802</v>
      </c>
      <c r="FD11" s="43">
        <f t="shared" si="2"/>
        <v>11.451096229922628</v>
      </c>
      <c r="FE11" s="43">
        <f t="shared" si="2"/>
        <v>11.976104183374398</v>
      </c>
      <c r="FF11" s="43">
        <f t="shared" ref="FF11:FP11" si="3">FF12+FF15+FF17-FF31-FF46-FF61-FF75</f>
        <v>12.287571066864096</v>
      </c>
      <c r="FG11" s="43">
        <f t="shared" si="3"/>
        <v>11.191543292119837</v>
      </c>
      <c r="FH11" s="43">
        <f t="shared" si="3"/>
        <v>11.869590242253764</v>
      </c>
      <c r="FI11" s="43">
        <f t="shared" si="3"/>
        <v>11.907081208184952</v>
      </c>
      <c r="FJ11" s="43">
        <f t="shared" si="3"/>
        <v>12.751607384674791</v>
      </c>
      <c r="FK11" s="43">
        <f t="shared" si="3"/>
        <v>11.696826428748865</v>
      </c>
      <c r="FL11" s="43">
        <f t="shared" si="3"/>
        <v>11.778610815247111</v>
      </c>
      <c r="FM11" s="43">
        <f t="shared" si="3"/>
        <v>12.968510423510212</v>
      </c>
      <c r="FN11" s="43">
        <f t="shared" si="3"/>
        <v>12.377368141025446</v>
      </c>
      <c r="FO11" s="43">
        <f t="shared" si="3"/>
        <v>12.244656142032769</v>
      </c>
      <c r="FP11" s="43">
        <f t="shared" si="3"/>
        <v>12.15834686572752</v>
      </c>
      <c r="FQ11" s="43">
        <f t="shared" ref="FQ11:FS11" si="4">FQ12+FQ15+FQ17-FQ31-FQ46-FQ61-FQ75</f>
        <v>12.974673840098273</v>
      </c>
      <c r="FR11" s="43">
        <f t="shared" si="4"/>
        <v>13.948018373021007</v>
      </c>
      <c r="FS11" s="43">
        <f t="shared" si="4"/>
        <v>11.764584578631862</v>
      </c>
      <c r="FT11" s="43">
        <f t="shared" ref="FT11:FU11" si="5">FT12+FT15+FT17-FT31-FT46-FT61-FT75</f>
        <v>12.877004149060605</v>
      </c>
      <c r="FU11" s="43">
        <f t="shared" si="5"/>
        <v>14.36739412983043</v>
      </c>
      <c r="FV11" s="43">
        <f t="shared" ref="FV11" si="6">FV12+FV15+FV17-FV31-FV46-FV61-FV75</f>
        <v>13.537198136799022</v>
      </c>
    </row>
    <row r="12" spans="1:178" ht="14.25" customHeight="1" x14ac:dyDescent="0.2">
      <c r="A12" s="27" t="s">
        <v>1</v>
      </c>
      <c r="B12" s="34">
        <f>SUM(B13:B14)</f>
        <v>0.31897320197099932</v>
      </c>
      <c r="C12" s="34">
        <f t="shared" ref="C12:BN12" si="7">SUM(C13:C14)</f>
        <v>0.36949603312999724</v>
      </c>
      <c r="D12" s="34">
        <f t="shared" si="7"/>
        <v>0.37657418004432852</v>
      </c>
      <c r="E12" s="34">
        <f t="shared" si="7"/>
        <v>0.33907001510141088</v>
      </c>
      <c r="F12" s="34">
        <f t="shared" si="7"/>
        <v>0.2953436016047209</v>
      </c>
      <c r="G12" s="34">
        <f t="shared" si="7"/>
        <v>0.36982788524387178</v>
      </c>
      <c r="H12" s="34">
        <f t="shared" si="7"/>
        <v>0.39324679928862682</v>
      </c>
      <c r="I12" s="34">
        <f t="shared" si="7"/>
        <v>0.39965385989144103</v>
      </c>
      <c r="J12" s="34">
        <f t="shared" si="7"/>
        <v>0.50809630704040021</v>
      </c>
      <c r="K12" s="34">
        <f t="shared" si="7"/>
        <v>1.3436715153688508</v>
      </c>
      <c r="L12" s="34">
        <f t="shared" si="7"/>
        <v>0.93076935237407732</v>
      </c>
      <c r="M12" s="34">
        <f t="shared" si="7"/>
        <v>1.0868480722306646</v>
      </c>
      <c r="N12" s="34">
        <f t="shared" si="7"/>
        <v>1.1688597328574071</v>
      </c>
      <c r="O12" s="34">
        <f t="shared" si="7"/>
        <v>1.4926977816317897</v>
      </c>
      <c r="P12" s="34">
        <f t="shared" si="7"/>
        <v>1.5668887443274373</v>
      </c>
      <c r="Q12" s="34">
        <f t="shared" si="7"/>
        <v>1.318489705127954</v>
      </c>
      <c r="R12" s="34">
        <f t="shared" si="7"/>
        <v>1.0728802493571354</v>
      </c>
      <c r="S12" s="34">
        <f t="shared" si="7"/>
        <v>1.2991612470242571</v>
      </c>
      <c r="T12" s="34">
        <f t="shared" si="7"/>
        <v>1.3793089938009302</v>
      </c>
      <c r="U12" s="34">
        <f t="shared" si="7"/>
        <v>0.98322343190312878</v>
      </c>
      <c r="V12" s="34">
        <f t="shared" si="7"/>
        <v>0.79592298060261424</v>
      </c>
      <c r="W12" s="34">
        <f t="shared" si="7"/>
        <v>0.77607634271520409</v>
      </c>
      <c r="X12" s="34">
        <f t="shared" si="7"/>
        <v>1.0029920218212203</v>
      </c>
      <c r="Y12" s="34">
        <f t="shared" si="7"/>
        <v>0.64182538593960781</v>
      </c>
      <c r="Z12" s="34">
        <f t="shared" si="7"/>
        <v>0.43930839317466219</v>
      </c>
      <c r="AA12" s="34">
        <f t="shared" si="7"/>
        <v>0.74683565751554493</v>
      </c>
      <c r="AB12" s="34">
        <f t="shared" si="7"/>
        <v>0.8882123242484985</v>
      </c>
      <c r="AC12" s="34">
        <f t="shared" si="7"/>
        <v>0.76470691889470543</v>
      </c>
      <c r="AD12" s="34">
        <f t="shared" si="7"/>
        <v>0.71901709740660458</v>
      </c>
      <c r="AE12" s="34">
        <f t="shared" si="7"/>
        <v>1.1406968751528634</v>
      </c>
      <c r="AF12" s="34">
        <f t="shared" si="7"/>
        <v>1.1470917731356149</v>
      </c>
      <c r="AG12" s="34">
        <f t="shared" si="7"/>
        <v>0.85688492347038325</v>
      </c>
      <c r="AH12" s="34">
        <f t="shared" si="7"/>
        <v>0.99004239059512456</v>
      </c>
      <c r="AI12" s="34">
        <f t="shared" si="7"/>
        <v>1.4535297879624438</v>
      </c>
      <c r="AJ12" s="34">
        <f t="shared" si="7"/>
        <v>1.9053700004851082</v>
      </c>
      <c r="AK12" s="34">
        <f t="shared" si="7"/>
        <v>1.497156312385812</v>
      </c>
      <c r="AL12" s="34">
        <f t="shared" si="7"/>
        <v>1.2998269099055506</v>
      </c>
      <c r="AM12" s="34">
        <f t="shared" si="7"/>
        <v>1.3634418438443974</v>
      </c>
      <c r="AN12" s="34">
        <f t="shared" si="7"/>
        <v>1.738472721015164</v>
      </c>
      <c r="AO12" s="34">
        <f t="shared" si="7"/>
        <v>1.4165456085514132</v>
      </c>
      <c r="AP12" s="34">
        <f t="shared" si="7"/>
        <v>1.6341111117364817</v>
      </c>
      <c r="AQ12" s="34">
        <f t="shared" si="7"/>
        <v>2.0521633351400475</v>
      </c>
      <c r="AR12" s="34">
        <f t="shared" si="7"/>
        <v>2.1352739758517769</v>
      </c>
      <c r="AS12" s="34">
        <f t="shared" si="7"/>
        <v>2.098400429527409</v>
      </c>
      <c r="AT12" s="34">
        <f t="shared" si="7"/>
        <v>2.1212105469942037</v>
      </c>
      <c r="AU12" s="34">
        <f t="shared" si="7"/>
        <v>2.932193605971642</v>
      </c>
      <c r="AV12" s="34">
        <f t="shared" si="7"/>
        <v>2.8316122283649769</v>
      </c>
      <c r="AW12" s="34">
        <f t="shared" si="7"/>
        <v>2.9978290579183762</v>
      </c>
      <c r="AX12" s="34">
        <f t="shared" si="7"/>
        <v>2.8480667118809695</v>
      </c>
      <c r="AY12" s="34">
        <f t="shared" si="7"/>
        <v>3.4774481433210811</v>
      </c>
      <c r="AZ12" s="34">
        <f t="shared" si="7"/>
        <v>3.10969949711416</v>
      </c>
      <c r="BA12" s="34">
        <f t="shared" si="7"/>
        <v>2.9028676807035572</v>
      </c>
      <c r="BB12" s="34">
        <f t="shared" si="7"/>
        <v>2.8479520070856164</v>
      </c>
      <c r="BC12" s="34">
        <f t="shared" si="7"/>
        <v>2.8278622210966455</v>
      </c>
      <c r="BD12" s="34">
        <f t="shared" si="7"/>
        <v>2.9725866302028101</v>
      </c>
      <c r="BE12" s="34">
        <f t="shared" si="7"/>
        <v>2.9260148249787208</v>
      </c>
      <c r="BF12" s="34">
        <f t="shared" si="7"/>
        <v>3.0110830500128394</v>
      </c>
      <c r="BG12" s="34">
        <f t="shared" si="7"/>
        <v>3.6481207631550303</v>
      </c>
      <c r="BH12" s="34">
        <f t="shared" si="7"/>
        <v>3.6620216517062127</v>
      </c>
      <c r="BI12" s="34">
        <f t="shared" si="7"/>
        <v>3.3773825768895387</v>
      </c>
      <c r="BJ12" s="34">
        <f t="shared" si="7"/>
        <v>3.4693496473218071</v>
      </c>
      <c r="BK12" s="34">
        <f t="shared" si="7"/>
        <v>3.7874232777693244</v>
      </c>
      <c r="BL12" s="34">
        <f t="shared" si="7"/>
        <v>4.154790628053262</v>
      </c>
      <c r="BM12" s="34">
        <f t="shared" si="7"/>
        <v>3.6198797843456805</v>
      </c>
      <c r="BN12" s="34">
        <f t="shared" si="7"/>
        <v>3.4598718103877171</v>
      </c>
      <c r="BO12" s="34">
        <f t="shared" ref="BO12:DZ12" si="8">SUM(BO13:BO14)</f>
        <v>3.9522768476978065</v>
      </c>
      <c r="BP12" s="34">
        <f t="shared" si="8"/>
        <v>3.9461519252803212</v>
      </c>
      <c r="BQ12" s="34">
        <f t="shared" si="8"/>
        <v>3.990409185213315</v>
      </c>
      <c r="BR12" s="34">
        <f t="shared" si="8"/>
        <v>3.8141360843601788</v>
      </c>
      <c r="BS12" s="34">
        <f t="shared" si="8"/>
        <v>4.3857298982296413</v>
      </c>
      <c r="BT12" s="34">
        <f t="shared" si="8"/>
        <v>4.3940261002581273</v>
      </c>
      <c r="BU12" s="34">
        <f t="shared" si="8"/>
        <v>3.7647583946244265</v>
      </c>
      <c r="BV12" s="34">
        <f t="shared" si="8"/>
        <v>3.6128668828136674</v>
      </c>
      <c r="BW12" s="34">
        <f t="shared" si="8"/>
        <v>4.5673055010948644</v>
      </c>
      <c r="BX12" s="34">
        <f t="shared" si="8"/>
        <v>4.0007074988362525</v>
      </c>
      <c r="BY12" s="34">
        <f t="shared" si="8"/>
        <v>3.4535490738553589</v>
      </c>
      <c r="BZ12" s="34">
        <f t="shared" si="8"/>
        <v>3.4837320584760478</v>
      </c>
      <c r="CA12" s="34">
        <f t="shared" si="8"/>
        <v>4.3276149002793129</v>
      </c>
      <c r="CB12" s="34">
        <f t="shared" si="8"/>
        <v>4.1707223563464417</v>
      </c>
      <c r="CC12" s="34">
        <f t="shared" si="8"/>
        <v>4.5108493724913155</v>
      </c>
      <c r="CD12" s="34">
        <f t="shared" si="8"/>
        <v>3.9738987868865716</v>
      </c>
      <c r="CE12" s="34">
        <f t="shared" si="8"/>
        <v>4.5326125877350174</v>
      </c>
      <c r="CF12" s="34">
        <f t="shared" si="8"/>
        <v>3.9354701819748481</v>
      </c>
      <c r="CG12" s="34">
        <f t="shared" si="8"/>
        <v>3.278702916229185</v>
      </c>
      <c r="CH12" s="34">
        <f t="shared" si="8"/>
        <v>3.0026291226965061</v>
      </c>
      <c r="CI12" s="34">
        <f t="shared" si="8"/>
        <v>3.3124108557528769</v>
      </c>
      <c r="CJ12" s="34">
        <f t="shared" si="8"/>
        <v>3.9658422018834405</v>
      </c>
      <c r="CK12" s="34">
        <f t="shared" si="8"/>
        <v>3.2942040547509519</v>
      </c>
      <c r="CL12" s="34">
        <f t="shared" si="8"/>
        <v>3.0932692654452416</v>
      </c>
      <c r="CM12" s="34">
        <f t="shared" si="8"/>
        <v>3.8202729674425706</v>
      </c>
      <c r="CN12" s="34">
        <f t="shared" si="8"/>
        <v>4.9935437657364181</v>
      </c>
      <c r="CO12" s="34">
        <f t="shared" si="8"/>
        <v>5.95623393336429</v>
      </c>
      <c r="CP12" s="34">
        <f t="shared" si="8"/>
        <v>5.944294176746804</v>
      </c>
      <c r="CQ12" s="34">
        <f t="shared" si="8"/>
        <v>6.0555749341348264</v>
      </c>
      <c r="CR12" s="34">
        <f t="shared" si="8"/>
        <v>6.1412862089139679</v>
      </c>
      <c r="CS12" s="34">
        <f t="shared" si="8"/>
        <v>4.9784070622376948</v>
      </c>
      <c r="CT12" s="34">
        <f t="shared" si="8"/>
        <v>3.8422401146052207</v>
      </c>
      <c r="CU12" s="34">
        <f t="shared" si="8"/>
        <v>5.0825925016438074</v>
      </c>
      <c r="CV12" s="34">
        <f t="shared" si="8"/>
        <v>5.2170858641382347</v>
      </c>
      <c r="CW12" s="34">
        <f t="shared" si="8"/>
        <v>4.8006372283190784</v>
      </c>
      <c r="CX12" s="34">
        <f t="shared" si="8"/>
        <v>4.3966735039219405</v>
      </c>
      <c r="CY12" s="34">
        <f t="shared" si="8"/>
        <v>4.3133071593045171</v>
      </c>
      <c r="CZ12" s="34">
        <f t="shared" si="8"/>
        <v>4.5647284383905991</v>
      </c>
      <c r="DA12" s="34">
        <f t="shared" si="8"/>
        <v>3.7133701516601563</v>
      </c>
      <c r="DB12" s="34">
        <f t="shared" si="8"/>
        <v>3.5911166030555699</v>
      </c>
      <c r="DC12" s="34">
        <f t="shared" si="8"/>
        <v>3.6438171170990947</v>
      </c>
      <c r="DD12" s="34">
        <f t="shared" si="8"/>
        <v>4.0250631556891445</v>
      </c>
      <c r="DE12" s="34">
        <f t="shared" si="8"/>
        <v>4.0589950577291685</v>
      </c>
      <c r="DF12" s="34">
        <f t="shared" si="8"/>
        <v>3.5419275718371037</v>
      </c>
      <c r="DG12" s="34">
        <f t="shared" si="8"/>
        <v>3.9709069877599394</v>
      </c>
      <c r="DH12" s="34">
        <f t="shared" si="8"/>
        <v>4.1042395693172722</v>
      </c>
      <c r="DI12" s="34">
        <f t="shared" si="8"/>
        <v>3.4580435963962679</v>
      </c>
      <c r="DJ12" s="34">
        <f t="shared" si="8"/>
        <v>2.9159164372930286</v>
      </c>
      <c r="DK12" s="34">
        <f t="shared" si="8"/>
        <v>4.030729522647678</v>
      </c>
      <c r="DL12" s="34">
        <f t="shared" si="8"/>
        <v>3.7248364703777628</v>
      </c>
      <c r="DM12" s="34">
        <f t="shared" si="8"/>
        <v>3.1767041182449276</v>
      </c>
      <c r="DN12" s="34">
        <f t="shared" si="8"/>
        <v>2.7603147612227801</v>
      </c>
      <c r="DO12" s="34">
        <f t="shared" si="8"/>
        <v>2.7712079117339785</v>
      </c>
      <c r="DP12" s="34">
        <f t="shared" si="8"/>
        <v>2.9295203796357576</v>
      </c>
      <c r="DQ12" s="34">
        <f t="shared" si="8"/>
        <v>2.208937133586045</v>
      </c>
      <c r="DR12" s="34">
        <f t="shared" si="8"/>
        <v>2.2496346144996391</v>
      </c>
      <c r="DS12" s="34">
        <f t="shared" si="8"/>
        <v>2.4357734859267453</v>
      </c>
      <c r="DT12" s="34">
        <f t="shared" si="8"/>
        <v>2.6521813126428517</v>
      </c>
      <c r="DU12" s="34">
        <f t="shared" si="8"/>
        <v>2.3752946115138283</v>
      </c>
      <c r="DV12" s="34">
        <f t="shared" si="8"/>
        <v>2.0071503675196225</v>
      </c>
      <c r="DW12" s="34">
        <f t="shared" si="8"/>
        <v>2.4739097807658235</v>
      </c>
      <c r="DX12" s="34">
        <f t="shared" si="8"/>
        <v>2.5602689112357968</v>
      </c>
      <c r="DY12" s="34">
        <f t="shared" si="8"/>
        <v>2.1202349871253321</v>
      </c>
      <c r="DZ12" s="34">
        <f t="shared" si="8"/>
        <v>2.1124558886873515</v>
      </c>
      <c r="EA12" s="34">
        <f t="shared" ref="EA12:FC12" si="9">SUM(EA13:EA14)</f>
        <v>2.2411411509855323</v>
      </c>
      <c r="EB12" s="34">
        <f t="shared" si="9"/>
        <v>2.1982591247966106</v>
      </c>
      <c r="EC12" s="34">
        <f t="shared" si="9"/>
        <v>2.0271986040020846</v>
      </c>
      <c r="ED12" s="34">
        <f t="shared" si="9"/>
        <v>1.9857583970610693</v>
      </c>
      <c r="EE12" s="34">
        <f t="shared" si="9"/>
        <v>2.7184061417011862</v>
      </c>
      <c r="EF12" s="34">
        <f t="shared" si="9"/>
        <v>5.2721501190571347</v>
      </c>
      <c r="EG12" s="34">
        <f t="shared" si="9"/>
        <v>6.3359949301559411</v>
      </c>
      <c r="EH12" s="34">
        <f t="shared" si="9"/>
        <v>6.1777569937182744</v>
      </c>
      <c r="EI12" s="34">
        <f t="shared" si="9"/>
        <v>6.2290464907058212</v>
      </c>
      <c r="EJ12" s="34">
        <f t="shared" si="9"/>
        <v>5.5178695923115484</v>
      </c>
      <c r="EK12" s="34">
        <f t="shared" si="9"/>
        <v>4.5174305356355049</v>
      </c>
      <c r="EL12" s="34">
        <f t="shared" si="9"/>
        <v>4.4673167477786881</v>
      </c>
      <c r="EM12" s="34">
        <f t="shared" si="9"/>
        <v>5.0288951479311415</v>
      </c>
      <c r="EN12" s="34">
        <f t="shared" si="9"/>
        <v>5.9294302662971665</v>
      </c>
      <c r="EO12" s="34">
        <f t="shared" si="9"/>
        <v>5.4628504363261348</v>
      </c>
      <c r="EP12" s="34">
        <f t="shared" si="9"/>
        <v>5.1764768682598108</v>
      </c>
      <c r="EQ12" s="34">
        <f t="shared" si="9"/>
        <v>5.5709509591473765</v>
      </c>
      <c r="ER12" s="34">
        <f t="shared" si="9"/>
        <v>5.5315418481187466</v>
      </c>
      <c r="ES12" s="34">
        <f t="shared" si="9"/>
        <v>4.8139505172840451</v>
      </c>
      <c r="ET12" s="34">
        <f t="shared" si="9"/>
        <v>4.6392576064877202</v>
      </c>
      <c r="EU12" s="34">
        <f t="shared" si="9"/>
        <v>4.5259226635451064</v>
      </c>
      <c r="EV12" s="34">
        <f t="shared" si="9"/>
        <v>5.047945158027435</v>
      </c>
      <c r="EW12" s="34">
        <f t="shared" si="9"/>
        <v>4.2532464158758705</v>
      </c>
      <c r="EX12" s="34">
        <f t="shared" si="9"/>
        <v>4.006733249056162</v>
      </c>
      <c r="EY12" s="34">
        <f t="shared" si="9"/>
        <v>4.6647954971648975</v>
      </c>
      <c r="EZ12" s="34">
        <f t="shared" si="9"/>
        <v>4.5204264121251638</v>
      </c>
      <c r="FA12" s="34">
        <f t="shared" si="9"/>
        <v>3.6161392177565768</v>
      </c>
      <c r="FB12" s="34">
        <f t="shared" si="9"/>
        <v>3.7888620353090721</v>
      </c>
      <c r="FC12" s="34">
        <f t="shared" si="9"/>
        <v>4.3153525546988574</v>
      </c>
      <c r="FD12" s="34">
        <f t="shared" ref="FD12:FP12" si="10">SUM(FD13:FD14)</f>
        <v>3.7282026227752256</v>
      </c>
      <c r="FE12" s="34">
        <f t="shared" si="10"/>
        <v>3.2080067078522174</v>
      </c>
      <c r="FF12" s="34">
        <f t="shared" si="10"/>
        <v>4.2060051295472833</v>
      </c>
      <c r="FG12" s="34">
        <f t="shared" si="10"/>
        <v>4.2727061562918252</v>
      </c>
      <c r="FH12" s="34">
        <f t="shared" si="10"/>
        <v>4.5357708737379703</v>
      </c>
      <c r="FI12" s="34">
        <f t="shared" si="10"/>
        <v>3.8645869418312202</v>
      </c>
      <c r="FJ12" s="34">
        <f t="shared" si="10"/>
        <v>3.7332881717946358</v>
      </c>
      <c r="FK12" s="34">
        <f t="shared" si="10"/>
        <v>4.7483980953141591</v>
      </c>
      <c r="FL12" s="34">
        <f t="shared" si="10"/>
        <v>4.6991001557389209</v>
      </c>
      <c r="FM12" s="34">
        <f t="shared" si="10"/>
        <v>4.0391763285393614</v>
      </c>
      <c r="FN12" s="34">
        <f t="shared" si="10"/>
        <v>3.8575606808971812</v>
      </c>
      <c r="FO12" s="34">
        <f t="shared" si="10"/>
        <v>3.7781756949316043</v>
      </c>
      <c r="FP12" s="34">
        <f t="shared" si="10"/>
        <v>3.8669983456252073</v>
      </c>
      <c r="FQ12" s="34">
        <f t="shared" ref="FQ12:FS12" si="11">SUM(FQ13:FQ14)</f>
        <v>3.1857052373888308</v>
      </c>
      <c r="FR12" s="34">
        <f t="shared" si="11"/>
        <v>3.2208418446765177</v>
      </c>
      <c r="FS12" s="34">
        <f t="shared" si="11"/>
        <v>3.4245366449544035</v>
      </c>
      <c r="FT12" s="34">
        <f t="shared" ref="FT12:FU12" si="12">SUM(FT13:FT14)</f>
        <v>3.4116872747168889</v>
      </c>
      <c r="FU12" s="34">
        <f t="shared" si="12"/>
        <v>3.3034994120561652</v>
      </c>
      <c r="FV12" s="34">
        <f t="shared" ref="FV12" si="13">SUM(FV13:FV14)</f>
        <v>2.8853348400298473</v>
      </c>
    </row>
    <row r="13" spans="1:178" ht="15" x14ac:dyDescent="0.25">
      <c r="A13" s="49" t="s">
        <v>172</v>
      </c>
      <c r="B13" s="47">
        <v>0.30961894480703633</v>
      </c>
      <c r="C13" s="47">
        <v>0.36568330821654654</v>
      </c>
      <c r="D13" s="47">
        <v>0.37122463150278773</v>
      </c>
      <c r="E13" s="47">
        <v>0.33188815496231949</v>
      </c>
      <c r="F13" s="47">
        <v>0.28828718672142956</v>
      </c>
      <c r="G13" s="47">
        <v>0.36356993179863839</v>
      </c>
      <c r="H13" s="47">
        <v>0.38623211999424234</v>
      </c>
      <c r="I13" s="47">
        <v>0.38527606875756965</v>
      </c>
      <c r="J13" s="47">
        <v>0.48599480857888677</v>
      </c>
      <c r="K13" s="47">
        <v>1.3228478413951255</v>
      </c>
      <c r="L13" s="47">
        <v>0.90428609405550309</v>
      </c>
      <c r="M13" s="47">
        <v>1.0628207744524492</v>
      </c>
      <c r="N13" s="47">
        <v>1.1418711161794408</v>
      </c>
      <c r="O13" s="47">
        <v>1.4598587893454003</v>
      </c>
      <c r="P13" s="47">
        <v>1.5308833325329549</v>
      </c>
      <c r="Q13" s="47">
        <v>1.282744007941012</v>
      </c>
      <c r="R13" s="47">
        <v>1.0389132037248636</v>
      </c>
      <c r="S13" s="47">
        <v>1.2593333322640656</v>
      </c>
      <c r="T13" s="47">
        <v>1.3301251524532196</v>
      </c>
      <c r="U13" s="47">
        <v>0.94439621732038403</v>
      </c>
      <c r="V13" s="47">
        <v>0.74975173330674005</v>
      </c>
      <c r="W13" s="47">
        <v>0.73414042298159743</v>
      </c>
      <c r="X13" s="47">
        <v>0.95507002619297354</v>
      </c>
      <c r="Y13" s="47">
        <v>0.49827880900797766</v>
      </c>
      <c r="Z13" s="47">
        <v>0.39413212231832739</v>
      </c>
      <c r="AA13" s="47">
        <v>0.71063540014313731</v>
      </c>
      <c r="AB13" s="47">
        <v>0.82780199512168573</v>
      </c>
      <c r="AC13" s="47">
        <v>0.7030058596820582</v>
      </c>
      <c r="AD13" s="47">
        <v>0.65585114835748359</v>
      </c>
      <c r="AE13" s="47">
        <v>1.0628962521816603</v>
      </c>
      <c r="AF13" s="47">
        <v>1.0602734010915777</v>
      </c>
      <c r="AG13" s="47">
        <v>0.77428828511108394</v>
      </c>
      <c r="AH13" s="47">
        <v>0.90860719405283308</v>
      </c>
      <c r="AI13" s="47">
        <v>1.365895306288468</v>
      </c>
      <c r="AJ13" s="47">
        <v>1.8049932857842508</v>
      </c>
      <c r="AK13" s="47">
        <v>1.3999357621626307</v>
      </c>
      <c r="AL13" s="47">
        <v>1.2115370602411974</v>
      </c>
      <c r="AM13" s="47">
        <v>1.2646985408488145</v>
      </c>
      <c r="AN13" s="47">
        <v>1.628916323156514</v>
      </c>
      <c r="AO13" s="47">
        <v>1.2979590601877968</v>
      </c>
      <c r="AP13" s="47">
        <v>1.5006733714162506</v>
      </c>
      <c r="AQ13" s="47">
        <v>1.9035860695661251</v>
      </c>
      <c r="AR13" s="47">
        <v>1.9877563172579293</v>
      </c>
      <c r="AS13" s="47">
        <v>1.9092280298246473</v>
      </c>
      <c r="AT13" s="47">
        <v>1.9301102015730252</v>
      </c>
      <c r="AU13" s="47">
        <v>2.6582753043254179</v>
      </c>
      <c r="AV13" s="47">
        <v>2.517282906159263</v>
      </c>
      <c r="AW13" s="47">
        <v>2.6658796855434268</v>
      </c>
      <c r="AX13" s="47">
        <v>2.5468261473346034</v>
      </c>
      <c r="AY13" s="47">
        <v>3.1344517182961069</v>
      </c>
      <c r="AZ13" s="47">
        <v>2.7830274110896727</v>
      </c>
      <c r="BA13" s="47">
        <v>2.5768285446959776</v>
      </c>
      <c r="BB13" s="47">
        <v>2.5450083920227713</v>
      </c>
      <c r="BC13" s="47">
        <v>2.4919098095228303</v>
      </c>
      <c r="BD13" s="47">
        <v>2.6342922558686217</v>
      </c>
      <c r="BE13" s="47">
        <v>2.6052396199331529</v>
      </c>
      <c r="BF13" s="47">
        <v>2.6787737976169734</v>
      </c>
      <c r="BG13" s="47">
        <v>3.3072328200816301</v>
      </c>
      <c r="BH13" s="47">
        <v>3.2748277150070391</v>
      </c>
      <c r="BI13" s="47">
        <v>3.0595400720541854</v>
      </c>
      <c r="BJ13" s="47">
        <v>3.1666178105615295</v>
      </c>
      <c r="BK13" s="47">
        <v>3.4406522860836142</v>
      </c>
      <c r="BL13" s="47">
        <v>3.7574134461498958</v>
      </c>
      <c r="BM13" s="47">
        <v>3.2988610819499757</v>
      </c>
      <c r="BN13" s="47">
        <v>3.1579944799991724</v>
      </c>
      <c r="BO13" s="47">
        <v>3.6091122878718074</v>
      </c>
      <c r="BP13" s="47">
        <v>3.5579258078452116</v>
      </c>
      <c r="BQ13" s="47">
        <v>3.590462998945922</v>
      </c>
      <c r="BR13" s="47">
        <v>3.4577668611822099</v>
      </c>
      <c r="BS13" s="47">
        <v>3.9576369923143866</v>
      </c>
      <c r="BT13" s="47">
        <v>3.9188540191214654</v>
      </c>
      <c r="BU13" s="47">
        <v>3.3368326695538788</v>
      </c>
      <c r="BV13" s="47">
        <v>3.247561385329564</v>
      </c>
      <c r="BW13" s="47">
        <v>4.1014598053259537</v>
      </c>
      <c r="BX13" s="47">
        <v>3.5558690397242123</v>
      </c>
      <c r="BY13" s="47">
        <v>3.071811492861741</v>
      </c>
      <c r="BZ13" s="47">
        <v>3.0939393911161268</v>
      </c>
      <c r="CA13" s="47">
        <v>3.8997600700577997</v>
      </c>
      <c r="CB13" s="47">
        <v>3.7258895165373125</v>
      </c>
      <c r="CC13" s="47">
        <v>4.094012055137803</v>
      </c>
      <c r="CD13" s="47">
        <v>3.6338654696040336</v>
      </c>
      <c r="CE13" s="47">
        <v>4.0842291758478249</v>
      </c>
      <c r="CF13" s="47">
        <v>3.4267784991286567</v>
      </c>
      <c r="CG13" s="47">
        <v>2.883390322065515</v>
      </c>
      <c r="CH13" s="47">
        <v>2.7191991853617927</v>
      </c>
      <c r="CI13" s="47">
        <v>2.8997057595073872</v>
      </c>
      <c r="CJ13" s="47">
        <v>3.5770397933959126</v>
      </c>
      <c r="CK13" s="47">
        <v>3.0044177675093473</v>
      </c>
      <c r="CL13" s="47">
        <v>2.8406969784323017</v>
      </c>
      <c r="CM13" s="47">
        <v>3.4990238675596692</v>
      </c>
      <c r="CN13" s="47">
        <v>4.3421910964450019</v>
      </c>
      <c r="CO13" s="47">
        <v>5.5908516026194111</v>
      </c>
      <c r="CP13" s="47">
        <v>5.635119923468177</v>
      </c>
      <c r="CQ13" s="47">
        <v>5.7364177251356789</v>
      </c>
      <c r="CR13" s="47">
        <v>5.5615158514906806</v>
      </c>
      <c r="CS13" s="47">
        <v>4.5593053029017199</v>
      </c>
      <c r="CT13" s="47">
        <v>3.5986909989313141</v>
      </c>
      <c r="CU13" s="47">
        <v>4.601929827160089</v>
      </c>
      <c r="CV13" s="47">
        <v>4.6467640589909243</v>
      </c>
      <c r="CW13" s="47">
        <v>4.313190277739646</v>
      </c>
      <c r="CX13" s="47">
        <v>4.0363716580210864</v>
      </c>
      <c r="CY13" s="47">
        <v>3.8049935673515614</v>
      </c>
      <c r="CZ13" s="47">
        <v>3.8917926856789098</v>
      </c>
      <c r="DA13" s="47">
        <v>3.2323974746496256</v>
      </c>
      <c r="DB13" s="47">
        <v>3.1793631170143191</v>
      </c>
      <c r="DC13" s="47">
        <v>3.1539353960740226</v>
      </c>
      <c r="DD13" s="47">
        <v>3.3340125247901096</v>
      </c>
      <c r="DE13" s="47">
        <v>3.4935792378291923</v>
      </c>
      <c r="DF13" s="47">
        <v>3.0148297200119827</v>
      </c>
      <c r="DG13" s="47">
        <v>3.3146442011588886</v>
      </c>
      <c r="DH13" s="47">
        <v>3.3178807817630966</v>
      </c>
      <c r="DI13" s="47">
        <v>2.8659654762527564</v>
      </c>
      <c r="DJ13" s="47">
        <v>2.3545348326319879</v>
      </c>
      <c r="DK13" s="47">
        <v>3.2942904472237076</v>
      </c>
      <c r="DL13" s="47">
        <v>3.0084966327062888</v>
      </c>
      <c r="DM13" s="47">
        <v>2.6015307691361556</v>
      </c>
      <c r="DN13" s="47">
        <v>2.4053239566274192</v>
      </c>
      <c r="DO13" s="47">
        <v>2.2777820181156381</v>
      </c>
      <c r="DP13" s="47">
        <v>2.3029299272818444</v>
      </c>
      <c r="DQ13" s="47">
        <v>1.7326923648071766</v>
      </c>
      <c r="DR13" s="47">
        <v>1.8034209778464916</v>
      </c>
      <c r="DS13" s="47">
        <v>1.8645083702090368</v>
      </c>
      <c r="DT13" s="47">
        <v>2.042056832798981</v>
      </c>
      <c r="DU13" s="47">
        <v>1.9046924829234195</v>
      </c>
      <c r="DV13" s="47">
        <v>1.5613247586871062</v>
      </c>
      <c r="DW13" s="47">
        <v>1.9154322991633925</v>
      </c>
      <c r="DX13" s="47">
        <v>2.0051913090747866</v>
      </c>
      <c r="DY13" s="47">
        <v>1.6280854391517168</v>
      </c>
      <c r="DZ13" s="47">
        <v>1.7464414373488149</v>
      </c>
      <c r="EA13" s="47">
        <v>1.6998779682363929</v>
      </c>
      <c r="EB13" s="47">
        <v>1.6549309804912398</v>
      </c>
      <c r="EC13" s="47">
        <v>1.7065514574607992</v>
      </c>
      <c r="ED13" s="47">
        <v>1.6845622790173267</v>
      </c>
      <c r="EE13" s="47">
        <v>2.3756174982409761</v>
      </c>
      <c r="EF13" s="47">
        <v>4.8996124501953622</v>
      </c>
      <c r="EG13" s="47">
        <v>6.0526981100948092</v>
      </c>
      <c r="EH13" s="47">
        <v>5.9071575499161746</v>
      </c>
      <c r="EI13" s="47">
        <v>5.9409212541165637</v>
      </c>
      <c r="EJ13" s="47">
        <v>5.2750001187201789</v>
      </c>
      <c r="EK13" s="47">
        <v>4.3141434666210277</v>
      </c>
      <c r="EL13" s="47">
        <v>4.2964376493102803</v>
      </c>
      <c r="EM13" s="47">
        <v>4.8256803161574036</v>
      </c>
      <c r="EN13" s="47">
        <v>5.697685277302786</v>
      </c>
      <c r="EO13" s="47">
        <v>5.2057150230075191</v>
      </c>
      <c r="EP13" s="47">
        <v>4.8516392457648898</v>
      </c>
      <c r="EQ13" s="47">
        <v>5.1116348636537277</v>
      </c>
      <c r="ER13" s="47">
        <v>4.9775019801185723</v>
      </c>
      <c r="ES13" s="47">
        <v>4.401140811940115</v>
      </c>
      <c r="ET13" s="47">
        <v>4.2904690013833289</v>
      </c>
      <c r="EU13" s="47">
        <v>4.124152432511325</v>
      </c>
      <c r="EV13" s="47">
        <v>4.5071778288462596</v>
      </c>
      <c r="EW13" s="47">
        <v>3.799630079225139</v>
      </c>
      <c r="EX13" s="47">
        <v>3.5266880842386588</v>
      </c>
      <c r="EY13" s="47">
        <v>4.1457747952917163</v>
      </c>
      <c r="EZ13" s="47">
        <v>3.983088430684925</v>
      </c>
      <c r="FA13" s="47">
        <v>3.1996645230148038</v>
      </c>
      <c r="FB13" s="47">
        <v>3.3551635439024912</v>
      </c>
      <c r="FC13" s="47">
        <v>3.7616439929745495</v>
      </c>
      <c r="FD13" s="47">
        <v>3.141218012364289</v>
      </c>
      <c r="FE13" s="47">
        <v>2.6907431317980088</v>
      </c>
      <c r="FF13" s="47">
        <v>3.7105485712114943</v>
      </c>
      <c r="FG13" s="47">
        <v>3.616076499773905</v>
      </c>
      <c r="FH13" s="47">
        <v>3.8274795651267155</v>
      </c>
      <c r="FI13" s="47">
        <v>3.2935881525132009</v>
      </c>
      <c r="FJ13" s="47">
        <v>3.1802752141033239</v>
      </c>
      <c r="FK13" s="47">
        <v>4.1504238760179879</v>
      </c>
      <c r="FL13" s="47">
        <v>4.0600216171075472</v>
      </c>
      <c r="FM13" s="47">
        <v>3.5428318249256869</v>
      </c>
      <c r="FN13" s="47">
        <v>3.2821330061930323</v>
      </c>
      <c r="FO13" s="47">
        <v>3.3143936076302465</v>
      </c>
      <c r="FP13" s="47">
        <v>3.3721926896070151</v>
      </c>
      <c r="FQ13" s="47">
        <v>2.7322118392980377</v>
      </c>
      <c r="FR13" s="47">
        <v>2.778701955624169</v>
      </c>
      <c r="FS13" s="47">
        <v>2.8868563098552986</v>
      </c>
      <c r="FT13" s="47">
        <v>2.8567120486710667</v>
      </c>
      <c r="FU13" s="47">
        <v>2.7584118335366066</v>
      </c>
      <c r="FV13" s="47">
        <v>2.4132815472194205</v>
      </c>
    </row>
    <row r="14" spans="1:178" ht="15" x14ac:dyDescent="0.25">
      <c r="A14" s="49" t="s">
        <v>24</v>
      </c>
      <c r="B14" s="48">
        <f>(SUMPRODUCT(--(B$9=Quarterly_kt!$B$9:FC$9),Quarterly_kt!$B14:FC14)/Fuel_Properties!$D$51)/158.987295</f>
        <v>9.3542571639629989E-3</v>
      </c>
      <c r="C14" s="48">
        <f>(SUMPRODUCT(--(C$9=Quarterly_kt!$B$9:FC$9),Quarterly_kt!$B14:FC14)/Fuel_Properties!$D$51)/158.987295</f>
        <v>3.8127249134506914E-3</v>
      </c>
      <c r="D14" s="48">
        <f>(SUMPRODUCT(--(D$9=Quarterly_kt!$B$9:FC$9),Quarterly_kt!$B14:FC14)/Fuel_Properties!$D$51)/158.987295</f>
        <v>5.3495485415407801E-3</v>
      </c>
      <c r="E14" s="48">
        <f>(SUMPRODUCT(--(E$9=Quarterly_kt!$B$9:FC$9),Quarterly_kt!$B14:FC14)/Fuel_Properties!$D$51)/158.987295</f>
        <v>7.1818601390913938E-3</v>
      </c>
      <c r="F14" s="48">
        <f>(SUMPRODUCT(--(F$9=Quarterly_kt!$B$9:FC$9),Quarterly_kt!$B14:FC14)/Fuel_Properties!$D$51)/158.987295</f>
        <v>7.0564148832913632E-3</v>
      </c>
      <c r="G14" s="48">
        <f>(SUMPRODUCT(--(G$9=Quarterly_kt!$B$9:FC$9),Quarterly_kt!$B14:FC14)/Fuel_Properties!$D$51)/158.987295</f>
        <v>6.2579534452333859E-3</v>
      </c>
      <c r="H14" s="48">
        <f>(SUMPRODUCT(--(H$9=Quarterly_kt!$B$9:FC$9),Quarterly_kt!$B14:FC14)/Fuel_Properties!$D$51)/158.987295</f>
        <v>7.0146792943845118E-3</v>
      </c>
      <c r="I14" s="48">
        <f>(SUMPRODUCT(--(I$9=Quarterly_kt!$B$9:FC$9),Quarterly_kt!$B14:FC14)/Fuel_Properties!$D$51)/158.987295</f>
        <v>1.4377791133871382E-2</v>
      </c>
      <c r="J14" s="48">
        <f>(SUMPRODUCT(--(J$9=Quarterly_kt!$B$9:FC$9),Quarterly_kt!$B14:FC14)/Fuel_Properties!$D$51)/158.987295</f>
        <v>2.210149846151347E-2</v>
      </c>
      <c r="K14" s="48">
        <f>(SUMPRODUCT(--(K$9=Quarterly_kt!$B$9:FC$9),Quarterly_kt!$B14:FC14)/Fuel_Properties!$D$51)/158.987295</f>
        <v>2.0823673973725344E-2</v>
      </c>
      <c r="L14" s="48">
        <f>(SUMPRODUCT(--(L$9=Quarterly_kt!$B$9:FC$9),Quarterly_kt!$B14:FC14)/Fuel_Properties!$D$51)/158.987295</f>
        <v>2.648325831857418E-2</v>
      </c>
      <c r="M14" s="48">
        <f>(SUMPRODUCT(--(M$9=Quarterly_kt!$B$9:FC$9),Quarterly_kt!$B14:FC14)/Fuel_Properties!$D$51)/158.987295</f>
        <v>2.4027297778215436E-2</v>
      </c>
      <c r="N14" s="48">
        <f>(SUMPRODUCT(--(N$9=Quarterly_kt!$B$9:FC$9),Quarterly_kt!$B14:FC14)/Fuel_Properties!$D$51)/158.987295</f>
        <v>2.6988616677966308E-2</v>
      </c>
      <c r="O14" s="48">
        <f>(SUMPRODUCT(--(O$9=Quarterly_kt!$B$9:FC$9),Quarterly_kt!$B14:FC14)/Fuel_Properties!$D$51)/158.987295</f>
        <v>3.2838992286389333E-2</v>
      </c>
      <c r="P14" s="48">
        <f>(SUMPRODUCT(--(P$9=Quarterly_kt!$B$9:FC$9),Quarterly_kt!$B14:FC14)/Fuel_Properties!$D$51)/158.987295</f>
        <v>3.600541179448246E-2</v>
      </c>
      <c r="Q14" s="48">
        <f>(SUMPRODUCT(--(Q$9=Quarterly_kt!$B$9:FC$9),Quarterly_kt!$B14:FC14)/Fuel_Properties!$D$51)/158.987295</f>
        <v>3.5745697186942101E-2</v>
      </c>
      <c r="R14" s="48">
        <f>(SUMPRODUCT(--(R$9=Quarterly_kt!$B$9:FC$9),Quarterly_kt!$B14:FC14)/Fuel_Properties!$D$51)/158.987295</f>
        <v>3.3967045632271729E-2</v>
      </c>
      <c r="S14" s="48">
        <f>(SUMPRODUCT(--(S$9=Quarterly_kt!$B$9:FC$9),Quarterly_kt!$B14:FC14)/Fuel_Properties!$D$51)/158.987295</f>
        <v>3.9827914760191332E-2</v>
      </c>
      <c r="T14" s="48">
        <f>(SUMPRODUCT(--(T$9=Quarterly_kt!$B$9:FC$9),Quarterly_kt!$B14:FC14)/Fuel_Properties!$D$51)/158.987295</f>
        <v>4.9183841347710602E-2</v>
      </c>
      <c r="U14" s="48">
        <f>(SUMPRODUCT(--(U$9=Quarterly_kt!$B$9:FC$9),Quarterly_kt!$B14:FC14)/Fuel_Properties!$D$51)/158.987295</f>
        <v>3.8827214582744712E-2</v>
      </c>
      <c r="V14" s="48">
        <f>(SUMPRODUCT(--(V$9=Quarterly_kt!$B$9:FC$9),Quarterly_kt!$B14:FC14)/Fuel_Properties!$D$51)/158.987295</f>
        <v>4.6171247295874164E-2</v>
      </c>
      <c r="W14" s="48">
        <f>(SUMPRODUCT(--(W$9=Quarterly_kt!$B$9:FC$9),Quarterly_kt!$B14:FC14)/Fuel_Properties!$D$51)/158.987295</f>
        <v>4.193591973360665E-2</v>
      </c>
      <c r="X14" s="48">
        <f>(SUMPRODUCT(--(X$9=Quarterly_kt!$B$9:FC$9),Quarterly_kt!$B14:FC14)/Fuel_Properties!$D$51)/158.987295</f>
        <v>4.7921995628246811E-2</v>
      </c>
      <c r="Y14" s="48">
        <f>(SUMPRODUCT(--(Y$9=Quarterly_kt!$B$9:FC$9),Quarterly_kt!$B14:FC14)/Fuel_Properties!$D$51)/158.987295</f>
        <v>0.14354657693163014</v>
      </c>
      <c r="Z14" s="48">
        <f>(SUMPRODUCT(--(Z$9=Quarterly_kt!$B$9:FC$9),Quarterly_kt!$B14:FC14)/Fuel_Properties!$D$51)/158.987295</f>
        <v>4.5176270856334771E-2</v>
      </c>
      <c r="AA14" s="48">
        <f>(SUMPRODUCT(--(AA$9=Quarterly_kt!$B$9:FC$9),Quarterly_kt!$B14:FC14)/Fuel_Properties!$D$51)/158.987295</f>
        <v>3.6200257372407597E-2</v>
      </c>
      <c r="AB14" s="48">
        <f>(SUMPRODUCT(--(AB$9=Quarterly_kt!$B$9:FC$9),Quarterly_kt!$B14:FC14)/Fuel_Properties!$D$51)/158.987295</f>
        <v>6.0410329126812753E-2</v>
      </c>
      <c r="AC14" s="48">
        <f>(SUMPRODUCT(--(AC$9=Quarterly_kt!$B$9:FC$9),Quarterly_kt!$B14:FC14)/Fuel_Properties!$D$51)/158.987295</f>
        <v>6.1701059212647208E-2</v>
      </c>
      <c r="AD14" s="48">
        <f>(SUMPRODUCT(--(AD$9=Quarterly_kt!$B$9:FC$9),Quarterly_kt!$B14:FC14)/Fuel_Properties!$D$51)/158.987295</f>
        <v>6.3165949049121012E-2</v>
      </c>
      <c r="AE14" s="48">
        <f>(SUMPRODUCT(--(AE$9=Quarterly_kt!$B$9:FC$9),Quarterly_kt!$B14:FC14)/Fuel_Properties!$D$51)/158.987295</f>
        <v>7.7800622971203146E-2</v>
      </c>
      <c r="AF14" s="48">
        <f>(SUMPRODUCT(--(AF$9=Quarterly_kt!$B$9:FC$9),Quarterly_kt!$B14:FC14)/Fuel_Properties!$D$51)/158.987295</f>
        <v>8.6818372044037181E-2</v>
      </c>
      <c r="AG14" s="48">
        <f>(SUMPRODUCT(--(AG$9=Quarterly_kt!$B$9:FC$9),Quarterly_kt!$B14:FC14)/Fuel_Properties!$D$51)/158.987295</f>
        <v>8.2596638359299313E-2</v>
      </c>
      <c r="AH14" s="48">
        <f>(SUMPRODUCT(--(AH$9=Quarterly_kt!$B$9:FC$9),Quarterly_kt!$B14:FC14)/Fuel_Properties!$D$51)/158.987295</f>
        <v>8.1435196542291435E-2</v>
      </c>
      <c r="AI14" s="48">
        <f>(SUMPRODUCT(--(AI$9=Quarterly_kt!$B$9:FC$9),Quarterly_kt!$B14:FC14)/Fuel_Properties!$D$51)/158.987295</f>
        <v>8.7634481673975764E-2</v>
      </c>
      <c r="AJ14" s="48">
        <f>(SUMPRODUCT(--(AJ$9=Quarterly_kt!$B$9:FC$9),Quarterly_kt!$B14:FC14)/Fuel_Properties!$D$51)/158.987295</f>
        <v>0.10037671470085741</v>
      </c>
      <c r="AK14" s="48">
        <f>(SUMPRODUCT(--(AK$9=Quarterly_kt!$B$9:FC$9),Quarterly_kt!$B14:FC14)/Fuel_Properties!$D$51)/158.987295</f>
        <v>9.7220550223181393E-2</v>
      </c>
      <c r="AL14" s="48">
        <f>(SUMPRODUCT(--(AL$9=Quarterly_kt!$B$9:FC$9),Quarterly_kt!$B14:FC14)/Fuel_Properties!$D$51)/158.987295</f>
        <v>8.828984966435309E-2</v>
      </c>
      <c r="AM14" s="48">
        <f>(SUMPRODUCT(--(AM$9=Quarterly_kt!$B$9:FC$9),Quarterly_kt!$B14:FC14)/Fuel_Properties!$D$51)/158.987295</f>
        <v>9.8743302995582885E-2</v>
      </c>
      <c r="AN14" s="48">
        <f>(SUMPRODUCT(--(AN$9=Quarterly_kt!$B$9:FC$9),Quarterly_kt!$B14:FC14)/Fuel_Properties!$D$51)/158.987295</f>
        <v>0.10955639785865001</v>
      </c>
      <c r="AO14" s="48">
        <f>(SUMPRODUCT(--(AO$9=Quarterly_kt!$B$9:FC$9),Quarterly_kt!$B14:FC14)/Fuel_Properties!$D$51)/158.987295</f>
        <v>0.11858654836361639</v>
      </c>
      <c r="AP14" s="48">
        <f>(SUMPRODUCT(--(AP$9=Quarterly_kt!$B$9:FC$9),Quarterly_kt!$B14:FC14)/Fuel_Properties!$D$51)/158.987295</f>
        <v>0.1334377403202312</v>
      </c>
      <c r="AQ14" s="48">
        <f>(SUMPRODUCT(--(AQ$9=Quarterly_kt!$B$9:FC$9),Quarterly_kt!$B14:FC14)/Fuel_Properties!$D$51)/158.987295</f>
        <v>0.14857726557392253</v>
      </c>
      <c r="AR14" s="48">
        <f>(SUMPRODUCT(--(AR$9=Quarterly_kt!$B$9:FC$9),Quarterly_kt!$B14:FC14)/Fuel_Properties!$D$51)/158.987295</f>
        <v>0.14751765859384738</v>
      </c>
      <c r="AS14" s="48">
        <f>(SUMPRODUCT(--(AS$9=Quarterly_kt!$B$9:FC$9),Quarterly_kt!$B14:FC14)/Fuel_Properties!$D$51)/158.987295</f>
        <v>0.18917239970276159</v>
      </c>
      <c r="AT14" s="48">
        <f>(SUMPRODUCT(--(AT$9=Quarterly_kt!$B$9:FC$9),Quarterly_kt!$B14:FC14)/Fuel_Properties!$D$51)/158.987295</f>
        <v>0.19110034542117874</v>
      </c>
      <c r="AU14" s="48">
        <f>(SUMPRODUCT(--(AU$9=Quarterly_kt!$B$9:FC$9),Quarterly_kt!$B14:FC14)/Fuel_Properties!$D$51)/158.987295</f>
        <v>0.2739183016462241</v>
      </c>
      <c r="AV14" s="48">
        <f>(SUMPRODUCT(--(AV$9=Quarterly_kt!$B$9:FC$9),Quarterly_kt!$B14:FC14)/Fuel_Properties!$D$51)/158.987295</f>
        <v>0.31432932220571408</v>
      </c>
      <c r="AW14" s="48">
        <f>(SUMPRODUCT(--(AW$9=Quarterly_kt!$B$9:FC$9),Quarterly_kt!$B14:FC14)/Fuel_Properties!$D$51)/158.987295</f>
        <v>0.33194937237494937</v>
      </c>
      <c r="AX14" s="48">
        <f>(SUMPRODUCT(--(AX$9=Quarterly_kt!$B$9:FC$9),Quarterly_kt!$B14:FC14)/Fuel_Properties!$D$51)/158.987295</f>
        <v>0.30124056454636583</v>
      </c>
      <c r="AY14" s="48">
        <f>(SUMPRODUCT(--(AY$9=Quarterly_kt!$B$9:FC$9),Quarterly_kt!$B14:FC14)/Fuel_Properties!$D$51)/158.987295</f>
        <v>0.34299642502497429</v>
      </c>
      <c r="AZ14" s="48">
        <f>(SUMPRODUCT(--(AZ$9=Quarterly_kt!$B$9:FC$9),Quarterly_kt!$B14:FC14)/Fuel_Properties!$D$51)/158.987295</f>
        <v>0.32667208602448722</v>
      </c>
      <c r="BA14" s="48">
        <f>(SUMPRODUCT(--(BA$9=Quarterly_kt!$B$9:FC$9),Quarterly_kt!$B14:FC14)/Fuel_Properties!$D$51)/158.987295</f>
        <v>0.32603913600757983</v>
      </c>
      <c r="BB14" s="48">
        <f>(SUMPRODUCT(--(BB$9=Quarterly_kt!$B$9:FC$9),Quarterly_kt!$B14:FC14)/Fuel_Properties!$D$51)/158.987295</f>
        <v>0.3029436150628449</v>
      </c>
      <c r="BC14" s="48">
        <f>(SUMPRODUCT(--(BC$9=Quarterly_kt!$B$9:FC$9),Quarterly_kt!$B14:FC14)/Fuel_Properties!$D$51)/158.987295</f>
        <v>0.33595241157381533</v>
      </c>
      <c r="BD14" s="48">
        <f>(SUMPRODUCT(--(BD$9=Quarterly_kt!$B$9:FC$9),Quarterly_kt!$B14:FC14)/Fuel_Properties!$D$51)/158.987295</f>
        <v>0.33829437433418846</v>
      </c>
      <c r="BE14" s="48">
        <f>(SUMPRODUCT(--(BE$9=Quarterly_kt!$B$9:FC$9),Quarterly_kt!$B14:FC14)/Fuel_Properties!$D$51)/158.987295</f>
        <v>0.32077520504556806</v>
      </c>
      <c r="BF14" s="48">
        <f>(SUMPRODUCT(--(BF$9=Quarterly_kt!$B$9:FC$9),Quarterly_kt!$B14:FC14)/Fuel_Properties!$D$51)/158.987295</f>
        <v>0.33230925239586612</v>
      </c>
      <c r="BG14" s="48">
        <f>(SUMPRODUCT(--(BG$9=Quarterly_kt!$B$9:FC$9),Quarterly_kt!$B14:FC14)/Fuel_Properties!$D$51)/158.987295</f>
        <v>0.34088794307340003</v>
      </c>
      <c r="BH14" s="48">
        <f>(SUMPRODUCT(--(BH$9=Quarterly_kt!$B$9:FC$9),Quarterly_kt!$B14:FC14)/Fuel_Properties!$D$51)/158.987295</f>
        <v>0.38719393669917351</v>
      </c>
      <c r="BI14" s="48">
        <f>(SUMPRODUCT(--(BI$9=Quarterly_kt!$B$9:FC$9),Quarterly_kt!$B14:FC14)/Fuel_Properties!$D$51)/158.987295</f>
        <v>0.31784250483535326</v>
      </c>
      <c r="BJ14" s="48">
        <f>(SUMPRODUCT(--(BJ$9=Quarterly_kt!$B$9:FC$9),Quarterly_kt!$B14:FC14)/Fuel_Properties!$D$51)/158.987295</f>
        <v>0.30273183676027754</v>
      </c>
      <c r="BK14" s="48">
        <f>(SUMPRODUCT(--(BK$9=Quarterly_kt!$B$9:FC$9),Quarterly_kt!$B14:FC14)/Fuel_Properties!$D$51)/158.987295</f>
        <v>0.34677099168571018</v>
      </c>
      <c r="BL14" s="48">
        <f>(SUMPRODUCT(--(BL$9=Quarterly_kt!$B$9:FC$9),Quarterly_kt!$B14:FC14)/Fuel_Properties!$D$51)/158.987295</f>
        <v>0.39737718190336635</v>
      </c>
      <c r="BM14" s="48">
        <f>(SUMPRODUCT(--(BM$9=Quarterly_kt!$B$9:FC$9),Quarterly_kt!$B14:FC14)/Fuel_Properties!$D$51)/158.987295</f>
        <v>0.32101870239570462</v>
      </c>
      <c r="BN14" s="48">
        <f>(SUMPRODUCT(--(BN$9=Quarterly_kt!$B$9:FC$9),Quarterly_kt!$B14:FC14)/Fuel_Properties!$D$51)/158.987295</f>
        <v>0.3018773303885447</v>
      </c>
      <c r="BO14" s="48">
        <f>(SUMPRODUCT(--(BO$9=Quarterly_kt!$B$9:FC$9),Quarterly_kt!$B14:FC14)/Fuel_Properties!$D$51)/158.987295</f>
        <v>0.34316455982599903</v>
      </c>
      <c r="BP14" s="48">
        <f>(SUMPRODUCT(--(BP$9=Quarterly_kt!$B$9:FC$9),Quarterly_kt!$B14:FC14)/Fuel_Properties!$D$51)/158.987295</f>
        <v>0.38822611743510982</v>
      </c>
      <c r="BQ14" s="48">
        <f>(SUMPRODUCT(--(BQ$9=Quarterly_kt!$B$9:FC$9),Quarterly_kt!$B14:FC14)/Fuel_Properties!$D$51)/158.987295</f>
        <v>0.39994618626739281</v>
      </c>
      <c r="BR14" s="48">
        <f>(SUMPRODUCT(--(BR$9=Quarterly_kt!$B$9:FC$9),Quarterly_kt!$B14:FC14)/Fuel_Properties!$D$51)/158.987295</f>
        <v>0.35636922317796871</v>
      </c>
      <c r="BS14" s="48">
        <f>(SUMPRODUCT(--(BS$9=Quarterly_kt!$B$9:FC$9),Quarterly_kt!$B14:FC14)/Fuel_Properties!$D$51)/158.987295</f>
        <v>0.4280929059152544</v>
      </c>
      <c r="BT14" s="48">
        <f>(SUMPRODUCT(--(BT$9=Quarterly_kt!$B$9:FC$9),Quarterly_kt!$B14:FC14)/Fuel_Properties!$D$51)/158.987295</f>
        <v>0.47517208113666221</v>
      </c>
      <c r="BU14" s="48">
        <f>(SUMPRODUCT(--(BU$9=Quarterly_kt!$B$9:FC$9),Quarterly_kt!$B14:FC14)/Fuel_Properties!$D$51)/158.987295</f>
        <v>0.42792572507054755</v>
      </c>
      <c r="BV14" s="48">
        <f>(SUMPRODUCT(--(BV$9=Quarterly_kt!$B$9:FC$9),Quarterly_kt!$B14:FC14)/Fuel_Properties!$D$51)/158.987295</f>
        <v>0.3653054974841034</v>
      </c>
      <c r="BW14" s="48">
        <f>(SUMPRODUCT(--(BW$9=Quarterly_kt!$B$9:FC$9),Quarterly_kt!$B14:FC14)/Fuel_Properties!$D$51)/158.987295</f>
        <v>0.46584569576891038</v>
      </c>
      <c r="BX14" s="48">
        <f>(SUMPRODUCT(--(BX$9=Quarterly_kt!$B$9:FC$9),Quarterly_kt!$B14:FC14)/Fuel_Properties!$D$51)/158.987295</f>
        <v>0.44483845911204006</v>
      </c>
      <c r="BY14" s="48">
        <f>(SUMPRODUCT(--(BY$9=Quarterly_kt!$B$9:FC$9),Quarterly_kt!$B14:FC14)/Fuel_Properties!$D$51)/158.987295</f>
        <v>0.38173758099361771</v>
      </c>
      <c r="BZ14" s="48">
        <f>(SUMPRODUCT(--(BZ$9=Quarterly_kt!$B$9:FC$9),Quarterly_kt!$B14:FC14)/Fuel_Properties!$D$51)/158.987295</f>
        <v>0.38979266735992085</v>
      </c>
      <c r="CA14" s="48">
        <f>(SUMPRODUCT(--(CA$9=Quarterly_kt!$B$9:FC$9),Quarterly_kt!$B14:FC14)/Fuel_Properties!$D$51)/158.987295</f>
        <v>0.42785483022151344</v>
      </c>
      <c r="CB14" s="48">
        <f>(SUMPRODUCT(--(CB$9=Quarterly_kt!$B$9:FC$9),Quarterly_kt!$B14:FC14)/Fuel_Properties!$D$51)/158.987295</f>
        <v>0.44483283980912913</v>
      </c>
      <c r="CC14" s="48">
        <f>(SUMPRODUCT(--(CC$9=Quarterly_kt!$B$9:FC$9),Quarterly_kt!$B14:FC14)/Fuel_Properties!$D$51)/158.987295</f>
        <v>0.41683731735351248</v>
      </c>
      <c r="CD14" s="48">
        <f>(SUMPRODUCT(--(CD$9=Quarterly_kt!$B$9:FC$9),Quarterly_kt!$B14:FC14)/Fuel_Properties!$D$51)/158.987295</f>
        <v>0.34003331728253805</v>
      </c>
      <c r="CE14" s="48">
        <f>(SUMPRODUCT(--(CE$9=Quarterly_kt!$B$9:FC$9),Quarterly_kt!$B14:FC14)/Fuel_Properties!$D$51)/158.987295</f>
        <v>0.44838341188719233</v>
      </c>
      <c r="CF14" s="48">
        <f>(SUMPRODUCT(--(CF$9=Quarterly_kt!$B$9:FC$9),Quarterly_kt!$B14:FC14)/Fuel_Properties!$D$51)/158.987295</f>
        <v>0.50869168284619115</v>
      </c>
      <c r="CG14" s="48">
        <f>(SUMPRODUCT(--(CG$9=Quarterly_kt!$B$9:FC$9),Quarterly_kt!$B14:FC14)/Fuel_Properties!$D$51)/158.987295</f>
        <v>0.39531259416366998</v>
      </c>
      <c r="CH14" s="48">
        <f>(SUMPRODUCT(--(CH$9=Quarterly_kt!$B$9:FC$9),Quarterly_kt!$B14:FC14)/Fuel_Properties!$D$51)/158.987295</f>
        <v>0.28342993733471344</v>
      </c>
      <c r="CI14" s="48">
        <f>(SUMPRODUCT(--(CI$9=Quarterly_kt!$B$9:FC$9),Quarterly_kt!$B14:FC14)/Fuel_Properties!$D$51)/158.987295</f>
        <v>0.41270509624548951</v>
      </c>
      <c r="CJ14" s="48">
        <f>(SUMPRODUCT(--(CJ$9=Quarterly_kt!$B$9:FC$9),Quarterly_kt!$B14:FC14)/Fuel_Properties!$D$51)/158.987295</f>
        <v>0.38880240848752778</v>
      </c>
      <c r="CK14" s="48">
        <f>(SUMPRODUCT(--(CK$9=Quarterly_kt!$B$9:FC$9),Quarterly_kt!$B14:FC14)/Fuel_Properties!$D$51)/158.987295</f>
        <v>0.28978628724160477</v>
      </c>
      <c r="CL14" s="48">
        <f>(SUMPRODUCT(--(CL$9=Quarterly_kt!$B$9:FC$9),Quarterly_kt!$B14:FC14)/Fuel_Properties!$D$51)/158.987295</f>
        <v>0.25257228701293982</v>
      </c>
      <c r="CM14" s="48">
        <f>(SUMPRODUCT(--(CM$9=Quarterly_kt!$B$9:FC$9),Quarterly_kt!$B14:FC14)/Fuel_Properties!$D$51)/158.987295</f>
        <v>0.32124909988290123</v>
      </c>
      <c r="CN14" s="48">
        <f>(SUMPRODUCT(--(CN$9=Quarterly_kt!$B$9:FC$9),Quarterly_kt!$B14:FC14)/Fuel_Properties!$D$51)/158.987295</f>
        <v>0.65135266929141611</v>
      </c>
      <c r="CO14" s="48">
        <f>(SUMPRODUCT(--(CO$9=Quarterly_kt!$B$9:FC$9),Quarterly_kt!$B14:FC14)/Fuel_Properties!$D$51)/158.987295</f>
        <v>0.36538233074487897</v>
      </c>
      <c r="CP14" s="48">
        <f>(SUMPRODUCT(--(CP$9=Quarterly_kt!$B$9:FC$9),Quarterly_kt!$B14:FC14)/Fuel_Properties!$D$51)/158.987295</f>
        <v>0.30917425327862735</v>
      </c>
      <c r="CQ14" s="48">
        <f>(SUMPRODUCT(--(CQ$9=Quarterly_kt!$B$9:FC$9),Quarterly_kt!$B14:FC14)/Fuel_Properties!$D$51)/158.987295</f>
        <v>0.31915720899914718</v>
      </c>
      <c r="CR14" s="48">
        <f>(SUMPRODUCT(--(CR$9=Quarterly_kt!$B$9:FC$9),Quarterly_kt!$B14:FC14)/Fuel_Properties!$D$51)/158.987295</f>
        <v>0.57977035742328775</v>
      </c>
      <c r="CS14" s="48">
        <f>(SUMPRODUCT(--(CS$9=Quarterly_kt!$B$9:FC$9),Quarterly_kt!$B14:FC14)/Fuel_Properties!$D$51)/158.987295</f>
        <v>0.41910175933597504</v>
      </c>
      <c r="CT14" s="48">
        <f>(SUMPRODUCT(--(CT$9=Quarterly_kt!$B$9:FC$9),Quarterly_kt!$B14:FC14)/Fuel_Properties!$D$51)/158.987295</f>
        <v>0.24354911567390689</v>
      </c>
      <c r="CU14" s="48">
        <f>(SUMPRODUCT(--(CU$9=Quarterly_kt!$B$9:FC$9),Quarterly_kt!$B14:FC14)/Fuel_Properties!$D$51)/158.987295</f>
        <v>0.48066267448371858</v>
      </c>
      <c r="CV14" s="48">
        <f>(SUMPRODUCT(--(CV$9=Quarterly_kt!$B$9:FC$9),Quarterly_kt!$B14:FC14)/Fuel_Properties!$D$51)/158.987295</f>
        <v>0.57032180514731012</v>
      </c>
      <c r="CW14" s="48">
        <f>(SUMPRODUCT(--(CW$9=Quarterly_kt!$B$9:FC$9),Quarterly_kt!$B14:FC14)/Fuel_Properties!$D$51)/158.987295</f>
        <v>0.48744695057943249</v>
      </c>
      <c r="CX14" s="48">
        <f>(SUMPRODUCT(--(CX$9=Quarterly_kt!$B$9:FC$9),Quarterly_kt!$B14:FC14)/Fuel_Properties!$D$51)/158.987295</f>
        <v>0.36030184590085423</v>
      </c>
      <c r="CY14" s="48">
        <f>(SUMPRODUCT(--(CY$9=Quarterly_kt!$B$9:FC$9),Quarterly_kt!$B14:FC14)/Fuel_Properties!$D$51)/158.987295</f>
        <v>0.50831359195295589</v>
      </c>
      <c r="CZ14" s="48">
        <f>(SUMPRODUCT(--(CZ$9=Quarterly_kt!$B$9:FC$9),Quarterly_kt!$B14:FC14)/Fuel_Properties!$D$51)/158.987295</f>
        <v>0.67293575271168971</v>
      </c>
      <c r="DA14" s="48">
        <f>(SUMPRODUCT(--(DA$9=Quarterly_kt!$B$9:FC$9),Quarterly_kt!$B14:FC14)/Fuel_Properties!$D$51)/158.987295</f>
        <v>0.48097267701053065</v>
      </c>
      <c r="DB14" s="48">
        <f>(SUMPRODUCT(--(DB$9=Quarterly_kt!$B$9:FC$9),Quarterly_kt!$B14:FC14)/Fuel_Properties!$D$51)/158.987295</f>
        <v>0.41175348604125073</v>
      </c>
      <c r="DC14" s="48">
        <f>(SUMPRODUCT(--(DC$9=Quarterly_kt!$B$9:FC$9),Quarterly_kt!$B14:FC14)/Fuel_Properties!$D$51)/158.987295</f>
        <v>0.48988172102507205</v>
      </c>
      <c r="DD14" s="48">
        <f>(SUMPRODUCT(--(DD$9=Quarterly_kt!$B$9:FC$9),Quarterly_kt!$B14:FC14)/Fuel_Properties!$D$51)/158.987295</f>
        <v>0.6910506308990354</v>
      </c>
      <c r="DE14" s="48">
        <f>(SUMPRODUCT(--(DE$9=Quarterly_kt!$B$9:FC$9),Quarterly_kt!$B14:FC14)/Fuel_Properties!$D$51)/158.987295</f>
        <v>0.56541581989997569</v>
      </c>
      <c r="DF14" s="48">
        <f>(SUMPRODUCT(--(DF$9=Quarterly_kt!$B$9:FC$9),Quarterly_kt!$B14:FC14)/Fuel_Properties!$D$51)/158.987295</f>
        <v>0.52709785182512092</v>
      </c>
      <c r="DG14" s="48">
        <f>(SUMPRODUCT(--(DG$9=Quarterly_kt!$B$9:FC$9),Quarterly_kt!$B14:FC14)/Fuel_Properties!$D$51)/158.987295</f>
        <v>0.65626278660105086</v>
      </c>
      <c r="DH14" s="48">
        <f>(SUMPRODUCT(--(DH$9=Quarterly_kt!$B$9:FC$9),Quarterly_kt!$B14:FC14)/Fuel_Properties!$D$51)/158.987295</f>
        <v>0.78635878755417543</v>
      </c>
      <c r="DI14" s="48">
        <f>(SUMPRODUCT(--(DI$9=Quarterly_kt!$B$9:FC$9),Quarterly_kt!$B14:FC14)/Fuel_Properties!$D$51)/158.987295</f>
        <v>0.59207812014351158</v>
      </c>
      <c r="DJ14" s="48">
        <f>(SUMPRODUCT(--(DJ$9=Quarterly_kt!$B$9:FC$9),Quarterly_kt!$B14:FC14)/Fuel_Properties!$D$51)/158.987295</f>
        <v>0.56138160466104081</v>
      </c>
      <c r="DK14" s="48">
        <f>(SUMPRODUCT(--(DK$9=Quarterly_kt!$B$9:FC$9),Quarterly_kt!$B14:FC14)/Fuel_Properties!$D$51)/158.987295</f>
        <v>0.73643907542397014</v>
      </c>
      <c r="DL14" s="48">
        <f>(SUMPRODUCT(--(DL$9=Quarterly_kt!$B$9:FC$9),Quarterly_kt!$B14:FC14)/Fuel_Properties!$D$51)/158.987295</f>
        <v>0.71633983767147402</v>
      </c>
      <c r="DM14" s="48">
        <f>(SUMPRODUCT(--(DM$9=Quarterly_kt!$B$9:FC$9),Quarterly_kt!$B14:FC14)/Fuel_Properties!$D$51)/158.987295</f>
        <v>0.57517334910877227</v>
      </c>
      <c r="DN14" s="48">
        <f>(SUMPRODUCT(--(DN$9=Quarterly_kt!$B$9:FC$9),Quarterly_kt!$B14:FC14)/Fuel_Properties!$D$51)/158.987295</f>
        <v>0.3549908045953607</v>
      </c>
      <c r="DO14" s="48">
        <f>(SUMPRODUCT(--(DO$9=Quarterly_kt!$B$9:FC$9),Quarterly_kt!$B14:FC14)/Fuel_Properties!$D$51)/158.987295</f>
        <v>0.49342589361834033</v>
      </c>
      <c r="DP14" s="48">
        <f>(SUMPRODUCT(--(DP$9=Quarterly_kt!$B$9:FC$9),Quarterly_kt!$B14:FC14)/Fuel_Properties!$D$51)/158.987295</f>
        <v>0.62659045235391331</v>
      </c>
      <c r="DQ14" s="48">
        <f>(SUMPRODUCT(--(DQ$9=Quarterly_kt!$B$9:FC$9),Quarterly_kt!$B14:FC14)/Fuel_Properties!$D$51)/158.987295</f>
        <v>0.47624476877886845</v>
      </c>
      <c r="DR14" s="48">
        <f>(SUMPRODUCT(--(DR$9=Quarterly_kt!$B$9:FC$9),Quarterly_kt!$B14:FC14)/Fuel_Properties!$D$51)/158.987295</f>
        <v>0.44621363665314756</v>
      </c>
      <c r="DS14" s="48">
        <f>(SUMPRODUCT(--(DS$9=Quarterly_kt!$B$9:FC$9),Quarterly_kt!$B14:FC14)/Fuel_Properties!$D$51)/158.987295</f>
        <v>0.57126511571770833</v>
      </c>
      <c r="DT14" s="48">
        <f>(SUMPRODUCT(--(DT$9=Quarterly_kt!$B$9:FC$9),Quarterly_kt!$B14:FC14)/Fuel_Properties!$D$51)/158.987295</f>
        <v>0.61012447984387053</v>
      </c>
      <c r="DU14" s="48">
        <f>(SUMPRODUCT(--(DU$9=Quarterly_kt!$B$9:FC$9),Quarterly_kt!$B14:FC14)/Fuel_Properties!$D$51)/158.987295</f>
        <v>0.47060212859040873</v>
      </c>
      <c r="DV14" s="48">
        <f>(SUMPRODUCT(--(DV$9=Quarterly_kt!$B$9:FC$9),Quarterly_kt!$B14:FC14)/Fuel_Properties!$D$51)/158.987295</f>
        <v>0.44582560883251632</v>
      </c>
      <c r="DW14" s="48">
        <f>(SUMPRODUCT(--(DW$9=Quarterly_kt!$B$9:FC$9),Quarterly_kt!$B14:FC14)/Fuel_Properties!$D$51)/158.987295</f>
        <v>0.55847748160243094</v>
      </c>
      <c r="DX14" s="48">
        <f>(SUMPRODUCT(--(DX$9=Quarterly_kt!$B$9:FC$9),Quarterly_kt!$B14:FC14)/Fuel_Properties!$D$51)/158.987295</f>
        <v>0.55507760216101043</v>
      </c>
      <c r="DY14" s="48">
        <f>(SUMPRODUCT(--(DY$9=Quarterly_kt!$B$9:FC$9),Quarterly_kt!$B14:FC14)/Fuel_Properties!$D$51)/158.987295</f>
        <v>0.49214954797361515</v>
      </c>
      <c r="DZ14" s="48">
        <f>(SUMPRODUCT(--(DZ$9=Quarterly_kt!$B$9:FC$9),Quarterly_kt!$B14:FC14)/Fuel_Properties!$D$51)/158.987295</f>
        <v>0.36601445133853655</v>
      </c>
      <c r="EA14" s="48">
        <f>(SUMPRODUCT(--(EA$9=Quarterly_kt!$B$9:FC$9),Quarterly_kt!$B14:FC14)/Fuel_Properties!$D$51)/158.987295</f>
        <v>0.5412631827491392</v>
      </c>
      <c r="EB14" s="48">
        <f>(SUMPRODUCT(--(EB$9=Quarterly_kt!$B$9:FC$9),Quarterly_kt!$B14:FC14)/Fuel_Properties!$D$51)/158.987295</f>
        <v>0.54332814430537069</v>
      </c>
      <c r="EC14" s="48">
        <f>(SUMPRODUCT(--(EC$9=Quarterly_kt!$B$9:FC$9),Quarterly_kt!$B14:FC14)/Fuel_Properties!$D$51)/158.987295</f>
        <v>0.32064714654128562</v>
      </c>
      <c r="ED14" s="48">
        <f>(SUMPRODUCT(--(ED$9=Quarterly_kt!$B$9:FC$9),Quarterly_kt!$B14:FC14)/Fuel_Properties!$D$51)/158.987295</f>
        <v>0.30119611804374252</v>
      </c>
      <c r="EE14" s="48">
        <f>(SUMPRODUCT(--(EE$9=Quarterly_kt!$B$9:FC$9),Quarterly_kt!$B14:FC14)/Fuel_Properties!$D$51)/158.987295</f>
        <v>0.34278864346021015</v>
      </c>
      <c r="EF14" s="48">
        <f>(SUMPRODUCT(--(EF$9=Quarterly_kt!$B$9:FC$9),Quarterly_kt!$B14:FC14)/Fuel_Properties!$D$51)/158.987295</f>
        <v>0.37253766886177264</v>
      </c>
      <c r="EG14" s="48">
        <f>(SUMPRODUCT(--(EG$9=Quarterly_kt!$B$9:FC$9),Quarterly_kt!$B14:FC14)/Fuel_Properties!$D$51)/158.987295</f>
        <v>0.28329682006113172</v>
      </c>
      <c r="EH14" s="48">
        <f>(SUMPRODUCT(--(EH$9=Quarterly_kt!$B$9:FC$9),Quarterly_kt!$B14:FC14)/Fuel_Properties!$D$51)/158.987295</f>
        <v>0.27059944380209944</v>
      </c>
      <c r="EI14" s="48">
        <f>(SUMPRODUCT(--(EI$9=Quarterly_kt!$B$9:FC$9),Quarterly_kt!$B14:FC14)/Fuel_Properties!$D$51)/158.987295</f>
        <v>0.28812523658925754</v>
      </c>
      <c r="EJ14" s="48">
        <f>(SUMPRODUCT(--(EJ$9=Quarterly_kt!$B$9:FC$9),Quarterly_kt!$B14:FC14)/Fuel_Properties!$D$51)/158.987295</f>
        <v>0.24286947359136943</v>
      </c>
      <c r="EK14" s="48">
        <f>(SUMPRODUCT(--(EK$9=Quarterly_kt!$B$9:FC$9),Quarterly_kt!$B14:FC14)/Fuel_Properties!$D$51)/158.987295</f>
        <v>0.20328706901447702</v>
      </c>
      <c r="EL14" s="48">
        <f>(SUMPRODUCT(--(EL$9=Quarterly_kt!$B$9:FC$9),Quarterly_kt!$B14:FC14)/Fuel_Properties!$D$51)/158.987295</f>
        <v>0.17087909846840779</v>
      </c>
      <c r="EM14" s="48">
        <f>(SUMPRODUCT(--(EM$9=Quarterly_kt!$B$9:FC$9),Quarterly_kt!$B14:FC14)/Fuel_Properties!$D$51)/158.987295</f>
        <v>0.20321483177373798</v>
      </c>
      <c r="EN14" s="48">
        <f>(SUMPRODUCT(--(EN$9=Quarterly_kt!$B$9:FC$9),Quarterly_kt!$B14:FC14)/Fuel_Properties!$D$51)/158.987295</f>
        <v>0.23174498899438065</v>
      </c>
      <c r="EO14" s="48">
        <f>(SUMPRODUCT(--(EO$9=Quarterly_kt!$B$9:FC$9),Quarterly_kt!$B14:FC14)/Fuel_Properties!$D$51)/158.987295</f>
        <v>0.25713541331861584</v>
      </c>
      <c r="EP14" s="48">
        <f>(SUMPRODUCT(--(EP$9=Quarterly_kt!$B$9:FC$9),Quarterly_kt!$B14:FC14)/Fuel_Properties!$D$51)/158.987295</f>
        <v>0.3248376224949206</v>
      </c>
      <c r="EQ14" s="48">
        <f>(SUMPRODUCT(--(EQ$9=Quarterly_kt!$B$9:FC$9),Quarterly_kt!$B14:FC14)/Fuel_Properties!$D$51)/158.987295</f>
        <v>0.45931609549364849</v>
      </c>
      <c r="ER14" s="48">
        <f>(SUMPRODUCT(--(ER$9=Quarterly_kt!$B$9:FC$9),Quarterly_kt!$B14:FC14)/Fuel_Properties!$D$51)/158.987295</f>
        <v>0.55403986800017424</v>
      </c>
      <c r="ES14" s="48">
        <f>(SUMPRODUCT(--(ES$9=Quarterly_kt!$B$9:FC$9),Quarterly_kt!$B14:FC14)/Fuel_Properties!$D$51)/158.987295</f>
        <v>0.41280970534392997</v>
      </c>
      <c r="ET14" s="48">
        <f>(SUMPRODUCT(--(ET$9=Quarterly_kt!$B$9:FC$9),Quarterly_kt!$B14:FC14)/Fuel_Properties!$D$51)/158.987295</f>
        <v>0.34878860510439147</v>
      </c>
      <c r="EU14" s="48">
        <f>(SUMPRODUCT(--(EU$9=Quarterly_kt!$B$9:FC$9),Quarterly_kt!$B14:FC14)/Fuel_Properties!$D$51)/158.987295</f>
        <v>0.40177023103378157</v>
      </c>
      <c r="EV14" s="48">
        <f>(SUMPRODUCT(--(EV$9=Quarterly_kt!$B$9:FC$9),Quarterly_kt!$B14:FC14)/Fuel_Properties!$D$51)/158.987295</f>
        <v>0.54076732918117587</v>
      </c>
      <c r="EW14" s="48">
        <f>(SUMPRODUCT(--(EW$9=Quarterly_kt!$B$9:FC$9),Quarterly_kt!$B14:FC14)/Fuel_Properties!$D$51)/158.987295</f>
        <v>0.45361633665073114</v>
      </c>
      <c r="EX14" s="48">
        <f>(SUMPRODUCT(--(EX$9=Quarterly_kt!$B$9:FC$9),Quarterly_kt!$B14:FC14)/Fuel_Properties!$D$51)/158.987295</f>
        <v>0.48004516481750314</v>
      </c>
      <c r="EY14" s="48">
        <f>(SUMPRODUCT(--(EY$9=Quarterly_kt!$B$9:FC$9),Quarterly_kt!$B14:FC14)/Fuel_Properties!$D$51)/158.987295</f>
        <v>0.51902070187318072</v>
      </c>
      <c r="EZ14" s="48">
        <f>(SUMPRODUCT(--(EZ$9=Quarterly_kt!$B$9:FC$9),Quarterly_kt!$B14:FC14)/Fuel_Properties!$D$51)/158.987295</f>
        <v>0.53733798144023848</v>
      </c>
      <c r="FA14" s="48">
        <f>(SUMPRODUCT(--(FA$9=Quarterly_kt!$B$9:FC$9),Quarterly_kt!$B14:FC14)/Fuel_Properties!$D$51)/158.987295</f>
        <v>0.41647469474177318</v>
      </c>
      <c r="FB14" s="48">
        <f>(SUMPRODUCT(--(FB$9=Quarterly_kt!$B$9:FC$9),Quarterly_kt!$B14:FC14)/Fuel_Properties!$D$51)/158.987295</f>
        <v>0.43369849140658112</v>
      </c>
      <c r="FC14" s="48">
        <f>(SUMPRODUCT(--(FC$9=Quarterly_kt!$B$9:FC$9),Quarterly_kt!$B14:FC14)/Fuel_Properties!$D$51)/158.987295</f>
        <v>0.55370856172430749</v>
      </c>
      <c r="FD14" s="48">
        <f>(SUMPRODUCT(--(FD$9=Quarterly_kt!$B$9:FD$9),Quarterly_kt!$B14:FD14)/Fuel_Properties!$D$51)/158.987295</f>
        <v>0.58698461041093652</v>
      </c>
      <c r="FE14" s="48">
        <f>(SUMPRODUCT(--(FE$9=Quarterly_kt!$B$9:FF$9),Quarterly_kt!$B14:FF14)/Fuel_Properties!$D$51)/158.987295</f>
        <v>0.51726357605420847</v>
      </c>
      <c r="FF14" s="48">
        <f>(SUMPRODUCT(--(FF$9=Quarterly_kt!$B$9:FF$9),Quarterly_kt!$B14:FF14)/Fuel_Properties!$D$51)/158.987295</f>
        <v>0.49545655833578867</v>
      </c>
      <c r="FG14" s="48">
        <f>(SUMPRODUCT(--(FG$9=Quarterly_kt!$B$9:FG$9),Quarterly_kt!$B14:FG14)/Fuel_Properties!$D$51)/158.987295</f>
        <v>0.65662965651792038</v>
      </c>
      <c r="FH14" s="48">
        <f>(SUMPRODUCT(--(FH$9=Quarterly_kt!$B$9:FI$9),Quarterly_kt!$B14:FI14)/Fuel_Properties!$D$51)/158.987295</f>
        <v>0.70829130861125511</v>
      </c>
      <c r="FI14" s="48">
        <f>(SUMPRODUCT(--(FI$9=Quarterly_kt!$B$9:FI$9),Quarterly_kt!$B14:FI14)/Fuel_Properties!$D$51)/158.987295</f>
        <v>0.57099878931801906</v>
      </c>
      <c r="FJ14" s="48">
        <f>(SUMPRODUCT(--(FJ$9=Quarterly_kt!$B$9:FJ$9),Quarterly_kt!$B14:FJ14)/Fuel_Properties!$D$51)/158.987295</f>
        <v>0.55301295769131198</v>
      </c>
      <c r="FK14" s="48">
        <f>(SUMPRODUCT(--(FK$9=Quarterly_kt!$B$9:FL$9),Quarterly_kt!$B14:FL14)/Fuel_Properties!$D$51)/158.987295</f>
        <v>0.59797421929617123</v>
      </c>
      <c r="FL14" s="48">
        <f>(SUMPRODUCT(--(FL$9=Quarterly_kt!$B$9:FL$9),Quarterly_kt!$B14:FL14)/Fuel_Properties!$D$51)/158.987295</f>
        <v>0.63907853863137387</v>
      </c>
      <c r="FM14" s="48">
        <f>(SUMPRODUCT(--(FM$9=Quarterly_kt!$B$9:FM$9),Quarterly_kt!$B14:FM14)/Fuel_Properties!$D$51)/158.987295</f>
        <v>0.49634450361367471</v>
      </c>
      <c r="FN14" s="48">
        <f>(SUMPRODUCT(--(FN$9=Quarterly_kt!$B$9:FN$9),Quarterly_kt!$B14:FN14)/Fuel_Properties!$D$51)/158.987295</f>
        <v>0.57542767470414891</v>
      </c>
      <c r="FO14" s="48">
        <f>(SUMPRODUCT(--(FO$9=Quarterly_kt!$B$9:FO$9),Quarterly_kt!$B14:FO14)/Fuel_Properties!$D$51)/158.987295</f>
        <v>0.46378208730135773</v>
      </c>
      <c r="FP14" s="48">
        <f>(SUMPRODUCT(--(FP$9=Quarterly_kt!$B$9:FP$9),Quarterly_kt!$B14:FP14)/Fuel_Properties!$D$51)/158.987295</f>
        <v>0.49480565601819215</v>
      </c>
      <c r="FQ14" s="48">
        <f>(SUMPRODUCT(--(FQ$9=Quarterly_kt!$B$9:FQ$9),Quarterly_kt!$B14:FQ14)/Fuel_Properties!$D$51)/158.987295</f>
        <v>0.45349339809079325</v>
      </c>
      <c r="FR14" s="48">
        <f>(SUMPRODUCT(--(FR$9=Quarterly_kt!$B$9:FR$9),Quarterly_kt!$B14:FR14)/Fuel_Properties!$D$51)/158.987295</f>
        <v>0.44213988905234858</v>
      </c>
      <c r="FS14" s="48">
        <f>(SUMPRODUCT(--(FS$9=Quarterly_kt!$B$9:FS$9),Quarterly_kt!$B14:FS14)/Fuel_Properties!$D$51)/158.987295</f>
        <v>0.53768033509910484</v>
      </c>
      <c r="FT14" s="48">
        <f>(SUMPRODUCT(--(FT$9=Quarterly_kt!$B$9:FT$9),Quarterly_kt!$B14:FT14)/Fuel_Properties!$D$51)/158.987295</f>
        <v>0.5549752260458225</v>
      </c>
      <c r="FU14" s="48">
        <f>(SUMPRODUCT(--(FU$9=Quarterly_kt!$B$9:FU$9),Quarterly_kt!$B14:FU14)/Fuel_Properties!$D$51)/158.987295</f>
        <v>0.54508757851955847</v>
      </c>
      <c r="FV14" s="48">
        <f>(SUMPRODUCT(--(FV$9=Quarterly_kt!$B$9:FV$9),Quarterly_kt!$B14:FV14)/Fuel_Properties!$D$51)/158.987295</f>
        <v>0.47205329281042685</v>
      </c>
    </row>
    <row r="15" spans="1:178" ht="15" x14ac:dyDescent="0.25">
      <c r="A15" s="27" t="s">
        <v>114</v>
      </c>
      <c r="B15" s="53">
        <f>SUM(B16:B16)</f>
        <v>0</v>
      </c>
      <c r="C15" s="53">
        <f t="shared" ref="C15:BN15" si="14">SUM(C16:C16)</f>
        <v>0</v>
      </c>
      <c r="D15" s="53">
        <f t="shared" si="14"/>
        <v>0</v>
      </c>
      <c r="E15" s="53">
        <f t="shared" si="14"/>
        <v>0</v>
      </c>
      <c r="F15" s="53">
        <f t="shared" si="14"/>
        <v>0</v>
      </c>
      <c r="G15" s="53">
        <f t="shared" si="14"/>
        <v>0</v>
      </c>
      <c r="H15" s="53">
        <f t="shared" si="14"/>
        <v>0</v>
      </c>
      <c r="I15" s="53">
        <f t="shared" si="14"/>
        <v>0</v>
      </c>
      <c r="J15" s="53">
        <f t="shared" si="14"/>
        <v>0</v>
      </c>
      <c r="K15" s="53">
        <f t="shared" si="14"/>
        <v>0</v>
      </c>
      <c r="L15" s="53">
        <f t="shared" si="14"/>
        <v>0</v>
      </c>
      <c r="M15" s="53">
        <f t="shared" si="14"/>
        <v>0</v>
      </c>
      <c r="N15" s="53">
        <f t="shared" si="14"/>
        <v>0</v>
      </c>
      <c r="O15" s="53">
        <f t="shared" si="14"/>
        <v>0</v>
      </c>
      <c r="P15" s="53">
        <f t="shared" si="14"/>
        <v>0</v>
      </c>
      <c r="Q15" s="53">
        <f t="shared" si="14"/>
        <v>0</v>
      </c>
      <c r="R15" s="53">
        <f t="shared" si="14"/>
        <v>0</v>
      </c>
      <c r="S15" s="53">
        <f t="shared" si="14"/>
        <v>0</v>
      </c>
      <c r="T15" s="53">
        <f t="shared" si="14"/>
        <v>0</v>
      </c>
      <c r="U15" s="53">
        <f t="shared" si="14"/>
        <v>0</v>
      </c>
      <c r="V15" s="53">
        <f t="shared" si="14"/>
        <v>0</v>
      </c>
      <c r="W15" s="53">
        <f t="shared" si="14"/>
        <v>0</v>
      </c>
      <c r="X15" s="53">
        <f t="shared" si="14"/>
        <v>0</v>
      </c>
      <c r="Y15" s="53">
        <f t="shared" si="14"/>
        <v>0</v>
      </c>
      <c r="Z15" s="53">
        <f t="shared" si="14"/>
        <v>0</v>
      </c>
      <c r="AA15" s="53">
        <f t="shared" si="14"/>
        <v>0</v>
      </c>
      <c r="AB15" s="53">
        <f t="shared" si="14"/>
        <v>0</v>
      </c>
      <c r="AC15" s="53">
        <f t="shared" si="14"/>
        <v>0</v>
      </c>
      <c r="AD15" s="53">
        <f t="shared" si="14"/>
        <v>0</v>
      </c>
      <c r="AE15" s="53">
        <f t="shared" si="14"/>
        <v>0</v>
      </c>
      <c r="AF15" s="53">
        <f t="shared" si="14"/>
        <v>0</v>
      </c>
      <c r="AG15" s="53">
        <f t="shared" si="14"/>
        <v>0</v>
      </c>
      <c r="AH15" s="53">
        <f t="shared" si="14"/>
        <v>0</v>
      </c>
      <c r="AI15" s="53">
        <f t="shared" si="14"/>
        <v>0</v>
      </c>
      <c r="AJ15" s="53">
        <f t="shared" si="14"/>
        <v>0</v>
      </c>
      <c r="AK15" s="53">
        <f t="shared" si="14"/>
        <v>0</v>
      </c>
      <c r="AL15" s="53">
        <f t="shared" si="14"/>
        <v>0</v>
      </c>
      <c r="AM15" s="53">
        <f t="shared" si="14"/>
        <v>0</v>
      </c>
      <c r="AN15" s="53">
        <f t="shared" si="14"/>
        <v>0</v>
      </c>
      <c r="AO15" s="53">
        <f t="shared" si="14"/>
        <v>0</v>
      </c>
      <c r="AP15" s="53">
        <f t="shared" si="14"/>
        <v>0</v>
      </c>
      <c r="AQ15" s="53">
        <f t="shared" si="14"/>
        <v>0</v>
      </c>
      <c r="AR15" s="53">
        <f t="shared" si="14"/>
        <v>0</v>
      </c>
      <c r="AS15" s="53">
        <f t="shared" si="14"/>
        <v>0</v>
      </c>
      <c r="AT15" s="53">
        <f t="shared" si="14"/>
        <v>0</v>
      </c>
      <c r="AU15" s="53">
        <f t="shared" si="14"/>
        <v>0</v>
      </c>
      <c r="AV15" s="53">
        <f t="shared" si="14"/>
        <v>0</v>
      </c>
      <c r="AW15" s="53">
        <f t="shared" si="14"/>
        <v>0.42206384482354603</v>
      </c>
      <c r="AX15" s="53">
        <f t="shared" si="14"/>
        <v>1.0868716653644011</v>
      </c>
      <c r="AY15" s="53">
        <f t="shared" si="14"/>
        <v>1.1807183035842619</v>
      </c>
      <c r="AZ15" s="53">
        <f t="shared" si="14"/>
        <v>1.2861197349026081</v>
      </c>
      <c r="BA15" s="53">
        <f t="shared" si="14"/>
        <v>1.3647126888412078</v>
      </c>
      <c r="BB15" s="53">
        <f t="shared" si="14"/>
        <v>1.2544840348554323</v>
      </c>
      <c r="BC15" s="53">
        <f t="shared" si="14"/>
        <v>1.2599984368481019</v>
      </c>
      <c r="BD15" s="53">
        <f t="shared" si="14"/>
        <v>0.74458000813634861</v>
      </c>
      <c r="BE15" s="53">
        <f t="shared" si="14"/>
        <v>0.87507621036902772</v>
      </c>
      <c r="BF15" s="53">
        <f t="shared" si="14"/>
        <v>1.161876016160079</v>
      </c>
      <c r="BG15" s="53">
        <f t="shared" si="14"/>
        <v>1.2331729920776082</v>
      </c>
      <c r="BH15" s="53">
        <f t="shared" si="14"/>
        <v>1.3940238563560892</v>
      </c>
      <c r="BI15" s="53">
        <f t="shared" si="14"/>
        <v>1.4547755989245601</v>
      </c>
      <c r="BJ15" s="53">
        <f t="shared" si="14"/>
        <v>1.3420272874129031</v>
      </c>
      <c r="BK15" s="53">
        <f t="shared" si="14"/>
        <v>1.3763523188934272</v>
      </c>
      <c r="BL15" s="53">
        <f t="shared" si="14"/>
        <v>1.2769234091179102</v>
      </c>
      <c r="BM15" s="53">
        <f t="shared" si="14"/>
        <v>1.4402599961407792</v>
      </c>
      <c r="BN15" s="53">
        <f t="shared" si="14"/>
        <v>1.254588770261988</v>
      </c>
      <c r="BO15" s="53">
        <f t="shared" ref="BO15:DZ15" si="15">SUM(BO16:BO16)</f>
        <v>1.3595595073573297</v>
      </c>
      <c r="BP15" s="53">
        <f t="shared" si="15"/>
        <v>1.4950197772882841</v>
      </c>
      <c r="BQ15" s="53">
        <f t="shared" si="15"/>
        <v>1.4195059046852649</v>
      </c>
      <c r="BR15" s="53">
        <f t="shared" si="15"/>
        <v>0.84465375479389393</v>
      </c>
      <c r="BS15" s="53">
        <f t="shared" si="15"/>
        <v>1.136996348395066</v>
      </c>
      <c r="BT15" s="53">
        <f t="shared" si="15"/>
        <v>1.2981727493143973</v>
      </c>
      <c r="BU15" s="53">
        <f t="shared" si="15"/>
        <v>1.0713918406612823</v>
      </c>
      <c r="BV15" s="53">
        <f t="shared" si="15"/>
        <v>1.2726920002360051</v>
      </c>
      <c r="BW15" s="53">
        <f t="shared" si="15"/>
        <v>1.3381349829827256</v>
      </c>
      <c r="BX15" s="53">
        <f t="shared" si="15"/>
        <v>1.5384816117330138</v>
      </c>
      <c r="BY15" s="53">
        <f t="shared" si="15"/>
        <v>1.4759388654479579</v>
      </c>
      <c r="BZ15" s="53">
        <f t="shared" si="15"/>
        <v>1.2562567988304358</v>
      </c>
      <c r="CA15" s="53">
        <f t="shared" si="15"/>
        <v>1.5295690371736197</v>
      </c>
      <c r="CB15" s="53">
        <f t="shared" si="15"/>
        <v>1.3457681993379857</v>
      </c>
      <c r="CC15" s="53">
        <f t="shared" si="15"/>
        <v>0.99064061265175585</v>
      </c>
      <c r="CD15" s="53">
        <f t="shared" si="15"/>
        <v>1.1098257419629611</v>
      </c>
      <c r="CE15" s="53">
        <f t="shared" si="15"/>
        <v>1.0751654937839126</v>
      </c>
      <c r="CF15" s="53">
        <f t="shared" si="15"/>
        <v>1.0593713811837864</v>
      </c>
      <c r="CG15" s="53">
        <f t="shared" si="15"/>
        <v>0.72066595569336511</v>
      </c>
      <c r="CH15" s="53">
        <f t="shared" si="15"/>
        <v>0.36806832346224427</v>
      </c>
      <c r="CI15" s="53">
        <f t="shared" si="15"/>
        <v>0.7591334534147367</v>
      </c>
      <c r="CJ15" s="53">
        <f t="shared" si="15"/>
        <v>0.70698973009319099</v>
      </c>
      <c r="CK15" s="53">
        <f t="shared" si="15"/>
        <v>0.63603741689367888</v>
      </c>
      <c r="CL15" s="53">
        <f t="shared" si="15"/>
        <v>0.71059394456296998</v>
      </c>
      <c r="CM15" s="53">
        <f t="shared" si="15"/>
        <v>0.34506787297385638</v>
      </c>
      <c r="CN15" s="53">
        <f t="shared" si="15"/>
        <v>0.36019397228363575</v>
      </c>
      <c r="CO15" s="53">
        <f t="shared" si="15"/>
        <v>8.6269101083186292E-2</v>
      </c>
      <c r="CP15" s="53">
        <f t="shared" si="15"/>
        <v>0.12186614314503577</v>
      </c>
      <c r="CQ15" s="53">
        <f t="shared" si="15"/>
        <v>0</v>
      </c>
      <c r="CR15" s="53">
        <f t="shared" si="15"/>
        <v>0</v>
      </c>
      <c r="CS15" s="53">
        <f t="shared" si="15"/>
        <v>0</v>
      </c>
      <c r="CT15" s="53">
        <f t="shared" si="15"/>
        <v>0</v>
      </c>
      <c r="CU15" s="53">
        <f t="shared" si="15"/>
        <v>0</v>
      </c>
      <c r="CV15" s="53">
        <f t="shared" si="15"/>
        <v>0</v>
      </c>
      <c r="CW15" s="53">
        <f t="shared" si="15"/>
        <v>0</v>
      </c>
      <c r="CX15" s="53">
        <f t="shared" si="15"/>
        <v>0</v>
      </c>
      <c r="CY15" s="53">
        <f t="shared" si="15"/>
        <v>0</v>
      </c>
      <c r="CZ15" s="53">
        <f t="shared" si="15"/>
        <v>0</v>
      </c>
      <c r="DA15" s="53">
        <f t="shared" si="15"/>
        <v>0</v>
      </c>
      <c r="DB15" s="53">
        <f t="shared" si="15"/>
        <v>0</v>
      </c>
      <c r="DC15" s="53">
        <f t="shared" si="15"/>
        <v>0</v>
      </c>
      <c r="DD15" s="53">
        <f t="shared" si="15"/>
        <v>0</v>
      </c>
      <c r="DE15" s="53">
        <f t="shared" si="15"/>
        <v>0</v>
      </c>
      <c r="DF15" s="53">
        <f t="shared" si="15"/>
        <v>0</v>
      </c>
      <c r="DG15" s="53">
        <f t="shared" si="15"/>
        <v>0</v>
      </c>
      <c r="DH15" s="53">
        <f t="shared" si="15"/>
        <v>0</v>
      </c>
      <c r="DI15" s="53">
        <f t="shared" si="15"/>
        <v>0</v>
      </c>
      <c r="DJ15" s="53">
        <f t="shared" si="15"/>
        <v>0</v>
      </c>
      <c r="DK15" s="53">
        <f t="shared" si="15"/>
        <v>0</v>
      </c>
      <c r="DL15" s="53">
        <f t="shared" si="15"/>
        <v>0</v>
      </c>
      <c r="DM15" s="53">
        <f t="shared" si="15"/>
        <v>0</v>
      </c>
      <c r="DN15" s="53">
        <f t="shared" si="15"/>
        <v>0</v>
      </c>
      <c r="DO15" s="53">
        <f t="shared" si="15"/>
        <v>0</v>
      </c>
      <c r="DP15" s="53">
        <f t="shared" si="15"/>
        <v>0</v>
      </c>
      <c r="DQ15" s="53">
        <f t="shared" si="15"/>
        <v>0</v>
      </c>
      <c r="DR15" s="53">
        <f t="shared" si="15"/>
        <v>0</v>
      </c>
      <c r="DS15" s="53">
        <f t="shared" si="15"/>
        <v>0</v>
      </c>
      <c r="DT15" s="53">
        <f t="shared" si="15"/>
        <v>0</v>
      </c>
      <c r="DU15" s="53">
        <f t="shared" si="15"/>
        <v>0</v>
      </c>
      <c r="DV15" s="53">
        <f t="shared" si="15"/>
        <v>0</v>
      </c>
      <c r="DW15" s="53">
        <f t="shared" si="15"/>
        <v>0</v>
      </c>
      <c r="DX15" s="53">
        <f t="shared" si="15"/>
        <v>0</v>
      </c>
      <c r="DY15" s="53">
        <f t="shared" si="15"/>
        <v>0</v>
      </c>
      <c r="DZ15" s="53">
        <f t="shared" si="15"/>
        <v>0</v>
      </c>
      <c r="EA15" s="53">
        <f t="shared" ref="EA15:FV15" si="16">SUM(EA16:EA16)</f>
        <v>0</v>
      </c>
      <c r="EB15" s="53">
        <f t="shared" si="16"/>
        <v>0</v>
      </c>
      <c r="EC15" s="53">
        <f t="shared" si="16"/>
        <v>0</v>
      </c>
      <c r="ED15" s="53">
        <f t="shared" si="16"/>
        <v>0</v>
      </c>
      <c r="EE15" s="53">
        <f t="shared" si="16"/>
        <v>0</v>
      </c>
      <c r="EF15" s="53">
        <f t="shared" si="16"/>
        <v>0</v>
      </c>
      <c r="EG15" s="53">
        <f t="shared" si="16"/>
        <v>0</v>
      </c>
      <c r="EH15" s="53">
        <f t="shared" si="16"/>
        <v>0</v>
      </c>
      <c r="EI15" s="53">
        <f t="shared" si="16"/>
        <v>0</v>
      </c>
      <c r="EJ15" s="53">
        <f t="shared" si="16"/>
        <v>0</v>
      </c>
      <c r="EK15" s="53">
        <f t="shared" si="16"/>
        <v>0</v>
      </c>
      <c r="EL15" s="53">
        <f t="shared" si="16"/>
        <v>0</v>
      </c>
      <c r="EM15" s="53">
        <f t="shared" si="16"/>
        <v>0</v>
      </c>
      <c r="EN15" s="53">
        <f t="shared" si="16"/>
        <v>0</v>
      </c>
      <c r="EO15" s="53">
        <f t="shared" si="16"/>
        <v>0</v>
      </c>
      <c r="EP15" s="53">
        <f t="shared" si="16"/>
        <v>0</v>
      </c>
      <c r="EQ15" s="53">
        <f t="shared" si="16"/>
        <v>0</v>
      </c>
      <c r="ER15" s="53">
        <f t="shared" si="16"/>
        <v>0</v>
      </c>
      <c r="ES15" s="53">
        <f t="shared" si="16"/>
        <v>0</v>
      </c>
      <c r="ET15" s="53">
        <f t="shared" si="16"/>
        <v>0</v>
      </c>
      <c r="EU15" s="53">
        <f t="shared" si="16"/>
        <v>0</v>
      </c>
      <c r="EV15" s="53">
        <f t="shared" si="16"/>
        <v>0</v>
      </c>
      <c r="EW15" s="53">
        <f t="shared" si="16"/>
        <v>0</v>
      </c>
      <c r="EX15" s="53">
        <f t="shared" si="16"/>
        <v>0</v>
      </c>
      <c r="EY15" s="53">
        <f t="shared" si="16"/>
        <v>0</v>
      </c>
      <c r="EZ15" s="53">
        <f t="shared" si="16"/>
        <v>0</v>
      </c>
      <c r="FA15" s="53">
        <f t="shared" si="16"/>
        <v>0</v>
      </c>
      <c r="FB15" s="53">
        <f t="shared" si="16"/>
        <v>0</v>
      </c>
      <c r="FC15" s="53">
        <f t="shared" si="16"/>
        <v>0</v>
      </c>
      <c r="FD15" s="53">
        <f t="shared" si="16"/>
        <v>0</v>
      </c>
      <c r="FE15" s="53">
        <f t="shared" si="16"/>
        <v>0</v>
      </c>
      <c r="FF15" s="53">
        <f t="shared" si="16"/>
        <v>0</v>
      </c>
      <c r="FG15" s="53">
        <f t="shared" si="16"/>
        <v>0</v>
      </c>
      <c r="FH15" s="53">
        <f t="shared" si="16"/>
        <v>0</v>
      </c>
      <c r="FI15" s="53">
        <f t="shared" si="16"/>
        <v>0</v>
      </c>
      <c r="FJ15" s="53">
        <f t="shared" si="16"/>
        <v>0</v>
      </c>
      <c r="FK15" s="53">
        <f t="shared" si="16"/>
        <v>0</v>
      </c>
      <c r="FL15" s="53">
        <f t="shared" si="16"/>
        <v>0</v>
      </c>
      <c r="FM15" s="53">
        <f t="shared" si="16"/>
        <v>0</v>
      </c>
      <c r="FN15" s="53">
        <f t="shared" si="16"/>
        <v>0</v>
      </c>
      <c r="FO15" s="53">
        <f t="shared" si="16"/>
        <v>0</v>
      </c>
      <c r="FP15" s="53">
        <f t="shared" si="16"/>
        <v>0</v>
      </c>
      <c r="FQ15" s="53">
        <f t="shared" si="16"/>
        <v>0</v>
      </c>
      <c r="FR15" s="53">
        <f t="shared" si="16"/>
        <v>0</v>
      </c>
      <c r="FS15" s="53">
        <f t="shared" si="16"/>
        <v>0</v>
      </c>
      <c r="FT15" s="53">
        <f t="shared" si="16"/>
        <v>0</v>
      </c>
      <c r="FU15" s="53">
        <f t="shared" si="16"/>
        <v>0</v>
      </c>
      <c r="FV15" s="53">
        <f t="shared" si="16"/>
        <v>0</v>
      </c>
    </row>
    <row r="16" spans="1:178" ht="17.25" x14ac:dyDescent="0.25">
      <c r="A16" s="49" t="s">
        <v>113</v>
      </c>
      <c r="B16" s="47">
        <f>(SUMPRODUCT(--(B$9=Quarterly_kt!$B$9:FC$9),Quarterly_kt!$B16:FC16)/INDEX(Fuel_Properties!$B$31:$IV$42,MATCH("D_Petrol_Regular",Fuel_Properties!$B$31:$B$42,0),MATCH(YEAR(B$9),Fuel_Properties!$B$31:$EI$31,0)))/158.987295</f>
        <v>0</v>
      </c>
      <c r="C16" s="47">
        <f>(SUMPRODUCT(--(C$9=Quarterly_kt!$B$9:FC$9),Quarterly_kt!$B16:FC16)/INDEX(Fuel_Properties!$B$31:$IV$42,MATCH("D_Petrol_Regular",Fuel_Properties!$B$31:$B$42,0),MATCH(YEAR(C$9),Fuel_Properties!$B$31:$EI$31,0)))/158.987295</f>
        <v>0</v>
      </c>
      <c r="D16" s="47">
        <f>(SUMPRODUCT(--(D$9=Quarterly_kt!$B$9:FC$9),Quarterly_kt!$B16:FC16)/INDEX(Fuel_Properties!$B$31:$IV$42,MATCH("D_Petrol_Regular",Fuel_Properties!$B$31:$B$42,0),MATCH(YEAR(D$9),Fuel_Properties!$B$31:$EI$31,0)))/158.987295</f>
        <v>0</v>
      </c>
      <c r="E16" s="47">
        <f>(SUMPRODUCT(--(E$9=Quarterly_kt!$B$9:FC$9),Quarterly_kt!$B16:FC16)/INDEX(Fuel_Properties!$B$31:$IV$42,MATCH("D_Petrol_Regular",Fuel_Properties!$B$31:$B$42,0),MATCH(YEAR(E$9),Fuel_Properties!$B$31:$EI$31,0)))/158.987295</f>
        <v>0</v>
      </c>
      <c r="F16" s="47">
        <f>(SUMPRODUCT(--(F$9=Quarterly_kt!$B$9:FC$9),Quarterly_kt!$B16:FC16)/INDEX(Fuel_Properties!$B$31:$IV$42,MATCH("D_Petrol_Regular",Fuel_Properties!$B$31:$B$42,0),MATCH(YEAR(F$9),Fuel_Properties!$B$31:$EI$31,0)))/158.987295</f>
        <v>0</v>
      </c>
      <c r="G16" s="47">
        <f>(SUMPRODUCT(--(G$9=Quarterly_kt!$B$9:FC$9),Quarterly_kt!$B16:FC16)/INDEX(Fuel_Properties!$B$31:$IV$42,MATCH("D_Petrol_Regular",Fuel_Properties!$B$31:$B$42,0),MATCH(YEAR(G$9),Fuel_Properties!$B$31:$EI$31,0)))/158.987295</f>
        <v>0</v>
      </c>
      <c r="H16" s="47">
        <f>(SUMPRODUCT(--(H$9=Quarterly_kt!$B$9:FC$9),Quarterly_kt!$B16:FC16)/INDEX(Fuel_Properties!$B$31:$IV$42,MATCH("D_Petrol_Regular",Fuel_Properties!$B$31:$B$42,0),MATCH(YEAR(H$9),Fuel_Properties!$B$31:$EI$31,0)))/158.987295</f>
        <v>0</v>
      </c>
      <c r="I16" s="47">
        <f>(SUMPRODUCT(--(I$9=Quarterly_kt!$B$9:FC$9),Quarterly_kt!$B16:FC16)/INDEX(Fuel_Properties!$B$31:$IV$42,MATCH("D_Petrol_Regular",Fuel_Properties!$B$31:$B$42,0),MATCH(YEAR(I$9),Fuel_Properties!$B$31:$EI$31,0)))/158.987295</f>
        <v>0</v>
      </c>
      <c r="J16" s="47">
        <f>(SUMPRODUCT(--(J$9=Quarterly_kt!$B$9:FC$9),Quarterly_kt!$B16:FC16)/INDEX(Fuel_Properties!$B$31:$IV$42,MATCH("D_Petrol_Regular",Fuel_Properties!$B$31:$B$42,0),MATCH(YEAR(J$9),Fuel_Properties!$B$31:$EI$31,0)))/158.987295</f>
        <v>0</v>
      </c>
      <c r="K16" s="47">
        <f>(SUMPRODUCT(--(K$9=Quarterly_kt!$B$9:FC$9),Quarterly_kt!$B16:FC16)/INDEX(Fuel_Properties!$B$31:$IV$42,MATCH("D_Petrol_Regular",Fuel_Properties!$B$31:$B$42,0),MATCH(YEAR(K$9),Fuel_Properties!$B$31:$EI$31,0)))/158.987295</f>
        <v>0</v>
      </c>
      <c r="L16" s="47">
        <f>(SUMPRODUCT(--(L$9=Quarterly_kt!$B$9:FC$9),Quarterly_kt!$B16:FC16)/INDEX(Fuel_Properties!$B$31:$IV$42,MATCH("D_Petrol_Regular",Fuel_Properties!$B$31:$B$42,0),MATCH(YEAR(L$9),Fuel_Properties!$B$31:$EI$31,0)))/158.987295</f>
        <v>0</v>
      </c>
      <c r="M16" s="47">
        <f>(SUMPRODUCT(--(M$9=Quarterly_kt!$B$9:FC$9),Quarterly_kt!$B16:FC16)/INDEX(Fuel_Properties!$B$31:$IV$42,MATCH("D_Petrol_Regular",Fuel_Properties!$B$31:$B$42,0),MATCH(YEAR(M$9),Fuel_Properties!$B$31:$EI$31,0)))/158.987295</f>
        <v>0</v>
      </c>
      <c r="N16" s="47">
        <f>(SUMPRODUCT(--(N$9=Quarterly_kt!$B$9:FC$9),Quarterly_kt!$B16:FC16)/INDEX(Fuel_Properties!$B$31:$IV$42,MATCH("D_Petrol_Regular",Fuel_Properties!$B$31:$B$42,0),MATCH(YEAR(N$9),Fuel_Properties!$B$31:$EI$31,0)))/158.987295</f>
        <v>0</v>
      </c>
      <c r="O16" s="47">
        <f>(SUMPRODUCT(--(O$9=Quarterly_kt!$B$9:FC$9),Quarterly_kt!$B16:FC16)/INDEX(Fuel_Properties!$B$31:$IV$42,MATCH("D_Petrol_Regular",Fuel_Properties!$B$31:$B$42,0),MATCH(YEAR(O$9),Fuel_Properties!$B$31:$EI$31,0)))/158.987295</f>
        <v>0</v>
      </c>
      <c r="P16" s="47">
        <f>(SUMPRODUCT(--(P$9=Quarterly_kt!$B$9:FC$9),Quarterly_kt!$B16:FC16)/INDEX(Fuel_Properties!$B$31:$IV$42,MATCH("D_Petrol_Regular",Fuel_Properties!$B$31:$B$42,0),MATCH(YEAR(P$9),Fuel_Properties!$B$31:$EI$31,0)))/158.987295</f>
        <v>0</v>
      </c>
      <c r="Q16" s="47">
        <f>(SUMPRODUCT(--(Q$9=Quarterly_kt!$B$9:FC$9),Quarterly_kt!$B16:FC16)/INDEX(Fuel_Properties!$B$31:$IV$42,MATCH("D_Petrol_Regular",Fuel_Properties!$B$31:$B$42,0),MATCH(YEAR(Q$9),Fuel_Properties!$B$31:$EI$31,0)))/158.987295</f>
        <v>0</v>
      </c>
      <c r="R16" s="47">
        <f>(SUMPRODUCT(--(R$9=Quarterly_kt!$B$9:FC$9),Quarterly_kt!$B16:FC16)/INDEX(Fuel_Properties!$B$31:$IV$42,MATCH("D_Petrol_Regular",Fuel_Properties!$B$31:$B$42,0),MATCH(YEAR(R$9),Fuel_Properties!$B$31:$EI$31,0)))/158.987295</f>
        <v>0</v>
      </c>
      <c r="S16" s="47">
        <f>(SUMPRODUCT(--(S$9=Quarterly_kt!$B$9:FC$9),Quarterly_kt!$B16:FC16)/INDEX(Fuel_Properties!$B$31:$IV$42,MATCH("D_Petrol_Regular",Fuel_Properties!$B$31:$B$42,0),MATCH(YEAR(S$9),Fuel_Properties!$B$31:$EI$31,0)))/158.987295</f>
        <v>0</v>
      </c>
      <c r="T16" s="47">
        <f>(SUMPRODUCT(--(T$9=Quarterly_kt!$B$9:FC$9),Quarterly_kt!$B16:FC16)/INDEX(Fuel_Properties!$B$31:$IV$42,MATCH("D_Petrol_Regular",Fuel_Properties!$B$31:$B$42,0),MATCH(YEAR(T$9),Fuel_Properties!$B$31:$EI$31,0)))/158.987295</f>
        <v>0</v>
      </c>
      <c r="U16" s="47">
        <f>(SUMPRODUCT(--(U$9=Quarterly_kt!$B$9:FC$9),Quarterly_kt!$B16:FC16)/INDEX(Fuel_Properties!$B$31:$IV$42,MATCH("D_Petrol_Regular",Fuel_Properties!$B$31:$B$42,0),MATCH(YEAR(U$9),Fuel_Properties!$B$31:$EI$31,0)))/158.987295</f>
        <v>0</v>
      </c>
      <c r="V16" s="47">
        <f>(SUMPRODUCT(--(V$9=Quarterly_kt!$B$9:FC$9),Quarterly_kt!$B16:FC16)/INDEX(Fuel_Properties!$B$31:$IV$42,MATCH("D_Petrol_Regular",Fuel_Properties!$B$31:$B$42,0),MATCH(YEAR(V$9),Fuel_Properties!$B$31:$EI$31,0)))/158.987295</f>
        <v>0</v>
      </c>
      <c r="W16" s="47">
        <f>(SUMPRODUCT(--(W$9=Quarterly_kt!$B$9:FC$9),Quarterly_kt!$B16:FC16)/INDEX(Fuel_Properties!$B$31:$IV$42,MATCH("D_Petrol_Regular",Fuel_Properties!$B$31:$B$42,0),MATCH(YEAR(W$9),Fuel_Properties!$B$31:$EI$31,0)))/158.987295</f>
        <v>0</v>
      </c>
      <c r="X16" s="47">
        <f>(SUMPRODUCT(--(X$9=Quarterly_kt!$B$9:FC$9),Quarterly_kt!$B16:FC16)/INDEX(Fuel_Properties!$B$31:$IV$42,MATCH("D_Petrol_Regular",Fuel_Properties!$B$31:$B$42,0),MATCH(YEAR(X$9),Fuel_Properties!$B$31:$EI$31,0)))/158.987295</f>
        <v>0</v>
      </c>
      <c r="Y16" s="47">
        <f>(SUMPRODUCT(--(Y$9=Quarterly_kt!$B$9:FC$9),Quarterly_kt!$B16:FC16)/INDEX(Fuel_Properties!$B$31:$IV$42,MATCH("D_Petrol_Regular",Fuel_Properties!$B$31:$B$42,0),MATCH(YEAR(Y$9),Fuel_Properties!$B$31:$EI$31,0)))/158.987295</f>
        <v>0</v>
      </c>
      <c r="Z16" s="47">
        <f>(SUMPRODUCT(--(Z$9=Quarterly_kt!$B$9:FC$9),Quarterly_kt!$B16:FC16)/INDEX(Fuel_Properties!$B$31:$IV$42,MATCH("D_Petrol_Regular",Fuel_Properties!$B$31:$B$42,0),MATCH(YEAR(Z$9),Fuel_Properties!$B$31:$EI$31,0)))/158.987295</f>
        <v>0</v>
      </c>
      <c r="AA16" s="47">
        <f>(SUMPRODUCT(--(AA$9=Quarterly_kt!$B$9:FC$9),Quarterly_kt!$B16:FC16)/INDEX(Fuel_Properties!$B$31:$IV$42,MATCH("D_Petrol_Regular",Fuel_Properties!$B$31:$B$42,0),MATCH(YEAR(AA$9),Fuel_Properties!$B$31:$EI$31,0)))/158.987295</f>
        <v>0</v>
      </c>
      <c r="AB16" s="47">
        <f>(SUMPRODUCT(--(AB$9=Quarterly_kt!$B$9:FC$9),Quarterly_kt!$B16:FC16)/INDEX(Fuel_Properties!$B$31:$IV$42,MATCH("D_Petrol_Regular",Fuel_Properties!$B$31:$B$42,0),MATCH(YEAR(AB$9),Fuel_Properties!$B$31:$EI$31,0)))/158.987295</f>
        <v>0</v>
      </c>
      <c r="AC16" s="47">
        <f>(SUMPRODUCT(--(AC$9=Quarterly_kt!$B$9:FC$9),Quarterly_kt!$B16:FC16)/INDEX(Fuel_Properties!$B$31:$IV$42,MATCH("D_Petrol_Regular",Fuel_Properties!$B$31:$B$42,0),MATCH(YEAR(AC$9),Fuel_Properties!$B$31:$EI$31,0)))/158.987295</f>
        <v>0</v>
      </c>
      <c r="AD16" s="47">
        <f>(SUMPRODUCT(--(AD$9=Quarterly_kt!$B$9:FC$9),Quarterly_kt!$B16:FC16)/INDEX(Fuel_Properties!$B$31:$IV$42,MATCH("D_Petrol_Regular",Fuel_Properties!$B$31:$B$42,0),MATCH(YEAR(AD$9),Fuel_Properties!$B$31:$EI$31,0)))/158.987295</f>
        <v>0</v>
      </c>
      <c r="AE16" s="47">
        <f>(SUMPRODUCT(--(AE$9=Quarterly_kt!$B$9:FC$9),Quarterly_kt!$B16:FC16)/INDEX(Fuel_Properties!$B$31:$IV$42,MATCH("D_Petrol_Regular",Fuel_Properties!$B$31:$B$42,0),MATCH(YEAR(AE$9),Fuel_Properties!$B$31:$EI$31,0)))/158.987295</f>
        <v>0</v>
      </c>
      <c r="AF16" s="47">
        <f>(SUMPRODUCT(--(AF$9=Quarterly_kt!$B$9:FC$9),Quarterly_kt!$B16:FC16)/INDEX(Fuel_Properties!$B$31:$IV$42,MATCH("D_Petrol_Regular",Fuel_Properties!$B$31:$B$42,0),MATCH(YEAR(AF$9),Fuel_Properties!$B$31:$EI$31,0)))/158.987295</f>
        <v>0</v>
      </c>
      <c r="AG16" s="47">
        <f>(SUMPRODUCT(--(AG$9=Quarterly_kt!$B$9:FC$9),Quarterly_kt!$B16:FC16)/INDEX(Fuel_Properties!$B$31:$IV$42,MATCH("D_Petrol_Regular",Fuel_Properties!$B$31:$B$42,0),MATCH(YEAR(AG$9),Fuel_Properties!$B$31:$EI$31,0)))/158.987295</f>
        <v>0</v>
      </c>
      <c r="AH16" s="47">
        <f>(SUMPRODUCT(--(AH$9=Quarterly_kt!$B$9:FC$9),Quarterly_kt!$B16:FC16)/INDEX(Fuel_Properties!$B$31:$IV$42,MATCH("D_Petrol_Regular",Fuel_Properties!$B$31:$B$42,0),MATCH(YEAR(AH$9),Fuel_Properties!$B$31:$EI$31,0)))/158.987295</f>
        <v>0</v>
      </c>
      <c r="AI16" s="47">
        <f>(SUMPRODUCT(--(AI$9=Quarterly_kt!$B$9:FC$9),Quarterly_kt!$B16:FC16)/INDEX(Fuel_Properties!$B$31:$IV$42,MATCH("D_Petrol_Regular",Fuel_Properties!$B$31:$B$42,0),MATCH(YEAR(AI$9),Fuel_Properties!$B$31:$EI$31,0)))/158.987295</f>
        <v>0</v>
      </c>
      <c r="AJ16" s="47">
        <f>(SUMPRODUCT(--(AJ$9=Quarterly_kt!$B$9:FC$9),Quarterly_kt!$B16:FC16)/INDEX(Fuel_Properties!$B$31:$IV$42,MATCH("D_Petrol_Regular",Fuel_Properties!$B$31:$B$42,0),MATCH(YEAR(AJ$9),Fuel_Properties!$B$31:$EI$31,0)))/158.987295</f>
        <v>0</v>
      </c>
      <c r="AK16" s="47">
        <f>(SUMPRODUCT(--(AK$9=Quarterly_kt!$B$9:FC$9),Quarterly_kt!$B16:FC16)/INDEX(Fuel_Properties!$B$31:$IV$42,MATCH("D_Petrol_Regular",Fuel_Properties!$B$31:$B$42,0),MATCH(YEAR(AK$9),Fuel_Properties!$B$31:$EI$31,0)))/158.987295</f>
        <v>0</v>
      </c>
      <c r="AL16" s="47">
        <f>(SUMPRODUCT(--(AL$9=Quarterly_kt!$B$9:FC$9),Quarterly_kt!$B16:FC16)/INDEX(Fuel_Properties!$B$31:$IV$42,MATCH("D_Petrol_Regular",Fuel_Properties!$B$31:$B$42,0),MATCH(YEAR(AL$9),Fuel_Properties!$B$31:$EI$31,0)))/158.987295</f>
        <v>0</v>
      </c>
      <c r="AM16" s="47">
        <f>(SUMPRODUCT(--(AM$9=Quarterly_kt!$B$9:FC$9),Quarterly_kt!$B16:FC16)/INDEX(Fuel_Properties!$B$31:$IV$42,MATCH("D_Petrol_Regular",Fuel_Properties!$B$31:$B$42,0),MATCH(YEAR(AM$9),Fuel_Properties!$B$31:$EI$31,0)))/158.987295</f>
        <v>0</v>
      </c>
      <c r="AN16" s="47">
        <f>(SUMPRODUCT(--(AN$9=Quarterly_kt!$B$9:FC$9),Quarterly_kt!$B16:FC16)/INDEX(Fuel_Properties!$B$31:$IV$42,MATCH("D_Petrol_Regular",Fuel_Properties!$B$31:$B$42,0),MATCH(YEAR(AN$9),Fuel_Properties!$B$31:$EI$31,0)))/158.987295</f>
        <v>0</v>
      </c>
      <c r="AO16" s="47">
        <f>(SUMPRODUCT(--(AO$9=Quarterly_kt!$B$9:FC$9),Quarterly_kt!$B16:FC16)/INDEX(Fuel_Properties!$B$31:$IV$42,MATCH("D_Petrol_Regular",Fuel_Properties!$B$31:$B$42,0),MATCH(YEAR(AO$9),Fuel_Properties!$B$31:$EI$31,0)))/158.987295</f>
        <v>0</v>
      </c>
      <c r="AP16" s="47">
        <f>(SUMPRODUCT(--(AP$9=Quarterly_kt!$B$9:FC$9),Quarterly_kt!$B16:FC16)/INDEX(Fuel_Properties!$B$31:$IV$42,MATCH("D_Petrol_Regular",Fuel_Properties!$B$31:$B$42,0),MATCH(YEAR(AP$9),Fuel_Properties!$B$31:$EI$31,0)))/158.987295</f>
        <v>0</v>
      </c>
      <c r="AQ16" s="47">
        <f>(SUMPRODUCT(--(AQ$9=Quarterly_kt!$B$9:FC$9),Quarterly_kt!$B16:FC16)/INDEX(Fuel_Properties!$B$31:$IV$42,MATCH("D_Petrol_Regular",Fuel_Properties!$B$31:$B$42,0),MATCH(YEAR(AQ$9),Fuel_Properties!$B$31:$EI$31,0)))/158.987295</f>
        <v>0</v>
      </c>
      <c r="AR16" s="47">
        <f>(SUMPRODUCT(--(AR$9=Quarterly_kt!$B$9:FC$9),Quarterly_kt!$B16:FC16)/INDEX(Fuel_Properties!$B$31:$IV$42,MATCH("D_Petrol_Regular",Fuel_Properties!$B$31:$B$42,0),MATCH(YEAR(AR$9),Fuel_Properties!$B$31:$EI$31,0)))/158.987295</f>
        <v>0</v>
      </c>
      <c r="AS16" s="47">
        <f>(SUMPRODUCT(--(AS$9=Quarterly_kt!$B$9:FC$9),Quarterly_kt!$B16:FC16)/INDEX(Fuel_Properties!$B$31:$IV$42,MATCH("D_Petrol_Regular",Fuel_Properties!$B$31:$B$42,0),MATCH(YEAR(AS$9),Fuel_Properties!$B$31:$EI$31,0)))/158.987295</f>
        <v>0</v>
      </c>
      <c r="AT16" s="47">
        <f>(SUMPRODUCT(--(AT$9=Quarterly_kt!$B$9:FC$9),Quarterly_kt!$B16:FC16)/INDEX(Fuel_Properties!$B$31:$IV$42,MATCH("D_Petrol_Regular",Fuel_Properties!$B$31:$B$42,0),MATCH(YEAR(AT$9),Fuel_Properties!$B$31:$EI$31,0)))/158.987295</f>
        <v>0</v>
      </c>
      <c r="AU16" s="47">
        <f>(SUMPRODUCT(--(AU$9=Quarterly_kt!$B$9:FC$9),Quarterly_kt!$B16:FC16)/INDEX(Fuel_Properties!$B$31:$IV$42,MATCH("D_Petrol_Regular",Fuel_Properties!$B$31:$B$42,0),MATCH(YEAR(AU$9),Fuel_Properties!$B$31:$EI$31,0)))/158.987295</f>
        <v>0</v>
      </c>
      <c r="AV16" s="47">
        <f>(SUMPRODUCT(--(AV$9=Quarterly_kt!$B$9:FC$9),Quarterly_kt!$B16:FC16)/INDEX(Fuel_Properties!$B$31:$IV$42,MATCH("D_Petrol_Regular",Fuel_Properties!$B$31:$B$42,0),MATCH(YEAR(AV$9),Fuel_Properties!$B$31:$EI$31,0)))/158.987295</f>
        <v>0</v>
      </c>
      <c r="AW16" s="47">
        <f>(SUMPRODUCT(--(AW$9=Quarterly_kt!$B$9:FC$9),Quarterly_kt!$B16:FC16)/INDEX(Fuel_Properties!$B$31:$IV$42,MATCH("D_Petrol_Regular",Fuel_Properties!$B$31:$B$42,0),MATCH(YEAR(AW$9),Fuel_Properties!$B$31:$EI$31,0)))/158.987295</f>
        <v>0.42206384482354603</v>
      </c>
      <c r="AX16" s="47">
        <f>(SUMPRODUCT(--(AX$9=Quarterly_kt!$B$9:FC$9),Quarterly_kt!$B16:FC16)/INDEX(Fuel_Properties!$B$31:$IV$42,MATCH("D_Petrol_Regular",Fuel_Properties!$B$31:$B$42,0),MATCH(YEAR(AX$9),Fuel_Properties!$B$31:$EI$31,0)))/158.987295</f>
        <v>1.0868716653644011</v>
      </c>
      <c r="AY16" s="47">
        <f>(SUMPRODUCT(--(AY$9=Quarterly_kt!$B$9:FC$9),Quarterly_kt!$B16:FC16)/INDEX(Fuel_Properties!$B$31:$IV$42,MATCH("D_Petrol_Regular",Fuel_Properties!$B$31:$B$42,0),MATCH(YEAR(AY$9),Fuel_Properties!$B$31:$EI$31,0)))/158.987295</f>
        <v>1.1807183035842619</v>
      </c>
      <c r="AZ16" s="47">
        <f>(SUMPRODUCT(--(AZ$9=Quarterly_kt!$B$9:FC$9),Quarterly_kt!$B16:FC16)/INDEX(Fuel_Properties!$B$31:$IV$42,MATCH("D_Petrol_Regular",Fuel_Properties!$B$31:$B$42,0),MATCH(YEAR(AZ$9),Fuel_Properties!$B$31:$EI$31,0)))/158.987295</f>
        <v>1.2861197349026081</v>
      </c>
      <c r="BA16" s="47">
        <f>(SUMPRODUCT(--(BA$9=Quarterly_kt!$B$9:FC$9),Quarterly_kt!$B16:FC16)/INDEX(Fuel_Properties!$B$31:$IV$42,MATCH("D_Petrol_Regular",Fuel_Properties!$B$31:$B$42,0),MATCH(YEAR(BA$9),Fuel_Properties!$B$31:$EI$31,0)))/158.987295</f>
        <v>1.3647126888412078</v>
      </c>
      <c r="BB16" s="47">
        <f>(SUMPRODUCT(--(BB$9=Quarterly_kt!$B$9:FC$9),Quarterly_kt!$B16:FC16)/INDEX(Fuel_Properties!$B$31:$IV$42,MATCH("D_Petrol_Regular",Fuel_Properties!$B$31:$B$42,0),MATCH(YEAR(BB$9),Fuel_Properties!$B$31:$EI$31,0)))/158.987295</f>
        <v>1.2544840348554323</v>
      </c>
      <c r="BC16" s="47">
        <f>(SUMPRODUCT(--(BC$9=Quarterly_kt!$B$9:FC$9),Quarterly_kt!$B16:FC16)/INDEX(Fuel_Properties!$B$31:$IV$42,MATCH("D_Petrol_Regular",Fuel_Properties!$B$31:$B$42,0),MATCH(YEAR(BC$9),Fuel_Properties!$B$31:$EI$31,0)))/158.987295</f>
        <v>1.2599984368481019</v>
      </c>
      <c r="BD16" s="47">
        <f>(SUMPRODUCT(--(BD$9=Quarterly_kt!$B$9:FC$9),Quarterly_kt!$B16:FC16)/INDEX(Fuel_Properties!$B$31:$IV$42,MATCH("D_Petrol_Regular",Fuel_Properties!$B$31:$B$42,0),MATCH(YEAR(BD$9),Fuel_Properties!$B$31:$EI$31,0)))/158.987295</f>
        <v>0.74458000813634861</v>
      </c>
      <c r="BE16" s="47">
        <f>(SUMPRODUCT(--(BE$9=Quarterly_kt!$B$9:FC$9),Quarterly_kt!$B16:FC16)/INDEX(Fuel_Properties!$B$31:$IV$42,MATCH("D_Petrol_Regular",Fuel_Properties!$B$31:$B$42,0),MATCH(YEAR(BE$9),Fuel_Properties!$B$31:$EI$31,0)))/158.987295</f>
        <v>0.87507621036902772</v>
      </c>
      <c r="BF16" s="47">
        <f>(SUMPRODUCT(--(BF$9=Quarterly_kt!$B$9:FC$9),Quarterly_kt!$B16:FC16)/INDEX(Fuel_Properties!$B$31:$IV$42,MATCH("D_Petrol_Regular",Fuel_Properties!$B$31:$B$42,0),MATCH(YEAR(BF$9),Fuel_Properties!$B$31:$EI$31,0)))/158.987295</f>
        <v>1.161876016160079</v>
      </c>
      <c r="BG16" s="47">
        <f>(SUMPRODUCT(--(BG$9=Quarterly_kt!$B$9:FC$9),Quarterly_kt!$B16:FC16)/INDEX(Fuel_Properties!$B$31:$IV$42,MATCH("D_Petrol_Regular",Fuel_Properties!$B$31:$B$42,0),MATCH(YEAR(BG$9),Fuel_Properties!$B$31:$EI$31,0)))/158.987295</f>
        <v>1.2331729920776082</v>
      </c>
      <c r="BH16" s="47">
        <f>(SUMPRODUCT(--(BH$9=Quarterly_kt!$B$9:FC$9),Quarterly_kt!$B16:FC16)/INDEX(Fuel_Properties!$B$31:$IV$42,MATCH("D_Petrol_Regular",Fuel_Properties!$B$31:$B$42,0),MATCH(YEAR(BH$9),Fuel_Properties!$B$31:$EI$31,0)))/158.987295</f>
        <v>1.3940238563560892</v>
      </c>
      <c r="BI16" s="47">
        <f>(SUMPRODUCT(--(BI$9=Quarterly_kt!$B$9:FC$9),Quarterly_kt!$B16:FC16)/INDEX(Fuel_Properties!$B$31:$IV$42,MATCH("D_Petrol_Regular",Fuel_Properties!$B$31:$B$42,0),MATCH(YEAR(BI$9),Fuel_Properties!$B$31:$EI$31,0)))/158.987295</f>
        <v>1.4547755989245601</v>
      </c>
      <c r="BJ16" s="47">
        <f>(SUMPRODUCT(--(BJ$9=Quarterly_kt!$B$9:FC$9),Quarterly_kt!$B16:FC16)/INDEX(Fuel_Properties!$B$31:$IV$42,MATCH("D_Petrol_Regular",Fuel_Properties!$B$31:$B$42,0),MATCH(YEAR(BJ$9),Fuel_Properties!$B$31:$EI$31,0)))/158.987295</f>
        <v>1.3420272874129031</v>
      </c>
      <c r="BK16" s="47">
        <f>(SUMPRODUCT(--(BK$9=Quarterly_kt!$B$9:FC$9),Quarterly_kt!$B16:FC16)/INDEX(Fuel_Properties!$B$31:$IV$42,MATCH("D_Petrol_Regular",Fuel_Properties!$B$31:$B$42,0),MATCH(YEAR(BK$9),Fuel_Properties!$B$31:$EI$31,0)))/158.987295</f>
        <v>1.3763523188934272</v>
      </c>
      <c r="BL16" s="47">
        <f>(SUMPRODUCT(--(BL$9=Quarterly_kt!$B$9:FC$9),Quarterly_kt!$B16:FC16)/INDEX(Fuel_Properties!$B$31:$IV$42,MATCH("D_Petrol_Regular",Fuel_Properties!$B$31:$B$42,0),MATCH(YEAR(BL$9),Fuel_Properties!$B$31:$EI$31,0)))/158.987295</f>
        <v>1.2769234091179102</v>
      </c>
      <c r="BM16" s="47">
        <f>(SUMPRODUCT(--(BM$9=Quarterly_kt!$B$9:FC$9),Quarterly_kt!$B16:FC16)/INDEX(Fuel_Properties!$B$31:$IV$42,MATCH("D_Petrol_Regular",Fuel_Properties!$B$31:$B$42,0),MATCH(YEAR(BM$9),Fuel_Properties!$B$31:$EI$31,0)))/158.987295</f>
        <v>1.4402599961407792</v>
      </c>
      <c r="BN16" s="47">
        <f>(SUMPRODUCT(--(BN$9=Quarterly_kt!$B$9:FC$9),Quarterly_kt!$B16:FC16)/INDEX(Fuel_Properties!$B$31:$IV$42,MATCH("D_Petrol_Regular",Fuel_Properties!$B$31:$B$42,0),MATCH(YEAR(BN$9),Fuel_Properties!$B$31:$EI$31,0)))/158.987295</f>
        <v>1.254588770261988</v>
      </c>
      <c r="BO16" s="47">
        <f>(SUMPRODUCT(--(BO$9=Quarterly_kt!$B$9:FC$9),Quarterly_kt!$B16:FC16)/INDEX(Fuel_Properties!$B$31:$IV$42,MATCH("D_Petrol_Regular",Fuel_Properties!$B$31:$B$42,0),MATCH(YEAR(BO$9),Fuel_Properties!$B$31:$EI$31,0)))/158.987295</f>
        <v>1.3595595073573297</v>
      </c>
      <c r="BP16" s="47">
        <f>(SUMPRODUCT(--(BP$9=Quarterly_kt!$B$9:FC$9),Quarterly_kt!$B16:FC16)/INDEX(Fuel_Properties!$B$31:$IV$42,MATCH("D_Petrol_Regular",Fuel_Properties!$B$31:$B$42,0),MATCH(YEAR(BP$9),Fuel_Properties!$B$31:$EI$31,0)))/158.987295</f>
        <v>1.4950197772882841</v>
      </c>
      <c r="BQ16" s="47">
        <f>(SUMPRODUCT(--(BQ$9=Quarterly_kt!$B$9:FC$9),Quarterly_kt!$B16:FC16)/INDEX(Fuel_Properties!$B$31:$IV$42,MATCH("D_Petrol_Regular",Fuel_Properties!$B$31:$B$42,0),MATCH(YEAR(BQ$9),Fuel_Properties!$B$31:$EI$31,0)))/158.987295</f>
        <v>1.4195059046852649</v>
      </c>
      <c r="BR16" s="47">
        <f>(SUMPRODUCT(--(BR$9=Quarterly_kt!$B$9:FC$9),Quarterly_kt!$B16:FC16)/INDEX(Fuel_Properties!$B$31:$IV$42,MATCH("D_Petrol_Regular",Fuel_Properties!$B$31:$B$42,0),MATCH(YEAR(BR$9),Fuel_Properties!$B$31:$EI$31,0)))/158.987295</f>
        <v>0.84465375479389393</v>
      </c>
      <c r="BS16" s="47">
        <f>(SUMPRODUCT(--(BS$9=Quarterly_kt!$B$9:FC$9),Quarterly_kt!$B16:FC16)/INDEX(Fuel_Properties!$B$31:$IV$42,MATCH("D_Petrol_Regular",Fuel_Properties!$B$31:$B$42,0),MATCH(YEAR(BS$9),Fuel_Properties!$B$31:$EI$31,0)))/158.987295</f>
        <v>1.136996348395066</v>
      </c>
      <c r="BT16" s="47">
        <f>(SUMPRODUCT(--(BT$9=Quarterly_kt!$B$9:FC$9),Quarterly_kt!$B16:FC16)/INDEX(Fuel_Properties!$B$31:$IV$42,MATCH("D_Petrol_Regular",Fuel_Properties!$B$31:$B$42,0),MATCH(YEAR(BT$9),Fuel_Properties!$B$31:$EI$31,0)))/158.987295</f>
        <v>1.2981727493143973</v>
      </c>
      <c r="BU16" s="47">
        <f>(SUMPRODUCT(--(BU$9=Quarterly_kt!$B$9:FC$9),Quarterly_kt!$B16:FC16)/INDEX(Fuel_Properties!$B$31:$IV$42,MATCH("D_Petrol_Regular",Fuel_Properties!$B$31:$B$42,0),MATCH(YEAR(BU$9),Fuel_Properties!$B$31:$EI$31,0)))/158.987295</f>
        <v>1.0713918406612823</v>
      </c>
      <c r="BV16" s="47">
        <f>(SUMPRODUCT(--(BV$9=Quarterly_kt!$B$9:FC$9),Quarterly_kt!$B16:FC16)/INDEX(Fuel_Properties!$B$31:$IV$42,MATCH("D_Petrol_Regular",Fuel_Properties!$B$31:$B$42,0),MATCH(YEAR(BV$9),Fuel_Properties!$B$31:$EI$31,0)))/158.987295</f>
        <v>1.2726920002360051</v>
      </c>
      <c r="BW16" s="47">
        <f>(SUMPRODUCT(--(BW$9=Quarterly_kt!$B$9:FC$9),Quarterly_kt!$B16:FC16)/INDEX(Fuel_Properties!$B$31:$IV$42,MATCH("D_Petrol_Regular",Fuel_Properties!$B$31:$B$42,0),MATCH(YEAR(BW$9),Fuel_Properties!$B$31:$EI$31,0)))/158.987295</f>
        <v>1.3381349829827256</v>
      </c>
      <c r="BX16" s="47">
        <f>(SUMPRODUCT(--(BX$9=Quarterly_kt!$B$9:FC$9),Quarterly_kt!$B16:FC16)/INDEX(Fuel_Properties!$B$31:$IV$42,MATCH("D_Petrol_Regular",Fuel_Properties!$B$31:$B$42,0),MATCH(YEAR(BX$9),Fuel_Properties!$B$31:$EI$31,0)))/158.987295</f>
        <v>1.5384816117330138</v>
      </c>
      <c r="BY16" s="47">
        <f>(SUMPRODUCT(--(BY$9=Quarterly_kt!$B$9:FC$9),Quarterly_kt!$B16:FC16)/INDEX(Fuel_Properties!$B$31:$IV$42,MATCH("D_Petrol_Regular",Fuel_Properties!$B$31:$B$42,0),MATCH(YEAR(BY$9),Fuel_Properties!$B$31:$EI$31,0)))/158.987295</f>
        <v>1.4759388654479579</v>
      </c>
      <c r="BZ16" s="47">
        <f>(SUMPRODUCT(--(BZ$9=Quarterly_kt!$B$9:FC$9),Quarterly_kt!$B16:FC16)/INDEX(Fuel_Properties!$B$31:$IV$42,MATCH("D_Petrol_Regular",Fuel_Properties!$B$31:$B$42,0),MATCH(YEAR(BZ$9),Fuel_Properties!$B$31:$EI$31,0)))/158.987295</f>
        <v>1.2562567988304358</v>
      </c>
      <c r="CA16" s="47">
        <f>(SUMPRODUCT(--(CA$9=Quarterly_kt!$B$9:FC$9),Quarterly_kt!$B16:FC16)/INDEX(Fuel_Properties!$B$31:$IV$42,MATCH("D_Petrol_Regular",Fuel_Properties!$B$31:$B$42,0),MATCH(YEAR(CA$9),Fuel_Properties!$B$31:$EI$31,0)))/158.987295</f>
        <v>1.5295690371736197</v>
      </c>
      <c r="CB16" s="47">
        <f>(SUMPRODUCT(--(CB$9=Quarterly_kt!$B$9:FC$9),Quarterly_kt!$B16:FC16)/INDEX(Fuel_Properties!$B$31:$IV$42,MATCH("D_Petrol_Regular",Fuel_Properties!$B$31:$B$42,0),MATCH(YEAR(CB$9),Fuel_Properties!$B$31:$EI$31,0)))/158.987295</f>
        <v>1.3457681993379857</v>
      </c>
      <c r="CC16" s="47">
        <f>(SUMPRODUCT(--(CC$9=Quarterly_kt!$B$9:FC$9),Quarterly_kt!$B16:FC16)/INDEX(Fuel_Properties!$B$31:$IV$42,MATCH("D_Petrol_Regular",Fuel_Properties!$B$31:$B$42,0),MATCH(YEAR(CC$9),Fuel_Properties!$B$31:$EI$31,0)))/158.987295</f>
        <v>0.99064061265175585</v>
      </c>
      <c r="CD16" s="47">
        <f>(SUMPRODUCT(--(CD$9=Quarterly_kt!$B$9:FC$9),Quarterly_kt!$B16:FC16)/INDEX(Fuel_Properties!$B$31:$IV$42,MATCH("D_Petrol_Regular",Fuel_Properties!$B$31:$B$42,0),MATCH(YEAR(CD$9),Fuel_Properties!$B$31:$EI$31,0)))/158.987295</f>
        <v>1.1098257419629611</v>
      </c>
      <c r="CE16" s="47">
        <f>(SUMPRODUCT(--(CE$9=Quarterly_kt!$B$9:FC$9),Quarterly_kt!$B16:FC16)/INDEX(Fuel_Properties!$B$31:$IV$42,MATCH("D_Petrol_Regular",Fuel_Properties!$B$31:$B$42,0),MATCH(YEAR(CE$9),Fuel_Properties!$B$31:$EI$31,0)))/158.987295</f>
        <v>1.0751654937839126</v>
      </c>
      <c r="CF16" s="47">
        <f>(SUMPRODUCT(--(CF$9=Quarterly_kt!$B$9:FC$9),Quarterly_kt!$B16:FC16)/INDEX(Fuel_Properties!$B$31:$IV$42,MATCH("D_Petrol_Regular",Fuel_Properties!$B$31:$B$42,0),MATCH(YEAR(CF$9),Fuel_Properties!$B$31:$EI$31,0)))/158.987295</f>
        <v>1.0593713811837864</v>
      </c>
      <c r="CG16" s="47">
        <f>(SUMPRODUCT(--(CG$9=Quarterly_kt!$B$9:FC$9),Quarterly_kt!$B16:FC16)/INDEX(Fuel_Properties!$B$31:$IV$42,MATCH("D_Petrol_Regular",Fuel_Properties!$B$31:$B$42,0),MATCH(YEAR(CG$9),Fuel_Properties!$B$31:$EI$31,0)))/158.987295</f>
        <v>0.72066595569336511</v>
      </c>
      <c r="CH16" s="47">
        <f>(SUMPRODUCT(--(CH$9=Quarterly_kt!$B$9:FC$9),Quarterly_kt!$B16:FC16)/INDEX(Fuel_Properties!$B$31:$IV$42,MATCH("D_Petrol_Regular",Fuel_Properties!$B$31:$B$42,0),MATCH(YEAR(CH$9),Fuel_Properties!$B$31:$EI$31,0)))/158.987295</f>
        <v>0.36806832346224427</v>
      </c>
      <c r="CI16" s="47">
        <f>(SUMPRODUCT(--(CI$9=Quarterly_kt!$B$9:FC$9),Quarterly_kt!$B16:FC16)/INDEX(Fuel_Properties!$B$31:$IV$42,MATCH("D_Petrol_Regular",Fuel_Properties!$B$31:$B$42,0),MATCH(YEAR(CI$9),Fuel_Properties!$B$31:$EI$31,0)))/158.987295</f>
        <v>0.7591334534147367</v>
      </c>
      <c r="CJ16" s="47">
        <f>(SUMPRODUCT(--(CJ$9=Quarterly_kt!$B$9:FC$9),Quarterly_kt!$B16:FC16)/INDEX(Fuel_Properties!$B$31:$IV$42,MATCH("D_Petrol_Regular",Fuel_Properties!$B$31:$B$42,0),MATCH(YEAR(CJ$9),Fuel_Properties!$B$31:$EI$31,0)))/158.987295</f>
        <v>0.70698973009319099</v>
      </c>
      <c r="CK16" s="47">
        <f>(SUMPRODUCT(--(CK$9=Quarterly_kt!$B$9:FC$9),Quarterly_kt!$B16:FC16)/INDEX(Fuel_Properties!$B$31:$IV$42,MATCH("D_Petrol_Regular",Fuel_Properties!$B$31:$B$42,0),MATCH(YEAR(CK$9),Fuel_Properties!$B$31:$EI$31,0)))/158.987295</f>
        <v>0.63603741689367888</v>
      </c>
      <c r="CL16" s="47">
        <f>(SUMPRODUCT(--(CL$9=Quarterly_kt!$B$9:FC$9),Quarterly_kt!$B16:FC16)/INDEX(Fuel_Properties!$B$31:$IV$42,MATCH("D_Petrol_Regular",Fuel_Properties!$B$31:$B$42,0),MATCH(YEAR(CL$9),Fuel_Properties!$B$31:$EI$31,0)))/158.987295</f>
        <v>0.71059394456296998</v>
      </c>
      <c r="CM16" s="47">
        <f>(SUMPRODUCT(--(CM$9=Quarterly_kt!$B$9:FC$9),Quarterly_kt!$B16:FC16)/INDEX(Fuel_Properties!$B$31:$IV$42,MATCH("D_Petrol_Regular",Fuel_Properties!$B$31:$B$42,0),MATCH(YEAR(CM$9),Fuel_Properties!$B$31:$EI$31,0)))/158.987295</f>
        <v>0.34506787297385638</v>
      </c>
      <c r="CN16" s="47">
        <f>(SUMPRODUCT(--(CN$9=Quarterly_kt!$B$9:FC$9),Quarterly_kt!$B16:FC16)/INDEX(Fuel_Properties!$B$31:$IV$42,MATCH("D_Petrol_Regular",Fuel_Properties!$B$31:$B$42,0),MATCH(YEAR(CN$9),Fuel_Properties!$B$31:$EI$31,0)))/158.987295</f>
        <v>0.36019397228363575</v>
      </c>
      <c r="CO16" s="47">
        <f>(SUMPRODUCT(--(CO$9=Quarterly_kt!$B$9:FC$9),Quarterly_kt!$B16:FC16)/INDEX(Fuel_Properties!$B$31:$IV$42,MATCH("D_Petrol_Regular",Fuel_Properties!$B$31:$B$42,0),MATCH(YEAR(CO$9),Fuel_Properties!$B$31:$EI$31,0)))/158.987295</f>
        <v>8.6269101083186292E-2</v>
      </c>
      <c r="CP16" s="47">
        <f>(SUMPRODUCT(--(CP$9=Quarterly_kt!$B$9:FC$9),Quarterly_kt!$B16:FC16)/INDEX(Fuel_Properties!$B$31:$IV$42,MATCH("D_Petrol_Regular",Fuel_Properties!$B$31:$B$42,0),MATCH(YEAR(CP$9),Fuel_Properties!$B$31:$EI$31,0)))/158.987295</f>
        <v>0.12186614314503577</v>
      </c>
      <c r="CQ16" s="47">
        <f>(SUMPRODUCT(--(CQ$9=Quarterly_kt!$B$9:FC$9),Quarterly_kt!$B16:FC16)/INDEX(Fuel_Properties!$B$31:$IV$42,MATCH("D_Petrol_Regular",Fuel_Properties!$B$31:$B$42,0),MATCH(YEAR(CQ$9),Fuel_Properties!$B$31:$EI$31,0)))/158.987295</f>
        <v>0</v>
      </c>
      <c r="CR16" s="47">
        <f>(SUMPRODUCT(--(CR$9=Quarterly_kt!$B$9:FC$9),Quarterly_kt!$B16:FC16)/INDEX(Fuel_Properties!$B$31:$IV$42,MATCH("D_Petrol_Regular",Fuel_Properties!$B$31:$B$42,0),MATCH(YEAR(CR$9),Fuel_Properties!$B$31:$EI$31,0)))/158.987295</f>
        <v>0</v>
      </c>
      <c r="CS16" s="47">
        <f>(SUMPRODUCT(--(CS$9=Quarterly_kt!$B$9:FC$9),Quarterly_kt!$B16:FC16)/INDEX(Fuel_Properties!$B$31:$IV$42,MATCH("D_Petrol_Regular",Fuel_Properties!$B$31:$B$42,0),MATCH(YEAR(CS$9),Fuel_Properties!$B$31:$EI$31,0)))/158.987295</f>
        <v>0</v>
      </c>
      <c r="CT16" s="47">
        <f>(SUMPRODUCT(--(CT$9=Quarterly_kt!$B$9:FC$9),Quarterly_kt!$B16:FC16)/INDEX(Fuel_Properties!$B$31:$IV$42,MATCH("D_Petrol_Regular",Fuel_Properties!$B$31:$B$42,0),MATCH(YEAR(CT$9),Fuel_Properties!$B$31:$EI$31,0)))/158.987295</f>
        <v>0</v>
      </c>
      <c r="CU16" s="47">
        <f>(SUMPRODUCT(--(CU$9=Quarterly_kt!$B$9:FC$9),Quarterly_kt!$B16:FC16)/INDEX(Fuel_Properties!$B$31:$IV$42,MATCH("D_Petrol_Regular",Fuel_Properties!$B$31:$B$42,0),MATCH(YEAR(CU$9),Fuel_Properties!$B$31:$EI$31,0)))/158.987295</f>
        <v>0</v>
      </c>
      <c r="CV16" s="47">
        <f>(SUMPRODUCT(--(CV$9=Quarterly_kt!$B$9:FC$9),Quarterly_kt!$B16:FC16)/INDEX(Fuel_Properties!$B$31:$IV$42,MATCH("D_Petrol_Regular",Fuel_Properties!$B$31:$B$42,0),MATCH(YEAR(CV$9),Fuel_Properties!$B$31:$EI$31,0)))/158.987295</f>
        <v>0</v>
      </c>
      <c r="CW16" s="47">
        <f>(SUMPRODUCT(--(CW$9=Quarterly_kt!$B$9:FC$9),Quarterly_kt!$B16:FC16)/INDEX(Fuel_Properties!$B$31:$IV$42,MATCH("D_Petrol_Regular",Fuel_Properties!$B$31:$B$42,0),MATCH(YEAR(CW$9),Fuel_Properties!$B$31:$EI$31,0)))/158.987295</f>
        <v>0</v>
      </c>
      <c r="CX16" s="47">
        <f>(SUMPRODUCT(--(CX$9=Quarterly_kt!$B$9:FC$9),Quarterly_kt!$B16:FC16)/INDEX(Fuel_Properties!$B$31:$IV$42,MATCH("D_Petrol_Regular",Fuel_Properties!$B$31:$B$42,0),MATCH(YEAR(CX$9),Fuel_Properties!$B$31:$EI$31,0)))/158.987295</f>
        <v>0</v>
      </c>
      <c r="CY16" s="47">
        <f>(SUMPRODUCT(--(CY$9=Quarterly_kt!$B$9:FC$9),Quarterly_kt!$B16:FC16)/INDEX(Fuel_Properties!$B$31:$IV$42,MATCH("D_Petrol_Regular",Fuel_Properties!$B$31:$B$42,0),MATCH(YEAR(CY$9),Fuel_Properties!$B$31:$EI$31,0)))/158.987295</f>
        <v>0</v>
      </c>
      <c r="CZ16" s="47">
        <f>(SUMPRODUCT(--(CZ$9=Quarterly_kt!$B$9:FC$9),Quarterly_kt!$B16:FC16)/INDEX(Fuel_Properties!$B$31:$IV$42,MATCH("D_Petrol_Regular",Fuel_Properties!$B$31:$B$42,0),MATCH(YEAR(CZ$9),Fuel_Properties!$B$31:$EI$31,0)))/158.987295</f>
        <v>0</v>
      </c>
      <c r="DA16" s="47">
        <f>(SUMPRODUCT(--(DA$9=Quarterly_kt!$B$9:FC$9),Quarterly_kt!$B16:FC16)/INDEX(Fuel_Properties!$B$31:$IV$42,MATCH("D_Petrol_Regular",Fuel_Properties!$B$31:$B$42,0),MATCH(YEAR(DA$9),Fuel_Properties!$B$31:$EI$31,0)))/158.987295</f>
        <v>0</v>
      </c>
      <c r="DB16" s="47">
        <f>(SUMPRODUCT(--(DB$9=Quarterly_kt!$B$9:FC$9),Quarterly_kt!$B16:FC16)/INDEX(Fuel_Properties!$B$31:$IV$42,MATCH("D_Petrol_Regular",Fuel_Properties!$B$31:$B$42,0),MATCH(YEAR(DB$9),Fuel_Properties!$B$31:$EI$31,0)))/158.987295</f>
        <v>0</v>
      </c>
      <c r="DC16" s="47">
        <f>(SUMPRODUCT(--(DC$9=Quarterly_kt!$B$9:FC$9),Quarterly_kt!$B16:FC16)/INDEX(Fuel_Properties!$B$31:$IV$42,MATCH("D_Petrol_Regular",Fuel_Properties!$B$31:$B$42,0),MATCH(YEAR(DC$9),Fuel_Properties!$B$31:$EI$31,0)))/158.987295</f>
        <v>0</v>
      </c>
      <c r="DD16" s="47">
        <f>(SUMPRODUCT(--(DD$9=Quarterly_kt!$B$9:FC$9),Quarterly_kt!$B16:FC16)/INDEX(Fuel_Properties!$B$31:$IV$42,MATCH("D_Petrol_Regular",Fuel_Properties!$B$31:$B$42,0),MATCH(YEAR(DD$9),Fuel_Properties!$B$31:$EI$31,0)))/158.987295</f>
        <v>0</v>
      </c>
      <c r="DE16" s="47">
        <f>(SUMPRODUCT(--(DE$9=Quarterly_kt!$B$9:FC$9),Quarterly_kt!$B16:FC16)/INDEX(Fuel_Properties!$B$31:$IV$42,MATCH("D_Petrol_Regular",Fuel_Properties!$B$31:$B$42,0),MATCH(YEAR(DE$9),Fuel_Properties!$B$31:$EI$31,0)))/158.987295</f>
        <v>0</v>
      </c>
      <c r="DF16" s="47">
        <f>(SUMPRODUCT(--(DF$9=Quarterly_kt!$B$9:FC$9),Quarterly_kt!$B16:FC16)/INDEX(Fuel_Properties!$B$31:$IV$42,MATCH("D_Petrol_Regular",Fuel_Properties!$B$31:$B$42,0),MATCH(YEAR(DF$9),Fuel_Properties!$B$31:$EI$31,0)))/158.987295</f>
        <v>0</v>
      </c>
      <c r="DG16" s="47">
        <f>(SUMPRODUCT(--(DG$9=Quarterly_kt!$B$9:FC$9),Quarterly_kt!$B16:FC16)/INDEX(Fuel_Properties!$B$31:$IV$42,MATCH("D_Petrol_Regular",Fuel_Properties!$B$31:$B$42,0),MATCH(YEAR(DG$9),Fuel_Properties!$B$31:$EI$31,0)))/158.987295</f>
        <v>0</v>
      </c>
      <c r="DH16" s="47">
        <f>(SUMPRODUCT(--(DH$9=Quarterly_kt!$B$9:FC$9),Quarterly_kt!$B16:FC16)/INDEX(Fuel_Properties!$B$31:$IV$42,MATCH("D_Petrol_Regular",Fuel_Properties!$B$31:$B$42,0),MATCH(YEAR(DH$9),Fuel_Properties!$B$31:$EI$31,0)))/158.987295</f>
        <v>0</v>
      </c>
      <c r="DI16" s="47">
        <f>(SUMPRODUCT(--(DI$9=Quarterly_kt!$B$9:FC$9),Quarterly_kt!$B16:FC16)/INDEX(Fuel_Properties!$B$31:$IV$42,MATCH("D_Petrol_Regular",Fuel_Properties!$B$31:$B$42,0),MATCH(YEAR(DI$9),Fuel_Properties!$B$31:$EI$31,0)))/158.987295</f>
        <v>0</v>
      </c>
      <c r="DJ16" s="47">
        <f>(SUMPRODUCT(--(DJ$9=Quarterly_kt!$B$9:FC$9),Quarterly_kt!$B16:FC16)/INDEX(Fuel_Properties!$B$31:$IV$42,MATCH("D_Petrol_Regular",Fuel_Properties!$B$31:$B$42,0),MATCH(YEAR(DJ$9),Fuel_Properties!$B$31:$EI$31,0)))/158.987295</f>
        <v>0</v>
      </c>
      <c r="DK16" s="47">
        <f>(SUMPRODUCT(--(DK$9=Quarterly_kt!$B$9:FC$9),Quarterly_kt!$B16:FC16)/INDEX(Fuel_Properties!$B$31:$IV$42,MATCH("D_Petrol_Regular",Fuel_Properties!$B$31:$B$42,0),MATCH(YEAR(DK$9),Fuel_Properties!$B$31:$EI$31,0)))/158.987295</f>
        <v>0</v>
      </c>
      <c r="DL16" s="47">
        <f>(SUMPRODUCT(--(DL$9=Quarterly_kt!$B$9:FC$9),Quarterly_kt!$B16:FC16)/INDEX(Fuel_Properties!$B$31:$IV$42,MATCH("D_Petrol_Regular",Fuel_Properties!$B$31:$B$42,0),MATCH(YEAR(DL$9),Fuel_Properties!$B$31:$EI$31,0)))/158.987295</f>
        <v>0</v>
      </c>
      <c r="DM16" s="47">
        <f>(SUMPRODUCT(--(DM$9=Quarterly_kt!$B$9:FC$9),Quarterly_kt!$B16:FC16)/INDEX(Fuel_Properties!$B$31:$IV$42,MATCH("D_Petrol_Regular",Fuel_Properties!$B$31:$B$42,0),MATCH(YEAR(DM$9),Fuel_Properties!$B$31:$EI$31,0)))/158.987295</f>
        <v>0</v>
      </c>
      <c r="DN16" s="47">
        <f>(SUMPRODUCT(--(DN$9=Quarterly_kt!$B$9:FC$9),Quarterly_kt!$B16:FC16)/INDEX(Fuel_Properties!$B$31:$IV$42,MATCH("D_Petrol_Regular",Fuel_Properties!$B$31:$B$42,0),MATCH(YEAR(DN$9),Fuel_Properties!$B$31:$EI$31,0)))/158.987295</f>
        <v>0</v>
      </c>
      <c r="DO16" s="47">
        <f>(SUMPRODUCT(--(DO$9=Quarterly_kt!$B$9:FC$9),Quarterly_kt!$B16:FC16)/INDEX(Fuel_Properties!$B$31:$IV$42,MATCH("D_Petrol_Regular",Fuel_Properties!$B$31:$B$42,0),MATCH(YEAR(DO$9),Fuel_Properties!$B$31:$EI$31,0)))/158.987295</f>
        <v>0</v>
      </c>
      <c r="DP16" s="47">
        <f>(SUMPRODUCT(--(DP$9=Quarterly_kt!$B$9:FC$9),Quarterly_kt!$B16:FC16)/INDEX(Fuel_Properties!$B$31:$IV$42,MATCH("D_Petrol_Regular",Fuel_Properties!$B$31:$B$42,0),MATCH(YEAR(DP$9),Fuel_Properties!$B$31:$EI$31,0)))/158.987295</f>
        <v>0</v>
      </c>
      <c r="DQ16" s="47">
        <f>(SUMPRODUCT(--(DQ$9=Quarterly_kt!$B$9:FC$9),Quarterly_kt!$B16:FC16)/INDEX(Fuel_Properties!$B$31:$IV$42,MATCH("D_Petrol_Regular",Fuel_Properties!$B$31:$B$42,0),MATCH(YEAR(DQ$9),Fuel_Properties!$B$31:$EI$31,0)))/158.987295</f>
        <v>0</v>
      </c>
      <c r="DR16" s="47">
        <f>(SUMPRODUCT(--(DR$9=Quarterly_kt!$B$9:FC$9),Quarterly_kt!$B16:FC16)/INDEX(Fuel_Properties!$B$31:$IV$42,MATCH("D_Petrol_Regular",Fuel_Properties!$B$31:$B$42,0),MATCH(YEAR(DR$9),Fuel_Properties!$B$31:$EI$31,0)))/158.987295</f>
        <v>0</v>
      </c>
      <c r="DS16" s="47">
        <f>(SUMPRODUCT(--(DS$9=Quarterly_kt!$B$9:FC$9),Quarterly_kt!$B16:FC16)/INDEX(Fuel_Properties!$B$31:$IV$42,MATCH("D_Petrol_Regular",Fuel_Properties!$B$31:$B$42,0),MATCH(YEAR(DS$9),Fuel_Properties!$B$31:$EI$31,0)))/158.987295</f>
        <v>0</v>
      </c>
      <c r="DT16" s="47">
        <f>(SUMPRODUCT(--(DT$9=Quarterly_kt!$B$9:FC$9),Quarterly_kt!$B16:FC16)/INDEX(Fuel_Properties!$B$31:$IV$42,MATCH("D_Petrol_Regular",Fuel_Properties!$B$31:$B$42,0),MATCH(YEAR(DT$9),Fuel_Properties!$B$31:$EI$31,0)))/158.987295</f>
        <v>0</v>
      </c>
      <c r="DU16" s="47">
        <f>(SUMPRODUCT(--(DU$9=Quarterly_kt!$B$9:FC$9),Quarterly_kt!$B16:FC16)/INDEX(Fuel_Properties!$B$31:$IV$42,MATCH("D_Petrol_Regular",Fuel_Properties!$B$31:$B$42,0),MATCH(YEAR(DU$9),Fuel_Properties!$B$31:$EI$31,0)))/158.987295</f>
        <v>0</v>
      </c>
      <c r="DV16" s="47">
        <f>(SUMPRODUCT(--(DV$9=Quarterly_kt!$B$9:FC$9),Quarterly_kt!$B16:FC16)/INDEX(Fuel_Properties!$B$31:$IV$42,MATCH("D_Petrol_Regular",Fuel_Properties!$B$31:$B$42,0),MATCH(YEAR(DV$9),Fuel_Properties!$B$31:$EI$31,0)))/158.987295</f>
        <v>0</v>
      </c>
      <c r="DW16" s="47">
        <f>(SUMPRODUCT(--(DW$9=Quarterly_kt!$B$9:FC$9),Quarterly_kt!$B16:FC16)/INDEX(Fuel_Properties!$B$31:$IV$42,MATCH("D_Petrol_Regular",Fuel_Properties!$B$31:$B$42,0),MATCH(YEAR(DW$9),Fuel_Properties!$B$31:$EI$31,0)))/158.987295</f>
        <v>0</v>
      </c>
      <c r="DX16" s="47">
        <f>(SUMPRODUCT(--(DX$9=Quarterly_kt!$B$9:FC$9),Quarterly_kt!$B16:FC16)/INDEX(Fuel_Properties!$B$31:$IV$42,MATCH("D_Petrol_Regular",Fuel_Properties!$B$31:$B$42,0),MATCH(YEAR(DX$9),Fuel_Properties!$B$31:$EI$31,0)))/158.987295</f>
        <v>0</v>
      </c>
      <c r="DY16" s="47">
        <f>(SUMPRODUCT(--(DY$9=Quarterly_kt!$B$9:FC$9),Quarterly_kt!$B16:FC16)/INDEX(Fuel_Properties!$B$31:$IV$42,MATCH("D_Petrol_Regular",Fuel_Properties!$B$31:$B$42,0),MATCH(YEAR(DY$9),Fuel_Properties!$B$31:$EI$31,0)))/158.987295</f>
        <v>0</v>
      </c>
      <c r="DZ16" s="47">
        <f>(SUMPRODUCT(--(DZ$9=Quarterly_kt!$B$9:FC$9),Quarterly_kt!$B16:FC16)/INDEX(Fuel_Properties!$B$31:$IV$42,MATCH("D_Petrol_Regular",Fuel_Properties!$B$31:$B$42,0),MATCH(YEAR(DZ$9),Fuel_Properties!$B$31:$EI$31,0)))/158.987295</f>
        <v>0</v>
      </c>
      <c r="EA16" s="47">
        <f>(SUMPRODUCT(--(EA$9=Quarterly_kt!$B$9:FC$9),Quarterly_kt!$B16:FC16)/INDEX(Fuel_Properties!$B$31:$IV$42,MATCH("D_Petrol_Regular",Fuel_Properties!$B$31:$B$42,0),MATCH(YEAR(EA$9),Fuel_Properties!$B$31:$EI$31,0)))/158.987295</f>
        <v>0</v>
      </c>
      <c r="EB16" s="47">
        <f>(SUMPRODUCT(--(EB$9=Quarterly_kt!$B$9:FC$9),Quarterly_kt!$B16:FC16)/INDEX(Fuel_Properties!$B$31:$IV$42,MATCH("D_Petrol_Regular",Fuel_Properties!$B$31:$B$42,0),MATCH(YEAR(EB$9),Fuel_Properties!$B$31:$EI$31,0)))/158.987295</f>
        <v>0</v>
      </c>
      <c r="EC16" s="47">
        <f>(SUMPRODUCT(--(EC$9=Quarterly_kt!$B$9:FC$9),Quarterly_kt!$B16:FC16)/INDEX(Fuel_Properties!$B$31:$IV$42,MATCH("D_Petrol_Regular",Fuel_Properties!$B$31:$B$42,0),MATCH(YEAR(EC$9),Fuel_Properties!$B$31:$EI$31,0)))/158.987295</f>
        <v>0</v>
      </c>
      <c r="ED16" s="47">
        <f>(SUMPRODUCT(--(ED$9=Quarterly_kt!$B$9:FC$9),Quarterly_kt!$B16:FC16)/INDEX(Fuel_Properties!$B$31:$IV$42,MATCH("D_Petrol_Regular",Fuel_Properties!$B$31:$B$42,0),MATCH(YEAR(ED$9),Fuel_Properties!$B$31:$EI$31,0)))/158.987295</f>
        <v>0</v>
      </c>
      <c r="EE16" s="47">
        <f>(SUMPRODUCT(--(EE$9=Quarterly_kt!$B$9:FC$9),Quarterly_kt!$B16:FC16)/INDEX(Fuel_Properties!$B$31:$IV$42,MATCH("D_Petrol_Regular",Fuel_Properties!$B$31:$B$42,0),MATCH(YEAR(EE$9),Fuel_Properties!$B$31:$EI$31,0)))/158.987295</f>
        <v>0</v>
      </c>
      <c r="EF16" s="47">
        <f>(SUMPRODUCT(--(EF$9=Quarterly_kt!$B$9:FC$9),Quarterly_kt!$B16:FC16)/INDEX(Fuel_Properties!$B$31:$IV$42,MATCH("D_Petrol_Regular",Fuel_Properties!$B$31:$B$42,0),MATCH(YEAR(EF$9),Fuel_Properties!$B$31:$EI$31,0)))/158.987295</f>
        <v>0</v>
      </c>
      <c r="EG16" s="47">
        <f>(SUMPRODUCT(--(EG$9=Quarterly_kt!$B$9:FC$9),Quarterly_kt!$B16:FC16)/INDEX(Fuel_Properties!$B$31:$IV$42,MATCH("D_Petrol_Regular",Fuel_Properties!$B$31:$B$42,0),MATCH(YEAR(EG$9),Fuel_Properties!$B$31:$EI$31,0)))/158.987295</f>
        <v>0</v>
      </c>
      <c r="EH16" s="47">
        <f>(SUMPRODUCT(--(EH$9=Quarterly_kt!$B$9:FC$9),Quarterly_kt!$B16:FC16)/INDEX(Fuel_Properties!$B$31:$IV$42,MATCH("D_Petrol_Regular",Fuel_Properties!$B$31:$B$42,0),MATCH(YEAR(EH$9),Fuel_Properties!$B$31:$EI$31,0)))/158.987295</f>
        <v>0</v>
      </c>
      <c r="EI16" s="47">
        <f>(SUMPRODUCT(--(EI$9=Quarterly_kt!$B$9:FC$9),Quarterly_kt!$B16:FC16)/INDEX(Fuel_Properties!$B$31:$IV$42,MATCH("D_Petrol_Regular",Fuel_Properties!$B$31:$B$42,0),MATCH(YEAR(EI$9),Fuel_Properties!$B$31:$EI$31,0)))/158.987295</f>
        <v>0</v>
      </c>
      <c r="EJ16" s="47">
        <f>(SUMPRODUCT(--(EJ$9=Quarterly_kt!$B$9:FC$9),Quarterly_kt!$B16:FC16)/INDEX(Fuel_Properties!$B$31:$IV$42,MATCH("D_Petrol_Regular",Fuel_Properties!$B$31:$B$42,0),MATCH(YEAR(EJ$9),Fuel_Properties!$B$31:$EI$31,0)))/158.987295</f>
        <v>0</v>
      </c>
      <c r="EK16" s="47">
        <f>(SUMPRODUCT(--(EK$9=Quarterly_kt!$B$9:FC$9),Quarterly_kt!$B16:FC16)/INDEX(Fuel_Properties!$B$31:$IV$42,MATCH("D_Petrol_Regular",Fuel_Properties!$B$31:$B$42,0),MATCH(YEAR(EK$9),Fuel_Properties!$B$31:$EI$31,0)))/158.987295</f>
        <v>0</v>
      </c>
      <c r="EL16" s="47">
        <f>(SUMPRODUCT(--(EL$9=Quarterly_kt!$B$9:FC$9),Quarterly_kt!$B16:FC16)/INDEX(Fuel_Properties!$B$31:$IV$42,MATCH("D_Petrol_Regular",Fuel_Properties!$B$31:$B$42,0),MATCH(YEAR(EL$9),Fuel_Properties!$B$31:$EI$31,0)))/158.987295</f>
        <v>0</v>
      </c>
      <c r="EM16" s="47">
        <f>(SUMPRODUCT(--(EM$9=Quarterly_kt!$B$9:FC$9),Quarterly_kt!$B16:FC16)/INDEX(Fuel_Properties!$B$31:$IV$42,MATCH("D_Petrol_Regular",Fuel_Properties!$B$31:$B$42,0),MATCH(YEAR(EM$9),Fuel_Properties!$B$31:$EI$31,0)))/158.987295</f>
        <v>0</v>
      </c>
      <c r="EN16" s="47">
        <f>(SUMPRODUCT(--(EN$9=Quarterly_kt!$B$9:FC$9),Quarterly_kt!$B16:FC16)/INDEX(Fuel_Properties!$B$31:$IV$42,MATCH("D_Petrol_Regular",Fuel_Properties!$B$31:$B$42,0),MATCH(YEAR(EN$9),Fuel_Properties!$B$31:$EI$31,0)))/158.987295</f>
        <v>0</v>
      </c>
      <c r="EO16" s="47">
        <f>(SUMPRODUCT(--(EO$9=Quarterly_kt!$B$9:FC$9),Quarterly_kt!$B16:FC16)/INDEX(Fuel_Properties!$B$31:$IV$42,MATCH("D_Petrol_Regular",Fuel_Properties!$B$31:$B$42,0),MATCH(YEAR(EO$9),Fuel_Properties!$B$31:$EI$31,0)))/158.987295</f>
        <v>0</v>
      </c>
      <c r="EP16" s="47">
        <f>(SUMPRODUCT(--(EP$9=Quarterly_kt!$B$9:FC$9),Quarterly_kt!$B16:FC16)/INDEX(Fuel_Properties!$B$31:$IV$42,MATCH("D_Petrol_Regular",Fuel_Properties!$B$31:$B$42,0),MATCH(YEAR(EP$9),Fuel_Properties!$B$31:$EI$31,0)))/158.987295</f>
        <v>0</v>
      </c>
      <c r="EQ16" s="47">
        <f>(SUMPRODUCT(--(EQ$9=Quarterly_kt!$B$9:FC$9),Quarterly_kt!$B16:FC16)/INDEX(Fuel_Properties!$B$31:$IV$42,MATCH("D_Petrol_Regular",Fuel_Properties!$B$31:$B$42,0),MATCH(YEAR(EQ$9),Fuel_Properties!$B$31:$EI$31,0)))/158.987295</f>
        <v>0</v>
      </c>
      <c r="ER16" s="47">
        <f>(SUMPRODUCT(--(ER$9=Quarterly_kt!$B$9:FC$9),Quarterly_kt!$B16:FC16)/INDEX(Fuel_Properties!$B$31:$IV$42,MATCH("D_Petrol_Regular",Fuel_Properties!$B$31:$B$42,0),MATCH(YEAR(ER$9),Fuel_Properties!$B$31:$EI$31,0)))/158.987295</f>
        <v>0</v>
      </c>
      <c r="ES16" s="47">
        <f>(SUMPRODUCT(--(ES$9=Quarterly_kt!$B$9:FC$9),Quarterly_kt!$B16:FC16)/INDEX(Fuel_Properties!$B$31:$IV$42,MATCH("D_Petrol_Regular",Fuel_Properties!$B$31:$B$42,0),MATCH(YEAR(ES$9),Fuel_Properties!$B$31:$EI$31,0)))/158.987295</f>
        <v>0</v>
      </c>
      <c r="ET16" s="47">
        <f>(SUMPRODUCT(--(ET$9=Quarterly_kt!$B$9:FC$9),Quarterly_kt!$B16:FC16)/INDEX(Fuel_Properties!$B$31:$IV$42,MATCH("D_Petrol_Regular",Fuel_Properties!$B$31:$B$42,0),MATCH(YEAR(ET$9),Fuel_Properties!$B$31:$EI$31,0)))/158.987295</f>
        <v>0</v>
      </c>
      <c r="EU16" s="47">
        <f>(SUMPRODUCT(--(EU$9=Quarterly_kt!$B$9:FC$9),Quarterly_kt!$B16:FC16)/INDEX(Fuel_Properties!$B$31:$IV$42,MATCH("D_Petrol_Regular",Fuel_Properties!$B$31:$B$42,0),MATCH(YEAR(EU$9),Fuel_Properties!$B$31:$EI$31,0)))/158.987295</f>
        <v>0</v>
      </c>
      <c r="EV16" s="47">
        <f>(SUMPRODUCT(--(EV$9=Quarterly_kt!$B$9:FC$9),Quarterly_kt!$B16:FC16)/INDEX(Fuel_Properties!$B$31:$IV$42,MATCH("D_Petrol_Regular",Fuel_Properties!$B$31:$B$42,0),MATCH(YEAR(EV$9),Fuel_Properties!$B$31:$EI$31,0)))/158.987295</f>
        <v>0</v>
      </c>
      <c r="EW16" s="47">
        <f>(SUMPRODUCT(--(EW$9=Quarterly_kt!$B$9:FC$9),Quarterly_kt!$B16:FC16)/INDEX(Fuel_Properties!$B$31:$IV$42,MATCH("D_Petrol_Regular",Fuel_Properties!$B$31:$B$42,0),MATCH(YEAR(EW$9),Fuel_Properties!$B$31:$EI$31,0)))/158.987295</f>
        <v>0</v>
      </c>
      <c r="EX16" s="47">
        <f>(SUMPRODUCT(--(EX$9=Quarterly_kt!$B$9:FC$9),Quarterly_kt!$B16:FC16)/INDEX(Fuel_Properties!$B$31:$IV$42,MATCH("D_Petrol_Regular",Fuel_Properties!$B$31:$B$42,0),MATCH(YEAR(EX$9),Fuel_Properties!$B$31:$EI$31,0)))/158.987295</f>
        <v>0</v>
      </c>
      <c r="EY16" s="47">
        <f>(SUMPRODUCT(--(EY$9=Quarterly_kt!$B$9:FC$9),Quarterly_kt!$B16:FC16)/INDEX(Fuel_Properties!$B$31:$IV$42,MATCH("D_Petrol_Regular",Fuel_Properties!$B$31:$B$42,0),MATCH(YEAR(EY$9),Fuel_Properties!$B$31:$EI$31,0)))/158.987295</f>
        <v>0</v>
      </c>
      <c r="EZ16" s="47">
        <f>(SUMPRODUCT(--(EZ$9=Quarterly_kt!$B$9:FC$9),Quarterly_kt!$B16:FC16)/INDEX(Fuel_Properties!$B$31:$IV$42,MATCH("D_Petrol_Regular",Fuel_Properties!$B$31:$B$42,0),MATCH(YEAR(EZ$9),Fuel_Properties!$B$31:$EI$31,0)))/158.987295</f>
        <v>0</v>
      </c>
      <c r="FA16" s="47">
        <f>(SUMPRODUCT(--(FA$9=Quarterly_kt!$B$9:FC$9),Quarterly_kt!$B16:FC16)/INDEX(Fuel_Properties!$B$31:$IV$42,MATCH("D_Petrol_Regular",Fuel_Properties!$B$31:$B$42,0),MATCH(YEAR(FA$9),Fuel_Properties!$B$31:$EI$31,0)))/158.987295</f>
        <v>0</v>
      </c>
      <c r="FB16" s="47">
        <f>(SUMPRODUCT(--(FB$9=Quarterly_kt!$B$9:FC$9),Quarterly_kt!$B16:FC16)/INDEX(Fuel_Properties!$B$31:$IV$42,MATCH("D_Petrol_Regular",Fuel_Properties!$B$31:$B$42,0),MATCH(YEAR(FB$9),Fuel_Properties!$B$31:$EI$31,0)))/158.987295</f>
        <v>0</v>
      </c>
      <c r="FC16" s="47">
        <f>(SUMPRODUCT(--(FC$9=Quarterly_kt!$B$9:FC$9),Quarterly_kt!$B16:FC16)/INDEX(Fuel_Properties!$B$31:$IV$42,MATCH("D_Petrol_Regular",Fuel_Properties!$B$31:$B$42,0),MATCH(YEAR(FC$9),Fuel_Properties!$B$31:$EI$31,0)))/158.987295</f>
        <v>0</v>
      </c>
      <c r="FD16" s="47">
        <f>(SUMPRODUCT(--(FD$9=Quarterly_kt!$B$9:FD$9),Quarterly_kt!$B16:FD16)/INDEX(Fuel_Properties!$B$31:$IV$42,MATCH("D_Petrol_Regular",Fuel_Properties!$B$31:$B$42,0),MATCH(YEAR(FD$9),Fuel_Properties!$B$31:$EI$31,0)))/158.987295</f>
        <v>0</v>
      </c>
      <c r="FE16" s="47">
        <f>(SUMPRODUCT(--(FE$9=Quarterly_kt!$B$9:FF$9),Quarterly_kt!$B16:FF16)/INDEX(Fuel_Properties!$B$31:$IV$42,MATCH("D_Petrol_Regular",Fuel_Properties!$B$31:$B$42,0),MATCH(YEAR(FE$9),Fuel_Properties!$B$31:$EI$31,0)))/158.987295</f>
        <v>0</v>
      </c>
      <c r="FF16" s="47">
        <f>(SUMPRODUCT(--(FF$9=Quarterly_kt!$B$9:FF$9),Quarterly_kt!$B16:FF16)/INDEX(Fuel_Properties!$B$31:$IV$42,MATCH("D_Petrol_Regular",Fuel_Properties!$B$31:$B$42,0),MATCH(YEAR(FF$9),Fuel_Properties!$B$31:$EI$31,0)))/158.987295</f>
        <v>0</v>
      </c>
      <c r="FG16" s="47">
        <f>(SUMPRODUCT(--(FG$9=Quarterly_kt!$B$9:FG$9),Quarterly_kt!$B16:FG16)/INDEX(Fuel_Properties!$B$31:$IV$42,MATCH("D_Petrol_Regular",Fuel_Properties!$B$31:$B$42,0),MATCH(YEAR(FG$9),Fuel_Properties!$B$31:$EI$31,0)))/158.987295</f>
        <v>0</v>
      </c>
      <c r="FH16" s="47">
        <f>(SUMPRODUCT(--(FH$9=Quarterly_kt!$B$9:FI$9),Quarterly_kt!$B16:FI16)/INDEX(Fuel_Properties!$B$31:$IV$42,MATCH("D_Petrol_Regular",Fuel_Properties!$B$31:$B$42,0),MATCH(YEAR(FH$9),Fuel_Properties!$B$31:$EI$31,0)))/158.987295</f>
        <v>0</v>
      </c>
      <c r="FI16" s="47">
        <f>(SUMPRODUCT(--(FI$9=Quarterly_kt!$B$9:FI$9),Quarterly_kt!$B16:FI16)/INDEX(Fuel_Properties!$B$31:$IV$42,MATCH("D_Petrol_Regular",Fuel_Properties!$B$31:$B$42,0),MATCH(YEAR(FI$9),Fuel_Properties!$B$31:$EI$31,0)))/158.987295</f>
        <v>0</v>
      </c>
      <c r="FJ16" s="47">
        <f>(SUMPRODUCT(--(FJ$9=Quarterly_kt!$B$9:FJ$9),Quarterly_kt!$B16:FJ16)/INDEX(Fuel_Properties!$B$31:$IV$42,MATCH("D_Petrol_Regular",Fuel_Properties!$B$31:$B$42,0),MATCH(YEAR(FJ$9),Fuel_Properties!$B$31:$EI$31,0)))/158.987295</f>
        <v>0</v>
      </c>
      <c r="FK16" s="47">
        <f>(SUMPRODUCT(--(FK$9=Quarterly_kt!$B$9:FL$9),Quarterly_kt!$B16:FL16)/INDEX(Fuel_Properties!$B$31:$IV$42,MATCH("D_Petrol_Regular",Fuel_Properties!$B$31:$B$42,0),MATCH(YEAR(FK$9),Fuel_Properties!$B$31:$EI$31,0)))/158.987295</f>
        <v>0</v>
      </c>
      <c r="FL16" s="47">
        <f>(SUMPRODUCT(--(FL$9=Quarterly_kt!$B$9:FL$9),Quarterly_kt!$B16:FL16)/INDEX(Fuel_Properties!$B$31:$IV$42,MATCH("D_Petrol_Regular",Fuel_Properties!$B$31:$B$42,0),MATCH(YEAR(FL$9),Fuel_Properties!$B$31:$EI$31,0)))/158.987295</f>
        <v>0</v>
      </c>
      <c r="FM16" s="47">
        <f>(SUMPRODUCT(--(FM$9=Quarterly_kt!$B$9:FM$9),Quarterly_kt!$B16:FM16)/INDEX(Fuel_Properties!$B$31:$IV$42,MATCH("D_Petrol_Regular",Fuel_Properties!$B$31:$B$42,0),MATCH(YEAR(FM$9),Fuel_Properties!$B$31:$EI$31,0)))/158.987295</f>
        <v>0</v>
      </c>
      <c r="FN16" s="47">
        <f>(SUMPRODUCT(--(FN$9=Quarterly_kt!$B$9:FN$9),Quarterly_kt!$B16:FN16)/INDEX(Fuel_Properties!$B$31:$IV$42,MATCH("D_Petrol_Regular",Fuel_Properties!$B$31:$B$42,0),MATCH(YEAR(FN$9),Fuel_Properties!$B$31:$EI$31,0)))/158.987295</f>
        <v>0</v>
      </c>
      <c r="FO16" s="47">
        <f>(SUMPRODUCT(--(FO$9=Quarterly_kt!$B$9:FO$9),Quarterly_kt!$B16:FO16)/INDEX(Fuel_Properties!$B$31:$IV$42,MATCH("D_Petrol_Regular",Fuel_Properties!$B$31:$B$42,0),MATCH(YEAR(FO$9),Fuel_Properties!$B$31:$EI$31,0)))/158.987295</f>
        <v>0</v>
      </c>
      <c r="FP16" s="47">
        <f>(SUMPRODUCT(--(FP$9=Quarterly_kt!$B$9:FP$9),Quarterly_kt!$B16:FP16)/INDEX(Fuel_Properties!$B$31:$IV$42,MATCH("D_Petrol_Regular",Fuel_Properties!$B$31:$B$42,0),MATCH(YEAR(FP$9),Fuel_Properties!$B$31:$EI$31,0)))/158.987295</f>
        <v>0</v>
      </c>
      <c r="FQ16" s="47">
        <f>(SUMPRODUCT(--(FQ$9=Quarterly_kt!$B$9:FQ$9),Quarterly_kt!$B16:FQ16)/INDEX(Fuel_Properties!$B$31:$IV$42,MATCH("D_Petrol_Regular",Fuel_Properties!$B$31:$B$42,0),MATCH(YEAR(FQ$9),Fuel_Properties!$B$31:$EI$31,0)))/158.987295</f>
        <v>0</v>
      </c>
      <c r="FR16" s="47">
        <f>(SUMPRODUCT(--(FR$9=Quarterly_kt!$B$9:FR$9),Quarterly_kt!$B16:FR16)/INDEX(Fuel_Properties!$B$31:$IV$42,MATCH("D_Petrol_Regular",Fuel_Properties!$B$31:$B$42,0),MATCH(YEAR(FR$9),Fuel_Properties!$B$31:$EI$31,0)))/158.987295</f>
        <v>0</v>
      </c>
      <c r="FS16" s="47">
        <f>(SUMPRODUCT(--(FS$9=Quarterly_kt!$B$9:FS$9),Quarterly_kt!$B16:FS16)/INDEX(Fuel_Properties!$B$31:$IV$42,MATCH("D_Petrol_Regular",Fuel_Properties!$B$31:$B$42,0),MATCH(YEAR(FS$9),Fuel_Properties!$B$31:$EI$31,0)))/158.987295</f>
        <v>0</v>
      </c>
      <c r="FT16" s="47">
        <f>(SUMPRODUCT(--(FT$9=Quarterly_kt!$B$9:FT$9),Quarterly_kt!$B16:FT16)/INDEX(Fuel_Properties!$B$31:$IV$42,MATCH("D_Petrol_Regular",Fuel_Properties!$B$31:$B$42,0),MATCH(YEAR(FT$9),Fuel_Properties!$B$31:$EI$31,0)))/158.987295</f>
        <v>0</v>
      </c>
      <c r="FU16" s="47">
        <f>(SUMPRODUCT(--(FU$9=Quarterly_kt!$B$9:FU$9),Quarterly_kt!$B16:FU16)/INDEX(Fuel_Properties!$B$31:$IV$42,MATCH("D_Petrol_Regular",Fuel_Properties!$B$31:$B$42,0),MATCH(YEAR(FU$9),Fuel_Properties!$B$31:$EI$31,0)))/158.987295</f>
        <v>0</v>
      </c>
      <c r="FV16" s="47">
        <f>(SUMPRODUCT(--(FV$9=Quarterly_kt!$B$9:FV$9),Quarterly_kt!$B16:FV16)/INDEX(Fuel_Properties!$B$31:$IV$42,MATCH("D_Petrol_Regular",Fuel_Properties!$B$31:$B$42,0),MATCH(YEAR(FV$9),Fuel_Properties!$B$31:$EI$31,0)))/158.987295</f>
        <v>0</v>
      </c>
    </row>
    <row r="17" spans="1:178" ht="15" x14ac:dyDescent="0.2">
      <c r="A17" s="27" t="s">
        <v>21</v>
      </c>
      <c r="B17" s="34">
        <f>SUM(B18:B21,B24:B26,B30)</f>
        <v>7.6450385132643</v>
      </c>
      <c r="C17" s="34">
        <f t="shared" ref="C17:BN17" si="17">SUM(C18:C21,C24:C26,C30)</f>
        <v>9.3695564474685131</v>
      </c>
      <c r="D17" s="34">
        <f t="shared" si="17"/>
        <v>8.0962034563271814</v>
      </c>
      <c r="E17" s="34">
        <f t="shared" si="17"/>
        <v>8.0266420541380761</v>
      </c>
      <c r="F17" s="34">
        <f t="shared" si="17"/>
        <v>8.07123345115882</v>
      </c>
      <c r="G17" s="34">
        <f t="shared" si="17"/>
        <v>9.8361330440325201</v>
      </c>
      <c r="H17" s="34">
        <f t="shared" si="17"/>
        <v>8.9131195178231817</v>
      </c>
      <c r="I17" s="34">
        <f t="shared" si="17"/>
        <v>9.3682712269577504</v>
      </c>
      <c r="J17" s="34">
        <f t="shared" si="17"/>
        <v>7.7147837172969229</v>
      </c>
      <c r="K17" s="34">
        <f t="shared" si="17"/>
        <v>6.1949005140222377</v>
      </c>
      <c r="L17" s="34">
        <f t="shared" si="17"/>
        <v>7.6536156408744365</v>
      </c>
      <c r="M17" s="34">
        <f t="shared" si="17"/>
        <v>8.1678960826118558</v>
      </c>
      <c r="N17" s="34">
        <f t="shared" si="17"/>
        <v>7.1077644627870562</v>
      </c>
      <c r="O17" s="34">
        <f t="shared" si="17"/>
        <v>9.1105160244636512</v>
      </c>
      <c r="P17" s="34">
        <f t="shared" si="17"/>
        <v>5.7665780195298968</v>
      </c>
      <c r="Q17" s="34">
        <f t="shared" si="17"/>
        <v>7.7740719444166517</v>
      </c>
      <c r="R17" s="34">
        <f t="shared" si="17"/>
        <v>6.9771506970503232</v>
      </c>
      <c r="S17" s="34">
        <f t="shared" si="17"/>
        <v>6.2840846712403913</v>
      </c>
      <c r="T17" s="34">
        <f t="shared" si="17"/>
        <v>6.9690204336561523</v>
      </c>
      <c r="U17" s="34">
        <f t="shared" si="17"/>
        <v>6.8134847950855759</v>
      </c>
      <c r="V17" s="34">
        <f t="shared" si="17"/>
        <v>7.6372487289698405</v>
      </c>
      <c r="W17" s="34">
        <f t="shared" si="17"/>
        <v>7.3053905122884331</v>
      </c>
      <c r="X17" s="34">
        <f t="shared" si="17"/>
        <v>7.8962437248924191</v>
      </c>
      <c r="Y17" s="34">
        <f t="shared" si="17"/>
        <v>7.7497261357137583</v>
      </c>
      <c r="Z17" s="34">
        <f t="shared" si="17"/>
        <v>9.2998405618300648</v>
      </c>
      <c r="AA17" s="34">
        <f t="shared" si="17"/>
        <v>5.457892063418516</v>
      </c>
      <c r="AB17" s="34">
        <f t="shared" si="17"/>
        <v>8.5493473018877708</v>
      </c>
      <c r="AC17" s="34">
        <f t="shared" si="17"/>
        <v>6.8450945502659843</v>
      </c>
      <c r="AD17" s="34">
        <f t="shared" si="17"/>
        <v>7.3092905987065926</v>
      </c>
      <c r="AE17" s="34">
        <f t="shared" si="17"/>
        <v>6.6756687101039711</v>
      </c>
      <c r="AF17" s="34">
        <f t="shared" si="17"/>
        <v>6.2116939859261784</v>
      </c>
      <c r="AG17" s="34">
        <f t="shared" si="17"/>
        <v>5.7984248369683655</v>
      </c>
      <c r="AH17" s="34">
        <f t="shared" si="17"/>
        <v>7.7426327255068985</v>
      </c>
      <c r="AI17" s="34">
        <f t="shared" si="17"/>
        <v>5.954032815152229</v>
      </c>
      <c r="AJ17" s="34">
        <f t="shared" si="17"/>
        <v>5.4318959322584384</v>
      </c>
      <c r="AK17" s="34">
        <f t="shared" si="17"/>
        <v>4.6043181774540773</v>
      </c>
      <c r="AL17" s="34">
        <f t="shared" si="17"/>
        <v>7.6580231183050333</v>
      </c>
      <c r="AM17" s="34">
        <f t="shared" si="17"/>
        <v>5.0511628916528188</v>
      </c>
      <c r="AN17" s="34">
        <f t="shared" si="17"/>
        <v>5.0433381508852904</v>
      </c>
      <c r="AO17" s="34">
        <f t="shared" si="17"/>
        <v>6.3565150481403467</v>
      </c>
      <c r="AP17" s="34">
        <f t="shared" si="17"/>
        <v>6.4006069633641278</v>
      </c>
      <c r="AQ17" s="34">
        <f t="shared" si="17"/>
        <v>5.4118178742859637</v>
      </c>
      <c r="AR17" s="34">
        <f t="shared" si="17"/>
        <v>6.872103764666126</v>
      </c>
      <c r="AS17" s="34">
        <f t="shared" si="17"/>
        <v>5.4813904898468069</v>
      </c>
      <c r="AT17" s="34">
        <f t="shared" si="17"/>
        <v>5.7300051978159683</v>
      </c>
      <c r="AU17" s="34">
        <f t="shared" si="17"/>
        <v>5.1989034577807081</v>
      </c>
      <c r="AV17" s="34">
        <f t="shared" si="17"/>
        <v>5.6926891502003389</v>
      </c>
      <c r="AW17" s="34">
        <f t="shared" si="17"/>
        <v>6.9351960464561069</v>
      </c>
      <c r="AX17" s="34">
        <f t="shared" si="17"/>
        <v>4.8349994020039304</v>
      </c>
      <c r="AY17" s="34">
        <f t="shared" si="17"/>
        <v>3.3630035614079659</v>
      </c>
      <c r="AZ17" s="34">
        <f t="shared" si="17"/>
        <v>3.3560871983513092</v>
      </c>
      <c r="BA17" s="34">
        <f t="shared" si="17"/>
        <v>4.6974997487357797</v>
      </c>
      <c r="BB17" s="34">
        <f t="shared" si="17"/>
        <v>6.6834286912903442</v>
      </c>
      <c r="BC17" s="34">
        <f t="shared" si="17"/>
        <v>4.8128450292750342</v>
      </c>
      <c r="BD17" s="34">
        <f t="shared" si="17"/>
        <v>4.3820472110152231</v>
      </c>
      <c r="BE17" s="34">
        <f t="shared" si="17"/>
        <v>6.7209990446140857</v>
      </c>
      <c r="BF17" s="34">
        <f t="shared" si="17"/>
        <v>4.9243634833212617</v>
      </c>
      <c r="BG17" s="34">
        <f t="shared" si="17"/>
        <v>4.5084493974319608</v>
      </c>
      <c r="BH17" s="34">
        <f t="shared" si="17"/>
        <v>5.8845073973108972</v>
      </c>
      <c r="BI17" s="34">
        <f t="shared" si="17"/>
        <v>5.6895333932274452</v>
      </c>
      <c r="BJ17" s="34">
        <f t="shared" si="17"/>
        <v>5.5621521082801717</v>
      </c>
      <c r="BK17" s="34">
        <f t="shared" si="17"/>
        <v>6.297817613467326</v>
      </c>
      <c r="BL17" s="34">
        <f t="shared" si="17"/>
        <v>7.0183421077474559</v>
      </c>
      <c r="BM17" s="34">
        <f t="shared" si="17"/>
        <v>6.942148280001148</v>
      </c>
      <c r="BN17" s="34">
        <f t="shared" si="17"/>
        <v>6.9578812426788303</v>
      </c>
      <c r="BO17" s="34">
        <f t="shared" ref="BO17:DZ17" si="18">SUM(BO18:BO21,BO24:BO26,BO30)</f>
        <v>6.7810540821696419</v>
      </c>
      <c r="BP17" s="34">
        <f t="shared" si="18"/>
        <v>7.0567988980291751</v>
      </c>
      <c r="BQ17" s="34">
        <f t="shared" si="18"/>
        <v>7.284866620427767</v>
      </c>
      <c r="BR17" s="34">
        <f t="shared" si="18"/>
        <v>6.7615747359709646</v>
      </c>
      <c r="BS17" s="34">
        <f t="shared" si="18"/>
        <v>6.9547067437121388</v>
      </c>
      <c r="BT17" s="34">
        <f t="shared" si="18"/>
        <v>7.7695098142999068</v>
      </c>
      <c r="BU17" s="34">
        <f t="shared" si="18"/>
        <v>7.0065298853537312</v>
      </c>
      <c r="BV17" s="34">
        <f t="shared" si="18"/>
        <v>7.3902030515398671</v>
      </c>
      <c r="BW17" s="34">
        <f t="shared" si="18"/>
        <v>6.6999800232914186</v>
      </c>
      <c r="BX17" s="34">
        <f t="shared" si="18"/>
        <v>6.902374537653964</v>
      </c>
      <c r="BY17" s="34">
        <f t="shared" si="18"/>
        <v>6.8250725334794833</v>
      </c>
      <c r="BZ17" s="34">
        <f t="shared" si="18"/>
        <v>7.0561153580449387</v>
      </c>
      <c r="CA17" s="34">
        <f t="shared" si="18"/>
        <v>8.5005455573728703</v>
      </c>
      <c r="CB17" s="34">
        <f t="shared" si="18"/>
        <v>7.3377804234077697</v>
      </c>
      <c r="CC17" s="34">
        <f t="shared" si="18"/>
        <v>7.616555470420777</v>
      </c>
      <c r="CD17" s="34">
        <f t="shared" si="18"/>
        <v>8.1598623883613186</v>
      </c>
      <c r="CE17" s="34">
        <f t="shared" si="18"/>
        <v>9.3222873972293794</v>
      </c>
      <c r="CF17" s="34">
        <f t="shared" si="18"/>
        <v>8.5959319633640732</v>
      </c>
      <c r="CG17" s="34">
        <f t="shared" si="18"/>
        <v>8.4751308942379335</v>
      </c>
      <c r="CH17" s="34">
        <f t="shared" si="18"/>
        <v>9.1875549784672579</v>
      </c>
      <c r="CI17" s="34">
        <f t="shared" si="18"/>
        <v>9.0413792676018385</v>
      </c>
      <c r="CJ17" s="34">
        <f t="shared" si="18"/>
        <v>9.2839660385029461</v>
      </c>
      <c r="CK17" s="34">
        <f t="shared" si="18"/>
        <v>8.4779802315573374</v>
      </c>
      <c r="CL17" s="34">
        <f t="shared" si="18"/>
        <v>10.752918155011816</v>
      </c>
      <c r="CM17" s="34">
        <f t="shared" si="18"/>
        <v>9.4829062360606997</v>
      </c>
      <c r="CN17" s="34">
        <f t="shared" si="18"/>
        <v>9.964599591929705</v>
      </c>
      <c r="CO17" s="34">
        <f t="shared" si="18"/>
        <v>8.3179031504742742</v>
      </c>
      <c r="CP17" s="34">
        <f t="shared" si="18"/>
        <v>11.684802048881803</v>
      </c>
      <c r="CQ17" s="34">
        <f t="shared" si="18"/>
        <v>9.7452996167962613</v>
      </c>
      <c r="CR17" s="34">
        <f t="shared" si="18"/>
        <v>9.1152815395880804</v>
      </c>
      <c r="CS17" s="34">
        <f t="shared" si="18"/>
        <v>9.1105955573300328</v>
      </c>
      <c r="CT17" s="34">
        <f t="shared" si="18"/>
        <v>11.645954755954484</v>
      </c>
      <c r="CU17" s="34">
        <f t="shared" si="18"/>
        <v>10.726524197802632</v>
      </c>
      <c r="CV17" s="34">
        <f t="shared" si="18"/>
        <v>10.481601782078521</v>
      </c>
      <c r="CW17" s="34">
        <f t="shared" si="18"/>
        <v>10.691028692672104</v>
      </c>
      <c r="CX17" s="34">
        <f t="shared" si="18"/>
        <v>11.007106646419713</v>
      </c>
      <c r="CY17" s="34">
        <f t="shared" si="18"/>
        <v>11.939447015814135</v>
      </c>
      <c r="CZ17" s="34">
        <f t="shared" si="18"/>
        <v>11.754497624393323</v>
      </c>
      <c r="DA17" s="34">
        <f t="shared" si="18"/>
        <v>11.201046899720236</v>
      </c>
      <c r="DB17" s="34">
        <f t="shared" si="18"/>
        <v>10.727400843443011</v>
      </c>
      <c r="DC17" s="34">
        <f t="shared" si="18"/>
        <v>11.197625689182493</v>
      </c>
      <c r="DD17" s="34">
        <f t="shared" si="18"/>
        <v>11.897163815637748</v>
      </c>
      <c r="DE17" s="34">
        <f t="shared" si="18"/>
        <v>10.590992923240572</v>
      </c>
      <c r="DF17" s="34">
        <f t="shared" si="18"/>
        <v>11.516773106165349</v>
      </c>
      <c r="DG17" s="34">
        <f t="shared" si="18"/>
        <v>11.229816884407411</v>
      </c>
      <c r="DH17" s="34">
        <f t="shared" si="18"/>
        <v>12.260444407995681</v>
      </c>
      <c r="DI17" s="34">
        <f t="shared" si="18"/>
        <v>10.091558886034003</v>
      </c>
      <c r="DJ17" s="34">
        <f t="shared" si="18"/>
        <v>12.04689337211641</v>
      </c>
      <c r="DK17" s="34">
        <f t="shared" si="18"/>
        <v>12.421303226754949</v>
      </c>
      <c r="DL17" s="34">
        <f t="shared" si="18"/>
        <v>11.5788754107028</v>
      </c>
      <c r="DM17" s="34">
        <f t="shared" si="18"/>
        <v>11.931466432391419</v>
      </c>
      <c r="DN17" s="34">
        <f t="shared" si="18"/>
        <v>13.290734149697299</v>
      </c>
      <c r="DO17" s="34">
        <f t="shared" si="18"/>
        <v>12.351548480319122</v>
      </c>
      <c r="DP17" s="34">
        <f t="shared" si="18"/>
        <v>13.008826600306717</v>
      </c>
      <c r="DQ17" s="34">
        <f t="shared" si="18"/>
        <v>12.054176277256856</v>
      </c>
      <c r="DR17" s="34">
        <f t="shared" si="18"/>
        <v>12.262538877351803</v>
      </c>
      <c r="DS17" s="34">
        <f t="shared" si="18"/>
        <v>14.513839097226152</v>
      </c>
      <c r="DT17" s="34">
        <f t="shared" si="18"/>
        <v>11.680239666354215</v>
      </c>
      <c r="DU17" s="34">
        <f t="shared" si="18"/>
        <v>14.251268719009314</v>
      </c>
      <c r="DV17" s="34">
        <f t="shared" si="18"/>
        <v>13.827049545755539</v>
      </c>
      <c r="DW17" s="34">
        <f t="shared" si="18"/>
        <v>13.812592478344287</v>
      </c>
      <c r="DX17" s="34">
        <f t="shared" si="18"/>
        <v>10.967499060338609</v>
      </c>
      <c r="DY17" s="34">
        <f t="shared" si="18"/>
        <v>13.062469054126849</v>
      </c>
      <c r="DZ17" s="34">
        <f t="shared" si="18"/>
        <v>13.603524340025832</v>
      </c>
      <c r="EA17" s="34">
        <f t="shared" ref="EA17:FC17" si="19">SUM(EA18:EA21,EA24:EA26,EA30)</f>
        <v>12.012799174365282</v>
      </c>
      <c r="EB17" s="34">
        <f t="shared" si="19"/>
        <v>12.267850871806983</v>
      </c>
      <c r="EC17" s="34">
        <f t="shared" si="19"/>
        <v>13.554583362582752</v>
      </c>
      <c r="ED17" s="34">
        <f t="shared" si="19"/>
        <v>13.413877926528093</v>
      </c>
      <c r="EE17" s="34">
        <f t="shared" si="19"/>
        <v>13.831957047874369</v>
      </c>
      <c r="EF17" s="34">
        <f t="shared" si="19"/>
        <v>12.924164215593944</v>
      </c>
      <c r="EG17" s="34">
        <f t="shared" si="19"/>
        <v>13.817151582885415</v>
      </c>
      <c r="EH17" s="34">
        <f t="shared" si="19"/>
        <v>13.974143895831029</v>
      </c>
      <c r="EI17" s="34">
        <f t="shared" si="19"/>
        <v>13.548135966361947</v>
      </c>
      <c r="EJ17" s="34">
        <f t="shared" si="19"/>
        <v>12.198031493889518</v>
      </c>
      <c r="EK17" s="34">
        <f t="shared" si="19"/>
        <v>14.62251971034552</v>
      </c>
      <c r="EL17" s="34">
        <f t="shared" si="19"/>
        <v>14.50731345272372</v>
      </c>
      <c r="EM17" s="34">
        <f t="shared" si="19"/>
        <v>11.191733717447516</v>
      </c>
      <c r="EN17" s="34">
        <f t="shared" si="19"/>
        <v>13.803707431173079</v>
      </c>
      <c r="EO17" s="34">
        <f t="shared" si="19"/>
        <v>13.474217317036011</v>
      </c>
      <c r="EP17" s="34">
        <f t="shared" si="19"/>
        <v>13.212267842132251</v>
      </c>
      <c r="EQ17" s="34">
        <f t="shared" si="19"/>
        <v>13.98903569341965</v>
      </c>
      <c r="ER17" s="34">
        <f t="shared" si="19"/>
        <v>10.808047669239336</v>
      </c>
      <c r="ES17" s="34">
        <f t="shared" si="19"/>
        <v>13.647948887101835</v>
      </c>
      <c r="ET17" s="34">
        <f t="shared" si="19"/>
        <v>13.76159529090442</v>
      </c>
      <c r="EU17" s="34">
        <f t="shared" si="19"/>
        <v>13.831719111534674</v>
      </c>
      <c r="EV17" s="34">
        <f t="shared" si="19"/>
        <v>12.515744669746976</v>
      </c>
      <c r="EW17" s="34">
        <f t="shared" si="19"/>
        <v>13.643922610120988</v>
      </c>
      <c r="EX17" s="34">
        <f t="shared" si="19"/>
        <v>15.279792175392362</v>
      </c>
      <c r="EY17" s="34">
        <f t="shared" si="19"/>
        <v>12.435095175115592</v>
      </c>
      <c r="EZ17" s="34">
        <f t="shared" si="19"/>
        <v>13.234187930394395</v>
      </c>
      <c r="FA17" s="34">
        <f t="shared" si="19"/>
        <v>13.614376322591196</v>
      </c>
      <c r="FB17" s="34">
        <f t="shared" si="19"/>
        <v>14.772663343561689</v>
      </c>
      <c r="FC17" s="34">
        <f t="shared" si="19"/>
        <v>13.058631098242982</v>
      </c>
      <c r="FD17" s="34">
        <f t="shared" ref="FD17:FP17" si="20">SUM(FD18:FD21,FD24:FD26,FD30)</f>
        <v>12.943546437001764</v>
      </c>
      <c r="FE17" s="34">
        <f t="shared" si="20"/>
        <v>15.067045680319385</v>
      </c>
      <c r="FF17" s="34">
        <f t="shared" si="20"/>
        <v>13.362644887526958</v>
      </c>
      <c r="FG17" s="34">
        <f t="shared" si="20"/>
        <v>14.925649010987771</v>
      </c>
      <c r="FH17" s="34">
        <f t="shared" si="20"/>
        <v>12.701690817454853</v>
      </c>
      <c r="FI17" s="34">
        <f t="shared" si="20"/>
        <v>14.094005956975302</v>
      </c>
      <c r="FJ17" s="34">
        <f t="shared" si="20"/>
        <v>15.572359274213323</v>
      </c>
      <c r="FK17" s="34">
        <f t="shared" si="20"/>
        <v>14.324050899270143</v>
      </c>
      <c r="FL17" s="34">
        <f t="shared" si="20"/>
        <v>12.666668568774389</v>
      </c>
      <c r="FM17" s="34">
        <f t="shared" si="20"/>
        <v>13.093877348892603</v>
      </c>
      <c r="FN17" s="34">
        <f t="shared" si="20"/>
        <v>14.572399374335699</v>
      </c>
      <c r="FO17" s="34">
        <f t="shared" si="20"/>
        <v>15.196783034157377</v>
      </c>
      <c r="FP17" s="34">
        <f t="shared" si="20"/>
        <v>13.995618030753436</v>
      </c>
      <c r="FQ17" s="34">
        <f t="shared" ref="FQ17:FS17" si="21">SUM(FQ18:FQ21,FQ24:FQ26,FQ30)</f>
        <v>15.120507890819191</v>
      </c>
      <c r="FR17" s="34">
        <f t="shared" si="21"/>
        <v>14.673393799223144</v>
      </c>
      <c r="FS17" s="34">
        <f t="shared" si="21"/>
        <v>15.525761057323569</v>
      </c>
      <c r="FT17" s="34">
        <f t="shared" ref="FT17:FU17" si="22">SUM(FT18:FT21,FT24:FT26,FT30)</f>
        <v>13.970709184586182</v>
      </c>
      <c r="FU17" s="34">
        <f t="shared" si="22"/>
        <v>15.438551529830962</v>
      </c>
      <c r="FV17" s="34">
        <f t="shared" ref="FV17" si="23">SUM(FV18:FV21,FV24:FV26,FV30)</f>
        <v>16.603048256893224</v>
      </c>
    </row>
    <row r="18" spans="1:178" ht="15" x14ac:dyDescent="0.25">
      <c r="A18" s="49" t="s">
        <v>22</v>
      </c>
      <c r="B18" s="47">
        <v>4.0002262448018069</v>
      </c>
      <c r="C18" s="47">
        <v>4.8399667186747504</v>
      </c>
      <c r="D18" s="47">
        <v>4.7985880513170978</v>
      </c>
      <c r="E18" s="47">
        <v>4.9690896455042939</v>
      </c>
      <c r="F18" s="47">
        <v>3.1396475114712592</v>
      </c>
      <c r="G18" s="47">
        <v>3.7456700353658752</v>
      </c>
      <c r="H18" s="47">
        <v>3.5878573363295962</v>
      </c>
      <c r="I18" s="47">
        <v>3.8564034108973915</v>
      </c>
      <c r="J18" s="47">
        <v>3.3873375680472919</v>
      </c>
      <c r="K18" s="47">
        <v>2.9875440226126266</v>
      </c>
      <c r="L18" s="47">
        <v>4.1273071479828758</v>
      </c>
      <c r="M18" s="47">
        <v>4.1229142580504909</v>
      </c>
      <c r="N18" s="47">
        <v>3.400769324436006</v>
      </c>
      <c r="O18" s="47">
        <v>4.7127728338588195</v>
      </c>
      <c r="P18" s="47">
        <v>2.7204511732437839</v>
      </c>
      <c r="Q18" s="47">
        <v>3.5065482331427877</v>
      </c>
      <c r="R18" s="47">
        <v>3.232076834556795</v>
      </c>
      <c r="S18" s="47">
        <v>2.3164863185061337</v>
      </c>
      <c r="T18" s="47">
        <v>3.5446615289546428</v>
      </c>
      <c r="U18" s="47">
        <v>2.4964979951948223</v>
      </c>
      <c r="V18" s="47">
        <v>3.7325997783804765</v>
      </c>
      <c r="W18" s="47">
        <v>3.3549982234829647</v>
      </c>
      <c r="X18" s="47">
        <v>4.056235739610309</v>
      </c>
      <c r="Y18" s="47">
        <v>3.9392200885536695</v>
      </c>
      <c r="Z18" s="47">
        <v>4.8015377552790923</v>
      </c>
      <c r="AA18" s="47">
        <v>2.2139749401312709</v>
      </c>
      <c r="AB18" s="47">
        <v>3.7185560734567829</v>
      </c>
      <c r="AC18" s="47">
        <v>4.097515493783467</v>
      </c>
      <c r="AD18" s="47">
        <v>4.5421117560129494</v>
      </c>
      <c r="AE18" s="47">
        <v>3.3045047396555547</v>
      </c>
      <c r="AF18" s="47">
        <v>3.084076762752944</v>
      </c>
      <c r="AG18" s="47">
        <v>3.2681512986934358</v>
      </c>
      <c r="AH18" s="47">
        <v>4.9726967487302378</v>
      </c>
      <c r="AI18" s="47">
        <v>3.8765119424986705</v>
      </c>
      <c r="AJ18" s="47">
        <v>2.6603474520920467</v>
      </c>
      <c r="AK18" s="47">
        <v>2.2147224157940268E-4</v>
      </c>
      <c r="AL18" s="47">
        <v>2.7666814853136517</v>
      </c>
      <c r="AM18" s="47">
        <v>3.2367066494532137</v>
      </c>
      <c r="AN18" s="47">
        <v>2.9630983942702787</v>
      </c>
      <c r="AO18" s="47">
        <v>2.746365542060984</v>
      </c>
      <c r="AP18" s="47">
        <v>3.6753504341551841</v>
      </c>
      <c r="AQ18" s="47">
        <v>1.6218788857660367</v>
      </c>
      <c r="AR18" s="47">
        <v>2.8389157916461181</v>
      </c>
      <c r="AS18" s="47">
        <v>3.8785218849111796</v>
      </c>
      <c r="AT18" s="47">
        <v>2.7476560633362541</v>
      </c>
      <c r="AU18" s="47">
        <v>2.0882530998558289</v>
      </c>
      <c r="AV18" s="47">
        <v>0</v>
      </c>
      <c r="AW18" s="47">
        <v>1.8757110300793349</v>
      </c>
      <c r="AX18" s="47">
        <v>2.4148729163546991</v>
      </c>
      <c r="AY18" s="47">
        <v>1.248275811558613</v>
      </c>
      <c r="AZ18" s="47">
        <v>1.4298501923882621</v>
      </c>
      <c r="BA18" s="47">
        <v>2.9792517060327093</v>
      </c>
      <c r="BB18" s="47">
        <v>4.3679335825183969</v>
      </c>
      <c r="BC18" s="47">
        <v>3.6516455987982455</v>
      </c>
      <c r="BD18" s="47">
        <v>3.6841958874705338</v>
      </c>
      <c r="BE18" s="47">
        <v>5.3438923571233001</v>
      </c>
      <c r="BF18" s="47">
        <v>4.3551377635473534</v>
      </c>
      <c r="BG18" s="47">
        <v>3.4776943684701167</v>
      </c>
      <c r="BH18" s="47">
        <v>5.5426959460249261</v>
      </c>
      <c r="BI18" s="47">
        <v>5.1385403691270106</v>
      </c>
      <c r="BJ18" s="47">
        <v>4.6541468245401285</v>
      </c>
      <c r="BK18" s="47">
        <v>5.6528892195771689</v>
      </c>
      <c r="BL18" s="47">
        <v>6.5472874533431256</v>
      </c>
      <c r="BM18" s="47">
        <v>5.7631287806744789</v>
      </c>
      <c r="BN18" s="47">
        <v>5.9376902923743247</v>
      </c>
      <c r="BO18" s="47">
        <v>5.489464407941683</v>
      </c>
      <c r="BP18" s="47">
        <v>6.0261110925189163</v>
      </c>
      <c r="BQ18" s="47">
        <v>6.006462850454044</v>
      </c>
      <c r="BR18" s="47">
        <v>5.8146861051328811</v>
      </c>
      <c r="BS18" s="47">
        <v>5.8053937958688282</v>
      </c>
      <c r="BT18" s="47">
        <v>6.2602594163894834</v>
      </c>
      <c r="BU18" s="47">
        <v>5.5662737735076906</v>
      </c>
      <c r="BV18" s="47">
        <v>6.3808913970625127</v>
      </c>
      <c r="BW18" s="47">
        <v>5.425743611312579</v>
      </c>
      <c r="BX18" s="47">
        <v>5.3574532258603309</v>
      </c>
      <c r="BY18" s="47">
        <v>5.8675263834774505</v>
      </c>
      <c r="BZ18" s="47">
        <v>5.9465500339022457</v>
      </c>
      <c r="CA18" s="47">
        <v>6.946817787973588</v>
      </c>
      <c r="CB18" s="47">
        <v>6.3499479195589386</v>
      </c>
      <c r="CC18" s="47">
        <v>6.4461096501300892</v>
      </c>
      <c r="CD18" s="47">
        <v>6.4675796736536348</v>
      </c>
      <c r="CE18" s="47">
        <v>7.4792825249992907</v>
      </c>
      <c r="CF18" s="47">
        <v>7.5984723479119261</v>
      </c>
      <c r="CG18" s="47">
        <v>7.2676809417270674</v>
      </c>
      <c r="CH18" s="47">
        <v>6.7984073659276651</v>
      </c>
      <c r="CI18" s="47">
        <v>7.275250508668873</v>
      </c>
      <c r="CJ18" s="47">
        <v>7.4297505555665868</v>
      </c>
      <c r="CK18" s="47">
        <v>6.1502355160398459</v>
      </c>
      <c r="CL18" s="47">
        <v>7.9312194071987987</v>
      </c>
      <c r="CM18" s="47">
        <v>6.1673362074178941</v>
      </c>
      <c r="CN18" s="47">
        <v>7.6989095425083622</v>
      </c>
      <c r="CO18" s="47">
        <v>4.9881324556775635</v>
      </c>
      <c r="CP18" s="47">
        <v>6.8364202625978923</v>
      </c>
      <c r="CQ18" s="47">
        <v>7.2757155173779191</v>
      </c>
      <c r="CR18" s="47">
        <v>7.0236041190268246</v>
      </c>
      <c r="CS18" s="47">
        <v>5.9985134887414731</v>
      </c>
      <c r="CT18" s="47">
        <v>8.3159818728271233</v>
      </c>
      <c r="CU18" s="47">
        <v>8.0592631825781371</v>
      </c>
      <c r="CV18" s="47">
        <v>8.3131365516347291</v>
      </c>
      <c r="CW18" s="47">
        <v>8.3196265750023937</v>
      </c>
      <c r="CX18" s="47">
        <v>6.9407695686020014</v>
      </c>
      <c r="CY18" s="47">
        <v>8.5796520259908391</v>
      </c>
      <c r="CZ18" s="47">
        <v>8.8723629999900844</v>
      </c>
      <c r="DA18" s="47">
        <v>7.9405680036385196</v>
      </c>
      <c r="DB18" s="47">
        <v>7.3807421604746866</v>
      </c>
      <c r="DC18" s="47">
        <v>8.4863946109789641</v>
      </c>
      <c r="DD18" s="47">
        <v>9.0313639979467499</v>
      </c>
      <c r="DE18" s="47">
        <v>8.2719901031860381</v>
      </c>
      <c r="DF18" s="47">
        <v>8.0160242149450518</v>
      </c>
      <c r="DG18" s="47">
        <v>7.2050179114449522</v>
      </c>
      <c r="DH18" s="47">
        <v>8.9366993923442131</v>
      </c>
      <c r="DI18" s="47">
        <v>7.1373393886945626</v>
      </c>
      <c r="DJ18" s="47">
        <v>8.2926253423601466</v>
      </c>
      <c r="DK18" s="47">
        <v>8.6907160373573618</v>
      </c>
      <c r="DL18" s="47">
        <v>8.6561006916255891</v>
      </c>
      <c r="DM18" s="47">
        <v>8.0874307529408043</v>
      </c>
      <c r="DN18" s="47">
        <v>9.0773323086788018</v>
      </c>
      <c r="DO18" s="47">
        <v>8.7192800960180925</v>
      </c>
      <c r="DP18" s="47">
        <v>9.5873287519351997</v>
      </c>
      <c r="DQ18" s="47">
        <v>8.2876229235376524</v>
      </c>
      <c r="DR18" s="47">
        <v>7.1408859551139807</v>
      </c>
      <c r="DS18" s="47">
        <v>8.3034047254024443</v>
      </c>
      <c r="DT18" s="47">
        <v>7.6604951039566203</v>
      </c>
      <c r="DU18" s="47">
        <v>9.7848642916548823</v>
      </c>
      <c r="DV18" s="47">
        <v>7.4198841209535624</v>
      </c>
      <c r="DW18" s="47">
        <v>9.3659431762361081</v>
      </c>
      <c r="DX18" s="47">
        <v>8.6667277219381287</v>
      </c>
      <c r="DY18" s="47">
        <v>7.9316900896617284</v>
      </c>
      <c r="DZ18" s="47">
        <v>9.5936805753092287</v>
      </c>
      <c r="EA18" s="47">
        <v>7.2028725776957474</v>
      </c>
      <c r="EB18" s="47">
        <v>8.7563461638999431</v>
      </c>
      <c r="EC18" s="47">
        <v>8.3221203475192844</v>
      </c>
      <c r="ED18" s="47">
        <v>7.3777745390572038</v>
      </c>
      <c r="EE18" s="47">
        <v>8.3821887166394902</v>
      </c>
      <c r="EF18" s="47">
        <v>8.6021235223298422</v>
      </c>
      <c r="EG18" s="47">
        <v>8.0846628820504609</v>
      </c>
      <c r="EH18" s="47">
        <v>9.2747582856541939</v>
      </c>
      <c r="EI18" s="47">
        <v>7.7185455942926691</v>
      </c>
      <c r="EJ18" s="47">
        <v>8.271699238698373</v>
      </c>
      <c r="EK18" s="47">
        <v>9.3077834873738325</v>
      </c>
      <c r="EL18" s="47">
        <v>8.5435392521216684</v>
      </c>
      <c r="EM18" s="47">
        <v>6.7074029706625033</v>
      </c>
      <c r="EN18" s="47">
        <v>9.5740884008382121</v>
      </c>
      <c r="EO18" s="47">
        <v>8.7019078729911605</v>
      </c>
      <c r="EP18" s="47">
        <v>9.5491489503180542</v>
      </c>
      <c r="EQ18" s="47">
        <v>9.2734242024585871</v>
      </c>
      <c r="ER18" s="47">
        <v>8.3190918007044896</v>
      </c>
      <c r="ES18" s="47">
        <v>9.1288341508511408</v>
      </c>
      <c r="ET18" s="47">
        <v>9.6461151788176629</v>
      </c>
      <c r="EU18" s="47">
        <v>9.9227481788979297</v>
      </c>
      <c r="EV18" s="47">
        <v>9.7976379456832561</v>
      </c>
      <c r="EW18" s="47">
        <v>8.7648535178652427</v>
      </c>
      <c r="EX18" s="47">
        <v>11.219604538950554</v>
      </c>
      <c r="EY18" s="47">
        <v>7.5538147040091772</v>
      </c>
      <c r="EZ18" s="47">
        <v>10.188094019163294</v>
      </c>
      <c r="FA18" s="47">
        <v>10.188068750439411</v>
      </c>
      <c r="FB18" s="47">
        <v>9.7765848270927531</v>
      </c>
      <c r="FC18" s="47">
        <v>9.3746350912214886</v>
      </c>
      <c r="FD18" s="47">
        <v>10.23642957607604</v>
      </c>
      <c r="FE18" s="47">
        <v>8.993605175048673</v>
      </c>
      <c r="FF18" s="47">
        <v>7.7781931745358133</v>
      </c>
      <c r="FG18" s="47">
        <v>9.8178495657400067</v>
      </c>
      <c r="FH18" s="47">
        <v>9.0263731674702008</v>
      </c>
      <c r="FI18" s="47">
        <v>9.8334803433727789</v>
      </c>
      <c r="FJ18" s="47">
        <v>10.683736428186444</v>
      </c>
      <c r="FK18" s="47">
        <v>8.3219519684764762</v>
      </c>
      <c r="FL18" s="47">
        <v>10.151412370787501</v>
      </c>
      <c r="FM18" s="47">
        <v>8.863774366635699</v>
      </c>
      <c r="FN18" s="47">
        <v>10.2334189697829</v>
      </c>
      <c r="FO18" s="47">
        <v>9.1094909035347928</v>
      </c>
      <c r="FP18" s="47">
        <v>9.9353902757263342</v>
      </c>
      <c r="FQ18" s="47">
        <v>9.5878501513840124</v>
      </c>
      <c r="FR18" s="47">
        <v>8.6989035253071325</v>
      </c>
      <c r="FS18" s="47">
        <v>10.542068348013943</v>
      </c>
      <c r="FT18" s="47">
        <v>9.9754201949616697</v>
      </c>
      <c r="FU18" s="47">
        <v>9.70317884062821</v>
      </c>
      <c r="FV18" s="47">
        <v>10.44348089514731</v>
      </c>
    </row>
    <row r="19" spans="1:178" ht="15" x14ac:dyDescent="0.25">
      <c r="A19" s="49" t="s">
        <v>23</v>
      </c>
      <c r="B19" s="47">
        <v>1.730688525167664</v>
      </c>
      <c r="C19" s="47">
        <v>2.1286408871614269</v>
      </c>
      <c r="D19" s="47">
        <v>1.7325548598573726</v>
      </c>
      <c r="E19" s="47">
        <v>1.4326015333385163</v>
      </c>
      <c r="F19" s="47">
        <v>2.4178304127682599</v>
      </c>
      <c r="G19" s="47">
        <v>2.2775490668208094</v>
      </c>
      <c r="H19" s="47">
        <v>1.7630925281151977</v>
      </c>
      <c r="I19" s="47">
        <v>1.5795926993328342</v>
      </c>
      <c r="J19" s="47">
        <v>2.3080917421269818</v>
      </c>
      <c r="K19" s="47">
        <v>1.7496183823457274</v>
      </c>
      <c r="L19" s="47">
        <v>1.8611425700032838</v>
      </c>
      <c r="M19" s="47">
        <v>2.1904595027951408</v>
      </c>
      <c r="N19" s="47">
        <v>1.2794103175413285</v>
      </c>
      <c r="O19" s="47">
        <v>2.1361104545640059</v>
      </c>
      <c r="P19" s="47">
        <v>1.4222355894571959</v>
      </c>
      <c r="Q19" s="47">
        <v>1.2133041703575114</v>
      </c>
      <c r="R19" s="47">
        <v>1.5991110302457991</v>
      </c>
      <c r="S19" s="47">
        <v>0.90845617181203098</v>
      </c>
      <c r="T19" s="47">
        <v>1.6253858539894661</v>
      </c>
      <c r="U19" s="47">
        <v>2.0450510061316529</v>
      </c>
      <c r="V19" s="47">
        <v>1.432945323295896</v>
      </c>
      <c r="W19" s="47">
        <v>1.7205803462761926</v>
      </c>
      <c r="X19" s="47">
        <v>1.410902717366064</v>
      </c>
      <c r="Y19" s="47">
        <v>1.133882109539567</v>
      </c>
      <c r="Z19" s="47">
        <v>1.6948611669281524</v>
      </c>
      <c r="AA19" s="47">
        <v>0.8513950032562172</v>
      </c>
      <c r="AB19" s="47">
        <v>1.4570813766897384</v>
      </c>
      <c r="AC19" s="47">
        <v>1.3990381116031603</v>
      </c>
      <c r="AD19" s="47">
        <v>1.012487151048072</v>
      </c>
      <c r="AE19" s="47">
        <v>1.4219706565867689</v>
      </c>
      <c r="AF19" s="47">
        <v>0.6546571730389843</v>
      </c>
      <c r="AG19" s="47">
        <v>0.65682216948983929</v>
      </c>
      <c r="AH19" s="47">
        <v>1.0755790789602886</v>
      </c>
      <c r="AI19" s="47">
        <v>0.73531273985112167</v>
      </c>
      <c r="AJ19" s="47">
        <v>0.68128148763990448</v>
      </c>
      <c r="AK19" s="47">
        <v>0</v>
      </c>
      <c r="AL19" s="47">
        <v>0.55072372462718189</v>
      </c>
      <c r="AM19" s="47">
        <v>0.50947467217427655</v>
      </c>
      <c r="AN19" s="47">
        <v>0.4337284850927744</v>
      </c>
      <c r="AO19" s="47">
        <v>0.25542595440405091</v>
      </c>
      <c r="AP19" s="47">
        <v>0.35928921270218322</v>
      </c>
      <c r="AQ19" s="47">
        <v>0.4112269538992841</v>
      </c>
      <c r="AR19" s="47">
        <v>0.28499938146746417</v>
      </c>
      <c r="AS19" s="47">
        <v>0.5220104770571955</v>
      </c>
      <c r="AT19" s="47">
        <v>0.25931552378307926</v>
      </c>
      <c r="AU19" s="47">
        <v>0.34740623060728887</v>
      </c>
      <c r="AV19" s="47">
        <v>8.0993427241131295E-3</v>
      </c>
      <c r="AW19" s="47">
        <v>0</v>
      </c>
      <c r="AX19" s="47">
        <v>0</v>
      </c>
      <c r="AY19" s="47">
        <v>0</v>
      </c>
      <c r="AZ19" s="47">
        <v>0</v>
      </c>
      <c r="BA19" s="47">
        <v>0</v>
      </c>
      <c r="BB19" s="47">
        <v>0</v>
      </c>
      <c r="BC19" s="47">
        <v>0</v>
      </c>
      <c r="BD19" s="47">
        <v>0</v>
      </c>
      <c r="BE19" s="47">
        <v>0.15025099961603852</v>
      </c>
      <c r="BF19" s="47">
        <v>0</v>
      </c>
      <c r="BG19" s="47">
        <v>0</v>
      </c>
      <c r="BH19" s="47">
        <v>0</v>
      </c>
      <c r="BI19" s="47">
        <v>0</v>
      </c>
      <c r="BJ19" s="47">
        <v>0</v>
      </c>
      <c r="BK19" s="47">
        <v>0</v>
      </c>
      <c r="BL19" s="47">
        <v>0</v>
      </c>
      <c r="BM19" s="47">
        <v>0.14026882487486467</v>
      </c>
      <c r="BN19" s="47">
        <v>0.12832592652335489</v>
      </c>
      <c r="BO19" s="47">
        <v>0.22674152774879155</v>
      </c>
      <c r="BP19" s="47">
        <v>0</v>
      </c>
      <c r="BQ19" s="47">
        <v>0</v>
      </c>
      <c r="BR19" s="47">
        <v>0.1923168019125322</v>
      </c>
      <c r="BS19" s="47">
        <v>0.27254416807209775</v>
      </c>
      <c r="BT19" s="47">
        <v>0.34540617328865736</v>
      </c>
      <c r="BU19" s="47">
        <v>0.20327879939079116</v>
      </c>
      <c r="BV19" s="47">
        <v>0.14136158286524056</v>
      </c>
      <c r="BW19" s="47">
        <v>0.28361802266748187</v>
      </c>
      <c r="BX19" s="47">
        <v>0.10294296532958415</v>
      </c>
      <c r="BY19" s="47">
        <v>0.1335573978473592</v>
      </c>
      <c r="BZ19" s="47">
        <v>0.26068731365683812</v>
      </c>
      <c r="CA19" s="47">
        <v>0.26628016951309269</v>
      </c>
      <c r="CB19" s="47">
        <v>0.16495483018500987</v>
      </c>
      <c r="CC19" s="47">
        <v>2.5968059960271232E-2</v>
      </c>
      <c r="CD19" s="47">
        <v>0.25585164443958414</v>
      </c>
      <c r="CE19" s="47">
        <v>0.29562115177436665</v>
      </c>
      <c r="CF19" s="47">
        <v>0</v>
      </c>
      <c r="CG19" s="47">
        <v>0</v>
      </c>
      <c r="CH19" s="47">
        <v>0.53294753673931061</v>
      </c>
      <c r="CI19" s="47">
        <v>8.6345090026945584E-2</v>
      </c>
      <c r="CJ19" s="47">
        <v>8.5957892313820269E-2</v>
      </c>
      <c r="CK19" s="47">
        <v>0.22732807957268583</v>
      </c>
      <c r="CL19" s="47">
        <v>0.42796532868975151</v>
      </c>
      <c r="CM19" s="47">
        <v>0.49755764742276265</v>
      </c>
      <c r="CN19" s="47">
        <v>0.26749338314887028</v>
      </c>
      <c r="CO19" s="47">
        <v>0.79926209854199048</v>
      </c>
      <c r="CP19" s="47">
        <v>0.66534331811302416</v>
      </c>
      <c r="CQ19" s="47">
        <v>0.60810689885465075</v>
      </c>
      <c r="CR19" s="47">
        <v>0.59068300119336714</v>
      </c>
      <c r="CS19" s="47">
        <v>0.57642552364751631</v>
      </c>
      <c r="CT19" s="47">
        <v>1.0054474541056031</v>
      </c>
      <c r="CU19" s="47">
        <v>0.7026143981935068</v>
      </c>
      <c r="CV19" s="47">
        <v>0.59972623566299021</v>
      </c>
      <c r="CW19" s="47">
        <v>0.68566691918956046</v>
      </c>
      <c r="CX19" s="47">
        <v>0.66061091992438337</v>
      </c>
      <c r="CY19" s="47">
        <v>0.5608085632970834</v>
      </c>
      <c r="CZ19" s="47">
        <v>0.51607432084067184</v>
      </c>
      <c r="DA19" s="47">
        <v>0.42066880432659387</v>
      </c>
      <c r="DB19" s="47">
        <v>0.33430650551239827</v>
      </c>
      <c r="DC19" s="47">
        <v>0.43135604457156024</v>
      </c>
      <c r="DD19" s="47">
        <v>0.46044264965545928</v>
      </c>
      <c r="DE19" s="47">
        <v>0.48504388894238804</v>
      </c>
      <c r="DF19" s="47">
        <v>0.87674522572370339</v>
      </c>
      <c r="DG19" s="47">
        <v>1.1480507464596263</v>
      </c>
      <c r="DH19" s="47">
        <v>0.84950154301121072</v>
      </c>
      <c r="DI19" s="47">
        <v>0.51585073396723091</v>
      </c>
      <c r="DJ19" s="47">
        <v>1.0102265487514945</v>
      </c>
      <c r="DK19" s="47">
        <v>0.59076290783123453</v>
      </c>
      <c r="DL19" s="47">
        <v>0.76380604907953831</v>
      </c>
      <c r="DM19" s="47">
        <v>1.0692581149043614</v>
      </c>
      <c r="DN19" s="47">
        <v>0.69828699361991631</v>
      </c>
      <c r="DO19" s="47">
        <v>0.80000046709997319</v>
      </c>
      <c r="DP19" s="47">
        <v>0.81176564627689773</v>
      </c>
      <c r="DQ19" s="47">
        <v>0.75712259445950281</v>
      </c>
      <c r="DR19" s="47">
        <v>0.67461521668955349</v>
      </c>
      <c r="DS19" s="47">
        <v>0.88023889032069669</v>
      </c>
      <c r="DT19" s="47">
        <v>0.60873621878623152</v>
      </c>
      <c r="DU19" s="47">
        <v>0.74147997382096575</v>
      </c>
      <c r="DV19" s="47">
        <v>0.82836218306667708</v>
      </c>
      <c r="DW19" s="47">
        <v>0.80322014278838993</v>
      </c>
      <c r="DX19" s="47">
        <v>0.47972075293089622</v>
      </c>
      <c r="DY19" s="47">
        <v>0.56569585887608742</v>
      </c>
      <c r="DZ19" s="47">
        <v>0.27182139900759722</v>
      </c>
      <c r="EA19" s="47">
        <v>0.16727801646376175</v>
      </c>
      <c r="EB19" s="47">
        <v>0.30864126976162187</v>
      </c>
      <c r="EC19" s="47">
        <v>0.5886159204615985</v>
      </c>
      <c r="ED19" s="47">
        <v>0.63823709512355908</v>
      </c>
      <c r="EE19" s="47">
        <v>0.46503305785713012</v>
      </c>
      <c r="EF19" s="47">
        <v>0.41669571323968968</v>
      </c>
      <c r="EG19" s="47">
        <v>0.61099413209128373</v>
      </c>
      <c r="EH19" s="47">
        <v>0.46931966740009717</v>
      </c>
      <c r="EI19" s="47">
        <v>0.65179900145857872</v>
      </c>
      <c r="EJ19" s="47">
        <v>0.27526315645760002</v>
      </c>
      <c r="EK19" s="47">
        <v>0.56388044752516231</v>
      </c>
      <c r="EL19" s="47">
        <v>0.60596924170302824</v>
      </c>
      <c r="EM19" s="47">
        <v>0.37612385852993246</v>
      </c>
      <c r="EN19" s="47">
        <v>0.41910279076513396</v>
      </c>
      <c r="EO19" s="47">
        <v>0.69950620394725682</v>
      </c>
      <c r="EP19" s="47">
        <v>0.39609465613357381</v>
      </c>
      <c r="EQ19" s="47">
        <v>0.27232045383784759</v>
      </c>
      <c r="ER19" s="47">
        <v>0.32725089932873869</v>
      </c>
      <c r="ES19" s="47">
        <v>0.65371014912598924</v>
      </c>
      <c r="ET19" s="47">
        <v>0.4477640132465559</v>
      </c>
      <c r="EU19" s="47">
        <v>0.20580849111654323</v>
      </c>
      <c r="EV19" s="47">
        <v>0.11103109533709075</v>
      </c>
      <c r="EW19" s="47">
        <v>6.9218015494912424E-2</v>
      </c>
      <c r="EX19" s="47">
        <v>0.14008813260873951</v>
      </c>
      <c r="EY19" s="47">
        <v>0.6350213879976514</v>
      </c>
      <c r="EZ19" s="47">
        <v>0.19059591074352858</v>
      </c>
      <c r="FA19" s="47">
        <v>0.20155791143405175</v>
      </c>
      <c r="FB19" s="47">
        <v>0.45781392034259544</v>
      </c>
      <c r="FC19" s="47">
        <v>0.1350640548274035</v>
      </c>
      <c r="FD19" s="47">
        <v>0.17688051240081085</v>
      </c>
      <c r="FE19" s="47">
        <v>0.48843695605445353</v>
      </c>
      <c r="FF19" s="47">
        <v>0.52843675246785571</v>
      </c>
      <c r="FG19" s="47">
        <v>0.37916689921832825</v>
      </c>
      <c r="FH19" s="47">
        <v>0.12838925855761285</v>
      </c>
      <c r="FI19" s="47">
        <v>0.59561899102520177</v>
      </c>
      <c r="FJ19" s="47">
        <v>0.33871299418487089</v>
      </c>
      <c r="FK19" s="47">
        <v>1.0569893781113251</v>
      </c>
      <c r="FL19" s="47">
        <v>0.19950146085906745</v>
      </c>
      <c r="FM19" s="47">
        <v>0.16015356947621434</v>
      </c>
      <c r="FN19" s="47">
        <v>0.42981989474184257</v>
      </c>
      <c r="FO19" s="47">
        <v>0.55865008286554529</v>
      </c>
      <c r="FP19" s="47">
        <v>0.24697064136215491</v>
      </c>
      <c r="FQ19" s="47">
        <v>0.17590074988080648</v>
      </c>
      <c r="FR19" s="47">
        <v>0.66411165948574657</v>
      </c>
      <c r="FS19" s="47">
        <v>0.34657464301893437</v>
      </c>
      <c r="FT19" s="47">
        <v>8.2043380006496372E-2</v>
      </c>
      <c r="FU19" s="47">
        <v>0.19757672435185059</v>
      </c>
      <c r="FV19" s="47">
        <v>0.29898584666852057</v>
      </c>
    </row>
    <row r="20" spans="1:178" ht="15" x14ac:dyDescent="0.25">
      <c r="A20" s="49" t="s">
        <v>24</v>
      </c>
      <c r="B20" s="47">
        <f>((SUMPRODUCT(--(B$9=Quarterly_kt!$B$9:FC$9),Quarterly_kt!$B20:FC20)/Fuel_Properties!$D$51))/158.987295</f>
        <v>0</v>
      </c>
      <c r="C20" s="47">
        <f>((SUMPRODUCT(--(C$9=Quarterly_kt!$B$9:FC$9),Quarterly_kt!$B20:FC20)/Fuel_Properties!$D$51))/158.987295</f>
        <v>0</v>
      </c>
      <c r="D20" s="47">
        <f>((SUMPRODUCT(--(D$9=Quarterly_kt!$B$9:FC$9),Quarterly_kt!$B20:FC20)/Fuel_Properties!$D$51))/158.987295</f>
        <v>0</v>
      </c>
      <c r="E20" s="47">
        <f>((SUMPRODUCT(--(E$9=Quarterly_kt!$B$9:FC$9),Quarterly_kt!$B20:FC20)/Fuel_Properties!$D$51))/158.987295</f>
        <v>0</v>
      </c>
      <c r="F20" s="47">
        <f>((SUMPRODUCT(--(F$9=Quarterly_kt!$B$9:FC$9),Quarterly_kt!$B20:FC20)/Fuel_Properties!$D$51))/158.987295</f>
        <v>0</v>
      </c>
      <c r="G20" s="47">
        <f>((SUMPRODUCT(--(G$9=Quarterly_kt!$B$9:FC$9),Quarterly_kt!$B20:FC20)/Fuel_Properties!$D$51))/158.987295</f>
        <v>0</v>
      </c>
      <c r="H20" s="47">
        <f>((SUMPRODUCT(--(H$9=Quarterly_kt!$B$9:FC$9),Quarterly_kt!$B20:FC20)/Fuel_Properties!$D$51))/158.987295</f>
        <v>0</v>
      </c>
      <c r="I20" s="47">
        <f>((SUMPRODUCT(--(I$9=Quarterly_kt!$B$9:FC$9),Quarterly_kt!$B20:FC20)/Fuel_Properties!$D$51))/158.987295</f>
        <v>0</v>
      </c>
      <c r="J20" s="47">
        <f>((SUMPRODUCT(--(J$9=Quarterly_kt!$B$9:FC$9),Quarterly_kt!$B20:FC20)/Fuel_Properties!$D$51))/158.987295</f>
        <v>0</v>
      </c>
      <c r="K20" s="47">
        <f>((SUMPRODUCT(--(K$9=Quarterly_kt!$B$9:FC$9),Quarterly_kt!$B20:FC20)/Fuel_Properties!$D$51))/158.987295</f>
        <v>0</v>
      </c>
      <c r="L20" s="47">
        <f>((SUMPRODUCT(--(L$9=Quarterly_kt!$B$9:FC$9),Quarterly_kt!$B20:FC20)/Fuel_Properties!$D$51))/158.987295</f>
        <v>0</v>
      </c>
      <c r="M20" s="47">
        <f>((SUMPRODUCT(--(M$9=Quarterly_kt!$B$9:FC$9),Quarterly_kt!$B20:FC20)/Fuel_Properties!$D$51))/158.987295</f>
        <v>0</v>
      </c>
      <c r="N20" s="47">
        <f>((SUMPRODUCT(--(N$9=Quarterly_kt!$B$9:FC$9),Quarterly_kt!$B20:FC20)/Fuel_Properties!$D$51))/158.987295</f>
        <v>0</v>
      </c>
      <c r="O20" s="47">
        <f>((SUMPRODUCT(--(O$9=Quarterly_kt!$B$9:FC$9),Quarterly_kt!$B20:FC20)/Fuel_Properties!$D$51))/158.987295</f>
        <v>0</v>
      </c>
      <c r="P20" s="47">
        <f>((SUMPRODUCT(--(P$9=Quarterly_kt!$B$9:FC$9),Quarterly_kt!$B20:FC20)/Fuel_Properties!$D$51))/158.987295</f>
        <v>0</v>
      </c>
      <c r="Q20" s="47">
        <f>((SUMPRODUCT(--(Q$9=Quarterly_kt!$B$9:FC$9),Quarterly_kt!$B20:FC20)/Fuel_Properties!$D$51))/158.987295</f>
        <v>0</v>
      </c>
      <c r="R20" s="47">
        <f>((SUMPRODUCT(--(R$9=Quarterly_kt!$B$9:FC$9),Quarterly_kt!$B20:FC20)/Fuel_Properties!$D$51))/158.987295</f>
        <v>0</v>
      </c>
      <c r="S20" s="47">
        <f>((SUMPRODUCT(--(S$9=Quarterly_kt!$B$9:FC$9),Quarterly_kt!$B20:FC20)/Fuel_Properties!$D$51))/158.987295</f>
        <v>0</v>
      </c>
      <c r="T20" s="47">
        <f>((SUMPRODUCT(--(T$9=Quarterly_kt!$B$9:FC$9),Quarterly_kt!$B20:FC20)/Fuel_Properties!$D$51))/158.987295</f>
        <v>0</v>
      </c>
      <c r="U20" s="47">
        <f>((SUMPRODUCT(--(U$9=Quarterly_kt!$B$9:FC$9),Quarterly_kt!$B20:FC20)/Fuel_Properties!$D$51))/158.987295</f>
        <v>0</v>
      </c>
      <c r="V20" s="47">
        <f>((SUMPRODUCT(--(V$9=Quarterly_kt!$B$9:FC$9),Quarterly_kt!$B20:FC20)/Fuel_Properties!$D$51))/158.987295</f>
        <v>0</v>
      </c>
      <c r="W20" s="47">
        <f>((SUMPRODUCT(--(W$9=Quarterly_kt!$B$9:FC$9),Quarterly_kt!$B20:FC20)/Fuel_Properties!$D$51))/158.987295</f>
        <v>0</v>
      </c>
      <c r="X20" s="47">
        <f>((SUMPRODUCT(--(X$9=Quarterly_kt!$B$9:FC$9),Quarterly_kt!$B20:FC20)/Fuel_Properties!$D$51))/158.987295</f>
        <v>0</v>
      </c>
      <c r="Y20" s="47">
        <f>((SUMPRODUCT(--(Y$9=Quarterly_kt!$B$9:FC$9),Quarterly_kt!$B20:FC20)/Fuel_Properties!$D$51))/158.987295</f>
        <v>0</v>
      </c>
      <c r="Z20" s="47">
        <f>((SUMPRODUCT(--(Z$9=Quarterly_kt!$B$9:FC$9),Quarterly_kt!$B20:FC20)/Fuel_Properties!$D$51))/158.987295</f>
        <v>0</v>
      </c>
      <c r="AA20" s="47">
        <f>((SUMPRODUCT(--(AA$9=Quarterly_kt!$B$9:FC$9),Quarterly_kt!$B20:FC20)/Fuel_Properties!$D$51))/158.987295</f>
        <v>0</v>
      </c>
      <c r="AB20" s="47">
        <f>((SUMPRODUCT(--(AB$9=Quarterly_kt!$B$9:FC$9),Quarterly_kt!$B20:FC20)/Fuel_Properties!$D$51))/158.987295</f>
        <v>0</v>
      </c>
      <c r="AC20" s="47">
        <f>((SUMPRODUCT(--(AC$9=Quarterly_kt!$B$9:FC$9),Quarterly_kt!$B20:FC20)/Fuel_Properties!$D$51))/158.987295</f>
        <v>0</v>
      </c>
      <c r="AD20" s="47">
        <f>((SUMPRODUCT(--(AD$9=Quarterly_kt!$B$9:FC$9),Quarterly_kt!$B20:FC20)/Fuel_Properties!$D$51))/158.987295</f>
        <v>0</v>
      </c>
      <c r="AE20" s="47">
        <f>((SUMPRODUCT(--(AE$9=Quarterly_kt!$B$9:FC$9),Quarterly_kt!$B20:FC20)/Fuel_Properties!$D$51))/158.987295</f>
        <v>0</v>
      </c>
      <c r="AF20" s="47">
        <f>((SUMPRODUCT(--(AF$9=Quarterly_kt!$B$9:FC$9),Quarterly_kt!$B20:FC20)/Fuel_Properties!$D$51))/158.987295</f>
        <v>0</v>
      </c>
      <c r="AG20" s="47">
        <f>((SUMPRODUCT(--(AG$9=Quarterly_kt!$B$9:FC$9),Quarterly_kt!$B20:FC20)/Fuel_Properties!$D$51))/158.987295</f>
        <v>0</v>
      </c>
      <c r="AH20" s="47">
        <f>((SUMPRODUCT(--(AH$9=Quarterly_kt!$B$9:FC$9),Quarterly_kt!$B20:FC20)/Fuel_Properties!$D$51))/158.987295</f>
        <v>0</v>
      </c>
      <c r="AI20" s="47">
        <f>((SUMPRODUCT(--(AI$9=Quarterly_kt!$B$9:FC$9),Quarterly_kt!$B20:FC20)/Fuel_Properties!$D$51))/158.987295</f>
        <v>0</v>
      </c>
      <c r="AJ20" s="47">
        <f>((SUMPRODUCT(--(AJ$9=Quarterly_kt!$B$9:FC$9),Quarterly_kt!$B20:FC20)/Fuel_Properties!$D$51))/158.987295</f>
        <v>0</v>
      </c>
      <c r="AK20" s="47">
        <f>((SUMPRODUCT(--(AK$9=Quarterly_kt!$B$9:FC$9),Quarterly_kt!$B20:FC20)/Fuel_Properties!$D$51))/158.987295</f>
        <v>0</v>
      </c>
      <c r="AL20" s="47">
        <f>((SUMPRODUCT(--(AL$9=Quarterly_kt!$B$9:FC$9),Quarterly_kt!$B20:FC20)/Fuel_Properties!$D$51))/158.987295</f>
        <v>0</v>
      </c>
      <c r="AM20" s="47">
        <f>((SUMPRODUCT(--(AM$9=Quarterly_kt!$B$9:FC$9),Quarterly_kt!$B20:FC20)/Fuel_Properties!$D$51))/158.987295</f>
        <v>0</v>
      </c>
      <c r="AN20" s="47">
        <f>((SUMPRODUCT(--(AN$9=Quarterly_kt!$B$9:FC$9),Quarterly_kt!$B20:FC20)/Fuel_Properties!$D$51))/158.987295</f>
        <v>0</v>
      </c>
      <c r="AO20" s="47">
        <f>((SUMPRODUCT(--(AO$9=Quarterly_kt!$B$9:FC$9),Quarterly_kt!$B20:FC20)/Fuel_Properties!$D$51))/158.987295</f>
        <v>0</v>
      </c>
      <c r="AP20" s="47">
        <f>((SUMPRODUCT(--(AP$9=Quarterly_kt!$B$9:FC$9),Quarterly_kt!$B20:FC20)/Fuel_Properties!$D$51))/158.987295</f>
        <v>0</v>
      </c>
      <c r="AQ20" s="47">
        <f>((SUMPRODUCT(--(AQ$9=Quarterly_kt!$B$9:FC$9),Quarterly_kt!$B20:FC20)/Fuel_Properties!$D$51))/158.987295</f>
        <v>0</v>
      </c>
      <c r="AR20" s="47">
        <f>((SUMPRODUCT(--(AR$9=Quarterly_kt!$B$9:FC$9),Quarterly_kt!$B20:FC20)/Fuel_Properties!$D$51))/158.987295</f>
        <v>0</v>
      </c>
      <c r="AS20" s="47">
        <f>((SUMPRODUCT(--(AS$9=Quarterly_kt!$B$9:FC$9),Quarterly_kt!$B20:FC20)/Fuel_Properties!$D$51))/158.987295</f>
        <v>0</v>
      </c>
      <c r="AT20" s="47">
        <f>((SUMPRODUCT(--(AT$9=Quarterly_kt!$B$9:FC$9),Quarterly_kt!$B20:FC20)/Fuel_Properties!$D$51))/158.987295</f>
        <v>0</v>
      </c>
      <c r="AU20" s="47">
        <f>((SUMPRODUCT(--(AU$9=Quarterly_kt!$B$9:FC$9),Quarterly_kt!$B20:FC20)/Fuel_Properties!$D$51))/158.987295</f>
        <v>0</v>
      </c>
      <c r="AV20" s="47">
        <f>((SUMPRODUCT(--(AV$9=Quarterly_kt!$B$9:FC$9),Quarterly_kt!$B20:FC20)/Fuel_Properties!$D$51))/158.987295</f>
        <v>0</v>
      </c>
      <c r="AW20" s="47">
        <f>((SUMPRODUCT(--(AW$9=Quarterly_kt!$B$9:FC$9),Quarterly_kt!$B20:FC20)/Fuel_Properties!$D$51))/158.987295</f>
        <v>0</v>
      </c>
      <c r="AX20" s="47">
        <f>((SUMPRODUCT(--(AX$9=Quarterly_kt!$B$9:FC$9),Quarterly_kt!$B20:FC20)/Fuel_Properties!$D$51))/158.987295</f>
        <v>0</v>
      </c>
      <c r="AY20" s="47">
        <f>((SUMPRODUCT(--(AY$9=Quarterly_kt!$B$9:FC$9),Quarterly_kt!$B20:FC20)/Fuel_Properties!$D$51))/158.987295</f>
        <v>0</v>
      </c>
      <c r="AZ20" s="47">
        <f>((SUMPRODUCT(--(AZ$9=Quarterly_kt!$B$9:FC$9),Quarterly_kt!$B20:FC20)/Fuel_Properties!$D$51))/158.987295</f>
        <v>0</v>
      </c>
      <c r="BA20" s="47">
        <f>((SUMPRODUCT(--(BA$9=Quarterly_kt!$B$9:FC$9),Quarterly_kt!$B20:FC20)/Fuel_Properties!$D$51))/158.987295</f>
        <v>0</v>
      </c>
      <c r="BB20" s="47">
        <f>((SUMPRODUCT(--(BB$9=Quarterly_kt!$B$9:FC$9),Quarterly_kt!$B20:FC20)/Fuel_Properties!$D$51))/158.987295</f>
        <v>0</v>
      </c>
      <c r="BC20" s="47">
        <f>((SUMPRODUCT(--(BC$9=Quarterly_kt!$B$9:FC$9),Quarterly_kt!$B20:FC20)/Fuel_Properties!$D$51))/158.987295</f>
        <v>0</v>
      </c>
      <c r="BD20" s="47">
        <f>((SUMPRODUCT(--(BD$9=Quarterly_kt!$B$9:FC$9),Quarterly_kt!$B20:FC20)/Fuel_Properties!$D$51))/158.987295</f>
        <v>0</v>
      </c>
      <c r="BE20" s="47">
        <f>((SUMPRODUCT(--(BE$9=Quarterly_kt!$B$9:FC$9),Quarterly_kt!$B20:FC20)/Fuel_Properties!$D$51))/158.987295</f>
        <v>0</v>
      </c>
      <c r="BF20" s="47">
        <f>((SUMPRODUCT(--(BF$9=Quarterly_kt!$B$9:FC$9),Quarterly_kt!$B20:FC20)/Fuel_Properties!$D$51))/158.987295</f>
        <v>0</v>
      </c>
      <c r="BG20" s="47">
        <f>((SUMPRODUCT(--(BG$9=Quarterly_kt!$B$9:FC$9),Quarterly_kt!$B20:FC20)/Fuel_Properties!$D$51))/158.987295</f>
        <v>0</v>
      </c>
      <c r="BH20" s="47">
        <f>((SUMPRODUCT(--(BH$9=Quarterly_kt!$B$9:FC$9),Quarterly_kt!$B20:FC20)/Fuel_Properties!$D$51))/158.987295</f>
        <v>0</v>
      </c>
      <c r="BI20" s="47">
        <f>((SUMPRODUCT(--(BI$9=Quarterly_kt!$B$9:FC$9),Quarterly_kt!$B20:FC20)/Fuel_Properties!$D$51))/158.987295</f>
        <v>0</v>
      </c>
      <c r="BJ20" s="47">
        <f>((SUMPRODUCT(--(BJ$9=Quarterly_kt!$B$9:FC$9),Quarterly_kt!$B20:FC20)/Fuel_Properties!$D$51))/158.987295</f>
        <v>0</v>
      </c>
      <c r="BK20" s="47">
        <f>((SUMPRODUCT(--(BK$9=Quarterly_kt!$B$9:FC$9),Quarterly_kt!$B20:FC20)/Fuel_Properties!$D$51))/158.987295</f>
        <v>0</v>
      </c>
      <c r="BL20" s="47">
        <f>((SUMPRODUCT(--(BL$9=Quarterly_kt!$B$9:FC$9),Quarterly_kt!$B20:FC20)/Fuel_Properties!$D$51))/158.987295</f>
        <v>0</v>
      </c>
      <c r="BM20" s="47">
        <f>((SUMPRODUCT(--(BM$9=Quarterly_kt!$B$9:FC$9),Quarterly_kt!$B20:FC20)/Fuel_Properties!$D$51))/158.987295</f>
        <v>0</v>
      </c>
      <c r="BN20" s="47">
        <f>((SUMPRODUCT(--(BN$9=Quarterly_kt!$B$9:FC$9),Quarterly_kt!$B20:FC20)/Fuel_Properties!$D$51))/158.987295</f>
        <v>0</v>
      </c>
      <c r="BO20" s="47">
        <f>((SUMPRODUCT(--(BO$9=Quarterly_kt!$B$9:FC$9),Quarterly_kt!$B20:FC20)/Fuel_Properties!$D$51))/158.987295</f>
        <v>0</v>
      </c>
      <c r="BP20" s="47">
        <f>((SUMPRODUCT(--(BP$9=Quarterly_kt!$B$9:FC$9),Quarterly_kt!$B20:FC20)/Fuel_Properties!$D$51))/158.987295</f>
        <v>0</v>
      </c>
      <c r="BQ20" s="47">
        <f>((SUMPRODUCT(--(BQ$9=Quarterly_kt!$B$9:FC$9),Quarterly_kt!$B20:FC20)/Fuel_Properties!$D$51))/158.987295</f>
        <v>0</v>
      </c>
      <c r="BR20" s="47">
        <f>((SUMPRODUCT(--(BR$9=Quarterly_kt!$B$9:FC$9),Quarterly_kt!$B20:FC20)/Fuel_Properties!$D$51))/158.987295</f>
        <v>0</v>
      </c>
      <c r="BS20" s="47">
        <f>((SUMPRODUCT(--(BS$9=Quarterly_kt!$B$9:FC$9),Quarterly_kt!$B20:FC20)/Fuel_Properties!$D$51))/158.987295</f>
        <v>0</v>
      </c>
      <c r="BT20" s="47">
        <f>((SUMPRODUCT(--(BT$9=Quarterly_kt!$B$9:FC$9),Quarterly_kt!$B20:FC20)/Fuel_Properties!$D$51))/158.987295</f>
        <v>0</v>
      </c>
      <c r="BU20" s="47">
        <f>((SUMPRODUCT(--(BU$9=Quarterly_kt!$B$9:FC$9),Quarterly_kt!$B20:FC20)/Fuel_Properties!$D$51))/158.987295</f>
        <v>0</v>
      </c>
      <c r="BV20" s="47">
        <f>((SUMPRODUCT(--(BV$9=Quarterly_kt!$B$9:FC$9),Quarterly_kt!$B20:FC20)/Fuel_Properties!$D$51))/158.987295</f>
        <v>0</v>
      </c>
      <c r="BW20" s="47">
        <f>((SUMPRODUCT(--(BW$9=Quarterly_kt!$B$9:FC$9),Quarterly_kt!$B20:FC20)/Fuel_Properties!$D$51))/158.987295</f>
        <v>0</v>
      </c>
      <c r="BX20" s="47">
        <f>((SUMPRODUCT(--(BX$9=Quarterly_kt!$B$9:FC$9),Quarterly_kt!$B20:FC20)/Fuel_Properties!$D$51))/158.987295</f>
        <v>0</v>
      </c>
      <c r="BY20" s="47">
        <f>((SUMPRODUCT(--(BY$9=Quarterly_kt!$B$9:FC$9),Quarterly_kt!$B20:FC20)/Fuel_Properties!$D$51))/158.987295</f>
        <v>0</v>
      </c>
      <c r="BZ20" s="47">
        <f>((SUMPRODUCT(--(BZ$9=Quarterly_kt!$B$9:FC$9),Quarterly_kt!$B20:FC20)/Fuel_Properties!$D$51))/158.987295</f>
        <v>0</v>
      </c>
      <c r="CA20" s="47">
        <f>((SUMPRODUCT(--(CA$9=Quarterly_kt!$B$9:FC$9),Quarterly_kt!$B20:FC20)/Fuel_Properties!$D$51))/158.987295</f>
        <v>0</v>
      </c>
      <c r="CB20" s="47">
        <f>((SUMPRODUCT(--(CB$9=Quarterly_kt!$B$9:FC$9),Quarterly_kt!$B20:FC20)/Fuel_Properties!$D$51))/158.987295</f>
        <v>0</v>
      </c>
      <c r="CC20" s="47">
        <f>((SUMPRODUCT(--(CC$9=Quarterly_kt!$B$9:FC$9),Quarterly_kt!$B20:FC20)/Fuel_Properties!$D$51))/158.987295</f>
        <v>0</v>
      </c>
      <c r="CD20" s="47">
        <f>((SUMPRODUCT(--(CD$9=Quarterly_kt!$B$9:FC$9),Quarterly_kt!$B20:FC20)/Fuel_Properties!$D$51))/158.987295</f>
        <v>0</v>
      </c>
      <c r="CE20" s="47">
        <f>((SUMPRODUCT(--(CE$9=Quarterly_kt!$B$9:FC$9),Quarterly_kt!$B20:FC20)/Fuel_Properties!$D$51))/158.987295</f>
        <v>0</v>
      </c>
      <c r="CF20" s="47">
        <f>((SUMPRODUCT(--(CF$9=Quarterly_kt!$B$9:FC$9),Quarterly_kt!$B20:FC20)/Fuel_Properties!$D$51))/158.987295</f>
        <v>0</v>
      </c>
      <c r="CG20" s="47">
        <f>((SUMPRODUCT(--(CG$9=Quarterly_kt!$B$9:FC$9),Quarterly_kt!$B20:FC20)/Fuel_Properties!$D$51))/158.987295</f>
        <v>0</v>
      </c>
      <c r="CH20" s="47">
        <f>((SUMPRODUCT(--(CH$9=Quarterly_kt!$B$9:FC$9),Quarterly_kt!$B20:FC20)/Fuel_Properties!$D$51))/158.987295</f>
        <v>0</v>
      </c>
      <c r="CI20" s="47">
        <f>((SUMPRODUCT(--(CI$9=Quarterly_kt!$B$9:FC$9),Quarterly_kt!$B20:FC20)/Fuel_Properties!$D$51))/158.987295</f>
        <v>0</v>
      </c>
      <c r="CJ20" s="47">
        <f>((SUMPRODUCT(--(CJ$9=Quarterly_kt!$B$9:FC$9),Quarterly_kt!$B20:FC20)/Fuel_Properties!$D$51))/158.987295</f>
        <v>0</v>
      </c>
      <c r="CK20" s="47">
        <f>((SUMPRODUCT(--(CK$9=Quarterly_kt!$B$9:FC$9),Quarterly_kt!$B20:FC20)/Fuel_Properties!$D$51))/158.987295</f>
        <v>0</v>
      </c>
      <c r="CL20" s="47">
        <f>((SUMPRODUCT(--(CL$9=Quarterly_kt!$B$9:FC$9),Quarterly_kt!$B20:FC20)/Fuel_Properties!$D$51))/158.987295</f>
        <v>0</v>
      </c>
      <c r="CM20" s="47">
        <f>((SUMPRODUCT(--(CM$9=Quarterly_kt!$B$9:FC$9),Quarterly_kt!$B20:FC20)/Fuel_Properties!$D$51))/158.987295</f>
        <v>0</v>
      </c>
      <c r="CN20" s="47">
        <f>((SUMPRODUCT(--(CN$9=Quarterly_kt!$B$9:FC$9),Quarterly_kt!$B20:FC20)/Fuel_Properties!$D$51))/158.987295</f>
        <v>0</v>
      </c>
      <c r="CO20" s="47">
        <f>((SUMPRODUCT(--(CO$9=Quarterly_kt!$B$9:FC$9),Quarterly_kt!$B20:FC20)/Fuel_Properties!$D$51))/158.987295</f>
        <v>0</v>
      </c>
      <c r="CP20" s="47">
        <f>((SUMPRODUCT(--(CP$9=Quarterly_kt!$B$9:FC$9),Quarterly_kt!$B20:FC20)/Fuel_Properties!$D$51))/158.987295</f>
        <v>0</v>
      </c>
      <c r="CQ20" s="47">
        <f>((SUMPRODUCT(--(CQ$9=Quarterly_kt!$B$9:FC$9),Quarterly_kt!$B20:FC20)/Fuel_Properties!$D$51))/158.987295</f>
        <v>0</v>
      </c>
      <c r="CR20" s="47">
        <f>((SUMPRODUCT(--(CR$9=Quarterly_kt!$B$9:FC$9),Quarterly_kt!$B20:FC20)/Fuel_Properties!$D$51))/158.987295</f>
        <v>0</v>
      </c>
      <c r="CS20" s="47">
        <f>((SUMPRODUCT(--(CS$9=Quarterly_kt!$B$9:FC$9),Quarterly_kt!$B20:FC20)/Fuel_Properties!$D$51))/158.987295</f>
        <v>0</v>
      </c>
      <c r="CT20" s="47">
        <f>((SUMPRODUCT(--(CT$9=Quarterly_kt!$B$9:FC$9),Quarterly_kt!$B20:FC20)/Fuel_Properties!$D$51))/158.987295</f>
        <v>0</v>
      </c>
      <c r="CU20" s="47">
        <f>((SUMPRODUCT(--(CU$9=Quarterly_kt!$B$9:FC$9),Quarterly_kt!$B20:FC20)/Fuel_Properties!$D$51))/158.987295</f>
        <v>0</v>
      </c>
      <c r="CV20" s="47">
        <f>((SUMPRODUCT(--(CV$9=Quarterly_kt!$B$9:FC$9),Quarterly_kt!$B20:FC20)/Fuel_Properties!$D$51))/158.987295</f>
        <v>0</v>
      </c>
      <c r="CW20" s="47">
        <f>((SUMPRODUCT(--(CW$9=Quarterly_kt!$B$9:FC$9),Quarterly_kt!$B20:FC20)/Fuel_Properties!$D$51))/158.987295</f>
        <v>0</v>
      </c>
      <c r="CX20" s="47">
        <f>((SUMPRODUCT(--(CX$9=Quarterly_kt!$B$9:FC$9),Quarterly_kt!$B20:FC20)/Fuel_Properties!$D$51))/158.987295</f>
        <v>0</v>
      </c>
      <c r="CY20" s="47">
        <f>((SUMPRODUCT(--(CY$9=Quarterly_kt!$B$9:FC$9),Quarterly_kt!$B20:FC20)/Fuel_Properties!$D$51))/158.987295</f>
        <v>0</v>
      </c>
      <c r="CZ20" s="47">
        <f>((SUMPRODUCT(--(CZ$9=Quarterly_kt!$B$9:FC$9),Quarterly_kt!$B20:FC20)/Fuel_Properties!$D$51))/158.987295</f>
        <v>0</v>
      </c>
      <c r="DA20" s="47">
        <f>((SUMPRODUCT(--(DA$9=Quarterly_kt!$B$9:FC$9),Quarterly_kt!$B20:FC20)/Fuel_Properties!$D$51))/158.987295</f>
        <v>0</v>
      </c>
      <c r="DB20" s="47">
        <f>((SUMPRODUCT(--(DB$9=Quarterly_kt!$B$9:FC$9),Quarterly_kt!$B20:FC20)/Fuel_Properties!$D$51))/158.987295</f>
        <v>0</v>
      </c>
      <c r="DC20" s="47">
        <f>((SUMPRODUCT(--(DC$9=Quarterly_kt!$B$9:FC$9),Quarterly_kt!$B20:FC20)/Fuel_Properties!$D$51))/158.987295</f>
        <v>0</v>
      </c>
      <c r="DD20" s="47">
        <f>((SUMPRODUCT(--(DD$9=Quarterly_kt!$B$9:FC$9),Quarterly_kt!$B20:FC20)/Fuel_Properties!$D$51))/158.987295</f>
        <v>0</v>
      </c>
      <c r="DE20" s="47">
        <f>((SUMPRODUCT(--(DE$9=Quarterly_kt!$B$9:FC$9),Quarterly_kt!$B20:FC20)/Fuel_Properties!$D$51))/158.987295</f>
        <v>0</v>
      </c>
      <c r="DF20" s="47">
        <f>((SUMPRODUCT(--(DF$9=Quarterly_kt!$B$9:FC$9),Quarterly_kt!$B20:FC20)/Fuel_Properties!$D$51))/158.987295</f>
        <v>0</v>
      </c>
      <c r="DG20" s="47">
        <f>((SUMPRODUCT(--(DG$9=Quarterly_kt!$B$9:FC$9),Quarterly_kt!$B20:FC20)/Fuel_Properties!$D$51))/158.987295</f>
        <v>0</v>
      </c>
      <c r="DH20" s="47">
        <f>((SUMPRODUCT(--(DH$9=Quarterly_kt!$B$9:FC$9),Quarterly_kt!$B20:FC20)/Fuel_Properties!$D$51))/158.987295</f>
        <v>0</v>
      </c>
      <c r="DI20" s="47">
        <f>((SUMPRODUCT(--(DI$9=Quarterly_kt!$B$9:FC$9),Quarterly_kt!$B20:FC20)/Fuel_Properties!$D$51))/158.987295</f>
        <v>0</v>
      </c>
      <c r="DJ20" s="47">
        <f>((SUMPRODUCT(--(DJ$9=Quarterly_kt!$B$9:FC$9),Quarterly_kt!$B20:FC20)/Fuel_Properties!$D$51))/158.987295</f>
        <v>0</v>
      </c>
      <c r="DK20" s="47">
        <f>((SUMPRODUCT(--(DK$9=Quarterly_kt!$B$9:FC$9),Quarterly_kt!$B20:FC20)/Fuel_Properties!$D$51))/158.987295</f>
        <v>0</v>
      </c>
      <c r="DL20" s="47">
        <f>((SUMPRODUCT(--(DL$9=Quarterly_kt!$B$9:FC$9),Quarterly_kt!$B20:FC20)/Fuel_Properties!$D$51))/158.987295</f>
        <v>0</v>
      </c>
      <c r="DM20" s="47">
        <f>((SUMPRODUCT(--(DM$9=Quarterly_kt!$B$9:FC$9),Quarterly_kt!$B20:FC20)/Fuel_Properties!$D$51))/158.987295</f>
        <v>0</v>
      </c>
      <c r="DN20" s="47">
        <f>((SUMPRODUCT(--(DN$9=Quarterly_kt!$B$9:FC$9),Quarterly_kt!$B20:FC20)/Fuel_Properties!$D$51))/158.987295</f>
        <v>0</v>
      </c>
      <c r="DO20" s="47">
        <f>((SUMPRODUCT(--(DO$9=Quarterly_kt!$B$9:FC$9),Quarterly_kt!$B20:FC20)/Fuel_Properties!$D$51))/158.987295</f>
        <v>1.9837851144865581E-2</v>
      </c>
      <c r="DP20" s="47">
        <f>((SUMPRODUCT(--(DP$9=Quarterly_kt!$B$9:FC$9),Quarterly_kt!$B20:FC20)/Fuel_Properties!$D$51))/158.987295</f>
        <v>8.9415325602361304E-2</v>
      </c>
      <c r="DQ20" s="47">
        <f>((SUMPRODUCT(--(DQ$9=Quarterly_kt!$B$9:FC$9),Quarterly_kt!$B20:FC20)/Fuel_Properties!$D$51))/158.987295</f>
        <v>2.0185286628407552E-2</v>
      </c>
      <c r="DR20" s="47">
        <f>((SUMPRODUCT(--(DR$9=Quarterly_kt!$B$9:FC$9),Quarterly_kt!$B20:FC20)/Fuel_Properties!$D$51))/158.987295</f>
        <v>0</v>
      </c>
      <c r="DS20" s="47">
        <f>((SUMPRODUCT(--(DS$9=Quarterly_kt!$B$9:FC$9),Quarterly_kt!$B20:FC20)/Fuel_Properties!$D$51))/158.987295</f>
        <v>3.8610486322358133E-2</v>
      </c>
      <c r="DT20" s="47">
        <f>((SUMPRODUCT(--(DT$9=Quarterly_kt!$B$9:FC$9),Quarterly_kt!$B20:FC20)/Fuel_Properties!$D$51))/158.987295</f>
        <v>5.4900389490088852E-2</v>
      </c>
      <c r="DU20" s="47">
        <f>((SUMPRODUCT(--(DU$9=Quarterly_kt!$B$9:FC$9),Quarterly_kt!$B20:FC20)/Fuel_Properties!$D$51))/158.987295</f>
        <v>0</v>
      </c>
      <c r="DV20" s="47">
        <f>((SUMPRODUCT(--(DV$9=Quarterly_kt!$B$9:FC$9),Quarterly_kt!$B20:FC20)/Fuel_Properties!$D$51))/158.987295</f>
        <v>0</v>
      </c>
      <c r="DW20" s="47">
        <f>((SUMPRODUCT(--(DW$9=Quarterly_kt!$B$9:FC$9),Quarterly_kt!$B20:FC20)/Fuel_Properties!$D$51))/158.987295</f>
        <v>4.2348094473612152E-2</v>
      </c>
      <c r="DX20" s="47">
        <f>((SUMPRODUCT(--(DX$9=Quarterly_kt!$B$9:FC$9),Quarterly_kt!$B20:FC20)/Fuel_Properties!$D$51))/158.987295</f>
        <v>9.4243650545542332E-2</v>
      </c>
      <c r="DY20" s="47">
        <f>((SUMPRODUCT(--(DY$9=Quarterly_kt!$B$9:FC$9),Quarterly_kt!$B20:FC20)/Fuel_Properties!$D$51))/158.987295</f>
        <v>0</v>
      </c>
      <c r="DZ20" s="47">
        <f>((SUMPRODUCT(--(DZ$9=Quarterly_kt!$B$9:FC$9),Quarterly_kt!$B20:FC20)/Fuel_Properties!$D$51))/158.987295</f>
        <v>0</v>
      </c>
      <c r="EA20" s="47">
        <f>((SUMPRODUCT(--(EA$9=Quarterly_kt!$B$9:FC$9),Quarterly_kt!$B20:FC20)/Fuel_Properties!$D$51))/158.987295</f>
        <v>6.5808358359044528E-2</v>
      </c>
      <c r="EB20" s="47">
        <f>((SUMPRODUCT(--(EB$9=Quarterly_kt!$B$9:FC$9),Quarterly_kt!$B20:FC20)/Fuel_Properties!$D$51))/158.987295</f>
        <v>0.22153256520201914</v>
      </c>
      <c r="EC20" s="47">
        <f>((SUMPRODUCT(--(EC$9=Quarterly_kt!$B$9:FC$9),Quarterly_kt!$B20:FC20)/Fuel_Properties!$D$51))/158.987295</f>
        <v>0.16763894590958656</v>
      </c>
      <c r="ED20" s="47">
        <f>((SUMPRODUCT(--(ED$9=Quarterly_kt!$B$9:FC$9),Quarterly_kt!$B20:FC20)/Fuel_Properties!$D$51))/158.987295</f>
        <v>0.14895322555167076</v>
      </c>
      <c r="EE20" s="47">
        <f>((SUMPRODUCT(--(EE$9=Quarterly_kt!$B$9:FC$9),Quarterly_kt!$B20:FC20)/Fuel_Properties!$D$51))/158.987295</f>
        <v>0.24727561814256971</v>
      </c>
      <c r="EF20" s="47">
        <f>((SUMPRODUCT(--(EF$9=Quarterly_kt!$B$9:FC$9),Quarterly_kt!$B20:FC20)/Fuel_Properties!$D$51))/158.987295</f>
        <v>0.36670715748838439</v>
      </c>
      <c r="EG20" s="47">
        <f>((SUMPRODUCT(--(EG$9=Quarterly_kt!$B$9:FC$9),Quarterly_kt!$B20:FC20)/Fuel_Properties!$D$51))/158.987295</f>
        <v>0.22259580235252144</v>
      </c>
      <c r="EH20" s="47">
        <f>((SUMPRODUCT(--(EH$9=Quarterly_kt!$B$9:FC$9),Quarterly_kt!$B20:FC20)/Fuel_Properties!$D$51))/158.987295</f>
        <v>0.14362913631034818</v>
      </c>
      <c r="EI20" s="47">
        <f>((SUMPRODUCT(--(EI$9=Quarterly_kt!$B$9:FC$9),Quarterly_kt!$B20:FC20)/Fuel_Properties!$D$51))/158.987295</f>
        <v>0.39314902725108847</v>
      </c>
      <c r="EJ20" s="47">
        <f>((SUMPRODUCT(--(EJ$9=Quarterly_kt!$B$9:FC$9),Quarterly_kt!$B20:FC20)/Fuel_Properties!$D$51))/158.987295</f>
        <v>0.38619919860642327</v>
      </c>
      <c r="EK20" s="47">
        <f>((SUMPRODUCT(--(EK$9=Quarterly_kt!$B$9:FC$9),Quarterly_kt!$B20:FC20)/Fuel_Properties!$D$51))/158.987295</f>
        <v>0.26653969484563511</v>
      </c>
      <c r="EL20" s="47">
        <f>((SUMPRODUCT(--(EL$9=Quarterly_kt!$B$9:FC$9),Quarterly_kt!$B20:FC20)/Fuel_Properties!$D$51))/158.987295</f>
        <v>0.1951542060379271</v>
      </c>
      <c r="EM20" s="47">
        <f>((SUMPRODUCT(--(EM$9=Quarterly_kt!$B$9:FC$9),Quarterly_kt!$B20:FC20)/Fuel_Properties!$D$51))/158.987295</f>
        <v>0.42937493323620579</v>
      </c>
      <c r="EN20" s="47">
        <f>((SUMPRODUCT(--(EN$9=Quarterly_kt!$B$9:FC$9),Quarterly_kt!$B20:FC20)/Fuel_Properties!$D$51))/158.987295</f>
        <v>0.36267906373198028</v>
      </c>
      <c r="EO20" s="47">
        <f>((SUMPRODUCT(--(EO$9=Quarterly_kt!$B$9:FC$9),Quarterly_kt!$B20:FC20)/Fuel_Properties!$D$51))/158.987295</f>
        <v>0.12126573768354819</v>
      </c>
      <c r="EP20" s="47">
        <f>((SUMPRODUCT(--(EP$9=Quarterly_kt!$B$9:FC$9),Quarterly_kt!$B20:FC20)/Fuel_Properties!$D$51))/158.987295</f>
        <v>5.7389199294524969E-2</v>
      </c>
      <c r="EQ20" s="47">
        <f>((SUMPRODUCT(--(EQ$9=Quarterly_kt!$B$9:FC$9),Quarterly_kt!$B20:FC20)/Fuel_Properties!$D$51))/158.987295</f>
        <v>4.0885206987259434E-2</v>
      </c>
      <c r="ER20" s="47">
        <f>((SUMPRODUCT(--(ER$9=Quarterly_kt!$B$9:FC$9),Quarterly_kt!$B20:FC20)/Fuel_Properties!$D$51))/158.987295</f>
        <v>0</v>
      </c>
      <c r="ES20" s="47">
        <f>((SUMPRODUCT(--(ES$9=Quarterly_kt!$B$9:FC$9),Quarterly_kt!$B20:FC20)/Fuel_Properties!$D$51))/158.987295</f>
        <v>1.8847618202485882E-2</v>
      </c>
      <c r="ET20" s="47">
        <f>((SUMPRODUCT(--(ET$9=Quarterly_kt!$B$9:FC$9),Quarterly_kt!$B20:FC20)/Fuel_Properties!$D$51))/158.987295</f>
        <v>0</v>
      </c>
      <c r="EU20" s="47">
        <f>((SUMPRODUCT(--(EU$9=Quarterly_kt!$B$9:FC$9),Quarterly_kt!$B20:FC20)/Fuel_Properties!$D$51))/158.987295</f>
        <v>2.7885251768474145E-2</v>
      </c>
      <c r="EV20" s="47">
        <f>((SUMPRODUCT(--(EV$9=Quarterly_kt!$B$9:FC$9),Quarterly_kt!$B20:FC20)/Fuel_Properties!$D$51))/158.987295</f>
        <v>4.3322720675791376E-2</v>
      </c>
      <c r="EW20" s="47">
        <f>((SUMPRODUCT(--(EW$9=Quarterly_kt!$B$9:FC$9),Quarterly_kt!$B20:FC20)/Fuel_Properties!$D$51))/158.987295</f>
        <v>0</v>
      </c>
      <c r="EX20" s="47">
        <f>((SUMPRODUCT(--(EX$9=Quarterly_kt!$B$9:FC$9),Quarterly_kt!$B20:FC20)/Fuel_Properties!$D$51))/158.987295</f>
        <v>0</v>
      </c>
      <c r="EY20" s="47">
        <f>((SUMPRODUCT(--(EY$9=Quarterly_kt!$B$9:FC$9),Quarterly_kt!$B20:FC20)/Fuel_Properties!$D$51))/158.987295</f>
        <v>4.7778662908453381E-2</v>
      </c>
      <c r="EZ20" s="47">
        <f>((SUMPRODUCT(--(EZ$9=Quarterly_kt!$B$9:FC$9),Quarterly_kt!$B20:FC20)/Fuel_Properties!$D$51))/158.987295</f>
        <v>7.2781555888658991E-2</v>
      </c>
      <c r="FA20" s="47">
        <f>((SUMPRODUCT(--(FA$9=Quarterly_kt!$B$9:FC$9),Quarterly_kt!$B20:FC20)/Fuel_Properties!$D$51))/158.987295</f>
        <v>9.1777125988245292E-2</v>
      </c>
      <c r="FB20" s="47">
        <f>((SUMPRODUCT(--(FB$9=Quarterly_kt!$B$9:FC$9),Quarterly_kt!$B20:FC20)/Fuel_Properties!$D$51))/158.987295</f>
        <v>0</v>
      </c>
      <c r="FC20" s="47">
        <f>((SUMPRODUCT(--(FC$9=Quarterly_kt!$B$9:FC$9),Quarterly_kt!$B20:FC20)/Fuel_Properties!$D$51))/158.987295</f>
        <v>0</v>
      </c>
      <c r="FD20" s="47">
        <f>((SUMPRODUCT(--(FD$9=Quarterly_kt!$B$9:FD$9),Quarterly_kt!$B20:FD20)/Fuel_Properties!$D$51))/158.987295</f>
        <v>0</v>
      </c>
      <c r="FE20" s="47">
        <f>((SUMPRODUCT(--(FE$9=Quarterly_kt!$B$9:FF$9),Quarterly_kt!$B20:FF20)/Fuel_Properties!$D$51))/158.987295</f>
        <v>0</v>
      </c>
      <c r="FF20" s="47">
        <f>((SUMPRODUCT(--(FF$9=Quarterly_kt!$B$9:FF$9),Quarterly_kt!$B20:FF20)/Fuel_Properties!$D$51))/158.987295</f>
        <v>0</v>
      </c>
      <c r="FG20" s="47">
        <f>((SUMPRODUCT(--(FG$9=Quarterly_kt!$B$9:FG$9),Quarterly_kt!$B20:FG20)/Fuel_Properties!$D$51))/158.987295</f>
        <v>6.6849734294594379E-3</v>
      </c>
      <c r="FH20" s="47">
        <f>((SUMPRODUCT(--(FH$9=Quarterly_kt!$B$9:FI$9),Quarterly_kt!$B20:FI20)/Fuel_Properties!$D$51))/158.987295</f>
        <v>0</v>
      </c>
      <c r="FI20" s="47">
        <f>((SUMPRODUCT(--(FI$9=Quarterly_kt!$B$9:FI$9),Quarterly_kt!$B20:FI20)/Fuel_Properties!$D$51))/158.987295</f>
        <v>1.5024473336261461E-2</v>
      </c>
      <c r="FJ20" s="47">
        <f>((SUMPRODUCT(--(FJ$9=Quarterly_kt!$B$9:FJ$9),Quarterly_kt!$B20:FJ20)/Fuel_Properties!$D$51))/158.987295</f>
        <v>0</v>
      </c>
      <c r="FK20" s="47">
        <f>((SUMPRODUCT(--(FK$9=Quarterly_kt!$B$9:FL$9),Quarterly_kt!$B20:FL20)/Fuel_Properties!$D$51))/158.987295</f>
        <v>0</v>
      </c>
      <c r="FL20" s="47">
        <f>((SUMPRODUCT(--(FL$9=Quarterly_kt!$B$9:FL$9),Quarterly_kt!$B20:FL20)/Fuel_Properties!$D$51))/158.987295</f>
        <v>2.9788661581994717E-2</v>
      </c>
      <c r="FM20" s="47">
        <f>((SUMPRODUCT(--(FM$9=Quarterly_kt!$B$9:FM$9),Quarterly_kt!$B20:FM20)/Fuel_Properties!$D$51))/158.987295</f>
        <v>5.9099650905808564E-2</v>
      </c>
      <c r="FN20" s="47">
        <f>((SUMPRODUCT(--(FN$9=Quarterly_kt!$B$9:FN$9),Quarterly_kt!$B20:FN20)/Fuel_Properties!$D$51))/158.987295</f>
        <v>1.7795335216803504E-3</v>
      </c>
      <c r="FO20" s="47">
        <f>((SUMPRODUCT(--(FO$9=Quarterly_kt!$B$9:FO$9),Quarterly_kt!$B20:FO20)/Fuel_Properties!$D$51))/158.987295</f>
        <v>8.1166109215284998E-2</v>
      </c>
      <c r="FP20" s="47">
        <f>((SUMPRODUCT(--(FP$9=Quarterly_kt!$B$9:FP$9),Quarterly_kt!$B20:FP20)/Fuel_Properties!$D$51))/158.987295</f>
        <v>0.13254677242599017</v>
      </c>
      <c r="FQ20" s="47">
        <f>((SUMPRODUCT(--(FQ$9=Quarterly_kt!$B$9:FQ$9),Quarterly_kt!$B20:FQ20)/Fuel_Properties!$D$51))/158.987295</f>
        <v>7.0304724993493703E-2</v>
      </c>
      <c r="FR20" s="47">
        <f>((SUMPRODUCT(--(FR$9=Quarterly_kt!$B$9:FR$9),Quarterly_kt!$B20:FR20)/Fuel_Properties!$D$51))/158.987295</f>
        <v>1.3890175458491661E-2</v>
      </c>
      <c r="FS20" s="47">
        <f>((SUMPRODUCT(--(FS$9=Quarterly_kt!$B$9:FS$9),Quarterly_kt!$B20:FS20)/Fuel_Properties!$D$51))/158.987295</f>
        <v>5.241271043815026E-2</v>
      </c>
      <c r="FT20" s="47">
        <f>((SUMPRODUCT(--(FT$9=Quarterly_kt!$B$9:FT$9),Quarterly_kt!$B20:FT20)/Fuel_Properties!$D$51))/158.987295</f>
        <v>0.10266065411311347</v>
      </c>
      <c r="FU20" s="47">
        <f>((SUMPRODUCT(--(FU$9=Quarterly_kt!$B$9:FU$9),Quarterly_kt!$B20:FU20)/Fuel_Properties!$D$51))/158.987295</f>
        <v>0</v>
      </c>
      <c r="FV20" s="47">
        <f>((SUMPRODUCT(--(FV$9=Quarterly_kt!$B$9:FV$9),Quarterly_kt!$B20:FV20)/Fuel_Properties!$D$51))/158.987295</f>
        <v>0</v>
      </c>
    </row>
    <row r="21" spans="1:178" ht="15" x14ac:dyDescent="0.25">
      <c r="A21" s="49" t="s">
        <v>25</v>
      </c>
      <c r="B21" s="47">
        <f>SUM(B22:B23)</f>
        <v>0.89627527506483162</v>
      </c>
      <c r="C21" s="47">
        <f t="shared" ref="C21:BN21" si="24">SUM(C22:C23)</f>
        <v>1.0764790772174329</v>
      </c>
      <c r="D21" s="47">
        <f t="shared" si="24"/>
        <v>0.47927912013697543</v>
      </c>
      <c r="E21" s="47">
        <f t="shared" si="24"/>
        <v>0.63965662010693614</v>
      </c>
      <c r="F21" s="47">
        <f t="shared" si="24"/>
        <v>0.84254062971316368</v>
      </c>
      <c r="G21" s="47">
        <f t="shared" si="24"/>
        <v>1.5189355139208911</v>
      </c>
      <c r="H21" s="47">
        <f t="shared" si="24"/>
        <v>1.4979763672124693</v>
      </c>
      <c r="I21" s="47">
        <f t="shared" si="24"/>
        <v>1.9697668545752594</v>
      </c>
      <c r="J21" s="47">
        <f t="shared" si="24"/>
        <v>0.88044897645708142</v>
      </c>
      <c r="K21" s="47">
        <f t="shared" si="24"/>
        <v>0.20694650830396494</v>
      </c>
      <c r="L21" s="47">
        <f t="shared" si="24"/>
        <v>0.46340731566419768</v>
      </c>
      <c r="M21" s="47">
        <f t="shared" si="24"/>
        <v>0.6959168270212055</v>
      </c>
      <c r="N21" s="47">
        <f t="shared" si="24"/>
        <v>0.90791445845037366</v>
      </c>
      <c r="O21" s="47">
        <f t="shared" si="24"/>
        <v>0.83943352436969998</v>
      </c>
      <c r="P21" s="47">
        <f t="shared" si="24"/>
        <v>0.48049639505324848</v>
      </c>
      <c r="Q21" s="47">
        <f t="shared" si="24"/>
        <v>1.3028740711070896</v>
      </c>
      <c r="R21" s="47">
        <f t="shared" si="24"/>
        <v>0.77504832005995572</v>
      </c>
      <c r="S21" s="47">
        <f t="shared" si="24"/>
        <v>1.3529782217125179</v>
      </c>
      <c r="T21" s="47">
        <f t="shared" si="24"/>
        <v>0.67755665908255591</v>
      </c>
      <c r="U21" s="47">
        <f t="shared" si="24"/>
        <v>0.74669390685877401</v>
      </c>
      <c r="V21" s="47">
        <f t="shared" si="24"/>
        <v>1.1056642672484176</v>
      </c>
      <c r="W21" s="47">
        <f t="shared" si="24"/>
        <v>0.61161790210107991</v>
      </c>
      <c r="X21" s="47">
        <f t="shared" si="24"/>
        <v>0.80325319343177271</v>
      </c>
      <c r="Y21" s="47">
        <f t="shared" si="24"/>
        <v>0.88015749904299467</v>
      </c>
      <c r="Z21" s="47">
        <f t="shared" si="24"/>
        <v>1.2676491335234363</v>
      </c>
      <c r="AA21" s="47">
        <f t="shared" si="24"/>
        <v>0.89605096532078465</v>
      </c>
      <c r="AB21" s="47">
        <f t="shared" si="24"/>
        <v>1.1020254647338799</v>
      </c>
      <c r="AC21" s="47">
        <f t="shared" si="24"/>
        <v>0.26726921391597175</v>
      </c>
      <c r="AD21" s="47">
        <f t="shared" si="24"/>
        <v>0.44615208090918618</v>
      </c>
      <c r="AE21" s="47">
        <f t="shared" si="24"/>
        <v>0.75269211556995286</v>
      </c>
      <c r="AF21" s="47">
        <f t="shared" si="24"/>
        <v>1.3717288547611748</v>
      </c>
      <c r="AG21" s="47">
        <f t="shared" si="24"/>
        <v>0.54498960035086708</v>
      </c>
      <c r="AH21" s="47">
        <f t="shared" si="24"/>
        <v>0.41313700969280898</v>
      </c>
      <c r="AI21" s="47">
        <f t="shared" si="24"/>
        <v>0.45198413425440437</v>
      </c>
      <c r="AJ21" s="47">
        <f t="shared" si="24"/>
        <v>0.7178410275597108</v>
      </c>
      <c r="AK21" s="47">
        <f t="shared" si="24"/>
        <v>1.7697872649930568</v>
      </c>
      <c r="AL21" s="47">
        <f t="shared" si="24"/>
        <v>2.2973105144678359</v>
      </c>
      <c r="AM21" s="47">
        <f t="shared" si="24"/>
        <v>0.27605883277528903</v>
      </c>
      <c r="AN21" s="47">
        <f t="shared" si="24"/>
        <v>0.41838880091739672</v>
      </c>
      <c r="AO21" s="47">
        <f t="shared" si="24"/>
        <v>1.4354078987655865</v>
      </c>
      <c r="AP21" s="47">
        <f t="shared" si="24"/>
        <v>0.79128169931430936</v>
      </c>
      <c r="AQ21" s="47">
        <f t="shared" si="24"/>
        <v>1.1648654241401903</v>
      </c>
      <c r="AR21" s="47">
        <f t="shared" si="24"/>
        <v>1.6971293220078043</v>
      </c>
      <c r="AS21" s="47">
        <f t="shared" si="24"/>
        <v>0.16804953713258142</v>
      </c>
      <c r="AT21" s="47">
        <f t="shared" si="24"/>
        <v>0.75505152176659374</v>
      </c>
      <c r="AU21" s="47">
        <f t="shared" si="24"/>
        <v>1.0389791875928771</v>
      </c>
      <c r="AV21" s="47">
        <f t="shared" si="24"/>
        <v>2.6136472030362441</v>
      </c>
      <c r="AW21" s="47">
        <f t="shared" si="24"/>
        <v>2.4286628460903841</v>
      </c>
      <c r="AX21" s="47">
        <f t="shared" si="24"/>
        <v>0.39435314557095974</v>
      </c>
      <c r="AY21" s="47">
        <f t="shared" si="24"/>
        <v>0</v>
      </c>
      <c r="AZ21" s="47">
        <f t="shared" si="24"/>
        <v>0.20801821041441099</v>
      </c>
      <c r="BA21" s="47">
        <f t="shared" si="24"/>
        <v>0.31599427498392652</v>
      </c>
      <c r="BB21" s="47">
        <f t="shared" si="24"/>
        <v>1.4382242322186189</v>
      </c>
      <c r="BC21" s="47">
        <f t="shared" si="24"/>
        <v>0.94448525449830834</v>
      </c>
      <c r="BD21" s="47">
        <f t="shared" si="24"/>
        <v>0.47955761723557089</v>
      </c>
      <c r="BE21" s="47">
        <f t="shared" si="24"/>
        <v>1.084363149332265</v>
      </c>
      <c r="BF21" s="47">
        <f t="shared" si="24"/>
        <v>0.46741996775214689</v>
      </c>
      <c r="BG21" s="47">
        <f t="shared" si="24"/>
        <v>0.83095129293740977</v>
      </c>
      <c r="BH21" s="47">
        <f t="shared" si="24"/>
        <v>0.21080131279425154</v>
      </c>
      <c r="BI21" s="47">
        <f t="shared" si="24"/>
        <v>0.31609160276000675</v>
      </c>
      <c r="BJ21" s="47">
        <f t="shared" si="24"/>
        <v>0.75672969096279608</v>
      </c>
      <c r="BK21" s="47">
        <f t="shared" si="24"/>
        <v>0.48632844839846662</v>
      </c>
      <c r="BL21" s="47">
        <f t="shared" si="24"/>
        <v>0.29305652671306154</v>
      </c>
      <c r="BM21" s="47">
        <f t="shared" si="24"/>
        <v>0.71759179451076982</v>
      </c>
      <c r="BN21" s="47">
        <f t="shared" si="24"/>
        <v>0.51100723678883808</v>
      </c>
      <c r="BO21" s="47">
        <f t="shared" ref="BO21:DZ21" si="25">SUM(BO22:BO23)</f>
        <v>0.55755338886980466</v>
      </c>
      <c r="BP21" s="47">
        <f t="shared" si="25"/>
        <v>0.59136236350871818</v>
      </c>
      <c r="BQ21" s="47">
        <f t="shared" si="25"/>
        <v>0.76438662645330457</v>
      </c>
      <c r="BR21" s="47">
        <f t="shared" si="25"/>
        <v>0.44219364042737941</v>
      </c>
      <c r="BS21" s="47">
        <f t="shared" si="25"/>
        <v>0.47785826607350979</v>
      </c>
      <c r="BT21" s="47">
        <f t="shared" si="25"/>
        <v>0.8503778570308691</v>
      </c>
      <c r="BU21" s="47">
        <f t="shared" si="25"/>
        <v>0.79316652434853052</v>
      </c>
      <c r="BV21" s="47">
        <f t="shared" si="25"/>
        <v>0.53313011189988402</v>
      </c>
      <c r="BW21" s="47">
        <f t="shared" si="25"/>
        <v>0.41915967045458558</v>
      </c>
      <c r="BX21" s="47">
        <f t="shared" si="25"/>
        <v>0.49330643036043537</v>
      </c>
      <c r="BY21" s="47">
        <f t="shared" si="25"/>
        <v>0.47809077875488826</v>
      </c>
      <c r="BZ21" s="47">
        <f t="shared" si="25"/>
        <v>0.54963514482175646</v>
      </c>
      <c r="CA21" s="47">
        <f t="shared" si="25"/>
        <v>0.81429461293774519</v>
      </c>
      <c r="CB21" s="47">
        <f t="shared" si="25"/>
        <v>0.53064369197329064</v>
      </c>
      <c r="CC21" s="47">
        <f t="shared" si="25"/>
        <v>0.79756084633763435</v>
      </c>
      <c r="CD21" s="47">
        <f t="shared" si="25"/>
        <v>0.83476297864551785</v>
      </c>
      <c r="CE21" s="47">
        <f t="shared" si="25"/>
        <v>0.96475422766754182</v>
      </c>
      <c r="CF21" s="47">
        <f t="shared" si="25"/>
        <v>0.62225946338794591</v>
      </c>
      <c r="CG21" s="47">
        <f t="shared" si="25"/>
        <v>0.9472304708617747</v>
      </c>
      <c r="CH21" s="47">
        <f t="shared" si="25"/>
        <v>1.2542330583080263</v>
      </c>
      <c r="CI21" s="47">
        <f t="shared" si="25"/>
        <v>0.7851916901346141</v>
      </c>
      <c r="CJ21" s="47">
        <f t="shared" si="25"/>
        <v>1.0870764408615301</v>
      </c>
      <c r="CK21" s="47">
        <f t="shared" si="25"/>
        <v>1.4529743277202201</v>
      </c>
      <c r="CL21" s="47">
        <f t="shared" si="25"/>
        <v>1.2308406178402578</v>
      </c>
      <c r="CM21" s="47">
        <f t="shared" si="25"/>
        <v>1.3941050094713083</v>
      </c>
      <c r="CN21" s="47">
        <f t="shared" si="25"/>
        <v>1.2103277509132118</v>
      </c>
      <c r="CO21" s="47">
        <f t="shared" si="25"/>
        <v>1.6887675815728436</v>
      </c>
      <c r="CP21" s="47">
        <f t="shared" si="25"/>
        <v>2.2458185244918965</v>
      </c>
      <c r="CQ21" s="47">
        <f t="shared" si="25"/>
        <v>0.97595975673711566</v>
      </c>
      <c r="CR21" s="47">
        <f t="shared" si="25"/>
        <v>0.70576514077184926</v>
      </c>
      <c r="CS21" s="47">
        <f t="shared" si="25"/>
        <v>1.8501401543505513</v>
      </c>
      <c r="CT21" s="47">
        <f t="shared" si="25"/>
        <v>1.4338184034612274</v>
      </c>
      <c r="CU21" s="47">
        <f t="shared" si="25"/>
        <v>1.2871444808103738</v>
      </c>
      <c r="CV21" s="47">
        <f t="shared" si="25"/>
        <v>1.0257070229363867</v>
      </c>
      <c r="CW21" s="47">
        <f t="shared" si="25"/>
        <v>1.3305266878226638</v>
      </c>
      <c r="CX21" s="47">
        <f t="shared" si="25"/>
        <v>2.0288775428269896</v>
      </c>
      <c r="CY21" s="47">
        <f t="shared" si="25"/>
        <v>2.033083924347999</v>
      </c>
      <c r="CZ21" s="47">
        <f t="shared" si="25"/>
        <v>1.7879865844023168</v>
      </c>
      <c r="DA21" s="47">
        <f t="shared" si="25"/>
        <v>1.737143384974128</v>
      </c>
      <c r="DB21" s="47">
        <f t="shared" si="25"/>
        <v>1.9607843985561437</v>
      </c>
      <c r="DC21" s="47">
        <f t="shared" si="25"/>
        <v>1.4392771405301175</v>
      </c>
      <c r="DD21" s="47">
        <f t="shared" si="25"/>
        <v>1.7025712792885712</v>
      </c>
      <c r="DE21" s="47">
        <f t="shared" si="25"/>
        <v>1.2075577544794127</v>
      </c>
      <c r="DF21" s="47">
        <f t="shared" si="25"/>
        <v>1.7007096393484513</v>
      </c>
      <c r="DG21" s="47">
        <f t="shared" si="25"/>
        <v>1.8353865823450999</v>
      </c>
      <c r="DH21" s="47">
        <f t="shared" si="25"/>
        <v>1.5928304967353801</v>
      </c>
      <c r="DI21" s="47">
        <f t="shared" si="25"/>
        <v>1.4842601428668885</v>
      </c>
      <c r="DJ21" s="47">
        <f t="shared" si="25"/>
        <v>1.6337731799797681</v>
      </c>
      <c r="DK21" s="47">
        <f t="shared" si="25"/>
        <v>1.8886790880481619</v>
      </c>
      <c r="DL21" s="47">
        <f t="shared" si="25"/>
        <v>1.2656620758888002</v>
      </c>
      <c r="DM21" s="47">
        <f t="shared" si="25"/>
        <v>2.0016488310448919</v>
      </c>
      <c r="DN21" s="47">
        <f t="shared" si="25"/>
        <v>2.2240222313212668</v>
      </c>
      <c r="DO21" s="47">
        <f t="shared" si="25"/>
        <v>1.6967324276710483</v>
      </c>
      <c r="DP21" s="47">
        <f t="shared" si="25"/>
        <v>1.3851612905023498</v>
      </c>
      <c r="DQ21" s="47">
        <f t="shared" si="25"/>
        <v>1.2572520597087353</v>
      </c>
      <c r="DR21" s="47">
        <f t="shared" si="25"/>
        <v>1.9920503851529248</v>
      </c>
      <c r="DS21" s="47">
        <f t="shared" si="25"/>
        <v>2.4775884025159285</v>
      </c>
      <c r="DT21" s="47">
        <f t="shared" si="25"/>
        <v>1.4873640676508635</v>
      </c>
      <c r="DU21" s="47">
        <f t="shared" si="25"/>
        <v>1.4222338579023639</v>
      </c>
      <c r="DV21" s="47">
        <f t="shared" si="25"/>
        <v>2.5842940631807125</v>
      </c>
      <c r="DW21" s="47">
        <f t="shared" si="25"/>
        <v>1.5050883016053385</v>
      </c>
      <c r="DX21" s="47">
        <f t="shared" si="25"/>
        <v>0.85378433053178271</v>
      </c>
      <c r="DY21" s="47">
        <f t="shared" si="25"/>
        <v>2.1567325424685166</v>
      </c>
      <c r="DZ21" s="47">
        <f t="shared" si="25"/>
        <v>1.6828211304906966</v>
      </c>
      <c r="EA21" s="47">
        <f t="shared" ref="EA21:FC21" si="26">SUM(EA22:EA23)</f>
        <v>1.858730030080421</v>
      </c>
      <c r="EB21" s="47">
        <f t="shared" si="26"/>
        <v>1.7160846708346655</v>
      </c>
      <c r="EC21" s="47">
        <f t="shared" si="26"/>
        <v>2.0956287042996533</v>
      </c>
      <c r="ED21" s="47">
        <f t="shared" si="26"/>
        <v>2.1676876413066202</v>
      </c>
      <c r="EE21" s="47">
        <f t="shared" si="26"/>
        <v>2.4437059474188945</v>
      </c>
      <c r="EF21" s="47">
        <f t="shared" si="26"/>
        <v>1.6555134498218469</v>
      </c>
      <c r="EG21" s="47">
        <f t="shared" si="26"/>
        <v>2.3668321070059228</v>
      </c>
      <c r="EH21" s="47">
        <f t="shared" si="26"/>
        <v>2.0084752243576998</v>
      </c>
      <c r="EI21" s="47">
        <f t="shared" si="26"/>
        <v>1.8760304169551723</v>
      </c>
      <c r="EJ21" s="47">
        <f t="shared" si="26"/>
        <v>1.6023616718062184</v>
      </c>
      <c r="EK21" s="47">
        <f t="shared" si="26"/>
        <v>1.7291085464233538</v>
      </c>
      <c r="EL21" s="47">
        <f t="shared" si="26"/>
        <v>2.4643195622959873</v>
      </c>
      <c r="EM21" s="47">
        <f t="shared" si="26"/>
        <v>1.9132393638554512</v>
      </c>
      <c r="EN21" s="47">
        <f t="shared" si="26"/>
        <v>1.9157010048222742</v>
      </c>
      <c r="EO21" s="47">
        <f t="shared" si="26"/>
        <v>2.1584686225451115</v>
      </c>
      <c r="EP21" s="47">
        <f t="shared" si="26"/>
        <v>2.2638724182576255</v>
      </c>
      <c r="EQ21" s="47">
        <f t="shared" si="26"/>
        <v>2.0020166560743249</v>
      </c>
      <c r="ER21" s="47">
        <f t="shared" si="26"/>
        <v>1.3908977623390557</v>
      </c>
      <c r="ES21" s="47">
        <f t="shared" si="26"/>
        <v>2.0328607499512525</v>
      </c>
      <c r="ET21" s="47">
        <f t="shared" si="26"/>
        <v>1.9550659435520488</v>
      </c>
      <c r="EU21" s="47">
        <f t="shared" si="26"/>
        <v>1.9557327045678665</v>
      </c>
      <c r="EV21" s="47">
        <f t="shared" si="26"/>
        <v>1.5287567993247673</v>
      </c>
      <c r="EW21" s="47">
        <f t="shared" si="26"/>
        <v>2.6368449816267323</v>
      </c>
      <c r="EX21" s="47">
        <f t="shared" si="26"/>
        <v>2.5453497286062348</v>
      </c>
      <c r="EY21" s="47">
        <f t="shared" si="26"/>
        <v>2.5129053168484807</v>
      </c>
      <c r="EZ21" s="47">
        <f t="shared" si="26"/>
        <v>2.0615508236972384</v>
      </c>
      <c r="FA21" s="47">
        <f t="shared" si="26"/>
        <v>2.1443674219183104</v>
      </c>
      <c r="FB21" s="47">
        <f t="shared" si="26"/>
        <v>2.2549284293065339</v>
      </c>
      <c r="FC21" s="47">
        <f t="shared" si="26"/>
        <v>2.5085059987831535</v>
      </c>
      <c r="FD21" s="47">
        <f t="shared" ref="FD21:FP21" si="27">SUM(FD22:FD23)</f>
        <v>1.6215452016951266</v>
      </c>
      <c r="FE21" s="47">
        <f t="shared" si="27"/>
        <v>3.05865368347086</v>
      </c>
      <c r="FF21" s="47">
        <f t="shared" si="27"/>
        <v>2.7249168376014477</v>
      </c>
      <c r="FG21" s="47">
        <f t="shared" si="27"/>
        <v>2.4813612213453182</v>
      </c>
      <c r="FH21" s="47">
        <f t="shared" si="27"/>
        <v>2.0568789120954953</v>
      </c>
      <c r="FI21" s="47">
        <f t="shared" si="27"/>
        <v>1.8178298196775473</v>
      </c>
      <c r="FJ21" s="47">
        <f t="shared" si="27"/>
        <v>2.3473607208795104</v>
      </c>
      <c r="FK21" s="47">
        <f t="shared" si="27"/>
        <v>2.6097032747588962</v>
      </c>
      <c r="FL21" s="47">
        <f t="shared" si="27"/>
        <v>1.475036246480731</v>
      </c>
      <c r="FM21" s="47">
        <f t="shared" si="27"/>
        <v>2.2659163953387305</v>
      </c>
      <c r="FN21" s="47">
        <f t="shared" si="27"/>
        <v>1.7426126140738187</v>
      </c>
      <c r="FO21" s="47">
        <f t="shared" si="27"/>
        <v>2.1075260475549049</v>
      </c>
      <c r="FP21" s="47">
        <f t="shared" si="27"/>
        <v>1.8168325001769929</v>
      </c>
      <c r="FQ21" s="47">
        <f t="shared" ref="FQ21:FS21" si="28">SUM(FQ22:FQ23)</f>
        <v>2.2145378256597263</v>
      </c>
      <c r="FR21" s="47">
        <f t="shared" si="28"/>
        <v>2.1803442243165385</v>
      </c>
      <c r="FS21" s="47">
        <f t="shared" si="28"/>
        <v>2.1116526775879225</v>
      </c>
      <c r="FT21" s="47">
        <f t="shared" ref="FT21:FU21" si="29">SUM(FT22:FT23)</f>
        <v>1.9211602827024912</v>
      </c>
      <c r="FU21" s="47">
        <f t="shared" si="29"/>
        <v>2.3302862823994346</v>
      </c>
      <c r="FV21" s="47">
        <f t="shared" ref="FV21" si="30">SUM(FV22:FV23)</f>
        <v>2.7323458054786509</v>
      </c>
    </row>
    <row r="22" spans="1:178" ht="17.25" x14ac:dyDescent="0.25">
      <c r="A22" s="50" t="s">
        <v>103</v>
      </c>
      <c r="B22" s="47">
        <f>(SUMPRODUCT(--(B$9=Quarterly_kt!$B$9:FC$9),Quarterly_kt!$B22:FC22)/INDEX(Fuel_Properties!$B$31:$IV$42,MATCH("D_Petrol_Regular",Fuel_Properties!$B$31:$B$42,0),MATCH(YEAR(B$9),Fuel_Properties!$B$31:$EI$31,0)))/158.987295</f>
        <v>0</v>
      </c>
      <c r="C22" s="47">
        <f>(SUMPRODUCT(--(C$9=Quarterly_kt!$B$9:FC$9),Quarterly_kt!$B22:FC22)/INDEX(Fuel_Properties!$B$31:$IV$42,MATCH("D_Petrol_Regular",Fuel_Properties!$B$31:$B$42,0),MATCH(YEAR(C$9),Fuel_Properties!$B$31:$EI$31,0)))/158.987295</f>
        <v>0</v>
      </c>
      <c r="D22" s="47">
        <f>(SUMPRODUCT(--(D$9=Quarterly_kt!$B$9:FC$9),Quarterly_kt!$B22:FC22)/INDEX(Fuel_Properties!$B$31:$IV$42,MATCH("D_Petrol_Regular",Fuel_Properties!$B$31:$B$42,0),MATCH(YEAR(D$9),Fuel_Properties!$B$31:$EI$31,0)))/158.987295</f>
        <v>4.5981628923489849E-3</v>
      </c>
      <c r="E22" s="47">
        <f>(SUMPRODUCT(--(E$9=Quarterly_kt!$B$9:FC$9),Quarterly_kt!$B22:FC22)/INDEX(Fuel_Properties!$B$31:$IV$42,MATCH("D_Petrol_Regular",Fuel_Properties!$B$31:$B$42,0),MATCH(YEAR(E$9),Fuel_Properties!$B$31:$EI$31,0)))/158.987295</f>
        <v>0</v>
      </c>
      <c r="F22" s="47">
        <f>(SUMPRODUCT(--(F$9=Quarterly_kt!$B$9:FC$9),Quarterly_kt!$B22:FC22)/INDEX(Fuel_Properties!$B$31:$IV$42,MATCH("D_Petrol_Regular",Fuel_Properties!$B$31:$B$42,0),MATCH(YEAR(F$9),Fuel_Properties!$B$31:$EI$31,0)))/158.987295</f>
        <v>0</v>
      </c>
      <c r="G22" s="47">
        <f>(SUMPRODUCT(--(G$9=Quarterly_kt!$B$9:FC$9),Quarterly_kt!$B22:FC22)/INDEX(Fuel_Properties!$B$31:$IV$42,MATCH("D_Petrol_Regular",Fuel_Properties!$B$31:$B$42,0),MATCH(YEAR(G$9),Fuel_Properties!$B$31:$EI$31,0)))/158.987295</f>
        <v>6.5765606534113161E-2</v>
      </c>
      <c r="H22" s="47">
        <f>(SUMPRODUCT(--(H$9=Quarterly_kt!$B$9:FC$9),Quarterly_kt!$B22:FC22)/INDEX(Fuel_Properties!$B$31:$IV$42,MATCH("D_Petrol_Regular",Fuel_Properties!$B$31:$B$42,0),MATCH(YEAR(H$9),Fuel_Properties!$B$31:$EI$31,0)))/158.987295</f>
        <v>5.0206509219411978E-2</v>
      </c>
      <c r="I22" s="47">
        <f>(SUMPRODUCT(--(I$9=Quarterly_kt!$B$9:FC$9),Quarterly_kt!$B22:FC22)/INDEX(Fuel_Properties!$B$31:$IV$42,MATCH("D_Petrol_Regular",Fuel_Properties!$B$31:$B$42,0),MATCH(YEAR(I$9),Fuel_Properties!$B$31:$EI$31,0)))/158.987295</f>
        <v>1.8587776562982699E-2</v>
      </c>
      <c r="J22" s="47">
        <f>(SUMPRODUCT(--(J$9=Quarterly_kt!$B$9:FC$9),Quarterly_kt!$B22:FC22)/INDEX(Fuel_Properties!$B$31:$IV$42,MATCH("D_Petrol_Regular",Fuel_Properties!$B$31:$B$42,0),MATCH(YEAR(J$9),Fuel_Properties!$B$31:$EI$31,0)))/158.987295</f>
        <v>0</v>
      </c>
      <c r="K22" s="47">
        <f>(SUMPRODUCT(--(K$9=Quarterly_kt!$B$9:FC$9),Quarterly_kt!$B22:FC22)/INDEX(Fuel_Properties!$B$31:$IV$42,MATCH("D_Petrol_Regular",Fuel_Properties!$B$31:$B$42,0),MATCH(YEAR(K$9),Fuel_Properties!$B$31:$EI$31,0)))/158.987295</f>
        <v>0</v>
      </c>
      <c r="L22" s="47">
        <f>(SUMPRODUCT(--(L$9=Quarterly_kt!$B$9:FC$9),Quarterly_kt!$B22:FC22)/INDEX(Fuel_Properties!$B$31:$IV$42,MATCH("D_Petrol_Regular",Fuel_Properties!$B$31:$B$42,0),MATCH(YEAR(L$9),Fuel_Properties!$B$31:$EI$31,0)))/158.987295</f>
        <v>0</v>
      </c>
      <c r="M22" s="47">
        <f>(SUMPRODUCT(--(M$9=Quarterly_kt!$B$9:FC$9),Quarterly_kt!$B22:FC22)/INDEX(Fuel_Properties!$B$31:$IV$42,MATCH("D_Petrol_Regular",Fuel_Properties!$B$31:$B$42,0),MATCH(YEAR(M$9),Fuel_Properties!$B$31:$EI$31,0)))/158.987295</f>
        <v>0</v>
      </c>
      <c r="N22" s="47">
        <f>(SUMPRODUCT(--(N$9=Quarterly_kt!$B$9:FC$9),Quarterly_kt!$B22:FC22)/INDEX(Fuel_Properties!$B$31:$IV$42,MATCH("D_Petrol_Regular",Fuel_Properties!$B$31:$B$42,0),MATCH(YEAR(N$9),Fuel_Properties!$B$31:$EI$31,0)))/158.987295</f>
        <v>0</v>
      </c>
      <c r="O22" s="47">
        <f>(SUMPRODUCT(--(O$9=Quarterly_kt!$B$9:FC$9),Quarterly_kt!$B22:FC22)/INDEX(Fuel_Properties!$B$31:$IV$42,MATCH("D_Petrol_Regular",Fuel_Properties!$B$31:$B$42,0),MATCH(YEAR(O$9),Fuel_Properties!$B$31:$EI$31,0)))/158.987295</f>
        <v>0</v>
      </c>
      <c r="P22" s="47">
        <f>(SUMPRODUCT(--(P$9=Quarterly_kt!$B$9:FC$9),Quarterly_kt!$B22:FC22)/INDEX(Fuel_Properties!$B$31:$IV$42,MATCH("D_Petrol_Regular",Fuel_Properties!$B$31:$B$42,0),MATCH(YEAR(P$9),Fuel_Properties!$B$31:$EI$31,0)))/158.987295</f>
        <v>0</v>
      </c>
      <c r="Q22" s="47">
        <f>(SUMPRODUCT(--(Q$9=Quarterly_kt!$B$9:FC$9),Quarterly_kt!$B22:FC22)/INDEX(Fuel_Properties!$B$31:$IV$42,MATCH("D_Petrol_Regular",Fuel_Properties!$B$31:$B$42,0),MATCH(YEAR(Q$9),Fuel_Properties!$B$31:$EI$31,0)))/158.987295</f>
        <v>0</v>
      </c>
      <c r="R22" s="47">
        <f>(SUMPRODUCT(--(R$9=Quarterly_kt!$B$9:FC$9),Quarterly_kt!$B22:FC22)/INDEX(Fuel_Properties!$B$31:$IV$42,MATCH("D_Petrol_Regular",Fuel_Properties!$B$31:$B$42,0),MATCH(YEAR(R$9),Fuel_Properties!$B$31:$EI$31,0)))/158.987295</f>
        <v>0</v>
      </c>
      <c r="S22" s="47">
        <f>(SUMPRODUCT(--(S$9=Quarterly_kt!$B$9:FC$9),Quarterly_kt!$B22:FC22)/INDEX(Fuel_Properties!$B$31:$IV$42,MATCH("D_Petrol_Regular",Fuel_Properties!$B$31:$B$42,0),MATCH(YEAR(S$9),Fuel_Properties!$B$31:$EI$31,0)))/158.987295</f>
        <v>0</v>
      </c>
      <c r="T22" s="47">
        <f>(SUMPRODUCT(--(T$9=Quarterly_kt!$B$9:FC$9),Quarterly_kt!$B22:FC22)/INDEX(Fuel_Properties!$B$31:$IV$42,MATCH("D_Petrol_Regular",Fuel_Properties!$B$31:$B$42,0),MATCH(YEAR(T$9),Fuel_Properties!$B$31:$EI$31,0)))/158.987295</f>
        <v>0</v>
      </c>
      <c r="U22" s="47">
        <f>(SUMPRODUCT(--(U$9=Quarterly_kt!$B$9:FC$9),Quarterly_kt!$B22:FC22)/INDEX(Fuel_Properties!$B$31:$IV$42,MATCH("D_Petrol_Regular",Fuel_Properties!$B$31:$B$42,0),MATCH(YEAR(U$9),Fuel_Properties!$B$31:$EI$31,0)))/158.987295</f>
        <v>0</v>
      </c>
      <c r="V22" s="47">
        <f>(SUMPRODUCT(--(V$9=Quarterly_kt!$B$9:FC$9),Quarterly_kt!$B22:FC22)/INDEX(Fuel_Properties!$B$31:$IV$42,MATCH("D_Petrol_Regular",Fuel_Properties!$B$31:$B$42,0),MATCH(YEAR(V$9),Fuel_Properties!$B$31:$EI$31,0)))/158.987295</f>
        <v>0</v>
      </c>
      <c r="W22" s="47">
        <f>(SUMPRODUCT(--(W$9=Quarterly_kt!$B$9:FC$9),Quarterly_kt!$B22:FC22)/INDEX(Fuel_Properties!$B$31:$IV$42,MATCH("D_Petrol_Regular",Fuel_Properties!$B$31:$B$42,0),MATCH(YEAR(W$9),Fuel_Properties!$B$31:$EI$31,0)))/158.987295</f>
        <v>0</v>
      </c>
      <c r="X22" s="47">
        <f>(SUMPRODUCT(--(X$9=Quarterly_kt!$B$9:FC$9),Quarterly_kt!$B22:FC22)/INDEX(Fuel_Properties!$B$31:$IV$42,MATCH("D_Petrol_Regular",Fuel_Properties!$B$31:$B$42,0),MATCH(YEAR(X$9),Fuel_Properties!$B$31:$EI$31,0)))/158.987295</f>
        <v>0</v>
      </c>
      <c r="Y22" s="47">
        <f>(SUMPRODUCT(--(Y$9=Quarterly_kt!$B$9:FC$9),Quarterly_kt!$B22:FC22)/INDEX(Fuel_Properties!$B$31:$IV$42,MATCH("D_Petrol_Regular",Fuel_Properties!$B$31:$B$42,0),MATCH(YEAR(Y$9),Fuel_Properties!$B$31:$EI$31,0)))/158.987295</f>
        <v>7.1772062858436172E-3</v>
      </c>
      <c r="Z22" s="47">
        <f>(SUMPRODUCT(--(Z$9=Quarterly_kt!$B$9:FC$9),Quarterly_kt!$B22:FC22)/INDEX(Fuel_Properties!$B$31:$IV$42,MATCH("D_Petrol_Regular",Fuel_Properties!$B$31:$B$42,0),MATCH(YEAR(Z$9),Fuel_Properties!$B$31:$EI$31,0)))/158.987295</f>
        <v>0</v>
      </c>
      <c r="AA22" s="47">
        <f>(SUMPRODUCT(--(AA$9=Quarterly_kt!$B$9:FC$9),Quarterly_kt!$B22:FC22)/INDEX(Fuel_Properties!$B$31:$IV$42,MATCH("D_Petrol_Regular",Fuel_Properties!$B$31:$B$42,0),MATCH(YEAR(AA$9),Fuel_Properties!$B$31:$EI$31,0)))/158.987295</f>
        <v>0</v>
      </c>
      <c r="AB22" s="47">
        <f>(SUMPRODUCT(--(AB$9=Quarterly_kt!$B$9:FC$9),Quarterly_kt!$B22:FC22)/INDEX(Fuel_Properties!$B$31:$IV$42,MATCH("D_Petrol_Regular",Fuel_Properties!$B$31:$B$42,0),MATCH(YEAR(AB$9),Fuel_Properties!$B$31:$EI$31,0)))/158.987295</f>
        <v>0</v>
      </c>
      <c r="AC22" s="47">
        <f>(SUMPRODUCT(--(AC$9=Quarterly_kt!$B$9:FC$9),Quarterly_kt!$B22:FC22)/INDEX(Fuel_Properties!$B$31:$IV$42,MATCH("D_Petrol_Regular",Fuel_Properties!$B$31:$B$42,0),MATCH(YEAR(AC$9),Fuel_Properties!$B$31:$EI$31,0)))/158.987295</f>
        <v>0</v>
      </c>
      <c r="AD22" s="47">
        <f>(SUMPRODUCT(--(AD$9=Quarterly_kt!$B$9:FC$9),Quarterly_kt!$B22:FC22)/INDEX(Fuel_Properties!$B$31:$IV$42,MATCH("D_Petrol_Regular",Fuel_Properties!$B$31:$B$42,0),MATCH(YEAR(AD$9),Fuel_Properties!$B$31:$EI$31,0)))/158.987295</f>
        <v>0</v>
      </c>
      <c r="AE22" s="47">
        <f>(SUMPRODUCT(--(AE$9=Quarterly_kt!$B$9:FC$9),Quarterly_kt!$B22:FC22)/INDEX(Fuel_Properties!$B$31:$IV$42,MATCH("D_Petrol_Regular",Fuel_Properties!$B$31:$B$42,0),MATCH(YEAR(AE$9),Fuel_Properties!$B$31:$EI$31,0)))/158.987295</f>
        <v>0</v>
      </c>
      <c r="AF22" s="47">
        <f>(SUMPRODUCT(--(AF$9=Quarterly_kt!$B$9:FC$9),Quarterly_kt!$B22:FC22)/INDEX(Fuel_Properties!$B$31:$IV$42,MATCH("D_Petrol_Regular",Fuel_Properties!$B$31:$B$42,0),MATCH(YEAR(AF$9),Fuel_Properties!$B$31:$EI$31,0)))/158.987295</f>
        <v>0</v>
      </c>
      <c r="AG22" s="47">
        <f>(SUMPRODUCT(--(AG$9=Quarterly_kt!$B$9:FC$9),Quarterly_kt!$B22:FC22)/INDEX(Fuel_Properties!$B$31:$IV$42,MATCH("D_Petrol_Regular",Fuel_Properties!$B$31:$B$42,0),MATCH(YEAR(AG$9),Fuel_Properties!$B$31:$EI$31,0)))/158.987295</f>
        <v>0</v>
      </c>
      <c r="AH22" s="47">
        <f>(SUMPRODUCT(--(AH$9=Quarterly_kt!$B$9:FC$9),Quarterly_kt!$B22:FC22)/INDEX(Fuel_Properties!$B$31:$IV$42,MATCH("D_Petrol_Regular",Fuel_Properties!$B$31:$B$42,0),MATCH(YEAR(AH$9),Fuel_Properties!$B$31:$EI$31,0)))/158.987295</f>
        <v>0</v>
      </c>
      <c r="AI22" s="47">
        <f>(SUMPRODUCT(--(AI$9=Quarterly_kt!$B$9:FC$9),Quarterly_kt!$B22:FC22)/INDEX(Fuel_Properties!$B$31:$IV$42,MATCH("D_Petrol_Regular",Fuel_Properties!$B$31:$B$42,0),MATCH(YEAR(AI$9),Fuel_Properties!$B$31:$EI$31,0)))/158.987295</f>
        <v>0</v>
      </c>
      <c r="AJ22" s="47">
        <f>(SUMPRODUCT(--(AJ$9=Quarterly_kt!$B$9:FC$9),Quarterly_kt!$B22:FC22)/INDEX(Fuel_Properties!$B$31:$IV$42,MATCH("D_Petrol_Regular",Fuel_Properties!$B$31:$B$42,0),MATCH(YEAR(AJ$9),Fuel_Properties!$B$31:$EI$31,0)))/158.987295</f>
        <v>0</v>
      </c>
      <c r="AK22" s="47">
        <f>(SUMPRODUCT(--(AK$9=Quarterly_kt!$B$9:FC$9),Quarterly_kt!$B22:FC22)/INDEX(Fuel_Properties!$B$31:$IV$42,MATCH("D_Petrol_Regular",Fuel_Properties!$B$31:$B$42,0),MATCH(YEAR(AK$9),Fuel_Properties!$B$31:$EI$31,0)))/158.987295</f>
        <v>0</v>
      </c>
      <c r="AL22" s="47">
        <f>(SUMPRODUCT(--(AL$9=Quarterly_kt!$B$9:FC$9),Quarterly_kt!$B22:FC22)/INDEX(Fuel_Properties!$B$31:$IV$42,MATCH("D_Petrol_Regular",Fuel_Properties!$B$31:$B$42,0),MATCH(YEAR(AL$9),Fuel_Properties!$B$31:$EI$31,0)))/158.987295</f>
        <v>4.2418476866688051E-3</v>
      </c>
      <c r="AM22" s="47">
        <f>(SUMPRODUCT(--(AM$9=Quarterly_kt!$B$9:FC$9),Quarterly_kt!$B22:FC22)/INDEX(Fuel_Properties!$B$31:$IV$42,MATCH("D_Petrol_Regular",Fuel_Properties!$B$31:$B$42,0),MATCH(YEAR(AM$9),Fuel_Properties!$B$31:$EI$31,0)))/158.987295</f>
        <v>0</v>
      </c>
      <c r="AN22" s="47">
        <f>(SUMPRODUCT(--(AN$9=Quarterly_kt!$B$9:FC$9),Quarterly_kt!$B22:FC22)/INDEX(Fuel_Properties!$B$31:$IV$42,MATCH("D_Petrol_Regular",Fuel_Properties!$B$31:$B$42,0),MATCH(YEAR(AN$9),Fuel_Properties!$B$31:$EI$31,0)))/158.987295</f>
        <v>3.3714205413643658E-2</v>
      </c>
      <c r="AO22" s="47">
        <f>(SUMPRODUCT(--(AO$9=Quarterly_kt!$B$9:FC$9),Quarterly_kt!$B22:FC22)/INDEX(Fuel_Properties!$B$31:$IV$42,MATCH("D_Petrol_Regular",Fuel_Properties!$B$31:$B$42,0),MATCH(YEAR(AO$9),Fuel_Properties!$B$31:$EI$31,0)))/158.987295</f>
        <v>0</v>
      </c>
      <c r="AP22" s="47">
        <f>(SUMPRODUCT(--(AP$9=Quarterly_kt!$B$9:FC$9),Quarterly_kt!$B22:FC22)/INDEX(Fuel_Properties!$B$31:$IV$42,MATCH("D_Petrol_Regular",Fuel_Properties!$B$31:$B$42,0),MATCH(YEAR(AP$9),Fuel_Properties!$B$31:$EI$31,0)))/158.987295</f>
        <v>0</v>
      </c>
      <c r="AQ22" s="47">
        <f>(SUMPRODUCT(--(AQ$9=Quarterly_kt!$B$9:FC$9),Quarterly_kt!$B22:FC22)/INDEX(Fuel_Properties!$B$31:$IV$42,MATCH("D_Petrol_Regular",Fuel_Properties!$B$31:$B$42,0),MATCH(YEAR(AQ$9),Fuel_Properties!$B$31:$EI$31,0)))/158.987295</f>
        <v>0</v>
      </c>
      <c r="AR22" s="47">
        <f>(SUMPRODUCT(--(AR$9=Quarterly_kt!$B$9:FC$9),Quarterly_kt!$B22:FC22)/INDEX(Fuel_Properties!$B$31:$IV$42,MATCH("D_Petrol_Regular",Fuel_Properties!$B$31:$B$42,0),MATCH(YEAR(AR$9),Fuel_Properties!$B$31:$EI$31,0)))/158.987295</f>
        <v>7.7006502903785468E-2</v>
      </c>
      <c r="AS22" s="47">
        <f>(SUMPRODUCT(--(AS$9=Quarterly_kt!$B$9:FC$9),Quarterly_kt!$B22:FC22)/INDEX(Fuel_Properties!$B$31:$IV$42,MATCH("D_Petrol_Regular",Fuel_Properties!$B$31:$B$42,0),MATCH(YEAR(AS$9),Fuel_Properties!$B$31:$EI$31,0)))/158.987295</f>
        <v>0</v>
      </c>
      <c r="AT22" s="47">
        <f>(SUMPRODUCT(--(AT$9=Quarterly_kt!$B$9:FC$9),Quarterly_kt!$B22:FC22)/INDEX(Fuel_Properties!$B$31:$IV$42,MATCH("D_Petrol_Regular",Fuel_Properties!$B$31:$B$42,0),MATCH(YEAR(AT$9),Fuel_Properties!$B$31:$EI$31,0)))/158.987295</f>
        <v>0</v>
      </c>
      <c r="AU22" s="47">
        <f>(SUMPRODUCT(--(AU$9=Quarterly_kt!$B$9:FC$9),Quarterly_kt!$B22:FC22)/INDEX(Fuel_Properties!$B$31:$IV$42,MATCH("D_Petrol_Regular",Fuel_Properties!$B$31:$B$42,0),MATCH(YEAR(AU$9),Fuel_Properties!$B$31:$EI$31,0)))/158.987295</f>
        <v>4.5336868075116186E-2</v>
      </c>
      <c r="AV22" s="47">
        <f>(SUMPRODUCT(--(AV$9=Quarterly_kt!$B$9:FC$9),Quarterly_kt!$B22:FC22)/INDEX(Fuel_Properties!$B$31:$IV$42,MATCH("D_Petrol_Regular",Fuel_Properties!$B$31:$B$42,0),MATCH(YEAR(AV$9),Fuel_Properties!$B$31:$EI$31,0)))/158.987295</f>
        <v>0.25031143199032613</v>
      </c>
      <c r="AW22" s="47">
        <f>(SUMPRODUCT(--(AW$9=Quarterly_kt!$B$9:FC$9),Quarterly_kt!$B22:FC22)/INDEX(Fuel_Properties!$B$31:$IV$42,MATCH("D_Petrol_Regular",Fuel_Properties!$B$31:$B$42,0),MATCH(YEAR(AW$9),Fuel_Properties!$B$31:$EI$31,0)))/158.987295</f>
        <v>6.0242720846070359E-2</v>
      </c>
      <c r="AX22" s="47">
        <f>(SUMPRODUCT(--(AX$9=Quarterly_kt!$B$9:FC$9),Quarterly_kt!$B22:FC22)/INDEX(Fuel_Properties!$B$31:$IV$42,MATCH("D_Petrol_Regular",Fuel_Properties!$B$31:$B$42,0),MATCH(YEAR(AX$9),Fuel_Properties!$B$31:$EI$31,0)))/158.987295</f>
        <v>0</v>
      </c>
      <c r="AY22" s="47">
        <f>(SUMPRODUCT(--(AY$9=Quarterly_kt!$B$9:FC$9),Quarterly_kt!$B22:FC22)/INDEX(Fuel_Properties!$B$31:$IV$42,MATCH("D_Petrol_Regular",Fuel_Properties!$B$31:$B$42,0),MATCH(YEAR(AY$9),Fuel_Properties!$B$31:$EI$31,0)))/158.987295</f>
        <v>0</v>
      </c>
      <c r="AZ22" s="47">
        <f>(SUMPRODUCT(--(AZ$9=Quarterly_kt!$B$9:FC$9),Quarterly_kt!$B22:FC22)/INDEX(Fuel_Properties!$B$31:$IV$42,MATCH("D_Petrol_Regular",Fuel_Properties!$B$31:$B$42,0),MATCH(YEAR(AZ$9),Fuel_Properties!$B$31:$EI$31,0)))/158.987295</f>
        <v>0</v>
      </c>
      <c r="BA22" s="47">
        <f>(SUMPRODUCT(--(BA$9=Quarterly_kt!$B$9:FC$9),Quarterly_kt!$B22:FC22)/INDEX(Fuel_Properties!$B$31:$IV$42,MATCH("D_Petrol_Regular",Fuel_Properties!$B$31:$B$42,0),MATCH(YEAR(BA$9),Fuel_Properties!$B$31:$EI$31,0)))/158.987295</f>
        <v>0</v>
      </c>
      <c r="BB22" s="47">
        <f>(SUMPRODUCT(--(BB$9=Quarterly_kt!$B$9:FC$9),Quarterly_kt!$B22:FC22)/INDEX(Fuel_Properties!$B$31:$IV$42,MATCH("D_Petrol_Regular",Fuel_Properties!$B$31:$B$42,0),MATCH(YEAR(BB$9),Fuel_Properties!$B$31:$EI$31,0)))/158.987295</f>
        <v>0</v>
      </c>
      <c r="BC22" s="47">
        <f>(SUMPRODUCT(--(BC$9=Quarterly_kt!$B$9:FC$9),Quarterly_kt!$B22:FC22)/INDEX(Fuel_Properties!$B$31:$IV$42,MATCH("D_Petrol_Regular",Fuel_Properties!$B$31:$B$42,0),MATCH(YEAR(BC$9),Fuel_Properties!$B$31:$EI$31,0)))/158.987295</f>
        <v>0</v>
      </c>
      <c r="BD22" s="47">
        <f>(SUMPRODUCT(--(BD$9=Quarterly_kt!$B$9:FC$9),Quarterly_kt!$B22:FC22)/INDEX(Fuel_Properties!$B$31:$IV$42,MATCH("D_Petrol_Regular",Fuel_Properties!$B$31:$B$42,0),MATCH(YEAR(BD$9),Fuel_Properties!$B$31:$EI$31,0)))/158.987295</f>
        <v>0</v>
      </c>
      <c r="BE22" s="47">
        <f>(SUMPRODUCT(--(BE$9=Quarterly_kt!$B$9:FC$9),Quarterly_kt!$B22:FC22)/INDEX(Fuel_Properties!$B$31:$IV$42,MATCH("D_Petrol_Regular",Fuel_Properties!$B$31:$B$42,0),MATCH(YEAR(BE$9),Fuel_Properties!$B$31:$EI$31,0)))/158.987295</f>
        <v>0</v>
      </c>
      <c r="BF22" s="47">
        <f>(SUMPRODUCT(--(BF$9=Quarterly_kt!$B$9:FC$9),Quarterly_kt!$B22:FC22)/INDEX(Fuel_Properties!$B$31:$IV$42,MATCH("D_Petrol_Regular",Fuel_Properties!$B$31:$B$42,0),MATCH(YEAR(BF$9),Fuel_Properties!$B$31:$EI$31,0)))/158.987295</f>
        <v>0</v>
      </c>
      <c r="BG22" s="47">
        <f>(SUMPRODUCT(--(BG$9=Quarterly_kt!$B$9:FC$9),Quarterly_kt!$B22:FC22)/INDEX(Fuel_Properties!$B$31:$IV$42,MATCH("D_Petrol_Regular",Fuel_Properties!$B$31:$B$42,0),MATCH(YEAR(BG$9),Fuel_Properties!$B$31:$EI$31,0)))/158.987295</f>
        <v>0</v>
      </c>
      <c r="BH22" s="47">
        <f>(SUMPRODUCT(--(BH$9=Quarterly_kt!$B$9:FC$9),Quarterly_kt!$B22:FC22)/INDEX(Fuel_Properties!$B$31:$IV$42,MATCH("D_Petrol_Regular",Fuel_Properties!$B$31:$B$42,0),MATCH(YEAR(BH$9),Fuel_Properties!$B$31:$EI$31,0)))/158.987295</f>
        <v>0</v>
      </c>
      <c r="BI22" s="47">
        <f>(SUMPRODUCT(--(BI$9=Quarterly_kt!$B$9:FC$9),Quarterly_kt!$B22:FC22)/INDEX(Fuel_Properties!$B$31:$IV$42,MATCH("D_Petrol_Regular",Fuel_Properties!$B$31:$B$42,0),MATCH(YEAR(BI$9),Fuel_Properties!$B$31:$EI$31,0)))/158.987295</f>
        <v>6.8717932524034638E-4</v>
      </c>
      <c r="BJ22" s="47">
        <f>(SUMPRODUCT(--(BJ$9=Quarterly_kt!$B$9:FC$9),Quarterly_kt!$B22:FC22)/INDEX(Fuel_Properties!$B$31:$IV$42,MATCH("D_Petrol_Regular",Fuel_Properties!$B$31:$B$42,0),MATCH(YEAR(BJ$9),Fuel_Properties!$B$31:$EI$31,0)))/158.987295</f>
        <v>0</v>
      </c>
      <c r="BK22" s="47">
        <f>(SUMPRODUCT(--(BK$9=Quarterly_kt!$B$9:FC$9),Quarterly_kt!$B22:FC22)/INDEX(Fuel_Properties!$B$31:$IV$42,MATCH("D_Petrol_Regular",Fuel_Properties!$B$31:$B$42,0),MATCH(YEAR(BK$9),Fuel_Properties!$B$31:$EI$31,0)))/158.987295</f>
        <v>0</v>
      </c>
      <c r="BL22" s="47">
        <f>(SUMPRODUCT(--(BL$9=Quarterly_kt!$B$9:FC$9),Quarterly_kt!$B22:FC22)/INDEX(Fuel_Properties!$B$31:$IV$42,MATCH("D_Petrol_Regular",Fuel_Properties!$B$31:$B$42,0),MATCH(YEAR(BL$9),Fuel_Properties!$B$31:$EI$31,0)))/158.987295</f>
        <v>0</v>
      </c>
      <c r="BM22" s="47">
        <f>(SUMPRODUCT(--(BM$9=Quarterly_kt!$B$9:FC$9),Quarterly_kt!$B22:FC22)/INDEX(Fuel_Properties!$B$31:$IV$42,MATCH("D_Petrol_Regular",Fuel_Properties!$B$31:$B$42,0),MATCH(YEAR(BM$9),Fuel_Properties!$B$31:$EI$31,0)))/158.987295</f>
        <v>0</v>
      </c>
      <c r="BN22" s="47">
        <f>(SUMPRODUCT(--(BN$9=Quarterly_kt!$B$9:FC$9),Quarterly_kt!$B22:FC22)/INDEX(Fuel_Properties!$B$31:$IV$42,MATCH("D_Petrol_Regular",Fuel_Properties!$B$31:$B$42,0),MATCH(YEAR(BN$9),Fuel_Properties!$B$31:$EI$31,0)))/158.987295</f>
        <v>0</v>
      </c>
      <c r="BO22" s="47">
        <f>(SUMPRODUCT(--(BO$9=Quarterly_kt!$B$9:FC$9),Quarterly_kt!$B22:FC22)/INDEX(Fuel_Properties!$B$31:$IV$42,MATCH("D_Petrol_Regular",Fuel_Properties!$B$31:$B$42,0),MATCH(YEAR(BO$9),Fuel_Properties!$B$31:$EI$31,0)))/158.987295</f>
        <v>0</v>
      </c>
      <c r="BP22" s="47">
        <f>(SUMPRODUCT(--(BP$9=Quarterly_kt!$B$9:FC$9),Quarterly_kt!$B22:FC22)/INDEX(Fuel_Properties!$B$31:$IV$42,MATCH("D_Petrol_Regular",Fuel_Properties!$B$31:$B$42,0),MATCH(YEAR(BP$9),Fuel_Properties!$B$31:$EI$31,0)))/158.987295</f>
        <v>8.2036894304795521E-2</v>
      </c>
      <c r="BQ22" s="47">
        <f>(SUMPRODUCT(--(BQ$9=Quarterly_kt!$B$9:FC$9),Quarterly_kt!$B22:FC22)/INDEX(Fuel_Properties!$B$31:$IV$42,MATCH("D_Petrol_Regular",Fuel_Properties!$B$31:$B$42,0),MATCH(YEAR(BQ$9),Fuel_Properties!$B$31:$EI$31,0)))/158.987295</f>
        <v>0.16826470096943952</v>
      </c>
      <c r="BR22" s="47">
        <f>(SUMPRODUCT(--(BR$9=Quarterly_kt!$B$9:FC$9),Quarterly_kt!$B22:FC22)/INDEX(Fuel_Properties!$B$31:$IV$42,MATCH("D_Petrol_Regular",Fuel_Properties!$B$31:$B$42,0),MATCH(YEAR(BR$9),Fuel_Properties!$B$31:$EI$31,0)))/158.987295</f>
        <v>4.2702881926977306E-2</v>
      </c>
      <c r="BS22" s="47">
        <f>(SUMPRODUCT(--(BS$9=Quarterly_kt!$B$9:FC$9),Quarterly_kt!$B22:FC22)/INDEX(Fuel_Properties!$B$31:$IV$42,MATCH("D_Petrol_Regular",Fuel_Properties!$B$31:$B$42,0),MATCH(YEAR(BS$9),Fuel_Properties!$B$31:$EI$31,0)))/158.987295</f>
        <v>2.8759782894261891E-2</v>
      </c>
      <c r="BT22" s="47">
        <f>(SUMPRODUCT(--(BT$9=Quarterly_kt!$B$9:FC$9),Quarterly_kt!$B22:FC22)/INDEX(Fuel_Properties!$B$31:$IV$42,MATCH("D_Petrol_Regular",Fuel_Properties!$B$31:$B$42,0),MATCH(YEAR(BT$9),Fuel_Properties!$B$31:$EI$31,0)))/158.987295</f>
        <v>5.4573358130505296E-2</v>
      </c>
      <c r="BU22" s="47">
        <f>(SUMPRODUCT(--(BU$9=Quarterly_kt!$B$9:FC$9),Quarterly_kt!$B22:FC22)/INDEX(Fuel_Properties!$B$31:$IV$42,MATCH("D_Petrol_Regular",Fuel_Properties!$B$31:$B$42,0),MATCH(YEAR(BU$9),Fuel_Properties!$B$31:$EI$31,0)))/158.987295</f>
        <v>0.12249029629354782</v>
      </c>
      <c r="BV22" s="47">
        <f>(SUMPRODUCT(--(BV$9=Quarterly_kt!$B$9:FC$9),Quarterly_kt!$B22:FC22)/INDEX(Fuel_Properties!$B$31:$IV$42,MATCH("D_Petrol_Regular",Fuel_Properties!$B$31:$B$42,0),MATCH(YEAR(BV$9),Fuel_Properties!$B$31:$EI$31,0)))/158.987295</f>
        <v>0</v>
      </c>
      <c r="BW22" s="47">
        <f>(SUMPRODUCT(--(BW$9=Quarterly_kt!$B$9:FC$9),Quarterly_kt!$B22:FC22)/INDEX(Fuel_Properties!$B$31:$IV$42,MATCH("D_Petrol_Regular",Fuel_Properties!$B$31:$B$42,0),MATCH(YEAR(BW$9),Fuel_Properties!$B$31:$EI$31,0)))/158.987295</f>
        <v>0</v>
      </c>
      <c r="BX22" s="47">
        <f>(SUMPRODUCT(--(BX$9=Quarterly_kt!$B$9:FC$9),Quarterly_kt!$B22:FC22)/INDEX(Fuel_Properties!$B$31:$IV$42,MATCH("D_Petrol_Regular",Fuel_Properties!$B$31:$B$42,0),MATCH(YEAR(BX$9),Fuel_Properties!$B$31:$EI$31,0)))/158.987295</f>
        <v>0</v>
      </c>
      <c r="BY22" s="47">
        <f>(SUMPRODUCT(--(BY$9=Quarterly_kt!$B$9:FC$9),Quarterly_kt!$B22:FC22)/INDEX(Fuel_Properties!$B$31:$IV$42,MATCH("D_Petrol_Regular",Fuel_Properties!$B$31:$B$42,0),MATCH(YEAR(BY$9),Fuel_Properties!$B$31:$EI$31,0)))/158.987295</f>
        <v>6.9366832077206397E-2</v>
      </c>
      <c r="BZ22" s="47">
        <f>(SUMPRODUCT(--(BZ$9=Quarterly_kt!$B$9:FC$9),Quarterly_kt!$B22:FC22)/INDEX(Fuel_Properties!$B$31:$IV$42,MATCH("D_Petrol_Regular",Fuel_Properties!$B$31:$B$42,0),MATCH(YEAR(BZ$9),Fuel_Properties!$B$31:$EI$31,0)))/158.987295</f>
        <v>9.8128931201728109E-2</v>
      </c>
      <c r="CA22" s="47">
        <f>(SUMPRODUCT(--(CA$9=Quarterly_kt!$B$9:FC$9),Quarterly_kt!$B22:FC22)/INDEX(Fuel_Properties!$B$31:$IV$42,MATCH("D_Petrol_Regular",Fuel_Properties!$B$31:$B$42,0),MATCH(YEAR(CA$9),Fuel_Properties!$B$31:$EI$31,0)))/158.987295</f>
        <v>0</v>
      </c>
      <c r="CB22" s="47">
        <f>(SUMPRODUCT(--(CB$9=Quarterly_kt!$B$9:FC$9),Quarterly_kt!$B22:FC22)/INDEX(Fuel_Properties!$B$31:$IV$42,MATCH("D_Petrol_Regular",Fuel_Properties!$B$31:$B$42,0),MATCH(YEAR(CB$9),Fuel_Properties!$B$31:$EI$31,0)))/158.987295</f>
        <v>0</v>
      </c>
      <c r="CC22" s="47">
        <f>(SUMPRODUCT(--(CC$9=Quarterly_kt!$B$9:FC$9),Quarterly_kt!$B22:FC22)/INDEX(Fuel_Properties!$B$31:$IV$42,MATCH("D_Petrol_Regular",Fuel_Properties!$B$31:$B$42,0),MATCH(YEAR(CC$9),Fuel_Properties!$B$31:$EI$31,0)))/158.987295</f>
        <v>0</v>
      </c>
      <c r="CD22" s="47">
        <f>(SUMPRODUCT(--(CD$9=Quarterly_kt!$B$9:FC$9),Quarterly_kt!$B22:FC22)/INDEX(Fuel_Properties!$B$31:$IV$42,MATCH("D_Petrol_Regular",Fuel_Properties!$B$31:$B$42,0),MATCH(YEAR(CD$9),Fuel_Properties!$B$31:$EI$31,0)))/158.987295</f>
        <v>0</v>
      </c>
      <c r="CE22" s="47">
        <f>(SUMPRODUCT(--(CE$9=Quarterly_kt!$B$9:FC$9),Quarterly_kt!$B22:FC22)/INDEX(Fuel_Properties!$B$31:$IV$42,MATCH("D_Petrol_Regular",Fuel_Properties!$B$31:$B$42,0),MATCH(YEAR(CE$9),Fuel_Properties!$B$31:$EI$31,0)))/158.987295</f>
        <v>0</v>
      </c>
      <c r="CF22" s="47">
        <f>(SUMPRODUCT(--(CF$9=Quarterly_kt!$B$9:FC$9),Quarterly_kt!$B22:FC22)/INDEX(Fuel_Properties!$B$31:$IV$42,MATCH("D_Petrol_Regular",Fuel_Properties!$B$31:$B$42,0),MATCH(YEAR(CF$9),Fuel_Properties!$B$31:$EI$31,0)))/158.987295</f>
        <v>0</v>
      </c>
      <c r="CG22" s="47">
        <f>(SUMPRODUCT(--(CG$9=Quarterly_kt!$B$9:FC$9),Quarterly_kt!$B22:FC22)/INDEX(Fuel_Properties!$B$31:$IV$42,MATCH("D_Petrol_Regular",Fuel_Properties!$B$31:$B$42,0),MATCH(YEAR(CG$9),Fuel_Properties!$B$31:$EI$31,0)))/158.987295</f>
        <v>0.19909432025460777</v>
      </c>
      <c r="CH22" s="47">
        <f>(SUMPRODUCT(--(CH$9=Quarterly_kt!$B$9:FC$9),Quarterly_kt!$B22:FC22)/INDEX(Fuel_Properties!$B$31:$IV$42,MATCH("D_Petrol_Regular",Fuel_Properties!$B$31:$B$42,0),MATCH(YEAR(CH$9),Fuel_Properties!$B$31:$EI$31,0)))/158.987295</f>
        <v>0.36246413137615635</v>
      </c>
      <c r="CI22" s="47">
        <f>(SUMPRODUCT(--(CI$9=Quarterly_kt!$B$9:FC$9),Quarterly_kt!$B22:FC22)/INDEX(Fuel_Properties!$B$31:$IV$42,MATCH("D_Petrol_Regular",Fuel_Properties!$B$31:$B$42,0),MATCH(YEAR(CI$9),Fuel_Properties!$B$31:$EI$31,0)))/158.987295</f>
        <v>0.2209518837228856</v>
      </c>
      <c r="CJ22" s="47">
        <f>(SUMPRODUCT(--(CJ$9=Quarterly_kt!$B$9:FC$9),Quarterly_kt!$B22:FC22)/INDEX(Fuel_Properties!$B$31:$IV$42,MATCH("D_Petrol_Regular",Fuel_Properties!$B$31:$B$42,0),MATCH(YEAR(CJ$9),Fuel_Properties!$B$31:$EI$31,0)))/158.987295</f>
        <v>0.28684592309127116</v>
      </c>
      <c r="CK22" s="47">
        <f>(SUMPRODUCT(--(CK$9=Quarterly_kt!$B$9:FC$9),Quarterly_kt!$B22:FC22)/INDEX(Fuel_Properties!$B$31:$IV$42,MATCH("D_Petrol_Regular",Fuel_Properties!$B$31:$B$42,0),MATCH(YEAR(CK$9),Fuel_Properties!$B$31:$EI$31,0)))/158.987295</f>
        <v>0.48756471148965064</v>
      </c>
      <c r="CL22" s="47">
        <f>(SUMPRODUCT(--(CL$9=Quarterly_kt!$B$9:FC$9),Quarterly_kt!$B22:FC22)/INDEX(Fuel_Properties!$B$31:$IV$42,MATCH("D_Petrol_Regular",Fuel_Properties!$B$31:$B$42,0),MATCH(YEAR(CL$9),Fuel_Properties!$B$31:$EI$31,0)))/158.987295</f>
        <v>0.48766953679955449</v>
      </c>
      <c r="CM22" s="47">
        <f>(SUMPRODUCT(--(CM$9=Quarterly_kt!$B$9:FC$9),Quarterly_kt!$B22:FC22)/INDEX(Fuel_Properties!$B$31:$IV$42,MATCH("D_Petrol_Regular",Fuel_Properties!$B$31:$B$42,0),MATCH(YEAR(CM$9),Fuel_Properties!$B$31:$EI$31,0)))/158.987295</f>
        <v>0.93529287497524849</v>
      </c>
      <c r="CN22" s="47">
        <f>(SUMPRODUCT(--(CN$9=Quarterly_kt!$B$9:FC$9),Quarterly_kt!$B22:FC22)/INDEX(Fuel_Properties!$B$31:$IV$42,MATCH("D_Petrol_Regular",Fuel_Properties!$B$31:$B$42,0),MATCH(YEAR(CN$9),Fuel_Properties!$B$31:$EI$31,0)))/158.987295</f>
        <v>1.0242493541083955</v>
      </c>
      <c r="CO22" s="47">
        <f>(SUMPRODUCT(--(CO$9=Quarterly_kt!$B$9:FC$9),Quarterly_kt!$B22:FC22)/INDEX(Fuel_Properties!$B$31:$IV$42,MATCH("D_Petrol_Regular",Fuel_Properties!$B$31:$B$42,0),MATCH(YEAR(CO$9),Fuel_Properties!$B$31:$EI$31,0)))/158.987295</f>
        <v>1.2862217915056862</v>
      </c>
      <c r="CP22" s="47">
        <f>(SUMPRODUCT(--(CP$9=Quarterly_kt!$B$9:FC$9),Quarterly_kt!$B22:FC22)/INDEX(Fuel_Properties!$B$31:$IV$42,MATCH("D_Petrol_Regular",Fuel_Properties!$B$31:$B$42,0),MATCH(YEAR(CP$9),Fuel_Properties!$B$31:$EI$31,0)))/158.987295</f>
        <v>1.6743515884321565</v>
      </c>
      <c r="CQ22" s="47">
        <f>(SUMPRODUCT(--(CQ$9=Quarterly_kt!$B$9:FC$9),Quarterly_kt!$B22:FC22)/INDEX(Fuel_Properties!$B$31:$IV$42,MATCH("D_Petrol_Regular",Fuel_Properties!$B$31:$B$42,0),MATCH(YEAR(CQ$9),Fuel_Properties!$B$31:$EI$31,0)))/158.987295</f>
        <v>0.60231825375400028</v>
      </c>
      <c r="CR22" s="47">
        <f>(SUMPRODUCT(--(CR$9=Quarterly_kt!$B$9:FC$9),Quarterly_kt!$B22:FC22)/INDEX(Fuel_Properties!$B$31:$IV$42,MATCH("D_Petrol_Regular",Fuel_Properties!$B$31:$B$42,0),MATCH(YEAR(CR$9),Fuel_Properties!$B$31:$EI$31,0)))/158.987295</f>
        <v>0.41561894571792168</v>
      </c>
      <c r="CS22" s="47">
        <f>(SUMPRODUCT(--(CS$9=Quarterly_kt!$B$9:FC$9),Quarterly_kt!$B22:FC22)/INDEX(Fuel_Properties!$B$31:$IV$42,MATCH("D_Petrol_Regular",Fuel_Properties!$B$31:$B$42,0),MATCH(YEAR(CS$9),Fuel_Properties!$B$31:$EI$31,0)))/158.987295</f>
        <v>1.2772955457099797</v>
      </c>
      <c r="CT22" s="47">
        <f>(SUMPRODUCT(--(CT$9=Quarterly_kt!$B$9:FC$9),Quarterly_kt!$B22:FC22)/INDEX(Fuel_Properties!$B$31:$IV$42,MATCH("D_Petrol_Regular",Fuel_Properties!$B$31:$B$42,0),MATCH(YEAR(CT$9),Fuel_Properties!$B$31:$EI$31,0)))/158.987295</f>
        <v>1.0222344309687796</v>
      </c>
      <c r="CU22" s="47">
        <f>(SUMPRODUCT(--(CU$9=Quarterly_kt!$B$9:FC$9),Quarterly_kt!$B22:FC22)/INDEX(Fuel_Properties!$B$31:$IV$42,MATCH("D_Petrol_Regular",Fuel_Properties!$B$31:$B$42,0),MATCH(YEAR(CU$9),Fuel_Properties!$B$31:$EI$31,0)))/158.987295</f>
        <v>0.85232465494773957</v>
      </c>
      <c r="CV22" s="47">
        <f>(SUMPRODUCT(--(CV$9=Quarterly_kt!$B$9:FC$9),Quarterly_kt!$B22:FC22)/INDEX(Fuel_Properties!$B$31:$IV$42,MATCH("D_Petrol_Regular",Fuel_Properties!$B$31:$B$42,0),MATCH(YEAR(CV$9),Fuel_Properties!$B$31:$EI$31,0)))/158.987295</f>
        <v>0.86782131204412094</v>
      </c>
      <c r="CW22" s="47">
        <f>(SUMPRODUCT(--(CW$9=Quarterly_kt!$B$9:FC$9),Quarterly_kt!$B22:FC22)/INDEX(Fuel_Properties!$B$31:$IV$42,MATCH("D_Petrol_Regular",Fuel_Properties!$B$31:$B$42,0),MATCH(YEAR(CW$9),Fuel_Properties!$B$31:$EI$31,0)))/158.987295</f>
        <v>1.1913693741350009</v>
      </c>
      <c r="CX22" s="47">
        <f>(SUMPRODUCT(--(CX$9=Quarterly_kt!$B$9:FC$9),Quarterly_kt!$B22:FC22)/INDEX(Fuel_Properties!$B$31:$IV$42,MATCH("D_Petrol_Regular",Fuel_Properties!$B$31:$B$42,0),MATCH(YEAR(CX$9),Fuel_Properties!$B$31:$EI$31,0)))/158.987295</f>
        <v>1.6410325465465274</v>
      </c>
      <c r="CY22" s="47">
        <f>(SUMPRODUCT(--(CY$9=Quarterly_kt!$B$9:FC$9),Quarterly_kt!$B22:FC22)/INDEX(Fuel_Properties!$B$31:$IV$42,MATCH("D_Petrol_Regular",Fuel_Properties!$B$31:$B$42,0),MATCH(YEAR(CY$9),Fuel_Properties!$B$31:$EI$31,0)))/158.987295</f>
        <v>1.5618999202433099</v>
      </c>
      <c r="CZ22" s="47">
        <f>(SUMPRODUCT(--(CZ$9=Quarterly_kt!$B$9:FC$9),Quarterly_kt!$B22:FC22)/INDEX(Fuel_Properties!$B$31:$IV$42,MATCH("D_Petrol_Regular",Fuel_Properties!$B$31:$B$42,0),MATCH(YEAR(CZ$9),Fuel_Properties!$B$31:$EI$31,0)))/158.987295</f>
        <v>1.2365996280120226</v>
      </c>
      <c r="DA22" s="47">
        <f>(SUMPRODUCT(--(DA$9=Quarterly_kt!$B$9:FC$9),Quarterly_kt!$B22:FC22)/INDEX(Fuel_Properties!$B$31:$IV$42,MATCH("D_Petrol_Regular",Fuel_Properties!$B$31:$B$42,0),MATCH(YEAR(DA$9),Fuel_Properties!$B$31:$EI$31,0)))/158.987295</f>
        <v>1.2932580770872826</v>
      </c>
      <c r="DB22" s="47">
        <f>(SUMPRODUCT(--(DB$9=Quarterly_kt!$B$9:FC$9),Quarterly_kt!$B22:FC22)/INDEX(Fuel_Properties!$B$31:$IV$42,MATCH("D_Petrol_Regular",Fuel_Properties!$B$31:$B$42,0),MATCH(YEAR(DB$9),Fuel_Properties!$B$31:$EI$31,0)))/158.987295</f>
        <v>1.5271672984742919</v>
      </c>
      <c r="DC22" s="47">
        <f>(SUMPRODUCT(--(DC$9=Quarterly_kt!$B$9:FC$9),Quarterly_kt!$B22:FC22)/INDEX(Fuel_Properties!$B$31:$IV$42,MATCH("D_Petrol_Regular",Fuel_Properties!$B$31:$B$42,0),MATCH(YEAR(DC$9),Fuel_Properties!$B$31:$EI$31,0)))/158.987295</f>
        <v>1.1209950874251713</v>
      </c>
      <c r="DD22" s="47">
        <f>(SUMPRODUCT(--(DD$9=Quarterly_kt!$B$9:FC$9),Quarterly_kt!$B22:FC22)/INDEX(Fuel_Properties!$B$31:$IV$42,MATCH("D_Petrol_Regular",Fuel_Properties!$B$31:$B$42,0),MATCH(YEAR(DD$9),Fuel_Properties!$B$31:$EI$31,0)))/158.987295</f>
        <v>1.3553075135046699</v>
      </c>
      <c r="DE22" s="47">
        <f>(SUMPRODUCT(--(DE$9=Quarterly_kt!$B$9:FC$9),Quarterly_kt!$B22:FC22)/INDEX(Fuel_Properties!$B$31:$IV$42,MATCH("D_Petrol_Regular",Fuel_Properties!$B$31:$B$42,0),MATCH(YEAR(DE$9),Fuel_Properties!$B$31:$EI$31,0)))/158.987295</f>
        <v>1.0392187641819792</v>
      </c>
      <c r="DF22" s="47">
        <f>(SUMPRODUCT(--(DF$9=Quarterly_kt!$B$9:FC$9),Quarterly_kt!$B22:FC22)/INDEX(Fuel_Properties!$B$31:$IV$42,MATCH("D_Petrol_Regular",Fuel_Properties!$B$31:$B$42,0),MATCH(YEAR(DF$9),Fuel_Properties!$B$31:$EI$31,0)))/158.987295</f>
        <v>1.494015479062567</v>
      </c>
      <c r="DG22" s="47">
        <f>(SUMPRODUCT(--(DG$9=Quarterly_kt!$B$9:FC$9),Quarterly_kt!$B22:FC22)/INDEX(Fuel_Properties!$B$31:$IV$42,MATCH("D_Petrol_Regular",Fuel_Properties!$B$31:$B$42,0),MATCH(YEAR(DG$9),Fuel_Properties!$B$31:$EI$31,0)))/158.987295</f>
        <v>1.4835718823516946</v>
      </c>
      <c r="DH22" s="47">
        <f>(SUMPRODUCT(--(DH$9=Quarterly_kt!$B$9:FC$9),Quarterly_kt!$B22:FC22)/INDEX(Fuel_Properties!$B$31:$IV$42,MATCH("D_Petrol_Regular",Fuel_Properties!$B$31:$B$42,0),MATCH(YEAR(DH$9),Fuel_Properties!$B$31:$EI$31,0)))/158.987295</f>
        <v>1.27651176687623</v>
      </c>
      <c r="DI22" s="47">
        <f>(SUMPRODUCT(--(DI$9=Quarterly_kt!$B$9:FC$9),Quarterly_kt!$B22:FC22)/INDEX(Fuel_Properties!$B$31:$IV$42,MATCH("D_Petrol_Regular",Fuel_Properties!$B$31:$B$42,0),MATCH(YEAR(DI$9),Fuel_Properties!$B$31:$EI$31,0)))/158.987295</f>
        <v>1.2225076035243452</v>
      </c>
      <c r="DJ22" s="47">
        <f>(SUMPRODUCT(--(DJ$9=Quarterly_kt!$B$9:FC$9),Quarterly_kt!$B22:FC22)/INDEX(Fuel_Properties!$B$31:$IV$42,MATCH("D_Petrol_Regular",Fuel_Properties!$B$31:$B$42,0),MATCH(YEAR(DJ$9),Fuel_Properties!$B$31:$EI$31,0)))/158.987295</f>
        <v>1.3734752909814976</v>
      </c>
      <c r="DK22" s="47">
        <f>(SUMPRODUCT(--(DK$9=Quarterly_kt!$B$9:FC$9),Quarterly_kt!$B22:FC22)/INDEX(Fuel_Properties!$B$31:$IV$42,MATCH("D_Petrol_Regular",Fuel_Properties!$B$31:$B$42,0),MATCH(YEAR(DK$9),Fuel_Properties!$B$31:$EI$31,0)))/158.987295</f>
        <v>1.5291201376922559</v>
      </c>
      <c r="DL22" s="47">
        <f>(SUMPRODUCT(--(DL$9=Quarterly_kt!$B$9:FC$9),Quarterly_kt!$B22:FC22)/INDEX(Fuel_Properties!$B$31:$IV$42,MATCH("D_Petrol_Regular",Fuel_Properties!$B$31:$B$42,0),MATCH(YEAR(DL$9),Fuel_Properties!$B$31:$EI$31,0)))/158.987295</f>
        <v>1.0192337460681449</v>
      </c>
      <c r="DM22" s="47">
        <f>(SUMPRODUCT(--(DM$9=Quarterly_kt!$B$9:FC$9),Quarterly_kt!$B22:FC22)/INDEX(Fuel_Properties!$B$31:$IV$42,MATCH("D_Petrol_Regular",Fuel_Properties!$B$31:$B$42,0),MATCH(YEAR(DM$9),Fuel_Properties!$B$31:$EI$31,0)))/158.987295</f>
        <v>1.6280120698720668</v>
      </c>
      <c r="DN22" s="47">
        <f>(SUMPRODUCT(--(DN$9=Quarterly_kt!$B$9:FC$9),Quarterly_kt!$B22:FC22)/INDEX(Fuel_Properties!$B$31:$IV$42,MATCH("D_Petrol_Regular",Fuel_Properties!$B$31:$B$42,0),MATCH(YEAR(DN$9),Fuel_Properties!$B$31:$EI$31,0)))/158.987295</f>
        <v>1.6702838348729556</v>
      </c>
      <c r="DO22" s="47">
        <f>(SUMPRODUCT(--(DO$9=Quarterly_kt!$B$9:FC$9),Quarterly_kt!$B22:FC22)/INDEX(Fuel_Properties!$B$31:$IV$42,MATCH("D_Petrol_Regular",Fuel_Properties!$B$31:$B$42,0),MATCH(YEAR(DO$9),Fuel_Properties!$B$31:$EI$31,0)))/158.987295</f>
        <v>1.2857434911548025</v>
      </c>
      <c r="DP22" s="47">
        <f>(SUMPRODUCT(--(DP$9=Quarterly_kt!$B$9:FC$9),Quarterly_kt!$B22:FC22)/INDEX(Fuel_Properties!$B$31:$IV$42,MATCH("D_Petrol_Regular",Fuel_Properties!$B$31:$B$42,0),MATCH(YEAR(DP$9),Fuel_Properties!$B$31:$EI$31,0)))/158.987295</f>
        <v>1.0670113891951933</v>
      </c>
      <c r="DQ22" s="47">
        <f>(SUMPRODUCT(--(DQ$9=Quarterly_kt!$B$9:FC$9),Quarterly_kt!$B22:FC22)/INDEX(Fuel_Properties!$B$31:$IV$42,MATCH("D_Petrol_Regular",Fuel_Properties!$B$31:$B$42,0),MATCH(YEAR(DQ$9),Fuel_Properties!$B$31:$EI$31,0)))/158.987295</f>
        <v>0.96238040705813688</v>
      </c>
      <c r="DR22" s="47">
        <f>(SUMPRODUCT(--(DR$9=Quarterly_kt!$B$9:FC$9),Quarterly_kt!$B22:FC22)/INDEX(Fuel_Properties!$B$31:$IV$42,MATCH("D_Petrol_Regular",Fuel_Properties!$B$31:$B$42,0),MATCH(YEAR(DR$9),Fuel_Properties!$B$31:$EI$31,0)))/158.987295</f>
        <v>1.5082236025453777</v>
      </c>
      <c r="DS22" s="47">
        <f>(SUMPRODUCT(--(DS$9=Quarterly_kt!$B$9:FC$9),Quarterly_kt!$B22:FC22)/INDEX(Fuel_Properties!$B$31:$IV$42,MATCH("D_Petrol_Regular",Fuel_Properties!$B$31:$B$42,0),MATCH(YEAR(DS$9),Fuel_Properties!$B$31:$EI$31,0)))/158.987295</f>
        <v>1.7999624245657442</v>
      </c>
      <c r="DT22" s="47">
        <f>(SUMPRODUCT(--(DT$9=Quarterly_kt!$B$9:FC$9),Quarterly_kt!$B22:FC22)/INDEX(Fuel_Properties!$B$31:$IV$42,MATCH("D_Petrol_Regular",Fuel_Properties!$B$31:$B$42,0),MATCH(YEAR(DT$9),Fuel_Properties!$B$31:$EI$31,0)))/158.987295</f>
        <v>0.89122496902278014</v>
      </c>
      <c r="DU22" s="47">
        <f>(SUMPRODUCT(--(DU$9=Quarterly_kt!$B$9:FC$9),Quarterly_kt!$B22:FC22)/INDEX(Fuel_Properties!$B$31:$IV$42,MATCH("D_Petrol_Regular",Fuel_Properties!$B$31:$B$42,0),MATCH(YEAR(DU$9),Fuel_Properties!$B$31:$EI$31,0)))/158.987295</f>
        <v>1.1809499825495593</v>
      </c>
      <c r="DV22" s="47">
        <f>(SUMPRODUCT(--(DV$9=Quarterly_kt!$B$9:FC$9),Quarterly_kt!$B22:FC22)/INDEX(Fuel_Properties!$B$31:$IV$42,MATCH("D_Petrol_Regular",Fuel_Properties!$B$31:$B$42,0),MATCH(YEAR(DV$9),Fuel_Properties!$B$31:$EI$31,0)))/158.987295</f>
        <v>1.9158630418449947</v>
      </c>
      <c r="DW22" s="47">
        <f>(SUMPRODUCT(--(DW$9=Quarterly_kt!$B$9:FC$9),Quarterly_kt!$B22:FC22)/INDEX(Fuel_Properties!$B$31:$IV$42,MATCH("D_Petrol_Regular",Fuel_Properties!$B$31:$B$42,0),MATCH(YEAR(DW$9),Fuel_Properties!$B$31:$EI$31,0)))/158.987295</f>
        <v>1.0885309302446449</v>
      </c>
      <c r="DX22" s="47">
        <f>(SUMPRODUCT(--(DX$9=Quarterly_kt!$B$9:FC$9),Quarterly_kt!$B22:FC22)/INDEX(Fuel_Properties!$B$31:$IV$42,MATCH("D_Petrol_Regular",Fuel_Properties!$B$31:$B$42,0),MATCH(YEAR(DX$9),Fuel_Properties!$B$31:$EI$31,0)))/158.987295</f>
        <v>0.54207740774241731</v>
      </c>
      <c r="DY22" s="47">
        <f>(SUMPRODUCT(--(DY$9=Quarterly_kt!$B$9:FC$9),Quarterly_kt!$B22:FC22)/INDEX(Fuel_Properties!$B$31:$IV$42,MATCH("D_Petrol_Regular",Fuel_Properties!$B$31:$B$42,0),MATCH(YEAR(DY$9),Fuel_Properties!$B$31:$EI$31,0)))/158.987295</f>
        <v>1.5677027504785641</v>
      </c>
      <c r="DZ22" s="47">
        <f>(SUMPRODUCT(--(DZ$9=Quarterly_kt!$B$9:FC$9),Quarterly_kt!$B22:FC22)/INDEX(Fuel_Properties!$B$31:$IV$42,MATCH("D_Petrol_Regular",Fuel_Properties!$B$31:$B$42,0),MATCH(YEAR(DZ$9),Fuel_Properties!$B$31:$EI$31,0)))/158.987295</f>
        <v>1.2631504032484495</v>
      </c>
      <c r="EA22" s="47">
        <f>(SUMPRODUCT(--(EA$9=Quarterly_kt!$B$9:FC$9),Quarterly_kt!$B22:FC22)/INDEX(Fuel_Properties!$B$31:$IV$42,MATCH("D_Petrol_Regular",Fuel_Properties!$B$31:$B$42,0),MATCH(YEAR(EA$9),Fuel_Properties!$B$31:$EI$31,0)))/158.987295</f>
        <v>1.2965705838737673</v>
      </c>
      <c r="EB22" s="47">
        <f>(SUMPRODUCT(--(EB$9=Quarterly_kt!$B$9:FC$9),Quarterly_kt!$B22:FC22)/INDEX(Fuel_Properties!$B$31:$IV$42,MATCH("D_Petrol_Regular",Fuel_Properties!$B$31:$B$42,0),MATCH(YEAR(EB$9),Fuel_Properties!$B$31:$EI$31,0)))/158.987295</f>
        <v>1.2052996206826534</v>
      </c>
      <c r="EC22" s="47">
        <f>(SUMPRODUCT(--(EC$9=Quarterly_kt!$B$9:FC$9),Quarterly_kt!$B22:FC22)/INDEX(Fuel_Properties!$B$31:$IV$42,MATCH("D_Petrol_Regular",Fuel_Properties!$B$31:$B$42,0),MATCH(YEAR(EC$9),Fuel_Properties!$B$31:$EI$31,0)))/158.987295</f>
        <v>1.6031754871010593</v>
      </c>
      <c r="ED22" s="47">
        <f>(SUMPRODUCT(--(ED$9=Quarterly_kt!$B$9:FC$9),Quarterly_kt!$B22:FC22)/INDEX(Fuel_Properties!$B$31:$IV$42,MATCH("D_Petrol_Regular",Fuel_Properties!$B$31:$B$42,0),MATCH(YEAR(ED$9),Fuel_Properties!$B$31:$EI$31,0)))/158.987295</f>
        <v>1.6651791403135954</v>
      </c>
      <c r="EE22" s="47">
        <f>(SUMPRODUCT(--(EE$9=Quarterly_kt!$B$9:FC$9),Quarterly_kt!$B22:FC22)/INDEX(Fuel_Properties!$B$31:$IV$42,MATCH("D_Petrol_Regular",Fuel_Properties!$B$31:$B$42,0),MATCH(YEAR(EE$9),Fuel_Properties!$B$31:$EI$31,0)))/158.987295</f>
        <v>1.7688381622667642</v>
      </c>
      <c r="EF22" s="47">
        <f>(SUMPRODUCT(--(EF$9=Quarterly_kt!$B$9:FC$9),Quarterly_kt!$B22:FC22)/INDEX(Fuel_Properties!$B$31:$IV$42,MATCH("D_Petrol_Regular",Fuel_Properties!$B$31:$B$42,0),MATCH(YEAR(EF$9),Fuel_Properties!$B$31:$EI$31,0)))/158.987295</f>
        <v>1.2008373536443395</v>
      </c>
      <c r="EG22" s="47">
        <f>(SUMPRODUCT(--(EG$9=Quarterly_kt!$B$9:FC$9),Quarterly_kt!$B22:FC22)/INDEX(Fuel_Properties!$B$31:$IV$42,MATCH("D_Petrol_Regular",Fuel_Properties!$B$31:$B$42,0),MATCH(YEAR(EG$9),Fuel_Properties!$B$31:$EI$31,0)))/158.987295</f>
        <v>1.8857752575941999</v>
      </c>
      <c r="EH22" s="47">
        <f>(SUMPRODUCT(--(EH$9=Quarterly_kt!$B$9:FC$9),Quarterly_kt!$B22:FC22)/INDEX(Fuel_Properties!$B$31:$IV$42,MATCH("D_Petrol_Regular",Fuel_Properties!$B$31:$B$42,0),MATCH(YEAR(EH$9),Fuel_Properties!$B$31:$EI$31,0)))/158.987295</f>
        <v>1.4728720066285053</v>
      </c>
      <c r="EI22" s="47">
        <f>(SUMPRODUCT(--(EI$9=Quarterly_kt!$B$9:FC$9),Quarterly_kt!$B22:FC22)/INDEX(Fuel_Properties!$B$31:$IV$42,MATCH("D_Petrol_Regular",Fuel_Properties!$B$31:$B$42,0),MATCH(YEAR(EI$9),Fuel_Properties!$B$31:$EI$31,0)))/158.987295</f>
        <v>1.4016819377911249</v>
      </c>
      <c r="EJ22" s="47">
        <f>(SUMPRODUCT(--(EJ$9=Quarterly_kt!$B$9:FC$9),Quarterly_kt!$B22:FC22)/INDEX(Fuel_Properties!$B$31:$IV$42,MATCH("D_Petrol_Regular",Fuel_Properties!$B$31:$B$42,0),MATCH(YEAR(EJ$9),Fuel_Properties!$B$31:$EI$31,0)))/158.987295</f>
        <v>1.2760733104498581</v>
      </c>
      <c r="EK22" s="47">
        <f>(SUMPRODUCT(--(EK$9=Quarterly_kt!$B$9:FC$9),Quarterly_kt!$B22:FC22)/INDEX(Fuel_Properties!$B$31:$IV$42,MATCH("D_Petrol_Regular",Fuel_Properties!$B$31:$B$42,0),MATCH(YEAR(EK$9),Fuel_Properties!$B$31:$EI$31,0)))/158.987295</f>
        <v>1.3098024931891663</v>
      </c>
      <c r="EL22" s="47">
        <f>(SUMPRODUCT(--(EL$9=Quarterly_kt!$B$9:FC$9),Quarterly_kt!$B22:FC22)/INDEX(Fuel_Properties!$B$31:$IV$42,MATCH("D_Petrol_Regular",Fuel_Properties!$B$31:$B$42,0),MATCH(YEAR(EL$9),Fuel_Properties!$B$31:$EI$31,0)))/158.987295</f>
        <v>2.0162289533974027</v>
      </c>
      <c r="EM22" s="47">
        <f>(SUMPRODUCT(--(EM$9=Quarterly_kt!$B$9:FC$9),Quarterly_kt!$B22:FC22)/INDEX(Fuel_Properties!$B$31:$IV$42,MATCH("D_Petrol_Regular",Fuel_Properties!$B$31:$B$42,0),MATCH(YEAR(EM$9),Fuel_Properties!$B$31:$EI$31,0)))/158.987295</f>
        <v>1.5507243812261742</v>
      </c>
      <c r="EN22" s="47">
        <f>(SUMPRODUCT(--(EN$9=Quarterly_kt!$B$9:FC$9),Quarterly_kt!$B22:FC22)/INDEX(Fuel_Properties!$B$31:$IV$42,MATCH("D_Petrol_Regular",Fuel_Properties!$B$31:$B$42,0),MATCH(YEAR(EN$9),Fuel_Properties!$B$31:$EI$31,0)))/158.987295</f>
        <v>1.4486036375299425</v>
      </c>
      <c r="EO22" s="47">
        <f>(SUMPRODUCT(--(EO$9=Quarterly_kt!$B$9:FC$9),Quarterly_kt!$B22:FC22)/INDEX(Fuel_Properties!$B$31:$IV$42,MATCH("D_Petrol_Regular",Fuel_Properties!$B$31:$B$42,0),MATCH(YEAR(EO$9),Fuel_Properties!$B$31:$EI$31,0)))/158.987295</f>
        <v>1.7757964292105572</v>
      </c>
      <c r="EP22" s="47">
        <f>(SUMPRODUCT(--(EP$9=Quarterly_kt!$B$9:FC$9),Quarterly_kt!$B22:FC22)/INDEX(Fuel_Properties!$B$31:$IV$42,MATCH("D_Petrol_Regular",Fuel_Properties!$B$31:$B$42,0),MATCH(YEAR(EP$9),Fuel_Properties!$B$31:$EI$31,0)))/158.987295</f>
        <v>1.7878326264080946</v>
      </c>
      <c r="EQ22" s="47">
        <f>(SUMPRODUCT(--(EQ$9=Quarterly_kt!$B$9:FC$9),Quarterly_kt!$B22:FC22)/INDEX(Fuel_Properties!$B$31:$IV$42,MATCH("D_Petrol_Regular",Fuel_Properties!$B$31:$B$42,0),MATCH(YEAR(EQ$9),Fuel_Properties!$B$31:$EI$31,0)))/158.987295</f>
        <v>1.6529688546076371</v>
      </c>
      <c r="ER22" s="47">
        <f>(SUMPRODUCT(--(ER$9=Quarterly_kt!$B$9:FC$9),Quarterly_kt!$B22:FC22)/INDEX(Fuel_Properties!$B$31:$IV$42,MATCH("D_Petrol_Regular",Fuel_Properties!$B$31:$B$42,0),MATCH(YEAR(ER$9),Fuel_Properties!$B$31:$EI$31,0)))/158.987295</f>
        <v>1.0339626119116017</v>
      </c>
      <c r="ES22" s="47">
        <f>(SUMPRODUCT(--(ES$9=Quarterly_kt!$B$9:FC$9),Quarterly_kt!$B22:FC22)/INDEX(Fuel_Properties!$B$31:$IV$42,MATCH("D_Petrol_Regular",Fuel_Properties!$B$31:$B$42,0),MATCH(YEAR(ES$9),Fuel_Properties!$B$31:$EI$31,0)))/158.987295</f>
        <v>1.7038832808698698</v>
      </c>
      <c r="ET22" s="47">
        <f>(SUMPRODUCT(--(ET$9=Quarterly_kt!$B$9:FC$9),Quarterly_kt!$B22:FC22)/INDEX(Fuel_Properties!$B$31:$IV$42,MATCH("D_Petrol_Regular",Fuel_Properties!$B$31:$B$42,0),MATCH(YEAR(ET$9),Fuel_Properties!$B$31:$EI$31,0)))/158.987295</f>
        <v>1.4252011994982294</v>
      </c>
      <c r="EU22" s="47">
        <f>(SUMPRODUCT(--(EU$9=Quarterly_kt!$B$9:FC$9),Quarterly_kt!$B22:FC22)/INDEX(Fuel_Properties!$B$31:$IV$42,MATCH("D_Petrol_Regular",Fuel_Properties!$B$31:$B$42,0),MATCH(YEAR(EU$9),Fuel_Properties!$B$31:$EI$31,0)))/158.987295</f>
        <v>1.4397826887047467</v>
      </c>
      <c r="EV22" s="47">
        <f>(SUMPRODUCT(--(EV$9=Quarterly_kt!$B$9:FC$9),Quarterly_kt!$B22:FC22)/INDEX(Fuel_Properties!$B$31:$IV$42,MATCH("D_Petrol_Regular",Fuel_Properties!$B$31:$B$42,0),MATCH(YEAR(EV$9),Fuel_Properties!$B$31:$EI$31,0)))/158.987295</f>
        <v>1.1932113007092124</v>
      </c>
      <c r="EW22" s="47">
        <f>(SUMPRODUCT(--(EW$9=Quarterly_kt!$B$9:FC$9),Quarterly_kt!$B22:FC22)/INDEX(Fuel_Properties!$B$31:$IV$42,MATCH("D_Petrol_Regular",Fuel_Properties!$B$31:$B$42,0),MATCH(YEAR(EW$9),Fuel_Properties!$B$31:$EI$31,0)))/158.987295</f>
        <v>2.0830046865740566</v>
      </c>
      <c r="EX22" s="47">
        <f>(SUMPRODUCT(--(EX$9=Quarterly_kt!$B$9:FC$9),Quarterly_kt!$B22:FC22)/INDEX(Fuel_Properties!$B$31:$IV$42,MATCH("D_Petrol_Regular",Fuel_Properties!$B$31:$B$42,0),MATCH(YEAR(EX$9),Fuel_Properties!$B$31:$EI$31,0)))/158.987295</f>
        <v>1.8753541503649316</v>
      </c>
      <c r="EY22" s="47">
        <f>(SUMPRODUCT(--(EY$9=Quarterly_kt!$B$9:FC$9),Quarterly_kt!$B22:FC22)/INDEX(Fuel_Properties!$B$31:$IV$42,MATCH("D_Petrol_Regular",Fuel_Properties!$B$31:$B$42,0),MATCH(YEAR(EY$9),Fuel_Properties!$B$31:$EI$31,0)))/158.987295</f>
        <v>1.8197630329654606</v>
      </c>
      <c r="EZ22" s="47">
        <f>(SUMPRODUCT(--(EZ$9=Quarterly_kt!$B$9:FC$9),Quarterly_kt!$B22:FC22)/INDEX(Fuel_Properties!$B$31:$IV$42,MATCH("D_Petrol_Regular",Fuel_Properties!$B$31:$B$42,0),MATCH(YEAR(EZ$9),Fuel_Properties!$B$31:$EI$31,0)))/158.987295</f>
        <v>1.6896425155728632</v>
      </c>
      <c r="FA22" s="47">
        <f>(SUMPRODUCT(--(FA$9=Quarterly_kt!$B$9:FC$9),Quarterly_kt!$B22:FC22)/INDEX(Fuel_Properties!$B$31:$IV$42,MATCH("D_Petrol_Regular",Fuel_Properties!$B$31:$B$42,0),MATCH(YEAR(FA$9),Fuel_Properties!$B$31:$EI$31,0)))/158.987295</f>
        <v>1.6215271506827569</v>
      </c>
      <c r="FB22" s="47">
        <f>(SUMPRODUCT(--(FB$9=Quarterly_kt!$B$9:FC$9),Quarterly_kt!$B22:FC22)/INDEX(Fuel_Properties!$B$31:$IV$42,MATCH("D_Petrol_Regular",Fuel_Properties!$B$31:$B$42,0),MATCH(YEAR(FB$9),Fuel_Properties!$B$31:$EI$31,0)))/158.987295</f>
        <v>1.5575366351811812</v>
      </c>
      <c r="FC22" s="47">
        <f>(SUMPRODUCT(--(FC$9=Quarterly_kt!$B$9:FC$9),Quarterly_kt!$B22:FC22)/INDEX(Fuel_Properties!$B$31:$IV$42,MATCH("D_Petrol_Regular",Fuel_Properties!$B$31:$B$42,0),MATCH(YEAR(FC$9),Fuel_Properties!$B$31:$EI$31,0)))/158.987295</f>
        <v>1.9940066242958154</v>
      </c>
      <c r="FD22" s="47">
        <f>(SUMPRODUCT(--(FD$9=Quarterly_kt!$B$9:FD$9),Quarterly_kt!$B22:FD22)/INDEX(Fuel_Properties!$B$31:$IV$42,MATCH("D_Petrol_Regular",Fuel_Properties!$B$31:$B$42,0),MATCH(YEAR(FD$9),Fuel_Properties!$B$31:$EI$31,0)))/158.987295</f>
        <v>1.1234502037832015</v>
      </c>
      <c r="FE22" s="47">
        <f>(SUMPRODUCT(--(FE$9=Quarterly_kt!$B$9:FF$9),Quarterly_kt!$B22:FF22)/INDEX(Fuel_Properties!$B$31:$IV$42,MATCH("D_Petrol_Regular",Fuel_Properties!$B$31:$B$42,0),MATCH(YEAR(FE$9),Fuel_Properties!$B$31:$EI$31,0)))/158.987295</f>
        <v>2.4220496380788732</v>
      </c>
      <c r="FF22" s="47">
        <f>(SUMPRODUCT(--(FF$9=Quarterly_kt!$B$9:FF$9),Quarterly_kt!$B22:FF22)/INDEX(Fuel_Properties!$B$31:$IV$42,MATCH("D_Petrol_Regular",Fuel_Properties!$B$31:$B$42,0),MATCH(YEAR(FF$9),Fuel_Properties!$B$31:$EI$31,0)))/158.987295</f>
        <v>2.0177306665334664</v>
      </c>
      <c r="FG22" s="47">
        <f>(SUMPRODUCT(--(FG$9=Quarterly_kt!$B$9:FG$9),Quarterly_kt!$B22:FG22)/INDEX(Fuel_Properties!$B$31:$IV$42,MATCH("D_Petrol_Regular",Fuel_Properties!$B$31:$B$42,0),MATCH(YEAR(FG$9),Fuel_Properties!$B$31:$EI$31,0)))/158.987295</f>
        <v>1.9578423750311931</v>
      </c>
      <c r="FH22" s="47">
        <f>(SUMPRODUCT(--(FH$9=Quarterly_kt!$B$9:FI$9),Quarterly_kt!$B22:FI22)/INDEX(Fuel_Properties!$B$31:$IV$42,MATCH("D_Petrol_Regular",Fuel_Properties!$B$31:$B$42,0),MATCH(YEAR(FH$9),Fuel_Properties!$B$31:$EI$31,0)))/158.987295</f>
        <v>1.578356048942354</v>
      </c>
      <c r="FI22" s="47">
        <f>(SUMPRODUCT(--(FI$9=Quarterly_kt!$B$9:FI$9),Quarterly_kt!$B22:FI22)/INDEX(Fuel_Properties!$B$31:$IV$42,MATCH("D_Petrol_Regular",Fuel_Properties!$B$31:$B$42,0),MATCH(YEAR(FI$9),Fuel_Properties!$B$31:$EI$31,0)))/158.987295</f>
        <v>1.2230289646907202</v>
      </c>
      <c r="FJ22" s="47">
        <f>(SUMPRODUCT(--(FJ$9=Quarterly_kt!$B$9:FJ$9),Quarterly_kt!$B22:FJ22)/INDEX(Fuel_Properties!$B$31:$IV$42,MATCH("D_Petrol_Regular",Fuel_Properties!$B$31:$B$42,0),MATCH(YEAR(FJ$9),Fuel_Properties!$B$31:$EI$31,0)))/158.987295</f>
        <v>1.8153878774405618</v>
      </c>
      <c r="FK22" s="47">
        <f>(SUMPRODUCT(--(FK$9=Quarterly_kt!$B$9:FL$9),Quarterly_kt!$B22:FL22)/INDEX(Fuel_Properties!$B$31:$IV$42,MATCH("D_Petrol_Regular",Fuel_Properties!$B$31:$B$42,0),MATCH(YEAR(FK$9),Fuel_Properties!$B$31:$EI$31,0)))/158.987295</f>
        <v>1.8297256354192979</v>
      </c>
      <c r="FL22" s="47">
        <f>(SUMPRODUCT(--(FL$9=Quarterly_kt!$B$9:FL$9),Quarterly_kt!$B22:FL22)/INDEX(Fuel_Properties!$B$31:$IV$42,MATCH("D_Petrol_Regular",Fuel_Properties!$B$31:$B$42,0),MATCH(YEAR(FL$9),Fuel_Properties!$B$31:$EI$31,0)))/158.987295</f>
        <v>1.0194989320409349</v>
      </c>
      <c r="FM22" s="47">
        <f>(SUMPRODUCT(--(FM$9=Quarterly_kt!$B$9:FM$9),Quarterly_kt!$B22:FM22)/INDEX(Fuel_Properties!$B$31:$IV$42,MATCH("D_Petrol_Regular",Fuel_Properties!$B$31:$B$42,0),MATCH(YEAR(FM$9),Fuel_Properties!$B$31:$EI$31,0)))/158.987295</f>
        <v>1.7918233505037455</v>
      </c>
      <c r="FN22" s="47">
        <f>(SUMPRODUCT(--(FN$9=Quarterly_kt!$B$9:FN$9),Quarterly_kt!$B22:FN22)/INDEX(Fuel_Properties!$B$31:$IV$42,MATCH("D_Petrol_Regular",Fuel_Properties!$B$31:$B$42,0),MATCH(YEAR(FN$9),Fuel_Properties!$B$31:$EI$31,0)))/158.987295</f>
        <v>1.3187342815755354</v>
      </c>
      <c r="FO22" s="47">
        <f>(SUMPRODUCT(--(FO$9=Quarterly_kt!$B$9:FO$9),Quarterly_kt!$B22:FO22)/INDEX(Fuel_Properties!$B$31:$IV$42,MATCH("D_Petrol_Regular",Fuel_Properties!$B$31:$B$42,0),MATCH(YEAR(FO$9),Fuel_Properties!$B$31:$EI$31,0)))/158.987295</f>
        <v>1.4994467012076154</v>
      </c>
      <c r="FP22" s="47">
        <f>(SUMPRODUCT(--(FP$9=Quarterly_kt!$B$9:FP$9),Quarterly_kt!$B22:FP22)/INDEX(Fuel_Properties!$B$31:$IV$42,MATCH("D_Petrol_Regular",Fuel_Properties!$B$31:$B$42,0),MATCH(YEAR(FP$9),Fuel_Properties!$B$31:$EI$31,0)))/158.987295</f>
        <v>1.3722631405876884</v>
      </c>
      <c r="FQ22" s="47">
        <f>(SUMPRODUCT(--(FQ$9=Quarterly_kt!$B$9:FQ$9),Quarterly_kt!$B22:FQ22)/INDEX(Fuel_Properties!$B$31:$IV$42,MATCH("D_Petrol_Regular",Fuel_Properties!$B$31:$B$42,0),MATCH(YEAR(FQ$9),Fuel_Properties!$B$31:$EI$31,0)))/158.987295</f>
        <v>1.6821170838145505</v>
      </c>
      <c r="FR22" s="47">
        <f>(SUMPRODUCT(--(FR$9=Quarterly_kt!$B$9:FR$9),Quarterly_kt!$B22:FR22)/INDEX(Fuel_Properties!$B$31:$IV$42,MATCH("D_Petrol_Regular",Fuel_Properties!$B$31:$B$42,0),MATCH(YEAR(FR$9),Fuel_Properties!$B$31:$EI$31,0)))/158.987295</f>
        <v>1.5073518919936471</v>
      </c>
      <c r="FS22" s="47">
        <f>(SUMPRODUCT(--(FS$9=Quarterly_kt!$B$9:FS$9),Quarterly_kt!$B22:FS22)/INDEX(Fuel_Properties!$B$31:$IV$42,MATCH("D_Petrol_Regular",Fuel_Properties!$B$31:$B$42,0),MATCH(YEAR(FS$9),Fuel_Properties!$B$31:$EI$31,0)))/158.987295</f>
        <v>1.6193572997896117</v>
      </c>
      <c r="FT22" s="47">
        <f>(SUMPRODUCT(--(FT$9=Quarterly_kt!$B$9:FT$9),Quarterly_kt!$B22:FT22)/INDEX(Fuel_Properties!$B$31:$IV$42,MATCH("D_Petrol_Regular",Fuel_Properties!$B$31:$B$42,0),MATCH(YEAR(FT$9),Fuel_Properties!$B$31:$EI$31,0)))/158.987295</f>
        <v>1.4658968752678088</v>
      </c>
      <c r="FU22" s="47">
        <f>(SUMPRODUCT(--(FU$9=Quarterly_kt!$B$9:FU$9),Quarterly_kt!$B22:FU22)/INDEX(Fuel_Properties!$B$31:$IV$42,MATCH("D_Petrol_Regular",Fuel_Properties!$B$31:$B$42,0),MATCH(YEAR(FU$9),Fuel_Properties!$B$31:$EI$31,0)))/158.987295</f>
        <v>1.5891934086710833</v>
      </c>
      <c r="FV22" s="47">
        <f>(SUMPRODUCT(--(FV$9=Quarterly_kt!$B$9:FV$9),Quarterly_kt!$B22:FV22)/INDEX(Fuel_Properties!$B$31:$IV$42,MATCH("D_Petrol_Regular",Fuel_Properties!$B$31:$B$42,0),MATCH(YEAR(FV$9),Fuel_Properties!$B$31:$EI$31,0)))/158.987295</f>
        <v>1.9088013185620016</v>
      </c>
    </row>
    <row r="23" spans="1:178" ht="17.25" x14ac:dyDescent="0.25">
      <c r="A23" s="50" t="s">
        <v>102</v>
      </c>
      <c r="B23" s="47">
        <f>(SUMPRODUCT(--(B$9=Quarterly_kt!$B$9:FC$9),Quarterly_kt!$B23:FC23)/INDEX(Fuel_Properties!$B$31:$IV$42,MATCH("D_Petrol_Premium",Fuel_Properties!$B$31:$B$42,0),MATCH(YEAR(B$9),Fuel_Properties!$B$31:$EI$31,0)))/158.987295</f>
        <v>0.89627527506483162</v>
      </c>
      <c r="C23" s="47">
        <f>(SUMPRODUCT(--(C$9=Quarterly_kt!$B$9:FC$9),Quarterly_kt!$B23:FC23)/INDEX(Fuel_Properties!$B$31:$IV$42,MATCH("D_Petrol_Premium",Fuel_Properties!$B$31:$B$42,0),MATCH(YEAR(C$9),Fuel_Properties!$B$31:$EI$31,0)))/158.987295</f>
        <v>1.0764790772174329</v>
      </c>
      <c r="D23" s="47">
        <f>(SUMPRODUCT(--(D$9=Quarterly_kt!$B$9:FC$9),Quarterly_kt!$B23:FC23)/INDEX(Fuel_Properties!$B$31:$IV$42,MATCH("D_Petrol_Premium",Fuel_Properties!$B$31:$B$42,0),MATCH(YEAR(D$9),Fuel_Properties!$B$31:$EI$31,0)))/158.987295</f>
        <v>0.47468095724462644</v>
      </c>
      <c r="E23" s="47">
        <f>(SUMPRODUCT(--(E$9=Quarterly_kt!$B$9:FC$9),Quarterly_kt!$B23:FC23)/INDEX(Fuel_Properties!$B$31:$IV$42,MATCH("D_Petrol_Premium",Fuel_Properties!$B$31:$B$42,0),MATCH(YEAR(E$9),Fuel_Properties!$B$31:$EI$31,0)))/158.987295</f>
        <v>0.63965662010693614</v>
      </c>
      <c r="F23" s="47">
        <f>(SUMPRODUCT(--(F$9=Quarterly_kt!$B$9:FC$9),Quarterly_kt!$B23:FC23)/INDEX(Fuel_Properties!$B$31:$IV$42,MATCH("D_Petrol_Premium",Fuel_Properties!$B$31:$B$42,0),MATCH(YEAR(F$9),Fuel_Properties!$B$31:$EI$31,0)))/158.987295</f>
        <v>0.84254062971316368</v>
      </c>
      <c r="G23" s="47">
        <f>(SUMPRODUCT(--(G$9=Quarterly_kt!$B$9:FC$9),Quarterly_kt!$B23:FC23)/INDEX(Fuel_Properties!$B$31:$IV$42,MATCH("D_Petrol_Premium",Fuel_Properties!$B$31:$B$42,0),MATCH(YEAR(G$9),Fuel_Properties!$B$31:$EI$31,0)))/158.987295</f>
        <v>1.4531699073867779</v>
      </c>
      <c r="H23" s="47">
        <f>(SUMPRODUCT(--(H$9=Quarterly_kt!$B$9:FC$9),Quarterly_kt!$B23:FC23)/INDEX(Fuel_Properties!$B$31:$IV$42,MATCH("D_Petrol_Premium",Fuel_Properties!$B$31:$B$42,0),MATCH(YEAR(H$9),Fuel_Properties!$B$31:$EI$31,0)))/158.987295</f>
        <v>1.4477698579930574</v>
      </c>
      <c r="I23" s="47">
        <f>(SUMPRODUCT(--(I$9=Quarterly_kt!$B$9:FC$9),Quarterly_kt!$B23:FC23)/INDEX(Fuel_Properties!$B$31:$IV$42,MATCH("D_Petrol_Premium",Fuel_Properties!$B$31:$B$42,0),MATCH(YEAR(I$9),Fuel_Properties!$B$31:$EI$31,0)))/158.987295</f>
        <v>1.9511790780122766</v>
      </c>
      <c r="J23" s="47">
        <f>(SUMPRODUCT(--(J$9=Quarterly_kt!$B$9:FC$9),Quarterly_kt!$B23:FC23)/INDEX(Fuel_Properties!$B$31:$IV$42,MATCH("D_Petrol_Premium",Fuel_Properties!$B$31:$B$42,0),MATCH(YEAR(J$9),Fuel_Properties!$B$31:$EI$31,0)))/158.987295</f>
        <v>0.88044897645708142</v>
      </c>
      <c r="K23" s="47">
        <f>(SUMPRODUCT(--(K$9=Quarterly_kt!$B$9:FC$9),Quarterly_kt!$B23:FC23)/INDEX(Fuel_Properties!$B$31:$IV$42,MATCH("D_Petrol_Premium",Fuel_Properties!$B$31:$B$42,0),MATCH(YEAR(K$9),Fuel_Properties!$B$31:$EI$31,0)))/158.987295</f>
        <v>0.20694650830396494</v>
      </c>
      <c r="L23" s="47">
        <f>(SUMPRODUCT(--(L$9=Quarterly_kt!$B$9:FC$9),Quarterly_kt!$B23:FC23)/INDEX(Fuel_Properties!$B$31:$IV$42,MATCH("D_Petrol_Premium",Fuel_Properties!$B$31:$B$42,0),MATCH(YEAR(L$9),Fuel_Properties!$B$31:$EI$31,0)))/158.987295</f>
        <v>0.46340731566419768</v>
      </c>
      <c r="M23" s="47">
        <f>(SUMPRODUCT(--(M$9=Quarterly_kt!$B$9:FC$9),Quarterly_kt!$B23:FC23)/INDEX(Fuel_Properties!$B$31:$IV$42,MATCH("D_Petrol_Premium",Fuel_Properties!$B$31:$B$42,0),MATCH(YEAR(M$9),Fuel_Properties!$B$31:$EI$31,0)))/158.987295</f>
        <v>0.6959168270212055</v>
      </c>
      <c r="N23" s="47">
        <f>(SUMPRODUCT(--(N$9=Quarterly_kt!$B$9:FC$9),Quarterly_kt!$B23:FC23)/INDEX(Fuel_Properties!$B$31:$IV$42,MATCH("D_Petrol_Premium",Fuel_Properties!$B$31:$B$42,0),MATCH(YEAR(N$9),Fuel_Properties!$B$31:$EI$31,0)))/158.987295</f>
        <v>0.90791445845037366</v>
      </c>
      <c r="O23" s="47">
        <f>(SUMPRODUCT(--(O$9=Quarterly_kt!$B$9:FC$9),Quarterly_kt!$B23:FC23)/INDEX(Fuel_Properties!$B$31:$IV$42,MATCH("D_Petrol_Premium",Fuel_Properties!$B$31:$B$42,0),MATCH(YEAR(O$9),Fuel_Properties!$B$31:$EI$31,0)))/158.987295</f>
        <v>0.83943352436969998</v>
      </c>
      <c r="P23" s="47">
        <f>(SUMPRODUCT(--(P$9=Quarterly_kt!$B$9:FC$9),Quarterly_kt!$B23:FC23)/INDEX(Fuel_Properties!$B$31:$IV$42,MATCH("D_Petrol_Premium",Fuel_Properties!$B$31:$B$42,0),MATCH(YEAR(P$9),Fuel_Properties!$B$31:$EI$31,0)))/158.987295</f>
        <v>0.48049639505324848</v>
      </c>
      <c r="Q23" s="47">
        <f>(SUMPRODUCT(--(Q$9=Quarterly_kt!$B$9:FC$9),Quarterly_kt!$B23:FC23)/INDEX(Fuel_Properties!$B$31:$IV$42,MATCH("D_Petrol_Premium",Fuel_Properties!$B$31:$B$42,0),MATCH(YEAR(Q$9),Fuel_Properties!$B$31:$EI$31,0)))/158.987295</f>
        <v>1.3028740711070896</v>
      </c>
      <c r="R23" s="47">
        <f>(SUMPRODUCT(--(R$9=Quarterly_kt!$B$9:FC$9),Quarterly_kt!$B23:FC23)/INDEX(Fuel_Properties!$B$31:$IV$42,MATCH("D_Petrol_Premium",Fuel_Properties!$B$31:$B$42,0),MATCH(YEAR(R$9),Fuel_Properties!$B$31:$EI$31,0)))/158.987295</f>
        <v>0.77504832005995572</v>
      </c>
      <c r="S23" s="47">
        <f>(SUMPRODUCT(--(S$9=Quarterly_kt!$B$9:FC$9),Quarterly_kt!$B23:FC23)/INDEX(Fuel_Properties!$B$31:$IV$42,MATCH("D_Petrol_Premium",Fuel_Properties!$B$31:$B$42,0),MATCH(YEAR(S$9),Fuel_Properties!$B$31:$EI$31,0)))/158.987295</f>
        <v>1.3529782217125179</v>
      </c>
      <c r="T23" s="47">
        <f>(SUMPRODUCT(--(T$9=Quarterly_kt!$B$9:FC$9),Quarterly_kt!$B23:FC23)/INDEX(Fuel_Properties!$B$31:$IV$42,MATCH("D_Petrol_Premium",Fuel_Properties!$B$31:$B$42,0),MATCH(YEAR(T$9),Fuel_Properties!$B$31:$EI$31,0)))/158.987295</f>
        <v>0.67755665908255591</v>
      </c>
      <c r="U23" s="47">
        <f>(SUMPRODUCT(--(U$9=Quarterly_kt!$B$9:FC$9),Quarterly_kt!$B23:FC23)/INDEX(Fuel_Properties!$B$31:$IV$42,MATCH("D_Petrol_Premium",Fuel_Properties!$B$31:$B$42,0),MATCH(YEAR(U$9),Fuel_Properties!$B$31:$EI$31,0)))/158.987295</f>
        <v>0.74669390685877401</v>
      </c>
      <c r="V23" s="47">
        <f>(SUMPRODUCT(--(V$9=Quarterly_kt!$B$9:FC$9),Quarterly_kt!$B23:FC23)/INDEX(Fuel_Properties!$B$31:$IV$42,MATCH("D_Petrol_Premium",Fuel_Properties!$B$31:$B$42,0),MATCH(YEAR(V$9),Fuel_Properties!$B$31:$EI$31,0)))/158.987295</f>
        <v>1.1056642672484176</v>
      </c>
      <c r="W23" s="47">
        <f>(SUMPRODUCT(--(W$9=Quarterly_kt!$B$9:FC$9),Quarterly_kt!$B23:FC23)/INDEX(Fuel_Properties!$B$31:$IV$42,MATCH("D_Petrol_Premium",Fuel_Properties!$B$31:$B$42,0),MATCH(YEAR(W$9),Fuel_Properties!$B$31:$EI$31,0)))/158.987295</f>
        <v>0.61161790210107991</v>
      </c>
      <c r="X23" s="47">
        <f>(SUMPRODUCT(--(X$9=Quarterly_kt!$B$9:FC$9),Quarterly_kt!$B23:FC23)/INDEX(Fuel_Properties!$B$31:$IV$42,MATCH("D_Petrol_Premium",Fuel_Properties!$B$31:$B$42,0),MATCH(YEAR(X$9),Fuel_Properties!$B$31:$EI$31,0)))/158.987295</f>
        <v>0.80325319343177271</v>
      </c>
      <c r="Y23" s="47">
        <f>(SUMPRODUCT(--(Y$9=Quarterly_kt!$B$9:FC$9),Quarterly_kt!$B23:FC23)/INDEX(Fuel_Properties!$B$31:$IV$42,MATCH("D_Petrol_Premium",Fuel_Properties!$B$31:$B$42,0),MATCH(YEAR(Y$9),Fuel_Properties!$B$31:$EI$31,0)))/158.987295</f>
        <v>0.87298029275715106</v>
      </c>
      <c r="Z23" s="47">
        <f>(SUMPRODUCT(--(Z$9=Quarterly_kt!$B$9:FC$9),Quarterly_kt!$B23:FC23)/INDEX(Fuel_Properties!$B$31:$IV$42,MATCH("D_Petrol_Premium",Fuel_Properties!$B$31:$B$42,0),MATCH(YEAR(Z$9),Fuel_Properties!$B$31:$EI$31,0)))/158.987295</f>
        <v>1.2676491335234363</v>
      </c>
      <c r="AA23" s="47">
        <f>(SUMPRODUCT(--(AA$9=Quarterly_kt!$B$9:FC$9),Quarterly_kt!$B23:FC23)/INDEX(Fuel_Properties!$B$31:$IV$42,MATCH("D_Petrol_Premium",Fuel_Properties!$B$31:$B$42,0),MATCH(YEAR(AA$9),Fuel_Properties!$B$31:$EI$31,0)))/158.987295</f>
        <v>0.89605096532078465</v>
      </c>
      <c r="AB23" s="47">
        <f>(SUMPRODUCT(--(AB$9=Quarterly_kt!$B$9:FC$9),Quarterly_kt!$B23:FC23)/INDEX(Fuel_Properties!$B$31:$IV$42,MATCH("D_Petrol_Premium",Fuel_Properties!$B$31:$B$42,0),MATCH(YEAR(AB$9),Fuel_Properties!$B$31:$EI$31,0)))/158.987295</f>
        <v>1.1020254647338799</v>
      </c>
      <c r="AC23" s="47">
        <f>(SUMPRODUCT(--(AC$9=Quarterly_kt!$B$9:FC$9),Quarterly_kt!$B23:FC23)/INDEX(Fuel_Properties!$B$31:$IV$42,MATCH("D_Petrol_Premium",Fuel_Properties!$B$31:$B$42,0),MATCH(YEAR(AC$9),Fuel_Properties!$B$31:$EI$31,0)))/158.987295</f>
        <v>0.26726921391597175</v>
      </c>
      <c r="AD23" s="47">
        <f>(SUMPRODUCT(--(AD$9=Quarterly_kt!$B$9:FC$9),Quarterly_kt!$B23:FC23)/INDEX(Fuel_Properties!$B$31:$IV$42,MATCH("D_Petrol_Premium",Fuel_Properties!$B$31:$B$42,0),MATCH(YEAR(AD$9),Fuel_Properties!$B$31:$EI$31,0)))/158.987295</f>
        <v>0.44615208090918618</v>
      </c>
      <c r="AE23" s="47">
        <f>(SUMPRODUCT(--(AE$9=Quarterly_kt!$B$9:FC$9),Quarterly_kt!$B23:FC23)/INDEX(Fuel_Properties!$B$31:$IV$42,MATCH("D_Petrol_Premium",Fuel_Properties!$B$31:$B$42,0),MATCH(YEAR(AE$9),Fuel_Properties!$B$31:$EI$31,0)))/158.987295</f>
        <v>0.75269211556995286</v>
      </c>
      <c r="AF23" s="47">
        <f>(SUMPRODUCT(--(AF$9=Quarterly_kt!$B$9:FC$9),Quarterly_kt!$B23:FC23)/INDEX(Fuel_Properties!$B$31:$IV$42,MATCH("D_Petrol_Premium",Fuel_Properties!$B$31:$B$42,0),MATCH(YEAR(AF$9),Fuel_Properties!$B$31:$EI$31,0)))/158.987295</f>
        <v>1.3717288547611748</v>
      </c>
      <c r="AG23" s="47">
        <f>(SUMPRODUCT(--(AG$9=Quarterly_kt!$B$9:FC$9),Quarterly_kt!$B23:FC23)/INDEX(Fuel_Properties!$B$31:$IV$42,MATCH("D_Petrol_Premium",Fuel_Properties!$B$31:$B$42,0),MATCH(YEAR(AG$9),Fuel_Properties!$B$31:$EI$31,0)))/158.987295</f>
        <v>0.54498960035086708</v>
      </c>
      <c r="AH23" s="47">
        <f>(SUMPRODUCT(--(AH$9=Quarterly_kt!$B$9:FC$9),Quarterly_kt!$B23:FC23)/INDEX(Fuel_Properties!$B$31:$IV$42,MATCH("D_Petrol_Premium",Fuel_Properties!$B$31:$B$42,0),MATCH(YEAR(AH$9),Fuel_Properties!$B$31:$EI$31,0)))/158.987295</f>
        <v>0.41313700969280898</v>
      </c>
      <c r="AI23" s="47">
        <f>(SUMPRODUCT(--(AI$9=Quarterly_kt!$B$9:FC$9),Quarterly_kt!$B23:FC23)/INDEX(Fuel_Properties!$B$31:$IV$42,MATCH("D_Petrol_Premium",Fuel_Properties!$B$31:$B$42,0),MATCH(YEAR(AI$9),Fuel_Properties!$B$31:$EI$31,0)))/158.987295</f>
        <v>0.45198413425440437</v>
      </c>
      <c r="AJ23" s="47">
        <f>(SUMPRODUCT(--(AJ$9=Quarterly_kt!$B$9:FC$9),Quarterly_kt!$B23:FC23)/INDEX(Fuel_Properties!$B$31:$IV$42,MATCH("D_Petrol_Premium",Fuel_Properties!$B$31:$B$42,0),MATCH(YEAR(AJ$9),Fuel_Properties!$B$31:$EI$31,0)))/158.987295</f>
        <v>0.7178410275597108</v>
      </c>
      <c r="AK23" s="47">
        <f>(SUMPRODUCT(--(AK$9=Quarterly_kt!$B$9:FC$9),Quarterly_kt!$B23:FC23)/INDEX(Fuel_Properties!$B$31:$IV$42,MATCH("D_Petrol_Premium",Fuel_Properties!$B$31:$B$42,0),MATCH(YEAR(AK$9),Fuel_Properties!$B$31:$EI$31,0)))/158.987295</f>
        <v>1.7697872649930568</v>
      </c>
      <c r="AL23" s="47">
        <f>(SUMPRODUCT(--(AL$9=Quarterly_kt!$B$9:FC$9),Quarterly_kt!$B23:FC23)/INDEX(Fuel_Properties!$B$31:$IV$42,MATCH("D_Petrol_Premium",Fuel_Properties!$B$31:$B$42,0),MATCH(YEAR(AL$9),Fuel_Properties!$B$31:$EI$31,0)))/158.987295</f>
        <v>2.2930686667811671</v>
      </c>
      <c r="AM23" s="47">
        <f>(SUMPRODUCT(--(AM$9=Quarterly_kt!$B$9:FC$9),Quarterly_kt!$B23:FC23)/INDEX(Fuel_Properties!$B$31:$IV$42,MATCH("D_Petrol_Premium",Fuel_Properties!$B$31:$B$42,0),MATCH(YEAR(AM$9),Fuel_Properties!$B$31:$EI$31,0)))/158.987295</f>
        <v>0.27605883277528903</v>
      </c>
      <c r="AN23" s="47">
        <f>(SUMPRODUCT(--(AN$9=Quarterly_kt!$B$9:FC$9),Quarterly_kt!$B23:FC23)/INDEX(Fuel_Properties!$B$31:$IV$42,MATCH("D_Petrol_Premium",Fuel_Properties!$B$31:$B$42,0),MATCH(YEAR(AN$9),Fuel_Properties!$B$31:$EI$31,0)))/158.987295</f>
        <v>0.38467459550375305</v>
      </c>
      <c r="AO23" s="47">
        <f>(SUMPRODUCT(--(AO$9=Quarterly_kt!$B$9:FC$9),Quarterly_kt!$B23:FC23)/INDEX(Fuel_Properties!$B$31:$IV$42,MATCH("D_Petrol_Premium",Fuel_Properties!$B$31:$B$42,0),MATCH(YEAR(AO$9),Fuel_Properties!$B$31:$EI$31,0)))/158.987295</f>
        <v>1.4354078987655865</v>
      </c>
      <c r="AP23" s="47">
        <f>(SUMPRODUCT(--(AP$9=Quarterly_kt!$B$9:FC$9),Quarterly_kt!$B23:FC23)/INDEX(Fuel_Properties!$B$31:$IV$42,MATCH("D_Petrol_Premium",Fuel_Properties!$B$31:$B$42,0),MATCH(YEAR(AP$9),Fuel_Properties!$B$31:$EI$31,0)))/158.987295</f>
        <v>0.79128169931430936</v>
      </c>
      <c r="AQ23" s="47">
        <f>(SUMPRODUCT(--(AQ$9=Quarterly_kt!$B$9:FC$9),Quarterly_kt!$B23:FC23)/INDEX(Fuel_Properties!$B$31:$IV$42,MATCH("D_Petrol_Premium",Fuel_Properties!$B$31:$B$42,0),MATCH(YEAR(AQ$9),Fuel_Properties!$B$31:$EI$31,0)))/158.987295</f>
        <v>1.1648654241401903</v>
      </c>
      <c r="AR23" s="47">
        <f>(SUMPRODUCT(--(AR$9=Quarterly_kt!$B$9:FC$9),Quarterly_kt!$B23:FC23)/INDEX(Fuel_Properties!$B$31:$IV$42,MATCH("D_Petrol_Premium",Fuel_Properties!$B$31:$B$42,0),MATCH(YEAR(AR$9),Fuel_Properties!$B$31:$EI$31,0)))/158.987295</f>
        <v>1.6201228191040189</v>
      </c>
      <c r="AS23" s="47">
        <f>(SUMPRODUCT(--(AS$9=Quarterly_kt!$B$9:FC$9),Quarterly_kt!$B23:FC23)/INDEX(Fuel_Properties!$B$31:$IV$42,MATCH("D_Petrol_Premium",Fuel_Properties!$B$31:$B$42,0),MATCH(YEAR(AS$9),Fuel_Properties!$B$31:$EI$31,0)))/158.987295</f>
        <v>0.16804953713258142</v>
      </c>
      <c r="AT23" s="47">
        <f>(SUMPRODUCT(--(AT$9=Quarterly_kt!$B$9:FC$9),Quarterly_kt!$B23:FC23)/INDEX(Fuel_Properties!$B$31:$IV$42,MATCH("D_Petrol_Premium",Fuel_Properties!$B$31:$B$42,0),MATCH(YEAR(AT$9),Fuel_Properties!$B$31:$EI$31,0)))/158.987295</f>
        <v>0.75505152176659374</v>
      </c>
      <c r="AU23" s="47">
        <f>(SUMPRODUCT(--(AU$9=Quarterly_kt!$B$9:FC$9),Quarterly_kt!$B23:FC23)/INDEX(Fuel_Properties!$B$31:$IV$42,MATCH("D_Petrol_Premium",Fuel_Properties!$B$31:$B$42,0),MATCH(YEAR(AU$9),Fuel_Properties!$B$31:$EI$31,0)))/158.987295</f>
        <v>0.99364231951776083</v>
      </c>
      <c r="AV23" s="47">
        <f>(SUMPRODUCT(--(AV$9=Quarterly_kt!$B$9:FC$9),Quarterly_kt!$B23:FC23)/INDEX(Fuel_Properties!$B$31:$IV$42,MATCH("D_Petrol_Premium",Fuel_Properties!$B$31:$B$42,0),MATCH(YEAR(AV$9),Fuel_Properties!$B$31:$EI$31,0)))/158.987295</f>
        <v>2.363335771045918</v>
      </c>
      <c r="AW23" s="47">
        <f>(SUMPRODUCT(--(AW$9=Quarterly_kt!$B$9:FC$9),Quarterly_kt!$B23:FC23)/INDEX(Fuel_Properties!$B$31:$IV$42,MATCH("D_Petrol_Premium",Fuel_Properties!$B$31:$B$42,0),MATCH(YEAR(AW$9),Fuel_Properties!$B$31:$EI$31,0)))/158.987295</f>
        <v>2.3684201252443136</v>
      </c>
      <c r="AX23" s="47">
        <f>(SUMPRODUCT(--(AX$9=Quarterly_kt!$B$9:FC$9),Quarterly_kt!$B23:FC23)/INDEX(Fuel_Properties!$B$31:$IV$42,MATCH("D_Petrol_Premium",Fuel_Properties!$B$31:$B$42,0),MATCH(YEAR(AX$9),Fuel_Properties!$B$31:$EI$31,0)))/158.987295</f>
        <v>0.39435314557095974</v>
      </c>
      <c r="AY23" s="47">
        <f>(SUMPRODUCT(--(AY$9=Quarterly_kt!$B$9:FC$9),Quarterly_kt!$B23:FC23)/INDEX(Fuel_Properties!$B$31:$IV$42,MATCH("D_Petrol_Premium",Fuel_Properties!$B$31:$B$42,0),MATCH(YEAR(AY$9),Fuel_Properties!$B$31:$EI$31,0)))/158.987295</f>
        <v>0</v>
      </c>
      <c r="AZ23" s="47">
        <f>(SUMPRODUCT(--(AZ$9=Quarterly_kt!$B$9:FC$9),Quarterly_kt!$B23:FC23)/INDEX(Fuel_Properties!$B$31:$IV$42,MATCH("D_Petrol_Premium",Fuel_Properties!$B$31:$B$42,0),MATCH(YEAR(AZ$9),Fuel_Properties!$B$31:$EI$31,0)))/158.987295</f>
        <v>0.20801821041441099</v>
      </c>
      <c r="BA23" s="47">
        <f>(SUMPRODUCT(--(BA$9=Quarterly_kt!$B$9:FC$9),Quarterly_kt!$B23:FC23)/INDEX(Fuel_Properties!$B$31:$IV$42,MATCH("D_Petrol_Premium",Fuel_Properties!$B$31:$B$42,0),MATCH(YEAR(BA$9),Fuel_Properties!$B$31:$EI$31,0)))/158.987295</f>
        <v>0.31599427498392652</v>
      </c>
      <c r="BB23" s="47">
        <f>(SUMPRODUCT(--(BB$9=Quarterly_kt!$B$9:FC$9),Quarterly_kt!$B23:FC23)/INDEX(Fuel_Properties!$B$31:$IV$42,MATCH("D_Petrol_Premium",Fuel_Properties!$B$31:$B$42,0),MATCH(YEAR(BB$9),Fuel_Properties!$B$31:$EI$31,0)))/158.987295</f>
        <v>1.4382242322186189</v>
      </c>
      <c r="BC23" s="47">
        <f>(SUMPRODUCT(--(BC$9=Quarterly_kt!$B$9:FC$9),Quarterly_kt!$B23:FC23)/INDEX(Fuel_Properties!$B$31:$IV$42,MATCH("D_Petrol_Premium",Fuel_Properties!$B$31:$B$42,0),MATCH(YEAR(BC$9),Fuel_Properties!$B$31:$EI$31,0)))/158.987295</f>
        <v>0.94448525449830834</v>
      </c>
      <c r="BD23" s="47">
        <f>(SUMPRODUCT(--(BD$9=Quarterly_kt!$B$9:FC$9),Quarterly_kt!$B23:FC23)/INDEX(Fuel_Properties!$B$31:$IV$42,MATCH("D_Petrol_Premium",Fuel_Properties!$B$31:$B$42,0),MATCH(YEAR(BD$9),Fuel_Properties!$B$31:$EI$31,0)))/158.987295</f>
        <v>0.47955761723557089</v>
      </c>
      <c r="BE23" s="47">
        <f>(SUMPRODUCT(--(BE$9=Quarterly_kt!$B$9:FC$9),Quarterly_kt!$B23:FC23)/INDEX(Fuel_Properties!$B$31:$IV$42,MATCH("D_Petrol_Premium",Fuel_Properties!$B$31:$B$42,0),MATCH(YEAR(BE$9),Fuel_Properties!$B$31:$EI$31,0)))/158.987295</f>
        <v>1.084363149332265</v>
      </c>
      <c r="BF23" s="47">
        <f>(SUMPRODUCT(--(BF$9=Quarterly_kt!$B$9:FC$9),Quarterly_kt!$B23:FC23)/INDEX(Fuel_Properties!$B$31:$IV$42,MATCH("D_Petrol_Premium",Fuel_Properties!$B$31:$B$42,0),MATCH(YEAR(BF$9),Fuel_Properties!$B$31:$EI$31,0)))/158.987295</f>
        <v>0.46741996775214689</v>
      </c>
      <c r="BG23" s="47">
        <f>(SUMPRODUCT(--(BG$9=Quarterly_kt!$B$9:FC$9),Quarterly_kt!$B23:FC23)/INDEX(Fuel_Properties!$B$31:$IV$42,MATCH("D_Petrol_Premium",Fuel_Properties!$B$31:$B$42,0),MATCH(YEAR(BG$9),Fuel_Properties!$B$31:$EI$31,0)))/158.987295</f>
        <v>0.83095129293740977</v>
      </c>
      <c r="BH23" s="47">
        <f>(SUMPRODUCT(--(BH$9=Quarterly_kt!$B$9:FC$9),Quarterly_kt!$B23:FC23)/INDEX(Fuel_Properties!$B$31:$IV$42,MATCH("D_Petrol_Premium",Fuel_Properties!$B$31:$B$42,0),MATCH(YEAR(BH$9),Fuel_Properties!$B$31:$EI$31,0)))/158.987295</f>
        <v>0.21080131279425154</v>
      </c>
      <c r="BI23" s="47">
        <f>(SUMPRODUCT(--(BI$9=Quarterly_kt!$B$9:FC$9),Quarterly_kt!$B23:FC23)/INDEX(Fuel_Properties!$B$31:$IV$42,MATCH("D_Petrol_Premium",Fuel_Properties!$B$31:$B$42,0),MATCH(YEAR(BI$9),Fuel_Properties!$B$31:$EI$31,0)))/158.987295</f>
        <v>0.31540442343476638</v>
      </c>
      <c r="BJ23" s="47">
        <f>(SUMPRODUCT(--(BJ$9=Quarterly_kt!$B$9:FC$9),Quarterly_kt!$B23:FC23)/INDEX(Fuel_Properties!$B$31:$IV$42,MATCH("D_Petrol_Premium",Fuel_Properties!$B$31:$B$42,0),MATCH(YEAR(BJ$9),Fuel_Properties!$B$31:$EI$31,0)))/158.987295</f>
        <v>0.75672969096279608</v>
      </c>
      <c r="BK23" s="47">
        <f>(SUMPRODUCT(--(BK$9=Quarterly_kt!$B$9:FC$9),Quarterly_kt!$B23:FC23)/INDEX(Fuel_Properties!$B$31:$IV$42,MATCH("D_Petrol_Premium",Fuel_Properties!$B$31:$B$42,0),MATCH(YEAR(BK$9),Fuel_Properties!$B$31:$EI$31,0)))/158.987295</f>
        <v>0.48632844839846662</v>
      </c>
      <c r="BL23" s="47">
        <f>(SUMPRODUCT(--(BL$9=Quarterly_kt!$B$9:FC$9),Quarterly_kt!$B23:FC23)/INDEX(Fuel_Properties!$B$31:$IV$42,MATCH("D_Petrol_Premium",Fuel_Properties!$B$31:$B$42,0),MATCH(YEAR(BL$9),Fuel_Properties!$B$31:$EI$31,0)))/158.987295</f>
        <v>0.29305652671306154</v>
      </c>
      <c r="BM23" s="47">
        <f>(SUMPRODUCT(--(BM$9=Quarterly_kt!$B$9:FC$9),Quarterly_kt!$B23:FC23)/INDEX(Fuel_Properties!$B$31:$IV$42,MATCH("D_Petrol_Premium",Fuel_Properties!$B$31:$B$42,0),MATCH(YEAR(BM$9),Fuel_Properties!$B$31:$EI$31,0)))/158.987295</f>
        <v>0.71759179451076982</v>
      </c>
      <c r="BN23" s="47">
        <f>(SUMPRODUCT(--(BN$9=Quarterly_kt!$B$9:FC$9),Quarterly_kt!$B23:FC23)/INDEX(Fuel_Properties!$B$31:$IV$42,MATCH("D_Petrol_Premium",Fuel_Properties!$B$31:$B$42,0),MATCH(YEAR(BN$9),Fuel_Properties!$B$31:$EI$31,0)))/158.987295</f>
        <v>0.51100723678883808</v>
      </c>
      <c r="BO23" s="47">
        <f>(SUMPRODUCT(--(BO$9=Quarterly_kt!$B$9:FC$9),Quarterly_kt!$B23:FC23)/INDEX(Fuel_Properties!$B$31:$IV$42,MATCH("D_Petrol_Premium",Fuel_Properties!$B$31:$B$42,0),MATCH(YEAR(BO$9),Fuel_Properties!$B$31:$EI$31,0)))/158.987295</f>
        <v>0.55755338886980466</v>
      </c>
      <c r="BP23" s="47">
        <f>(SUMPRODUCT(--(BP$9=Quarterly_kt!$B$9:FC$9),Quarterly_kt!$B23:FC23)/INDEX(Fuel_Properties!$B$31:$IV$42,MATCH("D_Petrol_Premium",Fuel_Properties!$B$31:$B$42,0),MATCH(YEAR(BP$9),Fuel_Properties!$B$31:$EI$31,0)))/158.987295</f>
        <v>0.50932546920392263</v>
      </c>
      <c r="BQ23" s="47">
        <f>(SUMPRODUCT(--(BQ$9=Quarterly_kt!$B$9:FC$9),Quarterly_kt!$B23:FC23)/INDEX(Fuel_Properties!$B$31:$IV$42,MATCH("D_Petrol_Premium",Fuel_Properties!$B$31:$B$42,0),MATCH(YEAR(BQ$9),Fuel_Properties!$B$31:$EI$31,0)))/158.987295</f>
        <v>0.596121925483865</v>
      </c>
      <c r="BR23" s="47">
        <f>(SUMPRODUCT(--(BR$9=Quarterly_kt!$B$9:FC$9),Quarterly_kt!$B23:FC23)/INDEX(Fuel_Properties!$B$31:$IV$42,MATCH("D_Petrol_Premium",Fuel_Properties!$B$31:$B$42,0),MATCH(YEAR(BR$9),Fuel_Properties!$B$31:$EI$31,0)))/158.987295</f>
        <v>0.39949075850040211</v>
      </c>
      <c r="BS23" s="47">
        <f>(SUMPRODUCT(--(BS$9=Quarterly_kt!$B$9:FC$9),Quarterly_kt!$B23:FC23)/INDEX(Fuel_Properties!$B$31:$IV$42,MATCH("D_Petrol_Premium",Fuel_Properties!$B$31:$B$42,0),MATCH(YEAR(BS$9),Fuel_Properties!$B$31:$EI$31,0)))/158.987295</f>
        <v>0.44909848317924789</v>
      </c>
      <c r="BT23" s="47">
        <f>(SUMPRODUCT(--(BT$9=Quarterly_kt!$B$9:FC$9),Quarterly_kt!$B23:FC23)/INDEX(Fuel_Properties!$B$31:$IV$42,MATCH("D_Petrol_Premium",Fuel_Properties!$B$31:$B$42,0),MATCH(YEAR(BT$9),Fuel_Properties!$B$31:$EI$31,0)))/158.987295</f>
        <v>0.79580449890036375</v>
      </c>
      <c r="BU23" s="47">
        <f>(SUMPRODUCT(--(BU$9=Quarterly_kt!$B$9:FC$9),Quarterly_kt!$B23:FC23)/INDEX(Fuel_Properties!$B$31:$IV$42,MATCH("D_Petrol_Premium",Fuel_Properties!$B$31:$B$42,0),MATCH(YEAR(BU$9),Fuel_Properties!$B$31:$EI$31,0)))/158.987295</f>
        <v>0.67067622805498273</v>
      </c>
      <c r="BV23" s="47">
        <f>(SUMPRODUCT(--(BV$9=Quarterly_kt!$B$9:FC$9),Quarterly_kt!$B23:FC23)/INDEX(Fuel_Properties!$B$31:$IV$42,MATCH("D_Petrol_Premium",Fuel_Properties!$B$31:$B$42,0),MATCH(YEAR(BV$9),Fuel_Properties!$B$31:$EI$31,0)))/158.987295</f>
        <v>0.53313011189988402</v>
      </c>
      <c r="BW23" s="47">
        <f>(SUMPRODUCT(--(BW$9=Quarterly_kt!$B$9:FC$9),Quarterly_kt!$B23:FC23)/INDEX(Fuel_Properties!$B$31:$IV$42,MATCH("D_Petrol_Premium",Fuel_Properties!$B$31:$B$42,0),MATCH(YEAR(BW$9),Fuel_Properties!$B$31:$EI$31,0)))/158.987295</f>
        <v>0.41915967045458558</v>
      </c>
      <c r="BX23" s="47">
        <f>(SUMPRODUCT(--(BX$9=Quarterly_kt!$B$9:FC$9),Quarterly_kt!$B23:FC23)/INDEX(Fuel_Properties!$B$31:$IV$42,MATCH("D_Petrol_Premium",Fuel_Properties!$B$31:$B$42,0),MATCH(YEAR(BX$9),Fuel_Properties!$B$31:$EI$31,0)))/158.987295</f>
        <v>0.49330643036043537</v>
      </c>
      <c r="BY23" s="47">
        <f>(SUMPRODUCT(--(BY$9=Quarterly_kt!$B$9:FC$9),Quarterly_kt!$B23:FC23)/INDEX(Fuel_Properties!$B$31:$IV$42,MATCH("D_Petrol_Premium",Fuel_Properties!$B$31:$B$42,0),MATCH(YEAR(BY$9),Fuel_Properties!$B$31:$EI$31,0)))/158.987295</f>
        <v>0.40872394667768186</v>
      </c>
      <c r="BZ23" s="47">
        <f>(SUMPRODUCT(--(BZ$9=Quarterly_kt!$B$9:FC$9),Quarterly_kt!$B23:FC23)/INDEX(Fuel_Properties!$B$31:$IV$42,MATCH("D_Petrol_Premium",Fuel_Properties!$B$31:$B$42,0),MATCH(YEAR(BZ$9),Fuel_Properties!$B$31:$EI$31,0)))/158.987295</f>
        <v>0.45150621362002835</v>
      </c>
      <c r="CA23" s="47">
        <f>(SUMPRODUCT(--(CA$9=Quarterly_kt!$B$9:FC$9),Quarterly_kt!$B23:FC23)/INDEX(Fuel_Properties!$B$31:$IV$42,MATCH("D_Petrol_Premium",Fuel_Properties!$B$31:$B$42,0),MATCH(YEAR(CA$9),Fuel_Properties!$B$31:$EI$31,0)))/158.987295</f>
        <v>0.81429461293774519</v>
      </c>
      <c r="CB23" s="47">
        <f>(SUMPRODUCT(--(CB$9=Quarterly_kt!$B$9:FC$9),Quarterly_kt!$B23:FC23)/INDEX(Fuel_Properties!$B$31:$IV$42,MATCH("D_Petrol_Premium",Fuel_Properties!$B$31:$B$42,0),MATCH(YEAR(CB$9),Fuel_Properties!$B$31:$EI$31,0)))/158.987295</f>
        <v>0.53064369197329064</v>
      </c>
      <c r="CC23" s="47">
        <f>(SUMPRODUCT(--(CC$9=Quarterly_kt!$B$9:FC$9),Quarterly_kt!$B23:FC23)/INDEX(Fuel_Properties!$B$31:$IV$42,MATCH("D_Petrol_Premium",Fuel_Properties!$B$31:$B$42,0),MATCH(YEAR(CC$9),Fuel_Properties!$B$31:$EI$31,0)))/158.987295</f>
        <v>0.79756084633763435</v>
      </c>
      <c r="CD23" s="47">
        <f>(SUMPRODUCT(--(CD$9=Quarterly_kt!$B$9:FC$9),Quarterly_kt!$B23:FC23)/INDEX(Fuel_Properties!$B$31:$IV$42,MATCH("D_Petrol_Premium",Fuel_Properties!$B$31:$B$42,0),MATCH(YEAR(CD$9),Fuel_Properties!$B$31:$EI$31,0)))/158.987295</f>
        <v>0.83476297864551785</v>
      </c>
      <c r="CE23" s="47">
        <f>(SUMPRODUCT(--(CE$9=Quarterly_kt!$B$9:FC$9),Quarterly_kt!$B23:FC23)/INDEX(Fuel_Properties!$B$31:$IV$42,MATCH("D_Petrol_Premium",Fuel_Properties!$B$31:$B$42,0),MATCH(YEAR(CE$9),Fuel_Properties!$B$31:$EI$31,0)))/158.987295</f>
        <v>0.96475422766754182</v>
      </c>
      <c r="CF23" s="47">
        <f>(SUMPRODUCT(--(CF$9=Quarterly_kt!$B$9:FC$9),Quarterly_kt!$B23:FC23)/INDEX(Fuel_Properties!$B$31:$IV$42,MATCH("D_Petrol_Premium",Fuel_Properties!$B$31:$B$42,0),MATCH(YEAR(CF$9),Fuel_Properties!$B$31:$EI$31,0)))/158.987295</f>
        <v>0.62225946338794591</v>
      </c>
      <c r="CG23" s="47">
        <f>(SUMPRODUCT(--(CG$9=Quarterly_kt!$B$9:FC$9),Quarterly_kt!$B23:FC23)/INDEX(Fuel_Properties!$B$31:$IV$42,MATCH("D_Petrol_Premium",Fuel_Properties!$B$31:$B$42,0),MATCH(YEAR(CG$9),Fuel_Properties!$B$31:$EI$31,0)))/158.987295</f>
        <v>0.74813615060716698</v>
      </c>
      <c r="CH23" s="47">
        <f>(SUMPRODUCT(--(CH$9=Quarterly_kt!$B$9:FC$9),Quarterly_kt!$B23:FC23)/INDEX(Fuel_Properties!$B$31:$IV$42,MATCH("D_Petrol_Premium",Fuel_Properties!$B$31:$B$42,0),MATCH(YEAR(CH$9),Fuel_Properties!$B$31:$EI$31,0)))/158.987295</f>
        <v>0.89176892693187004</v>
      </c>
      <c r="CI23" s="47">
        <f>(SUMPRODUCT(--(CI$9=Quarterly_kt!$B$9:FC$9),Quarterly_kt!$B23:FC23)/INDEX(Fuel_Properties!$B$31:$IV$42,MATCH("D_Petrol_Premium",Fuel_Properties!$B$31:$B$42,0),MATCH(YEAR(CI$9),Fuel_Properties!$B$31:$EI$31,0)))/158.987295</f>
        <v>0.56423980641172844</v>
      </c>
      <c r="CJ23" s="47">
        <f>(SUMPRODUCT(--(CJ$9=Quarterly_kt!$B$9:FC$9),Quarterly_kt!$B23:FC23)/INDEX(Fuel_Properties!$B$31:$IV$42,MATCH("D_Petrol_Premium",Fuel_Properties!$B$31:$B$42,0),MATCH(YEAR(CJ$9),Fuel_Properties!$B$31:$EI$31,0)))/158.987295</f>
        <v>0.800230517770259</v>
      </c>
      <c r="CK23" s="47">
        <f>(SUMPRODUCT(--(CK$9=Quarterly_kt!$B$9:FC$9),Quarterly_kt!$B23:FC23)/INDEX(Fuel_Properties!$B$31:$IV$42,MATCH("D_Petrol_Premium",Fuel_Properties!$B$31:$B$42,0),MATCH(YEAR(CK$9),Fuel_Properties!$B$31:$EI$31,0)))/158.987295</f>
        <v>0.96540961623056931</v>
      </c>
      <c r="CL23" s="47">
        <f>(SUMPRODUCT(--(CL$9=Quarterly_kt!$B$9:FC$9),Quarterly_kt!$B23:FC23)/INDEX(Fuel_Properties!$B$31:$IV$42,MATCH("D_Petrol_Premium",Fuel_Properties!$B$31:$B$42,0),MATCH(YEAR(CL$9),Fuel_Properties!$B$31:$EI$31,0)))/158.987295</f>
        <v>0.74317108104070329</v>
      </c>
      <c r="CM23" s="47">
        <f>(SUMPRODUCT(--(CM$9=Quarterly_kt!$B$9:FC$9),Quarterly_kt!$B23:FC23)/INDEX(Fuel_Properties!$B$31:$IV$42,MATCH("D_Petrol_Premium",Fuel_Properties!$B$31:$B$42,0),MATCH(YEAR(CM$9),Fuel_Properties!$B$31:$EI$31,0)))/158.987295</f>
        <v>0.45881213449605973</v>
      </c>
      <c r="CN23" s="47">
        <f>(SUMPRODUCT(--(CN$9=Quarterly_kt!$B$9:FC$9),Quarterly_kt!$B23:FC23)/INDEX(Fuel_Properties!$B$31:$IV$42,MATCH("D_Petrol_Premium",Fuel_Properties!$B$31:$B$42,0),MATCH(YEAR(CN$9),Fuel_Properties!$B$31:$EI$31,0)))/158.987295</f>
        <v>0.18607839680481633</v>
      </c>
      <c r="CO23" s="47">
        <f>(SUMPRODUCT(--(CO$9=Quarterly_kt!$B$9:FC$9),Quarterly_kt!$B23:FC23)/INDEX(Fuel_Properties!$B$31:$IV$42,MATCH("D_Petrol_Premium",Fuel_Properties!$B$31:$B$42,0),MATCH(YEAR(CO$9),Fuel_Properties!$B$31:$EI$31,0)))/158.987295</f>
        <v>0.40254579006715752</v>
      </c>
      <c r="CP23" s="47">
        <f>(SUMPRODUCT(--(CP$9=Quarterly_kt!$B$9:FC$9),Quarterly_kt!$B23:FC23)/INDEX(Fuel_Properties!$B$31:$IV$42,MATCH("D_Petrol_Premium",Fuel_Properties!$B$31:$B$42,0),MATCH(YEAR(CP$9),Fuel_Properties!$B$31:$EI$31,0)))/158.987295</f>
        <v>0.57146693605973997</v>
      </c>
      <c r="CQ23" s="47">
        <f>(SUMPRODUCT(--(CQ$9=Quarterly_kt!$B$9:FC$9),Quarterly_kt!$B23:FC23)/INDEX(Fuel_Properties!$B$31:$IV$42,MATCH("D_Petrol_Premium",Fuel_Properties!$B$31:$B$42,0),MATCH(YEAR(CQ$9),Fuel_Properties!$B$31:$EI$31,0)))/158.987295</f>
        <v>0.37364150298311533</v>
      </c>
      <c r="CR23" s="47">
        <f>(SUMPRODUCT(--(CR$9=Quarterly_kt!$B$9:FC$9),Quarterly_kt!$B23:FC23)/INDEX(Fuel_Properties!$B$31:$IV$42,MATCH("D_Petrol_Premium",Fuel_Properties!$B$31:$B$42,0),MATCH(YEAR(CR$9),Fuel_Properties!$B$31:$EI$31,0)))/158.987295</f>
        <v>0.29014619505392752</v>
      </c>
      <c r="CS23" s="47">
        <f>(SUMPRODUCT(--(CS$9=Quarterly_kt!$B$9:FC$9),Quarterly_kt!$B23:FC23)/INDEX(Fuel_Properties!$B$31:$IV$42,MATCH("D_Petrol_Premium",Fuel_Properties!$B$31:$B$42,0),MATCH(YEAR(CS$9),Fuel_Properties!$B$31:$EI$31,0)))/158.987295</f>
        <v>0.57284460864057163</v>
      </c>
      <c r="CT23" s="47">
        <f>(SUMPRODUCT(--(CT$9=Quarterly_kt!$B$9:FC$9),Quarterly_kt!$B23:FC23)/INDEX(Fuel_Properties!$B$31:$IV$42,MATCH("D_Petrol_Premium",Fuel_Properties!$B$31:$B$42,0),MATCH(YEAR(CT$9),Fuel_Properties!$B$31:$EI$31,0)))/158.987295</f>
        <v>0.41158397249244777</v>
      </c>
      <c r="CU23" s="47">
        <f>(SUMPRODUCT(--(CU$9=Quarterly_kt!$B$9:FC$9),Quarterly_kt!$B23:FC23)/INDEX(Fuel_Properties!$B$31:$IV$42,MATCH("D_Petrol_Premium",Fuel_Properties!$B$31:$B$42,0),MATCH(YEAR(CU$9),Fuel_Properties!$B$31:$EI$31,0)))/158.987295</f>
        <v>0.43481982586263423</v>
      </c>
      <c r="CV23" s="47">
        <f>(SUMPRODUCT(--(CV$9=Quarterly_kt!$B$9:FC$9),Quarterly_kt!$B23:FC23)/INDEX(Fuel_Properties!$B$31:$IV$42,MATCH("D_Petrol_Premium",Fuel_Properties!$B$31:$B$42,0),MATCH(YEAR(CV$9),Fuel_Properties!$B$31:$EI$31,0)))/158.987295</f>
        <v>0.15788571089226566</v>
      </c>
      <c r="CW23" s="47">
        <f>(SUMPRODUCT(--(CW$9=Quarterly_kt!$B$9:FC$9),Quarterly_kt!$B23:FC23)/INDEX(Fuel_Properties!$B$31:$IV$42,MATCH("D_Petrol_Premium",Fuel_Properties!$B$31:$B$42,0),MATCH(YEAR(CW$9),Fuel_Properties!$B$31:$EI$31,0)))/158.987295</f>
        <v>0.13915731368766296</v>
      </c>
      <c r="CX23" s="47">
        <f>(SUMPRODUCT(--(CX$9=Quarterly_kt!$B$9:FC$9),Quarterly_kt!$B23:FC23)/INDEX(Fuel_Properties!$B$31:$IV$42,MATCH("D_Petrol_Premium",Fuel_Properties!$B$31:$B$42,0),MATCH(YEAR(CX$9),Fuel_Properties!$B$31:$EI$31,0)))/158.987295</f>
        <v>0.38784499628046221</v>
      </c>
      <c r="CY23" s="47">
        <f>(SUMPRODUCT(--(CY$9=Quarterly_kt!$B$9:FC$9),Quarterly_kt!$B23:FC23)/INDEX(Fuel_Properties!$B$31:$IV$42,MATCH("D_Petrol_Premium",Fuel_Properties!$B$31:$B$42,0),MATCH(YEAR(CY$9),Fuel_Properties!$B$31:$EI$31,0)))/158.987295</f>
        <v>0.47118400410468919</v>
      </c>
      <c r="CZ23" s="47">
        <f>(SUMPRODUCT(--(CZ$9=Quarterly_kt!$B$9:FC$9),Quarterly_kt!$B23:FC23)/INDEX(Fuel_Properties!$B$31:$IV$42,MATCH("D_Petrol_Premium",Fuel_Properties!$B$31:$B$42,0),MATCH(YEAR(CZ$9),Fuel_Properties!$B$31:$EI$31,0)))/158.987295</f>
        <v>0.55138695639029423</v>
      </c>
      <c r="DA23" s="47">
        <f>(SUMPRODUCT(--(DA$9=Quarterly_kt!$B$9:FC$9),Quarterly_kt!$B23:FC23)/INDEX(Fuel_Properties!$B$31:$IV$42,MATCH("D_Petrol_Premium",Fuel_Properties!$B$31:$B$42,0),MATCH(YEAR(DA$9),Fuel_Properties!$B$31:$EI$31,0)))/158.987295</f>
        <v>0.44388530788684538</v>
      </c>
      <c r="DB23" s="47">
        <f>(SUMPRODUCT(--(DB$9=Quarterly_kt!$B$9:FC$9),Quarterly_kt!$B23:FC23)/INDEX(Fuel_Properties!$B$31:$IV$42,MATCH("D_Petrol_Premium",Fuel_Properties!$B$31:$B$42,0),MATCH(YEAR(DB$9),Fuel_Properties!$B$31:$EI$31,0)))/158.987295</f>
        <v>0.43361710008185189</v>
      </c>
      <c r="DC23" s="47">
        <f>(SUMPRODUCT(--(DC$9=Quarterly_kt!$B$9:FC$9),Quarterly_kt!$B23:FC23)/INDEX(Fuel_Properties!$B$31:$IV$42,MATCH("D_Petrol_Premium",Fuel_Properties!$B$31:$B$42,0),MATCH(YEAR(DC$9),Fuel_Properties!$B$31:$EI$31,0)))/158.987295</f>
        <v>0.31828205310494623</v>
      </c>
      <c r="DD23" s="47">
        <f>(SUMPRODUCT(--(DD$9=Quarterly_kt!$B$9:FC$9),Quarterly_kt!$B23:FC23)/INDEX(Fuel_Properties!$B$31:$IV$42,MATCH("D_Petrol_Premium",Fuel_Properties!$B$31:$B$42,0),MATCH(YEAR(DD$9),Fuel_Properties!$B$31:$EI$31,0)))/158.987295</f>
        <v>0.34726376578390122</v>
      </c>
      <c r="DE23" s="47">
        <f>(SUMPRODUCT(--(DE$9=Quarterly_kt!$B$9:FC$9),Quarterly_kt!$B23:FC23)/INDEX(Fuel_Properties!$B$31:$IV$42,MATCH("D_Petrol_Premium",Fuel_Properties!$B$31:$B$42,0),MATCH(YEAR(DE$9),Fuel_Properties!$B$31:$EI$31,0)))/158.987295</f>
        <v>0.16833899029743341</v>
      </c>
      <c r="DF23" s="47">
        <f>(SUMPRODUCT(--(DF$9=Quarterly_kt!$B$9:FC$9),Quarterly_kt!$B23:FC23)/INDEX(Fuel_Properties!$B$31:$IV$42,MATCH("D_Petrol_Premium",Fuel_Properties!$B$31:$B$42,0),MATCH(YEAR(DF$9),Fuel_Properties!$B$31:$EI$31,0)))/158.987295</f>
        <v>0.20669416028588436</v>
      </c>
      <c r="DG23" s="47">
        <f>(SUMPRODUCT(--(DG$9=Quarterly_kt!$B$9:FC$9),Quarterly_kt!$B23:FC23)/INDEX(Fuel_Properties!$B$31:$IV$42,MATCH("D_Petrol_Premium",Fuel_Properties!$B$31:$B$42,0),MATCH(YEAR(DG$9),Fuel_Properties!$B$31:$EI$31,0)))/158.987295</f>
        <v>0.3518146999934052</v>
      </c>
      <c r="DH23" s="47">
        <f>(SUMPRODUCT(--(DH$9=Quarterly_kt!$B$9:FC$9),Quarterly_kt!$B23:FC23)/INDEX(Fuel_Properties!$B$31:$IV$42,MATCH("D_Petrol_Premium",Fuel_Properties!$B$31:$B$42,0),MATCH(YEAR(DH$9),Fuel_Properties!$B$31:$EI$31,0)))/158.987295</f>
        <v>0.31631872985915011</v>
      </c>
      <c r="DI23" s="47">
        <f>(SUMPRODUCT(--(DI$9=Quarterly_kt!$B$9:FC$9),Quarterly_kt!$B23:FC23)/INDEX(Fuel_Properties!$B$31:$IV$42,MATCH("D_Petrol_Premium",Fuel_Properties!$B$31:$B$42,0),MATCH(YEAR(DI$9),Fuel_Properties!$B$31:$EI$31,0)))/158.987295</f>
        <v>0.26175253934254317</v>
      </c>
      <c r="DJ23" s="47">
        <f>(SUMPRODUCT(--(DJ$9=Quarterly_kt!$B$9:FC$9),Quarterly_kt!$B23:FC23)/INDEX(Fuel_Properties!$B$31:$IV$42,MATCH("D_Petrol_Premium",Fuel_Properties!$B$31:$B$42,0),MATCH(YEAR(DJ$9),Fuel_Properties!$B$31:$EI$31,0)))/158.987295</f>
        <v>0.26029788899827055</v>
      </c>
      <c r="DK23" s="47">
        <f>(SUMPRODUCT(--(DK$9=Quarterly_kt!$B$9:FC$9),Quarterly_kt!$B23:FC23)/INDEX(Fuel_Properties!$B$31:$IV$42,MATCH("D_Petrol_Premium",Fuel_Properties!$B$31:$B$42,0),MATCH(YEAR(DK$9),Fuel_Properties!$B$31:$EI$31,0)))/158.987295</f>
        <v>0.35955895035590607</v>
      </c>
      <c r="DL23" s="47">
        <f>(SUMPRODUCT(--(DL$9=Quarterly_kt!$B$9:FC$9),Quarterly_kt!$B23:FC23)/INDEX(Fuel_Properties!$B$31:$IV$42,MATCH("D_Petrol_Premium",Fuel_Properties!$B$31:$B$42,0),MATCH(YEAR(DL$9),Fuel_Properties!$B$31:$EI$31,0)))/158.987295</f>
        <v>0.24642832982065538</v>
      </c>
      <c r="DM23" s="47">
        <f>(SUMPRODUCT(--(DM$9=Quarterly_kt!$B$9:FC$9),Quarterly_kt!$B23:FC23)/INDEX(Fuel_Properties!$B$31:$IV$42,MATCH("D_Petrol_Premium",Fuel_Properties!$B$31:$B$42,0),MATCH(YEAR(DM$9),Fuel_Properties!$B$31:$EI$31,0)))/158.987295</f>
        <v>0.37363676117282485</v>
      </c>
      <c r="DN23" s="47">
        <f>(SUMPRODUCT(--(DN$9=Quarterly_kt!$B$9:FC$9),Quarterly_kt!$B23:FC23)/INDEX(Fuel_Properties!$B$31:$IV$42,MATCH("D_Petrol_Premium",Fuel_Properties!$B$31:$B$42,0),MATCH(YEAR(DN$9),Fuel_Properties!$B$31:$EI$31,0)))/158.987295</f>
        <v>0.55373839644831124</v>
      </c>
      <c r="DO23" s="47">
        <f>(SUMPRODUCT(--(DO$9=Quarterly_kt!$B$9:FC$9),Quarterly_kt!$B23:FC23)/INDEX(Fuel_Properties!$B$31:$IV$42,MATCH("D_Petrol_Premium",Fuel_Properties!$B$31:$B$42,0),MATCH(YEAR(DO$9),Fuel_Properties!$B$31:$EI$31,0)))/158.987295</f>
        <v>0.41098893651624568</v>
      </c>
      <c r="DP23" s="47">
        <f>(SUMPRODUCT(--(DP$9=Quarterly_kt!$B$9:FC$9),Quarterly_kt!$B23:FC23)/INDEX(Fuel_Properties!$B$31:$IV$42,MATCH("D_Petrol_Premium",Fuel_Properties!$B$31:$B$42,0),MATCH(YEAR(DP$9),Fuel_Properties!$B$31:$EI$31,0)))/158.987295</f>
        <v>0.31814990130715637</v>
      </c>
      <c r="DQ23" s="47">
        <f>(SUMPRODUCT(--(DQ$9=Quarterly_kt!$B$9:FC$9),Quarterly_kt!$B23:FC23)/INDEX(Fuel_Properties!$B$31:$IV$42,MATCH("D_Petrol_Premium",Fuel_Properties!$B$31:$B$42,0),MATCH(YEAR(DQ$9),Fuel_Properties!$B$31:$EI$31,0)))/158.987295</f>
        <v>0.29487165265059845</v>
      </c>
      <c r="DR23" s="47">
        <f>(SUMPRODUCT(--(DR$9=Quarterly_kt!$B$9:FC$9),Quarterly_kt!$B23:FC23)/INDEX(Fuel_Properties!$B$31:$IV$42,MATCH("D_Petrol_Premium",Fuel_Properties!$B$31:$B$42,0),MATCH(YEAR(DR$9),Fuel_Properties!$B$31:$EI$31,0)))/158.987295</f>
        <v>0.48382678260754702</v>
      </c>
      <c r="DS23" s="47">
        <f>(SUMPRODUCT(--(DS$9=Quarterly_kt!$B$9:FC$9),Quarterly_kt!$B23:FC23)/INDEX(Fuel_Properties!$B$31:$IV$42,MATCH("D_Petrol_Premium",Fuel_Properties!$B$31:$B$42,0),MATCH(YEAR(DS$9),Fuel_Properties!$B$31:$EI$31,0)))/158.987295</f>
        <v>0.67762597795018431</v>
      </c>
      <c r="DT23" s="47">
        <f>(SUMPRODUCT(--(DT$9=Quarterly_kt!$B$9:FC$9),Quarterly_kt!$B23:FC23)/INDEX(Fuel_Properties!$B$31:$IV$42,MATCH("D_Petrol_Premium",Fuel_Properties!$B$31:$B$42,0),MATCH(YEAR(DT$9),Fuel_Properties!$B$31:$EI$31,0)))/158.987295</f>
        <v>0.59613909862808334</v>
      </c>
      <c r="DU23" s="47">
        <f>(SUMPRODUCT(--(DU$9=Quarterly_kt!$B$9:FC$9),Quarterly_kt!$B23:FC23)/INDEX(Fuel_Properties!$B$31:$IV$42,MATCH("D_Petrol_Premium",Fuel_Properties!$B$31:$B$42,0),MATCH(YEAR(DU$9),Fuel_Properties!$B$31:$EI$31,0)))/158.987295</f>
        <v>0.24128387535280468</v>
      </c>
      <c r="DV23" s="47">
        <f>(SUMPRODUCT(--(DV$9=Quarterly_kt!$B$9:FC$9),Quarterly_kt!$B23:FC23)/INDEX(Fuel_Properties!$B$31:$IV$42,MATCH("D_Petrol_Premium",Fuel_Properties!$B$31:$B$42,0),MATCH(YEAR(DV$9),Fuel_Properties!$B$31:$EI$31,0)))/158.987295</f>
        <v>0.66843102133571786</v>
      </c>
      <c r="DW23" s="47">
        <f>(SUMPRODUCT(--(DW$9=Quarterly_kt!$B$9:FC$9),Quarterly_kt!$B23:FC23)/INDEX(Fuel_Properties!$B$31:$IV$42,MATCH("D_Petrol_Premium",Fuel_Properties!$B$31:$B$42,0),MATCH(YEAR(DW$9),Fuel_Properties!$B$31:$EI$31,0)))/158.987295</f>
        <v>0.41655737136069365</v>
      </c>
      <c r="DX23" s="47">
        <f>(SUMPRODUCT(--(DX$9=Quarterly_kt!$B$9:FC$9),Quarterly_kt!$B23:FC23)/INDEX(Fuel_Properties!$B$31:$IV$42,MATCH("D_Petrol_Premium",Fuel_Properties!$B$31:$B$42,0),MATCH(YEAR(DX$9),Fuel_Properties!$B$31:$EI$31,0)))/158.987295</f>
        <v>0.31170692278936546</v>
      </c>
      <c r="DY23" s="47">
        <f>(SUMPRODUCT(--(DY$9=Quarterly_kt!$B$9:FC$9),Quarterly_kt!$B23:FC23)/INDEX(Fuel_Properties!$B$31:$IV$42,MATCH("D_Petrol_Premium",Fuel_Properties!$B$31:$B$42,0),MATCH(YEAR(DY$9),Fuel_Properties!$B$31:$EI$31,0)))/158.987295</f>
        <v>0.58902979198995264</v>
      </c>
      <c r="DZ23" s="47">
        <f>(SUMPRODUCT(--(DZ$9=Quarterly_kt!$B$9:FC$9),Quarterly_kt!$B23:FC23)/INDEX(Fuel_Properties!$B$31:$IV$42,MATCH("D_Petrol_Premium",Fuel_Properties!$B$31:$B$42,0),MATCH(YEAR(DZ$9),Fuel_Properties!$B$31:$EI$31,0)))/158.987295</f>
        <v>0.41967072724224697</v>
      </c>
      <c r="EA23" s="47">
        <f>(SUMPRODUCT(--(EA$9=Quarterly_kt!$B$9:FC$9),Quarterly_kt!$B23:FC23)/INDEX(Fuel_Properties!$B$31:$IV$42,MATCH("D_Petrol_Premium",Fuel_Properties!$B$31:$B$42,0),MATCH(YEAR(EA$9),Fuel_Properties!$B$31:$EI$31,0)))/158.987295</f>
        <v>0.5621594462066537</v>
      </c>
      <c r="EB23" s="47">
        <f>(SUMPRODUCT(--(EB$9=Quarterly_kt!$B$9:FC$9),Quarterly_kt!$B23:FC23)/INDEX(Fuel_Properties!$B$31:$IV$42,MATCH("D_Petrol_Premium",Fuel_Properties!$B$31:$B$42,0),MATCH(YEAR(EB$9),Fuel_Properties!$B$31:$EI$31,0)))/158.987295</f>
        <v>0.51078505015201225</v>
      </c>
      <c r="EC23" s="47">
        <f>(SUMPRODUCT(--(EC$9=Quarterly_kt!$B$9:FC$9),Quarterly_kt!$B23:FC23)/INDEX(Fuel_Properties!$B$31:$IV$42,MATCH("D_Petrol_Premium",Fuel_Properties!$B$31:$B$42,0),MATCH(YEAR(EC$9),Fuel_Properties!$B$31:$EI$31,0)))/158.987295</f>
        <v>0.49245321719859403</v>
      </c>
      <c r="ED23" s="47">
        <f>(SUMPRODUCT(--(ED$9=Quarterly_kt!$B$9:FC$9),Quarterly_kt!$B23:FC23)/INDEX(Fuel_Properties!$B$31:$IV$42,MATCH("D_Petrol_Premium",Fuel_Properties!$B$31:$B$42,0),MATCH(YEAR(ED$9),Fuel_Properties!$B$31:$EI$31,0)))/158.987295</f>
        <v>0.5025085009930248</v>
      </c>
      <c r="EE23" s="47">
        <f>(SUMPRODUCT(--(EE$9=Quarterly_kt!$B$9:FC$9),Quarterly_kt!$B23:FC23)/INDEX(Fuel_Properties!$B$31:$IV$42,MATCH("D_Petrol_Premium",Fuel_Properties!$B$31:$B$42,0),MATCH(YEAR(EE$9),Fuel_Properties!$B$31:$EI$31,0)))/158.987295</f>
        <v>0.67486778515213042</v>
      </c>
      <c r="EF23" s="47">
        <f>(SUMPRODUCT(--(EF$9=Quarterly_kt!$B$9:FC$9),Quarterly_kt!$B23:FC23)/INDEX(Fuel_Properties!$B$31:$IV$42,MATCH("D_Petrol_Premium",Fuel_Properties!$B$31:$B$42,0),MATCH(YEAR(EF$9),Fuel_Properties!$B$31:$EI$31,0)))/158.987295</f>
        <v>0.45467609617750732</v>
      </c>
      <c r="EG23" s="47">
        <f>(SUMPRODUCT(--(EG$9=Quarterly_kt!$B$9:FC$9),Quarterly_kt!$B23:FC23)/INDEX(Fuel_Properties!$B$31:$IV$42,MATCH("D_Petrol_Premium",Fuel_Properties!$B$31:$B$42,0),MATCH(YEAR(EG$9),Fuel_Properties!$B$31:$EI$31,0)))/158.987295</f>
        <v>0.48105684941172283</v>
      </c>
      <c r="EH23" s="47">
        <f>(SUMPRODUCT(--(EH$9=Quarterly_kt!$B$9:FC$9),Quarterly_kt!$B23:FC23)/INDEX(Fuel_Properties!$B$31:$IV$42,MATCH("D_Petrol_Premium",Fuel_Properties!$B$31:$B$42,0),MATCH(YEAR(EH$9),Fuel_Properties!$B$31:$EI$31,0)))/158.987295</f>
        <v>0.53560321772919439</v>
      </c>
      <c r="EI23" s="47">
        <f>(SUMPRODUCT(--(EI$9=Quarterly_kt!$B$9:FC$9),Quarterly_kt!$B23:FC23)/INDEX(Fuel_Properties!$B$31:$IV$42,MATCH("D_Petrol_Premium",Fuel_Properties!$B$31:$B$42,0),MATCH(YEAR(EI$9),Fuel_Properties!$B$31:$EI$31,0)))/158.987295</f>
        <v>0.47434847916404721</v>
      </c>
      <c r="EJ23" s="47">
        <f>(SUMPRODUCT(--(EJ$9=Quarterly_kt!$B$9:FC$9),Quarterly_kt!$B23:FC23)/INDEX(Fuel_Properties!$B$31:$IV$42,MATCH("D_Petrol_Premium",Fuel_Properties!$B$31:$B$42,0),MATCH(YEAR(EJ$9),Fuel_Properties!$B$31:$EI$31,0)))/158.987295</f>
        <v>0.3262883613563603</v>
      </c>
      <c r="EK23" s="47">
        <f>(SUMPRODUCT(--(EK$9=Quarterly_kt!$B$9:FC$9),Quarterly_kt!$B23:FC23)/INDEX(Fuel_Properties!$B$31:$IV$42,MATCH("D_Petrol_Premium",Fuel_Properties!$B$31:$B$42,0),MATCH(YEAR(EK$9),Fuel_Properties!$B$31:$EI$31,0)))/158.987295</f>
        <v>0.41930605323418751</v>
      </c>
      <c r="EL23" s="47">
        <f>(SUMPRODUCT(--(EL$9=Quarterly_kt!$B$9:FC$9),Quarterly_kt!$B23:FC23)/INDEX(Fuel_Properties!$B$31:$IV$42,MATCH("D_Petrol_Premium",Fuel_Properties!$B$31:$B$42,0),MATCH(YEAR(EL$9),Fuel_Properties!$B$31:$EI$31,0)))/158.987295</f>
        <v>0.44809060889858437</v>
      </c>
      <c r="EM23" s="47">
        <f>(SUMPRODUCT(--(EM$9=Quarterly_kt!$B$9:FC$9),Quarterly_kt!$B23:FC23)/INDEX(Fuel_Properties!$B$31:$IV$42,MATCH("D_Petrol_Premium",Fuel_Properties!$B$31:$B$42,0),MATCH(YEAR(EM$9),Fuel_Properties!$B$31:$EI$31,0)))/158.987295</f>
        <v>0.36251498262927712</v>
      </c>
      <c r="EN23" s="47">
        <f>(SUMPRODUCT(--(EN$9=Quarterly_kt!$B$9:FC$9),Quarterly_kt!$B23:FC23)/INDEX(Fuel_Properties!$B$31:$IV$42,MATCH("D_Petrol_Premium",Fuel_Properties!$B$31:$B$42,0),MATCH(YEAR(EN$9),Fuel_Properties!$B$31:$EI$31,0)))/158.987295</f>
        <v>0.4670973672923317</v>
      </c>
      <c r="EO23" s="47">
        <f>(SUMPRODUCT(--(EO$9=Quarterly_kt!$B$9:FC$9),Quarterly_kt!$B23:FC23)/INDEX(Fuel_Properties!$B$31:$IV$42,MATCH("D_Petrol_Premium",Fuel_Properties!$B$31:$B$42,0),MATCH(YEAR(EO$9),Fuel_Properties!$B$31:$EI$31,0)))/158.987295</f>
        <v>0.38267219333455416</v>
      </c>
      <c r="EP23" s="47">
        <f>(SUMPRODUCT(--(EP$9=Quarterly_kt!$B$9:FC$9),Quarterly_kt!$B23:FC23)/INDEX(Fuel_Properties!$B$31:$IV$42,MATCH("D_Petrol_Premium",Fuel_Properties!$B$31:$B$42,0),MATCH(YEAR(EP$9),Fuel_Properties!$B$31:$EI$31,0)))/158.987295</f>
        <v>0.47603979184953077</v>
      </c>
      <c r="EQ23" s="47">
        <f>(SUMPRODUCT(--(EQ$9=Quarterly_kt!$B$9:FC$9),Quarterly_kt!$B23:FC23)/INDEX(Fuel_Properties!$B$31:$IV$42,MATCH("D_Petrol_Premium",Fuel_Properties!$B$31:$B$42,0),MATCH(YEAR(EQ$9),Fuel_Properties!$B$31:$EI$31,0)))/158.987295</f>
        <v>0.34904780146668768</v>
      </c>
      <c r="ER23" s="47">
        <f>(SUMPRODUCT(--(ER$9=Quarterly_kt!$B$9:FC$9),Quarterly_kt!$B23:FC23)/INDEX(Fuel_Properties!$B$31:$IV$42,MATCH("D_Petrol_Premium",Fuel_Properties!$B$31:$B$42,0),MATCH(YEAR(ER$9),Fuel_Properties!$B$31:$EI$31,0)))/158.987295</f>
        <v>0.35693515042745411</v>
      </c>
      <c r="ES23" s="47">
        <f>(SUMPRODUCT(--(ES$9=Quarterly_kt!$B$9:FC$9),Quarterly_kt!$B23:FC23)/INDEX(Fuel_Properties!$B$31:$IV$42,MATCH("D_Petrol_Premium",Fuel_Properties!$B$31:$B$42,0),MATCH(YEAR(ES$9),Fuel_Properties!$B$31:$EI$31,0)))/158.987295</f>
        <v>0.32897746908138281</v>
      </c>
      <c r="ET23" s="47">
        <f>(SUMPRODUCT(--(ET$9=Quarterly_kt!$B$9:FC$9),Quarterly_kt!$B23:FC23)/INDEX(Fuel_Properties!$B$31:$IV$42,MATCH("D_Petrol_Premium",Fuel_Properties!$B$31:$B$42,0),MATCH(YEAR(ET$9),Fuel_Properties!$B$31:$EI$31,0)))/158.987295</f>
        <v>0.52986474405381923</v>
      </c>
      <c r="EU23" s="47">
        <f>(SUMPRODUCT(--(EU$9=Quarterly_kt!$B$9:FC$9),Quarterly_kt!$B23:FC23)/INDEX(Fuel_Properties!$B$31:$IV$42,MATCH("D_Petrol_Premium",Fuel_Properties!$B$31:$B$42,0),MATCH(YEAR(EU$9),Fuel_Properties!$B$31:$EI$31,0)))/158.987295</f>
        <v>0.51595001586311973</v>
      </c>
      <c r="EV23" s="47">
        <f>(SUMPRODUCT(--(EV$9=Quarterly_kt!$B$9:FC$9),Quarterly_kt!$B23:FC23)/INDEX(Fuel_Properties!$B$31:$IV$42,MATCH("D_Petrol_Premium",Fuel_Properties!$B$31:$B$42,0),MATCH(YEAR(EV$9),Fuel_Properties!$B$31:$EI$31,0)))/158.987295</f>
        <v>0.33554549861555477</v>
      </c>
      <c r="EW23" s="47">
        <f>(SUMPRODUCT(--(EW$9=Quarterly_kt!$B$9:FC$9),Quarterly_kt!$B23:FC23)/INDEX(Fuel_Properties!$B$31:$IV$42,MATCH("D_Petrol_Premium",Fuel_Properties!$B$31:$B$42,0),MATCH(YEAR(EW$9),Fuel_Properties!$B$31:$EI$31,0)))/158.987295</f>
        <v>0.55384029505267585</v>
      </c>
      <c r="EX23" s="47">
        <f>(SUMPRODUCT(--(EX$9=Quarterly_kt!$B$9:FC$9),Quarterly_kt!$B23:FC23)/INDEX(Fuel_Properties!$B$31:$IV$42,MATCH("D_Petrol_Premium",Fuel_Properties!$B$31:$B$42,0),MATCH(YEAR(EX$9),Fuel_Properties!$B$31:$EI$31,0)))/158.987295</f>
        <v>0.66999557824130329</v>
      </c>
      <c r="EY23" s="47">
        <f>(SUMPRODUCT(--(EY$9=Quarterly_kt!$B$9:FC$9),Quarterly_kt!$B23:FC23)/INDEX(Fuel_Properties!$B$31:$IV$42,MATCH("D_Petrol_Premium",Fuel_Properties!$B$31:$B$42,0),MATCH(YEAR(EY$9),Fuel_Properties!$B$31:$EI$31,0)))/158.987295</f>
        <v>0.69314228388301991</v>
      </c>
      <c r="EZ23" s="47">
        <f>(SUMPRODUCT(--(EZ$9=Quarterly_kt!$B$9:FC$9),Quarterly_kt!$B23:FC23)/INDEX(Fuel_Properties!$B$31:$IV$42,MATCH("D_Petrol_Premium",Fuel_Properties!$B$31:$B$42,0),MATCH(YEAR(EZ$9),Fuel_Properties!$B$31:$EI$31,0)))/158.987295</f>
        <v>0.37190830812437514</v>
      </c>
      <c r="FA23" s="47">
        <f>(SUMPRODUCT(--(FA$9=Quarterly_kt!$B$9:FC$9),Quarterly_kt!$B23:FC23)/INDEX(Fuel_Properties!$B$31:$IV$42,MATCH("D_Petrol_Premium",Fuel_Properties!$B$31:$B$42,0),MATCH(YEAR(FA$9),Fuel_Properties!$B$31:$EI$31,0)))/158.987295</f>
        <v>0.52284027123555354</v>
      </c>
      <c r="FB23" s="47">
        <f>(SUMPRODUCT(--(FB$9=Quarterly_kt!$B$9:FC$9),Quarterly_kt!$B23:FC23)/INDEX(Fuel_Properties!$B$31:$IV$42,MATCH("D_Petrol_Premium",Fuel_Properties!$B$31:$B$42,0),MATCH(YEAR(FB$9),Fuel_Properties!$B$31:$EI$31,0)))/158.987295</f>
        <v>0.69739179412535279</v>
      </c>
      <c r="FC23" s="47">
        <f>(SUMPRODUCT(--(FC$9=Quarterly_kt!$B$9:FC$9),Quarterly_kt!$B23:FC23)/INDEX(Fuel_Properties!$B$31:$IV$42,MATCH("D_Petrol_Premium",Fuel_Properties!$B$31:$B$42,0),MATCH(YEAR(FC$9),Fuel_Properties!$B$31:$EI$31,0)))/158.987295</f>
        <v>0.51449937448733818</v>
      </c>
      <c r="FD23" s="47">
        <f>(SUMPRODUCT(--(FD$9=Quarterly_kt!$B$9:FD$9),Quarterly_kt!$B23:FD23)/INDEX(Fuel_Properties!$B$31:$IV$42,MATCH("D_Petrol_Premium",Fuel_Properties!$B$31:$B$42,0),MATCH(YEAR(FD$9),Fuel_Properties!$B$31:$EI$31,0)))/158.987295</f>
        <v>0.49809499791192524</v>
      </c>
      <c r="FE23" s="47">
        <f>(SUMPRODUCT(--(FE$9=Quarterly_kt!$B$9:FF$9),Quarterly_kt!$B23:FF23)/INDEX(Fuel_Properties!$B$31:$IV$42,MATCH("D_Petrol_Premium",Fuel_Properties!$B$31:$B$42,0),MATCH(YEAR(FE$9),Fuel_Properties!$B$31:$EI$31,0)))/158.987295</f>
        <v>0.63660404539198656</v>
      </c>
      <c r="FF23" s="47">
        <f>(SUMPRODUCT(--(FF$9=Quarterly_kt!$B$9:FF$9),Quarterly_kt!$B23:FF23)/INDEX(Fuel_Properties!$B$31:$IV$42,MATCH("D_Petrol_Premium",Fuel_Properties!$B$31:$B$42,0),MATCH(YEAR(FF$9),Fuel_Properties!$B$31:$EI$31,0)))/158.987295</f>
        <v>0.7071861710679811</v>
      </c>
      <c r="FG23" s="47">
        <f>(SUMPRODUCT(--(FG$9=Quarterly_kt!$B$9:FG$9),Quarterly_kt!$B23:FG23)/INDEX(Fuel_Properties!$B$31:$IV$42,MATCH("D_Petrol_Premium",Fuel_Properties!$B$31:$B$42,0),MATCH(YEAR(FG$9),Fuel_Properties!$B$31:$EI$31,0)))/158.987295</f>
        <v>0.52351884631412504</v>
      </c>
      <c r="FH23" s="47">
        <f>(SUMPRODUCT(--(FH$9=Quarterly_kt!$B$9:FI$9),Quarterly_kt!$B23:FI23)/INDEX(Fuel_Properties!$B$31:$IV$42,MATCH("D_Petrol_Premium",Fuel_Properties!$B$31:$B$42,0),MATCH(YEAR(FH$9),Fuel_Properties!$B$31:$EI$31,0)))/158.987295</f>
        <v>0.47852286315314152</v>
      </c>
      <c r="FI23" s="47">
        <f>(SUMPRODUCT(--(FI$9=Quarterly_kt!$B$9:FI$9),Quarterly_kt!$B23:FI23)/INDEX(Fuel_Properties!$B$31:$IV$42,MATCH("D_Petrol_Premium",Fuel_Properties!$B$31:$B$42,0),MATCH(YEAR(FI$9),Fuel_Properties!$B$31:$EI$31,0)))/158.987295</f>
        <v>0.59480085498682711</v>
      </c>
      <c r="FJ23" s="47">
        <f>(SUMPRODUCT(--(FJ$9=Quarterly_kt!$B$9:FJ$9),Quarterly_kt!$B23:FJ23)/INDEX(Fuel_Properties!$B$31:$IV$42,MATCH("D_Petrol_Premium",Fuel_Properties!$B$31:$B$42,0),MATCH(YEAR(FJ$9),Fuel_Properties!$B$31:$EI$31,0)))/158.987295</f>
        <v>0.53197284343894868</v>
      </c>
      <c r="FK23" s="47">
        <f>(SUMPRODUCT(--(FK$9=Quarterly_kt!$B$9:FL$9),Quarterly_kt!$B23:FL23)/INDEX(Fuel_Properties!$B$31:$IV$42,MATCH("D_Petrol_Premium",Fuel_Properties!$B$31:$B$42,0),MATCH(YEAR(FK$9),Fuel_Properties!$B$31:$EI$31,0)))/158.987295</f>
        <v>0.77997763933959818</v>
      </c>
      <c r="FL23" s="47">
        <f>(SUMPRODUCT(--(FL$9=Quarterly_kt!$B$9:FL$9),Quarterly_kt!$B23:FL23)/INDEX(Fuel_Properties!$B$31:$IV$42,MATCH("D_Petrol_Premium",Fuel_Properties!$B$31:$B$42,0),MATCH(YEAR(FL$9),Fuel_Properties!$B$31:$EI$31,0)))/158.987295</f>
        <v>0.45553731443979606</v>
      </c>
      <c r="FM23" s="47">
        <f>(SUMPRODUCT(--(FM$9=Quarterly_kt!$B$9:FM$9),Quarterly_kt!$B23:FM23)/INDEX(Fuel_Properties!$B$31:$IV$42,MATCH("D_Petrol_Premium",Fuel_Properties!$B$31:$B$42,0),MATCH(YEAR(FM$9),Fuel_Properties!$B$31:$EI$31,0)))/158.987295</f>
        <v>0.4740930448349851</v>
      </c>
      <c r="FN23" s="47">
        <f>(SUMPRODUCT(--(FN$9=Quarterly_kt!$B$9:FN$9),Quarterly_kt!$B23:FN23)/INDEX(Fuel_Properties!$B$31:$IV$42,MATCH("D_Petrol_Premium",Fuel_Properties!$B$31:$B$42,0),MATCH(YEAR(FN$9),Fuel_Properties!$B$31:$EI$31,0)))/158.987295</f>
        <v>0.42387833249828344</v>
      </c>
      <c r="FO23" s="47">
        <f>(SUMPRODUCT(--(FO$9=Quarterly_kt!$B$9:FO$9),Quarterly_kt!$B23:FO23)/INDEX(Fuel_Properties!$B$31:$IV$42,MATCH("D_Petrol_Premium",Fuel_Properties!$B$31:$B$42,0),MATCH(YEAR(FO$9),Fuel_Properties!$B$31:$EI$31,0)))/158.987295</f>
        <v>0.60807934634728966</v>
      </c>
      <c r="FP23" s="47">
        <f>(SUMPRODUCT(--(FP$9=Quarterly_kt!$B$9:FP$9),Quarterly_kt!$B23:FP23)/INDEX(Fuel_Properties!$B$31:$IV$42,MATCH("D_Petrol_Premium",Fuel_Properties!$B$31:$B$42,0),MATCH(YEAR(FP$9),Fuel_Properties!$B$31:$EI$31,0)))/158.987295</f>
        <v>0.4445693595893046</v>
      </c>
      <c r="FQ23" s="47">
        <f>(SUMPRODUCT(--(FQ$9=Quarterly_kt!$B$9:FQ$9),Quarterly_kt!$B23:FQ23)/INDEX(Fuel_Properties!$B$31:$IV$42,MATCH("D_Petrol_Premium",Fuel_Properties!$B$31:$B$42,0),MATCH(YEAR(FQ$9),Fuel_Properties!$B$31:$EI$31,0)))/158.987295</f>
        <v>0.53242074184517596</v>
      </c>
      <c r="FR23" s="47">
        <f>(SUMPRODUCT(--(FR$9=Quarterly_kt!$B$9:FR$9),Quarterly_kt!$B23:FR23)/INDEX(Fuel_Properties!$B$31:$IV$42,MATCH("D_Petrol_Premium",Fuel_Properties!$B$31:$B$42,0),MATCH(YEAR(FR$9),Fuel_Properties!$B$31:$EI$31,0)))/158.987295</f>
        <v>0.67299233232289157</v>
      </c>
      <c r="FS23" s="47">
        <f>(SUMPRODUCT(--(FS$9=Quarterly_kt!$B$9:FS$9),Quarterly_kt!$B23:FS23)/INDEX(Fuel_Properties!$B$31:$IV$42,MATCH("D_Petrol_Premium",Fuel_Properties!$B$31:$B$42,0),MATCH(YEAR(FS$9),Fuel_Properties!$B$31:$EI$31,0)))/158.987295</f>
        <v>0.49229537779831084</v>
      </c>
      <c r="FT23" s="47">
        <f>(SUMPRODUCT(--(FT$9=Quarterly_kt!$B$9:FT$9),Quarterly_kt!$B23:FT23)/INDEX(Fuel_Properties!$B$31:$IV$42,MATCH("D_Petrol_Premium",Fuel_Properties!$B$31:$B$42,0),MATCH(YEAR(FT$9),Fuel_Properties!$B$31:$EI$31,0)))/158.987295</f>
        <v>0.45526340743468241</v>
      </c>
      <c r="FU23" s="47">
        <f>(SUMPRODUCT(--(FU$9=Quarterly_kt!$B$9:FU$9),Quarterly_kt!$B23:FU23)/INDEX(Fuel_Properties!$B$31:$IV$42,MATCH("D_Petrol_Premium",Fuel_Properties!$B$31:$B$42,0),MATCH(YEAR(FU$9),Fuel_Properties!$B$31:$EI$31,0)))/158.987295</f>
        <v>0.74109287372835109</v>
      </c>
      <c r="FV23" s="47">
        <f>(SUMPRODUCT(--(FV$9=Quarterly_kt!$B$9:FV$9),Quarterly_kt!$B23:FV23)/INDEX(Fuel_Properties!$B$31:$IV$42,MATCH("D_Petrol_Premium",Fuel_Properties!$B$31:$B$42,0),MATCH(YEAR(FV$9),Fuel_Properties!$B$31:$EI$31,0)))/158.987295</f>
        <v>0.82354448691664917</v>
      </c>
    </row>
    <row r="24" spans="1:178" ht="15" x14ac:dyDescent="0.25">
      <c r="A24" s="49" t="s">
        <v>26</v>
      </c>
      <c r="B24" s="47">
        <f>(SUMPRODUCT(--(B$9=Quarterly_kt!$B$9:FC$9),Quarterly_kt!$B24:FC24)/INDEX(Fuel_Properties!$B$31:$IV$42,MATCH("D_Auto_Diesel",Fuel_Properties!$B$31:$B$42,0),MATCH(YEAR(B$9),Fuel_Properties!$B$31:$EI$31,0)))/158.987295</f>
        <v>0.57081945675300916</v>
      </c>
      <c r="C24" s="47">
        <f>(SUMPRODUCT(--(C$9=Quarterly_kt!$B$9:FC$9),Quarterly_kt!$B24:FC24)/INDEX(Fuel_Properties!$B$31:$IV$42,MATCH("D_Auto_Diesel",Fuel_Properties!$B$31:$B$42,0),MATCH(YEAR(C$9),Fuel_Properties!$B$31:$EI$31,0)))/158.987295</f>
        <v>0.62779504188126711</v>
      </c>
      <c r="D24" s="47">
        <f>(SUMPRODUCT(--(D$9=Quarterly_kt!$B$9:FC$9),Quarterly_kt!$B24:FC24)/INDEX(Fuel_Properties!$B$31:$IV$42,MATCH("D_Auto_Diesel",Fuel_Properties!$B$31:$B$42,0),MATCH(YEAR(D$9),Fuel_Properties!$B$31:$EI$31,0)))/158.987295</f>
        <v>0.49013847775860281</v>
      </c>
      <c r="E24" s="47">
        <f>(SUMPRODUCT(--(E$9=Quarterly_kt!$B$9:FC$9),Quarterly_kt!$B24:FC24)/INDEX(Fuel_Properties!$B$31:$IV$42,MATCH("D_Auto_Diesel",Fuel_Properties!$B$31:$B$42,0),MATCH(YEAR(E$9),Fuel_Properties!$B$31:$EI$31,0)))/158.987295</f>
        <v>0.50795195642883972</v>
      </c>
      <c r="F24" s="47">
        <f>(SUMPRODUCT(--(F$9=Quarterly_kt!$B$9:FC$9),Quarterly_kt!$B24:FC24)/INDEX(Fuel_Properties!$B$31:$IV$42,MATCH("D_Auto_Diesel",Fuel_Properties!$B$31:$B$42,0),MATCH(YEAR(F$9),Fuel_Properties!$B$31:$EI$31,0)))/158.987295</f>
        <v>0.90988769852085249</v>
      </c>
      <c r="G24" s="47">
        <f>(SUMPRODUCT(--(G$9=Quarterly_kt!$B$9:FC$9),Quarterly_kt!$B24:FC24)/INDEX(Fuel_Properties!$B$31:$IV$42,MATCH("D_Auto_Diesel",Fuel_Properties!$B$31:$B$42,0),MATCH(YEAR(G$9),Fuel_Properties!$B$31:$EI$31,0)))/158.987295</f>
        <v>0.77296571083819798</v>
      </c>
      <c r="H24" s="47">
        <f>(SUMPRODUCT(--(H$9=Quarterly_kt!$B$9:FC$9),Quarterly_kt!$B24:FC24)/INDEX(Fuel_Properties!$B$31:$IV$42,MATCH("D_Auto_Diesel",Fuel_Properties!$B$31:$B$42,0),MATCH(YEAR(H$9),Fuel_Properties!$B$31:$EI$31,0)))/158.987295</f>
        <v>0.71836984730205522</v>
      </c>
      <c r="I24" s="47">
        <f>(SUMPRODUCT(--(I$9=Quarterly_kt!$B$9:FC$9),Quarterly_kt!$B24:FC24)/INDEX(Fuel_Properties!$B$31:$IV$42,MATCH("D_Auto_Diesel",Fuel_Properties!$B$31:$B$42,0),MATCH(YEAR(I$9),Fuel_Properties!$B$31:$EI$31,0)))/158.987295</f>
        <v>1.0132104659109769</v>
      </c>
      <c r="J24" s="47">
        <f>(SUMPRODUCT(--(J$9=Quarterly_kt!$B$9:FC$9),Quarterly_kt!$B24:FC24)/INDEX(Fuel_Properties!$B$31:$IV$42,MATCH("D_Auto_Diesel",Fuel_Properties!$B$31:$B$42,0),MATCH(YEAR(J$9),Fuel_Properties!$B$31:$EI$31,0)))/158.987295</f>
        <v>0.66539617340426727</v>
      </c>
      <c r="K24" s="47">
        <f>(SUMPRODUCT(--(K$9=Quarterly_kt!$B$9:FC$9),Quarterly_kt!$B24:FC24)/INDEX(Fuel_Properties!$B$31:$IV$42,MATCH("D_Auto_Diesel",Fuel_Properties!$B$31:$B$42,0),MATCH(YEAR(K$9),Fuel_Properties!$B$31:$EI$31,0)))/158.987295</f>
        <v>0.65611449401122723</v>
      </c>
      <c r="L24" s="47">
        <f>(SUMPRODUCT(--(L$9=Quarterly_kt!$B$9:FC$9),Quarterly_kt!$B24:FC24)/INDEX(Fuel_Properties!$B$31:$IV$42,MATCH("D_Auto_Diesel",Fuel_Properties!$B$31:$B$42,0),MATCH(YEAR(L$9),Fuel_Properties!$B$31:$EI$31,0)))/158.987295</f>
        <v>0.55817862051450773</v>
      </c>
      <c r="M24" s="47">
        <f>(SUMPRODUCT(--(M$9=Quarterly_kt!$B$9:FC$9),Quarterly_kt!$B24:FC24)/INDEX(Fuel_Properties!$B$31:$IV$42,MATCH("D_Auto_Diesel",Fuel_Properties!$B$31:$B$42,0),MATCH(YEAR(M$9),Fuel_Properties!$B$31:$EI$31,0)))/158.987295</f>
        <v>0.61954636060699064</v>
      </c>
      <c r="N24" s="47">
        <f>(SUMPRODUCT(--(N$9=Quarterly_kt!$B$9:FC$9),Quarterly_kt!$B24:FC24)/INDEX(Fuel_Properties!$B$31:$IV$42,MATCH("D_Auto_Diesel",Fuel_Properties!$B$31:$B$42,0),MATCH(YEAR(N$9),Fuel_Properties!$B$31:$EI$31,0)))/158.987295</f>
        <v>0.95965525233151461</v>
      </c>
      <c r="O24" s="47">
        <f>(SUMPRODUCT(--(O$9=Quarterly_kt!$B$9:FC$9),Quarterly_kt!$B24:FC24)/INDEX(Fuel_Properties!$B$31:$IV$42,MATCH("D_Auto_Diesel",Fuel_Properties!$B$31:$B$42,0),MATCH(YEAR(O$9),Fuel_Properties!$B$31:$EI$31,0)))/158.987295</f>
        <v>0.67144877719643103</v>
      </c>
      <c r="P24" s="47">
        <f>(SUMPRODUCT(--(P$9=Quarterly_kt!$B$9:FC$9),Quarterly_kt!$B24:FC24)/INDEX(Fuel_Properties!$B$31:$IV$42,MATCH("D_Auto_Diesel",Fuel_Properties!$B$31:$B$42,0),MATCH(YEAR(P$9),Fuel_Properties!$B$31:$EI$31,0)))/158.987295</f>
        <v>0.68059272350696942</v>
      </c>
      <c r="Q24" s="47">
        <f>(SUMPRODUCT(--(Q$9=Quarterly_kt!$B$9:FC$9),Quarterly_kt!$B24:FC24)/INDEX(Fuel_Properties!$B$31:$IV$42,MATCH("D_Auto_Diesel",Fuel_Properties!$B$31:$B$42,0),MATCH(YEAR(Q$9),Fuel_Properties!$B$31:$EI$31,0)))/158.987295</f>
        <v>0.99023964848483814</v>
      </c>
      <c r="R24" s="47">
        <f>(SUMPRODUCT(--(R$9=Quarterly_kt!$B$9:FC$9),Quarterly_kt!$B24:FC24)/INDEX(Fuel_Properties!$B$31:$IV$42,MATCH("D_Auto_Diesel",Fuel_Properties!$B$31:$B$42,0),MATCH(YEAR(R$9),Fuel_Properties!$B$31:$EI$31,0)))/158.987295</f>
        <v>0.7135338857386575</v>
      </c>
      <c r="S24" s="47">
        <f>(SUMPRODUCT(--(S$9=Quarterly_kt!$B$9:FC$9),Quarterly_kt!$B24:FC24)/INDEX(Fuel_Properties!$B$31:$IV$42,MATCH("D_Auto_Diesel",Fuel_Properties!$B$31:$B$42,0),MATCH(YEAR(S$9),Fuel_Properties!$B$31:$EI$31,0)))/158.987295</f>
        <v>1.0274428844361663</v>
      </c>
      <c r="T24" s="47">
        <f>(SUMPRODUCT(--(T$9=Quarterly_kt!$B$9:FC$9),Quarterly_kt!$B24:FC24)/INDEX(Fuel_Properties!$B$31:$IV$42,MATCH("D_Auto_Diesel",Fuel_Properties!$B$31:$B$42,0),MATCH(YEAR(T$9),Fuel_Properties!$B$31:$EI$31,0)))/158.987295</f>
        <v>0.40575400921248039</v>
      </c>
      <c r="U24" s="47">
        <f>(SUMPRODUCT(--(U$9=Quarterly_kt!$B$9:FC$9),Quarterly_kt!$B24:FC24)/INDEX(Fuel_Properties!$B$31:$IV$42,MATCH("D_Auto_Diesel",Fuel_Properties!$B$31:$B$42,0),MATCH(YEAR(U$9),Fuel_Properties!$B$31:$EI$31,0)))/158.987295</f>
        <v>0.77601114232907187</v>
      </c>
      <c r="V24" s="47">
        <f>(SUMPRODUCT(--(V$9=Quarterly_kt!$B$9:FC$9),Quarterly_kt!$B24:FC24)/INDEX(Fuel_Properties!$B$31:$IV$42,MATCH("D_Auto_Diesel",Fuel_Properties!$B$31:$B$42,0),MATCH(YEAR(V$9),Fuel_Properties!$B$31:$EI$31,0)))/158.987295</f>
        <v>0.72925841265761671</v>
      </c>
      <c r="W24" s="47">
        <f>(SUMPRODUCT(--(W$9=Quarterly_kt!$B$9:FC$9),Quarterly_kt!$B24:FC24)/INDEX(Fuel_Properties!$B$31:$IV$42,MATCH("D_Auto_Diesel",Fuel_Properties!$B$31:$B$42,0),MATCH(YEAR(W$9),Fuel_Properties!$B$31:$EI$31,0)))/158.987295</f>
        <v>0.67905470408569901</v>
      </c>
      <c r="X24" s="47">
        <f>(SUMPRODUCT(--(X$9=Quarterly_kt!$B$9:FC$9),Quarterly_kt!$B24:FC24)/INDEX(Fuel_Properties!$B$31:$IV$42,MATCH("D_Auto_Diesel",Fuel_Properties!$B$31:$B$42,0),MATCH(YEAR(X$9),Fuel_Properties!$B$31:$EI$31,0)))/158.987295</f>
        <v>0.84961417125046756</v>
      </c>
      <c r="Y24" s="47">
        <f>(SUMPRODUCT(--(Y$9=Quarterly_kt!$B$9:FC$9),Quarterly_kt!$B24:FC24)/INDEX(Fuel_Properties!$B$31:$IV$42,MATCH("D_Auto_Diesel",Fuel_Properties!$B$31:$B$42,0),MATCH(YEAR(Y$9),Fuel_Properties!$B$31:$EI$31,0)))/158.987295</f>
        <v>0.79849989396645438</v>
      </c>
      <c r="Z24" s="47">
        <f>(SUMPRODUCT(--(Z$9=Quarterly_kt!$B$9:FC$9),Quarterly_kt!$B24:FC24)/INDEX(Fuel_Properties!$B$31:$IV$42,MATCH("D_Auto_Diesel",Fuel_Properties!$B$31:$B$42,0),MATCH(YEAR(Z$9),Fuel_Properties!$B$31:$EI$31,0)))/158.987295</f>
        <v>0.74449322194990264</v>
      </c>
      <c r="AA24" s="47">
        <f>(SUMPRODUCT(--(AA$9=Quarterly_kt!$B$9:FC$9),Quarterly_kt!$B24:FC24)/INDEX(Fuel_Properties!$B$31:$IV$42,MATCH("D_Auto_Diesel",Fuel_Properties!$B$31:$B$42,0),MATCH(YEAR(AA$9),Fuel_Properties!$B$31:$EI$31,0)))/158.987295</f>
        <v>0.61581226370360775</v>
      </c>
      <c r="AB24" s="47">
        <f>(SUMPRODUCT(--(AB$9=Quarterly_kt!$B$9:FC$9),Quarterly_kt!$B24:FC24)/INDEX(Fuel_Properties!$B$31:$IV$42,MATCH("D_Auto_Diesel",Fuel_Properties!$B$31:$B$42,0),MATCH(YEAR(AB$9),Fuel_Properties!$B$31:$EI$31,0)))/158.987295</f>
        <v>1.0662223989983486</v>
      </c>
      <c r="AC24" s="47">
        <f>(SUMPRODUCT(--(AC$9=Quarterly_kt!$B$9:FC$9),Quarterly_kt!$B24:FC24)/INDEX(Fuel_Properties!$B$31:$IV$42,MATCH("D_Auto_Diesel",Fuel_Properties!$B$31:$B$42,0),MATCH(YEAR(AC$9),Fuel_Properties!$B$31:$EI$31,0)))/158.987295</f>
        <v>0.36969089711075065</v>
      </c>
      <c r="AD24" s="47">
        <f>(SUMPRODUCT(--(AD$9=Quarterly_kt!$B$9:FC$9),Quarterly_kt!$B24:FC24)/INDEX(Fuel_Properties!$B$31:$IV$42,MATCH("D_Auto_Diesel",Fuel_Properties!$B$31:$B$42,0),MATCH(YEAR(AD$9),Fuel_Properties!$B$31:$EI$31,0)))/158.987295</f>
        <v>0.62062526975325505</v>
      </c>
      <c r="AE24" s="47">
        <f>(SUMPRODUCT(--(AE$9=Quarterly_kt!$B$9:FC$9),Quarterly_kt!$B24:FC24)/INDEX(Fuel_Properties!$B$31:$IV$42,MATCH("D_Auto_Diesel",Fuel_Properties!$B$31:$B$42,0),MATCH(YEAR(AE$9),Fuel_Properties!$B$31:$EI$31,0)))/158.987295</f>
        <v>0.39796443821321004</v>
      </c>
      <c r="AF24" s="47">
        <f>(SUMPRODUCT(--(AF$9=Quarterly_kt!$B$9:FC$9),Quarterly_kt!$B24:FC24)/INDEX(Fuel_Properties!$B$31:$IV$42,MATCH("D_Auto_Diesel",Fuel_Properties!$B$31:$B$42,0),MATCH(YEAR(AF$9),Fuel_Properties!$B$31:$EI$31,0)))/158.987295</f>
        <v>0.52109781396984789</v>
      </c>
      <c r="AG24" s="47">
        <f>(SUMPRODUCT(--(AG$9=Quarterly_kt!$B$9:FC$9),Quarterly_kt!$B24:FC24)/INDEX(Fuel_Properties!$B$31:$IV$42,MATCH("D_Auto_Diesel",Fuel_Properties!$B$31:$B$42,0),MATCH(YEAR(AG$9),Fuel_Properties!$B$31:$EI$31,0)))/158.987295</f>
        <v>0.4680858808824761</v>
      </c>
      <c r="AH24" s="47">
        <f>(SUMPRODUCT(--(AH$9=Quarterly_kt!$B$9:FC$9),Quarterly_kt!$B24:FC24)/INDEX(Fuel_Properties!$B$31:$IV$42,MATCH("D_Auto_Diesel",Fuel_Properties!$B$31:$B$42,0),MATCH(YEAR(AH$9),Fuel_Properties!$B$31:$EI$31,0)))/158.987295</f>
        <v>0.6035234120092775</v>
      </c>
      <c r="AI24" s="47">
        <f>(SUMPRODUCT(--(AI$9=Quarterly_kt!$B$9:FC$9),Quarterly_kt!$B24:FC24)/INDEX(Fuel_Properties!$B$31:$IV$42,MATCH("D_Auto_Diesel",Fuel_Properties!$B$31:$B$42,0),MATCH(YEAR(AI$9),Fuel_Properties!$B$31:$EI$31,0)))/158.987295</f>
        <v>0.40799599772209344</v>
      </c>
      <c r="AJ24" s="47">
        <f>(SUMPRODUCT(--(AJ$9=Quarterly_kt!$B$9:FC$9),Quarterly_kt!$B24:FC24)/INDEX(Fuel_Properties!$B$31:$IV$42,MATCH("D_Auto_Diesel",Fuel_Properties!$B$31:$B$42,0),MATCH(YEAR(AJ$9),Fuel_Properties!$B$31:$EI$31,0)))/158.987295</f>
        <v>0.66849516776055851</v>
      </c>
      <c r="AK24" s="47">
        <f>(SUMPRODUCT(--(AK$9=Quarterly_kt!$B$9:FC$9),Quarterly_kt!$B24:FC24)/INDEX(Fuel_Properties!$B$31:$IV$42,MATCH("D_Auto_Diesel",Fuel_Properties!$B$31:$B$42,0),MATCH(YEAR(AK$9),Fuel_Properties!$B$31:$EI$31,0)))/158.987295</f>
        <v>1.6303694530879358</v>
      </c>
      <c r="AL24" s="47">
        <f>(SUMPRODUCT(--(AL$9=Quarterly_kt!$B$9:FC$9),Quarterly_kt!$B24:FC24)/INDEX(Fuel_Properties!$B$31:$IV$42,MATCH("D_Auto_Diesel",Fuel_Properties!$B$31:$B$42,0),MATCH(YEAR(AL$9),Fuel_Properties!$B$31:$EI$31,0)))/158.987295</f>
        <v>1.0697345926021455</v>
      </c>
      <c r="AM24" s="47">
        <f>(SUMPRODUCT(--(AM$9=Quarterly_kt!$B$9:FC$9),Quarterly_kt!$B24:FC24)/INDEX(Fuel_Properties!$B$31:$IV$42,MATCH("D_Auto_Diesel",Fuel_Properties!$B$31:$B$42,0),MATCH(YEAR(AM$9),Fuel_Properties!$B$31:$EI$31,0)))/158.987295</f>
        <v>0.41241876003798572</v>
      </c>
      <c r="AN24" s="47">
        <f>(SUMPRODUCT(--(AN$9=Quarterly_kt!$B$9:FC$9),Quarterly_kt!$B24:FC24)/INDEX(Fuel_Properties!$B$31:$IV$42,MATCH("D_Auto_Diesel",Fuel_Properties!$B$31:$B$42,0),MATCH(YEAR(AN$9),Fuel_Properties!$B$31:$EI$31,0)))/158.987295</f>
        <v>0.66805136116138597</v>
      </c>
      <c r="AO24" s="47">
        <f>(SUMPRODUCT(--(AO$9=Quarterly_kt!$B$9:FC$9),Quarterly_kt!$B24:FC24)/INDEX(Fuel_Properties!$B$31:$IV$42,MATCH("D_Auto_Diesel",Fuel_Properties!$B$31:$B$42,0),MATCH(YEAR(AO$9),Fuel_Properties!$B$31:$EI$31,0)))/158.987295</f>
        <v>1.0685485577250464</v>
      </c>
      <c r="AP24" s="47">
        <f>(SUMPRODUCT(--(AP$9=Quarterly_kt!$B$9:FC$9),Quarterly_kt!$B24:FC24)/INDEX(Fuel_Properties!$B$31:$IV$42,MATCH("D_Auto_Diesel",Fuel_Properties!$B$31:$B$42,0),MATCH(YEAR(AP$9),Fuel_Properties!$B$31:$EI$31,0)))/158.987295</f>
        <v>0.81534158922126176</v>
      </c>
      <c r="AQ24" s="47">
        <f>(SUMPRODUCT(--(AQ$9=Quarterly_kt!$B$9:FC$9),Quarterly_kt!$B24:FC24)/INDEX(Fuel_Properties!$B$31:$IV$42,MATCH("D_Auto_Diesel",Fuel_Properties!$B$31:$B$42,0),MATCH(YEAR(AQ$9),Fuel_Properties!$B$31:$EI$31,0)))/158.987295</f>
        <v>1.1005332402171386</v>
      </c>
      <c r="AR24" s="47">
        <f>(SUMPRODUCT(--(AR$9=Quarterly_kt!$B$9:FC$9),Quarterly_kt!$B24:FC24)/INDEX(Fuel_Properties!$B$31:$IV$42,MATCH("D_Auto_Diesel",Fuel_Properties!$B$31:$B$42,0),MATCH(YEAR(AR$9),Fuel_Properties!$B$31:$EI$31,0)))/158.987295</f>
        <v>1.1264806225929</v>
      </c>
      <c r="AS24" s="47">
        <f>(SUMPRODUCT(--(AS$9=Quarterly_kt!$B$9:FC$9),Quarterly_kt!$B24:FC24)/INDEX(Fuel_Properties!$B$31:$IV$42,MATCH("D_Auto_Diesel",Fuel_Properties!$B$31:$B$42,0),MATCH(YEAR(AS$9),Fuel_Properties!$B$31:$EI$31,0)))/158.987295</f>
        <v>0.3447765128537526</v>
      </c>
      <c r="AT24" s="47">
        <f>(SUMPRODUCT(--(AT$9=Quarterly_kt!$B$9:FC$9),Quarterly_kt!$B24:FC24)/INDEX(Fuel_Properties!$B$31:$IV$42,MATCH("D_Auto_Diesel",Fuel_Properties!$B$31:$B$42,0),MATCH(YEAR(AT$9),Fuel_Properties!$B$31:$EI$31,0)))/158.987295</f>
        <v>0.89938937689904619</v>
      </c>
      <c r="AU24" s="47">
        <f>(SUMPRODUCT(--(AU$9=Quarterly_kt!$B$9:FC$9),Quarterly_kt!$B24:FC24)/INDEX(Fuel_Properties!$B$31:$IV$42,MATCH("D_Auto_Diesel",Fuel_Properties!$B$31:$B$42,0),MATCH(YEAR(AU$9),Fuel_Properties!$B$31:$EI$31,0)))/158.987295</f>
        <v>1.0119402608167933</v>
      </c>
      <c r="AV24" s="47">
        <f>(SUMPRODUCT(--(AV$9=Quarterly_kt!$B$9:FC$9),Quarterly_kt!$B24:FC24)/INDEX(Fuel_Properties!$B$31:$IV$42,MATCH("D_Auto_Diesel",Fuel_Properties!$B$31:$B$42,0),MATCH(YEAR(AV$9),Fuel_Properties!$B$31:$EI$31,0)))/158.987295</f>
        <v>1.8269910801972178</v>
      </c>
      <c r="AW24" s="47">
        <f>(SUMPRODUCT(--(AW$9=Quarterly_kt!$B$9:FC$9),Quarterly_kt!$B24:FC24)/INDEX(Fuel_Properties!$B$31:$IV$42,MATCH("D_Auto_Diesel",Fuel_Properties!$B$31:$B$42,0),MATCH(YEAR(AW$9),Fuel_Properties!$B$31:$EI$31,0)))/158.987295</f>
        <v>1.5150639075201524</v>
      </c>
      <c r="AX24" s="47">
        <f>(SUMPRODUCT(--(AX$9=Quarterly_kt!$B$9:FC$9),Quarterly_kt!$B24:FC24)/INDEX(Fuel_Properties!$B$31:$IV$42,MATCH("D_Auto_Diesel",Fuel_Properties!$B$31:$B$42,0),MATCH(YEAR(AX$9),Fuel_Properties!$B$31:$EI$31,0)))/158.987295</f>
        <v>0.9114257179421229</v>
      </c>
      <c r="AY24" s="47">
        <f>(SUMPRODUCT(--(AY$9=Quarterly_kt!$B$9:FC$9),Quarterly_kt!$B24:FC24)/INDEX(Fuel_Properties!$B$31:$IV$42,MATCH("D_Auto_Diesel",Fuel_Properties!$B$31:$B$42,0),MATCH(YEAR(AY$9),Fuel_Properties!$B$31:$EI$31,0)))/158.987295</f>
        <v>1.17106788213391</v>
      </c>
      <c r="AZ24" s="47">
        <f>(SUMPRODUCT(--(AZ$9=Quarterly_kt!$B$9:FC$9),Quarterly_kt!$B24:FC24)/INDEX(Fuel_Properties!$B$31:$IV$42,MATCH("D_Auto_Diesel",Fuel_Properties!$B$31:$B$42,0),MATCH(YEAR(AZ$9),Fuel_Properties!$B$31:$EI$31,0)))/158.987295</f>
        <v>0.48484340592019898</v>
      </c>
      <c r="BA24" s="47">
        <f>(SUMPRODUCT(--(BA$9=Quarterly_kt!$B$9:FC$9),Quarterly_kt!$B24:FC24)/INDEX(Fuel_Properties!$B$31:$IV$42,MATCH("D_Auto_Diesel",Fuel_Properties!$B$31:$B$42,0),MATCH(YEAR(BA$9),Fuel_Properties!$B$31:$EI$31,0)))/158.987295</f>
        <v>0.832650046588992</v>
      </c>
      <c r="BB24" s="47">
        <f>(SUMPRODUCT(--(BB$9=Quarterly_kt!$B$9:FC$9),Quarterly_kt!$B24:FC24)/INDEX(Fuel_Properties!$B$31:$IV$42,MATCH("D_Auto_Diesel",Fuel_Properties!$B$31:$B$42,0),MATCH(YEAR(BB$9),Fuel_Properties!$B$31:$EI$31,0)))/158.987295</f>
        <v>0.28705104760965144</v>
      </c>
      <c r="BC24" s="47">
        <f>(SUMPRODUCT(--(BC$9=Quarterly_kt!$B$9:FC$9),Quarterly_kt!$B24:FC24)/INDEX(Fuel_Properties!$B$31:$IV$42,MATCH("D_Auto_Diesel",Fuel_Properties!$B$31:$B$42,0),MATCH(YEAR(BC$9),Fuel_Properties!$B$31:$EI$31,0)))/158.987295</f>
        <v>7.341173297347646E-2</v>
      </c>
      <c r="BD24" s="47">
        <f>(SUMPRODUCT(--(BD$9=Quarterly_kt!$B$9:FC$9),Quarterly_kt!$B24:FC24)/INDEX(Fuel_Properties!$B$31:$IV$42,MATCH("D_Auto_Diesel",Fuel_Properties!$B$31:$B$42,0),MATCH(YEAR(BD$9),Fuel_Properties!$B$31:$EI$31,0)))/158.987295</f>
        <v>6.142895479581708E-2</v>
      </c>
      <c r="BE24" s="47">
        <f>(SUMPRODUCT(--(BE$9=Quarterly_kt!$B$9:FC$9),Quarterly_kt!$B24:FC24)/INDEX(Fuel_Properties!$B$31:$IV$42,MATCH("D_Auto_Diesel",Fuel_Properties!$B$31:$B$42,0),MATCH(YEAR(BE$9),Fuel_Properties!$B$31:$EI$31,0)))/158.987295</f>
        <v>0</v>
      </c>
      <c r="BF24" s="47">
        <f>(SUMPRODUCT(--(BF$9=Quarterly_kt!$B$9:FC$9),Quarterly_kt!$B24:FC24)/INDEX(Fuel_Properties!$B$31:$IV$42,MATCH("D_Auto_Diesel",Fuel_Properties!$B$31:$B$42,0),MATCH(YEAR(BF$9),Fuel_Properties!$B$31:$EI$31,0)))/158.987295</f>
        <v>0</v>
      </c>
      <c r="BG24" s="47">
        <f>(SUMPRODUCT(--(BG$9=Quarterly_kt!$B$9:FC$9),Quarterly_kt!$B24:FC24)/INDEX(Fuel_Properties!$B$31:$IV$42,MATCH("D_Auto_Diesel",Fuel_Properties!$B$31:$B$42,0),MATCH(YEAR(BG$9),Fuel_Properties!$B$31:$EI$31,0)))/158.987295</f>
        <v>3.8595870452180034E-2</v>
      </c>
      <c r="BH24" s="47">
        <f>(SUMPRODUCT(--(BH$9=Quarterly_kt!$B$9:FC$9),Quarterly_kt!$B24:FC24)/INDEX(Fuel_Properties!$B$31:$IV$42,MATCH("D_Auto_Diesel",Fuel_Properties!$B$31:$B$42,0),MATCH(YEAR(BH$9),Fuel_Properties!$B$31:$EI$31,0)))/158.987295</f>
        <v>0</v>
      </c>
      <c r="BI24" s="47">
        <f>(SUMPRODUCT(--(BI$9=Quarterly_kt!$B$9:FC$9),Quarterly_kt!$B24:FC24)/INDEX(Fuel_Properties!$B$31:$IV$42,MATCH("D_Auto_Diesel",Fuel_Properties!$B$31:$B$42,0),MATCH(YEAR(BI$9),Fuel_Properties!$B$31:$EI$31,0)))/158.987295</f>
        <v>0</v>
      </c>
      <c r="BJ24" s="47">
        <f>(SUMPRODUCT(--(BJ$9=Quarterly_kt!$B$9:FC$9),Quarterly_kt!$B24:FC24)/INDEX(Fuel_Properties!$B$31:$IV$42,MATCH("D_Auto_Diesel",Fuel_Properties!$B$31:$B$42,0),MATCH(YEAR(BJ$9),Fuel_Properties!$B$31:$EI$31,0)))/158.987295</f>
        <v>0</v>
      </c>
      <c r="BK24" s="47">
        <f>(SUMPRODUCT(--(BK$9=Quarterly_kt!$B$9:FC$9),Quarterly_kt!$B24:FC24)/INDEX(Fuel_Properties!$B$31:$IV$42,MATCH("D_Auto_Diesel",Fuel_Properties!$B$31:$B$42,0),MATCH(YEAR(BK$9),Fuel_Properties!$B$31:$EI$31,0)))/158.987295</f>
        <v>0</v>
      </c>
      <c r="BL24" s="47">
        <f>(SUMPRODUCT(--(BL$9=Quarterly_kt!$B$9:FC$9),Quarterly_kt!$B24:FC24)/INDEX(Fuel_Properties!$B$31:$IV$42,MATCH("D_Auto_Diesel",Fuel_Properties!$B$31:$B$42,0),MATCH(YEAR(BL$9),Fuel_Properties!$B$31:$EI$31,0)))/158.987295</f>
        <v>0</v>
      </c>
      <c r="BM24" s="47">
        <f>(SUMPRODUCT(--(BM$9=Quarterly_kt!$B$9:FC$9),Quarterly_kt!$B24:FC24)/INDEX(Fuel_Properties!$B$31:$IV$42,MATCH("D_Auto_Diesel",Fuel_Properties!$B$31:$B$42,0),MATCH(YEAR(BM$9),Fuel_Properties!$B$31:$EI$31,0)))/158.987295</f>
        <v>1.3620271491847833E-3</v>
      </c>
      <c r="BN24" s="47">
        <f>(SUMPRODUCT(--(BN$9=Quarterly_kt!$B$9:FC$9),Quarterly_kt!$B24:FC24)/INDEX(Fuel_Properties!$B$31:$IV$42,MATCH("D_Auto_Diesel",Fuel_Properties!$B$31:$B$42,0),MATCH(YEAR(BN$9),Fuel_Properties!$B$31:$EI$31,0)))/158.987295</f>
        <v>0</v>
      </c>
      <c r="BO24" s="47">
        <f>(SUMPRODUCT(--(BO$9=Quarterly_kt!$B$9:FC$9),Quarterly_kt!$B24:FC24)/INDEX(Fuel_Properties!$B$31:$IV$42,MATCH("D_Auto_Diesel",Fuel_Properties!$B$31:$B$42,0),MATCH(YEAR(BO$9),Fuel_Properties!$B$31:$EI$31,0)))/158.987295</f>
        <v>7.0976902504194223E-2</v>
      </c>
      <c r="BP24" s="47">
        <f>(SUMPRODUCT(--(BP$9=Quarterly_kt!$B$9:FC$9),Quarterly_kt!$B24:FC24)/INDEX(Fuel_Properties!$B$31:$IV$42,MATCH("D_Auto_Diesel",Fuel_Properties!$B$31:$B$42,0),MATCH(YEAR(BP$9),Fuel_Properties!$B$31:$EI$31,0)))/158.987295</f>
        <v>0</v>
      </c>
      <c r="BQ24" s="47">
        <f>(SUMPRODUCT(--(BQ$9=Quarterly_kt!$B$9:FC$9),Quarterly_kt!$B24:FC24)/INDEX(Fuel_Properties!$B$31:$IV$42,MATCH("D_Auto_Diesel",Fuel_Properties!$B$31:$B$42,0),MATCH(YEAR(BQ$9),Fuel_Properties!$B$31:$EI$31,0)))/158.987295</f>
        <v>0</v>
      </c>
      <c r="BR24" s="47">
        <f>(SUMPRODUCT(--(BR$9=Quarterly_kt!$B$9:FC$9),Quarterly_kt!$B24:FC24)/INDEX(Fuel_Properties!$B$31:$IV$42,MATCH("D_Auto_Diesel",Fuel_Properties!$B$31:$B$42,0),MATCH(YEAR(BR$9),Fuel_Properties!$B$31:$EI$31,0)))/158.987295</f>
        <v>2.3155503089880076E-2</v>
      </c>
      <c r="BS24" s="47">
        <f>(SUMPRODUCT(--(BS$9=Quarterly_kt!$B$9:FC$9),Quarterly_kt!$B24:FC24)/INDEX(Fuel_Properties!$B$31:$IV$42,MATCH("D_Auto_Diesel",Fuel_Properties!$B$31:$B$42,0),MATCH(YEAR(BS$9),Fuel_Properties!$B$31:$EI$31,0)))/158.987295</f>
        <v>0</v>
      </c>
      <c r="BT24" s="47">
        <f>(SUMPRODUCT(--(BT$9=Quarterly_kt!$B$9:FC$9),Quarterly_kt!$B24:FC24)/INDEX(Fuel_Properties!$B$31:$IV$42,MATCH("D_Auto_Diesel",Fuel_Properties!$B$31:$B$42,0),MATCH(YEAR(BT$9),Fuel_Properties!$B$31:$EI$31,0)))/158.987295</f>
        <v>0</v>
      </c>
      <c r="BU24" s="47">
        <f>(SUMPRODUCT(--(BU$9=Quarterly_kt!$B$9:FC$9),Quarterly_kt!$B24:FC24)/INDEX(Fuel_Properties!$B$31:$IV$42,MATCH("D_Auto_Diesel",Fuel_Properties!$B$31:$B$42,0),MATCH(YEAR(BU$9),Fuel_Properties!$B$31:$EI$31,0)))/158.987295</f>
        <v>6.7873483135970627E-3</v>
      </c>
      <c r="BV24" s="47">
        <f>(SUMPRODUCT(--(BV$9=Quarterly_kt!$B$9:FC$9),Quarterly_kt!$B24:FC24)/INDEX(Fuel_Properties!$B$31:$IV$42,MATCH("D_Auto_Diesel",Fuel_Properties!$B$31:$B$42,0),MATCH(YEAR(BV$9),Fuel_Properties!$B$31:$EI$31,0)))/158.987295</f>
        <v>0</v>
      </c>
      <c r="BW24" s="47">
        <f>(SUMPRODUCT(--(BW$9=Quarterly_kt!$B$9:FC$9),Quarterly_kt!$B24:FC24)/INDEX(Fuel_Properties!$B$31:$IV$42,MATCH("D_Auto_Diesel",Fuel_Properties!$B$31:$B$42,0),MATCH(YEAR(BW$9),Fuel_Properties!$B$31:$EI$31,0)))/158.987295</f>
        <v>0</v>
      </c>
      <c r="BX24" s="47">
        <f>(SUMPRODUCT(--(BX$9=Quarterly_kt!$B$9:FC$9),Quarterly_kt!$B24:FC24)/INDEX(Fuel_Properties!$B$31:$IV$42,MATCH("D_Auto_Diesel",Fuel_Properties!$B$31:$B$42,0),MATCH(YEAR(BX$9),Fuel_Properties!$B$31:$EI$31,0)))/158.987295</f>
        <v>0.25249447695755201</v>
      </c>
      <c r="BY24" s="47">
        <f>(SUMPRODUCT(--(BY$9=Quarterly_kt!$B$9:FC$9),Quarterly_kt!$B24:FC24)/INDEX(Fuel_Properties!$B$31:$IV$42,MATCH("D_Auto_Diesel",Fuel_Properties!$B$31:$B$42,0),MATCH(YEAR(BY$9),Fuel_Properties!$B$31:$EI$31,0)))/158.987295</f>
        <v>1.8906646071641057E-4</v>
      </c>
      <c r="BZ24" s="47">
        <f>(SUMPRODUCT(--(BZ$9=Quarterly_kt!$B$9:FC$9),Quarterly_kt!$B24:FC24)/INDEX(Fuel_Properties!$B$31:$IV$42,MATCH("D_Auto_Diesel",Fuel_Properties!$B$31:$B$42,0),MATCH(YEAR(BZ$9),Fuel_Properties!$B$31:$EI$31,0)))/158.987295</f>
        <v>8.0826009138216463E-4</v>
      </c>
      <c r="CA24" s="47">
        <f>(SUMPRODUCT(--(CA$9=Quarterly_kt!$B$9:FC$9),Quarterly_kt!$B24:FC24)/INDEX(Fuel_Properties!$B$31:$IV$42,MATCH("D_Auto_Diesel",Fuel_Properties!$B$31:$B$42,0),MATCH(YEAR(CA$9),Fuel_Properties!$B$31:$EI$31,0)))/158.987295</f>
        <v>6.8739876930632696E-4</v>
      </c>
      <c r="CB24" s="47">
        <f>(SUMPRODUCT(--(CB$9=Quarterly_kt!$B$9:FC$9),Quarterly_kt!$B24:FC24)/INDEX(Fuel_Properties!$B$31:$IV$42,MATCH("D_Auto_Diesel",Fuel_Properties!$B$31:$B$42,0),MATCH(YEAR(CB$9),Fuel_Properties!$B$31:$EI$31,0)))/158.987295</f>
        <v>3.7769163148699278E-4</v>
      </c>
      <c r="CC24" s="47">
        <f>(SUMPRODUCT(--(CC$9=Quarterly_kt!$B$9:FC$9),Quarterly_kt!$B24:FC24)/INDEX(Fuel_Properties!$B$31:$IV$42,MATCH("D_Auto_Diesel",Fuel_Properties!$B$31:$B$42,0),MATCH(YEAR(CC$9),Fuel_Properties!$B$31:$EI$31,0)))/158.987295</f>
        <v>6.34521940898148E-4</v>
      </c>
      <c r="CD24" s="47">
        <f>(SUMPRODUCT(--(CD$9=Quarterly_kt!$B$9:FC$9),Quarterly_kt!$B24:FC24)/INDEX(Fuel_Properties!$B$31:$IV$42,MATCH("D_Auto_Diesel",Fuel_Properties!$B$31:$B$42,0),MATCH(YEAR(CD$9),Fuel_Properties!$B$31:$EI$31,0)))/158.987295</f>
        <v>0.26199058388847735</v>
      </c>
      <c r="CE24" s="47">
        <f>(SUMPRODUCT(--(CE$9=Quarterly_kt!$B$9:FC$9),Quarterly_kt!$B24:FC24)/INDEX(Fuel_Properties!$B$31:$IV$42,MATCH("D_Auto_Diesel",Fuel_Properties!$B$31:$B$42,0),MATCH(YEAR(CE$9),Fuel_Properties!$B$31:$EI$31,0)))/158.987295</f>
        <v>3.7754398664905209E-2</v>
      </c>
      <c r="CF24" s="47">
        <f>(SUMPRODUCT(--(CF$9=Quarterly_kt!$B$9:FC$9),Quarterly_kt!$B24:FC24)/INDEX(Fuel_Properties!$B$31:$IV$42,MATCH("D_Auto_Diesel",Fuel_Properties!$B$31:$B$42,0),MATCH(YEAR(CF$9),Fuel_Properties!$B$31:$EI$31,0)))/158.987295</f>
        <v>0</v>
      </c>
      <c r="CG24" s="47">
        <f>(SUMPRODUCT(--(CG$9=Quarterly_kt!$B$9:FC$9),Quarterly_kt!$B24:FC24)/INDEX(Fuel_Properties!$B$31:$IV$42,MATCH("D_Auto_Diesel",Fuel_Properties!$B$31:$B$42,0),MATCH(YEAR(CG$9),Fuel_Properties!$B$31:$EI$31,0)))/158.987295</f>
        <v>4.3083097575567509E-4</v>
      </c>
      <c r="CH24" s="47">
        <f>(SUMPRODUCT(--(CH$9=Quarterly_kt!$B$9:FC$9),Quarterly_kt!$B24:FC24)/INDEX(Fuel_Properties!$B$31:$IV$42,MATCH("D_Auto_Diesel",Fuel_Properties!$B$31:$B$42,0),MATCH(YEAR(CH$9),Fuel_Properties!$B$31:$EI$31,0)))/158.987295</f>
        <v>8.7131156906562063E-2</v>
      </c>
      <c r="CI24" s="47">
        <f>(SUMPRODUCT(--(CI$9=Quarterly_kt!$B$9:FC$9),Quarterly_kt!$B24:FC24)/INDEX(Fuel_Properties!$B$31:$IV$42,MATCH("D_Auto_Diesel",Fuel_Properties!$B$31:$B$42,0),MATCH(YEAR(CI$9),Fuel_Properties!$B$31:$EI$31,0)))/158.987295</f>
        <v>0.31723261940000058</v>
      </c>
      <c r="CJ24" s="47">
        <f>(SUMPRODUCT(--(CJ$9=Quarterly_kt!$B$9:FC$9),Quarterly_kt!$B24:FC24)/INDEX(Fuel_Properties!$B$31:$IV$42,MATCH("D_Auto_Diesel",Fuel_Properties!$B$31:$B$42,0),MATCH(YEAR(CJ$9),Fuel_Properties!$B$31:$EI$31,0)))/158.987295</f>
        <v>1.1266316743355775E-3</v>
      </c>
      <c r="CK24" s="47">
        <f>(SUMPRODUCT(--(CK$9=Quarterly_kt!$B$9:FC$9),Quarterly_kt!$B24:FC24)/INDEX(Fuel_Properties!$B$31:$IV$42,MATCH("D_Auto_Diesel",Fuel_Properties!$B$31:$B$42,0),MATCH(YEAR(CK$9),Fuel_Properties!$B$31:$EI$31,0)))/158.987295</f>
        <v>0.22461752686008318</v>
      </c>
      <c r="CL24" s="47">
        <f>(SUMPRODUCT(--(CL$9=Quarterly_kt!$B$9:FC$9),Quarterly_kt!$B24:FC24)/INDEX(Fuel_Properties!$B$31:$IV$42,MATCH("D_Auto_Diesel",Fuel_Properties!$B$31:$B$42,0),MATCH(YEAR(CL$9),Fuel_Properties!$B$31:$EI$31,0)))/158.987295</f>
        <v>0.64666905527149454</v>
      </c>
      <c r="CM24" s="47">
        <f>(SUMPRODUCT(--(CM$9=Quarterly_kt!$B$9:FC$9),Quarterly_kt!$B24:FC24)/INDEX(Fuel_Properties!$B$31:$IV$42,MATCH("D_Auto_Diesel",Fuel_Properties!$B$31:$B$42,0),MATCH(YEAR(CM$9),Fuel_Properties!$B$31:$EI$31,0)))/158.987295</f>
        <v>0.64088785992531583</v>
      </c>
      <c r="CN24" s="47">
        <f>(SUMPRODUCT(--(CN$9=Quarterly_kt!$B$9:FC$9),Quarterly_kt!$B24:FC24)/INDEX(Fuel_Properties!$B$31:$IV$42,MATCH("D_Auto_Diesel",Fuel_Properties!$B$31:$B$42,0),MATCH(YEAR(CN$9),Fuel_Properties!$B$31:$EI$31,0)))/158.987295</f>
        <v>0.12928922600021528</v>
      </c>
      <c r="CO24" s="47">
        <f>(SUMPRODUCT(--(CO$9=Quarterly_kt!$B$9:FC$9),Quarterly_kt!$B24:FC24)/INDEX(Fuel_Properties!$B$31:$IV$42,MATCH("D_Auto_Diesel",Fuel_Properties!$B$31:$B$42,0),MATCH(YEAR(CO$9),Fuel_Properties!$B$31:$EI$31,0)))/158.987295</f>
        <v>0.48492190989838779</v>
      </c>
      <c r="CP24" s="47">
        <f>(SUMPRODUCT(--(CP$9=Quarterly_kt!$B$9:FC$9),Quarterly_kt!$B24:FC24)/INDEX(Fuel_Properties!$B$31:$IV$42,MATCH("D_Auto_Diesel",Fuel_Properties!$B$31:$B$42,0),MATCH(YEAR(CP$9),Fuel_Properties!$B$31:$EI$31,0)))/158.987295</f>
        <v>1.0998578819601785</v>
      </c>
      <c r="CQ24" s="47">
        <f>(SUMPRODUCT(--(CQ$9=Quarterly_kt!$B$9:FC$9),Quarterly_kt!$B24:FC24)/INDEX(Fuel_Properties!$B$31:$IV$42,MATCH("D_Auto_Diesel",Fuel_Properties!$B$31:$B$42,0),MATCH(YEAR(CQ$9),Fuel_Properties!$B$31:$EI$31,0)))/158.987295</f>
        <v>0.29560987874050237</v>
      </c>
      <c r="CR24" s="47">
        <f>(SUMPRODUCT(--(CR$9=Quarterly_kt!$B$9:FC$9),Quarterly_kt!$B24:FC24)/INDEX(Fuel_Properties!$B$31:$IV$42,MATCH("D_Auto_Diesel",Fuel_Properties!$B$31:$B$42,0),MATCH(YEAR(CR$9),Fuel_Properties!$B$31:$EI$31,0)))/158.987295</f>
        <v>0.27467547579314033</v>
      </c>
      <c r="CS24" s="47">
        <f>(SUMPRODUCT(--(CS$9=Quarterly_kt!$B$9:FC$9),Quarterly_kt!$B24:FC24)/INDEX(Fuel_Properties!$B$31:$IV$42,MATCH("D_Auto_Diesel",Fuel_Properties!$B$31:$B$42,0),MATCH(YEAR(CS$9),Fuel_Properties!$B$31:$EI$31,0)))/158.987295</f>
        <v>0.3143665668105472</v>
      </c>
      <c r="CT24" s="47">
        <f>(SUMPRODUCT(--(CT$9=Quarterly_kt!$B$9:FC$9),Quarterly_kt!$B24:FC24)/INDEX(Fuel_Properties!$B$31:$IV$42,MATCH("D_Auto_Diesel",Fuel_Properties!$B$31:$B$42,0),MATCH(YEAR(CT$9),Fuel_Properties!$B$31:$EI$31,0)))/158.987295</f>
        <v>0.22644293488971565</v>
      </c>
      <c r="CU24" s="47">
        <f>(SUMPRODUCT(--(CU$9=Quarterly_kt!$B$9:FC$9),Quarterly_kt!$B24:FC24)/INDEX(Fuel_Properties!$B$31:$IV$42,MATCH("D_Auto_Diesel",Fuel_Properties!$B$31:$B$42,0),MATCH(YEAR(CU$9),Fuel_Properties!$B$31:$EI$31,0)))/158.987295</f>
        <v>0.2172197852073797</v>
      </c>
      <c r="CV24" s="47">
        <f>(SUMPRODUCT(--(CV$9=Quarterly_kt!$B$9:FC$9),Quarterly_kt!$B24:FC24)/INDEX(Fuel_Properties!$B$31:$IV$42,MATCH("D_Auto_Diesel",Fuel_Properties!$B$31:$B$42,0),MATCH(YEAR(CV$9),Fuel_Properties!$B$31:$EI$31,0)))/158.987295</f>
        <v>0</v>
      </c>
      <c r="CW24" s="47">
        <f>(SUMPRODUCT(--(CW$9=Quarterly_kt!$B$9:FC$9),Quarterly_kt!$B24:FC24)/INDEX(Fuel_Properties!$B$31:$IV$42,MATCH("D_Auto_Diesel",Fuel_Properties!$B$31:$B$42,0),MATCH(YEAR(CW$9),Fuel_Properties!$B$31:$EI$31,0)))/158.987295</f>
        <v>0</v>
      </c>
      <c r="CX24" s="47">
        <f>(SUMPRODUCT(--(CX$9=Quarterly_kt!$B$9:FC$9),Quarterly_kt!$B24:FC24)/INDEX(Fuel_Properties!$B$31:$IV$42,MATCH("D_Auto_Diesel",Fuel_Properties!$B$31:$B$42,0),MATCH(YEAR(CX$9),Fuel_Properties!$B$31:$EI$31,0)))/158.987295</f>
        <v>0.84186139574933427</v>
      </c>
      <c r="CY24" s="47">
        <f>(SUMPRODUCT(--(CY$9=Quarterly_kt!$B$9:FC$9),Quarterly_kt!$B24:FC24)/INDEX(Fuel_Properties!$B$31:$IV$42,MATCH("D_Auto_Diesel",Fuel_Properties!$B$31:$B$42,0),MATCH(YEAR(CY$9),Fuel_Properties!$B$31:$EI$31,0)))/158.987295</f>
        <v>0.20787684417273061</v>
      </c>
      <c r="CZ24" s="47">
        <f>(SUMPRODUCT(--(CZ$9=Quarterly_kt!$B$9:FC$9),Quarterly_kt!$B24:FC24)/INDEX(Fuel_Properties!$B$31:$IV$42,MATCH("D_Auto_Diesel",Fuel_Properties!$B$31:$B$42,0),MATCH(YEAR(CZ$9),Fuel_Properties!$B$31:$EI$31,0)))/158.987295</f>
        <v>0.25927476049072773</v>
      </c>
      <c r="DA24" s="47">
        <f>(SUMPRODUCT(--(DA$9=Quarterly_kt!$B$9:FC$9),Quarterly_kt!$B24:FC24)/INDEX(Fuel_Properties!$B$31:$IV$42,MATCH("D_Auto_Diesel",Fuel_Properties!$B$31:$B$42,0),MATCH(YEAR(DA$9),Fuel_Properties!$B$31:$EI$31,0)))/158.987295</f>
        <v>0.44422537986122357</v>
      </c>
      <c r="DB24" s="47">
        <f>(SUMPRODUCT(--(DB$9=Quarterly_kt!$B$9:FC$9),Quarterly_kt!$B24:FC24)/INDEX(Fuel_Properties!$B$31:$IV$42,MATCH("D_Auto_Diesel",Fuel_Properties!$B$31:$B$42,0),MATCH(YEAR(DB$9),Fuel_Properties!$B$31:$EI$31,0)))/158.987295</f>
        <v>0.374316913950481</v>
      </c>
      <c r="DC24" s="47">
        <f>(SUMPRODUCT(--(DC$9=Quarterly_kt!$B$9:FC$9),Quarterly_kt!$B24:FC24)/INDEX(Fuel_Properties!$B$31:$IV$42,MATCH("D_Auto_Diesel",Fuel_Properties!$B$31:$B$42,0),MATCH(YEAR(DC$9),Fuel_Properties!$B$31:$EI$31,0)))/158.987295</f>
        <v>0.40876403352207152</v>
      </c>
      <c r="DD24" s="47">
        <f>(SUMPRODUCT(--(DD$9=Quarterly_kt!$B$9:FC$9),Quarterly_kt!$B24:FC24)/INDEX(Fuel_Properties!$B$31:$IV$42,MATCH("D_Auto_Diesel",Fuel_Properties!$B$31:$B$42,0),MATCH(YEAR(DD$9),Fuel_Properties!$B$31:$EI$31,0)))/158.987295</f>
        <v>0.15556763677492494</v>
      </c>
      <c r="DE24" s="47">
        <f>(SUMPRODUCT(--(DE$9=Quarterly_kt!$B$9:FC$9),Quarterly_kt!$B24:FC24)/INDEX(Fuel_Properties!$B$31:$IV$42,MATCH("D_Auto_Diesel",Fuel_Properties!$B$31:$B$42,0),MATCH(YEAR(DE$9),Fuel_Properties!$B$31:$EI$31,0)))/158.987295</f>
        <v>0.17059490370212888</v>
      </c>
      <c r="DF24" s="47">
        <f>(SUMPRODUCT(--(DF$9=Quarterly_kt!$B$9:FC$9),Quarterly_kt!$B24:FC24)/INDEX(Fuel_Properties!$B$31:$IV$42,MATCH("D_Auto_Diesel",Fuel_Properties!$B$31:$B$42,0),MATCH(YEAR(DF$9),Fuel_Properties!$B$31:$EI$31,0)))/158.987295</f>
        <v>0.50157372309902548</v>
      </c>
      <c r="DG24" s="47">
        <f>(SUMPRODUCT(--(DG$9=Quarterly_kt!$B$9:FC$9),Quarterly_kt!$B24:FC24)/INDEX(Fuel_Properties!$B$31:$IV$42,MATCH("D_Auto_Diesel",Fuel_Properties!$B$31:$B$42,0),MATCH(YEAR(DG$9),Fuel_Properties!$B$31:$EI$31,0)))/158.987295</f>
        <v>0.43579417657920733</v>
      </c>
      <c r="DH24" s="47">
        <f>(SUMPRODUCT(--(DH$9=Quarterly_kt!$B$9:FC$9),Quarterly_kt!$B24:FC24)/INDEX(Fuel_Properties!$B$31:$IV$42,MATCH("D_Auto_Diesel",Fuel_Properties!$B$31:$B$42,0),MATCH(YEAR(DH$9),Fuel_Properties!$B$31:$EI$31,0)))/158.987295</f>
        <v>0.48060335645260727</v>
      </c>
      <c r="DI24" s="47">
        <f>(SUMPRODUCT(--(DI$9=Quarterly_kt!$B$9:FC$9),Quarterly_kt!$B24:FC24)/INDEX(Fuel_Properties!$B$31:$IV$42,MATCH("D_Auto_Diesel",Fuel_Properties!$B$31:$B$42,0),MATCH(YEAR(DI$9),Fuel_Properties!$B$31:$EI$31,0)))/158.987295</f>
        <v>0.36496676323092991</v>
      </c>
      <c r="DJ24" s="47">
        <f>(SUMPRODUCT(--(DJ$9=Quarterly_kt!$B$9:FC$9),Quarterly_kt!$B24:FC24)/INDEX(Fuel_Properties!$B$31:$IV$42,MATCH("D_Auto_Diesel",Fuel_Properties!$B$31:$B$42,0),MATCH(YEAR(DJ$9),Fuel_Properties!$B$31:$EI$31,0)))/158.987295</f>
        <v>0.67484299739526221</v>
      </c>
      <c r="DK24" s="47">
        <f>(SUMPRODUCT(--(DK$9=Quarterly_kt!$B$9:FC$9),Quarterly_kt!$B24:FC24)/INDEX(Fuel_Properties!$B$31:$IV$42,MATCH("D_Auto_Diesel",Fuel_Properties!$B$31:$B$42,0),MATCH(YEAR(DK$9),Fuel_Properties!$B$31:$EI$31,0)))/158.987295</f>
        <v>0.62735097100233839</v>
      </c>
      <c r="DL24" s="47">
        <f>(SUMPRODUCT(--(DL$9=Quarterly_kt!$B$9:FC$9),Quarterly_kt!$B24:FC24)/INDEX(Fuel_Properties!$B$31:$IV$42,MATCH("D_Auto_Diesel",Fuel_Properties!$B$31:$B$42,0),MATCH(YEAR(DL$9),Fuel_Properties!$B$31:$EI$31,0)))/158.987295</f>
        <v>0.33049215027982898</v>
      </c>
      <c r="DM24" s="47">
        <f>(SUMPRODUCT(--(DM$9=Quarterly_kt!$B$9:FC$9),Quarterly_kt!$B24:FC24)/INDEX(Fuel_Properties!$B$31:$IV$42,MATCH("D_Auto_Diesel",Fuel_Properties!$B$31:$B$42,0),MATCH(YEAR(DM$9),Fuel_Properties!$B$31:$EI$31,0)))/158.987295</f>
        <v>0.35163545084877312</v>
      </c>
      <c r="DN24" s="47">
        <f>(SUMPRODUCT(--(DN$9=Quarterly_kt!$B$9:FC$9),Quarterly_kt!$B24:FC24)/INDEX(Fuel_Properties!$B$31:$IV$42,MATCH("D_Auto_Diesel",Fuel_Properties!$B$31:$B$42,0),MATCH(YEAR(DN$9),Fuel_Properties!$B$31:$EI$31,0)))/158.987295</f>
        <v>0.58636698595233638</v>
      </c>
      <c r="DO24" s="47">
        <f>(SUMPRODUCT(--(DO$9=Quarterly_kt!$B$9:FC$9),Quarterly_kt!$B24:FC24)/INDEX(Fuel_Properties!$B$31:$IV$42,MATCH("D_Auto_Diesel",Fuel_Properties!$B$31:$B$42,0),MATCH(YEAR(DO$9),Fuel_Properties!$B$31:$EI$31,0)))/158.987295</f>
        <v>0.57007569123118917</v>
      </c>
      <c r="DP24" s="47">
        <f>(SUMPRODUCT(--(DP$9=Quarterly_kt!$B$9:FC$9),Quarterly_kt!$B24:FC24)/INDEX(Fuel_Properties!$B$31:$IV$42,MATCH("D_Auto_Diesel",Fuel_Properties!$B$31:$B$42,0),MATCH(YEAR(DP$9),Fuel_Properties!$B$31:$EI$31,0)))/158.987295</f>
        <v>0.41920738642254685</v>
      </c>
      <c r="DQ24" s="47">
        <f>(SUMPRODUCT(--(DQ$9=Quarterly_kt!$B$9:FC$9),Quarterly_kt!$B24:FC24)/INDEX(Fuel_Properties!$B$31:$IV$42,MATCH("D_Auto_Diesel",Fuel_Properties!$B$31:$B$42,0),MATCH(YEAR(DQ$9),Fuel_Properties!$B$31:$EI$31,0)))/158.987295</f>
        <v>0.90583785489892843</v>
      </c>
      <c r="DR24" s="47">
        <f>(SUMPRODUCT(--(DR$9=Quarterly_kt!$B$9:FC$9),Quarterly_kt!$B24:FC24)/INDEX(Fuel_Properties!$B$31:$IV$42,MATCH("D_Auto_Diesel",Fuel_Properties!$B$31:$B$42,0),MATCH(YEAR(DR$9),Fuel_Properties!$B$31:$EI$31,0)))/158.987295</f>
        <v>1.5745061254011359</v>
      </c>
      <c r="DS24" s="47">
        <f>(SUMPRODUCT(--(DS$9=Quarterly_kt!$B$9:FC$9),Quarterly_kt!$B24:FC24)/INDEX(Fuel_Properties!$B$31:$IV$42,MATCH("D_Auto_Diesel",Fuel_Properties!$B$31:$B$42,0),MATCH(YEAR(DS$9),Fuel_Properties!$B$31:$EI$31,0)))/158.987295</f>
        <v>1.7993364173302875</v>
      </c>
      <c r="DT24" s="47">
        <f>(SUMPRODUCT(--(DT$9=Quarterly_kt!$B$9:FC$9),Quarterly_kt!$B24:FC24)/INDEX(Fuel_Properties!$B$31:$IV$42,MATCH("D_Auto_Diesel",Fuel_Properties!$B$31:$B$42,0),MATCH(YEAR(DT$9),Fuel_Properties!$B$31:$EI$31,0)))/158.987295</f>
        <v>0.95541492619426582</v>
      </c>
      <c r="DU24" s="47">
        <f>(SUMPRODUCT(--(DU$9=Quarterly_kt!$B$9:FC$9),Quarterly_kt!$B24:FC24)/INDEX(Fuel_Properties!$B$31:$IV$42,MATCH("D_Auto_Diesel",Fuel_Properties!$B$31:$B$42,0),MATCH(YEAR(DU$9),Fuel_Properties!$B$31:$EI$31,0)))/158.987295</f>
        <v>1.5498177069546086</v>
      </c>
      <c r="DV24" s="47">
        <f>(SUMPRODUCT(--(DV$9=Quarterly_kt!$B$9:FC$9),Quarterly_kt!$B24:FC24)/INDEX(Fuel_Properties!$B$31:$IV$42,MATCH("D_Auto_Diesel",Fuel_Properties!$B$31:$B$42,0),MATCH(YEAR(DV$9),Fuel_Properties!$B$31:$EI$31,0)))/158.987295</f>
        <v>2.0192093663384743</v>
      </c>
      <c r="DW24" s="47">
        <f>(SUMPRODUCT(--(DW$9=Quarterly_kt!$B$9:FC$9),Quarterly_kt!$B24:FC24)/INDEX(Fuel_Properties!$B$31:$IV$42,MATCH("D_Auto_Diesel",Fuel_Properties!$B$31:$B$42,0),MATCH(YEAR(DW$9),Fuel_Properties!$B$31:$EI$31,0)))/158.987295</f>
        <v>1.4702238521971573</v>
      </c>
      <c r="DX24" s="47">
        <f>(SUMPRODUCT(--(DX$9=Quarterly_kt!$B$9:FC$9),Quarterly_kt!$B24:FC24)/INDEX(Fuel_Properties!$B$31:$IV$42,MATCH("D_Auto_Diesel",Fuel_Properties!$B$31:$B$42,0),MATCH(YEAR(DX$9),Fuel_Properties!$B$31:$EI$31,0)))/158.987295</f>
        <v>0.31174083975757311</v>
      </c>
      <c r="DY24" s="47">
        <f>(SUMPRODUCT(--(DY$9=Quarterly_kt!$B$9:FC$9),Quarterly_kt!$B24:FC24)/INDEX(Fuel_Properties!$B$31:$IV$42,MATCH("D_Auto_Diesel",Fuel_Properties!$B$31:$B$42,0),MATCH(YEAR(DY$9),Fuel_Properties!$B$31:$EI$31,0)))/158.987295</f>
        <v>1.590396609480466</v>
      </c>
      <c r="DZ24" s="47">
        <f>(SUMPRODUCT(--(DZ$9=Quarterly_kt!$B$9:FC$9),Quarterly_kt!$B24:FC24)/INDEX(Fuel_Properties!$B$31:$IV$42,MATCH("D_Auto_Diesel",Fuel_Properties!$B$31:$B$42,0),MATCH(YEAR(DZ$9),Fuel_Properties!$B$31:$EI$31,0)))/158.987295</f>
        <v>1.2855456218836405</v>
      </c>
      <c r="EA24" s="47">
        <f>(SUMPRODUCT(--(EA$9=Quarterly_kt!$B$9:FC$9),Quarterly_kt!$B24:FC24)/INDEX(Fuel_Properties!$B$31:$IV$42,MATCH("D_Auto_Diesel",Fuel_Properties!$B$31:$B$42,0),MATCH(YEAR(EA$9),Fuel_Properties!$B$31:$EI$31,0)))/158.987295</f>
        <v>2.061553789233991</v>
      </c>
      <c r="EB24" s="47">
        <f>(SUMPRODUCT(--(EB$9=Quarterly_kt!$B$9:FC$9),Quarterly_kt!$B24:FC24)/INDEX(Fuel_Properties!$B$31:$IV$42,MATCH("D_Auto_Diesel",Fuel_Properties!$B$31:$B$42,0),MATCH(YEAR(EB$9),Fuel_Properties!$B$31:$EI$31,0)))/158.987295</f>
        <v>0.64519910801022562</v>
      </c>
      <c r="EC24" s="47">
        <f>(SUMPRODUCT(--(EC$9=Quarterly_kt!$B$9:FC$9),Quarterly_kt!$B24:FC24)/INDEX(Fuel_Properties!$B$31:$IV$42,MATCH("D_Auto_Diesel",Fuel_Properties!$B$31:$B$42,0),MATCH(YEAR(EC$9),Fuel_Properties!$B$31:$EI$31,0)))/158.987295</f>
        <v>1.6502286203826813</v>
      </c>
      <c r="ED24" s="47">
        <f>(SUMPRODUCT(--(ED$9=Quarterly_kt!$B$9:FC$9),Quarterly_kt!$B24:FC24)/INDEX(Fuel_Properties!$B$31:$IV$42,MATCH("D_Auto_Diesel",Fuel_Properties!$B$31:$B$42,0),MATCH(YEAR(ED$9),Fuel_Properties!$B$31:$EI$31,0)))/158.987295</f>
        <v>2.2909336733489942</v>
      </c>
      <c r="EE24" s="47">
        <f>(SUMPRODUCT(--(EE$9=Quarterly_kt!$B$9:FC$9),Quarterly_kt!$B24:FC24)/INDEX(Fuel_Properties!$B$31:$IV$42,MATCH("D_Auto_Diesel",Fuel_Properties!$B$31:$B$42,0),MATCH(YEAR(EE$9),Fuel_Properties!$B$31:$EI$31,0)))/158.987295</f>
        <v>1.5052587854920467</v>
      </c>
      <c r="EF24" s="47">
        <f>(SUMPRODUCT(--(EF$9=Quarterly_kt!$B$9:FC$9),Quarterly_kt!$B24:FC24)/INDEX(Fuel_Properties!$B$31:$IV$42,MATCH("D_Auto_Diesel",Fuel_Properties!$B$31:$B$42,0),MATCH(YEAR(EF$9),Fuel_Properties!$B$31:$EI$31,0)))/158.987295</f>
        <v>1.0389660126862288</v>
      </c>
      <c r="EG24" s="47">
        <f>(SUMPRODUCT(--(EG$9=Quarterly_kt!$B$9:FC$9),Quarterly_kt!$B24:FC24)/INDEX(Fuel_Properties!$B$31:$IV$42,MATCH("D_Auto_Diesel",Fuel_Properties!$B$31:$B$42,0),MATCH(YEAR(EG$9),Fuel_Properties!$B$31:$EI$31,0)))/158.987295</f>
        <v>1.8069559565400388</v>
      </c>
      <c r="EH24" s="47">
        <f>(SUMPRODUCT(--(EH$9=Quarterly_kt!$B$9:FC$9),Quarterly_kt!$B24:FC24)/INDEX(Fuel_Properties!$B$31:$IV$42,MATCH("D_Auto_Diesel",Fuel_Properties!$B$31:$B$42,0),MATCH(YEAR(EH$9),Fuel_Properties!$B$31:$EI$31,0)))/158.987295</f>
        <v>1.3107588188861987</v>
      </c>
      <c r="EI24" s="47">
        <f>(SUMPRODUCT(--(EI$9=Quarterly_kt!$B$9:FC$9),Quarterly_kt!$B24:FC24)/INDEX(Fuel_Properties!$B$31:$IV$42,MATCH("D_Auto_Diesel",Fuel_Properties!$B$31:$B$42,0),MATCH(YEAR(EI$9),Fuel_Properties!$B$31:$EI$31,0)))/158.987295</f>
        <v>2.0386466916319415</v>
      </c>
      <c r="EJ24" s="47">
        <f>(SUMPRODUCT(--(EJ$9=Quarterly_kt!$B$9:FC$9),Quarterly_kt!$B24:FC24)/INDEX(Fuel_Properties!$B$31:$IV$42,MATCH("D_Auto_Diesel",Fuel_Properties!$B$31:$B$42,0),MATCH(YEAR(EJ$9),Fuel_Properties!$B$31:$EI$31,0)))/158.987295</f>
        <v>0.95175625011505705</v>
      </c>
      <c r="EK24" s="47">
        <f>(SUMPRODUCT(--(EK$9=Quarterly_kt!$B$9:FC$9),Quarterly_kt!$B24:FC24)/INDEX(Fuel_Properties!$B$31:$IV$42,MATCH("D_Auto_Diesel",Fuel_Properties!$B$31:$B$42,0),MATCH(YEAR(EK$9),Fuel_Properties!$B$31:$EI$31,0)))/158.987295</f>
        <v>1.9097577876476612</v>
      </c>
      <c r="EL24" s="47">
        <f>(SUMPRODUCT(--(EL$9=Quarterly_kt!$B$9:FC$9),Quarterly_kt!$B24:FC24)/INDEX(Fuel_Properties!$B$31:$IV$42,MATCH("D_Auto_Diesel",Fuel_Properties!$B$31:$B$42,0),MATCH(YEAR(EL$9),Fuel_Properties!$B$31:$EI$31,0)))/158.987295</f>
        <v>1.9086136613763869</v>
      </c>
      <c r="EM24" s="47">
        <f>(SUMPRODUCT(--(EM$9=Quarterly_kt!$B$9:FC$9),Quarterly_kt!$B24:FC24)/INDEX(Fuel_Properties!$B$31:$IV$42,MATCH("D_Auto_Diesel",Fuel_Properties!$B$31:$B$42,0),MATCH(YEAR(EM$9),Fuel_Properties!$B$31:$EI$31,0)))/158.987295</f>
        <v>1.0751797024602403</v>
      </c>
      <c r="EN24" s="47">
        <f>(SUMPRODUCT(--(EN$9=Quarterly_kt!$B$9:FC$9),Quarterly_kt!$B24:FC24)/INDEX(Fuel_Properties!$B$31:$IV$42,MATCH("D_Auto_Diesel",Fuel_Properties!$B$31:$B$42,0),MATCH(YEAR(EN$9),Fuel_Properties!$B$31:$EI$31,0)))/158.987295</f>
        <v>1.0539179440563062</v>
      </c>
      <c r="EO24" s="47">
        <f>(SUMPRODUCT(--(EO$9=Quarterly_kt!$B$9:FC$9),Quarterly_kt!$B24:FC24)/INDEX(Fuel_Properties!$B$31:$IV$42,MATCH("D_Auto_Diesel",Fuel_Properties!$B$31:$B$42,0),MATCH(YEAR(EO$9),Fuel_Properties!$B$31:$EI$31,0)))/158.987295</f>
        <v>1.2748064869673656</v>
      </c>
      <c r="EP24" s="47">
        <f>(SUMPRODUCT(--(EP$9=Quarterly_kt!$B$9:FC$9),Quarterly_kt!$B24:FC24)/INDEX(Fuel_Properties!$B$31:$IV$42,MATCH("D_Auto_Diesel",Fuel_Properties!$B$31:$B$42,0),MATCH(YEAR(EP$9),Fuel_Properties!$B$31:$EI$31,0)))/158.987295</f>
        <v>0.57139531851225234</v>
      </c>
      <c r="EQ24" s="47">
        <f>(SUMPRODUCT(--(EQ$9=Quarterly_kt!$B$9:FC$9),Quarterly_kt!$B24:FC24)/INDEX(Fuel_Properties!$B$31:$IV$42,MATCH("D_Auto_Diesel",Fuel_Properties!$B$31:$B$42,0),MATCH(YEAR(EQ$9),Fuel_Properties!$B$31:$EI$31,0)))/158.987295</f>
        <v>2.0232759679093761</v>
      </c>
      <c r="ER24" s="47">
        <f>(SUMPRODUCT(--(ER$9=Quarterly_kt!$B$9:FC$9),Quarterly_kt!$B24:FC24)/INDEX(Fuel_Properties!$B$31:$IV$42,MATCH("D_Auto_Diesel",Fuel_Properties!$B$31:$B$42,0),MATCH(YEAR(ER$9),Fuel_Properties!$B$31:$EI$31,0)))/158.987295</f>
        <v>0.5117091259462837</v>
      </c>
      <c r="ES24" s="47">
        <f>(SUMPRODUCT(--(ES$9=Quarterly_kt!$B$9:FC$9),Quarterly_kt!$B24:FC24)/INDEX(Fuel_Properties!$B$31:$IV$42,MATCH("D_Auto_Diesel",Fuel_Properties!$B$31:$B$42,0),MATCH(YEAR(ES$9),Fuel_Properties!$B$31:$EI$31,0)))/158.987295</f>
        <v>1.1544214091763703</v>
      </c>
      <c r="ET24" s="47">
        <f>(SUMPRODUCT(--(ET$9=Quarterly_kt!$B$9:FC$9),Quarterly_kt!$B24:FC24)/INDEX(Fuel_Properties!$B$31:$IV$42,MATCH("D_Auto_Diesel",Fuel_Properties!$B$31:$B$42,0),MATCH(YEAR(ET$9),Fuel_Properties!$B$31:$EI$31,0)))/158.987295</f>
        <v>1.4650040693183461</v>
      </c>
      <c r="EU24" s="47">
        <f>(SUMPRODUCT(--(EU$9=Quarterly_kt!$B$9:FC$9),Quarterly_kt!$B24:FC24)/INDEX(Fuel_Properties!$B$31:$IV$42,MATCH("D_Auto_Diesel",Fuel_Properties!$B$31:$B$42,0),MATCH(YEAR(EU$9),Fuel_Properties!$B$31:$EI$31,0)))/158.987295</f>
        <v>1.4286946019751168</v>
      </c>
      <c r="EV24" s="47">
        <f>(SUMPRODUCT(--(EV$9=Quarterly_kt!$B$9:FC$9),Quarterly_kt!$B24:FC24)/INDEX(Fuel_Properties!$B$31:$IV$42,MATCH("D_Auto_Diesel",Fuel_Properties!$B$31:$B$42,0),MATCH(YEAR(EV$9),Fuel_Properties!$B$31:$EI$31,0)))/158.987295</f>
        <v>0.6365124692875439</v>
      </c>
      <c r="EW24" s="47">
        <f>(SUMPRODUCT(--(EW$9=Quarterly_kt!$B$9:FC$9),Quarterly_kt!$B24:FC24)/INDEX(Fuel_Properties!$B$31:$IV$42,MATCH("D_Auto_Diesel",Fuel_Properties!$B$31:$B$42,0),MATCH(YEAR(EW$9),Fuel_Properties!$B$31:$EI$31,0)))/158.987295</f>
        <v>1.7394210855086325</v>
      </c>
      <c r="EX24" s="47">
        <f>(SUMPRODUCT(--(EX$9=Quarterly_kt!$B$9:FC$9),Quarterly_kt!$B24:FC24)/INDEX(Fuel_Properties!$B$31:$IV$42,MATCH("D_Auto_Diesel",Fuel_Properties!$B$31:$B$42,0),MATCH(YEAR(EX$9),Fuel_Properties!$B$31:$EI$31,0)))/158.987295</f>
        <v>0.96084550211408282</v>
      </c>
      <c r="EY24" s="47">
        <f>(SUMPRODUCT(--(EY$9=Quarterly_kt!$B$9:FC$9),Quarterly_kt!$B24:FC24)/INDEX(Fuel_Properties!$B$31:$IV$42,MATCH("D_Auto_Diesel",Fuel_Properties!$B$31:$B$42,0),MATCH(YEAR(EY$9),Fuel_Properties!$B$31:$EI$31,0)))/158.987295</f>
        <v>1.4528034696213064</v>
      </c>
      <c r="EZ24" s="47">
        <f>(SUMPRODUCT(--(EZ$9=Quarterly_kt!$B$9:FC$9),Quarterly_kt!$B24:FC24)/INDEX(Fuel_Properties!$B$31:$IV$42,MATCH("D_Auto_Diesel",Fuel_Properties!$B$31:$B$42,0),MATCH(YEAR(EZ$9),Fuel_Properties!$B$31:$EI$31,0)))/158.987295</f>
        <v>0.46259424263274546</v>
      </c>
      <c r="FA24" s="47">
        <f>(SUMPRODUCT(--(FA$9=Quarterly_kt!$B$9:FC$9),Quarterly_kt!$B24:FC24)/INDEX(Fuel_Properties!$B$31:$IV$42,MATCH("D_Auto_Diesel",Fuel_Properties!$B$31:$B$42,0),MATCH(YEAR(FA$9),Fuel_Properties!$B$31:$EI$31,0)))/158.987295</f>
        <v>0.64631512053580986</v>
      </c>
      <c r="FB24" s="47">
        <f>(SUMPRODUCT(--(FB$9=Quarterly_kt!$B$9:FC$9),Quarterly_kt!$B24:FC24)/INDEX(Fuel_Properties!$B$31:$IV$42,MATCH("D_Auto_Diesel",Fuel_Properties!$B$31:$B$42,0),MATCH(YEAR(FB$9),Fuel_Properties!$B$31:$EI$31,0)))/158.987295</f>
        <v>1.5377790512321354</v>
      </c>
      <c r="FC24" s="47">
        <f>(SUMPRODUCT(--(FC$9=Quarterly_kt!$B$9:FC$9),Quarterly_kt!$B24:FC24)/INDEX(Fuel_Properties!$B$31:$IV$42,MATCH("D_Auto_Diesel",Fuel_Properties!$B$31:$B$42,0),MATCH(YEAR(FC$9),Fuel_Properties!$B$31:$EI$31,0)))/158.987295</f>
        <v>0.71524990082820505</v>
      </c>
      <c r="FD24" s="47">
        <f>(SUMPRODUCT(--(FD$9=Quarterly_kt!$B$9:FD$9),Quarterly_kt!$B24:FD24)/INDEX(Fuel_Properties!$B$31:$IV$42,MATCH("D_Auto_Diesel",Fuel_Properties!$B$31:$B$42,0),MATCH(YEAR(FD$9),Fuel_Properties!$B$31:$EI$31,0)))/158.987295</f>
        <v>0.64380277411307163</v>
      </c>
      <c r="FE24" s="47">
        <f>(SUMPRODUCT(--(FE$9=Quarterly_kt!$B$9:FF$9),Quarterly_kt!$B24:FF24)/INDEX(Fuel_Properties!$B$31:$IV$42,MATCH("D_Auto_Diesel",Fuel_Properties!$B$31:$B$42,0),MATCH(YEAR(FE$9),Fuel_Properties!$B$31:$EI$31,0)))/158.987295</f>
        <v>1.8882690218956857</v>
      </c>
      <c r="FF24" s="47">
        <f>(SUMPRODUCT(--(FF$9=Quarterly_kt!$B$9:FF$9),Quarterly_kt!$B24:FF24)/INDEX(Fuel_Properties!$B$31:$IV$42,MATCH("D_Auto_Diesel",Fuel_Properties!$B$31:$B$42,0),MATCH(YEAR(FF$9),Fuel_Properties!$B$31:$EI$31,0)))/158.987295</f>
        <v>1.7001256420327004</v>
      </c>
      <c r="FG24" s="47">
        <f>(SUMPRODUCT(--(FG$9=Quarterly_kt!$B$9:FG$9),Quarterly_kt!$B24:FG24)/INDEX(Fuel_Properties!$B$31:$IV$42,MATCH("D_Auto_Diesel",Fuel_Properties!$B$31:$B$42,0),MATCH(YEAR(FG$9),Fuel_Properties!$B$31:$EI$31,0)))/158.987295</f>
        <v>1.6646279127326646</v>
      </c>
      <c r="FH24" s="47">
        <f>(SUMPRODUCT(--(FH$9=Quarterly_kt!$B$9:FI$9),Quarterly_kt!$B24:FI24)/INDEX(Fuel_Properties!$B$31:$IV$42,MATCH("D_Auto_Diesel",Fuel_Properties!$B$31:$B$42,0),MATCH(YEAR(FH$9),Fuel_Properties!$B$31:$EI$31,0)))/158.987295</f>
        <v>1.1315855655652962</v>
      </c>
      <c r="FI24" s="47">
        <f>(SUMPRODUCT(--(FI$9=Quarterly_kt!$B$9:FI$9),Quarterly_kt!$B24:FI24)/INDEX(Fuel_Properties!$B$31:$IV$42,MATCH("D_Auto_Diesel",Fuel_Properties!$B$31:$B$42,0),MATCH(YEAR(FI$9),Fuel_Properties!$B$31:$EI$31,0)))/158.987295</f>
        <v>1.2292454931165975</v>
      </c>
      <c r="FJ24" s="47">
        <f>(SUMPRODUCT(--(FJ$9=Quarterly_kt!$B$9:FJ$9),Quarterly_kt!$B24:FJ24)/INDEX(Fuel_Properties!$B$31:$IV$42,MATCH("D_Auto_Diesel",Fuel_Properties!$B$31:$B$42,0),MATCH(YEAR(FJ$9),Fuel_Properties!$B$31:$EI$31,0)))/158.987295</f>
        <v>1.7870722335316795</v>
      </c>
      <c r="FK24" s="47">
        <f>(SUMPRODUCT(--(FK$9=Quarterly_kt!$B$9:FL$9),Quarterly_kt!$B24:FL24)/INDEX(Fuel_Properties!$B$31:$IV$42,MATCH("D_Auto_Diesel",Fuel_Properties!$B$31:$B$42,0),MATCH(YEAR(FK$9),Fuel_Properties!$B$31:$EI$31,0)))/158.987295</f>
        <v>1.874988811894613</v>
      </c>
      <c r="FL24" s="47">
        <f>(SUMPRODUCT(--(FL$9=Quarterly_kt!$B$9:FL$9),Quarterly_kt!$B24:FL24)/INDEX(Fuel_Properties!$B$31:$IV$42,MATCH("D_Auto_Diesel",Fuel_Properties!$B$31:$B$42,0),MATCH(YEAR(FL$9),Fuel_Properties!$B$31:$EI$31,0)))/158.987295</f>
        <v>0.57143163148063603</v>
      </c>
      <c r="FM24" s="47">
        <f>(SUMPRODUCT(--(FM$9=Quarterly_kt!$B$9:FM$9),Quarterly_kt!$B24:FM24)/INDEX(Fuel_Properties!$B$31:$IV$42,MATCH("D_Auto_Diesel",Fuel_Properties!$B$31:$B$42,0),MATCH(YEAR(FM$9),Fuel_Properties!$B$31:$EI$31,0)))/158.987295</f>
        <v>1.2410368998850163</v>
      </c>
      <c r="FN24" s="47">
        <f>(SUMPRODUCT(--(FN$9=Quarterly_kt!$B$9:FN$9),Quarterly_kt!$B24:FN24)/INDEX(Fuel_Properties!$B$31:$IV$42,MATCH("D_Auto_Diesel",Fuel_Properties!$B$31:$B$42,0),MATCH(YEAR(FN$9),Fuel_Properties!$B$31:$EI$31,0)))/158.987295</f>
        <v>1.6389892373610084</v>
      </c>
      <c r="FO24" s="47">
        <f>(SUMPRODUCT(--(FO$9=Quarterly_kt!$B$9:FO$9),Quarterly_kt!$B24:FO24)/INDEX(Fuel_Properties!$B$31:$IV$42,MATCH("D_Auto_Diesel",Fuel_Properties!$B$31:$B$42,0),MATCH(YEAR(FO$9),Fuel_Properties!$B$31:$EI$31,0)))/158.987295</f>
        <v>2.5193264823868042</v>
      </c>
      <c r="FP24" s="47">
        <f>(SUMPRODUCT(--(FP$9=Quarterly_kt!$B$9:FP$9),Quarterly_kt!$B24:FP24)/INDEX(Fuel_Properties!$B$31:$IV$42,MATCH("D_Auto_Diesel",Fuel_Properties!$B$31:$B$42,0),MATCH(YEAR(FP$9),Fuel_Properties!$B$31:$EI$31,0)))/158.987295</f>
        <v>1.3795091182393013</v>
      </c>
      <c r="FQ24" s="47">
        <f>(SUMPRODUCT(--(FQ$9=Quarterly_kt!$B$9:FQ$9),Quarterly_kt!$B24:FQ24)/INDEX(Fuel_Properties!$B$31:$IV$42,MATCH("D_Auto_Diesel",Fuel_Properties!$B$31:$B$42,0),MATCH(YEAR(FQ$9),Fuel_Properties!$B$31:$EI$31,0)))/158.987295</f>
        <v>2.2514334812180965</v>
      </c>
      <c r="FR24" s="47">
        <f>(SUMPRODUCT(--(FR$9=Quarterly_kt!$B$9:FR$9),Quarterly_kt!$B24:FR24)/INDEX(Fuel_Properties!$B$31:$IV$42,MATCH("D_Auto_Diesel",Fuel_Properties!$B$31:$B$42,0),MATCH(YEAR(FR$9),Fuel_Properties!$B$31:$EI$31,0)))/158.987295</f>
        <v>2.1092462159024841</v>
      </c>
      <c r="FS24" s="47">
        <f>(SUMPRODUCT(--(FS$9=Quarterly_kt!$B$9:FS$9),Quarterly_kt!$B24:FS24)/INDEX(Fuel_Properties!$B$31:$IV$42,MATCH("D_Auto_Diesel",Fuel_Properties!$B$31:$B$42,0),MATCH(YEAR(FS$9),Fuel_Properties!$B$31:$EI$31,0)))/158.987295</f>
        <v>1.7000626248588282</v>
      </c>
      <c r="FT24" s="47">
        <f>(SUMPRODUCT(--(FT$9=Quarterly_kt!$B$9:FT$9),Quarterly_kt!$B24:FT24)/INDEX(Fuel_Properties!$B$31:$IV$42,MATCH("D_Auto_Diesel",Fuel_Properties!$B$31:$B$42,0),MATCH(YEAR(FT$9),Fuel_Properties!$B$31:$EI$31,0)))/158.987295</f>
        <v>1.3157665029168744</v>
      </c>
      <c r="FU24" s="47">
        <f>(SUMPRODUCT(--(FU$9=Quarterly_kt!$B$9:FU$9),Quarterly_kt!$B24:FU24)/INDEX(Fuel_Properties!$B$31:$IV$42,MATCH("D_Auto_Diesel",Fuel_Properties!$B$31:$B$42,0),MATCH(YEAR(FU$9),Fuel_Properties!$B$31:$EI$31,0)))/158.987295</f>
        <v>2.4962844818705099</v>
      </c>
      <c r="FV24" s="47">
        <f>(SUMPRODUCT(--(FV$9=Quarterly_kt!$B$9:FV$9),Quarterly_kt!$B24:FV24)/INDEX(Fuel_Properties!$B$31:$IV$42,MATCH("D_Auto_Diesel",Fuel_Properties!$B$31:$B$42,0),MATCH(YEAR(FV$9),Fuel_Properties!$B$31:$EI$31,0)))/158.987295</f>
        <v>2.2521640315231792</v>
      </c>
    </row>
    <row r="25" spans="1:178" ht="15" x14ac:dyDescent="0.25">
      <c r="A25" s="49" t="s">
        <v>27</v>
      </c>
      <c r="B25" s="47">
        <v>3.087791127293606E-2</v>
      </c>
      <c r="C25" s="47">
        <v>0</v>
      </c>
      <c r="D25" s="47">
        <v>0</v>
      </c>
      <c r="E25" s="47">
        <v>0</v>
      </c>
      <c r="F25" s="47">
        <v>0</v>
      </c>
      <c r="G25" s="47">
        <v>0.44699571619572875</v>
      </c>
      <c r="H25" s="47">
        <v>0.38234542393660614</v>
      </c>
      <c r="I25" s="47">
        <v>0</v>
      </c>
      <c r="J25" s="47">
        <v>0</v>
      </c>
      <c r="K25" s="47">
        <v>0</v>
      </c>
      <c r="L25" s="47">
        <v>0</v>
      </c>
      <c r="M25" s="47">
        <v>0</v>
      </c>
      <c r="N25" s="47">
        <v>0</v>
      </c>
      <c r="O25" s="47">
        <v>0</v>
      </c>
      <c r="P25" s="47">
        <v>0</v>
      </c>
      <c r="Q25" s="47">
        <v>0</v>
      </c>
      <c r="R25" s="47">
        <v>0</v>
      </c>
      <c r="S25" s="47">
        <v>0</v>
      </c>
      <c r="T25" s="47">
        <v>0</v>
      </c>
      <c r="U25" s="47">
        <v>0</v>
      </c>
      <c r="V25" s="47">
        <v>0</v>
      </c>
      <c r="W25" s="47">
        <v>0</v>
      </c>
      <c r="X25" s="47">
        <v>0</v>
      </c>
      <c r="Y25" s="47">
        <v>0</v>
      </c>
      <c r="Z25" s="47">
        <v>0</v>
      </c>
      <c r="AA25" s="47">
        <v>0</v>
      </c>
      <c r="AB25" s="47">
        <v>5.1971193307568395E-3</v>
      </c>
      <c r="AC25" s="47">
        <v>0</v>
      </c>
      <c r="AD25" s="47">
        <v>0</v>
      </c>
      <c r="AE25" s="47">
        <v>0</v>
      </c>
      <c r="AF25" s="47">
        <v>0</v>
      </c>
      <c r="AG25" s="47">
        <v>4.1999709215765563E-3</v>
      </c>
      <c r="AH25" s="47">
        <v>0</v>
      </c>
      <c r="AI25" s="47">
        <v>1.4177036584002121E-3</v>
      </c>
      <c r="AJ25" s="47">
        <v>0</v>
      </c>
      <c r="AK25" s="47">
        <v>0.2293085748319442</v>
      </c>
      <c r="AL25" s="47">
        <v>0.18438800210639003</v>
      </c>
      <c r="AM25" s="47">
        <v>0</v>
      </c>
      <c r="AN25" s="47">
        <v>1.4211833544421791E-2</v>
      </c>
      <c r="AO25" s="47">
        <v>4.0975973698477053E-2</v>
      </c>
      <c r="AP25" s="47">
        <v>8.0512411848851592E-2</v>
      </c>
      <c r="AQ25" s="47">
        <v>9.2957270470642311E-2</v>
      </c>
      <c r="AR25" s="47">
        <v>7.3430614685591228E-2</v>
      </c>
      <c r="AS25" s="47">
        <v>8.2426488758817959E-2</v>
      </c>
      <c r="AT25" s="47">
        <v>0.12529165018523925</v>
      </c>
      <c r="AU25" s="47">
        <v>3.2926666657773933E-2</v>
      </c>
      <c r="AV25" s="47">
        <v>0.34585456445263618</v>
      </c>
      <c r="AW25" s="47">
        <v>4.119858829078115E-2</v>
      </c>
      <c r="AX25" s="47">
        <v>0.18996827883124101</v>
      </c>
      <c r="AY25" s="47">
        <v>0.22167041403108259</v>
      </c>
      <c r="AZ25" s="47">
        <v>0.12565156667234406</v>
      </c>
      <c r="BA25" s="47">
        <v>0</v>
      </c>
      <c r="BB25" s="47">
        <v>0</v>
      </c>
      <c r="BC25" s="47">
        <v>0</v>
      </c>
      <c r="BD25" s="47">
        <v>0</v>
      </c>
      <c r="BE25" s="47">
        <v>0</v>
      </c>
      <c r="BF25" s="47">
        <v>0</v>
      </c>
      <c r="BG25" s="47">
        <v>0</v>
      </c>
      <c r="BH25" s="47">
        <v>9.8107755515582738E-3</v>
      </c>
      <c r="BI25" s="47">
        <v>6.6019730458552611E-2</v>
      </c>
      <c r="BJ25" s="47">
        <v>0</v>
      </c>
      <c r="BK25" s="47">
        <v>0</v>
      </c>
      <c r="BL25" s="47">
        <v>0</v>
      </c>
      <c r="BM25" s="47">
        <v>3.7419926804000032E-2</v>
      </c>
      <c r="BN25" s="47">
        <v>0</v>
      </c>
      <c r="BO25" s="47">
        <v>0</v>
      </c>
      <c r="BP25" s="47">
        <v>0</v>
      </c>
      <c r="BQ25" s="47">
        <v>0</v>
      </c>
      <c r="BR25" s="47">
        <v>0</v>
      </c>
      <c r="BS25" s="47">
        <v>5.897114748087267E-2</v>
      </c>
      <c r="BT25" s="47">
        <v>0</v>
      </c>
      <c r="BU25" s="47">
        <v>0</v>
      </c>
      <c r="BV25" s="47">
        <v>0</v>
      </c>
      <c r="BW25" s="47">
        <v>7.0306120862354174E-2</v>
      </c>
      <c r="BX25" s="47">
        <v>0.267404565225286</v>
      </c>
      <c r="BY25" s="47">
        <v>2.7488808024379702E-3</v>
      </c>
      <c r="BZ25" s="47">
        <v>3.228104574291563E-3</v>
      </c>
      <c r="CA25" s="47">
        <v>6.8622398489887153E-3</v>
      </c>
      <c r="CB25" s="47">
        <v>3.0350838884060879E-3</v>
      </c>
      <c r="CC25" s="47">
        <v>6.8622181775146417E-3</v>
      </c>
      <c r="CD25" s="47">
        <v>1.6173802300058757E-3</v>
      </c>
      <c r="CE25" s="47">
        <v>2.9884926883647659E-3</v>
      </c>
      <c r="CF25" s="47">
        <v>0</v>
      </c>
      <c r="CG25" s="47">
        <v>1.6107243442856868E-3</v>
      </c>
      <c r="CH25" s="47">
        <v>5.8571794337661338E-3</v>
      </c>
      <c r="CI25" s="47">
        <v>5.3405352387015095E-3</v>
      </c>
      <c r="CJ25" s="47">
        <v>9.1185634366586416E-4</v>
      </c>
      <c r="CK25" s="47">
        <v>3.4477488030577926E-3</v>
      </c>
      <c r="CL25" s="47">
        <v>0.12222868536554692</v>
      </c>
      <c r="CM25" s="47">
        <v>1.7837773730105953E-3</v>
      </c>
      <c r="CN25" s="47">
        <v>0</v>
      </c>
      <c r="CO25" s="47">
        <v>0</v>
      </c>
      <c r="CP25" s="47">
        <v>0</v>
      </c>
      <c r="CQ25" s="47">
        <v>0</v>
      </c>
      <c r="CR25" s="47">
        <v>0</v>
      </c>
      <c r="CS25" s="47">
        <v>0</v>
      </c>
      <c r="CT25" s="47">
        <v>0</v>
      </c>
      <c r="CU25" s="47">
        <v>0</v>
      </c>
      <c r="CV25" s="47">
        <v>0</v>
      </c>
      <c r="CW25" s="47">
        <v>0</v>
      </c>
      <c r="CX25" s="47">
        <v>0</v>
      </c>
      <c r="CY25" s="47">
        <v>0</v>
      </c>
      <c r="CZ25" s="47">
        <v>0</v>
      </c>
      <c r="DA25" s="47">
        <v>0</v>
      </c>
      <c r="DB25" s="47">
        <v>0</v>
      </c>
      <c r="DC25" s="47">
        <v>0</v>
      </c>
      <c r="DD25" s="47">
        <v>0</v>
      </c>
      <c r="DE25" s="47">
        <v>0</v>
      </c>
      <c r="DF25" s="47">
        <v>0</v>
      </c>
      <c r="DG25" s="47">
        <v>0</v>
      </c>
      <c r="DH25" s="47">
        <v>0</v>
      </c>
      <c r="DI25" s="47">
        <v>0</v>
      </c>
      <c r="DJ25" s="47">
        <v>0</v>
      </c>
      <c r="DK25" s="47">
        <v>0</v>
      </c>
      <c r="DL25" s="47">
        <v>0</v>
      </c>
      <c r="DM25" s="47">
        <v>0</v>
      </c>
      <c r="DN25" s="47">
        <v>0</v>
      </c>
      <c r="DO25" s="47">
        <v>0.1296421477475212</v>
      </c>
      <c r="DP25" s="47">
        <v>5.3548209573916691E-2</v>
      </c>
      <c r="DQ25" s="47">
        <v>0</v>
      </c>
      <c r="DR25" s="47">
        <v>0</v>
      </c>
      <c r="DS25" s="47">
        <v>0</v>
      </c>
      <c r="DT25" s="47">
        <v>0</v>
      </c>
      <c r="DU25" s="47">
        <v>0</v>
      </c>
      <c r="DV25" s="47">
        <v>0</v>
      </c>
      <c r="DW25" s="47">
        <v>0</v>
      </c>
      <c r="DX25" s="47">
        <v>0</v>
      </c>
      <c r="DY25" s="47">
        <v>0</v>
      </c>
      <c r="DZ25" s="47">
        <v>0</v>
      </c>
      <c r="EA25" s="47">
        <v>0</v>
      </c>
      <c r="EB25" s="47">
        <v>0</v>
      </c>
      <c r="EC25" s="47">
        <v>0</v>
      </c>
      <c r="ED25" s="47">
        <v>0</v>
      </c>
      <c r="EE25" s="47">
        <v>2.062457342823345E-3</v>
      </c>
      <c r="EF25" s="47">
        <v>0</v>
      </c>
      <c r="EG25" s="47">
        <v>0</v>
      </c>
      <c r="EH25" s="47">
        <v>0</v>
      </c>
      <c r="EI25" s="47">
        <v>0</v>
      </c>
      <c r="EJ25" s="47">
        <v>0</v>
      </c>
      <c r="EK25" s="47">
        <v>5.1889285074591805E-2</v>
      </c>
      <c r="EL25" s="47">
        <v>1.2438277668632733E-3</v>
      </c>
      <c r="EM25" s="47">
        <v>0</v>
      </c>
      <c r="EN25" s="47">
        <v>0</v>
      </c>
      <c r="EO25" s="47">
        <v>0</v>
      </c>
      <c r="EP25" s="47">
        <v>0</v>
      </c>
      <c r="EQ25" s="47">
        <v>0</v>
      </c>
      <c r="ER25" s="47">
        <v>0</v>
      </c>
      <c r="ES25" s="47">
        <v>0</v>
      </c>
      <c r="ET25" s="47">
        <v>0</v>
      </c>
      <c r="EU25" s="47">
        <v>0</v>
      </c>
      <c r="EV25" s="47">
        <v>0</v>
      </c>
      <c r="EW25" s="47">
        <v>0</v>
      </c>
      <c r="EX25" s="47">
        <v>0.13636578663522791</v>
      </c>
      <c r="EY25" s="47">
        <v>0</v>
      </c>
      <c r="EZ25" s="47">
        <v>0</v>
      </c>
      <c r="FA25" s="47">
        <v>0</v>
      </c>
      <c r="FB25" s="47">
        <v>0</v>
      </c>
      <c r="FC25" s="47">
        <v>0</v>
      </c>
      <c r="FD25" s="47">
        <v>0</v>
      </c>
      <c r="FE25" s="47">
        <v>0</v>
      </c>
      <c r="FF25" s="47">
        <v>4.0210538785474356E-2</v>
      </c>
      <c r="FG25" s="47">
        <v>0</v>
      </c>
      <c r="FH25" s="47">
        <v>0</v>
      </c>
      <c r="FI25" s="47">
        <v>0</v>
      </c>
      <c r="FJ25" s="47">
        <v>0</v>
      </c>
      <c r="FK25" s="47">
        <v>0</v>
      </c>
      <c r="FL25" s="47">
        <v>0</v>
      </c>
      <c r="FM25" s="47">
        <v>0</v>
      </c>
      <c r="FN25" s="47">
        <v>0</v>
      </c>
      <c r="FO25" s="47">
        <v>0</v>
      </c>
      <c r="FP25" s="47">
        <v>0</v>
      </c>
      <c r="FQ25" s="47">
        <v>0</v>
      </c>
      <c r="FR25" s="47">
        <v>0</v>
      </c>
      <c r="FS25" s="47">
        <v>0</v>
      </c>
      <c r="FT25" s="47">
        <v>0</v>
      </c>
      <c r="FU25" s="47">
        <v>0</v>
      </c>
      <c r="FV25" s="47">
        <v>0</v>
      </c>
    </row>
    <row r="26" spans="1:178" ht="15" x14ac:dyDescent="0.25">
      <c r="A26" s="49" t="s">
        <v>28</v>
      </c>
      <c r="B26" s="47">
        <f>SUM(B27:B29)</f>
        <v>0.39760561648661896</v>
      </c>
      <c r="C26" s="47">
        <f t="shared" ref="C26:BN26" si="31">SUM(C27:C29)</f>
        <v>0.64560434795909549</v>
      </c>
      <c r="D26" s="47">
        <f t="shared" si="31"/>
        <v>0.56905945724819418</v>
      </c>
      <c r="E26" s="47">
        <f t="shared" si="31"/>
        <v>0.46239099580206028</v>
      </c>
      <c r="F26" s="47">
        <f t="shared" si="31"/>
        <v>0.70641038352089036</v>
      </c>
      <c r="G26" s="47">
        <f t="shared" si="31"/>
        <v>0.99233496433331758</v>
      </c>
      <c r="H26" s="47">
        <f t="shared" si="31"/>
        <v>0.8931775507762344</v>
      </c>
      <c r="I26" s="47">
        <f t="shared" si="31"/>
        <v>0.94929779624128729</v>
      </c>
      <c r="J26" s="47">
        <f t="shared" si="31"/>
        <v>0.47350925726130066</v>
      </c>
      <c r="K26" s="47">
        <f t="shared" si="31"/>
        <v>0.59467710674869134</v>
      </c>
      <c r="L26" s="47">
        <f t="shared" si="31"/>
        <v>0.64357998670957084</v>
      </c>
      <c r="M26" s="47">
        <f t="shared" si="31"/>
        <v>0.53905913413802731</v>
      </c>
      <c r="N26" s="47">
        <f t="shared" si="31"/>
        <v>0.56001511002783433</v>
      </c>
      <c r="O26" s="47">
        <f t="shared" si="31"/>
        <v>0.75075043447469425</v>
      </c>
      <c r="P26" s="47">
        <f t="shared" si="31"/>
        <v>0.46280213826869865</v>
      </c>
      <c r="Q26" s="47">
        <f t="shared" si="31"/>
        <v>0.76110582132442528</v>
      </c>
      <c r="R26" s="47">
        <f t="shared" si="31"/>
        <v>0.65738062644911677</v>
      </c>
      <c r="S26" s="47">
        <f t="shared" si="31"/>
        <v>0.67872107477354326</v>
      </c>
      <c r="T26" s="47">
        <f t="shared" si="31"/>
        <v>0.71566238241700775</v>
      </c>
      <c r="U26" s="47">
        <f t="shared" si="31"/>
        <v>0.73215941157981279</v>
      </c>
      <c r="V26" s="47">
        <f t="shared" si="31"/>
        <v>0.63678094738743374</v>
      </c>
      <c r="W26" s="47">
        <f t="shared" si="31"/>
        <v>0.89538933313418889</v>
      </c>
      <c r="X26" s="47">
        <f t="shared" si="31"/>
        <v>0.65950250857835258</v>
      </c>
      <c r="Y26" s="47">
        <f t="shared" si="31"/>
        <v>0.8738401933620763</v>
      </c>
      <c r="Z26" s="47">
        <f t="shared" si="31"/>
        <v>0.6249273971182876</v>
      </c>
      <c r="AA26" s="47">
        <f t="shared" si="31"/>
        <v>0.73756360230794848</v>
      </c>
      <c r="AB26" s="47">
        <f t="shared" si="31"/>
        <v>1.0236274205663993</v>
      </c>
      <c r="AC26" s="47">
        <f t="shared" si="31"/>
        <v>0.66130225359412009</v>
      </c>
      <c r="AD26" s="47">
        <f t="shared" si="31"/>
        <v>0.55678658707742112</v>
      </c>
      <c r="AE26" s="47">
        <f t="shared" si="31"/>
        <v>0.69678480390499997</v>
      </c>
      <c r="AF26" s="47">
        <f t="shared" si="31"/>
        <v>0.45543804417566852</v>
      </c>
      <c r="AG26" s="47">
        <f t="shared" si="31"/>
        <v>0.72440576008781621</v>
      </c>
      <c r="AH26" s="47">
        <f t="shared" si="31"/>
        <v>0.53862096344204047</v>
      </c>
      <c r="AI26" s="47">
        <f t="shared" si="31"/>
        <v>0.42069438374286128</v>
      </c>
      <c r="AJ26" s="47">
        <f t="shared" si="31"/>
        <v>0.57468809493966511</v>
      </c>
      <c r="AK26" s="47">
        <f t="shared" si="31"/>
        <v>0.82438736334779461</v>
      </c>
      <c r="AL26" s="47">
        <f t="shared" si="31"/>
        <v>0.64541682508623177</v>
      </c>
      <c r="AM26" s="47">
        <f t="shared" si="31"/>
        <v>0.5208376779962316</v>
      </c>
      <c r="AN26" s="47">
        <f t="shared" si="31"/>
        <v>0.45777065697257058</v>
      </c>
      <c r="AO26" s="47">
        <f t="shared" si="31"/>
        <v>0.6454377431812659</v>
      </c>
      <c r="AP26" s="47">
        <f t="shared" si="31"/>
        <v>0.57839735375094281</v>
      </c>
      <c r="AQ26" s="47">
        <f t="shared" si="31"/>
        <v>0.93081273371013928</v>
      </c>
      <c r="AR26" s="47">
        <f t="shared" si="31"/>
        <v>0.74636032801771179</v>
      </c>
      <c r="AS26" s="47">
        <f t="shared" si="31"/>
        <v>0.41609575387306424</v>
      </c>
      <c r="AT26" s="47">
        <f t="shared" si="31"/>
        <v>0.79284343001254221</v>
      </c>
      <c r="AU26" s="47">
        <f t="shared" si="31"/>
        <v>0.53336623175709919</v>
      </c>
      <c r="AV26" s="47">
        <f t="shared" si="31"/>
        <v>0.86164189136123404</v>
      </c>
      <c r="AW26" s="47">
        <f t="shared" si="31"/>
        <v>0.77584599277805899</v>
      </c>
      <c r="AX26" s="47">
        <f t="shared" si="31"/>
        <v>0.86463281614852394</v>
      </c>
      <c r="AY26" s="47">
        <f t="shared" si="31"/>
        <v>0.65865253226206377</v>
      </c>
      <c r="AZ26" s="47">
        <f t="shared" si="31"/>
        <v>1.0483184381742263</v>
      </c>
      <c r="BA26" s="47">
        <f t="shared" si="31"/>
        <v>0.45289957024036515</v>
      </c>
      <c r="BB26" s="47">
        <f t="shared" si="31"/>
        <v>0.5031787735122879</v>
      </c>
      <c r="BC26" s="47">
        <f t="shared" si="31"/>
        <v>7.9182595303197018E-2</v>
      </c>
      <c r="BD26" s="47">
        <f t="shared" si="31"/>
        <v>8.1863883490971193E-2</v>
      </c>
      <c r="BE26" s="47">
        <f t="shared" si="31"/>
        <v>6.6724100177489448E-2</v>
      </c>
      <c r="BF26" s="47">
        <f t="shared" si="31"/>
        <v>2.7964755529703091E-2</v>
      </c>
      <c r="BG26" s="47">
        <f t="shared" si="31"/>
        <v>5.390636368211088E-2</v>
      </c>
      <c r="BH26" s="47">
        <f t="shared" si="31"/>
        <v>5.4719242706209051E-2</v>
      </c>
      <c r="BI26" s="47">
        <f t="shared" si="31"/>
        <v>4.6376522957252017E-2</v>
      </c>
      <c r="BJ26" s="47">
        <f t="shared" si="31"/>
        <v>5.7475654050745346E-2</v>
      </c>
      <c r="BK26" s="47">
        <f t="shared" si="31"/>
        <v>4.2690421058559469E-2</v>
      </c>
      <c r="BL26" s="47">
        <f t="shared" si="31"/>
        <v>6.2068566578972063E-2</v>
      </c>
      <c r="BM26" s="47">
        <f t="shared" si="31"/>
        <v>0.16218961204939292</v>
      </c>
      <c r="BN26" s="47">
        <f t="shared" si="31"/>
        <v>2.4720010474832996E-2</v>
      </c>
      <c r="BO26" s="47">
        <f t="shared" ref="BO26:DZ26" si="32">SUM(BO27:BO29)</f>
        <v>0.18138059727293487</v>
      </c>
      <c r="BP26" s="47">
        <f t="shared" si="32"/>
        <v>5.9640073197212956E-2</v>
      </c>
      <c r="BQ26" s="47">
        <f t="shared" si="32"/>
        <v>5.8420950118162118E-2</v>
      </c>
      <c r="BR26" s="47">
        <f t="shared" si="32"/>
        <v>4.2572407931038558E-2</v>
      </c>
      <c r="BS26" s="47">
        <f t="shared" si="32"/>
        <v>5.1717945354356074E-2</v>
      </c>
      <c r="BT26" s="47">
        <f t="shared" si="32"/>
        <v>3.2810674883973427E-2</v>
      </c>
      <c r="BU26" s="47">
        <f t="shared" si="32"/>
        <v>2.3709775505179193E-2</v>
      </c>
      <c r="BV26" s="47">
        <f t="shared" si="32"/>
        <v>3.2766751624423274E-2</v>
      </c>
      <c r="BW26" s="47">
        <f t="shared" si="32"/>
        <v>0.21039151516750029</v>
      </c>
      <c r="BX26" s="47">
        <f t="shared" si="32"/>
        <v>7.4180775420110728E-2</v>
      </c>
      <c r="BY26" s="47">
        <f t="shared" si="32"/>
        <v>6.1685790739656104E-2</v>
      </c>
      <c r="BZ26" s="47">
        <f t="shared" si="32"/>
        <v>6.1450534481284701E-2</v>
      </c>
      <c r="CA26" s="47">
        <f t="shared" si="32"/>
        <v>4.5625603365515556E-2</v>
      </c>
      <c r="CB26" s="47">
        <f t="shared" si="32"/>
        <v>5.3236129099565543E-2</v>
      </c>
      <c r="CC26" s="47">
        <f t="shared" si="32"/>
        <v>1.995872913959508E-2</v>
      </c>
      <c r="CD26" s="47">
        <f t="shared" si="32"/>
        <v>3.3109321473367051E-2</v>
      </c>
      <c r="CE26" s="47">
        <f t="shared" si="32"/>
        <v>9.4082870793017151E-2</v>
      </c>
      <c r="CF26" s="47">
        <f t="shared" si="32"/>
        <v>3.9210017514391828E-2</v>
      </c>
      <c r="CG26" s="47">
        <f t="shared" si="32"/>
        <v>2.9331952727600346E-2</v>
      </c>
      <c r="CH26" s="47">
        <f t="shared" si="32"/>
        <v>0.18954427900670737</v>
      </c>
      <c r="CI26" s="47">
        <f t="shared" si="32"/>
        <v>0.24590165855392415</v>
      </c>
      <c r="CJ26" s="47">
        <f t="shared" si="32"/>
        <v>8.2964076578393151E-2</v>
      </c>
      <c r="CK26" s="47">
        <f t="shared" si="32"/>
        <v>0.15108667431505612</v>
      </c>
      <c r="CL26" s="47">
        <f t="shared" si="32"/>
        <v>8.586092592430801E-2</v>
      </c>
      <c r="CM26" s="47">
        <f t="shared" si="32"/>
        <v>0.3639423924962647</v>
      </c>
      <c r="CN26" s="47">
        <f t="shared" si="32"/>
        <v>0.37178226169191336</v>
      </c>
      <c r="CO26" s="47">
        <f t="shared" si="32"/>
        <v>6.391997373307795E-2</v>
      </c>
      <c r="CP26" s="47">
        <f t="shared" si="32"/>
        <v>0.40078765775123071</v>
      </c>
      <c r="CQ26" s="47">
        <f t="shared" si="32"/>
        <v>0.34085598469416023</v>
      </c>
      <c r="CR26" s="47">
        <f t="shared" si="32"/>
        <v>0.10929576076774736</v>
      </c>
      <c r="CS26" s="47">
        <f t="shared" si="32"/>
        <v>0.13392388101567701</v>
      </c>
      <c r="CT26" s="47">
        <f t="shared" si="32"/>
        <v>0.32363339611185943</v>
      </c>
      <c r="CU26" s="47">
        <f t="shared" si="32"/>
        <v>0.25847375215434926</v>
      </c>
      <c r="CV26" s="47">
        <f t="shared" si="32"/>
        <v>0.18187486591283697</v>
      </c>
      <c r="CW26" s="47">
        <f t="shared" si="32"/>
        <v>5.0348078122538373E-2</v>
      </c>
      <c r="CX26" s="47">
        <f t="shared" si="32"/>
        <v>0.36796641108545419</v>
      </c>
      <c r="CY26" s="47">
        <f t="shared" si="32"/>
        <v>0.17356014109464171</v>
      </c>
      <c r="CZ26" s="47">
        <f t="shared" si="32"/>
        <v>0.10079969041906683</v>
      </c>
      <c r="DA26" s="47">
        <f t="shared" si="32"/>
        <v>0.28225646265077986</v>
      </c>
      <c r="DB26" s="47">
        <f t="shared" si="32"/>
        <v>0.34923037319719519</v>
      </c>
      <c r="DC26" s="47">
        <f t="shared" si="32"/>
        <v>0.26890419103672869</v>
      </c>
      <c r="DD26" s="47">
        <f t="shared" si="32"/>
        <v>0.19162209885846199</v>
      </c>
      <c r="DE26" s="47">
        <f t="shared" si="32"/>
        <v>0.13319900778668428</v>
      </c>
      <c r="DF26" s="47">
        <f t="shared" si="32"/>
        <v>0.19905440050639939</v>
      </c>
      <c r="DG26" s="47">
        <f t="shared" si="32"/>
        <v>0.34403096098541142</v>
      </c>
      <c r="DH26" s="47">
        <f t="shared" si="32"/>
        <v>0.2403146502320056</v>
      </c>
      <c r="DI26" s="47">
        <f t="shared" si="32"/>
        <v>0.2774333875251242</v>
      </c>
      <c r="DJ26" s="47">
        <f t="shared" si="32"/>
        <v>0.22319992152130336</v>
      </c>
      <c r="DK26" s="47">
        <f t="shared" si="32"/>
        <v>0.3991553709945555</v>
      </c>
      <c r="DL26" s="47">
        <f t="shared" si="32"/>
        <v>0.178275963296157</v>
      </c>
      <c r="DM26" s="47">
        <f t="shared" si="32"/>
        <v>0.18920191610190065</v>
      </c>
      <c r="DN26" s="47">
        <f t="shared" si="32"/>
        <v>0.4053308180182727</v>
      </c>
      <c r="DO26" s="47">
        <f t="shared" si="32"/>
        <v>0.24743726976060154</v>
      </c>
      <c r="DP26" s="47">
        <f t="shared" si="32"/>
        <v>0.34353342439278783</v>
      </c>
      <c r="DQ26" s="47">
        <f t="shared" si="32"/>
        <v>0.51734114821925625</v>
      </c>
      <c r="DR26" s="47">
        <f t="shared" si="32"/>
        <v>0.54476664740291025</v>
      </c>
      <c r="DS26" s="47">
        <f t="shared" si="32"/>
        <v>0.75141043068262148</v>
      </c>
      <c r="DT26" s="47">
        <f t="shared" si="32"/>
        <v>0.6112804831908959</v>
      </c>
      <c r="DU26" s="47">
        <f t="shared" si="32"/>
        <v>0.43618759445002109</v>
      </c>
      <c r="DV26" s="47">
        <f t="shared" si="32"/>
        <v>0.6141551537921488</v>
      </c>
      <c r="DW26" s="47">
        <f t="shared" si="32"/>
        <v>0.43186211053648127</v>
      </c>
      <c r="DX26" s="47">
        <f t="shared" si="32"/>
        <v>0.27613022708604873</v>
      </c>
      <c r="DY26" s="47">
        <f t="shared" si="32"/>
        <v>0.49051703927827051</v>
      </c>
      <c r="DZ26" s="47">
        <f t="shared" si="32"/>
        <v>0.43101855824567198</v>
      </c>
      <c r="EA26" s="47">
        <f t="shared" ref="EA26:FC26" si="33">SUM(EA27:EA29)</f>
        <v>0.36630579159589383</v>
      </c>
      <c r="EB26" s="47">
        <f t="shared" si="33"/>
        <v>0.33081627581836759</v>
      </c>
      <c r="EC26" s="47">
        <f t="shared" si="33"/>
        <v>0.52550212703983923</v>
      </c>
      <c r="ED26" s="47">
        <f t="shared" si="33"/>
        <v>0.52362597274457634</v>
      </c>
      <c r="EE26" s="47">
        <f t="shared" si="33"/>
        <v>0.50863664866651814</v>
      </c>
      <c r="EF26" s="47">
        <f t="shared" si="33"/>
        <v>0.54873951448475422</v>
      </c>
      <c r="EG26" s="47">
        <f t="shared" si="33"/>
        <v>0.43554952202102909</v>
      </c>
      <c r="EH26" s="47">
        <f t="shared" si="33"/>
        <v>0.50634464430071857</v>
      </c>
      <c r="EI26" s="47">
        <f t="shared" si="33"/>
        <v>0.53912320109525691</v>
      </c>
      <c r="EJ26" s="47">
        <f t="shared" si="33"/>
        <v>0.44530601098560851</v>
      </c>
      <c r="EK26" s="47">
        <f t="shared" si="33"/>
        <v>0.45885621439781765</v>
      </c>
      <c r="EL26" s="47">
        <f t="shared" si="33"/>
        <v>0.57721601859958949</v>
      </c>
      <c r="EM26" s="47">
        <f t="shared" si="33"/>
        <v>0.42062359060879673</v>
      </c>
      <c r="EN26" s="47">
        <f t="shared" si="33"/>
        <v>0.2307411674207708</v>
      </c>
      <c r="EO26" s="47">
        <f t="shared" si="33"/>
        <v>0.27764745274054348</v>
      </c>
      <c r="EP26" s="47">
        <f t="shared" si="33"/>
        <v>0.11179450119174202</v>
      </c>
      <c r="EQ26" s="47">
        <f t="shared" si="33"/>
        <v>0.13867144312425705</v>
      </c>
      <c r="ER26" s="47">
        <f t="shared" si="33"/>
        <v>3.4184720564028069E-2</v>
      </c>
      <c r="ES26" s="47">
        <f t="shared" si="33"/>
        <v>0.1834804435022821</v>
      </c>
      <c r="ET26" s="47">
        <f t="shared" si="33"/>
        <v>1.5022633016878473E-2</v>
      </c>
      <c r="EU26" s="47">
        <f t="shared" si="33"/>
        <v>0.10769198834705151</v>
      </c>
      <c r="EV26" s="47">
        <f t="shared" si="33"/>
        <v>6.6994710886214656E-2</v>
      </c>
      <c r="EW26" s="47">
        <f t="shared" si="33"/>
        <v>2.4359839746521641E-2</v>
      </c>
      <c r="EX26" s="47">
        <f t="shared" si="33"/>
        <v>2.8646749878617768E-2</v>
      </c>
      <c r="EY26" s="47">
        <f t="shared" si="33"/>
        <v>0.10582387115572295</v>
      </c>
      <c r="EZ26" s="47">
        <f t="shared" si="33"/>
        <v>2.2884018225636089E-2</v>
      </c>
      <c r="FA26" s="47">
        <f t="shared" si="33"/>
        <v>5.7193211893487569E-2</v>
      </c>
      <c r="FB26" s="47">
        <f t="shared" si="33"/>
        <v>0.23257000977869852</v>
      </c>
      <c r="FC26" s="47">
        <f t="shared" si="33"/>
        <v>7.7030544152276587E-2</v>
      </c>
      <c r="FD26" s="47">
        <f t="shared" ref="FD26:FP26" si="34">SUM(FD27:FD29)</f>
        <v>0.10206398210690081</v>
      </c>
      <c r="FE26" s="47">
        <f t="shared" si="34"/>
        <v>0.23693261885675881</v>
      </c>
      <c r="FF26" s="47">
        <f t="shared" si="34"/>
        <v>0.35705812558587352</v>
      </c>
      <c r="FG26" s="47">
        <f t="shared" si="34"/>
        <v>0.31204314025875884</v>
      </c>
      <c r="FH26" s="47">
        <f t="shared" si="34"/>
        <v>0.10638105429267197</v>
      </c>
      <c r="FI26" s="47">
        <f t="shared" si="34"/>
        <v>0.41169606108689927</v>
      </c>
      <c r="FJ26" s="47">
        <f t="shared" si="34"/>
        <v>0.17499400684343486</v>
      </c>
      <c r="FK26" s="47">
        <f t="shared" si="34"/>
        <v>0.29685393370694957</v>
      </c>
      <c r="FL26" s="47">
        <f t="shared" si="34"/>
        <v>2.8866366176368591E-2</v>
      </c>
      <c r="FM26" s="47">
        <f t="shared" si="34"/>
        <v>4.2348153250433861E-2</v>
      </c>
      <c r="FN26" s="47">
        <f t="shared" si="34"/>
        <v>0.22625616030359177</v>
      </c>
      <c r="FO26" s="47">
        <f t="shared" si="34"/>
        <v>0.66425940083895263</v>
      </c>
      <c r="FP26" s="47">
        <f t="shared" si="34"/>
        <v>0.21461753357798269</v>
      </c>
      <c r="FQ26" s="47">
        <f t="shared" ref="FQ26:FS26" si="35">SUM(FQ27:FQ29)</f>
        <v>0.57164605746346109</v>
      </c>
      <c r="FR26" s="47">
        <f t="shared" si="35"/>
        <v>0.87869955450046355</v>
      </c>
      <c r="FS26" s="47">
        <f t="shared" si="35"/>
        <v>0.41011411557270189</v>
      </c>
      <c r="FT26" s="47">
        <f t="shared" ref="FT26:FU26" si="36">SUM(FT27:FT29)</f>
        <v>0.44590036780775061</v>
      </c>
      <c r="FU26" s="47">
        <f t="shared" si="36"/>
        <v>0.40760278321248827</v>
      </c>
      <c r="FV26" s="47">
        <f t="shared" ref="FV26" si="37">SUM(FV27:FV29)</f>
        <v>0.63147046815936847</v>
      </c>
    </row>
    <row r="27" spans="1:178" ht="15" x14ac:dyDescent="0.25">
      <c r="A27" s="50" t="s">
        <v>43</v>
      </c>
      <c r="B27" s="47">
        <f>(SUMPRODUCT(--(B$9=Quarterly_kt!$B$9:FC$9),Quarterly_kt!$B27:FC27)/INDEX(Fuel_Properties!$B$31:$IV$42,MATCH("D_Jet/Kero",Fuel_Properties!$B$31:$B$42,0),MATCH(YEAR(B$9),Fuel_Properties!$B$31:$EI$31,0)))/158.987295</f>
        <v>0.31783348566371744</v>
      </c>
      <c r="C27" s="47">
        <f>(SUMPRODUCT(--(C$9=Quarterly_kt!$B$9:FC$9),Quarterly_kt!$B27:FC27)/INDEX(Fuel_Properties!$B$31:$IV$42,MATCH("D_Jet/Kero",Fuel_Properties!$B$31:$B$42,0),MATCH(YEAR(C$9),Fuel_Properties!$B$31:$EI$31,0)))/158.987295</f>
        <v>0.49699011075146571</v>
      </c>
      <c r="D27" s="47">
        <f>(SUMPRODUCT(--(D$9=Quarterly_kt!$B$9:FC$9),Quarterly_kt!$B27:FC27)/INDEX(Fuel_Properties!$B$31:$IV$42,MATCH("D_Jet/Kero",Fuel_Properties!$B$31:$B$42,0),MATCH(YEAR(D$9),Fuel_Properties!$B$31:$EI$31,0)))/158.987295</f>
        <v>0.42422159474262</v>
      </c>
      <c r="E27" s="47">
        <f>(SUMPRODUCT(--(E$9=Quarterly_kt!$B$9:FC$9),Quarterly_kt!$B27:FC27)/INDEX(Fuel_Properties!$B$31:$IV$42,MATCH("D_Jet/Kero",Fuel_Properties!$B$31:$B$42,0),MATCH(YEAR(E$9),Fuel_Properties!$B$31:$EI$31,0)))/158.987295</f>
        <v>0.30431118468101559</v>
      </c>
      <c r="F27" s="47">
        <f>(SUMPRODUCT(--(F$9=Quarterly_kt!$B$9:FC$9),Quarterly_kt!$B27:FC27)/INDEX(Fuel_Properties!$B$31:$IV$42,MATCH("D_Jet/Kero",Fuel_Properties!$B$31:$B$42,0),MATCH(YEAR(F$9),Fuel_Properties!$B$31:$EI$31,0)))/158.987295</f>
        <v>0.60530318710558584</v>
      </c>
      <c r="G27" s="47">
        <f>(SUMPRODUCT(--(G$9=Quarterly_kt!$B$9:FC$9),Quarterly_kt!$B27:FC27)/INDEX(Fuel_Properties!$B$31:$IV$42,MATCH("D_Jet/Kero",Fuel_Properties!$B$31:$B$42,0),MATCH(YEAR(G$9),Fuel_Properties!$B$31:$EI$31,0)))/158.987295</f>
        <v>0.71805240203633924</v>
      </c>
      <c r="H27" s="47">
        <f>(SUMPRODUCT(--(H$9=Quarterly_kt!$B$9:FC$9),Quarterly_kt!$B27:FC27)/INDEX(Fuel_Properties!$B$31:$IV$42,MATCH("D_Jet/Kero",Fuel_Properties!$B$31:$B$42,0),MATCH(YEAR(H$9),Fuel_Properties!$B$31:$EI$31,0)))/158.987295</f>
        <v>0.72236971547252704</v>
      </c>
      <c r="I27" s="47">
        <f>(SUMPRODUCT(--(I$9=Quarterly_kt!$B$9:FC$9),Quarterly_kt!$B27:FC27)/INDEX(Fuel_Properties!$B$31:$IV$42,MATCH("D_Jet/Kero",Fuel_Properties!$B$31:$B$42,0),MATCH(YEAR(I$9),Fuel_Properties!$B$31:$EI$31,0)))/158.987295</f>
        <v>0.81457802445826244</v>
      </c>
      <c r="J27" s="47">
        <f>(SUMPRODUCT(--(J$9=Quarterly_kt!$B$9:FC$9),Quarterly_kt!$B27:FC27)/INDEX(Fuel_Properties!$B$31:$IV$42,MATCH("D_Jet/Kero",Fuel_Properties!$B$31:$B$42,0),MATCH(YEAR(J$9),Fuel_Properties!$B$31:$EI$31,0)))/158.987295</f>
        <v>0.35805975654254601</v>
      </c>
      <c r="K27" s="47">
        <f>(SUMPRODUCT(--(K$9=Quarterly_kt!$B$9:FC$9),Quarterly_kt!$B27:FC27)/INDEX(Fuel_Properties!$B$31:$IV$42,MATCH("D_Jet/Kero",Fuel_Properties!$B$31:$B$42,0),MATCH(YEAR(K$9),Fuel_Properties!$B$31:$EI$31,0)))/158.987295</f>
        <v>0.49136572077037699</v>
      </c>
      <c r="L27" s="47">
        <f>(SUMPRODUCT(--(L$9=Quarterly_kt!$B$9:FC$9),Quarterly_kt!$B27:FC27)/INDEX(Fuel_Properties!$B$31:$IV$42,MATCH("D_Jet/Kero",Fuel_Properties!$B$31:$B$42,0),MATCH(YEAR(L$9),Fuel_Properties!$B$31:$EI$31,0)))/158.987295</f>
        <v>0.53237623757614605</v>
      </c>
      <c r="M27" s="47">
        <f>(SUMPRODUCT(--(M$9=Quarterly_kt!$B$9:FC$9),Quarterly_kt!$B27:FC27)/INDEX(Fuel_Properties!$B$31:$IV$42,MATCH("D_Jet/Kero",Fuel_Properties!$B$31:$B$42,0),MATCH(YEAR(M$9),Fuel_Properties!$B$31:$EI$31,0)))/158.987295</f>
        <v>0.45424474689519184</v>
      </c>
      <c r="N27" s="47">
        <f>(SUMPRODUCT(--(N$9=Quarterly_kt!$B$9:FC$9),Quarterly_kt!$B27:FC27)/INDEX(Fuel_Properties!$B$31:$IV$42,MATCH("D_Jet/Kero",Fuel_Properties!$B$31:$B$42,0),MATCH(YEAR(N$9),Fuel_Properties!$B$31:$EI$31,0)))/158.987295</f>
        <v>0.45654203294380541</v>
      </c>
      <c r="O27" s="47">
        <f>(SUMPRODUCT(--(O$9=Quarterly_kt!$B$9:FC$9),Quarterly_kt!$B27:FC27)/INDEX(Fuel_Properties!$B$31:$IV$42,MATCH("D_Jet/Kero",Fuel_Properties!$B$31:$B$42,0),MATCH(YEAR(O$9),Fuel_Properties!$B$31:$EI$31,0)))/158.987295</f>
        <v>0.5340318678663537</v>
      </c>
      <c r="P27" s="47">
        <f>(SUMPRODUCT(--(P$9=Quarterly_kt!$B$9:FC$9),Quarterly_kt!$B27:FC27)/INDEX(Fuel_Properties!$B$31:$IV$42,MATCH("D_Jet/Kero",Fuel_Properties!$B$31:$B$42,0),MATCH(YEAR(P$9),Fuel_Properties!$B$31:$EI$31,0)))/158.987295</f>
        <v>0.3092067804673716</v>
      </c>
      <c r="Q27" s="47">
        <f>(SUMPRODUCT(--(Q$9=Quarterly_kt!$B$9:FC$9),Quarterly_kt!$B27:FC27)/INDEX(Fuel_Properties!$B$31:$IV$42,MATCH("D_Jet/Kero",Fuel_Properties!$B$31:$B$42,0),MATCH(YEAR(Q$9),Fuel_Properties!$B$31:$EI$31,0)))/158.987295</f>
        <v>0.60028876617878435</v>
      </c>
      <c r="R27" s="47">
        <f>(SUMPRODUCT(--(R$9=Quarterly_kt!$B$9:FC$9),Quarterly_kt!$B27:FC27)/INDEX(Fuel_Properties!$B$31:$IV$42,MATCH("D_Jet/Kero",Fuel_Properties!$B$31:$B$42,0),MATCH(YEAR(R$9),Fuel_Properties!$B$31:$EI$31,0)))/158.987295</f>
        <v>0.53952158935493755</v>
      </c>
      <c r="S27" s="47">
        <f>(SUMPRODUCT(--(S$9=Quarterly_kt!$B$9:FC$9),Quarterly_kt!$B27:FC27)/INDEX(Fuel_Properties!$B$31:$IV$42,MATCH("D_Jet/Kero",Fuel_Properties!$B$31:$B$42,0),MATCH(YEAR(S$9),Fuel_Properties!$B$31:$EI$31,0)))/158.987295</f>
        <v>0.53649550911159116</v>
      </c>
      <c r="T27" s="47">
        <f>(SUMPRODUCT(--(T$9=Quarterly_kt!$B$9:FC$9),Quarterly_kt!$B27:FC27)/INDEX(Fuel_Properties!$B$31:$IV$42,MATCH("D_Jet/Kero",Fuel_Properties!$B$31:$B$42,0),MATCH(YEAR(T$9),Fuel_Properties!$B$31:$EI$31,0)))/158.987295</f>
        <v>0.63382122081251424</v>
      </c>
      <c r="U27" s="47">
        <f>(SUMPRODUCT(--(U$9=Quarterly_kt!$B$9:FC$9),Quarterly_kt!$B27:FC27)/INDEX(Fuel_Properties!$B$31:$IV$42,MATCH("D_Jet/Kero",Fuel_Properties!$B$31:$B$42,0),MATCH(YEAR(U$9),Fuel_Properties!$B$31:$EI$31,0)))/158.987295</f>
        <v>0.59359494993368578</v>
      </c>
      <c r="V27" s="47">
        <f>(SUMPRODUCT(--(V$9=Quarterly_kt!$B$9:FC$9),Quarterly_kt!$B27:FC27)/INDEX(Fuel_Properties!$B$31:$IV$42,MATCH("D_Jet/Kero",Fuel_Properties!$B$31:$B$42,0),MATCH(YEAR(V$9),Fuel_Properties!$B$31:$EI$31,0)))/158.987295</f>
        <v>0.57518497484065745</v>
      </c>
      <c r="W27" s="47">
        <f>(SUMPRODUCT(--(W$9=Quarterly_kt!$B$9:FC$9),Quarterly_kt!$B27:FC27)/INDEX(Fuel_Properties!$B$31:$IV$42,MATCH("D_Jet/Kero",Fuel_Properties!$B$31:$B$42,0),MATCH(YEAR(W$9),Fuel_Properties!$B$31:$EI$31,0)))/158.987295</f>
        <v>0.73907653021916941</v>
      </c>
      <c r="X27" s="47">
        <f>(SUMPRODUCT(--(X$9=Quarterly_kt!$B$9:FC$9),Quarterly_kt!$B27:FC27)/INDEX(Fuel_Properties!$B$31:$IV$42,MATCH("D_Jet/Kero",Fuel_Properties!$B$31:$B$42,0),MATCH(YEAR(X$9),Fuel_Properties!$B$31:$EI$31,0)))/158.987295</f>
        <v>0.44467536225131143</v>
      </c>
      <c r="Y27" s="47">
        <f>(SUMPRODUCT(--(Y$9=Quarterly_kt!$B$9:FC$9),Quarterly_kt!$B27:FC27)/INDEX(Fuel_Properties!$B$31:$IV$42,MATCH("D_Jet/Kero",Fuel_Properties!$B$31:$B$42,0),MATCH(YEAR(Y$9),Fuel_Properties!$B$31:$EI$31,0)))/158.987295</f>
        <v>0.8048660496458474</v>
      </c>
      <c r="Z27" s="47">
        <f>(SUMPRODUCT(--(Z$9=Quarterly_kt!$B$9:FC$9),Quarterly_kt!$B27:FC27)/INDEX(Fuel_Properties!$B$31:$IV$42,MATCH("D_Jet/Kero",Fuel_Properties!$B$31:$B$42,0),MATCH(YEAR(Z$9),Fuel_Properties!$B$31:$EI$31,0)))/158.987295</f>
        <v>0.57894777095476613</v>
      </c>
      <c r="AA27" s="47">
        <f>(SUMPRODUCT(--(AA$9=Quarterly_kt!$B$9:FC$9),Quarterly_kt!$B27:FC27)/INDEX(Fuel_Properties!$B$31:$IV$42,MATCH("D_Jet/Kero",Fuel_Properties!$B$31:$B$42,0),MATCH(YEAR(AA$9),Fuel_Properties!$B$31:$EI$31,0)))/158.987295</f>
        <v>0.52965118102192854</v>
      </c>
      <c r="AB27" s="47">
        <f>(SUMPRODUCT(--(AB$9=Quarterly_kt!$B$9:FC$9),Quarterly_kt!$B27:FC27)/INDEX(Fuel_Properties!$B$31:$IV$42,MATCH("D_Jet/Kero",Fuel_Properties!$B$31:$B$42,0),MATCH(YEAR(AB$9),Fuel_Properties!$B$31:$EI$31,0)))/158.987295</f>
        <v>0.81681985877466823</v>
      </c>
      <c r="AC27" s="47">
        <f>(SUMPRODUCT(--(AC$9=Quarterly_kt!$B$9:FC$9),Quarterly_kt!$B27:FC27)/INDEX(Fuel_Properties!$B$31:$IV$42,MATCH("D_Jet/Kero",Fuel_Properties!$B$31:$B$42,0),MATCH(YEAR(AC$9),Fuel_Properties!$B$31:$EI$31,0)))/158.987295</f>
        <v>0.55373307615222356</v>
      </c>
      <c r="AD27" s="47">
        <f>(SUMPRODUCT(--(AD$9=Quarterly_kt!$B$9:FC$9),Quarterly_kt!$B27:FC27)/INDEX(Fuel_Properties!$B$31:$IV$42,MATCH("D_Jet/Kero",Fuel_Properties!$B$31:$B$42,0),MATCH(YEAR(AD$9),Fuel_Properties!$B$31:$EI$31,0)))/158.987295</f>
        <v>0.51349096192133559</v>
      </c>
      <c r="AE27" s="47">
        <f>(SUMPRODUCT(--(AE$9=Quarterly_kt!$B$9:FC$9),Quarterly_kt!$B27:FC27)/INDEX(Fuel_Properties!$B$31:$IV$42,MATCH("D_Jet/Kero",Fuel_Properties!$B$31:$B$42,0),MATCH(YEAR(AE$9),Fuel_Properties!$B$31:$EI$31,0)))/158.987295</f>
        <v>0.65802986275928477</v>
      </c>
      <c r="AF27" s="47">
        <f>(SUMPRODUCT(--(AF$9=Quarterly_kt!$B$9:FC$9),Quarterly_kt!$B27:FC27)/INDEX(Fuel_Properties!$B$31:$IV$42,MATCH("D_Jet/Kero",Fuel_Properties!$B$31:$B$42,0),MATCH(YEAR(AF$9),Fuel_Properties!$B$31:$EI$31,0)))/158.987295</f>
        <v>0.42186885696179832</v>
      </c>
      <c r="AG27" s="47">
        <f>(SUMPRODUCT(--(AG$9=Quarterly_kt!$B$9:FC$9),Quarterly_kt!$B27:FC27)/INDEX(Fuel_Properties!$B$31:$IV$42,MATCH("D_Jet/Kero",Fuel_Properties!$B$31:$B$42,0),MATCH(YEAR(AG$9),Fuel_Properties!$B$31:$EI$31,0)))/158.987295</f>
        <v>0.68082844637276796</v>
      </c>
      <c r="AH27" s="47">
        <f>(SUMPRODUCT(--(AH$9=Quarterly_kt!$B$9:FC$9),Quarterly_kt!$B27:FC27)/INDEX(Fuel_Properties!$B$31:$IV$42,MATCH("D_Jet/Kero",Fuel_Properties!$B$31:$B$42,0),MATCH(YEAR(AH$9),Fuel_Properties!$B$31:$EI$31,0)))/158.987295</f>
        <v>0.50587030958076207</v>
      </c>
      <c r="AI27" s="47">
        <f>(SUMPRODUCT(--(AI$9=Quarterly_kt!$B$9:FC$9),Quarterly_kt!$B27:FC27)/INDEX(Fuel_Properties!$B$31:$IV$42,MATCH("D_Jet/Kero",Fuel_Properties!$B$31:$B$42,0),MATCH(YEAR(AI$9),Fuel_Properties!$B$31:$EI$31,0)))/158.987295</f>
        <v>0.35259380008205138</v>
      </c>
      <c r="AJ27" s="47">
        <f>(SUMPRODUCT(--(AJ$9=Quarterly_kt!$B$9:FC$9),Quarterly_kt!$B27:FC27)/INDEX(Fuel_Properties!$B$31:$IV$42,MATCH("D_Jet/Kero",Fuel_Properties!$B$31:$B$42,0),MATCH(YEAR(AJ$9),Fuel_Properties!$B$31:$EI$31,0)))/158.987295</f>
        <v>0.54364086089038288</v>
      </c>
      <c r="AK27" s="47">
        <f>(SUMPRODUCT(--(AK$9=Quarterly_kt!$B$9:FC$9),Quarterly_kt!$B27:FC27)/INDEX(Fuel_Properties!$B$31:$IV$42,MATCH("D_Jet/Kero",Fuel_Properties!$B$31:$B$42,0),MATCH(YEAR(AK$9),Fuel_Properties!$B$31:$EI$31,0)))/158.987295</f>
        <v>0.70228034506120185</v>
      </c>
      <c r="AL27" s="47">
        <f>(SUMPRODUCT(--(AL$9=Quarterly_kt!$B$9:FC$9),Quarterly_kt!$B27:FC27)/INDEX(Fuel_Properties!$B$31:$IV$42,MATCH("D_Jet/Kero",Fuel_Properties!$B$31:$B$42,0),MATCH(YEAR(AL$9),Fuel_Properties!$B$31:$EI$31,0)))/158.987295</f>
        <v>0.53799270588120496</v>
      </c>
      <c r="AM27" s="47">
        <f>(SUMPRODUCT(--(AM$9=Quarterly_kt!$B$9:FC$9),Quarterly_kt!$B27:FC27)/INDEX(Fuel_Properties!$B$31:$IV$42,MATCH("D_Jet/Kero",Fuel_Properties!$B$31:$B$42,0),MATCH(YEAR(AM$9),Fuel_Properties!$B$31:$EI$31,0)))/158.987295</f>
        <v>0.47618778949746737</v>
      </c>
      <c r="AN27" s="47">
        <f>(SUMPRODUCT(--(AN$9=Quarterly_kt!$B$9:FC$9),Quarterly_kt!$B27:FC27)/INDEX(Fuel_Properties!$B$31:$IV$42,MATCH("D_Jet/Kero",Fuel_Properties!$B$31:$B$42,0),MATCH(YEAR(AN$9),Fuel_Properties!$B$31:$EI$31,0)))/158.987295</f>
        <v>0.41901705359110558</v>
      </c>
      <c r="AO27" s="47">
        <f>(SUMPRODUCT(--(AO$9=Quarterly_kt!$B$9:FC$9),Quarterly_kt!$B27:FC27)/INDEX(Fuel_Properties!$B$31:$IV$42,MATCH("D_Jet/Kero",Fuel_Properties!$B$31:$B$42,0),MATCH(YEAR(AO$9),Fuel_Properties!$B$31:$EI$31,0)))/158.987295</f>
        <v>0.58307496416624116</v>
      </c>
      <c r="AP27" s="47">
        <f>(SUMPRODUCT(--(AP$9=Quarterly_kt!$B$9:FC$9),Quarterly_kt!$B27:FC27)/INDEX(Fuel_Properties!$B$31:$IV$42,MATCH("D_Jet/Kero",Fuel_Properties!$B$31:$B$42,0),MATCH(YEAR(AP$9),Fuel_Properties!$B$31:$EI$31,0)))/158.987295</f>
        <v>0.50936376870986066</v>
      </c>
      <c r="AQ27" s="47">
        <f>(SUMPRODUCT(--(AQ$9=Quarterly_kt!$B$9:FC$9),Quarterly_kt!$B27:FC27)/INDEX(Fuel_Properties!$B$31:$IV$42,MATCH("D_Jet/Kero",Fuel_Properties!$B$31:$B$42,0),MATCH(YEAR(AQ$9),Fuel_Properties!$B$31:$EI$31,0)))/158.987295</f>
        <v>0.86092775090805085</v>
      </c>
      <c r="AR27" s="47">
        <f>(SUMPRODUCT(--(AR$9=Quarterly_kt!$B$9:FC$9),Quarterly_kt!$B27:FC27)/INDEX(Fuel_Properties!$B$31:$IV$42,MATCH("D_Jet/Kero",Fuel_Properties!$B$31:$B$42,0),MATCH(YEAR(AR$9),Fuel_Properties!$B$31:$EI$31,0)))/158.987295</f>
        <v>0.67578233874184757</v>
      </c>
      <c r="AS27" s="47">
        <f>(SUMPRODUCT(--(AS$9=Quarterly_kt!$B$9:FC$9),Quarterly_kt!$B27:FC27)/INDEX(Fuel_Properties!$B$31:$IV$42,MATCH("D_Jet/Kero",Fuel_Properties!$B$31:$B$42,0),MATCH(YEAR(AS$9),Fuel_Properties!$B$31:$EI$31,0)))/158.987295</f>
        <v>0.37479825799330707</v>
      </c>
      <c r="AT27" s="47">
        <f>(SUMPRODUCT(--(AT$9=Quarterly_kt!$B$9:FC$9),Quarterly_kt!$B27:FC27)/INDEX(Fuel_Properties!$B$31:$IV$42,MATCH("D_Jet/Kero",Fuel_Properties!$B$31:$B$42,0),MATCH(YEAR(AT$9),Fuel_Properties!$B$31:$EI$31,0)))/158.987295</f>
        <v>0.70353196987389499</v>
      </c>
      <c r="AU27" s="47">
        <f>(SUMPRODUCT(--(AU$9=Quarterly_kt!$B$9:FC$9),Quarterly_kt!$B27:FC27)/INDEX(Fuel_Properties!$B$31:$IV$42,MATCH("D_Jet/Kero",Fuel_Properties!$B$31:$B$42,0),MATCH(YEAR(AU$9),Fuel_Properties!$B$31:$EI$31,0)))/158.987295</f>
        <v>0.48448178430056571</v>
      </c>
      <c r="AV27" s="47">
        <f>(SUMPRODUCT(--(AV$9=Quarterly_kt!$B$9:FC$9),Quarterly_kt!$B27:FC27)/INDEX(Fuel_Properties!$B$31:$IV$42,MATCH("D_Jet/Kero",Fuel_Properties!$B$31:$B$42,0),MATCH(YEAR(AV$9),Fuel_Properties!$B$31:$EI$31,0)))/158.987295</f>
        <v>0.77439928363561206</v>
      </c>
      <c r="AW27" s="47">
        <f>(SUMPRODUCT(--(AW$9=Quarterly_kt!$B$9:FC$9),Quarterly_kt!$B27:FC27)/INDEX(Fuel_Properties!$B$31:$IV$42,MATCH("D_Jet/Kero",Fuel_Properties!$B$31:$B$42,0),MATCH(YEAR(AW$9),Fuel_Properties!$B$31:$EI$31,0)))/158.987295</f>
        <v>0.74357604220404017</v>
      </c>
      <c r="AX27" s="47">
        <f>(SUMPRODUCT(--(AX$9=Quarterly_kt!$B$9:FC$9),Quarterly_kt!$B27:FC27)/INDEX(Fuel_Properties!$B$31:$IV$42,MATCH("D_Jet/Kero",Fuel_Properties!$B$31:$B$42,0),MATCH(YEAR(AX$9),Fuel_Properties!$B$31:$EI$31,0)))/158.987295</f>
        <v>0.81764371308175721</v>
      </c>
      <c r="AY27" s="47">
        <f>(SUMPRODUCT(--(AY$9=Quarterly_kt!$B$9:FC$9),Quarterly_kt!$B27:FC27)/INDEX(Fuel_Properties!$B$31:$IV$42,MATCH("D_Jet/Kero",Fuel_Properties!$B$31:$B$42,0),MATCH(YEAR(AY$9),Fuel_Properties!$B$31:$EI$31,0)))/158.987295</f>
        <v>0.61906313836917881</v>
      </c>
      <c r="AZ27" s="47">
        <f>(SUMPRODUCT(--(AZ$9=Quarterly_kt!$B$9:FC$9),Quarterly_kt!$B27:FC27)/INDEX(Fuel_Properties!$B$31:$IV$42,MATCH("D_Jet/Kero",Fuel_Properties!$B$31:$B$42,0),MATCH(YEAR(AZ$9),Fuel_Properties!$B$31:$EI$31,0)))/158.987295</f>
        <v>0.99287118685877296</v>
      </c>
      <c r="BA27" s="47">
        <f>(SUMPRODUCT(--(BA$9=Quarterly_kt!$B$9:FC$9),Quarterly_kt!$B27:FC27)/INDEX(Fuel_Properties!$B$31:$IV$42,MATCH("D_Jet/Kero",Fuel_Properties!$B$31:$B$42,0),MATCH(YEAR(BA$9),Fuel_Properties!$B$31:$EI$31,0)))/158.987295</f>
        <v>0.43560504319730226</v>
      </c>
      <c r="BB27" s="47">
        <f>(SUMPRODUCT(--(BB$9=Quarterly_kt!$B$9:FC$9),Quarterly_kt!$B27:FC27)/INDEX(Fuel_Properties!$B$31:$IV$42,MATCH("D_Jet/Kero",Fuel_Properties!$B$31:$B$42,0),MATCH(YEAR(BB$9),Fuel_Properties!$B$31:$EI$31,0)))/158.987295</f>
        <v>0.46402009511584452</v>
      </c>
      <c r="BC27" s="47">
        <f>(SUMPRODUCT(--(BC$9=Quarterly_kt!$B$9:FC$9),Quarterly_kt!$B27:FC27)/INDEX(Fuel_Properties!$B$31:$IV$42,MATCH("D_Jet/Kero",Fuel_Properties!$B$31:$B$42,0),MATCH(YEAR(BC$9),Fuel_Properties!$B$31:$EI$31,0)))/158.987295</f>
        <v>4.6468551590233949E-2</v>
      </c>
      <c r="BD27" s="47">
        <f>(SUMPRODUCT(--(BD$9=Quarterly_kt!$B$9:FC$9),Quarterly_kt!$B27:FC27)/INDEX(Fuel_Properties!$B$31:$IV$42,MATCH("D_Jet/Kero",Fuel_Properties!$B$31:$B$42,0),MATCH(YEAR(BD$9),Fuel_Properties!$B$31:$EI$31,0)))/158.987295</f>
        <v>5.5562635672332251E-2</v>
      </c>
      <c r="BE27" s="47">
        <f>(SUMPRODUCT(--(BE$9=Quarterly_kt!$B$9:FC$9),Quarterly_kt!$B27:FC27)/INDEX(Fuel_Properties!$B$31:$IV$42,MATCH("D_Jet/Kero",Fuel_Properties!$B$31:$B$42,0),MATCH(YEAR(BE$9),Fuel_Properties!$B$31:$EI$31,0)))/158.987295</f>
        <v>2.0358707396335024E-2</v>
      </c>
      <c r="BF27" s="47">
        <f>(SUMPRODUCT(--(BF$9=Quarterly_kt!$B$9:FC$9),Quarterly_kt!$B27:FC27)/INDEX(Fuel_Properties!$B$31:$IV$42,MATCH("D_Jet/Kero",Fuel_Properties!$B$31:$B$42,0),MATCH(YEAR(BF$9),Fuel_Properties!$B$31:$EI$31,0)))/158.987295</f>
        <v>2.9310201309898674E-4</v>
      </c>
      <c r="BG27" s="47">
        <f>(SUMPRODUCT(--(BG$9=Quarterly_kt!$B$9:FC$9),Quarterly_kt!$B27:FC27)/INDEX(Fuel_Properties!$B$31:$IV$42,MATCH("D_Jet/Kero",Fuel_Properties!$B$31:$B$42,0),MATCH(YEAR(BG$9),Fuel_Properties!$B$31:$EI$31,0)))/158.987295</f>
        <v>2.3028312218344716E-2</v>
      </c>
      <c r="BH27" s="47">
        <f>(SUMPRODUCT(--(BH$9=Quarterly_kt!$B$9:FC$9),Quarterly_kt!$B27:FC27)/INDEX(Fuel_Properties!$B$31:$IV$42,MATCH("D_Jet/Kero",Fuel_Properties!$B$31:$B$42,0),MATCH(YEAR(BH$9),Fuel_Properties!$B$31:$EI$31,0)))/158.987295</f>
        <v>3.3065075747977589E-2</v>
      </c>
      <c r="BI27" s="47">
        <f>(SUMPRODUCT(--(BI$9=Quarterly_kt!$B$9:FC$9),Quarterly_kt!$B27:FC27)/INDEX(Fuel_Properties!$B$31:$IV$42,MATCH("D_Jet/Kero",Fuel_Properties!$B$31:$B$42,0),MATCH(YEAR(BI$9),Fuel_Properties!$B$31:$EI$31,0)))/158.987295</f>
        <v>3.010236891286891E-4</v>
      </c>
      <c r="BJ27" s="47">
        <f>(SUMPRODUCT(--(BJ$9=Quarterly_kt!$B$9:FC$9),Quarterly_kt!$B27:FC27)/INDEX(Fuel_Properties!$B$31:$IV$42,MATCH("D_Jet/Kero",Fuel_Properties!$B$31:$B$42,0),MATCH(YEAR(BJ$9),Fuel_Properties!$B$31:$EI$31,0)))/158.987295</f>
        <v>2.7115897049671128E-2</v>
      </c>
      <c r="BK27" s="47">
        <f>(SUMPRODUCT(--(BK$9=Quarterly_kt!$B$9:FC$9),Quarterly_kt!$B27:FC27)/INDEX(Fuel_Properties!$B$31:$IV$42,MATCH("D_Jet/Kero",Fuel_Properties!$B$31:$B$42,0),MATCH(YEAR(BK$9),Fuel_Properties!$B$31:$EI$31,0)))/158.987295</f>
        <v>2.6933698500987972E-4</v>
      </c>
      <c r="BL27" s="47">
        <f>(SUMPRODUCT(--(BL$9=Quarterly_kt!$B$9:FC$9),Quarterly_kt!$B27:FC27)/INDEX(Fuel_Properties!$B$31:$IV$42,MATCH("D_Jet/Kero",Fuel_Properties!$B$31:$B$42,0),MATCH(YEAR(BL$9),Fuel_Properties!$B$31:$EI$31,0)))/158.987295</f>
        <v>2.9064629352977905E-2</v>
      </c>
      <c r="BM27" s="47">
        <f>(SUMPRODUCT(--(BM$9=Quarterly_kt!$B$9:FC$9),Quarterly_kt!$B27:FC27)/INDEX(Fuel_Properties!$B$31:$IV$42,MATCH("D_Jet/Kero",Fuel_Properties!$B$31:$B$42,0),MATCH(YEAR(BM$9),Fuel_Properties!$B$31:$EI$31,0)))/158.987295</f>
        <v>9.4521438386408363E-2</v>
      </c>
      <c r="BN27" s="47">
        <f>(SUMPRODUCT(--(BN$9=Quarterly_kt!$B$9:FC$9),Quarterly_kt!$B27:FC27)/INDEX(Fuel_Properties!$B$31:$IV$42,MATCH("D_Jet/Kero",Fuel_Properties!$B$31:$B$42,0),MATCH(YEAR(BN$9),Fuel_Properties!$B$31:$EI$31,0)))/158.987295</f>
        <v>0</v>
      </c>
      <c r="BO27" s="47">
        <f>(SUMPRODUCT(--(BO$9=Quarterly_kt!$B$9:FC$9),Quarterly_kt!$B27:FC27)/INDEX(Fuel_Properties!$B$31:$IV$42,MATCH("D_Jet/Kero",Fuel_Properties!$B$31:$B$42,0),MATCH(YEAR(BO$9),Fuel_Properties!$B$31:$EI$31,0)))/158.987295</f>
        <v>0.1285936239455463</v>
      </c>
      <c r="BP27" s="47">
        <f>(SUMPRODUCT(--(BP$9=Quarterly_kt!$B$9:FC$9),Quarterly_kt!$B27:FC27)/INDEX(Fuel_Properties!$B$31:$IV$42,MATCH("D_Jet/Kero",Fuel_Properties!$B$31:$B$42,0),MATCH(YEAR(BP$9),Fuel_Properties!$B$31:$EI$31,0)))/158.987295</f>
        <v>2.1927562547441087E-2</v>
      </c>
      <c r="BQ27" s="47">
        <f>(SUMPRODUCT(--(BQ$9=Quarterly_kt!$B$9:FC$9),Quarterly_kt!$B27:FC27)/INDEX(Fuel_Properties!$B$31:$IV$42,MATCH("D_Jet/Kero",Fuel_Properties!$B$31:$B$42,0),MATCH(YEAR(BQ$9),Fuel_Properties!$B$31:$EI$31,0)))/158.987295</f>
        <v>2.7657099129226387E-2</v>
      </c>
      <c r="BR27" s="47">
        <f>(SUMPRODUCT(--(BR$9=Quarterly_kt!$B$9:FC$9),Quarterly_kt!$B27:FC27)/INDEX(Fuel_Properties!$B$31:$IV$42,MATCH("D_Jet/Kero",Fuel_Properties!$B$31:$B$42,0),MATCH(YEAR(BR$9),Fuel_Properties!$B$31:$EI$31,0)))/158.987295</f>
        <v>6.3477338388632899E-5</v>
      </c>
      <c r="BS27" s="47">
        <f>(SUMPRODUCT(--(BS$9=Quarterly_kt!$B$9:FC$9),Quarterly_kt!$B27:FC27)/INDEX(Fuel_Properties!$B$31:$IV$42,MATCH("D_Jet/Kero",Fuel_Properties!$B$31:$B$42,0),MATCH(YEAR(BS$9),Fuel_Properties!$B$31:$EI$31,0)))/158.987295</f>
        <v>2.4002368578201812E-2</v>
      </c>
      <c r="BT27" s="47">
        <f>(SUMPRODUCT(--(BT$9=Quarterly_kt!$B$9:FC$9),Quarterly_kt!$B27:FC27)/INDEX(Fuel_Properties!$B$31:$IV$42,MATCH("D_Jet/Kero",Fuel_Properties!$B$31:$B$42,0),MATCH(YEAR(BT$9),Fuel_Properties!$B$31:$EI$31,0)))/158.987295</f>
        <v>0</v>
      </c>
      <c r="BU27" s="47">
        <f>(SUMPRODUCT(--(BU$9=Quarterly_kt!$B$9:FC$9),Quarterly_kt!$B27:FC27)/INDEX(Fuel_Properties!$B$31:$IV$42,MATCH("D_Jet/Kero",Fuel_Properties!$B$31:$B$42,0),MATCH(YEAR(BU$9),Fuel_Properties!$B$31:$EI$31,0)))/158.987295</f>
        <v>0</v>
      </c>
      <c r="BV27" s="47">
        <f>(SUMPRODUCT(--(BV$9=Quarterly_kt!$B$9:FC$9),Quarterly_kt!$B27:FC27)/INDEX(Fuel_Properties!$B$31:$IV$42,MATCH("D_Jet/Kero",Fuel_Properties!$B$31:$B$42,0),MATCH(YEAR(BV$9),Fuel_Properties!$B$31:$EI$31,0)))/158.987295</f>
        <v>0</v>
      </c>
      <c r="BW27" s="47">
        <f>(SUMPRODUCT(--(BW$9=Quarterly_kt!$B$9:FC$9),Quarterly_kt!$B27:FC27)/INDEX(Fuel_Properties!$B$31:$IV$42,MATCH("D_Jet/Kero",Fuel_Properties!$B$31:$B$42,0),MATCH(YEAR(BW$9),Fuel_Properties!$B$31:$EI$31,0)))/158.987295</f>
        <v>0.17206407888402611</v>
      </c>
      <c r="BX27" s="47">
        <f>(SUMPRODUCT(--(BX$9=Quarterly_kt!$B$9:FC$9),Quarterly_kt!$B27:FC27)/INDEX(Fuel_Properties!$B$31:$IV$42,MATCH("D_Jet/Kero",Fuel_Properties!$B$31:$B$42,0),MATCH(YEAR(BX$9),Fuel_Properties!$B$31:$EI$31,0)))/158.987295</f>
        <v>3.6037816826747233E-2</v>
      </c>
      <c r="BY27" s="47">
        <f>(SUMPRODUCT(--(BY$9=Quarterly_kt!$B$9:FC$9),Quarterly_kt!$B27:FC27)/INDEX(Fuel_Properties!$B$31:$IV$42,MATCH("D_Jet/Kero",Fuel_Properties!$B$31:$B$42,0),MATCH(YEAR(BY$9),Fuel_Properties!$B$31:$EI$31,0)))/158.987295</f>
        <v>3.9750514920303584E-2</v>
      </c>
      <c r="BZ27" s="47">
        <f>(SUMPRODUCT(--(BZ$9=Quarterly_kt!$B$9:FC$9),Quarterly_kt!$B27:FC27)/INDEX(Fuel_Properties!$B$31:$IV$42,MATCH("D_Jet/Kero",Fuel_Properties!$B$31:$B$42,0),MATCH(YEAR(BZ$9),Fuel_Properties!$B$31:$EI$31,0)))/158.987295</f>
        <v>2.1462858716267794E-3</v>
      </c>
      <c r="CA27" s="47">
        <f>(SUMPRODUCT(--(CA$9=Quarterly_kt!$B$9:FC$9),Quarterly_kt!$B27:FC27)/INDEX(Fuel_Properties!$B$31:$IV$42,MATCH("D_Jet/Kero",Fuel_Properties!$B$31:$B$42,0),MATCH(YEAR(CA$9),Fuel_Properties!$B$31:$EI$31,0)))/158.987295</f>
        <v>8.0624317982142465E-3</v>
      </c>
      <c r="CB27" s="47">
        <f>(SUMPRODUCT(--(CB$9=Quarterly_kt!$B$9:FC$9),Quarterly_kt!$B27:FC27)/INDEX(Fuel_Properties!$B$31:$IV$42,MATCH("D_Jet/Kero",Fuel_Properties!$B$31:$B$42,0),MATCH(YEAR(CB$9),Fuel_Properties!$B$31:$EI$31,0)))/158.987295</f>
        <v>1.5047760723582582E-4</v>
      </c>
      <c r="CC27" s="47">
        <f>(SUMPRODUCT(--(CC$9=Quarterly_kt!$B$9:FC$9),Quarterly_kt!$B27:FC27)/INDEX(Fuel_Properties!$B$31:$IV$42,MATCH("D_Jet/Kero",Fuel_Properties!$B$31:$B$42,0),MATCH(YEAR(CC$9),Fuel_Properties!$B$31:$EI$31,0)))/158.987295</f>
        <v>0</v>
      </c>
      <c r="CD27" s="47">
        <f>(SUMPRODUCT(--(CD$9=Quarterly_kt!$B$9:FC$9),Quarterly_kt!$B27:FC27)/INDEX(Fuel_Properties!$B$31:$IV$42,MATCH("D_Jet/Kero",Fuel_Properties!$B$31:$B$42,0),MATCH(YEAR(CD$9),Fuel_Properties!$B$31:$EI$31,0)))/158.987295</f>
        <v>1.580921588330888E-4</v>
      </c>
      <c r="CE27" s="47">
        <f>(SUMPRODUCT(--(CE$9=Quarterly_kt!$B$9:FC$9),Quarterly_kt!$B27:FC27)/INDEX(Fuel_Properties!$B$31:$IV$42,MATCH("D_Jet/Kero",Fuel_Properties!$B$31:$B$42,0),MATCH(YEAR(CE$9),Fuel_Properties!$B$31:$EI$31,0)))/158.987295</f>
        <v>4.7743831967592819E-2</v>
      </c>
      <c r="CF27" s="47">
        <f>(SUMPRODUCT(--(CF$9=Quarterly_kt!$B$9:FC$9),Quarterly_kt!$B27:FC27)/INDEX(Fuel_Properties!$B$31:$IV$42,MATCH("D_Jet/Kero",Fuel_Properties!$B$31:$B$42,0),MATCH(YEAR(CF$9),Fuel_Properties!$B$31:$EI$31,0)))/158.987295</f>
        <v>1.3833063897895272E-3</v>
      </c>
      <c r="CG27" s="47">
        <f>(SUMPRODUCT(--(CG$9=Quarterly_kt!$B$9:FC$9),Quarterly_kt!$B27:FC27)/INDEX(Fuel_Properties!$B$31:$IV$42,MATCH("D_Jet/Kero",Fuel_Properties!$B$31:$B$42,0),MATCH(YEAR(CG$9),Fuel_Properties!$B$31:$EI$31,0)))/158.987295</f>
        <v>0</v>
      </c>
      <c r="CH27" s="47">
        <f>(SUMPRODUCT(--(CH$9=Quarterly_kt!$B$9:FC$9),Quarterly_kt!$B27:FC27)/INDEX(Fuel_Properties!$B$31:$IV$42,MATCH("D_Jet/Kero",Fuel_Properties!$B$31:$B$42,0),MATCH(YEAR(CH$9),Fuel_Properties!$B$31:$EI$31,0)))/158.987295</f>
        <v>0.1453486952473311</v>
      </c>
      <c r="CI27" s="47">
        <f>(SUMPRODUCT(--(CI$9=Quarterly_kt!$B$9:FC$9),Quarterly_kt!$B27:FC27)/INDEX(Fuel_Properties!$B$31:$IV$42,MATCH("D_Jet/Kero",Fuel_Properties!$B$31:$B$42,0),MATCH(YEAR(CI$9),Fuel_Properties!$B$31:$EI$31,0)))/158.987295</f>
        <v>0.21501482243824796</v>
      </c>
      <c r="CJ27" s="47">
        <f>(SUMPRODUCT(--(CJ$9=Quarterly_kt!$B$9:FC$9),Quarterly_kt!$B27:FC27)/INDEX(Fuel_Properties!$B$31:$IV$42,MATCH("D_Jet/Kero",Fuel_Properties!$B$31:$B$42,0),MATCH(YEAR(CJ$9),Fuel_Properties!$B$31:$EI$31,0)))/158.987295</f>
        <v>6.7442488496198258E-2</v>
      </c>
      <c r="CK27" s="47">
        <f>(SUMPRODUCT(--(CK$9=Quarterly_kt!$B$9:FC$9),Quarterly_kt!$B27:FC27)/INDEX(Fuel_Properties!$B$31:$IV$42,MATCH("D_Jet/Kero",Fuel_Properties!$B$31:$B$42,0),MATCH(YEAR(CK$9),Fuel_Properties!$B$31:$EI$31,0)))/158.987295</f>
        <v>0.10254759299579778</v>
      </c>
      <c r="CL27" s="47">
        <f>(SUMPRODUCT(--(CL$9=Quarterly_kt!$B$9:FC$9),Quarterly_kt!$B27:FC27)/INDEX(Fuel_Properties!$B$31:$IV$42,MATCH("D_Jet/Kero",Fuel_Properties!$B$31:$B$42,0),MATCH(YEAR(CL$9),Fuel_Properties!$B$31:$EI$31,0)))/158.987295</f>
        <v>4.3082079098097519E-2</v>
      </c>
      <c r="CM27" s="47">
        <f>(SUMPRODUCT(--(CM$9=Quarterly_kt!$B$9:FC$9),Quarterly_kt!$B27:FC27)/INDEX(Fuel_Properties!$B$31:$IV$42,MATCH("D_Jet/Kero",Fuel_Properties!$B$31:$B$42,0),MATCH(YEAR(CM$9),Fuel_Properties!$B$31:$EI$31,0)))/158.987295</f>
        <v>0.32770012934966891</v>
      </c>
      <c r="CN27" s="47">
        <f>(SUMPRODUCT(--(CN$9=Quarterly_kt!$B$9:FC$9),Quarterly_kt!$B27:FC27)/INDEX(Fuel_Properties!$B$31:$IV$42,MATCH("D_Jet/Kero",Fuel_Properties!$B$31:$B$42,0),MATCH(YEAR(CN$9),Fuel_Properties!$B$31:$EI$31,0)))/158.987295</f>
        <v>0.34016629946770444</v>
      </c>
      <c r="CO27" s="47">
        <f>(SUMPRODUCT(--(CO$9=Quarterly_kt!$B$9:FC$9),Quarterly_kt!$B27:FC27)/INDEX(Fuel_Properties!$B$31:$IV$42,MATCH("D_Jet/Kero",Fuel_Properties!$B$31:$B$42,0),MATCH(YEAR(CO$9),Fuel_Properties!$B$31:$EI$31,0)))/158.987295</f>
        <v>2.7577868781271244E-2</v>
      </c>
      <c r="CP27" s="47">
        <f>(SUMPRODUCT(--(CP$9=Quarterly_kt!$B$9:FC$9),Quarterly_kt!$B27:FC27)/INDEX(Fuel_Properties!$B$31:$IV$42,MATCH("D_Jet/Kero",Fuel_Properties!$B$31:$B$42,0),MATCH(YEAR(CP$9),Fuel_Properties!$B$31:$EI$31,0)))/158.987295</f>
        <v>0.36106346181406124</v>
      </c>
      <c r="CQ27" s="47">
        <f>(SUMPRODUCT(--(CQ$9=Quarterly_kt!$B$9:FC$9),Quarterly_kt!$B27:FC27)/INDEX(Fuel_Properties!$B$31:$IV$42,MATCH("D_Jet/Kero",Fuel_Properties!$B$31:$B$42,0),MATCH(YEAR(CQ$9),Fuel_Properties!$B$31:$EI$31,0)))/158.987295</f>
        <v>0.29088888462989226</v>
      </c>
      <c r="CR27" s="47">
        <f>(SUMPRODUCT(--(CR$9=Quarterly_kt!$B$9:FC$9),Quarterly_kt!$B27:FC27)/INDEX(Fuel_Properties!$B$31:$IV$42,MATCH("D_Jet/Kero",Fuel_Properties!$B$31:$B$42,0),MATCH(YEAR(CR$9),Fuel_Properties!$B$31:$EI$31,0)))/158.987295</f>
        <v>8.8449781785238935E-2</v>
      </c>
      <c r="CS27" s="47">
        <f>(SUMPRODUCT(--(CS$9=Quarterly_kt!$B$9:FC$9),Quarterly_kt!$B27:FC27)/INDEX(Fuel_Properties!$B$31:$IV$42,MATCH("D_Jet/Kero",Fuel_Properties!$B$31:$B$42,0),MATCH(YEAR(CS$9),Fuel_Properties!$B$31:$EI$31,0)))/158.987295</f>
        <v>8.9412049787539555E-2</v>
      </c>
      <c r="CT27" s="47">
        <f>(SUMPRODUCT(--(CT$9=Quarterly_kt!$B$9:FC$9),Quarterly_kt!$B27:FC27)/INDEX(Fuel_Properties!$B$31:$IV$42,MATCH("D_Jet/Kero",Fuel_Properties!$B$31:$B$42,0),MATCH(YEAR(CT$9),Fuel_Properties!$B$31:$EI$31,0)))/158.987295</f>
        <v>0.29655031427322753</v>
      </c>
      <c r="CU27" s="47">
        <f>(SUMPRODUCT(--(CU$9=Quarterly_kt!$B$9:FC$9),Quarterly_kt!$B27:FC27)/INDEX(Fuel_Properties!$B$31:$IV$42,MATCH("D_Jet/Kero",Fuel_Properties!$B$31:$B$42,0),MATCH(YEAR(CU$9),Fuel_Properties!$B$31:$EI$31,0)))/158.987295</f>
        <v>0.20595910303617168</v>
      </c>
      <c r="CV27" s="47">
        <f>(SUMPRODUCT(--(CV$9=Quarterly_kt!$B$9:FC$9),Quarterly_kt!$B27:FC27)/INDEX(Fuel_Properties!$B$31:$IV$42,MATCH("D_Jet/Kero",Fuel_Properties!$B$31:$B$42,0),MATCH(YEAR(CV$9),Fuel_Properties!$B$31:$EI$31,0)))/158.987295</f>
        <v>0.14947706966863508</v>
      </c>
      <c r="CW27" s="47">
        <f>(SUMPRODUCT(--(CW$9=Quarterly_kt!$B$9:FC$9),Quarterly_kt!$B27:FC27)/INDEX(Fuel_Properties!$B$31:$IV$42,MATCH("D_Jet/Kero",Fuel_Properties!$B$31:$B$42,0),MATCH(YEAR(CW$9),Fuel_Properties!$B$31:$EI$31,0)))/158.987295</f>
        <v>1.6834631085762299E-2</v>
      </c>
      <c r="CX27" s="47">
        <f>(SUMPRODUCT(--(CX$9=Quarterly_kt!$B$9:FC$9),Quarterly_kt!$B27:FC27)/INDEX(Fuel_Properties!$B$31:$IV$42,MATCH("D_Jet/Kero",Fuel_Properties!$B$31:$B$42,0),MATCH(YEAR(CX$9),Fuel_Properties!$B$31:$EI$31,0)))/158.987295</f>
        <v>0.3262041759051571</v>
      </c>
      <c r="CY27" s="47">
        <f>(SUMPRODUCT(--(CY$9=Quarterly_kt!$B$9:FC$9),Quarterly_kt!$B27:FC27)/INDEX(Fuel_Properties!$B$31:$IV$42,MATCH("D_Jet/Kero",Fuel_Properties!$B$31:$B$42,0),MATCH(YEAR(CY$9),Fuel_Properties!$B$31:$EI$31,0)))/158.987295</f>
        <v>0.14956925672834145</v>
      </c>
      <c r="CZ27" s="47">
        <f>(SUMPRODUCT(--(CZ$9=Quarterly_kt!$B$9:FC$9),Quarterly_kt!$B27:FC27)/INDEX(Fuel_Properties!$B$31:$IV$42,MATCH("D_Jet/Kero",Fuel_Properties!$B$31:$B$42,0),MATCH(YEAR(CZ$9),Fuel_Properties!$B$31:$EI$31,0)))/158.987295</f>
        <v>7.889955320735445E-2</v>
      </c>
      <c r="DA27" s="47">
        <f>(SUMPRODUCT(--(DA$9=Quarterly_kt!$B$9:FC$9),Quarterly_kt!$B27:FC27)/INDEX(Fuel_Properties!$B$31:$IV$42,MATCH("D_Jet/Kero",Fuel_Properties!$B$31:$B$42,0),MATCH(YEAR(DA$9),Fuel_Properties!$B$31:$EI$31,0)))/158.987295</f>
        <v>0.23820143332196411</v>
      </c>
      <c r="DB27" s="47">
        <f>(SUMPRODUCT(--(DB$9=Quarterly_kt!$B$9:FC$9),Quarterly_kt!$B27:FC27)/INDEX(Fuel_Properties!$B$31:$IV$42,MATCH("D_Jet/Kero",Fuel_Properties!$B$31:$B$42,0),MATCH(YEAR(DB$9),Fuel_Properties!$B$31:$EI$31,0)))/158.987295</f>
        <v>0.31930984879162261</v>
      </c>
      <c r="DC27" s="47">
        <f>(SUMPRODUCT(--(DC$9=Quarterly_kt!$B$9:FC$9),Quarterly_kt!$B27:FC27)/INDEX(Fuel_Properties!$B$31:$IV$42,MATCH("D_Jet/Kero",Fuel_Properties!$B$31:$B$42,0),MATCH(YEAR(DC$9),Fuel_Properties!$B$31:$EI$31,0)))/158.987295</f>
        <v>0.20697239507099571</v>
      </c>
      <c r="DD27" s="47">
        <f>(SUMPRODUCT(--(DD$9=Quarterly_kt!$B$9:FC$9),Quarterly_kt!$B27:FC27)/INDEX(Fuel_Properties!$B$31:$IV$42,MATCH("D_Jet/Kero",Fuel_Properties!$B$31:$B$42,0),MATCH(YEAR(DD$9),Fuel_Properties!$B$31:$EI$31,0)))/158.987295</f>
        <v>0.15663283030080036</v>
      </c>
      <c r="DE27" s="47">
        <f>(SUMPRODUCT(--(DE$9=Quarterly_kt!$B$9:FC$9),Quarterly_kt!$B27:FC27)/INDEX(Fuel_Properties!$B$31:$IV$42,MATCH("D_Jet/Kero",Fuel_Properties!$B$31:$B$42,0),MATCH(YEAR(DE$9),Fuel_Properties!$B$31:$EI$31,0)))/158.987295</f>
        <v>0.11085963797947024</v>
      </c>
      <c r="DF27" s="47">
        <f>(SUMPRODUCT(--(DF$9=Quarterly_kt!$B$9:FC$9),Quarterly_kt!$B27:FC27)/INDEX(Fuel_Properties!$B$31:$IV$42,MATCH("D_Jet/Kero",Fuel_Properties!$B$31:$B$42,0),MATCH(YEAR(DF$9),Fuel_Properties!$B$31:$EI$31,0)))/158.987295</f>
        <v>0.17762863449782879</v>
      </c>
      <c r="DG27" s="47">
        <f>(SUMPRODUCT(--(DG$9=Quarterly_kt!$B$9:FC$9),Quarterly_kt!$B27:FC27)/INDEX(Fuel_Properties!$B$31:$IV$42,MATCH("D_Jet/Kero",Fuel_Properties!$B$31:$B$42,0),MATCH(YEAR(DG$9),Fuel_Properties!$B$31:$EI$31,0)))/158.987295</f>
        <v>0.30219844858983402</v>
      </c>
      <c r="DH27" s="47">
        <f>(SUMPRODUCT(--(DH$9=Quarterly_kt!$B$9:FC$9),Quarterly_kt!$B27:FC27)/INDEX(Fuel_Properties!$B$31:$IV$42,MATCH("D_Jet/Kero",Fuel_Properties!$B$31:$B$42,0),MATCH(YEAR(DH$9),Fuel_Properties!$B$31:$EI$31,0)))/158.987295</f>
        <v>0.2146898206104392</v>
      </c>
      <c r="DI27" s="47">
        <f>(SUMPRODUCT(--(DI$9=Quarterly_kt!$B$9:FC$9),Quarterly_kt!$B27:FC27)/INDEX(Fuel_Properties!$B$31:$IV$42,MATCH("D_Jet/Kero",Fuel_Properties!$B$31:$B$42,0),MATCH(YEAR(DI$9),Fuel_Properties!$B$31:$EI$31,0)))/158.987295</f>
        <v>0.22744871815703616</v>
      </c>
      <c r="DJ27" s="47">
        <f>(SUMPRODUCT(--(DJ$9=Quarterly_kt!$B$9:FC$9),Quarterly_kt!$B27:FC27)/INDEX(Fuel_Properties!$B$31:$IV$42,MATCH("D_Jet/Kero",Fuel_Properties!$B$31:$B$42,0),MATCH(YEAR(DJ$9),Fuel_Properties!$B$31:$EI$31,0)))/158.987295</f>
        <v>0.19840084917928008</v>
      </c>
      <c r="DK27" s="47">
        <f>(SUMPRODUCT(--(DK$9=Quarterly_kt!$B$9:FC$9),Quarterly_kt!$B27:FC27)/INDEX(Fuel_Properties!$B$31:$IV$42,MATCH("D_Jet/Kero",Fuel_Properties!$B$31:$B$42,0),MATCH(YEAR(DK$9),Fuel_Properties!$B$31:$EI$31,0)))/158.987295</f>
        <v>0.34556899434335392</v>
      </c>
      <c r="DL27" s="47">
        <f>(SUMPRODUCT(--(DL$9=Quarterly_kt!$B$9:FC$9),Quarterly_kt!$B27:FC27)/INDEX(Fuel_Properties!$B$31:$IV$42,MATCH("D_Jet/Kero",Fuel_Properties!$B$31:$B$42,0),MATCH(YEAR(DL$9),Fuel_Properties!$B$31:$EI$31,0)))/158.987295</f>
        <v>0.178275963296157</v>
      </c>
      <c r="DM27" s="47">
        <f>(SUMPRODUCT(--(DM$9=Quarterly_kt!$B$9:FC$9),Quarterly_kt!$B27:FC27)/INDEX(Fuel_Properties!$B$31:$IV$42,MATCH("D_Jet/Kero",Fuel_Properties!$B$31:$B$42,0),MATCH(YEAR(DM$9),Fuel_Properties!$B$31:$EI$31,0)))/158.987295</f>
        <v>0.15071635608404588</v>
      </c>
      <c r="DN27" s="47">
        <f>(SUMPRODUCT(--(DN$9=Quarterly_kt!$B$9:FC$9),Quarterly_kt!$B27:FC27)/INDEX(Fuel_Properties!$B$31:$IV$42,MATCH("D_Jet/Kero",Fuel_Properties!$B$31:$B$42,0),MATCH(YEAR(DN$9),Fuel_Properties!$B$31:$EI$31,0)))/158.987295</f>
        <v>0.35599621289152711</v>
      </c>
      <c r="DO27" s="47">
        <f>(SUMPRODUCT(--(DO$9=Quarterly_kt!$B$9:FC$9),Quarterly_kt!$B27:FC27)/INDEX(Fuel_Properties!$B$31:$IV$42,MATCH("D_Jet/Kero",Fuel_Properties!$B$31:$B$42,0),MATCH(YEAR(DO$9),Fuel_Properties!$B$31:$EI$31,0)))/158.987295</f>
        <v>0.2312120176827705</v>
      </c>
      <c r="DP27" s="47">
        <f>(SUMPRODUCT(--(DP$9=Quarterly_kt!$B$9:FC$9),Quarterly_kt!$B27:FC27)/INDEX(Fuel_Properties!$B$31:$IV$42,MATCH("D_Jet/Kero",Fuel_Properties!$B$31:$B$42,0),MATCH(YEAR(DP$9),Fuel_Properties!$B$31:$EI$31,0)))/158.987295</f>
        <v>0.32736966487832703</v>
      </c>
      <c r="DQ27" s="47">
        <f>(SUMPRODUCT(--(DQ$9=Quarterly_kt!$B$9:FC$9),Quarterly_kt!$B27:FC27)/INDEX(Fuel_Properties!$B$31:$IV$42,MATCH("D_Jet/Kero",Fuel_Properties!$B$31:$B$42,0),MATCH(YEAR(DQ$9),Fuel_Properties!$B$31:$EI$31,0)))/158.987295</f>
        <v>0.48711316099683249</v>
      </c>
      <c r="DR27" s="47">
        <f>(SUMPRODUCT(--(DR$9=Quarterly_kt!$B$9:FC$9),Quarterly_kt!$B27:FC27)/INDEX(Fuel_Properties!$B$31:$IV$42,MATCH("D_Jet/Kero",Fuel_Properties!$B$31:$B$42,0),MATCH(YEAR(DR$9),Fuel_Properties!$B$31:$EI$31,0)))/158.987295</f>
        <v>0.5089516215657055</v>
      </c>
      <c r="DS27" s="47">
        <f>(SUMPRODUCT(--(DS$9=Quarterly_kt!$B$9:FC$9),Quarterly_kt!$B27:FC27)/INDEX(Fuel_Properties!$B$31:$IV$42,MATCH("D_Jet/Kero",Fuel_Properties!$B$31:$B$42,0),MATCH(YEAR(DS$9),Fuel_Properties!$B$31:$EI$31,0)))/158.987295</f>
        <v>0.71498047921171437</v>
      </c>
      <c r="DT27" s="47">
        <f>(SUMPRODUCT(--(DT$9=Quarterly_kt!$B$9:FC$9),Quarterly_kt!$B27:FC27)/INDEX(Fuel_Properties!$B$31:$IV$42,MATCH("D_Jet/Kero",Fuel_Properties!$B$31:$B$42,0),MATCH(YEAR(DT$9),Fuel_Properties!$B$31:$EI$31,0)))/158.987295</f>
        <v>0.57659867745008542</v>
      </c>
      <c r="DU27" s="47">
        <f>(SUMPRODUCT(--(DU$9=Quarterly_kt!$B$9:FC$9),Quarterly_kt!$B27:FC27)/INDEX(Fuel_Properties!$B$31:$IV$42,MATCH("D_Jet/Kero",Fuel_Properties!$B$31:$B$42,0),MATCH(YEAR(DU$9),Fuel_Properties!$B$31:$EI$31,0)))/158.987295</f>
        <v>0.41352319252213582</v>
      </c>
      <c r="DV27" s="47">
        <f>(SUMPRODUCT(--(DV$9=Quarterly_kt!$B$9:FC$9),Quarterly_kt!$B27:FC27)/INDEX(Fuel_Properties!$B$31:$IV$42,MATCH("D_Jet/Kero",Fuel_Properties!$B$31:$B$42,0),MATCH(YEAR(DV$9),Fuel_Properties!$B$31:$EI$31,0)))/158.987295</f>
        <v>0.55907538631624154</v>
      </c>
      <c r="DW27" s="47">
        <f>(SUMPRODUCT(--(DW$9=Quarterly_kt!$B$9:FC$9),Quarterly_kt!$B27:FC27)/INDEX(Fuel_Properties!$B$31:$IV$42,MATCH("D_Jet/Kero",Fuel_Properties!$B$31:$B$42,0),MATCH(YEAR(DW$9),Fuel_Properties!$B$31:$EI$31,0)))/158.987295</f>
        <v>0.38453040604522321</v>
      </c>
      <c r="DX27" s="47">
        <f>(SUMPRODUCT(--(DX$9=Quarterly_kt!$B$9:FC$9),Quarterly_kt!$B27:FC27)/INDEX(Fuel_Properties!$B$31:$IV$42,MATCH("D_Jet/Kero",Fuel_Properties!$B$31:$B$42,0),MATCH(YEAR(DX$9),Fuel_Properties!$B$31:$EI$31,0)))/158.987295</f>
        <v>0.27346847755730874</v>
      </c>
      <c r="DY27" s="47">
        <f>(SUMPRODUCT(--(DY$9=Quarterly_kt!$B$9:FC$9),Quarterly_kt!$B27:FC27)/INDEX(Fuel_Properties!$B$31:$IV$42,MATCH("D_Jet/Kero",Fuel_Properties!$B$31:$B$42,0),MATCH(YEAR(DY$9),Fuel_Properties!$B$31:$EI$31,0)))/158.987295</f>
        <v>0.47207805491911115</v>
      </c>
      <c r="DZ27" s="47">
        <f>(SUMPRODUCT(--(DZ$9=Quarterly_kt!$B$9:FC$9),Quarterly_kt!$B27:FC27)/INDEX(Fuel_Properties!$B$31:$IV$42,MATCH("D_Jet/Kero",Fuel_Properties!$B$31:$B$42,0),MATCH(YEAR(DZ$9),Fuel_Properties!$B$31:$EI$31,0)))/158.987295</f>
        <v>0.40411116944524078</v>
      </c>
      <c r="EA27" s="47">
        <f>(SUMPRODUCT(--(EA$9=Quarterly_kt!$B$9:FC$9),Quarterly_kt!$B27:FC27)/INDEX(Fuel_Properties!$B$31:$IV$42,MATCH("D_Jet/Kero",Fuel_Properties!$B$31:$B$42,0),MATCH(YEAR(EA$9),Fuel_Properties!$B$31:$EI$31,0)))/158.987295</f>
        <v>0.33269571338810738</v>
      </c>
      <c r="EB27" s="47">
        <f>(SUMPRODUCT(--(EB$9=Quarterly_kt!$B$9:FC$9),Quarterly_kt!$B27:FC27)/INDEX(Fuel_Properties!$B$31:$IV$42,MATCH("D_Jet/Kero",Fuel_Properties!$B$31:$B$42,0),MATCH(YEAR(EB$9),Fuel_Properties!$B$31:$EI$31,0)))/158.987295</f>
        <v>0.29868201913146669</v>
      </c>
      <c r="EC27" s="47">
        <f>(SUMPRODUCT(--(EC$9=Quarterly_kt!$B$9:FC$9),Quarterly_kt!$B27:FC27)/INDEX(Fuel_Properties!$B$31:$IV$42,MATCH("D_Jet/Kero",Fuel_Properties!$B$31:$B$42,0),MATCH(YEAR(EC$9),Fuel_Properties!$B$31:$EI$31,0)))/158.987295</f>
        <v>0.48913366813230241</v>
      </c>
      <c r="ED27" s="47">
        <f>(SUMPRODUCT(--(ED$9=Quarterly_kt!$B$9:FC$9),Quarterly_kt!$B27:FC27)/INDEX(Fuel_Properties!$B$31:$IV$42,MATCH("D_Jet/Kero",Fuel_Properties!$B$31:$B$42,0),MATCH(YEAR(ED$9),Fuel_Properties!$B$31:$EI$31,0)))/158.987295</f>
        <v>0.50265700863532747</v>
      </c>
      <c r="EE27" s="47">
        <f>(SUMPRODUCT(--(EE$9=Quarterly_kt!$B$9:FC$9),Quarterly_kt!$B27:FC27)/INDEX(Fuel_Properties!$B$31:$IV$42,MATCH("D_Jet/Kero",Fuel_Properties!$B$31:$B$42,0),MATCH(YEAR(EE$9),Fuel_Properties!$B$31:$EI$31,0)))/158.987295</f>
        <v>0.47320814751335483</v>
      </c>
      <c r="EF27" s="47">
        <f>(SUMPRODUCT(--(EF$9=Quarterly_kt!$B$9:FC$9),Quarterly_kt!$B27:FC27)/INDEX(Fuel_Properties!$B$31:$IV$42,MATCH("D_Jet/Kero",Fuel_Properties!$B$31:$B$42,0),MATCH(YEAR(EF$9),Fuel_Properties!$B$31:$EI$31,0)))/158.987295</f>
        <v>0.51418149652923439</v>
      </c>
      <c r="EG27" s="47">
        <f>(SUMPRODUCT(--(EG$9=Quarterly_kt!$B$9:FC$9),Quarterly_kt!$B27:FC27)/INDEX(Fuel_Properties!$B$31:$IV$42,MATCH("D_Jet/Kero",Fuel_Properties!$B$31:$B$42,0),MATCH(YEAR(EG$9),Fuel_Properties!$B$31:$EI$31,0)))/158.987295</f>
        <v>0.41068017246372551</v>
      </c>
      <c r="EH27" s="47">
        <f>(SUMPRODUCT(--(EH$9=Quarterly_kt!$B$9:FC$9),Quarterly_kt!$B27:FC27)/INDEX(Fuel_Properties!$B$31:$IV$42,MATCH("D_Jet/Kero",Fuel_Properties!$B$31:$B$42,0),MATCH(YEAR(EH$9),Fuel_Properties!$B$31:$EI$31,0)))/158.987295</f>
        <v>0.46640083206579835</v>
      </c>
      <c r="EI27" s="47">
        <f>(SUMPRODUCT(--(EI$9=Quarterly_kt!$B$9:FC$9),Quarterly_kt!$B27:FC27)/INDEX(Fuel_Properties!$B$31:$IV$42,MATCH("D_Jet/Kero",Fuel_Properties!$B$31:$B$42,0),MATCH(YEAR(EI$9),Fuel_Properties!$B$31:$EI$31,0)))/158.987295</f>
        <v>0.50615440247690291</v>
      </c>
      <c r="EJ27" s="47">
        <f>(SUMPRODUCT(--(EJ$9=Quarterly_kt!$B$9:FC$9),Quarterly_kt!$B27:FC27)/INDEX(Fuel_Properties!$B$31:$IV$42,MATCH("D_Jet/Kero",Fuel_Properties!$B$31:$B$42,0),MATCH(YEAR(EJ$9),Fuel_Properties!$B$31:$EI$31,0)))/158.987295</f>
        <v>0.41722147882923288</v>
      </c>
      <c r="EK27" s="47">
        <f>(SUMPRODUCT(--(EK$9=Quarterly_kt!$B$9:FC$9),Quarterly_kt!$B27:FC27)/INDEX(Fuel_Properties!$B$31:$IV$42,MATCH("D_Jet/Kero",Fuel_Properties!$B$31:$B$42,0),MATCH(YEAR(EK$9),Fuel_Properties!$B$31:$EI$31,0)))/158.987295</f>
        <v>0.44684759523680245</v>
      </c>
      <c r="EL27" s="47">
        <f>(SUMPRODUCT(--(EL$9=Quarterly_kt!$B$9:FC$9),Quarterly_kt!$B27:FC27)/INDEX(Fuel_Properties!$B$31:$IV$42,MATCH("D_Jet/Kero",Fuel_Properties!$B$31:$B$42,0),MATCH(YEAR(EL$9),Fuel_Properties!$B$31:$EI$31,0)))/158.987295</f>
        <v>0.53900278279094571</v>
      </c>
      <c r="EM27" s="47">
        <f>(SUMPRODUCT(--(EM$9=Quarterly_kt!$B$9:FC$9),Quarterly_kt!$B27:FC27)/INDEX(Fuel_Properties!$B$31:$IV$42,MATCH("D_Jet/Kero",Fuel_Properties!$B$31:$B$42,0),MATCH(YEAR(EM$9),Fuel_Properties!$B$31:$EI$31,0)))/158.987295</f>
        <v>0.39739758594864377</v>
      </c>
      <c r="EN27" s="47">
        <f>(SUMPRODUCT(--(EN$9=Quarterly_kt!$B$9:FC$9),Quarterly_kt!$B27:FC27)/INDEX(Fuel_Properties!$B$31:$IV$42,MATCH("D_Jet/Kero",Fuel_Properties!$B$31:$B$42,0),MATCH(YEAR(EN$9),Fuel_Properties!$B$31:$EI$31,0)))/158.987295</f>
        <v>0.20849983436104308</v>
      </c>
      <c r="EO27" s="47">
        <f>(SUMPRODUCT(--(EO$9=Quarterly_kt!$B$9:FC$9),Quarterly_kt!$B27:FC27)/INDEX(Fuel_Properties!$B$31:$IV$42,MATCH("D_Jet/Kero",Fuel_Properties!$B$31:$B$42,0),MATCH(YEAR(EO$9),Fuel_Properties!$B$31:$EI$31,0)))/158.987295</f>
        <v>0.24978253688191862</v>
      </c>
      <c r="EP27" s="47">
        <f>(SUMPRODUCT(--(EP$9=Quarterly_kt!$B$9:FC$9),Quarterly_kt!$B27:FC27)/INDEX(Fuel_Properties!$B$31:$IV$42,MATCH("D_Jet/Kero",Fuel_Properties!$B$31:$B$42,0),MATCH(YEAR(EP$9),Fuel_Properties!$B$31:$EI$31,0)))/158.987295</f>
        <v>7.9572397985740798E-2</v>
      </c>
      <c r="EQ27" s="47">
        <f>(SUMPRODUCT(--(EQ$9=Quarterly_kt!$B$9:FC$9),Quarterly_kt!$B27:FC27)/INDEX(Fuel_Properties!$B$31:$IV$42,MATCH("D_Jet/Kero",Fuel_Properties!$B$31:$B$42,0),MATCH(YEAR(EQ$9),Fuel_Properties!$B$31:$EI$31,0)))/158.987295</f>
        <v>0.11061326492361151</v>
      </c>
      <c r="ER27" s="47">
        <f>(SUMPRODUCT(--(ER$9=Quarterly_kt!$B$9:FC$9),Quarterly_kt!$B27:FC27)/INDEX(Fuel_Properties!$B$31:$IV$42,MATCH("D_Jet/Kero",Fuel_Properties!$B$31:$B$42,0),MATCH(YEAR(ER$9),Fuel_Properties!$B$31:$EI$31,0)))/158.987295</f>
        <v>2.3117113272721822E-2</v>
      </c>
      <c r="ES27" s="47">
        <f>(SUMPRODUCT(--(ES$9=Quarterly_kt!$B$9:FC$9),Quarterly_kt!$B27:FC27)/INDEX(Fuel_Properties!$B$31:$IV$42,MATCH("D_Jet/Kero",Fuel_Properties!$B$31:$B$42,0),MATCH(YEAR(ES$9),Fuel_Properties!$B$31:$EI$31,0)))/158.987295</f>
        <v>0.15226066993709181</v>
      </c>
      <c r="ET27" s="47">
        <f>(SUMPRODUCT(--(ET$9=Quarterly_kt!$B$9:FC$9),Quarterly_kt!$B27:FC27)/INDEX(Fuel_Properties!$B$31:$IV$42,MATCH("D_Jet/Kero",Fuel_Properties!$B$31:$B$42,0),MATCH(YEAR(ET$9),Fuel_Properties!$B$31:$EI$31,0)))/158.987295</f>
        <v>0</v>
      </c>
      <c r="EU27" s="47">
        <f>(SUMPRODUCT(--(EU$9=Quarterly_kt!$B$9:FC$9),Quarterly_kt!$B27:FC27)/INDEX(Fuel_Properties!$B$31:$IV$42,MATCH("D_Jet/Kero",Fuel_Properties!$B$31:$B$42,0),MATCH(YEAR(EU$9),Fuel_Properties!$B$31:$EI$31,0)))/158.987295</f>
        <v>8.4884396164094628E-2</v>
      </c>
      <c r="EV27" s="47">
        <f>(SUMPRODUCT(--(EV$9=Quarterly_kt!$B$9:FC$9),Quarterly_kt!$B27:FC27)/INDEX(Fuel_Properties!$B$31:$IV$42,MATCH("D_Jet/Kero",Fuel_Properties!$B$31:$B$42,0),MATCH(YEAR(EV$9),Fuel_Properties!$B$31:$EI$31,0)))/158.987295</f>
        <v>2.7086037258934516E-2</v>
      </c>
      <c r="EW27" s="47">
        <f>(SUMPRODUCT(--(EW$9=Quarterly_kt!$B$9:FC$9),Quarterly_kt!$B27:FC27)/INDEX(Fuel_Properties!$B$31:$IV$42,MATCH("D_Jet/Kero",Fuel_Properties!$B$31:$B$42,0),MATCH(YEAR(EW$9),Fuel_Properties!$B$31:$EI$31,0)))/158.987295</f>
        <v>0</v>
      </c>
      <c r="EX27" s="47">
        <f>(SUMPRODUCT(--(EX$9=Quarterly_kt!$B$9:FC$9),Quarterly_kt!$B27:FC27)/INDEX(Fuel_Properties!$B$31:$IV$42,MATCH("D_Jet/Kero",Fuel_Properties!$B$31:$B$42,0),MATCH(YEAR(EX$9),Fuel_Properties!$B$31:$EI$31,0)))/158.987295</f>
        <v>0</v>
      </c>
      <c r="EY27" s="47">
        <f>(SUMPRODUCT(--(EY$9=Quarterly_kt!$B$9:FC$9),Quarterly_kt!$B27:FC27)/INDEX(Fuel_Properties!$B$31:$IV$42,MATCH("D_Jet/Kero",Fuel_Properties!$B$31:$B$42,0),MATCH(YEAR(EY$9),Fuel_Properties!$B$31:$EI$31,0)))/158.987295</f>
        <v>7.7853539474177724E-2</v>
      </c>
      <c r="EZ27" s="47">
        <f>(SUMPRODUCT(--(EZ$9=Quarterly_kt!$B$9:FC$9),Quarterly_kt!$B27:FC27)/INDEX(Fuel_Properties!$B$31:$IV$42,MATCH("D_Jet/Kero",Fuel_Properties!$B$31:$B$42,0),MATCH(YEAR(EZ$9),Fuel_Properties!$B$31:$EI$31,0)))/158.987295</f>
        <v>0</v>
      </c>
      <c r="FA27" s="47">
        <f>(SUMPRODUCT(--(FA$9=Quarterly_kt!$B$9:FC$9),Quarterly_kt!$B27:FC27)/INDEX(Fuel_Properties!$B$31:$IV$42,MATCH("D_Jet/Kero",Fuel_Properties!$B$31:$B$42,0),MATCH(YEAR(FA$9),Fuel_Properties!$B$31:$EI$31,0)))/158.987295</f>
        <v>3.8833289401518506E-2</v>
      </c>
      <c r="FB27" s="47">
        <f>(SUMPRODUCT(--(FB$9=Quarterly_kt!$B$9:FC$9),Quarterly_kt!$B27:FC27)/INDEX(Fuel_Properties!$B$31:$IV$42,MATCH("D_Jet/Kero",Fuel_Properties!$B$31:$B$42,0),MATCH(YEAR(FB$9),Fuel_Properties!$B$31:$EI$31,0)))/158.987295</f>
        <v>0.2207107297001539</v>
      </c>
      <c r="FC27" s="47">
        <f>(SUMPRODUCT(--(FC$9=Quarterly_kt!$B$9:FC$9),Quarterly_kt!$B27:FC27)/INDEX(Fuel_Properties!$B$31:$IV$42,MATCH("D_Jet/Kero",Fuel_Properties!$B$31:$B$42,0),MATCH(YEAR(FC$9),Fuel_Properties!$B$31:$EI$31,0)))/158.987295</f>
        <v>3.1306430960554583E-2</v>
      </c>
      <c r="FD27" s="47">
        <f>(SUMPRODUCT(--(FD$9=Quarterly_kt!$B$9:FD$9),Quarterly_kt!$B27:FD27)/INDEX(Fuel_Properties!$B$31:$IV$42,MATCH("D_Jet/Kero",Fuel_Properties!$B$31:$B$42,0),MATCH(YEAR(FD$9),Fuel_Properties!$B$31:$EI$31,0)))/158.987295</f>
        <v>0.10131728669454799</v>
      </c>
      <c r="FE27" s="47">
        <f>(SUMPRODUCT(--(FE$9=Quarterly_kt!$B$9:FF$9),Quarterly_kt!$B27:FF27)/INDEX(Fuel_Properties!$B$31:$IV$42,MATCH("D_Jet/Kero",Fuel_Properties!$B$31:$B$42,0),MATCH(YEAR(FE$9),Fuel_Properties!$B$31:$EI$31,0)))/158.987295</f>
        <v>0.20448211470109673</v>
      </c>
      <c r="FF27" s="47">
        <f>(SUMPRODUCT(--(FF$9=Quarterly_kt!$B$9:FF$9),Quarterly_kt!$B27:FF27)/INDEX(Fuel_Properties!$B$31:$IV$42,MATCH("D_Jet/Kero",Fuel_Properties!$B$31:$B$42,0),MATCH(YEAR(FF$9),Fuel_Properties!$B$31:$EI$31,0)))/158.987295</f>
        <v>0.32982570466477107</v>
      </c>
      <c r="FG27" s="47">
        <f>(SUMPRODUCT(--(FG$9=Quarterly_kt!$B$9:FG$9),Quarterly_kt!$B27:FG27)/INDEX(Fuel_Properties!$B$31:$IV$42,MATCH("D_Jet/Kero",Fuel_Properties!$B$31:$B$42,0),MATCH(YEAR(FG$9),Fuel_Properties!$B$31:$EI$31,0)))/158.987295</f>
        <v>0.29312100004454766</v>
      </c>
      <c r="FH27" s="47">
        <f>(SUMPRODUCT(--(FH$9=Quarterly_kt!$B$9:FI$9),Quarterly_kt!$B27:FI27)/INDEX(Fuel_Properties!$B$31:$IV$42,MATCH("D_Jet/Kero",Fuel_Properties!$B$31:$B$42,0),MATCH(YEAR(FH$9),Fuel_Properties!$B$31:$EI$31,0)))/158.987295</f>
        <v>8.4885011068821112E-2</v>
      </c>
      <c r="FI27" s="47">
        <f>(SUMPRODUCT(--(FI$9=Quarterly_kt!$B$9:FI$9),Quarterly_kt!$B27:FI27)/INDEX(Fuel_Properties!$B$31:$IV$42,MATCH("D_Jet/Kero",Fuel_Properties!$B$31:$B$42,0),MATCH(YEAR(FI$9),Fuel_Properties!$B$31:$EI$31,0)))/158.987295</f>
        <v>0.39186910172595468</v>
      </c>
      <c r="FJ27" s="47">
        <f>(SUMPRODUCT(--(FJ$9=Quarterly_kt!$B$9:FJ$9),Quarterly_kt!$B27:FJ27)/INDEX(Fuel_Properties!$B$31:$IV$42,MATCH("D_Jet/Kero",Fuel_Properties!$B$31:$B$42,0),MATCH(YEAR(FJ$9),Fuel_Properties!$B$31:$EI$31,0)))/158.987295</f>
        <v>0.15268099099195093</v>
      </c>
      <c r="FK27" s="47">
        <f>(SUMPRODUCT(--(FK$9=Quarterly_kt!$B$9:FL$9),Quarterly_kt!$B27:FL27)/INDEX(Fuel_Properties!$B$31:$IV$42,MATCH("D_Jet/Kero",Fuel_Properties!$B$31:$B$42,0),MATCH(YEAR(FK$9),Fuel_Properties!$B$31:$EI$31,0)))/158.987295</f>
        <v>0.28725230916928346</v>
      </c>
      <c r="FL27" s="47">
        <f>(SUMPRODUCT(--(FL$9=Quarterly_kt!$B$9:FL$9),Quarterly_kt!$B27:FL27)/INDEX(Fuel_Properties!$B$31:$IV$42,MATCH("D_Jet/Kero",Fuel_Properties!$B$31:$B$42,0),MATCH(YEAR(FL$9),Fuel_Properties!$B$31:$EI$31,0)))/158.987295</f>
        <v>0</v>
      </c>
      <c r="FM27" s="47">
        <f>(SUMPRODUCT(--(FM$9=Quarterly_kt!$B$9:FM$9),Quarterly_kt!$B27:FM27)/INDEX(Fuel_Properties!$B$31:$IV$42,MATCH("D_Jet/Kero",Fuel_Properties!$B$31:$B$42,0),MATCH(YEAR(FM$9),Fuel_Properties!$B$31:$EI$31,0)))/158.987295</f>
        <v>3.2017402604234996E-2</v>
      </c>
      <c r="FN27" s="47">
        <f>(SUMPRODUCT(--(FN$9=Quarterly_kt!$B$9:FN$9),Quarterly_kt!$B27:FN27)/INDEX(Fuel_Properties!$B$31:$IV$42,MATCH("D_Jet/Kero",Fuel_Properties!$B$31:$B$42,0),MATCH(YEAR(FN$9),Fuel_Properties!$B$31:$EI$31,0)))/158.987295</f>
        <v>0.20366203559098678</v>
      </c>
      <c r="FO27" s="47">
        <f>(SUMPRODUCT(--(FO$9=Quarterly_kt!$B$9:FO$9),Quarterly_kt!$B27:FO27)/INDEX(Fuel_Properties!$B$31:$IV$42,MATCH("D_Jet/Kero",Fuel_Properties!$B$31:$B$42,0),MATCH(YEAR(FO$9),Fuel_Properties!$B$31:$EI$31,0)))/158.987295</f>
        <v>0.64362425350228503</v>
      </c>
      <c r="FP27" s="47">
        <f>(SUMPRODUCT(--(FP$9=Quarterly_kt!$B$9:FP$9),Quarterly_kt!$B27:FP27)/INDEX(Fuel_Properties!$B$31:$IV$42,MATCH("D_Jet/Kero",Fuel_Properties!$B$31:$B$42,0),MATCH(YEAR(FP$9),Fuel_Properties!$B$31:$EI$31,0)))/158.987295</f>
        <v>0.19449189605209696</v>
      </c>
      <c r="FQ27" s="47">
        <f>(SUMPRODUCT(--(FQ$9=Quarterly_kt!$B$9:FQ$9),Quarterly_kt!$B27:FQ27)/INDEX(Fuel_Properties!$B$31:$IV$42,MATCH("D_Jet/Kero",Fuel_Properties!$B$31:$B$42,0),MATCH(YEAR(FQ$9),Fuel_Properties!$B$31:$EI$31,0)))/158.987295</f>
        <v>0.55393619921283443</v>
      </c>
      <c r="FR27" s="47">
        <f>(SUMPRODUCT(--(FR$9=Quarterly_kt!$B$9:FR$9),Quarterly_kt!$B27:FR27)/INDEX(Fuel_Properties!$B$31:$IV$42,MATCH("D_Jet/Kero",Fuel_Properties!$B$31:$B$42,0),MATCH(YEAR(FR$9),Fuel_Properties!$B$31:$EI$31,0)))/158.987295</f>
        <v>0.86055407941706141</v>
      </c>
      <c r="FS27" s="47">
        <f>(SUMPRODUCT(--(FS$9=Quarterly_kt!$B$9:FS$9),Quarterly_kt!$B27:FS27)/INDEX(Fuel_Properties!$B$31:$IV$42,MATCH("D_Jet/Kero",Fuel_Properties!$B$31:$B$42,0),MATCH(YEAR(FS$9),Fuel_Properties!$B$31:$EI$31,0)))/158.987295</f>
        <v>0.39336178438026886</v>
      </c>
      <c r="FT27" s="47">
        <f>(SUMPRODUCT(--(FT$9=Quarterly_kt!$B$9:FT$9),Quarterly_kt!$B27:FT27)/INDEX(Fuel_Properties!$B$31:$IV$42,MATCH("D_Jet/Kero",Fuel_Properties!$B$31:$B$42,0),MATCH(YEAR(FT$9),Fuel_Properties!$B$31:$EI$31,0)))/158.987295</f>
        <v>0.42741113172580508</v>
      </c>
      <c r="FU27" s="47">
        <f>(SUMPRODUCT(--(FU$9=Quarterly_kt!$B$9:FU$9),Quarterly_kt!$B27:FU27)/INDEX(Fuel_Properties!$B$31:$IV$42,MATCH("D_Jet/Kero",Fuel_Properties!$B$31:$B$42,0),MATCH(YEAR(FU$9),Fuel_Properties!$B$31:$EI$31,0)))/158.987295</f>
        <v>0.38434202640503851</v>
      </c>
      <c r="FV27" s="47">
        <f>(SUMPRODUCT(--(FV$9=Quarterly_kt!$B$9:FV$9),Quarterly_kt!$B27:FV27)/INDEX(Fuel_Properties!$B$31:$IV$42,MATCH("D_Jet/Kero",Fuel_Properties!$B$31:$B$42,0),MATCH(YEAR(FV$9),Fuel_Properties!$B$31:$EI$31,0)))/158.987295</f>
        <v>0.60616606254632877</v>
      </c>
    </row>
    <row r="28" spans="1:178" ht="15" x14ac:dyDescent="0.25">
      <c r="A28" s="50" t="s">
        <v>44</v>
      </c>
      <c r="B28" s="47">
        <f>(SUMPRODUCT(--(B$9=Quarterly_kt!$B$9:FC$9),Quarterly_kt!$B28:FC28)/INDEX(Fuel_Properties!$B$31:$IV$42,MATCH("D_AvGas",Fuel_Properties!$B$31:$B$42,0),MATCH(YEAR(B$9),Fuel_Properties!$B$31:$EI$31,0)))/158.987295</f>
        <v>5.5211537254557706E-2</v>
      </c>
      <c r="C28" s="47">
        <f>(SUMPRODUCT(--(C$9=Quarterly_kt!$B$9:FC$9),Quarterly_kt!$B28:FC28)/INDEX(Fuel_Properties!$B$31:$IV$42,MATCH("D_AvGas",Fuel_Properties!$B$31:$B$42,0),MATCH(YEAR(C$9),Fuel_Properties!$B$31:$EI$31,0)))/158.987295</f>
        <v>6.7413418757593602E-2</v>
      </c>
      <c r="D28" s="47">
        <f>(SUMPRODUCT(--(D$9=Quarterly_kt!$B$9:FC$9),Quarterly_kt!$B28:FC28)/INDEX(Fuel_Properties!$B$31:$IV$42,MATCH("D_AvGas",Fuel_Properties!$B$31:$B$42,0),MATCH(YEAR(D$9),Fuel_Properties!$B$31:$EI$31,0)))/158.987295</f>
        <v>6.2511582991795156E-2</v>
      </c>
      <c r="E28" s="47">
        <f>(SUMPRODUCT(--(E$9=Quarterly_kt!$B$9:FC$9),Quarterly_kt!$B28:FC28)/INDEX(Fuel_Properties!$B$31:$IV$42,MATCH("D_AvGas",Fuel_Properties!$B$31:$B$42,0),MATCH(YEAR(E$9),Fuel_Properties!$B$31:$EI$31,0)))/158.987295</f>
        <v>9.360925075331214E-2</v>
      </c>
      <c r="F28" s="47">
        <f>(SUMPRODUCT(--(F$9=Quarterly_kt!$B$9:FC$9),Quarterly_kt!$B28:FC28)/INDEX(Fuel_Properties!$B$31:$IV$42,MATCH("D_AvGas",Fuel_Properties!$B$31:$B$42,0),MATCH(YEAR(F$9),Fuel_Properties!$B$31:$EI$31,0)))/158.987295</f>
        <v>4.8912941835064006E-2</v>
      </c>
      <c r="G28" s="47">
        <f>(SUMPRODUCT(--(G$9=Quarterly_kt!$B$9:FC$9),Quarterly_kt!$B28:FC28)/INDEX(Fuel_Properties!$B$31:$IV$42,MATCH("D_AvGas",Fuel_Properties!$B$31:$B$42,0),MATCH(YEAR(G$9),Fuel_Properties!$B$31:$EI$31,0)))/158.987295</f>
        <v>0.19600315341665733</v>
      </c>
      <c r="H28" s="47">
        <f>(SUMPRODUCT(--(H$9=Quarterly_kt!$B$9:FC$9),Quarterly_kt!$B28:FC28)/INDEX(Fuel_Properties!$B$31:$IV$42,MATCH("D_AvGas",Fuel_Properties!$B$31:$B$42,0),MATCH(YEAR(H$9),Fuel_Properties!$B$31:$EI$31,0)))/158.987295</f>
        <v>4.4740232177798316E-2</v>
      </c>
      <c r="I28" s="47">
        <f>(SUMPRODUCT(--(I$9=Quarterly_kt!$B$9:FC$9),Quarterly_kt!$B28:FC28)/INDEX(Fuel_Properties!$B$31:$IV$42,MATCH("D_AvGas",Fuel_Properties!$B$31:$B$42,0),MATCH(YEAR(I$9),Fuel_Properties!$B$31:$EI$31,0)))/158.987295</f>
        <v>6.385563473403022E-2</v>
      </c>
      <c r="J28" s="47">
        <f>(SUMPRODUCT(--(J$9=Quarterly_kt!$B$9:FC$9),Quarterly_kt!$B28:FC28)/INDEX(Fuel_Properties!$B$31:$IV$42,MATCH("D_AvGas",Fuel_Properties!$B$31:$B$42,0),MATCH(YEAR(J$9),Fuel_Properties!$B$31:$EI$31,0)))/158.987295</f>
        <v>3.5270377418782695E-2</v>
      </c>
      <c r="K28" s="47">
        <f>(SUMPRODUCT(--(K$9=Quarterly_kt!$B$9:FC$9),Quarterly_kt!$B28:FC28)/INDEX(Fuel_Properties!$B$31:$IV$42,MATCH("D_AvGas",Fuel_Properties!$B$31:$B$42,0),MATCH(YEAR(K$9),Fuel_Properties!$B$31:$EI$31,0)))/158.987295</f>
        <v>5.4341856715464425E-2</v>
      </c>
      <c r="L28" s="47">
        <f>(SUMPRODUCT(--(L$9=Quarterly_kt!$B$9:FC$9),Quarterly_kt!$B28:FC28)/INDEX(Fuel_Properties!$B$31:$IV$42,MATCH("D_AvGas",Fuel_Properties!$B$31:$B$42,0),MATCH(YEAR(L$9),Fuel_Properties!$B$31:$EI$31,0)))/158.987295</f>
        <v>6.4892223659414119E-2</v>
      </c>
      <c r="M28" s="47">
        <f>(SUMPRODUCT(--(M$9=Quarterly_kt!$B$9:FC$9),Quarterly_kt!$B28:FC28)/INDEX(Fuel_Properties!$B$31:$IV$42,MATCH("D_AvGas",Fuel_Properties!$B$31:$B$42,0),MATCH(YEAR(M$9),Fuel_Properties!$B$31:$EI$31,0)))/158.987295</f>
        <v>6.1562840585511605E-2</v>
      </c>
      <c r="N28" s="47">
        <f>(SUMPRODUCT(--(N$9=Quarterly_kt!$B$9:FC$9),Quarterly_kt!$B28:FC28)/INDEX(Fuel_Properties!$B$31:$IV$42,MATCH("D_AvGas",Fuel_Properties!$B$31:$B$42,0),MATCH(YEAR(N$9),Fuel_Properties!$B$31:$EI$31,0)))/158.987295</f>
        <v>3.4796006215640898E-2</v>
      </c>
      <c r="O28" s="47">
        <f>(SUMPRODUCT(--(O$9=Quarterly_kt!$B$9:FC$9),Quarterly_kt!$B28:FC28)/INDEX(Fuel_Properties!$B$31:$IV$42,MATCH("D_AvGas",Fuel_Properties!$B$31:$B$42,0),MATCH(YEAR(O$9),Fuel_Properties!$B$31:$EI$31,0)))/158.987295</f>
        <v>0.18449525941451406</v>
      </c>
      <c r="P28" s="47">
        <f>(SUMPRODUCT(--(P$9=Quarterly_kt!$B$9:FC$9),Quarterly_kt!$B28:FC28)/INDEX(Fuel_Properties!$B$31:$IV$42,MATCH("D_AvGas",Fuel_Properties!$B$31:$B$42,0),MATCH(YEAR(P$9),Fuel_Properties!$B$31:$EI$31,0)))/158.987295</f>
        <v>2.0942610153518785E-2</v>
      </c>
      <c r="Q28" s="47">
        <f>(SUMPRODUCT(--(Q$9=Quarterly_kt!$B$9:FC$9),Quarterly_kt!$B28:FC28)/INDEX(Fuel_Properties!$B$31:$IV$42,MATCH("D_AvGas",Fuel_Properties!$B$31:$B$42,0),MATCH(YEAR(Q$9),Fuel_Properties!$B$31:$EI$31,0)))/158.987295</f>
        <v>9.4039698696903803E-2</v>
      </c>
      <c r="R28" s="47">
        <f>(SUMPRODUCT(--(R$9=Quarterly_kt!$B$9:FC$9),Quarterly_kt!$B28:FC28)/INDEX(Fuel_Properties!$B$31:$IV$42,MATCH("D_AvGas",Fuel_Properties!$B$31:$B$42,0),MATCH(YEAR(R$9),Fuel_Properties!$B$31:$EI$31,0)))/158.987295</f>
        <v>7.7278582852560729E-2</v>
      </c>
      <c r="S28" s="47">
        <f>(SUMPRODUCT(--(S$9=Quarterly_kt!$B$9:FC$9),Quarterly_kt!$B28:FC28)/INDEX(Fuel_Properties!$B$31:$IV$42,MATCH("D_AvGas",Fuel_Properties!$B$31:$B$42,0),MATCH(YEAR(S$9),Fuel_Properties!$B$31:$EI$31,0)))/158.987295</f>
        <v>5.663465086398306E-2</v>
      </c>
      <c r="T28" s="47">
        <f>(SUMPRODUCT(--(T$9=Quarterly_kt!$B$9:FC$9),Quarterly_kt!$B28:FC28)/INDEX(Fuel_Properties!$B$31:$IV$42,MATCH("D_AvGas",Fuel_Properties!$B$31:$B$42,0),MATCH(YEAR(T$9),Fuel_Properties!$B$31:$EI$31,0)))/158.987295</f>
        <v>5.8549704980370258E-2</v>
      </c>
      <c r="U28" s="47">
        <f>(SUMPRODUCT(--(U$9=Quarterly_kt!$B$9:FC$9),Quarterly_kt!$B28:FC28)/INDEX(Fuel_Properties!$B$31:$IV$42,MATCH("D_AvGas",Fuel_Properties!$B$31:$B$42,0),MATCH(YEAR(U$9),Fuel_Properties!$B$31:$EI$31,0)))/158.987295</f>
        <v>9.1694196636924935E-2</v>
      </c>
      <c r="V28" s="47">
        <f>(SUMPRODUCT(--(V$9=Quarterly_kt!$B$9:FC$9),Quarterly_kt!$B28:FC28)/INDEX(Fuel_Properties!$B$31:$IV$42,MATCH("D_AvGas",Fuel_Properties!$B$31:$B$42,0),MATCH(YEAR(V$9),Fuel_Properties!$B$31:$EI$31,0)))/158.987295</f>
        <v>1.3616210460551224E-2</v>
      </c>
      <c r="W28" s="47">
        <f>(SUMPRODUCT(--(W$9=Quarterly_kt!$B$9:FC$9),Quarterly_kt!$B28:FC28)/INDEX(Fuel_Properties!$B$31:$IV$42,MATCH("D_AvGas",Fuel_Properties!$B$31:$B$42,0),MATCH(YEAR(W$9),Fuel_Properties!$B$31:$EI$31,0)))/158.987295</f>
        <v>4.2122405908608461E-2</v>
      </c>
      <c r="X28" s="47">
        <f>(SUMPRODUCT(--(X$9=Quarterly_kt!$B$9:FC$9),Quarterly_kt!$B28:FC28)/INDEX(Fuel_Properties!$B$31:$IV$42,MATCH("D_AvGas",Fuel_Properties!$B$31:$B$42,0),MATCH(YEAR(X$9),Fuel_Properties!$B$31:$EI$31,0)))/158.987295</f>
        <v>0.1662407527454654</v>
      </c>
      <c r="Y28" s="47">
        <f>(SUMPRODUCT(--(Y$9=Quarterly_kt!$B$9:FC$9),Quarterly_kt!$B28:FC28)/INDEX(Fuel_Properties!$B$31:$IV$42,MATCH("D_AvGas",Fuel_Properties!$B$31:$B$42,0),MATCH(YEAR(Y$9),Fuel_Properties!$B$31:$EI$31,0)))/158.987295</f>
        <v>2.386789923955979E-2</v>
      </c>
      <c r="Z28" s="47">
        <f>(SUMPRODUCT(--(Z$9=Quarterly_kt!$B$9:FC$9),Quarterly_kt!$B28:FC28)/INDEX(Fuel_Properties!$B$31:$IV$42,MATCH("D_AvGas",Fuel_Properties!$B$31:$B$42,0),MATCH(YEAR(Z$9),Fuel_Properties!$B$31:$EI$31,0)))/158.987295</f>
        <v>2.0740563159588027E-2</v>
      </c>
      <c r="AA28" s="47">
        <f>(SUMPRODUCT(--(AA$9=Quarterly_kt!$B$9:FC$9),Quarterly_kt!$B28:FC28)/INDEX(Fuel_Properties!$B$31:$IV$42,MATCH("D_AvGas",Fuel_Properties!$B$31:$B$42,0),MATCH(YEAR(AA$9),Fuel_Properties!$B$31:$EI$31,0)))/158.987295</f>
        <v>0.11135424761157892</v>
      </c>
      <c r="AB28" s="47">
        <f>(SUMPRODUCT(--(AB$9=Quarterly_kt!$B$9:FC$9),Quarterly_kt!$B28:FC28)/INDEX(Fuel_Properties!$B$31:$IV$42,MATCH("D_AvGas",Fuel_Properties!$B$31:$B$42,0),MATCH(YEAR(AB$9),Fuel_Properties!$B$31:$EI$31,0)))/158.987295</f>
        <v>0.12678009636559695</v>
      </c>
      <c r="AC28" s="47">
        <f>(SUMPRODUCT(--(AC$9=Quarterly_kt!$B$9:FC$9),Quarterly_kt!$B28:FC28)/INDEX(Fuel_Properties!$B$31:$IV$42,MATCH("D_AvGas",Fuel_Properties!$B$31:$B$42,0),MATCH(YEAR(AC$9),Fuel_Properties!$B$31:$EI$31,0)))/158.987295</f>
        <v>6.8880455626569123E-2</v>
      </c>
      <c r="AD28" s="47">
        <f>(SUMPRODUCT(--(AD$9=Quarterly_kt!$B$9:FC$9),Quarterly_kt!$B28:FC28)/INDEX(Fuel_Properties!$B$31:$IV$42,MATCH("D_AvGas",Fuel_Properties!$B$31:$B$42,0),MATCH(YEAR(AD$9),Fuel_Properties!$B$31:$EI$31,0)))/158.987295</f>
        <v>1.6699623280972822E-2</v>
      </c>
      <c r="AE28" s="47">
        <f>(SUMPRODUCT(--(AE$9=Quarterly_kt!$B$9:FC$9),Quarterly_kt!$B28:FC28)/INDEX(Fuel_Properties!$B$31:$IV$42,MATCH("D_AvGas",Fuel_Properties!$B$31:$B$42,0),MATCH(YEAR(AE$9),Fuel_Properties!$B$31:$EI$31,0)))/158.987295</f>
        <v>1.409058166369301E-2</v>
      </c>
      <c r="AF28" s="47">
        <f>(SUMPRODUCT(--(AF$9=Quarterly_kt!$B$9:FC$9),Quarterly_kt!$B28:FC28)/INDEX(Fuel_Properties!$B$31:$IV$42,MATCH("D_AvGas",Fuel_Properties!$B$31:$B$42,0),MATCH(YEAR(AF$9),Fuel_Properties!$B$31:$EI$31,0)))/158.987295</f>
        <v>1.7525380560515932E-2</v>
      </c>
      <c r="AG28" s="47">
        <f>(SUMPRODUCT(--(AG$9=Quarterly_kt!$B$9:FC$9),Quarterly_kt!$B28:FC28)/INDEX(Fuel_Properties!$B$31:$IV$42,MATCH("D_AvGas",Fuel_Properties!$B$31:$B$42,0),MATCH(YEAR(AG$9),Fuel_Properties!$B$31:$EI$31,0)))/158.987295</f>
        <v>1.6550284198502258E-2</v>
      </c>
      <c r="AH28" s="47">
        <f>(SUMPRODUCT(--(AH$9=Quarterly_kt!$B$9:FC$9),Quarterly_kt!$B28:FC28)/INDEX(Fuel_Properties!$B$31:$IV$42,MATCH("D_AvGas",Fuel_Properties!$B$31:$B$42,0),MATCH(YEAR(AH$9),Fuel_Properties!$B$31:$EI$31,0)))/158.987295</f>
        <v>2.4640948607642696E-2</v>
      </c>
      <c r="AI28" s="47">
        <f>(SUMPRODUCT(--(AI$9=Quarterly_kt!$B$9:FC$9),Quarterly_kt!$B28:FC28)/INDEX(Fuel_Properties!$B$31:$IV$42,MATCH("D_AvGas",Fuel_Properties!$B$31:$B$42,0),MATCH(YEAR(AI$9),Fuel_Properties!$B$31:$EI$31,0)))/158.987295</f>
        <v>4.5232172684760159E-2</v>
      </c>
      <c r="AJ28" s="47">
        <f>(SUMPRODUCT(--(AJ$9=Quarterly_kt!$B$9:FC$9),Quarterly_kt!$B28:FC28)/INDEX(Fuel_Properties!$B$31:$IV$42,MATCH("D_AvGas",Fuel_Properties!$B$31:$B$42,0),MATCH(YEAR(AJ$9),Fuel_Properties!$B$31:$EI$31,0)))/158.987295</f>
        <v>8.7934365619430806E-3</v>
      </c>
      <c r="AK28" s="47">
        <f>(SUMPRODUCT(--(AK$9=Quarterly_kt!$B$9:FC$9),Quarterly_kt!$B28:FC28)/INDEX(Fuel_Properties!$B$31:$IV$42,MATCH("D_AvGas",Fuel_Properties!$B$31:$B$42,0),MATCH(YEAR(AK$9),Fuel_Properties!$B$31:$EI$31,0)))/158.987295</f>
        <v>7.2490947561592703E-2</v>
      </c>
      <c r="AL28" s="47">
        <f>(SUMPRODUCT(--(AL$9=Quarterly_kt!$B$9:FC$9),Quarterly_kt!$B28:FC28)/INDEX(Fuel_Properties!$B$31:$IV$42,MATCH("D_AvGas",Fuel_Properties!$B$31:$B$42,0),MATCH(YEAR(AL$9),Fuel_Properties!$B$31:$EI$31,0)))/158.987295</f>
        <v>4.4142875847916069E-2</v>
      </c>
      <c r="AM28" s="47">
        <f>(SUMPRODUCT(--(AM$9=Quarterly_kt!$B$9:FC$9),Quarterly_kt!$B28:FC28)/INDEX(Fuel_Properties!$B$31:$IV$42,MATCH("D_AvGas",Fuel_Properties!$B$31:$B$42,0),MATCH(YEAR(AM$9),Fuel_Properties!$B$31:$EI$31,0)))/158.987295</f>
        <v>2.8725811745808068E-2</v>
      </c>
      <c r="AN28" s="47">
        <f>(SUMPRODUCT(--(AN$9=Quarterly_kt!$B$9:FC$9),Quarterly_kt!$B28:FC28)/INDEX(Fuel_Properties!$B$31:$IV$42,MATCH("D_AvGas",Fuel_Properties!$B$31:$B$42,0),MATCH(YEAR(AN$9),Fuel_Properties!$B$31:$EI$31,0)))/158.987295</f>
        <v>3.5041976469121827E-2</v>
      </c>
      <c r="AO28" s="47">
        <f>(SUMPRODUCT(--(AO$9=Quarterly_kt!$B$9:FC$9),Quarterly_kt!$B28:FC28)/INDEX(Fuel_Properties!$B$31:$IV$42,MATCH("D_AvGas",Fuel_Properties!$B$31:$B$42,0),MATCH(YEAR(AO$9),Fuel_Properties!$B$31:$EI$31,0)))/158.987295</f>
        <v>2.882244291681843E-2</v>
      </c>
      <c r="AP28" s="47">
        <f>(SUMPRODUCT(--(AP$9=Quarterly_kt!$B$9:FC$9),Quarterly_kt!$B28:FC28)/INDEX(Fuel_Properties!$B$31:$IV$42,MATCH("D_AvGas",Fuel_Properties!$B$31:$B$42,0),MATCH(YEAR(AP$9),Fuel_Properties!$B$31:$EI$31,0)))/158.987295</f>
        <v>4.6620147686545384E-2</v>
      </c>
      <c r="AQ28" s="47">
        <f>(SUMPRODUCT(--(AQ$9=Quarterly_kt!$B$9:FC$9),Quarterly_kt!$B28:FC28)/INDEX(Fuel_Properties!$B$31:$IV$42,MATCH("D_AvGas",Fuel_Properties!$B$31:$B$42,0),MATCH(YEAR(AQ$9),Fuel_Properties!$B$31:$EI$31,0)))/158.987295</f>
        <v>9.9003027026072464E-3</v>
      </c>
      <c r="AR28" s="47">
        <f>(SUMPRODUCT(--(AR$9=Quarterly_kt!$B$9:FC$9),Quarterly_kt!$B28:FC28)/INDEX(Fuel_Properties!$B$31:$IV$42,MATCH("D_AvGas",Fuel_Properties!$B$31:$B$42,0),MATCH(YEAR(AR$9),Fuel_Properties!$B$31:$EI$31,0)))/158.987295</f>
        <v>4.6400531388794561E-2</v>
      </c>
      <c r="AS28" s="47">
        <f>(SUMPRODUCT(--(AS$9=Quarterly_kt!$B$9:FC$9),Quarterly_kt!$B28:FC28)/INDEX(Fuel_Properties!$B$31:$IV$42,MATCH("D_AvGas",Fuel_Properties!$B$31:$B$42,0),MATCH(YEAR(AS$9),Fuel_Properties!$B$31:$EI$31,0)))/158.987295</f>
        <v>2.8813658264908393E-2</v>
      </c>
      <c r="AT28" s="47">
        <f>(SUMPRODUCT(--(AT$9=Quarterly_kt!$B$9:FC$9),Quarterly_kt!$B28:FC28)/INDEX(Fuel_Properties!$B$31:$IV$42,MATCH("D_AvGas",Fuel_Properties!$B$31:$B$42,0),MATCH(YEAR(AT$9),Fuel_Properties!$B$31:$EI$31,0)))/158.987295</f>
        <v>5.2163263041776244E-2</v>
      </c>
      <c r="AU28" s="47">
        <f>(SUMPRODUCT(--(AU$9=Quarterly_kt!$B$9:FC$9),Quarterly_kt!$B28:FC28)/INDEX(Fuel_Properties!$B$31:$IV$42,MATCH("D_AvGas",Fuel_Properties!$B$31:$B$42,0),MATCH(YEAR(AU$9),Fuel_Properties!$B$31:$EI$31,0)))/158.987295</f>
        <v>3.6807691503038462E-2</v>
      </c>
      <c r="AV28" s="47">
        <f>(SUMPRODUCT(--(AV$9=Quarterly_kt!$B$9:FC$9),Quarterly_kt!$B28:FC28)/INDEX(Fuel_Properties!$B$31:$IV$42,MATCH("D_AvGas",Fuel_Properties!$B$31:$B$42,0),MATCH(YEAR(AV$9),Fuel_Properties!$B$31:$EI$31,0)))/158.987295</f>
        <v>5.2321386776156824E-2</v>
      </c>
      <c r="AW28" s="47">
        <f>(SUMPRODUCT(--(AW$9=Quarterly_kt!$B$9:FC$9),Quarterly_kt!$B28:FC28)/INDEX(Fuel_Properties!$B$31:$IV$42,MATCH("D_AvGas",Fuel_Properties!$B$31:$B$42,0),MATCH(YEAR(AW$9),Fuel_Properties!$B$31:$EI$31,0)))/158.987295</f>
        <v>2.1127087843629478E-2</v>
      </c>
      <c r="AX28" s="47">
        <f>(SUMPRODUCT(--(AX$9=Quarterly_kt!$B$9:FC$9),Quarterly_kt!$B28:FC28)/INDEX(Fuel_Properties!$B$31:$IV$42,MATCH("D_AvGas",Fuel_Properties!$B$31:$B$42,0),MATCH(YEAR(AX$9),Fuel_Properties!$B$31:$EI$31,0)))/158.987295</f>
        <v>4.698910306676677E-2</v>
      </c>
      <c r="AY28" s="47">
        <f>(SUMPRODUCT(--(AY$9=Quarterly_kt!$B$9:FC$9),Quarterly_kt!$B28:FC28)/INDEX(Fuel_Properties!$B$31:$IV$42,MATCH("D_AvGas",Fuel_Properties!$B$31:$B$42,0),MATCH(YEAR(AY$9),Fuel_Properties!$B$31:$EI$31,0)))/158.987295</f>
        <v>1.317697786504957E-2</v>
      </c>
      <c r="AZ28" s="47">
        <f>(SUMPRODUCT(--(AZ$9=Quarterly_kt!$B$9:FC$9),Quarterly_kt!$B28:FC28)/INDEX(Fuel_Properties!$B$31:$IV$42,MATCH("D_AvGas",Fuel_Properties!$B$31:$B$42,0),MATCH(YEAR(AZ$9),Fuel_Properties!$B$31:$EI$31,0)))/158.987295</f>
        <v>3.9970166190650365E-2</v>
      </c>
      <c r="BA28" s="47">
        <f>(SUMPRODUCT(--(BA$9=Quarterly_kt!$B$9:FC$9),Quarterly_kt!$B28:FC28)/INDEX(Fuel_Properties!$B$31:$IV$42,MATCH("D_AvGas",Fuel_Properties!$B$31:$B$42,0),MATCH(YEAR(BA$9),Fuel_Properties!$B$31:$EI$31,0)))/158.987295</f>
        <v>1.2465421060336894E-2</v>
      </c>
      <c r="BB28" s="47">
        <f>(SUMPRODUCT(--(BB$9=Quarterly_kt!$B$9:FC$9),Quarterly_kt!$B28:FC28)/INDEX(Fuel_Properties!$B$31:$IV$42,MATCH("D_AvGas",Fuel_Properties!$B$31:$B$42,0),MATCH(YEAR(BB$9),Fuel_Properties!$B$31:$EI$31,0)))/158.987295</f>
        <v>3.1088883109606953E-2</v>
      </c>
      <c r="BC28" s="47">
        <f>(SUMPRODUCT(--(BC$9=Quarterly_kt!$B$9:FC$9),Quarterly_kt!$B28:FC28)/INDEX(Fuel_Properties!$B$31:$IV$42,MATCH("D_AvGas",Fuel_Properties!$B$31:$B$42,0),MATCH(YEAR(BC$9),Fuel_Properties!$B$31:$EI$31,0)))/158.987295</f>
        <v>3.2714043712963069E-2</v>
      </c>
      <c r="BD28" s="47">
        <f>(SUMPRODUCT(--(BD$9=Quarterly_kt!$B$9:FC$9),Quarterly_kt!$B28:FC28)/INDEX(Fuel_Properties!$B$31:$IV$42,MATCH("D_AvGas",Fuel_Properties!$B$31:$B$42,0),MATCH(YEAR(BD$9),Fuel_Properties!$B$31:$EI$31,0)))/158.987295</f>
        <v>2.6301247818638941E-2</v>
      </c>
      <c r="BE28" s="47">
        <f>(SUMPRODUCT(--(BE$9=Quarterly_kt!$B$9:FC$9),Quarterly_kt!$B28:FC28)/INDEX(Fuel_Properties!$B$31:$IV$42,MATCH("D_AvGas",Fuel_Properties!$B$31:$B$42,0),MATCH(YEAR(BE$9),Fuel_Properties!$B$31:$EI$31,0)))/158.987295</f>
        <v>4.6365392781154424E-2</v>
      </c>
      <c r="BF28" s="47">
        <f>(SUMPRODUCT(--(BF$9=Quarterly_kt!$B$9:FC$9),Quarterly_kt!$B28:FC28)/INDEX(Fuel_Properties!$B$31:$IV$42,MATCH("D_AvGas",Fuel_Properties!$B$31:$B$42,0),MATCH(YEAR(BF$9),Fuel_Properties!$B$31:$EI$31,0)))/158.987295</f>
        <v>2.7671653516604104E-2</v>
      </c>
      <c r="BG28" s="47">
        <f>(SUMPRODUCT(--(BG$9=Quarterly_kt!$B$9:FC$9),Quarterly_kt!$B28:FC28)/INDEX(Fuel_Properties!$B$31:$IV$42,MATCH("D_AvGas",Fuel_Properties!$B$31:$B$42,0),MATCH(YEAR(BG$9),Fuel_Properties!$B$31:$EI$31,0)))/158.987295</f>
        <v>3.0878051463766164E-2</v>
      </c>
      <c r="BH28" s="47">
        <f>(SUMPRODUCT(--(BH$9=Quarterly_kt!$B$9:FC$9),Quarterly_kt!$B28:FC28)/INDEX(Fuel_Properties!$B$31:$IV$42,MATCH("D_AvGas",Fuel_Properties!$B$31:$B$42,0),MATCH(YEAR(BH$9),Fuel_Properties!$B$31:$EI$31,0)))/158.987295</f>
        <v>2.1654166958231462E-2</v>
      </c>
      <c r="BI28" s="47">
        <f>(SUMPRODUCT(--(BI$9=Quarterly_kt!$B$9:FC$9),Quarterly_kt!$B28:FC28)/INDEX(Fuel_Properties!$B$31:$IV$42,MATCH("D_AvGas",Fuel_Properties!$B$31:$B$42,0),MATCH(YEAR(BI$9),Fuel_Properties!$B$31:$EI$31,0)))/158.987295</f>
        <v>4.6075499268123328E-2</v>
      </c>
      <c r="BJ28" s="47">
        <f>(SUMPRODUCT(--(BJ$9=Quarterly_kt!$B$9:FC$9),Quarterly_kt!$B28:FC28)/INDEX(Fuel_Properties!$B$31:$IV$42,MATCH("D_AvGas",Fuel_Properties!$B$31:$B$42,0),MATCH(YEAR(BJ$9),Fuel_Properties!$B$31:$EI$31,0)))/158.987295</f>
        <v>3.0359757001074218E-2</v>
      </c>
      <c r="BK28" s="47">
        <f>(SUMPRODUCT(--(BK$9=Quarterly_kt!$B$9:FC$9),Quarterly_kt!$B28:FC28)/INDEX(Fuel_Properties!$B$31:$IV$42,MATCH("D_AvGas",Fuel_Properties!$B$31:$B$42,0),MATCH(YEAR(BK$9),Fuel_Properties!$B$31:$EI$31,0)))/158.987295</f>
        <v>4.2421084073549588E-2</v>
      </c>
      <c r="BL28" s="47">
        <f>(SUMPRODUCT(--(BL$9=Quarterly_kt!$B$9:FC$9),Quarterly_kt!$B28:FC28)/INDEX(Fuel_Properties!$B$31:$IV$42,MATCH("D_AvGas",Fuel_Properties!$B$31:$B$42,0),MATCH(YEAR(BL$9),Fuel_Properties!$B$31:$EI$31,0)))/158.987295</f>
        <v>3.3003937225994158E-2</v>
      </c>
      <c r="BM28" s="47">
        <f>(SUMPRODUCT(--(BM$9=Quarterly_kt!$B$9:FC$9),Quarterly_kt!$B28:FC28)/INDEX(Fuel_Properties!$B$31:$IV$42,MATCH("D_AvGas",Fuel_Properties!$B$31:$B$42,0),MATCH(YEAR(BM$9),Fuel_Properties!$B$31:$EI$31,0)))/158.987295</f>
        <v>6.7668173662984554E-2</v>
      </c>
      <c r="BN28" s="47">
        <f>(SUMPRODUCT(--(BN$9=Quarterly_kt!$B$9:FC$9),Quarterly_kt!$B28:FC28)/INDEX(Fuel_Properties!$B$31:$IV$42,MATCH("D_AvGas",Fuel_Properties!$B$31:$B$42,0),MATCH(YEAR(BN$9),Fuel_Properties!$B$31:$EI$31,0)))/158.987295</f>
        <v>2.4720010474832996E-2</v>
      </c>
      <c r="BO28" s="47">
        <f>(SUMPRODUCT(--(BO$9=Quarterly_kt!$B$9:FC$9),Quarterly_kt!$B28:FC28)/INDEX(Fuel_Properties!$B$31:$IV$42,MATCH("D_AvGas",Fuel_Properties!$B$31:$B$42,0),MATCH(YEAR(BO$9),Fuel_Properties!$B$31:$EI$31,0)))/158.987295</f>
        <v>5.2786973327388582E-2</v>
      </c>
      <c r="BP28" s="47">
        <f>(SUMPRODUCT(--(BP$9=Quarterly_kt!$B$9:FC$9),Quarterly_kt!$B28:FC28)/INDEX(Fuel_Properties!$B$31:$IV$42,MATCH("D_AvGas",Fuel_Properties!$B$31:$B$42,0),MATCH(YEAR(BP$9),Fuel_Properties!$B$31:$EI$31,0)))/158.987295</f>
        <v>3.7712510649771873E-2</v>
      </c>
      <c r="BQ28" s="47">
        <f>(SUMPRODUCT(--(BQ$9=Quarterly_kt!$B$9:FC$9),Quarterly_kt!$B28:FC28)/INDEX(Fuel_Properties!$B$31:$IV$42,MATCH("D_AvGas",Fuel_Properties!$B$31:$B$42,0),MATCH(YEAR(BQ$9),Fuel_Properties!$B$31:$EI$31,0)))/158.987295</f>
        <v>3.0763850988935731E-2</v>
      </c>
      <c r="BR28" s="47">
        <f>(SUMPRODUCT(--(BR$9=Quarterly_kt!$B$9:FC$9),Quarterly_kt!$B28:FC28)/INDEX(Fuel_Properties!$B$31:$IV$42,MATCH("D_AvGas",Fuel_Properties!$B$31:$B$42,0),MATCH(YEAR(BR$9),Fuel_Properties!$B$31:$EI$31,0)))/158.987295</f>
        <v>4.2508930592649923E-2</v>
      </c>
      <c r="BS28" s="47">
        <f>(SUMPRODUCT(--(BS$9=Quarterly_kt!$B$9:FC$9),Quarterly_kt!$B28:FC28)/INDEX(Fuel_Properties!$B$31:$IV$42,MATCH("D_AvGas",Fuel_Properties!$B$31:$B$42,0),MATCH(YEAR(BS$9),Fuel_Properties!$B$31:$EI$31,0)))/158.987295</f>
        <v>2.7715576776154261E-2</v>
      </c>
      <c r="BT28" s="47">
        <f>(SUMPRODUCT(--(BT$9=Quarterly_kt!$B$9:FC$9),Quarterly_kt!$B28:FC28)/INDEX(Fuel_Properties!$B$31:$IV$42,MATCH("D_AvGas",Fuel_Properties!$B$31:$B$42,0),MATCH(YEAR(BT$9),Fuel_Properties!$B$31:$EI$31,0)))/158.987295</f>
        <v>3.2810674883973427E-2</v>
      </c>
      <c r="BU28" s="47">
        <f>(SUMPRODUCT(--(BU$9=Quarterly_kt!$B$9:FC$9),Quarterly_kt!$B28:FC28)/INDEX(Fuel_Properties!$B$31:$IV$42,MATCH("D_AvGas",Fuel_Properties!$B$31:$B$42,0),MATCH(YEAR(BU$9),Fuel_Properties!$B$31:$EI$31,0)))/158.987295</f>
        <v>2.3709775505179193E-2</v>
      </c>
      <c r="BV28" s="47">
        <f>(SUMPRODUCT(--(BV$9=Quarterly_kt!$B$9:FC$9),Quarterly_kt!$B28:FC28)/INDEX(Fuel_Properties!$B$31:$IV$42,MATCH("D_AvGas",Fuel_Properties!$B$31:$B$42,0),MATCH(YEAR(BV$9),Fuel_Properties!$B$31:$EI$31,0)))/158.987295</f>
        <v>3.2766751624423274E-2</v>
      </c>
      <c r="BW28" s="47">
        <f>(SUMPRODUCT(--(BW$9=Quarterly_kt!$B$9:FC$9),Quarterly_kt!$B28:FC28)/INDEX(Fuel_Properties!$B$31:$IV$42,MATCH("D_AvGas",Fuel_Properties!$B$31:$B$42,0),MATCH(YEAR(BW$9),Fuel_Properties!$B$31:$EI$31,0)))/158.987295</f>
        <v>3.8327436283474181E-2</v>
      </c>
      <c r="BX28" s="47">
        <f>(SUMPRODUCT(--(BX$9=Quarterly_kt!$B$9:FC$9),Quarterly_kt!$B28:FC28)/INDEX(Fuel_Properties!$B$31:$IV$42,MATCH("D_AvGas",Fuel_Properties!$B$31:$B$42,0),MATCH(YEAR(BX$9),Fuel_Properties!$B$31:$EI$31,0)))/158.987295</f>
        <v>3.8142958593363495E-2</v>
      </c>
      <c r="BY28" s="47">
        <f>(SUMPRODUCT(--(BY$9=Quarterly_kt!$B$9:FC$9),Quarterly_kt!$B28:FC28)/INDEX(Fuel_Properties!$B$31:$IV$42,MATCH("D_AvGas",Fuel_Properties!$B$31:$B$42,0),MATCH(YEAR(BY$9),Fuel_Properties!$B$31:$EI$31,0)))/158.987295</f>
        <v>2.1935275819352517E-2</v>
      </c>
      <c r="BZ28" s="47">
        <f>(SUMPRODUCT(--(BZ$9=Quarterly_kt!$B$9:FC$9),Quarterly_kt!$B28:FC28)/INDEX(Fuel_Properties!$B$31:$IV$42,MATCH("D_AvGas",Fuel_Properties!$B$31:$B$42,0),MATCH(YEAR(BZ$9),Fuel_Properties!$B$31:$EI$31,0)))/158.987295</f>
        <v>5.2743050067838415E-2</v>
      </c>
      <c r="CA28" s="47">
        <f>(SUMPRODUCT(--(CA$9=Quarterly_kt!$B$9:FC$9),Quarterly_kt!$B28:FC28)/INDEX(Fuel_Properties!$B$31:$IV$42,MATCH("D_AvGas",Fuel_Properties!$B$31:$B$42,0),MATCH(YEAR(CA$9),Fuel_Properties!$B$31:$EI$31,0)))/158.987295</f>
        <v>3.7563171567301309E-2</v>
      </c>
      <c r="CB28" s="47">
        <f>(SUMPRODUCT(--(CB$9=Quarterly_kt!$B$9:FC$9),Quarterly_kt!$B28:FC28)/INDEX(Fuel_Properties!$B$31:$IV$42,MATCH("D_AvGas",Fuel_Properties!$B$31:$B$42,0),MATCH(YEAR(CB$9),Fuel_Properties!$B$31:$EI$31,0)))/158.987295</f>
        <v>5.3085651492329716E-2</v>
      </c>
      <c r="CC28" s="47">
        <f>(SUMPRODUCT(--(CC$9=Quarterly_kt!$B$9:FC$9),Quarterly_kt!$B28:FC28)/INDEX(Fuel_Properties!$B$31:$IV$42,MATCH("D_AvGas",Fuel_Properties!$B$31:$B$42,0),MATCH(YEAR(CC$9),Fuel_Properties!$B$31:$EI$31,0)))/158.987295</f>
        <v>1.995872913959508E-2</v>
      </c>
      <c r="CD28" s="47">
        <f>(SUMPRODUCT(--(CD$9=Quarterly_kt!$B$9:FC$9),Quarterly_kt!$B28:FC28)/INDEX(Fuel_Properties!$B$31:$IV$42,MATCH("D_AvGas",Fuel_Properties!$B$31:$B$42,0),MATCH(YEAR(CD$9),Fuel_Properties!$B$31:$EI$31,0)))/158.987295</f>
        <v>3.295122931453396E-2</v>
      </c>
      <c r="CE28" s="47">
        <f>(SUMPRODUCT(--(CE$9=Quarterly_kt!$B$9:FC$9),Quarterly_kt!$B28:FC28)/INDEX(Fuel_Properties!$B$31:$IV$42,MATCH("D_AvGas",Fuel_Properties!$B$31:$B$42,0),MATCH(YEAR(CE$9),Fuel_Properties!$B$31:$EI$31,0)))/158.987295</f>
        <v>4.6339038825424332E-2</v>
      </c>
      <c r="CF28" s="47">
        <f>(SUMPRODUCT(--(CF$9=Quarterly_kt!$B$9:FC$9),Quarterly_kt!$B28:FC28)/INDEX(Fuel_Properties!$B$31:$IV$42,MATCH("D_AvGas",Fuel_Properties!$B$31:$B$42,0),MATCH(YEAR(CF$9),Fuel_Properties!$B$31:$EI$31,0)))/158.987295</f>
        <v>3.78267111246023E-2</v>
      </c>
      <c r="CG28" s="47">
        <f>(SUMPRODUCT(--(CG$9=Quarterly_kt!$B$9:FC$9),Quarterly_kt!$B28:FC28)/INDEX(Fuel_Properties!$B$31:$IV$42,MATCH("D_AvGas",Fuel_Properties!$B$31:$B$42,0),MATCH(YEAR(CG$9),Fuel_Properties!$B$31:$EI$31,0)))/158.987295</f>
        <v>2.9331952727600346E-2</v>
      </c>
      <c r="CH28" s="47">
        <f>(SUMPRODUCT(--(CH$9=Quarterly_kt!$B$9:FC$9),Quarterly_kt!$B28:FC28)/INDEX(Fuel_Properties!$B$31:$IV$42,MATCH("D_AvGas",Fuel_Properties!$B$31:$B$42,0),MATCH(YEAR(CH$9),Fuel_Properties!$B$31:$EI$31,0)))/158.987295</f>
        <v>4.419558375937626E-2</v>
      </c>
      <c r="CI28" s="47">
        <f>(SUMPRODUCT(--(CI$9=Quarterly_kt!$B$9:FC$9),Quarterly_kt!$B28:FC28)/INDEX(Fuel_Properties!$B$31:$IV$42,MATCH("D_AvGas",Fuel_Properties!$B$31:$B$42,0),MATCH(YEAR(CI$9),Fuel_Properties!$B$31:$EI$31,0)))/158.987295</f>
        <v>3.0886836115676195E-2</v>
      </c>
      <c r="CJ28" s="47">
        <f>(SUMPRODUCT(--(CJ$9=Quarterly_kt!$B$9:FC$9),Quarterly_kt!$B28:FC28)/INDEX(Fuel_Properties!$B$31:$IV$42,MATCH("D_AvGas",Fuel_Properties!$B$31:$B$42,0),MATCH(YEAR(CJ$9),Fuel_Properties!$B$31:$EI$31,0)))/158.987295</f>
        <v>1.53380022349177E-2</v>
      </c>
      <c r="CK28" s="47">
        <f>(SUMPRODUCT(--(CK$9=Quarterly_kt!$B$9:FC$9),Quarterly_kt!$B28:FC28)/INDEX(Fuel_Properties!$B$31:$IV$42,MATCH("D_AvGas",Fuel_Properties!$B$31:$B$42,0),MATCH(YEAR(CK$9),Fuel_Properties!$B$31:$EI$31,0)))/158.987295</f>
        <v>4.8315585505181766E-2</v>
      </c>
      <c r="CL28" s="47">
        <f>(SUMPRODUCT(--(CL$9=Quarterly_kt!$B$9:FC$9),Quarterly_kt!$B28:FC28)/INDEX(Fuel_Properties!$B$31:$IV$42,MATCH("D_AvGas",Fuel_Properties!$B$31:$B$42,0),MATCH(YEAR(CL$9),Fuel_Properties!$B$31:$EI$31,0)))/158.987295</f>
        <v>4.2754900846130844E-2</v>
      </c>
      <c r="CM28" s="47">
        <f>(SUMPRODUCT(--(CM$9=Quarterly_kt!$B$9:FC$9),Quarterly_kt!$B28:FC28)/INDEX(Fuel_Properties!$B$31:$IV$42,MATCH("D_AvGas",Fuel_Properties!$B$31:$B$42,0),MATCH(YEAR(CM$9),Fuel_Properties!$B$31:$EI$31,0)))/158.987295</f>
        <v>3.6210335173156222E-2</v>
      </c>
      <c r="CN28" s="47">
        <f>(SUMPRODUCT(--(CN$9=Quarterly_kt!$B$9:FC$9),Quarterly_kt!$B28:FC28)/INDEX(Fuel_Properties!$B$31:$IV$42,MATCH("D_AvGas",Fuel_Properties!$B$31:$B$42,0),MATCH(YEAR(CN$9),Fuel_Properties!$B$31:$EI$31,0)))/158.987295</f>
        <v>3.1615962224208941E-2</v>
      </c>
      <c r="CO28" s="47">
        <f>(SUMPRODUCT(--(CO$9=Quarterly_kt!$B$9:FC$9),Quarterly_kt!$B28:FC28)/INDEX(Fuel_Properties!$B$31:$IV$42,MATCH("D_AvGas",Fuel_Properties!$B$31:$B$42,0),MATCH(YEAR(CO$9),Fuel_Properties!$B$31:$EI$31,0)))/158.987295</f>
        <v>3.634210495180671E-2</v>
      </c>
      <c r="CP28" s="47">
        <f>(SUMPRODUCT(--(CP$9=Quarterly_kt!$B$9:FC$9),Quarterly_kt!$B28:FC28)/INDEX(Fuel_Properties!$B$31:$IV$42,MATCH("D_AvGas",Fuel_Properties!$B$31:$B$42,0),MATCH(YEAR(CP$9),Fuel_Properties!$B$31:$EI$31,0)))/158.987295</f>
        <v>3.9724195937169443E-2</v>
      </c>
      <c r="CQ28" s="47">
        <f>(SUMPRODUCT(--(CQ$9=Quarterly_kt!$B$9:FC$9),Quarterly_kt!$B28:FC28)/INDEX(Fuel_Properties!$B$31:$IV$42,MATCH("D_AvGas",Fuel_Properties!$B$31:$B$42,0),MATCH(YEAR(CQ$9),Fuel_Properties!$B$31:$EI$31,0)))/158.987295</f>
        <v>4.9967100064267966E-2</v>
      </c>
      <c r="CR28" s="47">
        <f>(SUMPRODUCT(--(CR$9=Quarterly_kt!$B$9:FC$9),Quarterly_kt!$B28:FC28)/INDEX(Fuel_Properties!$B$31:$IV$42,MATCH("D_AvGas",Fuel_Properties!$B$31:$B$42,0),MATCH(YEAR(CR$9),Fuel_Properties!$B$31:$EI$31,0)))/158.987295</f>
        <v>2.0845978982508423E-2</v>
      </c>
      <c r="CS28" s="47">
        <f>(SUMPRODUCT(--(CS$9=Quarterly_kt!$B$9:FC$9),Quarterly_kt!$B28:FC28)/INDEX(Fuel_Properties!$B$31:$IV$42,MATCH("D_AvGas",Fuel_Properties!$B$31:$B$42,0),MATCH(YEAR(CS$9),Fuel_Properties!$B$31:$EI$31,0)))/158.987295</f>
        <v>4.4511831228137448E-2</v>
      </c>
      <c r="CT28" s="47">
        <f>(SUMPRODUCT(--(CT$9=Quarterly_kt!$B$9:FC$9),Quarterly_kt!$B28:FC28)/INDEX(Fuel_Properties!$B$31:$IV$42,MATCH("D_AvGas",Fuel_Properties!$B$31:$B$42,0),MATCH(YEAR(CT$9),Fuel_Properties!$B$31:$EI$31,0)))/158.987295</f>
        <v>2.7083081838631888E-2</v>
      </c>
      <c r="CU28" s="47">
        <f>(SUMPRODUCT(--(CU$9=Quarterly_kt!$B$9:FC$9),Quarterly_kt!$B28:FC28)/INDEX(Fuel_Properties!$B$31:$IV$42,MATCH("D_AvGas",Fuel_Properties!$B$31:$B$42,0),MATCH(YEAR(CU$9),Fuel_Properties!$B$31:$EI$31,0)))/158.987295</f>
        <v>5.2514649118177562E-2</v>
      </c>
      <c r="CV28" s="47">
        <f>(SUMPRODUCT(--(CV$9=Quarterly_kt!$B$9:FC$9),Quarterly_kt!$B28:FC28)/INDEX(Fuel_Properties!$B$31:$IV$42,MATCH("D_AvGas",Fuel_Properties!$B$31:$B$42,0),MATCH(YEAR(CV$9),Fuel_Properties!$B$31:$EI$31,0)))/158.987295</f>
        <v>3.2397796244201874E-2</v>
      </c>
      <c r="CW28" s="47">
        <f>(SUMPRODUCT(--(CW$9=Quarterly_kt!$B$9:FC$9),Quarterly_kt!$B28:FC28)/INDEX(Fuel_Properties!$B$31:$IV$42,MATCH("D_AvGas",Fuel_Properties!$B$31:$B$42,0),MATCH(YEAR(CW$9),Fuel_Properties!$B$31:$EI$31,0)))/158.987295</f>
        <v>3.3513447036776077E-2</v>
      </c>
      <c r="CX28" s="47">
        <f>(SUMPRODUCT(--(CX$9=Quarterly_kt!$B$9:FC$9),Quarterly_kt!$B28:FC28)/INDEX(Fuel_Properties!$B$31:$IV$42,MATCH("D_AvGas",Fuel_Properties!$B$31:$B$42,0),MATCH(YEAR(CX$9),Fuel_Properties!$B$31:$EI$31,0)))/158.987295</f>
        <v>4.1762235180297112E-2</v>
      </c>
      <c r="CY28" s="47">
        <f>(SUMPRODUCT(--(CY$9=Quarterly_kt!$B$9:FC$9),Quarterly_kt!$B28:FC28)/INDEX(Fuel_Properties!$B$31:$IV$42,MATCH("D_AvGas",Fuel_Properties!$B$31:$B$42,0),MATCH(YEAR(CY$9),Fuel_Properties!$B$31:$EI$31,0)))/158.987295</f>
        <v>2.3990884366300251E-2</v>
      </c>
      <c r="CZ28" s="47">
        <f>(SUMPRODUCT(--(CZ$9=Quarterly_kt!$B$9:FC$9),Quarterly_kt!$B28:FC28)/INDEX(Fuel_Properties!$B$31:$IV$42,MATCH("D_AvGas",Fuel_Properties!$B$31:$B$42,0),MATCH(YEAR(CZ$9),Fuel_Properties!$B$31:$EI$31,0)))/158.987295</f>
        <v>2.1900137211712384E-2</v>
      </c>
      <c r="DA28" s="47">
        <f>(SUMPRODUCT(--(DA$9=Quarterly_kt!$B$9:FC$9),Quarterly_kt!$B28:FC28)/INDEX(Fuel_Properties!$B$31:$IV$42,MATCH("D_AvGas",Fuel_Properties!$B$31:$B$42,0),MATCH(YEAR(DA$9),Fuel_Properties!$B$31:$EI$31,0)))/158.987295</f>
        <v>4.4055029328815727E-2</v>
      </c>
      <c r="DB28" s="47">
        <f>(SUMPRODUCT(--(DB$9=Quarterly_kt!$B$9:FC$9),Quarterly_kt!$B28:FC28)/INDEX(Fuel_Properties!$B$31:$IV$42,MATCH("D_AvGas",Fuel_Properties!$B$31:$B$42,0),MATCH(YEAR(DB$9),Fuel_Properties!$B$31:$EI$31,0)))/158.987295</f>
        <v>2.9920524405572555E-2</v>
      </c>
      <c r="DC28" s="47">
        <f>(SUMPRODUCT(--(DC$9=Quarterly_kt!$B$9:FC$9),Quarterly_kt!$B28:FC28)/INDEX(Fuel_Properties!$B$31:$IV$42,MATCH("D_AvGas",Fuel_Properties!$B$31:$B$42,0),MATCH(YEAR(DC$9),Fuel_Properties!$B$31:$EI$31,0)))/158.987295</f>
        <v>6.1931795965732991E-2</v>
      </c>
      <c r="DD28" s="47">
        <f>(SUMPRODUCT(--(DD$9=Quarterly_kt!$B$9:FC$9),Quarterly_kt!$B28:FC28)/INDEX(Fuel_Properties!$B$31:$IV$42,MATCH("D_AvGas",Fuel_Properties!$B$31:$B$42,0),MATCH(YEAR(DD$9),Fuel_Properties!$B$31:$EI$31,0)))/158.987295</f>
        <v>3.4989268557661629E-2</v>
      </c>
      <c r="DE28" s="47">
        <f>(SUMPRODUCT(--(DE$9=Quarterly_kt!$B$9:FC$9),Quarterly_kt!$B28:FC28)/INDEX(Fuel_Properties!$B$31:$IV$42,MATCH("D_AvGas",Fuel_Properties!$B$31:$B$42,0),MATCH(YEAR(DE$9),Fuel_Properties!$B$31:$EI$31,0)))/158.987295</f>
        <v>2.2339369807214043E-2</v>
      </c>
      <c r="DF28" s="47">
        <f>(SUMPRODUCT(--(DF$9=Quarterly_kt!$B$9:FC$9),Quarterly_kt!$B28:FC28)/INDEX(Fuel_Properties!$B$31:$IV$42,MATCH("D_AvGas",Fuel_Properties!$B$31:$B$42,0),MATCH(YEAR(DF$9),Fuel_Properties!$B$31:$EI$31,0)))/158.987295</f>
        <v>2.1425766008570601E-2</v>
      </c>
      <c r="DG28" s="47">
        <f>(SUMPRODUCT(--(DG$9=Quarterly_kt!$B$9:FC$9),Quarterly_kt!$B28:FC28)/INDEX(Fuel_Properties!$B$31:$IV$42,MATCH("D_AvGas",Fuel_Properties!$B$31:$B$42,0),MATCH(YEAR(DG$9),Fuel_Properties!$B$31:$EI$31,0)))/158.987295</f>
        <v>4.1832512395577379E-2</v>
      </c>
      <c r="DH28" s="47">
        <f>(SUMPRODUCT(--(DH$9=Quarterly_kt!$B$9:FC$9),Quarterly_kt!$B28:FC28)/INDEX(Fuel_Properties!$B$31:$IV$42,MATCH("D_AvGas",Fuel_Properties!$B$31:$B$42,0),MATCH(YEAR(DH$9),Fuel_Properties!$B$31:$EI$31,0)))/158.987295</f>
        <v>2.5624829621566401E-2</v>
      </c>
      <c r="DI28" s="47">
        <f>(SUMPRODUCT(--(DI$9=Quarterly_kt!$B$9:FC$9),Quarterly_kt!$B28:FC28)/INDEX(Fuel_Properties!$B$31:$IV$42,MATCH("D_AvGas",Fuel_Properties!$B$31:$B$42,0),MATCH(YEAR(DI$9),Fuel_Properties!$B$31:$EI$31,0)))/158.987295</f>
        <v>4.9984669368088049E-2</v>
      </c>
      <c r="DJ28" s="47">
        <f>(SUMPRODUCT(--(DJ$9=Quarterly_kt!$B$9:FC$9),Quarterly_kt!$B28:FC28)/INDEX(Fuel_Properties!$B$31:$IV$42,MATCH("D_AvGas",Fuel_Properties!$B$31:$B$42,0),MATCH(YEAR(DJ$9),Fuel_Properties!$B$31:$EI$31,0)))/158.987295</f>
        <v>2.479907234202329E-2</v>
      </c>
      <c r="DK28" s="47">
        <f>(SUMPRODUCT(--(DK$9=Quarterly_kt!$B$9:FC$9),Quarterly_kt!$B28:FC28)/INDEX(Fuel_Properties!$B$31:$IV$42,MATCH("D_AvGas",Fuel_Properties!$B$31:$B$42,0),MATCH(YEAR(DK$9),Fuel_Properties!$B$31:$EI$31,0)))/158.987295</f>
        <v>5.3586376651201584E-2</v>
      </c>
      <c r="DL28" s="47">
        <f>(SUMPRODUCT(--(DL$9=Quarterly_kt!$B$9:FC$9),Quarterly_kt!$B28:FC28)/INDEX(Fuel_Properties!$B$31:$IV$42,MATCH("D_AvGas",Fuel_Properties!$B$31:$B$42,0),MATCH(YEAR(DL$9),Fuel_Properties!$B$31:$EI$31,0)))/158.987295</f>
        <v>0</v>
      </c>
      <c r="DM28" s="47">
        <f>(SUMPRODUCT(--(DM$9=Quarterly_kt!$B$9:FC$9),Quarterly_kt!$B28:FC28)/INDEX(Fuel_Properties!$B$31:$IV$42,MATCH("D_AvGas",Fuel_Properties!$B$31:$B$42,0),MATCH(YEAR(DM$9),Fuel_Properties!$B$31:$EI$31,0)))/158.987295</f>
        <v>3.8485560017854782E-2</v>
      </c>
      <c r="DN28" s="47">
        <f>(SUMPRODUCT(--(DN$9=Quarterly_kt!$B$9:FC$9),Quarterly_kt!$B28:FC28)/INDEX(Fuel_Properties!$B$31:$IV$42,MATCH("D_AvGas",Fuel_Properties!$B$31:$B$42,0),MATCH(YEAR(DN$9),Fuel_Properties!$B$31:$EI$31,0)))/158.987295</f>
        <v>4.9334605126745604E-2</v>
      </c>
      <c r="DO28" s="47">
        <f>(SUMPRODUCT(--(DO$9=Quarterly_kt!$B$9:FC$9),Quarterly_kt!$B28:FC28)/INDEX(Fuel_Properties!$B$31:$IV$42,MATCH("D_AvGas",Fuel_Properties!$B$31:$B$42,0),MATCH(YEAR(DO$9),Fuel_Properties!$B$31:$EI$31,0)))/158.987295</f>
        <v>1.6225252077831039E-2</v>
      </c>
      <c r="DP28" s="47">
        <f>(SUMPRODUCT(--(DP$9=Quarterly_kt!$B$9:FC$9),Quarterly_kt!$B28:FC28)/INDEX(Fuel_Properties!$B$31:$IV$42,MATCH("D_AvGas",Fuel_Properties!$B$31:$B$42,0),MATCH(YEAR(DP$9),Fuel_Properties!$B$31:$EI$31,0)))/158.987295</f>
        <v>1.6163759514460804E-2</v>
      </c>
      <c r="DQ28" s="47">
        <f>(SUMPRODUCT(--(DQ$9=Quarterly_kt!$B$9:FC$9),Quarterly_kt!$B28:FC28)/INDEX(Fuel_Properties!$B$31:$IV$42,MATCH("D_AvGas",Fuel_Properties!$B$31:$B$42,0),MATCH(YEAR(DQ$9),Fuel_Properties!$B$31:$EI$31,0)))/158.987295</f>
        <v>3.0227987222423713E-2</v>
      </c>
      <c r="DR28" s="47">
        <f>(SUMPRODUCT(--(DR$9=Quarterly_kt!$B$9:FC$9),Quarterly_kt!$B28:FC28)/INDEX(Fuel_Properties!$B$31:$IV$42,MATCH("D_AvGas",Fuel_Properties!$B$31:$B$42,0),MATCH(YEAR(DR$9),Fuel_Properties!$B$31:$EI$31,0)))/158.987295</f>
        <v>3.5815025837204736E-2</v>
      </c>
      <c r="DS28" s="47">
        <f>(SUMPRODUCT(--(DS$9=Quarterly_kt!$B$9:FC$9),Quarterly_kt!$B28:FC28)/INDEX(Fuel_Properties!$B$31:$IV$42,MATCH("D_AvGas",Fuel_Properties!$B$31:$B$42,0),MATCH(YEAR(DS$9),Fuel_Properties!$B$31:$EI$31,0)))/158.987295</f>
        <v>3.6429951470907052E-2</v>
      </c>
      <c r="DT28" s="47">
        <f>(SUMPRODUCT(--(DT$9=Quarterly_kt!$B$9:FC$9),Quarterly_kt!$B28:FC28)/INDEX(Fuel_Properties!$B$31:$IV$42,MATCH("D_AvGas",Fuel_Properties!$B$31:$B$42,0),MATCH(YEAR(DT$9),Fuel_Properties!$B$31:$EI$31,0)))/158.987295</f>
        <v>3.4681805740810472E-2</v>
      </c>
      <c r="DU28" s="47">
        <f>(SUMPRODUCT(--(DU$9=Quarterly_kt!$B$9:FC$9),Quarterly_kt!$B28:FC28)/INDEX(Fuel_Properties!$B$31:$IV$42,MATCH("D_AvGas",Fuel_Properties!$B$31:$B$42,0),MATCH(YEAR(DU$9),Fuel_Properties!$B$31:$EI$31,0)))/158.987295</f>
        <v>2.2664401927885262E-2</v>
      </c>
      <c r="DV28" s="47">
        <f>(SUMPRODUCT(--(DV$9=Quarterly_kt!$B$9:FC$9),Quarterly_kt!$B28:FC28)/INDEX(Fuel_Properties!$B$31:$IV$42,MATCH("D_AvGas",Fuel_Properties!$B$31:$B$42,0),MATCH(YEAR(DV$9),Fuel_Properties!$B$31:$EI$31,0)))/158.987295</f>
        <v>5.5079767475907211E-2</v>
      </c>
      <c r="DW28" s="47">
        <f>(SUMPRODUCT(--(DW$9=Quarterly_kt!$B$9:FC$9),Quarterly_kt!$B28:FC28)/INDEX(Fuel_Properties!$B$31:$IV$42,MATCH("D_AvGas",Fuel_Properties!$B$31:$B$42,0),MATCH(YEAR(DW$9),Fuel_Properties!$B$31:$EI$31,0)))/158.987295</f>
        <v>4.7331704491258057E-2</v>
      </c>
      <c r="DX28" s="47">
        <f>(SUMPRODUCT(--(DX$9=Quarterly_kt!$B$9:FC$9),Quarterly_kt!$B28:FC28)/INDEX(Fuel_Properties!$B$31:$IV$42,MATCH("D_AvGas",Fuel_Properties!$B$31:$B$42,0),MATCH(YEAR(DX$9),Fuel_Properties!$B$31:$EI$31,0)))/158.987295</f>
        <v>2.6617495287400133E-3</v>
      </c>
      <c r="DY28" s="47">
        <f>(SUMPRODUCT(--(DY$9=Quarterly_kt!$B$9:FC$9),Quarterly_kt!$B28:FC28)/INDEX(Fuel_Properties!$B$31:$IV$42,MATCH("D_AvGas",Fuel_Properties!$B$31:$B$42,0),MATCH(YEAR(DY$9),Fuel_Properties!$B$31:$EI$31,0)))/158.987295</f>
        <v>1.8438984359159367E-2</v>
      </c>
      <c r="DZ28" s="47">
        <f>(SUMPRODUCT(--(DZ$9=Quarterly_kt!$B$9:FC$9),Quarterly_kt!$B28:FC28)/INDEX(Fuel_Properties!$B$31:$IV$42,MATCH("D_AvGas",Fuel_Properties!$B$31:$B$42,0),MATCH(YEAR(DZ$9),Fuel_Properties!$B$31:$EI$31,0)))/158.987295</f>
        <v>2.6907388800431219E-2</v>
      </c>
      <c r="EA28" s="47">
        <f>(SUMPRODUCT(--(EA$9=Quarterly_kt!$B$9:FC$9),Quarterly_kt!$B28:FC28)/INDEX(Fuel_Properties!$B$31:$IV$42,MATCH("D_AvGas",Fuel_Properties!$B$31:$B$42,0),MATCH(YEAR(EA$9),Fuel_Properties!$B$31:$EI$31,0)))/158.987295</f>
        <v>3.3610078207786442E-2</v>
      </c>
      <c r="EB28" s="47">
        <f>(SUMPRODUCT(--(EB$9=Quarterly_kt!$B$9:FC$9),Quarterly_kt!$B28:FC28)/INDEX(Fuel_Properties!$B$31:$IV$42,MATCH("D_AvGas",Fuel_Properties!$B$31:$B$42,0),MATCH(YEAR(EB$9),Fuel_Properties!$B$31:$EI$31,0)))/158.987295</f>
        <v>3.213425668690089E-2</v>
      </c>
      <c r="EC28" s="47">
        <f>(SUMPRODUCT(--(EC$9=Quarterly_kt!$B$9:FC$9),Quarterly_kt!$B28:FC28)/INDEX(Fuel_Properties!$B$31:$IV$42,MATCH("D_AvGas",Fuel_Properties!$B$31:$B$42,0),MATCH(YEAR(EC$9),Fuel_Properties!$B$31:$EI$31,0)))/158.987295</f>
        <v>3.6368458907536823E-2</v>
      </c>
      <c r="ED28" s="47">
        <f>(SUMPRODUCT(--(ED$9=Quarterly_kt!$B$9:FC$9),Quarterly_kt!$B28:FC28)/INDEX(Fuel_Properties!$B$31:$IV$42,MATCH("D_AvGas",Fuel_Properties!$B$31:$B$42,0),MATCH(YEAR(ED$9),Fuel_Properties!$B$31:$EI$31,0)))/158.987295</f>
        <v>2.0968964109248884E-2</v>
      </c>
      <c r="EE28" s="47">
        <f>(SUMPRODUCT(--(EE$9=Quarterly_kt!$B$9:FC$9),Quarterly_kt!$B28:FC28)/INDEX(Fuel_Properties!$B$31:$IV$42,MATCH("D_AvGas",Fuel_Properties!$B$31:$B$42,0),MATCH(YEAR(EE$9),Fuel_Properties!$B$31:$EI$31,0)))/158.987295</f>
        <v>3.5428501153163275E-2</v>
      </c>
      <c r="EF28" s="47">
        <f>(SUMPRODUCT(--(EF$9=Quarterly_kt!$B$9:FC$9),Quarterly_kt!$B28:FC28)/INDEX(Fuel_Properties!$B$31:$IV$42,MATCH("D_AvGas",Fuel_Properties!$B$31:$B$42,0),MATCH(YEAR(EF$9),Fuel_Properties!$B$31:$EI$31,0)))/158.987295</f>
        <v>3.4550035962159976E-2</v>
      </c>
      <c r="EG28" s="47">
        <f>(SUMPRODUCT(--(EG$9=Quarterly_kt!$B$9:FC$9),Quarterly_kt!$B28:FC28)/INDEX(Fuel_Properties!$B$31:$IV$42,MATCH("D_AvGas",Fuel_Properties!$B$31:$B$42,0),MATCH(YEAR(EG$9),Fuel_Properties!$B$31:$EI$31,0)))/158.987295</f>
        <v>2.4869349557303556E-2</v>
      </c>
      <c r="EH28" s="47">
        <f>(SUMPRODUCT(--(EH$9=Quarterly_kt!$B$9:FC$9),Quarterly_kt!$B28:FC28)/INDEX(Fuel_Properties!$B$31:$IV$42,MATCH("D_AvGas",Fuel_Properties!$B$31:$B$42,0),MATCH(YEAR(EH$9),Fuel_Properties!$B$31:$EI$31,0)))/158.987295</f>
        <v>3.9943812234920266E-2</v>
      </c>
      <c r="EI28" s="47">
        <f>(SUMPRODUCT(--(EI$9=Quarterly_kt!$B$9:FC$9),Quarterly_kt!$B28:FC28)/INDEX(Fuel_Properties!$B$31:$IV$42,MATCH("D_AvGas",Fuel_Properties!$B$31:$B$42,0),MATCH(YEAR(EI$9),Fuel_Properties!$B$31:$EI$31,0)))/158.987295</f>
        <v>3.2968798618354028E-2</v>
      </c>
      <c r="EJ28" s="47">
        <f>(SUMPRODUCT(--(EJ$9=Quarterly_kt!$B$9:FC$9),Quarterly_kt!$B28:FC28)/INDEX(Fuel_Properties!$B$31:$IV$42,MATCH("D_AvGas",Fuel_Properties!$B$31:$B$42,0),MATCH(YEAR(EJ$9),Fuel_Properties!$B$31:$EI$31,0)))/158.987295</f>
        <v>2.8084532156375651E-2</v>
      </c>
      <c r="EK28" s="47">
        <f>(SUMPRODUCT(--(EK$9=Quarterly_kt!$B$9:FC$9),Quarterly_kt!$B28:FC28)/INDEX(Fuel_Properties!$B$31:$IV$42,MATCH("D_AvGas",Fuel_Properties!$B$31:$B$42,0),MATCH(YEAR(EK$9),Fuel_Properties!$B$31:$EI$31,0)))/158.987295</f>
        <v>1.2008619161015177E-2</v>
      </c>
      <c r="EL28" s="47">
        <f>(SUMPRODUCT(--(EL$9=Quarterly_kt!$B$9:FC$9),Quarterly_kt!$B28:FC28)/INDEX(Fuel_Properties!$B$31:$IV$42,MATCH("D_AvGas",Fuel_Properties!$B$31:$B$42,0),MATCH(YEAR(EL$9),Fuel_Properties!$B$31:$EI$31,0)))/158.987295</f>
        <v>3.8213235808643754E-2</v>
      </c>
      <c r="EM28" s="47">
        <f>(SUMPRODUCT(--(EM$9=Quarterly_kt!$B$9:FC$9),Quarterly_kt!$B28:FC28)/INDEX(Fuel_Properties!$B$31:$IV$42,MATCH("D_AvGas",Fuel_Properties!$B$31:$B$42,0),MATCH(YEAR(EM$9),Fuel_Properties!$B$31:$EI$31,0)))/158.987295</f>
        <v>2.3226004660152962E-2</v>
      </c>
      <c r="EN28" s="47">
        <f>(SUMPRODUCT(--(EN$9=Quarterly_kt!$B$9:FC$9),Quarterly_kt!$B28:FC28)/INDEX(Fuel_Properties!$B$31:$IV$42,MATCH("D_AvGas",Fuel_Properties!$B$31:$B$42,0),MATCH(YEAR(EN$9),Fuel_Properties!$B$31:$EI$31,0)))/158.987295</f>
        <v>2.2241333059727718E-2</v>
      </c>
      <c r="EO28" s="47">
        <f>(SUMPRODUCT(--(EO$9=Quarterly_kt!$B$9:FC$9),Quarterly_kt!$B28:FC28)/INDEX(Fuel_Properties!$B$31:$IV$42,MATCH("D_AvGas",Fuel_Properties!$B$31:$B$42,0),MATCH(YEAR(EO$9),Fuel_Properties!$B$31:$EI$31,0)))/158.987295</f>
        <v>2.7864915858624828E-2</v>
      </c>
      <c r="EP28" s="47">
        <f>(SUMPRODUCT(--(EP$9=Quarterly_kt!$B$9:FC$9),Quarterly_kt!$B28:FC28)/INDEX(Fuel_Properties!$B$31:$IV$42,MATCH("D_AvGas",Fuel_Properties!$B$31:$B$42,0),MATCH(YEAR(EP$9),Fuel_Properties!$B$31:$EI$31,0)))/158.987295</f>
        <v>3.2222103206001218E-2</v>
      </c>
      <c r="EQ28" s="47">
        <f>(SUMPRODUCT(--(EQ$9=Quarterly_kt!$B$9:FC$9),Quarterly_kt!$B28:FC28)/INDEX(Fuel_Properties!$B$31:$IV$42,MATCH("D_AvGas",Fuel_Properties!$B$31:$B$42,0),MATCH(YEAR(EQ$9),Fuel_Properties!$B$31:$EI$31,0)))/158.987295</f>
        <v>2.8058178200645555E-2</v>
      </c>
      <c r="ER28" s="47">
        <f>(SUMPRODUCT(--(ER$9=Quarterly_kt!$B$9:FC$9),Quarterly_kt!$B28:FC28)/INDEX(Fuel_Properties!$B$31:$IV$42,MATCH("D_AvGas",Fuel_Properties!$B$31:$B$42,0),MATCH(YEAR(ER$9),Fuel_Properties!$B$31:$EI$31,0)))/158.987295</f>
        <v>1.1067607291306245E-2</v>
      </c>
      <c r="ES28" s="47">
        <f>(SUMPRODUCT(--(ES$9=Quarterly_kt!$B$9:FC$9),Quarterly_kt!$B28:FC28)/INDEX(Fuel_Properties!$B$31:$IV$42,MATCH("D_AvGas",Fuel_Properties!$B$31:$B$42,0),MATCH(YEAR(ES$9),Fuel_Properties!$B$31:$EI$31,0)))/158.987295</f>
        <v>3.1219773565190286E-2</v>
      </c>
      <c r="ET28" s="47">
        <f>(SUMPRODUCT(--(ET$9=Quarterly_kt!$B$9:FC$9),Quarterly_kt!$B28:FC28)/INDEX(Fuel_Properties!$B$31:$IV$42,MATCH("D_AvGas",Fuel_Properties!$B$31:$B$42,0),MATCH(YEAR(ET$9),Fuel_Properties!$B$31:$EI$31,0)))/158.987295</f>
        <v>1.5022633016878473E-2</v>
      </c>
      <c r="EU28" s="47">
        <f>(SUMPRODUCT(--(EU$9=Quarterly_kt!$B$9:FC$9),Quarterly_kt!$B28:FC28)/INDEX(Fuel_Properties!$B$31:$IV$42,MATCH("D_AvGas",Fuel_Properties!$B$31:$B$42,0),MATCH(YEAR(EU$9),Fuel_Properties!$B$31:$EI$31,0)))/158.987295</f>
        <v>2.2807592182956884E-2</v>
      </c>
      <c r="EV28" s="47">
        <f>(SUMPRODUCT(--(EV$9=Quarterly_kt!$B$9:FC$9),Quarterly_kt!$B28:FC28)/INDEX(Fuel_Properties!$B$31:$IV$42,MATCH("D_AvGas",Fuel_Properties!$B$31:$B$42,0),MATCH(YEAR(EV$9),Fuel_Properties!$B$31:$EI$31,0)))/158.987295</f>
        <v>3.9908673627280136E-2</v>
      </c>
      <c r="EW28" s="47">
        <f>(SUMPRODUCT(--(EW$9=Quarterly_kt!$B$9:FC$9),Quarterly_kt!$B28:FC28)/INDEX(Fuel_Properties!$B$31:$IV$42,MATCH("D_AvGas",Fuel_Properties!$B$31:$B$42,0),MATCH(YEAR(EW$9),Fuel_Properties!$B$31:$EI$31,0)))/158.987295</f>
        <v>2.4359839746521641E-2</v>
      </c>
      <c r="EX28" s="47">
        <f>(SUMPRODUCT(--(EX$9=Quarterly_kt!$B$9:FC$9),Quarterly_kt!$B28:FC28)/INDEX(Fuel_Properties!$B$31:$IV$42,MATCH("D_AvGas",Fuel_Properties!$B$31:$B$42,0),MATCH(YEAR(EX$9),Fuel_Properties!$B$31:$EI$31,0)))/158.987295</f>
        <v>2.8646749878617768E-2</v>
      </c>
      <c r="EY28" s="47">
        <f>(SUMPRODUCT(--(EY$9=Quarterly_kt!$B$9:FC$9),Quarterly_kt!$B28:FC28)/INDEX(Fuel_Properties!$B$31:$IV$42,MATCH("D_AvGas",Fuel_Properties!$B$31:$B$42,0),MATCH(YEAR(EY$9),Fuel_Properties!$B$31:$EI$31,0)))/158.987295</f>
        <v>2.7970331681545224E-2</v>
      </c>
      <c r="EZ28" s="47">
        <f>(SUMPRODUCT(--(EZ$9=Quarterly_kt!$B$9:FC$9),Quarterly_kt!$B28:FC28)/INDEX(Fuel_Properties!$B$31:$IV$42,MATCH("D_AvGas",Fuel_Properties!$B$31:$B$42,0),MATCH(YEAR(EZ$9),Fuel_Properties!$B$31:$EI$31,0)))/158.987295</f>
        <v>2.2884018225636089E-2</v>
      </c>
      <c r="FA28" s="47">
        <f>(SUMPRODUCT(--(FA$9=Quarterly_kt!$B$9:FC$9),Quarterly_kt!$B28:FC28)/INDEX(Fuel_Properties!$B$31:$IV$42,MATCH("D_AvGas",Fuel_Properties!$B$31:$B$42,0),MATCH(YEAR(FA$9),Fuel_Properties!$B$31:$EI$31,0)))/158.987295</f>
        <v>1.8359922491969067E-2</v>
      </c>
      <c r="FB28" s="47">
        <f>(SUMPRODUCT(--(FB$9=Quarterly_kt!$B$9:FC$9),Quarterly_kt!$B28:FC28)/INDEX(Fuel_Properties!$B$31:$IV$42,MATCH("D_AvGas",Fuel_Properties!$B$31:$B$42,0),MATCH(YEAR(FB$9),Fuel_Properties!$B$31:$EI$31,0)))/158.987295</f>
        <v>1.1859280078544615E-2</v>
      </c>
      <c r="FC28" s="47">
        <f>(SUMPRODUCT(--(FC$9=Quarterly_kt!$B$9:FC$9),Quarterly_kt!$B28:FC28)/INDEX(Fuel_Properties!$B$31:$IV$42,MATCH("D_AvGas",Fuel_Properties!$B$31:$B$42,0),MATCH(YEAR(FC$9),Fuel_Properties!$B$31:$EI$31,0)))/158.987295</f>
        <v>4.572411319172201E-2</v>
      </c>
      <c r="FD28" s="47">
        <f>(SUMPRODUCT(--(FD$9=Quarterly_kt!$B$9:FD$9),Quarterly_kt!$B28:FD28)/INDEX(Fuel_Properties!$B$31:$IV$42,MATCH("D_AvGas",Fuel_Properties!$B$31:$B$42,0),MATCH(YEAR(FD$9),Fuel_Properties!$B$31:$EI$31,0)))/158.987295</f>
        <v>7.4669541235280914E-4</v>
      </c>
      <c r="FE28" s="47">
        <f>(SUMPRODUCT(--(FE$9=Quarterly_kt!$B$9:FF$9),Quarterly_kt!$B28:FF28)/INDEX(Fuel_Properties!$B$31:$IV$42,MATCH("D_AvGas",Fuel_Properties!$B$31:$B$42,0),MATCH(YEAR(FE$9),Fuel_Properties!$B$31:$EI$31,0)))/158.987295</f>
        <v>3.2450504155662079E-2</v>
      </c>
      <c r="FF28" s="47">
        <f>(SUMPRODUCT(--(FF$9=Quarterly_kt!$B$9:FF$9),Quarterly_kt!$B28:FF28)/INDEX(Fuel_Properties!$B$31:$IV$42,MATCH("D_AvGas",Fuel_Properties!$B$31:$B$42,0),MATCH(YEAR(FF$9),Fuel_Properties!$B$31:$EI$31,0)))/158.987295</f>
        <v>2.7232420921102441E-2</v>
      </c>
      <c r="FG28" s="47">
        <f>(SUMPRODUCT(--(FG$9=Quarterly_kt!$B$9:FG$9),Quarterly_kt!$B28:FG28)/INDEX(Fuel_Properties!$B$31:$IV$42,MATCH("D_AvGas",Fuel_Properties!$B$31:$B$42,0),MATCH(YEAR(FG$9),Fuel_Properties!$B$31:$EI$31,0)))/158.987295</f>
        <v>1.8922140214211184E-2</v>
      </c>
      <c r="FH28" s="47">
        <f>(SUMPRODUCT(--(FH$9=Quarterly_kt!$B$9:FI$9),Quarterly_kt!$B28:FI28)/INDEX(Fuel_Properties!$B$31:$IV$42,MATCH("D_AvGas",Fuel_Properties!$B$31:$B$42,0),MATCH(YEAR(FH$9),Fuel_Properties!$B$31:$EI$31,0)))/158.987295</f>
        <v>2.1496043223850868E-2</v>
      </c>
      <c r="FI28" s="47">
        <f>(SUMPRODUCT(--(FI$9=Quarterly_kt!$B$9:FI$9),Quarterly_kt!$B28:FI28)/INDEX(Fuel_Properties!$B$31:$IV$42,MATCH("D_AvGas",Fuel_Properties!$B$31:$B$42,0),MATCH(YEAR(FI$9),Fuel_Properties!$B$31:$EI$31,0)))/158.987295</f>
        <v>1.9826959360944592E-2</v>
      </c>
      <c r="FJ28" s="47">
        <f>(SUMPRODUCT(--(FJ$9=Quarterly_kt!$B$9:FJ$9),Quarterly_kt!$B28:FJ28)/INDEX(Fuel_Properties!$B$31:$IV$42,MATCH("D_AvGas",Fuel_Properties!$B$31:$B$42,0),MATCH(YEAR(FJ$9),Fuel_Properties!$B$31:$EI$31,0)))/158.987295</f>
        <v>2.2313015851483941E-2</v>
      </c>
      <c r="FK28" s="47">
        <f>(SUMPRODUCT(--(FK$9=Quarterly_kt!$B$9:FL$9),Quarterly_kt!$B28:FL28)/INDEX(Fuel_Properties!$B$31:$IV$42,MATCH("D_AvGas",Fuel_Properties!$B$31:$B$42,0),MATCH(YEAR(FK$9),Fuel_Properties!$B$31:$EI$31,0)))/158.987295</f>
        <v>9.6016245376661213E-3</v>
      </c>
      <c r="FL28" s="47">
        <f>(SUMPRODUCT(--(FL$9=Quarterly_kt!$B$9:FL$9),Quarterly_kt!$B28:FL28)/INDEX(Fuel_Properties!$B$31:$IV$42,MATCH("D_AvGas",Fuel_Properties!$B$31:$B$42,0),MATCH(YEAR(FL$9),Fuel_Properties!$B$31:$EI$31,0)))/158.987295</f>
        <v>2.8866366176368591E-2</v>
      </c>
      <c r="FM28" s="47">
        <f>(SUMPRODUCT(--(FM$9=Quarterly_kt!$B$9:FM$9),Quarterly_kt!$B28:FM28)/INDEX(Fuel_Properties!$B$31:$IV$42,MATCH("D_AvGas",Fuel_Properties!$B$31:$B$42,0),MATCH(YEAR(FM$9),Fuel_Properties!$B$31:$EI$31,0)))/158.987295</f>
        <v>1.0330750646198863E-2</v>
      </c>
      <c r="FN28" s="47">
        <f>(SUMPRODUCT(--(FN$9=Quarterly_kt!$B$9:FN$9),Quarterly_kt!$B28:FN28)/INDEX(Fuel_Properties!$B$31:$IV$42,MATCH("D_AvGas",Fuel_Properties!$B$31:$B$42,0),MATCH(YEAR(FN$9),Fuel_Properties!$B$31:$EI$31,0)))/158.987295</f>
        <v>2.2594124712604999E-2</v>
      </c>
      <c r="FO28" s="47">
        <f>(SUMPRODUCT(--(FO$9=Quarterly_kt!$B$9:FO$9),Quarterly_kt!$B28:FO28)/INDEX(Fuel_Properties!$B$31:$IV$42,MATCH("D_AvGas",Fuel_Properties!$B$31:$B$42,0),MATCH(YEAR(FO$9),Fuel_Properties!$B$31:$EI$31,0)))/158.987295</f>
        <v>2.0635147336667631E-2</v>
      </c>
      <c r="FP28" s="47">
        <f>(SUMPRODUCT(--(FP$9=Quarterly_kt!$B$9:FP$9),Quarterly_kt!$B28:FP28)/INDEX(Fuel_Properties!$B$31:$IV$42,MATCH("D_AvGas",Fuel_Properties!$B$31:$B$42,0),MATCH(YEAR(FP$9),Fuel_Properties!$B$31:$EI$31,0)))/158.987295</f>
        <v>2.0125637525885712E-2</v>
      </c>
      <c r="FQ28" s="47">
        <f>(SUMPRODUCT(--(FQ$9=Quarterly_kt!$B$9:FQ$9),Quarterly_kt!$B28:FQ28)/INDEX(Fuel_Properties!$B$31:$IV$42,MATCH("D_AvGas",Fuel_Properties!$B$31:$B$42,0),MATCH(YEAR(FQ$9),Fuel_Properties!$B$31:$EI$31,0)))/158.987295</f>
        <v>1.7709858250626626E-2</v>
      </c>
      <c r="FR28" s="47">
        <f>(SUMPRODUCT(--(FR$9=Quarterly_kt!$B$9:FR$9),Quarterly_kt!$B28:FR28)/INDEX(Fuel_Properties!$B$31:$IV$42,MATCH("D_AvGas",Fuel_Properties!$B$31:$B$42,0),MATCH(YEAR(FR$9),Fuel_Properties!$B$31:$EI$31,0)))/158.987295</f>
        <v>1.8145475083402109E-2</v>
      </c>
      <c r="FS28" s="47">
        <f>(SUMPRODUCT(--(FS$9=Quarterly_kt!$B$9:FS$9),Quarterly_kt!$B28:FS28)/INDEX(Fuel_Properties!$B$31:$IV$42,MATCH("D_AvGas",Fuel_Properties!$B$31:$B$42,0),MATCH(YEAR(FS$9),Fuel_Properties!$B$31:$EI$31,0)))/158.987295</f>
        <v>1.6752331192433023E-2</v>
      </c>
      <c r="FT28" s="47">
        <f>(SUMPRODUCT(--(FT$9=Quarterly_kt!$B$9:FT$9),Quarterly_kt!$B28:FT28)/INDEX(Fuel_Properties!$B$31:$IV$42,MATCH("D_AvGas",Fuel_Properties!$B$31:$B$42,0),MATCH(YEAR(FT$9),Fuel_Properties!$B$31:$EI$31,0)))/158.987295</f>
        <v>1.8489236081945519E-2</v>
      </c>
      <c r="FU28" s="47">
        <f>(SUMPRODUCT(--(FU$9=Quarterly_kt!$B$9:FU$9),Quarterly_kt!$B28:FU28)/INDEX(Fuel_Properties!$B$31:$IV$42,MATCH("D_AvGas",Fuel_Properties!$B$31:$B$42,0),MATCH(YEAR(FU$9),Fuel_Properties!$B$31:$EI$31,0)))/158.987295</f>
        <v>2.3260756807449764E-2</v>
      </c>
      <c r="FV28" s="47">
        <f>(SUMPRODUCT(--(FV$9=Quarterly_kt!$B$9:FV$9),Quarterly_kt!$B28:FV28)/INDEX(Fuel_Properties!$B$31:$IV$42,MATCH("D_AvGas",Fuel_Properties!$B$31:$B$42,0),MATCH(YEAR(FV$9),Fuel_Properties!$B$31:$EI$31,0)))/158.987295</f>
        <v>2.5304405613039711E-2</v>
      </c>
    </row>
    <row r="29" spans="1:178" ht="15" x14ac:dyDescent="0.25">
      <c r="A29" s="50" t="s">
        <v>45</v>
      </c>
      <c r="B29" s="47">
        <f>(SUMPRODUCT(--(B$9=Quarterly_kt!$B$9:FC$9),Quarterly_kt!$B29:FC29)/INDEX(Fuel_Properties!$B$31:$IV$42,MATCH("D_Kerosene",Fuel_Properties!$B$31:$B$42,0),MATCH(YEAR(B$9),Fuel_Properties!$B$31:$EI$31,0)))/158.987295</f>
        <v>2.4560593568343815E-2</v>
      </c>
      <c r="C29" s="47">
        <f>(SUMPRODUCT(--(C$9=Quarterly_kt!$B$9:FC$9),Quarterly_kt!$B29:FC29)/INDEX(Fuel_Properties!$B$31:$IV$42,MATCH("D_Kerosene",Fuel_Properties!$B$31:$B$42,0),MATCH(YEAR(C$9),Fuel_Properties!$B$31:$EI$31,0)))/158.987295</f>
        <v>8.120081845003628E-2</v>
      </c>
      <c r="D29" s="47">
        <f>(SUMPRODUCT(--(D$9=Quarterly_kt!$B$9:FC$9),Quarterly_kt!$B29:FC29)/INDEX(Fuel_Properties!$B$31:$IV$42,MATCH("D_Kerosene",Fuel_Properties!$B$31:$B$42,0),MATCH(YEAR(D$9),Fuel_Properties!$B$31:$EI$31,0)))/158.987295</f>
        <v>8.2326279513779035E-2</v>
      </c>
      <c r="E29" s="47">
        <f>(SUMPRODUCT(--(E$9=Quarterly_kt!$B$9:FC$9),Quarterly_kt!$B29:FC29)/INDEX(Fuel_Properties!$B$31:$IV$42,MATCH("D_Kerosene",Fuel_Properties!$B$31:$B$42,0),MATCH(YEAR(E$9),Fuel_Properties!$B$31:$EI$31,0)))/158.987295</f>
        <v>6.4470560367732535E-2</v>
      </c>
      <c r="F29" s="47">
        <f>(SUMPRODUCT(--(F$9=Quarterly_kt!$B$9:FC$9),Quarterly_kt!$B29:FC29)/INDEX(Fuel_Properties!$B$31:$IV$42,MATCH("D_Kerosene",Fuel_Properties!$B$31:$B$42,0),MATCH(YEAR(F$9),Fuel_Properties!$B$31:$EI$31,0)))/158.987295</f>
        <v>5.2194254580240573E-2</v>
      </c>
      <c r="G29" s="47">
        <f>(SUMPRODUCT(--(G$9=Quarterly_kt!$B$9:FC$9),Quarterly_kt!$B29:FC29)/INDEX(Fuel_Properties!$B$31:$IV$42,MATCH("D_Kerosene",Fuel_Properties!$B$31:$B$42,0),MATCH(YEAR(G$9),Fuel_Properties!$B$31:$EI$31,0)))/158.987295</f>
        <v>7.8279408880321019E-2</v>
      </c>
      <c r="H29" s="47">
        <f>(SUMPRODUCT(--(H$9=Quarterly_kt!$B$9:FC$9),Quarterly_kt!$B29:FC29)/INDEX(Fuel_Properties!$B$31:$IV$42,MATCH("D_Kerosene",Fuel_Properties!$B$31:$B$42,0),MATCH(YEAR(H$9),Fuel_Properties!$B$31:$EI$31,0)))/158.987295</f>
        <v>0.12606760312590906</v>
      </c>
      <c r="I29" s="47">
        <f>(SUMPRODUCT(--(I$9=Quarterly_kt!$B$9:FC$9),Quarterly_kt!$B29:FC29)/INDEX(Fuel_Properties!$B$31:$IV$42,MATCH("D_Kerosene",Fuel_Properties!$B$31:$B$42,0),MATCH(YEAR(I$9),Fuel_Properties!$B$31:$EI$31,0)))/158.987295</f>
        <v>7.0864137048994608E-2</v>
      </c>
      <c r="J29" s="47">
        <f>(SUMPRODUCT(--(J$9=Quarterly_kt!$B$9:FC$9),Quarterly_kt!$B29:FC29)/INDEX(Fuel_Properties!$B$31:$IV$42,MATCH("D_Kerosene",Fuel_Properties!$B$31:$B$42,0),MATCH(YEAR(J$9),Fuel_Properties!$B$31:$EI$31,0)))/158.987295</f>
        <v>8.0179123299971927E-2</v>
      </c>
      <c r="K29" s="47">
        <f>(SUMPRODUCT(--(K$9=Quarterly_kt!$B$9:FC$9),Quarterly_kt!$B29:FC29)/INDEX(Fuel_Properties!$B$31:$IV$42,MATCH("D_Kerosene",Fuel_Properties!$B$31:$B$42,0),MATCH(YEAR(K$9),Fuel_Properties!$B$31:$EI$31,0)))/158.987295</f>
        <v>4.8969529262849948E-2</v>
      </c>
      <c r="L29" s="47">
        <f>(SUMPRODUCT(--(L$9=Quarterly_kt!$B$9:FC$9),Quarterly_kt!$B29:FC29)/INDEX(Fuel_Properties!$B$31:$IV$42,MATCH("D_Kerosene",Fuel_Properties!$B$31:$B$42,0),MATCH(YEAR(L$9),Fuel_Properties!$B$31:$EI$31,0)))/158.987295</f>
        <v>4.6311525474010663E-2</v>
      </c>
      <c r="M29" s="47">
        <f>(SUMPRODUCT(--(M$9=Quarterly_kt!$B$9:FC$9),Quarterly_kt!$B29:FC29)/INDEX(Fuel_Properties!$B$31:$IV$42,MATCH("D_Kerosene",Fuel_Properties!$B$31:$B$42,0),MATCH(YEAR(M$9),Fuel_Properties!$B$31:$EI$31,0)))/158.987295</f>
        <v>2.3251546657323863E-2</v>
      </c>
      <c r="N29" s="47">
        <f>(SUMPRODUCT(--(N$9=Quarterly_kt!$B$9:FC$9),Quarterly_kt!$B29:FC29)/INDEX(Fuel_Properties!$B$31:$IV$42,MATCH("D_Kerosene",Fuel_Properties!$B$31:$B$42,0),MATCH(YEAR(N$9),Fuel_Properties!$B$31:$EI$31,0)))/158.987295</f>
        <v>6.867707086838809E-2</v>
      </c>
      <c r="O29" s="47">
        <f>(SUMPRODUCT(--(O$9=Quarterly_kt!$B$9:FC$9),Quarterly_kt!$B29:FC29)/INDEX(Fuel_Properties!$B$31:$IV$42,MATCH("D_Kerosene",Fuel_Properties!$B$31:$B$42,0),MATCH(YEAR(O$9),Fuel_Properties!$B$31:$EI$31,0)))/158.987295</f>
        <v>3.2223307193826448E-2</v>
      </c>
      <c r="P29" s="47">
        <f>(SUMPRODUCT(--(P$9=Quarterly_kt!$B$9:FC$9),Quarterly_kt!$B29:FC29)/INDEX(Fuel_Properties!$B$31:$IV$42,MATCH("D_Kerosene",Fuel_Properties!$B$31:$B$42,0),MATCH(YEAR(P$9),Fuel_Properties!$B$31:$EI$31,0)))/158.987295</f>
        <v>0.13265274764780824</v>
      </c>
      <c r="Q29" s="47">
        <f>(SUMPRODUCT(--(Q$9=Quarterly_kt!$B$9:FC$9),Quarterly_kt!$B29:FC29)/INDEX(Fuel_Properties!$B$31:$IV$42,MATCH("D_Kerosene",Fuel_Properties!$B$31:$B$42,0),MATCH(YEAR(Q$9),Fuel_Properties!$B$31:$EI$31,0)))/158.987295</f>
        <v>6.6777356448737196E-2</v>
      </c>
      <c r="R29" s="47">
        <f>(SUMPRODUCT(--(R$9=Quarterly_kt!$B$9:FC$9),Quarterly_kt!$B29:FC29)/INDEX(Fuel_Properties!$B$31:$IV$42,MATCH("D_Kerosene",Fuel_Properties!$B$31:$B$42,0),MATCH(YEAR(R$9),Fuel_Properties!$B$31:$EI$31,0)))/158.987295</f>
        <v>4.0580454241618442E-2</v>
      </c>
      <c r="S29" s="47">
        <f>(SUMPRODUCT(--(S$9=Quarterly_kt!$B$9:FC$9),Quarterly_kt!$B29:FC29)/INDEX(Fuel_Properties!$B$31:$IV$42,MATCH("D_Kerosene",Fuel_Properties!$B$31:$B$42,0),MATCH(YEAR(S$9),Fuel_Properties!$B$31:$EI$31,0)))/158.987295</f>
        <v>8.5590914797969028E-2</v>
      </c>
      <c r="T29" s="47">
        <f>(SUMPRODUCT(--(T$9=Quarterly_kt!$B$9:FC$9),Quarterly_kt!$B29:FC29)/INDEX(Fuel_Properties!$B$31:$IV$42,MATCH("D_Kerosene",Fuel_Properties!$B$31:$B$42,0),MATCH(YEAR(T$9),Fuel_Properties!$B$31:$EI$31,0)))/158.987295</f>
        <v>2.3291456624123252E-2</v>
      </c>
      <c r="U29" s="47">
        <f>(SUMPRODUCT(--(U$9=Quarterly_kt!$B$9:FC$9),Quarterly_kt!$B29:FC29)/INDEX(Fuel_Properties!$B$31:$IV$42,MATCH("D_Kerosene",Fuel_Properties!$B$31:$B$42,0),MATCH(YEAR(U$9),Fuel_Properties!$B$31:$EI$31,0)))/158.987295</f>
        <v>4.6870265009202106E-2</v>
      </c>
      <c r="V29" s="47">
        <f>(SUMPRODUCT(--(V$9=Quarterly_kt!$B$9:FC$9),Quarterly_kt!$B29:FC29)/INDEX(Fuel_Properties!$B$31:$IV$42,MATCH("D_Kerosene",Fuel_Properties!$B$31:$B$42,0),MATCH(YEAR(V$9),Fuel_Properties!$B$31:$EI$31,0)))/158.987295</f>
        <v>4.7979762086225106E-2</v>
      </c>
      <c r="W29" s="47">
        <f>(SUMPRODUCT(--(W$9=Quarterly_kt!$B$9:FC$9),Quarterly_kt!$B29:FC29)/INDEX(Fuel_Properties!$B$31:$IV$42,MATCH("D_Kerosene",Fuel_Properties!$B$31:$B$42,0),MATCH(YEAR(W$9),Fuel_Properties!$B$31:$EI$31,0)))/158.987295</f>
        <v>0.11419039700641098</v>
      </c>
      <c r="X29" s="47">
        <f>(SUMPRODUCT(--(X$9=Quarterly_kt!$B$9:FC$9),Quarterly_kt!$B29:FC29)/INDEX(Fuel_Properties!$B$31:$IV$42,MATCH("D_Kerosene",Fuel_Properties!$B$31:$B$42,0),MATCH(YEAR(X$9),Fuel_Properties!$B$31:$EI$31,0)))/158.987295</f>
        <v>4.8586393581575821E-2</v>
      </c>
      <c r="Y29" s="47">
        <f>(SUMPRODUCT(--(Y$9=Quarterly_kt!$B$9:FC$9),Quarterly_kt!$B29:FC29)/INDEX(Fuel_Properties!$B$31:$IV$42,MATCH("D_Kerosene",Fuel_Properties!$B$31:$B$42,0),MATCH(YEAR(Y$9),Fuel_Properties!$B$31:$EI$31,0)))/158.987295</f>
        <v>4.5106244476669125E-2</v>
      </c>
      <c r="Z29" s="47">
        <f>(SUMPRODUCT(--(Z$9=Quarterly_kt!$B$9:FC$9),Quarterly_kt!$B29:FC29)/INDEX(Fuel_Properties!$B$31:$IV$42,MATCH("D_Kerosene",Fuel_Properties!$B$31:$B$42,0),MATCH(YEAR(Z$9),Fuel_Properties!$B$31:$EI$31,0)))/158.987295</f>
        <v>2.5239063003933422E-2</v>
      </c>
      <c r="AA29" s="47">
        <f>(SUMPRODUCT(--(AA$9=Quarterly_kt!$B$9:FC$9),Quarterly_kt!$B29:FC29)/INDEX(Fuel_Properties!$B$31:$IV$42,MATCH("D_Kerosene",Fuel_Properties!$B$31:$B$42,0),MATCH(YEAR(AA$9),Fuel_Properties!$B$31:$EI$31,0)))/158.987295</f>
        <v>9.655817367444107E-2</v>
      </c>
      <c r="AB29" s="47">
        <f>(SUMPRODUCT(--(AB$9=Quarterly_kt!$B$9:FC$9),Quarterly_kt!$B29:FC29)/INDEX(Fuel_Properties!$B$31:$IV$42,MATCH("D_Kerosene",Fuel_Properties!$B$31:$B$42,0),MATCH(YEAR(AB$9),Fuel_Properties!$B$31:$EI$31,0)))/158.987295</f>
        <v>8.0027465426134245E-2</v>
      </c>
      <c r="AC29" s="47">
        <f>(SUMPRODUCT(--(AC$9=Quarterly_kt!$B$9:FC$9),Quarterly_kt!$B29:FC29)/INDEX(Fuel_Properties!$B$31:$IV$42,MATCH("D_Kerosene",Fuel_Properties!$B$31:$B$42,0),MATCH(YEAR(AC$9),Fuel_Properties!$B$31:$EI$31,0)))/158.987295</f>
        <v>3.8688721815327419E-2</v>
      </c>
      <c r="AD29" s="47">
        <f>(SUMPRODUCT(--(AD$9=Quarterly_kt!$B$9:FC$9),Quarterly_kt!$B29:FC29)/INDEX(Fuel_Properties!$B$31:$IV$42,MATCH("D_Kerosene",Fuel_Properties!$B$31:$B$42,0),MATCH(YEAR(AD$9),Fuel_Properties!$B$31:$EI$31,0)))/158.987295</f>
        <v>2.6596001875112636E-2</v>
      </c>
      <c r="AE29" s="47">
        <f>(SUMPRODUCT(--(AE$9=Quarterly_kt!$B$9:FC$9),Quarterly_kt!$B29:FC29)/INDEX(Fuel_Properties!$B$31:$IV$42,MATCH("D_Kerosene",Fuel_Properties!$B$31:$B$42,0),MATCH(YEAR(AE$9),Fuel_Properties!$B$31:$EI$31,0)))/158.987295</f>
        <v>2.4664359482022225E-2</v>
      </c>
      <c r="AF29" s="47">
        <f>(SUMPRODUCT(--(AF$9=Quarterly_kt!$B$9:FC$9),Quarterly_kt!$B29:FC29)/INDEX(Fuel_Properties!$B$31:$IV$42,MATCH("D_Kerosene",Fuel_Properties!$B$31:$B$42,0),MATCH(YEAR(AF$9),Fuel_Properties!$B$31:$EI$31,0)))/158.987295</f>
        <v>1.604380665335426E-2</v>
      </c>
      <c r="AG29" s="47">
        <f>(SUMPRODUCT(--(AG$9=Quarterly_kt!$B$9:FC$9),Quarterly_kt!$B29:FC29)/INDEX(Fuel_Properties!$B$31:$IV$42,MATCH("D_Kerosene",Fuel_Properties!$B$31:$B$42,0),MATCH(YEAR(AG$9),Fuel_Properties!$B$31:$EI$31,0)))/158.987295</f>
        <v>2.702702951654604E-2</v>
      </c>
      <c r="AH29" s="47">
        <f>(SUMPRODUCT(--(AH$9=Quarterly_kt!$B$9:FC$9),Quarterly_kt!$B29:FC29)/INDEX(Fuel_Properties!$B$31:$IV$42,MATCH("D_Kerosene",Fuel_Properties!$B$31:$B$42,0),MATCH(YEAR(AH$9),Fuel_Properties!$B$31:$EI$31,0)))/158.987295</f>
        <v>8.109705253635786E-3</v>
      </c>
      <c r="AI29" s="47">
        <f>(SUMPRODUCT(--(AI$9=Quarterly_kt!$B$9:FC$9),Quarterly_kt!$B29:FC29)/INDEX(Fuel_Properties!$B$31:$IV$42,MATCH("D_Kerosene",Fuel_Properties!$B$31:$B$42,0),MATCH(YEAR(AI$9),Fuel_Properties!$B$31:$EI$31,0)))/158.987295</f>
        <v>2.2868410976049736E-2</v>
      </c>
      <c r="AJ29" s="47">
        <f>(SUMPRODUCT(--(AJ$9=Quarterly_kt!$B$9:FC$9),Quarterly_kt!$B29:FC29)/INDEX(Fuel_Properties!$B$31:$IV$42,MATCH("D_Kerosene",Fuel_Properties!$B$31:$B$42,0),MATCH(YEAR(AJ$9),Fuel_Properties!$B$31:$EI$31,0)))/158.987295</f>
        <v>2.2253797487339147E-2</v>
      </c>
      <c r="AK29" s="47">
        <f>(SUMPRODUCT(--(AK$9=Quarterly_kt!$B$9:FC$9),Quarterly_kt!$B29:FC29)/INDEX(Fuel_Properties!$B$31:$IV$42,MATCH("D_Kerosene",Fuel_Properties!$B$31:$B$42,0),MATCH(YEAR(AK$9),Fuel_Properties!$B$31:$EI$31,0)))/158.987295</f>
        <v>4.9616070725000051E-2</v>
      </c>
      <c r="AL29" s="47">
        <f>(SUMPRODUCT(--(AL$9=Quarterly_kt!$B$9:FC$9),Quarterly_kt!$B29:FC29)/INDEX(Fuel_Properties!$B$31:$IV$42,MATCH("D_Kerosene",Fuel_Properties!$B$31:$B$42,0),MATCH(YEAR(AL$9),Fuel_Properties!$B$31:$EI$31,0)))/158.987295</f>
        <v>6.3281243357110745E-2</v>
      </c>
      <c r="AM29" s="47">
        <f>(SUMPRODUCT(--(AM$9=Quarterly_kt!$B$9:FC$9),Quarterly_kt!$B29:FC29)/INDEX(Fuel_Properties!$B$31:$IV$42,MATCH("D_Kerosene",Fuel_Properties!$B$31:$B$42,0),MATCH(YEAR(AM$9),Fuel_Properties!$B$31:$EI$31,0)))/158.987295</f>
        <v>1.5924076752956099E-2</v>
      </c>
      <c r="AN29" s="47">
        <f>(SUMPRODUCT(--(AN$9=Quarterly_kt!$B$9:FC$9),Quarterly_kt!$B29:FC29)/INDEX(Fuel_Properties!$B$31:$IV$42,MATCH("D_Kerosene",Fuel_Properties!$B$31:$B$42,0),MATCH(YEAR(AN$9),Fuel_Properties!$B$31:$EI$31,0)))/158.987295</f>
        <v>3.7116269123431507E-3</v>
      </c>
      <c r="AO29" s="47">
        <f>(SUMPRODUCT(--(AO$9=Quarterly_kt!$B$9:FC$9),Quarterly_kt!$B29:FC29)/INDEX(Fuel_Properties!$B$31:$IV$42,MATCH("D_Kerosene",Fuel_Properties!$B$31:$B$42,0),MATCH(YEAR(AO$9),Fuel_Properties!$B$31:$EI$31,0)))/158.987295</f>
        <v>3.3540336098206273E-2</v>
      </c>
      <c r="AP29" s="47">
        <f>(SUMPRODUCT(--(AP$9=Quarterly_kt!$B$9:FC$9),Quarterly_kt!$B29:FC29)/INDEX(Fuel_Properties!$B$31:$IV$42,MATCH("D_Kerosene",Fuel_Properties!$B$31:$B$42,0),MATCH(YEAR(AP$9),Fuel_Properties!$B$31:$EI$31,0)))/158.987295</f>
        <v>2.2413437354536703E-2</v>
      </c>
      <c r="AQ29" s="47">
        <f>(SUMPRODUCT(--(AQ$9=Quarterly_kt!$B$9:FC$9),Quarterly_kt!$B29:FC29)/INDEX(Fuel_Properties!$B$31:$IV$42,MATCH("D_Kerosene",Fuel_Properties!$B$31:$B$42,0),MATCH(YEAR(AQ$9),Fuel_Properties!$B$31:$EI$31,0)))/158.987295</f>
        <v>5.9984680099481241E-2</v>
      </c>
      <c r="AR29" s="47">
        <f>(SUMPRODUCT(--(AR$9=Quarterly_kt!$B$9:FC$9),Quarterly_kt!$B29:FC29)/INDEX(Fuel_Properties!$B$31:$IV$42,MATCH("D_Kerosene",Fuel_Properties!$B$31:$B$42,0),MATCH(YEAR(AR$9),Fuel_Properties!$B$31:$EI$31,0)))/158.987295</f>
        <v>2.4177457887069681E-2</v>
      </c>
      <c r="AS29" s="47">
        <f>(SUMPRODUCT(--(AS$9=Quarterly_kt!$B$9:FC$9),Quarterly_kt!$B29:FC29)/INDEX(Fuel_Properties!$B$31:$IV$42,MATCH("D_Kerosene",Fuel_Properties!$B$31:$B$42,0),MATCH(YEAR(AS$9),Fuel_Properties!$B$31:$EI$31,0)))/158.987295</f>
        <v>1.2483837614848791E-2</v>
      </c>
      <c r="AT29" s="47">
        <f>(SUMPRODUCT(--(AT$9=Quarterly_kt!$B$9:FC$9),Quarterly_kt!$B29:FC29)/INDEX(Fuel_Properties!$B$31:$IV$42,MATCH("D_Kerosene",Fuel_Properties!$B$31:$B$42,0),MATCH(YEAR(AT$9),Fuel_Properties!$B$31:$EI$31,0)))/158.987295</f>
        <v>3.7148197096871012E-2</v>
      </c>
      <c r="AU29" s="47">
        <f>(SUMPRODUCT(--(AU$9=Quarterly_kt!$B$9:FC$9),Quarterly_kt!$B29:FC29)/INDEX(Fuel_Properties!$B$31:$IV$42,MATCH("D_Kerosene",Fuel_Properties!$B$31:$B$42,0),MATCH(YEAR(AU$9),Fuel_Properties!$B$31:$EI$31,0)))/158.987295</f>
        <v>1.2076755953495024E-2</v>
      </c>
      <c r="AV29" s="47">
        <f>(SUMPRODUCT(--(AV$9=Quarterly_kt!$B$9:FC$9),Quarterly_kt!$B29:FC29)/INDEX(Fuel_Properties!$B$31:$IV$42,MATCH("D_Kerosene",Fuel_Properties!$B$31:$B$42,0),MATCH(YEAR(AV$9),Fuel_Properties!$B$31:$EI$31,0)))/158.987295</f>
        <v>3.4921220949465127E-2</v>
      </c>
      <c r="AW29" s="47">
        <f>(SUMPRODUCT(--(AW$9=Quarterly_kt!$B$9:FC$9),Quarterly_kt!$B29:FC29)/INDEX(Fuel_Properties!$B$31:$IV$42,MATCH("D_Kerosene",Fuel_Properties!$B$31:$B$42,0),MATCH(YEAR(AW$9),Fuel_Properties!$B$31:$EI$31,0)))/158.987295</f>
        <v>1.1142862730389329E-2</v>
      </c>
      <c r="AX29" s="47">
        <f>(SUMPRODUCT(--(AX$9=Quarterly_kt!$B$9:FC$9),Quarterly_kt!$B29:FC29)/INDEX(Fuel_Properties!$B$31:$IV$42,MATCH("D_Kerosene",Fuel_Properties!$B$31:$B$42,0),MATCH(YEAR(AX$9),Fuel_Properties!$B$31:$EI$31,0)))/158.987295</f>
        <v>0</v>
      </c>
      <c r="AY29" s="47">
        <f>(SUMPRODUCT(--(AY$9=Quarterly_kt!$B$9:FC$9),Quarterly_kt!$B29:FC29)/INDEX(Fuel_Properties!$B$31:$IV$42,MATCH("D_Kerosene",Fuel_Properties!$B$31:$B$42,0),MATCH(YEAR(AY$9),Fuel_Properties!$B$31:$EI$31,0)))/158.987295</f>
        <v>2.641241602783545E-2</v>
      </c>
      <c r="AZ29" s="47">
        <f>(SUMPRODUCT(--(AZ$9=Quarterly_kt!$B$9:FC$9),Quarterly_kt!$B29:FC29)/INDEX(Fuel_Properties!$B$31:$IV$42,MATCH("D_Kerosene",Fuel_Properties!$B$31:$B$42,0),MATCH(YEAR(AZ$9),Fuel_Properties!$B$31:$EI$31,0)))/158.987295</f>
        <v>1.5477085124802944E-2</v>
      </c>
      <c r="BA29" s="47">
        <f>(SUMPRODUCT(--(BA$9=Quarterly_kt!$B$9:FC$9),Quarterly_kt!$B29:FC29)/INDEX(Fuel_Properties!$B$31:$IV$42,MATCH("D_Kerosene",Fuel_Properties!$B$31:$B$42,0),MATCH(YEAR(BA$9),Fuel_Properties!$B$31:$EI$31,0)))/158.987295</f>
        <v>4.8291059827260344E-3</v>
      </c>
      <c r="BB29" s="47">
        <f>(SUMPRODUCT(--(BB$9=Quarterly_kt!$B$9:FC$9),Quarterly_kt!$B29:FC29)/INDEX(Fuel_Properties!$B$31:$IV$42,MATCH("D_Kerosene",Fuel_Properties!$B$31:$B$42,0),MATCH(YEAR(BB$9),Fuel_Properties!$B$31:$EI$31,0)))/158.987295</f>
        <v>8.069795286836396E-3</v>
      </c>
      <c r="BC29" s="47">
        <f>(SUMPRODUCT(--(BC$9=Quarterly_kt!$B$9:FC$9),Quarterly_kt!$B29:FC29)/INDEX(Fuel_Properties!$B$31:$IV$42,MATCH("D_Kerosene",Fuel_Properties!$B$31:$B$42,0),MATCH(YEAR(BC$9),Fuel_Properties!$B$31:$EI$31,0)))/158.987295</f>
        <v>0</v>
      </c>
      <c r="BD29" s="47">
        <f>(SUMPRODUCT(--(BD$9=Quarterly_kt!$B$9:FC$9),Quarterly_kt!$B29:FC29)/INDEX(Fuel_Properties!$B$31:$IV$42,MATCH("D_Kerosene",Fuel_Properties!$B$31:$B$42,0),MATCH(YEAR(BD$9),Fuel_Properties!$B$31:$EI$31,0)))/158.987295</f>
        <v>0</v>
      </c>
      <c r="BE29" s="47">
        <f>(SUMPRODUCT(--(BE$9=Quarterly_kt!$B$9:FC$9),Quarterly_kt!$B29:FC29)/INDEX(Fuel_Properties!$B$31:$IV$42,MATCH("D_Kerosene",Fuel_Properties!$B$31:$B$42,0),MATCH(YEAR(BE$9),Fuel_Properties!$B$31:$EI$31,0)))/158.987295</f>
        <v>0</v>
      </c>
      <c r="BF29" s="47">
        <f>(SUMPRODUCT(--(BF$9=Quarterly_kt!$B$9:FC$9),Quarterly_kt!$B29:FC29)/INDEX(Fuel_Properties!$B$31:$IV$42,MATCH("D_Kerosene",Fuel_Properties!$B$31:$B$42,0),MATCH(YEAR(BF$9),Fuel_Properties!$B$31:$EI$31,0)))/158.987295</f>
        <v>0</v>
      </c>
      <c r="BG29" s="47">
        <f>(SUMPRODUCT(--(BG$9=Quarterly_kt!$B$9:FC$9),Quarterly_kt!$B29:FC29)/INDEX(Fuel_Properties!$B$31:$IV$42,MATCH("D_Kerosene",Fuel_Properties!$B$31:$B$42,0),MATCH(YEAR(BG$9),Fuel_Properties!$B$31:$EI$31,0)))/158.987295</f>
        <v>0</v>
      </c>
      <c r="BH29" s="47">
        <f>(SUMPRODUCT(--(BH$9=Quarterly_kt!$B$9:FC$9),Quarterly_kt!$B29:FC29)/INDEX(Fuel_Properties!$B$31:$IV$42,MATCH("D_Kerosene",Fuel_Properties!$B$31:$B$42,0),MATCH(YEAR(BH$9),Fuel_Properties!$B$31:$EI$31,0)))/158.987295</f>
        <v>0</v>
      </c>
      <c r="BI29" s="47">
        <f>(SUMPRODUCT(--(BI$9=Quarterly_kt!$B$9:FC$9),Quarterly_kt!$B29:FC29)/INDEX(Fuel_Properties!$B$31:$IV$42,MATCH("D_Kerosene",Fuel_Properties!$B$31:$B$42,0),MATCH(YEAR(BI$9),Fuel_Properties!$B$31:$EI$31,0)))/158.987295</f>
        <v>0</v>
      </c>
      <c r="BJ29" s="47">
        <f>(SUMPRODUCT(--(BJ$9=Quarterly_kt!$B$9:FC$9),Quarterly_kt!$B29:FC29)/INDEX(Fuel_Properties!$B$31:$IV$42,MATCH("D_Kerosene",Fuel_Properties!$B$31:$B$42,0),MATCH(YEAR(BJ$9),Fuel_Properties!$B$31:$EI$31,0)))/158.987295</f>
        <v>0</v>
      </c>
      <c r="BK29" s="47">
        <f>(SUMPRODUCT(--(BK$9=Quarterly_kt!$B$9:FC$9),Quarterly_kt!$B29:FC29)/INDEX(Fuel_Properties!$B$31:$IV$42,MATCH("D_Kerosene",Fuel_Properties!$B$31:$B$42,0),MATCH(YEAR(BK$9),Fuel_Properties!$B$31:$EI$31,0)))/158.987295</f>
        <v>0</v>
      </c>
      <c r="BL29" s="47">
        <f>(SUMPRODUCT(--(BL$9=Quarterly_kt!$B$9:FC$9),Quarterly_kt!$B29:FC29)/INDEX(Fuel_Properties!$B$31:$IV$42,MATCH("D_Kerosene",Fuel_Properties!$B$31:$B$42,0),MATCH(YEAR(BL$9),Fuel_Properties!$B$31:$EI$31,0)))/158.987295</f>
        <v>0</v>
      </c>
      <c r="BM29" s="47">
        <f>(SUMPRODUCT(--(BM$9=Quarterly_kt!$B$9:FC$9),Quarterly_kt!$B29:FC29)/INDEX(Fuel_Properties!$B$31:$IV$42,MATCH("D_Kerosene",Fuel_Properties!$B$31:$B$42,0),MATCH(YEAR(BM$9),Fuel_Properties!$B$31:$EI$31,0)))/158.987295</f>
        <v>0</v>
      </c>
      <c r="BN29" s="47">
        <f>(SUMPRODUCT(--(BN$9=Quarterly_kt!$B$9:FC$9),Quarterly_kt!$B29:FC29)/INDEX(Fuel_Properties!$B$31:$IV$42,MATCH("D_Kerosene",Fuel_Properties!$B$31:$B$42,0),MATCH(YEAR(BN$9),Fuel_Properties!$B$31:$EI$31,0)))/158.987295</f>
        <v>0</v>
      </c>
      <c r="BO29" s="47">
        <f>(SUMPRODUCT(--(BO$9=Quarterly_kt!$B$9:FC$9),Quarterly_kt!$B29:FC29)/INDEX(Fuel_Properties!$B$31:$IV$42,MATCH("D_Kerosene",Fuel_Properties!$B$31:$B$42,0),MATCH(YEAR(BO$9),Fuel_Properties!$B$31:$EI$31,0)))/158.987295</f>
        <v>0</v>
      </c>
      <c r="BP29" s="47">
        <f>(SUMPRODUCT(--(BP$9=Quarterly_kt!$B$9:FC$9),Quarterly_kt!$B29:FC29)/INDEX(Fuel_Properties!$B$31:$IV$42,MATCH("D_Kerosene",Fuel_Properties!$B$31:$B$42,0),MATCH(YEAR(BP$9),Fuel_Properties!$B$31:$EI$31,0)))/158.987295</f>
        <v>0</v>
      </c>
      <c r="BQ29" s="47">
        <f>(SUMPRODUCT(--(BQ$9=Quarterly_kt!$B$9:FC$9),Quarterly_kt!$B29:FC29)/INDEX(Fuel_Properties!$B$31:$IV$42,MATCH("D_Kerosene",Fuel_Properties!$B$31:$B$42,0),MATCH(YEAR(BQ$9),Fuel_Properties!$B$31:$EI$31,0)))/158.987295</f>
        <v>0</v>
      </c>
      <c r="BR29" s="47">
        <f>(SUMPRODUCT(--(BR$9=Quarterly_kt!$B$9:FC$9),Quarterly_kt!$B29:FC29)/INDEX(Fuel_Properties!$B$31:$IV$42,MATCH("D_Kerosene",Fuel_Properties!$B$31:$B$42,0),MATCH(YEAR(BR$9),Fuel_Properties!$B$31:$EI$31,0)))/158.987295</f>
        <v>0</v>
      </c>
      <c r="BS29" s="47">
        <f>(SUMPRODUCT(--(BS$9=Quarterly_kt!$B$9:FC$9),Quarterly_kt!$B29:FC29)/INDEX(Fuel_Properties!$B$31:$IV$42,MATCH("D_Kerosene",Fuel_Properties!$B$31:$B$42,0),MATCH(YEAR(BS$9),Fuel_Properties!$B$31:$EI$31,0)))/158.987295</f>
        <v>0</v>
      </c>
      <c r="BT29" s="47">
        <f>(SUMPRODUCT(--(BT$9=Quarterly_kt!$B$9:FC$9),Quarterly_kt!$B29:FC29)/INDEX(Fuel_Properties!$B$31:$IV$42,MATCH("D_Kerosene",Fuel_Properties!$B$31:$B$42,0),MATCH(YEAR(BT$9),Fuel_Properties!$B$31:$EI$31,0)))/158.987295</f>
        <v>0</v>
      </c>
      <c r="BU29" s="47">
        <f>(SUMPRODUCT(--(BU$9=Quarterly_kt!$B$9:FC$9),Quarterly_kt!$B29:FC29)/INDEX(Fuel_Properties!$B$31:$IV$42,MATCH("D_Kerosene",Fuel_Properties!$B$31:$B$42,0),MATCH(YEAR(BU$9),Fuel_Properties!$B$31:$EI$31,0)))/158.987295</f>
        <v>0</v>
      </c>
      <c r="BV29" s="47">
        <f>(SUMPRODUCT(--(BV$9=Quarterly_kt!$B$9:FC$9),Quarterly_kt!$B29:FC29)/INDEX(Fuel_Properties!$B$31:$IV$42,MATCH("D_Kerosene",Fuel_Properties!$B$31:$B$42,0),MATCH(YEAR(BV$9),Fuel_Properties!$B$31:$EI$31,0)))/158.987295</f>
        <v>0</v>
      </c>
      <c r="BW29" s="47">
        <f>(SUMPRODUCT(--(BW$9=Quarterly_kt!$B$9:FC$9),Quarterly_kt!$B29:FC29)/INDEX(Fuel_Properties!$B$31:$IV$42,MATCH("D_Kerosene",Fuel_Properties!$B$31:$B$42,0),MATCH(YEAR(BW$9),Fuel_Properties!$B$31:$EI$31,0)))/158.987295</f>
        <v>0</v>
      </c>
      <c r="BX29" s="47">
        <f>(SUMPRODUCT(--(BX$9=Quarterly_kt!$B$9:FC$9),Quarterly_kt!$B29:FC29)/INDEX(Fuel_Properties!$B$31:$IV$42,MATCH("D_Kerosene",Fuel_Properties!$B$31:$B$42,0),MATCH(YEAR(BX$9),Fuel_Properties!$B$31:$EI$31,0)))/158.987295</f>
        <v>0</v>
      </c>
      <c r="BY29" s="47">
        <f>(SUMPRODUCT(--(BY$9=Quarterly_kt!$B$9:FC$9),Quarterly_kt!$B29:FC29)/INDEX(Fuel_Properties!$B$31:$IV$42,MATCH("D_Kerosene",Fuel_Properties!$B$31:$B$42,0),MATCH(YEAR(BY$9),Fuel_Properties!$B$31:$EI$31,0)))/158.987295</f>
        <v>0</v>
      </c>
      <c r="BZ29" s="47">
        <f>(SUMPRODUCT(--(BZ$9=Quarterly_kt!$B$9:FC$9),Quarterly_kt!$B29:FC29)/INDEX(Fuel_Properties!$B$31:$IV$42,MATCH("D_Kerosene",Fuel_Properties!$B$31:$B$42,0),MATCH(YEAR(BZ$9),Fuel_Properties!$B$31:$EI$31,0)))/158.987295</f>
        <v>6.5611985418195049E-3</v>
      </c>
      <c r="CA29" s="47">
        <f>(SUMPRODUCT(--(CA$9=Quarterly_kt!$B$9:FC$9),Quarterly_kt!$B29:FC29)/INDEX(Fuel_Properties!$B$31:$IV$42,MATCH("D_Kerosene",Fuel_Properties!$B$31:$B$42,0),MATCH(YEAR(CA$9),Fuel_Properties!$B$31:$EI$31,0)))/158.987295</f>
        <v>0</v>
      </c>
      <c r="CB29" s="47">
        <f>(SUMPRODUCT(--(CB$9=Quarterly_kt!$B$9:FC$9),Quarterly_kt!$B29:FC29)/INDEX(Fuel_Properties!$B$31:$IV$42,MATCH("D_Kerosene",Fuel_Properties!$B$31:$B$42,0),MATCH(YEAR(CB$9),Fuel_Properties!$B$31:$EI$31,0)))/158.987295</f>
        <v>0</v>
      </c>
      <c r="CC29" s="47">
        <f>(SUMPRODUCT(--(CC$9=Quarterly_kt!$B$9:FC$9),Quarterly_kt!$B29:FC29)/INDEX(Fuel_Properties!$B$31:$IV$42,MATCH("D_Kerosene",Fuel_Properties!$B$31:$B$42,0),MATCH(YEAR(CC$9),Fuel_Properties!$B$31:$EI$31,0)))/158.987295</f>
        <v>0</v>
      </c>
      <c r="CD29" s="47">
        <f>(SUMPRODUCT(--(CD$9=Quarterly_kt!$B$9:FC$9),Quarterly_kt!$B29:FC29)/INDEX(Fuel_Properties!$B$31:$IV$42,MATCH("D_Kerosene",Fuel_Properties!$B$31:$B$42,0),MATCH(YEAR(CD$9),Fuel_Properties!$B$31:$EI$31,0)))/158.987295</f>
        <v>0</v>
      </c>
      <c r="CE29" s="47">
        <f>(SUMPRODUCT(--(CE$9=Quarterly_kt!$B$9:FC$9),Quarterly_kt!$B29:FC29)/INDEX(Fuel_Properties!$B$31:$IV$42,MATCH("D_Kerosene",Fuel_Properties!$B$31:$B$42,0),MATCH(YEAR(CE$9),Fuel_Properties!$B$31:$EI$31,0)))/158.987295</f>
        <v>0</v>
      </c>
      <c r="CF29" s="47">
        <f>(SUMPRODUCT(--(CF$9=Quarterly_kt!$B$9:FC$9),Quarterly_kt!$B29:FC29)/INDEX(Fuel_Properties!$B$31:$IV$42,MATCH("D_Kerosene",Fuel_Properties!$B$31:$B$42,0),MATCH(YEAR(CF$9),Fuel_Properties!$B$31:$EI$31,0)))/158.987295</f>
        <v>0</v>
      </c>
      <c r="CG29" s="47">
        <f>(SUMPRODUCT(--(CG$9=Quarterly_kt!$B$9:FC$9),Quarterly_kt!$B29:FC29)/INDEX(Fuel_Properties!$B$31:$IV$42,MATCH("D_Kerosene",Fuel_Properties!$B$31:$B$42,0),MATCH(YEAR(CG$9),Fuel_Properties!$B$31:$EI$31,0)))/158.987295</f>
        <v>0</v>
      </c>
      <c r="CH29" s="47">
        <f>(SUMPRODUCT(--(CH$9=Quarterly_kt!$B$9:FC$9),Quarterly_kt!$B29:FC29)/INDEX(Fuel_Properties!$B$31:$IV$42,MATCH("D_Kerosene",Fuel_Properties!$B$31:$B$42,0),MATCH(YEAR(CH$9),Fuel_Properties!$B$31:$EI$31,0)))/158.987295</f>
        <v>0</v>
      </c>
      <c r="CI29" s="47">
        <f>(SUMPRODUCT(--(CI$9=Quarterly_kt!$B$9:FC$9),Quarterly_kt!$B29:FC29)/INDEX(Fuel_Properties!$B$31:$IV$42,MATCH("D_Kerosene",Fuel_Properties!$B$31:$B$42,0),MATCH(YEAR(CI$9),Fuel_Properties!$B$31:$EI$31,0)))/158.987295</f>
        <v>0</v>
      </c>
      <c r="CJ29" s="47">
        <f>(SUMPRODUCT(--(CJ$9=Quarterly_kt!$B$9:FC$9),Quarterly_kt!$B29:FC29)/INDEX(Fuel_Properties!$B$31:$IV$42,MATCH("D_Kerosene",Fuel_Properties!$B$31:$B$42,0),MATCH(YEAR(CJ$9),Fuel_Properties!$B$31:$EI$31,0)))/158.987295</f>
        <v>1.8358584727718808E-4</v>
      </c>
      <c r="CK29" s="47">
        <f>(SUMPRODUCT(--(CK$9=Quarterly_kt!$B$9:FC$9),Quarterly_kt!$B29:FC29)/INDEX(Fuel_Properties!$B$31:$IV$42,MATCH("D_Kerosene",Fuel_Properties!$B$31:$B$42,0),MATCH(YEAR(CK$9),Fuel_Properties!$B$31:$EI$31,0)))/158.987295</f>
        <v>2.2349581407657683E-4</v>
      </c>
      <c r="CL29" s="47">
        <f>(SUMPRODUCT(--(CL$9=Quarterly_kt!$B$9:FC$9),Quarterly_kt!$B29:FC29)/INDEX(Fuel_Properties!$B$31:$IV$42,MATCH("D_Kerosene",Fuel_Properties!$B$31:$B$42,0),MATCH(YEAR(CL$9),Fuel_Properties!$B$31:$EI$31,0)))/158.987295</f>
        <v>2.3945980079633229E-5</v>
      </c>
      <c r="CM29" s="47">
        <f>(SUMPRODUCT(--(CM$9=Quarterly_kt!$B$9:FC$9),Quarterly_kt!$B29:FC29)/INDEX(Fuel_Properties!$B$31:$IV$42,MATCH("D_Kerosene",Fuel_Properties!$B$31:$B$42,0),MATCH(YEAR(CM$9),Fuel_Properties!$B$31:$EI$31,0)))/158.987295</f>
        <v>3.1927973439510972E-5</v>
      </c>
      <c r="CN29" s="47">
        <f>(SUMPRODUCT(--(CN$9=Quarterly_kt!$B$9:FC$9),Quarterly_kt!$B29:FC29)/INDEX(Fuel_Properties!$B$31:$IV$42,MATCH("D_Kerosene",Fuel_Properties!$B$31:$B$42,0),MATCH(YEAR(CN$9),Fuel_Properties!$B$31:$EI$31,0)))/158.987295</f>
        <v>0</v>
      </c>
      <c r="CO29" s="47">
        <f>(SUMPRODUCT(--(CO$9=Quarterly_kt!$B$9:FC$9),Quarterly_kt!$B29:FC29)/INDEX(Fuel_Properties!$B$31:$IV$42,MATCH("D_Kerosene",Fuel_Properties!$B$31:$B$42,0),MATCH(YEAR(CO$9),Fuel_Properties!$B$31:$EI$31,0)))/158.987295</f>
        <v>0</v>
      </c>
      <c r="CP29" s="47">
        <f>(SUMPRODUCT(--(CP$9=Quarterly_kt!$B$9:FC$9),Quarterly_kt!$B29:FC29)/INDEX(Fuel_Properties!$B$31:$IV$42,MATCH("D_Kerosene",Fuel_Properties!$B$31:$B$42,0),MATCH(YEAR(CP$9),Fuel_Properties!$B$31:$EI$31,0)))/158.987295</f>
        <v>0</v>
      </c>
      <c r="CQ29" s="47">
        <f>(SUMPRODUCT(--(CQ$9=Quarterly_kt!$B$9:FC$9),Quarterly_kt!$B29:FC29)/INDEX(Fuel_Properties!$B$31:$IV$42,MATCH("D_Kerosene",Fuel_Properties!$B$31:$B$42,0),MATCH(YEAR(CQ$9),Fuel_Properties!$B$31:$EI$31,0)))/158.987295</f>
        <v>0</v>
      </c>
      <c r="CR29" s="47">
        <f>(SUMPRODUCT(--(CR$9=Quarterly_kt!$B$9:FC$9),Quarterly_kt!$B29:FC29)/INDEX(Fuel_Properties!$B$31:$IV$42,MATCH("D_Kerosene",Fuel_Properties!$B$31:$B$42,0),MATCH(YEAR(CR$9),Fuel_Properties!$B$31:$EI$31,0)))/158.987295</f>
        <v>0</v>
      </c>
      <c r="CS29" s="47">
        <f>(SUMPRODUCT(--(CS$9=Quarterly_kt!$B$9:FC$9),Quarterly_kt!$B29:FC29)/INDEX(Fuel_Properties!$B$31:$IV$42,MATCH("D_Kerosene",Fuel_Properties!$B$31:$B$42,0),MATCH(YEAR(CS$9),Fuel_Properties!$B$31:$EI$31,0)))/158.987295</f>
        <v>0</v>
      </c>
      <c r="CT29" s="47">
        <f>(SUMPRODUCT(--(CT$9=Quarterly_kt!$B$9:FC$9),Quarterly_kt!$B29:FC29)/INDEX(Fuel_Properties!$B$31:$IV$42,MATCH("D_Kerosene",Fuel_Properties!$B$31:$B$42,0),MATCH(YEAR(CT$9),Fuel_Properties!$B$31:$EI$31,0)))/158.987295</f>
        <v>0</v>
      </c>
      <c r="CU29" s="47">
        <f>(SUMPRODUCT(--(CU$9=Quarterly_kt!$B$9:FC$9),Quarterly_kt!$B29:FC29)/INDEX(Fuel_Properties!$B$31:$IV$42,MATCH("D_Kerosene",Fuel_Properties!$B$31:$B$42,0),MATCH(YEAR(CU$9),Fuel_Properties!$B$31:$EI$31,0)))/158.987295</f>
        <v>0</v>
      </c>
      <c r="CV29" s="47">
        <f>(SUMPRODUCT(--(CV$9=Quarterly_kt!$B$9:FC$9),Quarterly_kt!$B29:FC29)/INDEX(Fuel_Properties!$B$31:$IV$42,MATCH("D_Kerosene",Fuel_Properties!$B$31:$B$42,0),MATCH(YEAR(CV$9),Fuel_Properties!$B$31:$EI$31,0)))/158.987295</f>
        <v>0</v>
      </c>
      <c r="CW29" s="47">
        <f>(SUMPRODUCT(--(CW$9=Quarterly_kt!$B$9:FC$9),Quarterly_kt!$B29:FC29)/INDEX(Fuel_Properties!$B$31:$IV$42,MATCH("D_Kerosene",Fuel_Properties!$B$31:$B$42,0),MATCH(YEAR(CW$9),Fuel_Properties!$B$31:$EI$31,0)))/158.987295</f>
        <v>0</v>
      </c>
      <c r="CX29" s="47">
        <f>(SUMPRODUCT(--(CX$9=Quarterly_kt!$B$9:FC$9),Quarterly_kt!$B29:FC29)/INDEX(Fuel_Properties!$B$31:$IV$42,MATCH("D_Kerosene",Fuel_Properties!$B$31:$B$42,0),MATCH(YEAR(CX$9),Fuel_Properties!$B$31:$EI$31,0)))/158.987295</f>
        <v>0</v>
      </c>
      <c r="CY29" s="47">
        <f>(SUMPRODUCT(--(CY$9=Quarterly_kt!$B$9:FC$9),Quarterly_kt!$B29:FC29)/INDEX(Fuel_Properties!$B$31:$IV$42,MATCH("D_Kerosene",Fuel_Properties!$B$31:$B$42,0),MATCH(YEAR(CY$9),Fuel_Properties!$B$31:$EI$31,0)))/158.987295</f>
        <v>0</v>
      </c>
      <c r="CZ29" s="47">
        <f>(SUMPRODUCT(--(CZ$9=Quarterly_kt!$B$9:FC$9),Quarterly_kt!$B29:FC29)/INDEX(Fuel_Properties!$B$31:$IV$42,MATCH("D_Kerosene",Fuel_Properties!$B$31:$B$42,0),MATCH(YEAR(CZ$9),Fuel_Properties!$B$31:$EI$31,0)))/158.987295</f>
        <v>0</v>
      </c>
      <c r="DA29" s="47">
        <f>(SUMPRODUCT(--(DA$9=Quarterly_kt!$B$9:FC$9),Quarterly_kt!$B29:FC29)/INDEX(Fuel_Properties!$B$31:$IV$42,MATCH("D_Kerosene",Fuel_Properties!$B$31:$B$42,0),MATCH(YEAR(DA$9),Fuel_Properties!$B$31:$EI$31,0)))/158.987295</f>
        <v>0</v>
      </c>
      <c r="DB29" s="47">
        <f>(SUMPRODUCT(--(DB$9=Quarterly_kt!$B$9:FC$9),Quarterly_kt!$B29:FC29)/INDEX(Fuel_Properties!$B$31:$IV$42,MATCH("D_Kerosene",Fuel_Properties!$B$31:$B$42,0),MATCH(YEAR(DB$9),Fuel_Properties!$B$31:$EI$31,0)))/158.987295</f>
        <v>0</v>
      </c>
      <c r="DC29" s="47">
        <f>(SUMPRODUCT(--(DC$9=Quarterly_kt!$B$9:FC$9),Quarterly_kt!$B29:FC29)/INDEX(Fuel_Properties!$B$31:$IV$42,MATCH("D_Kerosene",Fuel_Properties!$B$31:$B$42,0),MATCH(YEAR(DC$9),Fuel_Properties!$B$31:$EI$31,0)))/158.987295</f>
        <v>0</v>
      </c>
      <c r="DD29" s="47">
        <f>(SUMPRODUCT(--(DD$9=Quarterly_kt!$B$9:FC$9),Quarterly_kt!$B29:FC29)/INDEX(Fuel_Properties!$B$31:$IV$42,MATCH("D_Kerosene",Fuel_Properties!$B$31:$B$42,0),MATCH(YEAR(DD$9),Fuel_Properties!$B$31:$EI$31,0)))/158.987295</f>
        <v>0</v>
      </c>
      <c r="DE29" s="47">
        <f>(SUMPRODUCT(--(DE$9=Quarterly_kt!$B$9:FC$9),Quarterly_kt!$B29:FC29)/INDEX(Fuel_Properties!$B$31:$IV$42,MATCH("D_Kerosene",Fuel_Properties!$B$31:$B$42,0),MATCH(YEAR(DE$9),Fuel_Properties!$B$31:$EI$31,0)))/158.987295</f>
        <v>0</v>
      </c>
      <c r="DF29" s="47">
        <f>(SUMPRODUCT(--(DF$9=Quarterly_kt!$B$9:FC$9),Quarterly_kt!$B29:FC29)/INDEX(Fuel_Properties!$B$31:$IV$42,MATCH("D_Kerosene",Fuel_Properties!$B$31:$B$42,0),MATCH(YEAR(DF$9),Fuel_Properties!$B$31:$EI$31,0)))/158.987295</f>
        <v>0</v>
      </c>
      <c r="DG29" s="47">
        <f>(SUMPRODUCT(--(DG$9=Quarterly_kt!$B$9:FC$9),Quarterly_kt!$B29:FC29)/INDEX(Fuel_Properties!$B$31:$IV$42,MATCH("D_Kerosene",Fuel_Properties!$B$31:$B$42,0),MATCH(YEAR(DG$9),Fuel_Properties!$B$31:$EI$31,0)))/158.987295</f>
        <v>0</v>
      </c>
      <c r="DH29" s="47">
        <f>(SUMPRODUCT(--(DH$9=Quarterly_kt!$B$9:FC$9),Quarterly_kt!$B29:FC29)/INDEX(Fuel_Properties!$B$31:$IV$42,MATCH("D_Kerosene",Fuel_Properties!$B$31:$B$42,0),MATCH(YEAR(DH$9),Fuel_Properties!$B$31:$EI$31,0)))/158.987295</f>
        <v>0</v>
      </c>
      <c r="DI29" s="47">
        <f>(SUMPRODUCT(--(DI$9=Quarterly_kt!$B$9:FC$9),Quarterly_kt!$B29:FC29)/INDEX(Fuel_Properties!$B$31:$IV$42,MATCH("D_Kerosene",Fuel_Properties!$B$31:$B$42,0),MATCH(YEAR(DI$9),Fuel_Properties!$B$31:$EI$31,0)))/158.987295</f>
        <v>0</v>
      </c>
      <c r="DJ29" s="47">
        <f>(SUMPRODUCT(--(DJ$9=Quarterly_kt!$B$9:FC$9),Quarterly_kt!$B29:FC29)/INDEX(Fuel_Properties!$B$31:$IV$42,MATCH("D_Kerosene",Fuel_Properties!$B$31:$B$42,0),MATCH(YEAR(DJ$9),Fuel_Properties!$B$31:$EI$31,0)))/158.987295</f>
        <v>0</v>
      </c>
      <c r="DK29" s="47">
        <f>(SUMPRODUCT(--(DK$9=Quarterly_kt!$B$9:FC$9),Quarterly_kt!$B29:FC29)/INDEX(Fuel_Properties!$B$31:$IV$42,MATCH("D_Kerosene",Fuel_Properties!$B$31:$B$42,0),MATCH(YEAR(DK$9),Fuel_Properties!$B$31:$EI$31,0)))/158.987295</f>
        <v>0</v>
      </c>
      <c r="DL29" s="47">
        <f>(SUMPRODUCT(--(DL$9=Quarterly_kt!$B$9:FC$9),Quarterly_kt!$B29:FC29)/INDEX(Fuel_Properties!$B$31:$IV$42,MATCH("D_Kerosene",Fuel_Properties!$B$31:$B$42,0),MATCH(YEAR(DL$9),Fuel_Properties!$B$31:$EI$31,0)))/158.987295</f>
        <v>0</v>
      </c>
      <c r="DM29" s="47">
        <f>(SUMPRODUCT(--(DM$9=Quarterly_kt!$B$9:FC$9),Quarterly_kt!$B29:FC29)/INDEX(Fuel_Properties!$B$31:$IV$42,MATCH("D_Kerosene",Fuel_Properties!$B$31:$B$42,0),MATCH(YEAR(DM$9),Fuel_Properties!$B$31:$EI$31,0)))/158.987295</f>
        <v>0</v>
      </c>
      <c r="DN29" s="47">
        <f>(SUMPRODUCT(--(DN$9=Quarterly_kt!$B$9:FC$9),Quarterly_kt!$B29:FC29)/INDEX(Fuel_Properties!$B$31:$IV$42,MATCH("D_Kerosene",Fuel_Properties!$B$31:$B$42,0),MATCH(YEAR(DN$9),Fuel_Properties!$B$31:$EI$31,0)))/158.987295</f>
        <v>0</v>
      </c>
      <c r="DO29" s="47">
        <f>(SUMPRODUCT(--(DO$9=Quarterly_kt!$B$9:FC$9),Quarterly_kt!$B29:FC29)/INDEX(Fuel_Properties!$B$31:$IV$42,MATCH("D_Kerosene",Fuel_Properties!$B$31:$B$42,0),MATCH(YEAR(DO$9),Fuel_Properties!$B$31:$EI$31,0)))/158.987295</f>
        <v>0</v>
      </c>
      <c r="DP29" s="47">
        <f>(SUMPRODUCT(--(DP$9=Quarterly_kt!$B$9:FC$9),Quarterly_kt!$B29:FC29)/INDEX(Fuel_Properties!$B$31:$IV$42,MATCH("D_Kerosene",Fuel_Properties!$B$31:$B$42,0),MATCH(YEAR(DP$9),Fuel_Properties!$B$31:$EI$31,0)))/158.987295</f>
        <v>0</v>
      </c>
      <c r="DQ29" s="47">
        <f>(SUMPRODUCT(--(DQ$9=Quarterly_kt!$B$9:FC$9),Quarterly_kt!$B29:FC29)/INDEX(Fuel_Properties!$B$31:$IV$42,MATCH("D_Kerosene",Fuel_Properties!$B$31:$B$42,0),MATCH(YEAR(DQ$9),Fuel_Properties!$B$31:$EI$31,0)))/158.987295</f>
        <v>0</v>
      </c>
      <c r="DR29" s="47">
        <f>(SUMPRODUCT(--(DR$9=Quarterly_kt!$B$9:FC$9),Quarterly_kt!$B29:FC29)/INDEX(Fuel_Properties!$B$31:$IV$42,MATCH("D_Kerosene",Fuel_Properties!$B$31:$B$42,0),MATCH(YEAR(DR$9),Fuel_Properties!$B$31:$EI$31,0)))/158.987295</f>
        <v>0</v>
      </c>
      <c r="DS29" s="47">
        <f>(SUMPRODUCT(--(DS$9=Quarterly_kt!$B$9:FC$9),Quarterly_kt!$B29:FC29)/INDEX(Fuel_Properties!$B$31:$IV$42,MATCH("D_Kerosene",Fuel_Properties!$B$31:$B$42,0),MATCH(YEAR(DS$9),Fuel_Properties!$B$31:$EI$31,0)))/158.987295</f>
        <v>0</v>
      </c>
      <c r="DT29" s="47">
        <f>(SUMPRODUCT(--(DT$9=Quarterly_kt!$B$9:FC$9),Quarterly_kt!$B29:FC29)/INDEX(Fuel_Properties!$B$31:$IV$42,MATCH("D_Kerosene",Fuel_Properties!$B$31:$B$42,0),MATCH(YEAR(DT$9),Fuel_Properties!$B$31:$EI$31,0)))/158.987295</f>
        <v>0</v>
      </c>
      <c r="DU29" s="47">
        <f>(SUMPRODUCT(--(DU$9=Quarterly_kt!$B$9:FC$9),Quarterly_kt!$B29:FC29)/INDEX(Fuel_Properties!$B$31:$IV$42,MATCH("D_Kerosene",Fuel_Properties!$B$31:$B$42,0),MATCH(YEAR(DU$9),Fuel_Properties!$B$31:$EI$31,0)))/158.987295</f>
        <v>0</v>
      </c>
      <c r="DV29" s="47">
        <f>(SUMPRODUCT(--(DV$9=Quarterly_kt!$B$9:FC$9),Quarterly_kt!$B29:FC29)/INDEX(Fuel_Properties!$B$31:$IV$42,MATCH("D_Kerosene",Fuel_Properties!$B$31:$B$42,0),MATCH(YEAR(DV$9),Fuel_Properties!$B$31:$EI$31,0)))/158.987295</f>
        <v>0</v>
      </c>
      <c r="DW29" s="47">
        <f>(SUMPRODUCT(--(DW$9=Quarterly_kt!$B$9:FC$9),Quarterly_kt!$B29:FC29)/INDEX(Fuel_Properties!$B$31:$IV$42,MATCH("D_Kerosene",Fuel_Properties!$B$31:$B$42,0),MATCH(YEAR(DW$9),Fuel_Properties!$B$31:$EI$31,0)))/158.987295</f>
        <v>0</v>
      </c>
      <c r="DX29" s="47">
        <f>(SUMPRODUCT(--(DX$9=Quarterly_kt!$B$9:FC$9),Quarterly_kt!$B29:FC29)/INDEX(Fuel_Properties!$B$31:$IV$42,MATCH("D_Kerosene",Fuel_Properties!$B$31:$B$42,0),MATCH(YEAR(DX$9),Fuel_Properties!$B$31:$EI$31,0)))/158.987295</f>
        <v>0</v>
      </c>
      <c r="DY29" s="47">
        <f>(SUMPRODUCT(--(DY$9=Quarterly_kt!$B$9:FC$9),Quarterly_kt!$B29:FC29)/INDEX(Fuel_Properties!$B$31:$IV$42,MATCH("D_Kerosene",Fuel_Properties!$B$31:$B$42,0),MATCH(YEAR(DY$9),Fuel_Properties!$B$31:$EI$31,0)))/158.987295</f>
        <v>0</v>
      </c>
      <c r="DZ29" s="47">
        <f>(SUMPRODUCT(--(DZ$9=Quarterly_kt!$B$9:FC$9),Quarterly_kt!$B29:FC29)/INDEX(Fuel_Properties!$B$31:$IV$42,MATCH("D_Kerosene",Fuel_Properties!$B$31:$B$42,0),MATCH(YEAR(DZ$9),Fuel_Properties!$B$31:$EI$31,0)))/158.987295</f>
        <v>0</v>
      </c>
      <c r="EA29" s="47">
        <f>(SUMPRODUCT(--(EA$9=Quarterly_kt!$B$9:FC$9),Quarterly_kt!$B29:FC29)/INDEX(Fuel_Properties!$B$31:$IV$42,MATCH("D_Kerosene",Fuel_Properties!$B$31:$B$42,0),MATCH(YEAR(EA$9),Fuel_Properties!$B$31:$EI$31,0)))/158.987295</f>
        <v>0</v>
      </c>
      <c r="EB29" s="47">
        <f>(SUMPRODUCT(--(EB$9=Quarterly_kt!$B$9:FC$9),Quarterly_kt!$B29:FC29)/INDEX(Fuel_Properties!$B$31:$IV$42,MATCH("D_Kerosene",Fuel_Properties!$B$31:$B$42,0),MATCH(YEAR(EB$9),Fuel_Properties!$B$31:$EI$31,0)))/158.987295</f>
        <v>0</v>
      </c>
      <c r="EC29" s="47">
        <f>(SUMPRODUCT(--(EC$9=Quarterly_kt!$B$9:FC$9),Quarterly_kt!$B29:FC29)/INDEX(Fuel_Properties!$B$31:$IV$42,MATCH("D_Kerosene",Fuel_Properties!$B$31:$B$42,0),MATCH(YEAR(EC$9),Fuel_Properties!$B$31:$EI$31,0)))/158.987295</f>
        <v>0</v>
      </c>
      <c r="ED29" s="47">
        <f>(SUMPRODUCT(--(ED$9=Quarterly_kt!$B$9:FC$9),Quarterly_kt!$B29:FC29)/INDEX(Fuel_Properties!$B$31:$IV$42,MATCH("D_Kerosene",Fuel_Properties!$B$31:$B$42,0),MATCH(YEAR(ED$9),Fuel_Properties!$B$31:$EI$31,0)))/158.987295</f>
        <v>0</v>
      </c>
      <c r="EE29" s="47">
        <f>(SUMPRODUCT(--(EE$9=Quarterly_kt!$B$9:FC$9),Quarterly_kt!$B29:FC29)/INDEX(Fuel_Properties!$B$31:$IV$42,MATCH("D_Kerosene",Fuel_Properties!$B$31:$B$42,0),MATCH(YEAR(EE$9),Fuel_Properties!$B$31:$EI$31,0)))/158.987295</f>
        <v>0</v>
      </c>
      <c r="EF29" s="47">
        <f>(SUMPRODUCT(--(EF$9=Quarterly_kt!$B$9:FC$9),Quarterly_kt!$B29:FC29)/INDEX(Fuel_Properties!$B$31:$IV$42,MATCH("D_Kerosene",Fuel_Properties!$B$31:$B$42,0),MATCH(YEAR(EF$9),Fuel_Properties!$B$31:$EI$31,0)))/158.987295</f>
        <v>7.9819933598777431E-6</v>
      </c>
      <c r="EG29" s="47">
        <f>(SUMPRODUCT(--(EG$9=Quarterly_kt!$B$9:FC$9),Quarterly_kt!$B29:FC29)/INDEX(Fuel_Properties!$B$31:$IV$42,MATCH("D_Kerosene",Fuel_Properties!$B$31:$B$42,0),MATCH(YEAR(EG$9),Fuel_Properties!$B$31:$EI$31,0)))/158.987295</f>
        <v>0</v>
      </c>
      <c r="EH29" s="47">
        <f>(SUMPRODUCT(--(EH$9=Quarterly_kt!$B$9:FC$9),Quarterly_kt!$B29:FC29)/INDEX(Fuel_Properties!$B$31:$IV$42,MATCH("D_Kerosene",Fuel_Properties!$B$31:$B$42,0),MATCH(YEAR(EH$9),Fuel_Properties!$B$31:$EI$31,0)))/158.987295</f>
        <v>0</v>
      </c>
      <c r="EI29" s="47">
        <f>(SUMPRODUCT(--(EI$9=Quarterly_kt!$B$9:FC$9),Quarterly_kt!$B29:FC29)/INDEX(Fuel_Properties!$B$31:$IV$42,MATCH("D_Kerosene",Fuel_Properties!$B$31:$B$42,0),MATCH(YEAR(EI$9),Fuel_Properties!$B$31:$EI$31,0)))/158.987295</f>
        <v>0</v>
      </c>
      <c r="EJ29" s="47">
        <f>(SUMPRODUCT(--(EJ$9=Quarterly_kt!$B$9:FC$9),Quarterly_kt!$B29:FC29)/INDEX(Fuel_Properties!$B$31:$IV$42,MATCH("D_Kerosene",Fuel_Properties!$B$31:$B$42,0),MATCH(YEAR(EJ$9),Fuel_Properties!$B$31:$EI$31,0)))/158.987295</f>
        <v>0</v>
      </c>
      <c r="EK29" s="47">
        <f>(SUMPRODUCT(--(EK$9=Quarterly_kt!$B$9:FC$9),Quarterly_kt!$B29:FC29)/INDEX(Fuel_Properties!$B$31:$IV$42,MATCH("D_Kerosene",Fuel_Properties!$B$31:$B$42,0),MATCH(YEAR(EK$9),Fuel_Properties!$B$31:$EI$31,0)))/158.987295</f>
        <v>0</v>
      </c>
      <c r="EL29" s="47">
        <f>(SUMPRODUCT(--(EL$9=Quarterly_kt!$B$9:FC$9),Quarterly_kt!$B29:FC29)/INDEX(Fuel_Properties!$B$31:$IV$42,MATCH("D_Kerosene",Fuel_Properties!$B$31:$B$42,0),MATCH(YEAR(EL$9),Fuel_Properties!$B$31:$EI$31,0)))/158.987295</f>
        <v>0</v>
      </c>
      <c r="EM29" s="47">
        <f>(SUMPRODUCT(--(EM$9=Quarterly_kt!$B$9:FC$9),Quarterly_kt!$B29:FC29)/INDEX(Fuel_Properties!$B$31:$IV$42,MATCH("D_Kerosene",Fuel_Properties!$B$31:$B$42,0),MATCH(YEAR(EM$9),Fuel_Properties!$B$31:$EI$31,0)))/158.987295</f>
        <v>0</v>
      </c>
      <c r="EN29" s="47">
        <f>(SUMPRODUCT(--(EN$9=Quarterly_kt!$B$9:FC$9),Quarterly_kt!$B29:FC29)/INDEX(Fuel_Properties!$B$31:$IV$42,MATCH("D_Kerosene",Fuel_Properties!$B$31:$B$42,0),MATCH(YEAR(EN$9),Fuel_Properties!$B$31:$EI$31,0)))/158.987295</f>
        <v>0</v>
      </c>
      <c r="EO29" s="47">
        <f>(SUMPRODUCT(--(EO$9=Quarterly_kt!$B$9:FC$9),Quarterly_kt!$B29:FC29)/INDEX(Fuel_Properties!$B$31:$IV$42,MATCH("D_Kerosene",Fuel_Properties!$B$31:$B$42,0),MATCH(YEAR(EO$9),Fuel_Properties!$B$31:$EI$31,0)))/158.987295</f>
        <v>0</v>
      </c>
      <c r="EP29" s="47">
        <f>(SUMPRODUCT(--(EP$9=Quarterly_kt!$B$9:FC$9),Quarterly_kt!$B29:FC29)/INDEX(Fuel_Properties!$B$31:$IV$42,MATCH("D_Kerosene",Fuel_Properties!$B$31:$B$42,0),MATCH(YEAR(EP$9),Fuel_Properties!$B$31:$EI$31,0)))/158.987295</f>
        <v>0</v>
      </c>
      <c r="EQ29" s="47">
        <f>(SUMPRODUCT(--(EQ$9=Quarterly_kt!$B$9:FC$9),Quarterly_kt!$B29:FC29)/INDEX(Fuel_Properties!$B$31:$IV$42,MATCH("D_Kerosene",Fuel_Properties!$B$31:$B$42,0),MATCH(YEAR(EQ$9),Fuel_Properties!$B$31:$EI$31,0)))/158.987295</f>
        <v>0</v>
      </c>
      <c r="ER29" s="47">
        <f>(SUMPRODUCT(--(ER$9=Quarterly_kt!$B$9:FC$9),Quarterly_kt!$B29:FC29)/INDEX(Fuel_Properties!$B$31:$IV$42,MATCH("D_Kerosene",Fuel_Properties!$B$31:$B$42,0),MATCH(YEAR(ER$9),Fuel_Properties!$B$31:$EI$31,0)))/158.987295</f>
        <v>0</v>
      </c>
      <c r="ES29" s="47">
        <f>(SUMPRODUCT(--(ES$9=Quarterly_kt!$B$9:FC$9),Quarterly_kt!$B29:FC29)/INDEX(Fuel_Properties!$B$31:$IV$42,MATCH("D_Kerosene",Fuel_Properties!$B$31:$B$42,0),MATCH(YEAR(ES$9),Fuel_Properties!$B$31:$EI$31,0)))/158.987295</f>
        <v>0</v>
      </c>
      <c r="ET29" s="47">
        <f>(SUMPRODUCT(--(ET$9=Quarterly_kt!$B$9:FC$9),Quarterly_kt!$B29:FC29)/INDEX(Fuel_Properties!$B$31:$IV$42,MATCH("D_Kerosene",Fuel_Properties!$B$31:$B$42,0),MATCH(YEAR(ET$9),Fuel_Properties!$B$31:$EI$31,0)))/158.987295</f>
        <v>0</v>
      </c>
      <c r="EU29" s="47">
        <f>(SUMPRODUCT(--(EU$9=Quarterly_kt!$B$9:FC$9),Quarterly_kt!$B29:FC29)/INDEX(Fuel_Properties!$B$31:$IV$42,MATCH("D_Kerosene",Fuel_Properties!$B$31:$B$42,0),MATCH(YEAR(EU$9),Fuel_Properties!$B$31:$EI$31,0)))/158.987295</f>
        <v>0</v>
      </c>
      <c r="EV29" s="47">
        <f>(SUMPRODUCT(--(EV$9=Quarterly_kt!$B$9:FC$9),Quarterly_kt!$B29:FC29)/INDEX(Fuel_Properties!$B$31:$IV$42,MATCH("D_Kerosene",Fuel_Properties!$B$31:$B$42,0),MATCH(YEAR(EV$9),Fuel_Properties!$B$31:$EI$31,0)))/158.987295</f>
        <v>0</v>
      </c>
      <c r="EW29" s="47">
        <f>(SUMPRODUCT(--(EW$9=Quarterly_kt!$B$9:FC$9),Quarterly_kt!$B29:FC29)/INDEX(Fuel_Properties!$B$31:$IV$42,MATCH("D_Kerosene",Fuel_Properties!$B$31:$B$42,0),MATCH(YEAR(EW$9),Fuel_Properties!$B$31:$EI$31,0)))/158.987295</f>
        <v>0</v>
      </c>
      <c r="EX29" s="47">
        <f>(SUMPRODUCT(--(EX$9=Quarterly_kt!$B$9:FC$9),Quarterly_kt!$B29:FC29)/INDEX(Fuel_Properties!$B$31:$IV$42,MATCH("D_Kerosene",Fuel_Properties!$B$31:$B$42,0),MATCH(YEAR(EX$9),Fuel_Properties!$B$31:$EI$31,0)))/158.987295</f>
        <v>0</v>
      </c>
      <c r="EY29" s="47">
        <f>(SUMPRODUCT(--(EY$9=Quarterly_kt!$B$9:FC$9),Quarterly_kt!$B29:FC29)/INDEX(Fuel_Properties!$B$31:$IV$42,MATCH("D_Kerosene",Fuel_Properties!$B$31:$B$42,0),MATCH(YEAR(EY$9),Fuel_Properties!$B$31:$EI$31,0)))/158.987295</f>
        <v>0</v>
      </c>
      <c r="EZ29" s="47">
        <f>(SUMPRODUCT(--(EZ$9=Quarterly_kt!$B$9:FC$9),Quarterly_kt!$B29:FC29)/INDEX(Fuel_Properties!$B$31:$IV$42,MATCH("D_Kerosene",Fuel_Properties!$B$31:$B$42,0),MATCH(YEAR(EZ$9),Fuel_Properties!$B$31:$EI$31,0)))/158.987295</f>
        <v>0</v>
      </c>
      <c r="FA29" s="47">
        <f>(SUMPRODUCT(--(FA$9=Quarterly_kt!$B$9:FC$9),Quarterly_kt!$B29:FC29)/INDEX(Fuel_Properties!$B$31:$IV$42,MATCH("D_Kerosene",Fuel_Properties!$B$31:$B$42,0),MATCH(YEAR(FA$9),Fuel_Properties!$B$31:$EI$31,0)))/158.987295</f>
        <v>0</v>
      </c>
      <c r="FB29" s="47">
        <f>(SUMPRODUCT(--(FB$9=Quarterly_kt!$B$9:FC$9),Quarterly_kt!$B29:FC29)/INDEX(Fuel_Properties!$B$31:$IV$42,MATCH("D_Kerosene",Fuel_Properties!$B$31:$B$42,0),MATCH(YEAR(FB$9),Fuel_Properties!$B$31:$EI$31,0)))/158.987295</f>
        <v>0</v>
      </c>
      <c r="FC29" s="47">
        <f>(SUMPRODUCT(--(FC$9=Quarterly_kt!$B$9:FC$9),Quarterly_kt!$B29:FC29)/INDEX(Fuel_Properties!$B$31:$IV$42,MATCH("D_Kerosene",Fuel_Properties!$B$31:$B$42,0),MATCH(YEAR(FC$9),Fuel_Properties!$B$31:$EI$31,0)))/158.987295</f>
        <v>0</v>
      </c>
      <c r="FD29" s="47">
        <f>(SUMPRODUCT(--(FD$9=Quarterly_kt!$B$9:FD$9),Quarterly_kt!$B29:FD29)/INDEX(Fuel_Properties!$B$31:$IV$42,MATCH("D_Kerosene",Fuel_Properties!$B$31:$B$42,0),MATCH(YEAR(FD$9),Fuel_Properties!$B$31:$EI$31,0)))/158.987295</f>
        <v>0</v>
      </c>
      <c r="FE29" s="47">
        <f>(SUMPRODUCT(--(FE$9=Quarterly_kt!$B$9:FF$9),Quarterly_kt!$B29:FF29)/INDEX(Fuel_Properties!$B$31:$IV$42,MATCH("D_Kerosene",Fuel_Properties!$B$31:$B$42,0),MATCH(YEAR(FE$9),Fuel_Properties!$B$31:$EI$31,0)))/158.987295</f>
        <v>0</v>
      </c>
      <c r="FF29" s="47">
        <f>(SUMPRODUCT(--(FF$9=Quarterly_kt!$B$9:FF$9),Quarterly_kt!$B29:FF29)/INDEX(Fuel_Properties!$B$31:$IV$42,MATCH("D_Kerosene",Fuel_Properties!$B$31:$B$42,0),MATCH(YEAR(FF$9),Fuel_Properties!$B$31:$EI$31,0)))/158.987295</f>
        <v>0</v>
      </c>
      <c r="FG29" s="47">
        <f>(SUMPRODUCT(--(FG$9=Quarterly_kt!$B$9:FG$9),Quarterly_kt!$B29:FG29)/INDEX(Fuel_Properties!$B$31:$IV$42,MATCH("D_Kerosene",Fuel_Properties!$B$31:$B$42,0),MATCH(YEAR(FG$9),Fuel_Properties!$B$31:$EI$31,0)))/158.987295</f>
        <v>0</v>
      </c>
      <c r="FH29" s="47">
        <f>(SUMPRODUCT(--(FH$9=Quarterly_kt!$B$9:FI$9),Quarterly_kt!$B29:FI29)/INDEX(Fuel_Properties!$B$31:$IV$42,MATCH("D_Kerosene",Fuel_Properties!$B$31:$B$42,0),MATCH(YEAR(FH$9),Fuel_Properties!$B$31:$EI$31,0)))/158.987295</f>
        <v>0</v>
      </c>
      <c r="FI29" s="47">
        <f>(SUMPRODUCT(--(FI$9=Quarterly_kt!$B$9:FI$9),Quarterly_kt!$B29:FI29)/INDEX(Fuel_Properties!$B$31:$IV$42,MATCH("D_Kerosene",Fuel_Properties!$B$31:$B$42,0),MATCH(YEAR(FI$9),Fuel_Properties!$B$31:$EI$31,0)))/158.987295</f>
        <v>0</v>
      </c>
      <c r="FJ29" s="47">
        <f>(SUMPRODUCT(--(FJ$9=Quarterly_kt!$B$9:FJ$9),Quarterly_kt!$B29:FJ29)/INDEX(Fuel_Properties!$B$31:$IV$42,MATCH("D_Kerosene",Fuel_Properties!$B$31:$B$42,0),MATCH(YEAR(FJ$9),Fuel_Properties!$B$31:$EI$31,0)))/158.987295</f>
        <v>0</v>
      </c>
      <c r="FK29" s="47">
        <f>(SUMPRODUCT(--(FK$9=Quarterly_kt!$B$9:FL$9),Quarterly_kt!$B29:FL29)/INDEX(Fuel_Properties!$B$31:$IV$42,MATCH("D_Kerosene",Fuel_Properties!$B$31:$B$42,0),MATCH(YEAR(FK$9),Fuel_Properties!$B$31:$EI$31,0)))/158.987295</f>
        <v>0</v>
      </c>
      <c r="FL29" s="47">
        <f>(SUMPRODUCT(--(FL$9=Quarterly_kt!$B$9:FL$9),Quarterly_kt!$B29:FL29)/INDEX(Fuel_Properties!$B$31:$IV$42,MATCH("D_Kerosene",Fuel_Properties!$B$31:$B$42,0),MATCH(YEAR(FL$9),Fuel_Properties!$B$31:$EI$31,0)))/158.987295</f>
        <v>0</v>
      </c>
      <c r="FM29" s="47">
        <f>(SUMPRODUCT(--(FM$9=Quarterly_kt!$B$9:FM$9),Quarterly_kt!$B29:FM29)/INDEX(Fuel_Properties!$B$31:$IV$42,MATCH("D_Kerosene",Fuel_Properties!$B$31:$B$42,0),MATCH(YEAR(FM$9),Fuel_Properties!$B$31:$EI$31,0)))/158.987295</f>
        <v>0</v>
      </c>
      <c r="FN29" s="47">
        <f>(SUMPRODUCT(--(FN$9=Quarterly_kt!$B$9:FN$9),Quarterly_kt!$B29:FN29)/INDEX(Fuel_Properties!$B$31:$IV$42,MATCH("D_Kerosene",Fuel_Properties!$B$31:$B$42,0),MATCH(YEAR(FN$9),Fuel_Properties!$B$31:$EI$31,0)))/158.987295</f>
        <v>0</v>
      </c>
      <c r="FO29" s="47">
        <f>(SUMPRODUCT(--(FO$9=Quarterly_kt!$B$9:FO$9),Quarterly_kt!$B29:FO29)/INDEX(Fuel_Properties!$B$31:$IV$42,MATCH("D_Kerosene",Fuel_Properties!$B$31:$B$42,0),MATCH(YEAR(FO$9),Fuel_Properties!$B$31:$EI$31,0)))/158.987295</f>
        <v>0</v>
      </c>
      <c r="FP29" s="47">
        <f>(SUMPRODUCT(--(FP$9=Quarterly_kt!$B$9:FP$9),Quarterly_kt!$B29:FP29)/INDEX(Fuel_Properties!$B$31:$IV$42,MATCH("D_Kerosene",Fuel_Properties!$B$31:$B$42,0),MATCH(YEAR(FP$9),Fuel_Properties!$B$31:$EI$31,0)))/158.987295</f>
        <v>0</v>
      </c>
      <c r="FQ29" s="47">
        <f>(SUMPRODUCT(--(FQ$9=Quarterly_kt!$B$9:FQ$9),Quarterly_kt!$B29:FQ29)/INDEX(Fuel_Properties!$B$31:$IV$42,MATCH("D_Kerosene",Fuel_Properties!$B$31:$B$42,0),MATCH(YEAR(FQ$9),Fuel_Properties!$B$31:$EI$31,0)))/158.987295</f>
        <v>0</v>
      </c>
      <c r="FR29" s="47">
        <f>(SUMPRODUCT(--(FR$9=Quarterly_kt!$B$9:FR$9),Quarterly_kt!$B29:FR29)/INDEX(Fuel_Properties!$B$31:$IV$42,MATCH("D_Kerosene",Fuel_Properties!$B$31:$B$42,0),MATCH(YEAR(FR$9),Fuel_Properties!$B$31:$EI$31,0)))/158.987295</f>
        <v>0</v>
      </c>
      <c r="FS29" s="47">
        <f>(SUMPRODUCT(--(FS$9=Quarterly_kt!$B$9:FS$9),Quarterly_kt!$B29:FS29)/INDEX(Fuel_Properties!$B$31:$IV$42,MATCH("D_Kerosene",Fuel_Properties!$B$31:$B$42,0),MATCH(YEAR(FS$9),Fuel_Properties!$B$31:$EI$31,0)))/158.987295</f>
        <v>0</v>
      </c>
      <c r="FT29" s="47">
        <f>(SUMPRODUCT(--(FT$9=Quarterly_kt!$B$9:FT$9),Quarterly_kt!$B29:FT29)/INDEX(Fuel_Properties!$B$31:$IV$42,MATCH("D_Kerosene",Fuel_Properties!$B$31:$B$42,0),MATCH(YEAR(FT$9),Fuel_Properties!$B$31:$EI$31,0)))/158.987295</f>
        <v>0</v>
      </c>
      <c r="FU29" s="47">
        <f>(SUMPRODUCT(--(FU$9=Quarterly_kt!$B$9:FU$9),Quarterly_kt!$B29:FU29)/INDEX(Fuel_Properties!$B$31:$IV$42,MATCH("D_Kerosene",Fuel_Properties!$B$31:$B$42,0),MATCH(YEAR(FU$9),Fuel_Properties!$B$31:$EI$31,0)))/158.987295</f>
        <v>0</v>
      </c>
      <c r="FV29" s="47">
        <f>(SUMPRODUCT(--(FV$9=Quarterly_kt!$B$9:FV$9),Quarterly_kt!$B29:FV29)/INDEX(Fuel_Properties!$B$31:$IV$42,MATCH("D_Kerosene",Fuel_Properties!$B$31:$B$42,0),MATCH(YEAR(FV$9),Fuel_Properties!$B$31:$EI$31,0)))/158.987295</f>
        <v>0</v>
      </c>
    </row>
    <row r="30" spans="1:178" ht="17.25" x14ac:dyDescent="0.25">
      <c r="A30" s="49" t="s">
        <v>105</v>
      </c>
      <c r="B30" s="94">
        <v>1.8545483717433444E-2</v>
      </c>
      <c r="C30" s="94">
        <v>5.1070374574540674E-2</v>
      </c>
      <c r="D30" s="94">
        <v>2.6583490008938053E-2</v>
      </c>
      <c r="E30" s="94">
        <v>1.4951302957429862E-2</v>
      </c>
      <c r="F30" s="94">
        <v>5.4916815164394471E-2</v>
      </c>
      <c r="G30" s="94">
        <v>8.1682036557700441E-2</v>
      </c>
      <c r="H30" s="94">
        <v>7.0300464151022424E-2</v>
      </c>
      <c r="I30" s="94">
        <v>0</v>
      </c>
      <c r="J30" s="94">
        <v>0</v>
      </c>
      <c r="K30" s="94">
        <v>0</v>
      </c>
      <c r="L30" s="94">
        <v>0</v>
      </c>
      <c r="M30" s="94">
        <v>0</v>
      </c>
      <c r="N30" s="94">
        <v>0</v>
      </c>
      <c r="O30" s="94">
        <v>0</v>
      </c>
      <c r="P30" s="94">
        <v>0</v>
      </c>
      <c r="Q30" s="94">
        <v>0</v>
      </c>
      <c r="R30" s="94">
        <v>0</v>
      </c>
      <c r="S30" s="94">
        <v>0</v>
      </c>
      <c r="T30" s="94">
        <v>0</v>
      </c>
      <c r="U30" s="94">
        <v>1.7071332991442416E-2</v>
      </c>
      <c r="V30" s="94">
        <v>0</v>
      </c>
      <c r="W30" s="94">
        <v>4.3750003208307395E-2</v>
      </c>
      <c r="X30" s="94">
        <v>0.11673539465545238</v>
      </c>
      <c r="Y30" s="94">
        <v>0.12412635124899632</v>
      </c>
      <c r="Z30" s="94">
        <v>0.16637188703119335</v>
      </c>
      <c r="AA30" s="94">
        <v>0.14309528869868815</v>
      </c>
      <c r="AB30" s="94">
        <v>0.17663744811186602</v>
      </c>
      <c r="AC30" s="94">
        <v>5.0278580258514297E-2</v>
      </c>
      <c r="AD30" s="94">
        <v>0.13112775390570838</v>
      </c>
      <c r="AE30" s="94">
        <v>0.10175195617348483</v>
      </c>
      <c r="AF30" s="94">
        <v>0.12469533722755916</v>
      </c>
      <c r="AG30" s="94">
        <v>0.1317701565423556</v>
      </c>
      <c r="AH30" s="94">
        <v>0.13907551267224555</v>
      </c>
      <c r="AI30" s="94">
        <v>6.0115913424677959E-2</v>
      </c>
      <c r="AJ30" s="94">
        <v>0.12924270226655304</v>
      </c>
      <c r="AK30" s="94">
        <v>0.15024404895176655</v>
      </c>
      <c r="AL30" s="94">
        <v>0.1437679741015965</v>
      </c>
      <c r="AM30" s="94">
        <v>9.5666299215821177E-2</v>
      </c>
      <c r="AN30" s="94">
        <v>8.808861892646272E-2</v>
      </c>
      <c r="AO30" s="94">
        <v>0.16435337830493629</v>
      </c>
      <c r="AP30" s="94">
        <v>0.10043426237139504</v>
      </c>
      <c r="AQ30" s="94">
        <v>8.95433660825318E-2</v>
      </c>
      <c r="AR30" s="94">
        <v>0.10478770424853709</v>
      </c>
      <c r="AS30" s="94">
        <v>6.9509835260214398E-2</v>
      </c>
      <c r="AT30" s="94">
        <v>0.15045763183321312</v>
      </c>
      <c r="AU30" s="94">
        <v>0.1460317804930466</v>
      </c>
      <c r="AV30" s="94">
        <v>3.6455068428893435E-2</v>
      </c>
      <c r="AW30" s="94">
        <v>0.29871368169739587</v>
      </c>
      <c r="AX30" s="94">
        <v>5.9746527156383455E-2</v>
      </c>
      <c r="AY30" s="94">
        <v>6.3336921422296272E-2</v>
      </c>
      <c r="AZ30" s="94">
        <v>5.940538478186673E-2</v>
      </c>
      <c r="BA30" s="94">
        <v>0.11670415088978654</v>
      </c>
      <c r="BB30" s="94">
        <v>8.7041055431388528E-2</v>
      </c>
      <c r="BC30" s="94">
        <v>6.4119847701806676E-2</v>
      </c>
      <c r="BD30" s="94">
        <v>7.5000868022330539E-2</v>
      </c>
      <c r="BE30" s="94">
        <v>7.5768438364993224E-2</v>
      </c>
      <c r="BF30" s="94">
        <v>7.3840996492058775E-2</v>
      </c>
      <c r="BG30" s="94">
        <v>0.10730150189014404</v>
      </c>
      <c r="BH30" s="94">
        <v>6.6480120233951862E-2</v>
      </c>
      <c r="BI30" s="94">
        <v>0.12250516792462254</v>
      </c>
      <c r="BJ30" s="94">
        <v>9.379993872650165E-2</v>
      </c>
      <c r="BK30" s="94">
        <v>0.11590952443313095</v>
      </c>
      <c r="BL30" s="94">
        <v>0.11592956111229687</v>
      </c>
      <c r="BM30" s="94">
        <v>0.12018731393845754</v>
      </c>
      <c r="BN30" s="94">
        <v>0.3561377765174788</v>
      </c>
      <c r="BO30" s="94">
        <v>0.25493725783223398</v>
      </c>
      <c r="BP30" s="94">
        <v>0.37968536880432752</v>
      </c>
      <c r="BQ30" s="94">
        <v>0.45559619340225654</v>
      </c>
      <c r="BR30" s="94">
        <v>0.24665027747725352</v>
      </c>
      <c r="BS30" s="94">
        <v>0.28822142086247532</v>
      </c>
      <c r="BT30" s="94">
        <v>0.28065569270692292</v>
      </c>
      <c r="BU30" s="94">
        <v>0.41331366428794364</v>
      </c>
      <c r="BV30" s="94">
        <v>0.30205320808780617</v>
      </c>
      <c r="BW30" s="94">
        <v>0.29076108282691765</v>
      </c>
      <c r="BX30" s="94">
        <v>0.35459209850066481</v>
      </c>
      <c r="BY30" s="94">
        <v>0.28127423539697527</v>
      </c>
      <c r="BZ30" s="94">
        <v>0.23375596651713987</v>
      </c>
      <c r="CA30" s="94">
        <v>0.41997774496463464</v>
      </c>
      <c r="CB30" s="94">
        <v>0.23558507707107257</v>
      </c>
      <c r="CC30" s="94">
        <v>0.31946144473477489</v>
      </c>
      <c r="CD30" s="94">
        <v>0.3049508060307326</v>
      </c>
      <c r="CE30" s="94">
        <v>0.44780373064189366</v>
      </c>
      <c r="CF30" s="94">
        <v>0.3359901345498077</v>
      </c>
      <c r="CG30" s="94">
        <v>0.2288459736014497</v>
      </c>
      <c r="CH30" s="94">
        <v>0.31943440214521979</v>
      </c>
      <c r="CI30" s="94">
        <v>0.32611716557877973</v>
      </c>
      <c r="CJ30" s="94">
        <v>0.59617858516461353</v>
      </c>
      <c r="CK30" s="94">
        <v>0.26829035824638781</v>
      </c>
      <c r="CL30" s="94">
        <v>0.30813413472165624</v>
      </c>
      <c r="CM30" s="94">
        <v>0.41729334195414414</v>
      </c>
      <c r="CN30" s="94">
        <v>0.28679742766713157</v>
      </c>
      <c r="CO30" s="94">
        <v>0.29289913105041093</v>
      </c>
      <c r="CP30" s="94">
        <v>0.43657440396758052</v>
      </c>
      <c r="CQ30" s="94">
        <v>0.24905158039191427</v>
      </c>
      <c r="CR30" s="94">
        <v>0.41125804203515276</v>
      </c>
      <c r="CS30" s="94">
        <v>0.2372259427642695</v>
      </c>
      <c r="CT30" s="94">
        <v>0.34063069455895562</v>
      </c>
      <c r="CU30" s="94">
        <v>0.20180859885888422</v>
      </c>
      <c r="CV30" s="94">
        <v>0.36115710593157641</v>
      </c>
      <c r="CW30" s="94">
        <v>0.30486043253494677</v>
      </c>
      <c r="CX30" s="94">
        <v>0.16702080823154997</v>
      </c>
      <c r="CY30" s="94">
        <v>0.38446551691084108</v>
      </c>
      <c r="CZ30" s="94">
        <v>0.21799926825045718</v>
      </c>
      <c r="DA30" s="94">
        <v>0.37618486426899062</v>
      </c>
      <c r="DB30" s="94">
        <v>0.32802049175210657</v>
      </c>
      <c r="DC30" s="94">
        <v>0.16292966854304994</v>
      </c>
      <c r="DD30" s="94">
        <v>0.35559615311358006</v>
      </c>
      <c r="DE30" s="94">
        <v>0.32260726514392135</v>
      </c>
      <c r="DF30" s="94">
        <v>0.2226659025427194</v>
      </c>
      <c r="DG30" s="94">
        <v>0.26153650659311212</v>
      </c>
      <c r="DH30" s="94">
        <v>0.16049496922026507</v>
      </c>
      <c r="DI30" s="94">
        <v>0.31170846974926708</v>
      </c>
      <c r="DJ30" s="94">
        <v>0.21222538210843483</v>
      </c>
      <c r="DK30" s="94">
        <v>0.2246388515212962</v>
      </c>
      <c r="DL30" s="94">
        <v>0.38453848053288792</v>
      </c>
      <c r="DM30" s="94">
        <v>0.23229136655068713</v>
      </c>
      <c r="DN30" s="94">
        <v>0.29939481210670371</v>
      </c>
      <c r="DO30" s="94">
        <v>0.16854252964583111</v>
      </c>
      <c r="DP30" s="94">
        <v>0.31886656560065557</v>
      </c>
      <c r="DQ30" s="94">
        <v>0.30881440980437364</v>
      </c>
      <c r="DR30" s="94">
        <v>0.33571454759129582</v>
      </c>
      <c r="DS30" s="94">
        <v>0.26324974465181311</v>
      </c>
      <c r="DT30" s="94">
        <v>0.30204847708524896</v>
      </c>
      <c r="DU30" s="94">
        <v>0.31668529422646974</v>
      </c>
      <c r="DV30" s="94">
        <v>0.36114465842396432</v>
      </c>
      <c r="DW30" s="94">
        <v>0.19390680050719808</v>
      </c>
      <c r="DX30" s="94">
        <v>0.28515153754863937</v>
      </c>
      <c r="DY30" s="94">
        <v>0.32743691436178118</v>
      </c>
      <c r="DZ30" s="94">
        <v>0.338637055088997</v>
      </c>
      <c r="EA30" s="94">
        <v>0.29025061093642535</v>
      </c>
      <c r="EB30" s="94">
        <v>0.28923081828013836</v>
      </c>
      <c r="EC30" s="94">
        <v>0.2048486969701083</v>
      </c>
      <c r="ED30" s="94">
        <v>0.26666577939546893</v>
      </c>
      <c r="EE30" s="94">
        <v>0.27779581631489469</v>
      </c>
      <c r="EF30" s="94">
        <v>0.29541884554319536</v>
      </c>
      <c r="EG30" s="94">
        <v>0.28956118082415849</v>
      </c>
      <c r="EH30" s="94">
        <v>0.26085811892177335</v>
      </c>
      <c r="EI30" s="94">
        <v>0.33084203367723863</v>
      </c>
      <c r="EJ30" s="94">
        <v>0.265445967220237</v>
      </c>
      <c r="EK30" s="94">
        <v>0.33470424705746293</v>
      </c>
      <c r="EL30" s="94">
        <v>0.21125768282226737</v>
      </c>
      <c r="EM30" s="94">
        <v>0.2697892980943874</v>
      </c>
      <c r="EN30" s="94">
        <v>0.24747705953840243</v>
      </c>
      <c r="EO30" s="94">
        <v>0.24061494016102519</v>
      </c>
      <c r="EP30" s="94">
        <v>0.26257279842447934</v>
      </c>
      <c r="EQ30" s="94">
        <v>0.23844176302799786</v>
      </c>
      <c r="ER30" s="94">
        <v>0.2249133603567387</v>
      </c>
      <c r="ES30" s="94">
        <v>0.47579436629231492</v>
      </c>
      <c r="ET30" s="94">
        <v>0.23262345295293091</v>
      </c>
      <c r="EU30" s="94">
        <v>0.18315789486169146</v>
      </c>
      <c r="EV30" s="94">
        <v>0.33148892855231238</v>
      </c>
      <c r="EW30" s="94">
        <v>0.40922516987894503</v>
      </c>
      <c r="EX30" s="94">
        <v>0.24889173659890601</v>
      </c>
      <c r="EY30" s="94">
        <v>0.12694776257480145</v>
      </c>
      <c r="EZ30" s="94">
        <v>0.23568736004329346</v>
      </c>
      <c r="FA30" s="94">
        <v>0.28509678038187863</v>
      </c>
      <c r="FB30" s="94">
        <v>0.51298710580897444</v>
      </c>
      <c r="FC30" s="94">
        <v>0.24814550843045663</v>
      </c>
      <c r="FD30" s="94">
        <v>0.16282439060981704</v>
      </c>
      <c r="FE30" s="94">
        <v>0.40114822499295344</v>
      </c>
      <c r="FF30" s="94">
        <v>0.2337038165177919</v>
      </c>
      <c r="FG30" s="94">
        <v>0.26391529826323562</v>
      </c>
      <c r="FH30" s="94">
        <v>0.25208285947357489</v>
      </c>
      <c r="FI30" s="94">
        <v>0.19111077536001661</v>
      </c>
      <c r="FJ30" s="94">
        <v>0.24048289058738281</v>
      </c>
      <c r="FK30" s="94">
        <v>0.16356353232188256</v>
      </c>
      <c r="FL30" s="94">
        <v>0.21063183140809222</v>
      </c>
      <c r="FM30" s="94">
        <v>0.46154831340070124</v>
      </c>
      <c r="FN30" s="94">
        <v>0.29952296455085681</v>
      </c>
      <c r="FO30" s="94">
        <v>0.15636400776109055</v>
      </c>
      <c r="FP30" s="94">
        <v>0.26975118924467945</v>
      </c>
      <c r="FQ30" s="94">
        <v>0.2488349002195947</v>
      </c>
      <c r="FR30" s="94">
        <v>0.12819844425228633</v>
      </c>
      <c r="FS30" s="94">
        <v>0.36287593783308769</v>
      </c>
      <c r="FT30" s="94">
        <v>0.12775780207778573</v>
      </c>
      <c r="FU30" s="94">
        <v>0.30362241736846984</v>
      </c>
      <c r="FV30" s="94">
        <v>0.24460120991619469</v>
      </c>
    </row>
    <row r="31" spans="1:178" ht="15" x14ac:dyDescent="0.2">
      <c r="A31" s="27" t="s">
        <v>29</v>
      </c>
      <c r="B31" s="17">
        <f>SUM(B32:B35,B39:B41,B45)</f>
        <v>0</v>
      </c>
      <c r="C31" s="17">
        <f t="shared" ref="C31:BN31" si="38">SUM(C32:C35,C39:C41,C45)</f>
        <v>0</v>
      </c>
      <c r="D31" s="17">
        <f t="shared" si="38"/>
        <v>0</v>
      </c>
      <c r="E31" s="17">
        <f t="shared" si="38"/>
        <v>0</v>
      </c>
      <c r="F31" s="17">
        <f t="shared" si="38"/>
        <v>0</v>
      </c>
      <c r="G31" s="17">
        <f t="shared" si="38"/>
        <v>0</v>
      </c>
      <c r="H31" s="17">
        <f t="shared" si="38"/>
        <v>0</v>
      </c>
      <c r="I31" s="17">
        <f t="shared" si="38"/>
        <v>0</v>
      </c>
      <c r="J31" s="17">
        <f t="shared" si="38"/>
        <v>0</v>
      </c>
      <c r="K31" s="17">
        <f t="shared" si="38"/>
        <v>0</v>
      </c>
      <c r="L31" s="17">
        <f t="shared" si="38"/>
        <v>0</v>
      </c>
      <c r="M31" s="17">
        <f t="shared" si="38"/>
        <v>0</v>
      </c>
      <c r="N31" s="17">
        <f t="shared" si="38"/>
        <v>0</v>
      </c>
      <c r="O31" s="17">
        <f t="shared" si="38"/>
        <v>0</v>
      </c>
      <c r="P31" s="17">
        <f t="shared" si="38"/>
        <v>0.12168109663062487</v>
      </c>
      <c r="Q31" s="17">
        <f t="shared" si="38"/>
        <v>0.10335365513096684</v>
      </c>
      <c r="R31" s="17">
        <f t="shared" si="38"/>
        <v>0</v>
      </c>
      <c r="S31" s="17">
        <f t="shared" si="38"/>
        <v>0</v>
      </c>
      <c r="T31" s="17">
        <f t="shared" si="38"/>
        <v>0.12083130288456553</v>
      </c>
      <c r="U31" s="17">
        <f t="shared" si="38"/>
        <v>0.15388627221947271</v>
      </c>
      <c r="V31" s="17">
        <f t="shared" si="38"/>
        <v>0</v>
      </c>
      <c r="W31" s="17">
        <f t="shared" si="38"/>
        <v>0.12106549801143228</v>
      </c>
      <c r="X31" s="17">
        <f t="shared" si="38"/>
        <v>0.21552805191853625</v>
      </c>
      <c r="Y31" s="17">
        <f t="shared" si="38"/>
        <v>8.3447069347292985E-2</v>
      </c>
      <c r="Z31" s="17">
        <f t="shared" si="38"/>
        <v>0</v>
      </c>
      <c r="AA31" s="17">
        <f t="shared" si="38"/>
        <v>0</v>
      </c>
      <c r="AB31" s="17">
        <f t="shared" si="38"/>
        <v>0.13306297979634898</v>
      </c>
      <c r="AC31" s="17">
        <f t="shared" si="38"/>
        <v>0</v>
      </c>
      <c r="AD31" s="17">
        <f t="shared" si="38"/>
        <v>0</v>
      </c>
      <c r="AE31" s="17">
        <f t="shared" si="38"/>
        <v>0.13287562369485556</v>
      </c>
      <c r="AF31" s="17">
        <f t="shared" si="38"/>
        <v>0</v>
      </c>
      <c r="AG31" s="17">
        <f t="shared" si="38"/>
        <v>0</v>
      </c>
      <c r="AH31" s="17">
        <f t="shared" si="38"/>
        <v>0</v>
      </c>
      <c r="AI31" s="17">
        <f t="shared" si="38"/>
        <v>0</v>
      </c>
      <c r="AJ31" s="17">
        <f t="shared" si="38"/>
        <v>0</v>
      </c>
      <c r="AK31" s="17">
        <f t="shared" si="38"/>
        <v>0</v>
      </c>
      <c r="AL31" s="17">
        <f t="shared" si="38"/>
        <v>0</v>
      </c>
      <c r="AM31" s="17">
        <f t="shared" si="38"/>
        <v>0</v>
      </c>
      <c r="AN31" s="17">
        <f t="shared" si="38"/>
        <v>0</v>
      </c>
      <c r="AO31" s="17">
        <f t="shared" si="38"/>
        <v>9.234648416822952E-2</v>
      </c>
      <c r="AP31" s="17">
        <f t="shared" si="38"/>
        <v>0.14836595851475642</v>
      </c>
      <c r="AQ31" s="17">
        <f t="shared" si="38"/>
        <v>0</v>
      </c>
      <c r="AR31" s="17">
        <f t="shared" si="38"/>
        <v>0.16827254429843025</v>
      </c>
      <c r="AS31" s="17">
        <f t="shared" si="38"/>
        <v>0.20261893247577409</v>
      </c>
      <c r="AT31" s="17">
        <f t="shared" si="38"/>
        <v>0.54685018063443602</v>
      </c>
      <c r="AU31" s="17">
        <f t="shared" si="38"/>
        <v>0.36637589358690681</v>
      </c>
      <c r="AV31" s="17">
        <f t="shared" si="38"/>
        <v>2.8061614302694102</v>
      </c>
      <c r="AW31" s="17">
        <f t="shared" si="38"/>
        <v>2.0582844630445467</v>
      </c>
      <c r="AX31" s="17">
        <f t="shared" si="38"/>
        <v>1.7843366835039276</v>
      </c>
      <c r="AY31" s="17">
        <f t="shared" si="38"/>
        <v>1.9282446295973279</v>
      </c>
      <c r="AZ31" s="17">
        <f t="shared" si="38"/>
        <v>1.1758798461064244</v>
      </c>
      <c r="BA31" s="17">
        <f t="shared" si="38"/>
        <v>0.99625723589047799</v>
      </c>
      <c r="BB31" s="17">
        <f t="shared" si="38"/>
        <v>0.78912841402527878</v>
      </c>
      <c r="BC31" s="17">
        <f t="shared" si="38"/>
        <v>0.90194534716242591</v>
      </c>
      <c r="BD31" s="17">
        <f t="shared" si="38"/>
        <v>0.54035057028463296</v>
      </c>
      <c r="BE31" s="17">
        <f t="shared" si="38"/>
        <v>0.95318850626989104</v>
      </c>
      <c r="BF31" s="17">
        <f t="shared" si="38"/>
        <v>1.8529495618837879</v>
      </c>
      <c r="BG31" s="17">
        <f t="shared" si="38"/>
        <v>2.2388024689980202</v>
      </c>
      <c r="BH31" s="17">
        <f t="shared" si="38"/>
        <v>1.7672362978455922</v>
      </c>
      <c r="BI31" s="17">
        <f t="shared" si="38"/>
        <v>3.0144917453682782</v>
      </c>
      <c r="BJ31" s="17">
        <f t="shared" si="38"/>
        <v>2.5283016597836792</v>
      </c>
      <c r="BK31" s="17">
        <f t="shared" si="38"/>
        <v>2.7061464929599008</v>
      </c>
      <c r="BL31" s="17">
        <f t="shared" si="38"/>
        <v>2.9839792175445301</v>
      </c>
      <c r="BM31" s="17">
        <f t="shared" si="38"/>
        <v>4.3524862090666856</v>
      </c>
      <c r="BN31" s="17">
        <f t="shared" si="38"/>
        <v>3.2125472768597616</v>
      </c>
      <c r="BO31" s="17">
        <f t="shared" ref="BO31:DZ31" si="39">SUM(BO32:BO35,BO39:BO41,BO45)</f>
        <v>3.0399220531060749</v>
      </c>
      <c r="BP31" s="17">
        <f t="shared" si="39"/>
        <v>3.5085654300972631</v>
      </c>
      <c r="BQ31" s="17">
        <f t="shared" si="39"/>
        <v>4.9361184091342789</v>
      </c>
      <c r="BR31" s="17">
        <f t="shared" si="39"/>
        <v>3.4605788332097305</v>
      </c>
      <c r="BS31" s="17">
        <f t="shared" si="39"/>
        <v>3.0000420986501459</v>
      </c>
      <c r="BT31" s="17">
        <f t="shared" si="39"/>
        <v>4.1203409413284238</v>
      </c>
      <c r="BU31" s="17">
        <f t="shared" si="39"/>
        <v>3.2846511566859542</v>
      </c>
      <c r="BV31" s="17">
        <f t="shared" si="39"/>
        <v>3.3556629321295932</v>
      </c>
      <c r="BW31" s="17">
        <f t="shared" si="39"/>
        <v>2.9880263222006738</v>
      </c>
      <c r="BX31" s="17">
        <f t="shared" si="39"/>
        <v>2.831847890000474</v>
      </c>
      <c r="BY31" s="17">
        <f t="shared" si="39"/>
        <v>2.2291554489623882</v>
      </c>
      <c r="BZ31" s="17">
        <f t="shared" si="39"/>
        <v>2.5901873630262613</v>
      </c>
      <c r="CA31" s="17">
        <f t="shared" si="39"/>
        <v>4.2742438380814178</v>
      </c>
      <c r="CB31" s="17">
        <f t="shared" si="39"/>
        <v>2.9188408356042892</v>
      </c>
      <c r="CC31" s="17">
        <f t="shared" si="39"/>
        <v>3.1056524580621967</v>
      </c>
      <c r="CD31" s="17">
        <f t="shared" si="39"/>
        <v>3.4417420584649658</v>
      </c>
      <c r="CE31" s="17">
        <f t="shared" si="39"/>
        <v>3.2840170354915736</v>
      </c>
      <c r="CF31" s="17">
        <f t="shared" si="39"/>
        <v>3.230914123109931</v>
      </c>
      <c r="CG31" s="17">
        <f t="shared" si="39"/>
        <v>1.8234604627760393</v>
      </c>
      <c r="CH31" s="17">
        <f t="shared" si="39"/>
        <v>1.9854609545520834</v>
      </c>
      <c r="CI31" s="17">
        <f t="shared" si="39"/>
        <v>2.5055622224086966</v>
      </c>
      <c r="CJ31" s="17">
        <f t="shared" si="39"/>
        <v>2.7634548026721997</v>
      </c>
      <c r="CK31" s="17">
        <f t="shared" si="39"/>
        <v>2.6721158026477787</v>
      </c>
      <c r="CL31" s="17">
        <f t="shared" si="39"/>
        <v>2.2738063678664804</v>
      </c>
      <c r="CM31" s="17">
        <f t="shared" si="39"/>
        <v>1.4293637860536981</v>
      </c>
      <c r="CN31" s="17">
        <f t="shared" si="39"/>
        <v>2.5506678936653366</v>
      </c>
      <c r="CO31" s="17">
        <f t="shared" si="39"/>
        <v>5.2931457230128531</v>
      </c>
      <c r="CP31" s="17">
        <f t="shared" si="39"/>
        <v>4.5389574215034445</v>
      </c>
      <c r="CQ31" s="17">
        <f t="shared" si="39"/>
        <v>4.5473252735821736</v>
      </c>
      <c r="CR31" s="17">
        <f t="shared" si="39"/>
        <v>4.200324272907352</v>
      </c>
      <c r="CS31" s="17">
        <f t="shared" si="39"/>
        <v>2.5771102976149147</v>
      </c>
      <c r="CT31" s="17">
        <f t="shared" si="39"/>
        <v>3.0067475575113614</v>
      </c>
      <c r="CU31" s="17">
        <f t="shared" si="39"/>
        <v>4.2777079150892474</v>
      </c>
      <c r="CV31" s="17">
        <f t="shared" si="39"/>
        <v>3.5455494708644597</v>
      </c>
      <c r="CW31" s="17">
        <f t="shared" si="39"/>
        <v>3.8626069636077967</v>
      </c>
      <c r="CX31" s="17">
        <f t="shared" si="39"/>
        <v>3.9408716639419743</v>
      </c>
      <c r="CY31" s="17">
        <f t="shared" si="39"/>
        <v>3.3651699493747973</v>
      </c>
      <c r="CZ31" s="17">
        <f t="shared" si="39"/>
        <v>3.593189889805303</v>
      </c>
      <c r="DA31" s="17">
        <f t="shared" si="39"/>
        <v>2.5459328083400168</v>
      </c>
      <c r="DB31" s="17">
        <f t="shared" si="39"/>
        <v>2.9104387238686704</v>
      </c>
      <c r="DC31" s="17">
        <f t="shared" si="39"/>
        <v>2.9246716447395147</v>
      </c>
      <c r="DD31" s="17">
        <f t="shared" si="39"/>
        <v>2.7483206300114906</v>
      </c>
      <c r="DE31" s="17">
        <f t="shared" si="39"/>
        <v>3.2665666990346383</v>
      </c>
      <c r="DF31" s="17">
        <f t="shared" si="39"/>
        <v>2.9073031452195943</v>
      </c>
      <c r="DG31" s="17">
        <f t="shared" si="39"/>
        <v>3.0547561146658588</v>
      </c>
      <c r="DH31" s="17">
        <f t="shared" si="39"/>
        <v>3.1471921229156283</v>
      </c>
      <c r="DI31" s="17">
        <f t="shared" si="39"/>
        <v>2.7521783206976083</v>
      </c>
      <c r="DJ31" s="17">
        <f t="shared" si="39"/>
        <v>2.8423971306239553</v>
      </c>
      <c r="DK31" s="17">
        <f t="shared" si="39"/>
        <v>2.3778814893119993</v>
      </c>
      <c r="DL31" s="17">
        <f t="shared" si="39"/>
        <v>3.225600758835514</v>
      </c>
      <c r="DM31" s="17">
        <f t="shared" si="39"/>
        <v>2.4380091312687724</v>
      </c>
      <c r="DN31" s="17">
        <f t="shared" si="39"/>
        <v>2.0138974267769107</v>
      </c>
      <c r="DO31" s="17">
        <f t="shared" si="39"/>
        <v>2.5041958901943282</v>
      </c>
      <c r="DP31" s="17">
        <f t="shared" si="39"/>
        <v>2.0979277091378141</v>
      </c>
      <c r="DQ31" s="17">
        <f t="shared" si="39"/>
        <v>1.5802126058892376</v>
      </c>
      <c r="DR31" s="17">
        <f t="shared" si="39"/>
        <v>1.4349042691267135</v>
      </c>
      <c r="DS31" s="17">
        <f t="shared" si="39"/>
        <v>1.8584029340179324</v>
      </c>
      <c r="DT31" s="17">
        <f t="shared" si="39"/>
        <v>1.4745332536540685</v>
      </c>
      <c r="DU31" s="17">
        <f t="shared" si="39"/>
        <v>1.9074996712103582</v>
      </c>
      <c r="DV31" s="17">
        <f t="shared" si="39"/>
        <v>1.8251447883447007</v>
      </c>
      <c r="DW31" s="17">
        <f t="shared" si="39"/>
        <v>1.644887374304673</v>
      </c>
      <c r="DX31" s="17">
        <f t="shared" si="39"/>
        <v>1.5669419445225721</v>
      </c>
      <c r="DY31" s="17">
        <f t="shared" si="39"/>
        <v>1.3417333406540282</v>
      </c>
      <c r="DZ31" s="17">
        <f t="shared" si="39"/>
        <v>2.1354291267248025</v>
      </c>
      <c r="EA31" s="17">
        <f t="shared" ref="EA31:FC31" si="40">SUM(EA32:EA35,EA39:EA41,EA45)</f>
        <v>1.4437027309676957</v>
      </c>
      <c r="EB31" s="17">
        <f t="shared" si="40"/>
        <v>1.2347210915430447</v>
      </c>
      <c r="EC31" s="17">
        <f t="shared" si="40"/>
        <v>1.4015767352331296</v>
      </c>
      <c r="ED31" s="17">
        <f t="shared" si="40"/>
        <v>1.5469642739766576</v>
      </c>
      <c r="EE31" s="17">
        <f t="shared" si="40"/>
        <v>2.0290546477398528</v>
      </c>
      <c r="EF31" s="17">
        <f t="shared" si="40"/>
        <v>3.8578348151452211</v>
      </c>
      <c r="EG31" s="17">
        <f t="shared" si="40"/>
        <v>6.126718086565063</v>
      </c>
      <c r="EH31" s="17">
        <f t="shared" si="40"/>
        <v>5.4702836360304978</v>
      </c>
      <c r="EI31" s="17">
        <f t="shared" si="40"/>
        <v>6.0873299184408811</v>
      </c>
      <c r="EJ31" s="17">
        <f t="shared" si="40"/>
        <v>5.593967623895896</v>
      </c>
      <c r="EK31" s="17">
        <f t="shared" si="40"/>
        <v>4.1902548246393456</v>
      </c>
      <c r="EL31" s="17">
        <f t="shared" si="40"/>
        <v>3.7092586503553564</v>
      </c>
      <c r="EM31" s="17">
        <f t="shared" si="40"/>
        <v>4.8081452596462171</v>
      </c>
      <c r="EN31" s="17">
        <f t="shared" si="40"/>
        <v>5.8065306997965376</v>
      </c>
      <c r="EO31" s="17">
        <f t="shared" si="40"/>
        <v>4.7266487472106693</v>
      </c>
      <c r="EP31" s="17">
        <f t="shared" si="40"/>
        <v>5.1188505933871786</v>
      </c>
      <c r="EQ31" s="17">
        <f t="shared" si="40"/>
        <v>5.1781117966911561</v>
      </c>
      <c r="ER31" s="17">
        <f t="shared" si="40"/>
        <v>4.7409378522791927</v>
      </c>
      <c r="ES31" s="17">
        <f t="shared" si="40"/>
        <v>4.1985765219576452</v>
      </c>
      <c r="ET31" s="17">
        <f t="shared" si="40"/>
        <v>5.0268778564847771</v>
      </c>
      <c r="EU31" s="17">
        <f t="shared" si="40"/>
        <v>3.9998174180264376</v>
      </c>
      <c r="EV31" s="17">
        <f t="shared" si="40"/>
        <v>4.4125106128138096</v>
      </c>
      <c r="EW31" s="17">
        <f t="shared" si="40"/>
        <v>4.1794072606481167</v>
      </c>
      <c r="EX31" s="17">
        <f t="shared" si="40"/>
        <v>3.919521666536177</v>
      </c>
      <c r="EY31" s="17">
        <f t="shared" si="40"/>
        <v>4.1734556122922131</v>
      </c>
      <c r="EZ31" s="17">
        <f t="shared" si="40"/>
        <v>4.3054443643925984</v>
      </c>
      <c r="FA31" s="17">
        <f t="shared" si="40"/>
        <v>3.5678874817805255</v>
      </c>
      <c r="FB31" s="17">
        <f t="shared" si="40"/>
        <v>2.8094723797380312</v>
      </c>
      <c r="FC31" s="17">
        <f t="shared" si="40"/>
        <v>4.1679495046095898</v>
      </c>
      <c r="FD31" s="17">
        <f t="shared" ref="FD31:FP31" si="41">SUM(FD32:FD35,FD39:FD41,FD45)</f>
        <v>3.5950276893624578</v>
      </c>
      <c r="FE31" s="17">
        <f t="shared" si="41"/>
        <v>2.7895569244922855</v>
      </c>
      <c r="FF31" s="17">
        <f t="shared" si="41"/>
        <v>3.4661337037773046</v>
      </c>
      <c r="FG31" s="17">
        <f t="shared" si="41"/>
        <v>3.575421060905545</v>
      </c>
      <c r="FH31" s="17">
        <f t="shared" si="41"/>
        <v>3.9574208667759545</v>
      </c>
      <c r="FI31" s="17">
        <f t="shared" si="41"/>
        <v>3.7709565913364114</v>
      </c>
      <c r="FJ31" s="17">
        <f t="shared" si="41"/>
        <v>3.5561374513575537</v>
      </c>
      <c r="FK31" s="17">
        <f t="shared" si="41"/>
        <v>4.5066992775242323</v>
      </c>
      <c r="FL31" s="17">
        <f t="shared" si="41"/>
        <v>4.0671962864195166</v>
      </c>
      <c r="FM31" s="17">
        <f t="shared" si="41"/>
        <v>3.4186219075935784</v>
      </c>
      <c r="FN31" s="17">
        <f t="shared" si="41"/>
        <v>2.6766773917191005</v>
      </c>
      <c r="FO31" s="17">
        <f t="shared" si="41"/>
        <v>3.1411770731462298</v>
      </c>
      <c r="FP31" s="17">
        <f t="shared" si="41"/>
        <v>4.0978766163847631</v>
      </c>
      <c r="FQ31" s="17">
        <f t="shared" ref="FQ31:FS31" si="42">SUM(FQ32:FQ35,FQ39:FQ41,FQ45)</f>
        <v>2.1653932372475273</v>
      </c>
      <c r="FR31" s="17">
        <f t="shared" si="42"/>
        <v>2.3584679344780421</v>
      </c>
      <c r="FS31" s="17">
        <f t="shared" si="42"/>
        <v>2.703163159124883</v>
      </c>
      <c r="FT31" s="17">
        <f t="shared" ref="FT31:FU31" si="43">SUM(FT32:FT35,FT39:FT41,FT45)</f>
        <v>3.9476452552397414</v>
      </c>
      <c r="FU31" s="17">
        <f t="shared" si="43"/>
        <v>2.9915636091179971</v>
      </c>
      <c r="FV31" s="17">
        <f t="shared" ref="FV31" si="44">SUM(FV32:FV35,FV39:FV41,FV45)</f>
        <v>2.3867228294583351</v>
      </c>
    </row>
    <row r="32" spans="1:178" ht="15" x14ac:dyDescent="0.25">
      <c r="A32" s="49" t="s">
        <v>22</v>
      </c>
      <c r="B32" s="47">
        <v>0</v>
      </c>
      <c r="C32" s="47">
        <v>0</v>
      </c>
      <c r="D32" s="47">
        <v>0</v>
      </c>
      <c r="E32" s="47">
        <v>0</v>
      </c>
      <c r="F32" s="47">
        <v>0</v>
      </c>
      <c r="G32" s="47">
        <v>0</v>
      </c>
      <c r="H32" s="47">
        <v>0</v>
      </c>
      <c r="I32" s="47">
        <v>0</v>
      </c>
      <c r="J32" s="47">
        <v>0</v>
      </c>
      <c r="K32" s="47">
        <v>0</v>
      </c>
      <c r="L32" s="47">
        <v>0</v>
      </c>
      <c r="M32" s="47">
        <v>0</v>
      </c>
      <c r="N32" s="47">
        <v>0</v>
      </c>
      <c r="O32" s="47">
        <v>0</v>
      </c>
      <c r="P32" s="47">
        <v>0</v>
      </c>
      <c r="Q32" s="47">
        <v>0</v>
      </c>
      <c r="R32" s="47">
        <v>0</v>
      </c>
      <c r="S32" s="47">
        <v>0</v>
      </c>
      <c r="T32" s="47">
        <v>0</v>
      </c>
      <c r="U32" s="47">
        <v>0</v>
      </c>
      <c r="V32" s="47">
        <v>0</v>
      </c>
      <c r="W32" s="47">
        <v>0</v>
      </c>
      <c r="X32" s="47">
        <v>0</v>
      </c>
      <c r="Y32" s="47">
        <v>0</v>
      </c>
      <c r="Z32" s="47">
        <v>0</v>
      </c>
      <c r="AA32" s="47">
        <v>0</v>
      </c>
      <c r="AB32" s="47">
        <v>0</v>
      </c>
      <c r="AC32" s="47">
        <v>0</v>
      </c>
      <c r="AD32" s="47">
        <v>0</v>
      </c>
      <c r="AE32" s="47">
        <v>0</v>
      </c>
      <c r="AF32" s="47">
        <v>0</v>
      </c>
      <c r="AG32" s="47">
        <v>0</v>
      </c>
      <c r="AH32" s="47">
        <v>0</v>
      </c>
      <c r="AI32" s="47">
        <v>0</v>
      </c>
      <c r="AJ32" s="47">
        <v>0</v>
      </c>
      <c r="AK32" s="47">
        <v>0</v>
      </c>
      <c r="AL32" s="47">
        <v>0</v>
      </c>
      <c r="AM32" s="47">
        <v>0</v>
      </c>
      <c r="AN32" s="47">
        <v>0</v>
      </c>
      <c r="AO32" s="47">
        <v>0</v>
      </c>
      <c r="AP32" s="47">
        <v>0</v>
      </c>
      <c r="AQ32" s="47">
        <v>0</v>
      </c>
      <c r="AR32" s="47">
        <v>0</v>
      </c>
      <c r="AS32" s="47">
        <v>0</v>
      </c>
      <c r="AT32" s="47">
        <v>0.38245189286331571</v>
      </c>
      <c r="AU32" s="47">
        <v>0.10386992152663488</v>
      </c>
      <c r="AV32" s="47">
        <v>2.8061614302694102</v>
      </c>
      <c r="AW32" s="47">
        <v>1.7373055414418459</v>
      </c>
      <c r="AX32" s="47">
        <v>0.62662857263999716</v>
      </c>
      <c r="AY32" s="47">
        <v>0.74504060326867794</v>
      </c>
      <c r="AZ32" s="47">
        <v>0.1287712609568567</v>
      </c>
      <c r="BA32" s="47">
        <v>0.14060868792639342</v>
      </c>
      <c r="BB32" s="47">
        <v>0.11477643618941878</v>
      </c>
      <c r="BC32" s="47">
        <v>0.39290665737142255</v>
      </c>
      <c r="BD32" s="47">
        <v>0</v>
      </c>
      <c r="BE32" s="47">
        <v>0.2945078112432552</v>
      </c>
      <c r="BF32" s="47">
        <v>0.40722120773422726</v>
      </c>
      <c r="BG32" s="47">
        <v>0.8439608593794341</v>
      </c>
      <c r="BH32" s="47">
        <v>0.74570731292187142</v>
      </c>
      <c r="BI32" s="47">
        <v>0.3839929622992953</v>
      </c>
      <c r="BJ32" s="47">
        <v>0.52942990590543337</v>
      </c>
      <c r="BK32" s="47">
        <v>1.0337288556707098</v>
      </c>
      <c r="BL32" s="47">
        <v>1.5041212298820075</v>
      </c>
      <c r="BM32" s="47">
        <v>1.5614659131655833</v>
      </c>
      <c r="BN32" s="47">
        <v>1.381849655545816</v>
      </c>
      <c r="BO32" s="47">
        <v>1.7126461105509303</v>
      </c>
      <c r="BP32" s="47">
        <v>1.6677213046320023</v>
      </c>
      <c r="BQ32" s="47">
        <v>1.9182196774679892</v>
      </c>
      <c r="BR32" s="47">
        <v>1.547241008544284</v>
      </c>
      <c r="BS32" s="47">
        <v>1.7227452535809857</v>
      </c>
      <c r="BT32" s="47">
        <v>2.6819461206691035</v>
      </c>
      <c r="BU32" s="47">
        <v>1.4529288560073801</v>
      </c>
      <c r="BV32" s="47">
        <v>1.6966207833837492</v>
      </c>
      <c r="BW32" s="47">
        <v>2.1103775683987189</v>
      </c>
      <c r="BX32" s="47">
        <v>1.9719118643961413</v>
      </c>
      <c r="BY32" s="47">
        <v>1.0697288882263836</v>
      </c>
      <c r="BZ32" s="47">
        <v>1.3458031107880812</v>
      </c>
      <c r="CA32" s="47">
        <v>2.8650621609142939</v>
      </c>
      <c r="CB32" s="47">
        <v>1.5958761027836734</v>
      </c>
      <c r="CC32" s="47">
        <v>2.2284032792484756</v>
      </c>
      <c r="CD32" s="47">
        <v>2.0347514174200336</v>
      </c>
      <c r="CE32" s="47">
        <v>2.7848927139906365</v>
      </c>
      <c r="CF32" s="47">
        <v>2.3465701919616881</v>
      </c>
      <c r="CG32" s="47">
        <v>1.539381453650315</v>
      </c>
      <c r="CH32" s="47">
        <v>1.5709955534520481</v>
      </c>
      <c r="CI32" s="47">
        <v>1.8337251584062337</v>
      </c>
      <c r="CJ32" s="47">
        <v>2.1105556785275565</v>
      </c>
      <c r="CK32" s="47">
        <v>2.1693587858786745</v>
      </c>
      <c r="CL32" s="47">
        <v>2.0184256695779652</v>
      </c>
      <c r="CM32" s="47">
        <v>1.0295170200183679</v>
      </c>
      <c r="CN32" s="47">
        <v>2.3125786726176214</v>
      </c>
      <c r="CO32" s="47">
        <v>4.728378512475043</v>
      </c>
      <c r="CP32" s="47">
        <v>4.0092167071709222</v>
      </c>
      <c r="CQ32" s="47">
        <v>4.163231200245777</v>
      </c>
      <c r="CR32" s="47">
        <v>3.5801947270628234</v>
      </c>
      <c r="CS32" s="47">
        <v>2.1307806077963427</v>
      </c>
      <c r="CT32" s="47">
        <v>2.5966178951411902</v>
      </c>
      <c r="CU32" s="47">
        <v>3.8775643746160178</v>
      </c>
      <c r="CV32" s="47">
        <v>3.0445528862468856</v>
      </c>
      <c r="CW32" s="47">
        <v>3.2216417084968576</v>
      </c>
      <c r="CX32" s="47">
        <v>3.6983723679063707</v>
      </c>
      <c r="CY32" s="47">
        <v>2.8961087214764345</v>
      </c>
      <c r="CZ32" s="47">
        <v>3.0923333642039608</v>
      </c>
      <c r="DA32" s="47">
        <v>1.9416397250223592</v>
      </c>
      <c r="DB32" s="47">
        <v>2.5187559120774639</v>
      </c>
      <c r="DC32" s="47">
        <v>2.4789367783596781</v>
      </c>
      <c r="DD32" s="47">
        <v>2.1791373669070695</v>
      </c>
      <c r="DE32" s="47">
        <v>2.9194834866599244</v>
      </c>
      <c r="DF32" s="47">
        <v>2.5106679714388518</v>
      </c>
      <c r="DG32" s="47">
        <v>2.7303933169849439</v>
      </c>
      <c r="DH32" s="47">
        <v>2.8715448289046677</v>
      </c>
      <c r="DI32" s="47">
        <v>2.3933572919308652</v>
      </c>
      <c r="DJ32" s="47">
        <v>2.3939717324097995</v>
      </c>
      <c r="DK32" s="47">
        <v>1.7846337235436007</v>
      </c>
      <c r="DL32" s="47">
        <v>2.789060581455451</v>
      </c>
      <c r="DM32" s="47">
        <v>2.1193518141390473</v>
      </c>
      <c r="DN32" s="47">
        <v>1.8433170636713372</v>
      </c>
      <c r="DO32" s="47">
        <v>2.2795657902026973</v>
      </c>
      <c r="DP32" s="47">
        <v>1.8799088538926172</v>
      </c>
      <c r="DQ32" s="47">
        <v>1.4590732558103026</v>
      </c>
      <c r="DR32" s="47">
        <v>1.2192747612885393</v>
      </c>
      <c r="DS32" s="47">
        <v>1.7076493584773076</v>
      </c>
      <c r="DT32" s="47">
        <v>1.4103695518396646</v>
      </c>
      <c r="DU32" s="47">
        <v>1.6349533140499688</v>
      </c>
      <c r="DV32" s="47">
        <v>1.3725636365189178</v>
      </c>
      <c r="DW32" s="47">
        <v>1.3582202632986835</v>
      </c>
      <c r="DX32" s="47">
        <v>1.4469862673925973</v>
      </c>
      <c r="DY32" s="47">
        <v>0.9221524217179371</v>
      </c>
      <c r="DZ32" s="47">
        <v>2.0486071272428235</v>
      </c>
      <c r="EA32" s="47">
        <v>1.159583018301988</v>
      </c>
      <c r="EB32" s="47">
        <v>1.0817848142835418</v>
      </c>
      <c r="EC32" s="47">
        <v>1.2716209330259887</v>
      </c>
      <c r="ED32" s="47">
        <v>1.2517529422933382</v>
      </c>
      <c r="EE32" s="47">
        <v>1.9623293933949604</v>
      </c>
      <c r="EF32" s="47">
        <v>3.6690447591519408</v>
      </c>
      <c r="EG32" s="47">
        <v>5.8476101046123414</v>
      </c>
      <c r="EH32" s="47">
        <v>5.3576211353945897</v>
      </c>
      <c r="EI32" s="47">
        <v>5.9598507251992769</v>
      </c>
      <c r="EJ32" s="47">
        <v>5.0564333141974567</v>
      </c>
      <c r="EK32" s="47">
        <v>3.5575706034250061</v>
      </c>
      <c r="EL32" s="47">
        <v>3.4080415089039553</v>
      </c>
      <c r="EM32" s="47">
        <v>4.5859482256191679</v>
      </c>
      <c r="EN32" s="47">
        <v>5.4184882433098727</v>
      </c>
      <c r="EO32" s="47">
        <v>4.2648110972154472</v>
      </c>
      <c r="EP32" s="47">
        <v>4.7662078740394191</v>
      </c>
      <c r="EQ32" s="47">
        <v>5.1184437777539262</v>
      </c>
      <c r="ER32" s="47">
        <v>4.5105012110529916</v>
      </c>
      <c r="ES32" s="47">
        <v>3.9698085389558622</v>
      </c>
      <c r="ET32" s="47">
        <v>4.6384837043838063</v>
      </c>
      <c r="EU32" s="47">
        <v>3.5917840054585009</v>
      </c>
      <c r="EV32" s="47">
        <v>4.0322600224478515</v>
      </c>
      <c r="EW32" s="47">
        <v>3.6162274552228686</v>
      </c>
      <c r="EX32" s="47">
        <v>3.4151124449522801</v>
      </c>
      <c r="EY32" s="47">
        <v>3.6143020420303267</v>
      </c>
      <c r="EZ32" s="47">
        <v>3.6484957998201413</v>
      </c>
      <c r="FA32" s="47">
        <v>3.1862336392814248</v>
      </c>
      <c r="FB32" s="47">
        <v>2.6157116587651239</v>
      </c>
      <c r="FC32" s="47">
        <v>3.5245851030985129</v>
      </c>
      <c r="FD32" s="47">
        <v>2.9832843302298309</v>
      </c>
      <c r="FE32" s="47">
        <v>2.3793799067140098</v>
      </c>
      <c r="FF32" s="47">
        <v>3.3266537813059878</v>
      </c>
      <c r="FG32" s="47">
        <v>3.2182478089555584</v>
      </c>
      <c r="FH32" s="47">
        <v>3.447983194112227</v>
      </c>
      <c r="FI32" s="47">
        <v>3.314740029186328</v>
      </c>
      <c r="FJ32" s="47">
        <v>2.8604186077059528</v>
      </c>
      <c r="FK32" s="47">
        <v>3.9548164003786836</v>
      </c>
      <c r="FL32" s="47">
        <v>3.6391416741296827</v>
      </c>
      <c r="FM32" s="47">
        <v>3.1970726617346759</v>
      </c>
      <c r="FN32" s="47">
        <v>2.4341430627536185</v>
      </c>
      <c r="FO32" s="47">
        <v>2.9692628885487546</v>
      </c>
      <c r="FP32" s="47">
        <v>3.7110101958598696</v>
      </c>
      <c r="FQ32" s="47">
        <v>1.9277472968062828</v>
      </c>
      <c r="FR32" s="47">
        <v>2.1684047323796585</v>
      </c>
      <c r="FS32" s="47">
        <v>2.6046560385698601</v>
      </c>
      <c r="FT32" s="47">
        <v>2.8729789942907535</v>
      </c>
      <c r="FU32" s="47">
        <v>2.6897864751946816</v>
      </c>
      <c r="FV32" s="47">
        <v>2.1995115053164715</v>
      </c>
    </row>
    <row r="33" spans="1:178" ht="15" x14ac:dyDescent="0.25">
      <c r="A33" s="49" t="s">
        <v>23</v>
      </c>
      <c r="B33" s="47">
        <v>0</v>
      </c>
      <c r="C33" s="47">
        <v>0</v>
      </c>
      <c r="D33" s="47">
        <v>0</v>
      </c>
      <c r="E33" s="47">
        <v>0</v>
      </c>
      <c r="F33" s="47">
        <v>0</v>
      </c>
      <c r="G33" s="47">
        <v>0</v>
      </c>
      <c r="H33" s="47">
        <v>0</v>
      </c>
      <c r="I33" s="47">
        <v>0</v>
      </c>
      <c r="J33" s="47">
        <v>0</v>
      </c>
      <c r="K33" s="47">
        <v>0</v>
      </c>
      <c r="L33" s="47">
        <v>0</v>
      </c>
      <c r="M33" s="47">
        <v>0</v>
      </c>
      <c r="N33" s="47">
        <v>0</v>
      </c>
      <c r="O33" s="47">
        <v>0</v>
      </c>
      <c r="P33" s="47">
        <v>0</v>
      </c>
      <c r="Q33" s="47">
        <v>0</v>
      </c>
      <c r="R33" s="47">
        <v>0</v>
      </c>
      <c r="S33" s="47">
        <v>0</v>
      </c>
      <c r="T33" s="47">
        <v>0</v>
      </c>
      <c r="U33" s="47">
        <v>0</v>
      </c>
      <c r="V33" s="47">
        <v>0</v>
      </c>
      <c r="W33" s="47">
        <v>0</v>
      </c>
      <c r="X33" s="47">
        <v>0</v>
      </c>
      <c r="Y33" s="47">
        <v>0</v>
      </c>
      <c r="Z33" s="47">
        <v>0</v>
      </c>
      <c r="AA33" s="47">
        <v>0</v>
      </c>
      <c r="AB33" s="47">
        <v>0</v>
      </c>
      <c r="AC33" s="47">
        <v>0</v>
      </c>
      <c r="AD33" s="47">
        <v>0</v>
      </c>
      <c r="AE33" s="47">
        <v>0</v>
      </c>
      <c r="AF33" s="47">
        <v>0</v>
      </c>
      <c r="AG33" s="47">
        <v>0</v>
      </c>
      <c r="AH33" s="47">
        <v>0</v>
      </c>
      <c r="AI33" s="47">
        <v>0</v>
      </c>
      <c r="AJ33" s="47">
        <v>0</v>
      </c>
      <c r="AK33" s="47">
        <v>0</v>
      </c>
      <c r="AL33" s="47">
        <v>0</v>
      </c>
      <c r="AM33" s="47">
        <v>0</v>
      </c>
      <c r="AN33" s="47">
        <v>0</v>
      </c>
      <c r="AO33" s="47">
        <v>0</v>
      </c>
      <c r="AP33" s="47">
        <v>0</v>
      </c>
      <c r="AQ33" s="47">
        <v>0</v>
      </c>
      <c r="AR33" s="47">
        <v>0</v>
      </c>
      <c r="AS33" s="47">
        <v>0</v>
      </c>
      <c r="AT33" s="47">
        <v>0</v>
      </c>
      <c r="AU33" s="47">
        <v>0</v>
      </c>
      <c r="AV33" s="47">
        <v>0</v>
      </c>
      <c r="AW33" s="47">
        <v>0</v>
      </c>
      <c r="AX33" s="47">
        <v>0</v>
      </c>
      <c r="AY33" s="47">
        <v>0</v>
      </c>
      <c r="AZ33" s="47">
        <v>0</v>
      </c>
      <c r="BA33" s="47">
        <v>0</v>
      </c>
      <c r="BB33" s="47">
        <v>0</v>
      </c>
      <c r="BC33" s="47">
        <v>0</v>
      </c>
      <c r="BD33" s="47">
        <v>0</v>
      </c>
      <c r="BE33" s="47">
        <v>0</v>
      </c>
      <c r="BF33" s="47">
        <v>0</v>
      </c>
      <c r="BG33" s="47">
        <v>0</v>
      </c>
      <c r="BH33" s="47">
        <v>0</v>
      </c>
      <c r="BI33" s="47">
        <v>0</v>
      </c>
      <c r="BJ33" s="47">
        <v>0</v>
      </c>
      <c r="BK33" s="47">
        <v>0</v>
      </c>
      <c r="BL33" s="47">
        <v>0</v>
      </c>
      <c r="BM33" s="47">
        <v>0</v>
      </c>
      <c r="BN33" s="47">
        <v>0</v>
      </c>
      <c r="BO33" s="47">
        <v>0</v>
      </c>
      <c r="BP33" s="47">
        <v>0</v>
      </c>
      <c r="BQ33" s="47">
        <v>0</v>
      </c>
      <c r="BR33" s="47">
        <v>0</v>
      </c>
      <c r="BS33" s="47">
        <v>0</v>
      </c>
      <c r="BT33" s="47">
        <v>0</v>
      </c>
      <c r="BU33" s="47">
        <v>1.7405304593771577E-2</v>
      </c>
      <c r="BV33" s="47">
        <v>0</v>
      </c>
      <c r="BW33" s="47">
        <v>0</v>
      </c>
      <c r="BX33" s="47">
        <v>0</v>
      </c>
      <c r="BY33" s="47">
        <v>0</v>
      </c>
      <c r="BZ33" s="47">
        <v>0</v>
      </c>
      <c r="CA33" s="47">
        <v>0</v>
      </c>
      <c r="CB33" s="47">
        <v>0</v>
      </c>
      <c r="CC33" s="47">
        <v>0</v>
      </c>
      <c r="CD33" s="47">
        <v>0</v>
      </c>
      <c r="CE33" s="47">
        <v>0</v>
      </c>
      <c r="CF33" s="47">
        <v>0</v>
      </c>
      <c r="CG33" s="47">
        <v>0</v>
      </c>
      <c r="CH33" s="47">
        <v>0</v>
      </c>
      <c r="CI33" s="47">
        <v>0</v>
      </c>
      <c r="CJ33" s="47">
        <v>0</v>
      </c>
      <c r="CK33" s="47">
        <v>0</v>
      </c>
      <c r="CL33" s="47">
        <v>0</v>
      </c>
      <c r="CM33" s="47">
        <v>0</v>
      </c>
      <c r="CN33" s="47">
        <v>0</v>
      </c>
      <c r="CO33" s="47">
        <v>0</v>
      </c>
      <c r="CP33" s="47">
        <v>0</v>
      </c>
      <c r="CQ33" s="47">
        <v>0</v>
      </c>
      <c r="CR33" s="47">
        <v>0</v>
      </c>
      <c r="CS33" s="47">
        <v>0</v>
      </c>
      <c r="CT33" s="47">
        <v>0</v>
      </c>
      <c r="CU33" s="47">
        <v>0</v>
      </c>
      <c r="CV33" s="47">
        <v>0</v>
      </c>
      <c r="CW33" s="47">
        <v>0</v>
      </c>
      <c r="CX33" s="47">
        <v>0</v>
      </c>
      <c r="CY33" s="47">
        <v>0</v>
      </c>
      <c r="CZ33" s="47">
        <v>0</v>
      </c>
      <c r="DA33" s="47">
        <v>0</v>
      </c>
      <c r="DB33" s="47">
        <v>0</v>
      </c>
      <c r="DC33" s="47">
        <v>0</v>
      </c>
      <c r="DD33" s="47">
        <v>0</v>
      </c>
      <c r="DE33" s="47">
        <v>0</v>
      </c>
      <c r="DF33" s="47">
        <v>0</v>
      </c>
      <c r="DG33" s="47">
        <v>0</v>
      </c>
      <c r="DH33" s="47">
        <v>0</v>
      </c>
      <c r="DI33" s="47">
        <v>0</v>
      </c>
      <c r="DJ33" s="47">
        <v>0</v>
      </c>
      <c r="DK33" s="47">
        <v>0</v>
      </c>
      <c r="DL33" s="47">
        <v>0</v>
      </c>
      <c r="DM33" s="47">
        <v>0</v>
      </c>
      <c r="DN33" s="47">
        <v>0</v>
      </c>
      <c r="DO33" s="47">
        <v>0</v>
      </c>
      <c r="DP33" s="47">
        <v>0</v>
      </c>
      <c r="DQ33" s="47">
        <v>0</v>
      </c>
      <c r="DR33" s="47">
        <v>0</v>
      </c>
      <c r="DS33" s="47">
        <v>0</v>
      </c>
      <c r="DT33" s="47">
        <v>0</v>
      </c>
      <c r="DU33" s="47">
        <v>0</v>
      </c>
      <c r="DV33" s="47">
        <v>0</v>
      </c>
      <c r="DW33" s="47">
        <v>0</v>
      </c>
      <c r="DX33" s="47">
        <v>0</v>
      </c>
      <c r="DY33" s="47">
        <v>0</v>
      </c>
      <c r="DZ33" s="47">
        <v>0</v>
      </c>
      <c r="EA33" s="47">
        <v>0</v>
      </c>
      <c r="EB33" s="47">
        <v>0</v>
      </c>
      <c r="EC33" s="47">
        <v>0</v>
      </c>
      <c r="ED33" s="47">
        <v>0</v>
      </c>
      <c r="EE33" s="47">
        <v>0</v>
      </c>
      <c r="EF33" s="47">
        <v>0</v>
      </c>
      <c r="EG33" s="47">
        <v>0</v>
      </c>
      <c r="EH33" s="47">
        <v>0</v>
      </c>
      <c r="EI33" s="47">
        <v>0</v>
      </c>
      <c r="EJ33" s="47">
        <v>0</v>
      </c>
      <c r="EK33" s="47">
        <v>0</v>
      </c>
      <c r="EL33" s="47">
        <v>0</v>
      </c>
      <c r="EM33" s="47">
        <v>0</v>
      </c>
      <c r="EN33" s="47">
        <v>0</v>
      </c>
      <c r="EO33" s="47">
        <v>0</v>
      </c>
      <c r="EP33" s="47">
        <v>0</v>
      </c>
      <c r="EQ33" s="47">
        <v>0</v>
      </c>
      <c r="ER33" s="47">
        <v>0</v>
      </c>
      <c r="ES33" s="47">
        <v>0</v>
      </c>
      <c r="ET33" s="47">
        <v>0</v>
      </c>
      <c r="EU33" s="47">
        <v>0</v>
      </c>
      <c r="EV33" s="47">
        <v>0</v>
      </c>
      <c r="EW33" s="47">
        <v>0</v>
      </c>
      <c r="EX33" s="47">
        <v>0</v>
      </c>
      <c r="EY33" s="47">
        <v>0</v>
      </c>
      <c r="EZ33" s="47">
        <v>0</v>
      </c>
      <c r="FA33" s="47">
        <v>0</v>
      </c>
      <c r="FB33" s="47">
        <v>0</v>
      </c>
      <c r="FC33" s="47">
        <v>0</v>
      </c>
      <c r="FD33" s="47">
        <v>0</v>
      </c>
      <c r="FE33" s="47">
        <v>0</v>
      </c>
      <c r="FF33" s="47">
        <v>0</v>
      </c>
      <c r="FG33" s="47">
        <v>0</v>
      </c>
      <c r="FH33" s="47">
        <v>0</v>
      </c>
      <c r="FI33" s="47">
        <v>0</v>
      </c>
      <c r="FJ33" s="47">
        <v>0.14013074784074922</v>
      </c>
      <c r="FK33" s="47">
        <v>0.13958131197316201</v>
      </c>
      <c r="FL33" s="47">
        <v>8.0537457545880042E-2</v>
      </c>
      <c r="FM33" s="47">
        <v>0.12173694707958348</v>
      </c>
      <c r="FN33" s="47">
        <v>0</v>
      </c>
      <c r="FO33" s="47">
        <v>0</v>
      </c>
      <c r="FP33" s="47">
        <v>0</v>
      </c>
      <c r="FQ33" s="47">
        <v>0</v>
      </c>
      <c r="FR33" s="47">
        <v>0</v>
      </c>
      <c r="FS33" s="47">
        <v>0</v>
      </c>
      <c r="FT33" s="47">
        <v>0</v>
      </c>
      <c r="FU33" s="47">
        <v>0</v>
      </c>
      <c r="FV33" s="47">
        <v>0</v>
      </c>
    </row>
    <row r="34" spans="1:178" ht="15" x14ac:dyDescent="0.25">
      <c r="A34" s="49" t="s">
        <v>24</v>
      </c>
      <c r="B34" s="47">
        <f>((SUMPRODUCT(--(B$9=Quarterly_kt!$B$9:C$9),Quarterly_kt!$B34:C34)/Fuel_Properties!$D$51))/158.987295</f>
        <v>0</v>
      </c>
      <c r="C34" s="47">
        <f>((SUMPRODUCT(--(C$9=Quarterly_kt!$B$9:D$9),Quarterly_kt!$B34:D34)/Fuel_Properties!$D$51))/158.987295</f>
        <v>0</v>
      </c>
      <c r="D34" s="47">
        <f>((SUMPRODUCT(--(D$9=Quarterly_kt!$B$9:E$9),Quarterly_kt!$B34:E34)/Fuel_Properties!$D$51))/158.987295</f>
        <v>0</v>
      </c>
      <c r="E34" s="47">
        <f>((SUMPRODUCT(--(E$9=Quarterly_kt!$B$9:F$9),Quarterly_kt!$B34:F34)/Fuel_Properties!$D$51))/158.987295</f>
        <v>0</v>
      </c>
      <c r="F34" s="47">
        <f>((SUMPRODUCT(--(F$9=Quarterly_kt!$B$9:G$9),Quarterly_kt!$B34:G34)/Fuel_Properties!$D$51))/158.987295</f>
        <v>0</v>
      </c>
      <c r="G34" s="47">
        <f>((SUMPRODUCT(--(G$9=Quarterly_kt!$B$9:H$9),Quarterly_kt!$B34:H34)/Fuel_Properties!$D$51))/158.987295</f>
        <v>0</v>
      </c>
      <c r="H34" s="47">
        <f>((SUMPRODUCT(--(H$9=Quarterly_kt!$B$9:I$9),Quarterly_kt!$B34:I34)/Fuel_Properties!$D$51))/158.987295</f>
        <v>0</v>
      </c>
      <c r="I34" s="47">
        <f>((SUMPRODUCT(--(I$9=Quarterly_kt!$B$9:J$9),Quarterly_kt!$B34:J34)/Fuel_Properties!$D$51))/158.987295</f>
        <v>0</v>
      </c>
      <c r="J34" s="47">
        <f>((SUMPRODUCT(--(J$9=Quarterly_kt!$B$9:K$9),Quarterly_kt!$B34:K34)/Fuel_Properties!$D$51))/158.987295</f>
        <v>0</v>
      </c>
      <c r="K34" s="47">
        <f>((SUMPRODUCT(--(K$9=Quarterly_kt!$B$9:L$9),Quarterly_kt!$B34:L34)/Fuel_Properties!$D$51))/158.987295</f>
        <v>0</v>
      </c>
      <c r="L34" s="47">
        <f>((SUMPRODUCT(--(L$9=Quarterly_kt!$B$9:M$9),Quarterly_kt!$B34:M34)/Fuel_Properties!$D$51))/158.987295</f>
        <v>0</v>
      </c>
      <c r="M34" s="47">
        <f>((SUMPRODUCT(--(M$9=Quarterly_kt!$B$9:N$9),Quarterly_kt!$B34:N34)/Fuel_Properties!$D$51))/158.987295</f>
        <v>0</v>
      </c>
      <c r="N34" s="47">
        <f>((SUMPRODUCT(--(N$9=Quarterly_kt!$B$9:O$9),Quarterly_kt!$B34:O34)/Fuel_Properties!$D$51))/158.987295</f>
        <v>0</v>
      </c>
      <c r="O34" s="47">
        <f>((SUMPRODUCT(--(O$9=Quarterly_kt!$B$9:P$9),Quarterly_kt!$B34:P34)/Fuel_Properties!$D$51))/158.987295</f>
        <v>0</v>
      </c>
      <c r="P34" s="47">
        <f>((SUMPRODUCT(--(P$9=Quarterly_kt!$B$9:Q$9),Quarterly_kt!$B34:Q34)/Fuel_Properties!$D$51))/158.987295</f>
        <v>0</v>
      </c>
      <c r="Q34" s="47">
        <f>((SUMPRODUCT(--(Q$9=Quarterly_kt!$B$9:R$9),Quarterly_kt!$B34:R34)/Fuel_Properties!$D$51))/158.987295</f>
        <v>0</v>
      </c>
      <c r="R34" s="47">
        <f>((SUMPRODUCT(--(R$9=Quarterly_kt!$B$9:S$9),Quarterly_kt!$B34:S34)/Fuel_Properties!$D$51))/158.987295</f>
        <v>0</v>
      </c>
      <c r="S34" s="47">
        <f>((SUMPRODUCT(--(S$9=Quarterly_kt!$B$9:T$9),Quarterly_kt!$B34:T34)/Fuel_Properties!$D$51))/158.987295</f>
        <v>0</v>
      </c>
      <c r="T34" s="47">
        <f>((SUMPRODUCT(--(T$9=Quarterly_kt!$B$9:U$9),Quarterly_kt!$B34:U34)/Fuel_Properties!$D$51))/158.987295</f>
        <v>0</v>
      </c>
      <c r="U34" s="47">
        <f>((SUMPRODUCT(--(U$9=Quarterly_kt!$B$9:V$9),Quarterly_kt!$B34:V34)/Fuel_Properties!$D$51))/158.987295</f>
        <v>0</v>
      </c>
      <c r="V34" s="47">
        <f>((SUMPRODUCT(--(V$9=Quarterly_kt!$B$9:W$9),Quarterly_kt!$B34:W34)/Fuel_Properties!$D$51))/158.987295</f>
        <v>0</v>
      </c>
      <c r="W34" s="47">
        <f>((SUMPRODUCT(--(W$9=Quarterly_kt!$B$9:X$9),Quarterly_kt!$B34:X34)/Fuel_Properties!$D$51))/158.987295</f>
        <v>0</v>
      </c>
      <c r="X34" s="47">
        <f>((SUMPRODUCT(--(X$9=Quarterly_kt!$B$9:Y$9),Quarterly_kt!$B34:Y34)/Fuel_Properties!$D$51))/158.987295</f>
        <v>0</v>
      </c>
      <c r="Y34" s="47">
        <f>((SUMPRODUCT(--(Y$9=Quarterly_kt!$B$9:Z$9),Quarterly_kt!$B34:Z34)/Fuel_Properties!$D$51))/158.987295</f>
        <v>0</v>
      </c>
      <c r="Z34" s="47">
        <f>((SUMPRODUCT(--(Z$9=Quarterly_kt!$B$9:AA$9),Quarterly_kt!$B34:AA34)/Fuel_Properties!$D$51))/158.987295</f>
        <v>0</v>
      </c>
      <c r="AA34" s="47">
        <f>((SUMPRODUCT(--(AA$9=Quarterly_kt!$B$9:AB$9),Quarterly_kt!$B34:AB34)/Fuel_Properties!$D$51))/158.987295</f>
        <v>0</v>
      </c>
      <c r="AB34" s="47">
        <f>((SUMPRODUCT(--(AB$9=Quarterly_kt!$B$9:AC$9),Quarterly_kt!$B34:AC34)/Fuel_Properties!$D$51))/158.987295</f>
        <v>0</v>
      </c>
      <c r="AC34" s="47">
        <f>((SUMPRODUCT(--(AC$9=Quarterly_kt!$B$9:AD$9),Quarterly_kt!$B34:AD34)/Fuel_Properties!$D$51))/158.987295</f>
        <v>0</v>
      </c>
      <c r="AD34" s="47">
        <f>((SUMPRODUCT(--(AD$9=Quarterly_kt!$B$9:AE$9),Quarterly_kt!$B34:AE34)/Fuel_Properties!$D$51))/158.987295</f>
        <v>0</v>
      </c>
      <c r="AE34" s="47">
        <f>((SUMPRODUCT(--(AE$9=Quarterly_kt!$B$9:AF$9),Quarterly_kt!$B34:AF34)/Fuel_Properties!$D$51))/158.987295</f>
        <v>0</v>
      </c>
      <c r="AF34" s="47">
        <f>((SUMPRODUCT(--(AF$9=Quarterly_kt!$B$9:AG$9),Quarterly_kt!$B34:AG34)/Fuel_Properties!$D$51))/158.987295</f>
        <v>0</v>
      </c>
      <c r="AG34" s="47">
        <f>((SUMPRODUCT(--(AG$9=Quarterly_kt!$B$9:AH$9),Quarterly_kt!$B34:AH34)/Fuel_Properties!$D$51))/158.987295</f>
        <v>0</v>
      </c>
      <c r="AH34" s="47">
        <f>((SUMPRODUCT(--(AH$9=Quarterly_kt!$B$9:AI$9),Quarterly_kt!$B34:AI34)/Fuel_Properties!$D$51))/158.987295</f>
        <v>0</v>
      </c>
      <c r="AI34" s="47">
        <f>((SUMPRODUCT(--(AI$9=Quarterly_kt!$B$9:AJ$9),Quarterly_kt!$B34:AJ34)/Fuel_Properties!$D$51))/158.987295</f>
        <v>0</v>
      </c>
      <c r="AJ34" s="47">
        <f>((SUMPRODUCT(--(AJ$9=Quarterly_kt!$B$9:AK$9),Quarterly_kt!$B34:AK34)/Fuel_Properties!$D$51))/158.987295</f>
        <v>0</v>
      </c>
      <c r="AK34" s="47">
        <f>((SUMPRODUCT(--(AK$9=Quarterly_kt!$B$9:AL$9),Quarterly_kt!$B34:AL34)/Fuel_Properties!$D$51))/158.987295</f>
        <v>0</v>
      </c>
      <c r="AL34" s="47">
        <f>((SUMPRODUCT(--(AL$9=Quarterly_kt!$B$9:AM$9),Quarterly_kt!$B34:AM34)/Fuel_Properties!$D$51))/158.987295</f>
        <v>0</v>
      </c>
      <c r="AM34" s="47">
        <f>((SUMPRODUCT(--(AM$9=Quarterly_kt!$B$9:AN$9),Quarterly_kt!$B34:AN34)/Fuel_Properties!$D$51))/158.987295</f>
        <v>0</v>
      </c>
      <c r="AN34" s="47">
        <f>((SUMPRODUCT(--(AN$9=Quarterly_kt!$B$9:AO$9),Quarterly_kt!$B34:AO34)/Fuel_Properties!$D$51))/158.987295</f>
        <v>0</v>
      </c>
      <c r="AO34" s="47">
        <f>((SUMPRODUCT(--(AO$9=Quarterly_kt!$B$9:AP$9),Quarterly_kt!$B34:AP34)/Fuel_Properties!$D$51))/158.987295</f>
        <v>0</v>
      </c>
      <c r="AP34" s="47">
        <f>((SUMPRODUCT(--(AP$9=Quarterly_kt!$B$9:AQ$9),Quarterly_kt!$B34:AQ34)/Fuel_Properties!$D$51))/158.987295</f>
        <v>0</v>
      </c>
      <c r="AQ34" s="47">
        <f>((SUMPRODUCT(--(AQ$9=Quarterly_kt!$B$9:AR$9),Quarterly_kt!$B34:AR34)/Fuel_Properties!$D$51))/158.987295</f>
        <v>0</v>
      </c>
      <c r="AR34" s="47">
        <f>((SUMPRODUCT(--(AR$9=Quarterly_kt!$B$9:AS$9),Quarterly_kt!$B34:AS34)/Fuel_Properties!$D$51))/158.987295</f>
        <v>0</v>
      </c>
      <c r="AS34" s="47">
        <f>((SUMPRODUCT(--(AS$9=Quarterly_kt!$B$9:AT$9),Quarterly_kt!$B34:AT34)/Fuel_Properties!$D$51))/158.987295</f>
        <v>0</v>
      </c>
      <c r="AT34" s="47">
        <f>((SUMPRODUCT(--(AT$9=Quarterly_kt!$B$9:AU$9),Quarterly_kt!$B34:AU34)/Fuel_Properties!$D$51))/158.987295</f>
        <v>0</v>
      </c>
      <c r="AU34" s="47">
        <f>((SUMPRODUCT(--(AU$9=Quarterly_kt!$B$9:AV$9),Quarterly_kt!$B34:AV34)/Fuel_Properties!$D$51))/158.987295</f>
        <v>0</v>
      </c>
      <c r="AV34" s="47">
        <f>((SUMPRODUCT(--(AV$9=Quarterly_kt!$B$9:AW$9),Quarterly_kt!$B34:AW34)/Fuel_Properties!$D$51))/158.987295</f>
        <v>0</v>
      </c>
      <c r="AW34" s="47">
        <f>((SUMPRODUCT(--(AW$9=Quarterly_kt!$B$9:AX$9),Quarterly_kt!$B34:AX34)/Fuel_Properties!$D$51))/158.987295</f>
        <v>0</v>
      </c>
      <c r="AX34" s="47">
        <f>((SUMPRODUCT(--(AX$9=Quarterly_kt!$B$9:AY$9),Quarterly_kt!$B34:AY34)/Fuel_Properties!$D$51))/158.987295</f>
        <v>0</v>
      </c>
      <c r="AY34" s="47">
        <f>((SUMPRODUCT(--(AY$9=Quarterly_kt!$B$9:AZ$9),Quarterly_kt!$B34:AZ34)/Fuel_Properties!$D$51))/158.987295</f>
        <v>0</v>
      </c>
      <c r="AZ34" s="47">
        <f>((SUMPRODUCT(--(AZ$9=Quarterly_kt!$B$9:BA$9),Quarterly_kt!$B34:BA34)/Fuel_Properties!$D$51))/158.987295</f>
        <v>0</v>
      </c>
      <c r="BA34" s="47">
        <f>((SUMPRODUCT(--(BA$9=Quarterly_kt!$B$9:BB$9),Quarterly_kt!$B34:BB34)/Fuel_Properties!$D$51))/158.987295</f>
        <v>0</v>
      </c>
      <c r="BB34" s="47">
        <f>((SUMPRODUCT(--(BB$9=Quarterly_kt!$B$9:BC$9),Quarterly_kt!$B34:BC34)/Fuel_Properties!$D$51))/158.987295</f>
        <v>0</v>
      </c>
      <c r="BC34" s="47">
        <f>((SUMPRODUCT(--(BC$9=Quarterly_kt!$B$9:BD$9),Quarterly_kt!$B34:BD34)/Fuel_Properties!$D$51))/158.987295</f>
        <v>0</v>
      </c>
      <c r="BD34" s="47">
        <f>((SUMPRODUCT(--(BD$9=Quarterly_kt!$B$9:BE$9),Quarterly_kt!$B34:BE34)/Fuel_Properties!$D$51))/158.987295</f>
        <v>1.1205491668291016E-2</v>
      </c>
      <c r="BE34" s="47">
        <f>((SUMPRODUCT(--(BE$9=Quarterly_kt!$B$9:BF$9),Quarterly_kt!$B34:BF34)/Fuel_Properties!$D$51))/158.987295</f>
        <v>0</v>
      </c>
      <c r="BF34" s="47">
        <f>((SUMPRODUCT(--(BF$9=Quarterly_kt!$B$9:BG$9),Quarterly_kt!$B34:BG34)/Fuel_Properties!$D$51))/158.987295</f>
        <v>0</v>
      </c>
      <c r="BG34" s="47">
        <f>((SUMPRODUCT(--(BG$9=Quarterly_kt!$B$9:BH$9),Quarterly_kt!$B34:BH34)/Fuel_Properties!$D$51))/158.987295</f>
        <v>1.1389069799064764E-2</v>
      </c>
      <c r="BH34" s="47">
        <f>((SUMPRODUCT(--(BH$9=Quarterly_kt!$B$9:BI$9),Quarterly_kt!$B34:BI34)/Fuel_Properties!$D$51))/158.987295</f>
        <v>1.1325302830852793E-2</v>
      </c>
      <c r="BI34" s="47">
        <f>((SUMPRODUCT(--(BI$9=Quarterly_kt!$B$9:BJ$9),Quarterly_kt!$B34:BJ34)/Fuel_Properties!$D$51))/158.987295</f>
        <v>5.873086230822425E-3</v>
      </c>
      <c r="BJ34" s="47">
        <f>((SUMPRODUCT(--(BJ$9=Quarterly_kt!$B$9:BK$9),Quarterly_kt!$B34:BK34)/Fuel_Properties!$D$51))/158.987295</f>
        <v>5.9687402369045942E-3</v>
      </c>
      <c r="BK34" s="47">
        <f>((SUMPRODUCT(--(BK$9=Quarterly_kt!$B$9:BL$9),Quarterly_kt!$B34:BL34)/Fuel_Properties!$D$51))/158.987295</f>
        <v>1.7950854212386156E-2</v>
      </c>
      <c r="BL34" s="47">
        <f>((SUMPRODUCT(--(BL$9=Quarterly_kt!$B$9:BM$9),Quarterly_kt!$B34:BM34)/Fuel_Properties!$D$51))/158.987295</f>
        <v>2.3976986852940054E-2</v>
      </c>
      <c r="BM34" s="47">
        <f>((SUMPRODUCT(--(BM$9=Quarterly_kt!$B$9:BN$9),Quarterly_kt!$B34:BN34)/Fuel_Properties!$D$51))/158.987295</f>
        <v>3.7100563231331804E-2</v>
      </c>
      <c r="BN34" s="47">
        <f>((SUMPRODUCT(--(BN$9=Quarterly_kt!$B$9:BO$9),Quarterly_kt!$B34:BO34)/Fuel_Properties!$D$51))/158.987295</f>
        <v>1.7064472120498601E-2</v>
      </c>
      <c r="BO34" s="47">
        <f>((SUMPRODUCT(--(BO$9=Quarterly_kt!$B$9:BP$9),Quarterly_kt!$B34:BP34)/Fuel_Properties!$D$51))/158.987295</f>
        <v>2.2905678865199786E-2</v>
      </c>
      <c r="BP34" s="47">
        <f>((SUMPRODUCT(--(BP$9=Quarterly_kt!$B$9:BQ$9),Quarterly_kt!$B34:BQ34)/Fuel_Properties!$D$51))/158.987295</f>
        <v>4.6978324166427277E-2</v>
      </c>
      <c r="BQ34" s="47">
        <f>((SUMPRODUCT(--(BQ$9=Quarterly_kt!$B$9:BR$9),Quarterly_kt!$B34:BR34)/Fuel_Properties!$D$51))/158.987295</f>
        <v>4.0626969237855588E-2</v>
      </c>
      <c r="BR34" s="47">
        <f>((SUMPRODUCT(--(BR$9=Quarterly_kt!$B$9:BS$9),Quarterly_kt!$B34:BS34)/Fuel_Properties!$D$51))/158.987295</f>
        <v>3.0977906963942002E-2</v>
      </c>
      <c r="BS34" s="47">
        <f>((SUMPRODUCT(--(BS$9=Quarterly_kt!$B$9:BT$9),Quarterly_kt!$B34:BT34)/Fuel_Properties!$D$51))/158.987295</f>
        <v>3.8869617103045095E-2</v>
      </c>
      <c r="BT34" s="47">
        <f>((SUMPRODUCT(--(BT$9=Quarterly_kt!$B$9:BU$9),Quarterly_kt!$B34:BU34)/Fuel_Properties!$D$51))/158.987295</f>
        <v>7.5147926399220522E-2</v>
      </c>
      <c r="BU34" s="47">
        <f>((SUMPRODUCT(--(BU$9=Quarterly_kt!$B$9:BV$9),Quarterly_kt!$B34:BV34)/Fuel_Properties!$D$51))/158.987295</f>
        <v>6.7020642823129278E-2</v>
      </c>
      <c r="BV34" s="47">
        <f>((SUMPRODUCT(--(BV$9=Quarterly_kt!$B$9:BW$9),Quarterly_kt!$B34:BW34)/Fuel_Properties!$D$51))/158.987295</f>
        <v>7.4558992806750143E-2</v>
      </c>
      <c r="BW34" s="47">
        <f>((SUMPRODUCT(--(BW$9=Quarterly_kt!$B$9:BX$9),Quarterly_kt!$B34:BX34)/Fuel_Properties!$D$51))/158.987295</f>
        <v>0.1263851489441436</v>
      </c>
      <c r="BX34" s="47">
        <f>((SUMPRODUCT(--(BX$9=Quarterly_kt!$B$9:BY$9),Quarterly_kt!$B34:BY34)/Fuel_Properties!$D$51))/158.987295</f>
        <v>6.4429335016259609E-2</v>
      </c>
      <c r="BY34" s="47">
        <f>((SUMPRODUCT(--(BY$9=Quarterly_kt!$B$9:BZ$9),Quarterly_kt!$B34:BZ34)/Fuel_Properties!$D$51))/158.987295</f>
        <v>2.296841010634483E-2</v>
      </c>
      <c r="BZ34" s="47">
        <f>((SUMPRODUCT(--(BZ$9=Quarterly_kt!$B$9:CA$9),Quarterly_kt!$B34:CA34)/Fuel_Properties!$D$51))/158.987295</f>
        <v>6.7609576415599656E-2</v>
      </c>
      <c r="CA34" s="47">
        <f>((SUMPRODUCT(--(CA$9=Quarterly_kt!$B$9:CB$9),Quarterly_kt!$B34:CB34)/Fuel_Properties!$D$51))/158.987295</f>
        <v>9.8469696661047573E-2</v>
      </c>
      <c r="CB34" s="47">
        <f>((SUMPRODUCT(--(CB$9=Quarterly_kt!$B$9:CC$9),Quarterly_kt!$B34:CC34)/Fuel_Properties!$D$51))/158.987295</f>
        <v>4.6054606931183739E-2</v>
      </c>
      <c r="CC34" s="47">
        <f>((SUMPRODUCT(--(CC$9=Quarterly_kt!$B$9:CD$9),Quarterly_kt!$B34:CD34)/Fuel_Properties!$D$51))/158.987295</f>
        <v>0.10459460602273953</v>
      </c>
      <c r="CD34" s="47">
        <f>((SUMPRODUCT(--(CD$9=Quarterly_kt!$B$9:CE$9),Quarterly_kt!$B34:CE34)/Fuel_Properties!$D$51))/158.987295</f>
        <v>8.8881857775629777E-2</v>
      </c>
      <c r="CE34" s="47">
        <f>((SUMPRODUCT(--(CE$9=Quarterly_kt!$B$9:CF$9),Quarterly_kt!$B34:CF34)/Fuel_Properties!$D$51))/158.987295</f>
        <v>9.9070408925367393E-2</v>
      </c>
      <c r="CF34" s="47">
        <f>((SUMPRODUCT(--(CF$9=Quarterly_kt!$B$9:CG$9),Quarterly_kt!$B34:CG34)/Fuel_Properties!$D$51))/158.987295</f>
        <v>5.3804973008093934E-2</v>
      </c>
      <c r="CG34" s="47">
        <f>((SUMPRODUCT(--(CG$9=Quarterly_kt!$B$9:CH$9),Quarterly_kt!$B34:CH34)/Fuel_Properties!$D$51))/158.987295</f>
        <v>3.6879021560495211E-2</v>
      </c>
      <c r="CH34" s="47">
        <f>((SUMPRODUCT(--(CH$9=Quarterly_kt!$B$9:CI$9),Quarterly_kt!$B34:CI34)/Fuel_Properties!$D$51))/158.987295</f>
        <v>3.3533878755263452E-2</v>
      </c>
      <c r="CI34" s="47">
        <f>((SUMPRODUCT(--(CI$9=Quarterly_kt!$B$9:CJ$9),Quarterly_kt!$B34:CJ34)/Fuel_Properties!$D$51))/158.987295</f>
        <v>2.6608019707811778E-2</v>
      </c>
      <c r="CJ34" s="47">
        <f>((SUMPRODUCT(--(CJ$9=Quarterly_kt!$B$9:CK$9),Quarterly_kt!$B34:CK34)/Fuel_Properties!$D$51))/158.987295</f>
        <v>6.8280960711015901E-2</v>
      </c>
      <c r="CK34" s="47">
        <f>((SUMPRODUCT(--(CK$9=Quarterly_kt!$B$9:CL$9),Quarterly_kt!$B34:CL34)/Fuel_Properties!$D$51))/158.987295</f>
        <v>3.2356011570322696E-2</v>
      </c>
      <c r="CL34" s="47">
        <f>((SUMPRODUCT(--(CL$9=Quarterly_kt!$B$9:CM$9),Quarterly_kt!$B34:CM34)/Fuel_Properties!$D$51))/158.987295</f>
        <v>2.9446679623519011E-2</v>
      </c>
      <c r="CM34" s="47">
        <f>((SUMPRODUCT(--(CM$9=Quarterly_kt!$B$9:CN$9),Quarterly_kt!$B34:CN34)/Fuel_Properties!$D$51))/158.987295</f>
        <v>7.8881765375482735E-2</v>
      </c>
      <c r="CN34" s="47">
        <f>((SUMPRODUCT(--(CN$9=Quarterly_kt!$B$9:CO$9),Quarterly_kt!$B34:CO34)/Fuel_Properties!$D$51))/158.987295</f>
        <v>0.19989583995629648</v>
      </c>
      <c r="CO34" s="47">
        <f>((SUMPRODUCT(--(CO$9=Quarterly_kt!$B$9:CP$9),Quarterly_kt!$B34:CP34)/Fuel_Properties!$D$51))/158.987295</f>
        <v>0.15362921693182338</v>
      </c>
      <c r="CP34" s="47">
        <f>((SUMPRODUCT(--(CP$9=Quarterly_kt!$B$9:CQ$9),Quarterly_kt!$B34:CQ34)/Fuel_Properties!$D$51))/158.987295</f>
        <v>0.13748065782628557</v>
      </c>
      <c r="CQ34" s="47">
        <f>((SUMPRODUCT(--(CQ$9=Quarterly_kt!$B$9:CR$9),Quarterly_kt!$B34:CR34)/Fuel_Properties!$D$51))/158.987295</f>
        <v>0.17688031516255401</v>
      </c>
      <c r="CR34" s="47">
        <f>((SUMPRODUCT(--(CR$9=Quarterly_kt!$B$9:CS$9),Quarterly_kt!$B34:CS34)/Fuel_Properties!$D$51))/158.987295</f>
        <v>0.20446596463386663</v>
      </c>
      <c r="CS34" s="47">
        <f>((SUMPRODUCT(--(CS$9=Quarterly_kt!$B$9:CT$9),Quarterly_kt!$B34:CT34)/Fuel_Properties!$D$51))/158.987295</f>
        <v>0.2231940528744247</v>
      </c>
      <c r="CT34" s="47">
        <f>((SUMPRODUCT(--(CT$9=Quarterly_kt!$B$9:CU$9),Quarterly_kt!$B34:CU34)/Fuel_Properties!$D$51))/158.987295</f>
        <v>0.11141445702354653</v>
      </c>
      <c r="CU34" s="47">
        <f>((SUMPRODUCT(--(CU$9=Quarterly_kt!$B$9:CV$9),Quarterly_kt!$B34:CV34)/Fuel_Properties!$D$51))/158.987295</f>
        <v>0.23222829418292035</v>
      </c>
      <c r="CV34" s="47">
        <f>((SUMPRODUCT(--(CV$9=Quarterly_kt!$B$9:CW$9),Quarterly_kt!$B34:CW34)/Fuel_Properties!$D$51))/158.987295</f>
        <v>0.24708119938502335</v>
      </c>
      <c r="CW34" s="47">
        <f>((SUMPRODUCT(--(CW$9=Quarterly_kt!$B$9:CX$9),Quarterly_kt!$B34:CX34)/Fuel_Properties!$D$51))/158.987295</f>
        <v>0.27646898564929534</v>
      </c>
      <c r="CX34" s="47">
        <f>((SUMPRODUCT(--(CX$9=Quarterly_kt!$B$9:CY$9),Quarterly_kt!$B34:CY34)/Fuel_Properties!$D$51))/158.987295</f>
        <v>0.24249929603560377</v>
      </c>
      <c r="CY34" s="47">
        <f>((SUMPRODUCT(--(CY$9=Quarterly_kt!$B$9:CZ$9),Quarterly_kt!$B34:CZ34)/Fuel_Properties!$D$51))/158.987295</f>
        <v>0.31479678384726767</v>
      </c>
      <c r="CZ34" s="47">
        <f>((SUMPRODUCT(--(CZ$9=Quarterly_kt!$B$9:DA$9),Quarterly_kt!$B34:DA34)/Fuel_Properties!$D$51))/158.987295</f>
        <v>0.25804714287682184</v>
      </c>
      <c r="DA34" s="47">
        <f>((SUMPRODUCT(--(DA$9=Quarterly_kt!$B$9:DB$9),Quarterly_kt!$B34:DB34)/Fuel_Properties!$D$51))/158.987295</f>
        <v>0.22134480139406776</v>
      </c>
      <c r="DB34" s="47">
        <f>((SUMPRODUCT(--(DB$9=Quarterly_kt!$B$9:DC$9),Quarterly_kt!$B34:DC34)/Fuel_Properties!$D$51))/158.987295</f>
        <v>0.26026153318451045</v>
      </c>
      <c r="DC34" s="47">
        <f>((SUMPRODUCT(--(DC$9=Quarterly_kt!$B$9:DD$9),Quarterly_kt!$B34:DD34)/Fuel_Properties!$D$51))/158.987295</f>
        <v>0.20743418993991736</v>
      </c>
      <c r="DD34" s="47">
        <f>((SUMPRODUCT(--(DD$9=Quarterly_kt!$B$9:DE$9),Quarterly_kt!$B34:DE34)/Fuel_Properties!$D$51))/158.987295</f>
        <v>0.20526691431962635</v>
      </c>
      <c r="DE34" s="47">
        <f>((SUMPRODUCT(--(DE$9=Quarterly_kt!$B$9:DF$9),Quarterly_kt!$B34:DF34)/Fuel_Properties!$D$51))/158.987295</f>
        <v>0.28052084876549149</v>
      </c>
      <c r="DF34" s="47">
        <f>((SUMPRODUCT(--(DF$9=Quarterly_kt!$B$9:DG$9),Quarterly_kt!$B34:DG34)/Fuel_Properties!$D$51))/158.987295</f>
        <v>0.2525818391386967</v>
      </c>
      <c r="DG34" s="47">
        <f>((SUMPRODUCT(--(DG$9=Quarterly_kt!$B$9:DH$9),Quarterly_kt!$B34:DH34)/Fuel_Properties!$D$51))/158.987295</f>
        <v>0.2622167927115121</v>
      </c>
      <c r="DH34" s="47">
        <f>((SUMPRODUCT(--(DH$9=Quarterly_kt!$B$9:DI$9),Quarterly_kt!$B34:DI34)/Fuel_Properties!$D$51))/158.987295</f>
        <v>0.2200373688187835</v>
      </c>
      <c r="DI34" s="47">
        <f>((SUMPRODUCT(--(DI$9=Quarterly_kt!$B$9:DJ$9),Quarterly_kt!$B34:DJ34)/Fuel_Properties!$D$51))/158.987295</f>
        <v>0.26093291747992664</v>
      </c>
      <c r="DJ34" s="47">
        <f>((SUMPRODUCT(--(DJ$9=Quarterly_kt!$B$9:DK$9),Quarterly_kt!$B34:DK34)/Fuel_Properties!$D$51))/158.987295</f>
        <v>0.19334689840802585</v>
      </c>
      <c r="DK34" s="47">
        <f>((SUMPRODUCT(--(DK$9=Quarterly_kt!$B$9:DL$9),Quarterly_kt!$B34:DL34)/Fuel_Properties!$D$51))/158.987295</f>
        <v>0.25055590758059859</v>
      </c>
      <c r="DL34" s="47">
        <f>((SUMPRODUCT(--(DL$9=Quarterly_kt!$B$9:DM$9),Quarterly_kt!$B34:DM34)/Fuel_Properties!$D$51))/158.987295</f>
        <v>0.18620902326728483</v>
      </c>
      <c r="DM34" s="47">
        <f>((SUMPRODUCT(--(DM$9=Quarterly_kt!$B$9:DN$9),Quarterly_kt!$B34:DN34)/Fuel_Properties!$D$51))/158.987295</f>
        <v>0.17035493095798221</v>
      </c>
      <c r="DN34" s="47">
        <f>((SUMPRODUCT(--(DN$9=Quarterly_kt!$B$9:DO$9),Quarterly_kt!$B34:DO34)/Fuel_Properties!$D$51))/158.987295</f>
        <v>0.11075726225251654</v>
      </c>
      <c r="DO34" s="47">
        <f>((SUMPRODUCT(--(DO$9=Quarterly_kt!$B$9:DP$9),Quarterly_kt!$B34:DP34)/Fuel_Properties!$D$51))/158.987295</f>
        <v>6.6521026991313834E-2</v>
      </c>
      <c r="DP34" s="47">
        <f>((SUMPRODUCT(--(DP$9=Quarterly_kt!$B$9:DQ$9),Quarterly_kt!$B34:DQ34)/Fuel_Properties!$D$51))/158.987295</f>
        <v>6.4621506996823591E-2</v>
      </c>
      <c r="DQ34" s="47">
        <f>((SUMPRODUCT(--(DQ$9=Quarterly_kt!$B$9:DR$9),Quarterly_kt!$B34:DR34)/Fuel_Properties!$D$51))/158.987295</f>
        <v>5.4193000241739495E-2</v>
      </c>
      <c r="DR34" s="47">
        <f>((SUMPRODUCT(--(DR$9=Quarterly_kt!$B$9:DS$9),Quarterly_kt!$B34:DS34)/Fuel_Properties!$D$51))/158.987295</f>
        <v>7.0923896395549788E-2</v>
      </c>
      <c r="DS34" s="47">
        <f>((SUMPRODUCT(--(DS$9=Quarterly_kt!$B$9:DT$9),Quarterly_kt!$B34:DT34)/Fuel_Properties!$D$51))/158.987295</f>
        <v>2.3083606873564495E-2</v>
      </c>
      <c r="DT34" s="47">
        <f>((SUMPRODUCT(--(DT$9=Quarterly_kt!$B$9:DU$9),Quarterly_kt!$B34:DU34)/Fuel_Properties!$D$51))/158.987295</f>
        <v>1.1076357310178107E-2</v>
      </c>
      <c r="DU34" s="47">
        <f>((SUMPRODUCT(--(DU$9=Quarterly_kt!$B$9:DV$9),Quarterly_kt!$B34:DV34)/Fuel_Properties!$D$51))/158.987295</f>
        <v>5.7186961490170003E-2</v>
      </c>
      <c r="DV34" s="47">
        <f>((SUMPRODUCT(--(DV$9=Quarterly_kt!$B$9:DW$9),Quarterly_kt!$B34:DW34)/Fuel_Properties!$D$51))/158.987295</f>
        <v>5.0022864904829052E-2</v>
      </c>
      <c r="DW34" s="47">
        <f>((SUMPRODUCT(--(DW$9=Quarterly_kt!$B$9:DX$9),Quarterly_kt!$B34:DX34)/Fuel_Properties!$D$51))/158.987295</f>
        <v>4.4286546539431024E-2</v>
      </c>
      <c r="DX34" s="47">
        <f>((SUMPRODUCT(--(DX$9=Quarterly_kt!$B$9:DY$9),Quarterly_kt!$B34:DY34)/Fuel_Properties!$D$51))/158.987295</f>
        <v>1.9378907074713767E-2</v>
      </c>
      <c r="DY34" s="47">
        <f>((SUMPRODUCT(--(DY$9=Quarterly_kt!$B$9:DZ$9),Quarterly_kt!$B34:DZ34)/Fuel_Properties!$D$51))/158.987295</f>
        <v>1.8234161650938659E-2</v>
      </c>
      <c r="DZ34" s="47">
        <f>((SUMPRODUCT(--(DZ$9=Quarterly_kt!$B$9:EA$9),Quarterly_kt!$B34:EA34)/Fuel_Properties!$D$51))/158.987295</f>
        <v>2.3970470626236688E-2</v>
      </c>
      <c r="EA34" s="47">
        <f>((SUMPRODUCT(--(EA$9=Quarterly_kt!$B$9:EB$9),Quarterly_kt!$B34:EB34)/Fuel_Properties!$D$51))/158.987295</f>
        <v>4.1588229869049712E-2</v>
      </c>
      <c r="EB34" s="47">
        <f>((SUMPRODUCT(--(EB$9=Quarterly_kt!$B$9:EC$9),Quarterly_kt!$B34:EC34)/Fuel_Properties!$D$51))/158.987295</f>
        <v>2.4718954707530294E-3</v>
      </c>
      <c r="EC34" s="47">
        <f>((SUMPRODUCT(--(EC$9=Quarterly_kt!$B$9:ED$9),Quarterly_kt!$B34:ED34)/Fuel_Properties!$D$51))/158.987295</f>
        <v>2.522214208406562E-3</v>
      </c>
      <c r="ED34" s="47">
        <f>((SUMPRODUCT(--(ED$9=Quarterly_kt!$B$9:EE$9),Quarterly_kt!$B34:EE34)/Fuel_Properties!$D$51))/158.987295</f>
        <v>9.1202250170847659E-4</v>
      </c>
      <c r="EE34" s="47">
        <f>((SUMPRODUCT(--(EE$9=Quarterly_kt!$B$9:EF$9),Quarterly_kt!$B34:EF34)/Fuel_Properties!$D$51))/158.987295</f>
        <v>0</v>
      </c>
      <c r="EF34" s="47">
        <f>((SUMPRODUCT(--(EF$9=Quarterly_kt!$B$9:EG$9),Quarterly_kt!$B34:EG34)/Fuel_Properties!$D$51))/158.987295</f>
        <v>0</v>
      </c>
      <c r="EG34" s="47">
        <f>((SUMPRODUCT(--(EG$9=Quarterly_kt!$B$9:EH$9),Quarterly_kt!$B34:EH34)/Fuel_Properties!$D$51))/158.987295</f>
        <v>0</v>
      </c>
      <c r="EH34" s="47">
        <f>((SUMPRODUCT(--(EH$9=Quarterly_kt!$B$9:EI$9),Quarterly_kt!$B34:EI34)/Fuel_Properties!$D$51))/158.987295</f>
        <v>0</v>
      </c>
      <c r="EI34" s="47">
        <f>((SUMPRODUCT(--(EI$9=Quarterly_kt!$B$9:EJ$9),Quarterly_kt!$B34:EJ34)/Fuel_Properties!$D$51))/158.987295</f>
        <v>6.6671982941000592E-4</v>
      </c>
      <c r="EJ34" s="47">
        <f>((SUMPRODUCT(--(EJ$9=Quarterly_kt!$B$9:EK$9),Quarterly_kt!$B34:EK34)/Fuel_Properties!$D$51))/158.987295</f>
        <v>0</v>
      </c>
      <c r="EK34" s="47">
        <f>((SUMPRODUCT(--(EK$9=Quarterly_kt!$B$9:EL$9),Quarterly_kt!$B34:EL34)/Fuel_Properties!$D$51))/158.987295</f>
        <v>0</v>
      </c>
      <c r="EL34" s="47">
        <f>((SUMPRODUCT(--(EL$9=Quarterly_kt!$B$9:EM$9),Quarterly_kt!$B34:EM34)/Fuel_Properties!$D$51))/158.987295</f>
        <v>7.6735677816940724E-4</v>
      </c>
      <c r="EM34" s="47">
        <f>((SUMPRODUCT(--(EM$9=Quarterly_kt!$B$9:EN$9),Quarterly_kt!$B34:EN34)/Fuel_Properties!$D$51))/158.987295</f>
        <v>0</v>
      </c>
      <c r="EN34" s="47">
        <f>((SUMPRODUCT(--(EN$9=Quarterly_kt!$B$9:EO$9),Quarterly_kt!$B34:EO34)/Fuel_Properties!$D$51))/158.987295</f>
        <v>0</v>
      </c>
      <c r="EO34" s="47">
        <f>((SUMPRODUCT(--(EO$9=Quarterly_kt!$B$9:EP$9),Quarterly_kt!$B34:EP34)/Fuel_Properties!$D$51))/158.987295</f>
        <v>0</v>
      </c>
      <c r="EP34" s="47">
        <f>((SUMPRODUCT(--(EP$9=Quarterly_kt!$B$9:EQ$9),Quarterly_kt!$B34:EQ34)/Fuel_Properties!$D$51))/158.987295</f>
        <v>4.9284318752291301E-3</v>
      </c>
      <c r="EQ34" s="47">
        <f>((SUMPRODUCT(--(EQ$9=Quarterly_kt!$B$9:ER$9),Quarterly_kt!$B34:ER34)/Fuel_Properties!$D$51))/158.987295</f>
        <v>5.9668018937229866E-2</v>
      </c>
      <c r="ER34" s="47">
        <f>((SUMPRODUCT(--(ER$9=Quarterly_kt!$B$9:ES$9),Quarterly_kt!$B34:ES34)/Fuel_Properties!$D$51))/158.987295</f>
        <v>2.745741507088811E-2</v>
      </c>
      <c r="ES34" s="47">
        <f>((SUMPRODUCT(--(ES$9=Quarterly_kt!$B$9:ET$9),Quarterly_kt!$B34:ET34)/Fuel_Properties!$D$51))/158.987295</f>
        <v>7.560116312651205E-2</v>
      </c>
      <c r="ET34" s="47">
        <f>((SUMPRODUCT(--(ET$9=Quarterly_kt!$B$9:EU$9),Quarterly_kt!$B34:EU34)/Fuel_Properties!$D$51))/158.987295</f>
        <v>3.9519246191555474E-2</v>
      </c>
      <c r="EU34" s="47">
        <f>((SUMPRODUCT(--(EU$9=Quarterly_kt!$B$9:EV$9),Quarterly_kt!$B34:EV34)/Fuel_Properties!$D$51))/158.987295</f>
        <v>4.3941795889524397E-2</v>
      </c>
      <c r="EV34" s="47">
        <f>((SUMPRODUCT(--(EV$9=Quarterly_kt!$B$9:EW$9),Quarterly_kt!$B34:EW34)/Fuel_Properties!$D$51))/158.987295</f>
        <v>3.4186923658610154E-2</v>
      </c>
      <c r="EW34" s="47">
        <f>((SUMPRODUCT(--(EW$9=Quarterly_kt!$B$9:EX$9),Quarterly_kt!$B34:EX34)/Fuel_Properties!$D$51))/158.987295</f>
        <v>3.5015305871107141E-2</v>
      </c>
      <c r="EX34" s="47">
        <f>((SUMPRODUCT(--(EX$9=Quarterly_kt!$B$9:EY$9),Quarterly_kt!$B34:EY34)/Fuel_Properties!$D$51))/158.987295</f>
        <v>4.9915649796581807E-2</v>
      </c>
      <c r="EY34" s="47">
        <f>((SUMPRODUCT(--(EY$9=Quarterly_kt!$B$9:EZ$9),Quarterly_kt!$B34:EZ34)/Fuel_Properties!$D$51))/158.987295</f>
        <v>0.12628047549640295</v>
      </c>
      <c r="EZ34" s="47">
        <f>((SUMPRODUCT(--(EZ$9=Quarterly_kt!$B$9:FA$9),Quarterly_kt!$B34:FA34)/Fuel_Properties!$D$51))/158.987295</f>
        <v>7.9911810228713423E-2</v>
      </c>
      <c r="FA34" s="47">
        <f>((SUMPRODUCT(--(FA$9=Quarterly_kt!$B$9:FB$9),Quarterly_kt!$B34:FB34)/Fuel_Properties!$D$51))/158.987295</f>
        <v>8.0407127342511028E-2</v>
      </c>
      <c r="FB34" s="47">
        <f>((SUMPRODUCT(--(FB$9=Quarterly_kt!$B$9:FC$9),Quarterly_kt!$B34:FC34)/Fuel_Properties!$D$51))/158.987295</f>
        <v>0.11655724507493573</v>
      </c>
      <c r="FC34" s="47">
        <f>((SUMPRODUCT(--(FC$9=Quarterly_kt!$B$9:FD$9),Quarterly_kt!$B34:FD34)/Fuel_Properties!$D$51))/158.987295</f>
        <v>8.7674284780284828E-2</v>
      </c>
      <c r="FD34" s="47">
        <f>((SUMPRODUCT(--(FD$9=Quarterly_kt!$B$9:FE$9),Quarterly_kt!$B34:FE34)/Fuel_Properties!$D$51))/158.987295</f>
        <v>0.11315346013539306</v>
      </c>
      <c r="FE34" s="47">
        <f>((SUMPRODUCT(--(FE$9=Quarterly_kt!$B$9:FF$9),Quarterly_kt!$B34:FF34)/Fuel_Properties!$D$51))/158.987295</f>
        <v>9.294502841680144E-2</v>
      </c>
      <c r="FF34" s="47">
        <f>((SUMPRODUCT(--(FF$9=Quarterly_kt!$B$9:FG$9),Quarterly_kt!$B34:FG34)/Fuel_Properties!$D$51))/158.987295</f>
        <v>0.13947992247131663</v>
      </c>
      <c r="FG34" s="47">
        <f>((SUMPRODUCT(--(FG$9=Quarterly_kt!$B$9:FH$9),Quarterly_kt!$B34:FH34)/Fuel_Properties!$D$51))/158.987295</f>
        <v>0.20882337827650829</v>
      </c>
      <c r="FH34" s="47">
        <f>((SUMPRODUCT(--(FH$9=Quarterly_kt!$B$9:FI$9),Quarterly_kt!$B34:FI34)/Fuel_Properties!$D$51))/158.987295</f>
        <v>0.1528336618777707</v>
      </c>
      <c r="FI34" s="47">
        <f>((SUMPRODUCT(--(FI$9=Quarterly_kt!$B$9:FJ$9),Quarterly_kt!$B34:FJ34)/Fuel_Properties!$D$51))/158.987295</f>
        <v>0.18097545311912494</v>
      </c>
      <c r="FJ34" s="47">
        <f>((SUMPRODUCT(--(FJ$9=Quarterly_kt!$B$9:FK$9),Quarterly_kt!$B34:FK34)/Fuel_Properties!$D$51))/158.987295</f>
        <v>0.17608286374233356</v>
      </c>
      <c r="FK34" s="47">
        <f>((SUMPRODUCT(--(FK$9=Quarterly_kt!$B$9:FL$9),Quarterly_kt!$B34:FL34)/Fuel_Properties!$D$51))/158.987295</f>
        <v>9.688429920878916E-2</v>
      </c>
      <c r="FL34" s="47">
        <f>((SUMPRODUCT(--(FL$9=Quarterly_kt!$B$9:FN$9),Quarterly_kt!$B34:FN34)/Fuel_Properties!$D$51))/158.987295</f>
        <v>8.2511728244705027E-2</v>
      </c>
      <c r="FM34" s="47">
        <f>((SUMPRODUCT(--(FM$9=Quarterly_kt!$B$9:FO$9),Quarterly_kt!$B34:FO34)/Fuel_Properties!$D$51))/158.987295</f>
        <v>8.1619258278675402E-2</v>
      </c>
      <c r="FN34" s="47">
        <f>((SUMPRODUCT(--(FN$9=Quarterly_kt!$B$9:FO$9),Quarterly_kt!$B34:FO34)/Fuel_Properties!$D$51))/158.987295</f>
        <v>0.16663726409816923</v>
      </c>
      <c r="FO34" s="47">
        <f>((SUMPRODUCT(--(FO$9=Quarterly_kt!$B$9:FP$9),Quarterly_kt!$B34:FP34)/Fuel_Properties!$D$51))/158.987295</f>
        <v>5.9416556071916857E-2</v>
      </c>
      <c r="FP34" s="47">
        <f>((SUMPRODUCT(--(FP$9=Quarterly_kt!$B$9:FQ$9),Quarterly_kt!$B34:FQ34)/Fuel_Properties!$D$51))/158.987295</f>
        <v>2.025579375809811E-2</v>
      </c>
      <c r="FQ34" s="47">
        <f>((SUMPRODUCT(--(FQ$9=Quarterly_kt!$B$9:FR$9),Quarterly_kt!$B34:FR34)/Fuel_Properties!$D$51))/158.987295</f>
        <v>4.3919769773166015E-2</v>
      </c>
      <c r="FR34" s="47">
        <f>((SUMPRODUCT(--(FR$9=Quarterly_kt!$B$9:FS$9),Quarterly_kt!$B34:FS34)/Fuel_Properties!$D$51))/158.987295</f>
        <v>4.133157153566458E-2</v>
      </c>
      <c r="FS34" s="47">
        <f>((SUMPRODUCT(--(FS$9=Quarterly_kt!$B$9:FT$9),Quarterly_kt!$B34:FT34)/Fuel_Properties!$D$51))/158.987295</f>
        <v>1.4394161269584113E-2</v>
      </c>
      <c r="FT34" s="47">
        <f>((SUMPRODUCT(--(FT$9=Quarterly_kt!$B$9:FU$9),Quarterly_kt!$B34:FU34)/Fuel_Properties!$D$51))/158.987295</f>
        <v>1.6570989392744984E-2</v>
      </c>
      <c r="FU34" s="47">
        <f>((SUMPRODUCT(--(FU$9=Quarterly_kt!$B$9:FV$9),Quarterly_kt!$B34:FV34)/Fuel_Properties!$D$51))/158.987295</f>
        <v>8.1426618100578343E-2</v>
      </c>
      <c r="FV34" s="47">
        <f>((SUMPRODUCT(--(FV$9=Quarterly_kt!$B$9:FW$9),Quarterly_kt!$B34:FW34)/Fuel_Properties!$D$51))/158.987295</f>
        <v>6.1452970647960938E-2</v>
      </c>
    </row>
    <row r="35" spans="1:178" ht="15" x14ac:dyDescent="0.25">
      <c r="A35" s="49" t="s">
        <v>25</v>
      </c>
      <c r="B35" s="47">
        <f t="shared" ref="B35:BM35" si="45">SUM(B36:B38)</f>
        <v>0</v>
      </c>
      <c r="C35" s="47">
        <f t="shared" si="45"/>
        <v>0</v>
      </c>
      <c r="D35" s="47">
        <f t="shared" si="45"/>
        <v>0</v>
      </c>
      <c r="E35" s="47">
        <f t="shared" si="45"/>
        <v>0</v>
      </c>
      <c r="F35" s="47">
        <f t="shared" si="45"/>
        <v>0</v>
      </c>
      <c r="G35" s="47">
        <f t="shared" si="45"/>
        <v>0</v>
      </c>
      <c r="H35" s="47">
        <f t="shared" si="45"/>
        <v>0</v>
      </c>
      <c r="I35" s="47">
        <f t="shared" si="45"/>
        <v>0</v>
      </c>
      <c r="J35" s="47">
        <f t="shared" si="45"/>
        <v>0</v>
      </c>
      <c r="K35" s="47">
        <f t="shared" si="45"/>
        <v>0</v>
      </c>
      <c r="L35" s="47">
        <f t="shared" si="45"/>
        <v>0</v>
      </c>
      <c r="M35" s="47">
        <f t="shared" si="45"/>
        <v>0</v>
      </c>
      <c r="N35" s="47">
        <f t="shared" si="45"/>
        <v>0</v>
      </c>
      <c r="O35" s="47">
        <f t="shared" si="45"/>
        <v>0</v>
      </c>
      <c r="P35" s="47">
        <f t="shared" si="45"/>
        <v>0</v>
      </c>
      <c r="Q35" s="47">
        <f t="shared" si="45"/>
        <v>0</v>
      </c>
      <c r="R35" s="47">
        <f t="shared" si="45"/>
        <v>0</v>
      </c>
      <c r="S35" s="47">
        <f t="shared" si="45"/>
        <v>0</v>
      </c>
      <c r="T35" s="47">
        <f t="shared" si="45"/>
        <v>0</v>
      </c>
      <c r="U35" s="47">
        <f t="shared" si="45"/>
        <v>0</v>
      </c>
      <c r="V35" s="47">
        <f t="shared" si="45"/>
        <v>0</v>
      </c>
      <c r="W35" s="47">
        <f t="shared" si="45"/>
        <v>0</v>
      </c>
      <c r="X35" s="47">
        <f t="shared" si="45"/>
        <v>0</v>
      </c>
      <c r="Y35" s="47">
        <f t="shared" si="45"/>
        <v>0</v>
      </c>
      <c r="Z35" s="47">
        <f t="shared" si="45"/>
        <v>0</v>
      </c>
      <c r="AA35" s="47">
        <f t="shared" si="45"/>
        <v>0</v>
      </c>
      <c r="AB35" s="47">
        <f t="shared" si="45"/>
        <v>0</v>
      </c>
      <c r="AC35" s="47">
        <f t="shared" si="45"/>
        <v>0</v>
      </c>
      <c r="AD35" s="47">
        <f t="shared" si="45"/>
        <v>0</v>
      </c>
      <c r="AE35" s="47">
        <f t="shared" si="45"/>
        <v>0</v>
      </c>
      <c r="AF35" s="47">
        <f t="shared" si="45"/>
        <v>0</v>
      </c>
      <c r="AG35" s="47">
        <f t="shared" si="45"/>
        <v>0</v>
      </c>
      <c r="AH35" s="47">
        <f t="shared" si="45"/>
        <v>0</v>
      </c>
      <c r="AI35" s="47">
        <f t="shared" si="45"/>
        <v>0</v>
      </c>
      <c r="AJ35" s="47">
        <f t="shared" si="45"/>
        <v>0</v>
      </c>
      <c r="AK35" s="47">
        <f t="shared" si="45"/>
        <v>0</v>
      </c>
      <c r="AL35" s="47">
        <f t="shared" si="45"/>
        <v>0</v>
      </c>
      <c r="AM35" s="47">
        <f t="shared" si="45"/>
        <v>0</v>
      </c>
      <c r="AN35" s="47">
        <f t="shared" si="45"/>
        <v>0</v>
      </c>
      <c r="AO35" s="47">
        <f t="shared" si="45"/>
        <v>0</v>
      </c>
      <c r="AP35" s="47">
        <f t="shared" si="45"/>
        <v>0</v>
      </c>
      <c r="AQ35" s="47">
        <f t="shared" si="45"/>
        <v>0</v>
      </c>
      <c r="AR35" s="47">
        <f t="shared" si="45"/>
        <v>0</v>
      </c>
      <c r="AS35" s="47">
        <f t="shared" si="45"/>
        <v>0</v>
      </c>
      <c r="AT35" s="47">
        <f t="shared" si="45"/>
        <v>0</v>
      </c>
      <c r="AU35" s="47">
        <f t="shared" si="45"/>
        <v>0</v>
      </c>
      <c r="AV35" s="47">
        <f t="shared" si="45"/>
        <v>0</v>
      </c>
      <c r="AW35" s="47">
        <f t="shared" si="45"/>
        <v>0.21405211796468121</v>
      </c>
      <c r="AX35" s="47">
        <f t="shared" si="45"/>
        <v>1.0401689223341775</v>
      </c>
      <c r="AY35" s="47">
        <f t="shared" si="45"/>
        <v>1.1832040263286498</v>
      </c>
      <c r="AZ35" s="47">
        <f t="shared" si="45"/>
        <v>1.0471085851495676</v>
      </c>
      <c r="BA35" s="47">
        <f t="shared" si="45"/>
        <v>0.85564854796408452</v>
      </c>
      <c r="BB35" s="47">
        <f t="shared" si="45"/>
        <v>0.67435197783585998</v>
      </c>
      <c r="BC35" s="47">
        <f t="shared" si="45"/>
        <v>0.50903868979100331</v>
      </c>
      <c r="BD35" s="47">
        <f t="shared" si="45"/>
        <v>0.4799990005280686</v>
      </c>
      <c r="BE35" s="47">
        <f t="shared" si="45"/>
        <v>0.18993297201828238</v>
      </c>
      <c r="BF35" s="47">
        <f t="shared" si="45"/>
        <v>0.94471293334840356</v>
      </c>
      <c r="BG35" s="47">
        <f t="shared" si="45"/>
        <v>1.0978375320986022</v>
      </c>
      <c r="BH35" s="47">
        <f t="shared" si="45"/>
        <v>0.88473065570388598</v>
      </c>
      <c r="BI35" s="47">
        <f t="shared" si="45"/>
        <v>0.86384219240115911</v>
      </c>
      <c r="BJ35" s="47">
        <f t="shared" si="45"/>
        <v>1.1793303646336475</v>
      </c>
      <c r="BK35" s="47">
        <f t="shared" si="45"/>
        <v>0.75930287116838369</v>
      </c>
      <c r="BL35" s="47">
        <f t="shared" si="45"/>
        <v>1.0574795212241743</v>
      </c>
      <c r="BM35" s="47">
        <f t="shared" si="45"/>
        <v>1.1151074690594536</v>
      </c>
      <c r="BN35" s="47">
        <f t="shared" ref="BN35:DY35" si="46">SUM(BN36:BN38)</f>
        <v>1.1756356433891004</v>
      </c>
      <c r="BO35" s="47">
        <f t="shared" si="46"/>
        <v>1.2884516863523447</v>
      </c>
      <c r="BP35" s="47">
        <f t="shared" si="46"/>
        <v>1.3692340625485984</v>
      </c>
      <c r="BQ35" s="47">
        <f t="shared" si="46"/>
        <v>1.3499418234994649</v>
      </c>
      <c r="BR35" s="47">
        <f t="shared" si="46"/>
        <v>1.0405847379861726</v>
      </c>
      <c r="BS35" s="47">
        <f t="shared" si="46"/>
        <v>0.87080056184845889</v>
      </c>
      <c r="BT35" s="47">
        <f t="shared" si="46"/>
        <v>0.84640092445155624</v>
      </c>
      <c r="BU35" s="47">
        <f t="shared" si="46"/>
        <v>0.58451460734328331</v>
      </c>
      <c r="BV35" s="47">
        <f t="shared" si="46"/>
        <v>0.77833288587001903</v>
      </c>
      <c r="BW35" s="47">
        <f t="shared" si="46"/>
        <v>0.75126360485781141</v>
      </c>
      <c r="BX35" s="47">
        <f t="shared" si="46"/>
        <v>0.68383679717000689</v>
      </c>
      <c r="BY35" s="47">
        <f t="shared" si="46"/>
        <v>0.82696266227816584</v>
      </c>
      <c r="BZ35" s="47">
        <f t="shared" si="46"/>
        <v>0.75982598732518081</v>
      </c>
      <c r="CA35" s="47">
        <f t="shared" si="46"/>
        <v>0.67881102285073547</v>
      </c>
      <c r="CB35" s="47">
        <f t="shared" si="46"/>
        <v>0.54166376311113029</v>
      </c>
      <c r="CC35" s="47">
        <f t="shared" si="46"/>
        <v>0.43014363781500142</v>
      </c>
      <c r="CD35" s="47">
        <f t="shared" si="46"/>
        <v>0.61161705033879721</v>
      </c>
      <c r="CE35" s="47">
        <f t="shared" si="46"/>
        <v>0.33263796736332552</v>
      </c>
      <c r="CF35" s="47">
        <f t="shared" si="46"/>
        <v>0.53317849340918899</v>
      </c>
      <c r="CG35" s="47">
        <f t="shared" si="46"/>
        <v>0.24719998756522912</v>
      </c>
      <c r="CH35" s="47">
        <f t="shared" si="46"/>
        <v>0.3809315223447719</v>
      </c>
      <c r="CI35" s="47">
        <f t="shared" si="46"/>
        <v>0.6380590204315828</v>
      </c>
      <c r="CJ35" s="47">
        <f t="shared" si="46"/>
        <v>0.58200003962523594</v>
      </c>
      <c r="CK35" s="47">
        <f t="shared" si="46"/>
        <v>0.46478008855300113</v>
      </c>
      <c r="CL35" s="47">
        <f t="shared" si="46"/>
        <v>0.22420191560599806</v>
      </c>
      <c r="CM35" s="47">
        <f t="shared" si="46"/>
        <v>0.16771003147154723</v>
      </c>
      <c r="CN35" s="47">
        <f t="shared" si="46"/>
        <v>3.0729954717329613E-2</v>
      </c>
      <c r="CO35" s="47">
        <f t="shared" si="46"/>
        <v>0.20616035322220044</v>
      </c>
      <c r="CP35" s="47">
        <f t="shared" si="46"/>
        <v>0.33712201957010202</v>
      </c>
      <c r="CQ35" s="47">
        <f t="shared" si="46"/>
        <v>4.1355544958232467E-3</v>
      </c>
      <c r="CR35" s="47">
        <f t="shared" si="46"/>
        <v>0.17797024885106374</v>
      </c>
      <c r="CS35" s="47">
        <f t="shared" si="46"/>
        <v>0</v>
      </c>
      <c r="CT35" s="47">
        <f t="shared" si="46"/>
        <v>0.16171330335117606</v>
      </c>
      <c r="CU35" s="47">
        <f t="shared" si="46"/>
        <v>1.3082684431127947E-3</v>
      </c>
      <c r="CV35" s="47">
        <f t="shared" si="46"/>
        <v>0.12533555695851126</v>
      </c>
      <c r="CW35" s="47">
        <f t="shared" si="46"/>
        <v>0</v>
      </c>
      <c r="CX35" s="47">
        <f t="shared" si="46"/>
        <v>0</v>
      </c>
      <c r="CY35" s="47">
        <f t="shared" si="46"/>
        <v>0.12634300345490293</v>
      </c>
      <c r="CZ35" s="47">
        <f t="shared" si="46"/>
        <v>2.5567892181976536E-5</v>
      </c>
      <c r="DA35" s="47">
        <f t="shared" si="46"/>
        <v>7.6703676545929604E-5</v>
      </c>
      <c r="DB35" s="47">
        <f t="shared" si="46"/>
        <v>0</v>
      </c>
      <c r="DC35" s="47">
        <f t="shared" si="46"/>
        <v>0</v>
      </c>
      <c r="DD35" s="47">
        <f t="shared" si="46"/>
        <v>0.11102597084622184</v>
      </c>
      <c r="DE35" s="47">
        <f t="shared" si="46"/>
        <v>2.5560426102268862E-5</v>
      </c>
      <c r="DF35" s="47">
        <f t="shared" si="46"/>
        <v>0</v>
      </c>
      <c r="DG35" s="47">
        <f t="shared" si="46"/>
        <v>0</v>
      </c>
      <c r="DH35" s="47">
        <f t="shared" si="46"/>
        <v>0</v>
      </c>
      <c r="DI35" s="47">
        <f t="shared" si="46"/>
        <v>0</v>
      </c>
      <c r="DJ35" s="47">
        <f t="shared" si="46"/>
        <v>0</v>
      </c>
      <c r="DK35" s="47">
        <f t="shared" si="46"/>
        <v>0.10610004519236345</v>
      </c>
      <c r="DL35" s="47">
        <f t="shared" si="46"/>
        <v>0</v>
      </c>
      <c r="DM35" s="47">
        <f t="shared" si="46"/>
        <v>8.5304772783588428E-3</v>
      </c>
      <c r="DN35" s="47">
        <f t="shared" si="46"/>
        <v>0</v>
      </c>
      <c r="DO35" s="47">
        <f t="shared" si="46"/>
        <v>0.10908565882566694</v>
      </c>
      <c r="DP35" s="47">
        <f t="shared" si="46"/>
        <v>0</v>
      </c>
      <c r="DQ35" s="47">
        <f t="shared" si="46"/>
        <v>0</v>
      </c>
      <c r="DR35" s="47">
        <f t="shared" si="46"/>
        <v>0</v>
      </c>
      <c r="DS35" s="47">
        <f t="shared" si="46"/>
        <v>0</v>
      </c>
      <c r="DT35" s="47">
        <f t="shared" si="46"/>
        <v>0</v>
      </c>
      <c r="DU35" s="47">
        <f t="shared" si="46"/>
        <v>0</v>
      </c>
      <c r="DV35" s="47">
        <f t="shared" si="46"/>
        <v>0</v>
      </c>
      <c r="DW35" s="47">
        <f t="shared" si="46"/>
        <v>0.10042486113861196</v>
      </c>
      <c r="DX35" s="47">
        <f t="shared" si="46"/>
        <v>0</v>
      </c>
      <c r="DY35" s="47">
        <f t="shared" si="46"/>
        <v>0</v>
      </c>
      <c r="DZ35" s="47">
        <f t="shared" ref="DZ35:FD35" si="47">SUM(DZ36:DZ38)</f>
        <v>0</v>
      </c>
      <c r="EA35" s="47">
        <f t="shared" si="47"/>
        <v>0</v>
      </c>
      <c r="EB35" s="47">
        <f t="shared" si="47"/>
        <v>0</v>
      </c>
      <c r="EC35" s="47">
        <f t="shared" si="47"/>
        <v>0</v>
      </c>
      <c r="ED35" s="47">
        <f t="shared" si="47"/>
        <v>0.12152582765695023</v>
      </c>
      <c r="EE35" s="47">
        <f t="shared" si="47"/>
        <v>0</v>
      </c>
      <c r="EF35" s="47">
        <f t="shared" si="47"/>
        <v>0</v>
      </c>
      <c r="EG35" s="47">
        <f t="shared" si="47"/>
        <v>0</v>
      </c>
      <c r="EH35" s="47">
        <f t="shared" si="47"/>
        <v>0</v>
      </c>
      <c r="EI35" s="47">
        <f t="shared" si="47"/>
        <v>0</v>
      </c>
      <c r="EJ35" s="47">
        <f t="shared" si="47"/>
        <v>0</v>
      </c>
      <c r="EK35" s="47">
        <f t="shared" si="47"/>
        <v>0.23248578051654784</v>
      </c>
      <c r="EL35" s="47">
        <f t="shared" si="47"/>
        <v>0</v>
      </c>
      <c r="EM35" s="47">
        <f t="shared" si="47"/>
        <v>0</v>
      </c>
      <c r="EN35" s="47">
        <f t="shared" si="47"/>
        <v>0</v>
      </c>
      <c r="EO35" s="47">
        <f t="shared" si="47"/>
        <v>4.2937091820668696E-2</v>
      </c>
      <c r="EP35" s="47">
        <f t="shared" si="47"/>
        <v>0.28876976353453832</v>
      </c>
      <c r="EQ35" s="47">
        <f t="shared" si="47"/>
        <v>0</v>
      </c>
      <c r="ER35" s="47">
        <f t="shared" si="47"/>
        <v>0</v>
      </c>
      <c r="ES35" s="47">
        <f t="shared" si="47"/>
        <v>0</v>
      </c>
      <c r="ET35" s="47">
        <f t="shared" si="47"/>
        <v>0</v>
      </c>
      <c r="EU35" s="47">
        <f t="shared" si="47"/>
        <v>0</v>
      </c>
      <c r="EV35" s="47">
        <f t="shared" si="47"/>
        <v>0</v>
      </c>
      <c r="EW35" s="47">
        <f t="shared" si="47"/>
        <v>0</v>
      </c>
      <c r="EX35" s="47">
        <f t="shared" si="47"/>
        <v>0</v>
      </c>
      <c r="EY35" s="47">
        <f t="shared" si="47"/>
        <v>0</v>
      </c>
      <c r="EZ35" s="47">
        <f t="shared" si="47"/>
        <v>0</v>
      </c>
      <c r="FA35" s="47">
        <f t="shared" si="47"/>
        <v>0</v>
      </c>
      <c r="FB35" s="47">
        <f t="shared" si="47"/>
        <v>0</v>
      </c>
      <c r="FC35" s="47">
        <f t="shared" si="47"/>
        <v>0</v>
      </c>
      <c r="FD35" s="47">
        <f t="shared" si="47"/>
        <v>0</v>
      </c>
      <c r="FE35" s="47">
        <f t="shared" ref="FE35:FP35" si="48">SUM(FE36:FE38)</f>
        <v>0</v>
      </c>
      <c r="FF35" s="47">
        <f t="shared" si="48"/>
        <v>0</v>
      </c>
      <c r="FG35" s="47">
        <f t="shared" si="48"/>
        <v>0</v>
      </c>
      <c r="FH35" s="47">
        <f t="shared" si="48"/>
        <v>0</v>
      </c>
      <c r="FI35" s="47">
        <f t="shared" si="48"/>
        <v>0</v>
      </c>
      <c r="FJ35" s="47">
        <f t="shared" si="48"/>
        <v>0</v>
      </c>
      <c r="FK35" s="47">
        <f t="shared" si="48"/>
        <v>0</v>
      </c>
      <c r="FL35" s="47">
        <f t="shared" si="48"/>
        <v>0</v>
      </c>
      <c r="FM35" s="47">
        <f t="shared" si="48"/>
        <v>0</v>
      </c>
      <c r="FN35" s="47">
        <f t="shared" si="48"/>
        <v>0</v>
      </c>
      <c r="FO35" s="47">
        <f t="shared" si="48"/>
        <v>0</v>
      </c>
      <c r="FP35" s="47">
        <f t="shared" si="48"/>
        <v>0</v>
      </c>
      <c r="FQ35" s="47">
        <f t="shared" ref="FQ35:FS35" si="49">SUM(FQ36:FQ38)</f>
        <v>0</v>
      </c>
      <c r="FR35" s="47">
        <f t="shared" si="49"/>
        <v>8.0304165141884862E-2</v>
      </c>
      <c r="FS35" s="47">
        <f t="shared" si="49"/>
        <v>0</v>
      </c>
      <c r="FT35" s="47">
        <f t="shared" ref="FT35:FU35" si="50">SUM(FT36:FT38)</f>
        <v>0.30844939948863492</v>
      </c>
      <c r="FU35" s="47">
        <f t="shared" si="50"/>
        <v>0</v>
      </c>
      <c r="FV35" s="47">
        <f t="shared" ref="FV35" si="51">SUM(FV36:FV38)</f>
        <v>0</v>
      </c>
    </row>
    <row r="36" spans="1:178" ht="17.25" x14ac:dyDescent="0.25">
      <c r="A36" s="50" t="s">
        <v>103</v>
      </c>
      <c r="B36" s="47">
        <f>(SUMPRODUCT(--(B$9=Quarterly_kt!$B$9:C$9),Quarterly_kt!$B36:C36)/INDEX(Fuel_Properties!$B$31:$IV$42,MATCH("D_Petrol_Regular",Fuel_Properties!$B$31:$B$42,0),MATCH(YEAR(B$9),Fuel_Properties!$B$31:$EI$31,0)))/158.987295</f>
        <v>0</v>
      </c>
      <c r="C36" s="47">
        <f>(SUMPRODUCT(--(C$9=Quarterly_kt!$B$9:D$9),Quarterly_kt!$B36:D36)/INDEX(Fuel_Properties!$B$31:$IV$42,MATCH("D_Petrol_Regular",Fuel_Properties!$B$31:$B$42,0),MATCH(YEAR(C$9),Fuel_Properties!$B$31:$EI$31,0)))/158.987295</f>
        <v>0</v>
      </c>
      <c r="D36" s="47">
        <f>(SUMPRODUCT(--(D$9=Quarterly_kt!$B$9:E$9),Quarterly_kt!$B36:E36)/INDEX(Fuel_Properties!$B$31:$IV$42,MATCH("D_Petrol_Regular",Fuel_Properties!$B$31:$B$42,0),MATCH(YEAR(D$9),Fuel_Properties!$B$31:$EI$31,0)))/158.987295</f>
        <v>0</v>
      </c>
      <c r="E36" s="47">
        <f>(SUMPRODUCT(--(E$9=Quarterly_kt!$B$9:F$9),Quarterly_kt!$B36:F36)/INDEX(Fuel_Properties!$B$31:$IV$42,MATCH("D_Petrol_Regular",Fuel_Properties!$B$31:$B$42,0),MATCH(YEAR(E$9),Fuel_Properties!$B$31:$EI$31,0)))/158.987295</f>
        <v>0</v>
      </c>
      <c r="F36" s="47">
        <f>(SUMPRODUCT(--(F$9=Quarterly_kt!$B$9:G$9),Quarterly_kt!$B36:G36)/INDEX(Fuel_Properties!$B$31:$IV$42,MATCH("D_Petrol_Regular",Fuel_Properties!$B$31:$B$42,0),MATCH(YEAR(F$9),Fuel_Properties!$B$31:$EI$31,0)))/158.987295</f>
        <v>0</v>
      </c>
      <c r="G36" s="47">
        <f>(SUMPRODUCT(--(G$9=Quarterly_kt!$B$9:H$9),Quarterly_kt!$B36:H36)/INDEX(Fuel_Properties!$B$31:$IV$42,MATCH("D_Petrol_Regular",Fuel_Properties!$B$31:$B$42,0),MATCH(YEAR(G$9),Fuel_Properties!$B$31:$EI$31,0)))/158.987295</f>
        <v>0</v>
      </c>
      <c r="H36" s="47">
        <f>(SUMPRODUCT(--(H$9=Quarterly_kt!$B$9:I$9),Quarterly_kt!$B36:I36)/INDEX(Fuel_Properties!$B$31:$IV$42,MATCH("D_Petrol_Regular",Fuel_Properties!$B$31:$B$42,0),MATCH(YEAR(H$9),Fuel_Properties!$B$31:$EI$31,0)))/158.987295</f>
        <v>0</v>
      </c>
      <c r="I36" s="47">
        <f>(SUMPRODUCT(--(I$9=Quarterly_kt!$B$9:J$9),Quarterly_kt!$B36:J36)/INDEX(Fuel_Properties!$B$31:$IV$42,MATCH("D_Petrol_Regular",Fuel_Properties!$B$31:$B$42,0),MATCH(YEAR(I$9),Fuel_Properties!$B$31:$EI$31,0)))/158.987295</f>
        <v>0</v>
      </c>
      <c r="J36" s="47">
        <f>(SUMPRODUCT(--(J$9=Quarterly_kt!$B$9:K$9),Quarterly_kt!$B36:K36)/INDEX(Fuel_Properties!$B$31:$IV$42,MATCH("D_Petrol_Regular",Fuel_Properties!$B$31:$B$42,0),MATCH(YEAR(J$9),Fuel_Properties!$B$31:$EI$31,0)))/158.987295</f>
        <v>0</v>
      </c>
      <c r="K36" s="47">
        <f>(SUMPRODUCT(--(K$9=Quarterly_kt!$B$9:L$9),Quarterly_kt!$B36:L36)/INDEX(Fuel_Properties!$B$31:$IV$42,MATCH("D_Petrol_Regular",Fuel_Properties!$B$31:$B$42,0),MATCH(YEAR(K$9),Fuel_Properties!$B$31:$EI$31,0)))/158.987295</f>
        <v>0</v>
      </c>
      <c r="L36" s="47">
        <f>(SUMPRODUCT(--(L$9=Quarterly_kt!$B$9:M$9),Quarterly_kt!$B36:M36)/INDEX(Fuel_Properties!$B$31:$IV$42,MATCH("D_Petrol_Regular",Fuel_Properties!$B$31:$B$42,0),MATCH(YEAR(L$9),Fuel_Properties!$B$31:$EI$31,0)))/158.987295</f>
        <v>0</v>
      </c>
      <c r="M36" s="47">
        <f>(SUMPRODUCT(--(M$9=Quarterly_kt!$B$9:N$9),Quarterly_kt!$B36:N36)/INDEX(Fuel_Properties!$B$31:$IV$42,MATCH("D_Petrol_Regular",Fuel_Properties!$B$31:$B$42,0),MATCH(YEAR(M$9),Fuel_Properties!$B$31:$EI$31,0)))/158.987295</f>
        <v>0</v>
      </c>
      <c r="N36" s="47">
        <f>(SUMPRODUCT(--(N$9=Quarterly_kt!$B$9:O$9),Quarterly_kt!$B36:O36)/INDEX(Fuel_Properties!$B$31:$IV$42,MATCH("D_Petrol_Regular",Fuel_Properties!$B$31:$B$42,0),MATCH(YEAR(N$9),Fuel_Properties!$B$31:$EI$31,0)))/158.987295</f>
        <v>0</v>
      </c>
      <c r="O36" s="47">
        <f>(SUMPRODUCT(--(O$9=Quarterly_kt!$B$9:P$9),Quarterly_kt!$B36:P36)/INDEX(Fuel_Properties!$B$31:$IV$42,MATCH("D_Petrol_Regular",Fuel_Properties!$B$31:$B$42,0),MATCH(YEAR(O$9),Fuel_Properties!$B$31:$EI$31,0)))/158.987295</f>
        <v>0</v>
      </c>
      <c r="P36" s="47">
        <f>(SUMPRODUCT(--(P$9=Quarterly_kt!$B$9:Q$9),Quarterly_kt!$B36:Q36)/INDEX(Fuel_Properties!$B$31:$IV$42,MATCH("D_Petrol_Regular",Fuel_Properties!$B$31:$B$42,0),MATCH(YEAR(P$9),Fuel_Properties!$B$31:$EI$31,0)))/158.987295</f>
        <v>0</v>
      </c>
      <c r="Q36" s="47">
        <f>(SUMPRODUCT(--(Q$9=Quarterly_kt!$B$9:R$9),Quarterly_kt!$B36:R36)/INDEX(Fuel_Properties!$B$31:$IV$42,MATCH("D_Petrol_Regular",Fuel_Properties!$B$31:$B$42,0),MATCH(YEAR(Q$9),Fuel_Properties!$B$31:$EI$31,0)))/158.987295</f>
        <v>0</v>
      </c>
      <c r="R36" s="47">
        <f>(SUMPRODUCT(--(R$9=Quarterly_kt!$B$9:S$9),Quarterly_kt!$B36:S36)/INDEX(Fuel_Properties!$B$31:$IV$42,MATCH("D_Petrol_Regular",Fuel_Properties!$B$31:$B$42,0),MATCH(YEAR(R$9),Fuel_Properties!$B$31:$EI$31,0)))/158.987295</f>
        <v>0</v>
      </c>
      <c r="S36" s="47">
        <f>(SUMPRODUCT(--(S$9=Quarterly_kt!$B$9:T$9),Quarterly_kt!$B36:T36)/INDEX(Fuel_Properties!$B$31:$IV$42,MATCH("D_Petrol_Regular",Fuel_Properties!$B$31:$B$42,0),MATCH(YEAR(S$9),Fuel_Properties!$B$31:$EI$31,0)))/158.987295</f>
        <v>0</v>
      </c>
      <c r="T36" s="47">
        <f>(SUMPRODUCT(--(T$9=Quarterly_kt!$B$9:U$9),Quarterly_kt!$B36:U36)/INDEX(Fuel_Properties!$B$31:$IV$42,MATCH("D_Petrol_Regular",Fuel_Properties!$B$31:$B$42,0),MATCH(YEAR(T$9),Fuel_Properties!$B$31:$EI$31,0)))/158.987295</f>
        <v>0</v>
      </c>
      <c r="U36" s="47">
        <f>(SUMPRODUCT(--(U$9=Quarterly_kt!$B$9:V$9),Quarterly_kt!$B36:V36)/INDEX(Fuel_Properties!$B$31:$IV$42,MATCH("D_Petrol_Regular",Fuel_Properties!$B$31:$B$42,0),MATCH(YEAR(U$9),Fuel_Properties!$B$31:$EI$31,0)))/158.987295</f>
        <v>0</v>
      </c>
      <c r="V36" s="47">
        <f>(SUMPRODUCT(--(V$9=Quarterly_kt!$B$9:W$9),Quarterly_kt!$B36:W36)/INDEX(Fuel_Properties!$B$31:$IV$42,MATCH("D_Petrol_Regular",Fuel_Properties!$B$31:$B$42,0),MATCH(YEAR(V$9),Fuel_Properties!$B$31:$EI$31,0)))/158.987295</f>
        <v>0</v>
      </c>
      <c r="W36" s="47">
        <f>(SUMPRODUCT(--(W$9=Quarterly_kt!$B$9:X$9),Quarterly_kt!$B36:X36)/INDEX(Fuel_Properties!$B$31:$IV$42,MATCH("D_Petrol_Regular",Fuel_Properties!$B$31:$B$42,0),MATCH(YEAR(W$9),Fuel_Properties!$B$31:$EI$31,0)))/158.987295</f>
        <v>0</v>
      </c>
      <c r="X36" s="47">
        <f>(SUMPRODUCT(--(X$9=Quarterly_kt!$B$9:Y$9),Quarterly_kt!$B36:Y36)/INDEX(Fuel_Properties!$B$31:$IV$42,MATCH("D_Petrol_Regular",Fuel_Properties!$B$31:$B$42,0),MATCH(YEAR(X$9),Fuel_Properties!$B$31:$EI$31,0)))/158.987295</f>
        <v>0</v>
      </c>
      <c r="Y36" s="47">
        <f>(SUMPRODUCT(--(Y$9=Quarterly_kt!$B$9:Z$9),Quarterly_kt!$B36:Z36)/INDEX(Fuel_Properties!$B$31:$IV$42,MATCH("D_Petrol_Regular",Fuel_Properties!$B$31:$B$42,0),MATCH(YEAR(Y$9),Fuel_Properties!$B$31:$EI$31,0)))/158.987295</f>
        <v>0</v>
      </c>
      <c r="Z36" s="47">
        <f>(SUMPRODUCT(--(Z$9=Quarterly_kt!$B$9:AA$9),Quarterly_kt!$B36:AA36)/INDEX(Fuel_Properties!$B$31:$IV$42,MATCH("D_Petrol_Regular",Fuel_Properties!$B$31:$B$42,0),MATCH(YEAR(Z$9),Fuel_Properties!$B$31:$EI$31,0)))/158.987295</f>
        <v>0</v>
      </c>
      <c r="AA36" s="47">
        <f>(SUMPRODUCT(--(AA$9=Quarterly_kt!$B$9:AB$9),Quarterly_kt!$B36:AB36)/INDEX(Fuel_Properties!$B$31:$IV$42,MATCH("D_Petrol_Regular",Fuel_Properties!$B$31:$B$42,0),MATCH(YEAR(AA$9),Fuel_Properties!$B$31:$EI$31,0)))/158.987295</f>
        <v>0</v>
      </c>
      <c r="AB36" s="47">
        <f>(SUMPRODUCT(--(AB$9=Quarterly_kt!$B$9:AC$9),Quarterly_kt!$B36:AC36)/INDEX(Fuel_Properties!$B$31:$IV$42,MATCH("D_Petrol_Regular",Fuel_Properties!$B$31:$B$42,0),MATCH(YEAR(AB$9),Fuel_Properties!$B$31:$EI$31,0)))/158.987295</f>
        <v>0</v>
      </c>
      <c r="AC36" s="47">
        <f>(SUMPRODUCT(--(AC$9=Quarterly_kt!$B$9:AD$9),Quarterly_kt!$B36:AD36)/INDEX(Fuel_Properties!$B$31:$IV$42,MATCH("D_Petrol_Regular",Fuel_Properties!$B$31:$B$42,0),MATCH(YEAR(AC$9),Fuel_Properties!$B$31:$EI$31,0)))/158.987295</f>
        <v>0</v>
      </c>
      <c r="AD36" s="47">
        <f>(SUMPRODUCT(--(AD$9=Quarterly_kt!$B$9:AE$9),Quarterly_kt!$B36:AE36)/INDEX(Fuel_Properties!$B$31:$IV$42,MATCH("D_Petrol_Regular",Fuel_Properties!$B$31:$B$42,0),MATCH(YEAR(AD$9),Fuel_Properties!$B$31:$EI$31,0)))/158.987295</f>
        <v>0</v>
      </c>
      <c r="AE36" s="47">
        <f>(SUMPRODUCT(--(AE$9=Quarterly_kt!$B$9:AF$9),Quarterly_kt!$B36:AF36)/INDEX(Fuel_Properties!$B$31:$IV$42,MATCH("D_Petrol_Regular",Fuel_Properties!$B$31:$B$42,0),MATCH(YEAR(AE$9),Fuel_Properties!$B$31:$EI$31,0)))/158.987295</f>
        <v>0</v>
      </c>
      <c r="AF36" s="47">
        <f>(SUMPRODUCT(--(AF$9=Quarterly_kt!$B$9:AG$9),Quarterly_kt!$B36:AG36)/INDEX(Fuel_Properties!$B$31:$IV$42,MATCH("D_Petrol_Regular",Fuel_Properties!$B$31:$B$42,0),MATCH(YEAR(AF$9),Fuel_Properties!$B$31:$EI$31,0)))/158.987295</f>
        <v>0</v>
      </c>
      <c r="AG36" s="47">
        <f>(SUMPRODUCT(--(AG$9=Quarterly_kt!$B$9:AH$9),Quarterly_kt!$B36:AH36)/INDEX(Fuel_Properties!$B$31:$IV$42,MATCH("D_Petrol_Regular",Fuel_Properties!$B$31:$B$42,0),MATCH(YEAR(AG$9),Fuel_Properties!$B$31:$EI$31,0)))/158.987295</f>
        <v>0</v>
      </c>
      <c r="AH36" s="47">
        <f>(SUMPRODUCT(--(AH$9=Quarterly_kt!$B$9:AI$9),Quarterly_kt!$B36:AI36)/INDEX(Fuel_Properties!$B$31:$IV$42,MATCH("D_Petrol_Regular",Fuel_Properties!$B$31:$B$42,0),MATCH(YEAR(AH$9),Fuel_Properties!$B$31:$EI$31,0)))/158.987295</f>
        <v>0</v>
      </c>
      <c r="AI36" s="47">
        <f>(SUMPRODUCT(--(AI$9=Quarterly_kt!$B$9:AJ$9),Quarterly_kt!$B36:AJ36)/INDEX(Fuel_Properties!$B$31:$IV$42,MATCH("D_Petrol_Regular",Fuel_Properties!$B$31:$B$42,0),MATCH(YEAR(AI$9),Fuel_Properties!$B$31:$EI$31,0)))/158.987295</f>
        <v>0</v>
      </c>
      <c r="AJ36" s="47">
        <f>(SUMPRODUCT(--(AJ$9=Quarterly_kt!$B$9:AK$9),Quarterly_kt!$B36:AK36)/INDEX(Fuel_Properties!$B$31:$IV$42,MATCH("D_Petrol_Regular",Fuel_Properties!$B$31:$B$42,0),MATCH(YEAR(AJ$9),Fuel_Properties!$B$31:$EI$31,0)))/158.987295</f>
        <v>0</v>
      </c>
      <c r="AK36" s="47">
        <f>(SUMPRODUCT(--(AK$9=Quarterly_kt!$B$9:AL$9),Quarterly_kt!$B36:AL36)/INDEX(Fuel_Properties!$B$31:$IV$42,MATCH("D_Petrol_Regular",Fuel_Properties!$B$31:$B$42,0),MATCH(YEAR(AK$9),Fuel_Properties!$B$31:$EI$31,0)))/158.987295</f>
        <v>0</v>
      </c>
      <c r="AL36" s="47">
        <f>(SUMPRODUCT(--(AL$9=Quarterly_kt!$B$9:AM$9),Quarterly_kt!$B36:AM36)/INDEX(Fuel_Properties!$B$31:$IV$42,MATCH("D_Petrol_Regular",Fuel_Properties!$B$31:$B$42,0),MATCH(YEAR(AL$9),Fuel_Properties!$B$31:$EI$31,0)))/158.987295</f>
        <v>0</v>
      </c>
      <c r="AM36" s="47">
        <f>(SUMPRODUCT(--(AM$9=Quarterly_kt!$B$9:AN$9),Quarterly_kt!$B36:AN36)/INDEX(Fuel_Properties!$B$31:$IV$42,MATCH("D_Petrol_Regular",Fuel_Properties!$B$31:$B$42,0),MATCH(YEAR(AM$9),Fuel_Properties!$B$31:$EI$31,0)))/158.987295</f>
        <v>0</v>
      </c>
      <c r="AN36" s="47">
        <f>(SUMPRODUCT(--(AN$9=Quarterly_kt!$B$9:AO$9),Quarterly_kt!$B36:AO36)/INDEX(Fuel_Properties!$B$31:$IV$42,MATCH("D_Petrol_Regular",Fuel_Properties!$B$31:$B$42,0),MATCH(YEAR(AN$9),Fuel_Properties!$B$31:$EI$31,0)))/158.987295</f>
        <v>0</v>
      </c>
      <c r="AO36" s="47">
        <f>(SUMPRODUCT(--(AO$9=Quarterly_kt!$B$9:AP$9),Quarterly_kt!$B36:AP36)/INDEX(Fuel_Properties!$B$31:$IV$42,MATCH("D_Petrol_Regular",Fuel_Properties!$B$31:$B$42,0),MATCH(YEAR(AO$9),Fuel_Properties!$B$31:$EI$31,0)))/158.987295</f>
        <v>0</v>
      </c>
      <c r="AP36" s="47">
        <f>(SUMPRODUCT(--(AP$9=Quarterly_kt!$B$9:AQ$9),Quarterly_kt!$B36:AQ36)/INDEX(Fuel_Properties!$B$31:$IV$42,MATCH("D_Petrol_Regular",Fuel_Properties!$B$31:$B$42,0),MATCH(YEAR(AP$9),Fuel_Properties!$B$31:$EI$31,0)))/158.987295</f>
        <v>0</v>
      </c>
      <c r="AQ36" s="47">
        <f>(SUMPRODUCT(--(AQ$9=Quarterly_kt!$B$9:AR$9),Quarterly_kt!$B36:AR36)/INDEX(Fuel_Properties!$B$31:$IV$42,MATCH("D_Petrol_Regular",Fuel_Properties!$B$31:$B$42,0),MATCH(YEAR(AQ$9),Fuel_Properties!$B$31:$EI$31,0)))/158.987295</f>
        <v>0</v>
      </c>
      <c r="AR36" s="47">
        <f>(SUMPRODUCT(--(AR$9=Quarterly_kt!$B$9:AS$9),Quarterly_kt!$B36:AS36)/INDEX(Fuel_Properties!$B$31:$IV$42,MATCH("D_Petrol_Regular",Fuel_Properties!$B$31:$B$42,0),MATCH(YEAR(AR$9),Fuel_Properties!$B$31:$EI$31,0)))/158.987295</f>
        <v>0</v>
      </c>
      <c r="AS36" s="47">
        <f>(SUMPRODUCT(--(AS$9=Quarterly_kt!$B$9:AT$9),Quarterly_kt!$B36:AT36)/INDEX(Fuel_Properties!$B$31:$IV$42,MATCH("D_Petrol_Regular",Fuel_Properties!$B$31:$B$42,0),MATCH(YEAR(AS$9),Fuel_Properties!$B$31:$EI$31,0)))/158.987295</f>
        <v>0</v>
      </c>
      <c r="AT36" s="47">
        <f>(SUMPRODUCT(--(AT$9=Quarterly_kt!$B$9:AU$9),Quarterly_kt!$B36:AU36)/INDEX(Fuel_Properties!$B$31:$IV$42,MATCH("D_Petrol_Regular",Fuel_Properties!$B$31:$B$42,0),MATCH(YEAR(AT$9),Fuel_Properties!$B$31:$EI$31,0)))/158.987295</f>
        <v>0</v>
      </c>
      <c r="AU36" s="47">
        <f>(SUMPRODUCT(--(AU$9=Quarterly_kt!$B$9:AV$9),Quarterly_kt!$B36:AV36)/INDEX(Fuel_Properties!$B$31:$IV$42,MATCH("D_Petrol_Regular",Fuel_Properties!$B$31:$B$42,0),MATCH(YEAR(AU$9),Fuel_Properties!$B$31:$EI$31,0)))/158.987295</f>
        <v>0</v>
      </c>
      <c r="AV36" s="47">
        <f>(SUMPRODUCT(--(AV$9=Quarterly_kt!$B$9:AW$9),Quarterly_kt!$B36:AW36)/INDEX(Fuel_Properties!$B$31:$IV$42,MATCH("D_Petrol_Regular",Fuel_Properties!$B$31:$B$42,0),MATCH(YEAR(AV$9),Fuel_Properties!$B$31:$EI$31,0)))/158.987295</f>
        <v>0</v>
      </c>
      <c r="AW36" s="47">
        <f>(SUMPRODUCT(--(AW$9=Quarterly_kt!$B$9:AX$9),Quarterly_kt!$B36:AX36)/INDEX(Fuel_Properties!$B$31:$IV$42,MATCH("D_Petrol_Regular",Fuel_Properties!$B$31:$B$42,0),MATCH(YEAR(AW$9),Fuel_Properties!$B$31:$EI$31,0)))/158.987295</f>
        <v>0</v>
      </c>
      <c r="AX36" s="47">
        <f>(SUMPRODUCT(--(AX$9=Quarterly_kt!$B$9:AY$9),Quarterly_kt!$B36:AY36)/INDEX(Fuel_Properties!$B$31:$IV$42,MATCH("D_Petrol_Regular",Fuel_Properties!$B$31:$B$42,0),MATCH(YEAR(AX$9),Fuel_Properties!$B$31:$EI$31,0)))/158.987295</f>
        <v>0</v>
      </c>
      <c r="AY36" s="47">
        <f>(SUMPRODUCT(--(AY$9=Quarterly_kt!$B$9:AZ$9),Quarterly_kt!$B36:AZ36)/INDEX(Fuel_Properties!$B$31:$IV$42,MATCH("D_Petrol_Regular",Fuel_Properties!$B$31:$B$42,0),MATCH(YEAR(AY$9),Fuel_Properties!$B$31:$EI$31,0)))/158.987295</f>
        <v>0</v>
      </c>
      <c r="AZ36" s="47">
        <f>(SUMPRODUCT(--(AZ$9=Quarterly_kt!$B$9:BA$9),Quarterly_kt!$B36:BA36)/INDEX(Fuel_Properties!$B$31:$IV$42,MATCH("D_Petrol_Regular",Fuel_Properties!$B$31:$B$42,0),MATCH(YEAR(AZ$9),Fuel_Properties!$B$31:$EI$31,0)))/158.987295</f>
        <v>0</v>
      </c>
      <c r="BA36" s="47">
        <f>(SUMPRODUCT(--(BA$9=Quarterly_kt!$B$9:BB$9),Quarterly_kt!$B36:BB36)/INDEX(Fuel_Properties!$B$31:$IV$42,MATCH("D_Petrol_Regular",Fuel_Properties!$B$31:$B$42,0),MATCH(YEAR(BA$9),Fuel_Properties!$B$31:$EI$31,0)))/158.987295</f>
        <v>0</v>
      </c>
      <c r="BB36" s="47">
        <f>(SUMPRODUCT(--(BB$9=Quarterly_kt!$B$9:BC$9),Quarterly_kt!$B36:BC36)/INDEX(Fuel_Properties!$B$31:$IV$42,MATCH("D_Petrol_Regular",Fuel_Properties!$B$31:$B$42,0),MATCH(YEAR(BB$9),Fuel_Properties!$B$31:$EI$31,0)))/158.987295</f>
        <v>0</v>
      </c>
      <c r="BC36" s="47">
        <f>(SUMPRODUCT(--(BC$9=Quarterly_kt!$B$9:BD$9),Quarterly_kt!$B36:BD36)/INDEX(Fuel_Properties!$B$31:$IV$42,MATCH("D_Petrol_Regular",Fuel_Properties!$B$31:$B$42,0),MATCH(YEAR(BC$9),Fuel_Properties!$B$31:$EI$31,0)))/158.987295</f>
        <v>0</v>
      </c>
      <c r="BD36" s="47">
        <f>(SUMPRODUCT(--(BD$9=Quarterly_kt!$B$9:BE$9),Quarterly_kt!$B36:BE36)/INDEX(Fuel_Properties!$B$31:$IV$42,MATCH("D_Petrol_Regular",Fuel_Properties!$B$31:$B$42,0),MATCH(YEAR(BD$9),Fuel_Properties!$B$31:$EI$31,0)))/158.987295</f>
        <v>0</v>
      </c>
      <c r="BE36" s="47">
        <f>(SUMPRODUCT(--(BE$9=Quarterly_kt!$B$9:BF$9),Quarterly_kt!$B36:BF36)/INDEX(Fuel_Properties!$B$31:$IV$42,MATCH("D_Petrol_Regular",Fuel_Properties!$B$31:$B$42,0),MATCH(YEAR(BE$9),Fuel_Properties!$B$31:$EI$31,0)))/158.987295</f>
        <v>0</v>
      </c>
      <c r="BF36" s="47">
        <f>(SUMPRODUCT(--(BF$9=Quarterly_kt!$B$9:BG$9),Quarterly_kt!$B36:BG36)/INDEX(Fuel_Properties!$B$31:$IV$42,MATCH("D_Petrol_Regular",Fuel_Properties!$B$31:$B$42,0),MATCH(YEAR(BF$9),Fuel_Properties!$B$31:$EI$31,0)))/158.987295</f>
        <v>4.207912905175454E-3</v>
      </c>
      <c r="BG36" s="47">
        <f>(SUMPRODUCT(--(BG$9=Quarterly_kt!$B$9:BH$9),Quarterly_kt!$B36:BH36)/INDEX(Fuel_Properties!$B$31:$IV$42,MATCH("D_Petrol_Regular",Fuel_Properties!$B$31:$B$42,0),MATCH(YEAR(BG$9),Fuel_Properties!$B$31:$EI$31,0)))/158.987295</f>
        <v>3.3934781493350436E-3</v>
      </c>
      <c r="BH36" s="47">
        <f>(SUMPRODUCT(--(BH$9=Quarterly_kt!$B$9:BI$9),Quarterly_kt!$B36:BI36)/INDEX(Fuel_Properties!$B$31:$IV$42,MATCH("D_Petrol_Regular",Fuel_Properties!$B$31:$B$42,0),MATCH(YEAR(BH$9),Fuel_Properties!$B$31:$EI$31,0)))/158.987295</f>
        <v>0</v>
      </c>
      <c r="BI36" s="47">
        <f>(SUMPRODUCT(--(BI$9=Quarterly_kt!$B$9:BJ$9),Quarterly_kt!$B36:BJ36)/INDEX(Fuel_Properties!$B$31:$IV$42,MATCH("D_Petrol_Regular",Fuel_Properties!$B$31:$B$42,0),MATCH(YEAR(BI$9),Fuel_Properties!$B$31:$EI$31,0)))/158.987295</f>
        <v>1.0222852924871821E-2</v>
      </c>
      <c r="BJ36" s="47">
        <f>(SUMPRODUCT(--(BJ$9=Quarterly_kt!$B$9:BK$9),Quarterly_kt!$B36:BK36)/INDEX(Fuel_Properties!$B$31:$IV$42,MATCH("D_Petrol_Regular",Fuel_Properties!$B$31:$B$42,0),MATCH(YEAR(BJ$9),Fuel_Properties!$B$31:$EI$31,0)))/158.987295</f>
        <v>6.8548258616567895E-3</v>
      </c>
      <c r="BK36" s="47">
        <f>(SUMPRODUCT(--(BK$9=Quarterly_kt!$B$9:BL$9),Quarterly_kt!$B36:BL36)/INDEX(Fuel_Properties!$B$31:$IV$42,MATCH("D_Petrol_Regular",Fuel_Properties!$B$31:$B$42,0),MATCH(YEAR(BK$9),Fuel_Properties!$B$31:$EI$31,0)))/158.987295</f>
        <v>8.4836953733376103E-3</v>
      </c>
      <c r="BL36" s="47">
        <f>(SUMPRODUCT(--(BL$9=Quarterly_kt!$B$9:BM$9),Quarterly_kt!$B36:BM36)/INDEX(Fuel_Properties!$B$31:$IV$42,MATCH("D_Petrol_Regular",Fuel_Properties!$B$31:$B$42,0),MATCH(YEAR(BL$9),Fuel_Properties!$B$31:$EI$31,0)))/158.987295</f>
        <v>6.9481465107635015E-3</v>
      </c>
      <c r="BM36" s="47">
        <f>(SUMPRODUCT(--(BM$9=Quarterly_kt!$B$9:BN$9),Quarterly_kt!$B36:BN36)/INDEX(Fuel_Properties!$B$31:$IV$42,MATCH("D_Petrol_Regular",Fuel_Properties!$B$31:$B$42,0),MATCH(YEAR(BM$9),Fuel_Properties!$B$31:$EI$31,0)))/158.987295</f>
        <v>3.3298504340350116E-2</v>
      </c>
      <c r="BN36" s="47">
        <f>(SUMPRODUCT(--(BN$9=Quarterly_kt!$B$9:BO$9),Quarterly_kt!$B36:BO36)/INDEX(Fuel_Properties!$B$31:$IV$42,MATCH("D_Petrol_Regular",Fuel_Properties!$B$31:$B$42,0),MATCH(YEAR(BN$9),Fuel_Properties!$B$31:$EI$31,0)))/158.987295</f>
        <v>8.6227806664643976E-3</v>
      </c>
      <c r="BO36" s="47">
        <f>(SUMPRODUCT(--(BO$9=Quarterly_kt!$B$9:BP$9),Quarterly_kt!$B36:BP36)/INDEX(Fuel_Properties!$B$31:$IV$42,MATCH("D_Petrol_Regular",Fuel_Properties!$B$31:$B$42,0),MATCH(YEAR(BO$9),Fuel_Properties!$B$31:$EI$31,0)))/158.987295</f>
        <v>0</v>
      </c>
      <c r="BP36" s="47">
        <f>(SUMPRODUCT(--(BP$9=Quarterly_kt!$B$9:BQ$9),Quarterly_kt!$B36:BQ36)/INDEX(Fuel_Properties!$B$31:$IV$42,MATCH("D_Petrol_Regular",Fuel_Properties!$B$31:$B$42,0),MATCH(YEAR(BP$9),Fuel_Properties!$B$31:$EI$31,0)))/158.987295</f>
        <v>4.3638843073493978E-2</v>
      </c>
      <c r="BQ36" s="47">
        <f>(SUMPRODUCT(--(BQ$9=Quarterly_kt!$B$9:BR$9),Quarterly_kt!$B36:BR36)/INDEX(Fuel_Properties!$B$31:$IV$42,MATCH("D_Petrol_Regular",Fuel_Properties!$B$31:$B$42,0),MATCH(YEAR(BQ$9),Fuel_Properties!$B$31:$EI$31,0)))/158.987295</f>
        <v>9.2423816724378893E-3</v>
      </c>
      <c r="BR36" s="47">
        <f>(SUMPRODUCT(--(BR$9=Quarterly_kt!$B$9:BS$9),Quarterly_kt!$B36:BS36)/INDEX(Fuel_Properties!$B$31:$IV$42,MATCH("D_Petrol_Regular",Fuel_Properties!$B$31:$B$42,0),MATCH(YEAR(BR$9),Fuel_Properties!$B$31:$EI$31,0)))/158.987295</f>
        <v>2.5693671436207766E-3</v>
      </c>
      <c r="BS36" s="47">
        <f>(SUMPRODUCT(--(BS$9=Quarterly_kt!$B$9:BT$9),Quarterly_kt!$B36:BT36)/INDEX(Fuel_Properties!$B$31:$IV$42,MATCH("D_Petrol_Regular",Fuel_Properties!$B$31:$B$42,0),MATCH(YEAR(BS$9),Fuel_Properties!$B$31:$EI$31,0)))/158.987295</f>
        <v>7.3569545879008241E-3</v>
      </c>
      <c r="BT36" s="47">
        <f>(SUMPRODUCT(--(BT$9=Quarterly_kt!$B$9:BU$9),Quarterly_kt!$B36:BU36)/INDEX(Fuel_Properties!$B$31:$IV$42,MATCH("D_Petrol_Regular",Fuel_Properties!$B$31:$B$42,0),MATCH(YEAR(BT$9),Fuel_Properties!$B$31:$EI$31,0)))/158.987295</f>
        <v>1.8242506719707511E-2</v>
      </c>
      <c r="BU36" s="47">
        <f>(SUMPRODUCT(--(BU$9=Quarterly_kt!$B$9:BV$9),Quarterly_kt!$B36:BV36)/INDEX(Fuel_Properties!$B$31:$IV$42,MATCH("D_Petrol_Regular",Fuel_Properties!$B$31:$B$42,0),MATCH(YEAR(BU$9),Fuel_Properties!$B$31:$EI$31,0)))/158.987295</f>
        <v>2.3227078978331824E-2</v>
      </c>
      <c r="BV36" s="47">
        <f>(SUMPRODUCT(--(BV$9=Quarterly_kt!$B$9:BW$9),Quarterly_kt!$B36:BW36)/INDEX(Fuel_Properties!$B$31:$IV$42,MATCH("D_Petrol_Regular",Fuel_Properties!$B$31:$B$42,0),MATCH(YEAR(BV$9),Fuel_Properties!$B$31:$EI$31,0)))/158.987295</f>
        <v>1.374200276394239E-2</v>
      </c>
      <c r="BW36" s="47">
        <f>(SUMPRODUCT(--(BW$9=Quarterly_kt!$B$9:BX$9),Quarterly_kt!$B36:BX36)/INDEX(Fuel_Properties!$B$31:$IV$42,MATCH("D_Petrol_Regular",Fuel_Properties!$B$31:$B$42,0),MATCH(YEAR(BW$9),Fuel_Properties!$B$31:$EI$31,0)))/158.987295</f>
        <v>0</v>
      </c>
      <c r="BX36" s="47">
        <f>(SUMPRODUCT(--(BX$9=Quarterly_kt!$B$9:BY$9),Quarterly_kt!$B36:BY36)/INDEX(Fuel_Properties!$B$31:$IV$42,MATCH("D_Petrol_Regular",Fuel_Properties!$B$31:$B$42,0),MATCH(YEAR(BX$9),Fuel_Properties!$B$31:$EI$31,0)))/158.987295</f>
        <v>0</v>
      </c>
      <c r="BY36" s="47">
        <f>(SUMPRODUCT(--(BY$9=Quarterly_kt!$B$9:BZ$9),Quarterly_kt!$B36:BZ36)/INDEX(Fuel_Properties!$B$31:$IV$42,MATCH("D_Petrol_Regular",Fuel_Properties!$B$31:$B$42,0),MATCH(YEAR(BY$9),Fuel_Properties!$B$31:$EI$31,0)))/158.987295</f>
        <v>0</v>
      </c>
      <c r="BZ36" s="47">
        <f>(SUMPRODUCT(--(BZ$9=Quarterly_kt!$B$9:CA$9),Quarterly_kt!$B36:CA36)/INDEX(Fuel_Properties!$B$31:$IV$42,MATCH("D_Petrol_Regular",Fuel_Properties!$B$31:$B$42,0),MATCH(YEAR(BZ$9),Fuel_Properties!$B$31:$EI$31,0)))/158.987295</f>
        <v>6.4674141249378243E-3</v>
      </c>
      <c r="CA36" s="47">
        <f>(SUMPRODUCT(--(CA$9=Quarterly_kt!$B$9:CB$9),Quarterly_kt!$B36:CB36)/INDEX(Fuel_Properties!$B$31:$IV$42,MATCH("D_Petrol_Regular",Fuel_Properties!$B$31:$B$42,0),MATCH(YEAR(CA$9),Fuel_Properties!$B$31:$EI$31,0)))/158.987295</f>
        <v>0</v>
      </c>
      <c r="CB36" s="47">
        <f>(SUMPRODUCT(--(CB$9=Quarterly_kt!$B$9:CC$9),Quarterly_kt!$B36:CC36)/INDEX(Fuel_Properties!$B$31:$IV$42,MATCH("D_Petrol_Regular",Fuel_Properties!$B$31:$B$42,0),MATCH(YEAR(CB$9),Fuel_Properties!$B$31:$EI$31,0)))/158.987295</f>
        <v>0</v>
      </c>
      <c r="CC36" s="47">
        <f>(SUMPRODUCT(--(CC$9=Quarterly_kt!$B$9:CD$9),Quarterly_kt!$B36:CD36)/INDEX(Fuel_Properties!$B$31:$IV$42,MATCH("D_Petrol_Regular",Fuel_Properties!$B$31:$B$42,0),MATCH(YEAR(CC$9),Fuel_Properties!$B$31:$EI$31,0)))/158.987295</f>
        <v>4.3428941815215737E-3</v>
      </c>
      <c r="CD36" s="47">
        <f>(SUMPRODUCT(--(CD$9=Quarterly_kt!$B$9:CE$9),Quarterly_kt!$B36:CE36)/INDEX(Fuel_Properties!$B$31:$IV$42,MATCH("D_Petrol_Regular",Fuel_Properties!$B$31:$B$42,0),MATCH(YEAR(CD$9),Fuel_Properties!$B$31:$EI$31,0)))/158.987295</f>
        <v>1.7445005835268674E-3</v>
      </c>
      <c r="CE36" s="47">
        <f>(SUMPRODUCT(--(CE$9=Quarterly_kt!$B$9:CF$9),Quarterly_kt!$B36:CF36)/INDEX(Fuel_Properties!$B$31:$IV$42,MATCH("D_Petrol_Regular",Fuel_Properties!$B$31:$B$42,0),MATCH(YEAR(CE$9),Fuel_Properties!$B$31:$EI$31,0)))/158.987295</f>
        <v>0</v>
      </c>
      <c r="CF36" s="47">
        <f>(SUMPRODUCT(--(CF$9=Quarterly_kt!$B$9:CG$9),Quarterly_kt!$B36:CG36)/INDEX(Fuel_Properties!$B$31:$IV$42,MATCH("D_Petrol_Regular",Fuel_Properties!$B$31:$B$42,0),MATCH(YEAR(CF$9),Fuel_Properties!$B$31:$EI$31,0)))/158.987295</f>
        <v>0</v>
      </c>
      <c r="CG36" s="47">
        <f>(SUMPRODUCT(--(CG$9=Quarterly_kt!$B$9:CH$9),Quarterly_kt!$B36:CH36)/INDEX(Fuel_Properties!$B$31:$IV$42,MATCH("D_Petrol_Regular",Fuel_Properties!$B$31:$B$42,0),MATCH(YEAR(CG$9),Fuel_Properties!$B$31:$EI$31,0)))/158.987295</f>
        <v>0</v>
      </c>
      <c r="CH36" s="47">
        <f>(SUMPRODUCT(--(CH$9=Quarterly_kt!$B$9:CI$9),Quarterly_kt!$B36:CI36)/INDEX(Fuel_Properties!$B$31:$IV$42,MATCH("D_Petrol_Regular",Fuel_Properties!$B$31:$B$42,0),MATCH(YEAR(CH$9),Fuel_Properties!$B$31:$EI$31,0)))/158.987295</f>
        <v>0</v>
      </c>
      <c r="CI36" s="47">
        <f>(SUMPRODUCT(--(CI$9=Quarterly_kt!$B$9:CJ$9),Quarterly_kt!$B36:CJ36)/INDEX(Fuel_Properties!$B$31:$IV$42,MATCH("D_Petrol_Regular",Fuel_Properties!$B$31:$B$42,0),MATCH(YEAR(CI$9),Fuel_Properties!$B$31:$EI$31,0)))/158.987295</f>
        <v>1.755468388610194E-2</v>
      </c>
      <c r="CJ36" s="47">
        <f>(SUMPRODUCT(--(CJ$9=Quarterly_kt!$B$9:CK$9),Quarterly_kt!$B36:CK36)/INDEX(Fuel_Properties!$B$31:$IV$42,MATCH("D_Petrol_Regular",Fuel_Properties!$B$31:$B$42,0),MATCH(YEAR(CJ$9),Fuel_Properties!$B$31:$EI$31,0)))/158.987295</f>
        <v>0</v>
      </c>
      <c r="CK36" s="47">
        <f>(SUMPRODUCT(--(CK$9=Quarterly_kt!$B$9:CL$9),Quarterly_kt!$B36:CL36)/INDEX(Fuel_Properties!$B$31:$IV$42,MATCH("D_Petrol_Regular",Fuel_Properties!$B$31:$B$42,0),MATCH(YEAR(CK$9),Fuel_Properties!$B$31:$EI$31,0)))/158.987295</f>
        <v>0</v>
      </c>
      <c r="CL36" s="47">
        <f>(SUMPRODUCT(--(CL$9=Quarterly_kt!$B$9:CM$9),Quarterly_kt!$B36:CM36)/INDEX(Fuel_Properties!$B$31:$IV$42,MATCH("D_Petrol_Regular",Fuel_Properties!$B$31:$B$42,0),MATCH(YEAR(CL$9),Fuel_Properties!$B$31:$EI$31,0)))/158.987295</f>
        <v>0</v>
      </c>
      <c r="CM36" s="47">
        <f>(SUMPRODUCT(--(CM$9=Quarterly_kt!$B$9:CN$9),Quarterly_kt!$B36:CN36)/INDEX(Fuel_Properties!$B$31:$IV$42,MATCH("D_Petrol_Regular",Fuel_Properties!$B$31:$B$42,0),MATCH(YEAR(CM$9),Fuel_Properties!$B$31:$EI$31,0)))/158.987295</f>
        <v>0</v>
      </c>
      <c r="CN36" s="47">
        <f>(SUMPRODUCT(--(CN$9=Quarterly_kt!$B$9:CO$9),Quarterly_kt!$B36:CO36)/INDEX(Fuel_Properties!$B$31:$IV$42,MATCH("D_Petrol_Regular",Fuel_Properties!$B$31:$B$42,0),MATCH(YEAR(CN$9),Fuel_Properties!$B$31:$EI$31,0)))/158.987295</f>
        <v>0</v>
      </c>
      <c r="CO36" s="47">
        <f>(SUMPRODUCT(--(CO$9=Quarterly_kt!$B$9:CP$9),Quarterly_kt!$B36:CP36)/INDEX(Fuel_Properties!$B$31:$IV$42,MATCH("D_Petrol_Regular",Fuel_Properties!$B$31:$B$42,0),MATCH(YEAR(CO$9),Fuel_Properties!$B$31:$EI$31,0)))/158.987295</f>
        <v>0</v>
      </c>
      <c r="CP36" s="47">
        <f>(SUMPRODUCT(--(CP$9=Quarterly_kt!$B$9:CQ$9),Quarterly_kt!$B36:CQ36)/INDEX(Fuel_Properties!$B$31:$IV$42,MATCH("D_Petrol_Regular",Fuel_Properties!$B$31:$B$42,0),MATCH(YEAR(CP$9),Fuel_Properties!$B$31:$EI$31,0)))/158.987295</f>
        <v>0</v>
      </c>
      <c r="CQ36" s="47">
        <f>(SUMPRODUCT(--(CQ$9=Quarterly_kt!$B$9:CR$9),Quarterly_kt!$B36:CR36)/INDEX(Fuel_Properties!$B$31:$IV$42,MATCH("D_Petrol_Regular",Fuel_Properties!$B$31:$B$42,0),MATCH(YEAR(CQ$9),Fuel_Properties!$B$31:$EI$31,0)))/158.987295</f>
        <v>0</v>
      </c>
      <c r="CR36" s="47">
        <f>(SUMPRODUCT(--(CR$9=Quarterly_kt!$B$9:CS$9),Quarterly_kt!$B36:CS36)/INDEX(Fuel_Properties!$B$31:$IV$42,MATCH("D_Petrol_Regular",Fuel_Properties!$B$31:$B$42,0),MATCH(YEAR(CR$9),Fuel_Properties!$B$31:$EI$31,0)))/158.987295</f>
        <v>0</v>
      </c>
      <c r="CS36" s="47">
        <f>(SUMPRODUCT(--(CS$9=Quarterly_kt!$B$9:CT$9),Quarterly_kt!$B36:CT36)/INDEX(Fuel_Properties!$B$31:$IV$42,MATCH("D_Petrol_Regular",Fuel_Properties!$B$31:$B$42,0),MATCH(YEAR(CS$9),Fuel_Properties!$B$31:$EI$31,0)))/158.987295</f>
        <v>0</v>
      </c>
      <c r="CT36" s="47">
        <f>(SUMPRODUCT(--(CT$9=Quarterly_kt!$B$9:CU$9),Quarterly_kt!$B36:CU36)/INDEX(Fuel_Properties!$B$31:$IV$42,MATCH("D_Petrol_Regular",Fuel_Properties!$B$31:$B$42,0),MATCH(YEAR(CT$9),Fuel_Properties!$B$31:$EI$31,0)))/158.987295</f>
        <v>0</v>
      </c>
      <c r="CU36" s="47">
        <f>(SUMPRODUCT(--(CU$9=Quarterly_kt!$B$9:CV$9),Quarterly_kt!$B36:CV36)/INDEX(Fuel_Properties!$B$31:$IV$42,MATCH("D_Petrol_Regular",Fuel_Properties!$B$31:$B$42,0),MATCH(YEAR(CU$9),Fuel_Properties!$B$31:$EI$31,0)))/158.987295</f>
        <v>8.2592073535659718E-4</v>
      </c>
      <c r="CV36" s="47">
        <f>(SUMPRODUCT(--(CV$9=Quarterly_kt!$B$9:CW$9),Quarterly_kt!$B36:CW36)/INDEX(Fuel_Properties!$B$31:$IV$42,MATCH("D_Petrol_Regular",Fuel_Properties!$B$31:$B$42,0),MATCH(YEAR(CV$9),Fuel_Properties!$B$31:$EI$31,0)))/158.987295</f>
        <v>0</v>
      </c>
      <c r="CW36" s="47">
        <f>(SUMPRODUCT(--(CW$9=Quarterly_kt!$B$9:CX$9),Quarterly_kt!$B36:CX36)/INDEX(Fuel_Properties!$B$31:$IV$42,MATCH("D_Petrol_Regular",Fuel_Properties!$B$31:$B$42,0),MATCH(YEAR(CW$9),Fuel_Properties!$B$31:$EI$31,0)))/158.987295</f>
        <v>0</v>
      </c>
      <c r="CX36" s="47">
        <f>(SUMPRODUCT(--(CX$9=Quarterly_kt!$B$9:CY$9),Quarterly_kt!$B36:CY36)/INDEX(Fuel_Properties!$B$31:$IV$42,MATCH("D_Petrol_Regular",Fuel_Properties!$B$31:$B$42,0),MATCH(YEAR(CX$9),Fuel_Properties!$B$31:$EI$31,0)))/158.987295</f>
        <v>0</v>
      </c>
      <c r="CY36" s="47">
        <f>(SUMPRODUCT(--(CY$9=Quarterly_kt!$B$9:CZ$9),Quarterly_kt!$B36:CZ36)/INDEX(Fuel_Properties!$B$31:$IV$42,MATCH("D_Petrol_Regular",Fuel_Properties!$B$31:$B$42,0),MATCH(YEAR(CY$9),Fuel_Properties!$B$31:$EI$31,0)))/158.987295</f>
        <v>0</v>
      </c>
      <c r="CZ36" s="47">
        <f>(SUMPRODUCT(--(CZ$9=Quarterly_kt!$B$9:DA$9),Quarterly_kt!$B36:DA36)/INDEX(Fuel_Properties!$B$31:$IV$42,MATCH("D_Petrol_Regular",Fuel_Properties!$B$31:$B$42,0),MATCH(YEAR(CZ$9),Fuel_Properties!$B$31:$EI$31,0)))/158.987295</f>
        <v>2.5567892181976536E-5</v>
      </c>
      <c r="DA36" s="47">
        <f>(SUMPRODUCT(--(DA$9=Quarterly_kt!$B$9:DB$9),Quarterly_kt!$B36:DB36)/INDEX(Fuel_Properties!$B$31:$IV$42,MATCH("D_Petrol_Regular",Fuel_Properties!$B$31:$B$42,0),MATCH(YEAR(DA$9),Fuel_Properties!$B$31:$EI$31,0)))/158.987295</f>
        <v>7.6703676545929604E-5</v>
      </c>
      <c r="DB36" s="47">
        <f>(SUMPRODUCT(--(DB$9=Quarterly_kt!$B$9:DC$9),Quarterly_kt!$B36:DC36)/INDEX(Fuel_Properties!$B$31:$IV$42,MATCH("D_Petrol_Regular",Fuel_Properties!$B$31:$B$42,0),MATCH(YEAR(DB$9),Fuel_Properties!$B$31:$EI$31,0)))/158.987295</f>
        <v>0</v>
      </c>
      <c r="DC36" s="47">
        <f>(SUMPRODUCT(--(DC$9=Quarterly_kt!$B$9:DD$9),Quarterly_kt!$B36:DD36)/INDEX(Fuel_Properties!$B$31:$IV$42,MATCH("D_Petrol_Regular",Fuel_Properties!$B$31:$B$42,0),MATCH(YEAR(DC$9),Fuel_Properties!$B$31:$EI$31,0)))/158.987295</f>
        <v>0</v>
      </c>
      <c r="DD36" s="47">
        <f>(SUMPRODUCT(--(DD$9=Quarterly_kt!$B$9:DE$9),Quarterly_kt!$B36:DE36)/INDEX(Fuel_Properties!$B$31:$IV$42,MATCH("D_Petrol_Regular",Fuel_Properties!$B$31:$B$42,0),MATCH(YEAR(DD$9),Fuel_Properties!$B$31:$EI$31,0)))/158.987295</f>
        <v>0.11102597084622184</v>
      </c>
      <c r="DE36" s="47">
        <f>(SUMPRODUCT(--(DE$9=Quarterly_kt!$B$9:DF$9),Quarterly_kt!$B36:DF36)/INDEX(Fuel_Properties!$B$31:$IV$42,MATCH("D_Petrol_Regular",Fuel_Properties!$B$31:$B$42,0),MATCH(YEAR(DE$9),Fuel_Properties!$B$31:$EI$31,0)))/158.987295</f>
        <v>2.5560426102268862E-5</v>
      </c>
      <c r="DF36" s="47">
        <f>(SUMPRODUCT(--(DF$9=Quarterly_kt!$B$9:DG$9),Quarterly_kt!$B36:DG36)/INDEX(Fuel_Properties!$B$31:$IV$42,MATCH("D_Petrol_Regular",Fuel_Properties!$B$31:$B$42,0),MATCH(YEAR(DF$9),Fuel_Properties!$B$31:$EI$31,0)))/158.987295</f>
        <v>0</v>
      </c>
      <c r="DG36" s="47">
        <f>(SUMPRODUCT(--(DG$9=Quarterly_kt!$B$9:DH$9),Quarterly_kt!$B36:DH36)/INDEX(Fuel_Properties!$B$31:$IV$42,MATCH("D_Petrol_Regular",Fuel_Properties!$B$31:$B$42,0),MATCH(YEAR(DG$9),Fuel_Properties!$B$31:$EI$31,0)))/158.987295</f>
        <v>0</v>
      </c>
      <c r="DH36" s="47">
        <f>(SUMPRODUCT(--(DH$9=Quarterly_kt!$B$9:DI$9),Quarterly_kt!$B36:DI36)/INDEX(Fuel_Properties!$B$31:$IV$42,MATCH("D_Petrol_Regular",Fuel_Properties!$B$31:$B$42,0),MATCH(YEAR(DH$9),Fuel_Properties!$B$31:$EI$31,0)))/158.987295</f>
        <v>0</v>
      </c>
      <c r="DI36" s="47">
        <f>(SUMPRODUCT(--(DI$9=Quarterly_kt!$B$9:DJ$9),Quarterly_kt!$B36:DJ36)/INDEX(Fuel_Properties!$B$31:$IV$42,MATCH("D_Petrol_Regular",Fuel_Properties!$B$31:$B$42,0),MATCH(YEAR(DI$9),Fuel_Properties!$B$31:$EI$31,0)))/158.987295</f>
        <v>0</v>
      </c>
      <c r="DJ36" s="47">
        <f>(SUMPRODUCT(--(DJ$9=Quarterly_kt!$B$9:DK$9),Quarterly_kt!$B36:DK36)/INDEX(Fuel_Properties!$B$31:$IV$42,MATCH("D_Petrol_Regular",Fuel_Properties!$B$31:$B$42,0),MATCH(YEAR(DJ$9),Fuel_Properties!$B$31:$EI$31,0)))/158.987295</f>
        <v>0</v>
      </c>
      <c r="DK36" s="47">
        <f>(SUMPRODUCT(--(DK$9=Quarterly_kt!$B$9:DL$9),Quarterly_kt!$B36:DL36)/INDEX(Fuel_Properties!$B$31:$IV$42,MATCH("D_Petrol_Regular",Fuel_Properties!$B$31:$B$42,0),MATCH(YEAR(DK$9),Fuel_Properties!$B$31:$EI$31,0)))/158.987295</f>
        <v>0</v>
      </c>
      <c r="DL36" s="47">
        <f>(SUMPRODUCT(--(DL$9=Quarterly_kt!$B$9:DM$9),Quarterly_kt!$B36:DM36)/INDEX(Fuel_Properties!$B$31:$IV$42,MATCH("D_Petrol_Regular",Fuel_Properties!$B$31:$B$42,0),MATCH(YEAR(DL$9),Fuel_Properties!$B$31:$EI$31,0)))/158.987295</f>
        <v>0</v>
      </c>
      <c r="DM36" s="47">
        <f>(SUMPRODUCT(--(DM$9=Quarterly_kt!$B$9:DN$9),Quarterly_kt!$B36:DN36)/INDEX(Fuel_Properties!$B$31:$IV$42,MATCH("D_Petrol_Regular",Fuel_Properties!$B$31:$B$42,0),MATCH(YEAR(DM$9),Fuel_Properties!$B$31:$EI$31,0)))/158.987295</f>
        <v>8.5304772783588428E-3</v>
      </c>
      <c r="DN36" s="47">
        <f>(SUMPRODUCT(--(DN$9=Quarterly_kt!$B$9:DO$9),Quarterly_kt!$B36:DO36)/INDEX(Fuel_Properties!$B$31:$IV$42,MATCH("D_Petrol_Regular",Fuel_Properties!$B$31:$B$42,0),MATCH(YEAR(DN$9),Fuel_Properties!$B$31:$EI$31,0)))/158.987295</f>
        <v>0</v>
      </c>
      <c r="DO36" s="47">
        <f>(SUMPRODUCT(--(DO$9=Quarterly_kt!$B$9:DP$9),Quarterly_kt!$B36:DP36)/INDEX(Fuel_Properties!$B$31:$IV$42,MATCH("D_Petrol_Regular",Fuel_Properties!$B$31:$B$42,0),MATCH(YEAR(DO$9),Fuel_Properties!$B$31:$EI$31,0)))/158.987295</f>
        <v>0</v>
      </c>
      <c r="DP36" s="47">
        <f>(SUMPRODUCT(--(DP$9=Quarterly_kt!$B$9:DQ$9),Quarterly_kt!$B36:DQ36)/INDEX(Fuel_Properties!$B$31:$IV$42,MATCH("D_Petrol_Regular",Fuel_Properties!$B$31:$B$42,0),MATCH(YEAR(DP$9),Fuel_Properties!$B$31:$EI$31,0)))/158.987295</f>
        <v>0</v>
      </c>
      <c r="DQ36" s="47">
        <f>(SUMPRODUCT(--(DQ$9=Quarterly_kt!$B$9:DR$9),Quarterly_kt!$B36:DR36)/INDEX(Fuel_Properties!$B$31:$IV$42,MATCH("D_Petrol_Regular",Fuel_Properties!$B$31:$B$42,0),MATCH(YEAR(DQ$9),Fuel_Properties!$B$31:$EI$31,0)))/158.987295</f>
        <v>0</v>
      </c>
      <c r="DR36" s="47">
        <f>(SUMPRODUCT(--(DR$9=Quarterly_kt!$B$9:DS$9),Quarterly_kt!$B36:DS36)/INDEX(Fuel_Properties!$B$31:$IV$42,MATCH("D_Petrol_Regular",Fuel_Properties!$B$31:$B$42,0),MATCH(YEAR(DR$9),Fuel_Properties!$B$31:$EI$31,0)))/158.987295</f>
        <v>0</v>
      </c>
      <c r="DS36" s="47">
        <f>(SUMPRODUCT(--(DS$9=Quarterly_kt!$B$9:DT$9),Quarterly_kt!$B36:DT36)/INDEX(Fuel_Properties!$B$31:$IV$42,MATCH("D_Petrol_Regular",Fuel_Properties!$B$31:$B$42,0),MATCH(YEAR(DS$9),Fuel_Properties!$B$31:$EI$31,0)))/158.987295</f>
        <v>0</v>
      </c>
      <c r="DT36" s="47">
        <f>(SUMPRODUCT(--(DT$9=Quarterly_kt!$B$9:DU$9),Quarterly_kt!$B36:DU36)/INDEX(Fuel_Properties!$B$31:$IV$42,MATCH("D_Petrol_Regular",Fuel_Properties!$B$31:$B$42,0),MATCH(YEAR(DT$9),Fuel_Properties!$B$31:$EI$31,0)))/158.987295</f>
        <v>0</v>
      </c>
      <c r="DU36" s="47">
        <f>(SUMPRODUCT(--(DU$9=Quarterly_kt!$B$9:DV$9),Quarterly_kt!$B36:DV36)/INDEX(Fuel_Properties!$B$31:$IV$42,MATCH("D_Petrol_Regular",Fuel_Properties!$B$31:$B$42,0),MATCH(YEAR(DU$9),Fuel_Properties!$B$31:$EI$31,0)))/158.987295</f>
        <v>0</v>
      </c>
      <c r="DV36" s="47">
        <f>(SUMPRODUCT(--(DV$9=Quarterly_kt!$B$9:DW$9),Quarterly_kt!$B36:DW36)/INDEX(Fuel_Properties!$B$31:$IV$42,MATCH("D_Petrol_Regular",Fuel_Properties!$B$31:$B$42,0),MATCH(YEAR(DV$9),Fuel_Properties!$B$31:$EI$31,0)))/158.987295</f>
        <v>0</v>
      </c>
      <c r="DW36" s="47">
        <f>(SUMPRODUCT(--(DW$9=Quarterly_kt!$B$9:DX$9),Quarterly_kt!$B36:DX36)/INDEX(Fuel_Properties!$B$31:$IV$42,MATCH("D_Petrol_Regular",Fuel_Properties!$B$31:$B$42,0),MATCH(YEAR(DW$9),Fuel_Properties!$B$31:$EI$31,0)))/158.987295</f>
        <v>0</v>
      </c>
      <c r="DX36" s="47">
        <f>(SUMPRODUCT(--(DX$9=Quarterly_kt!$B$9:DY$9),Quarterly_kt!$B36:DY36)/INDEX(Fuel_Properties!$B$31:$IV$42,MATCH("D_Petrol_Regular",Fuel_Properties!$B$31:$B$42,0),MATCH(YEAR(DX$9),Fuel_Properties!$B$31:$EI$31,0)))/158.987295</f>
        <v>0</v>
      </c>
      <c r="DY36" s="47">
        <f>(SUMPRODUCT(--(DY$9=Quarterly_kt!$B$9:DZ$9),Quarterly_kt!$B36:DZ36)/INDEX(Fuel_Properties!$B$31:$IV$42,MATCH("D_Petrol_Regular",Fuel_Properties!$B$31:$B$42,0),MATCH(YEAR(DY$9),Fuel_Properties!$B$31:$EI$31,0)))/158.987295</f>
        <v>0</v>
      </c>
      <c r="DZ36" s="47">
        <f>(SUMPRODUCT(--(DZ$9=Quarterly_kt!$B$9:EA$9),Quarterly_kt!$B36:EA36)/INDEX(Fuel_Properties!$B$31:$IV$42,MATCH("D_Petrol_Regular",Fuel_Properties!$B$31:$B$42,0),MATCH(YEAR(DZ$9),Fuel_Properties!$B$31:$EI$31,0)))/158.987295</f>
        <v>0</v>
      </c>
      <c r="EA36" s="47">
        <f>(SUMPRODUCT(--(EA$9=Quarterly_kt!$B$9:EB$9),Quarterly_kt!$B36:EB36)/INDEX(Fuel_Properties!$B$31:$IV$42,MATCH("D_Petrol_Regular",Fuel_Properties!$B$31:$B$42,0),MATCH(YEAR(EA$9),Fuel_Properties!$B$31:$EI$31,0)))/158.987295</f>
        <v>0</v>
      </c>
      <c r="EB36" s="47">
        <f>(SUMPRODUCT(--(EB$9=Quarterly_kt!$B$9:EC$9),Quarterly_kt!$B36:EC36)/INDEX(Fuel_Properties!$B$31:$IV$42,MATCH("D_Petrol_Regular",Fuel_Properties!$B$31:$B$42,0),MATCH(YEAR(EB$9),Fuel_Properties!$B$31:$EI$31,0)))/158.987295</f>
        <v>0</v>
      </c>
      <c r="EC36" s="47">
        <f>(SUMPRODUCT(--(EC$9=Quarterly_kt!$B$9:ED$9),Quarterly_kt!$B36:ED36)/INDEX(Fuel_Properties!$B$31:$IV$42,MATCH("D_Petrol_Regular",Fuel_Properties!$B$31:$B$42,0),MATCH(YEAR(EC$9),Fuel_Properties!$B$31:$EI$31,0)))/158.987295</f>
        <v>0</v>
      </c>
      <c r="ED36" s="47">
        <f>(SUMPRODUCT(--(ED$9=Quarterly_kt!$B$9:EE$9),Quarterly_kt!$B36:EE36)/INDEX(Fuel_Properties!$B$31:$IV$42,MATCH("D_Petrol_Regular",Fuel_Properties!$B$31:$B$42,0),MATCH(YEAR(ED$9),Fuel_Properties!$B$31:$EI$31,0)))/158.987295</f>
        <v>0</v>
      </c>
      <c r="EE36" s="47">
        <f>(SUMPRODUCT(--(EE$9=Quarterly_kt!$B$9:EF$9),Quarterly_kt!$B36:EF36)/INDEX(Fuel_Properties!$B$31:$IV$42,MATCH("D_Petrol_Regular",Fuel_Properties!$B$31:$B$42,0),MATCH(YEAR(EE$9),Fuel_Properties!$B$31:$EI$31,0)))/158.987295</f>
        <v>0</v>
      </c>
      <c r="EF36" s="47">
        <f>(SUMPRODUCT(--(EF$9=Quarterly_kt!$B$9:EG$9),Quarterly_kt!$B36:EG36)/INDEX(Fuel_Properties!$B$31:$IV$42,MATCH("D_Petrol_Regular",Fuel_Properties!$B$31:$B$42,0),MATCH(YEAR(EF$9),Fuel_Properties!$B$31:$EI$31,0)))/158.987295</f>
        <v>0</v>
      </c>
      <c r="EG36" s="47">
        <f>(SUMPRODUCT(--(EG$9=Quarterly_kt!$B$9:EH$9),Quarterly_kt!$B36:EH36)/INDEX(Fuel_Properties!$B$31:$IV$42,MATCH("D_Petrol_Regular",Fuel_Properties!$B$31:$B$42,0),MATCH(YEAR(EG$9),Fuel_Properties!$B$31:$EI$31,0)))/158.987295</f>
        <v>0</v>
      </c>
      <c r="EH36" s="47">
        <f>(SUMPRODUCT(--(EH$9=Quarterly_kt!$B$9:EI$9),Quarterly_kt!$B36:EI36)/INDEX(Fuel_Properties!$B$31:$IV$42,MATCH("D_Petrol_Regular",Fuel_Properties!$B$31:$B$42,0),MATCH(YEAR(EH$9),Fuel_Properties!$B$31:$EI$31,0)))/158.987295</f>
        <v>0</v>
      </c>
      <c r="EI36" s="47">
        <f>(SUMPRODUCT(--(EI$9=Quarterly_kt!$B$9:EJ$9),Quarterly_kt!$B36:EJ36)/INDEX(Fuel_Properties!$B$31:$IV$42,MATCH("D_Petrol_Regular",Fuel_Properties!$B$31:$B$42,0),MATCH(YEAR(EI$9),Fuel_Properties!$B$31:$EI$31,0)))/158.987295</f>
        <v>0</v>
      </c>
      <c r="EJ36" s="47">
        <f>(SUMPRODUCT(--(EJ$9=Quarterly_kt!$B$9:EK$9),Quarterly_kt!$B36:EK36)/INDEX(Fuel_Properties!$B$31:$IV$42,MATCH("D_Petrol_Regular",Fuel_Properties!$B$31:$B$42,0),MATCH(YEAR(EJ$9),Fuel_Properties!$B$31:$EI$31,0)))/158.987295</f>
        <v>0</v>
      </c>
      <c r="EK36" s="47">
        <f>(SUMPRODUCT(--(EK$9=Quarterly_kt!$B$9:EL$9),Quarterly_kt!$B36:EL36)/INDEX(Fuel_Properties!$B$31:$IV$42,MATCH("D_Petrol_Regular",Fuel_Properties!$B$31:$B$42,0),MATCH(YEAR(EK$9),Fuel_Properties!$B$31:$EI$31,0)))/158.987295</f>
        <v>0</v>
      </c>
      <c r="EL36" s="47">
        <f>(SUMPRODUCT(--(EL$9=Quarterly_kt!$B$9:EM$9),Quarterly_kt!$B36:EM36)/INDEX(Fuel_Properties!$B$31:$IV$42,MATCH("D_Petrol_Regular",Fuel_Properties!$B$31:$B$42,0),MATCH(YEAR(EL$9),Fuel_Properties!$B$31:$EI$31,0)))/158.987295</f>
        <v>0</v>
      </c>
      <c r="EM36" s="47">
        <f>(SUMPRODUCT(--(EM$9=Quarterly_kt!$B$9:EN$9),Quarterly_kt!$B36:EN36)/INDEX(Fuel_Properties!$B$31:$IV$42,MATCH("D_Petrol_Regular",Fuel_Properties!$B$31:$B$42,0),MATCH(YEAR(EM$9),Fuel_Properties!$B$31:$EI$31,0)))/158.987295</f>
        <v>0</v>
      </c>
      <c r="EN36" s="47">
        <f>(SUMPRODUCT(--(EN$9=Quarterly_kt!$B$9:EO$9),Quarterly_kt!$B36:EO36)/INDEX(Fuel_Properties!$B$31:$IV$42,MATCH("D_Petrol_Regular",Fuel_Properties!$B$31:$B$42,0),MATCH(YEAR(EN$9),Fuel_Properties!$B$31:$EI$31,0)))/158.987295</f>
        <v>0</v>
      </c>
      <c r="EO36" s="47">
        <f>(SUMPRODUCT(--(EO$9=Quarterly_kt!$B$9:EP$9),Quarterly_kt!$B36:EP36)/INDEX(Fuel_Properties!$B$31:$IV$42,MATCH("D_Petrol_Regular",Fuel_Properties!$B$31:$B$42,0),MATCH(YEAR(EO$9),Fuel_Properties!$B$31:$EI$31,0)))/158.987295</f>
        <v>4.2937091820668696E-2</v>
      </c>
      <c r="EP36" s="47">
        <f>(SUMPRODUCT(--(EP$9=Quarterly_kt!$B$9:EQ$9),Quarterly_kt!$B36:EQ36)/INDEX(Fuel_Properties!$B$31:$IV$42,MATCH("D_Petrol_Regular",Fuel_Properties!$B$31:$B$42,0),MATCH(YEAR(EP$9),Fuel_Properties!$B$31:$EI$31,0)))/158.987295</f>
        <v>0</v>
      </c>
      <c r="EQ36" s="47">
        <f>(SUMPRODUCT(--(EQ$9=Quarterly_kt!$B$9:ER$9),Quarterly_kt!$B36:ER36)/INDEX(Fuel_Properties!$B$31:$IV$42,MATCH("D_Petrol_Regular",Fuel_Properties!$B$31:$B$42,0),MATCH(YEAR(EQ$9),Fuel_Properties!$B$31:$EI$31,0)))/158.987295</f>
        <v>0</v>
      </c>
      <c r="ER36" s="47">
        <f>(SUMPRODUCT(--(ER$9=Quarterly_kt!$B$9:ES$9),Quarterly_kt!$B36:ES36)/INDEX(Fuel_Properties!$B$31:$IV$42,MATCH("D_Petrol_Regular",Fuel_Properties!$B$31:$B$42,0),MATCH(YEAR(ER$9),Fuel_Properties!$B$31:$EI$31,0)))/158.987295</f>
        <v>0</v>
      </c>
      <c r="ES36" s="47">
        <f>(SUMPRODUCT(--(ES$9=Quarterly_kt!$B$9:ET$9),Quarterly_kt!$B36:ET36)/INDEX(Fuel_Properties!$B$31:$IV$42,MATCH("D_Petrol_Regular",Fuel_Properties!$B$31:$B$42,0),MATCH(YEAR(ES$9),Fuel_Properties!$B$31:$EI$31,0)))/158.987295</f>
        <v>0</v>
      </c>
      <c r="ET36" s="47">
        <f>(SUMPRODUCT(--(ET$9=Quarterly_kt!$B$9:EU$9),Quarterly_kt!$B36:EU36)/INDEX(Fuel_Properties!$B$31:$IV$42,MATCH("D_Petrol_Regular",Fuel_Properties!$B$31:$B$42,0),MATCH(YEAR(ET$9),Fuel_Properties!$B$31:$EI$31,0)))/158.987295</f>
        <v>0</v>
      </c>
      <c r="EU36" s="47">
        <f>(SUMPRODUCT(--(EU$9=Quarterly_kt!$B$9:EV$9),Quarterly_kt!$B36:EV36)/INDEX(Fuel_Properties!$B$31:$IV$42,MATCH("D_Petrol_Regular",Fuel_Properties!$B$31:$B$42,0),MATCH(YEAR(EU$9),Fuel_Properties!$B$31:$EI$31,0)))/158.987295</f>
        <v>0</v>
      </c>
      <c r="EV36" s="47">
        <f>(SUMPRODUCT(--(EV$9=Quarterly_kt!$B$9:EW$9),Quarterly_kt!$B36:EW36)/INDEX(Fuel_Properties!$B$31:$IV$42,MATCH("D_Petrol_Regular",Fuel_Properties!$B$31:$B$42,0),MATCH(YEAR(EV$9),Fuel_Properties!$B$31:$EI$31,0)))/158.987295</f>
        <v>0</v>
      </c>
      <c r="EW36" s="47">
        <f>(SUMPRODUCT(--(EW$9=Quarterly_kt!$B$9:EX$9),Quarterly_kt!$B36:EX36)/INDEX(Fuel_Properties!$B$31:$IV$42,MATCH("D_Petrol_Regular",Fuel_Properties!$B$31:$B$42,0),MATCH(YEAR(EW$9),Fuel_Properties!$B$31:$EI$31,0)))/158.987295</f>
        <v>0</v>
      </c>
      <c r="EX36" s="47">
        <f>(SUMPRODUCT(--(EX$9=Quarterly_kt!$B$9:EY$9),Quarterly_kt!$B36:EY36)/INDEX(Fuel_Properties!$B$31:$IV$42,MATCH("D_Petrol_Regular",Fuel_Properties!$B$31:$B$42,0),MATCH(YEAR(EX$9),Fuel_Properties!$B$31:$EI$31,0)))/158.987295</f>
        <v>0</v>
      </c>
      <c r="EY36" s="47">
        <f>(SUMPRODUCT(--(EY$9=Quarterly_kt!$B$9:EZ$9),Quarterly_kt!$B36:EZ36)/INDEX(Fuel_Properties!$B$31:$IV$42,MATCH("D_Petrol_Regular",Fuel_Properties!$B$31:$B$42,0),MATCH(YEAR(EY$9),Fuel_Properties!$B$31:$EI$31,0)))/158.987295</f>
        <v>0</v>
      </c>
      <c r="EZ36" s="47">
        <f>(SUMPRODUCT(--(EZ$9=Quarterly_kt!$B$9:FA$9),Quarterly_kt!$B36:FA36)/INDEX(Fuel_Properties!$B$31:$IV$42,MATCH("D_Petrol_Regular",Fuel_Properties!$B$31:$B$42,0),MATCH(YEAR(EZ$9),Fuel_Properties!$B$31:$EI$31,0)))/158.987295</f>
        <v>0</v>
      </c>
      <c r="FA36" s="47">
        <f>(SUMPRODUCT(--(FA$9=Quarterly_kt!$B$9:FB$9),Quarterly_kt!$B36:FB36)/INDEX(Fuel_Properties!$B$31:$IV$42,MATCH("D_Petrol_Regular",Fuel_Properties!$B$31:$B$42,0),MATCH(YEAR(FA$9),Fuel_Properties!$B$31:$EI$31,0)))/158.987295</f>
        <v>0</v>
      </c>
      <c r="FB36" s="47">
        <f>(SUMPRODUCT(--(FB$9=Quarterly_kt!$B$9:FC$9),Quarterly_kt!$B36:FC36)/INDEX(Fuel_Properties!$B$31:$IV$42,MATCH("D_Petrol_Regular",Fuel_Properties!$B$31:$B$42,0),MATCH(YEAR(FB$9),Fuel_Properties!$B$31:$EI$31,0)))/158.987295</f>
        <v>0</v>
      </c>
      <c r="FC36" s="47">
        <f>(SUMPRODUCT(--(FC$9=Quarterly_kt!$B$9:FD$9),Quarterly_kt!$B36:FD36)/INDEX(Fuel_Properties!$B$31:$IV$42,MATCH("D_Petrol_Regular",Fuel_Properties!$B$31:$B$42,0),MATCH(YEAR(FC$9),Fuel_Properties!$B$31:$EI$31,0)))/158.987295</f>
        <v>0</v>
      </c>
      <c r="FD36" s="47">
        <f>(SUMPRODUCT(--(FD$9=Quarterly_kt!$B$9:FE$9),Quarterly_kt!$B36:FE36)/INDEX(Fuel_Properties!$B$31:$IV$42,MATCH("D_Petrol_Regular",Fuel_Properties!$B$31:$B$42,0),MATCH(YEAR(FD$9),Fuel_Properties!$B$31:$EI$31,0)))/158.987295</f>
        <v>0</v>
      </c>
      <c r="FE36" s="47">
        <f>(SUMPRODUCT(--(FE$9=Quarterly_kt!$B$9:FF$9),Quarterly_kt!$B36:FF36)/INDEX(Fuel_Properties!$B$31:$IV$42,MATCH("D_Petrol_Regular",Fuel_Properties!$B$31:$B$42,0),MATCH(YEAR(FE$9),Fuel_Properties!$B$31:$EI$31,0)))/158.987295</f>
        <v>0</v>
      </c>
      <c r="FF36" s="47">
        <f>(SUMPRODUCT(--(FF$9=Quarterly_kt!$B$9:FG$9),Quarterly_kt!$B36:FG36)/INDEX(Fuel_Properties!$B$31:$IV$42,MATCH("D_Petrol_Regular",Fuel_Properties!$B$31:$B$42,0),MATCH(YEAR(FF$9),Fuel_Properties!$B$31:$EI$31,0)))/158.987295</f>
        <v>0</v>
      </c>
      <c r="FG36" s="47">
        <f>(SUMPRODUCT(--(FG$9=Quarterly_kt!$B$9:FH$9),Quarterly_kt!$B36:FH36)/INDEX(Fuel_Properties!$B$31:$IV$42,MATCH("D_Petrol_Regular",Fuel_Properties!$B$31:$B$42,0),MATCH(YEAR(FG$9),Fuel_Properties!$B$31:$EI$31,0)))/158.987295</f>
        <v>0</v>
      </c>
      <c r="FH36" s="47">
        <f>(SUMPRODUCT(--(FH$9=Quarterly_kt!$B$9:FI$9),Quarterly_kt!$B36:FI36)/INDEX(Fuel_Properties!$B$31:$IV$42,MATCH("D_Petrol_Regular",Fuel_Properties!$B$31:$B$42,0),MATCH(YEAR(FH$9),Fuel_Properties!$B$31:$EI$31,0)))/158.987295</f>
        <v>0</v>
      </c>
      <c r="FI36" s="47">
        <f>(SUMPRODUCT(--(FI$9=Quarterly_kt!$B$9:FJ$9),Quarterly_kt!$B36:FJ36)/INDEX(Fuel_Properties!$B$31:$IV$42,MATCH("D_Petrol_Regular",Fuel_Properties!$B$31:$B$42,0),MATCH(YEAR(FI$9),Fuel_Properties!$B$31:$EI$31,0)))/158.987295</f>
        <v>0</v>
      </c>
      <c r="FJ36" s="47">
        <f>(SUMPRODUCT(--(FJ$9=Quarterly_kt!$B$9:FK$9),Quarterly_kt!$B36:FK36)/INDEX(Fuel_Properties!$B$31:$IV$42,MATCH("D_Petrol_Regular",Fuel_Properties!$B$31:$B$42,0),MATCH(YEAR(FJ$9),Fuel_Properties!$B$31:$EI$31,0)))/158.987295</f>
        <v>0</v>
      </c>
      <c r="FK36" s="47">
        <f>(SUMPRODUCT(--(FK$9=Quarterly_kt!$B$9:FL$9),Quarterly_kt!$B36:FL36)/INDEX(Fuel_Properties!$B$31:$IV$42,MATCH("D_Petrol_Regular",Fuel_Properties!$B$31:$B$42,0),MATCH(YEAR(FK$9),Fuel_Properties!$B$31:$EI$31,0)))/158.987295</f>
        <v>0</v>
      </c>
      <c r="FL36" s="47">
        <f>(SUMPRODUCT(--(FL$9=Quarterly_kt!$B$9:FN$9),Quarterly_kt!$B36:FN36)/INDEX(Fuel_Properties!$B$31:$IV$42,MATCH("D_Petrol_Regular",Fuel_Properties!$B$31:$B$42,0),MATCH(YEAR(FL$9),Fuel_Properties!$B$31:$EI$31,0)))/158.987295</f>
        <v>0</v>
      </c>
      <c r="FM36" s="47">
        <f>(SUMPRODUCT(--(FM$9=Quarterly_kt!$B$9:FO$9),Quarterly_kt!$B36:FO36)/INDEX(Fuel_Properties!$B$31:$IV$42,MATCH("D_Petrol_Regular",Fuel_Properties!$B$31:$B$42,0),MATCH(YEAR(FM$9),Fuel_Properties!$B$31:$EI$31,0)))/158.987295</f>
        <v>0</v>
      </c>
      <c r="FN36" s="47">
        <f>(SUMPRODUCT(--(FN$9=Quarterly_kt!$B$9:FO$9),Quarterly_kt!$B36:FO36)/INDEX(Fuel_Properties!$B$31:$IV$42,MATCH("D_Petrol_Regular",Fuel_Properties!$B$31:$B$42,0),MATCH(YEAR(FN$9),Fuel_Properties!$B$31:$EI$31,0)))/158.987295</f>
        <v>0</v>
      </c>
      <c r="FO36" s="47">
        <f>(SUMPRODUCT(--(FO$9=Quarterly_kt!$B$9:FP$9),Quarterly_kt!$B36:FP36)/INDEX(Fuel_Properties!$B$31:$IV$42,MATCH("D_Petrol_Regular",Fuel_Properties!$B$31:$B$42,0),MATCH(YEAR(FO$9),Fuel_Properties!$B$31:$EI$31,0)))/158.987295</f>
        <v>0</v>
      </c>
      <c r="FP36" s="47">
        <f>(SUMPRODUCT(--(FP$9=Quarterly_kt!$B$9:FQ$9),Quarterly_kt!$B36:FQ36)/INDEX(Fuel_Properties!$B$31:$IV$42,MATCH("D_Petrol_Regular",Fuel_Properties!$B$31:$B$42,0),MATCH(YEAR(FP$9),Fuel_Properties!$B$31:$EI$31,0)))/158.987295</f>
        <v>0</v>
      </c>
      <c r="FQ36" s="47">
        <f>(SUMPRODUCT(--(FQ$9=Quarterly_kt!$B$9:FR$9),Quarterly_kt!$B36:FR36)/INDEX(Fuel_Properties!$B$31:$IV$42,MATCH("D_Petrol_Regular",Fuel_Properties!$B$31:$B$42,0),MATCH(YEAR(FQ$9),Fuel_Properties!$B$31:$EI$31,0)))/158.987295</f>
        <v>0</v>
      </c>
      <c r="FR36" s="47">
        <f>(SUMPRODUCT(--(FR$9=Quarterly_kt!$B$9:FS$9),Quarterly_kt!$B36:FS36)/INDEX(Fuel_Properties!$B$31:$IV$42,MATCH("D_Petrol_Regular",Fuel_Properties!$B$31:$B$42,0),MATCH(YEAR(FR$9),Fuel_Properties!$B$31:$EI$31,0)))/158.987295</f>
        <v>0</v>
      </c>
      <c r="FS36" s="47">
        <f>(SUMPRODUCT(--(FS$9=Quarterly_kt!$B$9:FT$9),Quarterly_kt!$B36:FT36)/INDEX(Fuel_Properties!$B$31:$IV$42,MATCH("D_Petrol_Regular",Fuel_Properties!$B$31:$B$42,0),MATCH(YEAR(FS$9),Fuel_Properties!$B$31:$EI$31,0)))/158.987295</f>
        <v>0</v>
      </c>
      <c r="FT36" s="47">
        <f>(SUMPRODUCT(--(FT$9=Quarterly_kt!$B$9:FU$9),Quarterly_kt!$B36:FU36)/INDEX(Fuel_Properties!$B$31:$IV$42,MATCH("D_Petrol_Regular",Fuel_Properties!$B$31:$B$42,0),MATCH(YEAR(FT$9),Fuel_Properties!$B$31:$EI$31,0)))/158.987295</f>
        <v>0.30844939948863492</v>
      </c>
      <c r="FU36" s="47">
        <f>(SUMPRODUCT(--(FU$9=Quarterly_kt!$B$9:FV$9),Quarterly_kt!$B36:FV36)/INDEX(Fuel_Properties!$B$31:$IV$42,MATCH("D_Petrol_Regular",Fuel_Properties!$B$31:$B$42,0),MATCH(YEAR(FU$9),Fuel_Properties!$B$31:$EI$31,0)))/158.987295</f>
        <v>0</v>
      </c>
      <c r="FV36" s="47">
        <f>(SUMPRODUCT(--(FV$9=Quarterly_kt!$B$9:FW$9),Quarterly_kt!$B36:FW36)/INDEX(Fuel_Properties!$B$31:$IV$42,MATCH("D_Petrol_Regular",Fuel_Properties!$B$31:$B$42,0),MATCH(YEAR(FV$9),Fuel_Properties!$B$31:$EI$31,0)))/158.987295</f>
        <v>0</v>
      </c>
    </row>
    <row r="37" spans="1:178" ht="17.25" x14ac:dyDescent="0.25">
      <c r="A37" s="50" t="s">
        <v>102</v>
      </c>
      <c r="B37" s="47">
        <f>(SUMPRODUCT(--(B$9=Quarterly_kt!$B$9:C$9),Quarterly_kt!$B37:C37)/INDEX(Fuel_Properties!$B$31:$IV$42,MATCH("D_Petrol_Premium",Fuel_Properties!$B$31:$B$42,0),MATCH(YEAR(B$9),Fuel_Properties!$B$31:$EI$31,0)))/158.987295</f>
        <v>0</v>
      </c>
      <c r="C37" s="47">
        <f>(SUMPRODUCT(--(C$9=Quarterly_kt!$B$9:D$9),Quarterly_kt!$B37:D37)/INDEX(Fuel_Properties!$B$31:$IV$42,MATCH("D_Petrol_Premium",Fuel_Properties!$B$31:$B$42,0),MATCH(YEAR(C$9),Fuel_Properties!$B$31:$EI$31,0)))/158.987295</f>
        <v>0</v>
      </c>
      <c r="D37" s="47">
        <f>(SUMPRODUCT(--(D$9=Quarterly_kt!$B$9:E$9),Quarterly_kt!$B37:E37)/INDEX(Fuel_Properties!$B$31:$IV$42,MATCH("D_Petrol_Premium",Fuel_Properties!$B$31:$B$42,0),MATCH(YEAR(D$9),Fuel_Properties!$B$31:$EI$31,0)))/158.987295</f>
        <v>0</v>
      </c>
      <c r="E37" s="47">
        <f>(SUMPRODUCT(--(E$9=Quarterly_kt!$B$9:F$9),Quarterly_kt!$B37:F37)/INDEX(Fuel_Properties!$B$31:$IV$42,MATCH("D_Petrol_Premium",Fuel_Properties!$B$31:$B$42,0),MATCH(YEAR(E$9),Fuel_Properties!$B$31:$EI$31,0)))/158.987295</f>
        <v>0</v>
      </c>
      <c r="F37" s="47">
        <f>(SUMPRODUCT(--(F$9=Quarterly_kt!$B$9:G$9),Quarterly_kt!$B37:G37)/INDEX(Fuel_Properties!$B$31:$IV$42,MATCH("D_Petrol_Premium",Fuel_Properties!$B$31:$B$42,0),MATCH(YEAR(F$9),Fuel_Properties!$B$31:$EI$31,0)))/158.987295</f>
        <v>0</v>
      </c>
      <c r="G37" s="47">
        <f>(SUMPRODUCT(--(G$9=Quarterly_kt!$B$9:H$9),Quarterly_kt!$B37:H37)/INDEX(Fuel_Properties!$B$31:$IV$42,MATCH("D_Petrol_Premium",Fuel_Properties!$B$31:$B$42,0),MATCH(YEAR(G$9),Fuel_Properties!$B$31:$EI$31,0)))/158.987295</f>
        <v>0</v>
      </c>
      <c r="H37" s="47">
        <f>(SUMPRODUCT(--(H$9=Quarterly_kt!$B$9:I$9),Quarterly_kt!$B37:I37)/INDEX(Fuel_Properties!$B$31:$IV$42,MATCH("D_Petrol_Premium",Fuel_Properties!$B$31:$B$42,0),MATCH(YEAR(H$9),Fuel_Properties!$B$31:$EI$31,0)))/158.987295</f>
        <v>0</v>
      </c>
      <c r="I37" s="47">
        <f>(SUMPRODUCT(--(I$9=Quarterly_kt!$B$9:J$9),Quarterly_kt!$B37:J37)/INDEX(Fuel_Properties!$B$31:$IV$42,MATCH("D_Petrol_Premium",Fuel_Properties!$B$31:$B$42,0),MATCH(YEAR(I$9),Fuel_Properties!$B$31:$EI$31,0)))/158.987295</f>
        <v>0</v>
      </c>
      <c r="J37" s="47">
        <f>(SUMPRODUCT(--(J$9=Quarterly_kt!$B$9:K$9),Quarterly_kt!$B37:K37)/INDEX(Fuel_Properties!$B$31:$IV$42,MATCH("D_Petrol_Premium",Fuel_Properties!$B$31:$B$42,0),MATCH(YEAR(J$9),Fuel_Properties!$B$31:$EI$31,0)))/158.987295</f>
        <v>0</v>
      </c>
      <c r="K37" s="47">
        <f>(SUMPRODUCT(--(K$9=Quarterly_kt!$B$9:L$9),Quarterly_kt!$B37:L37)/INDEX(Fuel_Properties!$B$31:$IV$42,MATCH("D_Petrol_Premium",Fuel_Properties!$B$31:$B$42,0),MATCH(YEAR(K$9),Fuel_Properties!$B$31:$EI$31,0)))/158.987295</f>
        <v>0</v>
      </c>
      <c r="L37" s="47">
        <f>(SUMPRODUCT(--(L$9=Quarterly_kt!$B$9:M$9),Quarterly_kt!$B37:M37)/INDEX(Fuel_Properties!$B$31:$IV$42,MATCH("D_Petrol_Premium",Fuel_Properties!$B$31:$B$42,0),MATCH(YEAR(L$9),Fuel_Properties!$B$31:$EI$31,0)))/158.987295</f>
        <v>0</v>
      </c>
      <c r="M37" s="47">
        <f>(SUMPRODUCT(--(M$9=Quarterly_kt!$B$9:N$9),Quarterly_kt!$B37:N37)/INDEX(Fuel_Properties!$B$31:$IV$42,MATCH("D_Petrol_Premium",Fuel_Properties!$B$31:$B$42,0),MATCH(YEAR(M$9),Fuel_Properties!$B$31:$EI$31,0)))/158.987295</f>
        <v>0</v>
      </c>
      <c r="N37" s="47">
        <f>(SUMPRODUCT(--(N$9=Quarterly_kt!$B$9:O$9),Quarterly_kt!$B37:O37)/INDEX(Fuel_Properties!$B$31:$IV$42,MATCH("D_Petrol_Premium",Fuel_Properties!$B$31:$B$42,0),MATCH(YEAR(N$9),Fuel_Properties!$B$31:$EI$31,0)))/158.987295</f>
        <v>0</v>
      </c>
      <c r="O37" s="47">
        <f>(SUMPRODUCT(--(O$9=Quarterly_kt!$B$9:P$9),Quarterly_kt!$B37:P37)/INDEX(Fuel_Properties!$B$31:$IV$42,MATCH("D_Petrol_Premium",Fuel_Properties!$B$31:$B$42,0),MATCH(YEAR(O$9),Fuel_Properties!$B$31:$EI$31,0)))/158.987295</f>
        <v>0</v>
      </c>
      <c r="P37" s="47">
        <f>(SUMPRODUCT(--(P$9=Quarterly_kt!$B$9:Q$9),Quarterly_kt!$B37:Q37)/INDEX(Fuel_Properties!$B$31:$IV$42,MATCH("D_Petrol_Premium",Fuel_Properties!$B$31:$B$42,0),MATCH(YEAR(P$9),Fuel_Properties!$B$31:$EI$31,0)))/158.987295</f>
        <v>0</v>
      </c>
      <c r="Q37" s="47">
        <f>(SUMPRODUCT(--(Q$9=Quarterly_kt!$B$9:R$9),Quarterly_kt!$B37:R37)/INDEX(Fuel_Properties!$B$31:$IV$42,MATCH("D_Petrol_Premium",Fuel_Properties!$B$31:$B$42,0),MATCH(YEAR(Q$9),Fuel_Properties!$B$31:$EI$31,0)))/158.987295</f>
        <v>0</v>
      </c>
      <c r="R37" s="47">
        <f>(SUMPRODUCT(--(R$9=Quarterly_kt!$B$9:S$9),Quarterly_kt!$B37:S37)/INDEX(Fuel_Properties!$B$31:$IV$42,MATCH("D_Petrol_Premium",Fuel_Properties!$B$31:$B$42,0),MATCH(YEAR(R$9),Fuel_Properties!$B$31:$EI$31,0)))/158.987295</f>
        <v>0</v>
      </c>
      <c r="S37" s="47">
        <f>(SUMPRODUCT(--(S$9=Quarterly_kt!$B$9:T$9),Quarterly_kt!$B37:T37)/INDEX(Fuel_Properties!$B$31:$IV$42,MATCH("D_Petrol_Premium",Fuel_Properties!$B$31:$B$42,0),MATCH(YEAR(S$9),Fuel_Properties!$B$31:$EI$31,0)))/158.987295</f>
        <v>0</v>
      </c>
      <c r="T37" s="47">
        <f>(SUMPRODUCT(--(T$9=Quarterly_kt!$B$9:U$9),Quarterly_kt!$B37:U37)/INDEX(Fuel_Properties!$B$31:$IV$42,MATCH("D_Petrol_Premium",Fuel_Properties!$B$31:$B$42,0),MATCH(YEAR(T$9),Fuel_Properties!$B$31:$EI$31,0)))/158.987295</f>
        <v>0</v>
      </c>
      <c r="U37" s="47">
        <f>(SUMPRODUCT(--(U$9=Quarterly_kt!$B$9:V$9),Quarterly_kt!$B37:V37)/INDEX(Fuel_Properties!$B$31:$IV$42,MATCH("D_Petrol_Premium",Fuel_Properties!$B$31:$B$42,0),MATCH(YEAR(U$9),Fuel_Properties!$B$31:$EI$31,0)))/158.987295</f>
        <v>0</v>
      </c>
      <c r="V37" s="47">
        <f>(SUMPRODUCT(--(V$9=Quarterly_kt!$B$9:W$9),Quarterly_kt!$B37:W37)/INDEX(Fuel_Properties!$B$31:$IV$42,MATCH("D_Petrol_Premium",Fuel_Properties!$B$31:$B$42,0),MATCH(YEAR(V$9),Fuel_Properties!$B$31:$EI$31,0)))/158.987295</f>
        <v>0</v>
      </c>
      <c r="W37" s="47">
        <f>(SUMPRODUCT(--(W$9=Quarterly_kt!$B$9:X$9),Quarterly_kt!$B37:X37)/INDEX(Fuel_Properties!$B$31:$IV$42,MATCH("D_Petrol_Premium",Fuel_Properties!$B$31:$B$42,0),MATCH(YEAR(W$9),Fuel_Properties!$B$31:$EI$31,0)))/158.987295</f>
        <v>0</v>
      </c>
      <c r="X37" s="47">
        <f>(SUMPRODUCT(--(X$9=Quarterly_kt!$B$9:Y$9),Quarterly_kt!$B37:Y37)/INDEX(Fuel_Properties!$B$31:$IV$42,MATCH("D_Petrol_Premium",Fuel_Properties!$B$31:$B$42,0),MATCH(YEAR(X$9),Fuel_Properties!$B$31:$EI$31,0)))/158.987295</f>
        <v>0</v>
      </c>
      <c r="Y37" s="47">
        <f>(SUMPRODUCT(--(Y$9=Quarterly_kt!$B$9:Z$9),Quarterly_kt!$B37:Z37)/INDEX(Fuel_Properties!$B$31:$IV$42,MATCH("D_Petrol_Premium",Fuel_Properties!$B$31:$B$42,0),MATCH(YEAR(Y$9),Fuel_Properties!$B$31:$EI$31,0)))/158.987295</f>
        <v>0</v>
      </c>
      <c r="Z37" s="47">
        <f>(SUMPRODUCT(--(Z$9=Quarterly_kt!$B$9:AA$9),Quarterly_kt!$B37:AA37)/INDEX(Fuel_Properties!$B$31:$IV$42,MATCH("D_Petrol_Premium",Fuel_Properties!$B$31:$B$42,0),MATCH(YEAR(Z$9),Fuel_Properties!$B$31:$EI$31,0)))/158.987295</f>
        <v>0</v>
      </c>
      <c r="AA37" s="47">
        <f>(SUMPRODUCT(--(AA$9=Quarterly_kt!$B$9:AB$9),Quarterly_kt!$B37:AB37)/INDEX(Fuel_Properties!$B$31:$IV$42,MATCH("D_Petrol_Premium",Fuel_Properties!$B$31:$B$42,0),MATCH(YEAR(AA$9),Fuel_Properties!$B$31:$EI$31,0)))/158.987295</f>
        <v>0</v>
      </c>
      <c r="AB37" s="47">
        <f>(SUMPRODUCT(--(AB$9=Quarterly_kt!$B$9:AC$9),Quarterly_kt!$B37:AC37)/INDEX(Fuel_Properties!$B$31:$IV$42,MATCH("D_Petrol_Premium",Fuel_Properties!$B$31:$B$42,0),MATCH(YEAR(AB$9),Fuel_Properties!$B$31:$EI$31,0)))/158.987295</f>
        <v>0</v>
      </c>
      <c r="AC37" s="47">
        <f>(SUMPRODUCT(--(AC$9=Quarterly_kt!$B$9:AD$9),Quarterly_kt!$B37:AD37)/INDEX(Fuel_Properties!$B$31:$IV$42,MATCH("D_Petrol_Premium",Fuel_Properties!$B$31:$B$42,0),MATCH(YEAR(AC$9),Fuel_Properties!$B$31:$EI$31,0)))/158.987295</f>
        <v>0</v>
      </c>
      <c r="AD37" s="47">
        <f>(SUMPRODUCT(--(AD$9=Quarterly_kt!$B$9:AE$9),Quarterly_kt!$B37:AE37)/INDEX(Fuel_Properties!$B$31:$IV$42,MATCH("D_Petrol_Premium",Fuel_Properties!$B$31:$B$42,0),MATCH(YEAR(AD$9),Fuel_Properties!$B$31:$EI$31,0)))/158.987295</f>
        <v>0</v>
      </c>
      <c r="AE37" s="47">
        <f>(SUMPRODUCT(--(AE$9=Quarterly_kt!$B$9:AF$9),Quarterly_kt!$B37:AF37)/INDEX(Fuel_Properties!$B$31:$IV$42,MATCH("D_Petrol_Premium",Fuel_Properties!$B$31:$B$42,0),MATCH(YEAR(AE$9),Fuel_Properties!$B$31:$EI$31,0)))/158.987295</f>
        <v>0</v>
      </c>
      <c r="AF37" s="47">
        <f>(SUMPRODUCT(--(AF$9=Quarterly_kt!$B$9:AG$9),Quarterly_kt!$B37:AG37)/INDEX(Fuel_Properties!$B$31:$IV$42,MATCH("D_Petrol_Premium",Fuel_Properties!$B$31:$B$42,0),MATCH(YEAR(AF$9),Fuel_Properties!$B$31:$EI$31,0)))/158.987295</f>
        <v>0</v>
      </c>
      <c r="AG37" s="47">
        <f>(SUMPRODUCT(--(AG$9=Quarterly_kt!$B$9:AH$9),Quarterly_kt!$B37:AH37)/INDEX(Fuel_Properties!$B$31:$IV$42,MATCH("D_Petrol_Premium",Fuel_Properties!$B$31:$B$42,0),MATCH(YEAR(AG$9),Fuel_Properties!$B$31:$EI$31,0)))/158.987295</f>
        <v>0</v>
      </c>
      <c r="AH37" s="47">
        <f>(SUMPRODUCT(--(AH$9=Quarterly_kt!$B$9:AI$9),Quarterly_kt!$B37:AI37)/INDEX(Fuel_Properties!$B$31:$IV$42,MATCH("D_Petrol_Premium",Fuel_Properties!$B$31:$B$42,0),MATCH(YEAR(AH$9),Fuel_Properties!$B$31:$EI$31,0)))/158.987295</f>
        <v>0</v>
      </c>
      <c r="AI37" s="47">
        <f>(SUMPRODUCT(--(AI$9=Quarterly_kt!$B$9:AJ$9),Quarterly_kt!$B37:AJ37)/INDEX(Fuel_Properties!$B$31:$IV$42,MATCH("D_Petrol_Premium",Fuel_Properties!$B$31:$B$42,0),MATCH(YEAR(AI$9),Fuel_Properties!$B$31:$EI$31,0)))/158.987295</f>
        <v>0</v>
      </c>
      <c r="AJ37" s="47">
        <f>(SUMPRODUCT(--(AJ$9=Quarterly_kt!$B$9:AK$9),Quarterly_kt!$B37:AK37)/INDEX(Fuel_Properties!$B$31:$IV$42,MATCH("D_Petrol_Premium",Fuel_Properties!$B$31:$B$42,0),MATCH(YEAR(AJ$9),Fuel_Properties!$B$31:$EI$31,0)))/158.987295</f>
        <v>0</v>
      </c>
      <c r="AK37" s="47">
        <f>(SUMPRODUCT(--(AK$9=Quarterly_kt!$B$9:AL$9),Quarterly_kt!$B37:AL37)/INDEX(Fuel_Properties!$B$31:$IV$42,MATCH("D_Petrol_Premium",Fuel_Properties!$B$31:$B$42,0),MATCH(YEAR(AK$9),Fuel_Properties!$B$31:$EI$31,0)))/158.987295</f>
        <v>0</v>
      </c>
      <c r="AL37" s="47">
        <f>(SUMPRODUCT(--(AL$9=Quarterly_kt!$B$9:AM$9),Quarterly_kt!$B37:AM37)/INDEX(Fuel_Properties!$B$31:$IV$42,MATCH("D_Petrol_Premium",Fuel_Properties!$B$31:$B$42,0),MATCH(YEAR(AL$9),Fuel_Properties!$B$31:$EI$31,0)))/158.987295</f>
        <v>0</v>
      </c>
      <c r="AM37" s="47">
        <f>(SUMPRODUCT(--(AM$9=Quarterly_kt!$B$9:AN$9),Quarterly_kt!$B37:AN37)/INDEX(Fuel_Properties!$B$31:$IV$42,MATCH("D_Petrol_Premium",Fuel_Properties!$B$31:$B$42,0),MATCH(YEAR(AM$9),Fuel_Properties!$B$31:$EI$31,0)))/158.987295</f>
        <v>0</v>
      </c>
      <c r="AN37" s="47">
        <f>(SUMPRODUCT(--(AN$9=Quarterly_kt!$B$9:AO$9),Quarterly_kt!$B37:AO37)/INDEX(Fuel_Properties!$B$31:$IV$42,MATCH("D_Petrol_Premium",Fuel_Properties!$B$31:$B$42,0),MATCH(YEAR(AN$9),Fuel_Properties!$B$31:$EI$31,0)))/158.987295</f>
        <v>0</v>
      </c>
      <c r="AO37" s="47">
        <f>(SUMPRODUCT(--(AO$9=Quarterly_kt!$B$9:AP$9),Quarterly_kt!$B37:AP37)/INDEX(Fuel_Properties!$B$31:$IV$42,MATCH("D_Petrol_Premium",Fuel_Properties!$B$31:$B$42,0),MATCH(YEAR(AO$9),Fuel_Properties!$B$31:$EI$31,0)))/158.987295</f>
        <v>0</v>
      </c>
      <c r="AP37" s="47">
        <f>(SUMPRODUCT(--(AP$9=Quarterly_kt!$B$9:AQ$9),Quarterly_kt!$B37:AQ37)/INDEX(Fuel_Properties!$B$31:$IV$42,MATCH("D_Petrol_Premium",Fuel_Properties!$B$31:$B$42,0),MATCH(YEAR(AP$9),Fuel_Properties!$B$31:$EI$31,0)))/158.987295</f>
        <v>0</v>
      </c>
      <c r="AQ37" s="47">
        <f>(SUMPRODUCT(--(AQ$9=Quarterly_kt!$B$9:AR$9),Quarterly_kt!$B37:AR37)/INDEX(Fuel_Properties!$B$31:$IV$42,MATCH("D_Petrol_Premium",Fuel_Properties!$B$31:$B$42,0),MATCH(YEAR(AQ$9),Fuel_Properties!$B$31:$EI$31,0)))/158.987295</f>
        <v>0</v>
      </c>
      <c r="AR37" s="47">
        <f>(SUMPRODUCT(--(AR$9=Quarterly_kt!$B$9:AS$9),Quarterly_kt!$B37:AS37)/INDEX(Fuel_Properties!$B$31:$IV$42,MATCH("D_Petrol_Premium",Fuel_Properties!$B$31:$B$42,0),MATCH(YEAR(AR$9),Fuel_Properties!$B$31:$EI$31,0)))/158.987295</f>
        <v>0</v>
      </c>
      <c r="AS37" s="47">
        <f>(SUMPRODUCT(--(AS$9=Quarterly_kt!$B$9:AT$9),Quarterly_kt!$B37:AT37)/INDEX(Fuel_Properties!$B$31:$IV$42,MATCH("D_Petrol_Premium",Fuel_Properties!$B$31:$B$42,0),MATCH(YEAR(AS$9),Fuel_Properties!$B$31:$EI$31,0)))/158.987295</f>
        <v>0</v>
      </c>
      <c r="AT37" s="47">
        <f>(SUMPRODUCT(--(AT$9=Quarterly_kt!$B$9:AU$9),Quarterly_kt!$B37:AU37)/INDEX(Fuel_Properties!$B$31:$IV$42,MATCH("D_Petrol_Premium",Fuel_Properties!$B$31:$B$42,0),MATCH(YEAR(AT$9),Fuel_Properties!$B$31:$EI$31,0)))/158.987295</f>
        <v>0</v>
      </c>
      <c r="AU37" s="47">
        <f>(SUMPRODUCT(--(AU$9=Quarterly_kt!$B$9:AV$9),Quarterly_kt!$B37:AV37)/INDEX(Fuel_Properties!$B$31:$IV$42,MATCH("D_Petrol_Premium",Fuel_Properties!$B$31:$B$42,0),MATCH(YEAR(AU$9),Fuel_Properties!$B$31:$EI$31,0)))/158.987295</f>
        <v>0</v>
      </c>
      <c r="AV37" s="47">
        <f>(SUMPRODUCT(--(AV$9=Quarterly_kt!$B$9:AW$9),Quarterly_kt!$B37:AW37)/INDEX(Fuel_Properties!$B$31:$IV$42,MATCH("D_Petrol_Premium",Fuel_Properties!$B$31:$B$42,0),MATCH(YEAR(AV$9),Fuel_Properties!$B$31:$EI$31,0)))/158.987295</f>
        <v>0</v>
      </c>
      <c r="AW37" s="47">
        <f>(SUMPRODUCT(--(AW$9=Quarterly_kt!$B$9:AX$9),Quarterly_kt!$B37:AX37)/INDEX(Fuel_Properties!$B$31:$IV$42,MATCH("D_Petrol_Premium",Fuel_Properties!$B$31:$B$42,0),MATCH(YEAR(AW$9),Fuel_Properties!$B$31:$EI$31,0)))/158.987295</f>
        <v>0</v>
      </c>
      <c r="AX37" s="47">
        <f>(SUMPRODUCT(--(AX$9=Quarterly_kt!$B$9:AY$9),Quarterly_kt!$B37:AY37)/INDEX(Fuel_Properties!$B$31:$IV$42,MATCH("D_Petrol_Premium",Fuel_Properties!$B$31:$B$42,0),MATCH(YEAR(AX$9),Fuel_Properties!$B$31:$EI$31,0)))/158.987295</f>
        <v>0</v>
      </c>
      <c r="AY37" s="47">
        <f>(SUMPRODUCT(--(AY$9=Quarterly_kt!$B$9:AZ$9),Quarterly_kt!$B37:AZ37)/INDEX(Fuel_Properties!$B$31:$IV$42,MATCH("D_Petrol_Premium",Fuel_Properties!$B$31:$B$42,0),MATCH(YEAR(AY$9),Fuel_Properties!$B$31:$EI$31,0)))/158.987295</f>
        <v>0</v>
      </c>
      <c r="AZ37" s="47">
        <f>(SUMPRODUCT(--(AZ$9=Quarterly_kt!$B$9:BA$9),Quarterly_kt!$B37:BA37)/INDEX(Fuel_Properties!$B$31:$IV$42,MATCH("D_Petrol_Premium",Fuel_Properties!$B$31:$B$42,0),MATCH(YEAR(AZ$9),Fuel_Properties!$B$31:$EI$31,0)))/158.987295</f>
        <v>0</v>
      </c>
      <c r="BA37" s="47">
        <f>(SUMPRODUCT(--(BA$9=Quarterly_kt!$B$9:BB$9),Quarterly_kt!$B37:BB37)/INDEX(Fuel_Properties!$B$31:$IV$42,MATCH("D_Petrol_Premium",Fuel_Properties!$B$31:$B$42,0),MATCH(YEAR(BA$9),Fuel_Properties!$B$31:$EI$31,0)))/158.987295</f>
        <v>0</v>
      </c>
      <c r="BB37" s="47">
        <f>(SUMPRODUCT(--(BB$9=Quarterly_kt!$B$9:BC$9),Quarterly_kt!$B37:BC37)/INDEX(Fuel_Properties!$B$31:$IV$42,MATCH("D_Petrol_Premium",Fuel_Properties!$B$31:$B$42,0),MATCH(YEAR(BB$9),Fuel_Properties!$B$31:$EI$31,0)))/158.987295</f>
        <v>0</v>
      </c>
      <c r="BC37" s="47">
        <f>(SUMPRODUCT(--(BC$9=Quarterly_kt!$B$9:BD$9),Quarterly_kt!$B37:BD37)/INDEX(Fuel_Properties!$B$31:$IV$42,MATCH("D_Petrol_Premium",Fuel_Properties!$B$31:$B$42,0),MATCH(YEAR(BC$9),Fuel_Properties!$B$31:$EI$31,0)))/158.987295</f>
        <v>0</v>
      </c>
      <c r="BD37" s="47">
        <f>(SUMPRODUCT(--(BD$9=Quarterly_kt!$B$9:BE$9),Quarterly_kt!$B37:BE37)/INDEX(Fuel_Properties!$B$31:$IV$42,MATCH("D_Petrol_Premium",Fuel_Properties!$B$31:$B$42,0),MATCH(YEAR(BD$9),Fuel_Properties!$B$31:$EI$31,0)))/158.987295</f>
        <v>0</v>
      </c>
      <c r="BE37" s="47">
        <f>(SUMPRODUCT(--(BE$9=Quarterly_kt!$B$9:BF$9),Quarterly_kt!$B37:BF37)/INDEX(Fuel_Properties!$B$31:$IV$42,MATCH("D_Petrol_Premium",Fuel_Properties!$B$31:$B$42,0),MATCH(YEAR(BE$9),Fuel_Properties!$B$31:$EI$31,0)))/158.987295</f>
        <v>0</v>
      </c>
      <c r="BF37" s="47">
        <f>(SUMPRODUCT(--(BF$9=Quarterly_kt!$B$9:BG$9),Quarterly_kt!$B37:BG37)/INDEX(Fuel_Properties!$B$31:$IV$42,MATCH("D_Petrol_Premium",Fuel_Properties!$B$31:$B$42,0),MATCH(YEAR(BF$9),Fuel_Properties!$B$31:$EI$31,0)))/158.987295</f>
        <v>4.0342522855241016E-2</v>
      </c>
      <c r="BG37" s="47">
        <f>(SUMPRODUCT(--(BG$9=Quarterly_kt!$B$9:BH$9),Quarterly_kt!$B37:BH37)/INDEX(Fuel_Properties!$B$31:$IV$42,MATCH("D_Petrol_Premium",Fuel_Properties!$B$31:$B$42,0),MATCH(YEAR(BG$9),Fuel_Properties!$B$31:$EI$31,0)))/158.987295</f>
        <v>2.5006382577074843E-2</v>
      </c>
      <c r="BH37" s="47">
        <f>(SUMPRODUCT(--(BH$9=Quarterly_kt!$B$9:BI$9),Quarterly_kt!$B37:BI37)/INDEX(Fuel_Properties!$B$31:$IV$42,MATCH("D_Petrol_Premium",Fuel_Properties!$B$31:$B$42,0),MATCH(YEAR(BH$9),Fuel_Properties!$B$31:$EI$31,0)))/158.987295</f>
        <v>0</v>
      </c>
      <c r="BI37" s="47">
        <f>(SUMPRODUCT(--(BI$9=Quarterly_kt!$B$9:BJ$9),Quarterly_kt!$B37:BJ37)/INDEX(Fuel_Properties!$B$31:$IV$42,MATCH("D_Petrol_Premium",Fuel_Properties!$B$31:$B$42,0),MATCH(YEAR(BI$9),Fuel_Properties!$B$31:$EI$31,0)))/158.987295</f>
        <v>6.8181854421944618E-2</v>
      </c>
      <c r="BJ37" s="47">
        <f>(SUMPRODUCT(--(BJ$9=Quarterly_kt!$B$9:BK$9),Quarterly_kt!$B37:BK37)/INDEX(Fuel_Properties!$B$31:$IV$42,MATCH("D_Petrol_Premium",Fuel_Properties!$B$31:$B$42,0),MATCH(YEAR(BJ$9),Fuel_Properties!$B$31:$EI$31,0)))/158.987295</f>
        <v>0.1765151530282755</v>
      </c>
      <c r="BK37" s="47">
        <f>(SUMPRODUCT(--(BK$9=Quarterly_kt!$B$9:BL$9),Quarterly_kt!$B37:BL37)/INDEX(Fuel_Properties!$B$31:$IV$42,MATCH("D_Petrol_Premium",Fuel_Properties!$B$31:$B$42,0),MATCH(YEAR(BK$9),Fuel_Properties!$B$31:$EI$31,0)))/158.987295</f>
        <v>6.232487777183239E-2</v>
      </c>
      <c r="BL37" s="47">
        <f>(SUMPRODUCT(--(BL$9=Quarterly_kt!$B$9:BM$9),Quarterly_kt!$B37:BM37)/INDEX(Fuel_Properties!$B$31:$IV$42,MATCH("D_Petrol_Premium",Fuel_Properties!$B$31:$B$42,0),MATCH(YEAR(BL$9),Fuel_Properties!$B$31:$EI$31,0)))/158.987295</f>
        <v>3.7476342792420146E-2</v>
      </c>
      <c r="BM37" s="47">
        <f>(SUMPRODUCT(--(BM$9=Quarterly_kt!$B$9:BN$9),Quarterly_kt!$B37:BN37)/INDEX(Fuel_Properties!$B$31:$IV$42,MATCH("D_Petrol_Premium",Fuel_Properties!$B$31:$B$42,0),MATCH(YEAR(BM$9),Fuel_Properties!$B$31:$EI$31,0)))/158.987295</f>
        <v>5.1582933362477643E-2</v>
      </c>
      <c r="BN37" s="47">
        <f>(SUMPRODUCT(--(BN$9=Quarterly_kt!$B$9:BO$9),Quarterly_kt!$B37:BO37)/INDEX(Fuel_Properties!$B$31:$IV$42,MATCH("D_Petrol_Premium",Fuel_Properties!$B$31:$B$42,0),MATCH(YEAR(BN$9),Fuel_Properties!$B$31:$EI$31,0)))/158.987295</f>
        <v>9.5705512255417402E-2</v>
      </c>
      <c r="BO37" s="47">
        <f>(SUMPRODUCT(--(BO$9=Quarterly_kt!$B$9:BP$9),Quarterly_kt!$B37:BP37)/INDEX(Fuel_Properties!$B$31:$IV$42,MATCH("D_Petrol_Premium",Fuel_Properties!$B$31:$B$42,0),MATCH(YEAR(BO$9),Fuel_Properties!$B$31:$EI$31,0)))/158.987295</f>
        <v>0</v>
      </c>
      <c r="BP37" s="47">
        <f>(SUMPRODUCT(--(BP$9=Quarterly_kt!$B$9:BQ$9),Quarterly_kt!$B37:BQ37)/INDEX(Fuel_Properties!$B$31:$IV$42,MATCH("D_Petrol_Premium",Fuel_Properties!$B$31:$B$42,0),MATCH(YEAR(BP$9),Fuel_Properties!$B$31:$EI$31,0)))/158.987295</f>
        <v>0.13452415789492658</v>
      </c>
      <c r="BQ37" s="47">
        <f>(SUMPRODUCT(--(BQ$9=Quarterly_kt!$B$9:BR$9),Quarterly_kt!$B37:BR37)/INDEX(Fuel_Properties!$B$31:$IV$42,MATCH("D_Petrol_Premium",Fuel_Properties!$B$31:$B$42,0),MATCH(YEAR(BQ$9),Fuel_Properties!$B$31:$EI$31,0)))/158.987295</f>
        <v>4.4769515555363758E-2</v>
      </c>
      <c r="BR37" s="47">
        <f>(SUMPRODUCT(--(BR$9=Quarterly_kt!$B$9:BS$9),Quarterly_kt!$B37:BS37)/INDEX(Fuel_Properties!$B$31:$IV$42,MATCH("D_Petrol_Premium",Fuel_Properties!$B$31:$B$42,0),MATCH(YEAR(BR$9),Fuel_Properties!$B$31:$EI$31,0)))/158.987295</f>
        <v>0.12866495137228662</v>
      </c>
      <c r="BS37" s="47">
        <f>(SUMPRODUCT(--(BS$9=Quarterly_kt!$B$9:BT$9),Quarterly_kt!$B37:BT37)/INDEX(Fuel_Properties!$B$31:$IV$42,MATCH("D_Petrol_Premium",Fuel_Properties!$B$31:$B$42,0),MATCH(YEAR(BS$9),Fuel_Properties!$B$31:$EI$31,0)))/158.987295</f>
        <v>0.13156794095732521</v>
      </c>
      <c r="BT37" s="47">
        <f>(SUMPRODUCT(--(BT$9=Quarterly_kt!$B$9:BU$9),Quarterly_kt!$B37:BU37)/INDEX(Fuel_Properties!$B$31:$IV$42,MATCH("D_Petrol_Premium",Fuel_Properties!$B$31:$B$42,0),MATCH(YEAR(BT$9),Fuel_Properties!$B$31:$EI$31,0)))/158.987295</f>
        <v>0</v>
      </c>
      <c r="BU37" s="47">
        <f>(SUMPRODUCT(--(BU$9=Quarterly_kt!$B$9:BV$9),Quarterly_kt!$B37:BV37)/INDEX(Fuel_Properties!$B$31:$IV$42,MATCH("D_Petrol_Premium",Fuel_Properties!$B$31:$B$42,0),MATCH(YEAR(BU$9),Fuel_Properties!$B$31:$EI$31,0)))/158.987295</f>
        <v>5.7674439100988371E-2</v>
      </c>
      <c r="BV37" s="47">
        <f>(SUMPRODUCT(--(BV$9=Quarterly_kt!$B$9:BW$9),Quarterly_kt!$B37:BW37)/INDEX(Fuel_Properties!$B$31:$IV$42,MATCH("D_Petrol_Premium",Fuel_Properties!$B$31:$B$42,0),MATCH(YEAR(BV$9),Fuel_Properties!$B$31:$EI$31,0)))/158.987295</f>
        <v>2.9730674471146148E-2</v>
      </c>
      <c r="BW37" s="47">
        <f>(SUMPRODUCT(--(BW$9=Quarterly_kt!$B$9:BX$9),Quarterly_kt!$B37:BX37)/INDEX(Fuel_Properties!$B$31:$IV$42,MATCH("D_Petrol_Premium",Fuel_Properties!$B$31:$B$42,0),MATCH(YEAR(BW$9),Fuel_Properties!$B$31:$EI$31,0)))/158.987295</f>
        <v>0</v>
      </c>
      <c r="BX37" s="47">
        <f>(SUMPRODUCT(--(BX$9=Quarterly_kt!$B$9:BY$9),Quarterly_kt!$B37:BY37)/INDEX(Fuel_Properties!$B$31:$IV$42,MATCH("D_Petrol_Premium",Fuel_Properties!$B$31:$B$42,0),MATCH(YEAR(BX$9),Fuel_Properties!$B$31:$EI$31,0)))/158.987295</f>
        <v>8.5679177150277085E-3</v>
      </c>
      <c r="BY37" s="47">
        <f>(SUMPRODUCT(--(BY$9=Quarterly_kt!$B$9:BZ$9),Quarterly_kt!$B37:BZ37)/INDEX(Fuel_Properties!$B$31:$IV$42,MATCH("D_Petrol_Premium",Fuel_Properties!$B$31:$B$42,0),MATCH(YEAR(BY$9),Fuel_Properties!$B$31:$EI$31,0)))/158.987295</f>
        <v>8.9569011792899667E-2</v>
      </c>
      <c r="BZ37" s="47">
        <f>(SUMPRODUCT(--(BZ$9=Quarterly_kt!$B$9:CA$9),Quarterly_kt!$B37:CA37)/INDEX(Fuel_Properties!$B$31:$IV$42,MATCH("D_Petrol_Premium",Fuel_Properties!$B$31:$B$42,0),MATCH(YEAR(BZ$9),Fuel_Properties!$B$31:$EI$31,0)))/158.987295</f>
        <v>3.9144455033626353E-2</v>
      </c>
      <c r="CA37" s="47">
        <f>(SUMPRODUCT(--(CA$9=Quarterly_kt!$B$9:CB$9),Quarterly_kt!$B37:CB37)/INDEX(Fuel_Properties!$B$31:$IV$42,MATCH("D_Petrol_Premium",Fuel_Properties!$B$31:$B$42,0),MATCH(YEAR(CA$9),Fuel_Properties!$B$31:$EI$31,0)))/158.987295</f>
        <v>7.8348309847273381E-2</v>
      </c>
      <c r="CB37" s="47">
        <f>(SUMPRODUCT(--(CB$9=Quarterly_kt!$B$9:CC$9),Quarterly_kt!$B37:CC37)/INDEX(Fuel_Properties!$B$31:$IV$42,MATCH("D_Petrol_Premium",Fuel_Properties!$B$31:$B$42,0),MATCH(YEAR(CB$9),Fuel_Properties!$B$31:$EI$31,0)))/158.987295</f>
        <v>5.1991778883812845E-2</v>
      </c>
      <c r="CC37" s="47">
        <f>(SUMPRODUCT(--(CC$9=Quarterly_kt!$B$9:CD$9),Quarterly_kt!$B37:CD37)/INDEX(Fuel_Properties!$B$31:$IV$42,MATCH("D_Petrol_Premium",Fuel_Properties!$B$31:$B$42,0),MATCH(YEAR(CC$9),Fuel_Properties!$B$31:$EI$31,0)))/158.987295</f>
        <v>5.1194124694963747E-2</v>
      </c>
      <c r="CD37" s="47">
        <f>(SUMPRODUCT(--(CD$9=Quarterly_kt!$B$9:CE$9),Quarterly_kt!$B37:CE37)/INDEX(Fuel_Properties!$B$31:$IV$42,MATCH("D_Petrol_Premium",Fuel_Properties!$B$31:$B$42,0),MATCH(YEAR(CD$9),Fuel_Properties!$B$31:$EI$31,0)))/158.987295</f>
        <v>0.13941903629332233</v>
      </c>
      <c r="CE37" s="47">
        <f>(SUMPRODUCT(--(CE$9=Quarterly_kt!$B$9:CF$9),Quarterly_kt!$B37:CF37)/INDEX(Fuel_Properties!$B$31:$IV$42,MATCH("D_Petrol_Premium",Fuel_Properties!$B$31:$B$42,0),MATCH(YEAR(CE$9),Fuel_Properties!$B$31:$EI$31,0)))/158.987295</f>
        <v>0</v>
      </c>
      <c r="CF37" s="47">
        <f>(SUMPRODUCT(--(CF$9=Quarterly_kt!$B$9:CG$9),Quarterly_kt!$B37:CG37)/INDEX(Fuel_Properties!$B$31:$IV$42,MATCH("D_Petrol_Premium",Fuel_Properties!$B$31:$B$42,0),MATCH(YEAR(CF$9),Fuel_Properties!$B$31:$EI$31,0)))/158.987295</f>
        <v>5.093045405081062E-2</v>
      </c>
      <c r="CG37" s="47">
        <f>(SUMPRODUCT(--(CG$9=Quarterly_kt!$B$9:CH$9),Quarterly_kt!$B37:CH37)/INDEX(Fuel_Properties!$B$31:$IV$42,MATCH("D_Petrol_Premium",Fuel_Properties!$B$31:$B$42,0),MATCH(YEAR(CG$9),Fuel_Properties!$B$31:$EI$31,0)))/158.987295</f>
        <v>0</v>
      </c>
      <c r="CH37" s="47">
        <f>(SUMPRODUCT(--(CH$9=Quarterly_kt!$B$9:CI$9),Quarterly_kt!$B37:CI37)/INDEX(Fuel_Properties!$B$31:$IV$42,MATCH("D_Petrol_Premium",Fuel_Properties!$B$31:$B$42,0),MATCH(YEAR(CH$9),Fuel_Properties!$B$31:$EI$31,0)))/158.987295</f>
        <v>0</v>
      </c>
      <c r="CI37" s="47">
        <f>(SUMPRODUCT(--(CI$9=Quarterly_kt!$B$9:CJ$9),Quarterly_kt!$B37:CJ37)/INDEX(Fuel_Properties!$B$31:$IV$42,MATCH("D_Petrol_Premium",Fuel_Properties!$B$31:$B$42,0),MATCH(YEAR(CI$9),Fuel_Properties!$B$31:$EI$31,0)))/158.987295</f>
        <v>0</v>
      </c>
      <c r="CJ37" s="47">
        <f>(SUMPRODUCT(--(CJ$9=Quarterly_kt!$B$9:CK$9),Quarterly_kt!$B37:CK37)/INDEX(Fuel_Properties!$B$31:$IV$42,MATCH("D_Petrol_Premium",Fuel_Properties!$B$31:$B$42,0),MATCH(YEAR(CJ$9),Fuel_Properties!$B$31:$EI$31,0)))/158.987295</f>
        <v>0</v>
      </c>
      <c r="CK37" s="47">
        <f>(SUMPRODUCT(--(CK$9=Quarterly_kt!$B$9:CL$9),Quarterly_kt!$B37:CL37)/INDEX(Fuel_Properties!$B$31:$IV$42,MATCH("D_Petrol_Premium",Fuel_Properties!$B$31:$B$42,0),MATCH(YEAR(CK$9),Fuel_Properties!$B$31:$EI$31,0)))/158.987295</f>
        <v>8.731173513814057E-2</v>
      </c>
      <c r="CL37" s="47">
        <f>(SUMPRODUCT(--(CL$9=Quarterly_kt!$B$9:CM$9),Quarterly_kt!$B37:CM37)/INDEX(Fuel_Properties!$B$31:$IV$42,MATCH("D_Petrol_Premium",Fuel_Properties!$B$31:$B$42,0),MATCH(YEAR(CL$9),Fuel_Properties!$B$31:$EI$31,0)))/158.987295</f>
        <v>8.3144427739166374E-2</v>
      </c>
      <c r="CM37" s="47">
        <f>(SUMPRODUCT(--(CM$9=Quarterly_kt!$B$9:CN$9),Quarterly_kt!$B37:CN37)/INDEX(Fuel_Properties!$B$31:$IV$42,MATCH("D_Petrol_Premium",Fuel_Properties!$B$31:$B$42,0),MATCH(YEAR(CM$9),Fuel_Properties!$B$31:$EI$31,0)))/158.987295</f>
        <v>8.3394611573888028E-2</v>
      </c>
      <c r="CN37" s="47">
        <f>(SUMPRODUCT(--(CN$9=Quarterly_kt!$B$9:CO$9),Quarterly_kt!$B37:CO37)/INDEX(Fuel_Properties!$B$31:$IV$42,MATCH("D_Petrol_Premium",Fuel_Properties!$B$31:$B$42,0),MATCH(YEAR(CN$9),Fuel_Properties!$B$31:$EI$31,0)))/158.987295</f>
        <v>0</v>
      </c>
      <c r="CO37" s="47">
        <f>(SUMPRODUCT(--(CO$9=Quarterly_kt!$B$9:CP$9),Quarterly_kt!$B37:CP37)/INDEX(Fuel_Properties!$B$31:$IV$42,MATCH("D_Petrol_Premium",Fuel_Properties!$B$31:$B$42,0),MATCH(YEAR(CO$9),Fuel_Properties!$B$31:$EI$31,0)))/158.987295</f>
        <v>0.18166682185255767</v>
      </c>
      <c r="CP37" s="47">
        <f>(SUMPRODUCT(--(CP$9=Quarterly_kt!$B$9:CQ$9),Quarterly_kt!$B37:CQ37)/INDEX(Fuel_Properties!$B$31:$IV$42,MATCH("D_Petrol_Premium",Fuel_Properties!$B$31:$B$42,0),MATCH(YEAR(CP$9),Fuel_Properties!$B$31:$EI$31,0)))/158.987295</f>
        <v>0.30479962159550006</v>
      </c>
      <c r="CQ37" s="47">
        <f>(SUMPRODUCT(--(CQ$9=Quarterly_kt!$B$9:CR$9),Quarterly_kt!$B37:CR37)/INDEX(Fuel_Properties!$B$31:$IV$42,MATCH("D_Petrol_Premium",Fuel_Properties!$B$31:$B$42,0),MATCH(YEAR(CQ$9),Fuel_Properties!$B$31:$EI$31,0)))/158.987295</f>
        <v>0</v>
      </c>
      <c r="CR37" s="47">
        <f>(SUMPRODUCT(--(CR$9=Quarterly_kt!$B$9:CS$9),Quarterly_kt!$B37:CS37)/INDEX(Fuel_Properties!$B$31:$IV$42,MATCH("D_Petrol_Premium",Fuel_Properties!$B$31:$B$42,0),MATCH(YEAR(CR$9),Fuel_Properties!$B$31:$EI$31,0)))/158.987295</f>
        <v>0.17797024885106374</v>
      </c>
      <c r="CS37" s="47">
        <f>(SUMPRODUCT(--(CS$9=Quarterly_kt!$B$9:CT$9),Quarterly_kt!$B37:CT37)/INDEX(Fuel_Properties!$B$31:$IV$42,MATCH("D_Petrol_Premium",Fuel_Properties!$B$31:$B$42,0),MATCH(YEAR(CS$9),Fuel_Properties!$B$31:$EI$31,0)))/158.987295</f>
        <v>0</v>
      </c>
      <c r="CT37" s="47">
        <f>(SUMPRODUCT(--(CT$9=Quarterly_kt!$B$9:CU$9),Quarterly_kt!$B37:CU37)/INDEX(Fuel_Properties!$B$31:$IV$42,MATCH("D_Petrol_Premium",Fuel_Properties!$B$31:$B$42,0),MATCH(YEAR(CT$9),Fuel_Properties!$B$31:$EI$31,0)))/158.987295</f>
        <v>0.11948917008691458</v>
      </c>
      <c r="CU37" s="47">
        <f>(SUMPRODUCT(--(CU$9=Quarterly_kt!$B$9:CV$9),Quarterly_kt!$B37:CV37)/INDEX(Fuel_Properties!$B$31:$IV$42,MATCH("D_Petrol_Premium",Fuel_Properties!$B$31:$B$42,0),MATCH(YEAR(CU$9),Fuel_Properties!$B$31:$EI$31,0)))/158.987295</f>
        <v>4.8234770775619745E-4</v>
      </c>
      <c r="CV37" s="47">
        <f>(SUMPRODUCT(--(CV$9=Quarterly_kt!$B$9:CW$9),Quarterly_kt!$B37:CW37)/INDEX(Fuel_Properties!$B$31:$IV$42,MATCH("D_Petrol_Premium",Fuel_Properties!$B$31:$B$42,0),MATCH(YEAR(CV$9),Fuel_Properties!$B$31:$EI$31,0)))/158.987295</f>
        <v>0.12533555695851126</v>
      </c>
      <c r="CW37" s="47">
        <f>(SUMPRODUCT(--(CW$9=Quarterly_kt!$B$9:CX$9),Quarterly_kt!$B37:CX37)/INDEX(Fuel_Properties!$B$31:$IV$42,MATCH("D_Petrol_Premium",Fuel_Properties!$B$31:$B$42,0),MATCH(YEAR(CW$9),Fuel_Properties!$B$31:$EI$31,0)))/158.987295</f>
        <v>0</v>
      </c>
      <c r="CX37" s="47">
        <f>(SUMPRODUCT(--(CX$9=Quarterly_kt!$B$9:CY$9),Quarterly_kt!$B37:CY37)/INDEX(Fuel_Properties!$B$31:$IV$42,MATCH("D_Petrol_Premium",Fuel_Properties!$B$31:$B$42,0),MATCH(YEAR(CX$9),Fuel_Properties!$B$31:$EI$31,0)))/158.987295</f>
        <v>0</v>
      </c>
      <c r="CY37" s="47">
        <f>(SUMPRODUCT(--(CY$9=Quarterly_kt!$B$9:CZ$9),Quarterly_kt!$B37:CZ37)/INDEX(Fuel_Properties!$B$31:$IV$42,MATCH("D_Petrol_Premium",Fuel_Properties!$B$31:$B$42,0),MATCH(YEAR(CY$9),Fuel_Properties!$B$31:$EI$31,0)))/158.987295</f>
        <v>0.12634300345490293</v>
      </c>
      <c r="CZ37" s="47">
        <f>(SUMPRODUCT(--(CZ$9=Quarterly_kt!$B$9:DA$9),Quarterly_kt!$B37:DA37)/INDEX(Fuel_Properties!$B$31:$IV$42,MATCH("D_Petrol_Premium",Fuel_Properties!$B$31:$B$42,0),MATCH(YEAR(CZ$9),Fuel_Properties!$B$31:$EI$31,0)))/158.987295</f>
        <v>0</v>
      </c>
      <c r="DA37" s="47">
        <f>(SUMPRODUCT(--(DA$9=Quarterly_kt!$B$9:DB$9),Quarterly_kt!$B37:DB37)/INDEX(Fuel_Properties!$B$31:$IV$42,MATCH("D_Petrol_Premium",Fuel_Properties!$B$31:$B$42,0),MATCH(YEAR(DA$9),Fuel_Properties!$B$31:$EI$31,0)))/158.987295</f>
        <v>0</v>
      </c>
      <c r="DB37" s="47">
        <f>(SUMPRODUCT(--(DB$9=Quarterly_kt!$B$9:DC$9),Quarterly_kt!$B37:DC37)/INDEX(Fuel_Properties!$B$31:$IV$42,MATCH("D_Petrol_Premium",Fuel_Properties!$B$31:$B$42,0),MATCH(YEAR(DB$9),Fuel_Properties!$B$31:$EI$31,0)))/158.987295</f>
        <v>0</v>
      </c>
      <c r="DC37" s="47">
        <f>(SUMPRODUCT(--(DC$9=Quarterly_kt!$B$9:DD$9),Quarterly_kt!$B37:DD37)/INDEX(Fuel_Properties!$B$31:$IV$42,MATCH("D_Petrol_Premium",Fuel_Properties!$B$31:$B$42,0),MATCH(YEAR(DC$9),Fuel_Properties!$B$31:$EI$31,0)))/158.987295</f>
        <v>0</v>
      </c>
      <c r="DD37" s="47">
        <f>(SUMPRODUCT(--(DD$9=Quarterly_kt!$B$9:DE$9),Quarterly_kt!$B37:DE37)/INDEX(Fuel_Properties!$B$31:$IV$42,MATCH("D_Petrol_Premium",Fuel_Properties!$B$31:$B$42,0),MATCH(YEAR(DD$9),Fuel_Properties!$B$31:$EI$31,0)))/158.987295</f>
        <v>0</v>
      </c>
      <c r="DE37" s="47">
        <f>(SUMPRODUCT(--(DE$9=Quarterly_kt!$B$9:DF$9),Quarterly_kt!$B37:DF37)/INDEX(Fuel_Properties!$B$31:$IV$42,MATCH("D_Petrol_Premium",Fuel_Properties!$B$31:$B$42,0),MATCH(YEAR(DE$9),Fuel_Properties!$B$31:$EI$31,0)))/158.987295</f>
        <v>0</v>
      </c>
      <c r="DF37" s="47">
        <f>(SUMPRODUCT(--(DF$9=Quarterly_kt!$B$9:DG$9),Quarterly_kt!$B37:DG37)/INDEX(Fuel_Properties!$B$31:$IV$42,MATCH("D_Petrol_Premium",Fuel_Properties!$B$31:$B$42,0),MATCH(YEAR(DF$9),Fuel_Properties!$B$31:$EI$31,0)))/158.987295</f>
        <v>0</v>
      </c>
      <c r="DG37" s="47">
        <f>(SUMPRODUCT(--(DG$9=Quarterly_kt!$B$9:DH$9),Quarterly_kt!$B37:DH37)/INDEX(Fuel_Properties!$B$31:$IV$42,MATCH("D_Petrol_Premium",Fuel_Properties!$B$31:$B$42,0),MATCH(YEAR(DG$9),Fuel_Properties!$B$31:$EI$31,0)))/158.987295</f>
        <v>0</v>
      </c>
      <c r="DH37" s="47">
        <f>(SUMPRODUCT(--(DH$9=Quarterly_kt!$B$9:DI$9),Quarterly_kt!$B37:DI37)/INDEX(Fuel_Properties!$B$31:$IV$42,MATCH("D_Petrol_Premium",Fuel_Properties!$B$31:$B$42,0),MATCH(YEAR(DH$9),Fuel_Properties!$B$31:$EI$31,0)))/158.987295</f>
        <v>0</v>
      </c>
      <c r="DI37" s="47">
        <f>(SUMPRODUCT(--(DI$9=Quarterly_kt!$B$9:DJ$9),Quarterly_kt!$B37:DJ37)/INDEX(Fuel_Properties!$B$31:$IV$42,MATCH("D_Petrol_Premium",Fuel_Properties!$B$31:$B$42,0),MATCH(YEAR(DI$9),Fuel_Properties!$B$31:$EI$31,0)))/158.987295</f>
        <v>0</v>
      </c>
      <c r="DJ37" s="47">
        <f>(SUMPRODUCT(--(DJ$9=Quarterly_kt!$B$9:DK$9),Quarterly_kt!$B37:DK37)/INDEX(Fuel_Properties!$B$31:$IV$42,MATCH("D_Petrol_Premium",Fuel_Properties!$B$31:$B$42,0),MATCH(YEAR(DJ$9),Fuel_Properties!$B$31:$EI$31,0)))/158.987295</f>
        <v>0</v>
      </c>
      <c r="DK37" s="47">
        <f>(SUMPRODUCT(--(DK$9=Quarterly_kt!$B$9:DL$9),Quarterly_kt!$B37:DL37)/INDEX(Fuel_Properties!$B$31:$IV$42,MATCH("D_Petrol_Premium",Fuel_Properties!$B$31:$B$42,0),MATCH(YEAR(DK$9),Fuel_Properties!$B$31:$EI$31,0)))/158.987295</f>
        <v>0.10610004519236345</v>
      </c>
      <c r="DL37" s="47">
        <f>(SUMPRODUCT(--(DL$9=Quarterly_kt!$B$9:DM$9),Quarterly_kt!$B37:DM37)/INDEX(Fuel_Properties!$B$31:$IV$42,MATCH("D_Petrol_Premium",Fuel_Properties!$B$31:$B$42,0),MATCH(YEAR(DL$9),Fuel_Properties!$B$31:$EI$31,0)))/158.987295</f>
        <v>0</v>
      </c>
      <c r="DM37" s="47">
        <f>(SUMPRODUCT(--(DM$9=Quarterly_kt!$B$9:DN$9),Quarterly_kt!$B37:DN37)/INDEX(Fuel_Properties!$B$31:$IV$42,MATCH("D_Petrol_Premium",Fuel_Properties!$B$31:$B$42,0),MATCH(YEAR(DM$9),Fuel_Properties!$B$31:$EI$31,0)))/158.987295</f>
        <v>0</v>
      </c>
      <c r="DN37" s="47">
        <f>(SUMPRODUCT(--(DN$9=Quarterly_kt!$B$9:DO$9),Quarterly_kt!$B37:DO37)/INDEX(Fuel_Properties!$B$31:$IV$42,MATCH("D_Petrol_Premium",Fuel_Properties!$B$31:$B$42,0),MATCH(YEAR(DN$9),Fuel_Properties!$B$31:$EI$31,0)))/158.987295</f>
        <v>0</v>
      </c>
      <c r="DO37" s="47">
        <f>(SUMPRODUCT(--(DO$9=Quarterly_kt!$B$9:DP$9),Quarterly_kt!$B37:DP37)/INDEX(Fuel_Properties!$B$31:$IV$42,MATCH("D_Petrol_Premium",Fuel_Properties!$B$31:$B$42,0),MATCH(YEAR(DO$9),Fuel_Properties!$B$31:$EI$31,0)))/158.987295</f>
        <v>0.10908565882566694</v>
      </c>
      <c r="DP37" s="47">
        <f>(SUMPRODUCT(--(DP$9=Quarterly_kt!$B$9:DQ$9),Quarterly_kt!$B37:DQ37)/INDEX(Fuel_Properties!$B$31:$IV$42,MATCH("D_Petrol_Premium",Fuel_Properties!$B$31:$B$42,0),MATCH(YEAR(DP$9),Fuel_Properties!$B$31:$EI$31,0)))/158.987295</f>
        <v>0</v>
      </c>
      <c r="DQ37" s="47">
        <f>(SUMPRODUCT(--(DQ$9=Quarterly_kt!$B$9:DR$9),Quarterly_kt!$B37:DR37)/INDEX(Fuel_Properties!$B$31:$IV$42,MATCH("D_Petrol_Premium",Fuel_Properties!$B$31:$B$42,0),MATCH(YEAR(DQ$9),Fuel_Properties!$B$31:$EI$31,0)))/158.987295</f>
        <v>0</v>
      </c>
      <c r="DR37" s="47">
        <f>(SUMPRODUCT(--(DR$9=Quarterly_kt!$B$9:DS$9),Quarterly_kt!$B37:DS37)/INDEX(Fuel_Properties!$B$31:$IV$42,MATCH("D_Petrol_Premium",Fuel_Properties!$B$31:$B$42,0),MATCH(YEAR(DR$9),Fuel_Properties!$B$31:$EI$31,0)))/158.987295</f>
        <v>0</v>
      </c>
      <c r="DS37" s="47">
        <f>(SUMPRODUCT(--(DS$9=Quarterly_kt!$B$9:DT$9),Quarterly_kt!$B37:DT37)/INDEX(Fuel_Properties!$B$31:$IV$42,MATCH("D_Petrol_Premium",Fuel_Properties!$B$31:$B$42,0),MATCH(YEAR(DS$9),Fuel_Properties!$B$31:$EI$31,0)))/158.987295</f>
        <v>0</v>
      </c>
      <c r="DT37" s="47">
        <f>(SUMPRODUCT(--(DT$9=Quarterly_kt!$B$9:DU$9),Quarterly_kt!$B37:DU37)/INDEX(Fuel_Properties!$B$31:$IV$42,MATCH("D_Petrol_Premium",Fuel_Properties!$B$31:$B$42,0),MATCH(YEAR(DT$9),Fuel_Properties!$B$31:$EI$31,0)))/158.987295</f>
        <v>0</v>
      </c>
      <c r="DU37" s="47">
        <f>(SUMPRODUCT(--(DU$9=Quarterly_kt!$B$9:DV$9),Quarterly_kt!$B37:DV37)/INDEX(Fuel_Properties!$B$31:$IV$42,MATCH("D_Petrol_Premium",Fuel_Properties!$B$31:$B$42,0),MATCH(YEAR(DU$9),Fuel_Properties!$B$31:$EI$31,0)))/158.987295</f>
        <v>0</v>
      </c>
      <c r="DV37" s="47">
        <f>(SUMPRODUCT(--(DV$9=Quarterly_kt!$B$9:DW$9),Quarterly_kt!$B37:DW37)/INDEX(Fuel_Properties!$B$31:$IV$42,MATCH("D_Petrol_Premium",Fuel_Properties!$B$31:$B$42,0),MATCH(YEAR(DV$9),Fuel_Properties!$B$31:$EI$31,0)))/158.987295</f>
        <v>0</v>
      </c>
      <c r="DW37" s="47">
        <f>(SUMPRODUCT(--(DW$9=Quarterly_kt!$B$9:DX$9),Quarterly_kt!$B37:DX37)/INDEX(Fuel_Properties!$B$31:$IV$42,MATCH("D_Petrol_Premium",Fuel_Properties!$B$31:$B$42,0),MATCH(YEAR(DW$9),Fuel_Properties!$B$31:$EI$31,0)))/158.987295</f>
        <v>0.10042486113861196</v>
      </c>
      <c r="DX37" s="47">
        <f>(SUMPRODUCT(--(DX$9=Quarterly_kt!$B$9:DY$9),Quarterly_kt!$B37:DY37)/INDEX(Fuel_Properties!$B$31:$IV$42,MATCH("D_Petrol_Premium",Fuel_Properties!$B$31:$B$42,0),MATCH(YEAR(DX$9),Fuel_Properties!$B$31:$EI$31,0)))/158.987295</f>
        <v>0</v>
      </c>
      <c r="DY37" s="47">
        <f>(SUMPRODUCT(--(DY$9=Quarterly_kt!$B$9:DZ$9),Quarterly_kt!$B37:DZ37)/INDEX(Fuel_Properties!$B$31:$IV$42,MATCH("D_Petrol_Premium",Fuel_Properties!$B$31:$B$42,0),MATCH(YEAR(DY$9),Fuel_Properties!$B$31:$EI$31,0)))/158.987295</f>
        <v>0</v>
      </c>
      <c r="DZ37" s="47">
        <f>(SUMPRODUCT(--(DZ$9=Quarterly_kt!$B$9:EA$9),Quarterly_kt!$B37:EA37)/INDEX(Fuel_Properties!$B$31:$IV$42,MATCH("D_Petrol_Premium",Fuel_Properties!$B$31:$B$42,0),MATCH(YEAR(DZ$9),Fuel_Properties!$B$31:$EI$31,0)))/158.987295</f>
        <v>0</v>
      </c>
      <c r="EA37" s="47">
        <f>(SUMPRODUCT(--(EA$9=Quarterly_kt!$B$9:EB$9),Quarterly_kt!$B37:EB37)/INDEX(Fuel_Properties!$B$31:$IV$42,MATCH("D_Petrol_Premium",Fuel_Properties!$B$31:$B$42,0),MATCH(YEAR(EA$9),Fuel_Properties!$B$31:$EI$31,0)))/158.987295</f>
        <v>0</v>
      </c>
      <c r="EB37" s="47">
        <f>(SUMPRODUCT(--(EB$9=Quarterly_kt!$B$9:EC$9),Quarterly_kt!$B37:EC37)/INDEX(Fuel_Properties!$B$31:$IV$42,MATCH("D_Petrol_Premium",Fuel_Properties!$B$31:$B$42,0),MATCH(YEAR(EB$9),Fuel_Properties!$B$31:$EI$31,0)))/158.987295</f>
        <v>0</v>
      </c>
      <c r="EC37" s="47">
        <f>(SUMPRODUCT(--(EC$9=Quarterly_kt!$B$9:ED$9),Quarterly_kt!$B37:ED37)/INDEX(Fuel_Properties!$B$31:$IV$42,MATCH("D_Petrol_Premium",Fuel_Properties!$B$31:$B$42,0),MATCH(YEAR(EC$9),Fuel_Properties!$B$31:$EI$31,0)))/158.987295</f>
        <v>0</v>
      </c>
      <c r="ED37" s="47">
        <f>(SUMPRODUCT(--(ED$9=Quarterly_kt!$B$9:EE$9),Quarterly_kt!$B37:EE37)/INDEX(Fuel_Properties!$B$31:$IV$42,MATCH("D_Petrol_Premium",Fuel_Properties!$B$31:$B$42,0),MATCH(YEAR(ED$9),Fuel_Properties!$B$31:$EI$31,0)))/158.987295</f>
        <v>0.12152582765695023</v>
      </c>
      <c r="EE37" s="47">
        <f>(SUMPRODUCT(--(EE$9=Quarterly_kt!$B$9:EF$9),Quarterly_kt!$B37:EF37)/INDEX(Fuel_Properties!$B$31:$IV$42,MATCH("D_Petrol_Premium",Fuel_Properties!$B$31:$B$42,0),MATCH(YEAR(EE$9),Fuel_Properties!$B$31:$EI$31,0)))/158.987295</f>
        <v>0</v>
      </c>
      <c r="EF37" s="47">
        <f>(SUMPRODUCT(--(EF$9=Quarterly_kt!$B$9:EG$9),Quarterly_kt!$B37:EG37)/INDEX(Fuel_Properties!$B$31:$IV$42,MATCH("D_Petrol_Premium",Fuel_Properties!$B$31:$B$42,0),MATCH(YEAR(EF$9),Fuel_Properties!$B$31:$EI$31,0)))/158.987295</f>
        <v>0</v>
      </c>
      <c r="EG37" s="47">
        <f>(SUMPRODUCT(--(EG$9=Quarterly_kt!$B$9:EH$9),Quarterly_kt!$B37:EH37)/INDEX(Fuel_Properties!$B$31:$IV$42,MATCH("D_Petrol_Premium",Fuel_Properties!$B$31:$B$42,0),MATCH(YEAR(EG$9),Fuel_Properties!$B$31:$EI$31,0)))/158.987295</f>
        <v>0</v>
      </c>
      <c r="EH37" s="47">
        <f>(SUMPRODUCT(--(EH$9=Quarterly_kt!$B$9:EI$9),Quarterly_kt!$B37:EI37)/INDEX(Fuel_Properties!$B$31:$IV$42,MATCH("D_Petrol_Premium",Fuel_Properties!$B$31:$B$42,0),MATCH(YEAR(EH$9),Fuel_Properties!$B$31:$EI$31,0)))/158.987295</f>
        <v>0</v>
      </c>
      <c r="EI37" s="47">
        <f>(SUMPRODUCT(--(EI$9=Quarterly_kt!$B$9:EJ$9),Quarterly_kt!$B37:EJ37)/INDEX(Fuel_Properties!$B$31:$IV$42,MATCH("D_Petrol_Premium",Fuel_Properties!$B$31:$B$42,0),MATCH(YEAR(EI$9),Fuel_Properties!$B$31:$EI$31,0)))/158.987295</f>
        <v>0</v>
      </c>
      <c r="EJ37" s="47">
        <f>(SUMPRODUCT(--(EJ$9=Quarterly_kt!$B$9:EK$9),Quarterly_kt!$B37:EK37)/INDEX(Fuel_Properties!$B$31:$IV$42,MATCH("D_Petrol_Premium",Fuel_Properties!$B$31:$B$42,0),MATCH(YEAR(EJ$9),Fuel_Properties!$B$31:$EI$31,0)))/158.987295</f>
        <v>0</v>
      </c>
      <c r="EK37" s="47">
        <f>(SUMPRODUCT(--(EK$9=Quarterly_kt!$B$9:EL$9),Quarterly_kt!$B37:EL37)/INDEX(Fuel_Properties!$B$31:$IV$42,MATCH("D_Petrol_Premium",Fuel_Properties!$B$31:$B$42,0),MATCH(YEAR(EK$9),Fuel_Properties!$B$31:$EI$31,0)))/158.987295</f>
        <v>0.23248578051654784</v>
      </c>
      <c r="EL37" s="47">
        <f>(SUMPRODUCT(--(EL$9=Quarterly_kt!$B$9:EM$9),Quarterly_kt!$B37:EM37)/INDEX(Fuel_Properties!$B$31:$IV$42,MATCH("D_Petrol_Premium",Fuel_Properties!$B$31:$B$42,0),MATCH(YEAR(EL$9),Fuel_Properties!$B$31:$EI$31,0)))/158.987295</f>
        <v>0</v>
      </c>
      <c r="EM37" s="47">
        <f>(SUMPRODUCT(--(EM$9=Quarterly_kt!$B$9:EN$9),Quarterly_kt!$B37:EN37)/INDEX(Fuel_Properties!$B$31:$IV$42,MATCH("D_Petrol_Premium",Fuel_Properties!$B$31:$B$42,0),MATCH(YEAR(EM$9),Fuel_Properties!$B$31:$EI$31,0)))/158.987295</f>
        <v>0</v>
      </c>
      <c r="EN37" s="47">
        <f>(SUMPRODUCT(--(EN$9=Quarterly_kt!$B$9:EO$9),Quarterly_kt!$B37:EO37)/INDEX(Fuel_Properties!$B$31:$IV$42,MATCH("D_Petrol_Premium",Fuel_Properties!$B$31:$B$42,0),MATCH(YEAR(EN$9),Fuel_Properties!$B$31:$EI$31,0)))/158.987295</f>
        <v>0</v>
      </c>
      <c r="EO37" s="47">
        <f>(SUMPRODUCT(--(EO$9=Quarterly_kt!$B$9:EP$9),Quarterly_kt!$B37:EP37)/INDEX(Fuel_Properties!$B$31:$IV$42,MATCH("D_Petrol_Premium",Fuel_Properties!$B$31:$B$42,0),MATCH(YEAR(EO$9),Fuel_Properties!$B$31:$EI$31,0)))/158.987295</f>
        <v>0</v>
      </c>
      <c r="EP37" s="47">
        <f>(SUMPRODUCT(--(EP$9=Quarterly_kt!$B$9:EQ$9),Quarterly_kt!$B37:EQ37)/INDEX(Fuel_Properties!$B$31:$IV$42,MATCH("D_Petrol_Premium",Fuel_Properties!$B$31:$B$42,0),MATCH(YEAR(EP$9),Fuel_Properties!$B$31:$EI$31,0)))/158.987295</f>
        <v>0.28876976353453832</v>
      </c>
      <c r="EQ37" s="47">
        <f>(SUMPRODUCT(--(EQ$9=Quarterly_kt!$B$9:ER$9),Quarterly_kt!$B37:ER37)/INDEX(Fuel_Properties!$B$31:$IV$42,MATCH("D_Petrol_Premium",Fuel_Properties!$B$31:$B$42,0),MATCH(YEAR(EQ$9),Fuel_Properties!$B$31:$EI$31,0)))/158.987295</f>
        <v>0</v>
      </c>
      <c r="ER37" s="47">
        <f>(SUMPRODUCT(--(ER$9=Quarterly_kt!$B$9:ES$9),Quarterly_kt!$B37:ES37)/INDEX(Fuel_Properties!$B$31:$IV$42,MATCH("D_Petrol_Premium",Fuel_Properties!$B$31:$B$42,0),MATCH(YEAR(ER$9),Fuel_Properties!$B$31:$EI$31,0)))/158.987295</f>
        <v>0</v>
      </c>
      <c r="ES37" s="47">
        <f>(SUMPRODUCT(--(ES$9=Quarterly_kt!$B$9:ET$9),Quarterly_kt!$B37:ET37)/INDEX(Fuel_Properties!$B$31:$IV$42,MATCH("D_Petrol_Premium",Fuel_Properties!$B$31:$B$42,0),MATCH(YEAR(ES$9),Fuel_Properties!$B$31:$EI$31,0)))/158.987295</f>
        <v>0</v>
      </c>
      <c r="ET37" s="47">
        <f>(SUMPRODUCT(--(ET$9=Quarterly_kt!$B$9:EU$9),Quarterly_kt!$B37:EU37)/INDEX(Fuel_Properties!$B$31:$IV$42,MATCH("D_Petrol_Premium",Fuel_Properties!$B$31:$B$42,0),MATCH(YEAR(ET$9),Fuel_Properties!$B$31:$EI$31,0)))/158.987295</f>
        <v>0</v>
      </c>
      <c r="EU37" s="47">
        <f>(SUMPRODUCT(--(EU$9=Quarterly_kt!$B$9:EV$9),Quarterly_kt!$B37:EV37)/INDEX(Fuel_Properties!$B$31:$IV$42,MATCH("D_Petrol_Premium",Fuel_Properties!$B$31:$B$42,0),MATCH(YEAR(EU$9),Fuel_Properties!$B$31:$EI$31,0)))/158.987295</f>
        <v>0</v>
      </c>
      <c r="EV37" s="47">
        <f>(SUMPRODUCT(--(EV$9=Quarterly_kt!$B$9:EW$9),Quarterly_kt!$B37:EW37)/INDEX(Fuel_Properties!$B$31:$IV$42,MATCH("D_Petrol_Premium",Fuel_Properties!$B$31:$B$42,0),MATCH(YEAR(EV$9),Fuel_Properties!$B$31:$EI$31,0)))/158.987295</f>
        <v>0</v>
      </c>
      <c r="EW37" s="47">
        <f>(SUMPRODUCT(--(EW$9=Quarterly_kt!$B$9:EX$9),Quarterly_kt!$B37:EX37)/INDEX(Fuel_Properties!$B$31:$IV$42,MATCH("D_Petrol_Premium",Fuel_Properties!$B$31:$B$42,0),MATCH(YEAR(EW$9),Fuel_Properties!$B$31:$EI$31,0)))/158.987295</f>
        <v>0</v>
      </c>
      <c r="EX37" s="47">
        <f>(SUMPRODUCT(--(EX$9=Quarterly_kt!$B$9:EY$9),Quarterly_kt!$B37:EY37)/INDEX(Fuel_Properties!$B$31:$IV$42,MATCH("D_Petrol_Premium",Fuel_Properties!$B$31:$B$42,0),MATCH(YEAR(EX$9),Fuel_Properties!$B$31:$EI$31,0)))/158.987295</f>
        <v>0</v>
      </c>
      <c r="EY37" s="47">
        <f>(SUMPRODUCT(--(EY$9=Quarterly_kt!$B$9:EZ$9),Quarterly_kt!$B37:EZ37)/INDEX(Fuel_Properties!$B$31:$IV$42,MATCH("D_Petrol_Premium",Fuel_Properties!$B$31:$B$42,0),MATCH(YEAR(EY$9),Fuel_Properties!$B$31:$EI$31,0)))/158.987295</f>
        <v>0</v>
      </c>
      <c r="EZ37" s="47">
        <f>(SUMPRODUCT(--(EZ$9=Quarterly_kt!$B$9:FA$9),Quarterly_kt!$B37:FA37)/INDEX(Fuel_Properties!$B$31:$IV$42,MATCH("D_Petrol_Premium",Fuel_Properties!$B$31:$B$42,0),MATCH(YEAR(EZ$9),Fuel_Properties!$B$31:$EI$31,0)))/158.987295</f>
        <v>0</v>
      </c>
      <c r="FA37" s="47">
        <f>(SUMPRODUCT(--(FA$9=Quarterly_kt!$B$9:FB$9),Quarterly_kt!$B37:FB37)/INDEX(Fuel_Properties!$B$31:$IV$42,MATCH("D_Petrol_Premium",Fuel_Properties!$B$31:$B$42,0),MATCH(YEAR(FA$9),Fuel_Properties!$B$31:$EI$31,0)))/158.987295</f>
        <v>0</v>
      </c>
      <c r="FB37" s="47">
        <f>(SUMPRODUCT(--(FB$9=Quarterly_kt!$B$9:FC$9),Quarterly_kt!$B37:FC37)/INDEX(Fuel_Properties!$B$31:$IV$42,MATCH("D_Petrol_Premium",Fuel_Properties!$B$31:$B$42,0),MATCH(YEAR(FB$9),Fuel_Properties!$B$31:$EI$31,0)))/158.987295</f>
        <v>0</v>
      </c>
      <c r="FC37" s="47">
        <f>(SUMPRODUCT(--(FC$9=Quarterly_kt!$B$9:FD$9),Quarterly_kt!$B37:FD37)/INDEX(Fuel_Properties!$B$31:$IV$42,MATCH("D_Petrol_Premium",Fuel_Properties!$B$31:$B$42,0),MATCH(YEAR(FC$9),Fuel_Properties!$B$31:$EI$31,0)))/158.987295</f>
        <v>0</v>
      </c>
      <c r="FD37" s="47">
        <f>(SUMPRODUCT(--(FD$9=Quarterly_kt!$B$9:FE$9),Quarterly_kt!$B37:FE37)/INDEX(Fuel_Properties!$B$31:$IV$42,MATCH("D_Petrol_Premium",Fuel_Properties!$B$31:$B$42,0),MATCH(YEAR(FD$9),Fuel_Properties!$B$31:$EI$31,0)))/158.987295</f>
        <v>0</v>
      </c>
      <c r="FE37" s="47">
        <f>(SUMPRODUCT(--(FE$9=Quarterly_kt!$B$9:FF$9),Quarterly_kt!$B37:FF37)/INDEX(Fuel_Properties!$B$31:$IV$42,MATCH("D_Petrol_Premium",Fuel_Properties!$B$31:$B$42,0),MATCH(YEAR(FE$9),Fuel_Properties!$B$31:$EI$31,0)))/158.987295</f>
        <v>0</v>
      </c>
      <c r="FF37" s="47">
        <f>(SUMPRODUCT(--(FF$9=Quarterly_kt!$B$9:FG$9),Quarterly_kt!$B37:FG37)/INDEX(Fuel_Properties!$B$31:$IV$42,MATCH("D_Petrol_Premium",Fuel_Properties!$B$31:$B$42,0),MATCH(YEAR(FF$9),Fuel_Properties!$B$31:$EI$31,0)))/158.987295</f>
        <v>0</v>
      </c>
      <c r="FG37" s="47">
        <f>(SUMPRODUCT(--(FG$9=Quarterly_kt!$B$9:FH$9),Quarterly_kt!$B37:FH37)/INDEX(Fuel_Properties!$B$31:$IV$42,MATCH("D_Petrol_Premium",Fuel_Properties!$B$31:$B$42,0),MATCH(YEAR(FG$9),Fuel_Properties!$B$31:$EI$31,0)))/158.987295</f>
        <v>0</v>
      </c>
      <c r="FH37" s="47">
        <f>(SUMPRODUCT(--(FH$9=Quarterly_kt!$B$9:FI$9),Quarterly_kt!$B37:FI37)/INDEX(Fuel_Properties!$B$31:$IV$42,MATCH("D_Petrol_Premium",Fuel_Properties!$B$31:$B$42,0),MATCH(YEAR(FH$9),Fuel_Properties!$B$31:$EI$31,0)))/158.987295</f>
        <v>0</v>
      </c>
      <c r="FI37" s="47">
        <f>(SUMPRODUCT(--(FI$9=Quarterly_kt!$B$9:FJ$9),Quarterly_kt!$B37:FJ37)/INDEX(Fuel_Properties!$B$31:$IV$42,MATCH("D_Petrol_Premium",Fuel_Properties!$B$31:$B$42,0),MATCH(YEAR(FI$9),Fuel_Properties!$B$31:$EI$31,0)))/158.987295</f>
        <v>0</v>
      </c>
      <c r="FJ37" s="47">
        <f>(SUMPRODUCT(--(FJ$9=Quarterly_kt!$B$9:FK$9),Quarterly_kt!$B37:FK37)/INDEX(Fuel_Properties!$B$31:$IV$42,MATCH("D_Petrol_Premium",Fuel_Properties!$B$31:$B$42,0),MATCH(YEAR(FJ$9),Fuel_Properties!$B$31:$EI$31,0)))/158.987295</f>
        <v>0</v>
      </c>
      <c r="FK37" s="47">
        <f>(SUMPRODUCT(--(FK$9=Quarterly_kt!$B$9:FL$9),Quarterly_kt!$B37:FL37)/INDEX(Fuel_Properties!$B$31:$IV$42,MATCH("D_Petrol_Premium",Fuel_Properties!$B$31:$B$42,0),MATCH(YEAR(FK$9),Fuel_Properties!$B$31:$EI$31,0)))/158.987295</f>
        <v>0</v>
      </c>
      <c r="FL37" s="47">
        <f>(SUMPRODUCT(--(FL$9=Quarterly_kt!$B$9:FN$9),Quarterly_kt!$B37:FN37)/INDEX(Fuel_Properties!$B$31:$IV$42,MATCH("D_Petrol_Premium",Fuel_Properties!$B$31:$B$42,0),MATCH(YEAR(FL$9),Fuel_Properties!$B$31:$EI$31,0)))/158.987295</f>
        <v>0</v>
      </c>
      <c r="FM37" s="47">
        <f>(SUMPRODUCT(--(FM$9=Quarterly_kt!$B$9:FO$9),Quarterly_kt!$B37:FO37)/INDEX(Fuel_Properties!$B$31:$IV$42,MATCH("D_Petrol_Premium",Fuel_Properties!$B$31:$B$42,0),MATCH(YEAR(FM$9),Fuel_Properties!$B$31:$EI$31,0)))/158.987295</f>
        <v>0</v>
      </c>
      <c r="FN37" s="47">
        <f>(SUMPRODUCT(--(FN$9=Quarterly_kt!$B$9:FO$9),Quarterly_kt!$B37:FO37)/INDEX(Fuel_Properties!$B$31:$IV$42,MATCH("D_Petrol_Premium",Fuel_Properties!$B$31:$B$42,0),MATCH(YEAR(FN$9),Fuel_Properties!$B$31:$EI$31,0)))/158.987295</f>
        <v>0</v>
      </c>
      <c r="FO37" s="47">
        <f>(SUMPRODUCT(--(FO$9=Quarterly_kt!$B$9:FP$9),Quarterly_kt!$B37:FP37)/INDEX(Fuel_Properties!$B$31:$IV$42,MATCH("D_Petrol_Premium",Fuel_Properties!$B$31:$B$42,0),MATCH(YEAR(FO$9),Fuel_Properties!$B$31:$EI$31,0)))/158.987295</f>
        <v>0</v>
      </c>
      <c r="FP37" s="47">
        <f>(SUMPRODUCT(--(FP$9=Quarterly_kt!$B$9:FQ$9),Quarterly_kt!$B37:FQ37)/INDEX(Fuel_Properties!$B$31:$IV$42,MATCH("D_Petrol_Premium",Fuel_Properties!$B$31:$B$42,0),MATCH(YEAR(FP$9),Fuel_Properties!$B$31:$EI$31,0)))/158.987295</f>
        <v>0</v>
      </c>
      <c r="FQ37" s="47">
        <f>(SUMPRODUCT(--(FQ$9=Quarterly_kt!$B$9:FR$9),Quarterly_kt!$B37:FR37)/INDEX(Fuel_Properties!$B$31:$IV$42,MATCH("D_Petrol_Premium",Fuel_Properties!$B$31:$B$42,0),MATCH(YEAR(FQ$9),Fuel_Properties!$B$31:$EI$31,0)))/158.987295</f>
        <v>0</v>
      </c>
      <c r="FR37" s="47">
        <f>(SUMPRODUCT(--(FR$9=Quarterly_kt!$B$9:FS$9),Quarterly_kt!$B37:FS37)/INDEX(Fuel_Properties!$B$31:$IV$42,MATCH("D_Petrol_Premium",Fuel_Properties!$B$31:$B$42,0),MATCH(YEAR(FR$9),Fuel_Properties!$B$31:$EI$31,0)))/158.987295</f>
        <v>8.0304165141884862E-2</v>
      </c>
      <c r="FS37" s="47">
        <f>(SUMPRODUCT(--(FS$9=Quarterly_kt!$B$9:FT$9),Quarterly_kt!$B37:FT37)/INDEX(Fuel_Properties!$B$31:$IV$42,MATCH("D_Petrol_Premium",Fuel_Properties!$B$31:$B$42,0),MATCH(YEAR(FS$9),Fuel_Properties!$B$31:$EI$31,0)))/158.987295</f>
        <v>0</v>
      </c>
      <c r="FT37" s="47">
        <f>(SUMPRODUCT(--(FT$9=Quarterly_kt!$B$9:FU$9),Quarterly_kt!$B37:FU37)/INDEX(Fuel_Properties!$B$31:$IV$42,MATCH("D_Petrol_Premium",Fuel_Properties!$B$31:$B$42,0),MATCH(YEAR(FT$9),Fuel_Properties!$B$31:$EI$31,0)))/158.987295</f>
        <v>0</v>
      </c>
      <c r="FU37" s="47">
        <f>(SUMPRODUCT(--(FU$9=Quarterly_kt!$B$9:FV$9),Quarterly_kt!$B37:FV37)/INDEX(Fuel_Properties!$B$31:$IV$42,MATCH("D_Petrol_Premium",Fuel_Properties!$B$31:$B$42,0),MATCH(YEAR(FU$9),Fuel_Properties!$B$31:$EI$31,0)))/158.987295</f>
        <v>0</v>
      </c>
      <c r="FV37" s="47">
        <f>(SUMPRODUCT(--(FV$9=Quarterly_kt!$B$9:FW$9),Quarterly_kt!$B37:FW37)/INDEX(Fuel_Properties!$B$31:$IV$42,MATCH("D_Petrol_Premium",Fuel_Properties!$B$31:$B$42,0),MATCH(YEAR(FV$9),Fuel_Properties!$B$31:$EI$31,0)))/158.987295</f>
        <v>0</v>
      </c>
    </row>
    <row r="38" spans="1:178" ht="17.25" x14ac:dyDescent="0.25">
      <c r="A38" s="50" t="s">
        <v>107</v>
      </c>
      <c r="B38" s="47">
        <f>(SUMPRODUCT(--(B$9=Quarterly_kt!$B$9:C$9),Quarterly_kt!$B38:C38)/INDEX(Fuel_Properties!$B$31:$IV$42,MATCH("D_Petrol_Regular",Fuel_Properties!$B$31:$B$42,0),MATCH(YEAR(B$9),Fuel_Properties!$B$31:$EI$31,0)))/158.987295</f>
        <v>0</v>
      </c>
      <c r="C38" s="47">
        <f>(SUMPRODUCT(--(C$9=Quarterly_kt!$B$9:D$9),Quarterly_kt!$B38:D38)/INDEX(Fuel_Properties!$B$31:$IV$42,MATCH("D_Petrol_Regular",Fuel_Properties!$B$31:$B$42,0),MATCH(YEAR(C$9),Fuel_Properties!$B$31:$EI$31,0)))/158.987295</f>
        <v>0</v>
      </c>
      <c r="D38" s="47">
        <f>(SUMPRODUCT(--(D$9=Quarterly_kt!$B$9:E$9),Quarterly_kt!$B38:E38)/INDEX(Fuel_Properties!$B$31:$IV$42,MATCH("D_Petrol_Regular",Fuel_Properties!$B$31:$B$42,0),MATCH(YEAR(D$9),Fuel_Properties!$B$31:$EI$31,0)))/158.987295</f>
        <v>0</v>
      </c>
      <c r="E38" s="47">
        <f>(SUMPRODUCT(--(E$9=Quarterly_kt!$B$9:F$9),Quarterly_kt!$B38:F38)/INDEX(Fuel_Properties!$B$31:$IV$42,MATCH("D_Petrol_Regular",Fuel_Properties!$B$31:$B$42,0),MATCH(YEAR(E$9),Fuel_Properties!$B$31:$EI$31,0)))/158.987295</f>
        <v>0</v>
      </c>
      <c r="F38" s="47">
        <f>(SUMPRODUCT(--(F$9=Quarterly_kt!$B$9:G$9),Quarterly_kt!$B38:G38)/INDEX(Fuel_Properties!$B$31:$IV$42,MATCH("D_Petrol_Regular",Fuel_Properties!$B$31:$B$42,0),MATCH(YEAR(F$9),Fuel_Properties!$B$31:$EI$31,0)))/158.987295</f>
        <v>0</v>
      </c>
      <c r="G38" s="47">
        <f>(SUMPRODUCT(--(G$9=Quarterly_kt!$B$9:H$9),Quarterly_kt!$B38:H38)/INDEX(Fuel_Properties!$B$31:$IV$42,MATCH("D_Petrol_Regular",Fuel_Properties!$B$31:$B$42,0),MATCH(YEAR(G$9),Fuel_Properties!$B$31:$EI$31,0)))/158.987295</f>
        <v>0</v>
      </c>
      <c r="H38" s="47">
        <f>(SUMPRODUCT(--(H$9=Quarterly_kt!$B$9:I$9),Quarterly_kt!$B38:I38)/INDEX(Fuel_Properties!$B$31:$IV$42,MATCH("D_Petrol_Regular",Fuel_Properties!$B$31:$B$42,0),MATCH(YEAR(H$9),Fuel_Properties!$B$31:$EI$31,0)))/158.987295</f>
        <v>0</v>
      </c>
      <c r="I38" s="47">
        <f>(SUMPRODUCT(--(I$9=Quarterly_kt!$B$9:J$9),Quarterly_kt!$B38:J38)/INDEX(Fuel_Properties!$B$31:$IV$42,MATCH("D_Petrol_Regular",Fuel_Properties!$B$31:$B$42,0),MATCH(YEAR(I$9),Fuel_Properties!$B$31:$EI$31,0)))/158.987295</f>
        <v>0</v>
      </c>
      <c r="J38" s="47">
        <f>(SUMPRODUCT(--(J$9=Quarterly_kt!$B$9:K$9),Quarterly_kt!$B38:K38)/INDEX(Fuel_Properties!$B$31:$IV$42,MATCH("D_Petrol_Regular",Fuel_Properties!$B$31:$B$42,0),MATCH(YEAR(J$9),Fuel_Properties!$B$31:$EI$31,0)))/158.987295</f>
        <v>0</v>
      </c>
      <c r="K38" s="47">
        <f>(SUMPRODUCT(--(K$9=Quarterly_kt!$B$9:L$9),Quarterly_kt!$B38:L38)/INDEX(Fuel_Properties!$B$31:$IV$42,MATCH("D_Petrol_Regular",Fuel_Properties!$B$31:$B$42,0),MATCH(YEAR(K$9),Fuel_Properties!$B$31:$EI$31,0)))/158.987295</f>
        <v>0</v>
      </c>
      <c r="L38" s="47">
        <f>(SUMPRODUCT(--(L$9=Quarterly_kt!$B$9:M$9),Quarterly_kt!$B38:M38)/INDEX(Fuel_Properties!$B$31:$IV$42,MATCH("D_Petrol_Regular",Fuel_Properties!$B$31:$B$42,0),MATCH(YEAR(L$9),Fuel_Properties!$B$31:$EI$31,0)))/158.987295</f>
        <v>0</v>
      </c>
      <c r="M38" s="47">
        <f>(SUMPRODUCT(--(M$9=Quarterly_kt!$B$9:N$9),Quarterly_kt!$B38:N38)/INDEX(Fuel_Properties!$B$31:$IV$42,MATCH("D_Petrol_Regular",Fuel_Properties!$B$31:$B$42,0),MATCH(YEAR(M$9),Fuel_Properties!$B$31:$EI$31,0)))/158.987295</f>
        <v>0</v>
      </c>
      <c r="N38" s="47">
        <f>(SUMPRODUCT(--(N$9=Quarterly_kt!$B$9:O$9),Quarterly_kt!$B38:O38)/INDEX(Fuel_Properties!$B$31:$IV$42,MATCH("D_Petrol_Regular",Fuel_Properties!$B$31:$B$42,0),MATCH(YEAR(N$9),Fuel_Properties!$B$31:$EI$31,0)))/158.987295</f>
        <v>0</v>
      </c>
      <c r="O38" s="47">
        <f>(SUMPRODUCT(--(O$9=Quarterly_kt!$B$9:P$9),Quarterly_kt!$B38:P38)/INDEX(Fuel_Properties!$B$31:$IV$42,MATCH("D_Petrol_Regular",Fuel_Properties!$B$31:$B$42,0),MATCH(YEAR(O$9),Fuel_Properties!$B$31:$EI$31,0)))/158.987295</f>
        <v>0</v>
      </c>
      <c r="P38" s="47">
        <f>(SUMPRODUCT(--(P$9=Quarterly_kt!$B$9:Q$9),Quarterly_kt!$B38:Q38)/INDEX(Fuel_Properties!$B$31:$IV$42,MATCH("D_Petrol_Regular",Fuel_Properties!$B$31:$B$42,0),MATCH(YEAR(P$9),Fuel_Properties!$B$31:$EI$31,0)))/158.987295</f>
        <v>0</v>
      </c>
      <c r="Q38" s="47">
        <f>(SUMPRODUCT(--(Q$9=Quarterly_kt!$B$9:R$9),Quarterly_kt!$B38:R38)/INDEX(Fuel_Properties!$B$31:$IV$42,MATCH("D_Petrol_Regular",Fuel_Properties!$B$31:$B$42,0),MATCH(YEAR(Q$9),Fuel_Properties!$B$31:$EI$31,0)))/158.987295</f>
        <v>0</v>
      </c>
      <c r="R38" s="47">
        <f>(SUMPRODUCT(--(R$9=Quarterly_kt!$B$9:S$9),Quarterly_kt!$B38:S38)/INDEX(Fuel_Properties!$B$31:$IV$42,MATCH("D_Petrol_Regular",Fuel_Properties!$B$31:$B$42,0),MATCH(YEAR(R$9),Fuel_Properties!$B$31:$EI$31,0)))/158.987295</f>
        <v>0</v>
      </c>
      <c r="S38" s="47">
        <f>(SUMPRODUCT(--(S$9=Quarterly_kt!$B$9:T$9),Quarterly_kt!$B38:T38)/INDEX(Fuel_Properties!$B$31:$IV$42,MATCH("D_Petrol_Regular",Fuel_Properties!$B$31:$B$42,0),MATCH(YEAR(S$9),Fuel_Properties!$B$31:$EI$31,0)))/158.987295</f>
        <v>0</v>
      </c>
      <c r="T38" s="47">
        <f>(SUMPRODUCT(--(T$9=Quarterly_kt!$B$9:U$9),Quarterly_kt!$B38:U38)/INDEX(Fuel_Properties!$B$31:$IV$42,MATCH("D_Petrol_Regular",Fuel_Properties!$B$31:$B$42,0),MATCH(YEAR(T$9),Fuel_Properties!$B$31:$EI$31,0)))/158.987295</f>
        <v>0</v>
      </c>
      <c r="U38" s="47">
        <f>(SUMPRODUCT(--(U$9=Quarterly_kt!$B$9:V$9),Quarterly_kt!$B38:V38)/INDEX(Fuel_Properties!$B$31:$IV$42,MATCH("D_Petrol_Regular",Fuel_Properties!$B$31:$B$42,0),MATCH(YEAR(U$9),Fuel_Properties!$B$31:$EI$31,0)))/158.987295</f>
        <v>0</v>
      </c>
      <c r="V38" s="47">
        <f>(SUMPRODUCT(--(V$9=Quarterly_kt!$B$9:W$9),Quarterly_kt!$B38:W38)/INDEX(Fuel_Properties!$B$31:$IV$42,MATCH("D_Petrol_Regular",Fuel_Properties!$B$31:$B$42,0),MATCH(YEAR(V$9),Fuel_Properties!$B$31:$EI$31,0)))/158.987295</f>
        <v>0</v>
      </c>
      <c r="W38" s="47">
        <f>(SUMPRODUCT(--(W$9=Quarterly_kt!$B$9:X$9),Quarterly_kt!$B38:X38)/INDEX(Fuel_Properties!$B$31:$IV$42,MATCH("D_Petrol_Regular",Fuel_Properties!$B$31:$B$42,0),MATCH(YEAR(W$9),Fuel_Properties!$B$31:$EI$31,0)))/158.987295</f>
        <v>0</v>
      </c>
      <c r="X38" s="47">
        <f>(SUMPRODUCT(--(X$9=Quarterly_kt!$B$9:Y$9),Quarterly_kt!$B38:Y38)/INDEX(Fuel_Properties!$B$31:$IV$42,MATCH("D_Petrol_Regular",Fuel_Properties!$B$31:$B$42,0),MATCH(YEAR(X$9),Fuel_Properties!$B$31:$EI$31,0)))/158.987295</f>
        <v>0</v>
      </c>
      <c r="Y38" s="47">
        <f>(SUMPRODUCT(--(Y$9=Quarterly_kt!$B$9:Z$9),Quarterly_kt!$B38:Z38)/INDEX(Fuel_Properties!$B$31:$IV$42,MATCH("D_Petrol_Regular",Fuel_Properties!$B$31:$B$42,0),MATCH(YEAR(Y$9),Fuel_Properties!$B$31:$EI$31,0)))/158.987295</f>
        <v>0</v>
      </c>
      <c r="Z38" s="47">
        <f>(SUMPRODUCT(--(Z$9=Quarterly_kt!$B$9:AA$9),Quarterly_kt!$B38:AA38)/INDEX(Fuel_Properties!$B$31:$IV$42,MATCH("D_Petrol_Regular",Fuel_Properties!$B$31:$B$42,0),MATCH(YEAR(Z$9),Fuel_Properties!$B$31:$EI$31,0)))/158.987295</f>
        <v>0</v>
      </c>
      <c r="AA38" s="47">
        <f>(SUMPRODUCT(--(AA$9=Quarterly_kt!$B$9:AB$9),Quarterly_kt!$B38:AB38)/INDEX(Fuel_Properties!$B$31:$IV$42,MATCH("D_Petrol_Regular",Fuel_Properties!$B$31:$B$42,0),MATCH(YEAR(AA$9),Fuel_Properties!$B$31:$EI$31,0)))/158.987295</f>
        <v>0</v>
      </c>
      <c r="AB38" s="47">
        <f>(SUMPRODUCT(--(AB$9=Quarterly_kt!$B$9:AC$9),Quarterly_kt!$B38:AC38)/INDEX(Fuel_Properties!$B$31:$IV$42,MATCH("D_Petrol_Regular",Fuel_Properties!$B$31:$B$42,0),MATCH(YEAR(AB$9),Fuel_Properties!$B$31:$EI$31,0)))/158.987295</f>
        <v>0</v>
      </c>
      <c r="AC38" s="47">
        <f>(SUMPRODUCT(--(AC$9=Quarterly_kt!$B$9:AD$9),Quarterly_kt!$B38:AD38)/INDEX(Fuel_Properties!$B$31:$IV$42,MATCH("D_Petrol_Regular",Fuel_Properties!$B$31:$B$42,0),MATCH(YEAR(AC$9),Fuel_Properties!$B$31:$EI$31,0)))/158.987295</f>
        <v>0</v>
      </c>
      <c r="AD38" s="47">
        <f>(SUMPRODUCT(--(AD$9=Quarterly_kt!$B$9:AE$9),Quarterly_kt!$B38:AE38)/INDEX(Fuel_Properties!$B$31:$IV$42,MATCH("D_Petrol_Regular",Fuel_Properties!$B$31:$B$42,0),MATCH(YEAR(AD$9),Fuel_Properties!$B$31:$EI$31,0)))/158.987295</f>
        <v>0</v>
      </c>
      <c r="AE38" s="47">
        <f>(SUMPRODUCT(--(AE$9=Quarterly_kt!$B$9:AF$9),Quarterly_kt!$B38:AF38)/INDEX(Fuel_Properties!$B$31:$IV$42,MATCH("D_Petrol_Regular",Fuel_Properties!$B$31:$B$42,0),MATCH(YEAR(AE$9),Fuel_Properties!$B$31:$EI$31,0)))/158.987295</f>
        <v>0</v>
      </c>
      <c r="AF38" s="47">
        <f>(SUMPRODUCT(--(AF$9=Quarterly_kt!$B$9:AG$9),Quarterly_kt!$B38:AG38)/INDEX(Fuel_Properties!$B$31:$IV$42,MATCH("D_Petrol_Regular",Fuel_Properties!$B$31:$B$42,0),MATCH(YEAR(AF$9),Fuel_Properties!$B$31:$EI$31,0)))/158.987295</f>
        <v>0</v>
      </c>
      <c r="AG38" s="47">
        <f>(SUMPRODUCT(--(AG$9=Quarterly_kt!$B$9:AH$9),Quarterly_kt!$B38:AH38)/INDEX(Fuel_Properties!$B$31:$IV$42,MATCH("D_Petrol_Regular",Fuel_Properties!$B$31:$B$42,0),MATCH(YEAR(AG$9),Fuel_Properties!$B$31:$EI$31,0)))/158.987295</f>
        <v>0</v>
      </c>
      <c r="AH38" s="47">
        <f>(SUMPRODUCT(--(AH$9=Quarterly_kt!$B$9:AI$9),Quarterly_kt!$B38:AI38)/INDEX(Fuel_Properties!$B$31:$IV$42,MATCH("D_Petrol_Regular",Fuel_Properties!$B$31:$B$42,0),MATCH(YEAR(AH$9),Fuel_Properties!$B$31:$EI$31,0)))/158.987295</f>
        <v>0</v>
      </c>
      <c r="AI38" s="47">
        <f>(SUMPRODUCT(--(AI$9=Quarterly_kt!$B$9:AJ$9),Quarterly_kt!$B38:AJ38)/INDEX(Fuel_Properties!$B$31:$IV$42,MATCH("D_Petrol_Regular",Fuel_Properties!$B$31:$B$42,0),MATCH(YEAR(AI$9),Fuel_Properties!$B$31:$EI$31,0)))/158.987295</f>
        <v>0</v>
      </c>
      <c r="AJ38" s="47">
        <f>(SUMPRODUCT(--(AJ$9=Quarterly_kt!$B$9:AK$9),Quarterly_kt!$B38:AK38)/INDEX(Fuel_Properties!$B$31:$IV$42,MATCH("D_Petrol_Regular",Fuel_Properties!$B$31:$B$42,0),MATCH(YEAR(AJ$9),Fuel_Properties!$B$31:$EI$31,0)))/158.987295</f>
        <v>0</v>
      </c>
      <c r="AK38" s="47">
        <f>(SUMPRODUCT(--(AK$9=Quarterly_kt!$B$9:AL$9),Quarterly_kt!$B38:AL38)/INDEX(Fuel_Properties!$B$31:$IV$42,MATCH("D_Petrol_Regular",Fuel_Properties!$B$31:$B$42,0),MATCH(YEAR(AK$9),Fuel_Properties!$B$31:$EI$31,0)))/158.987295</f>
        <v>0</v>
      </c>
      <c r="AL38" s="47">
        <f>(SUMPRODUCT(--(AL$9=Quarterly_kt!$B$9:AM$9),Quarterly_kt!$B38:AM38)/INDEX(Fuel_Properties!$B$31:$IV$42,MATCH("D_Petrol_Regular",Fuel_Properties!$B$31:$B$42,0),MATCH(YEAR(AL$9),Fuel_Properties!$B$31:$EI$31,0)))/158.987295</f>
        <v>0</v>
      </c>
      <c r="AM38" s="47">
        <f>(SUMPRODUCT(--(AM$9=Quarterly_kt!$B$9:AN$9),Quarterly_kt!$B38:AN38)/INDEX(Fuel_Properties!$B$31:$IV$42,MATCH("D_Petrol_Regular",Fuel_Properties!$B$31:$B$42,0),MATCH(YEAR(AM$9),Fuel_Properties!$B$31:$EI$31,0)))/158.987295</f>
        <v>0</v>
      </c>
      <c r="AN38" s="47">
        <f>(SUMPRODUCT(--(AN$9=Quarterly_kt!$B$9:AO$9),Quarterly_kt!$B38:AO38)/INDEX(Fuel_Properties!$B$31:$IV$42,MATCH("D_Petrol_Regular",Fuel_Properties!$B$31:$B$42,0),MATCH(YEAR(AN$9),Fuel_Properties!$B$31:$EI$31,0)))/158.987295</f>
        <v>0</v>
      </c>
      <c r="AO38" s="47">
        <f>(SUMPRODUCT(--(AO$9=Quarterly_kt!$B$9:AP$9),Quarterly_kt!$B38:AP38)/INDEX(Fuel_Properties!$B$31:$IV$42,MATCH("D_Petrol_Regular",Fuel_Properties!$B$31:$B$42,0),MATCH(YEAR(AO$9),Fuel_Properties!$B$31:$EI$31,0)))/158.987295</f>
        <v>0</v>
      </c>
      <c r="AP38" s="47">
        <f>(SUMPRODUCT(--(AP$9=Quarterly_kt!$B$9:AQ$9),Quarterly_kt!$B38:AQ38)/INDEX(Fuel_Properties!$B$31:$IV$42,MATCH("D_Petrol_Regular",Fuel_Properties!$B$31:$B$42,0),MATCH(YEAR(AP$9),Fuel_Properties!$B$31:$EI$31,0)))/158.987295</f>
        <v>0</v>
      </c>
      <c r="AQ38" s="47">
        <f>(SUMPRODUCT(--(AQ$9=Quarterly_kt!$B$9:AR$9),Quarterly_kt!$B38:AR38)/INDEX(Fuel_Properties!$B$31:$IV$42,MATCH("D_Petrol_Regular",Fuel_Properties!$B$31:$B$42,0),MATCH(YEAR(AQ$9),Fuel_Properties!$B$31:$EI$31,0)))/158.987295</f>
        <v>0</v>
      </c>
      <c r="AR38" s="47">
        <f>(SUMPRODUCT(--(AR$9=Quarterly_kt!$B$9:AS$9),Quarterly_kt!$B38:AS38)/INDEX(Fuel_Properties!$B$31:$IV$42,MATCH("D_Petrol_Regular",Fuel_Properties!$B$31:$B$42,0),MATCH(YEAR(AR$9),Fuel_Properties!$B$31:$EI$31,0)))/158.987295</f>
        <v>0</v>
      </c>
      <c r="AS38" s="47">
        <f>(SUMPRODUCT(--(AS$9=Quarterly_kt!$B$9:AT$9),Quarterly_kt!$B38:AT38)/INDEX(Fuel_Properties!$B$31:$IV$42,MATCH("D_Petrol_Regular",Fuel_Properties!$B$31:$B$42,0),MATCH(YEAR(AS$9),Fuel_Properties!$B$31:$EI$31,0)))/158.987295</f>
        <v>0</v>
      </c>
      <c r="AT38" s="47">
        <f>(SUMPRODUCT(--(AT$9=Quarterly_kt!$B$9:AU$9),Quarterly_kt!$B38:AU38)/INDEX(Fuel_Properties!$B$31:$IV$42,MATCH("D_Petrol_Regular",Fuel_Properties!$B$31:$B$42,0),MATCH(YEAR(AT$9),Fuel_Properties!$B$31:$EI$31,0)))/158.987295</f>
        <v>0</v>
      </c>
      <c r="AU38" s="47">
        <f>(SUMPRODUCT(--(AU$9=Quarterly_kt!$B$9:AV$9),Quarterly_kt!$B38:AV38)/INDEX(Fuel_Properties!$B$31:$IV$42,MATCH("D_Petrol_Regular",Fuel_Properties!$B$31:$B$42,0),MATCH(YEAR(AU$9),Fuel_Properties!$B$31:$EI$31,0)))/158.987295</f>
        <v>0</v>
      </c>
      <c r="AV38" s="47">
        <f>(SUMPRODUCT(--(AV$9=Quarterly_kt!$B$9:AW$9),Quarterly_kt!$B38:AW38)/INDEX(Fuel_Properties!$B$31:$IV$42,MATCH("D_Petrol_Regular",Fuel_Properties!$B$31:$B$42,0),MATCH(YEAR(AV$9),Fuel_Properties!$B$31:$EI$31,0)))/158.987295</f>
        <v>0</v>
      </c>
      <c r="AW38" s="47">
        <f>(SUMPRODUCT(--(AW$9=Quarterly_kt!$B$9:AX$9),Quarterly_kt!$B38:AX38)/INDEX(Fuel_Properties!$B$31:$IV$42,MATCH("D_Petrol_Regular",Fuel_Properties!$B$31:$B$42,0),MATCH(YEAR(AW$9),Fuel_Properties!$B$31:$EI$31,0)))/158.987295</f>
        <v>0.21405211796468121</v>
      </c>
      <c r="AX38" s="47">
        <f>(SUMPRODUCT(--(AX$9=Quarterly_kt!$B$9:AY$9),Quarterly_kt!$B38:AY38)/INDEX(Fuel_Properties!$B$31:$IV$42,MATCH("D_Petrol_Regular",Fuel_Properties!$B$31:$B$42,0),MATCH(YEAR(AX$9),Fuel_Properties!$B$31:$EI$31,0)))/158.987295</f>
        <v>1.0401689223341775</v>
      </c>
      <c r="AY38" s="47">
        <f>(SUMPRODUCT(--(AY$9=Quarterly_kt!$B$9:AZ$9),Quarterly_kt!$B38:AZ38)/INDEX(Fuel_Properties!$B$31:$IV$42,MATCH("D_Petrol_Regular",Fuel_Properties!$B$31:$B$42,0),MATCH(YEAR(AY$9),Fuel_Properties!$B$31:$EI$31,0)))/158.987295</f>
        <v>1.1832040263286498</v>
      </c>
      <c r="AZ38" s="47">
        <f>(SUMPRODUCT(--(AZ$9=Quarterly_kt!$B$9:BA$9),Quarterly_kt!$B38:BA38)/INDEX(Fuel_Properties!$B$31:$IV$42,MATCH("D_Petrol_Regular",Fuel_Properties!$B$31:$B$42,0),MATCH(YEAR(AZ$9),Fuel_Properties!$B$31:$EI$31,0)))/158.987295</f>
        <v>1.0471085851495676</v>
      </c>
      <c r="BA38" s="47">
        <f>(SUMPRODUCT(--(BA$9=Quarterly_kt!$B$9:BB$9),Quarterly_kt!$B38:BB38)/INDEX(Fuel_Properties!$B$31:$IV$42,MATCH("D_Petrol_Regular",Fuel_Properties!$B$31:$B$42,0),MATCH(YEAR(BA$9),Fuel_Properties!$B$31:$EI$31,0)))/158.987295</f>
        <v>0.85564854796408452</v>
      </c>
      <c r="BB38" s="47">
        <f>(SUMPRODUCT(--(BB$9=Quarterly_kt!$B$9:BC$9),Quarterly_kt!$B38:BC38)/INDEX(Fuel_Properties!$B$31:$IV$42,MATCH("D_Petrol_Regular",Fuel_Properties!$B$31:$B$42,0),MATCH(YEAR(BB$9),Fuel_Properties!$B$31:$EI$31,0)))/158.987295</f>
        <v>0.67435197783585998</v>
      </c>
      <c r="BC38" s="47">
        <f>(SUMPRODUCT(--(BC$9=Quarterly_kt!$B$9:BD$9),Quarterly_kt!$B38:BD38)/INDEX(Fuel_Properties!$B$31:$IV$42,MATCH("D_Petrol_Regular",Fuel_Properties!$B$31:$B$42,0),MATCH(YEAR(BC$9),Fuel_Properties!$B$31:$EI$31,0)))/158.987295</f>
        <v>0.50903868979100331</v>
      </c>
      <c r="BD38" s="47">
        <f>(SUMPRODUCT(--(BD$9=Quarterly_kt!$B$9:BE$9),Quarterly_kt!$B38:BE38)/INDEX(Fuel_Properties!$B$31:$IV$42,MATCH("D_Petrol_Regular",Fuel_Properties!$B$31:$B$42,0),MATCH(YEAR(BD$9),Fuel_Properties!$B$31:$EI$31,0)))/158.987295</f>
        <v>0.4799990005280686</v>
      </c>
      <c r="BE38" s="47">
        <f>(SUMPRODUCT(--(BE$9=Quarterly_kt!$B$9:BF$9),Quarterly_kt!$B38:BF38)/INDEX(Fuel_Properties!$B$31:$IV$42,MATCH("D_Petrol_Regular",Fuel_Properties!$B$31:$B$42,0),MATCH(YEAR(BE$9),Fuel_Properties!$B$31:$EI$31,0)))/158.987295</f>
        <v>0.18993297201828238</v>
      </c>
      <c r="BF38" s="47">
        <f>(SUMPRODUCT(--(BF$9=Quarterly_kt!$B$9:BG$9),Quarterly_kt!$B38:BG38)/INDEX(Fuel_Properties!$B$31:$IV$42,MATCH("D_Petrol_Regular",Fuel_Properties!$B$31:$B$42,0),MATCH(YEAR(BF$9),Fuel_Properties!$B$31:$EI$31,0)))/158.987295</f>
        <v>0.90016249758798705</v>
      </c>
      <c r="BG38" s="47">
        <f>(SUMPRODUCT(--(BG$9=Quarterly_kt!$B$9:BH$9),Quarterly_kt!$B38:BH38)/INDEX(Fuel_Properties!$B$31:$IV$42,MATCH("D_Petrol_Regular",Fuel_Properties!$B$31:$B$42,0),MATCH(YEAR(BG$9),Fuel_Properties!$B$31:$EI$31,0)))/158.987295</f>
        <v>1.0694376713721923</v>
      </c>
      <c r="BH38" s="47">
        <f>(SUMPRODUCT(--(BH$9=Quarterly_kt!$B$9:BI$9),Quarterly_kt!$B38:BI38)/INDEX(Fuel_Properties!$B$31:$IV$42,MATCH("D_Petrol_Regular",Fuel_Properties!$B$31:$B$42,0),MATCH(YEAR(BH$9),Fuel_Properties!$B$31:$EI$31,0)))/158.987295</f>
        <v>0.88473065570388598</v>
      </c>
      <c r="BI38" s="47">
        <f>(SUMPRODUCT(--(BI$9=Quarterly_kt!$B$9:BJ$9),Quarterly_kt!$B38:BJ38)/INDEX(Fuel_Properties!$B$31:$IV$42,MATCH("D_Petrol_Regular",Fuel_Properties!$B$31:$B$42,0),MATCH(YEAR(BI$9),Fuel_Properties!$B$31:$EI$31,0)))/158.987295</f>
        <v>0.78543748505434263</v>
      </c>
      <c r="BJ38" s="47">
        <f>(SUMPRODUCT(--(BJ$9=Quarterly_kt!$B$9:BK$9),Quarterly_kt!$B38:BK38)/INDEX(Fuel_Properties!$B$31:$IV$42,MATCH("D_Petrol_Regular",Fuel_Properties!$B$31:$B$42,0),MATCH(YEAR(BJ$9),Fuel_Properties!$B$31:$EI$31,0)))/158.987295</f>
        <v>0.99596038574371526</v>
      </c>
      <c r="BK38" s="47">
        <f>(SUMPRODUCT(--(BK$9=Quarterly_kt!$B$9:BL$9),Quarterly_kt!$B38:BL38)/INDEX(Fuel_Properties!$B$31:$IV$42,MATCH("D_Petrol_Regular",Fuel_Properties!$B$31:$B$42,0),MATCH(YEAR(BK$9),Fuel_Properties!$B$31:$EI$31,0)))/158.987295</f>
        <v>0.68849429802321371</v>
      </c>
      <c r="BL38" s="47">
        <f>(SUMPRODUCT(--(BL$9=Quarterly_kt!$B$9:BM$9),Quarterly_kt!$B38:BM38)/INDEX(Fuel_Properties!$B$31:$IV$42,MATCH("D_Petrol_Regular",Fuel_Properties!$B$31:$B$42,0),MATCH(YEAR(BL$9),Fuel_Properties!$B$31:$EI$31,0)))/158.987295</f>
        <v>1.0130550319209908</v>
      </c>
      <c r="BM38" s="47">
        <f>(SUMPRODUCT(--(BM$9=Quarterly_kt!$B$9:BN$9),Quarterly_kt!$B38:BN38)/INDEX(Fuel_Properties!$B$31:$IV$42,MATCH("D_Petrol_Regular",Fuel_Properties!$B$31:$B$42,0),MATCH(YEAR(BM$9),Fuel_Properties!$B$31:$EI$31,0)))/158.987295</f>
        <v>1.0302260313566258</v>
      </c>
      <c r="BN38" s="47">
        <f>(SUMPRODUCT(--(BN$9=Quarterly_kt!$B$9:BO$9),Quarterly_kt!$B38:BO38)/INDEX(Fuel_Properties!$B$31:$IV$42,MATCH("D_Petrol_Regular",Fuel_Properties!$B$31:$B$42,0),MATCH(YEAR(BN$9),Fuel_Properties!$B$31:$EI$31,0)))/158.987295</f>
        <v>1.0713073504672186</v>
      </c>
      <c r="BO38" s="47">
        <f>(SUMPRODUCT(--(BO$9=Quarterly_kt!$B$9:BP$9),Quarterly_kt!$B38:BP38)/INDEX(Fuel_Properties!$B$31:$IV$42,MATCH("D_Petrol_Regular",Fuel_Properties!$B$31:$B$42,0),MATCH(YEAR(BO$9),Fuel_Properties!$B$31:$EI$31,0)))/158.987295</f>
        <v>1.2884516863523447</v>
      </c>
      <c r="BP38" s="47">
        <f>(SUMPRODUCT(--(BP$9=Quarterly_kt!$B$9:BQ$9),Quarterly_kt!$B38:BQ38)/INDEX(Fuel_Properties!$B$31:$IV$42,MATCH("D_Petrol_Regular",Fuel_Properties!$B$31:$B$42,0),MATCH(YEAR(BP$9),Fuel_Properties!$B$31:$EI$31,0)))/158.987295</f>
        <v>1.1910710615801778</v>
      </c>
      <c r="BQ38" s="47">
        <f>(SUMPRODUCT(--(BQ$9=Quarterly_kt!$B$9:BR$9),Quarterly_kt!$B38:BR38)/INDEX(Fuel_Properties!$B$31:$IV$42,MATCH("D_Petrol_Regular",Fuel_Properties!$B$31:$B$42,0),MATCH(YEAR(BQ$9),Fuel_Properties!$B$31:$EI$31,0)))/158.987295</f>
        <v>1.2959299262716633</v>
      </c>
      <c r="BR38" s="47">
        <f>(SUMPRODUCT(--(BR$9=Quarterly_kt!$B$9:BS$9),Quarterly_kt!$B38:BS38)/INDEX(Fuel_Properties!$B$31:$IV$42,MATCH("D_Petrol_Regular",Fuel_Properties!$B$31:$B$42,0),MATCH(YEAR(BR$9),Fuel_Properties!$B$31:$EI$31,0)))/158.987295</f>
        <v>0.90935041947026529</v>
      </c>
      <c r="BS38" s="47">
        <f>(SUMPRODUCT(--(BS$9=Quarterly_kt!$B$9:BT$9),Quarterly_kt!$B38:BT38)/INDEX(Fuel_Properties!$B$31:$IV$42,MATCH("D_Petrol_Regular",Fuel_Properties!$B$31:$B$42,0),MATCH(YEAR(BS$9),Fuel_Properties!$B$31:$EI$31,0)))/158.987295</f>
        <v>0.73187566630323286</v>
      </c>
      <c r="BT38" s="47">
        <f>(SUMPRODUCT(--(BT$9=Quarterly_kt!$B$9:BU$9),Quarterly_kt!$B38:BU38)/INDEX(Fuel_Properties!$B$31:$IV$42,MATCH("D_Petrol_Regular",Fuel_Properties!$B$31:$B$42,0),MATCH(YEAR(BT$9),Fuel_Properties!$B$31:$EI$31,0)))/158.987295</f>
        <v>0.82815841773184873</v>
      </c>
      <c r="BU38" s="47">
        <f>(SUMPRODUCT(--(BU$9=Quarterly_kt!$B$9:BV$9),Quarterly_kt!$B38:BV38)/INDEX(Fuel_Properties!$B$31:$IV$42,MATCH("D_Petrol_Regular",Fuel_Properties!$B$31:$B$42,0),MATCH(YEAR(BU$9),Fuel_Properties!$B$31:$EI$31,0)))/158.987295</f>
        <v>0.50361308926396309</v>
      </c>
      <c r="BV38" s="47">
        <f>(SUMPRODUCT(--(BV$9=Quarterly_kt!$B$9:BW$9),Quarterly_kt!$B38:BW38)/INDEX(Fuel_Properties!$B$31:$IV$42,MATCH("D_Petrol_Regular",Fuel_Properties!$B$31:$B$42,0),MATCH(YEAR(BV$9),Fuel_Properties!$B$31:$EI$31,0)))/158.987295</f>
        <v>0.73486020863493051</v>
      </c>
      <c r="BW38" s="47">
        <f>(SUMPRODUCT(--(BW$9=Quarterly_kt!$B$9:BX$9),Quarterly_kt!$B38:BX38)/INDEX(Fuel_Properties!$B$31:$IV$42,MATCH("D_Petrol_Regular",Fuel_Properties!$B$31:$B$42,0),MATCH(YEAR(BW$9),Fuel_Properties!$B$31:$EI$31,0)))/158.987295</f>
        <v>0.75126360485781141</v>
      </c>
      <c r="BX38" s="47">
        <f>(SUMPRODUCT(--(BX$9=Quarterly_kt!$B$9:BY$9),Quarterly_kt!$B38:BY38)/INDEX(Fuel_Properties!$B$31:$IV$42,MATCH("D_Petrol_Regular",Fuel_Properties!$B$31:$B$42,0),MATCH(YEAR(BX$9),Fuel_Properties!$B$31:$EI$31,0)))/158.987295</f>
        <v>0.67526887945497915</v>
      </c>
      <c r="BY38" s="47">
        <f>(SUMPRODUCT(--(BY$9=Quarterly_kt!$B$9:BZ$9),Quarterly_kt!$B38:BZ38)/INDEX(Fuel_Properties!$B$31:$IV$42,MATCH("D_Petrol_Regular",Fuel_Properties!$B$31:$B$42,0),MATCH(YEAR(BY$9),Fuel_Properties!$B$31:$EI$31,0)))/158.987295</f>
        <v>0.73739365048526617</v>
      </c>
      <c r="BZ38" s="47">
        <f>(SUMPRODUCT(--(BZ$9=Quarterly_kt!$B$9:CA$9),Quarterly_kt!$B38:CA38)/INDEX(Fuel_Properties!$B$31:$IV$42,MATCH("D_Petrol_Regular",Fuel_Properties!$B$31:$B$42,0),MATCH(YEAR(BZ$9),Fuel_Properties!$B$31:$EI$31,0)))/158.987295</f>
        <v>0.71421411816661662</v>
      </c>
      <c r="CA38" s="47">
        <f>(SUMPRODUCT(--(CA$9=Quarterly_kt!$B$9:CB$9),Quarterly_kt!$B38:CB38)/INDEX(Fuel_Properties!$B$31:$IV$42,MATCH("D_Petrol_Regular",Fuel_Properties!$B$31:$B$42,0),MATCH(YEAR(CA$9),Fuel_Properties!$B$31:$EI$31,0)))/158.987295</f>
        <v>0.6004627130034621</v>
      </c>
      <c r="CB38" s="47">
        <f>(SUMPRODUCT(--(CB$9=Quarterly_kt!$B$9:CC$9),Quarterly_kt!$B38:CC38)/INDEX(Fuel_Properties!$B$31:$IV$42,MATCH("D_Petrol_Regular",Fuel_Properties!$B$31:$B$42,0),MATCH(YEAR(CB$9),Fuel_Properties!$B$31:$EI$31,0)))/158.987295</f>
        <v>0.48967198422731745</v>
      </c>
      <c r="CC38" s="47">
        <f>(SUMPRODUCT(--(CC$9=Quarterly_kt!$B$9:CD$9),Quarterly_kt!$B38:CD38)/INDEX(Fuel_Properties!$B$31:$IV$42,MATCH("D_Petrol_Regular",Fuel_Properties!$B$31:$B$42,0),MATCH(YEAR(CC$9),Fuel_Properties!$B$31:$EI$31,0)))/158.987295</f>
        <v>0.3746066189385161</v>
      </c>
      <c r="CD38" s="47">
        <f>(SUMPRODUCT(--(CD$9=Quarterly_kt!$B$9:CE$9),Quarterly_kt!$B38:CE38)/INDEX(Fuel_Properties!$B$31:$IV$42,MATCH("D_Petrol_Regular",Fuel_Properties!$B$31:$B$42,0),MATCH(YEAR(CD$9),Fuel_Properties!$B$31:$EI$31,0)))/158.987295</f>
        <v>0.47045351346194797</v>
      </c>
      <c r="CE38" s="47">
        <f>(SUMPRODUCT(--(CE$9=Quarterly_kt!$B$9:CF$9),Quarterly_kt!$B38:CF38)/INDEX(Fuel_Properties!$B$31:$IV$42,MATCH("D_Petrol_Regular",Fuel_Properties!$B$31:$B$42,0),MATCH(YEAR(CE$9),Fuel_Properties!$B$31:$EI$31,0)))/158.987295</f>
        <v>0.33263796736332552</v>
      </c>
      <c r="CF38" s="47">
        <f>(SUMPRODUCT(--(CF$9=Quarterly_kt!$B$9:CG$9),Quarterly_kt!$B38:CG38)/INDEX(Fuel_Properties!$B$31:$IV$42,MATCH("D_Petrol_Regular",Fuel_Properties!$B$31:$B$42,0),MATCH(YEAR(CF$9),Fuel_Properties!$B$31:$EI$31,0)))/158.987295</f>
        <v>0.4822480393583784</v>
      </c>
      <c r="CG38" s="47">
        <f>(SUMPRODUCT(--(CG$9=Quarterly_kt!$B$9:CH$9),Quarterly_kt!$B38:CH38)/INDEX(Fuel_Properties!$B$31:$IV$42,MATCH("D_Petrol_Regular",Fuel_Properties!$B$31:$B$42,0),MATCH(YEAR(CG$9),Fuel_Properties!$B$31:$EI$31,0)))/158.987295</f>
        <v>0.24719998756522912</v>
      </c>
      <c r="CH38" s="47">
        <f>(SUMPRODUCT(--(CH$9=Quarterly_kt!$B$9:CI$9),Quarterly_kt!$B38:CI38)/INDEX(Fuel_Properties!$B$31:$IV$42,MATCH("D_Petrol_Regular",Fuel_Properties!$B$31:$B$42,0),MATCH(YEAR(CH$9),Fuel_Properties!$B$31:$EI$31,0)))/158.987295</f>
        <v>0.3809315223447719</v>
      </c>
      <c r="CI38" s="47">
        <f>(SUMPRODUCT(--(CI$9=Quarterly_kt!$B$9:CJ$9),Quarterly_kt!$B38:CJ38)/INDEX(Fuel_Properties!$B$31:$IV$42,MATCH("D_Petrol_Regular",Fuel_Properties!$B$31:$B$42,0),MATCH(YEAR(CI$9),Fuel_Properties!$B$31:$EI$31,0)))/158.987295</f>
        <v>0.62050433654548087</v>
      </c>
      <c r="CJ38" s="47">
        <f>(SUMPRODUCT(--(CJ$9=Quarterly_kt!$B$9:CK$9),Quarterly_kt!$B38:CK38)/INDEX(Fuel_Properties!$B$31:$IV$42,MATCH("D_Petrol_Regular",Fuel_Properties!$B$31:$B$42,0),MATCH(YEAR(CJ$9),Fuel_Properties!$B$31:$EI$31,0)))/158.987295</f>
        <v>0.58200003962523594</v>
      </c>
      <c r="CK38" s="47">
        <f>(SUMPRODUCT(--(CK$9=Quarterly_kt!$B$9:CL$9),Quarterly_kt!$B38:CL38)/INDEX(Fuel_Properties!$B$31:$IV$42,MATCH("D_Petrol_Regular",Fuel_Properties!$B$31:$B$42,0),MATCH(YEAR(CK$9),Fuel_Properties!$B$31:$EI$31,0)))/158.987295</f>
        <v>0.37746835341486057</v>
      </c>
      <c r="CL38" s="47">
        <f>(SUMPRODUCT(--(CL$9=Quarterly_kt!$B$9:CM$9),Quarterly_kt!$B38:CM38)/INDEX(Fuel_Properties!$B$31:$IV$42,MATCH("D_Petrol_Regular",Fuel_Properties!$B$31:$B$42,0),MATCH(YEAR(CL$9),Fuel_Properties!$B$31:$EI$31,0)))/158.987295</f>
        <v>0.14105748786683167</v>
      </c>
      <c r="CM38" s="47">
        <f>(SUMPRODUCT(--(CM$9=Quarterly_kt!$B$9:CN$9),Quarterly_kt!$B38:CN38)/INDEX(Fuel_Properties!$B$31:$IV$42,MATCH("D_Petrol_Regular",Fuel_Properties!$B$31:$B$42,0),MATCH(YEAR(CM$9),Fuel_Properties!$B$31:$EI$31,0)))/158.987295</f>
        <v>8.4315419897659213E-2</v>
      </c>
      <c r="CN38" s="47">
        <f>(SUMPRODUCT(--(CN$9=Quarterly_kt!$B$9:CO$9),Quarterly_kt!$B38:CO38)/INDEX(Fuel_Properties!$B$31:$IV$42,MATCH("D_Petrol_Regular",Fuel_Properties!$B$31:$B$42,0),MATCH(YEAR(CN$9),Fuel_Properties!$B$31:$EI$31,0)))/158.987295</f>
        <v>3.0729954717329613E-2</v>
      </c>
      <c r="CO38" s="47">
        <f>(SUMPRODUCT(--(CO$9=Quarterly_kt!$B$9:CP$9),Quarterly_kt!$B38:CP38)/INDEX(Fuel_Properties!$B$31:$IV$42,MATCH("D_Petrol_Regular",Fuel_Properties!$B$31:$B$42,0),MATCH(YEAR(CO$9),Fuel_Properties!$B$31:$EI$31,0)))/158.987295</f>
        <v>2.4493531369642784E-2</v>
      </c>
      <c r="CP38" s="47">
        <f>(SUMPRODUCT(--(CP$9=Quarterly_kt!$B$9:CQ$9),Quarterly_kt!$B38:CQ38)/INDEX(Fuel_Properties!$B$31:$IV$42,MATCH("D_Petrol_Regular",Fuel_Properties!$B$31:$B$42,0),MATCH(YEAR(CP$9),Fuel_Properties!$B$31:$EI$31,0)))/158.987295</f>
        <v>3.2322397974601978E-2</v>
      </c>
      <c r="CQ38" s="47">
        <f>(SUMPRODUCT(--(CQ$9=Quarterly_kt!$B$9:CR$9),Quarterly_kt!$B38:CR38)/INDEX(Fuel_Properties!$B$31:$IV$42,MATCH("D_Petrol_Regular",Fuel_Properties!$B$31:$B$42,0),MATCH(YEAR(CQ$9),Fuel_Properties!$B$31:$EI$31,0)))/158.987295</f>
        <v>4.1355544958232467E-3</v>
      </c>
      <c r="CR38" s="47">
        <f>(SUMPRODUCT(--(CR$9=Quarterly_kt!$B$9:CS$9),Quarterly_kt!$B38:CS38)/INDEX(Fuel_Properties!$B$31:$IV$42,MATCH("D_Petrol_Regular",Fuel_Properties!$B$31:$B$42,0),MATCH(YEAR(CR$9),Fuel_Properties!$B$31:$EI$31,0)))/158.987295</f>
        <v>0</v>
      </c>
      <c r="CS38" s="47">
        <f>(SUMPRODUCT(--(CS$9=Quarterly_kt!$B$9:CT$9),Quarterly_kt!$B38:CT38)/INDEX(Fuel_Properties!$B$31:$IV$42,MATCH("D_Petrol_Regular",Fuel_Properties!$B$31:$B$42,0),MATCH(YEAR(CS$9),Fuel_Properties!$B$31:$EI$31,0)))/158.987295</f>
        <v>0</v>
      </c>
      <c r="CT38" s="47">
        <f>(SUMPRODUCT(--(CT$9=Quarterly_kt!$B$9:CU$9),Quarterly_kt!$B38:CU38)/INDEX(Fuel_Properties!$B$31:$IV$42,MATCH("D_Petrol_Regular",Fuel_Properties!$B$31:$B$42,0),MATCH(YEAR(CT$9),Fuel_Properties!$B$31:$EI$31,0)))/158.987295</f>
        <v>4.2224133264261499E-2</v>
      </c>
      <c r="CU38" s="47">
        <f>(SUMPRODUCT(--(CU$9=Quarterly_kt!$B$9:CV$9),Quarterly_kt!$B38:CV38)/INDEX(Fuel_Properties!$B$31:$IV$42,MATCH("D_Petrol_Regular",Fuel_Properties!$B$31:$B$42,0),MATCH(YEAR(CU$9),Fuel_Properties!$B$31:$EI$31,0)))/158.987295</f>
        <v>0</v>
      </c>
      <c r="CV38" s="47">
        <f>(SUMPRODUCT(--(CV$9=Quarterly_kt!$B$9:CW$9),Quarterly_kt!$B38:CW38)/INDEX(Fuel_Properties!$B$31:$IV$42,MATCH("D_Petrol_Regular",Fuel_Properties!$B$31:$B$42,0),MATCH(YEAR(CV$9),Fuel_Properties!$B$31:$EI$31,0)))/158.987295</f>
        <v>0</v>
      </c>
      <c r="CW38" s="47">
        <f>(SUMPRODUCT(--(CW$9=Quarterly_kt!$B$9:CX$9),Quarterly_kt!$B38:CX38)/INDEX(Fuel_Properties!$B$31:$IV$42,MATCH("D_Petrol_Regular",Fuel_Properties!$B$31:$B$42,0),MATCH(YEAR(CW$9),Fuel_Properties!$B$31:$EI$31,0)))/158.987295</f>
        <v>0</v>
      </c>
      <c r="CX38" s="47">
        <f>(SUMPRODUCT(--(CX$9=Quarterly_kt!$B$9:CY$9),Quarterly_kt!$B38:CY38)/INDEX(Fuel_Properties!$B$31:$IV$42,MATCH("D_Petrol_Regular",Fuel_Properties!$B$31:$B$42,0),MATCH(YEAR(CX$9),Fuel_Properties!$B$31:$EI$31,0)))/158.987295</f>
        <v>0</v>
      </c>
      <c r="CY38" s="47">
        <f>(SUMPRODUCT(--(CY$9=Quarterly_kt!$B$9:CZ$9),Quarterly_kt!$B38:CZ38)/INDEX(Fuel_Properties!$B$31:$IV$42,MATCH("D_Petrol_Regular",Fuel_Properties!$B$31:$B$42,0),MATCH(YEAR(CY$9),Fuel_Properties!$B$31:$EI$31,0)))/158.987295</f>
        <v>0</v>
      </c>
      <c r="CZ38" s="47">
        <f>(SUMPRODUCT(--(CZ$9=Quarterly_kt!$B$9:DA$9),Quarterly_kt!$B38:DA38)/INDEX(Fuel_Properties!$B$31:$IV$42,MATCH("D_Petrol_Regular",Fuel_Properties!$B$31:$B$42,0),MATCH(YEAR(CZ$9),Fuel_Properties!$B$31:$EI$31,0)))/158.987295</f>
        <v>0</v>
      </c>
      <c r="DA38" s="47">
        <f>(SUMPRODUCT(--(DA$9=Quarterly_kt!$B$9:DB$9),Quarterly_kt!$B38:DB38)/INDEX(Fuel_Properties!$B$31:$IV$42,MATCH("D_Petrol_Regular",Fuel_Properties!$B$31:$B$42,0),MATCH(YEAR(DA$9),Fuel_Properties!$B$31:$EI$31,0)))/158.987295</f>
        <v>0</v>
      </c>
      <c r="DB38" s="47">
        <f>(SUMPRODUCT(--(DB$9=Quarterly_kt!$B$9:DC$9),Quarterly_kt!$B38:DC38)/INDEX(Fuel_Properties!$B$31:$IV$42,MATCH("D_Petrol_Regular",Fuel_Properties!$B$31:$B$42,0),MATCH(YEAR(DB$9),Fuel_Properties!$B$31:$EI$31,0)))/158.987295</f>
        <v>0</v>
      </c>
      <c r="DC38" s="47">
        <f>(SUMPRODUCT(--(DC$9=Quarterly_kt!$B$9:DD$9),Quarterly_kt!$B38:DD38)/INDEX(Fuel_Properties!$B$31:$IV$42,MATCH("D_Petrol_Regular",Fuel_Properties!$B$31:$B$42,0),MATCH(YEAR(DC$9),Fuel_Properties!$B$31:$EI$31,0)))/158.987295</f>
        <v>0</v>
      </c>
      <c r="DD38" s="47">
        <f>(SUMPRODUCT(--(DD$9=Quarterly_kt!$B$9:DE$9),Quarterly_kt!$B38:DE38)/INDEX(Fuel_Properties!$B$31:$IV$42,MATCH("D_Petrol_Regular",Fuel_Properties!$B$31:$B$42,0),MATCH(YEAR(DD$9),Fuel_Properties!$B$31:$EI$31,0)))/158.987295</f>
        <v>0</v>
      </c>
      <c r="DE38" s="47">
        <f>(SUMPRODUCT(--(DE$9=Quarterly_kt!$B$9:DF$9),Quarterly_kt!$B38:DF38)/INDEX(Fuel_Properties!$B$31:$IV$42,MATCH("D_Petrol_Regular",Fuel_Properties!$B$31:$B$42,0),MATCH(YEAR(DE$9),Fuel_Properties!$B$31:$EI$31,0)))/158.987295</f>
        <v>0</v>
      </c>
      <c r="DF38" s="47">
        <f>(SUMPRODUCT(--(DF$9=Quarterly_kt!$B$9:DG$9),Quarterly_kt!$B38:DG38)/INDEX(Fuel_Properties!$B$31:$IV$42,MATCH("D_Petrol_Regular",Fuel_Properties!$B$31:$B$42,0),MATCH(YEAR(DF$9),Fuel_Properties!$B$31:$EI$31,0)))/158.987295</f>
        <v>0</v>
      </c>
      <c r="DG38" s="47">
        <f>(SUMPRODUCT(--(DG$9=Quarterly_kt!$B$9:DH$9),Quarterly_kt!$B38:DH38)/INDEX(Fuel_Properties!$B$31:$IV$42,MATCH("D_Petrol_Regular",Fuel_Properties!$B$31:$B$42,0),MATCH(YEAR(DG$9),Fuel_Properties!$B$31:$EI$31,0)))/158.987295</f>
        <v>0</v>
      </c>
      <c r="DH38" s="47">
        <f>(SUMPRODUCT(--(DH$9=Quarterly_kt!$B$9:DI$9),Quarterly_kt!$B38:DI38)/INDEX(Fuel_Properties!$B$31:$IV$42,MATCH("D_Petrol_Regular",Fuel_Properties!$B$31:$B$42,0),MATCH(YEAR(DH$9),Fuel_Properties!$B$31:$EI$31,0)))/158.987295</f>
        <v>0</v>
      </c>
      <c r="DI38" s="47">
        <f>(SUMPRODUCT(--(DI$9=Quarterly_kt!$B$9:DJ$9),Quarterly_kt!$B38:DJ38)/INDEX(Fuel_Properties!$B$31:$IV$42,MATCH("D_Petrol_Regular",Fuel_Properties!$B$31:$B$42,0),MATCH(YEAR(DI$9),Fuel_Properties!$B$31:$EI$31,0)))/158.987295</f>
        <v>0</v>
      </c>
      <c r="DJ38" s="47">
        <f>(SUMPRODUCT(--(DJ$9=Quarterly_kt!$B$9:DK$9),Quarterly_kt!$B38:DK38)/INDEX(Fuel_Properties!$B$31:$IV$42,MATCH("D_Petrol_Regular",Fuel_Properties!$B$31:$B$42,0),MATCH(YEAR(DJ$9),Fuel_Properties!$B$31:$EI$31,0)))/158.987295</f>
        <v>0</v>
      </c>
      <c r="DK38" s="47">
        <f>(SUMPRODUCT(--(DK$9=Quarterly_kt!$B$9:DL$9),Quarterly_kt!$B38:DL38)/INDEX(Fuel_Properties!$B$31:$IV$42,MATCH("D_Petrol_Regular",Fuel_Properties!$B$31:$B$42,0),MATCH(YEAR(DK$9),Fuel_Properties!$B$31:$EI$31,0)))/158.987295</f>
        <v>0</v>
      </c>
      <c r="DL38" s="47">
        <f>(SUMPRODUCT(--(DL$9=Quarterly_kt!$B$9:DM$9),Quarterly_kt!$B38:DM38)/INDEX(Fuel_Properties!$B$31:$IV$42,MATCH("D_Petrol_Regular",Fuel_Properties!$B$31:$B$42,0),MATCH(YEAR(DL$9),Fuel_Properties!$B$31:$EI$31,0)))/158.987295</f>
        <v>0</v>
      </c>
      <c r="DM38" s="47">
        <f>(SUMPRODUCT(--(DM$9=Quarterly_kt!$B$9:DN$9),Quarterly_kt!$B38:DN38)/INDEX(Fuel_Properties!$B$31:$IV$42,MATCH("D_Petrol_Regular",Fuel_Properties!$B$31:$B$42,0),MATCH(YEAR(DM$9),Fuel_Properties!$B$31:$EI$31,0)))/158.987295</f>
        <v>0</v>
      </c>
      <c r="DN38" s="47">
        <f>(SUMPRODUCT(--(DN$9=Quarterly_kt!$B$9:DO$9),Quarterly_kt!$B38:DO38)/INDEX(Fuel_Properties!$B$31:$IV$42,MATCH("D_Petrol_Regular",Fuel_Properties!$B$31:$B$42,0),MATCH(YEAR(DN$9),Fuel_Properties!$B$31:$EI$31,0)))/158.987295</f>
        <v>0</v>
      </c>
      <c r="DO38" s="47">
        <f>(SUMPRODUCT(--(DO$9=Quarterly_kt!$B$9:DP$9),Quarterly_kt!$B38:DP38)/INDEX(Fuel_Properties!$B$31:$IV$42,MATCH("D_Petrol_Regular",Fuel_Properties!$B$31:$B$42,0),MATCH(YEAR(DO$9),Fuel_Properties!$B$31:$EI$31,0)))/158.987295</f>
        <v>0</v>
      </c>
      <c r="DP38" s="47">
        <f>(SUMPRODUCT(--(DP$9=Quarterly_kt!$B$9:DQ$9),Quarterly_kt!$B38:DQ38)/INDEX(Fuel_Properties!$B$31:$IV$42,MATCH("D_Petrol_Regular",Fuel_Properties!$B$31:$B$42,0),MATCH(YEAR(DP$9),Fuel_Properties!$B$31:$EI$31,0)))/158.987295</f>
        <v>0</v>
      </c>
      <c r="DQ38" s="47">
        <f>(SUMPRODUCT(--(DQ$9=Quarterly_kt!$B$9:DR$9),Quarterly_kt!$B38:DR38)/INDEX(Fuel_Properties!$B$31:$IV$42,MATCH("D_Petrol_Regular",Fuel_Properties!$B$31:$B$42,0),MATCH(YEAR(DQ$9),Fuel_Properties!$B$31:$EI$31,0)))/158.987295</f>
        <v>0</v>
      </c>
      <c r="DR38" s="47">
        <f>(SUMPRODUCT(--(DR$9=Quarterly_kt!$B$9:DS$9),Quarterly_kt!$B38:DS38)/INDEX(Fuel_Properties!$B$31:$IV$42,MATCH("D_Petrol_Regular",Fuel_Properties!$B$31:$B$42,0),MATCH(YEAR(DR$9),Fuel_Properties!$B$31:$EI$31,0)))/158.987295</f>
        <v>0</v>
      </c>
      <c r="DS38" s="47">
        <f>(SUMPRODUCT(--(DS$9=Quarterly_kt!$B$9:DT$9),Quarterly_kt!$B38:DT38)/INDEX(Fuel_Properties!$B$31:$IV$42,MATCH("D_Petrol_Regular",Fuel_Properties!$B$31:$B$42,0),MATCH(YEAR(DS$9),Fuel_Properties!$B$31:$EI$31,0)))/158.987295</f>
        <v>0</v>
      </c>
      <c r="DT38" s="47">
        <f>(SUMPRODUCT(--(DT$9=Quarterly_kt!$B$9:DU$9),Quarterly_kt!$B38:DU38)/INDEX(Fuel_Properties!$B$31:$IV$42,MATCH("D_Petrol_Regular",Fuel_Properties!$B$31:$B$42,0),MATCH(YEAR(DT$9),Fuel_Properties!$B$31:$EI$31,0)))/158.987295</f>
        <v>0</v>
      </c>
      <c r="DU38" s="47">
        <f>(SUMPRODUCT(--(DU$9=Quarterly_kt!$B$9:DV$9),Quarterly_kt!$B38:DV38)/INDEX(Fuel_Properties!$B$31:$IV$42,MATCH("D_Petrol_Regular",Fuel_Properties!$B$31:$B$42,0),MATCH(YEAR(DU$9),Fuel_Properties!$B$31:$EI$31,0)))/158.987295</f>
        <v>0</v>
      </c>
      <c r="DV38" s="47">
        <f>(SUMPRODUCT(--(DV$9=Quarterly_kt!$B$9:DW$9),Quarterly_kt!$B38:DW38)/INDEX(Fuel_Properties!$B$31:$IV$42,MATCH("D_Petrol_Regular",Fuel_Properties!$B$31:$B$42,0),MATCH(YEAR(DV$9),Fuel_Properties!$B$31:$EI$31,0)))/158.987295</f>
        <v>0</v>
      </c>
      <c r="DW38" s="47">
        <f>(SUMPRODUCT(--(DW$9=Quarterly_kt!$B$9:DX$9),Quarterly_kt!$B38:DX38)/INDEX(Fuel_Properties!$B$31:$IV$42,MATCH("D_Petrol_Regular",Fuel_Properties!$B$31:$B$42,0),MATCH(YEAR(DW$9),Fuel_Properties!$B$31:$EI$31,0)))/158.987295</f>
        <v>0</v>
      </c>
      <c r="DX38" s="47">
        <f>(SUMPRODUCT(--(DX$9=Quarterly_kt!$B$9:DY$9),Quarterly_kt!$B38:DY38)/INDEX(Fuel_Properties!$B$31:$IV$42,MATCH("D_Petrol_Regular",Fuel_Properties!$B$31:$B$42,0),MATCH(YEAR(DX$9),Fuel_Properties!$B$31:$EI$31,0)))/158.987295</f>
        <v>0</v>
      </c>
      <c r="DY38" s="47">
        <f>(SUMPRODUCT(--(DY$9=Quarterly_kt!$B$9:DZ$9),Quarterly_kt!$B38:DZ38)/INDEX(Fuel_Properties!$B$31:$IV$42,MATCH("D_Petrol_Regular",Fuel_Properties!$B$31:$B$42,0),MATCH(YEAR(DY$9),Fuel_Properties!$B$31:$EI$31,0)))/158.987295</f>
        <v>0</v>
      </c>
      <c r="DZ38" s="47">
        <f>(SUMPRODUCT(--(DZ$9=Quarterly_kt!$B$9:EA$9),Quarterly_kt!$B38:EA38)/INDEX(Fuel_Properties!$B$31:$IV$42,MATCH("D_Petrol_Regular",Fuel_Properties!$B$31:$B$42,0),MATCH(YEAR(DZ$9),Fuel_Properties!$B$31:$EI$31,0)))/158.987295</f>
        <v>0</v>
      </c>
      <c r="EA38" s="47">
        <f>(SUMPRODUCT(--(EA$9=Quarterly_kt!$B$9:EB$9),Quarterly_kt!$B38:EB38)/INDEX(Fuel_Properties!$B$31:$IV$42,MATCH("D_Petrol_Regular",Fuel_Properties!$B$31:$B$42,0),MATCH(YEAR(EA$9),Fuel_Properties!$B$31:$EI$31,0)))/158.987295</f>
        <v>0</v>
      </c>
      <c r="EB38" s="47">
        <f>(SUMPRODUCT(--(EB$9=Quarterly_kt!$B$9:EC$9),Quarterly_kt!$B38:EC38)/INDEX(Fuel_Properties!$B$31:$IV$42,MATCH("D_Petrol_Regular",Fuel_Properties!$B$31:$B$42,0),MATCH(YEAR(EB$9),Fuel_Properties!$B$31:$EI$31,0)))/158.987295</f>
        <v>0</v>
      </c>
      <c r="EC38" s="47">
        <f>(SUMPRODUCT(--(EC$9=Quarterly_kt!$B$9:ED$9),Quarterly_kt!$B38:ED38)/INDEX(Fuel_Properties!$B$31:$IV$42,MATCH("D_Petrol_Regular",Fuel_Properties!$B$31:$B$42,0),MATCH(YEAR(EC$9),Fuel_Properties!$B$31:$EI$31,0)))/158.987295</f>
        <v>0</v>
      </c>
      <c r="ED38" s="47">
        <f>(SUMPRODUCT(--(ED$9=Quarterly_kt!$B$9:EE$9),Quarterly_kt!$B38:EE38)/INDEX(Fuel_Properties!$B$31:$IV$42,MATCH("D_Petrol_Regular",Fuel_Properties!$B$31:$B$42,0),MATCH(YEAR(ED$9),Fuel_Properties!$B$31:$EI$31,0)))/158.987295</f>
        <v>0</v>
      </c>
      <c r="EE38" s="47">
        <f>(SUMPRODUCT(--(EE$9=Quarterly_kt!$B$9:EF$9),Quarterly_kt!$B38:EF38)/INDEX(Fuel_Properties!$B$31:$IV$42,MATCH("D_Petrol_Regular",Fuel_Properties!$B$31:$B$42,0),MATCH(YEAR(EE$9),Fuel_Properties!$B$31:$EI$31,0)))/158.987295</f>
        <v>0</v>
      </c>
      <c r="EF38" s="47">
        <f>(SUMPRODUCT(--(EF$9=Quarterly_kt!$B$9:EG$9),Quarterly_kt!$B38:EG38)/INDEX(Fuel_Properties!$B$31:$IV$42,MATCH("D_Petrol_Regular",Fuel_Properties!$B$31:$B$42,0),MATCH(YEAR(EF$9),Fuel_Properties!$B$31:$EI$31,0)))/158.987295</f>
        <v>0</v>
      </c>
      <c r="EG38" s="47">
        <f>(SUMPRODUCT(--(EG$9=Quarterly_kt!$B$9:EH$9),Quarterly_kt!$B38:EH38)/INDEX(Fuel_Properties!$B$31:$IV$42,MATCH("D_Petrol_Regular",Fuel_Properties!$B$31:$B$42,0),MATCH(YEAR(EG$9),Fuel_Properties!$B$31:$EI$31,0)))/158.987295</f>
        <v>0</v>
      </c>
      <c r="EH38" s="47">
        <f>(SUMPRODUCT(--(EH$9=Quarterly_kt!$B$9:EI$9),Quarterly_kt!$B38:EI38)/INDEX(Fuel_Properties!$B$31:$IV$42,MATCH("D_Petrol_Regular",Fuel_Properties!$B$31:$B$42,0),MATCH(YEAR(EH$9),Fuel_Properties!$B$31:$EI$31,0)))/158.987295</f>
        <v>0</v>
      </c>
      <c r="EI38" s="47">
        <f>(SUMPRODUCT(--(EI$9=Quarterly_kt!$B$9:EJ$9),Quarterly_kt!$B38:EJ38)/INDEX(Fuel_Properties!$B$31:$IV$42,MATCH("D_Petrol_Regular",Fuel_Properties!$B$31:$B$42,0),MATCH(YEAR(EI$9),Fuel_Properties!$B$31:$EI$31,0)))/158.987295</f>
        <v>0</v>
      </c>
      <c r="EJ38" s="47">
        <f>(SUMPRODUCT(--(EJ$9=Quarterly_kt!$B$9:EK$9),Quarterly_kt!$B38:EK38)/INDEX(Fuel_Properties!$B$31:$IV$42,MATCH("D_Petrol_Regular",Fuel_Properties!$B$31:$B$42,0),MATCH(YEAR(EJ$9),Fuel_Properties!$B$31:$EI$31,0)))/158.987295</f>
        <v>0</v>
      </c>
      <c r="EK38" s="47">
        <f>(SUMPRODUCT(--(EK$9=Quarterly_kt!$B$9:EL$9),Quarterly_kt!$B38:EL38)/INDEX(Fuel_Properties!$B$31:$IV$42,MATCH("D_Petrol_Regular",Fuel_Properties!$B$31:$B$42,0),MATCH(YEAR(EK$9),Fuel_Properties!$B$31:$EI$31,0)))/158.987295</f>
        <v>0</v>
      </c>
      <c r="EL38" s="47">
        <f>(SUMPRODUCT(--(EL$9=Quarterly_kt!$B$9:EM$9),Quarterly_kt!$B38:EM38)/INDEX(Fuel_Properties!$B$31:$IV$42,MATCH("D_Petrol_Regular",Fuel_Properties!$B$31:$B$42,0),MATCH(YEAR(EL$9),Fuel_Properties!$B$31:$EI$31,0)))/158.987295</f>
        <v>0</v>
      </c>
      <c r="EM38" s="47">
        <f>(SUMPRODUCT(--(EM$9=Quarterly_kt!$B$9:EN$9),Quarterly_kt!$B38:EN38)/INDEX(Fuel_Properties!$B$31:$IV$42,MATCH("D_Petrol_Regular",Fuel_Properties!$B$31:$B$42,0),MATCH(YEAR(EM$9),Fuel_Properties!$B$31:$EI$31,0)))/158.987295</f>
        <v>0</v>
      </c>
      <c r="EN38" s="47">
        <f>(SUMPRODUCT(--(EN$9=Quarterly_kt!$B$9:EO$9),Quarterly_kt!$B38:EO38)/INDEX(Fuel_Properties!$B$31:$IV$42,MATCH("D_Petrol_Regular",Fuel_Properties!$B$31:$B$42,0),MATCH(YEAR(EN$9),Fuel_Properties!$B$31:$EI$31,0)))/158.987295</f>
        <v>0</v>
      </c>
      <c r="EO38" s="47">
        <f>(SUMPRODUCT(--(EO$9=Quarterly_kt!$B$9:EP$9),Quarterly_kt!$B38:EP38)/INDEX(Fuel_Properties!$B$31:$IV$42,MATCH("D_Petrol_Regular",Fuel_Properties!$B$31:$B$42,0),MATCH(YEAR(EO$9),Fuel_Properties!$B$31:$EI$31,0)))/158.987295</f>
        <v>0</v>
      </c>
      <c r="EP38" s="47">
        <f>(SUMPRODUCT(--(EP$9=Quarterly_kt!$B$9:EQ$9),Quarterly_kt!$B38:EQ38)/INDEX(Fuel_Properties!$B$31:$IV$42,MATCH("D_Petrol_Regular",Fuel_Properties!$B$31:$B$42,0),MATCH(YEAR(EP$9),Fuel_Properties!$B$31:$EI$31,0)))/158.987295</f>
        <v>0</v>
      </c>
      <c r="EQ38" s="47">
        <f>(SUMPRODUCT(--(EQ$9=Quarterly_kt!$B$9:ER$9),Quarterly_kt!$B38:ER38)/INDEX(Fuel_Properties!$B$31:$IV$42,MATCH("D_Petrol_Regular",Fuel_Properties!$B$31:$B$42,0),MATCH(YEAR(EQ$9),Fuel_Properties!$B$31:$EI$31,0)))/158.987295</f>
        <v>0</v>
      </c>
      <c r="ER38" s="47">
        <f>(SUMPRODUCT(--(ER$9=Quarterly_kt!$B$9:ES$9),Quarterly_kt!$B38:ES38)/INDEX(Fuel_Properties!$B$31:$IV$42,MATCH("D_Petrol_Regular",Fuel_Properties!$B$31:$B$42,0),MATCH(YEAR(ER$9),Fuel_Properties!$B$31:$EI$31,0)))/158.987295</f>
        <v>0</v>
      </c>
      <c r="ES38" s="47">
        <f>(SUMPRODUCT(--(ES$9=Quarterly_kt!$B$9:ET$9),Quarterly_kt!$B38:ET38)/INDEX(Fuel_Properties!$B$31:$IV$42,MATCH("D_Petrol_Regular",Fuel_Properties!$B$31:$B$42,0),MATCH(YEAR(ES$9),Fuel_Properties!$B$31:$EI$31,0)))/158.987295</f>
        <v>0</v>
      </c>
      <c r="ET38" s="47">
        <f>(SUMPRODUCT(--(ET$9=Quarterly_kt!$B$9:EU$9),Quarterly_kt!$B38:EU38)/INDEX(Fuel_Properties!$B$31:$IV$42,MATCH("D_Petrol_Regular",Fuel_Properties!$B$31:$B$42,0),MATCH(YEAR(ET$9),Fuel_Properties!$B$31:$EI$31,0)))/158.987295</f>
        <v>0</v>
      </c>
      <c r="EU38" s="47">
        <f>(SUMPRODUCT(--(EU$9=Quarterly_kt!$B$9:EV$9),Quarterly_kt!$B38:EV38)/INDEX(Fuel_Properties!$B$31:$IV$42,MATCH("D_Petrol_Regular",Fuel_Properties!$B$31:$B$42,0),MATCH(YEAR(EU$9),Fuel_Properties!$B$31:$EI$31,0)))/158.987295</f>
        <v>0</v>
      </c>
      <c r="EV38" s="47">
        <f>(SUMPRODUCT(--(EV$9=Quarterly_kt!$B$9:EW$9),Quarterly_kt!$B38:EW38)/INDEX(Fuel_Properties!$B$31:$IV$42,MATCH("D_Petrol_Regular",Fuel_Properties!$B$31:$B$42,0),MATCH(YEAR(EV$9),Fuel_Properties!$B$31:$EI$31,0)))/158.987295</f>
        <v>0</v>
      </c>
      <c r="EW38" s="47">
        <f>(SUMPRODUCT(--(EW$9=Quarterly_kt!$B$9:EX$9),Quarterly_kt!$B38:EX38)/INDEX(Fuel_Properties!$B$31:$IV$42,MATCH("D_Petrol_Regular",Fuel_Properties!$B$31:$B$42,0),MATCH(YEAR(EW$9),Fuel_Properties!$B$31:$EI$31,0)))/158.987295</f>
        <v>0</v>
      </c>
      <c r="EX38" s="47">
        <f>(SUMPRODUCT(--(EX$9=Quarterly_kt!$B$9:EY$9),Quarterly_kt!$B38:EY38)/INDEX(Fuel_Properties!$B$31:$IV$42,MATCH("D_Petrol_Regular",Fuel_Properties!$B$31:$B$42,0),MATCH(YEAR(EX$9),Fuel_Properties!$B$31:$EI$31,0)))/158.987295</f>
        <v>0</v>
      </c>
      <c r="EY38" s="47">
        <f>(SUMPRODUCT(--(EY$9=Quarterly_kt!$B$9:EZ$9),Quarterly_kt!$B38:EZ38)/INDEX(Fuel_Properties!$B$31:$IV$42,MATCH("D_Petrol_Regular",Fuel_Properties!$B$31:$B$42,0),MATCH(YEAR(EY$9),Fuel_Properties!$B$31:$EI$31,0)))/158.987295</f>
        <v>0</v>
      </c>
      <c r="EZ38" s="47">
        <f>(SUMPRODUCT(--(EZ$9=Quarterly_kt!$B$9:FA$9),Quarterly_kt!$B38:FA38)/INDEX(Fuel_Properties!$B$31:$IV$42,MATCH("D_Petrol_Regular",Fuel_Properties!$B$31:$B$42,0),MATCH(YEAR(EZ$9),Fuel_Properties!$B$31:$EI$31,0)))/158.987295</f>
        <v>0</v>
      </c>
      <c r="FA38" s="47">
        <f>(SUMPRODUCT(--(FA$9=Quarterly_kt!$B$9:FB$9),Quarterly_kt!$B38:FB38)/INDEX(Fuel_Properties!$B$31:$IV$42,MATCH("D_Petrol_Regular",Fuel_Properties!$B$31:$B$42,0),MATCH(YEAR(FA$9),Fuel_Properties!$B$31:$EI$31,0)))/158.987295</f>
        <v>0</v>
      </c>
      <c r="FB38" s="47">
        <f>(SUMPRODUCT(--(FB$9=Quarterly_kt!$B$9:FC$9),Quarterly_kt!$B38:FC38)/INDEX(Fuel_Properties!$B$31:$IV$42,MATCH("D_Petrol_Regular",Fuel_Properties!$B$31:$B$42,0),MATCH(YEAR(FB$9),Fuel_Properties!$B$31:$EI$31,0)))/158.987295</f>
        <v>0</v>
      </c>
      <c r="FC38" s="47">
        <f>(SUMPRODUCT(--(FC$9=Quarterly_kt!$B$9:FD$9),Quarterly_kt!$B38:FD38)/INDEX(Fuel_Properties!$B$31:$IV$42,MATCH("D_Petrol_Regular",Fuel_Properties!$B$31:$B$42,0),MATCH(YEAR(FC$9),Fuel_Properties!$B$31:$EI$31,0)))/158.987295</f>
        <v>0</v>
      </c>
      <c r="FD38" s="47">
        <f>(SUMPRODUCT(--(FD$9=Quarterly_kt!$B$9:FE$9),Quarterly_kt!$B38:FE38)/INDEX(Fuel_Properties!$B$31:$IV$42,MATCH("D_Petrol_Regular",Fuel_Properties!$B$31:$B$42,0),MATCH(YEAR(FD$9),Fuel_Properties!$B$31:$EI$31,0)))/158.987295</f>
        <v>0</v>
      </c>
      <c r="FE38" s="47">
        <f>(SUMPRODUCT(--(FE$9=Quarterly_kt!$B$9:FF$9),Quarterly_kt!$B38:FF38)/INDEX(Fuel_Properties!$B$31:$IV$42,MATCH("D_Petrol_Regular",Fuel_Properties!$B$31:$B$42,0),MATCH(YEAR(FE$9),Fuel_Properties!$B$31:$EI$31,0)))/158.987295</f>
        <v>0</v>
      </c>
      <c r="FF38" s="47">
        <f>(SUMPRODUCT(--(FF$9=Quarterly_kt!$B$9:FG$9),Quarterly_kt!$B38:FG38)/INDEX(Fuel_Properties!$B$31:$IV$42,MATCH("D_Petrol_Regular",Fuel_Properties!$B$31:$B$42,0),MATCH(YEAR(FF$9),Fuel_Properties!$B$31:$EI$31,0)))/158.987295</f>
        <v>0</v>
      </c>
      <c r="FG38" s="47">
        <f>(SUMPRODUCT(--(FG$9=Quarterly_kt!$B$9:FH$9),Quarterly_kt!$B38:FH38)/INDEX(Fuel_Properties!$B$31:$IV$42,MATCH("D_Petrol_Regular",Fuel_Properties!$B$31:$B$42,0),MATCH(YEAR(FG$9),Fuel_Properties!$B$31:$EI$31,0)))/158.987295</f>
        <v>0</v>
      </c>
      <c r="FH38" s="47">
        <f>(SUMPRODUCT(--(FH$9=Quarterly_kt!$B$9:FI$9),Quarterly_kt!$B38:FI38)/INDEX(Fuel_Properties!$B$31:$IV$42,MATCH("D_Petrol_Regular",Fuel_Properties!$B$31:$B$42,0),MATCH(YEAR(FH$9),Fuel_Properties!$B$31:$EI$31,0)))/158.987295</f>
        <v>0</v>
      </c>
      <c r="FI38" s="47">
        <f>(SUMPRODUCT(--(FI$9=Quarterly_kt!$B$9:FJ$9),Quarterly_kt!$B38:FJ38)/INDEX(Fuel_Properties!$B$31:$IV$42,MATCH("D_Petrol_Regular",Fuel_Properties!$B$31:$B$42,0),MATCH(YEAR(FI$9),Fuel_Properties!$B$31:$EI$31,0)))/158.987295</f>
        <v>0</v>
      </c>
      <c r="FJ38" s="47">
        <f>(SUMPRODUCT(--(FJ$9=Quarterly_kt!$B$9:FK$9),Quarterly_kt!$B38:FK38)/INDEX(Fuel_Properties!$B$31:$IV$42,MATCH("D_Petrol_Regular",Fuel_Properties!$B$31:$B$42,0),MATCH(YEAR(FJ$9),Fuel_Properties!$B$31:$EI$31,0)))/158.987295</f>
        <v>0</v>
      </c>
      <c r="FK38" s="47">
        <f>(SUMPRODUCT(--(FK$9=Quarterly_kt!$B$9:FL$9),Quarterly_kt!$B38:FL38)/INDEX(Fuel_Properties!$B$31:$IV$42,MATCH("D_Petrol_Regular",Fuel_Properties!$B$31:$B$42,0),MATCH(YEAR(FK$9),Fuel_Properties!$B$31:$EI$31,0)))/158.987295</f>
        <v>0</v>
      </c>
      <c r="FL38" s="47">
        <f>(SUMPRODUCT(--(FL$9=Quarterly_kt!$B$9:FN$9),Quarterly_kt!$B38:FN38)/INDEX(Fuel_Properties!$B$31:$IV$42,MATCH("D_Petrol_Regular",Fuel_Properties!$B$31:$B$42,0),MATCH(YEAR(FL$9),Fuel_Properties!$B$31:$EI$31,0)))/158.987295</f>
        <v>0</v>
      </c>
      <c r="FM38" s="47">
        <f>(SUMPRODUCT(--(FM$9=Quarterly_kt!$B$9:FO$9),Quarterly_kt!$B38:FO38)/INDEX(Fuel_Properties!$B$31:$IV$42,MATCH("D_Petrol_Regular",Fuel_Properties!$B$31:$B$42,0),MATCH(YEAR(FM$9),Fuel_Properties!$B$31:$EI$31,0)))/158.987295</f>
        <v>0</v>
      </c>
      <c r="FN38" s="47">
        <f>(SUMPRODUCT(--(FN$9=Quarterly_kt!$B$9:FO$9),Quarterly_kt!$B38:FO38)/INDEX(Fuel_Properties!$B$31:$IV$42,MATCH("D_Petrol_Regular",Fuel_Properties!$B$31:$B$42,0),MATCH(YEAR(FN$9),Fuel_Properties!$B$31:$EI$31,0)))/158.987295</f>
        <v>0</v>
      </c>
      <c r="FO38" s="47">
        <f>(SUMPRODUCT(--(FO$9=Quarterly_kt!$B$9:FP$9),Quarterly_kt!$B38:FP38)/INDEX(Fuel_Properties!$B$31:$IV$42,MATCH("D_Petrol_Regular",Fuel_Properties!$B$31:$B$42,0),MATCH(YEAR(FO$9),Fuel_Properties!$B$31:$EI$31,0)))/158.987295</f>
        <v>0</v>
      </c>
      <c r="FP38" s="47">
        <f>(SUMPRODUCT(--(FP$9=Quarterly_kt!$B$9:FQ$9),Quarterly_kt!$B38:FQ38)/INDEX(Fuel_Properties!$B$31:$IV$42,MATCH("D_Petrol_Regular",Fuel_Properties!$B$31:$B$42,0),MATCH(YEAR(FP$9),Fuel_Properties!$B$31:$EI$31,0)))/158.987295</f>
        <v>0</v>
      </c>
      <c r="FQ38" s="47">
        <f>(SUMPRODUCT(--(FQ$9=Quarterly_kt!$B$9:FR$9),Quarterly_kt!$B38:FR38)/INDEX(Fuel_Properties!$B$31:$IV$42,MATCH("D_Petrol_Regular",Fuel_Properties!$B$31:$B$42,0),MATCH(YEAR(FQ$9),Fuel_Properties!$B$31:$EI$31,0)))/158.987295</f>
        <v>0</v>
      </c>
      <c r="FR38" s="47">
        <f>(SUMPRODUCT(--(FR$9=Quarterly_kt!$B$9:FS$9),Quarterly_kt!$B38:FS38)/INDEX(Fuel_Properties!$B$31:$IV$42,MATCH("D_Petrol_Regular",Fuel_Properties!$B$31:$B$42,0),MATCH(YEAR(FR$9),Fuel_Properties!$B$31:$EI$31,0)))/158.987295</f>
        <v>0</v>
      </c>
      <c r="FS38" s="47">
        <f>(SUMPRODUCT(--(FS$9=Quarterly_kt!$B$9:FT$9),Quarterly_kt!$B38:FT38)/INDEX(Fuel_Properties!$B$31:$IV$42,MATCH("D_Petrol_Regular",Fuel_Properties!$B$31:$B$42,0),MATCH(YEAR(FS$9),Fuel_Properties!$B$31:$EI$31,0)))/158.987295</f>
        <v>0</v>
      </c>
      <c r="FT38" s="47">
        <f>(SUMPRODUCT(--(FT$9=Quarterly_kt!$B$9:FU$9),Quarterly_kt!$B38:FU38)/INDEX(Fuel_Properties!$B$31:$IV$42,MATCH("D_Petrol_Regular",Fuel_Properties!$B$31:$B$42,0),MATCH(YEAR(FT$9),Fuel_Properties!$B$31:$EI$31,0)))/158.987295</f>
        <v>0</v>
      </c>
      <c r="FU38" s="47">
        <f>(SUMPRODUCT(--(FU$9=Quarterly_kt!$B$9:FV$9),Quarterly_kt!$B38:FV38)/INDEX(Fuel_Properties!$B$31:$IV$42,MATCH("D_Petrol_Regular",Fuel_Properties!$B$31:$B$42,0),MATCH(YEAR(FU$9),Fuel_Properties!$B$31:$EI$31,0)))/158.987295</f>
        <v>0</v>
      </c>
      <c r="FV38" s="47">
        <f>(SUMPRODUCT(--(FV$9=Quarterly_kt!$B$9:FW$9),Quarterly_kt!$B38:FW38)/INDEX(Fuel_Properties!$B$31:$IV$42,MATCH("D_Petrol_Regular",Fuel_Properties!$B$31:$B$42,0),MATCH(YEAR(FV$9),Fuel_Properties!$B$31:$EI$31,0)))/158.987295</f>
        <v>0</v>
      </c>
    </row>
    <row r="39" spans="1:178" ht="15" x14ac:dyDescent="0.25">
      <c r="A39" s="49" t="s">
        <v>26</v>
      </c>
      <c r="B39" s="47">
        <f>(SUMPRODUCT(--(B$9=Quarterly_kt!$B$9:C$9),Quarterly_kt!$B39:C39)/INDEX(Fuel_Properties!$B$31:$IV$42,MATCH("D_Auto_Diesel",Fuel_Properties!$B$31:$B$42,0),MATCH(YEAR(B$9),Fuel_Properties!$B$31:$EI$31,0)))/158.987295</f>
        <v>0</v>
      </c>
      <c r="C39" s="47">
        <f>(SUMPRODUCT(--(C$9=Quarterly_kt!$B$9:D$9),Quarterly_kt!$B39:D39)/INDEX(Fuel_Properties!$B$31:$IV$42,MATCH("D_Auto_Diesel",Fuel_Properties!$B$31:$B$42,0),MATCH(YEAR(C$9),Fuel_Properties!$B$31:$EI$31,0)))/158.987295</f>
        <v>0</v>
      </c>
      <c r="D39" s="47">
        <f>(SUMPRODUCT(--(D$9=Quarterly_kt!$B$9:E$9),Quarterly_kt!$B39:E39)/INDEX(Fuel_Properties!$B$31:$IV$42,MATCH("D_Auto_Diesel",Fuel_Properties!$B$31:$B$42,0),MATCH(YEAR(D$9),Fuel_Properties!$B$31:$EI$31,0)))/158.987295</f>
        <v>0</v>
      </c>
      <c r="E39" s="47">
        <f>(SUMPRODUCT(--(E$9=Quarterly_kt!$B$9:F$9),Quarterly_kt!$B39:F39)/INDEX(Fuel_Properties!$B$31:$IV$42,MATCH("D_Auto_Diesel",Fuel_Properties!$B$31:$B$42,0),MATCH(YEAR(E$9),Fuel_Properties!$B$31:$EI$31,0)))/158.987295</f>
        <v>0</v>
      </c>
      <c r="F39" s="47">
        <f>(SUMPRODUCT(--(F$9=Quarterly_kt!$B$9:G$9),Quarterly_kt!$B39:G39)/INDEX(Fuel_Properties!$B$31:$IV$42,MATCH("D_Auto_Diesel",Fuel_Properties!$B$31:$B$42,0),MATCH(YEAR(F$9),Fuel_Properties!$B$31:$EI$31,0)))/158.987295</f>
        <v>0</v>
      </c>
      <c r="G39" s="47">
        <f>(SUMPRODUCT(--(G$9=Quarterly_kt!$B$9:H$9),Quarterly_kt!$B39:H39)/INDEX(Fuel_Properties!$B$31:$IV$42,MATCH("D_Auto_Diesel",Fuel_Properties!$B$31:$B$42,0),MATCH(YEAR(G$9),Fuel_Properties!$B$31:$EI$31,0)))/158.987295</f>
        <v>0</v>
      </c>
      <c r="H39" s="47">
        <f>(SUMPRODUCT(--(H$9=Quarterly_kt!$B$9:I$9),Quarterly_kt!$B39:I39)/INDEX(Fuel_Properties!$B$31:$IV$42,MATCH("D_Auto_Diesel",Fuel_Properties!$B$31:$B$42,0),MATCH(YEAR(H$9),Fuel_Properties!$B$31:$EI$31,0)))/158.987295</f>
        <v>0</v>
      </c>
      <c r="I39" s="47">
        <f>(SUMPRODUCT(--(I$9=Quarterly_kt!$B$9:J$9),Quarterly_kt!$B39:J39)/INDEX(Fuel_Properties!$B$31:$IV$42,MATCH("D_Auto_Diesel",Fuel_Properties!$B$31:$B$42,0),MATCH(YEAR(I$9),Fuel_Properties!$B$31:$EI$31,0)))/158.987295</f>
        <v>0</v>
      </c>
      <c r="J39" s="47">
        <f>(SUMPRODUCT(--(J$9=Quarterly_kt!$B$9:K$9),Quarterly_kt!$B39:K39)/INDEX(Fuel_Properties!$B$31:$IV$42,MATCH("D_Auto_Diesel",Fuel_Properties!$B$31:$B$42,0),MATCH(YEAR(J$9),Fuel_Properties!$B$31:$EI$31,0)))/158.987295</f>
        <v>0</v>
      </c>
      <c r="K39" s="47">
        <f>(SUMPRODUCT(--(K$9=Quarterly_kt!$B$9:L$9),Quarterly_kt!$B39:L39)/INDEX(Fuel_Properties!$B$31:$IV$42,MATCH("D_Auto_Diesel",Fuel_Properties!$B$31:$B$42,0),MATCH(YEAR(K$9),Fuel_Properties!$B$31:$EI$31,0)))/158.987295</f>
        <v>0</v>
      </c>
      <c r="L39" s="47">
        <f>(SUMPRODUCT(--(L$9=Quarterly_kt!$B$9:M$9),Quarterly_kt!$B39:M39)/INDEX(Fuel_Properties!$B$31:$IV$42,MATCH("D_Auto_Diesel",Fuel_Properties!$B$31:$B$42,0),MATCH(YEAR(L$9),Fuel_Properties!$B$31:$EI$31,0)))/158.987295</f>
        <v>0</v>
      </c>
      <c r="M39" s="47">
        <f>(SUMPRODUCT(--(M$9=Quarterly_kt!$B$9:N$9),Quarterly_kt!$B39:N39)/INDEX(Fuel_Properties!$B$31:$IV$42,MATCH("D_Auto_Diesel",Fuel_Properties!$B$31:$B$42,0),MATCH(YEAR(M$9),Fuel_Properties!$B$31:$EI$31,0)))/158.987295</f>
        <v>0</v>
      </c>
      <c r="N39" s="47">
        <f>(SUMPRODUCT(--(N$9=Quarterly_kt!$B$9:O$9),Quarterly_kt!$B39:O39)/INDEX(Fuel_Properties!$B$31:$IV$42,MATCH("D_Auto_Diesel",Fuel_Properties!$B$31:$B$42,0),MATCH(YEAR(N$9),Fuel_Properties!$B$31:$EI$31,0)))/158.987295</f>
        <v>0</v>
      </c>
      <c r="O39" s="47">
        <f>(SUMPRODUCT(--(O$9=Quarterly_kt!$B$9:P$9),Quarterly_kt!$B39:P39)/INDEX(Fuel_Properties!$B$31:$IV$42,MATCH("D_Auto_Diesel",Fuel_Properties!$B$31:$B$42,0),MATCH(YEAR(O$9),Fuel_Properties!$B$31:$EI$31,0)))/158.987295</f>
        <v>0</v>
      </c>
      <c r="P39" s="47">
        <f>(SUMPRODUCT(--(P$9=Quarterly_kt!$B$9:Q$9),Quarterly_kt!$B39:Q39)/INDEX(Fuel_Properties!$B$31:$IV$42,MATCH("D_Auto_Diesel",Fuel_Properties!$B$31:$B$42,0),MATCH(YEAR(P$9),Fuel_Properties!$B$31:$EI$31,0)))/158.987295</f>
        <v>0</v>
      </c>
      <c r="Q39" s="47">
        <f>(SUMPRODUCT(--(Q$9=Quarterly_kt!$B$9:R$9),Quarterly_kt!$B39:R39)/INDEX(Fuel_Properties!$B$31:$IV$42,MATCH("D_Auto_Diesel",Fuel_Properties!$B$31:$B$42,0),MATCH(YEAR(Q$9),Fuel_Properties!$B$31:$EI$31,0)))/158.987295</f>
        <v>0</v>
      </c>
      <c r="R39" s="47">
        <f>(SUMPRODUCT(--(R$9=Quarterly_kt!$B$9:S$9),Quarterly_kt!$B39:S39)/INDEX(Fuel_Properties!$B$31:$IV$42,MATCH("D_Auto_Diesel",Fuel_Properties!$B$31:$B$42,0),MATCH(YEAR(R$9),Fuel_Properties!$B$31:$EI$31,0)))/158.987295</f>
        <v>0</v>
      </c>
      <c r="S39" s="47">
        <f>(SUMPRODUCT(--(S$9=Quarterly_kt!$B$9:T$9),Quarterly_kt!$B39:T39)/INDEX(Fuel_Properties!$B$31:$IV$42,MATCH("D_Auto_Diesel",Fuel_Properties!$B$31:$B$42,0),MATCH(YEAR(S$9),Fuel_Properties!$B$31:$EI$31,0)))/158.987295</f>
        <v>0</v>
      </c>
      <c r="T39" s="47">
        <f>(SUMPRODUCT(--(T$9=Quarterly_kt!$B$9:U$9),Quarterly_kt!$B39:U39)/INDEX(Fuel_Properties!$B$31:$IV$42,MATCH("D_Auto_Diesel",Fuel_Properties!$B$31:$B$42,0),MATCH(YEAR(T$9),Fuel_Properties!$B$31:$EI$31,0)))/158.987295</f>
        <v>0</v>
      </c>
      <c r="U39" s="47">
        <f>(SUMPRODUCT(--(U$9=Quarterly_kt!$B$9:V$9),Quarterly_kt!$B39:V39)/INDEX(Fuel_Properties!$B$31:$IV$42,MATCH("D_Auto_Diesel",Fuel_Properties!$B$31:$B$42,0),MATCH(YEAR(U$9),Fuel_Properties!$B$31:$EI$31,0)))/158.987295</f>
        <v>0</v>
      </c>
      <c r="V39" s="47">
        <f>(SUMPRODUCT(--(V$9=Quarterly_kt!$B$9:W$9),Quarterly_kt!$B39:W39)/INDEX(Fuel_Properties!$B$31:$IV$42,MATCH("D_Auto_Diesel",Fuel_Properties!$B$31:$B$42,0),MATCH(YEAR(V$9),Fuel_Properties!$B$31:$EI$31,0)))/158.987295</f>
        <v>0</v>
      </c>
      <c r="W39" s="47">
        <f>(SUMPRODUCT(--(W$9=Quarterly_kt!$B$9:X$9),Quarterly_kt!$B39:X39)/INDEX(Fuel_Properties!$B$31:$IV$42,MATCH("D_Auto_Diesel",Fuel_Properties!$B$31:$B$42,0),MATCH(YEAR(W$9),Fuel_Properties!$B$31:$EI$31,0)))/158.987295</f>
        <v>0</v>
      </c>
      <c r="X39" s="47">
        <f>(SUMPRODUCT(--(X$9=Quarterly_kt!$B$9:Y$9),Quarterly_kt!$B39:Y39)/INDEX(Fuel_Properties!$B$31:$IV$42,MATCH("D_Auto_Diesel",Fuel_Properties!$B$31:$B$42,0),MATCH(YEAR(X$9),Fuel_Properties!$B$31:$EI$31,0)))/158.987295</f>
        <v>0</v>
      </c>
      <c r="Y39" s="47">
        <f>(SUMPRODUCT(--(Y$9=Quarterly_kt!$B$9:Z$9),Quarterly_kt!$B39:Z39)/INDEX(Fuel_Properties!$B$31:$IV$42,MATCH("D_Auto_Diesel",Fuel_Properties!$B$31:$B$42,0),MATCH(YEAR(Y$9),Fuel_Properties!$B$31:$EI$31,0)))/158.987295</f>
        <v>0</v>
      </c>
      <c r="Z39" s="47">
        <f>(SUMPRODUCT(--(Z$9=Quarterly_kt!$B$9:AA$9),Quarterly_kt!$B39:AA39)/INDEX(Fuel_Properties!$B$31:$IV$42,MATCH("D_Auto_Diesel",Fuel_Properties!$B$31:$B$42,0),MATCH(YEAR(Z$9),Fuel_Properties!$B$31:$EI$31,0)))/158.987295</f>
        <v>0</v>
      </c>
      <c r="AA39" s="47">
        <f>(SUMPRODUCT(--(AA$9=Quarterly_kt!$B$9:AB$9),Quarterly_kt!$B39:AB39)/INDEX(Fuel_Properties!$B$31:$IV$42,MATCH("D_Auto_Diesel",Fuel_Properties!$B$31:$B$42,0),MATCH(YEAR(AA$9),Fuel_Properties!$B$31:$EI$31,0)))/158.987295</f>
        <v>0</v>
      </c>
      <c r="AB39" s="47">
        <f>(SUMPRODUCT(--(AB$9=Quarterly_kt!$B$9:AC$9),Quarterly_kt!$B39:AC39)/INDEX(Fuel_Properties!$B$31:$IV$42,MATCH("D_Auto_Diesel",Fuel_Properties!$B$31:$B$42,0),MATCH(YEAR(AB$9),Fuel_Properties!$B$31:$EI$31,0)))/158.987295</f>
        <v>0</v>
      </c>
      <c r="AC39" s="47">
        <f>(SUMPRODUCT(--(AC$9=Quarterly_kt!$B$9:AD$9),Quarterly_kt!$B39:AD39)/INDEX(Fuel_Properties!$B$31:$IV$42,MATCH("D_Auto_Diesel",Fuel_Properties!$B$31:$B$42,0),MATCH(YEAR(AC$9),Fuel_Properties!$B$31:$EI$31,0)))/158.987295</f>
        <v>0</v>
      </c>
      <c r="AD39" s="47">
        <f>(SUMPRODUCT(--(AD$9=Quarterly_kt!$B$9:AE$9),Quarterly_kt!$B39:AE39)/INDEX(Fuel_Properties!$B$31:$IV$42,MATCH("D_Auto_Diesel",Fuel_Properties!$B$31:$B$42,0),MATCH(YEAR(AD$9),Fuel_Properties!$B$31:$EI$31,0)))/158.987295</f>
        <v>0</v>
      </c>
      <c r="AE39" s="47">
        <f>(SUMPRODUCT(--(AE$9=Quarterly_kt!$B$9:AF$9),Quarterly_kt!$B39:AF39)/INDEX(Fuel_Properties!$B$31:$IV$42,MATCH("D_Auto_Diesel",Fuel_Properties!$B$31:$B$42,0),MATCH(YEAR(AE$9),Fuel_Properties!$B$31:$EI$31,0)))/158.987295</f>
        <v>0</v>
      </c>
      <c r="AF39" s="47">
        <f>(SUMPRODUCT(--(AF$9=Quarterly_kt!$B$9:AG$9),Quarterly_kt!$B39:AG39)/INDEX(Fuel_Properties!$B$31:$IV$42,MATCH("D_Auto_Diesel",Fuel_Properties!$B$31:$B$42,0),MATCH(YEAR(AF$9),Fuel_Properties!$B$31:$EI$31,0)))/158.987295</f>
        <v>0</v>
      </c>
      <c r="AG39" s="47">
        <f>(SUMPRODUCT(--(AG$9=Quarterly_kt!$B$9:AH$9),Quarterly_kt!$B39:AH39)/INDEX(Fuel_Properties!$B$31:$IV$42,MATCH("D_Auto_Diesel",Fuel_Properties!$B$31:$B$42,0),MATCH(YEAR(AG$9),Fuel_Properties!$B$31:$EI$31,0)))/158.987295</f>
        <v>0</v>
      </c>
      <c r="AH39" s="47">
        <f>(SUMPRODUCT(--(AH$9=Quarterly_kt!$B$9:AI$9),Quarterly_kt!$B39:AI39)/INDEX(Fuel_Properties!$B$31:$IV$42,MATCH("D_Auto_Diesel",Fuel_Properties!$B$31:$B$42,0),MATCH(YEAR(AH$9),Fuel_Properties!$B$31:$EI$31,0)))/158.987295</f>
        <v>0</v>
      </c>
      <c r="AI39" s="47">
        <f>(SUMPRODUCT(--(AI$9=Quarterly_kt!$B$9:AJ$9),Quarterly_kt!$B39:AJ39)/INDEX(Fuel_Properties!$B$31:$IV$42,MATCH("D_Auto_Diesel",Fuel_Properties!$B$31:$B$42,0),MATCH(YEAR(AI$9),Fuel_Properties!$B$31:$EI$31,0)))/158.987295</f>
        <v>0</v>
      </c>
      <c r="AJ39" s="47">
        <f>(SUMPRODUCT(--(AJ$9=Quarterly_kt!$B$9:AK$9),Quarterly_kt!$B39:AK39)/INDEX(Fuel_Properties!$B$31:$IV$42,MATCH("D_Auto_Diesel",Fuel_Properties!$B$31:$B$42,0),MATCH(YEAR(AJ$9),Fuel_Properties!$B$31:$EI$31,0)))/158.987295</f>
        <v>0</v>
      </c>
      <c r="AK39" s="47">
        <f>(SUMPRODUCT(--(AK$9=Quarterly_kt!$B$9:AL$9),Quarterly_kt!$B39:AL39)/INDEX(Fuel_Properties!$B$31:$IV$42,MATCH("D_Auto_Diesel",Fuel_Properties!$B$31:$B$42,0),MATCH(YEAR(AK$9),Fuel_Properties!$B$31:$EI$31,0)))/158.987295</f>
        <v>0</v>
      </c>
      <c r="AL39" s="47">
        <f>(SUMPRODUCT(--(AL$9=Quarterly_kt!$B$9:AM$9),Quarterly_kt!$B39:AM39)/INDEX(Fuel_Properties!$B$31:$IV$42,MATCH("D_Auto_Diesel",Fuel_Properties!$B$31:$B$42,0),MATCH(YEAR(AL$9),Fuel_Properties!$B$31:$EI$31,0)))/158.987295</f>
        <v>0</v>
      </c>
      <c r="AM39" s="47">
        <f>(SUMPRODUCT(--(AM$9=Quarterly_kt!$B$9:AN$9),Quarterly_kt!$B39:AN39)/INDEX(Fuel_Properties!$B$31:$IV$42,MATCH("D_Auto_Diesel",Fuel_Properties!$B$31:$B$42,0),MATCH(YEAR(AM$9),Fuel_Properties!$B$31:$EI$31,0)))/158.987295</f>
        <v>0</v>
      </c>
      <c r="AN39" s="47">
        <f>(SUMPRODUCT(--(AN$9=Quarterly_kt!$B$9:AO$9),Quarterly_kt!$B39:AO39)/INDEX(Fuel_Properties!$B$31:$IV$42,MATCH("D_Auto_Diesel",Fuel_Properties!$B$31:$B$42,0),MATCH(YEAR(AN$9),Fuel_Properties!$B$31:$EI$31,0)))/158.987295</f>
        <v>0</v>
      </c>
      <c r="AO39" s="47">
        <f>(SUMPRODUCT(--(AO$9=Quarterly_kt!$B$9:AP$9),Quarterly_kt!$B39:AP39)/INDEX(Fuel_Properties!$B$31:$IV$42,MATCH("D_Auto_Diesel",Fuel_Properties!$B$31:$B$42,0),MATCH(YEAR(AO$9),Fuel_Properties!$B$31:$EI$31,0)))/158.987295</f>
        <v>0</v>
      </c>
      <c r="AP39" s="47">
        <f>(SUMPRODUCT(--(AP$9=Quarterly_kt!$B$9:AQ$9),Quarterly_kt!$B39:AQ39)/INDEX(Fuel_Properties!$B$31:$IV$42,MATCH("D_Auto_Diesel",Fuel_Properties!$B$31:$B$42,0),MATCH(YEAR(AP$9),Fuel_Properties!$B$31:$EI$31,0)))/158.987295</f>
        <v>0</v>
      </c>
      <c r="AQ39" s="47">
        <f>(SUMPRODUCT(--(AQ$9=Quarterly_kt!$B$9:AR$9),Quarterly_kt!$B39:AR39)/INDEX(Fuel_Properties!$B$31:$IV$42,MATCH("D_Auto_Diesel",Fuel_Properties!$B$31:$B$42,0),MATCH(YEAR(AQ$9),Fuel_Properties!$B$31:$EI$31,0)))/158.987295</f>
        <v>0</v>
      </c>
      <c r="AR39" s="47">
        <f>(SUMPRODUCT(--(AR$9=Quarterly_kt!$B$9:AS$9),Quarterly_kt!$B39:AS39)/INDEX(Fuel_Properties!$B$31:$IV$42,MATCH("D_Auto_Diesel",Fuel_Properties!$B$31:$B$42,0),MATCH(YEAR(AR$9),Fuel_Properties!$B$31:$EI$31,0)))/158.987295</f>
        <v>0</v>
      </c>
      <c r="AS39" s="47">
        <f>(SUMPRODUCT(--(AS$9=Quarterly_kt!$B$9:AT$9),Quarterly_kt!$B39:AT39)/INDEX(Fuel_Properties!$B$31:$IV$42,MATCH("D_Auto_Diesel",Fuel_Properties!$B$31:$B$42,0),MATCH(YEAR(AS$9),Fuel_Properties!$B$31:$EI$31,0)))/158.987295</f>
        <v>0</v>
      </c>
      <c r="AT39" s="47">
        <f>(SUMPRODUCT(--(AT$9=Quarterly_kt!$B$9:AU$9),Quarterly_kt!$B39:AU39)/INDEX(Fuel_Properties!$B$31:$IV$42,MATCH("D_Auto_Diesel",Fuel_Properties!$B$31:$B$42,0),MATCH(YEAR(AT$9),Fuel_Properties!$B$31:$EI$31,0)))/158.987295</f>
        <v>0</v>
      </c>
      <c r="AU39" s="47">
        <f>(SUMPRODUCT(--(AU$9=Quarterly_kt!$B$9:AV$9),Quarterly_kt!$B39:AV39)/INDEX(Fuel_Properties!$B$31:$IV$42,MATCH("D_Auto_Diesel",Fuel_Properties!$B$31:$B$42,0),MATCH(YEAR(AU$9),Fuel_Properties!$B$31:$EI$31,0)))/158.987295</f>
        <v>0</v>
      </c>
      <c r="AV39" s="47">
        <f>(SUMPRODUCT(--(AV$9=Quarterly_kt!$B$9:AW$9),Quarterly_kt!$B39:AW39)/INDEX(Fuel_Properties!$B$31:$IV$42,MATCH("D_Auto_Diesel",Fuel_Properties!$B$31:$B$42,0),MATCH(YEAR(AV$9),Fuel_Properties!$B$31:$EI$31,0)))/158.987295</f>
        <v>0</v>
      </c>
      <c r="AW39" s="47">
        <f>(SUMPRODUCT(--(AW$9=Quarterly_kt!$B$9:AX$9),Quarterly_kt!$B39:AX39)/INDEX(Fuel_Properties!$B$31:$IV$42,MATCH("D_Auto_Diesel",Fuel_Properties!$B$31:$B$42,0),MATCH(YEAR(AW$9),Fuel_Properties!$B$31:$EI$31,0)))/158.987295</f>
        <v>0</v>
      </c>
      <c r="AX39" s="47">
        <f>(SUMPRODUCT(--(AX$9=Quarterly_kt!$B$9:AY$9),Quarterly_kt!$B39:AY39)/INDEX(Fuel_Properties!$B$31:$IV$42,MATCH("D_Auto_Diesel",Fuel_Properties!$B$31:$B$42,0),MATCH(YEAR(AX$9),Fuel_Properties!$B$31:$EI$31,0)))/158.987295</f>
        <v>0</v>
      </c>
      <c r="AY39" s="47">
        <f>(SUMPRODUCT(--(AY$9=Quarterly_kt!$B$9:AZ$9),Quarterly_kt!$B39:AZ39)/INDEX(Fuel_Properties!$B$31:$IV$42,MATCH("D_Auto_Diesel",Fuel_Properties!$B$31:$B$42,0),MATCH(YEAR(AY$9),Fuel_Properties!$B$31:$EI$31,0)))/158.987295</f>
        <v>0</v>
      </c>
      <c r="AZ39" s="47">
        <f>(SUMPRODUCT(--(AZ$9=Quarterly_kt!$B$9:BA$9),Quarterly_kt!$B39:BA39)/INDEX(Fuel_Properties!$B$31:$IV$42,MATCH("D_Auto_Diesel",Fuel_Properties!$B$31:$B$42,0),MATCH(YEAR(AZ$9),Fuel_Properties!$B$31:$EI$31,0)))/158.987295</f>
        <v>0</v>
      </c>
      <c r="BA39" s="47">
        <f>(SUMPRODUCT(--(BA$9=Quarterly_kt!$B$9:BB$9),Quarterly_kt!$B39:BB39)/INDEX(Fuel_Properties!$B$31:$IV$42,MATCH("D_Auto_Diesel",Fuel_Properties!$B$31:$B$42,0),MATCH(YEAR(BA$9),Fuel_Properties!$B$31:$EI$31,0)))/158.987295</f>
        <v>0</v>
      </c>
      <c r="BB39" s="47">
        <f>(SUMPRODUCT(--(BB$9=Quarterly_kt!$B$9:BC$9),Quarterly_kt!$B39:BC39)/INDEX(Fuel_Properties!$B$31:$IV$42,MATCH("D_Auto_Diesel",Fuel_Properties!$B$31:$B$42,0),MATCH(YEAR(BB$9),Fuel_Properties!$B$31:$EI$31,0)))/158.987295</f>
        <v>0</v>
      </c>
      <c r="BC39" s="47">
        <f>(SUMPRODUCT(--(BC$9=Quarterly_kt!$B$9:BD$9),Quarterly_kt!$B39:BD39)/INDEX(Fuel_Properties!$B$31:$IV$42,MATCH("D_Auto_Diesel",Fuel_Properties!$B$31:$B$42,0),MATCH(YEAR(BC$9),Fuel_Properties!$B$31:$EI$31,0)))/158.987295</f>
        <v>0</v>
      </c>
      <c r="BD39" s="47">
        <f>(SUMPRODUCT(--(BD$9=Quarterly_kt!$B$9:BE$9),Quarterly_kt!$B39:BE39)/INDEX(Fuel_Properties!$B$31:$IV$42,MATCH("D_Auto_Diesel",Fuel_Properties!$B$31:$B$42,0),MATCH(YEAR(BD$9),Fuel_Properties!$B$31:$EI$31,0)))/158.987295</f>
        <v>0</v>
      </c>
      <c r="BE39" s="47">
        <f>(SUMPRODUCT(--(BE$9=Quarterly_kt!$B$9:BF$9),Quarterly_kt!$B39:BF39)/INDEX(Fuel_Properties!$B$31:$IV$42,MATCH("D_Auto_Diesel",Fuel_Properties!$B$31:$B$42,0),MATCH(YEAR(BE$9),Fuel_Properties!$B$31:$EI$31,0)))/158.987295</f>
        <v>0.25467612138380419</v>
      </c>
      <c r="BF39" s="47">
        <f>(SUMPRODUCT(--(BF$9=Quarterly_kt!$B$9:BG$9),Quarterly_kt!$B39:BG39)/INDEX(Fuel_Properties!$B$31:$IV$42,MATCH("D_Auto_Diesel",Fuel_Properties!$B$31:$B$42,0),MATCH(YEAR(BF$9),Fuel_Properties!$B$31:$EI$31,0)))/158.987295</f>
        <v>0.38117630582382012</v>
      </c>
      <c r="BG39" s="47">
        <f>(SUMPRODUCT(--(BG$9=Quarterly_kt!$B$9:BH$9),Quarterly_kt!$B39:BH39)/INDEX(Fuel_Properties!$B$31:$IV$42,MATCH("D_Auto_Diesel",Fuel_Properties!$B$31:$B$42,0),MATCH(YEAR(BG$9),Fuel_Properties!$B$31:$EI$31,0)))/158.987295</f>
        <v>0.15929596175128552</v>
      </c>
      <c r="BH39" s="47">
        <f>(SUMPRODUCT(--(BH$9=Quarterly_kt!$B$9:BI$9),Quarterly_kt!$B39:BI39)/INDEX(Fuel_Properties!$B$31:$IV$42,MATCH("D_Auto_Diesel",Fuel_Properties!$B$31:$B$42,0),MATCH(YEAR(BH$9),Fuel_Properties!$B$31:$EI$31,0)))/158.987295</f>
        <v>4.9599213376493069E-2</v>
      </c>
      <c r="BI39" s="47">
        <f>(SUMPRODUCT(--(BI$9=Quarterly_kt!$B$9:BJ$9),Quarterly_kt!$B39:BJ39)/INDEX(Fuel_Properties!$B$31:$IV$42,MATCH("D_Auto_Diesel",Fuel_Properties!$B$31:$B$42,0),MATCH(YEAR(BI$9),Fuel_Properties!$B$31:$EI$31,0)))/158.987295</f>
        <v>1.1191119026790524</v>
      </c>
      <c r="BJ39" s="47">
        <f>(SUMPRODUCT(--(BJ$9=Quarterly_kt!$B$9:BK$9),Quarterly_kt!$B39:BK39)/INDEX(Fuel_Properties!$B$31:$IV$42,MATCH("D_Auto_Diesel",Fuel_Properties!$B$31:$B$42,0),MATCH(YEAR(BJ$9),Fuel_Properties!$B$31:$EI$31,0)))/158.987295</f>
        <v>0.52940005810954172</v>
      </c>
      <c r="BK39" s="47">
        <f>(SUMPRODUCT(--(BK$9=Quarterly_kt!$B$9:BL$9),Quarterly_kt!$B39:BL39)/INDEX(Fuel_Properties!$B$31:$IV$42,MATCH("D_Auto_Diesel",Fuel_Properties!$B$31:$B$42,0),MATCH(YEAR(BK$9),Fuel_Properties!$B$31:$EI$31,0)))/158.987295</f>
        <v>0.722142203395022</v>
      </c>
      <c r="BL39" s="47">
        <f>(SUMPRODUCT(--(BL$9=Quarterly_kt!$B$9:BM$9),Quarterly_kt!$B39:BM39)/INDEX(Fuel_Properties!$B$31:$IV$42,MATCH("D_Auto_Diesel",Fuel_Properties!$B$31:$B$42,0),MATCH(YEAR(BL$9),Fuel_Properties!$B$31:$EI$31,0)))/158.987295</f>
        <v>0.29414430135849584</v>
      </c>
      <c r="BM39" s="47">
        <f>(SUMPRODUCT(--(BM$9=Quarterly_kt!$B$9:BN$9),Quarterly_kt!$B39:BN39)/INDEX(Fuel_Properties!$B$31:$IV$42,MATCH("D_Auto_Diesel",Fuel_Properties!$B$31:$B$42,0),MATCH(YEAR(BM$9),Fuel_Properties!$B$31:$EI$31,0)))/158.987295</f>
        <v>1.086798191156539</v>
      </c>
      <c r="BN39" s="47">
        <f>(SUMPRODUCT(--(BN$9=Quarterly_kt!$B$9:BO$9),Quarterly_kt!$B39:BO39)/INDEX(Fuel_Properties!$B$31:$IV$42,MATCH("D_Auto_Diesel",Fuel_Properties!$B$31:$B$42,0),MATCH(YEAR(BN$9),Fuel_Properties!$B$31:$EI$31,0)))/158.987295</f>
        <v>0.37208599139708087</v>
      </c>
      <c r="BO39" s="47">
        <f>(SUMPRODUCT(--(BO$9=Quarterly_kt!$B$9:BP$9),Quarterly_kt!$B39:BP39)/INDEX(Fuel_Properties!$B$31:$IV$42,MATCH("D_Auto_Diesel",Fuel_Properties!$B$31:$B$42,0),MATCH(YEAR(BO$9),Fuel_Properties!$B$31:$EI$31,0)))/158.987295</f>
        <v>0</v>
      </c>
      <c r="BP39" s="47">
        <f>(SUMPRODUCT(--(BP$9=Quarterly_kt!$B$9:BQ$9),Quarterly_kt!$B39:BQ39)/INDEX(Fuel_Properties!$B$31:$IV$42,MATCH("D_Auto_Diesel",Fuel_Properties!$B$31:$B$42,0),MATCH(YEAR(BP$9),Fuel_Properties!$B$31:$EI$31,0)))/158.987295</f>
        <v>0.15882244964063327</v>
      </c>
      <c r="BQ39" s="47">
        <f>(SUMPRODUCT(--(BQ$9=Quarterly_kt!$B$9:BR$9),Quarterly_kt!$B39:BR39)/INDEX(Fuel_Properties!$B$31:$IV$42,MATCH("D_Auto_Diesel",Fuel_Properties!$B$31:$B$42,0),MATCH(YEAR(BQ$9),Fuel_Properties!$B$31:$EI$31,0)))/158.987295</f>
        <v>1.2437183607622404</v>
      </c>
      <c r="BR39" s="47">
        <f>(SUMPRODUCT(--(BR$9=Quarterly_kt!$B$9:BS$9),Quarterly_kt!$B39:BS39)/INDEX(Fuel_Properties!$B$31:$IV$42,MATCH("D_Auto_Diesel",Fuel_Properties!$B$31:$B$42,0),MATCH(YEAR(BR$9),Fuel_Properties!$B$31:$EI$31,0)))/158.987295</f>
        <v>0.74087795034659987</v>
      </c>
      <c r="BS39" s="47">
        <f>(SUMPRODUCT(--(BS$9=Quarterly_kt!$B$9:BT$9),Quarterly_kt!$B39:BT39)/INDEX(Fuel_Properties!$B$31:$IV$42,MATCH("D_Auto_Diesel",Fuel_Properties!$B$31:$B$42,0),MATCH(YEAR(BS$9),Fuel_Properties!$B$31:$EI$31,0)))/158.987295</f>
        <v>0.27592571614797751</v>
      </c>
      <c r="BT39" s="47">
        <f>(SUMPRODUCT(--(BT$9=Quarterly_kt!$B$9:BU$9),Quarterly_kt!$B39:BU39)/INDEX(Fuel_Properties!$B$31:$IV$42,MATCH("D_Auto_Diesel",Fuel_Properties!$B$31:$B$42,0),MATCH(YEAR(BT$9),Fuel_Properties!$B$31:$EI$31,0)))/158.987295</f>
        <v>0.38615406473364733</v>
      </c>
      <c r="BU39" s="47">
        <f>(SUMPRODUCT(--(BU$9=Quarterly_kt!$B$9:BV$9),Quarterly_kt!$B39:BV39)/INDEX(Fuel_Properties!$B$31:$IV$42,MATCH("D_Auto_Diesel",Fuel_Properties!$B$31:$B$42,0),MATCH(YEAR(BU$9),Fuel_Properties!$B$31:$EI$31,0)))/158.987295</f>
        <v>0.90364596179580903</v>
      </c>
      <c r="BV39" s="47">
        <f>(SUMPRODUCT(--(BV$9=Quarterly_kt!$B$9:BW$9),Quarterly_kt!$B39:BW39)/INDEX(Fuel_Properties!$B$31:$IV$42,MATCH("D_Auto_Diesel",Fuel_Properties!$B$31:$B$42,0),MATCH(YEAR(BV$9),Fuel_Properties!$B$31:$EI$31,0)))/158.987295</f>
        <v>0.46911170232955796</v>
      </c>
      <c r="BW39" s="47">
        <f>(SUMPRODUCT(--(BW$9=Quarterly_kt!$B$9:BX$9),Quarterly_kt!$B39:BX39)/INDEX(Fuel_Properties!$B$31:$IV$42,MATCH("D_Auto_Diesel",Fuel_Properties!$B$31:$B$42,0),MATCH(YEAR(BW$9),Fuel_Properties!$B$31:$EI$31,0)))/158.987295</f>
        <v>0</v>
      </c>
      <c r="BX39" s="47">
        <f>(SUMPRODUCT(--(BX$9=Quarterly_kt!$B$9:BY$9),Quarterly_kt!$B39:BY39)/INDEX(Fuel_Properties!$B$31:$IV$42,MATCH("D_Auto_Diesel",Fuel_Properties!$B$31:$B$42,0),MATCH(YEAR(BX$9),Fuel_Properties!$B$31:$EI$31,0)))/158.987295</f>
        <v>9.8344810206248121E-2</v>
      </c>
      <c r="BY39" s="47">
        <f>(SUMPRODUCT(--(BY$9=Quarterly_kt!$B$9:BZ$9),Quarterly_kt!$B39:BZ39)/INDEX(Fuel_Properties!$B$31:$IV$42,MATCH("D_Auto_Diesel",Fuel_Properties!$B$31:$B$42,0),MATCH(YEAR(BY$9),Fuel_Properties!$B$31:$EI$31,0)))/158.987295</f>
        <v>0.16075186755952092</v>
      </c>
      <c r="BZ39" s="47">
        <f>(SUMPRODUCT(--(BZ$9=Quarterly_kt!$B$9:CA$9),Quarterly_kt!$B39:CA39)/INDEX(Fuel_Properties!$B$31:$IV$42,MATCH("D_Auto_Diesel",Fuel_Properties!$B$31:$B$42,0),MATCH(YEAR(BZ$9),Fuel_Properties!$B$31:$EI$31,0)))/158.987295</f>
        <v>0.30278027329786261</v>
      </c>
      <c r="CA39" s="47">
        <f>(SUMPRODUCT(--(CA$9=Quarterly_kt!$B$9:CB$9),Quarterly_kt!$B39:CB39)/INDEX(Fuel_Properties!$B$31:$IV$42,MATCH("D_Auto_Diesel",Fuel_Properties!$B$31:$B$42,0),MATCH(YEAR(CA$9),Fuel_Properties!$B$31:$EI$31,0)))/158.987295</f>
        <v>0.35931315669883579</v>
      </c>
      <c r="CB39" s="47">
        <f>(SUMPRODUCT(--(CB$9=Quarterly_kt!$B$9:CC$9),Quarterly_kt!$B39:CC39)/INDEX(Fuel_Properties!$B$31:$IV$42,MATCH("D_Auto_Diesel",Fuel_Properties!$B$31:$B$42,0),MATCH(YEAR(CB$9),Fuel_Properties!$B$31:$EI$31,0)))/158.987295</f>
        <v>0.56010913566258069</v>
      </c>
      <c r="CC39" s="47">
        <f>(SUMPRODUCT(--(CC$9=Quarterly_kt!$B$9:CD$9),Quarterly_kt!$B39:CD39)/INDEX(Fuel_Properties!$B$31:$IV$42,MATCH("D_Auto_Diesel",Fuel_Properties!$B$31:$B$42,0),MATCH(YEAR(CC$9),Fuel_Properties!$B$31:$EI$31,0)))/158.987295</f>
        <v>0.18506889942862648</v>
      </c>
      <c r="CD39" s="47">
        <f>(SUMPRODUCT(--(CD$9=Quarterly_kt!$B$9:CE$9),Quarterly_kt!$B39:CE39)/INDEX(Fuel_Properties!$B$31:$IV$42,MATCH("D_Auto_Diesel",Fuel_Properties!$B$31:$B$42,0),MATCH(YEAR(CD$9),Fuel_Properties!$B$31:$EI$31,0)))/158.987295</f>
        <v>0.41595596943484753</v>
      </c>
      <c r="CE39" s="47">
        <f>(SUMPRODUCT(--(CE$9=Quarterly_kt!$B$9:CF$9),Quarterly_kt!$B39:CF39)/INDEX(Fuel_Properties!$B$31:$IV$42,MATCH("D_Auto_Diesel",Fuel_Properties!$B$31:$B$42,0),MATCH(YEAR(CE$9),Fuel_Properties!$B$31:$EI$31,0)))/158.987295</f>
        <v>0</v>
      </c>
      <c r="CF39" s="47">
        <f>(SUMPRODUCT(--(CF$9=Quarterly_kt!$B$9:CG$9),Quarterly_kt!$B39:CG39)/INDEX(Fuel_Properties!$B$31:$IV$42,MATCH("D_Auto_Diesel",Fuel_Properties!$B$31:$B$42,0),MATCH(YEAR(CF$9),Fuel_Properties!$B$31:$EI$31,0)))/158.987295</f>
        <v>0.23601979033239837</v>
      </c>
      <c r="CG39" s="47">
        <f>(SUMPRODUCT(--(CG$9=Quarterly_kt!$B$9:CH$9),Quarterly_kt!$B39:CH39)/INDEX(Fuel_Properties!$B$31:$IV$42,MATCH("D_Auto_Diesel",Fuel_Properties!$B$31:$B$42,0),MATCH(YEAR(CG$9),Fuel_Properties!$B$31:$EI$31,0)))/158.987295</f>
        <v>0</v>
      </c>
      <c r="CH39" s="47">
        <f>(SUMPRODUCT(--(CH$9=Quarterly_kt!$B$9:CI$9),Quarterly_kt!$B39:CI39)/INDEX(Fuel_Properties!$B$31:$IV$42,MATCH("D_Auto_Diesel",Fuel_Properties!$B$31:$B$42,0),MATCH(YEAR(CH$9),Fuel_Properties!$B$31:$EI$31,0)))/158.987295</f>
        <v>0</v>
      </c>
      <c r="CI39" s="47">
        <f>(SUMPRODUCT(--(CI$9=Quarterly_kt!$B$9:CJ$9),Quarterly_kt!$B39:CJ39)/INDEX(Fuel_Properties!$B$31:$IV$42,MATCH("D_Auto_Diesel",Fuel_Properties!$B$31:$B$42,0),MATCH(YEAR(CI$9),Fuel_Properties!$B$31:$EI$31,0)))/158.987295</f>
        <v>0</v>
      </c>
      <c r="CJ39" s="47">
        <f>(SUMPRODUCT(--(CJ$9=Quarterly_kt!$B$9:CK$9),Quarterly_kt!$B39:CK39)/INDEX(Fuel_Properties!$B$31:$IV$42,MATCH("D_Auto_Diesel",Fuel_Properties!$B$31:$B$42,0),MATCH(YEAR(CJ$9),Fuel_Properties!$B$31:$EI$31,0)))/158.987295</f>
        <v>4.7751276263229773E-4</v>
      </c>
      <c r="CK39" s="47">
        <f>(SUMPRODUCT(--(CK$9=Quarterly_kt!$B$9:CL$9),Quarterly_kt!$B39:CL39)/INDEX(Fuel_Properties!$B$31:$IV$42,MATCH("D_Auto_Diesel",Fuel_Properties!$B$31:$B$42,0),MATCH(YEAR(CK$9),Fuel_Properties!$B$31:$EI$31,0)))/158.987295</f>
        <v>6.19274364038761E-4</v>
      </c>
      <c r="CL39" s="47">
        <f>(SUMPRODUCT(--(CL$9=Quarterly_kt!$B$9:CM$9),Quarterly_kt!$B39:CM39)/INDEX(Fuel_Properties!$B$31:$IV$42,MATCH("D_Auto_Diesel",Fuel_Properties!$B$31:$B$42,0),MATCH(YEAR(CL$9),Fuel_Properties!$B$31:$EI$31,0)))/158.987295</f>
        <v>1.1889347755637934E-4</v>
      </c>
      <c r="CM39" s="47">
        <f>(SUMPRODUCT(--(CM$9=Quarterly_kt!$B$9:CN$9),Quarterly_kt!$B39:CN39)/INDEX(Fuel_Properties!$B$31:$IV$42,MATCH("D_Auto_Diesel",Fuel_Properties!$B$31:$B$42,0),MATCH(YEAR(CM$9),Fuel_Properties!$B$31:$EI$31,0)))/158.987295</f>
        <v>1.1220571944383301E-3</v>
      </c>
      <c r="CN39" s="47">
        <f>(SUMPRODUCT(--(CN$9=Quarterly_kt!$B$9:CO$9),Quarterly_kt!$B39:CO39)/INDEX(Fuel_Properties!$B$31:$IV$42,MATCH("D_Auto_Diesel",Fuel_Properties!$B$31:$B$42,0),MATCH(YEAR(CN$9),Fuel_Properties!$B$31:$EI$31,0)))/158.987295</f>
        <v>0</v>
      </c>
      <c r="CO39" s="47">
        <f>(SUMPRODUCT(--(CO$9=Quarterly_kt!$B$9:CP$9),Quarterly_kt!$B39:CP39)/INDEX(Fuel_Properties!$B$31:$IV$42,MATCH("D_Auto_Diesel",Fuel_Properties!$B$31:$B$42,0),MATCH(YEAR(CO$9),Fuel_Properties!$B$31:$EI$31,0)))/158.987295</f>
        <v>1.2602708620976212E-2</v>
      </c>
      <c r="CP39" s="47">
        <f>(SUMPRODUCT(--(CP$9=Quarterly_kt!$B$9:CQ$9),Quarterly_kt!$B39:CQ39)/INDEX(Fuel_Properties!$B$31:$IV$42,MATCH("D_Auto_Diesel",Fuel_Properties!$B$31:$B$42,0),MATCH(YEAR(CP$9),Fuel_Properties!$B$31:$EI$31,0)))/158.987295</f>
        <v>0</v>
      </c>
      <c r="CQ39" s="47">
        <f>(SUMPRODUCT(--(CQ$9=Quarterly_kt!$B$9:CR$9),Quarterly_kt!$B39:CR39)/INDEX(Fuel_Properties!$B$31:$IV$42,MATCH("D_Auto_Diesel",Fuel_Properties!$B$31:$B$42,0),MATCH(YEAR(CQ$9),Fuel_Properties!$B$31:$EI$31,0)))/158.987295</f>
        <v>0.11163771917316094</v>
      </c>
      <c r="CR39" s="47">
        <f>(SUMPRODUCT(--(CR$9=Quarterly_kt!$B$9:CS$9),Quarterly_kt!$B39:CS39)/INDEX(Fuel_Properties!$B$31:$IV$42,MATCH("D_Auto_Diesel",Fuel_Properties!$B$31:$B$42,0),MATCH(YEAR(CR$9),Fuel_Properties!$B$31:$EI$31,0)))/158.987295</f>
        <v>9.9645371492591589E-2</v>
      </c>
      <c r="CS39" s="47">
        <f>(SUMPRODUCT(--(CS$9=Quarterly_kt!$B$9:CT$9),Quarterly_kt!$B39:CT39)/INDEX(Fuel_Properties!$B$31:$IV$42,MATCH("D_Auto_Diesel",Fuel_Properties!$B$31:$B$42,0),MATCH(YEAR(CS$9),Fuel_Properties!$B$31:$EI$31,0)))/158.987295</f>
        <v>0.11189874664133254</v>
      </c>
      <c r="CT39" s="47">
        <f>(SUMPRODUCT(--(CT$9=Quarterly_kt!$B$9:CU$9),Quarterly_kt!$B39:CU39)/INDEX(Fuel_Properties!$B$31:$IV$42,MATCH("D_Auto_Diesel",Fuel_Properties!$B$31:$B$42,0),MATCH(YEAR(CT$9),Fuel_Properties!$B$31:$EI$31,0)))/158.987295</f>
        <v>0</v>
      </c>
      <c r="CU39" s="47">
        <f>(SUMPRODUCT(--(CU$9=Quarterly_kt!$B$9:CV$9),Quarterly_kt!$B39:CV39)/INDEX(Fuel_Properties!$B$31:$IV$42,MATCH("D_Auto_Diesel",Fuel_Properties!$B$31:$B$42,0),MATCH(YEAR(CU$9),Fuel_Properties!$B$31:$EI$31,0)))/158.987295</f>
        <v>0.10061549722509319</v>
      </c>
      <c r="CV39" s="47">
        <f>(SUMPRODUCT(--(CV$9=Quarterly_kt!$B$9:CW$9),Quarterly_kt!$B39:CW39)/INDEX(Fuel_Properties!$B$31:$IV$42,MATCH("D_Auto_Diesel",Fuel_Properties!$B$31:$B$42,0),MATCH(YEAR(CV$9),Fuel_Properties!$B$31:$EI$31,0)))/158.987295</f>
        <v>0.12643432241220104</v>
      </c>
      <c r="CW39" s="47">
        <f>(SUMPRODUCT(--(CW$9=Quarterly_kt!$B$9:CX$9),Quarterly_kt!$B39:CX39)/INDEX(Fuel_Properties!$B$31:$IV$42,MATCH("D_Auto_Diesel",Fuel_Properties!$B$31:$B$42,0),MATCH(YEAR(CW$9),Fuel_Properties!$B$31:$EI$31,0)))/158.987295</f>
        <v>0.24416247103815153</v>
      </c>
      <c r="CX39" s="47">
        <f>(SUMPRODUCT(--(CX$9=Quarterly_kt!$B$9:CY$9),Quarterly_kt!$B39:CY39)/INDEX(Fuel_Properties!$B$31:$IV$42,MATCH("D_Auto_Diesel",Fuel_Properties!$B$31:$B$42,0),MATCH(YEAR(CX$9),Fuel_Properties!$B$31:$EI$31,0)))/158.987295</f>
        <v>0</v>
      </c>
      <c r="CY39" s="47">
        <f>(SUMPRODUCT(--(CY$9=Quarterly_kt!$B$9:CZ$9),Quarterly_kt!$B39:CZ39)/INDEX(Fuel_Properties!$B$31:$IV$42,MATCH("D_Auto_Diesel",Fuel_Properties!$B$31:$B$42,0),MATCH(YEAR(CY$9),Fuel_Properties!$B$31:$EI$31,0)))/158.987295</f>
        <v>0</v>
      </c>
      <c r="CZ39" s="47">
        <f>(SUMPRODUCT(--(CZ$9=Quarterly_kt!$B$9:DA$9),Quarterly_kt!$B39:DA39)/INDEX(Fuel_Properties!$B$31:$IV$42,MATCH("D_Auto_Diesel",Fuel_Properties!$B$31:$B$42,0),MATCH(YEAR(CZ$9),Fuel_Properties!$B$31:$EI$31,0)))/158.987295</f>
        <v>0.14954151177821315</v>
      </c>
      <c r="DA39" s="47">
        <f>(SUMPRODUCT(--(DA$9=Quarterly_kt!$B$9:DB$9),Quarterly_kt!$B39:DB39)/INDEX(Fuel_Properties!$B$31:$IV$42,MATCH("D_Auto_Diesel",Fuel_Properties!$B$31:$B$42,0),MATCH(YEAR(DA$9),Fuel_Properties!$B$31:$EI$31,0)))/158.987295</f>
        <v>1.5780388500239515E-3</v>
      </c>
      <c r="DB39" s="47">
        <f>(SUMPRODUCT(--(DB$9=Quarterly_kt!$B$9:DC$9),Quarterly_kt!$B39:DC39)/INDEX(Fuel_Properties!$B$31:$IV$42,MATCH("D_Auto_Diesel",Fuel_Properties!$B$31:$B$42,0),MATCH(YEAR(DB$9),Fuel_Properties!$B$31:$EI$31,0)))/158.987295</f>
        <v>3.6169848435205466E-2</v>
      </c>
      <c r="DC39" s="47">
        <f>(SUMPRODUCT(--(DC$9=Quarterly_kt!$B$9:DD$9),Quarterly_kt!$B39:DD39)/INDEX(Fuel_Properties!$B$31:$IV$42,MATCH("D_Auto_Diesel",Fuel_Properties!$B$31:$B$42,0),MATCH(YEAR(DC$9),Fuel_Properties!$B$31:$EI$31,0)))/158.987295</f>
        <v>0</v>
      </c>
      <c r="DD39" s="47">
        <f>(SUMPRODUCT(--(DD$9=Quarterly_kt!$B$9:DE$9),Quarterly_kt!$B39:DE39)/INDEX(Fuel_Properties!$B$31:$IV$42,MATCH("D_Auto_Diesel",Fuel_Properties!$B$31:$B$42,0),MATCH(YEAR(DD$9),Fuel_Properties!$B$31:$EI$31,0)))/158.987295</f>
        <v>0</v>
      </c>
      <c r="DE39" s="47">
        <f>(SUMPRODUCT(--(DE$9=Quarterly_kt!$B$9:DF$9),Quarterly_kt!$B39:DF39)/INDEX(Fuel_Properties!$B$31:$IV$42,MATCH("D_Auto_Diesel",Fuel_Properties!$B$31:$B$42,0),MATCH(YEAR(DE$9),Fuel_Properties!$B$31:$EI$31,0)))/158.987295</f>
        <v>1.0440780991605702E-4</v>
      </c>
      <c r="DF39" s="47">
        <f>(SUMPRODUCT(--(DF$9=Quarterly_kt!$B$9:DG$9),Quarterly_kt!$B39:DG39)/INDEX(Fuel_Properties!$B$31:$IV$42,MATCH("D_Auto_Diesel",Fuel_Properties!$B$31:$B$42,0),MATCH(YEAR(DF$9),Fuel_Properties!$B$31:$EI$31,0)))/158.987295</f>
        <v>0</v>
      </c>
      <c r="DG39" s="47">
        <f>(SUMPRODUCT(--(DG$9=Quarterly_kt!$B$9:DH$9),Quarterly_kt!$B39:DH39)/INDEX(Fuel_Properties!$B$31:$IV$42,MATCH("D_Auto_Diesel",Fuel_Properties!$B$31:$B$42,0),MATCH(YEAR(DG$9),Fuel_Properties!$B$31:$EI$31,0)))/158.987295</f>
        <v>0</v>
      </c>
      <c r="DH39" s="47">
        <f>(SUMPRODUCT(--(DH$9=Quarterly_kt!$B$9:DI$9),Quarterly_kt!$B39:DI39)/INDEX(Fuel_Properties!$B$31:$IV$42,MATCH("D_Auto_Diesel",Fuel_Properties!$B$31:$B$42,0),MATCH(YEAR(DH$9),Fuel_Properties!$B$31:$EI$31,0)))/158.987295</f>
        <v>0</v>
      </c>
      <c r="DI39" s="47">
        <f>(SUMPRODUCT(--(DI$9=Quarterly_kt!$B$9:DJ$9),Quarterly_kt!$B39:DJ39)/INDEX(Fuel_Properties!$B$31:$IV$42,MATCH("D_Auto_Diesel",Fuel_Properties!$B$31:$B$42,0),MATCH(YEAR(DI$9),Fuel_Properties!$B$31:$EI$31,0)))/158.987295</f>
        <v>0</v>
      </c>
      <c r="DJ39" s="47">
        <f>(SUMPRODUCT(--(DJ$9=Quarterly_kt!$B$9:DK$9),Quarterly_kt!$B39:DK39)/INDEX(Fuel_Properties!$B$31:$IV$42,MATCH("D_Auto_Diesel",Fuel_Properties!$B$31:$B$42,0),MATCH(YEAR(DJ$9),Fuel_Properties!$B$31:$EI$31,0)))/158.987295</f>
        <v>0</v>
      </c>
      <c r="DK39" s="47">
        <f>(SUMPRODUCT(--(DK$9=Quarterly_kt!$B$9:DL$9),Quarterly_kt!$B39:DL39)/INDEX(Fuel_Properties!$B$31:$IV$42,MATCH("D_Auto_Diesel",Fuel_Properties!$B$31:$B$42,0),MATCH(YEAR(DK$9),Fuel_Properties!$B$31:$EI$31,0)))/158.987295</f>
        <v>0</v>
      </c>
      <c r="DL39" s="47">
        <f>(SUMPRODUCT(--(DL$9=Quarterly_kt!$B$9:DM$9),Quarterly_kt!$B39:DM39)/INDEX(Fuel_Properties!$B$31:$IV$42,MATCH("D_Auto_Diesel",Fuel_Properties!$B$31:$B$42,0),MATCH(YEAR(DL$9),Fuel_Properties!$B$31:$EI$31,0)))/158.987295</f>
        <v>0</v>
      </c>
      <c r="DM39" s="47">
        <f>(SUMPRODUCT(--(DM$9=Quarterly_kt!$B$9:DN$9),Quarterly_kt!$B39:DN39)/INDEX(Fuel_Properties!$B$31:$IV$42,MATCH("D_Auto_Diesel",Fuel_Properties!$B$31:$B$42,0),MATCH(YEAR(DM$9),Fuel_Properties!$B$31:$EI$31,0)))/158.987295</f>
        <v>5.2203833735843905E-2</v>
      </c>
      <c r="DN39" s="47">
        <f>(SUMPRODUCT(--(DN$9=Quarterly_kt!$B$9:DO$9),Quarterly_kt!$B39:DO39)/INDEX(Fuel_Properties!$B$31:$IV$42,MATCH("D_Auto_Diesel",Fuel_Properties!$B$31:$B$42,0),MATCH(YEAR(DN$9),Fuel_Properties!$B$31:$EI$31,0)))/158.987295</f>
        <v>0</v>
      </c>
      <c r="DO39" s="47">
        <f>(SUMPRODUCT(--(DO$9=Quarterly_kt!$B$9:DP$9),Quarterly_kt!$B39:DP39)/INDEX(Fuel_Properties!$B$31:$IV$42,MATCH("D_Auto_Diesel",Fuel_Properties!$B$31:$B$42,0),MATCH(YEAR(DO$9),Fuel_Properties!$B$31:$EI$31,0)))/158.987295</f>
        <v>4.9023414174650254E-2</v>
      </c>
      <c r="DP39" s="47">
        <f>(SUMPRODUCT(--(DP$9=Quarterly_kt!$B$9:DQ$9),Quarterly_kt!$B39:DQ39)/INDEX(Fuel_Properties!$B$31:$IV$42,MATCH("D_Auto_Diesel",Fuel_Properties!$B$31:$B$42,0),MATCH(YEAR(DP$9),Fuel_Properties!$B$31:$EI$31,0)))/158.987295</f>
        <v>0</v>
      </c>
      <c r="DQ39" s="47">
        <f>(SUMPRODUCT(--(DQ$9=Quarterly_kt!$B$9:DR$9),Quarterly_kt!$B39:DR39)/INDEX(Fuel_Properties!$B$31:$IV$42,MATCH("D_Auto_Diesel",Fuel_Properties!$B$31:$B$42,0),MATCH(YEAR(DQ$9),Fuel_Properties!$B$31:$EI$31,0)))/158.987295</f>
        <v>0</v>
      </c>
      <c r="DR39" s="47">
        <f>(SUMPRODUCT(--(DR$9=Quarterly_kt!$B$9:DS$9),Quarterly_kt!$B39:DS39)/INDEX(Fuel_Properties!$B$31:$IV$42,MATCH("D_Auto_Diesel",Fuel_Properties!$B$31:$B$42,0),MATCH(YEAR(DR$9),Fuel_Properties!$B$31:$EI$31,0)))/158.987295</f>
        <v>0</v>
      </c>
      <c r="DS39" s="47">
        <f>(SUMPRODUCT(--(DS$9=Quarterly_kt!$B$9:DT$9),Quarterly_kt!$B39:DT39)/INDEX(Fuel_Properties!$B$31:$IV$42,MATCH("D_Auto_Diesel",Fuel_Properties!$B$31:$B$42,0),MATCH(YEAR(DS$9),Fuel_Properties!$B$31:$EI$31,0)))/158.987295</f>
        <v>3.9204432315479917E-2</v>
      </c>
      <c r="DT39" s="47">
        <f>(SUMPRODUCT(--(DT$9=Quarterly_kt!$B$9:DU$9),Quarterly_kt!$B39:DU39)/INDEX(Fuel_Properties!$B$31:$IV$42,MATCH("D_Auto_Diesel",Fuel_Properties!$B$31:$B$42,0),MATCH(YEAR(DT$9),Fuel_Properties!$B$31:$EI$31,0)))/158.987295</f>
        <v>0</v>
      </c>
      <c r="DU39" s="47">
        <f>(SUMPRODUCT(--(DU$9=Quarterly_kt!$B$9:DV$9),Quarterly_kt!$B39:DV39)/INDEX(Fuel_Properties!$B$31:$IV$42,MATCH("D_Auto_Diesel",Fuel_Properties!$B$31:$B$42,0),MATCH(YEAR(DU$9),Fuel_Properties!$B$31:$EI$31,0)))/158.987295</f>
        <v>0</v>
      </c>
      <c r="DV39" s="47">
        <f>(SUMPRODUCT(--(DV$9=Quarterly_kt!$B$9:DW$9),Quarterly_kt!$B39:DW39)/INDEX(Fuel_Properties!$B$31:$IV$42,MATCH("D_Auto_Diesel",Fuel_Properties!$B$31:$B$42,0),MATCH(YEAR(DV$9),Fuel_Properties!$B$31:$EI$31,0)))/158.987295</f>
        <v>2.5179126288869268E-2</v>
      </c>
      <c r="DW39" s="47">
        <f>(SUMPRODUCT(--(DW$9=Quarterly_kt!$B$9:DX$9),Quarterly_kt!$B39:DX39)/INDEX(Fuel_Properties!$B$31:$IV$42,MATCH("D_Auto_Diesel",Fuel_Properties!$B$31:$B$42,0),MATCH(YEAR(DW$9),Fuel_Properties!$B$31:$EI$31,0)))/158.987295</f>
        <v>0</v>
      </c>
      <c r="DX39" s="47">
        <f>(SUMPRODUCT(--(DX$9=Quarterly_kt!$B$9:DY$9),Quarterly_kt!$B39:DY39)/INDEX(Fuel_Properties!$B$31:$IV$42,MATCH("D_Auto_Diesel",Fuel_Properties!$B$31:$B$42,0),MATCH(YEAR(DX$9),Fuel_Properties!$B$31:$EI$31,0)))/158.987295</f>
        <v>0</v>
      </c>
      <c r="DY39" s="47">
        <f>(SUMPRODUCT(--(DY$9=Quarterly_kt!$B$9:DZ$9),Quarterly_kt!$B39:DZ39)/INDEX(Fuel_Properties!$B$31:$IV$42,MATCH("D_Auto_Diesel",Fuel_Properties!$B$31:$B$42,0),MATCH(YEAR(DY$9),Fuel_Properties!$B$31:$EI$31,0)))/158.987295</f>
        <v>0</v>
      </c>
      <c r="DZ39" s="47">
        <f>(SUMPRODUCT(--(DZ$9=Quarterly_kt!$B$9:EA$9),Quarterly_kt!$B39:EA39)/INDEX(Fuel_Properties!$B$31:$IV$42,MATCH("D_Auto_Diesel",Fuel_Properties!$B$31:$B$42,0),MATCH(YEAR(DZ$9),Fuel_Properties!$B$31:$EI$31,0)))/158.987295</f>
        <v>0</v>
      </c>
      <c r="EA39" s="47">
        <f>(SUMPRODUCT(--(EA$9=Quarterly_kt!$B$9:EB$9),Quarterly_kt!$B39:EB39)/INDEX(Fuel_Properties!$B$31:$IV$42,MATCH("D_Auto_Diesel",Fuel_Properties!$B$31:$B$42,0),MATCH(YEAR(EA$9),Fuel_Properties!$B$31:$EI$31,0)))/158.987295</f>
        <v>0</v>
      </c>
      <c r="EB39" s="47">
        <f>(SUMPRODUCT(--(EB$9=Quarterly_kt!$B$9:EC$9),Quarterly_kt!$B39:EC39)/INDEX(Fuel_Properties!$B$31:$IV$42,MATCH("D_Auto_Diesel",Fuel_Properties!$B$31:$B$42,0),MATCH(YEAR(EB$9),Fuel_Properties!$B$31:$EI$31,0)))/158.987295</f>
        <v>1.5672974851812177E-3</v>
      </c>
      <c r="EC39" s="47">
        <f>(SUMPRODUCT(--(EC$9=Quarterly_kt!$B$9:ED$9),Quarterly_kt!$B39:ED39)/INDEX(Fuel_Properties!$B$31:$IV$42,MATCH("D_Auto_Diesel",Fuel_Properties!$B$31:$B$42,0),MATCH(YEAR(EC$9),Fuel_Properties!$B$31:$EI$31,0)))/158.987295</f>
        <v>0</v>
      </c>
      <c r="ED39" s="47">
        <f>(SUMPRODUCT(--(ED$9=Quarterly_kt!$B$9:EE$9),Quarterly_kt!$B39:EE39)/INDEX(Fuel_Properties!$B$31:$IV$42,MATCH("D_Auto_Diesel",Fuel_Properties!$B$31:$B$42,0),MATCH(YEAR(ED$9),Fuel_Properties!$B$31:$EI$31,0)))/158.987295</f>
        <v>0</v>
      </c>
      <c r="EE39" s="47">
        <f>(SUMPRODUCT(--(EE$9=Quarterly_kt!$B$9:EF$9),Quarterly_kt!$B39:EF39)/INDEX(Fuel_Properties!$B$31:$IV$42,MATCH("D_Auto_Diesel",Fuel_Properties!$B$31:$B$42,0),MATCH(YEAR(EE$9),Fuel_Properties!$B$31:$EI$31,0)))/158.987295</f>
        <v>0</v>
      </c>
      <c r="EF39" s="47">
        <f>(SUMPRODUCT(--(EF$9=Quarterly_kt!$B$9:EG$9),Quarterly_kt!$B39:EG39)/INDEX(Fuel_Properties!$B$31:$IV$42,MATCH("D_Auto_Diesel",Fuel_Properties!$B$31:$B$42,0),MATCH(YEAR(EF$9),Fuel_Properties!$B$31:$EI$31,0)))/158.987295</f>
        <v>0</v>
      </c>
      <c r="EG39" s="47">
        <f>(SUMPRODUCT(--(EG$9=Quarterly_kt!$B$9:EH$9),Quarterly_kt!$B39:EH39)/INDEX(Fuel_Properties!$B$31:$IV$42,MATCH("D_Auto_Diesel",Fuel_Properties!$B$31:$B$42,0),MATCH(YEAR(EG$9),Fuel_Properties!$B$31:$EI$31,0)))/158.987295</f>
        <v>0</v>
      </c>
      <c r="EH39" s="47">
        <f>(SUMPRODUCT(--(EH$9=Quarterly_kt!$B$9:EI$9),Quarterly_kt!$B39:EI39)/INDEX(Fuel_Properties!$B$31:$IV$42,MATCH("D_Auto_Diesel",Fuel_Properties!$B$31:$B$42,0),MATCH(YEAR(EH$9),Fuel_Properties!$B$31:$EI$31,0)))/158.987295</f>
        <v>4.5092327924529517E-4</v>
      </c>
      <c r="EI39" s="47">
        <f>(SUMPRODUCT(--(EI$9=Quarterly_kt!$B$9:EJ$9),Quarterly_kt!$B39:EJ39)/INDEX(Fuel_Properties!$B$31:$IV$42,MATCH("D_Auto_Diesel",Fuel_Properties!$B$31:$B$42,0),MATCH(YEAR(EI$9),Fuel_Properties!$B$31:$EI$31,0)))/158.987295</f>
        <v>3.3067707144654977E-4</v>
      </c>
      <c r="EJ39" s="47">
        <f>(SUMPRODUCT(--(EJ$9=Quarterly_kt!$B$9:EK$9),Quarterly_kt!$B39:EK39)/INDEX(Fuel_Properties!$B$31:$IV$42,MATCH("D_Auto_Diesel",Fuel_Properties!$B$31:$B$42,0),MATCH(YEAR(EJ$9),Fuel_Properties!$B$31:$EI$31,0)))/158.987295</f>
        <v>4.5092327924529517E-4</v>
      </c>
      <c r="EK39" s="47">
        <f>(SUMPRODUCT(--(EK$9=Quarterly_kt!$B$9:EL$9),Quarterly_kt!$B39:EL39)/INDEX(Fuel_Properties!$B$31:$IV$42,MATCH("D_Auto_Diesel",Fuel_Properties!$B$31:$B$42,0),MATCH(YEAR(EK$9),Fuel_Properties!$B$31:$EI$31,0)))/158.987295</f>
        <v>0</v>
      </c>
      <c r="EL39" s="47">
        <f>(SUMPRODUCT(--(EL$9=Quarterly_kt!$B$9:EM$9),Quarterly_kt!$B39:EM39)/INDEX(Fuel_Properties!$B$31:$IV$42,MATCH("D_Auto_Diesel",Fuel_Properties!$B$31:$B$42,0),MATCH(YEAR(EL$9),Fuel_Properties!$B$31:$EI$31,0)))/158.987295</f>
        <v>0</v>
      </c>
      <c r="EM39" s="47">
        <f>(SUMPRODUCT(--(EM$9=Quarterly_kt!$B$9:EN$9),Quarterly_kt!$B39:EN39)/INDEX(Fuel_Properties!$B$31:$IV$42,MATCH("D_Auto_Diesel",Fuel_Properties!$B$31:$B$42,0),MATCH(YEAR(EM$9),Fuel_Properties!$B$31:$EI$31,0)))/158.987295</f>
        <v>0</v>
      </c>
      <c r="EN39" s="47">
        <f>(SUMPRODUCT(--(EN$9=Quarterly_kt!$B$9:EO$9),Quarterly_kt!$B39:EO39)/INDEX(Fuel_Properties!$B$31:$IV$42,MATCH("D_Auto_Diesel",Fuel_Properties!$B$31:$B$42,0),MATCH(YEAR(EN$9),Fuel_Properties!$B$31:$EI$31,0)))/158.987295</f>
        <v>0</v>
      </c>
      <c r="EO39" s="47">
        <f>(SUMPRODUCT(--(EO$9=Quarterly_kt!$B$9:EP$9),Quarterly_kt!$B39:EP39)/INDEX(Fuel_Properties!$B$31:$IV$42,MATCH("D_Auto_Diesel",Fuel_Properties!$B$31:$B$42,0),MATCH(YEAR(EO$9),Fuel_Properties!$B$31:$EI$31,0)))/158.987295</f>
        <v>0</v>
      </c>
      <c r="EP39" s="47">
        <f>(SUMPRODUCT(--(EP$9=Quarterly_kt!$B$9:EQ$9),Quarterly_kt!$B39:EQ39)/INDEX(Fuel_Properties!$B$31:$IV$42,MATCH("D_Auto_Diesel",Fuel_Properties!$B$31:$B$42,0),MATCH(YEAR(EP$9),Fuel_Properties!$B$31:$EI$31,0)))/158.987295</f>
        <v>0</v>
      </c>
      <c r="EQ39" s="47">
        <f>(SUMPRODUCT(--(EQ$9=Quarterly_kt!$B$9:ER$9),Quarterly_kt!$B39:ER39)/INDEX(Fuel_Properties!$B$31:$IV$42,MATCH("D_Auto_Diesel",Fuel_Properties!$B$31:$B$42,0),MATCH(YEAR(EQ$9),Fuel_Properties!$B$31:$EI$31,0)))/158.987295</f>
        <v>0</v>
      </c>
      <c r="ER39" s="47">
        <f>(SUMPRODUCT(--(ER$9=Quarterly_kt!$B$9:ES$9),Quarterly_kt!$B39:ES39)/INDEX(Fuel_Properties!$B$31:$IV$42,MATCH("D_Auto_Diesel",Fuel_Properties!$B$31:$B$42,0),MATCH(YEAR(ER$9),Fuel_Properties!$B$31:$EI$31,0)))/158.987295</f>
        <v>3.8160292946370271E-4</v>
      </c>
      <c r="ES39" s="47">
        <f>(SUMPRODUCT(--(ES$9=Quarterly_kt!$B$9:ET$9),Quarterly_kt!$B39:ET39)/INDEX(Fuel_Properties!$B$31:$IV$42,MATCH("D_Auto_Diesel",Fuel_Properties!$B$31:$B$42,0),MATCH(YEAR(ES$9),Fuel_Properties!$B$31:$EI$31,0)))/158.987295</f>
        <v>9.4929824118697654E-4</v>
      </c>
      <c r="ET39" s="47">
        <f>(SUMPRODUCT(--(ET$9=Quarterly_kt!$B$9:EU$9),Quarterly_kt!$B39:EU39)/INDEX(Fuel_Properties!$B$31:$IV$42,MATCH("D_Auto_Diesel",Fuel_Properties!$B$31:$B$42,0),MATCH(YEAR(ET$9),Fuel_Properties!$B$31:$EI$31,0)))/158.987295</f>
        <v>0</v>
      </c>
      <c r="EU39" s="47">
        <f>(SUMPRODUCT(--(EU$9=Quarterly_kt!$B$9:EV$9),Quarterly_kt!$B39:EV39)/INDEX(Fuel_Properties!$B$31:$IV$42,MATCH("D_Auto_Diesel",Fuel_Properties!$B$31:$B$42,0),MATCH(YEAR(EU$9),Fuel_Properties!$B$31:$EI$31,0)))/158.987295</f>
        <v>0</v>
      </c>
      <c r="EV39" s="47">
        <f>(SUMPRODUCT(--(EV$9=Quarterly_kt!$B$9:EW$9),Quarterly_kt!$B39:EW39)/INDEX(Fuel_Properties!$B$31:$IV$42,MATCH("D_Auto_Diesel",Fuel_Properties!$B$31:$B$42,0),MATCH(YEAR(EV$9),Fuel_Properties!$B$31:$EI$31,0)))/158.987295</f>
        <v>0</v>
      </c>
      <c r="EW39" s="47">
        <f>(SUMPRODUCT(--(EW$9=Quarterly_kt!$B$9:EX$9),Quarterly_kt!$B39:EX39)/INDEX(Fuel_Properties!$B$31:$IV$42,MATCH("D_Auto_Diesel",Fuel_Properties!$B$31:$B$42,0),MATCH(YEAR(EW$9),Fuel_Properties!$B$31:$EI$31,0)))/158.987295</f>
        <v>0</v>
      </c>
      <c r="EX39" s="47">
        <f>(SUMPRODUCT(--(EX$9=Quarterly_kt!$B$9:EY$9),Quarterly_kt!$B39:EY39)/INDEX(Fuel_Properties!$B$31:$IV$42,MATCH("D_Auto_Diesel",Fuel_Properties!$B$31:$B$42,0),MATCH(YEAR(EX$9),Fuel_Properties!$B$31:$EI$31,0)))/158.987295</f>
        <v>0</v>
      </c>
      <c r="EY39" s="47">
        <f>(SUMPRODUCT(--(EY$9=Quarterly_kt!$B$9:EZ$9),Quarterly_kt!$B39:EZ39)/INDEX(Fuel_Properties!$B$31:$IV$42,MATCH("D_Auto_Diesel",Fuel_Properties!$B$31:$B$42,0),MATCH(YEAR(EY$9),Fuel_Properties!$B$31:$EI$31,0)))/158.987295</f>
        <v>0</v>
      </c>
      <c r="EZ39" s="47">
        <f>(SUMPRODUCT(--(EZ$9=Quarterly_kt!$B$9:FA$9),Quarterly_kt!$B39:FA39)/INDEX(Fuel_Properties!$B$31:$IV$42,MATCH("D_Auto_Diesel",Fuel_Properties!$B$31:$B$42,0),MATCH(YEAR(EZ$9),Fuel_Properties!$B$31:$EI$31,0)))/158.987295</f>
        <v>0</v>
      </c>
      <c r="FA39" s="47">
        <f>(SUMPRODUCT(--(FA$9=Quarterly_kt!$B$9:FB$9),Quarterly_kt!$B39:FB39)/INDEX(Fuel_Properties!$B$31:$IV$42,MATCH("D_Auto_Diesel",Fuel_Properties!$B$31:$B$42,0),MATCH(YEAR(FA$9),Fuel_Properties!$B$31:$EI$31,0)))/158.987295</f>
        <v>0</v>
      </c>
      <c r="FB39" s="47">
        <f>(SUMPRODUCT(--(FB$9=Quarterly_kt!$B$9:FC$9),Quarterly_kt!$B39:FC39)/INDEX(Fuel_Properties!$B$31:$IV$42,MATCH("D_Auto_Diesel",Fuel_Properties!$B$31:$B$42,0),MATCH(YEAR(FB$9),Fuel_Properties!$B$31:$EI$31,0)))/158.987295</f>
        <v>0</v>
      </c>
      <c r="FC39" s="47">
        <f>(SUMPRODUCT(--(FC$9=Quarterly_kt!$B$9:FD$9),Quarterly_kt!$B39:FD39)/INDEX(Fuel_Properties!$B$31:$IV$42,MATCH("D_Auto_Diesel",Fuel_Properties!$B$31:$B$42,0),MATCH(YEAR(FC$9),Fuel_Properties!$B$31:$EI$31,0)))/158.987295</f>
        <v>0</v>
      </c>
      <c r="FD39" s="47">
        <f>(SUMPRODUCT(--(FD$9=Quarterly_kt!$B$9:FE$9),Quarterly_kt!$B39:FE39)/INDEX(Fuel_Properties!$B$31:$IV$42,MATCH("D_Auto_Diesel",Fuel_Properties!$B$31:$B$42,0),MATCH(YEAR(FD$9),Fuel_Properties!$B$31:$EI$31,0)))/158.987295</f>
        <v>0</v>
      </c>
      <c r="FE39" s="47">
        <f>(SUMPRODUCT(--(FE$9=Quarterly_kt!$B$9:FF$9),Quarterly_kt!$B39:FF39)/INDEX(Fuel_Properties!$B$31:$IV$42,MATCH("D_Auto_Diesel",Fuel_Properties!$B$31:$B$42,0),MATCH(YEAR(FE$9),Fuel_Properties!$B$31:$EI$31,0)))/158.987295</f>
        <v>0</v>
      </c>
      <c r="FF39" s="47">
        <f>(SUMPRODUCT(--(FF$9=Quarterly_kt!$B$9:FG$9),Quarterly_kt!$B39:FG39)/INDEX(Fuel_Properties!$B$31:$IV$42,MATCH("D_Auto_Diesel",Fuel_Properties!$B$31:$B$42,0),MATCH(YEAR(FF$9),Fuel_Properties!$B$31:$EI$31,0)))/158.987295</f>
        <v>0</v>
      </c>
      <c r="FG39" s="47">
        <f>(SUMPRODUCT(--(FG$9=Quarterly_kt!$B$9:FH$9),Quarterly_kt!$B39:FH39)/INDEX(Fuel_Properties!$B$31:$IV$42,MATCH("D_Auto_Diesel",Fuel_Properties!$B$31:$B$42,0),MATCH(YEAR(FG$9),Fuel_Properties!$B$31:$EI$31,0)))/158.987295</f>
        <v>0</v>
      </c>
      <c r="FH39" s="47">
        <f>(SUMPRODUCT(--(FH$9=Quarterly_kt!$B$9:FI$9),Quarterly_kt!$B39:FI39)/INDEX(Fuel_Properties!$B$31:$IV$42,MATCH("D_Auto_Diesel",Fuel_Properties!$B$31:$B$42,0),MATCH(YEAR(FH$9),Fuel_Properties!$B$31:$EI$31,0)))/158.987295</f>
        <v>0</v>
      </c>
      <c r="FI39" s="47">
        <f>(SUMPRODUCT(--(FI$9=Quarterly_kt!$B$9:FJ$9),Quarterly_kt!$B39:FJ39)/INDEX(Fuel_Properties!$B$31:$IV$42,MATCH("D_Auto_Diesel",Fuel_Properties!$B$31:$B$42,0),MATCH(YEAR(FI$9),Fuel_Properties!$B$31:$EI$31,0)))/158.987295</f>
        <v>2.2644586911136386E-2</v>
      </c>
      <c r="FJ39" s="47">
        <f>(SUMPRODUCT(--(FJ$9=Quarterly_kt!$B$9:FK$9),Quarterly_kt!$B39:FK39)/INDEX(Fuel_Properties!$B$31:$IV$42,MATCH("D_Auto_Diesel",Fuel_Properties!$B$31:$B$42,0),MATCH(YEAR(FJ$9),Fuel_Properties!$B$31:$EI$31,0)))/158.987295</f>
        <v>0</v>
      </c>
      <c r="FK39" s="47">
        <f>(SUMPRODUCT(--(FK$9=Quarterly_kt!$B$9:FL$9),Quarterly_kt!$B39:FL39)/INDEX(Fuel_Properties!$B$31:$IV$42,MATCH("D_Auto_Diesel",Fuel_Properties!$B$31:$B$42,0),MATCH(YEAR(FK$9),Fuel_Properties!$B$31:$EI$31,0)))/158.987295</f>
        <v>0</v>
      </c>
      <c r="FL39" s="47">
        <f>(SUMPRODUCT(--(FL$9=Quarterly_kt!$B$9:FN$9),Quarterly_kt!$B39:FN39)/INDEX(Fuel_Properties!$B$31:$IV$42,MATCH("D_Auto_Diesel",Fuel_Properties!$B$31:$B$42,0),MATCH(YEAR(FL$9),Fuel_Properties!$B$31:$EI$31,0)))/158.987295</f>
        <v>0.15535636514485895</v>
      </c>
      <c r="FM39" s="47">
        <f>(SUMPRODUCT(--(FM$9=Quarterly_kt!$B$9:FO$9),Quarterly_kt!$B39:FO39)/INDEX(Fuel_Properties!$B$31:$IV$42,MATCH("D_Auto_Diesel",Fuel_Properties!$B$31:$B$42,0),MATCH(YEAR(FM$9),Fuel_Properties!$B$31:$EI$31,0)))/158.987295</f>
        <v>0</v>
      </c>
      <c r="FN39" s="47">
        <f>(SUMPRODUCT(--(FN$9=Quarterly_kt!$B$9:FO$9),Quarterly_kt!$B39:FO39)/INDEX(Fuel_Properties!$B$31:$IV$42,MATCH("D_Auto_Diesel",Fuel_Properties!$B$31:$B$42,0),MATCH(YEAR(FN$9),Fuel_Properties!$B$31:$EI$31,0)))/158.987295</f>
        <v>0</v>
      </c>
      <c r="FO39" s="47">
        <f>(SUMPRODUCT(--(FO$9=Quarterly_kt!$B$9:FP$9),Quarterly_kt!$B39:FP39)/INDEX(Fuel_Properties!$B$31:$IV$42,MATCH("D_Auto_Diesel",Fuel_Properties!$B$31:$B$42,0),MATCH(YEAR(FO$9),Fuel_Properties!$B$31:$EI$31,0)))/158.987295</f>
        <v>0</v>
      </c>
      <c r="FP39" s="47">
        <f>(SUMPRODUCT(--(FP$9=Quarterly_kt!$B$9:FQ$9),Quarterly_kt!$B39:FQ39)/INDEX(Fuel_Properties!$B$31:$IV$42,MATCH("D_Auto_Diesel",Fuel_Properties!$B$31:$B$42,0),MATCH(YEAR(FP$9),Fuel_Properties!$B$31:$EI$31,0)))/158.987295</f>
        <v>0</v>
      </c>
      <c r="FQ39" s="47">
        <f>(SUMPRODUCT(--(FQ$9=Quarterly_kt!$B$9:FR$9),Quarterly_kt!$B39:FR39)/INDEX(Fuel_Properties!$B$31:$IV$42,MATCH("D_Auto_Diesel",Fuel_Properties!$B$31:$B$42,0),MATCH(YEAR(FQ$9),Fuel_Properties!$B$31:$EI$31,0)))/158.987295</f>
        <v>0</v>
      </c>
      <c r="FR39" s="47">
        <f>(SUMPRODUCT(--(FR$9=Quarterly_kt!$B$9:FS$9),Quarterly_kt!$B39:FS39)/INDEX(Fuel_Properties!$B$31:$IV$42,MATCH("D_Auto_Diesel",Fuel_Properties!$B$31:$B$42,0),MATCH(YEAR(FR$9),Fuel_Properties!$B$31:$EI$31,0)))/158.987295</f>
        <v>0</v>
      </c>
      <c r="FS39" s="47">
        <f>(SUMPRODUCT(--(FS$9=Quarterly_kt!$B$9:FT$9),Quarterly_kt!$B39:FT39)/INDEX(Fuel_Properties!$B$31:$IV$42,MATCH("D_Auto_Diesel",Fuel_Properties!$B$31:$B$42,0),MATCH(YEAR(FS$9),Fuel_Properties!$B$31:$EI$31,0)))/158.987295</f>
        <v>0</v>
      </c>
      <c r="FT39" s="47">
        <f>(SUMPRODUCT(--(FT$9=Quarterly_kt!$B$9:FU$9),Quarterly_kt!$B39:FU39)/INDEX(Fuel_Properties!$B$31:$IV$42,MATCH("D_Auto_Diesel",Fuel_Properties!$B$31:$B$42,0),MATCH(YEAR(FT$9),Fuel_Properties!$B$31:$EI$31,0)))/158.987295</f>
        <v>0.16690318327971523</v>
      </c>
      <c r="FU39" s="47">
        <f>(SUMPRODUCT(--(FU$9=Quarterly_kt!$B$9:FV$9),Quarterly_kt!$B39:FV39)/INDEX(Fuel_Properties!$B$31:$IV$42,MATCH("D_Auto_Diesel",Fuel_Properties!$B$31:$B$42,0),MATCH(YEAR(FU$9),Fuel_Properties!$B$31:$EI$31,0)))/158.987295</f>
        <v>2.156960694758937E-2</v>
      </c>
      <c r="FV39" s="47">
        <f>(SUMPRODUCT(--(FV$9=Quarterly_kt!$B$9:FW$9),Quarterly_kt!$B39:FW39)/INDEX(Fuel_Properties!$B$31:$IV$42,MATCH("D_Auto_Diesel",Fuel_Properties!$B$31:$B$42,0),MATCH(YEAR(FV$9),Fuel_Properties!$B$31:$EI$31,0)))/158.987295</f>
        <v>0</v>
      </c>
    </row>
    <row r="40" spans="1:178" ht="15" x14ac:dyDescent="0.25">
      <c r="A40" s="49" t="s">
        <v>27</v>
      </c>
      <c r="B40" s="47">
        <v>0</v>
      </c>
      <c r="C40" s="47">
        <v>0</v>
      </c>
      <c r="D40" s="47">
        <v>0</v>
      </c>
      <c r="E40" s="47">
        <v>0</v>
      </c>
      <c r="F40" s="47">
        <v>0</v>
      </c>
      <c r="G40" s="47">
        <v>0</v>
      </c>
      <c r="H40" s="47">
        <v>0</v>
      </c>
      <c r="I40" s="47">
        <v>0</v>
      </c>
      <c r="J40" s="47">
        <v>0</v>
      </c>
      <c r="K40" s="47">
        <v>0</v>
      </c>
      <c r="L40" s="47">
        <v>0</v>
      </c>
      <c r="M40" s="47">
        <v>0</v>
      </c>
      <c r="N40" s="47">
        <v>0</v>
      </c>
      <c r="O40" s="47">
        <v>0</v>
      </c>
      <c r="P40" s="47">
        <v>0.12168109663062487</v>
      </c>
      <c r="Q40" s="47">
        <v>0.10335365513096684</v>
      </c>
      <c r="R40" s="47">
        <v>0</v>
      </c>
      <c r="S40" s="47">
        <v>0</v>
      </c>
      <c r="T40" s="47">
        <v>0.12083130288456553</v>
      </c>
      <c r="U40" s="47">
        <v>0.15388627221947271</v>
      </c>
      <c r="V40" s="47">
        <v>0</v>
      </c>
      <c r="W40" s="47">
        <v>0.12106549801143228</v>
      </c>
      <c r="X40" s="47">
        <v>6.7733798046908392E-2</v>
      </c>
      <c r="Y40" s="47">
        <v>8.3447069347292985E-2</v>
      </c>
      <c r="Z40" s="47">
        <v>0</v>
      </c>
      <c r="AA40" s="47">
        <v>0</v>
      </c>
      <c r="AB40" s="47">
        <v>0.13306297979634898</v>
      </c>
      <c r="AC40" s="47">
        <v>0</v>
      </c>
      <c r="AD40" s="47">
        <v>0</v>
      </c>
      <c r="AE40" s="47">
        <v>0.13287562369485556</v>
      </c>
      <c r="AF40" s="47">
        <v>0</v>
      </c>
      <c r="AG40" s="47">
        <v>0</v>
      </c>
      <c r="AH40" s="47">
        <v>0</v>
      </c>
      <c r="AI40" s="47">
        <v>0</v>
      </c>
      <c r="AJ40" s="47">
        <v>0</v>
      </c>
      <c r="AK40" s="47">
        <v>0</v>
      </c>
      <c r="AL40" s="47">
        <v>0</v>
      </c>
      <c r="AM40" s="47">
        <v>0</v>
      </c>
      <c r="AN40" s="47">
        <v>0</v>
      </c>
      <c r="AO40" s="47">
        <v>9.234648416822952E-2</v>
      </c>
      <c r="AP40" s="47">
        <v>0.14836595851475642</v>
      </c>
      <c r="AQ40" s="47">
        <v>0</v>
      </c>
      <c r="AR40" s="47">
        <v>0.16827254429843025</v>
      </c>
      <c r="AS40" s="47">
        <v>0.20261893247577409</v>
      </c>
      <c r="AT40" s="47">
        <v>0.16439828777112028</v>
      </c>
      <c r="AU40" s="47">
        <v>0.26250597206027193</v>
      </c>
      <c r="AV40" s="47">
        <v>0</v>
      </c>
      <c r="AW40" s="47">
        <v>0.10692680363801954</v>
      </c>
      <c r="AX40" s="47">
        <v>0.1175391885297529</v>
      </c>
      <c r="AY40" s="47">
        <v>0</v>
      </c>
      <c r="AZ40" s="47">
        <v>0</v>
      </c>
      <c r="BA40" s="47">
        <v>0</v>
      </c>
      <c r="BB40" s="47">
        <v>0</v>
      </c>
      <c r="BC40" s="47">
        <v>0</v>
      </c>
      <c r="BD40" s="47">
        <v>0</v>
      </c>
      <c r="BE40" s="47">
        <v>8.9368577564974877E-2</v>
      </c>
      <c r="BF40" s="47">
        <v>0</v>
      </c>
      <c r="BG40" s="47">
        <v>0</v>
      </c>
      <c r="BH40" s="47">
        <v>0</v>
      </c>
      <c r="BI40" s="47">
        <v>0</v>
      </c>
      <c r="BJ40" s="47">
        <v>4.6752038611942597E-2</v>
      </c>
      <c r="BK40" s="47">
        <v>0.12917523168899711</v>
      </c>
      <c r="BL40" s="47">
        <v>0</v>
      </c>
      <c r="BM40" s="47">
        <v>0</v>
      </c>
      <c r="BN40" s="47">
        <v>6.3230914341793499E-3</v>
      </c>
      <c r="BO40" s="47">
        <v>1.5918577337600031E-2</v>
      </c>
      <c r="BP40" s="47">
        <v>0</v>
      </c>
      <c r="BQ40" s="47">
        <v>8.3551864290216063E-2</v>
      </c>
      <c r="BR40" s="47">
        <v>0</v>
      </c>
      <c r="BS40" s="47">
        <v>0</v>
      </c>
      <c r="BT40" s="47">
        <v>0</v>
      </c>
      <c r="BU40" s="47">
        <v>0.15988103088465491</v>
      </c>
      <c r="BV40" s="47">
        <v>0.16041112974264005</v>
      </c>
      <c r="BW40" s="47">
        <v>0</v>
      </c>
      <c r="BX40" s="47">
        <v>1.3325083211817957E-2</v>
      </c>
      <c r="BY40" s="47">
        <v>6.4342447257065019E-2</v>
      </c>
      <c r="BZ40" s="47">
        <v>1.9974313046286558E-2</v>
      </c>
      <c r="CA40" s="47">
        <v>0.11313008958604885</v>
      </c>
      <c r="CB40" s="47">
        <v>2.8919823454220291E-2</v>
      </c>
      <c r="CC40" s="47">
        <v>1.2606247554037565E-2</v>
      </c>
      <c r="CD40" s="47">
        <v>2.8653588025412735E-2</v>
      </c>
      <c r="CE40" s="47">
        <v>6.6755789562447571E-2</v>
      </c>
      <c r="CF40" s="47">
        <v>1.45532999919091E-2</v>
      </c>
      <c r="CG40" s="47">
        <v>0</v>
      </c>
      <c r="CH40" s="47">
        <v>0</v>
      </c>
      <c r="CI40" s="47">
        <v>0</v>
      </c>
      <c r="CJ40" s="47">
        <v>0</v>
      </c>
      <c r="CK40" s="47">
        <v>0</v>
      </c>
      <c r="CL40" s="47">
        <v>0</v>
      </c>
      <c r="CM40" s="47">
        <v>0.14574392961497393</v>
      </c>
      <c r="CN40" s="47">
        <v>0</v>
      </c>
      <c r="CO40" s="47">
        <v>0.18855458656722821</v>
      </c>
      <c r="CP40" s="47">
        <v>5.4471768734025046E-2</v>
      </c>
      <c r="CQ40" s="47">
        <v>5.5370313306250536E-2</v>
      </c>
      <c r="CR40" s="47">
        <v>0.13660539852115472</v>
      </c>
      <c r="CS40" s="47">
        <v>0</v>
      </c>
      <c r="CT40" s="47">
        <v>0.13285147897496824</v>
      </c>
      <c r="CU40" s="47">
        <v>6.0581871825158361E-2</v>
      </c>
      <c r="CV40" s="47">
        <v>0</v>
      </c>
      <c r="CW40" s="47">
        <v>0.10406477323515172</v>
      </c>
      <c r="CX40" s="47">
        <v>0</v>
      </c>
      <c r="CY40" s="47">
        <v>2.792144059619197E-2</v>
      </c>
      <c r="CZ40" s="47">
        <v>9.3242303054124731E-2</v>
      </c>
      <c r="DA40" s="47">
        <v>0.3575009338027802</v>
      </c>
      <c r="DB40" s="47">
        <v>9.4566824312442316E-2</v>
      </c>
      <c r="DC40" s="47">
        <v>0.23830067643991917</v>
      </c>
      <c r="DD40" s="47">
        <v>0.25289037793857305</v>
      </c>
      <c r="DE40" s="47">
        <v>6.6432395373204306E-2</v>
      </c>
      <c r="DF40" s="47">
        <v>0.14405333464204598</v>
      </c>
      <c r="DG40" s="47">
        <v>6.2146004969402729E-2</v>
      </c>
      <c r="DH40" s="47">
        <v>5.5609925192177334E-2</v>
      </c>
      <c r="DI40" s="47">
        <v>9.7888111286816515E-2</v>
      </c>
      <c r="DJ40" s="47">
        <v>0.25507849980612984</v>
      </c>
      <c r="DK40" s="47">
        <v>0.23659181299543641</v>
      </c>
      <c r="DL40" s="47">
        <v>0.25033115411277801</v>
      </c>
      <c r="DM40" s="47">
        <v>5.5704983747591537E-2</v>
      </c>
      <c r="DN40" s="47">
        <v>5.9823100853056838E-2</v>
      </c>
      <c r="DO40" s="47">
        <v>0</v>
      </c>
      <c r="DP40" s="47">
        <v>0.15339734824837314</v>
      </c>
      <c r="DQ40" s="47">
        <v>6.6946349837195593E-2</v>
      </c>
      <c r="DR40" s="47">
        <v>0.14470561144262448</v>
      </c>
      <c r="DS40" s="47">
        <v>8.8465536351580512E-2</v>
      </c>
      <c r="DT40" s="47">
        <v>5.3087344504225788E-2</v>
      </c>
      <c r="DU40" s="47">
        <v>0.21535939567021928</v>
      </c>
      <c r="DV40" s="47">
        <v>0.37737916063208471</v>
      </c>
      <c r="DW40" s="47">
        <v>0.14195570332794646</v>
      </c>
      <c r="DX40" s="47">
        <v>0.10057677005526107</v>
      </c>
      <c r="DY40" s="47">
        <v>0.40134675728515257</v>
      </c>
      <c r="DZ40" s="47">
        <v>6.2851528855742744E-2</v>
      </c>
      <c r="EA40" s="47">
        <v>0.24253148279665795</v>
      </c>
      <c r="EB40" s="47">
        <v>0.14889708430356852</v>
      </c>
      <c r="EC40" s="47">
        <v>0.12743358799873455</v>
      </c>
      <c r="ED40" s="47">
        <v>0.1727734815246606</v>
      </c>
      <c r="EE40" s="47">
        <v>6.6725254344892612E-2</v>
      </c>
      <c r="EF40" s="47">
        <v>0.18879005599328014</v>
      </c>
      <c r="EG40" s="47">
        <v>0.27910798195272146</v>
      </c>
      <c r="EH40" s="47">
        <v>0.11221157735666279</v>
      </c>
      <c r="EI40" s="47">
        <v>0.12648179634074758</v>
      </c>
      <c r="EJ40" s="47">
        <v>0.53708338641919395</v>
      </c>
      <c r="EK40" s="47">
        <v>0.40019844069779131</v>
      </c>
      <c r="EL40" s="47">
        <v>0.30044978467323169</v>
      </c>
      <c r="EM40" s="47">
        <v>0.22219703402704907</v>
      </c>
      <c r="EN40" s="47">
        <v>0.38804245648666519</v>
      </c>
      <c r="EO40" s="47">
        <v>0.41890055817455335</v>
      </c>
      <c r="EP40" s="47">
        <v>5.8944523937991912E-2</v>
      </c>
      <c r="EQ40" s="47">
        <v>0</v>
      </c>
      <c r="ER40" s="47">
        <v>0.20259762322584915</v>
      </c>
      <c r="ES40" s="47">
        <v>0.15221752163408428</v>
      </c>
      <c r="ET40" s="47">
        <v>0.34887490590941556</v>
      </c>
      <c r="EU40" s="47">
        <v>0.36409161667841233</v>
      </c>
      <c r="EV40" s="47">
        <v>0.25110660056556244</v>
      </c>
      <c r="EW40" s="47">
        <v>0.52816449955414102</v>
      </c>
      <c r="EX40" s="47">
        <v>0.45449357178731487</v>
      </c>
      <c r="EY40" s="47">
        <v>0.43287309476548363</v>
      </c>
      <c r="EZ40" s="47">
        <v>0.57703675434374346</v>
      </c>
      <c r="FA40" s="47">
        <v>0.30124671515658991</v>
      </c>
      <c r="FB40" s="47">
        <v>7.7203475897971746E-2</v>
      </c>
      <c r="FC40" s="47">
        <v>0.55569011673079216</v>
      </c>
      <c r="FD40" s="47">
        <v>0.4985898989972341</v>
      </c>
      <c r="FE40" s="47">
        <v>0.31723198936147406</v>
      </c>
      <c r="FF40" s="47">
        <v>0</v>
      </c>
      <c r="FG40" s="47">
        <v>0.14834987367347846</v>
      </c>
      <c r="FH40" s="47">
        <v>0.35660401078595688</v>
      </c>
      <c r="FI40" s="47">
        <v>0.25259652211982214</v>
      </c>
      <c r="FJ40" s="47">
        <v>0.37950523206851788</v>
      </c>
      <c r="FK40" s="47">
        <v>0.31541726596359676</v>
      </c>
      <c r="FL40" s="47">
        <v>0.10964906135439012</v>
      </c>
      <c r="FM40" s="47">
        <v>1.8193040500643794E-2</v>
      </c>
      <c r="FN40" s="47">
        <v>7.589706486731275E-2</v>
      </c>
      <c r="FO40" s="47">
        <v>0.11249762852555871</v>
      </c>
      <c r="FP40" s="47">
        <v>0.36661062676679534</v>
      </c>
      <c r="FQ40" s="47">
        <v>0.19372617066807843</v>
      </c>
      <c r="FR40" s="47">
        <v>0</v>
      </c>
      <c r="FS40" s="47">
        <v>8.4112959285438993E-2</v>
      </c>
      <c r="FT40" s="47">
        <v>0.58274268878789259</v>
      </c>
      <c r="FU40" s="47">
        <v>0.19297960923820076</v>
      </c>
      <c r="FV40" s="47">
        <v>0.12575835349390294</v>
      </c>
    </row>
    <row r="41" spans="1:178" ht="15" x14ac:dyDescent="0.25">
      <c r="A41" s="49" t="s">
        <v>28</v>
      </c>
      <c r="B41" s="47">
        <f t="shared" ref="B41:BM41" si="52">SUM(B42:B44)</f>
        <v>0</v>
      </c>
      <c r="C41" s="47">
        <f t="shared" si="52"/>
        <v>0</v>
      </c>
      <c r="D41" s="47">
        <f t="shared" si="52"/>
        <v>0</v>
      </c>
      <c r="E41" s="47">
        <f t="shared" si="52"/>
        <v>0</v>
      </c>
      <c r="F41" s="47">
        <f t="shared" si="52"/>
        <v>0</v>
      </c>
      <c r="G41" s="47">
        <f t="shared" si="52"/>
        <v>0</v>
      </c>
      <c r="H41" s="47">
        <f t="shared" si="52"/>
        <v>0</v>
      </c>
      <c r="I41" s="47">
        <f t="shared" si="52"/>
        <v>0</v>
      </c>
      <c r="J41" s="47">
        <f t="shared" si="52"/>
        <v>0</v>
      </c>
      <c r="K41" s="47">
        <f t="shared" si="52"/>
        <v>0</v>
      </c>
      <c r="L41" s="47">
        <f t="shared" si="52"/>
        <v>0</v>
      </c>
      <c r="M41" s="47">
        <f t="shared" si="52"/>
        <v>0</v>
      </c>
      <c r="N41" s="47">
        <f t="shared" si="52"/>
        <v>0</v>
      </c>
      <c r="O41" s="47">
        <f t="shared" si="52"/>
        <v>0</v>
      </c>
      <c r="P41" s="47">
        <f t="shared" si="52"/>
        <v>0</v>
      </c>
      <c r="Q41" s="47">
        <f t="shared" si="52"/>
        <v>0</v>
      </c>
      <c r="R41" s="47">
        <f t="shared" si="52"/>
        <v>0</v>
      </c>
      <c r="S41" s="47">
        <f t="shared" si="52"/>
        <v>0</v>
      </c>
      <c r="T41" s="47">
        <f t="shared" si="52"/>
        <v>0</v>
      </c>
      <c r="U41" s="47">
        <f t="shared" si="52"/>
        <v>0</v>
      </c>
      <c r="V41" s="47">
        <f t="shared" si="52"/>
        <v>0</v>
      </c>
      <c r="W41" s="47">
        <f t="shared" si="52"/>
        <v>0</v>
      </c>
      <c r="X41" s="47">
        <f t="shared" si="52"/>
        <v>0</v>
      </c>
      <c r="Y41" s="47">
        <f t="shared" si="52"/>
        <v>0</v>
      </c>
      <c r="Z41" s="47">
        <f t="shared" si="52"/>
        <v>0</v>
      </c>
      <c r="AA41" s="47">
        <f t="shared" si="52"/>
        <v>0</v>
      </c>
      <c r="AB41" s="47">
        <f t="shared" si="52"/>
        <v>0</v>
      </c>
      <c r="AC41" s="47">
        <f t="shared" si="52"/>
        <v>0</v>
      </c>
      <c r="AD41" s="47">
        <f t="shared" si="52"/>
        <v>0</v>
      </c>
      <c r="AE41" s="47">
        <f t="shared" si="52"/>
        <v>0</v>
      </c>
      <c r="AF41" s="47">
        <f t="shared" si="52"/>
        <v>0</v>
      </c>
      <c r="AG41" s="47">
        <f t="shared" si="52"/>
        <v>0</v>
      </c>
      <c r="AH41" s="47">
        <f t="shared" si="52"/>
        <v>0</v>
      </c>
      <c r="AI41" s="47">
        <f t="shared" si="52"/>
        <v>0</v>
      </c>
      <c r="AJ41" s="47">
        <f t="shared" si="52"/>
        <v>0</v>
      </c>
      <c r="AK41" s="47">
        <f t="shared" si="52"/>
        <v>0</v>
      </c>
      <c r="AL41" s="47">
        <f t="shared" si="52"/>
        <v>0</v>
      </c>
      <c r="AM41" s="47">
        <f t="shared" si="52"/>
        <v>0</v>
      </c>
      <c r="AN41" s="47">
        <f t="shared" si="52"/>
        <v>0</v>
      </c>
      <c r="AO41" s="47">
        <f t="shared" si="52"/>
        <v>0</v>
      </c>
      <c r="AP41" s="47">
        <f t="shared" si="52"/>
        <v>0</v>
      </c>
      <c r="AQ41" s="47">
        <f t="shared" si="52"/>
        <v>0</v>
      </c>
      <c r="AR41" s="47">
        <f t="shared" si="52"/>
        <v>0</v>
      </c>
      <c r="AS41" s="47">
        <f t="shared" si="52"/>
        <v>0</v>
      </c>
      <c r="AT41" s="47">
        <f t="shared" si="52"/>
        <v>0</v>
      </c>
      <c r="AU41" s="47">
        <f t="shared" si="52"/>
        <v>0</v>
      </c>
      <c r="AV41" s="47">
        <f t="shared" si="52"/>
        <v>0</v>
      </c>
      <c r="AW41" s="47">
        <f t="shared" si="52"/>
        <v>0</v>
      </c>
      <c r="AX41" s="47">
        <f t="shared" si="52"/>
        <v>0</v>
      </c>
      <c r="AY41" s="47">
        <f t="shared" si="52"/>
        <v>0</v>
      </c>
      <c r="AZ41" s="47">
        <f t="shared" si="52"/>
        <v>0</v>
      </c>
      <c r="BA41" s="47">
        <f t="shared" si="52"/>
        <v>0</v>
      </c>
      <c r="BB41" s="47">
        <f t="shared" si="52"/>
        <v>0</v>
      </c>
      <c r="BC41" s="47">
        <f t="shared" si="52"/>
        <v>0</v>
      </c>
      <c r="BD41" s="47">
        <f t="shared" si="52"/>
        <v>4.9146078088273343E-2</v>
      </c>
      <c r="BE41" s="47">
        <f t="shared" si="52"/>
        <v>0.12470302405957431</v>
      </c>
      <c r="BF41" s="47">
        <f t="shared" si="52"/>
        <v>0.11983911497733707</v>
      </c>
      <c r="BG41" s="47">
        <f t="shared" si="52"/>
        <v>0.12631904596963359</v>
      </c>
      <c r="BH41" s="47">
        <f t="shared" si="52"/>
        <v>7.587381301248905E-2</v>
      </c>
      <c r="BI41" s="47">
        <f t="shared" si="52"/>
        <v>0.64167160175794946</v>
      </c>
      <c r="BJ41" s="47">
        <f t="shared" si="52"/>
        <v>0.23742055228620898</v>
      </c>
      <c r="BK41" s="47">
        <f t="shared" si="52"/>
        <v>4.3846476824402479E-2</v>
      </c>
      <c r="BL41" s="47">
        <f t="shared" si="52"/>
        <v>0.10425717822691255</v>
      </c>
      <c r="BM41" s="47">
        <f t="shared" si="52"/>
        <v>0.5520140724537782</v>
      </c>
      <c r="BN41" s="47">
        <f t="shared" ref="BN41:DY41" si="53">SUM(BN42:BN44)</f>
        <v>0.2595884229730856</v>
      </c>
      <c r="BO41" s="47">
        <f t="shared" si="53"/>
        <v>0</v>
      </c>
      <c r="BP41" s="47">
        <f t="shared" si="53"/>
        <v>0.26580928910960211</v>
      </c>
      <c r="BQ41" s="47">
        <f t="shared" si="53"/>
        <v>0.30005971387651231</v>
      </c>
      <c r="BR41" s="47">
        <f t="shared" si="53"/>
        <v>0.10089722936873198</v>
      </c>
      <c r="BS41" s="47">
        <f t="shared" si="53"/>
        <v>9.1700949969678799E-2</v>
      </c>
      <c r="BT41" s="47">
        <f t="shared" si="53"/>
        <v>0.13069190507489656</v>
      </c>
      <c r="BU41" s="47">
        <f t="shared" si="53"/>
        <v>9.925475323792611E-2</v>
      </c>
      <c r="BV41" s="47">
        <f t="shared" si="53"/>
        <v>0.17662743799687694</v>
      </c>
      <c r="BW41" s="47">
        <f t="shared" si="53"/>
        <v>0</v>
      </c>
      <c r="BX41" s="47">
        <f t="shared" si="53"/>
        <v>0</v>
      </c>
      <c r="BY41" s="47">
        <f t="shared" si="53"/>
        <v>8.2744671858103941E-2</v>
      </c>
      <c r="BZ41" s="47">
        <f t="shared" si="53"/>
        <v>9.0041048245479149E-2</v>
      </c>
      <c r="CA41" s="47">
        <f t="shared" si="53"/>
        <v>0.15171310758997261</v>
      </c>
      <c r="CB41" s="47">
        <f t="shared" si="53"/>
        <v>0.14289828775557922</v>
      </c>
      <c r="CC41" s="47">
        <f t="shared" si="53"/>
        <v>0.13855819676793543</v>
      </c>
      <c r="CD41" s="47">
        <f t="shared" si="53"/>
        <v>0.26042521324574719</v>
      </c>
      <c r="CE41" s="47">
        <f t="shared" si="53"/>
        <v>0</v>
      </c>
      <c r="CF41" s="47">
        <f t="shared" si="53"/>
        <v>4.6787374406652621E-2</v>
      </c>
      <c r="CG41" s="47">
        <f t="shared" si="53"/>
        <v>0</v>
      </c>
      <c r="CH41" s="47">
        <f t="shared" si="53"/>
        <v>0</v>
      </c>
      <c r="CI41" s="47">
        <f t="shared" si="53"/>
        <v>0</v>
      </c>
      <c r="CJ41" s="47">
        <f t="shared" si="53"/>
        <v>1.3569388711792162E-4</v>
      </c>
      <c r="CK41" s="47">
        <f t="shared" si="53"/>
        <v>2.1551382071669905E-4</v>
      </c>
      <c r="CL41" s="47">
        <f t="shared" si="53"/>
        <v>2.3945980079633229E-5</v>
      </c>
      <c r="CM41" s="47">
        <f t="shared" si="53"/>
        <v>3.1927973439510972E-5</v>
      </c>
      <c r="CN41" s="47">
        <f t="shared" si="53"/>
        <v>0</v>
      </c>
      <c r="CO41" s="47">
        <f t="shared" si="53"/>
        <v>0</v>
      </c>
      <c r="CP41" s="47">
        <f t="shared" si="53"/>
        <v>0</v>
      </c>
      <c r="CQ41" s="47">
        <f t="shared" si="53"/>
        <v>0</v>
      </c>
      <c r="CR41" s="47">
        <f t="shared" si="53"/>
        <v>0</v>
      </c>
      <c r="CS41" s="47">
        <f t="shared" si="53"/>
        <v>0.10259985388464314</v>
      </c>
      <c r="CT41" s="47">
        <f t="shared" si="53"/>
        <v>0</v>
      </c>
      <c r="CU41" s="47">
        <f t="shared" si="53"/>
        <v>0</v>
      </c>
      <c r="CV41" s="47">
        <f t="shared" si="53"/>
        <v>0</v>
      </c>
      <c r="CW41" s="47">
        <f t="shared" si="53"/>
        <v>1.6269025188340513E-2</v>
      </c>
      <c r="CX41" s="47">
        <f t="shared" si="53"/>
        <v>0</v>
      </c>
      <c r="CY41" s="47">
        <f t="shared" si="53"/>
        <v>0</v>
      </c>
      <c r="CZ41" s="47">
        <f t="shared" si="53"/>
        <v>0</v>
      </c>
      <c r="DA41" s="47">
        <f t="shared" si="53"/>
        <v>2.3792605594240117E-2</v>
      </c>
      <c r="DB41" s="47">
        <f t="shared" si="53"/>
        <v>0</v>
      </c>
      <c r="DC41" s="47">
        <f t="shared" si="53"/>
        <v>0</v>
      </c>
      <c r="DD41" s="47">
        <f t="shared" si="53"/>
        <v>0</v>
      </c>
      <c r="DE41" s="47">
        <f t="shared" si="53"/>
        <v>0</v>
      </c>
      <c r="DF41" s="47">
        <f t="shared" si="53"/>
        <v>0</v>
      </c>
      <c r="DG41" s="47">
        <f t="shared" si="53"/>
        <v>0</v>
      </c>
      <c r="DH41" s="47">
        <f t="shared" si="53"/>
        <v>0</v>
      </c>
      <c r="DI41" s="47">
        <f t="shared" si="53"/>
        <v>0</v>
      </c>
      <c r="DJ41" s="47">
        <f t="shared" si="53"/>
        <v>0</v>
      </c>
      <c r="DK41" s="47">
        <f t="shared" si="53"/>
        <v>0</v>
      </c>
      <c r="DL41" s="47">
        <f t="shared" si="53"/>
        <v>0</v>
      </c>
      <c r="DM41" s="47">
        <f t="shared" si="53"/>
        <v>3.1863091409948627E-2</v>
      </c>
      <c r="DN41" s="47">
        <f t="shared" si="53"/>
        <v>0</v>
      </c>
      <c r="DO41" s="47">
        <f t="shared" si="53"/>
        <v>0</v>
      </c>
      <c r="DP41" s="47">
        <f t="shared" si="53"/>
        <v>0</v>
      </c>
      <c r="DQ41" s="47">
        <f t="shared" si="53"/>
        <v>0</v>
      </c>
      <c r="DR41" s="47">
        <f t="shared" si="53"/>
        <v>0</v>
      </c>
      <c r="DS41" s="47">
        <f t="shared" si="53"/>
        <v>0</v>
      </c>
      <c r="DT41" s="47">
        <f t="shared" si="53"/>
        <v>0</v>
      </c>
      <c r="DU41" s="47">
        <f t="shared" si="53"/>
        <v>0</v>
      </c>
      <c r="DV41" s="47">
        <f t="shared" si="53"/>
        <v>0</v>
      </c>
      <c r="DW41" s="47">
        <f t="shared" si="53"/>
        <v>0</v>
      </c>
      <c r="DX41" s="47">
        <f t="shared" si="53"/>
        <v>0</v>
      </c>
      <c r="DY41" s="47">
        <f t="shared" si="53"/>
        <v>0</v>
      </c>
      <c r="DZ41" s="47">
        <f t="shared" ref="DZ41:FD41" si="54">SUM(DZ42:DZ44)</f>
        <v>0</v>
      </c>
      <c r="EA41" s="47">
        <f t="shared" si="54"/>
        <v>0</v>
      </c>
      <c r="EB41" s="47">
        <f t="shared" si="54"/>
        <v>0</v>
      </c>
      <c r="EC41" s="47">
        <f t="shared" si="54"/>
        <v>0</v>
      </c>
      <c r="ED41" s="47">
        <f t="shared" si="54"/>
        <v>0</v>
      </c>
      <c r="EE41" s="47">
        <f t="shared" si="54"/>
        <v>0</v>
      </c>
      <c r="EF41" s="47">
        <f t="shared" si="54"/>
        <v>0</v>
      </c>
      <c r="EG41" s="47">
        <f t="shared" si="54"/>
        <v>0</v>
      </c>
      <c r="EH41" s="47">
        <f t="shared" si="54"/>
        <v>0</v>
      </c>
      <c r="EI41" s="47">
        <f t="shared" si="54"/>
        <v>0</v>
      </c>
      <c r="EJ41" s="47">
        <f t="shared" si="54"/>
        <v>0</v>
      </c>
      <c r="EK41" s="47">
        <f t="shared" si="54"/>
        <v>0</v>
      </c>
      <c r="EL41" s="47">
        <f t="shared" si="54"/>
        <v>0</v>
      </c>
      <c r="EM41" s="47">
        <f t="shared" si="54"/>
        <v>0</v>
      </c>
      <c r="EN41" s="47">
        <f t="shared" si="54"/>
        <v>0</v>
      </c>
      <c r="EO41" s="47">
        <f t="shared" si="54"/>
        <v>0</v>
      </c>
      <c r="EP41" s="47">
        <f t="shared" si="54"/>
        <v>0</v>
      </c>
      <c r="EQ41" s="47">
        <f t="shared" si="54"/>
        <v>0</v>
      </c>
      <c r="ER41" s="47">
        <f t="shared" si="54"/>
        <v>0</v>
      </c>
      <c r="ES41" s="47">
        <f t="shared" si="54"/>
        <v>0</v>
      </c>
      <c r="ET41" s="47">
        <f t="shared" si="54"/>
        <v>0</v>
      </c>
      <c r="EU41" s="47">
        <f t="shared" si="54"/>
        <v>0</v>
      </c>
      <c r="EV41" s="47">
        <f t="shared" si="54"/>
        <v>9.4957066141785687E-2</v>
      </c>
      <c r="EW41" s="47">
        <f t="shared" si="54"/>
        <v>0</v>
      </c>
      <c r="EX41" s="47">
        <f t="shared" si="54"/>
        <v>0</v>
      </c>
      <c r="EY41" s="47">
        <f t="shared" si="54"/>
        <v>0</v>
      </c>
      <c r="EZ41" s="47">
        <f t="shared" si="54"/>
        <v>0</v>
      </c>
      <c r="FA41" s="47">
        <f t="shared" si="54"/>
        <v>0</v>
      </c>
      <c r="FB41" s="47">
        <f t="shared" si="54"/>
        <v>0</v>
      </c>
      <c r="FC41" s="47">
        <f t="shared" si="54"/>
        <v>0</v>
      </c>
      <c r="FD41" s="47">
        <f t="shared" si="54"/>
        <v>0</v>
      </c>
      <c r="FE41" s="47">
        <f t="shared" ref="FE41:FP41" si="55">SUM(FE42:FE44)</f>
        <v>0</v>
      </c>
      <c r="FF41" s="47">
        <f t="shared" si="55"/>
        <v>0</v>
      </c>
      <c r="FG41" s="47">
        <f t="shared" si="55"/>
        <v>0</v>
      </c>
      <c r="FH41" s="47">
        <f t="shared" si="55"/>
        <v>0</v>
      </c>
      <c r="FI41" s="47">
        <f t="shared" si="55"/>
        <v>0</v>
      </c>
      <c r="FJ41" s="47">
        <f t="shared" si="55"/>
        <v>0</v>
      </c>
      <c r="FK41" s="47">
        <f t="shared" si="55"/>
        <v>0</v>
      </c>
      <c r="FL41" s="47">
        <f t="shared" si="55"/>
        <v>0</v>
      </c>
      <c r="FM41" s="47">
        <f t="shared" si="55"/>
        <v>0</v>
      </c>
      <c r="FN41" s="47">
        <f t="shared" si="55"/>
        <v>0</v>
      </c>
      <c r="FO41" s="47">
        <f t="shared" si="55"/>
        <v>0</v>
      </c>
      <c r="FP41" s="47">
        <f t="shared" si="55"/>
        <v>0</v>
      </c>
      <c r="FQ41" s="47">
        <f t="shared" ref="FQ41:FS41" si="56">SUM(FQ42:FQ44)</f>
        <v>0</v>
      </c>
      <c r="FR41" s="47">
        <f t="shared" si="56"/>
        <v>0</v>
      </c>
      <c r="FS41" s="47">
        <f t="shared" si="56"/>
        <v>0</v>
      </c>
      <c r="FT41" s="47">
        <f t="shared" ref="FT41:FU41" si="57">SUM(FT42:FT44)</f>
        <v>0</v>
      </c>
      <c r="FU41" s="47">
        <f t="shared" si="57"/>
        <v>5.8012996369472053E-3</v>
      </c>
      <c r="FV41" s="47">
        <f t="shared" ref="FV41" si="58">SUM(FV42:FV44)</f>
        <v>0</v>
      </c>
    </row>
    <row r="42" spans="1:178" ht="15" x14ac:dyDescent="0.25">
      <c r="A42" s="50" t="s">
        <v>43</v>
      </c>
      <c r="B42" s="47">
        <f>(SUMPRODUCT(--(B$9=Quarterly_kt!$B$9:C$9),Quarterly_kt!$B42:C42)/INDEX(Fuel_Properties!$B$31:$IV$42,MATCH("D_Jet/Kero",Fuel_Properties!$B$31:$B$42,0),MATCH(YEAR(B$9),Fuel_Properties!$B$31:$EI$31,0)))/158.987295</f>
        <v>0</v>
      </c>
      <c r="C42" s="47">
        <f>(SUMPRODUCT(--(C$9=Quarterly_kt!$B$9:D$9),Quarterly_kt!$B42:D42)/INDEX(Fuel_Properties!$B$31:$IV$42,MATCH("D_Jet/Kero",Fuel_Properties!$B$31:$B$42,0),MATCH(YEAR(C$9),Fuel_Properties!$B$31:$EI$31,0)))/158.987295</f>
        <v>0</v>
      </c>
      <c r="D42" s="47">
        <f>(SUMPRODUCT(--(D$9=Quarterly_kt!$B$9:E$9),Quarterly_kt!$B42:E42)/INDEX(Fuel_Properties!$B$31:$IV$42,MATCH("D_Jet/Kero",Fuel_Properties!$B$31:$B$42,0),MATCH(YEAR(D$9),Fuel_Properties!$B$31:$EI$31,0)))/158.987295</f>
        <v>0</v>
      </c>
      <c r="E42" s="47">
        <f>(SUMPRODUCT(--(E$9=Quarterly_kt!$B$9:F$9),Quarterly_kt!$B42:F42)/INDEX(Fuel_Properties!$B$31:$IV$42,MATCH("D_Jet/Kero",Fuel_Properties!$B$31:$B$42,0),MATCH(YEAR(E$9),Fuel_Properties!$B$31:$EI$31,0)))/158.987295</f>
        <v>0</v>
      </c>
      <c r="F42" s="47">
        <f>(SUMPRODUCT(--(F$9=Quarterly_kt!$B$9:G$9),Quarterly_kt!$B42:G42)/INDEX(Fuel_Properties!$B$31:$IV$42,MATCH("D_Jet/Kero",Fuel_Properties!$B$31:$B$42,0),MATCH(YEAR(F$9),Fuel_Properties!$B$31:$EI$31,0)))/158.987295</f>
        <v>0</v>
      </c>
      <c r="G42" s="47">
        <f>(SUMPRODUCT(--(G$9=Quarterly_kt!$B$9:H$9),Quarterly_kt!$B42:H42)/INDEX(Fuel_Properties!$B$31:$IV$42,MATCH("D_Jet/Kero",Fuel_Properties!$B$31:$B$42,0),MATCH(YEAR(G$9),Fuel_Properties!$B$31:$EI$31,0)))/158.987295</f>
        <v>0</v>
      </c>
      <c r="H42" s="47">
        <f>(SUMPRODUCT(--(H$9=Quarterly_kt!$B$9:I$9),Quarterly_kt!$B42:I42)/INDEX(Fuel_Properties!$B$31:$IV$42,MATCH("D_Jet/Kero",Fuel_Properties!$B$31:$B$42,0),MATCH(YEAR(H$9),Fuel_Properties!$B$31:$EI$31,0)))/158.987295</f>
        <v>0</v>
      </c>
      <c r="I42" s="47">
        <f>(SUMPRODUCT(--(I$9=Quarterly_kt!$B$9:J$9),Quarterly_kt!$B42:J42)/INDEX(Fuel_Properties!$B$31:$IV$42,MATCH("D_Jet/Kero",Fuel_Properties!$B$31:$B$42,0),MATCH(YEAR(I$9),Fuel_Properties!$B$31:$EI$31,0)))/158.987295</f>
        <v>0</v>
      </c>
      <c r="J42" s="47">
        <f>(SUMPRODUCT(--(J$9=Quarterly_kt!$B$9:K$9),Quarterly_kt!$B42:K42)/INDEX(Fuel_Properties!$B$31:$IV$42,MATCH("D_Jet/Kero",Fuel_Properties!$B$31:$B$42,0),MATCH(YEAR(J$9),Fuel_Properties!$B$31:$EI$31,0)))/158.987295</f>
        <v>0</v>
      </c>
      <c r="K42" s="47">
        <f>(SUMPRODUCT(--(K$9=Quarterly_kt!$B$9:L$9),Quarterly_kt!$B42:L42)/INDEX(Fuel_Properties!$B$31:$IV$42,MATCH("D_Jet/Kero",Fuel_Properties!$B$31:$B$42,0),MATCH(YEAR(K$9),Fuel_Properties!$B$31:$EI$31,0)))/158.987295</f>
        <v>0</v>
      </c>
      <c r="L42" s="47">
        <f>(SUMPRODUCT(--(L$9=Quarterly_kt!$B$9:M$9),Quarterly_kt!$B42:M42)/INDEX(Fuel_Properties!$B$31:$IV$42,MATCH("D_Jet/Kero",Fuel_Properties!$B$31:$B$42,0),MATCH(YEAR(L$9),Fuel_Properties!$B$31:$EI$31,0)))/158.987295</f>
        <v>0</v>
      </c>
      <c r="M42" s="47">
        <f>(SUMPRODUCT(--(M$9=Quarterly_kt!$B$9:N$9),Quarterly_kt!$B42:N42)/INDEX(Fuel_Properties!$B$31:$IV$42,MATCH("D_Jet/Kero",Fuel_Properties!$B$31:$B$42,0),MATCH(YEAR(M$9),Fuel_Properties!$B$31:$EI$31,0)))/158.987295</f>
        <v>0</v>
      </c>
      <c r="N42" s="47">
        <f>(SUMPRODUCT(--(N$9=Quarterly_kt!$B$9:O$9),Quarterly_kt!$B42:O42)/INDEX(Fuel_Properties!$B$31:$IV$42,MATCH("D_Jet/Kero",Fuel_Properties!$B$31:$B$42,0),MATCH(YEAR(N$9),Fuel_Properties!$B$31:$EI$31,0)))/158.987295</f>
        <v>0</v>
      </c>
      <c r="O42" s="47">
        <f>(SUMPRODUCT(--(O$9=Quarterly_kt!$B$9:P$9),Quarterly_kt!$B42:P42)/INDEX(Fuel_Properties!$B$31:$IV$42,MATCH("D_Jet/Kero",Fuel_Properties!$B$31:$B$42,0),MATCH(YEAR(O$9),Fuel_Properties!$B$31:$EI$31,0)))/158.987295</f>
        <v>0</v>
      </c>
      <c r="P42" s="47">
        <f>(SUMPRODUCT(--(P$9=Quarterly_kt!$B$9:Q$9),Quarterly_kt!$B42:Q42)/INDEX(Fuel_Properties!$B$31:$IV$42,MATCH("D_Jet/Kero",Fuel_Properties!$B$31:$B$42,0),MATCH(YEAR(P$9),Fuel_Properties!$B$31:$EI$31,0)))/158.987295</f>
        <v>0</v>
      </c>
      <c r="Q42" s="47">
        <f>(SUMPRODUCT(--(Q$9=Quarterly_kt!$B$9:R$9),Quarterly_kt!$B42:R42)/INDEX(Fuel_Properties!$B$31:$IV$42,MATCH("D_Jet/Kero",Fuel_Properties!$B$31:$B$42,0),MATCH(YEAR(Q$9),Fuel_Properties!$B$31:$EI$31,0)))/158.987295</f>
        <v>0</v>
      </c>
      <c r="R42" s="47">
        <f>(SUMPRODUCT(--(R$9=Quarterly_kt!$B$9:S$9),Quarterly_kt!$B42:S42)/INDEX(Fuel_Properties!$B$31:$IV$42,MATCH("D_Jet/Kero",Fuel_Properties!$B$31:$B$42,0),MATCH(YEAR(R$9),Fuel_Properties!$B$31:$EI$31,0)))/158.987295</f>
        <v>0</v>
      </c>
      <c r="S42" s="47">
        <f>(SUMPRODUCT(--(S$9=Quarterly_kt!$B$9:T$9),Quarterly_kt!$B42:T42)/INDEX(Fuel_Properties!$B$31:$IV$42,MATCH("D_Jet/Kero",Fuel_Properties!$B$31:$B$42,0),MATCH(YEAR(S$9),Fuel_Properties!$B$31:$EI$31,0)))/158.987295</f>
        <v>0</v>
      </c>
      <c r="T42" s="47">
        <f>(SUMPRODUCT(--(T$9=Quarterly_kt!$B$9:U$9),Quarterly_kt!$B42:U42)/INDEX(Fuel_Properties!$B$31:$IV$42,MATCH("D_Jet/Kero",Fuel_Properties!$B$31:$B$42,0),MATCH(YEAR(T$9),Fuel_Properties!$B$31:$EI$31,0)))/158.987295</f>
        <v>0</v>
      </c>
      <c r="U42" s="47">
        <f>(SUMPRODUCT(--(U$9=Quarterly_kt!$B$9:V$9),Quarterly_kt!$B42:V42)/INDEX(Fuel_Properties!$B$31:$IV$42,MATCH("D_Jet/Kero",Fuel_Properties!$B$31:$B$42,0),MATCH(YEAR(U$9),Fuel_Properties!$B$31:$EI$31,0)))/158.987295</f>
        <v>0</v>
      </c>
      <c r="V42" s="47">
        <f>(SUMPRODUCT(--(V$9=Quarterly_kt!$B$9:W$9),Quarterly_kt!$B42:W42)/INDEX(Fuel_Properties!$B$31:$IV$42,MATCH("D_Jet/Kero",Fuel_Properties!$B$31:$B$42,0),MATCH(YEAR(V$9),Fuel_Properties!$B$31:$EI$31,0)))/158.987295</f>
        <v>0</v>
      </c>
      <c r="W42" s="47">
        <f>(SUMPRODUCT(--(W$9=Quarterly_kt!$B$9:X$9),Quarterly_kt!$B42:X42)/INDEX(Fuel_Properties!$B$31:$IV$42,MATCH("D_Jet/Kero",Fuel_Properties!$B$31:$B$42,0),MATCH(YEAR(W$9),Fuel_Properties!$B$31:$EI$31,0)))/158.987295</f>
        <v>0</v>
      </c>
      <c r="X42" s="47">
        <f>(SUMPRODUCT(--(X$9=Quarterly_kt!$B$9:Y$9),Quarterly_kt!$B42:Y42)/INDEX(Fuel_Properties!$B$31:$IV$42,MATCH("D_Jet/Kero",Fuel_Properties!$B$31:$B$42,0),MATCH(YEAR(X$9),Fuel_Properties!$B$31:$EI$31,0)))/158.987295</f>
        <v>0</v>
      </c>
      <c r="Y42" s="47">
        <f>(SUMPRODUCT(--(Y$9=Quarterly_kt!$B$9:Z$9),Quarterly_kt!$B42:Z42)/INDEX(Fuel_Properties!$B$31:$IV$42,MATCH("D_Jet/Kero",Fuel_Properties!$B$31:$B$42,0),MATCH(YEAR(Y$9),Fuel_Properties!$B$31:$EI$31,0)))/158.987295</f>
        <v>0</v>
      </c>
      <c r="Z42" s="47">
        <f>(SUMPRODUCT(--(Z$9=Quarterly_kt!$B$9:AA$9),Quarterly_kt!$B42:AA42)/INDEX(Fuel_Properties!$B$31:$IV$42,MATCH("D_Jet/Kero",Fuel_Properties!$B$31:$B$42,0),MATCH(YEAR(Z$9),Fuel_Properties!$B$31:$EI$31,0)))/158.987295</f>
        <v>0</v>
      </c>
      <c r="AA42" s="47">
        <f>(SUMPRODUCT(--(AA$9=Quarterly_kt!$B$9:AB$9),Quarterly_kt!$B42:AB42)/INDEX(Fuel_Properties!$B$31:$IV$42,MATCH("D_Jet/Kero",Fuel_Properties!$B$31:$B$42,0),MATCH(YEAR(AA$9),Fuel_Properties!$B$31:$EI$31,0)))/158.987295</f>
        <v>0</v>
      </c>
      <c r="AB42" s="47">
        <f>(SUMPRODUCT(--(AB$9=Quarterly_kt!$B$9:AC$9),Quarterly_kt!$B42:AC42)/INDEX(Fuel_Properties!$B$31:$IV$42,MATCH("D_Jet/Kero",Fuel_Properties!$B$31:$B$42,0),MATCH(YEAR(AB$9),Fuel_Properties!$B$31:$EI$31,0)))/158.987295</f>
        <v>0</v>
      </c>
      <c r="AC42" s="47">
        <f>(SUMPRODUCT(--(AC$9=Quarterly_kt!$B$9:AD$9),Quarterly_kt!$B42:AD42)/INDEX(Fuel_Properties!$B$31:$IV$42,MATCH("D_Jet/Kero",Fuel_Properties!$B$31:$B$42,0),MATCH(YEAR(AC$9),Fuel_Properties!$B$31:$EI$31,0)))/158.987295</f>
        <v>0</v>
      </c>
      <c r="AD42" s="47">
        <f>(SUMPRODUCT(--(AD$9=Quarterly_kt!$B$9:AE$9),Quarterly_kt!$B42:AE42)/INDEX(Fuel_Properties!$B$31:$IV$42,MATCH("D_Jet/Kero",Fuel_Properties!$B$31:$B$42,0),MATCH(YEAR(AD$9),Fuel_Properties!$B$31:$EI$31,0)))/158.987295</f>
        <v>0</v>
      </c>
      <c r="AE42" s="47">
        <f>(SUMPRODUCT(--(AE$9=Quarterly_kt!$B$9:AF$9),Quarterly_kt!$B42:AF42)/INDEX(Fuel_Properties!$B$31:$IV$42,MATCH("D_Jet/Kero",Fuel_Properties!$B$31:$B$42,0),MATCH(YEAR(AE$9),Fuel_Properties!$B$31:$EI$31,0)))/158.987295</f>
        <v>0</v>
      </c>
      <c r="AF42" s="47">
        <f>(SUMPRODUCT(--(AF$9=Quarterly_kt!$B$9:AG$9),Quarterly_kt!$B42:AG42)/INDEX(Fuel_Properties!$B$31:$IV$42,MATCH("D_Jet/Kero",Fuel_Properties!$B$31:$B$42,0),MATCH(YEAR(AF$9),Fuel_Properties!$B$31:$EI$31,0)))/158.987295</f>
        <v>0</v>
      </c>
      <c r="AG42" s="47">
        <f>(SUMPRODUCT(--(AG$9=Quarterly_kt!$B$9:AH$9),Quarterly_kt!$B42:AH42)/INDEX(Fuel_Properties!$B$31:$IV$42,MATCH("D_Jet/Kero",Fuel_Properties!$B$31:$B$42,0),MATCH(YEAR(AG$9),Fuel_Properties!$B$31:$EI$31,0)))/158.987295</f>
        <v>0</v>
      </c>
      <c r="AH42" s="47">
        <f>(SUMPRODUCT(--(AH$9=Quarterly_kt!$B$9:AI$9),Quarterly_kt!$B42:AI42)/INDEX(Fuel_Properties!$B$31:$IV$42,MATCH("D_Jet/Kero",Fuel_Properties!$B$31:$B$42,0),MATCH(YEAR(AH$9),Fuel_Properties!$B$31:$EI$31,0)))/158.987295</f>
        <v>0</v>
      </c>
      <c r="AI42" s="47">
        <f>(SUMPRODUCT(--(AI$9=Quarterly_kt!$B$9:AJ$9),Quarterly_kt!$B42:AJ42)/INDEX(Fuel_Properties!$B$31:$IV$42,MATCH("D_Jet/Kero",Fuel_Properties!$B$31:$B$42,0),MATCH(YEAR(AI$9),Fuel_Properties!$B$31:$EI$31,0)))/158.987295</f>
        <v>0</v>
      </c>
      <c r="AJ42" s="47">
        <f>(SUMPRODUCT(--(AJ$9=Quarterly_kt!$B$9:AK$9),Quarterly_kt!$B42:AK42)/INDEX(Fuel_Properties!$B$31:$IV$42,MATCH("D_Jet/Kero",Fuel_Properties!$B$31:$B$42,0),MATCH(YEAR(AJ$9),Fuel_Properties!$B$31:$EI$31,0)))/158.987295</f>
        <v>0</v>
      </c>
      <c r="AK42" s="47">
        <f>(SUMPRODUCT(--(AK$9=Quarterly_kt!$B$9:AL$9),Quarterly_kt!$B42:AL42)/INDEX(Fuel_Properties!$B$31:$IV$42,MATCH("D_Jet/Kero",Fuel_Properties!$B$31:$B$42,0),MATCH(YEAR(AK$9),Fuel_Properties!$B$31:$EI$31,0)))/158.987295</f>
        <v>0</v>
      </c>
      <c r="AL42" s="47">
        <f>(SUMPRODUCT(--(AL$9=Quarterly_kt!$B$9:AM$9),Quarterly_kt!$B42:AM42)/INDEX(Fuel_Properties!$B$31:$IV$42,MATCH("D_Jet/Kero",Fuel_Properties!$B$31:$B$42,0),MATCH(YEAR(AL$9),Fuel_Properties!$B$31:$EI$31,0)))/158.987295</f>
        <v>0</v>
      </c>
      <c r="AM42" s="47">
        <f>(SUMPRODUCT(--(AM$9=Quarterly_kt!$B$9:AN$9),Quarterly_kt!$B42:AN42)/INDEX(Fuel_Properties!$B$31:$IV$42,MATCH("D_Jet/Kero",Fuel_Properties!$B$31:$B$42,0),MATCH(YEAR(AM$9),Fuel_Properties!$B$31:$EI$31,0)))/158.987295</f>
        <v>0</v>
      </c>
      <c r="AN42" s="47">
        <f>(SUMPRODUCT(--(AN$9=Quarterly_kt!$B$9:AO$9),Quarterly_kt!$B42:AO42)/INDEX(Fuel_Properties!$B$31:$IV$42,MATCH("D_Jet/Kero",Fuel_Properties!$B$31:$B$42,0),MATCH(YEAR(AN$9),Fuel_Properties!$B$31:$EI$31,0)))/158.987295</f>
        <v>0</v>
      </c>
      <c r="AO42" s="47">
        <f>(SUMPRODUCT(--(AO$9=Quarterly_kt!$B$9:AP$9),Quarterly_kt!$B42:AP42)/INDEX(Fuel_Properties!$B$31:$IV$42,MATCH("D_Jet/Kero",Fuel_Properties!$B$31:$B$42,0),MATCH(YEAR(AO$9),Fuel_Properties!$B$31:$EI$31,0)))/158.987295</f>
        <v>0</v>
      </c>
      <c r="AP42" s="47">
        <f>(SUMPRODUCT(--(AP$9=Quarterly_kt!$B$9:AQ$9),Quarterly_kt!$B42:AQ42)/INDEX(Fuel_Properties!$B$31:$IV$42,MATCH("D_Jet/Kero",Fuel_Properties!$B$31:$B$42,0),MATCH(YEAR(AP$9),Fuel_Properties!$B$31:$EI$31,0)))/158.987295</f>
        <v>0</v>
      </c>
      <c r="AQ42" s="47">
        <f>(SUMPRODUCT(--(AQ$9=Quarterly_kt!$B$9:AR$9),Quarterly_kt!$B42:AR42)/INDEX(Fuel_Properties!$B$31:$IV$42,MATCH("D_Jet/Kero",Fuel_Properties!$B$31:$B$42,0),MATCH(YEAR(AQ$9),Fuel_Properties!$B$31:$EI$31,0)))/158.987295</f>
        <v>0</v>
      </c>
      <c r="AR42" s="47">
        <f>(SUMPRODUCT(--(AR$9=Quarterly_kt!$B$9:AS$9),Quarterly_kt!$B42:AS42)/INDEX(Fuel_Properties!$B$31:$IV$42,MATCH("D_Jet/Kero",Fuel_Properties!$B$31:$B$42,0),MATCH(YEAR(AR$9),Fuel_Properties!$B$31:$EI$31,0)))/158.987295</f>
        <v>0</v>
      </c>
      <c r="AS42" s="47">
        <f>(SUMPRODUCT(--(AS$9=Quarterly_kt!$B$9:AT$9),Quarterly_kt!$B42:AT42)/INDEX(Fuel_Properties!$B$31:$IV$42,MATCH("D_Jet/Kero",Fuel_Properties!$B$31:$B$42,0),MATCH(YEAR(AS$9),Fuel_Properties!$B$31:$EI$31,0)))/158.987295</f>
        <v>0</v>
      </c>
      <c r="AT42" s="47">
        <f>(SUMPRODUCT(--(AT$9=Quarterly_kt!$B$9:AU$9),Quarterly_kt!$B42:AU42)/INDEX(Fuel_Properties!$B$31:$IV$42,MATCH("D_Jet/Kero",Fuel_Properties!$B$31:$B$42,0),MATCH(YEAR(AT$9),Fuel_Properties!$B$31:$EI$31,0)))/158.987295</f>
        <v>0</v>
      </c>
      <c r="AU42" s="47">
        <f>(SUMPRODUCT(--(AU$9=Quarterly_kt!$B$9:AV$9),Quarterly_kt!$B42:AV42)/INDEX(Fuel_Properties!$B$31:$IV$42,MATCH("D_Jet/Kero",Fuel_Properties!$B$31:$B$42,0),MATCH(YEAR(AU$9),Fuel_Properties!$B$31:$EI$31,0)))/158.987295</f>
        <v>0</v>
      </c>
      <c r="AV42" s="47">
        <f>(SUMPRODUCT(--(AV$9=Quarterly_kt!$B$9:AW$9),Quarterly_kt!$B42:AW42)/INDEX(Fuel_Properties!$B$31:$IV$42,MATCH("D_Jet/Kero",Fuel_Properties!$B$31:$B$42,0),MATCH(YEAR(AV$9),Fuel_Properties!$B$31:$EI$31,0)))/158.987295</f>
        <v>0</v>
      </c>
      <c r="AW42" s="47">
        <f>(SUMPRODUCT(--(AW$9=Quarterly_kt!$B$9:AX$9),Quarterly_kt!$B42:AX42)/INDEX(Fuel_Properties!$B$31:$IV$42,MATCH("D_Jet/Kero",Fuel_Properties!$B$31:$B$42,0),MATCH(YEAR(AW$9),Fuel_Properties!$B$31:$EI$31,0)))/158.987295</f>
        <v>0</v>
      </c>
      <c r="AX42" s="47">
        <f>(SUMPRODUCT(--(AX$9=Quarterly_kt!$B$9:AY$9),Quarterly_kt!$B42:AY42)/INDEX(Fuel_Properties!$B$31:$IV$42,MATCH("D_Jet/Kero",Fuel_Properties!$B$31:$B$42,0),MATCH(YEAR(AX$9),Fuel_Properties!$B$31:$EI$31,0)))/158.987295</f>
        <v>0</v>
      </c>
      <c r="AY42" s="47">
        <f>(SUMPRODUCT(--(AY$9=Quarterly_kt!$B$9:AZ$9),Quarterly_kt!$B42:AZ42)/INDEX(Fuel_Properties!$B$31:$IV$42,MATCH("D_Jet/Kero",Fuel_Properties!$B$31:$B$42,0),MATCH(YEAR(AY$9),Fuel_Properties!$B$31:$EI$31,0)))/158.987295</f>
        <v>0</v>
      </c>
      <c r="AZ42" s="47">
        <f>(SUMPRODUCT(--(AZ$9=Quarterly_kt!$B$9:BA$9),Quarterly_kt!$B42:BA42)/INDEX(Fuel_Properties!$B$31:$IV$42,MATCH("D_Jet/Kero",Fuel_Properties!$B$31:$B$42,0),MATCH(YEAR(AZ$9),Fuel_Properties!$B$31:$EI$31,0)))/158.987295</f>
        <v>0</v>
      </c>
      <c r="BA42" s="47">
        <f>(SUMPRODUCT(--(BA$9=Quarterly_kt!$B$9:BB$9),Quarterly_kt!$B42:BB42)/INDEX(Fuel_Properties!$B$31:$IV$42,MATCH("D_Jet/Kero",Fuel_Properties!$B$31:$B$42,0),MATCH(YEAR(BA$9),Fuel_Properties!$B$31:$EI$31,0)))/158.987295</f>
        <v>0</v>
      </c>
      <c r="BB42" s="47">
        <f>(SUMPRODUCT(--(BB$9=Quarterly_kt!$B$9:BC$9),Quarterly_kt!$B42:BC42)/INDEX(Fuel_Properties!$B$31:$IV$42,MATCH("D_Jet/Kero",Fuel_Properties!$B$31:$B$42,0),MATCH(YEAR(BB$9),Fuel_Properties!$B$31:$EI$31,0)))/158.987295</f>
        <v>0</v>
      </c>
      <c r="BC42" s="47">
        <f>(SUMPRODUCT(--(BC$9=Quarterly_kt!$B$9:BD$9),Quarterly_kt!$B42:BD42)/INDEX(Fuel_Properties!$B$31:$IV$42,MATCH("D_Jet/Kero",Fuel_Properties!$B$31:$B$42,0),MATCH(YEAR(BC$9),Fuel_Properties!$B$31:$EI$31,0)))/158.987295</f>
        <v>0</v>
      </c>
      <c r="BD42" s="47">
        <f>(SUMPRODUCT(--(BD$9=Quarterly_kt!$B$9:BE$9),Quarterly_kt!$B42:BE42)/INDEX(Fuel_Properties!$B$31:$IV$42,MATCH("D_Jet/Kero",Fuel_Properties!$B$31:$B$42,0),MATCH(YEAR(BD$9),Fuel_Properties!$B$31:$EI$31,0)))/158.987295</f>
        <v>4.9146078088273343E-2</v>
      </c>
      <c r="BE42" s="47">
        <f>(SUMPRODUCT(--(BE$9=Quarterly_kt!$B$9:BF$9),Quarterly_kt!$B42:BF42)/INDEX(Fuel_Properties!$B$31:$IV$42,MATCH("D_Jet/Kero",Fuel_Properties!$B$31:$B$42,0),MATCH(YEAR(BE$9),Fuel_Properties!$B$31:$EI$31,0)))/158.987295</f>
        <v>0.12470302405957431</v>
      </c>
      <c r="BF42" s="47">
        <f>(SUMPRODUCT(--(BF$9=Quarterly_kt!$B$9:BG$9),Quarterly_kt!$B42:BG42)/INDEX(Fuel_Properties!$B$31:$IV$42,MATCH("D_Jet/Kero",Fuel_Properties!$B$31:$B$42,0),MATCH(YEAR(BF$9),Fuel_Properties!$B$31:$EI$31,0)))/158.987295</f>
        <v>0.11983911497733707</v>
      </c>
      <c r="BG42" s="47">
        <f>(SUMPRODUCT(--(BG$9=Quarterly_kt!$B$9:BH$9),Quarterly_kt!$B42:BH42)/INDEX(Fuel_Properties!$B$31:$IV$42,MATCH("D_Jet/Kero",Fuel_Properties!$B$31:$B$42,0),MATCH(YEAR(BG$9),Fuel_Properties!$B$31:$EI$31,0)))/158.987295</f>
        <v>0.12631904596963359</v>
      </c>
      <c r="BH42" s="47">
        <f>(SUMPRODUCT(--(BH$9=Quarterly_kt!$B$9:BI$9),Quarterly_kt!$B42:BI42)/INDEX(Fuel_Properties!$B$31:$IV$42,MATCH("D_Jet/Kero",Fuel_Properties!$B$31:$B$42,0),MATCH(YEAR(BH$9),Fuel_Properties!$B$31:$EI$31,0)))/158.987295</f>
        <v>7.587381301248905E-2</v>
      </c>
      <c r="BI42" s="47">
        <f>(SUMPRODUCT(--(BI$9=Quarterly_kt!$B$9:BJ$9),Quarterly_kt!$B42:BJ42)/INDEX(Fuel_Properties!$B$31:$IV$42,MATCH("D_Jet/Kero",Fuel_Properties!$B$31:$B$42,0),MATCH(YEAR(BI$9),Fuel_Properties!$B$31:$EI$31,0)))/158.987295</f>
        <v>0.64167160175794946</v>
      </c>
      <c r="BJ42" s="47">
        <f>(SUMPRODUCT(--(BJ$9=Quarterly_kt!$B$9:BK$9),Quarterly_kt!$B42:BK42)/INDEX(Fuel_Properties!$B$31:$IV$42,MATCH("D_Jet/Kero",Fuel_Properties!$B$31:$B$42,0),MATCH(YEAR(BJ$9),Fuel_Properties!$B$31:$EI$31,0)))/158.987295</f>
        <v>0.23742055228620898</v>
      </c>
      <c r="BK42" s="47">
        <f>(SUMPRODUCT(--(BK$9=Quarterly_kt!$B$9:BL$9),Quarterly_kt!$B42:BL42)/INDEX(Fuel_Properties!$B$31:$IV$42,MATCH("D_Jet/Kero",Fuel_Properties!$B$31:$B$42,0),MATCH(YEAR(BK$9),Fuel_Properties!$B$31:$EI$31,0)))/158.987295</f>
        <v>4.3846476824402479E-2</v>
      </c>
      <c r="BL42" s="47">
        <f>(SUMPRODUCT(--(BL$9=Quarterly_kt!$B$9:BM$9),Quarterly_kt!$B42:BM42)/INDEX(Fuel_Properties!$B$31:$IV$42,MATCH("D_Jet/Kero",Fuel_Properties!$B$31:$B$42,0),MATCH(YEAR(BL$9),Fuel_Properties!$B$31:$EI$31,0)))/158.987295</f>
        <v>0.10425717822691255</v>
      </c>
      <c r="BM42" s="47">
        <f>(SUMPRODUCT(--(BM$9=Quarterly_kt!$B$9:BN$9),Quarterly_kt!$B42:BN42)/INDEX(Fuel_Properties!$B$31:$IV$42,MATCH("D_Jet/Kero",Fuel_Properties!$B$31:$B$42,0),MATCH(YEAR(BM$9),Fuel_Properties!$B$31:$EI$31,0)))/158.987295</f>
        <v>0.5520140724537782</v>
      </c>
      <c r="BN42" s="47">
        <f>(SUMPRODUCT(--(BN$9=Quarterly_kt!$B$9:BO$9),Quarterly_kt!$B42:BO42)/INDEX(Fuel_Properties!$B$31:$IV$42,MATCH("D_Jet/Kero",Fuel_Properties!$B$31:$B$42,0),MATCH(YEAR(BN$9),Fuel_Properties!$B$31:$EI$31,0)))/158.987295</f>
        <v>0.2595884229730856</v>
      </c>
      <c r="BO42" s="47">
        <f>(SUMPRODUCT(--(BO$9=Quarterly_kt!$B$9:BP$9),Quarterly_kt!$B42:BP42)/INDEX(Fuel_Properties!$B$31:$IV$42,MATCH("D_Jet/Kero",Fuel_Properties!$B$31:$B$42,0),MATCH(YEAR(BO$9),Fuel_Properties!$B$31:$EI$31,0)))/158.987295</f>
        <v>0</v>
      </c>
      <c r="BP42" s="47">
        <f>(SUMPRODUCT(--(BP$9=Quarterly_kt!$B$9:BQ$9),Quarterly_kt!$B42:BQ42)/INDEX(Fuel_Properties!$B$31:$IV$42,MATCH("D_Jet/Kero",Fuel_Properties!$B$31:$B$42,0),MATCH(YEAR(BP$9),Fuel_Properties!$B$31:$EI$31,0)))/158.987295</f>
        <v>0.26580928910960211</v>
      </c>
      <c r="BQ42" s="47">
        <f>(SUMPRODUCT(--(BQ$9=Quarterly_kt!$B$9:BR$9),Quarterly_kt!$B42:BR42)/INDEX(Fuel_Properties!$B$31:$IV$42,MATCH("D_Jet/Kero",Fuel_Properties!$B$31:$B$42,0),MATCH(YEAR(BQ$9),Fuel_Properties!$B$31:$EI$31,0)))/158.987295</f>
        <v>0.30005971387651231</v>
      </c>
      <c r="BR42" s="47">
        <f>(SUMPRODUCT(--(BR$9=Quarterly_kt!$B$9:BS$9),Quarterly_kt!$B42:BS42)/INDEX(Fuel_Properties!$B$31:$IV$42,MATCH("D_Jet/Kero",Fuel_Properties!$B$31:$B$42,0),MATCH(YEAR(BR$9),Fuel_Properties!$B$31:$EI$31,0)))/158.987295</f>
        <v>0.10089722936873198</v>
      </c>
      <c r="BS42" s="47">
        <f>(SUMPRODUCT(--(BS$9=Quarterly_kt!$B$9:BT$9),Quarterly_kt!$B42:BT42)/INDEX(Fuel_Properties!$B$31:$IV$42,MATCH("D_Jet/Kero",Fuel_Properties!$B$31:$B$42,0),MATCH(YEAR(BS$9),Fuel_Properties!$B$31:$EI$31,0)))/158.987295</f>
        <v>9.1700949969678799E-2</v>
      </c>
      <c r="BT42" s="47">
        <f>(SUMPRODUCT(--(BT$9=Quarterly_kt!$B$9:BU$9),Quarterly_kt!$B42:BU42)/INDEX(Fuel_Properties!$B$31:$IV$42,MATCH("D_Jet/Kero",Fuel_Properties!$B$31:$B$42,0),MATCH(YEAR(BT$9),Fuel_Properties!$B$31:$EI$31,0)))/158.987295</f>
        <v>0.13069190507489656</v>
      </c>
      <c r="BU42" s="47">
        <f>(SUMPRODUCT(--(BU$9=Quarterly_kt!$B$9:BV$9),Quarterly_kt!$B42:BV42)/INDEX(Fuel_Properties!$B$31:$IV$42,MATCH("D_Jet/Kero",Fuel_Properties!$B$31:$B$42,0),MATCH(YEAR(BU$9),Fuel_Properties!$B$31:$EI$31,0)))/158.987295</f>
        <v>9.925475323792611E-2</v>
      </c>
      <c r="BV42" s="47">
        <f>(SUMPRODUCT(--(BV$9=Quarterly_kt!$B$9:BW$9),Quarterly_kt!$B42:BW42)/INDEX(Fuel_Properties!$B$31:$IV$42,MATCH("D_Jet/Kero",Fuel_Properties!$B$31:$B$42,0),MATCH(YEAR(BV$9),Fuel_Properties!$B$31:$EI$31,0)))/158.987295</f>
        <v>0.17662743799687694</v>
      </c>
      <c r="BW42" s="47">
        <f>(SUMPRODUCT(--(BW$9=Quarterly_kt!$B$9:BX$9),Quarterly_kt!$B42:BX42)/INDEX(Fuel_Properties!$B$31:$IV$42,MATCH("D_Jet/Kero",Fuel_Properties!$B$31:$B$42,0),MATCH(YEAR(BW$9),Fuel_Properties!$B$31:$EI$31,0)))/158.987295</f>
        <v>0</v>
      </c>
      <c r="BX42" s="47">
        <f>(SUMPRODUCT(--(BX$9=Quarterly_kt!$B$9:BY$9),Quarterly_kt!$B42:BY42)/INDEX(Fuel_Properties!$B$31:$IV$42,MATCH("D_Jet/Kero",Fuel_Properties!$B$31:$B$42,0),MATCH(YEAR(BX$9),Fuel_Properties!$B$31:$EI$31,0)))/158.987295</f>
        <v>0</v>
      </c>
      <c r="BY42" s="47">
        <f>(SUMPRODUCT(--(BY$9=Quarterly_kt!$B$9:BZ$9),Quarterly_kt!$B42:BZ42)/INDEX(Fuel_Properties!$B$31:$IV$42,MATCH("D_Jet/Kero",Fuel_Properties!$B$31:$B$42,0),MATCH(YEAR(BY$9),Fuel_Properties!$B$31:$EI$31,0)))/158.987295</f>
        <v>8.2744671858103941E-2</v>
      </c>
      <c r="BZ42" s="47">
        <f>(SUMPRODUCT(--(BZ$9=Quarterly_kt!$B$9:CA$9),Quarterly_kt!$B42:CA42)/INDEX(Fuel_Properties!$B$31:$IV$42,MATCH("D_Jet/Kero",Fuel_Properties!$B$31:$B$42,0),MATCH(YEAR(BZ$9),Fuel_Properties!$B$31:$EI$31,0)))/158.987295</f>
        <v>9.0041048245479149E-2</v>
      </c>
      <c r="CA42" s="47">
        <f>(SUMPRODUCT(--(CA$9=Quarterly_kt!$B$9:CB$9),Quarterly_kt!$B42:CB42)/INDEX(Fuel_Properties!$B$31:$IV$42,MATCH("D_Jet/Kero",Fuel_Properties!$B$31:$B$42,0),MATCH(YEAR(CA$9),Fuel_Properties!$B$31:$EI$31,0)))/158.987295</f>
        <v>0.15171310758997261</v>
      </c>
      <c r="CB42" s="47">
        <f>(SUMPRODUCT(--(CB$9=Quarterly_kt!$B$9:CC$9),Quarterly_kt!$B42:CC42)/INDEX(Fuel_Properties!$B$31:$IV$42,MATCH("D_Jet/Kero",Fuel_Properties!$B$31:$B$42,0),MATCH(YEAR(CB$9),Fuel_Properties!$B$31:$EI$31,0)))/158.987295</f>
        <v>0.14289828775557922</v>
      </c>
      <c r="CC42" s="47">
        <f>(SUMPRODUCT(--(CC$9=Quarterly_kt!$B$9:CD$9),Quarterly_kt!$B42:CD42)/INDEX(Fuel_Properties!$B$31:$IV$42,MATCH("D_Jet/Kero",Fuel_Properties!$B$31:$B$42,0),MATCH(YEAR(CC$9),Fuel_Properties!$B$31:$EI$31,0)))/158.987295</f>
        <v>0.13855819676793543</v>
      </c>
      <c r="CD42" s="47">
        <f>(SUMPRODUCT(--(CD$9=Quarterly_kt!$B$9:CE$9),Quarterly_kt!$B42:CE42)/INDEX(Fuel_Properties!$B$31:$IV$42,MATCH("D_Jet/Kero",Fuel_Properties!$B$31:$B$42,0),MATCH(YEAR(CD$9),Fuel_Properties!$B$31:$EI$31,0)))/158.987295</f>
        <v>0.26042521324574719</v>
      </c>
      <c r="CE42" s="47">
        <f>(SUMPRODUCT(--(CE$9=Quarterly_kt!$B$9:CF$9),Quarterly_kt!$B42:CF42)/INDEX(Fuel_Properties!$B$31:$IV$42,MATCH("D_Jet/Kero",Fuel_Properties!$B$31:$B$42,0),MATCH(YEAR(CE$9),Fuel_Properties!$B$31:$EI$31,0)))/158.987295</f>
        <v>0</v>
      </c>
      <c r="CF42" s="47">
        <f>(SUMPRODUCT(--(CF$9=Quarterly_kt!$B$9:CG$9),Quarterly_kt!$B42:CG42)/INDEX(Fuel_Properties!$B$31:$IV$42,MATCH("D_Jet/Kero",Fuel_Properties!$B$31:$B$42,0),MATCH(YEAR(CF$9),Fuel_Properties!$B$31:$EI$31,0)))/158.987295</f>
        <v>4.6787374406652621E-2</v>
      </c>
      <c r="CG42" s="47">
        <f>(SUMPRODUCT(--(CG$9=Quarterly_kt!$B$9:CH$9),Quarterly_kt!$B42:CH42)/INDEX(Fuel_Properties!$B$31:$IV$42,MATCH("D_Jet/Kero",Fuel_Properties!$B$31:$B$42,0),MATCH(YEAR(CG$9),Fuel_Properties!$B$31:$EI$31,0)))/158.987295</f>
        <v>0</v>
      </c>
      <c r="CH42" s="47">
        <f>(SUMPRODUCT(--(CH$9=Quarterly_kt!$B$9:CI$9),Quarterly_kt!$B42:CI42)/INDEX(Fuel_Properties!$B$31:$IV$42,MATCH("D_Jet/Kero",Fuel_Properties!$B$31:$B$42,0),MATCH(YEAR(CH$9),Fuel_Properties!$B$31:$EI$31,0)))/158.987295</f>
        <v>0</v>
      </c>
      <c r="CI42" s="47">
        <f>(SUMPRODUCT(--(CI$9=Quarterly_kt!$B$9:CJ$9),Quarterly_kt!$B42:CJ42)/INDEX(Fuel_Properties!$B$31:$IV$42,MATCH("D_Jet/Kero",Fuel_Properties!$B$31:$B$42,0),MATCH(YEAR(CI$9),Fuel_Properties!$B$31:$EI$31,0)))/158.987295</f>
        <v>0</v>
      </c>
      <c r="CJ42" s="47">
        <f>(SUMPRODUCT(--(CJ$9=Quarterly_kt!$B$9:CK$9),Quarterly_kt!$B42:CK42)/INDEX(Fuel_Properties!$B$31:$IV$42,MATCH("D_Jet/Kero",Fuel_Properties!$B$31:$B$42,0),MATCH(YEAR(CJ$9),Fuel_Properties!$B$31:$EI$31,0)))/158.987295</f>
        <v>0</v>
      </c>
      <c r="CK42" s="47">
        <f>(SUMPRODUCT(--(CK$9=Quarterly_kt!$B$9:CL$9),Quarterly_kt!$B42:CL42)/INDEX(Fuel_Properties!$B$31:$IV$42,MATCH("D_Jet/Kero",Fuel_Properties!$B$31:$B$42,0),MATCH(YEAR(CK$9),Fuel_Properties!$B$31:$EI$31,0)))/158.987295</f>
        <v>0</v>
      </c>
      <c r="CL42" s="47">
        <f>(SUMPRODUCT(--(CL$9=Quarterly_kt!$B$9:CM$9),Quarterly_kt!$B42:CM42)/INDEX(Fuel_Properties!$B$31:$IV$42,MATCH("D_Jet/Kero",Fuel_Properties!$B$31:$B$42,0),MATCH(YEAR(CL$9),Fuel_Properties!$B$31:$EI$31,0)))/158.987295</f>
        <v>0</v>
      </c>
      <c r="CM42" s="47">
        <f>(SUMPRODUCT(--(CM$9=Quarterly_kt!$B$9:CN$9),Quarterly_kt!$B42:CN42)/INDEX(Fuel_Properties!$B$31:$IV$42,MATCH("D_Jet/Kero",Fuel_Properties!$B$31:$B$42,0),MATCH(YEAR(CM$9),Fuel_Properties!$B$31:$EI$31,0)))/158.987295</f>
        <v>0</v>
      </c>
      <c r="CN42" s="47">
        <f>(SUMPRODUCT(--(CN$9=Quarterly_kt!$B$9:CO$9),Quarterly_kt!$B42:CO42)/INDEX(Fuel_Properties!$B$31:$IV$42,MATCH("D_Jet/Kero",Fuel_Properties!$B$31:$B$42,0),MATCH(YEAR(CN$9),Fuel_Properties!$B$31:$EI$31,0)))/158.987295</f>
        <v>0</v>
      </c>
      <c r="CO42" s="47">
        <f>(SUMPRODUCT(--(CO$9=Quarterly_kt!$B$9:CP$9),Quarterly_kt!$B42:CP42)/INDEX(Fuel_Properties!$B$31:$IV$42,MATCH("D_Jet/Kero",Fuel_Properties!$B$31:$B$42,0),MATCH(YEAR(CO$9),Fuel_Properties!$B$31:$EI$31,0)))/158.987295</f>
        <v>0</v>
      </c>
      <c r="CP42" s="47">
        <f>(SUMPRODUCT(--(CP$9=Quarterly_kt!$B$9:CQ$9),Quarterly_kt!$B42:CQ42)/INDEX(Fuel_Properties!$B$31:$IV$42,MATCH("D_Jet/Kero",Fuel_Properties!$B$31:$B$42,0),MATCH(YEAR(CP$9),Fuel_Properties!$B$31:$EI$31,0)))/158.987295</f>
        <v>0</v>
      </c>
      <c r="CQ42" s="47">
        <f>(SUMPRODUCT(--(CQ$9=Quarterly_kt!$B$9:CR$9),Quarterly_kt!$B42:CR42)/INDEX(Fuel_Properties!$B$31:$IV$42,MATCH("D_Jet/Kero",Fuel_Properties!$B$31:$B$42,0),MATCH(YEAR(CQ$9),Fuel_Properties!$B$31:$EI$31,0)))/158.987295</f>
        <v>0</v>
      </c>
      <c r="CR42" s="47">
        <f>(SUMPRODUCT(--(CR$9=Quarterly_kt!$B$9:CS$9),Quarterly_kt!$B42:CS42)/INDEX(Fuel_Properties!$B$31:$IV$42,MATCH("D_Jet/Kero",Fuel_Properties!$B$31:$B$42,0),MATCH(YEAR(CR$9),Fuel_Properties!$B$31:$EI$31,0)))/158.987295</f>
        <v>0</v>
      </c>
      <c r="CS42" s="47">
        <f>(SUMPRODUCT(--(CS$9=Quarterly_kt!$B$9:CT$9),Quarterly_kt!$B42:CT42)/INDEX(Fuel_Properties!$B$31:$IV$42,MATCH("D_Jet/Kero",Fuel_Properties!$B$31:$B$42,0),MATCH(YEAR(CS$9),Fuel_Properties!$B$31:$EI$31,0)))/158.987295</f>
        <v>0.10259985388464314</v>
      </c>
      <c r="CT42" s="47">
        <f>(SUMPRODUCT(--(CT$9=Quarterly_kt!$B$9:CU$9),Quarterly_kt!$B42:CU42)/INDEX(Fuel_Properties!$B$31:$IV$42,MATCH("D_Jet/Kero",Fuel_Properties!$B$31:$B$42,0),MATCH(YEAR(CT$9),Fuel_Properties!$B$31:$EI$31,0)))/158.987295</f>
        <v>0</v>
      </c>
      <c r="CU42" s="47">
        <f>(SUMPRODUCT(--(CU$9=Quarterly_kt!$B$9:CV$9),Quarterly_kt!$B42:CV42)/INDEX(Fuel_Properties!$B$31:$IV$42,MATCH("D_Jet/Kero",Fuel_Properties!$B$31:$B$42,0),MATCH(YEAR(CU$9),Fuel_Properties!$B$31:$EI$31,0)))/158.987295</f>
        <v>0</v>
      </c>
      <c r="CV42" s="47">
        <f>(SUMPRODUCT(--(CV$9=Quarterly_kt!$B$9:CW$9),Quarterly_kt!$B42:CW42)/INDEX(Fuel_Properties!$B$31:$IV$42,MATCH("D_Jet/Kero",Fuel_Properties!$B$31:$B$42,0),MATCH(YEAR(CV$9),Fuel_Properties!$B$31:$EI$31,0)))/158.987295</f>
        <v>0</v>
      </c>
      <c r="CW42" s="47">
        <f>(SUMPRODUCT(--(CW$9=Quarterly_kt!$B$9:CX$9),Quarterly_kt!$B42:CX42)/INDEX(Fuel_Properties!$B$31:$IV$42,MATCH("D_Jet/Kero",Fuel_Properties!$B$31:$B$42,0),MATCH(YEAR(CW$9),Fuel_Properties!$B$31:$EI$31,0)))/158.987295</f>
        <v>1.6269025188340513E-2</v>
      </c>
      <c r="CX42" s="47">
        <f>(SUMPRODUCT(--(CX$9=Quarterly_kt!$B$9:CY$9),Quarterly_kt!$B42:CY42)/INDEX(Fuel_Properties!$B$31:$IV$42,MATCH("D_Jet/Kero",Fuel_Properties!$B$31:$B$42,0),MATCH(YEAR(CX$9),Fuel_Properties!$B$31:$EI$31,0)))/158.987295</f>
        <v>0</v>
      </c>
      <c r="CY42" s="47">
        <f>(SUMPRODUCT(--(CY$9=Quarterly_kt!$B$9:CZ$9),Quarterly_kt!$B42:CZ42)/INDEX(Fuel_Properties!$B$31:$IV$42,MATCH("D_Jet/Kero",Fuel_Properties!$B$31:$B$42,0),MATCH(YEAR(CY$9),Fuel_Properties!$B$31:$EI$31,0)))/158.987295</f>
        <v>0</v>
      </c>
      <c r="CZ42" s="47">
        <f>(SUMPRODUCT(--(CZ$9=Quarterly_kt!$B$9:DA$9),Quarterly_kt!$B42:DA42)/INDEX(Fuel_Properties!$B$31:$IV$42,MATCH("D_Jet/Kero",Fuel_Properties!$B$31:$B$42,0),MATCH(YEAR(CZ$9),Fuel_Properties!$B$31:$EI$31,0)))/158.987295</f>
        <v>0</v>
      </c>
      <c r="DA42" s="47">
        <f>(SUMPRODUCT(--(DA$9=Quarterly_kt!$B$9:DB$9),Quarterly_kt!$B42:DB42)/INDEX(Fuel_Properties!$B$31:$IV$42,MATCH("D_Jet/Kero",Fuel_Properties!$B$31:$B$42,0),MATCH(YEAR(DA$9),Fuel_Properties!$B$31:$EI$31,0)))/158.987295</f>
        <v>2.3792605594240117E-2</v>
      </c>
      <c r="DB42" s="47">
        <f>(SUMPRODUCT(--(DB$9=Quarterly_kt!$B$9:DC$9),Quarterly_kt!$B42:DC42)/INDEX(Fuel_Properties!$B$31:$IV$42,MATCH("D_Jet/Kero",Fuel_Properties!$B$31:$B$42,0),MATCH(YEAR(DB$9),Fuel_Properties!$B$31:$EI$31,0)))/158.987295</f>
        <v>0</v>
      </c>
      <c r="DC42" s="47">
        <f>(SUMPRODUCT(--(DC$9=Quarterly_kt!$B$9:DD$9),Quarterly_kt!$B42:DD42)/INDEX(Fuel_Properties!$B$31:$IV$42,MATCH("D_Jet/Kero",Fuel_Properties!$B$31:$B$42,0),MATCH(YEAR(DC$9),Fuel_Properties!$B$31:$EI$31,0)))/158.987295</f>
        <v>0</v>
      </c>
      <c r="DD42" s="47">
        <f>(SUMPRODUCT(--(DD$9=Quarterly_kt!$B$9:DE$9),Quarterly_kt!$B42:DE42)/INDEX(Fuel_Properties!$B$31:$IV$42,MATCH("D_Jet/Kero",Fuel_Properties!$B$31:$B$42,0),MATCH(YEAR(DD$9),Fuel_Properties!$B$31:$EI$31,0)))/158.987295</f>
        <v>0</v>
      </c>
      <c r="DE42" s="47">
        <f>(SUMPRODUCT(--(DE$9=Quarterly_kt!$B$9:DF$9),Quarterly_kt!$B42:DF42)/INDEX(Fuel_Properties!$B$31:$IV$42,MATCH("D_Jet/Kero",Fuel_Properties!$B$31:$B$42,0),MATCH(YEAR(DE$9),Fuel_Properties!$B$31:$EI$31,0)))/158.987295</f>
        <v>0</v>
      </c>
      <c r="DF42" s="47">
        <f>(SUMPRODUCT(--(DF$9=Quarterly_kt!$B$9:DG$9),Quarterly_kt!$B42:DG42)/INDEX(Fuel_Properties!$B$31:$IV$42,MATCH("D_Jet/Kero",Fuel_Properties!$B$31:$B$42,0),MATCH(YEAR(DF$9),Fuel_Properties!$B$31:$EI$31,0)))/158.987295</f>
        <v>0</v>
      </c>
      <c r="DG42" s="47">
        <f>(SUMPRODUCT(--(DG$9=Quarterly_kt!$B$9:DH$9),Quarterly_kt!$B42:DH42)/INDEX(Fuel_Properties!$B$31:$IV$42,MATCH("D_Jet/Kero",Fuel_Properties!$B$31:$B$42,0),MATCH(YEAR(DG$9),Fuel_Properties!$B$31:$EI$31,0)))/158.987295</f>
        <v>0</v>
      </c>
      <c r="DH42" s="47">
        <f>(SUMPRODUCT(--(DH$9=Quarterly_kt!$B$9:DI$9),Quarterly_kt!$B42:DI42)/INDEX(Fuel_Properties!$B$31:$IV$42,MATCH("D_Jet/Kero",Fuel_Properties!$B$31:$B$42,0),MATCH(YEAR(DH$9),Fuel_Properties!$B$31:$EI$31,0)))/158.987295</f>
        <v>0</v>
      </c>
      <c r="DI42" s="47">
        <f>(SUMPRODUCT(--(DI$9=Quarterly_kt!$B$9:DJ$9),Quarterly_kt!$B42:DJ42)/INDEX(Fuel_Properties!$B$31:$IV$42,MATCH("D_Jet/Kero",Fuel_Properties!$B$31:$B$42,0),MATCH(YEAR(DI$9),Fuel_Properties!$B$31:$EI$31,0)))/158.987295</f>
        <v>0</v>
      </c>
      <c r="DJ42" s="47">
        <f>(SUMPRODUCT(--(DJ$9=Quarterly_kt!$B$9:DK$9),Quarterly_kt!$B42:DK42)/INDEX(Fuel_Properties!$B$31:$IV$42,MATCH("D_Jet/Kero",Fuel_Properties!$B$31:$B$42,0),MATCH(YEAR(DJ$9),Fuel_Properties!$B$31:$EI$31,0)))/158.987295</f>
        <v>0</v>
      </c>
      <c r="DK42" s="47">
        <f>(SUMPRODUCT(--(DK$9=Quarterly_kt!$B$9:DL$9),Quarterly_kt!$B42:DL42)/INDEX(Fuel_Properties!$B$31:$IV$42,MATCH("D_Jet/Kero",Fuel_Properties!$B$31:$B$42,0),MATCH(YEAR(DK$9),Fuel_Properties!$B$31:$EI$31,0)))/158.987295</f>
        <v>0</v>
      </c>
      <c r="DL42" s="47">
        <f>(SUMPRODUCT(--(DL$9=Quarterly_kt!$B$9:DM$9),Quarterly_kt!$B42:DM42)/INDEX(Fuel_Properties!$B$31:$IV$42,MATCH("D_Jet/Kero",Fuel_Properties!$B$31:$B$42,0),MATCH(YEAR(DL$9),Fuel_Properties!$B$31:$EI$31,0)))/158.987295</f>
        <v>0</v>
      </c>
      <c r="DM42" s="47">
        <f>(SUMPRODUCT(--(DM$9=Quarterly_kt!$B$9:DN$9),Quarterly_kt!$B42:DN42)/INDEX(Fuel_Properties!$B$31:$IV$42,MATCH("D_Jet/Kero",Fuel_Properties!$B$31:$B$42,0),MATCH(YEAR(DM$9),Fuel_Properties!$B$31:$EI$31,0)))/158.987295</f>
        <v>3.1863091409948627E-2</v>
      </c>
      <c r="DN42" s="47">
        <f>(SUMPRODUCT(--(DN$9=Quarterly_kt!$B$9:DO$9),Quarterly_kt!$B42:DO42)/INDEX(Fuel_Properties!$B$31:$IV$42,MATCH("D_Jet/Kero",Fuel_Properties!$B$31:$B$42,0),MATCH(YEAR(DN$9),Fuel_Properties!$B$31:$EI$31,0)))/158.987295</f>
        <v>0</v>
      </c>
      <c r="DO42" s="47">
        <f>(SUMPRODUCT(--(DO$9=Quarterly_kt!$B$9:DP$9),Quarterly_kt!$B42:DP42)/INDEX(Fuel_Properties!$B$31:$IV$42,MATCH("D_Jet/Kero",Fuel_Properties!$B$31:$B$42,0),MATCH(YEAR(DO$9),Fuel_Properties!$B$31:$EI$31,0)))/158.987295</f>
        <v>0</v>
      </c>
      <c r="DP42" s="47">
        <f>(SUMPRODUCT(--(DP$9=Quarterly_kt!$B$9:DQ$9),Quarterly_kt!$B42:DQ42)/INDEX(Fuel_Properties!$B$31:$IV$42,MATCH("D_Jet/Kero",Fuel_Properties!$B$31:$B$42,0),MATCH(YEAR(DP$9),Fuel_Properties!$B$31:$EI$31,0)))/158.987295</f>
        <v>0</v>
      </c>
      <c r="DQ42" s="47">
        <f>(SUMPRODUCT(--(DQ$9=Quarterly_kt!$B$9:DR$9),Quarterly_kt!$B42:DR42)/INDEX(Fuel_Properties!$B$31:$IV$42,MATCH("D_Jet/Kero",Fuel_Properties!$B$31:$B$42,0),MATCH(YEAR(DQ$9),Fuel_Properties!$B$31:$EI$31,0)))/158.987295</f>
        <v>0</v>
      </c>
      <c r="DR42" s="47">
        <f>(SUMPRODUCT(--(DR$9=Quarterly_kt!$B$9:DS$9),Quarterly_kt!$B42:DS42)/INDEX(Fuel_Properties!$B$31:$IV$42,MATCH("D_Jet/Kero",Fuel_Properties!$B$31:$B$42,0),MATCH(YEAR(DR$9),Fuel_Properties!$B$31:$EI$31,0)))/158.987295</f>
        <v>0</v>
      </c>
      <c r="DS42" s="47">
        <f>(SUMPRODUCT(--(DS$9=Quarterly_kt!$B$9:DT$9),Quarterly_kt!$B42:DT42)/INDEX(Fuel_Properties!$B$31:$IV$42,MATCH("D_Jet/Kero",Fuel_Properties!$B$31:$B$42,0),MATCH(YEAR(DS$9),Fuel_Properties!$B$31:$EI$31,0)))/158.987295</f>
        <v>0</v>
      </c>
      <c r="DT42" s="47">
        <f>(SUMPRODUCT(--(DT$9=Quarterly_kt!$B$9:DU$9),Quarterly_kt!$B42:DU42)/INDEX(Fuel_Properties!$B$31:$IV$42,MATCH("D_Jet/Kero",Fuel_Properties!$B$31:$B$42,0),MATCH(YEAR(DT$9),Fuel_Properties!$B$31:$EI$31,0)))/158.987295</f>
        <v>0</v>
      </c>
      <c r="DU42" s="47">
        <f>(SUMPRODUCT(--(DU$9=Quarterly_kt!$B$9:DV$9),Quarterly_kt!$B42:DV42)/INDEX(Fuel_Properties!$B$31:$IV$42,MATCH("D_Jet/Kero",Fuel_Properties!$B$31:$B$42,0),MATCH(YEAR(DU$9),Fuel_Properties!$B$31:$EI$31,0)))/158.987295</f>
        <v>0</v>
      </c>
      <c r="DV42" s="47">
        <f>(SUMPRODUCT(--(DV$9=Quarterly_kt!$B$9:DW$9),Quarterly_kt!$B42:DW42)/INDEX(Fuel_Properties!$B$31:$IV$42,MATCH("D_Jet/Kero",Fuel_Properties!$B$31:$B$42,0),MATCH(YEAR(DV$9),Fuel_Properties!$B$31:$EI$31,0)))/158.987295</f>
        <v>0</v>
      </c>
      <c r="DW42" s="47">
        <f>(SUMPRODUCT(--(DW$9=Quarterly_kt!$B$9:DX$9),Quarterly_kt!$B42:DX42)/INDEX(Fuel_Properties!$B$31:$IV$42,MATCH("D_Jet/Kero",Fuel_Properties!$B$31:$B$42,0),MATCH(YEAR(DW$9),Fuel_Properties!$B$31:$EI$31,0)))/158.987295</f>
        <v>0</v>
      </c>
      <c r="DX42" s="47">
        <f>(SUMPRODUCT(--(DX$9=Quarterly_kt!$B$9:DY$9),Quarterly_kt!$B42:DY42)/INDEX(Fuel_Properties!$B$31:$IV$42,MATCH("D_Jet/Kero",Fuel_Properties!$B$31:$B$42,0),MATCH(YEAR(DX$9),Fuel_Properties!$B$31:$EI$31,0)))/158.987295</f>
        <v>0</v>
      </c>
      <c r="DY42" s="47">
        <f>(SUMPRODUCT(--(DY$9=Quarterly_kt!$B$9:DZ$9),Quarterly_kt!$B42:DZ42)/INDEX(Fuel_Properties!$B$31:$IV$42,MATCH("D_Jet/Kero",Fuel_Properties!$B$31:$B$42,0),MATCH(YEAR(DY$9),Fuel_Properties!$B$31:$EI$31,0)))/158.987295</f>
        <v>0</v>
      </c>
      <c r="DZ42" s="47">
        <f>(SUMPRODUCT(--(DZ$9=Quarterly_kt!$B$9:EA$9),Quarterly_kt!$B42:EA42)/INDEX(Fuel_Properties!$B$31:$IV$42,MATCH("D_Jet/Kero",Fuel_Properties!$B$31:$B$42,0),MATCH(YEAR(DZ$9),Fuel_Properties!$B$31:$EI$31,0)))/158.987295</f>
        <v>0</v>
      </c>
      <c r="EA42" s="47">
        <f>(SUMPRODUCT(--(EA$9=Quarterly_kt!$B$9:EB$9),Quarterly_kt!$B42:EB42)/INDEX(Fuel_Properties!$B$31:$IV$42,MATCH("D_Jet/Kero",Fuel_Properties!$B$31:$B$42,0),MATCH(YEAR(EA$9),Fuel_Properties!$B$31:$EI$31,0)))/158.987295</f>
        <v>0</v>
      </c>
      <c r="EB42" s="47">
        <f>(SUMPRODUCT(--(EB$9=Quarterly_kt!$B$9:EC$9),Quarterly_kt!$B42:EC42)/INDEX(Fuel_Properties!$B$31:$IV$42,MATCH("D_Jet/Kero",Fuel_Properties!$B$31:$B$42,0),MATCH(YEAR(EB$9),Fuel_Properties!$B$31:$EI$31,0)))/158.987295</f>
        <v>0</v>
      </c>
      <c r="EC42" s="47">
        <f>(SUMPRODUCT(--(EC$9=Quarterly_kt!$B$9:ED$9),Quarterly_kt!$B42:ED42)/INDEX(Fuel_Properties!$B$31:$IV$42,MATCH("D_Jet/Kero",Fuel_Properties!$B$31:$B$42,0),MATCH(YEAR(EC$9),Fuel_Properties!$B$31:$EI$31,0)))/158.987295</f>
        <v>0</v>
      </c>
      <c r="ED42" s="47">
        <f>(SUMPRODUCT(--(ED$9=Quarterly_kt!$B$9:EE$9),Quarterly_kt!$B42:EE42)/INDEX(Fuel_Properties!$B$31:$IV$42,MATCH("D_Jet/Kero",Fuel_Properties!$B$31:$B$42,0),MATCH(YEAR(ED$9),Fuel_Properties!$B$31:$EI$31,0)))/158.987295</f>
        <v>0</v>
      </c>
      <c r="EE42" s="47">
        <f>(SUMPRODUCT(--(EE$9=Quarterly_kt!$B$9:EF$9),Quarterly_kt!$B42:EF42)/INDEX(Fuel_Properties!$B$31:$IV$42,MATCH("D_Jet/Kero",Fuel_Properties!$B$31:$B$42,0),MATCH(YEAR(EE$9),Fuel_Properties!$B$31:$EI$31,0)))/158.987295</f>
        <v>0</v>
      </c>
      <c r="EF42" s="47">
        <f>(SUMPRODUCT(--(EF$9=Quarterly_kt!$B$9:EG$9),Quarterly_kt!$B42:EG42)/INDEX(Fuel_Properties!$B$31:$IV$42,MATCH("D_Jet/Kero",Fuel_Properties!$B$31:$B$42,0),MATCH(YEAR(EF$9),Fuel_Properties!$B$31:$EI$31,0)))/158.987295</f>
        <v>0</v>
      </c>
      <c r="EG42" s="47">
        <f>(SUMPRODUCT(--(EG$9=Quarterly_kt!$B$9:EH$9),Quarterly_kt!$B42:EH42)/INDEX(Fuel_Properties!$B$31:$IV$42,MATCH("D_Jet/Kero",Fuel_Properties!$B$31:$B$42,0),MATCH(YEAR(EG$9),Fuel_Properties!$B$31:$EI$31,0)))/158.987295</f>
        <v>0</v>
      </c>
      <c r="EH42" s="47">
        <f>(SUMPRODUCT(--(EH$9=Quarterly_kt!$B$9:EI$9),Quarterly_kt!$B42:EI42)/INDEX(Fuel_Properties!$B$31:$IV$42,MATCH("D_Jet/Kero",Fuel_Properties!$B$31:$B$42,0),MATCH(YEAR(EH$9),Fuel_Properties!$B$31:$EI$31,0)))/158.987295</f>
        <v>0</v>
      </c>
      <c r="EI42" s="47">
        <f>(SUMPRODUCT(--(EI$9=Quarterly_kt!$B$9:EJ$9),Quarterly_kt!$B42:EJ42)/INDEX(Fuel_Properties!$B$31:$IV$42,MATCH("D_Jet/Kero",Fuel_Properties!$B$31:$B$42,0),MATCH(YEAR(EI$9),Fuel_Properties!$B$31:$EI$31,0)))/158.987295</f>
        <v>0</v>
      </c>
      <c r="EJ42" s="47">
        <f>(SUMPRODUCT(--(EJ$9=Quarterly_kt!$B$9:EK$9),Quarterly_kt!$B42:EK42)/INDEX(Fuel_Properties!$B$31:$IV$42,MATCH("D_Jet/Kero",Fuel_Properties!$B$31:$B$42,0),MATCH(YEAR(EJ$9),Fuel_Properties!$B$31:$EI$31,0)))/158.987295</f>
        <v>0</v>
      </c>
      <c r="EK42" s="47">
        <f>(SUMPRODUCT(--(EK$9=Quarterly_kt!$B$9:EL$9),Quarterly_kt!$B42:EL42)/INDEX(Fuel_Properties!$B$31:$IV$42,MATCH("D_Jet/Kero",Fuel_Properties!$B$31:$B$42,0),MATCH(YEAR(EK$9),Fuel_Properties!$B$31:$EI$31,0)))/158.987295</f>
        <v>0</v>
      </c>
      <c r="EL42" s="47">
        <f>(SUMPRODUCT(--(EL$9=Quarterly_kt!$B$9:EM$9),Quarterly_kt!$B42:EM42)/INDEX(Fuel_Properties!$B$31:$IV$42,MATCH("D_Jet/Kero",Fuel_Properties!$B$31:$B$42,0),MATCH(YEAR(EL$9),Fuel_Properties!$B$31:$EI$31,0)))/158.987295</f>
        <v>0</v>
      </c>
      <c r="EM42" s="47">
        <f>(SUMPRODUCT(--(EM$9=Quarterly_kt!$B$9:EN$9),Quarterly_kt!$B42:EN42)/INDEX(Fuel_Properties!$B$31:$IV$42,MATCH("D_Jet/Kero",Fuel_Properties!$B$31:$B$42,0),MATCH(YEAR(EM$9),Fuel_Properties!$B$31:$EI$31,0)))/158.987295</f>
        <v>0</v>
      </c>
      <c r="EN42" s="47">
        <f>(SUMPRODUCT(--(EN$9=Quarterly_kt!$B$9:EO$9),Quarterly_kt!$B42:EO42)/INDEX(Fuel_Properties!$B$31:$IV$42,MATCH("D_Jet/Kero",Fuel_Properties!$B$31:$B$42,0),MATCH(YEAR(EN$9),Fuel_Properties!$B$31:$EI$31,0)))/158.987295</f>
        <v>0</v>
      </c>
      <c r="EO42" s="47">
        <f>(SUMPRODUCT(--(EO$9=Quarterly_kt!$B$9:EP$9),Quarterly_kt!$B42:EP42)/INDEX(Fuel_Properties!$B$31:$IV$42,MATCH("D_Jet/Kero",Fuel_Properties!$B$31:$B$42,0),MATCH(YEAR(EO$9),Fuel_Properties!$B$31:$EI$31,0)))/158.987295</f>
        <v>0</v>
      </c>
      <c r="EP42" s="47">
        <f>(SUMPRODUCT(--(EP$9=Quarterly_kt!$B$9:EQ$9),Quarterly_kt!$B42:EQ42)/INDEX(Fuel_Properties!$B$31:$IV$42,MATCH("D_Jet/Kero",Fuel_Properties!$B$31:$B$42,0),MATCH(YEAR(EP$9),Fuel_Properties!$B$31:$EI$31,0)))/158.987295</f>
        <v>0</v>
      </c>
      <c r="EQ42" s="47">
        <f>(SUMPRODUCT(--(EQ$9=Quarterly_kt!$B$9:ER$9),Quarterly_kt!$B42:ER42)/INDEX(Fuel_Properties!$B$31:$IV$42,MATCH("D_Jet/Kero",Fuel_Properties!$B$31:$B$42,0),MATCH(YEAR(EQ$9),Fuel_Properties!$B$31:$EI$31,0)))/158.987295</f>
        <v>0</v>
      </c>
      <c r="ER42" s="47">
        <f>(SUMPRODUCT(--(ER$9=Quarterly_kt!$B$9:ES$9),Quarterly_kt!$B42:ES42)/INDEX(Fuel_Properties!$B$31:$IV$42,MATCH("D_Jet/Kero",Fuel_Properties!$B$31:$B$42,0),MATCH(YEAR(ER$9),Fuel_Properties!$B$31:$EI$31,0)))/158.987295</f>
        <v>0</v>
      </c>
      <c r="ES42" s="47">
        <f>(SUMPRODUCT(--(ES$9=Quarterly_kt!$B$9:ET$9),Quarterly_kt!$B42:ET42)/INDEX(Fuel_Properties!$B$31:$IV$42,MATCH("D_Jet/Kero",Fuel_Properties!$B$31:$B$42,0),MATCH(YEAR(ES$9),Fuel_Properties!$B$31:$EI$31,0)))/158.987295</f>
        <v>0</v>
      </c>
      <c r="ET42" s="47">
        <f>(SUMPRODUCT(--(ET$9=Quarterly_kt!$B$9:EU$9),Quarterly_kt!$B42:EU42)/INDEX(Fuel_Properties!$B$31:$IV$42,MATCH("D_Jet/Kero",Fuel_Properties!$B$31:$B$42,0),MATCH(YEAR(ET$9),Fuel_Properties!$B$31:$EI$31,0)))/158.987295</f>
        <v>0</v>
      </c>
      <c r="EU42" s="47">
        <f>(SUMPRODUCT(--(EU$9=Quarterly_kt!$B$9:EV$9),Quarterly_kt!$B42:EV42)/INDEX(Fuel_Properties!$B$31:$IV$42,MATCH("D_Jet/Kero",Fuel_Properties!$B$31:$B$42,0),MATCH(YEAR(EU$9),Fuel_Properties!$B$31:$EI$31,0)))/158.987295</f>
        <v>0</v>
      </c>
      <c r="EV42" s="47">
        <f>(SUMPRODUCT(--(EV$9=Quarterly_kt!$B$9:EW$9),Quarterly_kt!$B42:EW42)/INDEX(Fuel_Properties!$B$31:$IV$42,MATCH("D_Jet/Kero",Fuel_Properties!$B$31:$B$42,0),MATCH(YEAR(EV$9),Fuel_Properties!$B$31:$EI$31,0)))/158.987295</f>
        <v>9.4957066141785687E-2</v>
      </c>
      <c r="EW42" s="47">
        <f>(SUMPRODUCT(--(EW$9=Quarterly_kt!$B$9:EX$9),Quarterly_kt!$B42:EX42)/INDEX(Fuel_Properties!$B$31:$IV$42,MATCH("D_Jet/Kero",Fuel_Properties!$B$31:$B$42,0),MATCH(YEAR(EW$9),Fuel_Properties!$B$31:$EI$31,0)))/158.987295</f>
        <v>0</v>
      </c>
      <c r="EX42" s="47">
        <f>(SUMPRODUCT(--(EX$9=Quarterly_kt!$B$9:EY$9),Quarterly_kt!$B42:EY42)/INDEX(Fuel_Properties!$B$31:$IV$42,MATCH("D_Jet/Kero",Fuel_Properties!$B$31:$B$42,0),MATCH(YEAR(EX$9),Fuel_Properties!$B$31:$EI$31,0)))/158.987295</f>
        <v>0</v>
      </c>
      <c r="EY42" s="47">
        <f>(SUMPRODUCT(--(EY$9=Quarterly_kt!$B$9:EZ$9),Quarterly_kt!$B42:EZ42)/INDEX(Fuel_Properties!$B$31:$IV$42,MATCH("D_Jet/Kero",Fuel_Properties!$B$31:$B$42,0),MATCH(YEAR(EY$9),Fuel_Properties!$B$31:$EI$31,0)))/158.987295</f>
        <v>0</v>
      </c>
      <c r="EZ42" s="47">
        <f>(SUMPRODUCT(--(EZ$9=Quarterly_kt!$B$9:FA$9),Quarterly_kt!$B42:FA42)/INDEX(Fuel_Properties!$B$31:$IV$42,MATCH("D_Jet/Kero",Fuel_Properties!$B$31:$B$42,0),MATCH(YEAR(EZ$9),Fuel_Properties!$B$31:$EI$31,0)))/158.987295</f>
        <v>0</v>
      </c>
      <c r="FA42" s="47">
        <f>(SUMPRODUCT(--(FA$9=Quarterly_kt!$B$9:FB$9),Quarterly_kt!$B42:FB42)/INDEX(Fuel_Properties!$B$31:$IV$42,MATCH("D_Jet/Kero",Fuel_Properties!$B$31:$B$42,0),MATCH(YEAR(FA$9),Fuel_Properties!$B$31:$EI$31,0)))/158.987295</f>
        <v>0</v>
      </c>
      <c r="FB42" s="47">
        <f>(SUMPRODUCT(--(FB$9=Quarterly_kt!$B$9:FC$9),Quarterly_kt!$B42:FC42)/INDEX(Fuel_Properties!$B$31:$IV$42,MATCH("D_Jet/Kero",Fuel_Properties!$B$31:$B$42,0),MATCH(YEAR(FB$9),Fuel_Properties!$B$31:$EI$31,0)))/158.987295</f>
        <v>0</v>
      </c>
      <c r="FC42" s="47">
        <f>(SUMPRODUCT(--(FC$9=Quarterly_kt!$B$9:FD$9),Quarterly_kt!$B42:FD42)/INDEX(Fuel_Properties!$B$31:$IV$42,MATCH("D_Jet/Kero",Fuel_Properties!$B$31:$B$42,0),MATCH(YEAR(FC$9),Fuel_Properties!$B$31:$EI$31,0)))/158.987295</f>
        <v>0</v>
      </c>
      <c r="FD42" s="47">
        <f>(SUMPRODUCT(--(FD$9=Quarterly_kt!$B$9:FE$9),Quarterly_kt!$B42:FE42)/INDEX(Fuel_Properties!$B$31:$IV$42,MATCH("D_Jet/Kero",Fuel_Properties!$B$31:$B$42,0),MATCH(YEAR(FD$9),Fuel_Properties!$B$31:$EI$31,0)))/158.987295</f>
        <v>0</v>
      </c>
      <c r="FE42" s="47">
        <f>(SUMPRODUCT(--(FE$9=Quarterly_kt!$B$9:FF$9),Quarterly_kt!$B42:FF42)/INDEX(Fuel_Properties!$B$31:$IV$42,MATCH("D_Jet/Kero",Fuel_Properties!$B$31:$B$42,0),MATCH(YEAR(FE$9),Fuel_Properties!$B$31:$EI$31,0)))/158.987295</f>
        <v>0</v>
      </c>
      <c r="FF42" s="47">
        <f>(SUMPRODUCT(--(FF$9=Quarterly_kt!$B$9:FG$9),Quarterly_kt!$B42:FG42)/INDEX(Fuel_Properties!$B$31:$IV$42,MATCH("D_Jet/Kero",Fuel_Properties!$B$31:$B$42,0),MATCH(YEAR(FF$9),Fuel_Properties!$B$31:$EI$31,0)))/158.987295</f>
        <v>0</v>
      </c>
      <c r="FG42" s="47">
        <f>(SUMPRODUCT(--(FG$9=Quarterly_kt!$B$9:FH$9),Quarterly_kt!$B42:FH42)/INDEX(Fuel_Properties!$B$31:$IV$42,MATCH("D_Jet/Kero",Fuel_Properties!$B$31:$B$42,0),MATCH(YEAR(FG$9),Fuel_Properties!$B$31:$EI$31,0)))/158.987295</f>
        <v>0</v>
      </c>
      <c r="FH42" s="47">
        <f>(SUMPRODUCT(--(FH$9=Quarterly_kt!$B$9:FI$9),Quarterly_kt!$B42:FI42)/INDEX(Fuel_Properties!$B$31:$IV$42,MATCH("D_Jet/Kero",Fuel_Properties!$B$31:$B$42,0),MATCH(YEAR(FH$9),Fuel_Properties!$B$31:$EI$31,0)))/158.987295</f>
        <v>0</v>
      </c>
      <c r="FI42" s="47">
        <f>(SUMPRODUCT(--(FI$9=Quarterly_kt!$B$9:FJ$9),Quarterly_kt!$B42:FJ42)/INDEX(Fuel_Properties!$B$31:$IV$42,MATCH("D_Jet/Kero",Fuel_Properties!$B$31:$B$42,0),MATCH(YEAR(FI$9),Fuel_Properties!$B$31:$EI$31,0)))/158.987295</f>
        <v>0</v>
      </c>
      <c r="FJ42" s="47">
        <f>(SUMPRODUCT(--(FJ$9=Quarterly_kt!$B$9:FK$9),Quarterly_kt!$B42:FK42)/INDEX(Fuel_Properties!$B$31:$IV$42,MATCH("D_Jet/Kero",Fuel_Properties!$B$31:$B$42,0),MATCH(YEAR(FJ$9),Fuel_Properties!$B$31:$EI$31,0)))/158.987295</f>
        <v>0</v>
      </c>
      <c r="FK42" s="47">
        <f>(SUMPRODUCT(--(FK$9=Quarterly_kt!$B$9:FL$9),Quarterly_kt!$B42:FL42)/INDEX(Fuel_Properties!$B$31:$IV$42,MATCH("D_Jet/Kero",Fuel_Properties!$B$31:$B$42,0),MATCH(YEAR(FK$9),Fuel_Properties!$B$31:$EI$31,0)))/158.987295</f>
        <v>0</v>
      </c>
      <c r="FL42" s="47">
        <f>(SUMPRODUCT(--(FL$9=Quarterly_kt!$B$9:FN$9),Quarterly_kt!$B42:FN42)/INDEX(Fuel_Properties!$B$31:$IV$42,MATCH("D_Jet/Kero",Fuel_Properties!$B$31:$B$42,0),MATCH(YEAR(FL$9),Fuel_Properties!$B$31:$EI$31,0)))/158.987295</f>
        <v>0</v>
      </c>
      <c r="FM42" s="47">
        <f>(SUMPRODUCT(--(FM$9=Quarterly_kt!$B$9:FO$9),Quarterly_kt!$B42:FO42)/INDEX(Fuel_Properties!$B$31:$IV$42,MATCH("D_Jet/Kero",Fuel_Properties!$B$31:$B$42,0),MATCH(YEAR(FM$9),Fuel_Properties!$B$31:$EI$31,0)))/158.987295</f>
        <v>0</v>
      </c>
      <c r="FN42" s="47">
        <f>(SUMPRODUCT(--(FN$9=Quarterly_kt!$B$9:FO$9),Quarterly_kt!$B42:FO42)/INDEX(Fuel_Properties!$B$31:$IV$42,MATCH("D_Jet/Kero",Fuel_Properties!$B$31:$B$42,0),MATCH(YEAR(FN$9),Fuel_Properties!$B$31:$EI$31,0)))/158.987295</f>
        <v>0</v>
      </c>
      <c r="FO42" s="47">
        <f>(SUMPRODUCT(--(FO$9=Quarterly_kt!$B$9:FP$9),Quarterly_kt!$B42:FP42)/INDEX(Fuel_Properties!$B$31:$IV$42,MATCH("D_Jet/Kero",Fuel_Properties!$B$31:$B$42,0),MATCH(YEAR(FO$9),Fuel_Properties!$B$31:$EI$31,0)))/158.987295</f>
        <v>0</v>
      </c>
      <c r="FP42" s="47">
        <f>(SUMPRODUCT(--(FP$9=Quarterly_kt!$B$9:FQ$9),Quarterly_kt!$B42:FQ42)/INDEX(Fuel_Properties!$B$31:$IV$42,MATCH("D_Jet/Kero",Fuel_Properties!$B$31:$B$42,0),MATCH(YEAR(FP$9),Fuel_Properties!$B$31:$EI$31,0)))/158.987295</f>
        <v>0</v>
      </c>
      <c r="FQ42" s="47">
        <f>(SUMPRODUCT(--(FQ$9=Quarterly_kt!$B$9:FR$9),Quarterly_kt!$B42:FR42)/INDEX(Fuel_Properties!$B$31:$IV$42,MATCH("D_Jet/Kero",Fuel_Properties!$B$31:$B$42,0),MATCH(YEAR(FQ$9),Fuel_Properties!$B$31:$EI$31,0)))/158.987295</f>
        <v>0</v>
      </c>
      <c r="FR42" s="47">
        <f>(SUMPRODUCT(--(FR$9=Quarterly_kt!$B$9:FS$9),Quarterly_kt!$B42:FS42)/INDEX(Fuel_Properties!$B$31:$IV$42,MATCH("D_Jet/Kero",Fuel_Properties!$B$31:$B$42,0),MATCH(YEAR(FR$9),Fuel_Properties!$B$31:$EI$31,0)))/158.987295</f>
        <v>0</v>
      </c>
      <c r="FS42" s="47">
        <f>(SUMPRODUCT(--(FS$9=Quarterly_kt!$B$9:FT$9),Quarterly_kt!$B42:FT42)/INDEX(Fuel_Properties!$B$31:$IV$42,MATCH("D_Jet/Kero",Fuel_Properties!$B$31:$B$42,0),MATCH(YEAR(FS$9),Fuel_Properties!$B$31:$EI$31,0)))/158.987295</f>
        <v>0</v>
      </c>
      <c r="FT42" s="47">
        <f>(SUMPRODUCT(--(FT$9=Quarterly_kt!$B$9:FU$9),Quarterly_kt!$B42:FU42)/INDEX(Fuel_Properties!$B$31:$IV$42,MATCH("D_Jet/Kero",Fuel_Properties!$B$31:$B$42,0),MATCH(YEAR(FT$9),Fuel_Properties!$B$31:$EI$31,0)))/158.987295</f>
        <v>0</v>
      </c>
      <c r="FU42" s="47">
        <f>(SUMPRODUCT(--(FU$9=Quarterly_kt!$B$9:FV$9),Quarterly_kt!$B42:FV42)/INDEX(Fuel_Properties!$B$31:$IV$42,MATCH("D_Jet/Kero",Fuel_Properties!$B$31:$B$42,0),MATCH(YEAR(FU$9),Fuel_Properties!$B$31:$EI$31,0)))/158.987295</f>
        <v>5.8012996369472053E-3</v>
      </c>
      <c r="FV42" s="47">
        <f>(SUMPRODUCT(--(FV$9=Quarterly_kt!$B$9:FW$9),Quarterly_kt!$B42:FW42)/INDEX(Fuel_Properties!$B$31:$IV$42,MATCH("D_Jet/Kero",Fuel_Properties!$B$31:$B$42,0),MATCH(YEAR(FV$9),Fuel_Properties!$B$31:$EI$31,0)))/158.987295</f>
        <v>0</v>
      </c>
    </row>
    <row r="43" spans="1:178" ht="15" x14ac:dyDescent="0.25">
      <c r="A43" s="50" t="s">
        <v>44</v>
      </c>
      <c r="B43" s="47">
        <f>(SUMPRODUCT(--(B$9=Quarterly_kt!$B$9:C$9),Quarterly_kt!$B43:C43)/INDEX(Fuel_Properties!$B$31:$IV$42,MATCH("D_AvGas",Fuel_Properties!$B$31:$B$42,0),MATCH(YEAR(B$9),Fuel_Properties!$B$31:$EI$31,0)))/158.987295</f>
        <v>0</v>
      </c>
      <c r="C43" s="47">
        <f>(SUMPRODUCT(--(C$9=Quarterly_kt!$B$9:D$9),Quarterly_kt!$B43:D43)/INDEX(Fuel_Properties!$B$31:$IV$42,MATCH("D_AvGas",Fuel_Properties!$B$31:$B$42,0),MATCH(YEAR(C$9),Fuel_Properties!$B$31:$EI$31,0)))/158.987295</f>
        <v>0</v>
      </c>
      <c r="D43" s="47">
        <f>(SUMPRODUCT(--(D$9=Quarterly_kt!$B$9:E$9),Quarterly_kt!$B43:E43)/INDEX(Fuel_Properties!$B$31:$IV$42,MATCH("D_AvGas",Fuel_Properties!$B$31:$B$42,0),MATCH(YEAR(D$9),Fuel_Properties!$B$31:$EI$31,0)))/158.987295</f>
        <v>0</v>
      </c>
      <c r="E43" s="47">
        <f>(SUMPRODUCT(--(E$9=Quarterly_kt!$B$9:F$9),Quarterly_kt!$B43:F43)/INDEX(Fuel_Properties!$B$31:$IV$42,MATCH("D_AvGas",Fuel_Properties!$B$31:$B$42,0),MATCH(YEAR(E$9),Fuel_Properties!$B$31:$EI$31,0)))/158.987295</f>
        <v>0</v>
      </c>
      <c r="F43" s="47">
        <f>(SUMPRODUCT(--(F$9=Quarterly_kt!$B$9:G$9),Quarterly_kt!$B43:G43)/INDEX(Fuel_Properties!$B$31:$IV$42,MATCH("D_AvGas",Fuel_Properties!$B$31:$B$42,0),MATCH(YEAR(F$9),Fuel_Properties!$B$31:$EI$31,0)))/158.987295</f>
        <v>0</v>
      </c>
      <c r="G43" s="47">
        <f>(SUMPRODUCT(--(G$9=Quarterly_kt!$B$9:H$9),Quarterly_kt!$B43:H43)/INDEX(Fuel_Properties!$B$31:$IV$42,MATCH("D_AvGas",Fuel_Properties!$B$31:$B$42,0),MATCH(YEAR(G$9),Fuel_Properties!$B$31:$EI$31,0)))/158.987295</f>
        <v>0</v>
      </c>
      <c r="H43" s="47">
        <f>(SUMPRODUCT(--(H$9=Quarterly_kt!$B$9:I$9),Quarterly_kt!$B43:I43)/INDEX(Fuel_Properties!$B$31:$IV$42,MATCH("D_AvGas",Fuel_Properties!$B$31:$B$42,0),MATCH(YEAR(H$9),Fuel_Properties!$B$31:$EI$31,0)))/158.987295</f>
        <v>0</v>
      </c>
      <c r="I43" s="47">
        <f>(SUMPRODUCT(--(I$9=Quarterly_kt!$B$9:J$9),Quarterly_kt!$B43:J43)/INDEX(Fuel_Properties!$B$31:$IV$42,MATCH("D_AvGas",Fuel_Properties!$B$31:$B$42,0),MATCH(YEAR(I$9),Fuel_Properties!$B$31:$EI$31,0)))/158.987295</f>
        <v>0</v>
      </c>
      <c r="J43" s="47">
        <f>(SUMPRODUCT(--(J$9=Quarterly_kt!$B$9:K$9),Quarterly_kt!$B43:K43)/INDEX(Fuel_Properties!$B$31:$IV$42,MATCH("D_AvGas",Fuel_Properties!$B$31:$B$42,0),MATCH(YEAR(J$9),Fuel_Properties!$B$31:$EI$31,0)))/158.987295</f>
        <v>0</v>
      </c>
      <c r="K43" s="47">
        <f>(SUMPRODUCT(--(K$9=Quarterly_kt!$B$9:L$9),Quarterly_kt!$B43:L43)/INDEX(Fuel_Properties!$B$31:$IV$42,MATCH("D_AvGas",Fuel_Properties!$B$31:$B$42,0),MATCH(YEAR(K$9),Fuel_Properties!$B$31:$EI$31,0)))/158.987295</f>
        <v>0</v>
      </c>
      <c r="L43" s="47">
        <f>(SUMPRODUCT(--(L$9=Quarterly_kt!$B$9:M$9),Quarterly_kt!$B43:M43)/INDEX(Fuel_Properties!$B$31:$IV$42,MATCH("D_AvGas",Fuel_Properties!$B$31:$B$42,0),MATCH(YEAR(L$9),Fuel_Properties!$B$31:$EI$31,0)))/158.987295</f>
        <v>0</v>
      </c>
      <c r="M43" s="47">
        <f>(SUMPRODUCT(--(M$9=Quarterly_kt!$B$9:N$9),Quarterly_kt!$B43:N43)/INDEX(Fuel_Properties!$B$31:$IV$42,MATCH("D_AvGas",Fuel_Properties!$B$31:$B$42,0),MATCH(YEAR(M$9),Fuel_Properties!$B$31:$EI$31,0)))/158.987295</f>
        <v>0</v>
      </c>
      <c r="N43" s="47">
        <f>(SUMPRODUCT(--(N$9=Quarterly_kt!$B$9:O$9),Quarterly_kt!$B43:O43)/INDEX(Fuel_Properties!$B$31:$IV$42,MATCH("D_AvGas",Fuel_Properties!$B$31:$B$42,0),MATCH(YEAR(N$9),Fuel_Properties!$B$31:$EI$31,0)))/158.987295</f>
        <v>0</v>
      </c>
      <c r="O43" s="47">
        <f>(SUMPRODUCT(--(O$9=Quarterly_kt!$B$9:P$9),Quarterly_kt!$B43:P43)/INDEX(Fuel_Properties!$B$31:$IV$42,MATCH("D_AvGas",Fuel_Properties!$B$31:$B$42,0),MATCH(YEAR(O$9),Fuel_Properties!$B$31:$EI$31,0)))/158.987295</f>
        <v>0</v>
      </c>
      <c r="P43" s="47">
        <f>(SUMPRODUCT(--(P$9=Quarterly_kt!$B$9:Q$9),Quarterly_kt!$B43:Q43)/INDEX(Fuel_Properties!$B$31:$IV$42,MATCH("D_AvGas",Fuel_Properties!$B$31:$B$42,0),MATCH(YEAR(P$9),Fuel_Properties!$B$31:$EI$31,0)))/158.987295</f>
        <v>0</v>
      </c>
      <c r="Q43" s="47">
        <f>(SUMPRODUCT(--(Q$9=Quarterly_kt!$B$9:R$9),Quarterly_kt!$B43:R43)/INDEX(Fuel_Properties!$B$31:$IV$42,MATCH("D_AvGas",Fuel_Properties!$B$31:$B$42,0),MATCH(YEAR(Q$9),Fuel_Properties!$B$31:$EI$31,0)))/158.987295</f>
        <v>0</v>
      </c>
      <c r="R43" s="47">
        <f>(SUMPRODUCT(--(R$9=Quarterly_kt!$B$9:S$9),Quarterly_kt!$B43:S43)/INDEX(Fuel_Properties!$B$31:$IV$42,MATCH("D_AvGas",Fuel_Properties!$B$31:$B$42,0),MATCH(YEAR(R$9),Fuel_Properties!$B$31:$EI$31,0)))/158.987295</f>
        <v>0</v>
      </c>
      <c r="S43" s="47">
        <f>(SUMPRODUCT(--(S$9=Quarterly_kt!$B$9:T$9),Quarterly_kt!$B43:T43)/INDEX(Fuel_Properties!$B$31:$IV$42,MATCH("D_AvGas",Fuel_Properties!$B$31:$B$42,0),MATCH(YEAR(S$9),Fuel_Properties!$B$31:$EI$31,0)))/158.987295</f>
        <v>0</v>
      </c>
      <c r="T43" s="47">
        <f>(SUMPRODUCT(--(T$9=Quarterly_kt!$B$9:U$9),Quarterly_kt!$B43:U43)/INDEX(Fuel_Properties!$B$31:$IV$42,MATCH("D_AvGas",Fuel_Properties!$B$31:$B$42,0),MATCH(YEAR(T$9),Fuel_Properties!$B$31:$EI$31,0)))/158.987295</f>
        <v>0</v>
      </c>
      <c r="U43" s="47">
        <f>(SUMPRODUCT(--(U$9=Quarterly_kt!$B$9:V$9),Quarterly_kt!$B43:V43)/INDEX(Fuel_Properties!$B$31:$IV$42,MATCH("D_AvGas",Fuel_Properties!$B$31:$B$42,0),MATCH(YEAR(U$9),Fuel_Properties!$B$31:$EI$31,0)))/158.987295</f>
        <v>0</v>
      </c>
      <c r="V43" s="47">
        <f>(SUMPRODUCT(--(V$9=Quarterly_kt!$B$9:W$9),Quarterly_kt!$B43:W43)/INDEX(Fuel_Properties!$B$31:$IV$42,MATCH("D_AvGas",Fuel_Properties!$B$31:$B$42,0),MATCH(YEAR(V$9),Fuel_Properties!$B$31:$EI$31,0)))/158.987295</f>
        <v>0</v>
      </c>
      <c r="W43" s="47">
        <f>(SUMPRODUCT(--(W$9=Quarterly_kt!$B$9:X$9),Quarterly_kt!$B43:X43)/INDEX(Fuel_Properties!$B$31:$IV$42,MATCH("D_AvGas",Fuel_Properties!$B$31:$B$42,0),MATCH(YEAR(W$9),Fuel_Properties!$B$31:$EI$31,0)))/158.987295</f>
        <v>0</v>
      </c>
      <c r="X43" s="47">
        <f>(SUMPRODUCT(--(X$9=Quarterly_kt!$B$9:Y$9),Quarterly_kt!$B43:Y43)/INDEX(Fuel_Properties!$B$31:$IV$42,MATCH("D_AvGas",Fuel_Properties!$B$31:$B$42,0),MATCH(YEAR(X$9),Fuel_Properties!$B$31:$EI$31,0)))/158.987295</f>
        <v>0</v>
      </c>
      <c r="Y43" s="47">
        <f>(SUMPRODUCT(--(Y$9=Quarterly_kt!$B$9:Z$9),Quarterly_kt!$B43:Z43)/INDEX(Fuel_Properties!$B$31:$IV$42,MATCH("D_AvGas",Fuel_Properties!$B$31:$B$42,0),MATCH(YEAR(Y$9),Fuel_Properties!$B$31:$EI$31,0)))/158.987295</f>
        <v>0</v>
      </c>
      <c r="Z43" s="47">
        <f>(SUMPRODUCT(--(Z$9=Quarterly_kt!$B$9:AA$9),Quarterly_kt!$B43:AA43)/INDEX(Fuel_Properties!$B$31:$IV$42,MATCH("D_AvGas",Fuel_Properties!$B$31:$B$42,0),MATCH(YEAR(Z$9),Fuel_Properties!$B$31:$EI$31,0)))/158.987295</f>
        <v>0</v>
      </c>
      <c r="AA43" s="47">
        <f>(SUMPRODUCT(--(AA$9=Quarterly_kt!$B$9:AB$9),Quarterly_kt!$B43:AB43)/INDEX(Fuel_Properties!$B$31:$IV$42,MATCH("D_AvGas",Fuel_Properties!$B$31:$B$42,0),MATCH(YEAR(AA$9),Fuel_Properties!$B$31:$EI$31,0)))/158.987295</f>
        <v>0</v>
      </c>
      <c r="AB43" s="47">
        <f>(SUMPRODUCT(--(AB$9=Quarterly_kt!$B$9:AC$9),Quarterly_kt!$B43:AC43)/INDEX(Fuel_Properties!$B$31:$IV$42,MATCH("D_AvGas",Fuel_Properties!$B$31:$B$42,0),MATCH(YEAR(AB$9),Fuel_Properties!$B$31:$EI$31,0)))/158.987295</f>
        <v>0</v>
      </c>
      <c r="AC43" s="47">
        <f>(SUMPRODUCT(--(AC$9=Quarterly_kt!$B$9:AD$9),Quarterly_kt!$B43:AD43)/INDEX(Fuel_Properties!$B$31:$IV$42,MATCH("D_AvGas",Fuel_Properties!$B$31:$B$42,0),MATCH(YEAR(AC$9),Fuel_Properties!$B$31:$EI$31,0)))/158.987295</f>
        <v>0</v>
      </c>
      <c r="AD43" s="47">
        <f>(SUMPRODUCT(--(AD$9=Quarterly_kt!$B$9:AE$9),Quarterly_kt!$B43:AE43)/INDEX(Fuel_Properties!$B$31:$IV$42,MATCH("D_AvGas",Fuel_Properties!$B$31:$B$42,0),MATCH(YEAR(AD$9),Fuel_Properties!$B$31:$EI$31,0)))/158.987295</f>
        <v>0</v>
      </c>
      <c r="AE43" s="47">
        <f>(SUMPRODUCT(--(AE$9=Quarterly_kt!$B$9:AF$9),Quarterly_kt!$B43:AF43)/INDEX(Fuel_Properties!$B$31:$IV$42,MATCH("D_AvGas",Fuel_Properties!$B$31:$B$42,0),MATCH(YEAR(AE$9),Fuel_Properties!$B$31:$EI$31,0)))/158.987295</f>
        <v>0</v>
      </c>
      <c r="AF43" s="47">
        <f>(SUMPRODUCT(--(AF$9=Quarterly_kt!$B$9:AG$9),Quarterly_kt!$B43:AG43)/INDEX(Fuel_Properties!$B$31:$IV$42,MATCH("D_AvGas",Fuel_Properties!$B$31:$B$42,0),MATCH(YEAR(AF$9),Fuel_Properties!$B$31:$EI$31,0)))/158.987295</f>
        <v>0</v>
      </c>
      <c r="AG43" s="47">
        <f>(SUMPRODUCT(--(AG$9=Quarterly_kt!$B$9:AH$9),Quarterly_kt!$B43:AH43)/INDEX(Fuel_Properties!$B$31:$IV$42,MATCH("D_AvGas",Fuel_Properties!$B$31:$B$42,0),MATCH(YEAR(AG$9),Fuel_Properties!$B$31:$EI$31,0)))/158.987295</f>
        <v>0</v>
      </c>
      <c r="AH43" s="47">
        <f>(SUMPRODUCT(--(AH$9=Quarterly_kt!$B$9:AI$9),Quarterly_kt!$B43:AI43)/INDEX(Fuel_Properties!$B$31:$IV$42,MATCH("D_AvGas",Fuel_Properties!$B$31:$B$42,0),MATCH(YEAR(AH$9),Fuel_Properties!$B$31:$EI$31,0)))/158.987295</f>
        <v>0</v>
      </c>
      <c r="AI43" s="47">
        <f>(SUMPRODUCT(--(AI$9=Quarterly_kt!$B$9:AJ$9),Quarterly_kt!$B43:AJ43)/INDEX(Fuel_Properties!$B$31:$IV$42,MATCH("D_AvGas",Fuel_Properties!$B$31:$B$42,0),MATCH(YEAR(AI$9),Fuel_Properties!$B$31:$EI$31,0)))/158.987295</f>
        <v>0</v>
      </c>
      <c r="AJ43" s="47">
        <f>(SUMPRODUCT(--(AJ$9=Quarterly_kt!$B$9:AK$9),Quarterly_kt!$B43:AK43)/INDEX(Fuel_Properties!$B$31:$IV$42,MATCH("D_AvGas",Fuel_Properties!$B$31:$B$42,0),MATCH(YEAR(AJ$9),Fuel_Properties!$B$31:$EI$31,0)))/158.987295</f>
        <v>0</v>
      </c>
      <c r="AK43" s="47">
        <f>(SUMPRODUCT(--(AK$9=Quarterly_kt!$B$9:AL$9),Quarterly_kt!$B43:AL43)/INDEX(Fuel_Properties!$B$31:$IV$42,MATCH("D_AvGas",Fuel_Properties!$B$31:$B$42,0),MATCH(YEAR(AK$9),Fuel_Properties!$B$31:$EI$31,0)))/158.987295</f>
        <v>0</v>
      </c>
      <c r="AL43" s="47">
        <f>(SUMPRODUCT(--(AL$9=Quarterly_kt!$B$9:AM$9),Quarterly_kt!$B43:AM43)/INDEX(Fuel_Properties!$B$31:$IV$42,MATCH("D_AvGas",Fuel_Properties!$B$31:$B$42,0),MATCH(YEAR(AL$9),Fuel_Properties!$B$31:$EI$31,0)))/158.987295</f>
        <v>0</v>
      </c>
      <c r="AM43" s="47">
        <f>(SUMPRODUCT(--(AM$9=Quarterly_kt!$B$9:AN$9),Quarterly_kt!$B43:AN43)/INDEX(Fuel_Properties!$B$31:$IV$42,MATCH("D_AvGas",Fuel_Properties!$B$31:$B$42,0),MATCH(YEAR(AM$9),Fuel_Properties!$B$31:$EI$31,0)))/158.987295</f>
        <v>0</v>
      </c>
      <c r="AN43" s="47">
        <f>(SUMPRODUCT(--(AN$9=Quarterly_kt!$B$9:AO$9),Quarterly_kt!$B43:AO43)/INDEX(Fuel_Properties!$B$31:$IV$42,MATCH("D_AvGas",Fuel_Properties!$B$31:$B$42,0),MATCH(YEAR(AN$9),Fuel_Properties!$B$31:$EI$31,0)))/158.987295</f>
        <v>0</v>
      </c>
      <c r="AO43" s="47">
        <f>(SUMPRODUCT(--(AO$9=Quarterly_kt!$B$9:AP$9),Quarterly_kt!$B43:AP43)/INDEX(Fuel_Properties!$B$31:$IV$42,MATCH("D_AvGas",Fuel_Properties!$B$31:$B$42,0),MATCH(YEAR(AO$9),Fuel_Properties!$B$31:$EI$31,0)))/158.987295</f>
        <v>0</v>
      </c>
      <c r="AP43" s="47">
        <f>(SUMPRODUCT(--(AP$9=Quarterly_kt!$B$9:AQ$9),Quarterly_kt!$B43:AQ43)/INDEX(Fuel_Properties!$B$31:$IV$42,MATCH("D_AvGas",Fuel_Properties!$B$31:$B$42,0),MATCH(YEAR(AP$9),Fuel_Properties!$B$31:$EI$31,0)))/158.987295</f>
        <v>0</v>
      </c>
      <c r="AQ43" s="47">
        <f>(SUMPRODUCT(--(AQ$9=Quarterly_kt!$B$9:AR$9),Quarterly_kt!$B43:AR43)/INDEX(Fuel_Properties!$B$31:$IV$42,MATCH("D_AvGas",Fuel_Properties!$B$31:$B$42,0),MATCH(YEAR(AQ$9),Fuel_Properties!$B$31:$EI$31,0)))/158.987295</f>
        <v>0</v>
      </c>
      <c r="AR43" s="47">
        <f>(SUMPRODUCT(--(AR$9=Quarterly_kt!$B$9:AS$9),Quarterly_kt!$B43:AS43)/INDEX(Fuel_Properties!$B$31:$IV$42,MATCH("D_AvGas",Fuel_Properties!$B$31:$B$42,0),MATCH(YEAR(AR$9),Fuel_Properties!$B$31:$EI$31,0)))/158.987295</f>
        <v>0</v>
      </c>
      <c r="AS43" s="47">
        <f>(SUMPRODUCT(--(AS$9=Quarterly_kt!$B$9:AT$9),Quarterly_kt!$B43:AT43)/INDEX(Fuel_Properties!$B$31:$IV$42,MATCH("D_AvGas",Fuel_Properties!$B$31:$B$42,0),MATCH(YEAR(AS$9),Fuel_Properties!$B$31:$EI$31,0)))/158.987295</f>
        <v>0</v>
      </c>
      <c r="AT43" s="47">
        <f>(SUMPRODUCT(--(AT$9=Quarterly_kt!$B$9:AU$9),Quarterly_kt!$B43:AU43)/INDEX(Fuel_Properties!$B$31:$IV$42,MATCH("D_AvGas",Fuel_Properties!$B$31:$B$42,0),MATCH(YEAR(AT$9),Fuel_Properties!$B$31:$EI$31,0)))/158.987295</f>
        <v>0</v>
      </c>
      <c r="AU43" s="47">
        <f>(SUMPRODUCT(--(AU$9=Quarterly_kt!$B$9:AV$9),Quarterly_kt!$B43:AV43)/INDEX(Fuel_Properties!$B$31:$IV$42,MATCH("D_AvGas",Fuel_Properties!$B$31:$B$42,0),MATCH(YEAR(AU$9),Fuel_Properties!$B$31:$EI$31,0)))/158.987295</f>
        <v>0</v>
      </c>
      <c r="AV43" s="47">
        <f>(SUMPRODUCT(--(AV$9=Quarterly_kt!$B$9:AW$9),Quarterly_kt!$B43:AW43)/INDEX(Fuel_Properties!$B$31:$IV$42,MATCH("D_AvGas",Fuel_Properties!$B$31:$B$42,0),MATCH(YEAR(AV$9),Fuel_Properties!$B$31:$EI$31,0)))/158.987295</f>
        <v>0</v>
      </c>
      <c r="AW43" s="47">
        <f>(SUMPRODUCT(--(AW$9=Quarterly_kt!$B$9:AX$9),Quarterly_kt!$B43:AX43)/INDEX(Fuel_Properties!$B$31:$IV$42,MATCH("D_AvGas",Fuel_Properties!$B$31:$B$42,0),MATCH(YEAR(AW$9),Fuel_Properties!$B$31:$EI$31,0)))/158.987295</f>
        <v>0</v>
      </c>
      <c r="AX43" s="47">
        <f>(SUMPRODUCT(--(AX$9=Quarterly_kt!$B$9:AY$9),Quarterly_kt!$B43:AY43)/INDEX(Fuel_Properties!$B$31:$IV$42,MATCH("D_AvGas",Fuel_Properties!$B$31:$B$42,0),MATCH(YEAR(AX$9),Fuel_Properties!$B$31:$EI$31,0)))/158.987295</f>
        <v>0</v>
      </c>
      <c r="AY43" s="47">
        <f>(SUMPRODUCT(--(AY$9=Quarterly_kt!$B$9:AZ$9),Quarterly_kt!$B43:AZ43)/INDEX(Fuel_Properties!$B$31:$IV$42,MATCH("D_AvGas",Fuel_Properties!$B$31:$B$42,0),MATCH(YEAR(AY$9),Fuel_Properties!$B$31:$EI$31,0)))/158.987295</f>
        <v>0</v>
      </c>
      <c r="AZ43" s="47">
        <f>(SUMPRODUCT(--(AZ$9=Quarterly_kt!$B$9:BA$9),Quarterly_kt!$B43:BA43)/INDEX(Fuel_Properties!$B$31:$IV$42,MATCH("D_AvGas",Fuel_Properties!$B$31:$B$42,0),MATCH(YEAR(AZ$9),Fuel_Properties!$B$31:$EI$31,0)))/158.987295</f>
        <v>0</v>
      </c>
      <c r="BA43" s="47">
        <f>(SUMPRODUCT(--(BA$9=Quarterly_kt!$B$9:BB$9),Quarterly_kt!$B43:BB43)/INDEX(Fuel_Properties!$B$31:$IV$42,MATCH("D_AvGas",Fuel_Properties!$B$31:$B$42,0),MATCH(YEAR(BA$9),Fuel_Properties!$B$31:$EI$31,0)))/158.987295</f>
        <v>0</v>
      </c>
      <c r="BB43" s="47">
        <f>(SUMPRODUCT(--(BB$9=Quarterly_kt!$B$9:BC$9),Quarterly_kt!$B43:BC43)/INDEX(Fuel_Properties!$B$31:$IV$42,MATCH("D_AvGas",Fuel_Properties!$B$31:$B$42,0),MATCH(YEAR(BB$9),Fuel_Properties!$B$31:$EI$31,0)))/158.987295</f>
        <v>0</v>
      </c>
      <c r="BC43" s="47">
        <f>(SUMPRODUCT(--(BC$9=Quarterly_kt!$B$9:BD$9),Quarterly_kt!$B43:BD43)/INDEX(Fuel_Properties!$B$31:$IV$42,MATCH("D_AvGas",Fuel_Properties!$B$31:$B$42,0),MATCH(YEAR(BC$9),Fuel_Properties!$B$31:$EI$31,0)))/158.987295</f>
        <v>0</v>
      </c>
      <c r="BD43" s="47">
        <f>(SUMPRODUCT(--(BD$9=Quarterly_kt!$B$9:BE$9),Quarterly_kt!$B43:BE43)/INDEX(Fuel_Properties!$B$31:$IV$42,MATCH("D_AvGas",Fuel_Properties!$B$31:$B$42,0),MATCH(YEAR(BD$9),Fuel_Properties!$B$31:$EI$31,0)))/158.987295</f>
        <v>0</v>
      </c>
      <c r="BE43" s="47">
        <f>(SUMPRODUCT(--(BE$9=Quarterly_kt!$B$9:BF$9),Quarterly_kt!$B43:BF43)/INDEX(Fuel_Properties!$B$31:$IV$42,MATCH("D_AvGas",Fuel_Properties!$B$31:$B$42,0),MATCH(YEAR(BE$9),Fuel_Properties!$B$31:$EI$31,0)))/158.987295</f>
        <v>0</v>
      </c>
      <c r="BF43" s="47">
        <f>(SUMPRODUCT(--(BF$9=Quarterly_kt!$B$9:BG$9),Quarterly_kt!$B43:BG43)/INDEX(Fuel_Properties!$B$31:$IV$42,MATCH("D_AvGas",Fuel_Properties!$B$31:$B$42,0),MATCH(YEAR(BF$9),Fuel_Properties!$B$31:$EI$31,0)))/158.987295</f>
        <v>0</v>
      </c>
      <c r="BG43" s="47">
        <f>(SUMPRODUCT(--(BG$9=Quarterly_kt!$B$9:BH$9),Quarterly_kt!$B43:BH43)/INDEX(Fuel_Properties!$B$31:$IV$42,MATCH("D_AvGas",Fuel_Properties!$B$31:$B$42,0),MATCH(YEAR(BG$9),Fuel_Properties!$B$31:$EI$31,0)))/158.987295</f>
        <v>0</v>
      </c>
      <c r="BH43" s="47">
        <f>(SUMPRODUCT(--(BH$9=Quarterly_kt!$B$9:BI$9),Quarterly_kt!$B43:BI43)/INDEX(Fuel_Properties!$B$31:$IV$42,MATCH("D_AvGas",Fuel_Properties!$B$31:$B$42,0),MATCH(YEAR(BH$9),Fuel_Properties!$B$31:$EI$31,0)))/158.987295</f>
        <v>0</v>
      </c>
      <c r="BI43" s="47">
        <f>(SUMPRODUCT(--(BI$9=Quarterly_kt!$B$9:BJ$9),Quarterly_kt!$B43:BJ43)/INDEX(Fuel_Properties!$B$31:$IV$42,MATCH("D_AvGas",Fuel_Properties!$B$31:$B$42,0),MATCH(YEAR(BI$9),Fuel_Properties!$B$31:$EI$31,0)))/158.987295</f>
        <v>0</v>
      </c>
      <c r="BJ43" s="47">
        <f>(SUMPRODUCT(--(BJ$9=Quarterly_kt!$B$9:BK$9),Quarterly_kt!$B43:BK43)/INDEX(Fuel_Properties!$B$31:$IV$42,MATCH("D_AvGas",Fuel_Properties!$B$31:$B$42,0),MATCH(YEAR(BJ$9),Fuel_Properties!$B$31:$EI$31,0)))/158.987295</f>
        <v>0</v>
      </c>
      <c r="BK43" s="47">
        <f>(SUMPRODUCT(--(BK$9=Quarterly_kt!$B$9:BL$9),Quarterly_kt!$B43:BL43)/INDEX(Fuel_Properties!$B$31:$IV$42,MATCH("D_AvGas",Fuel_Properties!$B$31:$B$42,0),MATCH(YEAR(BK$9),Fuel_Properties!$B$31:$EI$31,0)))/158.987295</f>
        <v>0</v>
      </c>
      <c r="BL43" s="47">
        <f>(SUMPRODUCT(--(BL$9=Quarterly_kt!$B$9:BM$9),Quarterly_kt!$B43:BM43)/INDEX(Fuel_Properties!$B$31:$IV$42,MATCH("D_AvGas",Fuel_Properties!$B$31:$B$42,0),MATCH(YEAR(BL$9),Fuel_Properties!$B$31:$EI$31,0)))/158.987295</f>
        <v>0</v>
      </c>
      <c r="BM43" s="47">
        <f>(SUMPRODUCT(--(BM$9=Quarterly_kt!$B$9:BN$9),Quarterly_kt!$B43:BN43)/INDEX(Fuel_Properties!$B$31:$IV$42,MATCH("D_AvGas",Fuel_Properties!$B$31:$B$42,0),MATCH(YEAR(BM$9),Fuel_Properties!$B$31:$EI$31,0)))/158.987295</f>
        <v>0</v>
      </c>
      <c r="BN43" s="47">
        <f>(SUMPRODUCT(--(BN$9=Quarterly_kt!$B$9:BO$9),Quarterly_kt!$B43:BO43)/INDEX(Fuel_Properties!$B$31:$IV$42,MATCH("D_AvGas",Fuel_Properties!$B$31:$B$42,0),MATCH(YEAR(BN$9),Fuel_Properties!$B$31:$EI$31,0)))/158.987295</f>
        <v>0</v>
      </c>
      <c r="BO43" s="47">
        <f>(SUMPRODUCT(--(BO$9=Quarterly_kt!$B$9:BP$9),Quarterly_kt!$B43:BP43)/INDEX(Fuel_Properties!$B$31:$IV$42,MATCH("D_AvGas",Fuel_Properties!$B$31:$B$42,0),MATCH(YEAR(BO$9),Fuel_Properties!$B$31:$EI$31,0)))/158.987295</f>
        <v>0</v>
      </c>
      <c r="BP43" s="47">
        <f>(SUMPRODUCT(--(BP$9=Quarterly_kt!$B$9:BQ$9),Quarterly_kt!$B43:BQ43)/INDEX(Fuel_Properties!$B$31:$IV$42,MATCH("D_AvGas",Fuel_Properties!$B$31:$B$42,0),MATCH(YEAR(BP$9),Fuel_Properties!$B$31:$EI$31,0)))/158.987295</f>
        <v>0</v>
      </c>
      <c r="BQ43" s="47">
        <f>(SUMPRODUCT(--(BQ$9=Quarterly_kt!$B$9:BR$9),Quarterly_kt!$B43:BR43)/INDEX(Fuel_Properties!$B$31:$IV$42,MATCH("D_AvGas",Fuel_Properties!$B$31:$B$42,0),MATCH(YEAR(BQ$9),Fuel_Properties!$B$31:$EI$31,0)))/158.987295</f>
        <v>0</v>
      </c>
      <c r="BR43" s="47">
        <f>(SUMPRODUCT(--(BR$9=Quarterly_kt!$B$9:BS$9),Quarterly_kt!$B43:BS43)/INDEX(Fuel_Properties!$B$31:$IV$42,MATCH("D_AvGas",Fuel_Properties!$B$31:$B$42,0),MATCH(YEAR(BR$9),Fuel_Properties!$B$31:$EI$31,0)))/158.987295</f>
        <v>0</v>
      </c>
      <c r="BS43" s="47">
        <f>(SUMPRODUCT(--(BS$9=Quarterly_kt!$B$9:BT$9),Quarterly_kt!$B43:BT43)/INDEX(Fuel_Properties!$B$31:$IV$42,MATCH("D_AvGas",Fuel_Properties!$B$31:$B$42,0),MATCH(YEAR(BS$9),Fuel_Properties!$B$31:$EI$31,0)))/158.987295</f>
        <v>0</v>
      </c>
      <c r="BT43" s="47">
        <f>(SUMPRODUCT(--(BT$9=Quarterly_kt!$B$9:BU$9),Quarterly_kt!$B43:BU43)/INDEX(Fuel_Properties!$B$31:$IV$42,MATCH("D_AvGas",Fuel_Properties!$B$31:$B$42,0),MATCH(YEAR(BT$9),Fuel_Properties!$B$31:$EI$31,0)))/158.987295</f>
        <v>0</v>
      </c>
      <c r="BU43" s="47">
        <f>(SUMPRODUCT(--(BU$9=Quarterly_kt!$B$9:BV$9),Quarterly_kt!$B43:BV43)/INDEX(Fuel_Properties!$B$31:$IV$42,MATCH("D_AvGas",Fuel_Properties!$B$31:$B$42,0),MATCH(YEAR(BU$9),Fuel_Properties!$B$31:$EI$31,0)))/158.987295</f>
        <v>0</v>
      </c>
      <c r="BV43" s="47">
        <f>(SUMPRODUCT(--(BV$9=Quarterly_kt!$B$9:BW$9),Quarterly_kt!$B43:BW43)/INDEX(Fuel_Properties!$B$31:$IV$42,MATCH("D_AvGas",Fuel_Properties!$B$31:$B$42,0),MATCH(YEAR(BV$9),Fuel_Properties!$B$31:$EI$31,0)))/158.987295</f>
        <v>0</v>
      </c>
      <c r="BW43" s="47">
        <f>(SUMPRODUCT(--(BW$9=Quarterly_kt!$B$9:BX$9),Quarterly_kt!$B43:BX43)/INDEX(Fuel_Properties!$B$31:$IV$42,MATCH("D_AvGas",Fuel_Properties!$B$31:$B$42,0),MATCH(YEAR(BW$9),Fuel_Properties!$B$31:$EI$31,0)))/158.987295</f>
        <v>0</v>
      </c>
      <c r="BX43" s="47">
        <f>(SUMPRODUCT(--(BX$9=Quarterly_kt!$B$9:BY$9),Quarterly_kt!$B43:BY43)/INDEX(Fuel_Properties!$B$31:$IV$42,MATCH("D_AvGas",Fuel_Properties!$B$31:$B$42,0),MATCH(YEAR(BX$9),Fuel_Properties!$B$31:$EI$31,0)))/158.987295</f>
        <v>0</v>
      </c>
      <c r="BY43" s="47">
        <f>(SUMPRODUCT(--(BY$9=Quarterly_kt!$B$9:BZ$9),Quarterly_kt!$B43:BZ43)/INDEX(Fuel_Properties!$B$31:$IV$42,MATCH("D_AvGas",Fuel_Properties!$B$31:$B$42,0),MATCH(YEAR(BY$9),Fuel_Properties!$B$31:$EI$31,0)))/158.987295</f>
        <v>0</v>
      </c>
      <c r="BZ43" s="47">
        <f>(SUMPRODUCT(--(BZ$9=Quarterly_kt!$B$9:CA$9),Quarterly_kt!$B43:CA43)/INDEX(Fuel_Properties!$B$31:$IV$42,MATCH("D_AvGas",Fuel_Properties!$B$31:$B$42,0),MATCH(YEAR(BZ$9),Fuel_Properties!$B$31:$EI$31,0)))/158.987295</f>
        <v>0</v>
      </c>
      <c r="CA43" s="47">
        <f>(SUMPRODUCT(--(CA$9=Quarterly_kt!$B$9:CB$9),Quarterly_kt!$B43:CB43)/INDEX(Fuel_Properties!$B$31:$IV$42,MATCH("D_AvGas",Fuel_Properties!$B$31:$B$42,0),MATCH(YEAR(CA$9),Fuel_Properties!$B$31:$EI$31,0)))/158.987295</f>
        <v>0</v>
      </c>
      <c r="CB43" s="47">
        <f>(SUMPRODUCT(--(CB$9=Quarterly_kt!$B$9:CC$9),Quarterly_kt!$B43:CC43)/INDEX(Fuel_Properties!$B$31:$IV$42,MATCH("D_AvGas",Fuel_Properties!$B$31:$B$42,0),MATCH(YEAR(CB$9),Fuel_Properties!$B$31:$EI$31,0)))/158.987295</f>
        <v>0</v>
      </c>
      <c r="CC43" s="47">
        <f>(SUMPRODUCT(--(CC$9=Quarterly_kt!$B$9:CD$9),Quarterly_kt!$B43:CD43)/INDEX(Fuel_Properties!$B$31:$IV$42,MATCH("D_AvGas",Fuel_Properties!$B$31:$B$42,0),MATCH(YEAR(CC$9),Fuel_Properties!$B$31:$EI$31,0)))/158.987295</f>
        <v>0</v>
      </c>
      <c r="CD43" s="47">
        <f>(SUMPRODUCT(--(CD$9=Quarterly_kt!$B$9:CE$9),Quarterly_kt!$B43:CE43)/INDEX(Fuel_Properties!$B$31:$IV$42,MATCH("D_AvGas",Fuel_Properties!$B$31:$B$42,0),MATCH(YEAR(CD$9),Fuel_Properties!$B$31:$EI$31,0)))/158.987295</f>
        <v>0</v>
      </c>
      <c r="CE43" s="47">
        <f>(SUMPRODUCT(--(CE$9=Quarterly_kt!$B$9:CF$9),Quarterly_kt!$B43:CF43)/INDEX(Fuel_Properties!$B$31:$IV$42,MATCH("D_AvGas",Fuel_Properties!$B$31:$B$42,0),MATCH(YEAR(CE$9),Fuel_Properties!$B$31:$EI$31,0)))/158.987295</f>
        <v>0</v>
      </c>
      <c r="CF43" s="47">
        <f>(SUMPRODUCT(--(CF$9=Quarterly_kt!$B$9:CG$9),Quarterly_kt!$B43:CG43)/INDEX(Fuel_Properties!$B$31:$IV$42,MATCH("D_AvGas",Fuel_Properties!$B$31:$B$42,0),MATCH(YEAR(CF$9),Fuel_Properties!$B$31:$EI$31,0)))/158.987295</f>
        <v>0</v>
      </c>
      <c r="CG43" s="47">
        <f>(SUMPRODUCT(--(CG$9=Quarterly_kt!$B$9:CH$9),Quarterly_kt!$B43:CH43)/INDEX(Fuel_Properties!$B$31:$IV$42,MATCH("D_AvGas",Fuel_Properties!$B$31:$B$42,0),MATCH(YEAR(CG$9),Fuel_Properties!$B$31:$EI$31,0)))/158.987295</f>
        <v>0</v>
      </c>
      <c r="CH43" s="47">
        <f>(SUMPRODUCT(--(CH$9=Quarterly_kt!$B$9:CI$9),Quarterly_kt!$B43:CI43)/INDEX(Fuel_Properties!$B$31:$IV$42,MATCH("D_AvGas",Fuel_Properties!$B$31:$B$42,0),MATCH(YEAR(CH$9),Fuel_Properties!$B$31:$EI$31,0)))/158.987295</f>
        <v>0</v>
      </c>
      <c r="CI43" s="47">
        <f>(SUMPRODUCT(--(CI$9=Quarterly_kt!$B$9:CJ$9),Quarterly_kt!$B43:CJ43)/INDEX(Fuel_Properties!$B$31:$IV$42,MATCH("D_AvGas",Fuel_Properties!$B$31:$B$42,0),MATCH(YEAR(CI$9),Fuel_Properties!$B$31:$EI$31,0)))/158.987295</f>
        <v>0</v>
      </c>
      <c r="CJ43" s="47">
        <f>(SUMPRODUCT(--(CJ$9=Quarterly_kt!$B$9:CK$9),Quarterly_kt!$B43:CK43)/INDEX(Fuel_Properties!$B$31:$IV$42,MATCH("D_AvGas",Fuel_Properties!$B$31:$B$42,0),MATCH(YEAR(CJ$9),Fuel_Properties!$B$31:$EI$31,0)))/158.987295</f>
        <v>0</v>
      </c>
      <c r="CK43" s="47">
        <f>(SUMPRODUCT(--(CK$9=Quarterly_kt!$B$9:CL$9),Quarterly_kt!$B43:CL43)/INDEX(Fuel_Properties!$B$31:$IV$42,MATCH("D_AvGas",Fuel_Properties!$B$31:$B$42,0),MATCH(YEAR(CK$9),Fuel_Properties!$B$31:$EI$31,0)))/158.987295</f>
        <v>0</v>
      </c>
      <c r="CL43" s="47">
        <f>(SUMPRODUCT(--(CL$9=Quarterly_kt!$B$9:CM$9),Quarterly_kt!$B43:CM43)/INDEX(Fuel_Properties!$B$31:$IV$42,MATCH("D_AvGas",Fuel_Properties!$B$31:$B$42,0),MATCH(YEAR(CL$9),Fuel_Properties!$B$31:$EI$31,0)))/158.987295</f>
        <v>0</v>
      </c>
      <c r="CM43" s="47">
        <f>(SUMPRODUCT(--(CM$9=Quarterly_kt!$B$9:CN$9),Quarterly_kt!$B43:CN43)/INDEX(Fuel_Properties!$B$31:$IV$42,MATCH("D_AvGas",Fuel_Properties!$B$31:$B$42,0),MATCH(YEAR(CM$9),Fuel_Properties!$B$31:$EI$31,0)))/158.987295</f>
        <v>0</v>
      </c>
      <c r="CN43" s="47">
        <f>(SUMPRODUCT(--(CN$9=Quarterly_kt!$B$9:CO$9),Quarterly_kt!$B43:CO43)/INDEX(Fuel_Properties!$B$31:$IV$42,MATCH("D_AvGas",Fuel_Properties!$B$31:$B$42,0),MATCH(YEAR(CN$9),Fuel_Properties!$B$31:$EI$31,0)))/158.987295</f>
        <v>0</v>
      </c>
      <c r="CO43" s="47">
        <f>(SUMPRODUCT(--(CO$9=Quarterly_kt!$B$9:CP$9),Quarterly_kt!$B43:CP43)/INDEX(Fuel_Properties!$B$31:$IV$42,MATCH("D_AvGas",Fuel_Properties!$B$31:$B$42,0),MATCH(YEAR(CO$9),Fuel_Properties!$B$31:$EI$31,0)))/158.987295</f>
        <v>0</v>
      </c>
      <c r="CP43" s="47">
        <f>(SUMPRODUCT(--(CP$9=Quarterly_kt!$B$9:CQ$9),Quarterly_kt!$B43:CQ43)/INDEX(Fuel_Properties!$B$31:$IV$42,MATCH("D_AvGas",Fuel_Properties!$B$31:$B$42,0),MATCH(YEAR(CP$9),Fuel_Properties!$B$31:$EI$31,0)))/158.987295</f>
        <v>0</v>
      </c>
      <c r="CQ43" s="47">
        <f>(SUMPRODUCT(--(CQ$9=Quarterly_kt!$B$9:CR$9),Quarterly_kt!$B43:CR43)/INDEX(Fuel_Properties!$B$31:$IV$42,MATCH("D_AvGas",Fuel_Properties!$B$31:$B$42,0),MATCH(YEAR(CQ$9),Fuel_Properties!$B$31:$EI$31,0)))/158.987295</f>
        <v>0</v>
      </c>
      <c r="CR43" s="47">
        <f>(SUMPRODUCT(--(CR$9=Quarterly_kt!$B$9:CS$9),Quarterly_kt!$B43:CS43)/INDEX(Fuel_Properties!$B$31:$IV$42,MATCH("D_AvGas",Fuel_Properties!$B$31:$B$42,0),MATCH(YEAR(CR$9),Fuel_Properties!$B$31:$EI$31,0)))/158.987295</f>
        <v>0</v>
      </c>
      <c r="CS43" s="47">
        <f>(SUMPRODUCT(--(CS$9=Quarterly_kt!$B$9:CT$9),Quarterly_kt!$B43:CT43)/INDEX(Fuel_Properties!$B$31:$IV$42,MATCH("D_AvGas",Fuel_Properties!$B$31:$B$42,0),MATCH(YEAR(CS$9),Fuel_Properties!$B$31:$EI$31,0)))/158.987295</f>
        <v>0</v>
      </c>
      <c r="CT43" s="47">
        <f>(SUMPRODUCT(--(CT$9=Quarterly_kt!$B$9:CU$9),Quarterly_kt!$B43:CU43)/INDEX(Fuel_Properties!$B$31:$IV$42,MATCH("D_AvGas",Fuel_Properties!$B$31:$B$42,0),MATCH(YEAR(CT$9),Fuel_Properties!$B$31:$EI$31,0)))/158.987295</f>
        <v>0</v>
      </c>
      <c r="CU43" s="47">
        <f>(SUMPRODUCT(--(CU$9=Quarterly_kt!$B$9:CV$9),Quarterly_kt!$B43:CV43)/INDEX(Fuel_Properties!$B$31:$IV$42,MATCH("D_AvGas",Fuel_Properties!$B$31:$B$42,0),MATCH(YEAR(CU$9),Fuel_Properties!$B$31:$EI$31,0)))/158.987295</f>
        <v>0</v>
      </c>
      <c r="CV43" s="47">
        <f>(SUMPRODUCT(--(CV$9=Quarterly_kt!$B$9:CW$9),Quarterly_kt!$B43:CW43)/INDEX(Fuel_Properties!$B$31:$IV$42,MATCH("D_AvGas",Fuel_Properties!$B$31:$B$42,0),MATCH(YEAR(CV$9),Fuel_Properties!$B$31:$EI$31,0)))/158.987295</f>
        <v>0</v>
      </c>
      <c r="CW43" s="47">
        <f>(SUMPRODUCT(--(CW$9=Quarterly_kt!$B$9:CX$9),Quarterly_kt!$B43:CX43)/INDEX(Fuel_Properties!$B$31:$IV$42,MATCH("D_AvGas",Fuel_Properties!$B$31:$B$42,0),MATCH(YEAR(CW$9),Fuel_Properties!$B$31:$EI$31,0)))/158.987295</f>
        <v>0</v>
      </c>
      <c r="CX43" s="47">
        <f>(SUMPRODUCT(--(CX$9=Quarterly_kt!$B$9:CY$9),Quarterly_kt!$B43:CY43)/INDEX(Fuel_Properties!$B$31:$IV$42,MATCH("D_AvGas",Fuel_Properties!$B$31:$B$42,0),MATCH(YEAR(CX$9),Fuel_Properties!$B$31:$EI$31,0)))/158.987295</f>
        <v>0</v>
      </c>
      <c r="CY43" s="47">
        <f>(SUMPRODUCT(--(CY$9=Quarterly_kt!$B$9:CZ$9),Quarterly_kt!$B43:CZ43)/INDEX(Fuel_Properties!$B$31:$IV$42,MATCH("D_AvGas",Fuel_Properties!$B$31:$B$42,0),MATCH(YEAR(CY$9),Fuel_Properties!$B$31:$EI$31,0)))/158.987295</f>
        <v>0</v>
      </c>
      <c r="CZ43" s="47">
        <f>(SUMPRODUCT(--(CZ$9=Quarterly_kt!$B$9:DA$9),Quarterly_kt!$B43:DA43)/INDEX(Fuel_Properties!$B$31:$IV$42,MATCH("D_AvGas",Fuel_Properties!$B$31:$B$42,0),MATCH(YEAR(CZ$9),Fuel_Properties!$B$31:$EI$31,0)))/158.987295</f>
        <v>0</v>
      </c>
      <c r="DA43" s="47">
        <f>(SUMPRODUCT(--(DA$9=Quarterly_kt!$B$9:DB$9),Quarterly_kt!$B43:DB43)/INDEX(Fuel_Properties!$B$31:$IV$42,MATCH("D_AvGas",Fuel_Properties!$B$31:$B$42,0),MATCH(YEAR(DA$9),Fuel_Properties!$B$31:$EI$31,0)))/158.987295</f>
        <v>0</v>
      </c>
      <c r="DB43" s="47">
        <f>(SUMPRODUCT(--(DB$9=Quarterly_kt!$B$9:DC$9),Quarterly_kt!$B43:DC43)/INDEX(Fuel_Properties!$B$31:$IV$42,MATCH("D_AvGas",Fuel_Properties!$B$31:$B$42,0),MATCH(YEAR(DB$9),Fuel_Properties!$B$31:$EI$31,0)))/158.987295</f>
        <v>0</v>
      </c>
      <c r="DC43" s="47">
        <f>(SUMPRODUCT(--(DC$9=Quarterly_kt!$B$9:DD$9),Quarterly_kt!$B43:DD43)/INDEX(Fuel_Properties!$B$31:$IV$42,MATCH("D_AvGas",Fuel_Properties!$B$31:$B$42,0),MATCH(YEAR(DC$9),Fuel_Properties!$B$31:$EI$31,0)))/158.987295</f>
        <v>0</v>
      </c>
      <c r="DD43" s="47">
        <f>(SUMPRODUCT(--(DD$9=Quarterly_kt!$B$9:DE$9),Quarterly_kt!$B43:DE43)/INDEX(Fuel_Properties!$B$31:$IV$42,MATCH("D_AvGas",Fuel_Properties!$B$31:$B$42,0),MATCH(YEAR(DD$9),Fuel_Properties!$B$31:$EI$31,0)))/158.987295</f>
        <v>0</v>
      </c>
      <c r="DE43" s="47">
        <f>(SUMPRODUCT(--(DE$9=Quarterly_kt!$B$9:DF$9),Quarterly_kt!$B43:DF43)/INDEX(Fuel_Properties!$B$31:$IV$42,MATCH("D_AvGas",Fuel_Properties!$B$31:$B$42,0),MATCH(YEAR(DE$9),Fuel_Properties!$B$31:$EI$31,0)))/158.987295</f>
        <v>0</v>
      </c>
      <c r="DF43" s="47">
        <f>(SUMPRODUCT(--(DF$9=Quarterly_kt!$B$9:DG$9),Quarterly_kt!$B43:DG43)/INDEX(Fuel_Properties!$B$31:$IV$42,MATCH("D_AvGas",Fuel_Properties!$B$31:$B$42,0),MATCH(YEAR(DF$9),Fuel_Properties!$B$31:$EI$31,0)))/158.987295</f>
        <v>0</v>
      </c>
      <c r="DG43" s="47">
        <f>(SUMPRODUCT(--(DG$9=Quarterly_kt!$B$9:DH$9),Quarterly_kt!$B43:DH43)/INDEX(Fuel_Properties!$B$31:$IV$42,MATCH("D_AvGas",Fuel_Properties!$B$31:$B$42,0),MATCH(YEAR(DG$9),Fuel_Properties!$B$31:$EI$31,0)))/158.987295</f>
        <v>0</v>
      </c>
      <c r="DH43" s="47">
        <f>(SUMPRODUCT(--(DH$9=Quarterly_kt!$B$9:DI$9),Quarterly_kt!$B43:DI43)/INDEX(Fuel_Properties!$B$31:$IV$42,MATCH("D_AvGas",Fuel_Properties!$B$31:$B$42,0),MATCH(YEAR(DH$9),Fuel_Properties!$B$31:$EI$31,0)))/158.987295</f>
        <v>0</v>
      </c>
      <c r="DI43" s="47">
        <f>(SUMPRODUCT(--(DI$9=Quarterly_kt!$B$9:DJ$9),Quarterly_kt!$B43:DJ43)/INDEX(Fuel_Properties!$B$31:$IV$42,MATCH("D_AvGas",Fuel_Properties!$B$31:$B$42,0),MATCH(YEAR(DI$9),Fuel_Properties!$B$31:$EI$31,0)))/158.987295</f>
        <v>0</v>
      </c>
      <c r="DJ43" s="47">
        <f>(SUMPRODUCT(--(DJ$9=Quarterly_kt!$B$9:DK$9),Quarterly_kt!$B43:DK43)/INDEX(Fuel_Properties!$B$31:$IV$42,MATCH("D_AvGas",Fuel_Properties!$B$31:$B$42,0),MATCH(YEAR(DJ$9),Fuel_Properties!$B$31:$EI$31,0)))/158.987295</f>
        <v>0</v>
      </c>
      <c r="DK43" s="47">
        <f>(SUMPRODUCT(--(DK$9=Quarterly_kt!$B$9:DL$9),Quarterly_kt!$B43:DL43)/INDEX(Fuel_Properties!$B$31:$IV$42,MATCH("D_AvGas",Fuel_Properties!$B$31:$B$42,0),MATCH(YEAR(DK$9),Fuel_Properties!$B$31:$EI$31,0)))/158.987295</f>
        <v>0</v>
      </c>
      <c r="DL43" s="47">
        <f>(SUMPRODUCT(--(DL$9=Quarterly_kt!$B$9:DM$9),Quarterly_kt!$B43:DM43)/INDEX(Fuel_Properties!$B$31:$IV$42,MATCH("D_AvGas",Fuel_Properties!$B$31:$B$42,0),MATCH(YEAR(DL$9),Fuel_Properties!$B$31:$EI$31,0)))/158.987295</f>
        <v>0</v>
      </c>
      <c r="DM43" s="47">
        <f>(SUMPRODUCT(--(DM$9=Quarterly_kt!$B$9:DN$9),Quarterly_kt!$B43:DN43)/INDEX(Fuel_Properties!$B$31:$IV$42,MATCH("D_AvGas",Fuel_Properties!$B$31:$B$42,0),MATCH(YEAR(DM$9),Fuel_Properties!$B$31:$EI$31,0)))/158.987295</f>
        <v>0</v>
      </c>
      <c r="DN43" s="47">
        <f>(SUMPRODUCT(--(DN$9=Quarterly_kt!$B$9:DO$9),Quarterly_kt!$B43:DO43)/INDEX(Fuel_Properties!$B$31:$IV$42,MATCH("D_AvGas",Fuel_Properties!$B$31:$B$42,0),MATCH(YEAR(DN$9),Fuel_Properties!$B$31:$EI$31,0)))/158.987295</f>
        <v>0</v>
      </c>
      <c r="DO43" s="47">
        <f>(SUMPRODUCT(--(DO$9=Quarterly_kt!$B$9:DP$9),Quarterly_kt!$B43:DP43)/INDEX(Fuel_Properties!$B$31:$IV$42,MATCH("D_AvGas",Fuel_Properties!$B$31:$B$42,0),MATCH(YEAR(DO$9),Fuel_Properties!$B$31:$EI$31,0)))/158.987295</f>
        <v>0</v>
      </c>
      <c r="DP43" s="47">
        <f>(SUMPRODUCT(--(DP$9=Quarterly_kt!$B$9:DQ$9),Quarterly_kt!$B43:DQ43)/INDEX(Fuel_Properties!$B$31:$IV$42,MATCH("D_AvGas",Fuel_Properties!$B$31:$B$42,0),MATCH(YEAR(DP$9),Fuel_Properties!$B$31:$EI$31,0)))/158.987295</f>
        <v>0</v>
      </c>
      <c r="DQ43" s="47">
        <f>(SUMPRODUCT(--(DQ$9=Quarterly_kt!$B$9:DR$9),Quarterly_kt!$B43:DR43)/INDEX(Fuel_Properties!$B$31:$IV$42,MATCH("D_AvGas",Fuel_Properties!$B$31:$B$42,0),MATCH(YEAR(DQ$9),Fuel_Properties!$B$31:$EI$31,0)))/158.987295</f>
        <v>0</v>
      </c>
      <c r="DR43" s="47">
        <f>(SUMPRODUCT(--(DR$9=Quarterly_kt!$B$9:DS$9),Quarterly_kt!$B43:DS43)/INDEX(Fuel_Properties!$B$31:$IV$42,MATCH("D_AvGas",Fuel_Properties!$B$31:$B$42,0),MATCH(YEAR(DR$9),Fuel_Properties!$B$31:$EI$31,0)))/158.987295</f>
        <v>0</v>
      </c>
      <c r="DS43" s="47">
        <f>(SUMPRODUCT(--(DS$9=Quarterly_kt!$B$9:DT$9),Quarterly_kt!$B43:DT43)/INDEX(Fuel_Properties!$B$31:$IV$42,MATCH("D_AvGas",Fuel_Properties!$B$31:$B$42,0),MATCH(YEAR(DS$9),Fuel_Properties!$B$31:$EI$31,0)))/158.987295</f>
        <v>0</v>
      </c>
      <c r="DT43" s="47">
        <f>(SUMPRODUCT(--(DT$9=Quarterly_kt!$B$9:DU$9),Quarterly_kt!$B43:DU43)/INDEX(Fuel_Properties!$B$31:$IV$42,MATCH("D_AvGas",Fuel_Properties!$B$31:$B$42,0),MATCH(YEAR(DT$9),Fuel_Properties!$B$31:$EI$31,0)))/158.987295</f>
        <v>0</v>
      </c>
      <c r="DU43" s="47">
        <f>(SUMPRODUCT(--(DU$9=Quarterly_kt!$B$9:DV$9),Quarterly_kt!$B43:DV43)/INDEX(Fuel_Properties!$B$31:$IV$42,MATCH("D_AvGas",Fuel_Properties!$B$31:$B$42,0),MATCH(YEAR(DU$9),Fuel_Properties!$B$31:$EI$31,0)))/158.987295</f>
        <v>0</v>
      </c>
      <c r="DV43" s="47">
        <f>(SUMPRODUCT(--(DV$9=Quarterly_kt!$B$9:DW$9),Quarterly_kt!$B43:DW43)/INDEX(Fuel_Properties!$B$31:$IV$42,MATCH("D_AvGas",Fuel_Properties!$B$31:$B$42,0),MATCH(YEAR(DV$9),Fuel_Properties!$B$31:$EI$31,0)))/158.987295</f>
        <v>0</v>
      </c>
      <c r="DW43" s="47">
        <f>(SUMPRODUCT(--(DW$9=Quarterly_kt!$B$9:DX$9),Quarterly_kt!$B43:DX43)/INDEX(Fuel_Properties!$B$31:$IV$42,MATCH("D_AvGas",Fuel_Properties!$B$31:$B$42,0),MATCH(YEAR(DW$9),Fuel_Properties!$B$31:$EI$31,0)))/158.987295</f>
        <v>0</v>
      </c>
      <c r="DX43" s="47">
        <f>(SUMPRODUCT(--(DX$9=Quarterly_kt!$B$9:DY$9),Quarterly_kt!$B43:DY43)/INDEX(Fuel_Properties!$B$31:$IV$42,MATCH("D_AvGas",Fuel_Properties!$B$31:$B$42,0),MATCH(YEAR(DX$9),Fuel_Properties!$B$31:$EI$31,0)))/158.987295</f>
        <v>0</v>
      </c>
      <c r="DY43" s="47">
        <f>(SUMPRODUCT(--(DY$9=Quarterly_kt!$B$9:DZ$9),Quarterly_kt!$B43:DZ43)/INDEX(Fuel_Properties!$B$31:$IV$42,MATCH("D_AvGas",Fuel_Properties!$B$31:$B$42,0),MATCH(YEAR(DY$9),Fuel_Properties!$B$31:$EI$31,0)))/158.987295</f>
        <v>0</v>
      </c>
      <c r="DZ43" s="47">
        <f>(SUMPRODUCT(--(DZ$9=Quarterly_kt!$B$9:EA$9),Quarterly_kt!$B43:EA43)/INDEX(Fuel_Properties!$B$31:$IV$42,MATCH("D_AvGas",Fuel_Properties!$B$31:$B$42,0),MATCH(YEAR(DZ$9),Fuel_Properties!$B$31:$EI$31,0)))/158.987295</f>
        <v>0</v>
      </c>
      <c r="EA43" s="47">
        <f>(SUMPRODUCT(--(EA$9=Quarterly_kt!$B$9:EB$9),Quarterly_kt!$B43:EB43)/INDEX(Fuel_Properties!$B$31:$IV$42,MATCH("D_AvGas",Fuel_Properties!$B$31:$B$42,0),MATCH(YEAR(EA$9),Fuel_Properties!$B$31:$EI$31,0)))/158.987295</f>
        <v>0</v>
      </c>
      <c r="EB43" s="47">
        <f>(SUMPRODUCT(--(EB$9=Quarterly_kt!$B$9:EC$9),Quarterly_kt!$B43:EC43)/INDEX(Fuel_Properties!$B$31:$IV$42,MATCH("D_AvGas",Fuel_Properties!$B$31:$B$42,0),MATCH(YEAR(EB$9),Fuel_Properties!$B$31:$EI$31,0)))/158.987295</f>
        <v>0</v>
      </c>
      <c r="EC43" s="47">
        <f>(SUMPRODUCT(--(EC$9=Quarterly_kt!$B$9:ED$9),Quarterly_kt!$B43:ED43)/INDEX(Fuel_Properties!$B$31:$IV$42,MATCH("D_AvGas",Fuel_Properties!$B$31:$B$42,0),MATCH(YEAR(EC$9),Fuel_Properties!$B$31:$EI$31,0)))/158.987295</f>
        <v>0</v>
      </c>
      <c r="ED43" s="47">
        <f>(SUMPRODUCT(--(ED$9=Quarterly_kt!$B$9:EE$9),Quarterly_kt!$B43:EE43)/INDEX(Fuel_Properties!$B$31:$IV$42,MATCH("D_AvGas",Fuel_Properties!$B$31:$B$42,0),MATCH(YEAR(ED$9),Fuel_Properties!$B$31:$EI$31,0)))/158.987295</f>
        <v>0</v>
      </c>
      <c r="EE43" s="47">
        <f>(SUMPRODUCT(--(EE$9=Quarterly_kt!$B$9:EF$9),Quarterly_kt!$B43:EF43)/INDEX(Fuel_Properties!$B$31:$IV$42,MATCH("D_AvGas",Fuel_Properties!$B$31:$B$42,0),MATCH(YEAR(EE$9),Fuel_Properties!$B$31:$EI$31,0)))/158.987295</f>
        <v>0</v>
      </c>
      <c r="EF43" s="47">
        <f>(SUMPRODUCT(--(EF$9=Quarterly_kt!$B$9:EG$9),Quarterly_kt!$B43:EG43)/INDEX(Fuel_Properties!$B$31:$IV$42,MATCH("D_AvGas",Fuel_Properties!$B$31:$B$42,0),MATCH(YEAR(EF$9),Fuel_Properties!$B$31:$EI$31,0)))/158.987295</f>
        <v>0</v>
      </c>
      <c r="EG43" s="47">
        <f>(SUMPRODUCT(--(EG$9=Quarterly_kt!$B$9:EH$9),Quarterly_kt!$B43:EH43)/INDEX(Fuel_Properties!$B$31:$IV$42,MATCH("D_AvGas",Fuel_Properties!$B$31:$B$42,0),MATCH(YEAR(EG$9),Fuel_Properties!$B$31:$EI$31,0)))/158.987295</f>
        <v>0</v>
      </c>
      <c r="EH43" s="47">
        <f>(SUMPRODUCT(--(EH$9=Quarterly_kt!$B$9:EI$9),Quarterly_kt!$B43:EI43)/INDEX(Fuel_Properties!$B$31:$IV$42,MATCH("D_AvGas",Fuel_Properties!$B$31:$B$42,0),MATCH(YEAR(EH$9),Fuel_Properties!$B$31:$EI$31,0)))/158.987295</f>
        <v>0</v>
      </c>
      <c r="EI43" s="47">
        <f>(SUMPRODUCT(--(EI$9=Quarterly_kt!$B$9:EJ$9),Quarterly_kt!$B43:EJ43)/INDEX(Fuel_Properties!$B$31:$IV$42,MATCH("D_AvGas",Fuel_Properties!$B$31:$B$42,0),MATCH(YEAR(EI$9),Fuel_Properties!$B$31:$EI$31,0)))/158.987295</f>
        <v>0</v>
      </c>
      <c r="EJ43" s="47">
        <f>(SUMPRODUCT(--(EJ$9=Quarterly_kt!$B$9:EK$9),Quarterly_kt!$B43:EK43)/INDEX(Fuel_Properties!$B$31:$IV$42,MATCH("D_AvGas",Fuel_Properties!$B$31:$B$42,0),MATCH(YEAR(EJ$9),Fuel_Properties!$B$31:$EI$31,0)))/158.987295</f>
        <v>0</v>
      </c>
      <c r="EK43" s="47">
        <f>(SUMPRODUCT(--(EK$9=Quarterly_kt!$B$9:EL$9),Quarterly_kt!$B43:EL43)/INDEX(Fuel_Properties!$B$31:$IV$42,MATCH("D_AvGas",Fuel_Properties!$B$31:$B$42,0),MATCH(YEAR(EK$9),Fuel_Properties!$B$31:$EI$31,0)))/158.987295</f>
        <v>0</v>
      </c>
      <c r="EL43" s="47">
        <f>(SUMPRODUCT(--(EL$9=Quarterly_kt!$B$9:EM$9),Quarterly_kt!$B43:EM43)/INDEX(Fuel_Properties!$B$31:$IV$42,MATCH("D_AvGas",Fuel_Properties!$B$31:$B$42,0),MATCH(YEAR(EL$9),Fuel_Properties!$B$31:$EI$31,0)))/158.987295</f>
        <v>0</v>
      </c>
      <c r="EM43" s="47">
        <f>(SUMPRODUCT(--(EM$9=Quarterly_kt!$B$9:EN$9),Quarterly_kt!$B43:EN43)/INDEX(Fuel_Properties!$B$31:$IV$42,MATCH("D_AvGas",Fuel_Properties!$B$31:$B$42,0),MATCH(YEAR(EM$9),Fuel_Properties!$B$31:$EI$31,0)))/158.987295</f>
        <v>0</v>
      </c>
      <c r="EN43" s="47">
        <f>(SUMPRODUCT(--(EN$9=Quarterly_kt!$B$9:EO$9),Quarterly_kt!$B43:EO43)/INDEX(Fuel_Properties!$B$31:$IV$42,MATCH("D_AvGas",Fuel_Properties!$B$31:$B$42,0),MATCH(YEAR(EN$9),Fuel_Properties!$B$31:$EI$31,0)))/158.987295</f>
        <v>0</v>
      </c>
      <c r="EO43" s="47">
        <f>(SUMPRODUCT(--(EO$9=Quarterly_kt!$B$9:EP$9),Quarterly_kt!$B43:EP43)/INDEX(Fuel_Properties!$B$31:$IV$42,MATCH("D_AvGas",Fuel_Properties!$B$31:$B$42,0),MATCH(YEAR(EO$9),Fuel_Properties!$B$31:$EI$31,0)))/158.987295</f>
        <v>0</v>
      </c>
      <c r="EP43" s="47">
        <f>(SUMPRODUCT(--(EP$9=Quarterly_kt!$B$9:EQ$9),Quarterly_kt!$B43:EQ43)/INDEX(Fuel_Properties!$B$31:$IV$42,MATCH("D_AvGas",Fuel_Properties!$B$31:$B$42,0),MATCH(YEAR(EP$9),Fuel_Properties!$B$31:$EI$31,0)))/158.987295</f>
        <v>0</v>
      </c>
      <c r="EQ43" s="47">
        <f>(SUMPRODUCT(--(EQ$9=Quarterly_kt!$B$9:ER$9),Quarterly_kt!$B43:ER43)/INDEX(Fuel_Properties!$B$31:$IV$42,MATCH("D_AvGas",Fuel_Properties!$B$31:$B$42,0),MATCH(YEAR(EQ$9),Fuel_Properties!$B$31:$EI$31,0)))/158.987295</f>
        <v>0</v>
      </c>
      <c r="ER43" s="47">
        <f>(SUMPRODUCT(--(ER$9=Quarterly_kt!$B$9:ES$9),Quarterly_kt!$B43:ES43)/INDEX(Fuel_Properties!$B$31:$IV$42,MATCH("D_AvGas",Fuel_Properties!$B$31:$B$42,0),MATCH(YEAR(ER$9),Fuel_Properties!$B$31:$EI$31,0)))/158.987295</f>
        <v>0</v>
      </c>
      <c r="ES43" s="47">
        <f>(SUMPRODUCT(--(ES$9=Quarterly_kt!$B$9:ET$9),Quarterly_kt!$B43:ET43)/INDEX(Fuel_Properties!$B$31:$IV$42,MATCH("D_AvGas",Fuel_Properties!$B$31:$B$42,0),MATCH(YEAR(ES$9),Fuel_Properties!$B$31:$EI$31,0)))/158.987295</f>
        <v>0</v>
      </c>
      <c r="ET43" s="47">
        <f>(SUMPRODUCT(--(ET$9=Quarterly_kt!$B$9:EU$9),Quarterly_kt!$B43:EU43)/INDEX(Fuel_Properties!$B$31:$IV$42,MATCH("D_AvGas",Fuel_Properties!$B$31:$B$42,0),MATCH(YEAR(ET$9),Fuel_Properties!$B$31:$EI$31,0)))/158.987295</f>
        <v>0</v>
      </c>
      <c r="EU43" s="47">
        <f>(SUMPRODUCT(--(EU$9=Quarterly_kt!$B$9:EV$9),Quarterly_kt!$B43:EV43)/INDEX(Fuel_Properties!$B$31:$IV$42,MATCH("D_AvGas",Fuel_Properties!$B$31:$B$42,0),MATCH(YEAR(EU$9),Fuel_Properties!$B$31:$EI$31,0)))/158.987295</f>
        <v>0</v>
      </c>
      <c r="EV43" s="47">
        <f>(SUMPRODUCT(--(EV$9=Quarterly_kt!$B$9:EW$9),Quarterly_kt!$B43:EW43)/INDEX(Fuel_Properties!$B$31:$IV$42,MATCH("D_AvGas",Fuel_Properties!$B$31:$B$42,0),MATCH(YEAR(EV$9),Fuel_Properties!$B$31:$EI$31,0)))/158.987295</f>
        <v>0</v>
      </c>
      <c r="EW43" s="47">
        <f>(SUMPRODUCT(--(EW$9=Quarterly_kt!$B$9:EX$9),Quarterly_kt!$B43:EX43)/INDEX(Fuel_Properties!$B$31:$IV$42,MATCH("D_AvGas",Fuel_Properties!$B$31:$B$42,0),MATCH(YEAR(EW$9),Fuel_Properties!$B$31:$EI$31,0)))/158.987295</f>
        <v>0</v>
      </c>
      <c r="EX43" s="47">
        <f>(SUMPRODUCT(--(EX$9=Quarterly_kt!$B$9:EY$9),Quarterly_kt!$B43:EY43)/INDEX(Fuel_Properties!$B$31:$IV$42,MATCH("D_AvGas",Fuel_Properties!$B$31:$B$42,0),MATCH(YEAR(EX$9),Fuel_Properties!$B$31:$EI$31,0)))/158.987295</f>
        <v>0</v>
      </c>
      <c r="EY43" s="47">
        <f>(SUMPRODUCT(--(EY$9=Quarterly_kt!$B$9:EZ$9),Quarterly_kt!$B43:EZ43)/INDEX(Fuel_Properties!$B$31:$IV$42,MATCH("D_AvGas",Fuel_Properties!$B$31:$B$42,0),MATCH(YEAR(EY$9),Fuel_Properties!$B$31:$EI$31,0)))/158.987295</f>
        <v>0</v>
      </c>
      <c r="EZ43" s="47">
        <f>(SUMPRODUCT(--(EZ$9=Quarterly_kt!$B$9:FA$9),Quarterly_kt!$B43:FA43)/INDEX(Fuel_Properties!$B$31:$IV$42,MATCH("D_AvGas",Fuel_Properties!$B$31:$B$42,0),MATCH(YEAR(EZ$9),Fuel_Properties!$B$31:$EI$31,0)))/158.987295</f>
        <v>0</v>
      </c>
      <c r="FA43" s="47">
        <f>(SUMPRODUCT(--(FA$9=Quarterly_kt!$B$9:FB$9),Quarterly_kt!$B43:FB43)/INDEX(Fuel_Properties!$B$31:$IV$42,MATCH("D_AvGas",Fuel_Properties!$B$31:$B$42,0),MATCH(YEAR(FA$9),Fuel_Properties!$B$31:$EI$31,0)))/158.987295</f>
        <v>0</v>
      </c>
      <c r="FB43" s="47">
        <f>(SUMPRODUCT(--(FB$9=Quarterly_kt!$B$9:FC$9),Quarterly_kt!$B43:FC43)/INDEX(Fuel_Properties!$B$31:$IV$42,MATCH("D_AvGas",Fuel_Properties!$B$31:$B$42,0),MATCH(YEAR(FB$9),Fuel_Properties!$B$31:$EI$31,0)))/158.987295</f>
        <v>0</v>
      </c>
      <c r="FC43" s="47">
        <f>(SUMPRODUCT(--(FC$9=Quarterly_kt!$B$9:FD$9),Quarterly_kt!$B43:FD43)/INDEX(Fuel_Properties!$B$31:$IV$42,MATCH("D_AvGas",Fuel_Properties!$B$31:$B$42,0),MATCH(YEAR(FC$9),Fuel_Properties!$B$31:$EI$31,0)))/158.987295</f>
        <v>0</v>
      </c>
      <c r="FD43" s="47">
        <f>(SUMPRODUCT(--(FD$9=Quarterly_kt!$B$9:FE$9),Quarterly_kt!$B43:FE43)/INDEX(Fuel_Properties!$B$31:$IV$42,MATCH("D_AvGas",Fuel_Properties!$B$31:$B$42,0),MATCH(YEAR(FD$9),Fuel_Properties!$B$31:$EI$31,0)))/158.987295</f>
        <v>0</v>
      </c>
      <c r="FE43" s="47">
        <f>(SUMPRODUCT(--(FE$9=Quarterly_kt!$B$9:FF$9),Quarterly_kt!$B43:FF43)/INDEX(Fuel_Properties!$B$31:$IV$42,MATCH("D_AvGas",Fuel_Properties!$B$31:$B$42,0),MATCH(YEAR(FE$9),Fuel_Properties!$B$31:$EI$31,0)))/158.987295</f>
        <v>0</v>
      </c>
      <c r="FF43" s="47">
        <f>(SUMPRODUCT(--(FF$9=Quarterly_kt!$B$9:FG$9),Quarterly_kt!$B43:FG43)/INDEX(Fuel_Properties!$B$31:$IV$42,MATCH("D_AvGas",Fuel_Properties!$B$31:$B$42,0),MATCH(YEAR(FF$9),Fuel_Properties!$B$31:$EI$31,0)))/158.987295</f>
        <v>0</v>
      </c>
      <c r="FG43" s="47">
        <f>(SUMPRODUCT(--(FG$9=Quarterly_kt!$B$9:FH$9),Quarterly_kt!$B43:FH43)/INDEX(Fuel_Properties!$B$31:$IV$42,MATCH("D_AvGas",Fuel_Properties!$B$31:$B$42,0),MATCH(YEAR(FG$9),Fuel_Properties!$B$31:$EI$31,0)))/158.987295</f>
        <v>0</v>
      </c>
      <c r="FH43" s="47">
        <f>(SUMPRODUCT(--(FH$9=Quarterly_kt!$B$9:FI$9),Quarterly_kt!$B43:FI43)/INDEX(Fuel_Properties!$B$31:$IV$42,MATCH("D_AvGas",Fuel_Properties!$B$31:$B$42,0),MATCH(YEAR(FH$9),Fuel_Properties!$B$31:$EI$31,0)))/158.987295</f>
        <v>0</v>
      </c>
      <c r="FI43" s="47">
        <f>(SUMPRODUCT(--(FI$9=Quarterly_kt!$B$9:FJ$9),Quarterly_kt!$B43:FJ43)/INDEX(Fuel_Properties!$B$31:$IV$42,MATCH("D_AvGas",Fuel_Properties!$B$31:$B$42,0),MATCH(YEAR(FI$9),Fuel_Properties!$B$31:$EI$31,0)))/158.987295</f>
        <v>0</v>
      </c>
      <c r="FJ43" s="47">
        <f>(SUMPRODUCT(--(FJ$9=Quarterly_kt!$B$9:FK$9),Quarterly_kt!$B43:FK43)/INDEX(Fuel_Properties!$B$31:$IV$42,MATCH("D_AvGas",Fuel_Properties!$B$31:$B$42,0),MATCH(YEAR(FJ$9),Fuel_Properties!$B$31:$EI$31,0)))/158.987295</f>
        <v>0</v>
      </c>
      <c r="FK43" s="47">
        <f>(SUMPRODUCT(--(FK$9=Quarterly_kt!$B$9:FL$9),Quarterly_kt!$B43:FL43)/INDEX(Fuel_Properties!$B$31:$IV$42,MATCH("D_AvGas",Fuel_Properties!$B$31:$B$42,0),MATCH(YEAR(FK$9),Fuel_Properties!$B$31:$EI$31,0)))/158.987295</f>
        <v>0</v>
      </c>
      <c r="FL43" s="47">
        <f>(SUMPRODUCT(--(FL$9=Quarterly_kt!$B$9:FN$9),Quarterly_kt!$B43:FN43)/INDEX(Fuel_Properties!$B$31:$IV$42,MATCH("D_AvGas",Fuel_Properties!$B$31:$B$42,0),MATCH(YEAR(FL$9),Fuel_Properties!$B$31:$EI$31,0)))/158.987295</f>
        <v>0</v>
      </c>
      <c r="FM43" s="47">
        <f>(SUMPRODUCT(--(FM$9=Quarterly_kt!$B$9:FO$9),Quarterly_kt!$B43:FO43)/INDEX(Fuel_Properties!$B$31:$IV$42,MATCH("D_AvGas",Fuel_Properties!$B$31:$B$42,0),MATCH(YEAR(FM$9),Fuel_Properties!$B$31:$EI$31,0)))/158.987295</f>
        <v>0</v>
      </c>
      <c r="FN43" s="47">
        <f>(SUMPRODUCT(--(FN$9=Quarterly_kt!$B$9:FO$9),Quarterly_kt!$B43:FO43)/INDEX(Fuel_Properties!$B$31:$IV$42,MATCH("D_AvGas",Fuel_Properties!$B$31:$B$42,0),MATCH(YEAR(FN$9),Fuel_Properties!$B$31:$EI$31,0)))/158.987295</f>
        <v>0</v>
      </c>
      <c r="FO43" s="47">
        <f>(SUMPRODUCT(--(FO$9=Quarterly_kt!$B$9:FP$9),Quarterly_kt!$B43:FP43)/INDEX(Fuel_Properties!$B$31:$IV$42,MATCH("D_AvGas",Fuel_Properties!$B$31:$B$42,0),MATCH(YEAR(FO$9),Fuel_Properties!$B$31:$EI$31,0)))/158.987295</f>
        <v>0</v>
      </c>
      <c r="FP43" s="47">
        <f>(SUMPRODUCT(--(FP$9=Quarterly_kt!$B$9:FQ$9),Quarterly_kt!$B43:FQ43)/INDEX(Fuel_Properties!$B$31:$IV$42,MATCH("D_AvGas",Fuel_Properties!$B$31:$B$42,0),MATCH(YEAR(FP$9),Fuel_Properties!$B$31:$EI$31,0)))/158.987295</f>
        <v>0</v>
      </c>
      <c r="FQ43" s="47">
        <f>(SUMPRODUCT(--(FQ$9=Quarterly_kt!$B$9:FR$9),Quarterly_kt!$B43:FR43)/INDEX(Fuel_Properties!$B$31:$IV$42,MATCH("D_AvGas",Fuel_Properties!$B$31:$B$42,0),MATCH(YEAR(FQ$9),Fuel_Properties!$B$31:$EI$31,0)))/158.987295</f>
        <v>0</v>
      </c>
      <c r="FR43" s="47">
        <f>(SUMPRODUCT(--(FR$9=Quarterly_kt!$B$9:FS$9),Quarterly_kt!$B43:FS43)/INDEX(Fuel_Properties!$B$31:$IV$42,MATCH("D_AvGas",Fuel_Properties!$B$31:$B$42,0),MATCH(YEAR(FR$9),Fuel_Properties!$B$31:$EI$31,0)))/158.987295</f>
        <v>0</v>
      </c>
      <c r="FS43" s="47">
        <f>(SUMPRODUCT(--(FS$9=Quarterly_kt!$B$9:FT$9),Quarterly_kt!$B43:FT43)/INDEX(Fuel_Properties!$B$31:$IV$42,MATCH("D_AvGas",Fuel_Properties!$B$31:$B$42,0),MATCH(YEAR(FS$9),Fuel_Properties!$B$31:$EI$31,0)))/158.987295</f>
        <v>0</v>
      </c>
      <c r="FT43" s="47">
        <f>(SUMPRODUCT(--(FT$9=Quarterly_kt!$B$9:FU$9),Quarterly_kt!$B43:FU43)/INDEX(Fuel_Properties!$B$31:$IV$42,MATCH("D_AvGas",Fuel_Properties!$B$31:$B$42,0),MATCH(YEAR(FT$9),Fuel_Properties!$B$31:$EI$31,0)))/158.987295</f>
        <v>0</v>
      </c>
      <c r="FU43" s="47">
        <f>(SUMPRODUCT(--(FU$9=Quarterly_kt!$B$9:FV$9),Quarterly_kt!$B43:FV43)/INDEX(Fuel_Properties!$B$31:$IV$42,MATCH("D_AvGas",Fuel_Properties!$B$31:$B$42,0),MATCH(YEAR(FU$9),Fuel_Properties!$B$31:$EI$31,0)))/158.987295</f>
        <v>0</v>
      </c>
      <c r="FV43" s="47">
        <f>(SUMPRODUCT(--(FV$9=Quarterly_kt!$B$9:FW$9),Quarterly_kt!$B43:FW43)/INDEX(Fuel_Properties!$B$31:$IV$42,MATCH("D_AvGas",Fuel_Properties!$B$31:$B$42,0),MATCH(YEAR(FV$9),Fuel_Properties!$B$31:$EI$31,0)))/158.987295</f>
        <v>0</v>
      </c>
    </row>
    <row r="44" spans="1:178" ht="15" x14ac:dyDescent="0.25">
      <c r="A44" s="50" t="s">
        <v>45</v>
      </c>
      <c r="B44" s="47">
        <f>(SUMPRODUCT(--(B$9=Quarterly_kt!$B$9:C$9),Quarterly_kt!$B44:C44)/INDEX(Fuel_Properties!$B$31:$IV$42,MATCH("D_Kerosene",Fuel_Properties!$B$31:$B$42,0),MATCH(YEAR(B$9),Fuel_Properties!$B$31:$EI$31,0)))/158.987295</f>
        <v>0</v>
      </c>
      <c r="C44" s="47">
        <f>(SUMPRODUCT(--(C$9=Quarterly_kt!$B$9:D$9),Quarterly_kt!$B44:D44)/INDEX(Fuel_Properties!$B$31:$IV$42,MATCH("D_Kerosene",Fuel_Properties!$B$31:$B$42,0),MATCH(YEAR(C$9),Fuel_Properties!$B$31:$EI$31,0)))/158.987295</f>
        <v>0</v>
      </c>
      <c r="D44" s="47">
        <f>(SUMPRODUCT(--(D$9=Quarterly_kt!$B$9:E$9),Quarterly_kt!$B44:E44)/INDEX(Fuel_Properties!$B$31:$IV$42,MATCH("D_Kerosene",Fuel_Properties!$B$31:$B$42,0),MATCH(YEAR(D$9),Fuel_Properties!$B$31:$EI$31,0)))/158.987295</f>
        <v>0</v>
      </c>
      <c r="E44" s="47">
        <f>(SUMPRODUCT(--(E$9=Quarterly_kt!$B$9:F$9),Quarterly_kt!$B44:F44)/INDEX(Fuel_Properties!$B$31:$IV$42,MATCH("D_Kerosene",Fuel_Properties!$B$31:$B$42,0),MATCH(YEAR(E$9),Fuel_Properties!$B$31:$EI$31,0)))/158.987295</f>
        <v>0</v>
      </c>
      <c r="F44" s="47">
        <f>(SUMPRODUCT(--(F$9=Quarterly_kt!$B$9:G$9),Quarterly_kt!$B44:G44)/INDEX(Fuel_Properties!$B$31:$IV$42,MATCH("D_Kerosene",Fuel_Properties!$B$31:$B$42,0),MATCH(YEAR(F$9),Fuel_Properties!$B$31:$EI$31,0)))/158.987295</f>
        <v>0</v>
      </c>
      <c r="G44" s="47">
        <f>(SUMPRODUCT(--(G$9=Quarterly_kt!$B$9:H$9),Quarterly_kt!$B44:H44)/INDEX(Fuel_Properties!$B$31:$IV$42,MATCH("D_Kerosene",Fuel_Properties!$B$31:$B$42,0),MATCH(YEAR(G$9),Fuel_Properties!$B$31:$EI$31,0)))/158.987295</f>
        <v>0</v>
      </c>
      <c r="H44" s="47">
        <f>(SUMPRODUCT(--(H$9=Quarterly_kt!$B$9:I$9),Quarterly_kt!$B44:I44)/INDEX(Fuel_Properties!$B$31:$IV$42,MATCH("D_Kerosene",Fuel_Properties!$B$31:$B$42,0),MATCH(YEAR(H$9),Fuel_Properties!$B$31:$EI$31,0)))/158.987295</f>
        <v>0</v>
      </c>
      <c r="I44" s="47">
        <f>(SUMPRODUCT(--(I$9=Quarterly_kt!$B$9:J$9),Quarterly_kt!$B44:J44)/INDEX(Fuel_Properties!$B$31:$IV$42,MATCH("D_Kerosene",Fuel_Properties!$B$31:$B$42,0),MATCH(YEAR(I$9),Fuel_Properties!$B$31:$EI$31,0)))/158.987295</f>
        <v>0</v>
      </c>
      <c r="J44" s="47">
        <f>(SUMPRODUCT(--(J$9=Quarterly_kt!$B$9:K$9),Quarterly_kt!$B44:K44)/INDEX(Fuel_Properties!$B$31:$IV$42,MATCH("D_Kerosene",Fuel_Properties!$B$31:$B$42,0),MATCH(YEAR(J$9),Fuel_Properties!$B$31:$EI$31,0)))/158.987295</f>
        <v>0</v>
      </c>
      <c r="K44" s="47">
        <f>(SUMPRODUCT(--(K$9=Quarterly_kt!$B$9:L$9),Quarterly_kt!$B44:L44)/INDEX(Fuel_Properties!$B$31:$IV$42,MATCH("D_Kerosene",Fuel_Properties!$B$31:$B$42,0),MATCH(YEAR(K$9),Fuel_Properties!$B$31:$EI$31,0)))/158.987295</f>
        <v>0</v>
      </c>
      <c r="L44" s="47">
        <f>(SUMPRODUCT(--(L$9=Quarterly_kt!$B$9:M$9),Quarterly_kt!$B44:M44)/INDEX(Fuel_Properties!$B$31:$IV$42,MATCH("D_Kerosene",Fuel_Properties!$B$31:$B$42,0),MATCH(YEAR(L$9),Fuel_Properties!$B$31:$EI$31,0)))/158.987295</f>
        <v>0</v>
      </c>
      <c r="M44" s="47">
        <f>(SUMPRODUCT(--(M$9=Quarterly_kt!$B$9:N$9),Quarterly_kt!$B44:N44)/INDEX(Fuel_Properties!$B$31:$IV$42,MATCH("D_Kerosene",Fuel_Properties!$B$31:$B$42,0),MATCH(YEAR(M$9),Fuel_Properties!$B$31:$EI$31,0)))/158.987295</f>
        <v>0</v>
      </c>
      <c r="N44" s="47">
        <f>(SUMPRODUCT(--(N$9=Quarterly_kt!$B$9:O$9),Quarterly_kt!$B44:O44)/INDEX(Fuel_Properties!$B$31:$IV$42,MATCH("D_Kerosene",Fuel_Properties!$B$31:$B$42,0),MATCH(YEAR(N$9),Fuel_Properties!$B$31:$EI$31,0)))/158.987295</f>
        <v>0</v>
      </c>
      <c r="O44" s="47">
        <f>(SUMPRODUCT(--(O$9=Quarterly_kt!$B$9:P$9),Quarterly_kt!$B44:P44)/INDEX(Fuel_Properties!$B$31:$IV$42,MATCH("D_Kerosene",Fuel_Properties!$B$31:$B$42,0),MATCH(YEAR(O$9),Fuel_Properties!$B$31:$EI$31,0)))/158.987295</f>
        <v>0</v>
      </c>
      <c r="P44" s="47">
        <f>(SUMPRODUCT(--(P$9=Quarterly_kt!$B$9:Q$9),Quarterly_kt!$B44:Q44)/INDEX(Fuel_Properties!$B$31:$IV$42,MATCH("D_Kerosene",Fuel_Properties!$B$31:$B$42,0),MATCH(YEAR(P$9),Fuel_Properties!$B$31:$EI$31,0)))/158.987295</f>
        <v>0</v>
      </c>
      <c r="Q44" s="47">
        <f>(SUMPRODUCT(--(Q$9=Quarterly_kt!$B$9:R$9),Quarterly_kt!$B44:R44)/INDEX(Fuel_Properties!$B$31:$IV$42,MATCH("D_Kerosene",Fuel_Properties!$B$31:$B$42,0),MATCH(YEAR(Q$9),Fuel_Properties!$B$31:$EI$31,0)))/158.987295</f>
        <v>0</v>
      </c>
      <c r="R44" s="47">
        <f>(SUMPRODUCT(--(R$9=Quarterly_kt!$B$9:S$9),Quarterly_kt!$B44:S44)/INDEX(Fuel_Properties!$B$31:$IV$42,MATCH("D_Kerosene",Fuel_Properties!$B$31:$B$42,0),MATCH(YEAR(R$9),Fuel_Properties!$B$31:$EI$31,0)))/158.987295</f>
        <v>0</v>
      </c>
      <c r="S44" s="47">
        <f>(SUMPRODUCT(--(S$9=Quarterly_kt!$B$9:T$9),Quarterly_kt!$B44:T44)/INDEX(Fuel_Properties!$B$31:$IV$42,MATCH("D_Kerosene",Fuel_Properties!$B$31:$B$42,0),MATCH(YEAR(S$9),Fuel_Properties!$B$31:$EI$31,0)))/158.987295</f>
        <v>0</v>
      </c>
      <c r="T44" s="47">
        <f>(SUMPRODUCT(--(T$9=Quarterly_kt!$B$9:U$9),Quarterly_kt!$B44:U44)/INDEX(Fuel_Properties!$B$31:$IV$42,MATCH("D_Kerosene",Fuel_Properties!$B$31:$B$42,0),MATCH(YEAR(T$9),Fuel_Properties!$B$31:$EI$31,0)))/158.987295</f>
        <v>0</v>
      </c>
      <c r="U44" s="47">
        <f>(SUMPRODUCT(--(U$9=Quarterly_kt!$B$9:V$9),Quarterly_kt!$B44:V44)/INDEX(Fuel_Properties!$B$31:$IV$42,MATCH("D_Kerosene",Fuel_Properties!$B$31:$B$42,0),MATCH(YEAR(U$9),Fuel_Properties!$B$31:$EI$31,0)))/158.987295</f>
        <v>0</v>
      </c>
      <c r="V44" s="47">
        <f>(SUMPRODUCT(--(V$9=Quarterly_kt!$B$9:W$9),Quarterly_kt!$B44:W44)/INDEX(Fuel_Properties!$B$31:$IV$42,MATCH("D_Kerosene",Fuel_Properties!$B$31:$B$42,0),MATCH(YEAR(V$9),Fuel_Properties!$B$31:$EI$31,0)))/158.987295</f>
        <v>0</v>
      </c>
      <c r="W44" s="47">
        <f>(SUMPRODUCT(--(W$9=Quarterly_kt!$B$9:X$9),Quarterly_kt!$B44:X44)/INDEX(Fuel_Properties!$B$31:$IV$42,MATCH("D_Kerosene",Fuel_Properties!$B$31:$B$42,0),MATCH(YEAR(W$9),Fuel_Properties!$B$31:$EI$31,0)))/158.987295</f>
        <v>0</v>
      </c>
      <c r="X44" s="47">
        <f>(SUMPRODUCT(--(X$9=Quarterly_kt!$B$9:Y$9),Quarterly_kt!$B44:Y44)/INDEX(Fuel_Properties!$B$31:$IV$42,MATCH("D_Kerosene",Fuel_Properties!$B$31:$B$42,0),MATCH(YEAR(X$9),Fuel_Properties!$B$31:$EI$31,0)))/158.987295</f>
        <v>0</v>
      </c>
      <c r="Y44" s="47">
        <f>(SUMPRODUCT(--(Y$9=Quarterly_kt!$B$9:Z$9),Quarterly_kt!$B44:Z44)/INDEX(Fuel_Properties!$B$31:$IV$42,MATCH("D_Kerosene",Fuel_Properties!$B$31:$B$42,0),MATCH(YEAR(Y$9),Fuel_Properties!$B$31:$EI$31,0)))/158.987295</f>
        <v>0</v>
      </c>
      <c r="Z44" s="47">
        <f>(SUMPRODUCT(--(Z$9=Quarterly_kt!$B$9:AA$9),Quarterly_kt!$B44:AA44)/INDEX(Fuel_Properties!$B$31:$IV$42,MATCH("D_Kerosene",Fuel_Properties!$B$31:$B$42,0),MATCH(YEAR(Z$9),Fuel_Properties!$B$31:$EI$31,0)))/158.987295</f>
        <v>0</v>
      </c>
      <c r="AA44" s="47">
        <f>(SUMPRODUCT(--(AA$9=Quarterly_kt!$B$9:AB$9),Quarterly_kt!$B44:AB44)/INDEX(Fuel_Properties!$B$31:$IV$42,MATCH("D_Kerosene",Fuel_Properties!$B$31:$B$42,0),MATCH(YEAR(AA$9),Fuel_Properties!$B$31:$EI$31,0)))/158.987295</f>
        <v>0</v>
      </c>
      <c r="AB44" s="47">
        <f>(SUMPRODUCT(--(AB$9=Quarterly_kt!$B$9:AC$9),Quarterly_kt!$B44:AC44)/INDEX(Fuel_Properties!$B$31:$IV$42,MATCH("D_Kerosene",Fuel_Properties!$B$31:$B$42,0),MATCH(YEAR(AB$9),Fuel_Properties!$B$31:$EI$31,0)))/158.987295</f>
        <v>0</v>
      </c>
      <c r="AC44" s="47">
        <f>(SUMPRODUCT(--(AC$9=Quarterly_kt!$B$9:AD$9),Quarterly_kt!$B44:AD44)/INDEX(Fuel_Properties!$B$31:$IV$42,MATCH("D_Kerosene",Fuel_Properties!$B$31:$B$42,0),MATCH(YEAR(AC$9),Fuel_Properties!$B$31:$EI$31,0)))/158.987295</f>
        <v>0</v>
      </c>
      <c r="AD44" s="47">
        <f>(SUMPRODUCT(--(AD$9=Quarterly_kt!$B$9:AE$9),Quarterly_kt!$B44:AE44)/INDEX(Fuel_Properties!$B$31:$IV$42,MATCH("D_Kerosene",Fuel_Properties!$B$31:$B$42,0),MATCH(YEAR(AD$9),Fuel_Properties!$B$31:$EI$31,0)))/158.987295</f>
        <v>0</v>
      </c>
      <c r="AE44" s="47">
        <f>(SUMPRODUCT(--(AE$9=Quarterly_kt!$B$9:AF$9),Quarterly_kt!$B44:AF44)/INDEX(Fuel_Properties!$B$31:$IV$42,MATCH("D_Kerosene",Fuel_Properties!$B$31:$B$42,0),MATCH(YEAR(AE$9),Fuel_Properties!$B$31:$EI$31,0)))/158.987295</f>
        <v>0</v>
      </c>
      <c r="AF44" s="47">
        <f>(SUMPRODUCT(--(AF$9=Quarterly_kt!$B$9:AG$9),Quarterly_kt!$B44:AG44)/INDEX(Fuel_Properties!$B$31:$IV$42,MATCH("D_Kerosene",Fuel_Properties!$B$31:$B$42,0),MATCH(YEAR(AF$9),Fuel_Properties!$B$31:$EI$31,0)))/158.987295</f>
        <v>0</v>
      </c>
      <c r="AG44" s="47">
        <f>(SUMPRODUCT(--(AG$9=Quarterly_kt!$B$9:AH$9),Quarterly_kt!$B44:AH44)/INDEX(Fuel_Properties!$B$31:$IV$42,MATCH("D_Kerosene",Fuel_Properties!$B$31:$B$42,0),MATCH(YEAR(AG$9),Fuel_Properties!$B$31:$EI$31,0)))/158.987295</f>
        <v>0</v>
      </c>
      <c r="AH44" s="47">
        <f>(SUMPRODUCT(--(AH$9=Quarterly_kt!$B$9:AI$9),Quarterly_kt!$B44:AI44)/INDEX(Fuel_Properties!$B$31:$IV$42,MATCH("D_Kerosene",Fuel_Properties!$B$31:$B$42,0),MATCH(YEAR(AH$9),Fuel_Properties!$B$31:$EI$31,0)))/158.987295</f>
        <v>0</v>
      </c>
      <c r="AI44" s="47">
        <f>(SUMPRODUCT(--(AI$9=Quarterly_kt!$B$9:AJ$9),Quarterly_kt!$B44:AJ44)/INDEX(Fuel_Properties!$B$31:$IV$42,MATCH("D_Kerosene",Fuel_Properties!$B$31:$B$42,0),MATCH(YEAR(AI$9),Fuel_Properties!$B$31:$EI$31,0)))/158.987295</f>
        <v>0</v>
      </c>
      <c r="AJ44" s="47">
        <f>(SUMPRODUCT(--(AJ$9=Quarterly_kt!$B$9:AK$9),Quarterly_kt!$B44:AK44)/INDEX(Fuel_Properties!$B$31:$IV$42,MATCH("D_Kerosene",Fuel_Properties!$B$31:$B$42,0),MATCH(YEAR(AJ$9),Fuel_Properties!$B$31:$EI$31,0)))/158.987295</f>
        <v>0</v>
      </c>
      <c r="AK44" s="47">
        <f>(SUMPRODUCT(--(AK$9=Quarterly_kt!$B$9:AL$9),Quarterly_kt!$B44:AL44)/INDEX(Fuel_Properties!$B$31:$IV$42,MATCH("D_Kerosene",Fuel_Properties!$B$31:$B$42,0),MATCH(YEAR(AK$9),Fuel_Properties!$B$31:$EI$31,0)))/158.987295</f>
        <v>0</v>
      </c>
      <c r="AL44" s="47">
        <f>(SUMPRODUCT(--(AL$9=Quarterly_kt!$B$9:AM$9),Quarterly_kt!$B44:AM44)/INDEX(Fuel_Properties!$B$31:$IV$42,MATCH("D_Kerosene",Fuel_Properties!$B$31:$B$42,0),MATCH(YEAR(AL$9),Fuel_Properties!$B$31:$EI$31,0)))/158.987295</f>
        <v>0</v>
      </c>
      <c r="AM44" s="47">
        <f>(SUMPRODUCT(--(AM$9=Quarterly_kt!$B$9:AN$9),Quarterly_kt!$B44:AN44)/INDEX(Fuel_Properties!$B$31:$IV$42,MATCH("D_Kerosene",Fuel_Properties!$B$31:$B$42,0),MATCH(YEAR(AM$9),Fuel_Properties!$B$31:$EI$31,0)))/158.987295</f>
        <v>0</v>
      </c>
      <c r="AN44" s="47">
        <f>(SUMPRODUCT(--(AN$9=Quarterly_kt!$B$9:AO$9),Quarterly_kt!$B44:AO44)/INDEX(Fuel_Properties!$B$31:$IV$42,MATCH("D_Kerosene",Fuel_Properties!$B$31:$B$42,0),MATCH(YEAR(AN$9),Fuel_Properties!$B$31:$EI$31,0)))/158.987295</f>
        <v>0</v>
      </c>
      <c r="AO44" s="47">
        <f>(SUMPRODUCT(--(AO$9=Quarterly_kt!$B$9:AP$9),Quarterly_kt!$B44:AP44)/INDEX(Fuel_Properties!$B$31:$IV$42,MATCH("D_Kerosene",Fuel_Properties!$B$31:$B$42,0),MATCH(YEAR(AO$9),Fuel_Properties!$B$31:$EI$31,0)))/158.987295</f>
        <v>0</v>
      </c>
      <c r="AP44" s="47">
        <f>(SUMPRODUCT(--(AP$9=Quarterly_kt!$B$9:AQ$9),Quarterly_kt!$B44:AQ44)/INDEX(Fuel_Properties!$B$31:$IV$42,MATCH("D_Kerosene",Fuel_Properties!$B$31:$B$42,0),MATCH(YEAR(AP$9),Fuel_Properties!$B$31:$EI$31,0)))/158.987295</f>
        <v>0</v>
      </c>
      <c r="AQ44" s="47">
        <f>(SUMPRODUCT(--(AQ$9=Quarterly_kt!$B$9:AR$9),Quarterly_kt!$B44:AR44)/INDEX(Fuel_Properties!$B$31:$IV$42,MATCH("D_Kerosene",Fuel_Properties!$B$31:$B$42,0),MATCH(YEAR(AQ$9),Fuel_Properties!$B$31:$EI$31,0)))/158.987295</f>
        <v>0</v>
      </c>
      <c r="AR44" s="47">
        <f>(SUMPRODUCT(--(AR$9=Quarterly_kt!$B$9:AS$9),Quarterly_kt!$B44:AS44)/INDEX(Fuel_Properties!$B$31:$IV$42,MATCH("D_Kerosene",Fuel_Properties!$B$31:$B$42,0),MATCH(YEAR(AR$9),Fuel_Properties!$B$31:$EI$31,0)))/158.987295</f>
        <v>0</v>
      </c>
      <c r="AS44" s="47">
        <f>(SUMPRODUCT(--(AS$9=Quarterly_kt!$B$9:AT$9),Quarterly_kt!$B44:AT44)/INDEX(Fuel_Properties!$B$31:$IV$42,MATCH("D_Kerosene",Fuel_Properties!$B$31:$B$42,0),MATCH(YEAR(AS$9),Fuel_Properties!$B$31:$EI$31,0)))/158.987295</f>
        <v>0</v>
      </c>
      <c r="AT44" s="47">
        <f>(SUMPRODUCT(--(AT$9=Quarterly_kt!$B$9:AU$9),Quarterly_kt!$B44:AU44)/INDEX(Fuel_Properties!$B$31:$IV$42,MATCH("D_Kerosene",Fuel_Properties!$B$31:$B$42,0),MATCH(YEAR(AT$9),Fuel_Properties!$B$31:$EI$31,0)))/158.987295</f>
        <v>0</v>
      </c>
      <c r="AU44" s="47">
        <f>(SUMPRODUCT(--(AU$9=Quarterly_kt!$B$9:AV$9),Quarterly_kt!$B44:AV44)/INDEX(Fuel_Properties!$B$31:$IV$42,MATCH("D_Kerosene",Fuel_Properties!$B$31:$B$42,0),MATCH(YEAR(AU$9),Fuel_Properties!$B$31:$EI$31,0)))/158.987295</f>
        <v>0</v>
      </c>
      <c r="AV44" s="47">
        <f>(SUMPRODUCT(--(AV$9=Quarterly_kt!$B$9:AW$9),Quarterly_kt!$B44:AW44)/INDEX(Fuel_Properties!$B$31:$IV$42,MATCH("D_Kerosene",Fuel_Properties!$B$31:$B$42,0),MATCH(YEAR(AV$9),Fuel_Properties!$B$31:$EI$31,0)))/158.987295</f>
        <v>0</v>
      </c>
      <c r="AW44" s="47">
        <f>(SUMPRODUCT(--(AW$9=Quarterly_kt!$B$9:AX$9),Quarterly_kt!$B44:AX44)/INDEX(Fuel_Properties!$B$31:$IV$42,MATCH("D_Kerosene",Fuel_Properties!$B$31:$B$42,0),MATCH(YEAR(AW$9),Fuel_Properties!$B$31:$EI$31,0)))/158.987295</f>
        <v>0</v>
      </c>
      <c r="AX44" s="47">
        <f>(SUMPRODUCT(--(AX$9=Quarterly_kt!$B$9:AY$9),Quarterly_kt!$B44:AY44)/INDEX(Fuel_Properties!$B$31:$IV$42,MATCH("D_Kerosene",Fuel_Properties!$B$31:$B$42,0),MATCH(YEAR(AX$9),Fuel_Properties!$B$31:$EI$31,0)))/158.987295</f>
        <v>0</v>
      </c>
      <c r="AY44" s="47">
        <f>(SUMPRODUCT(--(AY$9=Quarterly_kt!$B$9:AZ$9),Quarterly_kt!$B44:AZ44)/INDEX(Fuel_Properties!$B$31:$IV$42,MATCH("D_Kerosene",Fuel_Properties!$B$31:$B$42,0),MATCH(YEAR(AY$9),Fuel_Properties!$B$31:$EI$31,0)))/158.987295</f>
        <v>0</v>
      </c>
      <c r="AZ44" s="47">
        <f>(SUMPRODUCT(--(AZ$9=Quarterly_kt!$B$9:BA$9),Quarterly_kt!$B44:BA44)/INDEX(Fuel_Properties!$B$31:$IV$42,MATCH("D_Kerosene",Fuel_Properties!$B$31:$B$42,0),MATCH(YEAR(AZ$9),Fuel_Properties!$B$31:$EI$31,0)))/158.987295</f>
        <v>0</v>
      </c>
      <c r="BA44" s="47">
        <f>(SUMPRODUCT(--(BA$9=Quarterly_kt!$B$9:BB$9),Quarterly_kt!$B44:BB44)/INDEX(Fuel_Properties!$B$31:$IV$42,MATCH("D_Kerosene",Fuel_Properties!$B$31:$B$42,0),MATCH(YEAR(BA$9),Fuel_Properties!$B$31:$EI$31,0)))/158.987295</f>
        <v>0</v>
      </c>
      <c r="BB44" s="47">
        <f>(SUMPRODUCT(--(BB$9=Quarterly_kt!$B$9:BC$9),Quarterly_kt!$B44:BC44)/INDEX(Fuel_Properties!$B$31:$IV$42,MATCH("D_Kerosene",Fuel_Properties!$B$31:$B$42,0),MATCH(YEAR(BB$9),Fuel_Properties!$B$31:$EI$31,0)))/158.987295</f>
        <v>0</v>
      </c>
      <c r="BC44" s="47">
        <f>(SUMPRODUCT(--(BC$9=Quarterly_kt!$B$9:BD$9),Quarterly_kt!$B44:BD44)/INDEX(Fuel_Properties!$B$31:$IV$42,MATCH("D_Kerosene",Fuel_Properties!$B$31:$B$42,0),MATCH(YEAR(BC$9),Fuel_Properties!$B$31:$EI$31,0)))/158.987295</f>
        <v>0</v>
      </c>
      <c r="BD44" s="47">
        <f>(SUMPRODUCT(--(BD$9=Quarterly_kt!$B$9:BE$9),Quarterly_kt!$B44:BE44)/INDEX(Fuel_Properties!$B$31:$IV$42,MATCH("D_Kerosene",Fuel_Properties!$B$31:$B$42,0),MATCH(YEAR(BD$9),Fuel_Properties!$B$31:$EI$31,0)))/158.987295</f>
        <v>0</v>
      </c>
      <c r="BE44" s="47">
        <f>(SUMPRODUCT(--(BE$9=Quarterly_kt!$B$9:BF$9),Quarterly_kt!$B44:BF44)/INDEX(Fuel_Properties!$B$31:$IV$42,MATCH("D_Kerosene",Fuel_Properties!$B$31:$B$42,0),MATCH(YEAR(BE$9),Fuel_Properties!$B$31:$EI$31,0)))/158.987295</f>
        <v>0</v>
      </c>
      <c r="BF44" s="47">
        <f>(SUMPRODUCT(--(BF$9=Quarterly_kt!$B$9:BG$9),Quarterly_kt!$B44:BG44)/INDEX(Fuel_Properties!$B$31:$IV$42,MATCH("D_Kerosene",Fuel_Properties!$B$31:$B$42,0),MATCH(YEAR(BF$9),Fuel_Properties!$B$31:$EI$31,0)))/158.987295</f>
        <v>0</v>
      </c>
      <c r="BG44" s="47">
        <f>(SUMPRODUCT(--(BG$9=Quarterly_kt!$B$9:BH$9),Quarterly_kt!$B44:BH44)/INDEX(Fuel_Properties!$B$31:$IV$42,MATCH("D_Kerosene",Fuel_Properties!$B$31:$B$42,0),MATCH(YEAR(BG$9),Fuel_Properties!$B$31:$EI$31,0)))/158.987295</f>
        <v>0</v>
      </c>
      <c r="BH44" s="47">
        <f>(SUMPRODUCT(--(BH$9=Quarterly_kt!$B$9:BI$9),Quarterly_kt!$B44:BI44)/INDEX(Fuel_Properties!$B$31:$IV$42,MATCH("D_Kerosene",Fuel_Properties!$B$31:$B$42,0),MATCH(YEAR(BH$9),Fuel_Properties!$B$31:$EI$31,0)))/158.987295</f>
        <v>0</v>
      </c>
      <c r="BI44" s="47">
        <f>(SUMPRODUCT(--(BI$9=Quarterly_kt!$B$9:BJ$9),Quarterly_kt!$B44:BJ44)/INDEX(Fuel_Properties!$B$31:$IV$42,MATCH("D_Kerosene",Fuel_Properties!$B$31:$B$42,0),MATCH(YEAR(BI$9),Fuel_Properties!$B$31:$EI$31,0)))/158.987295</f>
        <v>0</v>
      </c>
      <c r="BJ44" s="47">
        <f>(SUMPRODUCT(--(BJ$9=Quarterly_kt!$B$9:BK$9),Quarterly_kt!$B44:BK44)/INDEX(Fuel_Properties!$B$31:$IV$42,MATCH("D_Kerosene",Fuel_Properties!$B$31:$B$42,0),MATCH(YEAR(BJ$9),Fuel_Properties!$B$31:$EI$31,0)))/158.987295</f>
        <v>0</v>
      </c>
      <c r="BK44" s="47">
        <f>(SUMPRODUCT(--(BK$9=Quarterly_kt!$B$9:BL$9),Quarterly_kt!$B44:BL44)/INDEX(Fuel_Properties!$B$31:$IV$42,MATCH("D_Kerosene",Fuel_Properties!$B$31:$B$42,0),MATCH(YEAR(BK$9),Fuel_Properties!$B$31:$EI$31,0)))/158.987295</f>
        <v>0</v>
      </c>
      <c r="BL44" s="47">
        <f>(SUMPRODUCT(--(BL$9=Quarterly_kt!$B$9:BM$9),Quarterly_kt!$B44:BM44)/INDEX(Fuel_Properties!$B$31:$IV$42,MATCH("D_Kerosene",Fuel_Properties!$B$31:$B$42,0),MATCH(YEAR(BL$9),Fuel_Properties!$B$31:$EI$31,0)))/158.987295</f>
        <v>0</v>
      </c>
      <c r="BM44" s="47">
        <f>(SUMPRODUCT(--(BM$9=Quarterly_kt!$B$9:BN$9),Quarterly_kt!$B44:BN44)/INDEX(Fuel_Properties!$B$31:$IV$42,MATCH("D_Kerosene",Fuel_Properties!$B$31:$B$42,0),MATCH(YEAR(BM$9),Fuel_Properties!$B$31:$EI$31,0)))/158.987295</f>
        <v>0</v>
      </c>
      <c r="BN44" s="47">
        <f>(SUMPRODUCT(--(BN$9=Quarterly_kt!$B$9:BO$9),Quarterly_kt!$B44:BO44)/INDEX(Fuel_Properties!$B$31:$IV$42,MATCH("D_Kerosene",Fuel_Properties!$B$31:$B$42,0),MATCH(YEAR(BN$9),Fuel_Properties!$B$31:$EI$31,0)))/158.987295</f>
        <v>0</v>
      </c>
      <c r="BO44" s="47">
        <f>(SUMPRODUCT(--(BO$9=Quarterly_kt!$B$9:BP$9),Quarterly_kt!$B44:BP44)/INDEX(Fuel_Properties!$B$31:$IV$42,MATCH("D_Kerosene",Fuel_Properties!$B$31:$B$42,0),MATCH(YEAR(BO$9),Fuel_Properties!$B$31:$EI$31,0)))/158.987295</f>
        <v>0</v>
      </c>
      <c r="BP44" s="47">
        <f>(SUMPRODUCT(--(BP$9=Quarterly_kt!$B$9:BQ$9),Quarterly_kt!$B44:BQ44)/INDEX(Fuel_Properties!$B$31:$IV$42,MATCH("D_Kerosene",Fuel_Properties!$B$31:$B$42,0),MATCH(YEAR(BP$9),Fuel_Properties!$B$31:$EI$31,0)))/158.987295</f>
        <v>0</v>
      </c>
      <c r="BQ44" s="47">
        <f>(SUMPRODUCT(--(BQ$9=Quarterly_kt!$B$9:BR$9),Quarterly_kt!$B44:BR44)/INDEX(Fuel_Properties!$B$31:$IV$42,MATCH("D_Kerosene",Fuel_Properties!$B$31:$B$42,0),MATCH(YEAR(BQ$9),Fuel_Properties!$B$31:$EI$31,0)))/158.987295</f>
        <v>0</v>
      </c>
      <c r="BR44" s="47">
        <f>(SUMPRODUCT(--(BR$9=Quarterly_kt!$B$9:BS$9),Quarterly_kt!$B44:BS44)/INDEX(Fuel_Properties!$B$31:$IV$42,MATCH("D_Kerosene",Fuel_Properties!$B$31:$B$42,0),MATCH(YEAR(BR$9),Fuel_Properties!$B$31:$EI$31,0)))/158.987295</f>
        <v>0</v>
      </c>
      <c r="BS44" s="47">
        <f>(SUMPRODUCT(--(BS$9=Quarterly_kt!$B$9:BT$9),Quarterly_kt!$B44:BT44)/INDEX(Fuel_Properties!$B$31:$IV$42,MATCH("D_Kerosene",Fuel_Properties!$B$31:$B$42,0),MATCH(YEAR(BS$9),Fuel_Properties!$B$31:$EI$31,0)))/158.987295</f>
        <v>0</v>
      </c>
      <c r="BT44" s="47">
        <f>(SUMPRODUCT(--(BT$9=Quarterly_kt!$B$9:BU$9),Quarterly_kt!$B44:BU44)/INDEX(Fuel_Properties!$B$31:$IV$42,MATCH("D_Kerosene",Fuel_Properties!$B$31:$B$42,0),MATCH(YEAR(BT$9),Fuel_Properties!$B$31:$EI$31,0)))/158.987295</f>
        <v>0</v>
      </c>
      <c r="BU44" s="47">
        <f>(SUMPRODUCT(--(BU$9=Quarterly_kt!$B$9:BV$9),Quarterly_kt!$B44:BV44)/INDEX(Fuel_Properties!$B$31:$IV$42,MATCH("D_Kerosene",Fuel_Properties!$B$31:$B$42,0),MATCH(YEAR(BU$9),Fuel_Properties!$B$31:$EI$31,0)))/158.987295</f>
        <v>0</v>
      </c>
      <c r="BV44" s="47">
        <f>(SUMPRODUCT(--(BV$9=Quarterly_kt!$B$9:BW$9),Quarterly_kt!$B44:BW44)/INDEX(Fuel_Properties!$B$31:$IV$42,MATCH("D_Kerosene",Fuel_Properties!$B$31:$B$42,0),MATCH(YEAR(BV$9),Fuel_Properties!$B$31:$EI$31,0)))/158.987295</f>
        <v>0</v>
      </c>
      <c r="BW44" s="47">
        <f>(SUMPRODUCT(--(BW$9=Quarterly_kt!$B$9:BX$9),Quarterly_kt!$B44:BX44)/INDEX(Fuel_Properties!$B$31:$IV$42,MATCH("D_Kerosene",Fuel_Properties!$B$31:$B$42,0),MATCH(YEAR(BW$9),Fuel_Properties!$B$31:$EI$31,0)))/158.987295</f>
        <v>0</v>
      </c>
      <c r="BX44" s="47">
        <f>(SUMPRODUCT(--(BX$9=Quarterly_kt!$B$9:BY$9),Quarterly_kt!$B44:BY44)/INDEX(Fuel_Properties!$B$31:$IV$42,MATCH("D_Kerosene",Fuel_Properties!$B$31:$B$42,0),MATCH(YEAR(BX$9),Fuel_Properties!$B$31:$EI$31,0)))/158.987295</f>
        <v>0</v>
      </c>
      <c r="BY44" s="47">
        <f>(SUMPRODUCT(--(BY$9=Quarterly_kt!$B$9:BZ$9),Quarterly_kt!$B44:BZ44)/INDEX(Fuel_Properties!$B$31:$IV$42,MATCH("D_Kerosene",Fuel_Properties!$B$31:$B$42,0),MATCH(YEAR(BY$9),Fuel_Properties!$B$31:$EI$31,0)))/158.987295</f>
        <v>0</v>
      </c>
      <c r="BZ44" s="47">
        <f>(SUMPRODUCT(--(BZ$9=Quarterly_kt!$B$9:CA$9),Quarterly_kt!$B44:CA44)/INDEX(Fuel_Properties!$B$31:$IV$42,MATCH("D_Kerosene",Fuel_Properties!$B$31:$B$42,0),MATCH(YEAR(BZ$9),Fuel_Properties!$B$31:$EI$31,0)))/158.987295</f>
        <v>0</v>
      </c>
      <c r="CA44" s="47">
        <f>(SUMPRODUCT(--(CA$9=Quarterly_kt!$B$9:CB$9),Quarterly_kt!$B44:CB44)/INDEX(Fuel_Properties!$B$31:$IV$42,MATCH("D_Kerosene",Fuel_Properties!$B$31:$B$42,0),MATCH(YEAR(CA$9),Fuel_Properties!$B$31:$EI$31,0)))/158.987295</f>
        <v>0</v>
      </c>
      <c r="CB44" s="47">
        <f>(SUMPRODUCT(--(CB$9=Quarterly_kt!$B$9:CC$9),Quarterly_kt!$B44:CC44)/INDEX(Fuel_Properties!$B$31:$IV$42,MATCH("D_Kerosene",Fuel_Properties!$B$31:$B$42,0),MATCH(YEAR(CB$9),Fuel_Properties!$B$31:$EI$31,0)))/158.987295</f>
        <v>0</v>
      </c>
      <c r="CC44" s="47">
        <f>(SUMPRODUCT(--(CC$9=Quarterly_kt!$B$9:CD$9),Quarterly_kt!$B44:CD44)/INDEX(Fuel_Properties!$B$31:$IV$42,MATCH("D_Kerosene",Fuel_Properties!$B$31:$B$42,0),MATCH(YEAR(CC$9),Fuel_Properties!$B$31:$EI$31,0)))/158.987295</f>
        <v>0</v>
      </c>
      <c r="CD44" s="47">
        <f>(SUMPRODUCT(--(CD$9=Quarterly_kt!$B$9:CE$9),Quarterly_kt!$B44:CE44)/INDEX(Fuel_Properties!$B$31:$IV$42,MATCH("D_Kerosene",Fuel_Properties!$B$31:$B$42,0),MATCH(YEAR(CD$9),Fuel_Properties!$B$31:$EI$31,0)))/158.987295</f>
        <v>0</v>
      </c>
      <c r="CE44" s="47">
        <f>(SUMPRODUCT(--(CE$9=Quarterly_kt!$B$9:CF$9),Quarterly_kt!$B44:CF44)/INDEX(Fuel_Properties!$B$31:$IV$42,MATCH("D_Kerosene",Fuel_Properties!$B$31:$B$42,0),MATCH(YEAR(CE$9),Fuel_Properties!$B$31:$EI$31,0)))/158.987295</f>
        <v>0</v>
      </c>
      <c r="CF44" s="47">
        <f>(SUMPRODUCT(--(CF$9=Quarterly_kt!$B$9:CG$9),Quarterly_kt!$B44:CG44)/INDEX(Fuel_Properties!$B$31:$IV$42,MATCH("D_Kerosene",Fuel_Properties!$B$31:$B$42,0),MATCH(YEAR(CF$9),Fuel_Properties!$B$31:$EI$31,0)))/158.987295</f>
        <v>0</v>
      </c>
      <c r="CG44" s="47">
        <f>(SUMPRODUCT(--(CG$9=Quarterly_kt!$B$9:CH$9),Quarterly_kt!$B44:CH44)/INDEX(Fuel_Properties!$B$31:$IV$42,MATCH("D_Kerosene",Fuel_Properties!$B$31:$B$42,0),MATCH(YEAR(CG$9),Fuel_Properties!$B$31:$EI$31,0)))/158.987295</f>
        <v>0</v>
      </c>
      <c r="CH44" s="47">
        <f>(SUMPRODUCT(--(CH$9=Quarterly_kt!$B$9:CI$9),Quarterly_kt!$B44:CI44)/INDEX(Fuel_Properties!$B$31:$IV$42,MATCH("D_Kerosene",Fuel_Properties!$B$31:$B$42,0),MATCH(YEAR(CH$9),Fuel_Properties!$B$31:$EI$31,0)))/158.987295</f>
        <v>0</v>
      </c>
      <c r="CI44" s="47">
        <f>(SUMPRODUCT(--(CI$9=Quarterly_kt!$B$9:CJ$9),Quarterly_kt!$B44:CJ44)/INDEX(Fuel_Properties!$B$31:$IV$42,MATCH("D_Kerosene",Fuel_Properties!$B$31:$B$42,0),MATCH(YEAR(CI$9),Fuel_Properties!$B$31:$EI$31,0)))/158.987295</f>
        <v>0</v>
      </c>
      <c r="CJ44" s="47">
        <f>(SUMPRODUCT(--(CJ$9=Quarterly_kt!$B$9:CK$9),Quarterly_kt!$B44:CK44)/INDEX(Fuel_Properties!$B$31:$IV$42,MATCH("D_Kerosene",Fuel_Properties!$B$31:$B$42,0),MATCH(YEAR(CJ$9),Fuel_Properties!$B$31:$EI$31,0)))/158.987295</f>
        <v>1.3569388711792162E-4</v>
      </c>
      <c r="CK44" s="47">
        <f>(SUMPRODUCT(--(CK$9=Quarterly_kt!$B$9:CL$9),Quarterly_kt!$B44:CL44)/INDEX(Fuel_Properties!$B$31:$IV$42,MATCH("D_Kerosene",Fuel_Properties!$B$31:$B$42,0),MATCH(YEAR(CK$9),Fuel_Properties!$B$31:$EI$31,0)))/158.987295</f>
        <v>2.1551382071669905E-4</v>
      </c>
      <c r="CL44" s="47">
        <f>(SUMPRODUCT(--(CL$9=Quarterly_kt!$B$9:CM$9),Quarterly_kt!$B44:CM44)/INDEX(Fuel_Properties!$B$31:$IV$42,MATCH("D_Kerosene",Fuel_Properties!$B$31:$B$42,0),MATCH(YEAR(CL$9),Fuel_Properties!$B$31:$EI$31,0)))/158.987295</f>
        <v>2.3945980079633229E-5</v>
      </c>
      <c r="CM44" s="47">
        <f>(SUMPRODUCT(--(CM$9=Quarterly_kt!$B$9:CN$9),Quarterly_kt!$B44:CN44)/INDEX(Fuel_Properties!$B$31:$IV$42,MATCH("D_Kerosene",Fuel_Properties!$B$31:$B$42,0),MATCH(YEAR(CM$9),Fuel_Properties!$B$31:$EI$31,0)))/158.987295</f>
        <v>3.1927973439510972E-5</v>
      </c>
      <c r="CN44" s="47">
        <f>(SUMPRODUCT(--(CN$9=Quarterly_kt!$B$9:CO$9),Quarterly_kt!$B44:CO44)/INDEX(Fuel_Properties!$B$31:$IV$42,MATCH("D_Kerosene",Fuel_Properties!$B$31:$B$42,0),MATCH(YEAR(CN$9),Fuel_Properties!$B$31:$EI$31,0)))/158.987295</f>
        <v>0</v>
      </c>
      <c r="CO44" s="47">
        <f>(SUMPRODUCT(--(CO$9=Quarterly_kt!$B$9:CP$9),Quarterly_kt!$B44:CP44)/INDEX(Fuel_Properties!$B$31:$IV$42,MATCH("D_Kerosene",Fuel_Properties!$B$31:$B$42,0),MATCH(YEAR(CO$9),Fuel_Properties!$B$31:$EI$31,0)))/158.987295</f>
        <v>0</v>
      </c>
      <c r="CP44" s="47">
        <f>(SUMPRODUCT(--(CP$9=Quarterly_kt!$B$9:CQ$9),Quarterly_kt!$B44:CQ44)/INDEX(Fuel_Properties!$B$31:$IV$42,MATCH("D_Kerosene",Fuel_Properties!$B$31:$B$42,0),MATCH(YEAR(CP$9),Fuel_Properties!$B$31:$EI$31,0)))/158.987295</f>
        <v>0</v>
      </c>
      <c r="CQ44" s="47">
        <f>(SUMPRODUCT(--(CQ$9=Quarterly_kt!$B$9:CR$9),Quarterly_kt!$B44:CR44)/INDEX(Fuel_Properties!$B$31:$IV$42,MATCH("D_Kerosene",Fuel_Properties!$B$31:$B$42,0),MATCH(YEAR(CQ$9),Fuel_Properties!$B$31:$EI$31,0)))/158.987295</f>
        <v>0</v>
      </c>
      <c r="CR44" s="47">
        <f>(SUMPRODUCT(--(CR$9=Quarterly_kt!$B$9:CS$9),Quarterly_kt!$B44:CS44)/INDEX(Fuel_Properties!$B$31:$IV$42,MATCH("D_Kerosene",Fuel_Properties!$B$31:$B$42,0),MATCH(YEAR(CR$9),Fuel_Properties!$B$31:$EI$31,0)))/158.987295</f>
        <v>0</v>
      </c>
      <c r="CS44" s="47">
        <f>(SUMPRODUCT(--(CS$9=Quarterly_kt!$B$9:CT$9),Quarterly_kt!$B44:CT44)/INDEX(Fuel_Properties!$B$31:$IV$42,MATCH("D_Kerosene",Fuel_Properties!$B$31:$B$42,0),MATCH(YEAR(CS$9),Fuel_Properties!$B$31:$EI$31,0)))/158.987295</f>
        <v>0</v>
      </c>
      <c r="CT44" s="47">
        <f>(SUMPRODUCT(--(CT$9=Quarterly_kt!$B$9:CU$9),Quarterly_kt!$B44:CU44)/INDEX(Fuel_Properties!$B$31:$IV$42,MATCH("D_Kerosene",Fuel_Properties!$B$31:$B$42,0),MATCH(YEAR(CT$9),Fuel_Properties!$B$31:$EI$31,0)))/158.987295</f>
        <v>0</v>
      </c>
      <c r="CU44" s="47">
        <f>(SUMPRODUCT(--(CU$9=Quarterly_kt!$B$9:CV$9),Quarterly_kt!$B44:CV44)/INDEX(Fuel_Properties!$B$31:$IV$42,MATCH("D_Kerosene",Fuel_Properties!$B$31:$B$42,0),MATCH(YEAR(CU$9),Fuel_Properties!$B$31:$EI$31,0)))/158.987295</f>
        <v>0</v>
      </c>
      <c r="CV44" s="47">
        <f>(SUMPRODUCT(--(CV$9=Quarterly_kt!$B$9:CW$9),Quarterly_kt!$B44:CW44)/INDEX(Fuel_Properties!$B$31:$IV$42,MATCH("D_Kerosene",Fuel_Properties!$B$31:$B$42,0),MATCH(YEAR(CV$9),Fuel_Properties!$B$31:$EI$31,0)))/158.987295</f>
        <v>0</v>
      </c>
      <c r="CW44" s="47">
        <f>(SUMPRODUCT(--(CW$9=Quarterly_kt!$B$9:CX$9),Quarterly_kt!$B44:CX44)/INDEX(Fuel_Properties!$B$31:$IV$42,MATCH("D_Kerosene",Fuel_Properties!$B$31:$B$42,0),MATCH(YEAR(CW$9),Fuel_Properties!$B$31:$EI$31,0)))/158.987295</f>
        <v>0</v>
      </c>
      <c r="CX44" s="47">
        <f>(SUMPRODUCT(--(CX$9=Quarterly_kt!$B$9:CY$9),Quarterly_kt!$B44:CY44)/INDEX(Fuel_Properties!$B$31:$IV$42,MATCH("D_Kerosene",Fuel_Properties!$B$31:$B$42,0),MATCH(YEAR(CX$9),Fuel_Properties!$B$31:$EI$31,0)))/158.987295</f>
        <v>0</v>
      </c>
      <c r="CY44" s="47">
        <f>(SUMPRODUCT(--(CY$9=Quarterly_kt!$B$9:CZ$9),Quarterly_kt!$B44:CZ44)/INDEX(Fuel_Properties!$B$31:$IV$42,MATCH("D_Kerosene",Fuel_Properties!$B$31:$B$42,0),MATCH(YEAR(CY$9),Fuel_Properties!$B$31:$EI$31,0)))/158.987295</f>
        <v>0</v>
      </c>
      <c r="CZ44" s="47">
        <f>(SUMPRODUCT(--(CZ$9=Quarterly_kt!$B$9:DA$9),Quarterly_kt!$B44:DA44)/INDEX(Fuel_Properties!$B$31:$IV$42,MATCH("D_Kerosene",Fuel_Properties!$B$31:$B$42,0),MATCH(YEAR(CZ$9),Fuel_Properties!$B$31:$EI$31,0)))/158.987295</f>
        <v>0</v>
      </c>
      <c r="DA44" s="47">
        <f>(SUMPRODUCT(--(DA$9=Quarterly_kt!$B$9:DB$9),Quarterly_kt!$B44:DB44)/INDEX(Fuel_Properties!$B$31:$IV$42,MATCH("D_Kerosene",Fuel_Properties!$B$31:$B$42,0),MATCH(YEAR(DA$9),Fuel_Properties!$B$31:$EI$31,0)))/158.987295</f>
        <v>0</v>
      </c>
      <c r="DB44" s="47">
        <f>(SUMPRODUCT(--(DB$9=Quarterly_kt!$B$9:DC$9),Quarterly_kt!$B44:DC44)/INDEX(Fuel_Properties!$B$31:$IV$42,MATCH("D_Kerosene",Fuel_Properties!$B$31:$B$42,0),MATCH(YEAR(DB$9),Fuel_Properties!$B$31:$EI$31,0)))/158.987295</f>
        <v>0</v>
      </c>
      <c r="DC44" s="47">
        <f>(SUMPRODUCT(--(DC$9=Quarterly_kt!$B$9:DD$9),Quarterly_kt!$B44:DD44)/INDEX(Fuel_Properties!$B$31:$IV$42,MATCH("D_Kerosene",Fuel_Properties!$B$31:$B$42,0),MATCH(YEAR(DC$9),Fuel_Properties!$B$31:$EI$31,0)))/158.987295</f>
        <v>0</v>
      </c>
      <c r="DD44" s="47">
        <f>(SUMPRODUCT(--(DD$9=Quarterly_kt!$B$9:DE$9),Quarterly_kt!$B44:DE44)/INDEX(Fuel_Properties!$B$31:$IV$42,MATCH("D_Kerosene",Fuel_Properties!$B$31:$B$42,0),MATCH(YEAR(DD$9),Fuel_Properties!$B$31:$EI$31,0)))/158.987295</f>
        <v>0</v>
      </c>
      <c r="DE44" s="47">
        <f>(SUMPRODUCT(--(DE$9=Quarterly_kt!$B$9:DF$9),Quarterly_kt!$B44:DF44)/INDEX(Fuel_Properties!$B$31:$IV$42,MATCH("D_Kerosene",Fuel_Properties!$B$31:$B$42,0),MATCH(YEAR(DE$9),Fuel_Properties!$B$31:$EI$31,0)))/158.987295</f>
        <v>0</v>
      </c>
      <c r="DF44" s="47">
        <f>(SUMPRODUCT(--(DF$9=Quarterly_kt!$B$9:DG$9),Quarterly_kt!$B44:DG44)/INDEX(Fuel_Properties!$B$31:$IV$42,MATCH("D_Kerosene",Fuel_Properties!$B$31:$B$42,0),MATCH(YEAR(DF$9),Fuel_Properties!$B$31:$EI$31,0)))/158.987295</f>
        <v>0</v>
      </c>
      <c r="DG44" s="47">
        <f>(SUMPRODUCT(--(DG$9=Quarterly_kt!$B$9:DH$9),Quarterly_kt!$B44:DH44)/INDEX(Fuel_Properties!$B$31:$IV$42,MATCH("D_Kerosene",Fuel_Properties!$B$31:$B$42,0),MATCH(YEAR(DG$9),Fuel_Properties!$B$31:$EI$31,0)))/158.987295</f>
        <v>0</v>
      </c>
      <c r="DH44" s="47">
        <f>(SUMPRODUCT(--(DH$9=Quarterly_kt!$B$9:DI$9),Quarterly_kt!$B44:DI44)/INDEX(Fuel_Properties!$B$31:$IV$42,MATCH("D_Kerosene",Fuel_Properties!$B$31:$B$42,0),MATCH(YEAR(DH$9),Fuel_Properties!$B$31:$EI$31,0)))/158.987295</f>
        <v>0</v>
      </c>
      <c r="DI44" s="47">
        <f>(SUMPRODUCT(--(DI$9=Quarterly_kt!$B$9:DJ$9),Quarterly_kt!$B44:DJ44)/INDEX(Fuel_Properties!$B$31:$IV$42,MATCH("D_Kerosene",Fuel_Properties!$B$31:$B$42,0),MATCH(YEAR(DI$9),Fuel_Properties!$B$31:$EI$31,0)))/158.987295</f>
        <v>0</v>
      </c>
      <c r="DJ44" s="47">
        <f>(SUMPRODUCT(--(DJ$9=Quarterly_kt!$B$9:DK$9),Quarterly_kt!$B44:DK44)/INDEX(Fuel_Properties!$B$31:$IV$42,MATCH("D_Kerosene",Fuel_Properties!$B$31:$B$42,0),MATCH(YEAR(DJ$9),Fuel_Properties!$B$31:$EI$31,0)))/158.987295</f>
        <v>0</v>
      </c>
      <c r="DK44" s="47">
        <f>(SUMPRODUCT(--(DK$9=Quarterly_kt!$B$9:DL$9),Quarterly_kt!$B44:DL44)/INDEX(Fuel_Properties!$B$31:$IV$42,MATCH("D_Kerosene",Fuel_Properties!$B$31:$B$42,0),MATCH(YEAR(DK$9),Fuel_Properties!$B$31:$EI$31,0)))/158.987295</f>
        <v>0</v>
      </c>
      <c r="DL44" s="47">
        <f>(SUMPRODUCT(--(DL$9=Quarterly_kt!$B$9:DM$9),Quarterly_kt!$B44:DM44)/INDEX(Fuel_Properties!$B$31:$IV$42,MATCH("D_Kerosene",Fuel_Properties!$B$31:$B$42,0),MATCH(YEAR(DL$9),Fuel_Properties!$B$31:$EI$31,0)))/158.987295</f>
        <v>0</v>
      </c>
      <c r="DM44" s="47">
        <f>(SUMPRODUCT(--(DM$9=Quarterly_kt!$B$9:DN$9),Quarterly_kt!$B44:DN44)/INDEX(Fuel_Properties!$B$31:$IV$42,MATCH("D_Kerosene",Fuel_Properties!$B$31:$B$42,0),MATCH(YEAR(DM$9),Fuel_Properties!$B$31:$EI$31,0)))/158.987295</f>
        <v>0</v>
      </c>
      <c r="DN44" s="47">
        <f>(SUMPRODUCT(--(DN$9=Quarterly_kt!$B$9:DO$9),Quarterly_kt!$B44:DO44)/INDEX(Fuel_Properties!$B$31:$IV$42,MATCH("D_Kerosene",Fuel_Properties!$B$31:$B$42,0),MATCH(YEAR(DN$9),Fuel_Properties!$B$31:$EI$31,0)))/158.987295</f>
        <v>0</v>
      </c>
      <c r="DO44" s="47">
        <f>(SUMPRODUCT(--(DO$9=Quarterly_kt!$B$9:DP$9),Quarterly_kt!$B44:DP44)/INDEX(Fuel_Properties!$B$31:$IV$42,MATCH("D_Kerosene",Fuel_Properties!$B$31:$B$42,0),MATCH(YEAR(DO$9),Fuel_Properties!$B$31:$EI$31,0)))/158.987295</f>
        <v>0</v>
      </c>
      <c r="DP44" s="47">
        <f>(SUMPRODUCT(--(DP$9=Quarterly_kt!$B$9:DQ$9),Quarterly_kt!$B44:DQ44)/INDEX(Fuel_Properties!$B$31:$IV$42,MATCH("D_Kerosene",Fuel_Properties!$B$31:$B$42,0),MATCH(YEAR(DP$9),Fuel_Properties!$B$31:$EI$31,0)))/158.987295</f>
        <v>0</v>
      </c>
      <c r="DQ44" s="47">
        <f>(SUMPRODUCT(--(DQ$9=Quarterly_kt!$B$9:DR$9),Quarterly_kt!$B44:DR44)/INDEX(Fuel_Properties!$B$31:$IV$42,MATCH("D_Kerosene",Fuel_Properties!$B$31:$B$42,0),MATCH(YEAR(DQ$9),Fuel_Properties!$B$31:$EI$31,0)))/158.987295</f>
        <v>0</v>
      </c>
      <c r="DR44" s="47">
        <f>(SUMPRODUCT(--(DR$9=Quarterly_kt!$B$9:DS$9),Quarterly_kt!$B44:DS44)/INDEX(Fuel_Properties!$B$31:$IV$42,MATCH("D_Kerosene",Fuel_Properties!$B$31:$B$42,0),MATCH(YEAR(DR$9),Fuel_Properties!$B$31:$EI$31,0)))/158.987295</f>
        <v>0</v>
      </c>
      <c r="DS44" s="47">
        <f>(SUMPRODUCT(--(DS$9=Quarterly_kt!$B$9:DT$9),Quarterly_kt!$B44:DT44)/INDEX(Fuel_Properties!$B$31:$IV$42,MATCH("D_Kerosene",Fuel_Properties!$B$31:$B$42,0),MATCH(YEAR(DS$9),Fuel_Properties!$B$31:$EI$31,0)))/158.987295</f>
        <v>0</v>
      </c>
      <c r="DT44" s="47">
        <f>(SUMPRODUCT(--(DT$9=Quarterly_kt!$B$9:DU$9),Quarterly_kt!$B44:DU44)/INDEX(Fuel_Properties!$B$31:$IV$42,MATCH("D_Kerosene",Fuel_Properties!$B$31:$B$42,0),MATCH(YEAR(DT$9),Fuel_Properties!$B$31:$EI$31,0)))/158.987295</f>
        <v>0</v>
      </c>
      <c r="DU44" s="47">
        <f>(SUMPRODUCT(--(DU$9=Quarterly_kt!$B$9:DV$9),Quarterly_kt!$B44:DV44)/INDEX(Fuel_Properties!$B$31:$IV$42,MATCH("D_Kerosene",Fuel_Properties!$B$31:$B$42,0),MATCH(YEAR(DU$9),Fuel_Properties!$B$31:$EI$31,0)))/158.987295</f>
        <v>0</v>
      </c>
      <c r="DV44" s="47">
        <f>(SUMPRODUCT(--(DV$9=Quarterly_kt!$B$9:DW$9),Quarterly_kt!$B44:DW44)/INDEX(Fuel_Properties!$B$31:$IV$42,MATCH("D_Kerosene",Fuel_Properties!$B$31:$B$42,0),MATCH(YEAR(DV$9),Fuel_Properties!$B$31:$EI$31,0)))/158.987295</f>
        <v>0</v>
      </c>
      <c r="DW44" s="47">
        <f>(SUMPRODUCT(--(DW$9=Quarterly_kt!$B$9:DX$9),Quarterly_kt!$B44:DX44)/INDEX(Fuel_Properties!$B$31:$IV$42,MATCH("D_Kerosene",Fuel_Properties!$B$31:$B$42,0),MATCH(YEAR(DW$9),Fuel_Properties!$B$31:$EI$31,0)))/158.987295</f>
        <v>0</v>
      </c>
      <c r="DX44" s="47">
        <f>(SUMPRODUCT(--(DX$9=Quarterly_kt!$B$9:DY$9),Quarterly_kt!$B44:DY44)/INDEX(Fuel_Properties!$B$31:$IV$42,MATCH("D_Kerosene",Fuel_Properties!$B$31:$B$42,0),MATCH(YEAR(DX$9),Fuel_Properties!$B$31:$EI$31,0)))/158.987295</f>
        <v>0</v>
      </c>
      <c r="DY44" s="47">
        <f>(SUMPRODUCT(--(DY$9=Quarterly_kt!$B$9:DZ$9),Quarterly_kt!$B44:DZ44)/INDEX(Fuel_Properties!$B$31:$IV$42,MATCH("D_Kerosene",Fuel_Properties!$B$31:$B$42,0),MATCH(YEAR(DY$9),Fuel_Properties!$B$31:$EI$31,0)))/158.987295</f>
        <v>0</v>
      </c>
      <c r="DZ44" s="47">
        <f>(SUMPRODUCT(--(DZ$9=Quarterly_kt!$B$9:EA$9),Quarterly_kt!$B44:EA44)/INDEX(Fuel_Properties!$B$31:$IV$42,MATCH("D_Kerosene",Fuel_Properties!$B$31:$B$42,0),MATCH(YEAR(DZ$9),Fuel_Properties!$B$31:$EI$31,0)))/158.987295</f>
        <v>0</v>
      </c>
      <c r="EA44" s="47">
        <f>(SUMPRODUCT(--(EA$9=Quarterly_kt!$B$9:EB$9),Quarterly_kt!$B44:EB44)/INDEX(Fuel_Properties!$B$31:$IV$42,MATCH("D_Kerosene",Fuel_Properties!$B$31:$B$42,0),MATCH(YEAR(EA$9),Fuel_Properties!$B$31:$EI$31,0)))/158.987295</f>
        <v>0</v>
      </c>
      <c r="EB44" s="47">
        <f>(SUMPRODUCT(--(EB$9=Quarterly_kt!$B$9:EC$9),Quarterly_kt!$B44:EC44)/INDEX(Fuel_Properties!$B$31:$IV$42,MATCH("D_Kerosene",Fuel_Properties!$B$31:$B$42,0),MATCH(YEAR(EB$9),Fuel_Properties!$B$31:$EI$31,0)))/158.987295</f>
        <v>0</v>
      </c>
      <c r="EC44" s="47">
        <f>(SUMPRODUCT(--(EC$9=Quarterly_kt!$B$9:ED$9),Quarterly_kt!$B44:ED44)/INDEX(Fuel_Properties!$B$31:$IV$42,MATCH("D_Kerosene",Fuel_Properties!$B$31:$B$42,0),MATCH(YEAR(EC$9),Fuel_Properties!$B$31:$EI$31,0)))/158.987295</f>
        <v>0</v>
      </c>
      <c r="ED44" s="47">
        <f>(SUMPRODUCT(--(ED$9=Quarterly_kt!$B$9:EE$9),Quarterly_kt!$B44:EE44)/INDEX(Fuel_Properties!$B$31:$IV$42,MATCH("D_Kerosene",Fuel_Properties!$B$31:$B$42,0),MATCH(YEAR(ED$9),Fuel_Properties!$B$31:$EI$31,0)))/158.987295</f>
        <v>0</v>
      </c>
      <c r="EE44" s="47">
        <f>(SUMPRODUCT(--(EE$9=Quarterly_kt!$B$9:EF$9),Quarterly_kt!$B44:EF44)/INDEX(Fuel_Properties!$B$31:$IV$42,MATCH("D_Kerosene",Fuel_Properties!$B$31:$B$42,0),MATCH(YEAR(EE$9),Fuel_Properties!$B$31:$EI$31,0)))/158.987295</f>
        <v>0</v>
      </c>
      <c r="EF44" s="47">
        <f>(SUMPRODUCT(--(EF$9=Quarterly_kt!$B$9:EG$9),Quarterly_kt!$B44:EG44)/INDEX(Fuel_Properties!$B$31:$IV$42,MATCH("D_Kerosene",Fuel_Properties!$B$31:$B$42,0),MATCH(YEAR(EF$9),Fuel_Properties!$B$31:$EI$31,0)))/158.987295</f>
        <v>0</v>
      </c>
      <c r="EG44" s="47">
        <f>(SUMPRODUCT(--(EG$9=Quarterly_kt!$B$9:EH$9),Quarterly_kt!$B44:EH44)/INDEX(Fuel_Properties!$B$31:$IV$42,MATCH("D_Kerosene",Fuel_Properties!$B$31:$B$42,0),MATCH(YEAR(EG$9),Fuel_Properties!$B$31:$EI$31,0)))/158.987295</f>
        <v>0</v>
      </c>
      <c r="EH44" s="47">
        <f>(SUMPRODUCT(--(EH$9=Quarterly_kt!$B$9:EI$9),Quarterly_kt!$B44:EI44)/INDEX(Fuel_Properties!$B$31:$IV$42,MATCH("D_Kerosene",Fuel_Properties!$B$31:$B$42,0),MATCH(YEAR(EH$9),Fuel_Properties!$B$31:$EI$31,0)))/158.987295</f>
        <v>0</v>
      </c>
      <c r="EI44" s="47">
        <f>(SUMPRODUCT(--(EI$9=Quarterly_kt!$B$9:EJ$9),Quarterly_kt!$B44:EJ44)/INDEX(Fuel_Properties!$B$31:$IV$42,MATCH("D_Kerosene",Fuel_Properties!$B$31:$B$42,0),MATCH(YEAR(EI$9),Fuel_Properties!$B$31:$EI$31,0)))/158.987295</f>
        <v>0</v>
      </c>
      <c r="EJ44" s="47">
        <f>(SUMPRODUCT(--(EJ$9=Quarterly_kt!$B$9:EK$9),Quarterly_kt!$B44:EK44)/INDEX(Fuel_Properties!$B$31:$IV$42,MATCH("D_Kerosene",Fuel_Properties!$B$31:$B$42,0),MATCH(YEAR(EJ$9),Fuel_Properties!$B$31:$EI$31,0)))/158.987295</f>
        <v>0</v>
      </c>
      <c r="EK44" s="47">
        <f>(SUMPRODUCT(--(EK$9=Quarterly_kt!$B$9:EL$9),Quarterly_kt!$B44:EL44)/INDEX(Fuel_Properties!$B$31:$IV$42,MATCH("D_Kerosene",Fuel_Properties!$B$31:$B$42,0),MATCH(YEAR(EK$9),Fuel_Properties!$B$31:$EI$31,0)))/158.987295</f>
        <v>0</v>
      </c>
      <c r="EL44" s="47">
        <f>(SUMPRODUCT(--(EL$9=Quarterly_kt!$B$9:EM$9),Quarterly_kt!$B44:EM44)/INDEX(Fuel_Properties!$B$31:$IV$42,MATCH("D_Kerosene",Fuel_Properties!$B$31:$B$42,0),MATCH(YEAR(EL$9),Fuel_Properties!$B$31:$EI$31,0)))/158.987295</f>
        <v>0</v>
      </c>
      <c r="EM44" s="47">
        <f>(SUMPRODUCT(--(EM$9=Quarterly_kt!$B$9:EN$9),Quarterly_kt!$B44:EN44)/INDEX(Fuel_Properties!$B$31:$IV$42,MATCH("D_Kerosene",Fuel_Properties!$B$31:$B$42,0),MATCH(YEAR(EM$9),Fuel_Properties!$B$31:$EI$31,0)))/158.987295</f>
        <v>0</v>
      </c>
      <c r="EN44" s="47">
        <f>(SUMPRODUCT(--(EN$9=Quarterly_kt!$B$9:EO$9),Quarterly_kt!$B44:EO44)/INDEX(Fuel_Properties!$B$31:$IV$42,MATCH("D_Kerosene",Fuel_Properties!$B$31:$B$42,0),MATCH(YEAR(EN$9),Fuel_Properties!$B$31:$EI$31,0)))/158.987295</f>
        <v>0</v>
      </c>
      <c r="EO44" s="47">
        <f>(SUMPRODUCT(--(EO$9=Quarterly_kt!$B$9:EP$9),Quarterly_kt!$B44:EP44)/INDEX(Fuel_Properties!$B$31:$IV$42,MATCH("D_Kerosene",Fuel_Properties!$B$31:$B$42,0),MATCH(YEAR(EO$9),Fuel_Properties!$B$31:$EI$31,0)))/158.987295</f>
        <v>0</v>
      </c>
      <c r="EP44" s="47">
        <f>(SUMPRODUCT(--(EP$9=Quarterly_kt!$B$9:EQ$9),Quarterly_kt!$B44:EQ44)/INDEX(Fuel_Properties!$B$31:$IV$42,MATCH("D_Kerosene",Fuel_Properties!$B$31:$B$42,0),MATCH(YEAR(EP$9),Fuel_Properties!$B$31:$EI$31,0)))/158.987295</f>
        <v>0</v>
      </c>
      <c r="EQ44" s="47">
        <f>(SUMPRODUCT(--(EQ$9=Quarterly_kt!$B$9:ER$9),Quarterly_kt!$B44:ER44)/INDEX(Fuel_Properties!$B$31:$IV$42,MATCH("D_Kerosene",Fuel_Properties!$B$31:$B$42,0),MATCH(YEAR(EQ$9),Fuel_Properties!$B$31:$EI$31,0)))/158.987295</f>
        <v>0</v>
      </c>
      <c r="ER44" s="47">
        <f>(SUMPRODUCT(--(ER$9=Quarterly_kt!$B$9:ES$9),Quarterly_kt!$B44:ES44)/INDEX(Fuel_Properties!$B$31:$IV$42,MATCH("D_Kerosene",Fuel_Properties!$B$31:$B$42,0),MATCH(YEAR(ER$9),Fuel_Properties!$B$31:$EI$31,0)))/158.987295</f>
        <v>0</v>
      </c>
      <c r="ES44" s="47">
        <f>(SUMPRODUCT(--(ES$9=Quarterly_kt!$B$9:ET$9),Quarterly_kt!$B44:ET44)/INDEX(Fuel_Properties!$B$31:$IV$42,MATCH("D_Kerosene",Fuel_Properties!$B$31:$B$42,0),MATCH(YEAR(ES$9),Fuel_Properties!$B$31:$EI$31,0)))/158.987295</f>
        <v>0</v>
      </c>
      <c r="ET44" s="47">
        <f>(SUMPRODUCT(--(ET$9=Quarterly_kt!$B$9:EU$9),Quarterly_kt!$B44:EU44)/INDEX(Fuel_Properties!$B$31:$IV$42,MATCH("D_Kerosene",Fuel_Properties!$B$31:$B$42,0),MATCH(YEAR(ET$9),Fuel_Properties!$B$31:$EI$31,0)))/158.987295</f>
        <v>0</v>
      </c>
      <c r="EU44" s="47">
        <f>(SUMPRODUCT(--(EU$9=Quarterly_kt!$B$9:EV$9),Quarterly_kt!$B44:EV44)/INDEX(Fuel_Properties!$B$31:$IV$42,MATCH("D_Kerosene",Fuel_Properties!$B$31:$B$42,0),MATCH(YEAR(EU$9),Fuel_Properties!$B$31:$EI$31,0)))/158.987295</f>
        <v>0</v>
      </c>
      <c r="EV44" s="47">
        <f>(SUMPRODUCT(--(EV$9=Quarterly_kt!$B$9:EW$9),Quarterly_kt!$B44:EW44)/INDEX(Fuel_Properties!$B$31:$IV$42,MATCH("D_Kerosene",Fuel_Properties!$B$31:$B$42,0),MATCH(YEAR(EV$9),Fuel_Properties!$B$31:$EI$31,0)))/158.987295</f>
        <v>0</v>
      </c>
      <c r="EW44" s="47">
        <f>(SUMPRODUCT(--(EW$9=Quarterly_kt!$B$9:EX$9),Quarterly_kt!$B44:EX44)/INDEX(Fuel_Properties!$B$31:$IV$42,MATCH("D_Kerosene",Fuel_Properties!$B$31:$B$42,0),MATCH(YEAR(EW$9),Fuel_Properties!$B$31:$EI$31,0)))/158.987295</f>
        <v>0</v>
      </c>
      <c r="EX44" s="47">
        <f>(SUMPRODUCT(--(EX$9=Quarterly_kt!$B$9:EY$9),Quarterly_kt!$B44:EY44)/INDEX(Fuel_Properties!$B$31:$IV$42,MATCH("D_Kerosene",Fuel_Properties!$B$31:$B$42,0),MATCH(YEAR(EX$9),Fuel_Properties!$B$31:$EI$31,0)))/158.987295</f>
        <v>0</v>
      </c>
      <c r="EY44" s="47">
        <f>(SUMPRODUCT(--(EY$9=Quarterly_kt!$B$9:EZ$9),Quarterly_kt!$B44:EZ44)/INDEX(Fuel_Properties!$B$31:$IV$42,MATCH("D_Kerosene",Fuel_Properties!$B$31:$B$42,0),MATCH(YEAR(EY$9),Fuel_Properties!$B$31:$EI$31,0)))/158.987295</f>
        <v>0</v>
      </c>
      <c r="EZ44" s="47">
        <f>(SUMPRODUCT(--(EZ$9=Quarterly_kt!$B$9:FA$9),Quarterly_kt!$B44:FA44)/INDEX(Fuel_Properties!$B$31:$IV$42,MATCH("D_Kerosene",Fuel_Properties!$B$31:$B$42,0),MATCH(YEAR(EZ$9),Fuel_Properties!$B$31:$EI$31,0)))/158.987295</f>
        <v>0</v>
      </c>
      <c r="FA44" s="47">
        <f>(SUMPRODUCT(--(FA$9=Quarterly_kt!$B$9:FB$9),Quarterly_kt!$B44:FB44)/INDEX(Fuel_Properties!$B$31:$IV$42,MATCH("D_Kerosene",Fuel_Properties!$B$31:$B$42,0),MATCH(YEAR(FA$9),Fuel_Properties!$B$31:$EI$31,0)))/158.987295</f>
        <v>0</v>
      </c>
      <c r="FB44" s="47">
        <f>(SUMPRODUCT(--(FB$9=Quarterly_kt!$B$9:FC$9),Quarterly_kt!$B44:FC44)/INDEX(Fuel_Properties!$B$31:$IV$42,MATCH("D_Kerosene",Fuel_Properties!$B$31:$B$42,0),MATCH(YEAR(FB$9),Fuel_Properties!$B$31:$EI$31,0)))/158.987295</f>
        <v>0</v>
      </c>
      <c r="FC44" s="47">
        <f>(SUMPRODUCT(--(FC$9=Quarterly_kt!$B$9:FD$9),Quarterly_kt!$B44:FD44)/INDEX(Fuel_Properties!$B$31:$IV$42,MATCH("D_Kerosene",Fuel_Properties!$B$31:$B$42,0),MATCH(YEAR(FC$9),Fuel_Properties!$B$31:$EI$31,0)))/158.987295</f>
        <v>0</v>
      </c>
      <c r="FD44" s="47">
        <f>(SUMPRODUCT(--(FD$9=Quarterly_kt!$B$9:FE$9),Quarterly_kt!$B44:FE44)/INDEX(Fuel_Properties!$B$31:$IV$42,MATCH("D_Kerosene",Fuel_Properties!$B$31:$B$42,0),MATCH(YEAR(FD$9),Fuel_Properties!$B$31:$EI$31,0)))/158.987295</f>
        <v>0</v>
      </c>
      <c r="FE44" s="47">
        <f>(SUMPRODUCT(--(FE$9=Quarterly_kt!$B$9:FF$9),Quarterly_kt!$B44:FF44)/INDEX(Fuel_Properties!$B$31:$IV$42,MATCH("D_Kerosene",Fuel_Properties!$B$31:$B$42,0),MATCH(YEAR(FE$9),Fuel_Properties!$B$31:$EI$31,0)))/158.987295</f>
        <v>0</v>
      </c>
      <c r="FF44" s="47">
        <f>(SUMPRODUCT(--(FF$9=Quarterly_kt!$B$9:FG$9),Quarterly_kt!$B44:FG44)/INDEX(Fuel_Properties!$B$31:$IV$42,MATCH("D_Kerosene",Fuel_Properties!$B$31:$B$42,0),MATCH(YEAR(FF$9),Fuel_Properties!$B$31:$EI$31,0)))/158.987295</f>
        <v>0</v>
      </c>
      <c r="FG44" s="47">
        <f>(SUMPRODUCT(--(FG$9=Quarterly_kt!$B$9:FH$9),Quarterly_kt!$B44:FH44)/INDEX(Fuel_Properties!$B$31:$IV$42,MATCH("D_Kerosene",Fuel_Properties!$B$31:$B$42,0),MATCH(YEAR(FG$9),Fuel_Properties!$B$31:$EI$31,0)))/158.987295</f>
        <v>0</v>
      </c>
      <c r="FH44" s="47">
        <f>(SUMPRODUCT(--(FH$9=Quarterly_kt!$B$9:FI$9),Quarterly_kt!$B44:FI44)/INDEX(Fuel_Properties!$B$31:$IV$42,MATCH("D_Kerosene",Fuel_Properties!$B$31:$B$42,0),MATCH(YEAR(FH$9),Fuel_Properties!$B$31:$EI$31,0)))/158.987295</f>
        <v>0</v>
      </c>
      <c r="FI44" s="47">
        <f>(SUMPRODUCT(--(FI$9=Quarterly_kt!$B$9:FJ$9),Quarterly_kt!$B44:FJ44)/INDEX(Fuel_Properties!$B$31:$IV$42,MATCH("D_Kerosene",Fuel_Properties!$B$31:$B$42,0),MATCH(YEAR(FI$9),Fuel_Properties!$B$31:$EI$31,0)))/158.987295</f>
        <v>0</v>
      </c>
      <c r="FJ44" s="47">
        <f>(SUMPRODUCT(--(FJ$9=Quarterly_kt!$B$9:FK$9),Quarterly_kt!$B44:FK44)/INDEX(Fuel_Properties!$B$31:$IV$42,MATCH("D_Kerosene",Fuel_Properties!$B$31:$B$42,0),MATCH(YEAR(FJ$9),Fuel_Properties!$B$31:$EI$31,0)))/158.987295</f>
        <v>0</v>
      </c>
      <c r="FK44" s="47">
        <f>(SUMPRODUCT(--(FK$9=Quarterly_kt!$B$9:FL$9),Quarterly_kt!$B44:FL44)/INDEX(Fuel_Properties!$B$31:$IV$42,MATCH("D_Kerosene",Fuel_Properties!$B$31:$B$42,0),MATCH(YEAR(FK$9),Fuel_Properties!$B$31:$EI$31,0)))/158.987295</f>
        <v>0</v>
      </c>
      <c r="FL44" s="47">
        <f>(SUMPRODUCT(--(FL$9=Quarterly_kt!$B$9:FN$9),Quarterly_kt!$B44:FN44)/INDEX(Fuel_Properties!$B$31:$IV$42,MATCH("D_Kerosene",Fuel_Properties!$B$31:$B$42,0),MATCH(YEAR(FL$9),Fuel_Properties!$B$31:$EI$31,0)))/158.987295</f>
        <v>0</v>
      </c>
      <c r="FM44" s="47">
        <f>(SUMPRODUCT(--(FM$9=Quarterly_kt!$B$9:FO$9),Quarterly_kt!$B44:FO44)/INDEX(Fuel_Properties!$B$31:$IV$42,MATCH("D_Kerosene",Fuel_Properties!$B$31:$B$42,0),MATCH(YEAR(FM$9),Fuel_Properties!$B$31:$EI$31,0)))/158.987295</f>
        <v>0</v>
      </c>
      <c r="FN44" s="47">
        <f>(SUMPRODUCT(--(FN$9=Quarterly_kt!$B$9:FO$9),Quarterly_kt!$B44:FO44)/INDEX(Fuel_Properties!$B$31:$IV$42,MATCH("D_Kerosene",Fuel_Properties!$B$31:$B$42,0),MATCH(YEAR(FN$9),Fuel_Properties!$B$31:$EI$31,0)))/158.987295</f>
        <v>0</v>
      </c>
      <c r="FO44" s="47">
        <f>(SUMPRODUCT(--(FO$9=Quarterly_kt!$B$9:FP$9),Quarterly_kt!$B44:FP44)/INDEX(Fuel_Properties!$B$31:$IV$42,MATCH("D_Kerosene",Fuel_Properties!$B$31:$B$42,0),MATCH(YEAR(FO$9),Fuel_Properties!$B$31:$EI$31,0)))/158.987295</f>
        <v>0</v>
      </c>
      <c r="FP44" s="47">
        <f>(SUMPRODUCT(--(FP$9=Quarterly_kt!$B$9:FQ$9),Quarterly_kt!$B44:FQ44)/INDEX(Fuel_Properties!$B$31:$IV$42,MATCH("D_Kerosene",Fuel_Properties!$B$31:$B$42,0),MATCH(YEAR(FP$9),Fuel_Properties!$B$31:$EI$31,0)))/158.987295</f>
        <v>0</v>
      </c>
      <c r="FQ44" s="47">
        <f>(SUMPRODUCT(--(FQ$9=Quarterly_kt!$B$9:FR$9),Quarterly_kt!$B44:FR44)/INDEX(Fuel_Properties!$B$31:$IV$42,MATCH("D_Kerosene",Fuel_Properties!$B$31:$B$42,0),MATCH(YEAR(FQ$9),Fuel_Properties!$B$31:$EI$31,0)))/158.987295</f>
        <v>0</v>
      </c>
      <c r="FR44" s="47">
        <f>(SUMPRODUCT(--(FR$9=Quarterly_kt!$B$9:FS$9),Quarterly_kt!$B44:FS44)/INDEX(Fuel_Properties!$B$31:$IV$42,MATCH("D_Kerosene",Fuel_Properties!$B$31:$B$42,0),MATCH(YEAR(FR$9),Fuel_Properties!$B$31:$EI$31,0)))/158.987295</f>
        <v>0</v>
      </c>
      <c r="FS44" s="47">
        <f>(SUMPRODUCT(--(FS$9=Quarterly_kt!$B$9:FT$9),Quarterly_kt!$B44:FT44)/INDEX(Fuel_Properties!$B$31:$IV$42,MATCH("D_Kerosene",Fuel_Properties!$B$31:$B$42,0),MATCH(YEAR(FS$9),Fuel_Properties!$B$31:$EI$31,0)))/158.987295</f>
        <v>0</v>
      </c>
      <c r="FT44" s="47">
        <f>(SUMPRODUCT(--(FT$9=Quarterly_kt!$B$9:FU$9),Quarterly_kt!$B44:FU44)/INDEX(Fuel_Properties!$B$31:$IV$42,MATCH("D_Kerosene",Fuel_Properties!$B$31:$B$42,0),MATCH(YEAR(FT$9),Fuel_Properties!$B$31:$EI$31,0)))/158.987295</f>
        <v>0</v>
      </c>
      <c r="FU44" s="47">
        <f>(SUMPRODUCT(--(FU$9=Quarterly_kt!$B$9:FV$9),Quarterly_kt!$B44:FV44)/INDEX(Fuel_Properties!$B$31:$IV$42,MATCH("D_Kerosene",Fuel_Properties!$B$31:$B$42,0),MATCH(YEAR(FU$9),Fuel_Properties!$B$31:$EI$31,0)))/158.987295</f>
        <v>0</v>
      </c>
      <c r="FV44" s="47">
        <f>(SUMPRODUCT(--(FV$9=Quarterly_kt!$B$9:FW$9),Quarterly_kt!$B44:FW44)/INDEX(Fuel_Properties!$B$31:$IV$42,MATCH("D_Kerosene",Fuel_Properties!$B$31:$B$42,0),MATCH(YEAR(FV$9),Fuel_Properties!$B$31:$EI$31,0)))/158.987295</f>
        <v>0</v>
      </c>
    </row>
    <row r="45" spans="1:178" ht="17.25" x14ac:dyDescent="0.25">
      <c r="A45" s="49" t="s">
        <v>105</v>
      </c>
      <c r="B45" s="94">
        <v>0</v>
      </c>
      <c r="C45" s="94">
        <v>0</v>
      </c>
      <c r="D45" s="94">
        <v>0</v>
      </c>
      <c r="E45" s="94">
        <v>0</v>
      </c>
      <c r="F45" s="94">
        <v>0</v>
      </c>
      <c r="G45" s="94">
        <v>0</v>
      </c>
      <c r="H45" s="94">
        <v>0</v>
      </c>
      <c r="I45" s="94">
        <v>0</v>
      </c>
      <c r="J45" s="94">
        <v>0</v>
      </c>
      <c r="K45" s="94">
        <v>0</v>
      </c>
      <c r="L45" s="94">
        <v>0</v>
      </c>
      <c r="M45" s="94">
        <v>0</v>
      </c>
      <c r="N45" s="94">
        <v>0</v>
      </c>
      <c r="O45" s="94">
        <v>0</v>
      </c>
      <c r="P45" s="94">
        <v>0</v>
      </c>
      <c r="Q45" s="94">
        <v>0</v>
      </c>
      <c r="R45" s="94">
        <v>0</v>
      </c>
      <c r="S45" s="94">
        <v>0</v>
      </c>
      <c r="T45" s="94">
        <v>0</v>
      </c>
      <c r="U45" s="94">
        <v>0</v>
      </c>
      <c r="V45" s="94">
        <v>0</v>
      </c>
      <c r="W45" s="94">
        <v>0</v>
      </c>
      <c r="X45" s="94">
        <v>0.14779425387162787</v>
      </c>
      <c r="Y45" s="94">
        <v>0</v>
      </c>
      <c r="Z45" s="94">
        <v>0</v>
      </c>
      <c r="AA45" s="94">
        <v>0</v>
      </c>
      <c r="AB45" s="94">
        <v>0</v>
      </c>
      <c r="AC45" s="94">
        <v>0</v>
      </c>
      <c r="AD45" s="94">
        <v>0</v>
      </c>
      <c r="AE45" s="94">
        <v>0</v>
      </c>
      <c r="AF45" s="94">
        <v>0</v>
      </c>
      <c r="AG45" s="94">
        <v>0</v>
      </c>
      <c r="AH45" s="94">
        <v>0</v>
      </c>
      <c r="AI45" s="94">
        <v>0</v>
      </c>
      <c r="AJ45" s="94">
        <v>0</v>
      </c>
      <c r="AK45" s="94">
        <v>0</v>
      </c>
      <c r="AL45" s="94">
        <v>0</v>
      </c>
      <c r="AM45" s="94">
        <v>0</v>
      </c>
      <c r="AN45" s="94">
        <v>0</v>
      </c>
      <c r="AO45" s="94">
        <v>0</v>
      </c>
      <c r="AP45" s="94">
        <v>0</v>
      </c>
      <c r="AQ45" s="94">
        <v>0</v>
      </c>
      <c r="AR45" s="94">
        <v>0</v>
      </c>
      <c r="AS45" s="94">
        <v>0</v>
      </c>
      <c r="AT45" s="94">
        <v>0</v>
      </c>
      <c r="AU45" s="94">
        <v>0</v>
      </c>
      <c r="AV45" s="94">
        <v>0</v>
      </c>
      <c r="AW45" s="94">
        <v>0</v>
      </c>
      <c r="AX45" s="94">
        <v>0</v>
      </c>
      <c r="AY45" s="94">
        <v>0</v>
      </c>
      <c r="AZ45" s="94">
        <v>0</v>
      </c>
      <c r="BA45" s="94">
        <v>0</v>
      </c>
      <c r="BB45" s="94">
        <v>0</v>
      </c>
      <c r="BC45" s="94">
        <v>0</v>
      </c>
      <c r="BD45" s="94">
        <v>0</v>
      </c>
      <c r="BE45" s="94">
        <v>0</v>
      </c>
      <c r="BF45" s="94">
        <v>0</v>
      </c>
      <c r="BG45" s="94">
        <v>0</v>
      </c>
      <c r="BH45" s="94">
        <v>0</v>
      </c>
      <c r="BI45" s="94">
        <v>0</v>
      </c>
      <c r="BJ45" s="94">
        <v>0</v>
      </c>
      <c r="BK45" s="94">
        <v>0</v>
      </c>
      <c r="BL45" s="94">
        <v>0</v>
      </c>
      <c r="BM45" s="94">
        <v>0</v>
      </c>
      <c r="BN45" s="94">
        <v>0</v>
      </c>
      <c r="BO45" s="94">
        <v>0</v>
      </c>
      <c r="BP45" s="94">
        <v>0</v>
      </c>
      <c r="BQ45" s="94">
        <v>0</v>
      </c>
      <c r="BR45" s="94">
        <v>0</v>
      </c>
      <c r="BS45" s="94">
        <v>0</v>
      </c>
      <c r="BT45" s="94">
        <v>0</v>
      </c>
      <c r="BU45" s="94">
        <v>0</v>
      </c>
      <c r="BV45" s="94">
        <v>0</v>
      </c>
      <c r="BW45" s="94">
        <v>0</v>
      </c>
      <c r="BX45" s="94">
        <v>0</v>
      </c>
      <c r="BY45" s="94">
        <v>1.6565016768043716E-3</v>
      </c>
      <c r="BZ45" s="94">
        <v>4.1530539077710583E-3</v>
      </c>
      <c r="CA45" s="94">
        <v>7.7446037804839067E-3</v>
      </c>
      <c r="CB45" s="94">
        <v>3.319115905921675E-3</v>
      </c>
      <c r="CC45" s="94">
        <v>6.2775912253804043E-3</v>
      </c>
      <c r="CD45" s="94">
        <v>1.4569622244986241E-3</v>
      </c>
      <c r="CE45" s="94">
        <v>6.6015564979657608E-4</v>
      </c>
      <c r="CF45" s="94">
        <v>0</v>
      </c>
      <c r="CG45" s="94">
        <v>0</v>
      </c>
      <c r="CH45" s="94">
        <v>0</v>
      </c>
      <c r="CI45" s="94">
        <v>7.1700238630683678E-3</v>
      </c>
      <c r="CJ45" s="94">
        <v>2.0049171586414534E-3</v>
      </c>
      <c r="CK45" s="94">
        <v>4.786128461025177E-3</v>
      </c>
      <c r="CL45" s="94">
        <v>1.5892636013621277E-3</v>
      </c>
      <c r="CM45" s="94">
        <v>6.3570544054485107E-3</v>
      </c>
      <c r="CN45" s="94">
        <v>7.4634263740890692E-3</v>
      </c>
      <c r="CO45" s="94">
        <v>3.8203451955820381E-3</v>
      </c>
      <c r="CP45" s="94">
        <v>6.6626820210950743E-4</v>
      </c>
      <c r="CQ45" s="94">
        <v>3.6070171198607372E-2</v>
      </c>
      <c r="CR45" s="94">
        <v>1.4425623458517774E-3</v>
      </c>
      <c r="CS45" s="94">
        <v>8.6370364181718711E-3</v>
      </c>
      <c r="CT45" s="94">
        <v>4.1504230204803252E-3</v>
      </c>
      <c r="CU45" s="94">
        <v>5.4096087969441658E-3</v>
      </c>
      <c r="CV45" s="94">
        <v>2.1455058618388722E-3</v>
      </c>
      <c r="CW45" s="94">
        <v>0</v>
      </c>
      <c r="CX45" s="94">
        <v>0</v>
      </c>
      <c r="CY45" s="94">
        <v>0</v>
      </c>
      <c r="CZ45" s="94">
        <v>0</v>
      </c>
      <c r="DA45" s="94">
        <v>0</v>
      </c>
      <c r="DB45" s="94">
        <v>6.8460585904830116E-4</v>
      </c>
      <c r="DC45" s="94">
        <v>0</v>
      </c>
      <c r="DD45" s="94">
        <v>0</v>
      </c>
      <c r="DE45" s="94">
        <v>0</v>
      </c>
      <c r="DF45" s="94">
        <v>0</v>
      </c>
      <c r="DG45" s="94">
        <v>0</v>
      </c>
      <c r="DH45" s="94">
        <v>0</v>
      </c>
      <c r="DI45" s="94">
        <v>0</v>
      </c>
      <c r="DJ45" s="94">
        <v>0</v>
      </c>
      <c r="DK45" s="94">
        <v>0</v>
      </c>
      <c r="DL45" s="94">
        <v>0</v>
      </c>
      <c r="DM45" s="94">
        <v>0</v>
      </c>
      <c r="DN45" s="94">
        <v>0</v>
      </c>
      <c r="DO45" s="94">
        <v>0</v>
      </c>
      <c r="DP45" s="94">
        <v>0</v>
      </c>
      <c r="DQ45" s="94">
        <v>0</v>
      </c>
      <c r="DR45" s="94">
        <v>0</v>
      </c>
      <c r="DS45" s="94">
        <v>0</v>
      </c>
      <c r="DT45" s="94">
        <v>0</v>
      </c>
      <c r="DU45" s="94">
        <v>0</v>
      </c>
      <c r="DV45" s="94">
        <v>0</v>
      </c>
      <c r="DW45" s="94">
        <v>0</v>
      </c>
      <c r="DX45" s="94">
        <v>0</v>
      </c>
      <c r="DY45" s="94">
        <v>0</v>
      </c>
      <c r="DZ45" s="94">
        <v>0</v>
      </c>
      <c r="EA45" s="94">
        <v>0</v>
      </c>
      <c r="EB45" s="94">
        <v>0</v>
      </c>
      <c r="EC45" s="94">
        <v>0</v>
      </c>
      <c r="ED45" s="94">
        <v>0</v>
      </c>
      <c r="EE45" s="94">
        <v>0</v>
      </c>
      <c r="EF45" s="94">
        <v>0</v>
      </c>
      <c r="EG45" s="94">
        <v>0</v>
      </c>
      <c r="EH45" s="94">
        <v>0</v>
      </c>
      <c r="EI45" s="94">
        <v>0</v>
      </c>
      <c r="EJ45" s="94">
        <v>0</v>
      </c>
      <c r="EK45" s="94">
        <v>0</v>
      </c>
      <c r="EL45" s="94">
        <v>0</v>
      </c>
      <c r="EM45" s="94">
        <v>0</v>
      </c>
      <c r="EN45" s="94">
        <v>0</v>
      </c>
      <c r="EO45" s="94">
        <v>0</v>
      </c>
      <c r="EP45" s="94">
        <v>0</v>
      </c>
      <c r="EQ45" s="94">
        <v>0</v>
      </c>
      <c r="ER45" s="94">
        <v>0</v>
      </c>
      <c r="ES45" s="94">
        <v>0</v>
      </c>
      <c r="ET45" s="94">
        <v>0</v>
      </c>
      <c r="EU45" s="94">
        <v>0</v>
      </c>
      <c r="EV45" s="94">
        <v>0</v>
      </c>
      <c r="EW45" s="94">
        <v>0</v>
      </c>
      <c r="EX45" s="94">
        <v>0</v>
      </c>
      <c r="EY45" s="94">
        <v>0</v>
      </c>
      <c r="EZ45" s="94">
        <v>0</v>
      </c>
      <c r="FA45" s="94">
        <v>0</v>
      </c>
      <c r="FB45" s="94">
        <v>0</v>
      </c>
      <c r="FC45" s="94">
        <v>0</v>
      </c>
      <c r="FD45" s="94">
        <v>0</v>
      </c>
      <c r="FE45" s="94">
        <v>0</v>
      </c>
      <c r="FF45" s="94">
        <v>0</v>
      </c>
      <c r="FG45" s="94">
        <v>0</v>
      </c>
      <c r="FH45" s="94">
        <v>0</v>
      </c>
      <c r="FI45" s="94">
        <v>0</v>
      </c>
      <c r="FJ45" s="94">
        <v>0</v>
      </c>
      <c r="FK45" s="94">
        <v>0</v>
      </c>
      <c r="FL45" s="94">
        <v>0</v>
      </c>
      <c r="FM45" s="94">
        <v>0</v>
      </c>
      <c r="FN45" s="94">
        <v>0</v>
      </c>
      <c r="FO45" s="94">
        <v>0</v>
      </c>
      <c r="FP45" s="94">
        <v>0</v>
      </c>
      <c r="FQ45" s="94">
        <v>0</v>
      </c>
      <c r="FR45" s="94">
        <v>6.8427465420834249E-2</v>
      </c>
      <c r="FS45" s="94">
        <v>0</v>
      </c>
      <c r="FT45" s="94">
        <v>0</v>
      </c>
      <c r="FU45" s="94">
        <v>0</v>
      </c>
      <c r="FV45" s="94">
        <v>0</v>
      </c>
    </row>
    <row r="46" spans="1:178" ht="15" x14ac:dyDescent="0.2">
      <c r="A46" s="27" t="s">
        <v>30</v>
      </c>
      <c r="B46" s="34">
        <f>SUM(B47:B50,B54:B56,B60)</f>
        <v>0.67520610553761384</v>
      </c>
      <c r="C46" s="34">
        <f t="shared" ref="C46:BN46" si="59">SUM(C47:C50,C54:C56,C60)</f>
        <v>0.98085262583433153</v>
      </c>
      <c r="D46" s="34">
        <f t="shared" si="59"/>
        <v>-1.3106977107159155</v>
      </c>
      <c r="E46" s="34">
        <f t="shared" si="59"/>
        <v>-8.7751935513517027E-3</v>
      </c>
      <c r="F46" s="34">
        <f t="shared" si="59"/>
        <v>-0.44830099423409919</v>
      </c>
      <c r="G46" s="34">
        <f t="shared" si="59"/>
        <v>0.44794650847329504</v>
      </c>
      <c r="H46" s="34">
        <f t="shared" si="59"/>
        <v>-0.59941678323271397</v>
      </c>
      <c r="I46" s="34">
        <f t="shared" si="59"/>
        <v>1.1408027008974129</v>
      </c>
      <c r="J46" s="34">
        <f t="shared" si="59"/>
        <v>-0.34562166968379149</v>
      </c>
      <c r="K46" s="34">
        <f t="shared" si="59"/>
        <v>-0.92325042138095814</v>
      </c>
      <c r="L46" s="34">
        <f t="shared" si="59"/>
        <v>-1.3588940537670048E-2</v>
      </c>
      <c r="M46" s="34">
        <f t="shared" si="59"/>
        <v>0.60411428586060456</v>
      </c>
      <c r="N46" s="34">
        <f t="shared" si="59"/>
        <v>-0.37335757100129735</v>
      </c>
      <c r="O46" s="34">
        <f t="shared" si="59"/>
        <v>1.9152041475463597</v>
      </c>
      <c r="P46" s="34">
        <f t="shared" si="59"/>
        <v>-0.87974027581096403</v>
      </c>
      <c r="Q46" s="34">
        <f t="shared" si="59"/>
        <v>0.45895193136660489</v>
      </c>
      <c r="R46" s="34">
        <f t="shared" si="59"/>
        <v>-0.14561207521288286</v>
      </c>
      <c r="S46" s="34">
        <f t="shared" si="59"/>
        <v>0.13832540270936095</v>
      </c>
      <c r="T46" s="34">
        <f t="shared" si="59"/>
        <v>-0.11755344656951801</v>
      </c>
      <c r="U46" s="34">
        <f t="shared" si="59"/>
        <v>-0.72205895897211003</v>
      </c>
      <c r="V46" s="34">
        <f t="shared" si="59"/>
        <v>-0.15402469611031044</v>
      </c>
      <c r="W46" s="34">
        <f t="shared" si="59"/>
        <v>-8.9388447871296364E-2</v>
      </c>
      <c r="X46" s="34">
        <f t="shared" si="59"/>
        <v>0.87056878941161375</v>
      </c>
      <c r="Y46" s="34">
        <f t="shared" si="59"/>
        <v>-0.14489710509648954</v>
      </c>
      <c r="Z46" s="34">
        <f t="shared" si="59"/>
        <v>1.6070790694815213</v>
      </c>
      <c r="AA46" s="34">
        <f t="shared" si="59"/>
        <v>-1.770167466449855</v>
      </c>
      <c r="AB46" s="34">
        <f t="shared" si="59"/>
        <v>1.3401548944519788</v>
      </c>
      <c r="AC46" s="34">
        <f t="shared" si="59"/>
        <v>-0.15436802236131994</v>
      </c>
      <c r="AD46" s="34">
        <f t="shared" si="59"/>
        <v>-5.9932161321020389E-2</v>
      </c>
      <c r="AE46" s="34">
        <f t="shared" si="59"/>
        <v>-2.0191059949836863E-2</v>
      </c>
      <c r="AF46" s="34">
        <f t="shared" si="59"/>
        <v>-0.46927804240488818</v>
      </c>
      <c r="AG46" s="34">
        <f t="shared" si="59"/>
        <v>-0.88342362232190541</v>
      </c>
      <c r="AH46" s="34">
        <f t="shared" si="59"/>
        <v>0.43060191436982964</v>
      </c>
      <c r="AI46" s="34">
        <f t="shared" si="59"/>
        <v>7.5910572435138227E-2</v>
      </c>
      <c r="AJ46" s="34">
        <f t="shared" si="59"/>
        <v>-0.38044039216990649</v>
      </c>
      <c r="AK46" s="34">
        <f t="shared" si="59"/>
        <v>-1.1456643008108134</v>
      </c>
      <c r="AL46" s="34">
        <f t="shared" si="59"/>
        <v>1.388981562252896</v>
      </c>
      <c r="AM46" s="34">
        <f t="shared" si="59"/>
        <v>-0.7577548843496108</v>
      </c>
      <c r="AN46" s="34">
        <f t="shared" si="59"/>
        <v>-0.46161450844335439</v>
      </c>
      <c r="AO46" s="34">
        <f t="shared" si="59"/>
        <v>-4.8525992361269969E-2</v>
      </c>
      <c r="AP46" s="34">
        <f t="shared" si="59"/>
        <v>-0.29226794297512759</v>
      </c>
      <c r="AQ46" s="34">
        <f t="shared" si="59"/>
        <v>0.28469966032344535</v>
      </c>
      <c r="AR46" s="34">
        <f t="shared" si="59"/>
        <v>1.2143150691870954</v>
      </c>
      <c r="AS46" s="34">
        <f t="shared" si="59"/>
        <v>-0.38534910966802632</v>
      </c>
      <c r="AT46" s="34">
        <f t="shared" si="59"/>
        <v>-0.75082741229089023</v>
      </c>
      <c r="AU46" s="34">
        <f t="shared" si="59"/>
        <v>0.68692016697531999</v>
      </c>
      <c r="AV46" s="34">
        <f t="shared" si="59"/>
        <v>-0.51948129055024783</v>
      </c>
      <c r="AW46" s="34">
        <f t="shared" si="59"/>
        <v>0.61734346534938189</v>
      </c>
      <c r="AX46" s="34">
        <f t="shared" si="59"/>
        <v>0.16970157573177808</v>
      </c>
      <c r="AY46" s="34">
        <f t="shared" si="59"/>
        <v>8.7194888993869096E-2</v>
      </c>
      <c r="AZ46" s="34">
        <f t="shared" si="59"/>
        <v>-0.25844588685710501</v>
      </c>
      <c r="BA46" s="34">
        <f t="shared" si="59"/>
        <v>4.5658192792520119E-2</v>
      </c>
      <c r="BB46" s="34">
        <f t="shared" si="59"/>
        <v>2.2061151093737705</v>
      </c>
      <c r="BC46" s="34">
        <f t="shared" si="59"/>
        <v>0.32949716496315529</v>
      </c>
      <c r="BD46" s="34">
        <f t="shared" si="59"/>
        <v>-6.8371770536158255E-2</v>
      </c>
      <c r="BE46" s="34">
        <f t="shared" si="59"/>
        <v>1.0372512633223616</v>
      </c>
      <c r="BF46" s="34">
        <f t="shared" si="59"/>
        <v>-0.5884613541882282</v>
      </c>
      <c r="BG46" s="34">
        <f t="shared" si="59"/>
        <v>0.19718035464708902</v>
      </c>
      <c r="BH46" s="34">
        <f t="shared" si="59"/>
        <v>2.0538207642143274</v>
      </c>
      <c r="BI46" s="34">
        <f t="shared" si="59"/>
        <v>-0.72608122952095022</v>
      </c>
      <c r="BJ46" s="34">
        <f t="shared" si="59"/>
        <v>0.41555096446484624</v>
      </c>
      <c r="BK46" s="34">
        <f t="shared" si="59"/>
        <v>0.71777670225581736</v>
      </c>
      <c r="BL46" s="34">
        <f t="shared" si="59"/>
        <v>1.7845171503151964</v>
      </c>
      <c r="BM46" s="34">
        <f t="shared" si="59"/>
        <v>-1.0264090266183155</v>
      </c>
      <c r="BN46" s="34">
        <f t="shared" si="59"/>
        <v>0.16138767871493945</v>
      </c>
      <c r="BO46" s="34">
        <f t="shared" ref="BO46:DZ46" si="60">SUM(BO47:BO50,BO54:BO56,BO60)</f>
        <v>1.3531300725564017</v>
      </c>
      <c r="BP46" s="34">
        <f t="shared" si="60"/>
        <v>0.61438989584061887</v>
      </c>
      <c r="BQ46" s="34">
        <f t="shared" si="60"/>
        <v>-1.0858871824330814</v>
      </c>
      <c r="BR46" s="34">
        <f t="shared" si="60"/>
        <v>-0.2405421060579836</v>
      </c>
      <c r="BS46" s="34">
        <f t="shared" si="60"/>
        <v>1.0382108654667783</v>
      </c>
      <c r="BT46" s="34">
        <f t="shared" si="60"/>
        <v>1.0265989805908153</v>
      </c>
      <c r="BU46" s="34">
        <f t="shared" si="60"/>
        <v>-0.45998457014590255</v>
      </c>
      <c r="BV46" s="34">
        <f t="shared" si="60"/>
        <v>-0.76418930249243111</v>
      </c>
      <c r="BW46" s="34">
        <f t="shared" si="60"/>
        <v>0.44215679599722363</v>
      </c>
      <c r="BX46" s="34">
        <f t="shared" si="60"/>
        <v>0.68297241400084152</v>
      </c>
      <c r="BY46" s="34">
        <f t="shared" si="60"/>
        <v>-0.29131492728466457</v>
      </c>
      <c r="BZ46" s="34">
        <f t="shared" si="60"/>
        <v>5.3117471511130027E-2</v>
      </c>
      <c r="CA46" s="34">
        <f t="shared" si="60"/>
        <v>0.30046724096476979</v>
      </c>
      <c r="CB46" s="34">
        <f t="shared" si="60"/>
        <v>0.95616220028496035</v>
      </c>
      <c r="CC46" s="34">
        <f t="shared" si="60"/>
        <v>-0.43548949267154163</v>
      </c>
      <c r="CD46" s="34">
        <f t="shared" si="60"/>
        <v>-0.35954679341212142</v>
      </c>
      <c r="CE46" s="34">
        <f t="shared" si="60"/>
        <v>1.5260922956337175</v>
      </c>
      <c r="CF46" s="34">
        <f t="shared" si="60"/>
        <v>-0.38648764403234964</v>
      </c>
      <c r="CG46" s="34">
        <f t="shared" si="60"/>
        <v>-0.64964666840210616</v>
      </c>
      <c r="CH46" s="34">
        <f t="shared" si="60"/>
        <v>-0.26260089831250855</v>
      </c>
      <c r="CI46" s="34">
        <f t="shared" si="60"/>
        <v>0.67191517844871529</v>
      </c>
      <c r="CJ46" s="34">
        <f t="shared" si="60"/>
        <v>0.27125575615327774</v>
      </c>
      <c r="CK46" s="34">
        <f t="shared" si="60"/>
        <v>-1.2522672367419336</v>
      </c>
      <c r="CL46" s="34">
        <f t="shared" si="60"/>
        <v>2.2671237118835825</v>
      </c>
      <c r="CM46" s="34">
        <f t="shared" si="60"/>
        <v>1.0599781029613369</v>
      </c>
      <c r="CN46" s="34">
        <f t="shared" si="60"/>
        <v>1.9072353817575634</v>
      </c>
      <c r="CO46" s="34">
        <f t="shared" si="60"/>
        <v>-2.0134455548059176</v>
      </c>
      <c r="CP46" s="34">
        <f t="shared" si="60"/>
        <v>0.65608855914538688</v>
      </c>
      <c r="CQ46" s="34">
        <f t="shared" si="60"/>
        <v>1.6344627183061928</v>
      </c>
      <c r="CR46" s="34">
        <f t="shared" si="60"/>
        <v>-1.4422448660359592</v>
      </c>
      <c r="CS46" s="34">
        <f t="shared" si="60"/>
        <v>-3.6569236046192111E-2</v>
      </c>
      <c r="CT46" s="34">
        <f t="shared" si="60"/>
        <v>1.3454810479042212</v>
      </c>
      <c r="CU46" s="34">
        <f t="shared" si="60"/>
        <v>-1.0746584304145643</v>
      </c>
      <c r="CV46" s="34">
        <f t="shared" si="60"/>
        <v>0.87431117956250892</v>
      </c>
      <c r="CW46" s="34">
        <f t="shared" si="60"/>
        <v>-0.83758790665085003</v>
      </c>
      <c r="CX46" s="34">
        <f t="shared" si="60"/>
        <v>0.32925839792732792</v>
      </c>
      <c r="CY46" s="34">
        <f t="shared" si="60"/>
        <v>0.46166957711361423</v>
      </c>
      <c r="CZ46" s="34">
        <f t="shared" si="60"/>
        <v>1.5509464002984763</v>
      </c>
      <c r="DA46" s="34">
        <f t="shared" si="60"/>
        <v>3.9367707233700297E-2</v>
      </c>
      <c r="DB46" s="34">
        <f t="shared" si="60"/>
        <v>-0.95203508970637873</v>
      </c>
      <c r="DC46" s="34">
        <f t="shared" si="60"/>
        <v>5.9223171047185358E-2</v>
      </c>
      <c r="DD46" s="34">
        <f t="shared" si="60"/>
        <v>1.2898217624998429</v>
      </c>
      <c r="DE46" s="34">
        <f t="shared" si="60"/>
        <v>-1.0468511492346435</v>
      </c>
      <c r="DF46" s="34">
        <f t="shared" si="60"/>
        <v>0.3065323678061439</v>
      </c>
      <c r="DG46" s="34">
        <f t="shared" si="60"/>
        <v>0.69829054739017304</v>
      </c>
      <c r="DH46" s="34">
        <f t="shared" si="60"/>
        <v>0.45119446249546447</v>
      </c>
      <c r="DI46" s="34">
        <f t="shared" si="60"/>
        <v>-2.0373451809563274</v>
      </c>
      <c r="DJ46" s="34">
        <f t="shared" si="60"/>
        <v>-0.61934265003987254</v>
      </c>
      <c r="DK46" s="34">
        <f t="shared" si="60"/>
        <v>2.2681549812567692</v>
      </c>
      <c r="DL46" s="34">
        <f t="shared" si="60"/>
        <v>-0.79290553580268885</v>
      </c>
      <c r="DM46" s="34">
        <f t="shared" si="60"/>
        <v>-0.63991042710119439</v>
      </c>
      <c r="DN46" s="34">
        <f t="shared" si="60"/>
        <v>0.5132689793823666</v>
      </c>
      <c r="DO46" s="34">
        <f t="shared" si="60"/>
        <v>5.8128165403401794E-2</v>
      </c>
      <c r="DP46" s="34">
        <f t="shared" si="60"/>
        <v>0.17279986093849031</v>
      </c>
      <c r="DQ46" s="34">
        <f t="shared" si="60"/>
        <v>-1.0810790935836001</v>
      </c>
      <c r="DR46" s="34">
        <f t="shared" si="60"/>
        <v>-0.50678063522128625</v>
      </c>
      <c r="DS46" s="34">
        <f t="shared" si="60"/>
        <v>1.2226004728246209</v>
      </c>
      <c r="DT46" s="34">
        <f t="shared" si="60"/>
        <v>-0.73323235978354284</v>
      </c>
      <c r="DU46" s="34">
        <f t="shared" si="60"/>
        <v>1.1492334610977972</v>
      </c>
      <c r="DV46" s="34">
        <f t="shared" si="60"/>
        <v>0.11539775387235812</v>
      </c>
      <c r="DW46" s="34">
        <f t="shared" si="60"/>
        <v>1.2108413546952874</v>
      </c>
      <c r="DX46" s="34">
        <f t="shared" si="60"/>
        <v>-1.2808358345846551</v>
      </c>
      <c r="DY46" s="34">
        <f t="shared" si="60"/>
        <v>-1.0121126484481728</v>
      </c>
      <c r="DZ46" s="34">
        <f t="shared" si="60"/>
        <v>0.14884161682352123</v>
      </c>
      <c r="EA46" s="34">
        <f t="shared" ref="EA46:FB46" si="61">SUM(EA47:EA50,EA54:EA56,EA60)</f>
        <v>-0.40457980029026908</v>
      </c>
      <c r="EB46" s="34">
        <f t="shared" si="61"/>
        <v>0.25313490373069197</v>
      </c>
      <c r="EC46" s="34">
        <f t="shared" si="61"/>
        <v>-0.10773086989352194</v>
      </c>
      <c r="ED46" s="34">
        <f t="shared" si="61"/>
        <v>-8.2028484290065554E-2</v>
      </c>
      <c r="EE46" s="34">
        <f t="shared" si="61"/>
        <v>0.62856883878214964</v>
      </c>
      <c r="EF46" s="34">
        <f t="shared" si="61"/>
        <v>0.75908424255658313</v>
      </c>
      <c r="EG46" s="34">
        <f t="shared" si="61"/>
        <v>-0.17336467966762703</v>
      </c>
      <c r="EH46" s="34">
        <f t="shared" si="61"/>
        <v>-5.7882006333927316E-2</v>
      </c>
      <c r="EI46" s="34">
        <f t="shared" si="61"/>
        <v>0.29068969412456291</v>
      </c>
      <c r="EJ46" s="34">
        <f t="shared" si="61"/>
        <v>-0.89202626525262252</v>
      </c>
      <c r="EK46" s="34">
        <f t="shared" si="61"/>
        <v>0.33449400236822757</v>
      </c>
      <c r="EL46" s="34">
        <f t="shared" si="61"/>
        <v>1.6437999560018992</v>
      </c>
      <c r="EM46" s="34">
        <f t="shared" si="61"/>
        <v>-2.6091671715055096</v>
      </c>
      <c r="EN46" s="34">
        <f t="shared" si="61"/>
        <v>0.38159665284612904</v>
      </c>
      <c r="EO46" s="34">
        <f t="shared" si="61"/>
        <v>0.92354399129272857</v>
      </c>
      <c r="EP46" s="34">
        <f t="shared" si="61"/>
        <v>-0.71505443579732919</v>
      </c>
      <c r="EQ46" s="34">
        <f t="shared" si="61"/>
        <v>1.376114143956376</v>
      </c>
      <c r="ER46" s="34">
        <f t="shared" si="61"/>
        <v>-1.5157143049494417</v>
      </c>
      <c r="ES46" s="34">
        <f t="shared" si="61"/>
        <v>0.91421621916144213</v>
      </c>
      <c r="ET46" s="34">
        <f t="shared" si="61"/>
        <v>-1.127532166274491</v>
      </c>
      <c r="EU46" s="34">
        <f t="shared" si="61"/>
        <v>1.0817172253198744</v>
      </c>
      <c r="EV46" s="34">
        <f t="shared" si="61"/>
        <v>-0.1386146045703876</v>
      </c>
      <c r="EW46" s="34">
        <f t="shared" si="61"/>
        <v>-0.43400350631442342</v>
      </c>
      <c r="EX46" s="34">
        <f t="shared" si="61"/>
        <v>0.75939289635261775</v>
      </c>
      <c r="EY46" s="34">
        <f t="shared" si="61"/>
        <v>-1.0247830675304841</v>
      </c>
      <c r="EZ46" s="34">
        <f t="shared" si="61"/>
        <v>0.91285706043894987</v>
      </c>
      <c r="FA46" s="34">
        <f t="shared" si="61"/>
        <v>-0.95536765894302678</v>
      </c>
      <c r="FB46" s="34">
        <f t="shared" si="61"/>
        <v>1.0393737976818525</v>
      </c>
      <c r="FC46" s="34">
        <f t="shared" ref="FC46:FP46" si="62">SUM(FC47:FC50,FC54:FC56,FC60)</f>
        <v>-0.13612945418565514</v>
      </c>
      <c r="FD46" s="34">
        <f t="shared" si="62"/>
        <v>-0.57008957061956811</v>
      </c>
      <c r="FE46" s="34">
        <f t="shared" si="62"/>
        <v>0.93039268583507417</v>
      </c>
      <c r="FF46" s="34">
        <f t="shared" si="62"/>
        <v>-1.1400917232313361</v>
      </c>
      <c r="FG46" s="34">
        <f t="shared" si="62"/>
        <v>2.2094354119907313</v>
      </c>
      <c r="FH46" s="34">
        <f t="shared" si="62"/>
        <v>-0.51700872280359889</v>
      </c>
      <c r="FI46" s="34">
        <f t="shared" si="62"/>
        <v>-0.70799487276175888</v>
      </c>
      <c r="FJ46" s="34">
        <f t="shared" si="62"/>
        <v>0.15385084940222463</v>
      </c>
      <c r="FK46" s="34">
        <f t="shared" si="62"/>
        <v>0.4446401673029019</v>
      </c>
      <c r="FL46" s="34">
        <f t="shared" si="62"/>
        <v>-0.7117156008473432</v>
      </c>
      <c r="FM46" s="34">
        <f t="shared" si="62"/>
        <v>-1.4097888949151893</v>
      </c>
      <c r="FN46" s="34">
        <f t="shared" si="62"/>
        <v>1.1041440898781794</v>
      </c>
      <c r="FO46" s="34">
        <f t="shared" si="62"/>
        <v>1.1593265590062551</v>
      </c>
      <c r="FP46" s="34">
        <f t="shared" si="62"/>
        <v>-0.82019412813947001</v>
      </c>
      <c r="FQ46" s="34">
        <f t="shared" ref="FQ46:FS46" si="63">SUM(FQ47:FQ50,FQ54:FQ56,FQ60)</f>
        <v>0.73976701127345801</v>
      </c>
      <c r="FR46" s="34">
        <f t="shared" si="63"/>
        <v>-1.6591712364398645</v>
      </c>
      <c r="FS46" s="34">
        <f t="shared" si="63"/>
        <v>1.9105787684645226</v>
      </c>
      <c r="FT46" s="34">
        <f t="shared" ref="FT46:FU46" si="64">SUM(FT47:FT50,FT54:FT56,FT60)</f>
        <v>-1.1819548156094133</v>
      </c>
      <c r="FU46" s="34">
        <f t="shared" si="64"/>
        <v>-0.93798616777965516</v>
      </c>
      <c r="FV46" s="34">
        <f t="shared" ref="FV46" si="65">SUM(FV47:FV50,FV54:FV56,FV60)</f>
        <v>0.35032865158644222</v>
      </c>
    </row>
    <row r="47" spans="1:178" ht="15" x14ac:dyDescent="0.25">
      <c r="A47" s="49" t="s">
        <v>22</v>
      </c>
      <c r="B47" s="47">
        <v>0.34520325836397375</v>
      </c>
      <c r="C47" s="47">
        <v>0.36306161141306936</v>
      </c>
      <c r="D47" s="47">
        <v>-0.4968073429846796</v>
      </c>
      <c r="E47" s="47">
        <v>3.6299463077630365E-2</v>
      </c>
      <c r="F47" s="47">
        <v>-0.79898997028496865</v>
      </c>
      <c r="G47" s="47">
        <v>0.35391134222782206</v>
      </c>
      <c r="H47" s="47">
        <v>8.1837616861741014E-2</v>
      </c>
      <c r="I47" s="47">
        <v>1.0071786188943812</v>
      </c>
      <c r="J47" s="47">
        <v>-1.0434703170920985</v>
      </c>
      <c r="K47" s="47">
        <v>-0.29259206668220411</v>
      </c>
      <c r="L47" s="47">
        <v>0.43236117235583194</v>
      </c>
      <c r="M47" s="47">
        <v>-0.3273158345856334</v>
      </c>
      <c r="N47" s="47">
        <v>-7.5726828255114828E-2</v>
      </c>
      <c r="O47" s="47">
        <v>1.2346812796571978</v>
      </c>
      <c r="P47" s="47">
        <v>-0.78009637957768196</v>
      </c>
      <c r="Q47" s="47">
        <v>0.30651383904848745</v>
      </c>
      <c r="R47" s="47">
        <v>-0.25693076242659851</v>
      </c>
      <c r="S47" s="47">
        <v>0.55959744683612822</v>
      </c>
      <c r="T47" s="47">
        <v>1.8987778884517838E-2</v>
      </c>
      <c r="U47" s="47">
        <v>-0.84631016471119891</v>
      </c>
      <c r="V47" s="47">
        <v>0.55071550713431661</v>
      </c>
      <c r="W47" s="47">
        <v>-0.49655772226025024</v>
      </c>
      <c r="X47" s="47">
        <v>0.70185329468942625</v>
      </c>
      <c r="Y47" s="47">
        <v>-0.64731658753184373</v>
      </c>
      <c r="Z47" s="47">
        <v>0.5531761535049754</v>
      </c>
      <c r="AA47" s="47">
        <v>-0.1721471374755747</v>
      </c>
      <c r="AB47" s="47">
        <v>-0.18824124408304957</v>
      </c>
      <c r="AC47" s="47">
        <v>4.9682191343690917E-3</v>
      </c>
      <c r="AD47" s="47">
        <v>0.72830347002804985</v>
      </c>
      <c r="AE47" s="47">
        <v>-0.55823750919143156</v>
      </c>
      <c r="AF47" s="47">
        <v>0.55716287862551472</v>
      </c>
      <c r="AG47" s="47">
        <v>-0.97020480892107586</v>
      </c>
      <c r="AH47" s="47">
        <v>0.58965785974908513</v>
      </c>
      <c r="AI47" s="47">
        <v>0.26935417661203931</v>
      </c>
      <c r="AJ47" s="47">
        <v>-0.54470147046784589</v>
      </c>
      <c r="AK47" s="47">
        <v>0.60788322333437883</v>
      </c>
      <c r="AL47" s="47">
        <v>-0.19640611204502501</v>
      </c>
      <c r="AM47" s="47">
        <v>-0.73588961694564681</v>
      </c>
      <c r="AN47" s="47">
        <v>0.96202115316595327</v>
      </c>
      <c r="AO47" s="47">
        <v>-0.48298586830259177</v>
      </c>
      <c r="AP47" s="47">
        <v>-0.53387969640038113</v>
      </c>
      <c r="AQ47" s="47">
        <v>1.5502999273705487</v>
      </c>
      <c r="AR47" s="47">
        <v>-0.89998544295533611</v>
      </c>
      <c r="AS47" s="47">
        <v>0.34095855711676842</v>
      </c>
      <c r="AT47" s="47">
        <v>2.3402727160062947E-2</v>
      </c>
      <c r="AU47" s="47">
        <v>-0.74348102812417582</v>
      </c>
      <c r="AV47" s="47">
        <v>-0.25863709841353821</v>
      </c>
      <c r="AW47" s="47">
        <v>1.364481322066696</v>
      </c>
      <c r="AX47" s="47">
        <v>9.7102021552076451E-2</v>
      </c>
      <c r="AY47" s="47">
        <v>0.22291969009226933</v>
      </c>
      <c r="AZ47" s="47">
        <v>-0.90728298472093982</v>
      </c>
      <c r="BA47" s="47">
        <v>0.20048342783288972</v>
      </c>
      <c r="BB47" s="47">
        <v>1.2022282848449599</v>
      </c>
      <c r="BC47" s="47">
        <v>-0.47221227705142632</v>
      </c>
      <c r="BD47" s="47">
        <v>-0.86291419300512529</v>
      </c>
      <c r="BE47" s="47">
        <v>1.0076477520869165</v>
      </c>
      <c r="BF47" s="47">
        <v>-0.70128391672620349</v>
      </c>
      <c r="BG47" s="47">
        <v>-0.20487901189579891</v>
      </c>
      <c r="BH47" s="47">
        <v>0.86418262591833117</v>
      </c>
      <c r="BI47" s="47">
        <v>-0.17785691310688106</v>
      </c>
      <c r="BJ47" s="47">
        <v>-0.717133357989164</v>
      </c>
      <c r="BK47" s="47">
        <v>0.96400246134011369</v>
      </c>
      <c r="BL47" s="47">
        <v>0.68066858928417706</v>
      </c>
      <c r="BM47" s="47">
        <v>-0.82759393301696971</v>
      </c>
      <c r="BN47" s="47">
        <v>-0.23441125096162102</v>
      </c>
      <c r="BO47" s="47">
        <v>-4.8749597395888862E-2</v>
      </c>
      <c r="BP47" s="47">
        <v>0.41237039008793797</v>
      </c>
      <c r="BQ47" s="47">
        <v>-0.69591697434243005</v>
      </c>
      <c r="BR47" s="47">
        <v>-0.22268408294991435</v>
      </c>
      <c r="BS47" s="47">
        <v>0.88735247807817907</v>
      </c>
      <c r="BT47" s="47">
        <v>3.9954872234824544E-2</v>
      </c>
      <c r="BU47" s="47">
        <v>-0.36049722581267618</v>
      </c>
      <c r="BV47" s="47">
        <v>1.8553635930932136E-2</v>
      </c>
      <c r="BW47" s="47">
        <v>0.38466798862441459</v>
      </c>
      <c r="BX47" s="47">
        <v>-0.20269596888464941</v>
      </c>
      <c r="BY47" s="47">
        <v>-0.10152481204929953</v>
      </c>
      <c r="BZ47" s="47">
        <v>5.1699320926397299E-2</v>
      </c>
      <c r="CA47" s="47">
        <v>-0.15430406027402646</v>
      </c>
      <c r="CB47" s="47">
        <v>-0.36746405601935145</v>
      </c>
      <c r="CC47" s="47">
        <v>0.50691676001020569</v>
      </c>
      <c r="CD47" s="47">
        <v>-0.27100857820872387</v>
      </c>
      <c r="CE47" s="47">
        <v>1.0800094113985867</v>
      </c>
      <c r="CF47" s="47">
        <v>-0.1681057942376438</v>
      </c>
      <c r="CG47" s="47">
        <v>-0.71896260674104739</v>
      </c>
      <c r="CH47" s="47">
        <v>-6.3664254350980415E-2</v>
      </c>
      <c r="CI47" s="47">
        <v>0.11523663972383225</v>
      </c>
      <c r="CJ47" s="47">
        <v>0.39401749783584689</v>
      </c>
      <c r="CK47" s="47">
        <v>-0.97075223148995748</v>
      </c>
      <c r="CL47" s="47">
        <v>1.0544058096681694</v>
      </c>
      <c r="CM47" s="47">
        <v>0.11515878406276776</v>
      </c>
      <c r="CN47" s="47">
        <v>1.0971588078348544</v>
      </c>
      <c r="CO47" s="47">
        <v>-1.585864010896912</v>
      </c>
      <c r="CP47" s="47">
        <v>-3.7219298538474374E-2</v>
      </c>
      <c r="CQ47" s="47">
        <v>0.34013254741840787</v>
      </c>
      <c r="CR47" s="47">
        <v>0.2202687369363906</v>
      </c>
      <c r="CS47" s="47">
        <v>-0.64891446677113829</v>
      </c>
      <c r="CT47" s="47">
        <v>1.2750353541522201</v>
      </c>
      <c r="CU47" s="47">
        <v>-0.89396364347363422</v>
      </c>
      <c r="CV47" s="47">
        <v>0.70629022352862514</v>
      </c>
      <c r="CW47" s="47">
        <v>-1.4780860038056762E-2</v>
      </c>
      <c r="CX47" s="47">
        <v>-1.5702176257328131</v>
      </c>
      <c r="CY47" s="47">
        <v>1.216897127854073</v>
      </c>
      <c r="CZ47" s="47">
        <v>0.45848287833628637</v>
      </c>
      <c r="DA47" s="47">
        <v>0.24587745910572859</v>
      </c>
      <c r="DB47" s="47">
        <v>-1.3846940237764858</v>
      </c>
      <c r="DC47" s="47">
        <v>0.22571231755252363</v>
      </c>
      <c r="DD47" s="47">
        <v>0.52391382035078449</v>
      </c>
      <c r="DE47" s="47">
        <v>0.5532835652164807</v>
      </c>
      <c r="DF47" s="47">
        <v>-0.48134797382259875</v>
      </c>
      <c r="DG47" s="47">
        <v>0.30029579153598307</v>
      </c>
      <c r="DH47" s="47">
        <v>0.27967320095110443</v>
      </c>
      <c r="DI47" s="47">
        <v>-0.84460033429294201</v>
      </c>
      <c r="DJ47" s="47">
        <v>-0.31497846923914996</v>
      </c>
      <c r="DK47" s="47">
        <v>0.78800290289348318</v>
      </c>
      <c r="DL47" s="47">
        <v>-0.28248694650403</v>
      </c>
      <c r="DM47" s="47">
        <v>-0.72053213338292921</v>
      </c>
      <c r="DN47" s="47">
        <v>0.78851025769159888</v>
      </c>
      <c r="DO47" s="47">
        <v>1.3445510210112623E-2</v>
      </c>
      <c r="DP47" s="47">
        <v>0.82418403053472522</v>
      </c>
      <c r="DQ47" s="47">
        <v>-0.70011549387367289</v>
      </c>
      <c r="DR47" s="47">
        <v>-0.92992686389881507</v>
      </c>
      <c r="DS47" s="47">
        <v>0.79386406026434908</v>
      </c>
      <c r="DT47" s="47">
        <v>-0.5607525294272091</v>
      </c>
      <c r="DU47" s="47">
        <v>0.37712449400980702</v>
      </c>
      <c r="DV47" s="47">
        <v>-0.19321130805311218</v>
      </c>
      <c r="DW47" s="47">
        <v>0.70696488563368087</v>
      </c>
      <c r="DX47" s="47">
        <v>0.12472261769486068</v>
      </c>
      <c r="DY47" s="47">
        <v>-0.79607095211740686</v>
      </c>
      <c r="DZ47" s="47">
        <v>0.12087429171025696</v>
      </c>
      <c r="EA47" s="47">
        <v>-0.963291378110952</v>
      </c>
      <c r="EB47" s="47">
        <v>0.64833771364213511</v>
      </c>
      <c r="EC47" s="47">
        <v>5.0066719246721833E-2</v>
      </c>
      <c r="ED47" s="47">
        <v>-0.12539200732045719</v>
      </c>
      <c r="EE47" s="47">
        <v>5.9645614013316313E-2</v>
      </c>
      <c r="EF47" s="47">
        <v>1.1531069035801564</v>
      </c>
      <c r="EG47" s="47">
        <v>-0.33003084906459584</v>
      </c>
      <c r="EH47" s="47">
        <v>0.77625219027828596</v>
      </c>
      <c r="EI47" s="47">
        <v>-1.3745627850074673</v>
      </c>
      <c r="EJ47" s="47">
        <v>-0.61464124096443495</v>
      </c>
      <c r="EK47" s="47">
        <v>0.81056022212044665</v>
      </c>
      <c r="EL47" s="47">
        <v>1.3703201940342664</v>
      </c>
      <c r="EM47" s="47">
        <v>-2.5388735825645274</v>
      </c>
      <c r="EN47" s="47">
        <v>0.97694250087259471</v>
      </c>
      <c r="EO47" s="47">
        <v>0.64709553598406355</v>
      </c>
      <c r="EP47" s="47">
        <v>-0.73630482496748806</v>
      </c>
      <c r="EQ47" s="47">
        <v>1.9116271423308098E-2</v>
      </c>
      <c r="ER47" s="47">
        <v>-0.72082541959738222</v>
      </c>
      <c r="ES47" s="47">
        <v>1.7323333704843478</v>
      </c>
      <c r="ET47" s="47">
        <v>-0.67182719934360269</v>
      </c>
      <c r="EU47" s="47">
        <v>-0.18235239115669888</v>
      </c>
      <c r="EV47" s="47">
        <v>0.28124046636968925</v>
      </c>
      <c r="EW47" s="47">
        <v>-0.60966379158450923</v>
      </c>
      <c r="EX47" s="47">
        <v>0.78363738297312313</v>
      </c>
      <c r="EY47" s="47">
        <v>-0.8691134181293938</v>
      </c>
      <c r="EZ47" s="47">
        <v>-6.116290934224175E-2</v>
      </c>
      <c r="FA47" s="47">
        <v>-0.22403047677834254</v>
      </c>
      <c r="FB47" s="47">
        <v>0.60554173305574988</v>
      </c>
      <c r="FC47" s="47">
        <v>-0.79809147923477008</v>
      </c>
      <c r="FD47" s="47">
        <v>-0.25948184545242492</v>
      </c>
      <c r="FE47" s="47">
        <v>1.0099592783329889</v>
      </c>
      <c r="FF47" s="47">
        <v>-0.88745684475138409</v>
      </c>
      <c r="FG47" s="47">
        <v>0.51815459552921073</v>
      </c>
      <c r="FH47" s="47">
        <v>0.73565241639479129</v>
      </c>
      <c r="FI47" s="47">
        <v>-0.16772356333942978</v>
      </c>
      <c r="FJ47" s="47">
        <v>0.28648026005523841</v>
      </c>
      <c r="FK47" s="47">
        <v>-0.26672840443564599</v>
      </c>
      <c r="FL47" s="47">
        <v>-0.15886899566787424</v>
      </c>
      <c r="FM47" s="47">
        <v>-0.91383513112683623</v>
      </c>
      <c r="FN47" s="47">
        <v>1.302889567163158</v>
      </c>
      <c r="FO47" s="47">
        <v>6.7116540765841629E-4</v>
      </c>
      <c r="FP47" s="47">
        <v>-0.47559627081288108</v>
      </c>
      <c r="FQ47" s="47">
        <v>-0.48919819644637103</v>
      </c>
      <c r="FR47" s="47">
        <v>0.20229696931539662</v>
      </c>
      <c r="FS47" s="47">
        <v>0.34030158508641228</v>
      </c>
      <c r="FT47" s="47">
        <v>6.1475228283653677E-2</v>
      </c>
      <c r="FU47" s="47">
        <v>-0.84310468211632361</v>
      </c>
      <c r="FV47" s="47">
        <v>5.3837496536362085E-2</v>
      </c>
    </row>
    <row r="48" spans="1:178" ht="15" x14ac:dyDescent="0.25">
      <c r="A48" s="49" t="s">
        <v>23</v>
      </c>
      <c r="B48" s="47">
        <v>-0.22741265286171569</v>
      </c>
      <c r="C48" s="47">
        <v>0.16838754058038724</v>
      </c>
      <c r="D48" s="47">
        <v>-0.22996342999947014</v>
      </c>
      <c r="E48" s="47">
        <v>4.4476027804261062E-2</v>
      </c>
      <c r="F48" s="47">
        <v>0.24134446140373467</v>
      </c>
      <c r="G48" s="47">
        <v>0.12282167322285469</v>
      </c>
      <c r="H48" s="47">
        <v>-0.35289106680723908</v>
      </c>
      <c r="I48" s="47">
        <v>-2.23808885747682E-2</v>
      </c>
      <c r="J48" s="47">
        <v>0.47233776796801802</v>
      </c>
      <c r="K48" s="47">
        <v>-0.41318264947678596</v>
      </c>
      <c r="L48" s="47">
        <v>5.720344169865086E-2</v>
      </c>
      <c r="M48" s="47">
        <v>0.42956157963915476</v>
      </c>
      <c r="N48" s="47">
        <v>-0.10370957332853904</v>
      </c>
      <c r="O48" s="47">
        <v>0.35610101010684458</v>
      </c>
      <c r="P48" s="47">
        <v>-0.40538257588234661</v>
      </c>
      <c r="Q48" s="47">
        <v>6.8735120078968412E-2</v>
      </c>
      <c r="R48" s="47">
        <v>9.9183337210044686E-2</v>
      </c>
      <c r="S48" s="47">
        <v>5.6370640332666826E-4</v>
      </c>
      <c r="T48" s="47">
        <v>-0.42166152768798792</v>
      </c>
      <c r="U48" s="47">
        <v>0.3406621872708826</v>
      </c>
      <c r="V48" s="47">
        <v>-6.195739906220421E-2</v>
      </c>
      <c r="W48" s="47">
        <v>1.964334726593097E-2</v>
      </c>
      <c r="X48" s="47">
        <v>-9.1827216745079973E-2</v>
      </c>
      <c r="Y48" s="47">
        <v>-0.21065483515110747</v>
      </c>
      <c r="Z48" s="47">
        <v>4.3094536305963715E-2</v>
      </c>
      <c r="AA48" s="47">
        <v>6.3735203216670588E-2</v>
      </c>
      <c r="AB48" s="47">
        <v>5.7204042170685303E-2</v>
      </c>
      <c r="AC48" s="47">
        <v>-2.9630898242715163E-2</v>
      </c>
      <c r="AD48" s="47">
        <v>-8.2598820759029884E-2</v>
      </c>
      <c r="AE48" s="47">
        <v>0.36392133578774655</v>
      </c>
      <c r="AF48" s="47">
        <v>4.909204853074796E-3</v>
      </c>
      <c r="AG48" s="47">
        <v>-0.31528492719227724</v>
      </c>
      <c r="AH48" s="47">
        <v>-0.13081495118343753</v>
      </c>
      <c r="AI48" s="47">
        <v>4.2967114296065152E-2</v>
      </c>
      <c r="AJ48" s="47">
        <v>2.2835076319321506E-2</v>
      </c>
      <c r="AK48" s="47">
        <v>-4.0171688242614897E-2</v>
      </c>
      <c r="AL48" s="47">
        <v>0.13383941794927262</v>
      </c>
      <c r="AM48" s="47">
        <v>-0.16565710033548239</v>
      </c>
      <c r="AN48" s="47">
        <v>5.2839086961353976E-2</v>
      </c>
      <c r="AO48" s="47">
        <v>-0.13259514945504783</v>
      </c>
      <c r="AP48" s="47">
        <v>-0.20537527147682302</v>
      </c>
      <c r="AQ48" s="47">
        <v>0.13729096375881406</v>
      </c>
      <c r="AR48" s="47">
        <v>0.14828461344724347</v>
      </c>
      <c r="AS48" s="47">
        <v>-1.6475192331378733E-2</v>
      </c>
      <c r="AT48" s="47">
        <v>-0.20312626282480292</v>
      </c>
      <c r="AU48" s="47">
        <v>4.132693015953208E-2</v>
      </c>
      <c r="AV48" s="47">
        <v>-0.15853948200428139</v>
      </c>
      <c r="AW48" s="47">
        <v>0.27886471854551775</v>
      </c>
      <c r="AX48" s="47">
        <v>5.0072486781667066E-3</v>
      </c>
      <c r="AY48" s="47">
        <v>-6.0822464804550586E-2</v>
      </c>
      <c r="AZ48" s="47">
        <v>0.293394500466927</v>
      </c>
      <c r="BA48" s="47">
        <v>0.3352197279613065</v>
      </c>
      <c r="BB48" s="47">
        <v>-0.3788642944904535</v>
      </c>
      <c r="BC48" s="47">
        <v>2.3720294416832204E-2</v>
      </c>
      <c r="BD48" s="47">
        <v>0.19240236600554192</v>
      </c>
      <c r="BE48" s="47">
        <v>-0.21250391318042919</v>
      </c>
      <c r="BF48" s="47">
        <v>0.48558458728356135</v>
      </c>
      <c r="BG48" s="47">
        <v>-0.52798125463253121</v>
      </c>
      <c r="BH48" s="47">
        <v>0.447724240000967</v>
      </c>
      <c r="BI48" s="47">
        <v>-0.42717155733405521</v>
      </c>
      <c r="BJ48" s="47">
        <v>0.14788042089321299</v>
      </c>
      <c r="BK48" s="47">
        <v>-0.22109769949305749</v>
      </c>
      <c r="BL48" s="47">
        <v>0.48465125189305958</v>
      </c>
      <c r="BM48" s="47">
        <v>-0.38613699952797176</v>
      </c>
      <c r="BN48" s="47">
        <v>0.25185853842913491</v>
      </c>
      <c r="BO48" s="47">
        <v>0.43380561111298505</v>
      </c>
      <c r="BP48" s="47">
        <v>-0.26004027665318113</v>
      </c>
      <c r="BQ48" s="47">
        <v>-0.16353284704369792</v>
      </c>
      <c r="BR48" s="47">
        <v>0.26826247608876796</v>
      </c>
      <c r="BS48" s="47">
        <v>0.32646453036972428</v>
      </c>
      <c r="BT48" s="47">
        <v>-8.6915937567448262E-4</v>
      </c>
      <c r="BU48" s="47">
        <v>-0.41858406933856018</v>
      </c>
      <c r="BV48" s="47">
        <v>-0.30569096128717071</v>
      </c>
      <c r="BW48" s="47">
        <v>0.60095314005672407</v>
      </c>
      <c r="BX48" s="47">
        <v>-0.36310463413424821</v>
      </c>
      <c r="BY48" s="47">
        <v>-0.11028757615106635</v>
      </c>
      <c r="BZ48" s="47">
        <v>-0.16522083496182918</v>
      </c>
      <c r="CA48" s="47">
        <v>5.9354852419513965E-2</v>
      </c>
      <c r="CB48" s="47">
        <v>0.3589722420460113</v>
      </c>
      <c r="CC48" s="47">
        <v>0.15481639181778498</v>
      </c>
      <c r="CD48" s="47">
        <v>3.7586931620074086E-2</v>
      </c>
      <c r="CE48" s="47">
        <v>-0.22902169796431762</v>
      </c>
      <c r="CF48" s="47">
        <v>-0.14313200011716509</v>
      </c>
      <c r="CG48" s="47">
        <v>-0.25967205163989882</v>
      </c>
      <c r="CH48" s="47">
        <v>0.61536347916273548</v>
      </c>
      <c r="CI48" s="47">
        <v>-0.17433794877875924</v>
      </c>
      <c r="CJ48" s="47">
        <v>-0.29201840661883355</v>
      </c>
      <c r="CK48" s="47">
        <v>-0.1001765513149508</v>
      </c>
      <c r="CL48" s="47">
        <v>0.79933244499707934</v>
      </c>
      <c r="CM48" s="47">
        <v>-0.67078247404923452</v>
      </c>
      <c r="CN48" s="47">
        <v>-1.5009891105057672E-3</v>
      </c>
      <c r="CO48" s="47">
        <v>0.32294525549561909</v>
      </c>
      <c r="CP48" s="47">
        <v>0.43055156395680144</v>
      </c>
      <c r="CQ48" s="47">
        <v>-0.25211206253330559</v>
      </c>
      <c r="CR48" s="47">
        <v>-0.5801277674037304</v>
      </c>
      <c r="CS48" s="47">
        <v>0.33930683612234569</v>
      </c>
      <c r="CT48" s="47">
        <v>0.21737962973178582</v>
      </c>
      <c r="CU48" s="47">
        <v>-0.26167840312441243</v>
      </c>
      <c r="CV48" s="47">
        <v>-6.8491939125238321E-2</v>
      </c>
      <c r="CW48" s="47">
        <v>-0.19541105428131855</v>
      </c>
      <c r="CX48" s="47">
        <v>1.1213224863731075</v>
      </c>
      <c r="CY48" s="47">
        <v>-0.63205168460200134</v>
      </c>
      <c r="CZ48" s="47">
        <v>-0.21480393382123072</v>
      </c>
      <c r="DA48" s="47">
        <v>-0.16306795736724444</v>
      </c>
      <c r="DB48" s="47">
        <v>8.430080918133899E-2</v>
      </c>
      <c r="DC48" s="47">
        <v>2.8493140105286287E-2</v>
      </c>
      <c r="DD48" s="47">
        <v>0.18041467096785488</v>
      </c>
      <c r="DE48" s="47">
        <v>-0.24952578604893805</v>
      </c>
      <c r="DF48" s="47">
        <v>2.0115407652419166E-2</v>
      </c>
      <c r="DG48" s="47">
        <v>0.56095978267971391</v>
      </c>
      <c r="DH48" s="47">
        <v>-0.4253077293339691</v>
      </c>
      <c r="DI48" s="47">
        <v>-5.9253958789397335E-3</v>
      </c>
      <c r="DJ48" s="47">
        <v>-0.30165025840976356</v>
      </c>
      <c r="DK48" s="47">
        <v>0.3006534878369545</v>
      </c>
      <c r="DL48" s="47">
        <v>-0.10583142857770501</v>
      </c>
      <c r="DM48" s="47">
        <v>0.1770446676455657</v>
      </c>
      <c r="DN48" s="47">
        <v>-0.40167781454904922</v>
      </c>
      <c r="DO48" s="47">
        <v>-3.0523960288916501E-2</v>
      </c>
      <c r="DP48" s="47">
        <v>0.10987731905947395</v>
      </c>
      <c r="DQ48" s="47">
        <v>-5.5970550071809975E-2</v>
      </c>
      <c r="DR48" s="47">
        <v>-0.172343974688934</v>
      </c>
      <c r="DS48" s="47">
        <v>0.50482971766179696</v>
      </c>
      <c r="DT48" s="47">
        <v>-0.40929399886074963</v>
      </c>
      <c r="DU48" s="47">
        <v>0.45059892908420951</v>
      </c>
      <c r="DV48" s="47">
        <v>-0.15211436304890213</v>
      </c>
      <c r="DW48" s="47">
        <v>0.13800625778420225</v>
      </c>
      <c r="DX48" s="47">
        <v>-8.2118491274883534E-2</v>
      </c>
      <c r="DY48" s="47">
        <v>-0.27808595199459341</v>
      </c>
      <c r="DZ48" s="47">
        <v>9.6282411239904442E-2</v>
      </c>
      <c r="EA48" s="47">
        <v>0.14680649847556415</v>
      </c>
      <c r="EB48" s="47">
        <v>3.7021211129848096E-2</v>
      </c>
      <c r="EC48" s="47">
        <v>-0.17984087170637891</v>
      </c>
      <c r="ED48" s="47">
        <v>0.12592341942265659</v>
      </c>
      <c r="EE48" s="47">
        <v>7.7275634721576947E-2</v>
      </c>
      <c r="EF48" s="47">
        <v>-0.34704590769124355</v>
      </c>
      <c r="EG48" s="47">
        <v>0.1152294779043356</v>
      </c>
      <c r="EH48" s="47">
        <v>-0.28301551617844967</v>
      </c>
      <c r="EI48" s="47">
        <v>0.39265788375296823</v>
      </c>
      <c r="EJ48" s="47">
        <v>0.18159499089903139</v>
      </c>
      <c r="EK48" s="47">
        <v>-0.2281200019069802</v>
      </c>
      <c r="EL48" s="47">
        <v>0.11285149305591098</v>
      </c>
      <c r="EM48" s="47">
        <v>5.7027935160589051E-2</v>
      </c>
      <c r="EN48" s="47">
        <v>-0.13943130705095436</v>
      </c>
      <c r="EO48" s="47">
        <v>2.4149771827876618E-2</v>
      </c>
      <c r="EP48" s="47">
        <v>0.2287642542839084</v>
      </c>
      <c r="EQ48" s="47">
        <v>0.56560802012813305</v>
      </c>
      <c r="ER48" s="47">
        <v>-0.43051270308495626</v>
      </c>
      <c r="ES48" s="47">
        <v>-0.55860487818468241</v>
      </c>
      <c r="ET48" s="47">
        <v>0.32787921096800432</v>
      </c>
      <c r="EU48" s="47">
        <v>0.19630984467381665</v>
      </c>
      <c r="EV48" s="47">
        <v>6.4419434883104504E-2</v>
      </c>
      <c r="EW48" s="47">
        <v>-0.38910631152887198</v>
      </c>
      <c r="EX48" s="47">
        <v>0.35767464933246534</v>
      </c>
      <c r="EY48" s="47">
        <v>-0.28604115309064848</v>
      </c>
      <c r="EZ48" s="47">
        <v>0.3289035871532513</v>
      </c>
      <c r="FA48" s="47">
        <v>-0.59694963181804039</v>
      </c>
      <c r="FB48" s="47">
        <v>0.42703743470844102</v>
      </c>
      <c r="FC48" s="47">
        <v>0.22028125854143243</v>
      </c>
      <c r="FD48" s="47">
        <v>-1.5399127946854741E-2</v>
      </c>
      <c r="FE48" s="47">
        <v>-0.13560893730731563</v>
      </c>
      <c r="FF48" s="47">
        <v>0.25175531165110177</v>
      </c>
      <c r="FG48" s="47">
        <v>0.6383018129689465</v>
      </c>
      <c r="FH48" s="47">
        <v>-0.81484193863081555</v>
      </c>
      <c r="FI48" s="47">
        <v>-0.17728809239967627</v>
      </c>
      <c r="FJ48" s="47">
        <v>0.17766743044064193</v>
      </c>
      <c r="FK48" s="47">
        <v>7.7091676067009285E-3</v>
      </c>
      <c r="FL48" s="47">
        <v>-3.8366949175628905E-2</v>
      </c>
      <c r="FM48" s="47">
        <v>-0.19795210316914799</v>
      </c>
      <c r="FN48" s="47">
        <v>5.8867981688175149E-2</v>
      </c>
      <c r="FO48" s="47">
        <v>-0.10527070429816604</v>
      </c>
      <c r="FP48" s="47">
        <v>-3.2140150147662166E-2</v>
      </c>
      <c r="FQ48" s="47">
        <v>0.1815865233896749</v>
      </c>
      <c r="FR48" s="47">
        <v>-0.40442247655553182</v>
      </c>
      <c r="FS48" s="47">
        <v>0.31320589854625297</v>
      </c>
      <c r="FT48" s="47">
        <v>-0.37264061243996049</v>
      </c>
      <c r="FU48" s="47">
        <v>6.4616333608724721E-2</v>
      </c>
      <c r="FV48" s="47">
        <v>0.28248413673498179</v>
      </c>
    </row>
    <row r="49" spans="1:178" ht="15" x14ac:dyDescent="0.25">
      <c r="A49" s="49" t="s">
        <v>24</v>
      </c>
      <c r="B49" s="47">
        <f>((SUMPRODUCT(--(B$9=Quarterly_kt!$B$9:C$9),Quarterly_kt!$B49:C49)/Fuel_Properties!$D$51))/158.987295</f>
        <v>0</v>
      </c>
      <c r="C49" s="47">
        <f>((SUMPRODUCT(--(C$9=Quarterly_kt!$B$9:D$9),Quarterly_kt!$B49:D49)/Fuel_Properties!$D$51))/158.987295</f>
        <v>0</v>
      </c>
      <c r="D49" s="47">
        <f>((SUMPRODUCT(--(D$9=Quarterly_kt!$B$9:E$9),Quarterly_kt!$B49:E49)/Fuel_Properties!$D$51))/158.987295</f>
        <v>0</v>
      </c>
      <c r="E49" s="47">
        <f>((SUMPRODUCT(--(E$9=Quarterly_kt!$B$9:F$9),Quarterly_kt!$B49:F49)/Fuel_Properties!$D$51))/158.987295</f>
        <v>0</v>
      </c>
      <c r="F49" s="47">
        <f>((SUMPRODUCT(--(F$9=Quarterly_kt!$B$9:G$9),Quarterly_kt!$B49:G49)/Fuel_Properties!$D$51))/158.987295</f>
        <v>0</v>
      </c>
      <c r="G49" s="47">
        <f>((SUMPRODUCT(--(G$9=Quarterly_kt!$B$9:H$9),Quarterly_kt!$B49:H49)/Fuel_Properties!$D$51))/158.987295</f>
        <v>0</v>
      </c>
      <c r="H49" s="47">
        <f>((SUMPRODUCT(--(H$9=Quarterly_kt!$B$9:I$9),Quarterly_kt!$B49:I49)/Fuel_Properties!$D$51))/158.987295</f>
        <v>0</v>
      </c>
      <c r="I49" s="47">
        <f>((SUMPRODUCT(--(I$9=Quarterly_kt!$B$9:J$9),Quarterly_kt!$B49:J49)/Fuel_Properties!$D$51))/158.987295</f>
        <v>0</v>
      </c>
      <c r="J49" s="47">
        <f>((SUMPRODUCT(--(J$9=Quarterly_kt!$B$9:K$9),Quarterly_kt!$B49:K49)/Fuel_Properties!$D$51))/158.987295</f>
        <v>0</v>
      </c>
      <c r="K49" s="47">
        <f>((SUMPRODUCT(--(K$9=Quarterly_kt!$B$9:L$9),Quarterly_kt!$B49:L49)/Fuel_Properties!$D$51))/158.987295</f>
        <v>0</v>
      </c>
      <c r="L49" s="47">
        <f>((SUMPRODUCT(--(L$9=Quarterly_kt!$B$9:M$9),Quarterly_kt!$B49:M49)/Fuel_Properties!$D$51))/158.987295</f>
        <v>0</v>
      </c>
      <c r="M49" s="47">
        <f>((SUMPRODUCT(--(M$9=Quarterly_kt!$B$9:N$9),Quarterly_kt!$B49:N49)/Fuel_Properties!$D$51))/158.987295</f>
        <v>0</v>
      </c>
      <c r="N49" s="47">
        <f>((SUMPRODUCT(--(N$9=Quarterly_kt!$B$9:O$9),Quarterly_kt!$B49:O49)/Fuel_Properties!$D$51))/158.987295</f>
        <v>0</v>
      </c>
      <c r="O49" s="47">
        <f>((SUMPRODUCT(--(O$9=Quarterly_kt!$B$9:P$9),Quarterly_kt!$B49:P49)/Fuel_Properties!$D$51))/158.987295</f>
        <v>0</v>
      </c>
      <c r="P49" s="47">
        <f>((SUMPRODUCT(--(P$9=Quarterly_kt!$B$9:Q$9),Quarterly_kt!$B49:Q49)/Fuel_Properties!$D$51))/158.987295</f>
        <v>0</v>
      </c>
      <c r="Q49" s="47">
        <f>((SUMPRODUCT(--(Q$9=Quarterly_kt!$B$9:R$9),Quarterly_kt!$B49:R49)/Fuel_Properties!$D$51))/158.987295</f>
        <v>0</v>
      </c>
      <c r="R49" s="47">
        <f>((SUMPRODUCT(--(R$9=Quarterly_kt!$B$9:S$9),Quarterly_kt!$B49:S49)/Fuel_Properties!$D$51))/158.987295</f>
        <v>0</v>
      </c>
      <c r="S49" s="47">
        <f>((SUMPRODUCT(--(S$9=Quarterly_kt!$B$9:T$9),Quarterly_kt!$B49:T49)/Fuel_Properties!$D$51))/158.987295</f>
        <v>0</v>
      </c>
      <c r="T49" s="47">
        <f>((SUMPRODUCT(--(T$9=Quarterly_kt!$B$9:U$9),Quarterly_kt!$B49:U49)/Fuel_Properties!$D$51))/158.987295</f>
        <v>0</v>
      </c>
      <c r="U49" s="47">
        <f>((SUMPRODUCT(--(U$9=Quarterly_kt!$B$9:V$9),Quarterly_kt!$B49:V49)/Fuel_Properties!$D$51))/158.987295</f>
        <v>0</v>
      </c>
      <c r="V49" s="47">
        <f>((SUMPRODUCT(--(V$9=Quarterly_kt!$B$9:W$9),Quarterly_kt!$B49:W49)/Fuel_Properties!$D$51))/158.987295</f>
        <v>0</v>
      </c>
      <c r="W49" s="47">
        <f>((SUMPRODUCT(--(W$9=Quarterly_kt!$B$9:X$9),Quarterly_kt!$B49:X49)/Fuel_Properties!$D$51))/158.987295</f>
        <v>0</v>
      </c>
      <c r="X49" s="47">
        <f>((SUMPRODUCT(--(X$9=Quarterly_kt!$B$9:Y$9),Quarterly_kt!$B49:Y49)/Fuel_Properties!$D$51))/158.987295</f>
        <v>0</v>
      </c>
      <c r="Y49" s="47">
        <f>((SUMPRODUCT(--(Y$9=Quarterly_kt!$B$9:Z$9),Quarterly_kt!$B49:Z49)/Fuel_Properties!$D$51))/158.987295</f>
        <v>0</v>
      </c>
      <c r="Z49" s="47">
        <f>((SUMPRODUCT(--(Z$9=Quarterly_kt!$B$9:AA$9),Quarterly_kt!$B49:AA49)/Fuel_Properties!$D$51))/158.987295</f>
        <v>0</v>
      </c>
      <c r="AA49" s="47">
        <f>((SUMPRODUCT(--(AA$9=Quarterly_kt!$B$9:AB$9),Quarterly_kt!$B49:AB49)/Fuel_Properties!$D$51))/158.987295</f>
        <v>0</v>
      </c>
      <c r="AB49" s="47">
        <f>((SUMPRODUCT(--(AB$9=Quarterly_kt!$B$9:AC$9),Quarterly_kt!$B49:AC49)/Fuel_Properties!$D$51))/158.987295</f>
        <v>0</v>
      </c>
      <c r="AC49" s="47">
        <f>((SUMPRODUCT(--(AC$9=Quarterly_kt!$B$9:AD$9),Quarterly_kt!$B49:AD49)/Fuel_Properties!$D$51))/158.987295</f>
        <v>0</v>
      </c>
      <c r="AD49" s="47">
        <f>((SUMPRODUCT(--(AD$9=Quarterly_kt!$B$9:AE$9),Quarterly_kt!$B49:AE49)/Fuel_Properties!$D$51))/158.987295</f>
        <v>0</v>
      </c>
      <c r="AE49" s="47">
        <f>((SUMPRODUCT(--(AE$9=Quarterly_kt!$B$9:AF$9),Quarterly_kt!$B49:AF49)/Fuel_Properties!$D$51))/158.987295</f>
        <v>0</v>
      </c>
      <c r="AF49" s="47">
        <f>((SUMPRODUCT(--(AF$9=Quarterly_kt!$B$9:AG$9),Quarterly_kt!$B49:AG49)/Fuel_Properties!$D$51))/158.987295</f>
        <v>0</v>
      </c>
      <c r="AG49" s="47">
        <f>((SUMPRODUCT(--(AG$9=Quarterly_kt!$B$9:AH$9),Quarterly_kt!$B49:AH49)/Fuel_Properties!$D$51))/158.987295</f>
        <v>0</v>
      </c>
      <c r="AH49" s="47">
        <f>((SUMPRODUCT(--(AH$9=Quarterly_kt!$B$9:AI$9),Quarterly_kt!$B49:AI49)/Fuel_Properties!$D$51))/158.987295</f>
        <v>0</v>
      </c>
      <c r="AI49" s="47">
        <f>((SUMPRODUCT(--(AI$9=Quarterly_kt!$B$9:AJ$9),Quarterly_kt!$B49:AJ49)/Fuel_Properties!$D$51))/158.987295</f>
        <v>0</v>
      </c>
      <c r="AJ49" s="47">
        <f>((SUMPRODUCT(--(AJ$9=Quarterly_kt!$B$9:AK$9),Quarterly_kt!$B49:AK49)/Fuel_Properties!$D$51))/158.987295</f>
        <v>0</v>
      </c>
      <c r="AK49" s="47">
        <f>((SUMPRODUCT(--(AK$9=Quarterly_kt!$B$9:AL$9),Quarterly_kt!$B49:AL49)/Fuel_Properties!$D$51))/158.987295</f>
        <v>0</v>
      </c>
      <c r="AL49" s="47">
        <f>((SUMPRODUCT(--(AL$9=Quarterly_kt!$B$9:AM$9),Quarterly_kt!$B49:AM49)/Fuel_Properties!$D$51))/158.987295</f>
        <v>-9.8728827441734563E-4</v>
      </c>
      <c r="AM49" s="47">
        <f>((SUMPRODUCT(--(AM$9=Quarterly_kt!$B$9:AN$9),Quarterly_kt!$B49:AN49)/Fuel_Properties!$D$51))/158.987295</f>
        <v>7.6184449521968407E-4</v>
      </c>
      <c r="AN49" s="47">
        <f>((SUMPRODUCT(--(AN$9=Quarterly_kt!$B$9:AO$9),Quarterly_kt!$B49:AO49)/Fuel_Properties!$D$51))/158.987295</f>
        <v>-8.8622726994942854E-4</v>
      </c>
      <c r="AO49" s="47">
        <f>((SUMPRODUCT(--(AO$9=Quarterly_kt!$B$9:AP$9),Quarterly_kt!$B49:AP49)/Fuel_Properties!$D$51))/158.987295</f>
        <v>1.0028361212585635E-3</v>
      </c>
      <c r="AP49" s="47">
        <f>((SUMPRODUCT(--(AP$9=Quarterly_kt!$B$9:AQ$9),Quarterly_kt!$B49:AQ49)/Fuel_Properties!$D$51))/158.987295</f>
        <v>-8.1626195916394714E-4</v>
      </c>
      <c r="AQ49" s="47">
        <f>((SUMPRODUCT(--(AQ$9=Quarterly_kt!$B$9:AR$9),Quarterly_kt!$B49:AR49)/Fuel_Properties!$D$51))/158.987295</f>
        <v>-8.5513157626699419E-5</v>
      </c>
      <c r="AR49" s="47">
        <f>((SUMPRODUCT(--(AR$9=Quarterly_kt!$B$9:AS$9),Quarterly_kt!$B49:AS49)/Fuel_Properties!$D$51))/158.987295</f>
        <v>4.5866148181593217E-4</v>
      </c>
      <c r="AS49" s="47">
        <f>((SUMPRODUCT(--(AS$9=Quarterly_kt!$B$9:AT$9),Quarterly_kt!$B49:AT49)/Fuel_Properties!$D$51))/158.987295</f>
        <v>1.6325239183278954E-4</v>
      </c>
      <c r="AT49" s="47">
        <f>((SUMPRODUCT(--(AT$9=Quarterly_kt!$B$9:AU$9),Quarterly_kt!$B49:AU49)/Fuel_Properties!$D$51))/158.987295</f>
        <v>-4.6643540523654339E-5</v>
      </c>
      <c r="AU49" s="47">
        <f>((SUMPRODUCT(--(AU$9=Quarterly_kt!$B$9:AV$9),Quarterly_kt!$B49:AV49)/Fuel_Properties!$D$51))/158.987295</f>
        <v>-1.4070801391302325E-3</v>
      </c>
      <c r="AV49" s="47">
        <f>((SUMPRODUCT(--(AV$9=Quarterly_kt!$B$9:AW$9),Quarterly_kt!$B49:AW49)/Fuel_Properties!$D$51))/158.987295</f>
        <v>-8.3180980600516504E-4</v>
      </c>
      <c r="AW49" s="47">
        <f>((SUMPRODUCT(--(AW$9=Quarterly_kt!$B$9:AX$9),Quarterly_kt!$B49:AX49)/Fuel_Properties!$D$51))/158.987295</f>
        <v>-2.0212200893583447E-4</v>
      </c>
      <c r="AX49" s="47">
        <f>((SUMPRODUCT(--(AX$9=Quarterly_kt!$B$9:AY$9),Quarterly_kt!$B49:AY49)/Fuel_Properties!$D$51))/158.987295</f>
        <v>6.5300956733115793E-4</v>
      </c>
      <c r="AY49" s="47">
        <f>((SUMPRODUCT(--(AY$9=Quarterly_kt!$B$9:AZ$9),Quarterly_kt!$B49:AZ49)/Fuel_Properties!$D$51))/158.987295</f>
        <v>-1.539236837280586E-3</v>
      </c>
      <c r="AZ49" s="47">
        <f>((SUMPRODUCT(--(AZ$9=Quarterly_kt!$B$9:BA$9),Quarterly_kt!$B49:BA49)/Fuel_Properties!$D$51))/158.987295</f>
        <v>-4.5088755839532322E-4</v>
      </c>
      <c r="BA49" s="47">
        <f>((SUMPRODUCT(--(BA$9=Quarterly_kt!$B$9:BB$9),Quarterly_kt!$B49:BB49)/Fuel_Properties!$D$51))/158.987295</f>
        <v>6.1413995022811265E-4</v>
      </c>
      <c r="BB49" s="47">
        <f>((SUMPRODUCT(--(BB$9=Quarterly_kt!$B$9:BC$9),Quarterly_kt!$B49:BC49)/Fuel_Properties!$D$51))/158.987295</f>
        <v>-8.1626195916394714E-4</v>
      </c>
      <c r="BC49" s="47">
        <f>((SUMPRODUCT(--(BC$9=Quarterly_kt!$B$9:BD$9),Quarterly_kt!$B49:BD49)/Fuel_Properties!$D$51))/158.987295</f>
        <v>5.2862679260141335E-4</v>
      </c>
      <c r="BD49" s="47">
        <f>((SUMPRODUCT(--(BD$9=Quarterly_kt!$B$9:BE$9),Quarterly_kt!$B49:BE49)/Fuel_Properties!$D$51))/158.987295</f>
        <v>3.1732684256052031E-4</v>
      </c>
      <c r="BE49" s="47">
        <f>((SUMPRODUCT(--(BE$9=Quarterly_kt!$B$9:BF$9),Quarterly_kt!$B49:BF49)/Fuel_Properties!$D$51))/158.987295</f>
        <v>-2.1811744530733004E-3</v>
      </c>
      <c r="BF49" s="47">
        <f>((SUMPRODUCT(--(BF$9=Quarterly_kt!$B$9:BG$9),Quarterly_kt!$B49:BG49)/Fuel_Properties!$D$51))/158.987295</f>
        <v>4.5242349720448605E-4</v>
      </c>
      <c r="BG49" s="47">
        <f>((SUMPRODUCT(--(BG$9=Quarterly_kt!$B$9:BH$9),Quarterly_kt!$B49:BH49)/Fuel_Properties!$D$51))/158.987295</f>
        <v>8.4496076472877148E-4</v>
      </c>
      <c r="BH49" s="47">
        <f>((SUMPRODUCT(--(BH$9=Quarterly_kt!$B$9:BI$9),Quarterly_kt!$B49:BI49)/Fuel_Properties!$D$51))/158.987295</f>
        <v>-8.0614172431093633E-4</v>
      </c>
      <c r="BI49" s="47">
        <f>((SUMPRODUCT(--(BI$9=Quarterly_kt!$B$9:BJ$9),Quarterly_kt!$B49:BJ49)/Fuel_Properties!$D$51))/158.987295</f>
        <v>2.7399075309217987E-4</v>
      </c>
      <c r="BJ49" s="47">
        <f>((SUMPRODUCT(--(BJ$9=Quarterly_kt!$B$9:BK$9),Quarterly_kt!$B49:BK49)/Fuel_Properties!$D$51))/158.987295</f>
        <v>2.8700382975140564E-4</v>
      </c>
      <c r="BK49" s="47">
        <f>((SUMPRODUCT(--(BK$9=Quarterly_kt!$B$9:BL$9),Quarterly_kt!$B49:BL49)/Fuel_Properties!$D$51))/158.987295</f>
        <v>-2.3256751993218339E-4</v>
      </c>
      <c r="BL49" s="47">
        <f>((SUMPRODUCT(--(BL$9=Quarterly_kt!$B$9:BM$9),Quarterly_kt!$B49:BM49)/Fuel_Properties!$D$51))/158.987295</f>
        <v>1.6338619754499868E-3</v>
      </c>
      <c r="BM49" s="47">
        <f>((SUMPRODUCT(--(BM$9=Quarterly_kt!$B$9:BN$9),Quarterly_kt!$B49:BN49)/Fuel_Properties!$D$51))/158.987295</f>
        <v>-2.308930639420715E-3</v>
      </c>
      <c r="BN49" s="47">
        <f>((SUMPRODUCT(--(BN$9=Quarterly_kt!$B$9:BO$9),Quarterly_kt!$B49:BO49)/Fuel_Properties!$D$51))/158.987295</f>
        <v>-7.5668072548090368E-4</v>
      </c>
      <c r="BO49" s="47">
        <f>((SUMPRODUCT(--(BO$9=Quarterly_kt!$B$9:BP$9),Quarterly_kt!$B49:BP49)/Fuel_Properties!$D$51))/158.987295</f>
        <v>1.159219191668778E-3</v>
      </c>
      <c r="BP49" s="47">
        <f>((SUMPRODUCT(--(BP$9=Quarterly_kt!$B$9:BQ$9),Quarterly_kt!$B49:BQ49)/Fuel_Properties!$D$51))/158.987295</f>
        <v>-3.9456666108019623E-4</v>
      </c>
      <c r="BQ49" s="47">
        <f>((SUMPRODUCT(--(BQ$9=Quarterly_kt!$B$9:BR$9),Quarterly_kt!$B49:BR49)/Fuel_Properties!$D$51))/158.987295</f>
        <v>-4.0023173109288677E-3</v>
      </c>
      <c r="BR49" s="47">
        <f>((SUMPRODUCT(--(BR$9=Quarterly_kt!$B$9:BS$9),Quarterly_kt!$B49:BS49)/Fuel_Properties!$D$51))/158.987295</f>
        <v>8.5775115288630065E-4</v>
      </c>
      <c r="BS49" s="47">
        <f>((SUMPRODUCT(--(BS$9=Quarterly_kt!$B$9:BT$9),Quarterly_kt!$B49:BT49)/Fuel_Properties!$D$51))/158.987295</f>
        <v>1.4543842275712014E-2</v>
      </c>
      <c r="BT49" s="47">
        <f>((SUMPRODUCT(--(BT$9=Quarterly_kt!$B$9:BU$9),Quarterly_kt!$B49:BU49)/Fuel_Properties!$D$51))/158.987295</f>
        <v>-3.8060186773553788E-3</v>
      </c>
      <c r="BU49" s="47">
        <f>((SUMPRODUCT(--(BU$9=Quarterly_kt!$B$9:BV$9),Quarterly_kt!$B49:BV49)/Fuel_Properties!$D$51))/158.987295</f>
        <v>-1.7817644021286274E-3</v>
      </c>
      <c r="BV49" s="47">
        <f>((SUMPRODUCT(--(BV$9=Quarterly_kt!$B$9:BW$9),Quarterly_kt!$B49:BW49)/Fuel_Properties!$D$51))/158.987295</f>
        <v>1.6822487594073531E-3</v>
      </c>
      <c r="BW49" s="47">
        <f>((SUMPRODUCT(--(BW$9=Quarterly_kt!$B$9:BX$9),Quarterly_kt!$B49:BX49)/Fuel_Properties!$D$51))/158.987295</f>
        <v>-1.1690944301473217E-3</v>
      </c>
      <c r="BX49" s="47">
        <f>((SUMPRODUCT(--(BX$9=Quarterly_kt!$B$9:BY$9),Quarterly_kt!$B49:BY49)/Fuel_Properties!$D$51))/158.987295</f>
        <v>1.2447417722329576E-3</v>
      </c>
      <c r="BY49" s="47">
        <f>((SUMPRODUCT(--(BY$9=Quarterly_kt!$B$9:BZ$9),Quarterly_kt!$B49:BZ49)/Fuel_Properties!$D$51))/158.987295</f>
        <v>-8.2747431247083524E-3</v>
      </c>
      <c r="BZ49" s="47">
        <f>((SUMPRODUCT(--(BZ$9=Quarterly_kt!$B$9:CA$9),Quarterly_kt!$B49:CA49)/Fuel_Properties!$D$51))/158.987295</f>
        <v>5.5293608671109469E-3</v>
      </c>
      <c r="CA49" s="47">
        <f>((SUMPRODUCT(--(CA$9=Quarterly_kt!$B$9:CB$9),Quarterly_kt!$B49:CB49)/Fuel_Properties!$D$51))/158.987295</f>
        <v>-3.907202180010531E-3</v>
      </c>
      <c r="CB49" s="47">
        <f>((SUMPRODUCT(--(CB$9=Quarterly_kt!$B$9:CC$9),Quarterly_kt!$B49:CC49)/Fuel_Properties!$D$51))/158.987295</f>
        <v>4.907183151212801E-4</v>
      </c>
      <c r="CC49" s="47">
        <f>((SUMPRODUCT(--(CC$9=Quarterly_kt!$B$9:CD$9),Quarterly_kt!$B49:CD49)/Fuel_Properties!$D$51))/158.987295</f>
        <v>-2.1033692583048535E-3</v>
      </c>
      <c r="CD49" s="47">
        <f>((SUMPRODUCT(--(CD$9=Quarterly_kt!$B$9:CE$9),Quarterly_kt!$B49:CE49)/Fuel_Properties!$D$51))/158.987295</f>
        <v>-2.5243766819525999E-3</v>
      </c>
      <c r="CE49" s="47">
        <f>((SUMPRODUCT(--(CE$9=Quarterly_kt!$B$9:CF$9),Quarterly_kt!$B49:CF49)/Fuel_Properties!$D$51))/158.987295</f>
        <v>-3.4216476346280319E-3</v>
      </c>
      <c r="CF49" s="47">
        <f>((SUMPRODUCT(--(CF$9=Quarterly_kt!$B$9:CG$9),Quarterly_kt!$B49:CG49)/Fuel_Properties!$D$51))/158.987295</f>
        <v>1.7606947139244074E-3</v>
      </c>
      <c r="CG49" s="47">
        <f>((SUMPRODUCT(--(CG$9=Quarterly_kt!$B$9:CH$9),Quarterly_kt!$B49:CH49)/Fuel_Properties!$D$51))/158.987295</f>
        <v>-4.4551632745272511E-4</v>
      </c>
      <c r="CH49" s="47">
        <f>((SUMPRODUCT(--(CH$9=Quarterly_kt!$B$9:CI$9),Quarterly_kt!$B49:CI49)/Fuel_Properties!$D$51))/158.987295</f>
        <v>-8.2464113075904138E-4</v>
      </c>
      <c r="CI49" s="47">
        <f>((SUMPRODUCT(--(CI$9=Quarterly_kt!$B$9:CJ$9),Quarterly_kt!$B49:CJ49)/Fuel_Properties!$D$51))/158.987295</f>
        <v>1.9941102318021802E-3</v>
      </c>
      <c r="CJ49" s="47">
        <f>((SUMPRODUCT(--(CJ$9=Quarterly_kt!$B$9:CK$9),Quarterly_kt!$B49:CK49)/Fuel_Properties!$D$51))/158.987295</f>
        <v>-3.6330610157806544E-4</v>
      </c>
      <c r="CK49" s="47">
        <f>((SUMPRODUCT(--(CK$9=Quarterly_kt!$B$9:CL$9),Quarterly_kt!$B49:CL49)/Fuel_Properties!$D$51))/158.987295</f>
        <v>1.8311971511255271E-3</v>
      </c>
      <c r="CL49" s="47">
        <f>((SUMPRODUCT(--(CL$9=Quarterly_kt!$B$9:CM$9),Quarterly_kt!$B49:CM49)/Fuel_Properties!$D$51))/158.987295</f>
        <v>2.5274683544111503E-4</v>
      </c>
      <c r="CM49" s="47">
        <f>((SUMPRODUCT(--(CM$9=Quarterly_kt!$B$9:CN$9),Quarterly_kt!$B49:CN49)/Fuel_Properties!$D$51))/158.987295</f>
        <v>-8.1070250908548834E-4</v>
      </c>
      <c r="CN49" s="47">
        <f>((SUMPRODUCT(--(CN$9=Quarterly_kt!$B$9:CO$9),Quarterly_kt!$B49:CO49)/Fuel_Properties!$D$51))/158.987295</f>
        <v>4.4839144835354134E-3</v>
      </c>
      <c r="CO49" s="47">
        <f>((SUMPRODUCT(--(CO$9=Quarterly_kt!$B$9:CP$9),Quarterly_kt!$B49:CP49)/Fuel_Properties!$D$51))/158.987295</f>
        <v>-5.9369615787080348E-3</v>
      </c>
      <c r="CP49" s="47">
        <f>((SUMPRODUCT(--(CP$9=Quarterly_kt!$B$9:CQ$9),Quarterly_kt!$B49:CQ49)/Fuel_Properties!$D$51))/158.987295</f>
        <v>7.7488230946220595E-3</v>
      </c>
      <c r="CQ49" s="47">
        <f>((SUMPRODUCT(--(CQ$9=Quarterly_kt!$B$9:CR$9),Quarterly_kt!$B49:CR49)/Fuel_Properties!$D$51))/158.987295</f>
        <v>-3.6213224436086201E-3</v>
      </c>
      <c r="CR49" s="47">
        <f>((SUMPRODUCT(--(CR$9=Quarterly_kt!$B$9:CS$9),Quarterly_kt!$B49:CS49)/Fuel_Properties!$D$51))/158.987295</f>
        <v>2.1248534223278557E-5</v>
      </c>
      <c r="CS49" s="47">
        <f>((SUMPRODUCT(--(CS$9=Quarterly_kt!$B$9:CT$9),Quarterly_kt!$B49:CT49)/Fuel_Properties!$D$51))/158.987295</f>
        <v>1.17898577918035E-3</v>
      </c>
      <c r="CT49" s="47">
        <f>((SUMPRODUCT(--(CT$9=Quarterly_kt!$B$9:CU$9),Quarterly_kt!$B49:CU49)/Fuel_Properties!$D$51))/158.987295</f>
        <v>-5.1358290684642852E-4</v>
      </c>
      <c r="CU49" s="47">
        <f>((SUMPRODUCT(--(CU$9=Quarterly_kt!$B$9:CV$9),Quarterly_kt!$B49:CV49)/Fuel_Properties!$D$51))/158.987295</f>
        <v>-4.0838371002332107E-4</v>
      </c>
      <c r="CV49" s="47">
        <f>((SUMPRODUCT(--(CV$9=Quarterly_kt!$B$9:CW$9),Quarterly_kt!$B49:CW49)/Fuel_Properties!$D$51))/158.987295</f>
        <v>2.7288279949941796E-3</v>
      </c>
      <c r="CW49" s="47">
        <f>((SUMPRODUCT(--(CW$9=Quarterly_kt!$B$9:CX$9),Quarterly_kt!$B49:CX49)/Fuel_Properties!$D$51))/158.987295</f>
        <v>3.5259596251998719E-3</v>
      </c>
      <c r="CX49" s="47">
        <f>((SUMPRODUCT(--(CX$9=Quarterly_kt!$B$9:CY$9),Quarterly_kt!$B49:CY49)/Fuel_Properties!$D$51))/158.987295</f>
        <v>-4.4182516682187744E-3</v>
      </c>
      <c r="CY49" s="47">
        <f>((SUMPRODUCT(--(CY$9=Quarterly_kt!$B$9:CZ$9),Quarterly_kt!$B49:CZ49)/Fuel_Properties!$D$51))/158.987295</f>
        <v>1.2884298748353823E-3</v>
      </c>
      <c r="CZ49" s="47">
        <f>((SUMPRODUCT(--(CZ$9=Quarterly_kt!$B$9:DA$9),Quarterly_kt!$B49:DA49)/Fuel_Properties!$D$51))/158.987295</f>
        <v>1.3209724764117851E-3</v>
      </c>
      <c r="DA49" s="47">
        <f>((SUMPRODUCT(--(DA$9=Quarterly_kt!$B$9:DB$9),Quarterly_kt!$B49:DB49)/Fuel_Properties!$D$51))/158.987295</f>
        <v>1.5126720113289548E-3</v>
      </c>
      <c r="DB49" s="47">
        <f>((SUMPRODUCT(--(DB$9=Quarterly_kt!$B$9:DC$9),Quarterly_kt!$B49:DC49)/Fuel_Properties!$D$51))/158.987295</f>
        <v>-5.5407947645410432E-3</v>
      </c>
      <c r="DC49" s="47">
        <f>((SUMPRODUCT(--(DC$9=Quarterly_kt!$B$9:DD$9),Quarterly_kt!$B49:DD49)/Fuel_Properties!$D$51))/158.987295</f>
        <v>5.9664985375527538E-3</v>
      </c>
      <c r="DD49" s="47">
        <f>((SUMPRODUCT(--(DD$9=Quarterly_kt!$B$9:DE$9),Quarterly_kt!$B49:DE49)/Fuel_Properties!$D$51))/158.987295</f>
        <v>7.1244998482000235E-3</v>
      </c>
      <c r="DE49" s="47">
        <f>((SUMPRODUCT(--(DE$9=Quarterly_kt!$B$9:DF$9),Quarterly_kt!$B49:DF49)/Fuel_Properties!$D$51))/158.987295</f>
        <v>-3.8594340616359794E-3</v>
      </c>
      <c r="DF49" s="47">
        <f>((SUMPRODUCT(--(DF$9=Quarterly_kt!$B$9:DG$9),Quarterly_kt!$B49:DG49)/Fuel_Properties!$D$51))/158.987295</f>
        <v>1.2952848627329497E-2</v>
      </c>
      <c r="DG49" s="47">
        <f>((SUMPRODUCT(--(DG$9=Quarterly_kt!$B$9:DH$9),Quarterly_kt!$B49:DH49)/Fuel_Properties!$D$51))/158.987295</f>
        <v>-1.1680325369299348E-2</v>
      </c>
      <c r="DH49" s="47">
        <f>((SUMPRODUCT(--(DH$9=Quarterly_kt!$B$9:DI$9),Quarterly_kt!$B49:DI49)/Fuel_Properties!$D$51))/158.987295</f>
        <v>1.071911282224117E-2</v>
      </c>
      <c r="DI49" s="47">
        <f>((SUMPRODUCT(--(DI$9=Quarterly_kt!$B$9:DJ$9),Quarterly_kt!$B49:DJ49)/Fuel_Properties!$D$51))/158.987295</f>
        <v>-1.1776275074200756E-2</v>
      </c>
      <c r="DJ49" s="47">
        <f>((SUMPRODUCT(--(DJ$9=Quarterly_kt!$B$9:DK$9),Quarterly_kt!$B49:DK49)/Fuel_Properties!$D$51))/158.987295</f>
        <v>-2.0554072508481235E-3</v>
      </c>
      <c r="DK49" s="47">
        <f>((SUMPRODUCT(--(DK$9=Quarterly_kt!$B$9:DL$9),Quarterly_kt!$B49:DL49)/Fuel_Properties!$D$51))/158.987295</f>
        <v>1.0665600998493979E-3</v>
      </c>
      <c r="DL49" s="47">
        <f>((SUMPRODUCT(--(DL$9=Quarterly_kt!$B$9:DM$9),Quarterly_kt!$B49:DM49)/Fuel_Properties!$D$51))/158.987295</f>
        <v>-4.5945264980939756E-3</v>
      </c>
      <c r="DM49" s="47">
        <f>((SUMPRODUCT(--(DM$9=Quarterly_kt!$B$9:DN$9),Quarterly_kt!$B49:DN49)/Fuel_Properties!$D$51))/158.987295</f>
        <v>1.278172087648343E-3</v>
      </c>
      <c r="DN49" s="47">
        <f>((SUMPRODUCT(--(DN$9=Quarterly_kt!$B$9:DO$9),Quarterly_kt!$B49:DO49)/Fuel_Properties!$D$51))/158.987295</f>
        <v>2.9189562028228921E-4</v>
      </c>
      <c r="DO49" s="47">
        <f>((SUMPRODUCT(--(DO$9=Quarterly_kt!$B$9:DP$9),Quarterly_kt!$B49:DP49)/Fuel_Properties!$D$51))/158.987295</f>
        <v>-6.097466452684352E-3</v>
      </c>
      <c r="DP49" s="47">
        <f>((SUMPRODUCT(--(DP$9=Quarterly_kt!$B$9:DQ$9),Quarterly_kt!$B49:DQ49)/Fuel_Properties!$D$51))/158.987295</f>
        <v>2.2681933746471023E-3</v>
      </c>
      <c r="DQ49" s="47">
        <f>((SUMPRODUCT(--(DQ$9=Quarterly_kt!$B$9:DR$9),Quarterly_kt!$B49:DR49)/Fuel_Properties!$D$51))/158.987295</f>
        <v>-9.3123213527951422E-3</v>
      </c>
      <c r="DR49" s="47">
        <f>((SUMPRODUCT(--(DR$9=Quarterly_kt!$B$9:DS$9),Quarterly_kt!$B49:DS49)/Fuel_Properties!$D$51))/158.987295</f>
        <v>1.5224922444823267E-2</v>
      </c>
      <c r="DS49" s="47">
        <f>((SUMPRODUCT(--(DS$9=Quarterly_kt!$B$9:DT$9),Quarterly_kt!$B49:DT49)/Fuel_Properties!$D$51))/158.987295</f>
        <v>-8.8142392023484936E-3</v>
      </c>
      <c r="DT49" s="47">
        <f>((SUMPRODUCT(--(DT$9=Quarterly_kt!$B$9:DU$9),Quarterly_kt!$B49:DU49)/Fuel_Properties!$D$51))/158.987295</f>
        <v>1.0263167214735367E-2</v>
      </c>
      <c r="DU49" s="47">
        <f>((SUMPRODUCT(--(DU$9=Quarterly_kt!$B$9:DV$9),Quarterly_kt!$B49:DV49)/Fuel_Properties!$D$51))/158.987295</f>
        <v>-8.8316802815145354E-3</v>
      </c>
      <c r="DV49" s="47">
        <f>((SUMPRODUCT(--(DV$9=Quarterly_kt!$B$9:DW$9),Quarterly_kt!$B49:DW49)/Fuel_Properties!$D$51))/158.987295</f>
        <v>8.691184888973023E-3</v>
      </c>
      <c r="DW49" s="47">
        <f>((SUMPRODUCT(--(DW$9=Quarterly_kt!$B$9:DX$9),Quarterly_kt!$B49:DX49)/Fuel_Properties!$D$51))/158.987295</f>
        <v>-1.2173296928938015E-2</v>
      </c>
      <c r="DX49" s="47">
        <f>((SUMPRODUCT(--(DX$9=Quarterly_kt!$B$9:DY$9),Quarterly_kt!$B49:DY49)/Fuel_Properties!$D$51))/158.987295</f>
        <v>5.8180439037461684E-3</v>
      </c>
      <c r="DY49" s="47">
        <f>((SUMPRODUCT(--(DY$9=Quarterly_kt!$B$9:DZ$9),Quarterly_kt!$B49:DZ49)/Fuel_Properties!$D$51))/158.987295</f>
        <v>4.630578804957348E-3</v>
      </c>
      <c r="DZ49" s="47">
        <f>((SUMPRODUCT(--(DZ$9=Quarterly_kt!$B$9:EA$9),Quarterly_kt!$B49:EA49)/Fuel_Properties!$D$51))/158.987295</f>
        <v>-8.3574814247731246E-3</v>
      </c>
      <c r="EA49" s="47">
        <f>((SUMPRODUCT(--(EA$9=Quarterly_kt!$B$9:EB$9),Quarterly_kt!$B49:EB49)/Fuel_Properties!$D$51))/158.987295</f>
        <v>-9.9171993201295893E-3</v>
      </c>
      <c r="EB49" s="47">
        <f>((SUMPRODUCT(--(EB$9=Quarterly_kt!$B$9:EC$9),Quarterly_kt!$B49:EC49)/Fuel_Properties!$D$51))/158.987295</f>
        <v>1.5874643885591969E-2</v>
      </c>
      <c r="EC49" s="47">
        <f>((SUMPRODUCT(--(EC$9=Quarterly_kt!$B$9:ED$9),Quarterly_kt!$B49:ED49)/Fuel_Properties!$D$51))/158.987295</f>
        <v>-8.5778120509207474E-3</v>
      </c>
      <c r="ED49" s="47">
        <f>((SUMPRODUCT(--(ED$9=Quarterly_kt!$B$9:EE$9),Quarterly_kt!$B49:EE49)/Fuel_Properties!$D$51))/158.987295</f>
        <v>1.9126111481229575E-2</v>
      </c>
      <c r="EE49" s="47">
        <f>((SUMPRODUCT(--(EE$9=Quarterly_kt!$B$9:EF$9),Quarterly_kt!$B49:EF49)/Fuel_Properties!$D$51))/158.987295</f>
        <v>-2.558882757100767E-2</v>
      </c>
      <c r="EF49" s="47">
        <f>((SUMPRODUCT(--(EF$9=Quarterly_kt!$B$9:EG$9),Quarterly_kt!$B49:EG49)/Fuel_Properties!$D$51))/158.987295</f>
        <v>-6.2069007462806003E-3</v>
      </c>
      <c r="EG49" s="47">
        <f>((SUMPRODUCT(--(EG$9=Quarterly_kt!$B$9:EH$9),Quarterly_kt!$B49:EH49)/Fuel_Properties!$D$51))/158.987295</f>
        <v>-1.9941825465897138E-5</v>
      </c>
      <c r="EH49" s="47">
        <f>((SUMPRODUCT(--(EH$9=Quarterly_kt!$B$9:EI$9),Quarterly_kt!$B49:EI49)/Fuel_Properties!$D$51))/158.987295</f>
        <v>-5.6329887118581135E-3</v>
      </c>
      <c r="EI49" s="47">
        <f>((SUMPRODUCT(--(EI$9=Quarterly_kt!$B$9:EJ$9),Quarterly_kt!$B49:EJ49)/Fuel_Properties!$D$51))/158.987295</f>
        <v>0.11724440315884585</v>
      </c>
      <c r="EJ49" s="47">
        <f>((SUMPRODUCT(--(EJ$9=Quarterly_kt!$B$9:EK$9),Quarterly_kt!$B49:EK49)/Fuel_Properties!$D$51))/158.987295</f>
        <v>-3.1787121331842319E-2</v>
      </c>
      <c r="EK49" s="47">
        <f>((SUMPRODUCT(--(EK$9=Quarterly_kt!$B$9:EL$9),Quarterly_kt!$B49:EL49)/Fuel_Properties!$D$51))/158.987295</f>
        <v>-3.1486053650665036E-2</v>
      </c>
      <c r="EL49" s="47">
        <f>((SUMPRODUCT(--(EL$9=Quarterly_kt!$B$9:EM$9),Quarterly_kt!$B49:EM49)/Fuel_Properties!$D$51))/158.987295</f>
        <v>-2.0096976703863527E-3</v>
      </c>
      <c r="EM49" s="47">
        <f>((SUMPRODUCT(--(EM$9=Quarterly_kt!$B$9:EN$9),Quarterly_kt!$B49:EN49)/Fuel_Properties!$D$51))/158.987295</f>
        <v>3.5931004459088811E-2</v>
      </c>
      <c r="EN49" s="47">
        <f>((SUMPRODUCT(--(EN$9=Quarterly_kt!$B$9:EO$9),Quarterly_kt!$B49:EO49)/Fuel_Properties!$D$51))/158.987295</f>
        <v>-2.1505717996906815E-2</v>
      </c>
      <c r="EO49" s="47">
        <f>((SUMPRODUCT(--(EO$9=Quarterly_kt!$B$9:EP$9),Quarterly_kt!$B49:EP49)/Fuel_Properties!$D$51))/158.987295</f>
        <v>-3.8262953854663641E-2</v>
      </c>
      <c r="EP49" s="47">
        <f>((SUMPRODUCT(--(EP$9=Quarterly_kt!$B$9:EQ$9),Quarterly_kt!$B49:EQ49)/Fuel_Properties!$D$51))/158.987295</f>
        <v>1.0900055101808808E-2</v>
      </c>
      <c r="EQ49" s="47">
        <f>((SUMPRODUCT(--(EQ$9=Quarterly_kt!$B$9:ER$9),Quarterly_kt!$B49:ER49)/Fuel_Properties!$D$51))/158.987295</f>
        <v>-6.8631428229231455E-3</v>
      </c>
      <c r="ER49" s="47">
        <f>((SUMPRODUCT(--(ER$9=Quarterly_kt!$B$9:ES$9),Quarterly_kt!$B49:ES49)/Fuel_Properties!$D$51))/158.987295</f>
        <v>-7.2964616934168671E-3</v>
      </c>
      <c r="ES49" s="47">
        <f>((SUMPRODUCT(--(ES$9=Quarterly_kt!$B$9:ET$9),Quarterly_kt!$B49:ET49)/Fuel_Properties!$D$51))/158.987295</f>
        <v>7.0938663075427828E-3</v>
      </c>
      <c r="ET49" s="47">
        <f>((SUMPRODUCT(--(ET$9=Quarterly_kt!$B$9:EU$9),Quarterly_kt!$B49:EU49)/Fuel_Properties!$D$51))/158.987295</f>
        <v>-1.0252536479626441E-2</v>
      </c>
      <c r="EU49" s="47">
        <f>((SUMPRODUCT(--(EU$9=Quarterly_kt!$B$9:EV$9),Quarterly_kt!$B49:EV49)/Fuel_Properties!$D$51))/158.987295</f>
        <v>1.5891246662700122E-2</v>
      </c>
      <c r="EV49" s="47">
        <f>((SUMPRODUCT(--(EV$9=Quarterly_kt!$B$9:EW$9),Quarterly_kt!$B49:EW49)/Fuel_Properties!$D$51))/158.987295</f>
        <v>2.5985512557156428E-3</v>
      </c>
      <c r="EW49" s="47">
        <f>((SUMPRODUCT(--(EW$9=Quarterly_kt!$B$9:EX$9),Quarterly_kt!$B49:EX49)/Fuel_Properties!$D$51))/158.987295</f>
        <v>-5.1062523801725683E-3</v>
      </c>
      <c r="EX49" s="47">
        <f>((SUMPRODUCT(--(EX$9=Quarterly_kt!$B$9:EY$9),Quarterly_kt!$B49:EY49)/Fuel_Properties!$D$51))/158.987295</f>
        <v>2.1118683729466829E-3</v>
      </c>
      <c r="EY49" s="47">
        <f>((SUMPRODUCT(--(EY$9=Quarterly_kt!$B$9:EZ$9),Quarterly_kt!$B49:EZ49)/Fuel_Properties!$D$51))/158.987295</f>
        <v>-1.1984430907963743E-3</v>
      </c>
      <c r="EZ49" s="47">
        <f>((SUMPRODUCT(--(EZ$9=Quarterly_kt!$B$9:FA$9),Quarterly_kt!$B49:FA49)/Fuel_Properties!$D$51))/158.987295</f>
        <v>-1.8481413329822422E-3</v>
      </c>
      <c r="FA49" s="47">
        <f>((SUMPRODUCT(--(FA$9=Quarterly_kt!$B$9:FB$9),Quarterly_kt!$B49:FB49)/Fuel_Properties!$D$51))/158.987295</f>
        <v>6.1449316173659597E-2</v>
      </c>
      <c r="FB49" s="47">
        <f>((SUMPRODUCT(--(FB$9=Quarterly_kt!$B$9:FC$9),Quarterly_kt!$B49:FC49)/Fuel_Properties!$D$51))/158.987295</f>
        <v>-1.9279723774974028E-2</v>
      </c>
      <c r="FC49" s="47">
        <f>((SUMPRODUCT(--(FC$9=Quarterly_kt!$B$9:FD$9),Quarterly_kt!$B49:FD49)/Fuel_Properties!$D$51))/158.987295</f>
        <v>-8.1551738655600454E-3</v>
      </c>
      <c r="FD49" s="47">
        <f>((SUMPRODUCT(--(FD$9=Quarterly_kt!$B$9:FE$9),Quarterly_kt!$B49:FE49)/Fuel_Properties!$D$51))/158.987295</f>
        <v>-4.6192492645024848E-3</v>
      </c>
      <c r="FE49" s="47">
        <f>((SUMPRODUCT(--(FE$9=Quarterly_kt!$B$9:FF$9),Quarterly_kt!$B49:FF49)/Fuel_Properties!$D$51))/158.987295</f>
        <v>-4.8069305907896976E-3</v>
      </c>
      <c r="FF49" s="47">
        <f>((SUMPRODUCT(--(FF$9=Quarterly_kt!$B$9:FG$9),Quarterly_kt!$B49:FG49)/Fuel_Properties!$D$51))/158.987295</f>
        <v>-8.6978164338634631E-3</v>
      </c>
      <c r="FG49" s="47">
        <f>((SUMPRODUCT(--(FG$9=Quarterly_kt!$B$9:FH$9),Quarterly_kt!$B49:FH49)/Fuel_Properties!$D$51))/158.987295</f>
        <v>4.4196760386637328E-3</v>
      </c>
      <c r="FH49" s="47">
        <f>((SUMPRODUCT(--(FH$9=Quarterly_kt!$B$9:FI$9),Quarterly_kt!$B49:FI49)/Fuel_Properties!$D$51))/158.987295</f>
        <v>1.8130632031316596E-2</v>
      </c>
      <c r="FI49" s="47">
        <f>((SUMPRODUCT(--(FI$9=Quarterly_kt!$B$9:FJ$9),Quarterly_kt!$B49:FJ49)/Fuel_Properties!$D$51))/158.987295</f>
        <v>-1.8398507137803687E-2</v>
      </c>
      <c r="FJ49" s="47">
        <f>((SUMPRODUCT(--(FJ$9=Quarterly_kt!$B$9:FK$9),Quarterly_kt!$B49:FK49)/Fuel_Properties!$D$51))/158.987295</f>
        <v>-8.8347571972126216E-3</v>
      </c>
      <c r="FK49" s="47">
        <f>((SUMPRODUCT(--(FK$9=Quarterly_kt!$B$9:FL$9),Quarterly_kt!$B49:FL49)/Fuel_Properties!$D$51))/158.987295</f>
        <v>-3.9515250192606322E-2</v>
      </c>
      <c r="FL49" s="47">
        <f>((SUMPRODUCT(--(FL$9=Quarterly_kt!$B$9:FN$9),Quarterly_kt!$B49:FN49)/Fuel_Properties!$D$51))/158.987295</f>
        <v>1.7861001699016044E-2</v>
      </c>
      <c r="FM49" s="47">
        <f>((SUMPRODUCT(--(FM$9=Quarterly_kt!$B$9:FO$9),Quarterly_kt!$B49:FO49)/Fuel_Properties!$D$51))/158.987295</f>
        <v>1.307421531622707E-3</v>
      </c>
      <c r="FN49" s="47">
        <f>((SUMPRODUCT(--(FN$9=Quarterly_kt!$B$9:FO$9),Quarterly_kt!$B49:FO49)/Fuel_Properties!$D$51))/158.987295</f>
        <v>5.900657584085452E-3</v>
      </c>
      <c r="FO49" s="47">
        <f>((SUMPRODUCT(--(FO$9=Quarterly_kt!$B$9:FP$9),Quarterly_kt!$B49:FP49)/Fuel_Properties!$D$51))/158.987295</f>
        <v>-5.7901854208098572E-3</v>
      </c>
      <c r="FP49" s="47">
        <f>((SUMPRODUCT(--(FP$9=Quarterly_kt!$B$9:FQ$9),Quarterly_kt!$B49:FQ49)/Fuel_Properties!$D$51))/158.987295</f>
        <v>1.4431629224737124E-3</v>
      </c>
      <c r="FQ49" s="47">
        <f>((SUMPRODUCT(--(FQ$9=Quarterly_kt!$B$9:FR$9),Quarterly_kt!$B49:FR49)/Fuel_Properties!$D$51))/158.987295</f>
        <v>-1.0954541618827642E-3</v>
      </c>
      <c r="FR49" s="47">
        <f>((SUMPRODUCT(--(FR$9=Quarterly_kt!$B$9:FS$9),Quarterly_kt!$B49:FS49)/Fuel_Properties!$D$51))/158.987295</f>
        <v>-4.3944387182132992E-3</v>
      </c>
      <c r="FS49" s="47">
        <f>((SUMPRODUCT(--(FS$9=Quarterly_kt!$B$9:FT$9),Quarterly_kt!$B49:FT49)/Fuel_Properties!$D$51))/158.987295</f>
        <v>1.1986049501722629E-2</v>
      </c>
      <c r="FT49" s="47">
        <f>((SUMPRODUCT(--(FT$9=Quarterly_kt!$B$9:FU$9),Quarterly_kt!$B49:FU49)/Fuel_Properties!$D$51))/158.987295</f>
        <v>1.2559802743210901E-2</v>
      </c>
      <c r="FU49" s="47">
        <f>((SUMPRODUCT(--(FU$9=Quarterly_kt!$B$9:FV$9),Quarterly_kt!$B49:FV49)/Fuel_Properties!$D$51))/158.987295</f>
        <v>-1.1275715494234792E-2</v>
      </c>
      <c r="FV49" s="47">
        <f>((SUMPRODUCT(--(FV$9=Quarterly_kt!$B$9:FW$9),Quarterly_kt!$B49:FW49)/Fuel_Properties!$D$51))/158.987295</f>
        <v>-9.0741333143152039E-3</v>
      </c>
    </row>
    <row r="50" spans="1:178" ht="15" x14ac:dyDescent="0.25">
      <c r="A50" s="49" t="s">
        <v>25</v>
      </c>
      <c r="B50" s="47">
        <f t="shared" ref="B50:BM50" si="66">SUM(B51:B53)</f>
        <v>0.61329307063537253</v>
      </c>
      <c r="C50" s="47">
        <f t="shared" si="66"/>
        <v>8.1659575920205382E-2</v>
      </c>
      <c r="D50" s="47">
        <f t="shared" si="66"/>
        <v>-0.22772479554241185</v>
      </c>
      <c r="E50" s="47">
        <f t="shared" si="66"/>
        <v>-0.60447078759702799</v>
      </c>
      <c r="F50" s="47">
        <f t="shared" si="66"/>
        <v>-0.23259193913310039</v>
      </c>
      <c r="G50" s="47">
        <f t="shared" si="66"/>
        <v>-0.13463153102606476</v>
      </c>
      <c r="H50" s="47">
        <f t="shared" si="66"/>
        <v>-0.10517330943562256</v>
      </c>
      <c r="I50" s="47">
        <f t="shared" si="66"/>
        <v>-5.8871125125555285E-2</v>
      </c>
      <c r="J50" s="47">
        <f t="shared" si="66"/>
        <v>0.21310820888487084</v>
      </c>
      <c r="K50" s="47">
        <f t="shared" si="66"/>
        <v>8.7438141080790108E-2</v>
      </c>
      <c r="L50" s="47">
        <f t="shared" si="66"/>
        <v>-0.38917663207338199</v>
      </c>
      <c r="M50" s="47">
        <f t="shared" si="66"/>
        <v>0.2934635672562293</v>
      </c>
      <c r="N50" s="47">
        <f t="shared" si="66"/>
        <v>-0.37730516570095923</v>
      </c>
      <c r="O50" s="47">
        <f t="shared" si="66"/>
        <v>0.6126968729212009</v>
      </c>
      <c r="P50" s="47">
        <f t="shared" si="66"/>
        <v>0.11321890810336652</v>
      </c>
      <c r="Q50" s="47">
        <f t="shared" si="66"/>
        <v>-0.27745056537975765</v>
      </c>
      <c r="R50" s="47">
        <f t="shared" si="66"/>
        <v>1.0671505172164079E-2</v>
      </c>
      <c r="S50" s="47">
        <f t="shared" si="66"/>
        <v>-0.2940336630697159</v>
      </c>
      <c r="T50" s="47">
        <f t="shared" si="66"/>
        <v>0.31069643014418702</v>
      </c>
      <c r="U50" s="47">
        <f t="shared" si="66"/>
        <v>-0.15246626032472319</v>
      </c>
      <c r="V50" s="47">
        <f t="shared" si="66"/>
        <v>-0.13151408427323941</v>
      </c>
      <c r="W50" s="47">
        <f t="shared" si="66"/>
        <v>0.12522585928317009</v>
      </c>
      <c r="X50" s="47">
        <f t="shared" si="66"/>
        <v>0.23494861705714845</v>
      </c>
      <c r="Y50" s="47">
        <f t="shared" si="66"/>
        <v>-2.1249224875000677E-2</v>
      </c>
      <c r="Z50" s="47">
        <f t="shared" si="66"/>
        <v>0.52805321840176456</v>
      </c>
      <c r="AA50" s="47">
        <f t="shared" si="66"/>
        <v>-0.88155645926320569</v>
      </c>
      <c r="AB50" s="47">
        <f t="shared" si="66"/>
        <v>0.57306645352095187</v>
      </c>
      <c r="AC50" s="47">
        <f t="shared" si="66"/>
        <v>-0.21954968814178435</v>
      </c>
      <c r="AD50" s="47">
        <f t="shared" si="66"/>
        <v>-0.20155919134370309</v>
      </c>
      <c r="AE50" s="47">
        <f t="shared" si="66"/>
        <v>5.5482045812321017E-3</v>
      </c>
      <c r="AF50" s="47">
        <f t="shared" si="66"/>
        <v>-0.11364184405381988</v>
      </c>
      <c r="AG50" s="47">
        <f t="shared" si="66"/>
        <v>0.16573175551318514</v>
      </c>
      <c r="AH50" s="47">
        <f t="shared" si="66"/>
        <v>-0.16855972383561468</v>
      </c>
      <c r="AI50" s="47">
        <f t="shared" si="66"/>
        <v>0.23635008489823547</v>
      </c>
      <c r="AJ50" s="47">
        <f t="shared" si="66"/>
        <v>0.38984380579992239</v>
      </c>
      <c r="AK50" s="47">
        <f t="shared" si="66"/>
        <v>-1.5162592193274791</v>
      </c>
      <c r="AL50" s="47">
        <f t="shared" si="66"/>
        <v>1.1185190921186703</v>
      </c>
      <c r="AM50" s="47">
        <f t="shared" si="66"/>
        <v>0.13860548823421862</v>
      </c>
      <c r="AN50" s="47">
        <f t="shared" si="66"/>
        <v>-0.84419740776113605</v>
      </c>
      <c r="AO50" s="47">
        <f t="shared" si="66"/>
        <v>0.47331271049228246</v>
      </c>
      <c r="AP50" s="47">
        <f t="shared" si="66"/>
        <v>0.26573740606197499</v>
      </c>
      <c r="AQ50" s="47">
        <f t="shared" si="66"/>
        <v>-0.96472879299102932</v>
      </c>
      <c r="AR50" s="47">
        <f t="shared" si="66"/>
        <v>1.1356789399071325</v>
      </c>
      <c r="AS50" s="47">
        <f t="shared" si="66"/>
        <v>-0.17666614491606439</v>
      </c>
      <c r="AT50" s="47">
        <f t="shared" si="66"/>
        <v>-0.50429111331923893</v>
      </c>
      <c r="AU50" s="47">
        <f t="shared" si="66"/>
        <v>0.6506087336682389</v>
      </c>
      <c r="AV50" s="47">
        <f t="shared" si="66"/>
        <v>-0.15526597271227699</v>
      </c>
      <c r="AW50" s="47">
        <f t="shared" si="66"/>
        <v>-0.46619791747269884</v>
      </c>
      <c r="AX50" s="47">
        <f t="shared" si="66"/>
        <v>-2.1414004758699968E-2</v>
      </c>
      <c r="AY50" s="47">
        <f t="shared" si="66"/>
        <v>-8.2277253158573538E-2</v>
      </c>
      <c r="AZ50" s="47">
        <f t="shared" si="66"/>
        <v>0.14250836653120214</v>
      </c>
      <c r="BA50" s="47">
        <f t="shared" si="66"/>
        <v>6.7921390757914923E-2</v>
      </c>
      <c r="BB50" s="47">
        <f t="shared" si="66"/>
        <v>1.0427040252150783</v>
      </c>
      <c r="BC50" s="47">
        <f t="shared" si="66"/>
        <v>0.69306609322776036</v>
      </c>
      <c r="BD50" s="47">
        <f t="shared" si="66"/>
        <v>0.21264088130291975</v>
      </c>
      <c r="BE50" s="47">
        <f t="shared" si="66"/>
        <v>0.47466361283322683</v>
      </c>
      <c r="BF50" s="47">
        <f t="shared" si="66"/>
        <v>7.1973700125299883E-2</v>
      </c>
      <c r="BG50" s="47">
        <f t="shared" si="66"/>
        <v>0.60694364687116287</v>
      </c>
      <c r="BH50" s="47">
        <f t="shared" si="66"/>
        <v>0.48974602987889426</v>
      </c>
      <c r="BI50" s="47">
        <f t="shared" si="66"/>
        <v>0.26996203468285607</v>
      </c>
      <c r="BJ50" s="47">
        <f t="shared" si="66"/>
        <v>0.74983059048051925</v>
      </c>
      <c r="BK50" s="47">
        <f t="shared" si="66"/>
        <v>0.13381030393545412</v>
      </c>
      <c r="BL50" s="47">
        <f t="shared" si="66"/>
        <v>0.28066232917948475</v>
      </c>
      <c r="BM50" s="47">
        <f t="shared" si="66"/>
        <v>0.63595294762134413</v>
      </c>
      <c r="BN50" s="47">
        <f t="shared" ref="BN50:DY50" si="67">SUM(BN51:BN53)</f>
        <v>5.1205575339817996E-2</v>
      </c>
      <c r="BO50" s="47">
        <f t="shared" si="67"/>
        <v>0.80720590614199272</v>
      </c>
      <c r="BP50" s="47">
        <f t="shared" si="67"/>
        <v>-3.6033778086524471E-2</v>
      </c>
      <c r="BQ50" s="47">
        <f t="shared" si="67"/>
        <v>0.34680312094097288</v>
      </c>
      <c r="BR50" s="47">
        <f t="shared" si="67"/>
        <v>-0.19463248788739976</v>
      </c>
      <c r="BS50" s="47">
        <f t="shared" si="67"/>
        <v>4.1437188467851716E-2</v>
      </c>
      <c r="BT50" s="47">
        <f t="shared" si="67"/>
        <v>0.54830042397403522</v>
      </c>
      <c r="BU50" s="47">
        <f t="shared" si="67"/>
        <v>5.0789225451228215E-2</v>
      </c>
      <c r="BV50" s="47">
        <f t="shared" si="67"/>
        <v>-2.9024345948807651E-3</v>
      </c>
      <c r="BW50" s="47">
        <f t="shared" si="67"/>
        <v>-0.26922845753160551</v>
      </c>
      <c r="BX50" s="47">
        <f t="shared" si="67"/>
        <v>0.63545575953343303</v>
      </c>
      <c r="BY50" s="47">
        <f t="shared" si="67"/>
        <v>-0.17826606500516454</v>
      </c>
      <c r="BZ50" s="47">
        <f t="shared" si="67"/>
        <v>1.0295037386556738E-2</v>
      </c>
      <c r="CA50" s="47">
        <f t="shared" si="67"/>
        <v>0.40136759219066792</v>
      </c>
      <c r="CB50" s="47">
        <f t="shared" si="67"/>
        <v>0.52961574608052309</v>
      </c>
      <c r="CC50" s="47">
        <f t="shared" si="67"/>
        <v>-0.42396553990014257</v>
      </c>
      <c r="CD50" s="47">
        <f t="shared" si="67"/>
        <v>-5.1513533633566685E-3</v>
      </c>
      <c r="CE50" s="47">
        <f t="shared" si="67"/>
        <v>0.68180137945315478</v>
      </c>
      <c r="CF50" s="47">
        <f t="shared" si="67"/>
        <v>-0.24161943428822463</v>
      </c>
      <c r="CG50" s="47">
        <f t="shared" si="67"/>
        <v>-0.15140268446967284</v>
      </c>
      <c r="CH50" s="47">
        <f t="shared" si="67"/>
        <v>0.17773865973848368</v>
      </c>
      <c r="CI50" s="47">
        <f t="shared" si="67"/>
        <v>0.11419036635382343</v>
      </c>
      <c r="CJ50" s="47">
        <f t="shared" si="67"/>
        <v>0.10098692825888925</v>
      </c>
      <c r="CK50" s="47">
        <f t="shared" si="67"/>
        <v>-7.4736458099723957E-2</v>
      </c>
      <c r="CL50" s="47">
        <f t="shared" si="67"/>
        <v>1.1943822260117356</v>
      </c>
      <c r="CM50" s="47">
        <f t="shared" si="67"/>
        <v>0.84200530731705747</v>
      </c>
      <c r="CN50" s="47">
        <f t="shared" si="67"/>
        <v>0.66684106794592357</v>
      </c>
      <c r="CO50" s="47">
        <f t="shared" si="67"/>
        <v>-0.33120819576507188</v>
      </c>
      <c r="CP50" s="47">
        <f t="shared" si="67"/>
        <v>4.5007241008279297E-2</v>
      </c>
      <c r="CQ50" s="47">
        <f t="shared" si="67"/>
        <v>0.60135262473652284</v>
      </c>
      <c r="CR50" s="47">
        <f t="shared" si="67"/>
        <v>-0.51430619306413916</v>
      </c>
      <c r="CS50" s="47">
        <f t="shared" si="67"/>
        <v>-4.9576495139957766E-2</v>
      </c>
      <c r="CT50" s="47">
        <f t="shared" si="67"/>
        <v>8.2715132897312027E-2</v>
      </c>
      <c r="CU50" s="47">
        <f t="shared" si="67"/>
        <v>9.1387410400684821E-2</v>
      </c>
      <c r="CV50" s="47">
        <f t="shared" si="67"/>
        <v>-0.23326561261678722</v>
      </c>
      <c r="CW50" s="47">
        <f t="shared" si="67"/>
        <v>5.0650431660282658E-3</v>
      </c>
      <c r="CX50" s="47">
        <f t="shared" si="67"/>
        <v>0.45637964454484065</v>
      </c>
      <c r="CY50" s="47">
        <f t="shared" si="67"/>
        <v>0.37421173960314552</v>
      </c>
      <c r="CZ50" s="47">
        <f t="shared" si="67"/>
        <v>0.27475281745470848</v>
      </c>
      <c r="DA50" s="47">
        <f t="shared" si="67"/>
        <v>-0.17693299292198184</v>
      </c>
      <c r="DB50" s="47">
        <f t="shared" si="67"/>
        <v>0.27203671933459916</v>
      </c>
      <c r="DC50" s="47">
        <f t="shared" si="67"/>
        <v>-0.15312451104184391</v>
      </c>
      <c r="DD50" s="47">
        <f t="shared" si="67"/>
        <v>0.29208787773118883</v>
      </c>
      <c r="DE50" s="47">
        <f t="shared" si="67"/>
        <v>-0.74319105682892861</v>
      </c>
      <c r="DF50" s="47">
        <f t="shared" si="67"/>
        <v>0.36335852132164498</v>
      </c>
      <c r="DG50" s="47">
        <f t="shared" si="67"/>
        <v>0.28464375775427098</v>
      </c>
      <c r="DH50" s="47">
        <f t="shared" si="67"/>
        <v>-0.11757803156298233</v>
      </c>
      <c r="DI50" s="47">
        <f t="shared" si="67"/>
        <v>-0.42344524531663497</v>
      </c>
      <c r="DJ50" s="47">
        <f t="shared" si="67"/>
        <v>-0.11168378706822611</v>
      </c>
      <c r="DK50" s="47">
        <f t="shared" si="67"/>
        <v>0.40167203352691239</v>
      </c>
      <c r="DL50" s="47">
        <f t="shared" si="67"/>
        <v>-0.22566316886866766</v>
      </c>
      <c r="DM50" s="47">
        <f t="shared" si="67"/>
        <v>0.16973823379724573</v>
      </c>
      <c r="DN50" s="47">
        <f t="shared" si="67"/>
        <v>0.17574284931469988</v>
      </c>
      <c r="DO50" s="47">
        <f t="shared" si="67"/>
        <v>6.1792730586074276E-2</v>
      </c>
      <c r="DP50" s="47">
        <f t="shared" si="67"/>
        <v>-0.28698426030002233</v>
      </c>
      <c r="DQ50" s="47">
        <f t="shared" si="67"/>
        <v>-0.58986919734594123</v>
      </c>
      <c r="DR50" s="47">
        <f t="shared" si="67"/>
        <v>0.37445243600485945</v>
      </c>
      <c r="DS50" s="47">
        <f t="shared" si="67"/>
        <v>0.38100349869968886</v>
      </c>
      <c r="DT50" s="47">
        <f t="shared" si="67"/>
        <v>4.6372672103210597E-2</v>
      </c>
      <c r="DU50" s="47">
        <f t="shared" si="67"/>
        <v>-0.1092073310484398</v>
      </c>
      <c r="DV50" s="47">
        <f t="shared" si="67"/>
        <v>0.50164289538182005</v>
      </c>
      <c r="DW50" s="47">
        <f t="shared" si="67"/>
        <v>-0.12832696221054829</v>
      </c>
      <c r="DX50" s="47">
        <f t="shared" si="67"/>
        <v>-0.60015668614666173</v>
      </c>
      <c r="DY50" s="47">
        <f t="shared" si="67"/>
        <v>0.1079922826766983</v>
      </c>
      <c r="DZ50" s="47">
        <f t="shared" ref="DZ50:FD50" si="68">SUM(DZ51:DZ53)</f>
        <v>-0.17407412446334602</v>
      </c>
      <c r="EA50" s="47">
        <f t="shared" si="68"/>
        <v>1.7020675542291031E-2</v>
      </c>
      <c r="EB50" s="47">
        <f t="shared" si="68"/>
        <v>0.13932418098454957</v>
      </c>
      <c r="EC50" s="47">
        <f t="shared" si="68"/>
        <v>-0.17547293815875556</v>
      </c>
      <c r="ED50" s="47">
        <f t="shared" si="68"/>
        <v>6.8369638126690335E-2</v>
      </c>
      <c r="EE50" s="47">
        <f t="shared" si="68"/>
        <v>0.40211107869172347</v>
      </c>
      <c r="EF50" s="47">
        <f t="shared" si="68"/>
        <v>-0.28424533936571728</v>
      </c>
      <c r="EG50" s="47">
        <f t="shared" si="68"/>
        <v>8.0062808946556527E-2</v>
      </c>
      <c r="EH50" s="47">
        <f t="shared" si="68"/>
        <v>-0.1189571041899706</v>
      </c>
      <c r="EI50" s="47">
        <f t="shared" si="68"/>
        <v>0.40781616636114365</v>
      </c>
      <c r="EJ50" s="47">
        <f t="shared" si="68"/>
        <v>4.3157172393800625E-2</v>
      </c>
      <c r="EK50" s="47">
        <f t="shared" si="68"/>
        <v>-0.29497699585464598</v>
      </c>
      <c r="EL50" s="47">
        <f t="shared" si="68"/>
        <v>0.10447883407466821</v>
      </c>
      <c r="EM50" s="47">
        <f t="shared" si="68"/>
        <v>-0.1687242448596406</v>
      </c>
      <c r="EN50" s="47">
        <f t="shared" si="68"/>
        <v>-0.13389119053229254</v>
      </c>
      <c r="EO50" s="47">
        <f t="shared" si="68"/>
        <v>0.22153850826090757</v>
      </c>
      <c r="EP50" s="47">
        <f t="shared" si="68"/>
        <v>3.2022911944642386E-2</v>
      </c>
      <c r="EQ50" s="47">
        <f t="shared" si="68"/>
        <v>0.2771911209031277</v>
      </c>
      <c r="ER50" s="47">
        <f t="shared" si="68"/>
        <v>-0.42642313402124327</v>
      </c>
      <c r="ES50" s="47">
        <f t="shared" si="68"/>
        <v>0.25033895580805776</v>
      </c>
      <c r="ET50" s="47">
        <f t="shared" si="68"/>
        <v>-0.50491914245670033</v>
      </c>
      <c r="EU50" s="47">
        <f t="shared" si="68"/>
        <v>0.10758934261558645</v>
      </c>
      <c r="EV50" s="47">
        <f t="shared" si="68"/>
        <v>-0.10054516635170456</v>
      </c>
      <c r="EW50" s="47">
        <f t="shared" si="68"/>
        <v>0.21890131971090032</v>
      </c>
      <c r="EX50" s="47">
        <f t="shared" si="68"/>
        <v>6.6900990165874238E-4</v>
      </c>
      <c r="EY50" s="47">
        <f t="shared" si="68"/>
        <v>-4.7324900972766371E-3</v>
      </c>
      <c r="EZ50" s="47">
        <f t="shared" si="68"/>
        <v>0.42883187928075228</v>
      </c>
      <c r="FA50" s="47">
        <f t="shared" si="68"/>
        <v>-0.3680465671187706</v>
      </c>
      <c r="FB50" s="47">
        <f t="shared" si="68"/>
        <v>7.2675563576047555E-2</v>
      </c>
      <c r="FC50" s="47">
        <f t="shared" si="68"/>
        <v>0.43098858013445429</v>
      </c>
      <c r="FD50" s="47">
        <f t="shared" si="68"/>
        <v>-0.56784618735902925</v>
      </c>
      <c r="FE50" s="47">
        <f t="shared" ref="FE50:FP50" si="69">SUM(FE51:FE53)</f>
        <v>0.27128563320768262</v>
      </c>
      <c r="FF50" s="47">
        <f t="shared" si="69"/>
        <v>-0.17930550006381044</v>
      </c>
      <c r="FG50" s="47">
        <f t="shared" si="69"/>
        <v>0.46947260359264786</v>
      </c>
      <c r="FH50" s="47">
        <f t="shared" si="69"/>
        <v>-0.14821617110042778</v>
      </c>
      <c r="FI50" s="47">
        <f t="shared" si="69"/>
        <v>-0.31552305817679566</v>
      </c>
      <c r="FJ50" s="47">
        <f t="shared" si="69"/>
        <v>-6.8384929642258008E-2</v>
      </c>
      <c r="FK50" s="47">
        <f t="shared" si="69"/>
        <v>0.52039863004262543</v>
      </c>
      <c r="FL50" s="47">
        <f t="shared" si="69"/>
        <v>-0.32949161585216091</v>
      </c>
      <c r="FM50" s="47">
        <f t="shared" si="69"/>
        <v>-0.28905481296578489</v>
      </c>
      <c r="FN50" s="47">
        <f t="shared" si="69"/>
        <v>3.207028891091708E-4</v>
      </c>
      <c r="FO50" s="47">
        <f t="shared" si="69"/>
        <v>0.37486561715749867</v>
      </c>
      <c r="FP50" s="47">
        <f t="shared" si="69"/>
        <v>2.2820773256328371E-2</v>
      </c>
      <c r="FQ50" s="47">
        <f t="shared" ref="FQ50:FS50" si="70">SUM(FQ51:FQ53)</f>
        <v>0.25987725184747845</v>
      </c>
      <c r="FR50" s="47">
        <f t="shared" si="70"/>
        <v>-0.65671743158138118</v>
      </c>
      <c r="FS50" s="47">
        <f t="shared" si="70"/>
        <v>0.63534747029736161</v>
      </c>
      <c r="FT50" s="47">
        <f t="shared" ref="FT50:FU50" si="71">SUM(FT51:FT53)</f>
        <v>-0.25307709665389833</v>
      </c>
      <c r="FU50" s="47">
        <f t="shared" si="71"/>
        <v>-0.23520799118149305</v>
      </c>
      <c r="FV50" s="47">
        <f t="shared" ref="FV50" si="72">SUM(FV51:FV53)</f>
        <v>0.25465026589821477</v>
      </c>
    </row>
    <row r="51" spans="1:178" ht="17.25" x14ac:dyDescent="0.25">
      <c r="A51" s="50" t="s">
        <v>103</v>
      </c>
      <c r="B51" s="47">
        <f>(SUMPRODUCT(--(B$9=Quarterly_kt!$B$9:C$9),Quarterly_kt!$B51:C51)/INDEX(Fuel_Properties!$B$31:$IV$42,MATCH("D_Petrol_Regular",Fuel_Properties!$B$31:$B$42,0),MATCH(YEAR(B$9),Fuel_Properties!$B$31:$EI$31,0)))/158.987295</f>
        <v>0.11683745268160556</v>
      </c>
      <c r="C51" s="47">
        <f>(SUMPRODUCT(--(C$9=Quarterly_kt!$B$9:D$9),Quarterly_kt!$B51:D51)/INDEX(Fuel_Properties!$B$31:$IV$42,MATCH("D_Petrol_Regular",Fuel_Properties!$B$31:$B$42,0),MATCH(YEAR(C$9),Fuel_Properties!$B$31:$EI$31,0)))/158.987295</f>
        <v>1.3234564782406719E-3</v>
      </c>
      <c r="D51" s="47">
        <f>(SUMPRODUCT(--(D$9=Quarterly_kt!$B$9:E$9),Quarterly_kt!$B51:E51)/INDEX(Fuel_Properties!$B$31:$IV$42,MATCH("D_Petrol_Regular",Fuel_Properties!$B$31:$B$42,0),MATCH(YEAR(D$9),Fuel_Properties!$B$31:$EI$31,0)))/158.987295</f>
        <v>4.5243547426009466E-2</v>
      </c>
      <c r="E51" s="47">
        <f>(SUMPRODUCT(--(E$9=Quarterly_kt!$B$9:F$9),Quarterly_kt!$B51:F51)/INDEX(Fuel_Properties!$B$31:$IV$42,MATCH("D_Petrol_Regular",Fuel_Properties!$B$31:$B$42,0),MATCH(YEAR(E$9),Fuel_Properties!$B$31:$EI$31,0)))/158.987295</f>
        <v>-3.9143770452579739E-2</v>
      </c>
      <c r="F51" s="47">
        <f>(SUMPRODUCT(--(F$9=Quarterly_kt!$B$9:G$9),Quarterly_kt!$B51:G51)/INDEX(Fuel_Properties!$B$31:$IV$42,MATCH("D_Petrol_Regular",Fuel_Properties!$B$31:$B$42,0),MATCH(YEAR(F$9),Fuel_Properties!$B$31:$EI$31,0)))/158.987295</f>
        <v>-1.9198602629863011E-2</v>
      </c>
      <c r="G51" s="47">
        <f>(SUMPRODUCT(--(G$9=Quarterly_kt!$B$9:H$9),Quarterly_kt!$B51:H51)/INDEX(Fuel_Properties!$B$31:$IV$42,MATCH("D_Petrol_Regular",Fuel_Properties!$B$31:$B$42,0),MATCH(YEAR(G$9),Fuel_Properties!$B$31:$EI$31,0)))/158.987295</f>
        <v>-7.1110334619315846E-2</v>
      </c>
      <c r="H51" s="47">
        <f>(SUMPRODUCT(--(H$9=Quarterly_kt!$B$9:I$9),Quarterly_kt!$B51:I51)/INDEX(Fuel_Properties!$B$31:$IV$42,MATCH("D_Petrol_Regular",Fuel_Properties!$B$31:$B$42,0),MATCH(YEAR(H$9),Fuel_Properties!$B$31:$EI$31,0)))/158.987295</f>
        <v>-2.9099075130548002E-2</v>
      </c>
      <c r="I51" s="47">
        <f>(SUMPRODUCT(--(I$9=Quarterly_kt!$B$9:J$9),Quarterly_kt!$B51:J51)/INDEX(Fuel_Properties!$B$31:$IV$42,MATCH("D_Petrol_Regular",Fuel_Properties!$B$31:$B$42,0),MATCH(YEAR(I$9),Fuel_Properties!$B$31:$EI$31,0)))/158.987295</f>
        <v>-0.10988082247546874</v>
      </c>
      <c r="J51" s="47">
        <f>(SUMPRODUCT(--(J$9=Quarterly_kt!$B$9:K$9),Quarterly_kt!$B51:K51)/INDEX(Fuel_Properties!$B$31:$IV$42,MATCH("D_Petrol_Regular",Fuel_Properties!$B$31:$B$42,0),MATCH(YEAR(J$9),Fuel_Properties!$B$31:$EI$31,0)))/158.987295</f>
        <v>1.9902749345850033E-2</v>
      </c>
      <c r="K51" s="47">
        <f>(SUMPRODUCT(--(K$9=Quarterly_kt!$B$9:L$9),Quarterly_kt!$B51:L51)/INDEX(Fuel_Properties!$B$31:$IV$42,MATCH("D_Petrol_Regular",Fuel_Properties!$B$31:$B$42,0),MATCH(YEAR(K$9),Fuel_Properties!$B$31:$EI$31,0)))/158.987295</f>
        <v>2.3983406820425421E-2</v>
      </c>
      <c r="L51" s="47">
        <f>(SUMPRODUCT(--(L$9=Quarterly_kt!$B$9:M$9),Quarterly_kt!$B51:M51)/INDEX(Fuel_Properties!$B$31:$IV$42,MATCH("D_Petrol_Regular",Fuel_Properties!$B$31:$B$42,0),MATCH(YEAR(L$9),Fuel_Properties!$B$31:$EI$31,0)))/158.987295</f>
        <v>-4.5633797413182998E-2</v>
      </c>
      <c r="M51" s="47">
        <f>(SUMPRODUCT(--(M$9=Quarterly_kt!$B$9:N$9),Quarterly_kt!$B51:N51)/INDEX(Fuel_Properties!$B$31:$IV$42,MATCH("D_Petrol_Regular",Fuel_Properties!$B$31:$B$42,0),MATCH(YEAR(M$9),Fuel_Properties!$B$31:$EI$31,0)))/158.987295</f>
        <v>4.0043042162153548E-3</v>
      </c>
      <c r="N51" s="47">
        <f>(SUMPRODUCT(--(N$9=Quarterly_kt!$B$9:O$9),Quarterly_kt!$B51:O51)/INDEX(Fuel_Properties!$B$31:$IV$42,MATCH("D_Petrol_Regular",Fuel_Properties!$B$31:$B$42,0),MATCH(YEAR(N$9),Fuel_Properties!$B$31:$EI$31,0)))/158.987295</f>
        <v>-3.6836205311031892E-2</v>
      </c>
      <c r="O51" s="47">
        <f>(SUMPRODUCT(--(O$9=Quarterly_kt!$B$9:P$9),Quarterly_kt!$B51:P51)/INDEX(Fuel_Properties!$B$31:$IV$42,MATCH("D_Petrol_Regular",Fuel_Properties!$B$31:$B$42,0),MATCH(YEAR(O$9),Fuel_Properties!$B$31:$EI$31,0)))/158.987295</f>
        <v>8.9689627486925189E-2</v>
      </c>
      <c r="P51" s="47">
        <f>(SUMPRODUCT(--(P$9=Quarterly_kt!$B$9:Q$9),Quarterly_kt!$B51:Q51)/INDEX(Fuel_Properties!$B$31:$IV$42,MATCH("D_Petrol_Regular",Fuel_Properties!$B$31:$B$42,0),MATCH(YEAR(P$9),Fuel_Properties!$B$31:$EI$31,0)))/158.987295</f>
        <v>1.3251532173153347E-2</v>
      </c>
      <c r="Q51" s="47">
        <f>(SUMPRODUCT(--(Q$9=Quarterly_kt!$B$9:R$9),Quarterly_kt!$B51:R51)/INDEX(Fuel_Properties!$B$31:$IV$42,MATCH("D_Petrol_Regular",Fuel_Properties!$B$31:$B$42,0),MATCH(YEAR(Q$9),Fuel_Properties!$B$31:$EI$31,0)))/158.987295</f>
        <v>-1.7035260309661918E-2</v>
      </c>
      <c r="R51" s="47">
        <f>(SUMPRODUCT(--(R$9=Quarterly_kt!$B$9:S$9),Quarterly_kt!$B51:S51)/INDEX(Fuel_Properties!$B$31:$IV$42,MATCH("D_Petrol_Regular",Fuel_Properties!$B$31:$B$42,0),MATCH(YEAR(R$9),Fuel_Properties!$B$31:$EI$31,0)))/158.987295</f>
        <v>-4.2257286654594634E-2</v>
      </c>
      <c r="S51" s="47">
        <f>(SUMPRODUCT(--(S$9=Quarterly_kt!$B$9:T$9),Quarterly_kt!$B51:T51)/INDEX(Fuel_Properties!$B$31:$IV$42,MATCH("D_Petrol_Regular",Fuel_Properties!$B$31:$B$42,0),MATCH(YEAR(S$9),Fuel_Properties!$B$31:$EI$31,0)))/158.987295</f>
        <v>-5.3930851488307181E-2</v>
      </c>
      <c r="T51" s="47">
        <f>(SUMPRODUCT(--(T$9=Quarterly_kt!$B$9:U$9),Quarterly_kt!$B51:U51)/INDEX(Fuel_Properties!$B$31:$IV$42,MATCH("D_Petrol_Regular",Fuel_Properties!$B$31:$B$42,0),MATCH(YEAR(T$9),Fuel_Properties!$B$31:$EI$31,0)))/158.987295</f>
        <v>4.0984732348593983E-2</v>
      </c>
      <c r="U51" s="47">
        <f>(SUMPRODUCT(--(U$9=Quarterly_kt!$B$9:V$9),Quarterly_kt!$B51:V51)/INDEX(Fuel_Properties!$B$31:$IV$42,MATCH("D_Petrol_Regular",Fuel_Properties!$B$31:$B$42,0),MATCH(YEAR(U$9),Fuel_Properties!$B$31:$EI$31,0)))/158.987295</f>
        <v>1.9529466749423175E-2</v>
      </c>
      <c r="V51" s="47">
        <f>(SUMPRODUCT(--(V$9=Quarterly_kt!$B$9:W$9),Quarterly_kt!$B51:W51)/INDEX(Fuel_Properties!$B$31:$IV$42,MATCH("D_Petrol_Regular",Fuel_Properties!$B$31:$B$42,0),MATCH(YEAR(V$9),Fuel_Properties!$B$31:$EI$31,0)))/158.987295</f>
        <v>-7.3816633443410551E-2</v>
      </c>
      <c r="W51" s="47">
        <f>(SUMPRODUCT(--(W$9=Quarterly_kt!$B$9:X$9),Quarterly_kt!$B51:X51)/INDEX(Fuel_Properties!$B$31:$IV$42,MATCH("D_Petrol_Regular",Fuel_Properties!$B$31:$B$42,0),MATCH(YEAR(W$9),Fuel_Properties!$B$31:$EI$31,0)))/158.987295</f>
        <v>2.2973847070998248E-2</v>
      </c>
      <c r="X51" s="47">
        <f>(SUMPRODUCT(--(X$9=Quarterly_kt!$B$9:Y$9),Quarterly_kt!$B51:Y51)/INDEX(Fuel_Properties!$B$31:$IV$42,MATCH("D_Petrol_Regular",Fuel_Properties!$B$31:$B$42,0),MATCH(YEAR(X$9),Fuel_Properties!$B$31:$EI$31,0)))/158.987295</f>
        <v>-1.4184738664220476E-2</v>
      </c>
      <c r="Y51" s="47">
        <f>(SUMPRODUCT(--(Y$9=Quarterly_kt!$B$9:Z$9),Quarterly_kt!$B51:Z51)/INDEX(Fuel_Properties!$B$31:$IV$42,MATCH("D_Petrol_Regular",Fuel_Properties!$B$31:$B$42,0),MATCH(YEAR(Y$9),Fuel_Properties!$B$31:$EI$31,0)))/158.987295</f>
        <v>2.4136113337145496E-2</v>
      </c>
      <c r="Z51" s="47">
        <f>(SUMPRODUCT(--(Z$9=Quarterly_kt!$B$9:AA$9),Quarterly_kt!$B51:AA51)/INDEX(Fuel_Properties!$B$31:$IV$42,MATCH("D_Petrol_Regular",Fuel_Properties!$B$31:$B$42,0),MATCH(YEAR(Z$9),Fuel_Properties!$B$31:$EI$31,0)))/158.987295</f>
        <v>3.6208411853404919E-2</v>
      </c>
      <c r="AA51" s="47">
        <f>(SUMPRODUCT(--(AA$9=Quarterly_kt!$B$9:AB$9),Quarterly_kt!$B51:AB51)/INDEX(Fuel_Properties!$B$31:$IV$42,MATCH("D_Petrol_Regular",Fuel_Properties!$B$31:$B$42,0),MATCH(YEAR(AA$9),Fuel_Properties!$B$31:$EI$31,0)))/158.987295</f>
        <v>-4.4191569199715598E-2</v>
      </c>
      <c r="AB51" s="47">
        <f>(SUMPRODUCT(--(AB$9=Quarterly_kt!$B$9:AC$9),Quarterly_kt!$B51:AC51)/INDEX(Fuel_Properties!$B$31:$IV$42,MATCH("D_Petrol_Regular",Fuel_Properties!$B$31:$B$42,0),MATCH(YEAR(AB$9),Fuel_Properties!$B$31:$EI$31,0)))/158.987295</f>
        <v>9.4508366458980926E-3</v>
      </c>
      <c r="AC51" s="47">
        <f>(SUMPRODUCT(--(AC$9=Quarterly_kt!$B$9:AD$9),Quarterly_kt!$B51:AD51)/INDEX(Fuel_Properties!$B$31:$IV$42,MATCH("D_Petrol_Regular",Fuel_Properties!$B$31:$B$42,0),MATCH(YEAR(AC$9),Fuel_Properties!$B$31:$EI$31,0)))/158.987295</f>
        <v>8.3988584196042302E-3</v>
      </c>
      <c r="AD51" s="47">
        <f>(SUMPRODUCT(--(AD$9=Quarterly_kt!$B$9:AE$9),Quarterly_kt!$B51:AE51)/INDEX(Fuel_Properties!$B$31:$IV$42,MATCH("D_Petrol_Regular",Fuel_Properties!$B$31:$B$42,0),MATCH(YEAR(AD$9),Fuel_Properties!$B$31:$EI$31,0)))/158.987295</f>
        <v>-5.0291346173145346E-2</v>
      </c>
      <c r="AE51" s="47">
        <f>(SUMPRODUCT(--(AE$9=Quarterly_kt!$B$9:AF$9),Quarterly_kt!$B51:AF51)/INDEX(Fuel_Properties!$B$31:$IV$42,MATCH("D_Petrol_Regular",Fuel_Properties!$B$31:$B$42,0),MATCH(YEAR(AE$9),Fuel_Properties!$B$31:$EI$31,0)))/158.987295</f>
        <v>-1.288673327209983E-2</v>
      </c>
      <c r="AF51" s="47">
        <f>(SUMPRODUCT(--(AF$9=Quarterly_kt!$B$9:AG$9),Quarterly_kt!$B51:AG51)/INDEX(Fuel_Properties!$B$31:$IV$42,MATCH("D_Petrol_Regular",Fuel_Properties!$B$31:$B$42,0),MATCH(YEAR(AF$9),Fuel_Properties!$B$31:$EI$31,0)))/158.987295</f>
        <v>-4.801771581309084E-3</v>
      </c>
      <c r="AG51" s="47">
        <f>(SUMPRODUCT(--(AG$9=Quarterly_kt!$B$9:AH$9),Quarterly_kt!$B51:AH51)/INDEX(Fuel_Properties!$B$31:$IV$42,MATCH("D_Petrol_Regular",Fuel_Properties!$B$31:$B$42,0),MATCH(YEAR(AG$9),Fuel_Properties!$B$31:$EI$31,0)))/158.987295</f>
        <v>4.7678367998157362E-2</v>
      </c>
      <c r="AH51" s="47">
        <f>(SUMPRODUCT(--(AH$9=Quarterly_kt!$B$9:AI$9),Quarterly_kt!$B51:AI51)/INDEX(Fuel_Properties!$B$31:$IV$42,MATCH("D_Petrol_Regular",Fuel_Properties!$B$31:$B$42,0),MATCH(YEAR(AH$9),Fuel_Properties!$B$31:$EI$31,0)))/158.987295</f>
        <v>-3.1813857650016035E-2</v>
      </c>
      <c r="AI51" s="47">
        <f>(SUMPRODUCT(--(AI$9=Quarterly_kt!$B$9:AJ$9),Quarterly_kt!$B51:AJ51)/INDEX(Fuel_Properties!$B$31:$IV$42,MATCH("D_Petrol_Regular",Fuel_Properties!$B$31:$B$42,0),MATCH(YEAR(AI$9),Fuel_Properties!$B$31:$EI$31,0)))/158.987295</f>
        <v>9.1623910032046266E-4</v>
      </c>
      <c r="AJ51" s="47">
        <f>(SUMPRODUCT(--(AJ$9=Quarterly_kt!$B$9:AK$9),Quarterly_kt!$B51:AK51)/INDEX(Fuel_Properties!$B$31:$IV$42,MATCH("D_Petrol_Regular",Fuel_Properties!$B$31:$B$42,0),MATCH(YEAR(AJ$9),Fuel_Properties!$B$31:$EI$31,0)))/158.987295</f>
        <v>1.6882553792941866E-3</v>
      </c>
      <c r="AK51" s="47">
        <f>(SUMPRODUCT(--(AK$9=Quarterly_kt!$B$9:AL$9),Quarterly_kt!$B51:AL51)/INDEX(Fuel_Properties!$B$31:$IV$42,MATCH("D_Petrol_Regular",Fuel_Properties!$B$31:$B$42,0),MATCH(YEAR(AK$9),Fuel_Properties!$B$31:$EI$31,0)))/158.987295</f>
        <v>-6.891305751762139E-2</v>
      </c>
      <c r="AL51" s="47">
        <f>(SUMPRODUCT(--(AL$9=Quarterly_kt!$B$9:AM$9),Quarterly_kt!$B51:AM51)/INDEX(Fuel_Properties!$B$31:$IV$42,MATCH("D_Petrol_Regular",Fuel_Properties!$B$31:$B$42,0),MATCH(YEAR(AL$9),Fuel_Properties!$B$31:$EI$31,0)))/158.987295</f>
        <v>3.8991063935859653E-2</v>
      </c>
      <c r="AM51" s="47">
        <f>(SUMPRODUCT(--(AM$9=Quarterly_kt!$B$9:AN$9),Quarterly_kt!$B51:AN51)/INDEX(Fuel_Properties!$B$31:$IV$42,MATCH("D_Petrol_Regular",Fuel_Properties!$B$31:$B$42,0),MATCH(YEAR(AM$9),Fuel_Properties!$B$31:$EI$31,0)))/158.987295</f>
        <v>3.3188216300496731E-2</v>
      </c>
      <c r="AN51" s="47">
        <f>(SUMPRODUCT(--(AN$9=Quarterly_kt!$B$9:AO$9),Quarterly_kt!$B51:AO51)/INDEX(Fuel_Properties!$B$31:$IV$42,MATCH("D_Petrol_Regular",Fuel_Properties!$B$31:$B$42,0),MATCH(YEAR(AN$9),Fuel_Properties!$B$31:$EI$31,0)))/158.987295</f>
        <v>5.391388409756051E-2</v>
      </c>
      <c r="AO51" s="47">
        <f>(SUMPRODUCT(--(AO$9=Quarterly_kt!$B$9:AP$9),Quarterly_kt!$B51:AP51)/INDEX(Fuel_Properties!$B$31:$IV$42,MATCH("D_Petrol_Regular",Fuel_Properties!$B$31:$B$42,0),MATCH(YEAR(AO$9),Fuel_Properties!$B$31:$EI$31,0)))/158.987295</f>
        <v>2.4560298105812374E-2</v>
      </c>
      <c r="AP51" s="47">
        <f>(SUMPRODUCT(--(AP$9=Quarterly_kt!$B$9:AQ$9),Quarterly_kt!$B51:AQ51)/INDEX(Fuel_Properties!$B$31:$IV$42,MATCH("D_Petrol_Regular",Fuel_Properties!$B$31:$B$42,0),MATCH(YEAR(AP$9),Fuel_Properties!$B$31:$EI$31,0)))/158.987295</f>
        <v>4.6719710420970215E-2</v>
      </c>
      <c r="AQ51" s="47">
        <f>(SUMPRODUCT(--(AQ$9=Quarterly_kt!$B$9:AR$9),Quarterly_kt!$B51:AR51)/INDEX(Fuel_Properties!$B$31:$IV$42,MATCH("D_Petrol_Regular",Fuel_Properties!$B$31:$B$42,0),MATCH(YEAR(AQ$9),Fuel_Properties!$B$31:$EI$31,0)))/158.987295</f>
        <v>-0.19618545550843222</v>
      </c>
      <c r="AR51" s="47">
        <f>(SUMPRODUCT(--(AR$9=Quarterly_kt!$B$9:AS$9),Quarterly_kt!$B51:AS51)/INDEX(Fuel_Properties!$B$31:$IV$42,MATCH("D_Petrol_Regular",Fuel_Properties!$B$31:$B$42,0),MATCH(YEAR(AR$9),Fuel_Properties!$B$31:$EI$31,0)))/158.987295</f>
        <v>0.17140458132291306</v>
      </c>
      <c r="AS51" s="47">
        <f>(SUMPRODUCT(--(AS$9=Quarterly_kt!$B$9:AT$9),Quarterly_kt!$B51:AT51)/INDEX(Fuel_Properties!$B$31:$IV$42,MATCH("D_Petrol_Regular",Fuel_Properties!$B$31:$B$42,0),MATCH(YEAR(AS$9),Fuel_Properties!$B$31:$EI$31,0)))/158.987295</f>
        <v>2.1964287321571057E-2</v>
      </c>
      <c r="AT51" s="47">
        <f>(SUMPRODUCT(--(AT$9=Quarterly_kt!$B$9:AU$9),Quarterly_kt!$B51:AU51)/INDEX(Fuel_Properties!$B$31:$IV$42,MATCH("D_Petrol_Regular",Fuel_Properties!$B$31:$B$42,0),MATCH(YEAR(AT$9),Fuel_Properties!$B$31:$EI$31,0)))/158.987295</f>
        <v>-8.0586622351333959E-2</v>
      </c>
      <c r="AU51" s="47">
        <f>(SUMPRODUCT(--(AU$9=Quarterly_kt!$B$9:AV$9),Quarterly_kt!$B51:AV51)/INDEX(Fuel_Properties!$B$31:$IV$42,MATCH("D_Petrol_Regular",Fuel_Properties!$B$31:$B$42,0),MATCH(YEAR(AU$9),Fuel_Properties!$B$31:$EI$31,0)))/158.987295</f>
        <v>0.10788715406273439</v>
      </c>
      <c r="AV51" s="47">
        <f>(SUMPRODUCT(--(AV$9=Quarterly_kt!$B$9:AW$9),Quarterly_kt!$B51:AW51)/INDEX(Fuel_Properties!$B$31:$IV$42,MATCH("D_Petrol_Regular",Fuel_Properties!$B$31:$B$42,0),MATCH(YEAR(AV$9),Fuel_Properties!$B$31:$EI$31,0)))/158.987295</f>
        <v>7.5216443180011222E-2</v>
      </c>
      <c r="AW51" s="47">
        <f>(SUMPRODUCT(--(AW$9=Quarterly_kt!$B$9:AX$9),Quarterly_kt!$B51:AX51)/INDEX(Fuel_Properties!$B$31:$IV$42,MATCH("D_Petrol_Regular",Fuel_Properties!$B$31:$B$42,0),MATCH(YEAR(AW$9),Fuel_Properties!$B$31:$EI$31,0)))/158.987295</f>
        <v>-0.18264547769258538</v>
      </c>
      <c r="AX51" s="47">
        <f>(SUMPRODUCT(--(AX$9=Quarterly_kt!$B$9:AY$9),Quarterly_kt!$B51:AY51)/INDEX(Fuel_Properties!$B$31:$IV$42,MATCH("D_Petrol_Regular",Fuel_Properties!$B$31:$B$42,0),MATCH(YEAR(AX$9),Fuel_Properties!$B$31:$EI$31,0)))/158.987295</f>
        <v>-4.241847686668806E-3</v>
      </c>
      <c r="AY51" s="47">
        <f>(SUMPRODUCT(--(AY$9=Quarterly_kt!$B$9:AZ$9),Quarterly_kt!$B51:AZ51)/INDEX(Fuel_Properties!$B$31:$IV$42,MATCH("D_Petrol_Regular",Fuel_Properties!$B$31:$B$42,0),MATCH(YEAR(AY$9),Fuel_Properties!$B$31:$EI$31,0)))/158.987295</f>
        <v>-4.1926422535034473E-2</v>
      </c>
      <c r="AZ51" s="47">
        <f>(SUMPRODUCT(--(AZ$9=Quarterly_kt!$B$9:BA$9),Quarterly_kt!$B51:BA51)/INDEX(Fuel_Properties!$B$31:$IV$42,MATCH("D_Petrol_Regular",Fuel_Properties!$B$31:$B$42,0),MATCH(YEAR(AZ$9),Fuel_Properties!$B$31:$EI$31,0)))/158.987295</f>
        <v>-1.4167771273473828E-3</v>
      </c>
      <c r="BA51" s="47">
        <f>(SUMPRODUCT(--(BA$9=Quarterly_kt!$B$9:BB$9),Quarterly_kt!$B51:BB51)/INDEX(Fuel_Properties!$B$31:$IV$42,MATCH("D_Petrol_Regular",Fuel_Properties!$B$31:$B$42,0),MATCH(YEAR(BA$9),Fuel_Properties!$B$31:$EI$31,0)))/158.987295</f>
        <v>-4.5124775690782742E-2</v>
      </c>
      <c r="BB51" s="47">
        <f>(SUMPRODUCT(--(BB$9=Quarterly_kt!$B$9:BC$9),Quarterly_kt!$B51:BC51)/INDEX(Fuel_Properties!$B$31:$IV$42,MATCH("D_Petrol_Regular",Fuel_Properties!$B$31:$B$42,0),MATCH(YEAR(BB$9),Fuel_Properties!$B$31:$EI$31,0)))/158.987295</f>
        <v>7.3655443231317119E-2</v>
      </c>
      <c r="BC51" s="47">
        <f>(SUMPRODUCT(--(BC$9=Quarterly_kt!$B$9:BD$9),Quarterly_kt!$B51:BD51)/INDEX(Fuel_Properties!$B$31:$IV$42,MATCH("D_Petrol_Regular",Fuel_Properties!$B$31:$B$42,0),MATCH(YEAR(BC$9),Fuel_Properties!$B$31:$EI$31,0)))/158.987295</f>
        <v>1.6823167925328477E-2</v>
      </c>
      <c r="BD51" s="47">
        <f>(SUMPRODUCT(--(BD$9=Quarterly_kt!$B$9:BE$9),Quarterly_kt!$B51:BE51)/INDEX(Fuel_Properties!$B$31:$IV$42,MATCH("D_Petrol_Regular",Fuel_Properties!$B$31:$B$42,0),MATCH(YEAR(BD$9),Fuel_Properties!$B$31:$EI$31,0)))/158.987295</f>
        <v>-2.7012086068706948E-2</v>
      </c>
      <c r="BE51" s="47">
        <f>(SUMPRODUCT(--(BE$9=Quarterly_kt!$B$9:BF$9),Quarterly_kt!$B51:BF51)/INDEX(Fuel_Properties!$B$31:$IV$42,MATCH("D_Petrol_Regular",Fuel_Properties!$B$31:$B$42,0),MATCH(YEAR(BE$9),Fuel_Properties!$B$31:$EI$31,0)))/158.987295</f>
        <v>-4.5201128949142785E-2</v>
      </c>
      <c r="BF51" s="47">
        <f>(SUMPRODUCT(--(BF$9=Quarterly_kt!$B$9:BG$9),Quarterly_kt!$B51:BG51)/INDEX(Fuel_Properties!$B$31:$IV$42,MATCH("D_Petrol_Regular",Fuel_Properties!$B$31:$B$42,0),MATCH(YEAR(BF$9),Fuel_Properties!$B$31:$EI$31,0)))/158.987295</f>
        <v>9.8410866330716162E-4</v>
      </c>
      <c r="BG51" s="47">
        <f>(SUMPRODUCT(--(BG$9=Quarterly_kt!$B$9:BH$9),Quarterly_kt!$B51:BH51)/INDEX(Fuel_Properties!$B$31:$IV$42,MATCH("D_Petrol_Regular",Fuel_Properties!$B$31:$B$42,0),MATCH(YEAR(BG$9),Fuel_Properties!$B$31:$EI$31,0)))/158.987295</f>
        <v>3.8261466133752621E-2</v>
      </c>
      <c r="BH51" s="47">
        <f>(SUMPRODUCT(--(BH$9=Quarterly_kt!$B$9:BI$9),Quarterly_kt!$B51:BI51)/INDEX(Fuel_Properties!$B$31:$IV$42,MATCH("D_Petrol_Regular",Fuel_Properties!$B$31:$B$42,0),MATCH(YEAR(BH$9),Fuel_Properties!$B$31:$EI$31,0)))/158.987295</f>
        <v>-7.8983203925773182E-3</v>
      </c>
      <c r="BI51" s="47">
        <f>(SUMPRODUCT(--(BI$9=Quarterly_kt!$B$9:BJ$9),Quarterly_kt!$B51:BJ51)/INDEX(Fuel_Properties!$B$31:$IV$42,MATCH("D_Petrol_Regular",Fuel_Properties!$B$31:$B$42,0),MATCH(YEAR(BI$9),Fuel_Properties!$B$31:$EI$31,0)))/158.987295</f>
        <v>-3.6785303138791865E-2</v>
      </c>
      <c r="BJ51" s="47">
        <f>(SUMPRODUCT(--(BJ$9=Quarterly_kt!$B$9:BK$9),Quarterly_kt!$B51:BK51)/INDEX(Fuel_Properties!$B$31:$IV$42,MATCH("D_Petrol_Regular",Fuel_Properties!$B$31:$B$42,0),MATCH(YEAR(BJ$9),Fuel_Properties!$B$31:$EI$31,0)))/158.987295</f>
        <v>8.621979607923011E-2</v>
      </c>
      <c r="BK51" s="47">
        <f>(SUMPRODUCT(--(BK$9=Quarterly_kt!$B$9:BL$9),Quarterly_kt!$B51:BL51)/INDEX(Fuel_Properties!$B$31:$IV$42,MATCH("D_Petrol_Regular",Fuel_Properties!$B$31:$B$42,0),MATCH(YEAR(BK$9),Fuel_Properties!$B$31:$EI$31,0)))/158.987295</f>
        <v>-4.1697362759954351E-2</v>
      </c>
      <c r="BL51" s="47">
        <f>(SUMPRODUCT(--(BL$9=Quarterly_kt!$B$9:BM$9),Quarterly_kt!$B51:BM51)/INDEX(Fuel_Properties!$B$31:$IV$42,MATCH("D_Petrol_Regular",Fuel_Properties!$B$31:$B$42,0),MATCH(YEAR(BL$9),Fuel_Properties!$B$31:$EI$31,0)))/158.987295</f>
        <v>9.4194469730167485E-2</v>
      </c>
      <c r="BM51" s="47">
        <f>(SUMPRODUCT(--(BM$9=Quarterly_kt!$B$9:BN$9),Quarterly_kt!$B51:BN51)/INDEX(Fuel_Properties!$B$31:$IV$42,MATCH("D_Petrol_Regular",Fuel_Properties!$B$31:$B$42,0),MATCH(YEAR(BM$9),Fuel_Properties!$B$31:$EI$31,0)))/158.987295</f>
        <v>-6.5214166334846196E-2</v>
      </c>
      <c r="BN51" s="47">
        <f>(SUMPRODUCT(--(BN$9=Quarterly_kt!$B$9:BO$9),Quarterly_kt!$B51:BO51)/INDEX(Fuel_Properties!$B$31:$IV$42,MATCH("D_Petrol_Regular",Fuel_Properties!$B$31:$B$42,0),MATCH(YEAR(BN$9),Fuel_Properties!$B$31:$EI$31,0)))/158.987295</f>
        <v>6.8500333438180272E-3</v>
      </c>
      <c r="BO51" s="47">
        <f>(SUMPRODUCT(--(BO$9=Quarterly_kt!$B$9:BP$9),Quarterly_kt!$B51:BP51)/INDEX(Fuel_Properties!$B$31:$IV$42,MATCH("D_Petrol_Regular",Fuel_Properties!$B$31:$B$42,0),MATCH(YEAR(BO$9),Fuel_Properties!$B$31:$EI$31,0)))/158.987295</f>
        <v>0.13245692616588825</v>
      </c>
      <c r="BP51" s="47">
        <f>(SUMPRODUCT(--(BP$9=Quarterly_kt!$B$9:BQ$9),Quarterly_kt!$B51:BQ51)/INDEX(Fuel_Properties!$B$31:$IV$42,MATCH("D_Petrol_Regular",Fuel_Properties!$B$31:$B$42,0),MATCH(YEAR(BP$9),Fuel_Properties!$B$31:$EI$31,0)))/158.987295</f>
        <v>0.11725949038048292</v>
      </c>
      <c r="BQ51" s="47">
        <f>(SUMPRODUCT(--(BQ$9=Quarterly_kt!$B$9:BR$9),Quarterly_kt!$B51:BR51)/INDEX(Fuel_Properties!$B$31:$IV$42,MATCH("D_Petrol_Regular",Fuel_Properties!$B$31:$B$42,0),MATCH(YEAR(BQ$9),Fuel_Properties!$B$31:$EI$31,0)))/158.987295</f>
        <v>-5.3337319930884579E-2</v>
      </c>
      <c r="BR51" s="47">
        <f>(SUMPRODUCT(--(BR$9=Quarterly_kt!$B$9:BS$9),Quarterly_kt!$B51:BS51)/INDEX(Fuel_Properties!$B$31:$IV$42,MATCH("D_Petrol_Regular",Fuel_Properties!$B$31:$B$42,0),MATCH(YEAR(BR$9),Fuel_Properties!$B$31:$EI$31,0)))/158.987295</f>
        <v>-9.0330384212561107E-2</v>
      </c>
      <c r="BS51" s="47">
        <f>(SUMPRODUCT(--(BS$9=Quarterly_kt!$B$9:BT$9),Quarterly_kt!$B51:BT51)/INDEX(Fuel_Properties!$B$31:$IV$42,MATCH("D_Petrol_Regular",Fuel_Properties!$B$31:$B$42,0),MATCH(YEAR(BS$9),Fuel_Properties!$B$31:$EI$31,0)))/158.987295</f>
        <v>0.11800246834935686</v>
      </c>
      <c r="BT51" s="47">
        <f>(SUMPRODUCT(--(BT$9=Quarterly_kt!$B$9:BU$9),Quarterly_kt!$B51:BU51)/INDEX(Fuel_Properties!$B$31:$IV$42,MATCH("D_Petrol_Regular",Fuel_Properties!$B$31:$B$42,0),MATCH(YEAR(BT$9),Fuel_Properties!$B$31:$EI$31,0)))/158.987295</f>
        <v>-3.6322286853652408E-2</v>
      </c>
      <c r="BU51" s="47">
        <f>(SUMPRODUCT(--(BU$9=Quarterly_kt!$B$9:BV$9),Quarterly_kt!$B51:BV51)/INDEX(Fuel_Properties!$B$31:$IV$42,MATCH("D_Petrol_Regular",Fuel_Properties!$B$31:$B$42,0),MATCH(YEAR(BU$9),Fuel_Properties!$B$31:$EI$31,0)))/158.987295</f>
        <v>0.11275239481922507</v>
      </c>
      <c r="BV51" s="47">
        <f>(SUMPRODUCT(--(BV$9=Quarterly_kt!$B$9:BW$9),Quarterly_kt!$B51:BW51)/INDEX(Fuel_Properties!$B$31:$IV$42,MATCH("D_Petrol_Regular",Fuel_Properties!$B$31:$B$42,0),MATCH(YEAR(BV$9),Fuel_Properties!$B$31:$EI$31,0)))/158.987295</f>
        <v>7.1047263203523378E-2</v>
      </c>
      <c r="BW51" s="47">
        <f>(SUMPRODUCT(--(BW$9=Quarterly_kt!$B$9:BX$9),Quarterly_kt!$B51:BX51)/INDEX(Fuel_Properties!$B$31:$IV$42,MATCH("D_Petrol_Regular",Fuel_Properties!$B$31:$B$42,0),MATCH(YEAR(BW$9),Fuel_Properties!$B$31:$EI$31,0)))/158.987295</f>
        <v>-0.12784924731593328</v>
      </c>
      <c r="BX51" s="47">
        <f>(SUMPRODUCT(--(BX$9=Quarterly_kt!$B$9:BY$9),Quarterly_kt!$B51:BY51)/INDEX(Fuel_Properties!$B$31:$IV$42,MATCH("D_Petrol_Regular",Fuel_Properties!$B$31:$B$42,0),MATCH(YEAR(BX$9),Fuel_Properties!$B$31:$EI$31,0)))/158.987295</f>
        <v>0.31531541413353847</v>
      </c>
      <c r="BY51" s="47">
        <f>(SUMPRODUCT(--(BY$9=Quarterly_kt!$B$9:BZ$9),Quarterly_kt!$B51:BZ51)/INDEX(Fuel_Properties!$B$31:$IV$42,MATCH("D_Petrol_Regular",Fuel_Properties!$B$31:$B$42,0),MATCH(YEAR(BY$9),Fuel_Properties!$B$31:$EI$31,0)))/158.987295</f>
        <v>-7.1678491139297265E-2</v>
      </c>
      <c r="BZ51" s="47">
        <f>(SUMPRODUCT(--(BZ$9=Quarterly_kt!$B$9:CA$9),Quarterly_kt!$B51:CA51)/INDEX(Fuel_Properties!$B$31:$IV$42,MATCH("D_Petrol_Regular",Fuel_Properties!$B$31:$B$42,0),MATCH(YEAR(BZ$9),Fuel_Properties!$B$31:$EI$31,0)))/158.987295</f>
        <v>-0.29985593932297477</v>
      </c>
      <c r="CA51" s="47">
        <f>(SUMPRODUCT(--(CA$9=Quarterly_kt!$B$9:CB$9),Quarterly_kt!$B51:CB51)/INDEX(Fuel_Properties!$B$31:$IV$42,MATCH("D_Petrol_Regular",Fuel_Properties!$B$31:$B$42,0),MATCH(YEAR(CA$9),Fuel_Properties!$B$31:$EI$31,0)))/158.987295</f>
        <v>0.18457726881897094</v>
      </c>
      <c r="CB51" s="47">
        <f>(SUMPRODUCT(--(CB$9=Quarterly_kt!$B$9:CC$9),Quarterly_kt!$B51:CC51)/INDEX(Fuel_Properties!$B$31:$IV$42,MATCH("D_Petrol_Regular",Fuel_Properties!$B$31:$B$42,0),MATCH(YEAR(CB$9),Fuel_Properties!$B$31:$EI$31,0)))/158.987295</f>
        <v>-5.2959418830460528E-2</v>
      </c>
      <c r="CC51" s="47">
        <f>(SUMPRODUCT(--(CC$9=Quarterly_kt!$B$9:CD$9),Quarterly_kt!$B51:CD51)/INDEX(Fuel_Properties!$B$31:$IV$42,MATCH("D_Petrol_Regular",Fuel_Properties!$B$31:$B$42,0),MATCH(YEAR(CC$9),Fuel_Properties!$B$31:$EI$31,0)))/158.987295</f>
        <v>-0.11008255546167253</v>
      </c>
      <c r="CD51" s="47">
        <f>(SUMPRODUCT(--(CD$9=Quarterly_kt!$B$9:CE$9),Quarterly_kt!$B51:CE51)/INDEX(Fuel_Properties!$B$31:$IV$42,MATCH("D_Petrol_Regular",Fuel_Properties!$B$31:$B$42,0),MATCH(YEAR(CD$9),Fuel_Properties!$B$31:$EI$31,0)))/158.987295</f>
        <v>5.0828790172712121E-2</v>
      </c>
      <c r="CE51" s="47">
        <f>(SUMPRODUCT(--(CE$9=Quarterly_kt!$B$9:CF$9),Quarterly_kt!$B51:CF51)/INDEX(Fuel_Properties!$B$31:$IV$42,MATCH("D_Petrol_Regular",Fuel_Properties!$B$31:$B$42,0),MATCH(YEAR(CE$9),Fuel_Properties!$B$31:$EI$31,0)))/158.987295</f>
        <v>0.26902751925667506</v>
      </c>
      <c r="CF51" s="47">
        <f>(SUMPRODUCT(--(CF$9=Quarterly_kt!$B$9:CG$9),Quarterly_kt!$B51:CG51)/INDEX(Fuel_Properties!$B$31:$IV$42,MATCH("D_Petrol_Regular",Fuel_Properties!$B$31:$B$42,0),MATCH(YEAR(CF$9),Fuel_Properties!$B$31:$EI$31,0)))/158.987295</f>
        <v>-0.30234322552256621</v>
      </c>
      <c r="CG51" s="47">
        <f>(SUMPRODUCT(--(CG$9=Quarterly_kt!$B$9:CH$9),Quarterly_kt!$B51:CH51)/INDEX(Fuel_Properties!$B$31:$IV$42,MATCH("D_Petrol_Regular",Fuel_Properties!$B$31:$B$42,0),MATCH(YEAR(CG$9),Fuel_Properties!$B$31:$EI$31,0)))/158.987295</f>
        <v>1.9785189544877912E-2</v>
      </c>
      <c r="CH51" s="47">
        <f>(SUMPRODUCT(--(CH$9=Quarterly_kt!$B$9:CI$9),Quarterly_kt!$B51:CI51)/INDEX(Fuel_Properties!$B$31:$IV$42,MATCH("D_Petrol_Regular",Fuel_Properties!$B$31:$B$42,0),MATCH(YEAR(CH$9),Fuel_Properties!$B$31:$EI$31,0)))/158.987295</f>
        <v>6.7523264160535959E-2</v>
      </c>
      <c r="CI51" s="47">
        <f>(SUMPRODUCT(--(CI$9=Quarterly_kt!$B$9:CJ$9),Quarterly_kt!$B51:CJ51)/INDEX(Fuel_Properties!$B$31:$IV$42,MATCH("D_Petrol_Regular",Fuel_Properties!$B$31:$B$42,0),MATCH(YEAR(CI$9),Fuel_Properties!$B$31:$EI$31,0)))/158.987295</f>
        <v>0.2727202882441454</v>
      </c>
      <c r="CJ51" s="47">
        <f>(SUMPRODUCT(--(CJ$9=Quarterly_kt!$B$9:CK$9),Quarterly_kt!$B51:CK51)/INDEX(Fuel_Properties!$B$31:$IV$42,MATCH("D_Petrol_Regular",Fuel_Properties!$B$31:$B$42,0),MATCH(YEAR(CJ$9),Fuel_Properties!$B$31:$EI$31,0)))/158.987295</f>
        <v>-0.24515141636859558</v>
      </c>
      <c r="CK51" s="47">
        <f>(SUMPRODUCT(--(CK$9=Quarterly_kt!$B$9:CL$9),Quarterly_kt!$B51:CL51)/INDEX(Fuel_Properties!$B$31:$IV$42,MATCH("D_Petrol_Regular",Fuel_Properties!$B$31:$B$42,0),MATCH(YEAR(CK$9),Fuel_Properties!$B$31:$EI$31,0)))/158.987295</f>
        <v>2.982078467726549E-2</v>
      </c>
      <c r="CL51" s="47">
        <f>(SUMPRODUCT(--(CL$9=Quarterly_kt!$B$9:CM$9),Quarterly_kt!$B51:CM51)/INDEX(Fuel_Properties!$B$31:$IV$42,MATCH("D_Petrol_Regular",Fuel_Properties!$B$31:$B$42,0),MATCH(YEAR(CL$9),Fuel_Properties!$B$31:$EI$31,0)))/158.987295</f>
        <v>-0.29450250884014945</v>
      </c>
      <c r="CM51" s="47">
        <f>(SUMPRODUCT(--(CM$9=Quarterly_kt!$B$9:CN$9),Quarterly_kt!$B51:CN51)/INDEX(Fuel_Properties!$B$31:$IV$42,MATCH("D_Petrol_Regular",Fuel_Properties!$B$31:$B$42,0),MATCH(YEAR(CM$9),Fuel_Properties!$B$31:$EI$31,0)))/158.987295</f>
        <v>0.48110892181409459</v>
      </c>
      <c r="CN51" s="47">
        <f>(SUMPRODUCT(--(CN$9=Quarterly_kt!$B$9:CO$9),Quarterly_kt!$B51:CO51)/INDEX(Fuel_Properties!$B$31:$IV$42,MATCH("D_Petrol_Regular",Fuel_Properties!$B$31:$B$42,0),MATCH(YEAR(CN$9),Fuel_Properties!$B$31:$EI$31,0)))/158.987295</f>
        <v>0.10965355579728969</v>
      </c>
      <c r="CO51" s="47">
        <f>(SUMPRODUCT(--(CO$9=Quarterly_kt!$B$9:CP$9),Quarterly_kt!$B51:CP51)/INDEX(Fuel_Properties!$B$31:$IV$42,MATCH("D_Petrol_Regular",Fuel_Properties!$B$31:$B$42,0),MATCH(YEAR(CO$9),Fuel_Properties!$B$31:$EI$31,0)))/158.987295</f>
        <v>-0.17046508195640278</v>
      </c>
      <c r="CP51" s="47">
        <f>(SUMPRODUCT(--(CP$9=Quarterly_kt!$B$9:CQ$9),Quarterly_kt!$B51:CQ51)/INDEX(Fuel_Properties!$B$31:$IV$42,MATCH("D_Petrol_Regular",Fuel_Properties!$B$31:$B$42,0),MATCH(YEAR(CP$9),Fuel_Properties!$B$31:$EI$31,0)))/158.987295</f>
        <v>0.32381477324542318</v>
      </c>
      <c r="CQ51" s="47">
        <f>(SUMPRODUCT(--(CQ$9=Quarterly_kt!$B$9:CR$9),Quarterly_kt!$B51:CR51)/INDEX(Fuel_Properties!$B$31:$IV$42,MATCH("D_Petrol_Regular",Fuel_Properties!$B$31:$B$42,0),MATCH(YEAR(CQ$9),Fuel_Properties!$B$31:$EI$31,0)))/158.987295</f>
        <v>0.15001873772529836</v>
      </c>
      <c r="CR51" s="47">
        <f>(SUMPRODUCT(--(CR$9=Quarterly_kt!$B$9:CS$9),Quarterly_kt!$B51:CS51)/INDEX(Fuel_Properties!$B$31:$IV$42,MATCH("D_Petrol_Regular",Fuel_Properties!$B$31:$B$42,0),MATCH(YEAR(CR$9),Fuel_Properties!$B$31:$EI$31,0)))/158.987295</f>
        <v>-0.18285486917764238</v>
      </c>
      <c r="CS51" s="47">
        <f>(SUMPRODUCT(--(CS$9=Quarterly_kt!$B$9:CT$9),Quarterly_kt!$B51:CT51)/INDEX(Fuel_Properties!$B$31:$IV$42,MATCH("D_Petrol_Regular",Fuel_Properties!$B$31:$B$42,0),MATCH(YEAR(CS$9),Fuel_Properties!$B$31:$EI$31,0)))/158.987295</f>
        <v>0.20986012565761447</v>
      </c>
      <c r="CT51" s="47">
        <f>(SUMPRODUCT(--(CT$9=Quarterly_kt!$B$9:CU$9),Quarterly_kt!$B51:CU51)/INDEX(Fuel_Properties!$B$31:$IV$42,MATCH("D_Petrol_Regular",Fuel_Properties!$B$31:$B$42,0),MATCH(YEAR(CT$9),Fuel_Properties!$B$31:$EI$31,0)))/158.987295</f>
        <v>-0.19671388400972645</v>
      </c>
      <c r="CU51" s="47">
        <f>(SUMPRODUCT(--(CU$9=Quarterly_kt!$B$9:CV$9),Quarterly_kt!$B51:CV51)/INDEX(Fuel_Properties!$B$31:$IV$42,MATCH("D_Petrol_Regular",Fuel_Properties!$B$31:$B$42,0),MATCH(YEAR(CU$9),Fuel_Properties!$B$31:$EI$31,0)))/158.987295</f>
        <v>0.18457199773530883</v>
      </c>
      <c r="CV51" s="47">
        <f>(SUMPRODUCT(--(CV$9=Quarterly_kt!$B$9:CW$9),Quarterly_kt!$B51:CW51)/INDEX(Fuel_Properties!$B$31:$IV$42,MATCH("D_Petrol_Regular",Fuel_Properties!$B$31:$B$42,0),MATCH(YEAR(CV$9),Fuel_Properties!$B$31:$EI$31,0)))/158.987295</f>
        <v>-9.0365946024119292E-2</v>
      </c>
      <c r="CW51" s="47">
        <f>(SUMPRODUCT(--(CW$9=Quarterly_kt!$B$9:CX$9),Quarterly_kt!$B51:CX51)/INDEX(Fuel_Properties!$B$31:$IV$42,MATCH("D_Petrol_Regular",Fuel_Properties!$B$31:$B$42,0),MATCH(YEAR(CW$9),Fuel_Properties!$B$31:$EI$31,0)))/158.987295</f>
        <v>0.1296354968639607</v>
      </c>
      <c r="CX51" s="47">
        <f>(SUMPRODUCT(--(CX$9=Quarterly_kt!$B$9:CY$9),Quarterly_kt!$B51:CY51)/INDEX(Fuel_Properties!$B$31:$IV$42,MATCH("D_Petrol_Regular",Fuel_Properties!$B$31:$B$42,0),MATCH(YEAR(CX$9),Fuel_Properties!$B$31:$EI$31,0)))/158.987295</f>
        <v>7.6925264944840088E-2</v>
      </c>
      <c r="CY51" s="47">
        <f>(SUMPRODUCT(--(CY$9=Quarterly_kt!$B$9:CZ$9),Quarterly_kt!$B51:CZ51)/INDEX(Fuel_Properties!$B$31:$IV$42,MATCH("D_Petrol_Regular",Fuel_Properties!$B$31:$B$42,0),MATCH(YEAR(CY$9),Fuel_Properties!$B$31:$EI$31,0)))/158.987295</f>
        <v>2.2423041443593392E-2</v>
      </c>
      <c r="CZ51" s="47">
        <f>(SUMPRODUCT(--(CZ$9=Quarterly_kt!$B$9:DA$9),Quarterly_kt!$B51:DA51)/INDEX(Fuel_Properties!$B$31:$IV$42,MATCH("D_Petrol_Regular",Fuel_Properties!$B$31:$B$42,0),MATCH(YEAR(CZ$9),Fuel_Properties!$B$31:$EI$31,0)))/158.987295</f>
        <v>0.49458530636815423</v>
      </c>
      <c r="DA51" s="47">
        <f>(SUMPRODUCT(--(DA$9=Quarterly_kt!$B$9:DB$9),Quarterly_kt!$B51:DB51)/INDEX(Fuel_Properties!$B$31:$IV$42,MATCH("D_Petrol_Regular",Fuel_Properties!$B$31:$B$42,0),MATCH(YEAR(DA$9),Fuel_Properties!$B$31:$EI$31,0)))/158.987295</f>
        <v>5.5627210757253596E-2</v>
      </c>
      <c r="DB51" s="47">
        <f>(SUMPRODUCT(--(DB$9=Quarterly_kt!$B$9:DC$9),Quarterly_kt!$B51:DC51)/INDEX(Fuel_Properties!$B$31:$IV$42,MATCH("D_Petrol_Regular",Fuel_Properties!$B$31:$B$42,0),MATCH(YEAR(DB$9),Fuel_Properties!$B$31:$EI$31,0)))/158.987295</f>
        <v>0.18470815915702885</v>
      </c>
      <c r="DC51" s="47">
        <f>(SUMPRODUCT(--(DC$9=Quarterly_kt!$B$9:DD$9),Quarterly_kt!$B51:DD51)/INDEX(Fuel_Properties!$B$31:$IV$42,MATCH("D_Petrol_Regular",Fuel_Properties!$B$31:$B$42,0),MATCH(YEAR(DC$9),Fuel_Properties!$B$31:$EI$31,0)))/158.987295</f>
        <v>-7.2864254675534423E-2</v>
      </c>
      <c r="DD51" s="47">
        <f>(SUMPRODUCT(--(DD$9=Quarterly_kt!$B$9:DE$9),Quarterly_kt!$B51:DE51)/INDEX(Fuel_Properties!$B$31:$IV$42,MATCH("D_Petrol_Regular",Fuel_Properties!$B$31:$B$42,0),MATCH(YEAR(DD$9),Fuel_Properties!$B$31:$EI$31,0)))/158.987295</f>
        <v>0.12078153347525444</v>
      </c>
      <c r="DE51" s="47">
        <f>(SUMPRODUCT(--(DE$9=Quarterly_kt!$B$9:DF$9),Quarterly_kt!$B51:DF51)/INDEX(Fuel_Properties!$B$31:$IV$42,MATCH("D_Petrol_Regular",Fuel_Properties!$B$31:$B$42,0),MATCH(YEAR(DE$9),Fuel_Properties!$B$31:$EI$31,0)))/158.987295</f>
        <v>-0.49525029601552728</v>
      </c>
      <c r="DF51" s="47">
        <f>(SUMPRODUCT(--(DF$9=Quarterly_kt!$B$9:DG$9),Quarterly_kt!$B51:DG51)/INDEX(Fuel_Properties!$B$31:$IV$42,MATCH("D_Petrol_Regular",Fuel_Properties!$B$31:$B$42,0),MATCH(YEAR(DF$9),Fuel_Properties!$B$31:$EI$31,0)))/158.987295</f>
        <v>0.36000496550637573</v>
      </c>
      <c r="DG51" s="47">
        <f>(SUMPRODUCT(--(DG$9=Quarterly_kt!$B$9:DH$9),Quarterly_kt!$B51:DH51)/INDEX(Fuel_Properties!$B$31:$IV$42,MATCH("D_Petrol_Regular",Fuel_Properties!$B$31:$B$42,0),MATCH(YEAR(DG$9),Fuel_Properties!$B$31:$EI$31,0)))/158.987295</f>
        <v>-0.18893338174079977</v>
      </c>
      <c r="DH51" s="47">
        <f>(SUMPRODUCT(--(DH$9=Quarterly_kt!$B$9:DI$9),Quarterly_kt!$B51:DI51)/INDEX(Fuel_Properties!$B$31:$IV$42,MATCH("D_Petrol_Regular",Fuel_Properties!$B$31:$B$42,0),MATCH(YEAR(DH$9),Fuel_Properties!$B$31:$EI$31,0)))/158.987295</f>
        <v>0.17029386911689401</v>
      </c>
      <c r="DI51" s="47">
        <f>(SUMPRODUCT(--(DI$9=Quarterly_kt!$B$9:DJ$9),Quarterly_kt!$B51:DJ51)/INDEX(Fuel_Properties!$B$31:$IV$42,MATCH("D_Petrol_Regular",Fuel_Properties!$B$31:$B$42,0),MATCH(YEAR(DI$9),Fuel_Properties!$B$31:$EI$31,0)))/158.987295</f>
        <v>-0.2799430882662341</v>
      </c>
      <c r="DJ51" s="47">
        <f>(SUMPRODUCT(--(DJ$9=Quarterly_kt!$B$9:DK$9),Quarterly_kt!$B51:DK51)/INDEX(Fuel_Properties!$B$31:$IV$42,MATCH("D_Petrol_Regular",Fuel_Properties!$B$31:$B$42,0),MATCH(YEAR(DJ$9),Fuel_Properties!$B$31:$EI$31,0)))/158.987295</f>
        <v>-6.4410664946324359E-2</v>
      </c>
      <c r="DK51" s="47">
        <f>(SUMPRODUCT(--(DK$9=Quarterly_kt!$B$9:DL$9),Quarterly_kt!$B51:DL51)/INDEX(Fuel_Properties!$B$31:$IV$42,MATCH("D_Petrol_Regular",Fuel_Properties!$B$31:$B$42,0),MATCH(YEAR(DK$9),Fuel_Properties!$B$31:$EI$31,0)))/158.987295</f>
        <v>0.26026084037424202</v>
      </c>
      <c r="DL51" s="47">
        <f>(SUMPRODUCT(--(DL$9=Quarterly_kt!$B$9:DM$9),Quarterly_kt!$B51:DM51)/INDEX(Fuel_Properties!$B$31:$IV$42,MATCH("D_Petrol_Regular",Fuel_Properties!$B$31:$B$42,0),MATCH(YEAR(DL$9),Fuel_Properties!$B$31:$EI$31,0)))/158.987295</f>
        <v>-0.15422452652198412</v>
      </c>
      <c r="DM51" s="47">
        <f>(SUMPRODUCT(--(DM$9=Quarterly_kt!$B$9:DN$9),Quarterly_kt!$B51:DN51)/INDEX(Fuel_Properties!$B$31:$IV$42,MATCH("D_Petrol_Regular",Fuel_Properties!$B$31:$B$42,0),MATCH(YEAR(DM$9),Fuel_Properties!$B$31:$EI$31,0)))/158.987295</f>
        <v>4.7786073821097425E-2</v>
      </c>
      <c r="DN51" s="47">
        <f>(SUMPRODUCT(--(DN$9=Quarterly_kt!$B$9:DO$9),Quarterly_kt!$B51:DO51)/INDEX(Fuel_Properties!$B$31:$IV$42,MATCH("D_Petrol_Regular",Fuel_Properties!$B$31:$B$42,0),MATCH(YEAR(DN$9),Fuel_Properties!$B$31:$EI$31,0)))/158.987295</f>
        <v>0.12916144660002582</v>
      </c>
      <c r="DO51" s="47">
        <f>(SUMPRODUCT(--(DO$9=Quarterly_kt!$B$9:DP$9),Quarterly_kt!$B51:DP51)/INDEX(Fuel_Properties!$B$31:$IV$42,MATCH("D_Petrol_Regular",Fuel_Properties!$B$31:$B$42,0),MATCH(YEAR(DO$9),Fuel_Properties!$B$31:$EI$31,0)))/158.987295</f>
        <v>0.11654310501189417</v>
      </c>
      <c r="DP51" s="47">
        <f>(SUMPRODUCT(--(DP$9=Quarterly_kt!$B$9:DQ$9),Quarterly_kt!$B51:DQ51)/INDEX(Fuel_Properties!$B$31:$IV$42,MATCH("D_Petrol_Regular",Fuel_Properties!$B$31:$B$42,0),MATCH(YEAR(DP$9),Fuel_Properties!$B$31:$EI$31,0)))/158.987295</f>
        <v>-0.16797794985360409</v>
      </c>
      <c r="DQ51" s="47">
        <f>(SUMPRODUCT(--(DQ$9=Quarterly_kt!$B$9:DR$9),Quarterly_kt!$B51:DR51)/INDEX(Fuel_Properties!$B$31:$IV$42,MATCH("D_Petrol_Regular",Fuel_Properties!$B$31:$B$42,0),MATCH(YEAR(DQ$9),Fuel_Properties!$B$31:$EI$31,0)))/158.987295</f>
        <v>-0.4050462123812667</v>
      </c>
      <c r="DR51" s="47">
        <f>(SUMPRODUCT(--(DR$9=Quarterly_kt!$B$9:DS$9),Quarterly_kt!$B51:DS51)/INDEX(Fuel_Properties!$B$31:$IV$42,MATCH("D_Petrol_Regular",Fuel_Properties!$B$31:$B$42,0),MATCH(YEAR(DR$9),Fuel_Properties!$B$31:$EI$31,0)))/158.987295</f>
        <v>0.32118121202154792</v>
      </c>
      <c r="DS51" s="47">
        <f>(SUMPRODUCT(--(DS$9=Quarterly_kt!$B$9:DT$9),Quarterly_kt!$B51:DT51)/INDEX(Fuel_Properties!$B$31:$IV$42,MATCH("D_Petrol_Regular",Fuel_Properties!$B$31:$B$42,0),MATCH(YEAR(DS$9),Fuel_Properties!$B$31:$EI$31,0)))/158.987295</f>
        <v>0.13626770806607483</v>
      </c>
      <c r="DT51" s="47">
        <f>(SUMPRODUCT(--(DT$9=Quarterly_kt!$B$9:DU$9),Quarterly_kt!$B51:DU51)/INDEX(Fuel_Properties!$B$31:$IV$42,MATCH("D_Petrol_Regular",Fuel_Properties!$B$31:$B$42,0),MATCH(YEAR(DT$9),Fuel_Properties!$B$31:$EI$31,0)))/158.987295</f>
        <v>-2.7768464797651212E-2</v>
      </c>
      <c r="DU51" s="47">
        <f>(SUMPRODUCT(--(DU$9=Quarterly_kt!$B$9:DV$9),Quarterly_kt!$B51:DV51)/INDEX(Fuel_Properties!$B$31:$IV$42,MATCH("D_Petrol_Regular",Fuel_Properties!$B$31:$B$42,0),MATCH(YEAR(DU$9),Fuel_Properties!$B$31:$EI$31,0)))/158.987295</f>
        <v>-3.6705262757653748E-2</v>
      </c>
      <c r="DV51" s="47">
        <f>(SUMPRODUCT(--(DV$9=Quarterly_kt!$B$9:DW$9),Quarterly_kt!$B51:DW51)/INDEX(Fuel_Properties!$B$31:$IV$42,MATCH("D_Petrol_Regular",Fuel_Properties!$B$31:$B$42,0),MATCH(YEAR(DV$9),Fuel_Properties!$B$31:$EI$31,0)))/158.987295</f>
        <v>0.23890187664479512</v>
      </c>
      <c r="DW51" s="47">
        <f>(SUMPRODUCT(--(DW$9=Quarterly_kt!$B$9:DX$9),Quarterly_kt!$B51:DX51)/INDEX(Fuel_Properties!$B$31:$IV$42,MATCH("D_Petrol_Regular",Fuel_Properties!$B$31:$B$42,0),MATCH(YEAR(DW$9),Fuel_Properties!$B$31:$EI$31,0)))/158.987295</f>
        <v>-1.1896234298513614E-3</v>
      </c>
      <c r="DX51" s="47">
        <f>(SUMPRODUCT(--(DX$9=Quarterly_kt!$B$9:DY$9),Quarterly_kt!$B51:DY51)/INDEX(Fuel_Properties!$B$31:$IV$42,MATCH("D_Petrol_Regular",Fuel_Properties!$B$31:$B$42,0),MATCH(YEAR(DX$9),Fuel_Properties!$B$31:$EI$31,0)))/158.987295</f>
        <v>-0.46054571624653207</v>
      </c>
      <c r="DY51" s="47">
        <f>(SUMPRODUCT(--(DY$9=Quarterly_kt!$B$9:DZ$9),Quarterly_kt!$B51:DZ51)/INDEX(Fuel_Properties!$B$31:$IV$42,MATCH("D_Petrol_Regular",Fuel_Properties!$B$31:$B$42,0),MATCH(YEAR(DY$9),Fuel_Properties!$B$31:$EI$31,0)))/158.987295</f>
        <v>0.23895286050607448</v>
      </c>
      <c r="DZ51" s="47">
        <f>(SUMPRODUCT(--(DZ$9=Quarterly_kt!$B$9:EA$9),Quarterly_kt!$B51:EA51)/INDEX(Fuel_Properties!$B$31:$IV$42,MATCH("D_Petrol_Regular",Fuel_Properties!$B$31:$B$42,0),MATCH(YEAR(DZ$9),Fuel_Properties!$B$31:$EI$31,0)))/158.987295</f>
        <v>-0.11562516644588569</v>
      </c>
      <c r="EA51" s="47">
        <f>(SUMPRODUCT(--(EA$9=Quarterly_kt!$B$9:EB$9),Quarterly_kt!$B51:EB51)/INDEX(Fuel_Properties!$B$31:$IV$42,MATCH("D_Petrol_Regular",Fuel_Properties!$B$31:$B$42,0),MATCH(YEAR(EA$9),Fuel_Properties!$B$31:$EI$31,0)))/158.987295</f>
        <v>-0.10711944610385667</v>
      </c>
      <c r="EB51" s="47">
        <f>(SUMPRODUCT(--(EB$9=Quarterly_kt!$B$9:EC$9),Quarterly_kt!$B51:EC51)/INDEX(Fuel_Properties!$B$31:$IV$42,MATCH("D_Petrol_Regular",Fuel_Properties!$B$31:$B$42,0),MATCH(YEAR(EB$9),Fuel_Properties!$B$31:$EI$31,0)))/158.987295</f>
        <v>0.18928198821014311</v>
      </c>
      <c r="EC51" s="47">
        <f>(SUMPRODUCT(--(EC$9=Quarterly_kt!$B$9:ED$9),Quarterly_kt!$B51:ED51)/INDEX(Fuel_Properties!$B$31:$IV$42,MATCH("D_Petrol_Regular",Fuel_Properties!$B$31:$B$42,0),MATCH(YEAR(EC$9),Fuel_Properties!$B$31:$EI$31,0)))/158.987295</f>
        <v>-0.22104686397847906</v>
      </c>
      <c r="ED51" s="47">
        <f>(SUMPRODUCT(--(ED$9=Quarterly_kt!$B$9:EE$9),Quarterly_kt!$B51:EE51)/INDEX(Fuel_Properties!$B$31:$IV$42,MATCH("D_Petrol_Regular",Fuel_Properties!$B$31:$B$42,0),MATCH(YEAR(ED$9),Fuel_Properties!$B$31:$EI$31,0)))/158.987295</f>
        <v>0.25332830967411046</v>
      </c>
      <c r="EE51" s="47">
        <f>(SUMPRODUCT(--(EE$9=Quarterly_kt!$B$9:EF$9),Quarterly_kt!$B51:EF51)/INDEX(Fuel_Properties!$B$31:$IV$42,MATCH("D_Petrol_Regular",Fuel_Properties!$B$31:$B$42,0),MATCH(YEAR(EE$9),Fuel_Properties!$B$31:$EI$31,0)))/158.987295</f>
        <v>0.27392928723815202</v>
      </c>
      <c r="EF51" s="47">
        <f>(SUMPRODUCT(--(EF$9=Quarterly_kt!$B$9:EG$9),Quarterly_kt!$B51:EG51)/INDEX(Fuel_Properties!$B$31:$IV$42,MATCH("D_Petrol_Regular",Fuel_Properties!$B$31:$B$42,0),MATCH(YEAR(EF$9),Fuel_Properties!$B$31:$EI$31,0)))/158.987295</f>
        <v>-0.27875458837480172</v>
      </c>
      <c r="EG51" s="47">
        <f>(SUMPRODUCT(--(EG$9=Quarterly_kt!$B$9:EH$9),Quarterly_kt!$B51:EH51)/INDEX(Fuel_Properties!$B$31:$IV$42,MATCH("D_Petrol_Regular",Fuel_Properties!$B$31:$B$42,0),MATCH(YEAR(EG$9),Fuel_Properties!$B$31:$EI$31,0)))/158.987295</f>
        <v>0.10060073250036271</v>
      </c>
      <c r="EH51" s="47">
        <f>(SUMPRODUCT(--(EH$9=Quarterly_kt!$B$9:EI$9),Quarterly_kt!$B51:EI51)/INDEX(Fuel_Properties!$B$31:$IV$42,MATCH("D_Petrol_Regular",Fuel_Properties!$B$31:$B$42,0),MATCH(YEAR(EH$9),Fuel_Properties!$B$31:$EI$31,0)))/158.987295</f>
        <v>-1.4859118136032383E-2</v>
      </c>
      <c r="EI51" s="47">
        <f>(SUMPRODUCT(--(EI$9=Quarterly_kt!$B$9:EJ$9),Quarterly_kt!$B51:EJ51)/INDEX(Fuel_Properties!$B$31:$IV$42,MATCH("D_Petrol_Regular",Fuel_Properties!$B$31:$B$42,0),MATCH(YEAR(EI$9),Fuel_Properties!$B$31:$EI$31,0)))/158.987295</f>
        <v>0.19295698795896682</v>
      </c>
      <c r="EJ51" s="47">
        <f>(SUMPRODUCT(--(EJ$9=Quarterly_kt!$B$9:EK$9),Quarterly_kt!$B51:EK51)/INDEX(Fuel_Properties!$B$31:$IV$42,MATCH("D_Petrol_Regular",Fuel_Properties!$B$31:$B$42,0),MATCH(YEAR(EJ$9),Fuel_Properties!$B$31:$EI$31,0)))/158.987295</f>
        <v>-8.5397619720295248E-2</v>
      </c>
      <c r="EK51" s="47">
        <f>(SUMPRODUCT(--(EK$9=Quarterly_kt!$B$9:EL$9),Quarterly_kt!$B51:EL51)/INDEX(Fuel_Properties!$B$31:$IV$42,MATCH("D_Petrol_Regular",Fuel_Properties!$B$31:$B$42,0),MATCH(YEAR(EK$9),Fuel_Properties!$B$31:$EI$31,0)))/158.987295</f>
        <v>3.7317033587643501E-3</v>
      </c>
      <c r="EL51" s="47">
        <f>(SUMPRODUCT(--(EL$9=Quarterly_kt!$B$9:EM$9),Quarterly_kt!$B51:EM51)/INDEX(Fuel_Properties!$B$31:$IV$42,MATCH("D_Petrol_Regular",Fuel_Properties!$B$31:$B$42,0),MATCH(YEAR(EL$9),Fuel_Properties!$B$31:$EI$31,0)))/158.987295</f>
        <v>-4.072610163650691E-2</v>
      </c>
      <c r="EM51" s="47">
        <f>(SUMPRODUCT(--(EM$9=Quarterly_kt!$B$9:EN$9),Quarterly_kt!$B51:EN51)/INDEX(Fuel_Properties!$B$31:$IV$42,MATCH("D_Petrol_Regular",Fuel_Properties!$B$31:$B$42,0),MATCH(YEAR(EM$9),Fuel_Properties!$B$31:$EI$31,0)))/158.987295</f>
        <v>-4.6059482538759737E-2</v>
      </c>
      <c r="EN51" s="47">
        <f>(SUMPRODUCT(--(EN$9=Quarterly_kt!$B$9:EO$9),Quarterly_kt!$B51:EO51)/INDEX(Fuel_Properties!$B$31:$IV$42,MATCH("D_Petrol_Regular",Fuel_Properties!$B$31:$B$42,0),MATCH(YEAR(EN$9),Fuel_Properties!$B$31:$EI$31,0)))/158.987295</f>
        <v>-0.10790813543846124</v>
      </c>
      <c r="EO51" s="47">
        <f>(SUMPRODUCT(--(EO$9=Quarterly_kt!$B$9:EP$9),Quarterly_kt!$B51:EP51)/INDEX(Fuel_Properties!$B$31:$IV$42,MATCH("D_Petrol_Regular",Fuel_Properties!$B$31:$B$42,0),MATCH(YEAR(EO$9),Fuel_Properties!$B$31:$EI$31,0)))/158.987295</f>
        <v>0.16155418353279902</v>
      </c>
      <c r="EP51" s="47">
        <f>(SUMPRODUCT(--(EP$9=Quarterly_kt!$B$9:EQ$9),Quarterly_kt!$B51:EQ51)/INDEX(Fuel_Properties!$B$31:$IV$42,MATCH("D_Petrol_Regular",Fuel_Properties!$B$31:$B$42,0),MATCH(YEAR(EP$9),Fuel_Properties!$B$31:$EI$31,0)))/158.987295</f>
        <v>3.3346967275280449E-2</v>
      </c>
      <c r="EQ51" s="47">
        <f>(SUMPRODUCT(--(EQ$9=Quarterly_kt!$B$9:ER$9),Quarterly_kt!$B51:ER51)/INDEX(Fuel_Properties!$B$31:$IV$42,MATCH("D_Petrol_Regular",Fuel_Properties!$B$31:$B$42,0),MATCH(YEAR(EQ$9),Fuel_Properties!$B$31:$EI$31,0)))/158.987295</f>
        <v>0.22910226758548158</v>
      </c>
      <c r="ER51" s="47">
        <f>(SUMPRODUCT(--(ER$9=Quarterly_kt!$B$9:ES$9),Quarterly_kt!$B51:ES51)/INDEX(Fuel_Properties!$B$31:$IV$42,MATCH("D_Petrol_Regular",Fuel_Properties!$B$31:$B$42,0),MATCH(YEAR(ER$9),Fuel_Properties!$B$31:$EI$31,0)))/158.987295</f>
        <v>-0.37519639572154323</v>
      </c>
      <c r="ES51" s="47">
        <f>(SUMPRODUCT(--(ES$9=Quarterly_kt!$B$9:ET$9),Quarterly_kt!$B51:ET51)/INDEX(Fuel_Properties!$B$31:$IV$42,MATCH("D_Petrol_Regular",Fuel_Properties!$B$31:$B$42,0),MATCH(YEAR(ES$9),Fuel_Properties!$B$31:$EI$31,0)))/158.987295</f>
        <v>0.15921985300772418</v>
      </c>
      <c r="ET51" s="47">
        <f>(SUMPRODUCT(--(ET$9=Quarterly_kt!$B$9:EU$9),Quarterly_kt!$B51:EU51)/INDEX(Fuel_Properties!$B$31:$IV$42,MATCH("D_Petrol_Regular",Fuel_Properties!$B$31:$B$42,0),MATCH(YEAR(ET$9),Fuel_Properties!$B$31:$EI$31,0)))/158.987295</f>
        <v>-0.26835325560327161</v>
      </c>
      <c r="EU51" s="47">
        <f>(SUMPRODUCT(--(EU$9=Quarterly_kt!$B$9:EV$9),Quarterly_kt!$B51:EV51)/INDEX(Fuel_Properties!$B$31:$IV$42,MATCH("D_Petrol_Regular",Fuel_Properties!$B$31:$B$42,0),MATCH(YEAR(EU$9),Fuel_Properties!$B$31:$EI$31,0)))/158.987295</f>
        <v>-0.109404755972731</v>
      </c>
      <c r="EV51" s="47">
        <f>(SUMPRODUCT(--(EV$9=Quarterly_kt!$B$9:EW$9),Quarterly_kt!$B51:EW51)/INDEX(Fuel_Properties!$B$31:$IV$42,MATCH("D_Petrol_Regular",Fuel_Properties!$B$31:$B$42,0),MATCH(YEAR(EV$9),Fuel_Properties!$B$31:$EI$31,0)))/158.987295</f>
        <v>-1.7869247213271179E-3</v>
      </c>
      <c r="EW51" s="47">
        <f>(SUMPRODUCT(--(EW$9=Quarterly_kt!$B$9:EX$9),Quarterly_kt!$B51:EX51)/INDEX(Fuel_Properties!$B$31:$IV$42,MATCH("D_Petrol_Regular",Fuel_Properties!$B$31:$B$42,0),MATCH(YEAR(EW$9),Fuel_Properties!$B$31:$EI$31,0)))/158.987295</f>
        <v>0.12875755219712021</v>
      </c>
      <c r="EX51" s="47">
        <f>(SUMPRODUCT(--(EX$9=Quarterly_kt!$B$9:EY$9),Quarterly_kt!$B51:EY51)/INDEX(Fuel_Properties!$B$31:$IV$42,MATCH("D_Petrol_Regular",Fuel_Properties!$B$31:$B$42,0),MATCH(YEAR(EX$9),Fuel_Properties!$B$31:$EI$31,0)))/158.987295</f>
        <v>1.7778118527486612E-2</v>
      </c>
      <c r="EY51" s="47">
        <f>(SUMPRODUCT(--(EY$9=Quarterly_kt!$B$9:EZ$9),Quarterly_kt!$B51:EZ51)/INDEX(Fuel_Properties!$B$31:$IV$42,MATCH("D_Petrol_Regular",Fuel_Properties!$B$31:$B$42,0),MATCH(YEAR(EY$9),Fuel_Properties!$B$31:$EI$31,0)))/158.987295</f>
        <v>-4.5198118592900419E-2</v>
      </c>
      <c r="EZ51" s="47">
        <f>(SUMPRODUCT(--(EZ$9=Quarterly_kt!$B$9:FA$9),Quarterly_kt!$B51:FA51)/INDEX(Fuel_Properties!$B$31:$IV$42,MATCH("D_Petrol_Regular",Fuel_Properties!$B$31:$B$42,0),MATCH(YEAR(EZ$9),Fuel_Properties!$B$31:$EI$31,0)))/158.987295</f>
        <v>0.11105564200085562</v>
      </c>
      <c r="FA51" s="47">
        <f>(SUMPRODUCT(--(FA$9=Quarterly_kt!$B$9:FB$9),Quarterly_kt!$B51:FB51)/INDEX(Fuel_Properties!$B$31:$IV$42,MATCH("D_Petrol_Regular",Fuel_Properties!$B$31:$B$42,0),MATCH(YEAR(FA$9),Fuel_Properties!$B$31:$EI$31,0)))/158.987295</f>
        <v>3.4905854192228775E-2</v>
      </c>
      <c r="FB51" s="47">
        <f>(SUMPRODUCT(--(FB$9=Quarterly_kt!$B$9:FC$9),Quarterly_kt!$B51:FC51)/INDEX(Fuel_Properties!$B$31:$IV$42,MATCH("D_Petrol_Regular",Fuel_Properties!$B$31:$B$42,0),MATCH(YEAR(FB$9),Fuel_Properties!$B$31:$EI$31,0)))/158.987295</f>
        <v>4.3174513534296785E-2</v>
      </c>
      <c r="FC51" s="47">
        <f>(SUMPRODUCT(--(FC$9=Quarterly_kt!$B$9:FD$9),Quarterly_kt!$B51:FD51)/INDEX(Fuel_Properties!$B$31:$IV$42,MATCH("D_Petrol_Regular",Fuel_Properties!$B$31:$B$42,0),MATCH(YEAR(FC$9),Fuel_Properties!$B$31:$EI$31,0)))/158.987295</f>
        <v>0.22467986674653581</v>
      </c>
      <c r="FD51" s="47">
        <f>(SUMPRODUCT(--(FD$9=Quarterly_kt!$B$9:FE$9),Quarterly_kt!$B51:FE51)/INDEX(Fuel_Properties!$B$31:$IV$42,MATCH("D_Petrol_Regular",Fuel_Properties!$B$31:$B$42,0),MATCH(YEAR(FD$9),Fuel_Properties!$B$31:$EI$31,0)))/158.987295</f>
        <v>-0.45205584823430806</v>
      </c>
      <c r="FE51" s="47">
        <f>(SUMPRODUCT(--(FE$9=Quarterly_kt!$B$9:FF$9),Quarterly_kt!$B51:FF51)/INDEX(Fuel_Properties!$B$31:$IV$42,MATCH("D_Petrol_Regular",Fuel_Properties!$B$31:$B$42,0),MATCH(YEAR(FE$9),Fuel_Properties!$B$31:$EI$31,0)))/158.987295</f>
        <v>5.1542112056688447E-2</v>
      </c>
      <c r="FF51" s="47">
        <f>(SUMPRODUCT(--(FF$9=Quarterly_kt!$B$9:FG$9),Quarterly_kt!$B51:FG51)/INDEX(Fuel_Properties!$B$31:$IV$42,MATCH("D_Petrol_Regular",Fuel_Properties!$B$31:$B$42,0),MATCH(YEAR(FF$9),Fuel_Properties!$B$31:$EI$31,0)))/158.987295</f>
        <v>3.3946160409285775E-2</v>
      </c>
      <c r="FG51" s="47">
        <f>(SUMPRODUCT(--(FG$9=Quarterly_kt!$B$9:FH$9),Quarterly_kt!$B51:FH51)/INDEX(Fuel_Properties!$B$31:$IV$42,MATCH("D_Petrol_Regular",Fuel_Properties!$B$31:$B$42,0),MATCH(YEAR(FG$9),Fuel_Properties!$B$31:$EI$31,0)))/158.987295</f>
        <v>0.2241252036890008</v>
      </c>
      <c r="FH51" s="47">
        <f>(SUMPRODUCT(--(FH$9=Quarterly_kt!$B$9:FI$9),Quarterly_kt!$B51:FI51)/INDEX(Fuel_Properties!$B$31:$IV$42,MATCH("D_Petrol_Regular",Fuel_Properties!$B$31:$B$42,0),MATCH(YEAR(FH$9),Fuel_Properties!$B$31:$EI$31,0)))/158.987295</f>
        <v>4.8158856432660484E-2</v>
      </c>
      <c r="FI51" s="47">
        <f>(SUMPRODUCT(--(FI$9=Quarterly_kt!$B$9:FJ$9),Quarterly_kt!$B51:FJ51)/INDEX(Fuel_Properties!$B$31:$IV$42,MATCH("D_Petrol_Regular",Fuel_Properties!$B$31:$B$42,0),MATCH(YEAR(FI$9),Fuel_Properties!$B$31:$EI$31,0)))/158.987295</f>
        <v>-0.19079000718169736</v>
      </c>
      <c r="FJ51" s="47">
        <f>(SUMPRODUCT(--(FJ$9=Quarterly_kt!$B$9:FK$9),Quarterly_kt!$B51:FK51)/INDEX(Fuel_Properties!$B$31:$IV$42,MATCH("D_Petrol_Regular",Fuel_Properties!$B$31:$B$42,0),MATCH(YEAR(FJ$9),Fuel_Properties!$B$31:$EI$31,0)))/158.987295</f>
        <v>-2.2766663815241818E-2</v>
      </c>
      <c r="FK51" s="47">
        <f>(SUMPRODUCT(--(FK$9=Quarterly_kt!$B$9:FL$9),Quarterly_kt!$B51:FL51)/INDEX(Fuel_Properties!$B$31:$IV$42,MATCH("D_Petrol_Regular",Fuel_Properties!$B$31:$B$42,0),MATCH(YEAR(FK$9),Fuel_Properties!$B$31:$EI$31,0)))/158.987295</f>
        <v>0.29170386252070918</v>
      </c>
      <c r="FL51" s="47">
        <f>(SUMPRODUCT(--(FL$9=Quarterly_kt!$B$9:FN$9),Quarterly_kt!$B51:FN51)/INDEX(Fuel_Properties!$B$31:$IV$42,MATCH("D_Petrol_Regular",Fuel_Properties!$B$31:$B$42,0),MATCH(YEAR(FL$9),Fuel_Properties!$B$31:$EI$31,0)))/158.987295</f>
        <v>-0.14840981326930011</v>
      </c>
      <c r="FM51" s="47">
        <f>(SUMPRODUCT(--(FM$9=Quarterly_kt!$B$9:FO$9),Quarterly_kt!$B51:FO51)/INDEX(Fuel_Properties!$B$31:$IV$42,MATCH("D_Petrol_Regular",Fuel_Properties!$B$31:$B$42,0),MATCH(YEAR(FM$9),Fuel_Properties!$B$31:$EI$31,0)))/158.987295</f>
        <v>-0.16541699237417321</v>
      </c>
      <c r="FN51" s="47">
        <f>(SUMPRODUCT(--(FN$9=Quarterly_kt!$B$9:FO$9),Quarterly_kt!$B51:FO51)/INDEX(Fuel_Properties!$B$31:$IV$42,MATCH("D_Petrol_Regular",Fuel_Properties!$B$31:$B$42,0),MATCH(YEAR(FN$9),Fuel_Properties!$B$31:$EI$31,0)))/158.987295</f>
        <v>1.4581749372642502E-2</v>
      </c>
      <c r="FO51" s="47">
        <f>(SUMPRODUCT(--(FO$9=Quarterly_kt!$B$9:FP$9),Quarterly_kt!$B51:FP51)/INDEX(Fuel_Properties!$B$31:$IV$42,MATCH("D_Petrol_Regular",Fuel_Properties!$B$31:$B$42,0),MATCH(YEAR(FO$9),Fuel_Properties!$B$31:$EI$31,0)))/158.987295</f>
        <v>0.22188044950022656</v>
      </c>
      <c r="FP51" s="47">
        <f>(SUMPRODUCT(--(FP$9=Quarterly_kt!$B$9:FQ$9),Quarterly_kt!$B51:FQ51)/INDEX(Fuel_Properties!$B$31:$IV$42,MATCH("D_Petrol_Regular",Fuel_Properties!$B$31:$B$42,0),MATCH(YEAR(FP$9),Fuel_Properties!$B$31:$EI$31,0)))/158.987295</f>
        <v>7.3500100640540939E-2</v>
      </c>
      <c r="FQ51" s="47">
        <f>(SUMPRODUCT(--(FQ$9=Quarterly_kt!$B$9:FR$9),Quarterly_kt!$B51:FR51)/INDEX(Fuel_Properties!$B$31:$IV$42,MATCH("D_Petrol_Regular",Fuel_Properties!$B$31:$B$42,0),MATCH(YEAR(FQ$9),Fuel_Properties!$B$31:$EI$31,0)))/158.987295</f>
        <v>0.11673437591318601</v>
      </c>
      <c r="FR51" s="47">
        <f>(SUMPRODUCT(--(FR$9=Quarterly_kt!$B$9:FS$9),Quarterly_kt!$B51:FS51)/INDEX(Fuel_Properties!$B$31:$IV$42,MATCH("D_Petrol_Regular",Fuel_Properties!$B$31:$B$42,0),MATCH(YEAR(FR$9),Fuel_Properties!$B$31:$EI$31,0)))/158.987295</f>
        <v>-0.65698791450079674</v>
      </c>
      <c r="FS51" s="47">
        <f>(SUMPRODUCT(--(FS$9=Quarterly_kt!$B$9:FT$9),Quarterly_kt!$B51:FT51)/INDEX(Fuel_Properties!$B$31:$IV$42,MATCH("D_Petrol_Regular",Fuel_Properties!$B$31:$B$42,0),MATCH(YEAR(FS$9),Fuel_Properties!$B$31:$EI$31,0)))/158.987295</f>
        <v>0.54945342941539421</v>
      </c>
      <c r="FT51" s="47">
        <f>(SUMPRODUCT(--(FT$9=Quarterly_kt!$B$9:FU$9),Quarterly_kt!$B51:FU51)/INDEX(Fuel_Properties!$B$31:$IV$42,MATCH("D_Petrol_Regular",Fuel_Properties!$B$31:$B$42,0),MATCH(YEAR(FT$9),Fuel_Properties!$B$31:$EI$31,0)))/158.987295</f>
        <v>-0.20574400616655017</v>
      </c>
      <c r="FU51" s="47">
        <f>(SUMPRODUCT(--(FU$9=Quarterly_kt!$B$9:FV$9),Quarterly_kt!$B51:FV51)/INDEX(Fuel_Properties!$B$31:$IV$42,MATCH("D_Petrol_Regular",Fuel_Properties!$B$31:$B$42,0),MATCH(YEAR(FU$9),Fuel_Properties!$B$31:$EI$31,0)))/158.987295</f>
        <v>-0.18269295812284186</v>
      </c>
      <c r="FV51" s="47">
        <f>(SUMPRODUCT(--(FV$9=Quarterly_kt!$B$9:FW$9),Quarterly_kt!$B51:FW51)/INDEX(Fuel_Properties!$B$31:$IV$42,MATCH("D_Petrol_Regular",Fuel_Properties!$B$31:$B$42,0),MATCH(YEAR(FV$9),Fuel_Properties!$B$31:$EI$31,0)))/158.987295</f>
        <v>0.25744194063752424</v>
      </c>
    </row>
    <row r="52" spans="1:178" ht="17.25" x14ac:dyDescent="0.25">
      <c r="A52" s="50" t="s">
        <v>102</v>
      </c>
      <c r="B52" s="47">
        <f>(SUMPRODUCT(--(B$9=Quarterly_kt!$B$9:C$9),Quarterly_kt!$B52:C52)/INDEX(Fuel_Properties!$B$31:$IV$42,MATCH("D_Petrol_Premium",Fuel_Properties!$B$31:$B$42,0),MATCH(YEAR(B$9),Fuel_Properties!$B$31:$EI$31,0)))/158.987295</f>
        <v>0.49645561795376703</v>
      </c>
      <c r="C52" s="47">
        <f>(SUMPRODUCT(--(C$9=Quarterly_kt!$B$9:D$9),Quarterly_kt!$B52:D52)/INDEX(Fuel_Properties!$B$31:$IV$42,MATCH("D_Petrol_Premium",Fuel_Properties!$B$31:$B$42,0),MATCH(YEAR(C$9),Fuel_Properties!$B$31:$EI$31,0)))/158.987295</f>
        <v>8.0336119441964712E-2</v>
      </c>
      <c r="D52" s="47">
        <f>(SUMPRODUCT(--(D$9=Quarterly_kt!$B$9:E$9),Quarterly_kt!$B52:E52)/INDEX(Fuel_Properties!$B$31:$IV$42,MATCH("D_Petrol_Premium",Fuel_Properties!$B$31:$B$42,0),MATCH(YEAR(D$9),Fuel_Properties!$B$31:$EI$31,0)))/158.987295</f>
        <v>-0.27296834296842132</v>
      </c>
      <c r="E52" s="47">
        <f>(SUMPRODUCT(--(E$9=Quarterly_kt!$B$9:F$9),Quarterly_kt!$B52:F52)/INDEX(Fuel_Properties!$B$31:$IV$42,MATCH("D_Petrol_Premium",Fuel_Properties!$B$31:$B$42,0),MATCH(YEAR(E$9),Fuel_Properties!$B$31:$EI$31,0)))/158.987295</f>
        <v>-0.56532701714444822</v>
      </c>
      <c r="F52" s="47">
        <f>(SUMPRODUCT(--(F$9=Quarterly_kt!$B$9:G$9),Quarterly_kt!$B52:G52)/INDEX(Fuel_Properties!$B$31:$IV$42,MATCH("D_Petrol_Premium",Fuel_Properties!$B$31:$B$42,0),MATCH(YEAR(F$9),Fuel_Properties!$B$31:$EI$31,0)))/158.987295</f>
        <v>-0.21339333650323739</v>
      </c>
      <c r="G52" s="47">
        <f>(SUMPRODUCT(--(G$9=Quarterly_kt!$B$9:H$9),Quarterly_kt!$B52:H52)/INDEX(Fuel_Properties!$B$31:$IV$42,MATCH("D_Petrol_Premium",Fuel_Properties!$B$31:$B$42,0),MATCH(YEAR(G$9),Fuel_Properties!$B$31:$EI$31,0)))/158.987295</f>
        <v>-6.3521196406748914E-2</v>
      </c>
      <c r="H52" s="47">
        <f>(SUMPRODUCT(--(H$9=Quarterly_kt!$B$9:I$9),Quarterly_kt!$B52:I52)/INDEX(Fuel_Properties!$B$31:$IV$42,MATCH("D_Petrol_Premium",Fuel_Properties!$B$31:$B$42,0),MATCH(YEAR(H$9),Fuel_Properties!$B$31:$EI$31,0)))/158.987295</f>
        <v>-7.6074234305074553E-2</v>
      </c>
      <c r="I52" s="47">
        <f>(SUMPRODUCT(--(I$9=Quarterly_kt!$B$9:J$9),Quarterly_kt!$B52:J52)/INDEX(Fuel_Properties!$B$31:$IV$42,MATCH("D_Petrol_Premium",Fuel_Properties!$B$31:$B$42,0),MATCH(YEAR(I$9),Fuel_Properties!$B$31:$EI$31,0)))/158.987295</f>
        <v>5.1009697349913452E-2</v>
      </c>
      <c r="J52" s="47">
        <f>(SUMPRODUCT(--(J$9=Quarterly_kt!$B$9:K$9),Quarterly_kt!$B52:K52)/INDEX(Fuel_Properties!$B$31:$IV$42,MATCH("D_Petrol_Premium",Fuel_Properties!$B$31:$B$42,0),MATCH(YEAR(J$9),Fuel_Properties!$B$31:$EI$31,0)))/158.987295</f>
        <v>0.1932054595390208</v>
      </c>
      <c r="K52" s="47">
        <f>(SUMPRODUCT(--(K$9=Quarterly_kt!$B$9:L$9),Quarterly_kt!$B52:L52)/INDEX(Fuel_Properties!$B$31:$IV$42,MATCH("D_Petrol_Premium",Fuel_Properties!$B$31:$B$42,0),MATCH(YEAR(K$9),Fuel_Properties!$B$31:$EI$31,0)))/158.987295</f>
        <v>6.3454734260364687E-2</v>
      </c>
      <c r="L52" s="47">
        <f>(SUMPRODUCT(--(L$9=Quarterly_kt!$B$9:M$9),Quarterly_kt!$B52:M52)/INDEX(Fuel_Properties!$B$31:$IV$42,MATCH("D_Petrol_Premium",Fuel_Properties!$B$31:$B$42,0),MATCH(YEAR(L$9),Fuel_Properties!$B$31:$EI$31,0)))/158.987295</f>
        <v>-0.34354283466019897</v>
      </c>
      <c r="M52" s="47">
        <f>(SUMPRODUCT(--(M$9=Quarterly_kt!$B$9:N$9),Quarterly_kt!$B52:N52)/INDEX(Fuel_Properties!$B$31:$IV$42,MATCH("D_Petrol_Premium",Fuel_Properties!$B$31:$B$42,0),MATCH(YEAR(M$9),Fuel_Properties!$B$31:$EI$31,0)))/158.987295</f>
        <v>0.28945926304001396</v>
      </c>
      <c r="N52" s="47">
        <f>(SUMPRODUCT(--(N$9=Quarterly_kt!$B$9:O$9),Quarterly_kt!$B52:O52)/INDEX(Fuel_Properties!$B$31:$IV$42,MATCH("D_Petrol_Premium",Fuel_Properties!$B$31:$B$42,0),MATCH(YEAR(N$9),Fuel_Properties!$B$31:$EI$31,0)))/158.987295</f>
        <v>-0.34046896038992736</v>
      </c>
      <c r="O52" s="47">
        <f>(SUMPRODUCT(--(O$9=Quarterly_kt!$B$9:P$9),Quarterly_kt!$B52:P52)/INDEX(Fuel_Properties!$B$31:$IV$42,MATCH("D_Petrol_Premium",Fuel_Properties!$B$31:$B$42,0),MATCH(YEAR(O$9),Fuel_Properties!$B$31:$EI$31,0)))/158.987295</f>
        <v>0.52300724543427568</v>
      </c>
      <c r="P52" s="47">
        <f>(SUMPRODUCT(--(P$9=Quarterly_kt!$B$9:Q$9),Quarterly_kt!$B52:Q52)/INDEX(Fuel_Properties!$B$31:$IV$42,MATCH("D_Petrol_Premium",Fuel_Properties!$B$31:$B$42,0),MATCH(YEAR(P$9),Fuel_Properties!$B$31:$EI$31,0)))/158.987295</f>
        <v>9.9967375930213168E-2</v>
      </c>
      <c r="Q52" s="47">
        <f>(SUMPRODUCT(--(Q$9=Quarterly_kt!$B$9:R$9),Quarterly_kt!$B52:R52)/INDEX(Fuel_Properties!$B$31:$IV$42,MATCH("D_Petrol_Premium",Fuel_Properties!$B$31:$B$42,0),MATCH(YEAR(Q$9),Fuel_Properties!$B$31:$EI$31,0)))/158.987295</f>
        <v>-0.26041530507009575</v>
      </c>
      <c r="R52" s="47">
        <f>(SUMPRODUCT(--(R$9=Quarterly_kt!$B$9:S$9),Quarterly_kt!$B52:S52)/INDEX(Fuel_Properties!$B$31:$IV$42,MATCH("D_Petrol_Premium",Fuel_Properties!$B$31:$B$42,0),MATCH(YEAR(R$9),Fuel_Properties!$B$31:$EI$31,0)))/158.987295</f>
        <v>5.2928791826758713E-2</v>
      </c>
      <c r="S52" s="47">
        <f>(SUMPRODUCT(--(S$9=Quarterly_kt!$B$9:T$9),Quarterly_kt!$B52:T52)/INDEX(Fuel_Properties!$B$31:$IV$42,MATCH("D_Petrol_Premium",Fuel_Properties!$B$31:$B$42,0),MATCH(YEAR(S$9),Fuel_Properties!$B$31:$EI$31,0)))/158.987295</f>
        <v>-0.2401028115814087</v>
      </c>
      <c r="T52" s="47">
        <f>(SUMPRODUCT(--(T$9=Quarterly_kt!$B$9:U$9),Quarterly_kt!$B52:U52)/INDEX(Fuel_Properties!$B$31:$IV$42,MATCH("D_Petrol_Premium",Fuel_Properties!$B$31:$B$42,0),MATCH(YEAR(T$9),Fuel_Properties!$B$31:$EI$31,0)))/158.987295</f>
        <v>0.26971169779559306</v>
      </c>
      <c r="U52" s="47">
        <f>(SUMPRODUCT(--(U$9=Quarterly_kt!$B$9:V$9),Quarterly_kt!$B52:V52)/INDEX(Fuel_Properties!$B$31:$IV$42,MATCH("D_Petrol_Premium",Fuel_Properties!$B$31:$B$42,0),MATCH(YEAR(U$9),Fuel_Properties!$B$31:$EI$31,0)))/158.987295</f>
        <v>-0.17199572707414637</v>
      </c>
      <c r="V52" s="47">
        <f>(SUMPRODUCT(--(V$9=Quarterly_kt!$B$9:W$9),Quarterly_kt!$B52:W52)/INDEX(Fuel_Properties!$B$31:$IV$42,MATCH("D_Petrol_Premium",Fuel_Properties!$B$31:$B$42,0),MATCH(YEAR(V$9),Fuel_Properties!$B$31:$EI$31,0)))/158.987295</f>
        <v>-5.7697450829828863E-2</v>
      </c>
      <c r="W52" s="47">
        <f>(SUMPRODUCT(--(W$9=Quarterly_kt!$B$9:X$9),Quarterly_kt!$B52:X52)/INDEX(Fuel_Properties!$B$31:$IV$42,MATCH("D_Petrol_Premium",Fuel_Properties!$B$31:$B$42,0),MATCH(YEAR(W$9),Fuel_Properties!$B$31:$EI$31,0)))/158.987295</f>
        <v>0.10225201221217185</v>
      </c>
      <c r="X52" s="47">
        <f>(SUMPRODUCT(--(X$9=Quarterly_kt!$B$9:Y$9),Quarterly_kt!$B52:Y52)/INDEX(Fuel_Properties!$B$31:$IV$42,MATCH("D_Petrol_Premium",Fuel_Properties!$B$31:$B$42,0),MATCH(YEAR(X$9),Fuel_Properties!$B$31:$EI$31,0)))/158.987295</f>
        <v>0.24913335572136894</v>
      </c>
      <c r="Y52" s="47">
        <f>(SUMPRODUCT(--(Y$9=Quarterly_kt!$B$9:Z$9),Quarterly_kt!$B52:Z52)/INDEX(Fuel_Properties!$B$31:$IV$42,MATCH("D_Petrol_Premium",Fuel_Properties!$B$31:$B$42,0),MATCH(YEAR(Y$9),Fuel_Properties!$B$31:$EI$31,0)))/158.987295</f>
        <v>-4.5385338212146173E-2</v>
      </c>
      <c r="Z52" s="47">
        <f>(SUMPRODUCT(--(Z$9=Quarterly_kt!$B$9:AA$9),Quarterly_kt!$B52:AA52)/INDEX(Fuel_Properties!$B$31:$IV$42,MATCH("D_Petrol_Premium",Fuel_Properties!$B$31:$B$42,0),MATCH(YEAR(Z$9),Fuel_Properties!$B$31:$EI$31,0)))/158.987295</f>
        <v>0.4918448065483596</v>
      </c>
      <c r="AA52" s="47">
        <f>(SUMPRODUCT(--(AA$9=Quarterly_kt!$B$9:AB$9),Quarterly_kt!$B52:AB52)/INDEX(Fuel_Properties!$B$31:$IV$42,MATCH("D_Petrol_Premium",Fuel_Properties!$B$31:$B$42,0),MATCH(YEAR(AA$9),Fuel_Properties!$B$31:$EI$31,0)))/158.987295</f>
        <v>-0.83736489006349013</v>
      </c>
      <c r="AB52" s="47">
        <f>(SUMPRODUCT(--(AB$9=Quarterly_kt!$B$9:AC$9),Quarterly_kt!$B52:AC52)/INDEX(Fuel_Properties!$B$31:$IV$42,MATCH("D_Petrol_Premium",Fuel_Properties!$B$31:$B$42,0),MATCH(YEAR(AB$9),Fuel_Properties!$B$31:$EI$31,0)))/158.987295</f>
        <v>0.56361561687505379</v>
      </c>
      <c r="AC52" s="47">
        <f>(SUMPRODUCT(--(AC$9=Quarterly_kt!$B$9:AD$9),Quarterly_kt!$B52:AD52)/INDEX(Fuel_Properties!$B$31:$IV$42,MATCH("D_Petrol_Premium",Fuel_Properties!$B$31:$B$42,0),MATCH(YEAR(AC$9),Fuel_Properties!$B$31:$EI$31,0)))/158.987295</f>
        <v>-0.22794854656138858</v>
      </c>
      <c r="AD52" s="47">
        <f>(SUMPRODUCT(--(AD$9=Quarterly_kt!$B$9:AE$9),Quarterly_kt!$B52:AE52)/INDEX(Fuel_Properties!$B$31:$IV$42,MATCH("D_Petrol_Premium",Fuel_Properties!$B$31:$B$42,0),MATCH(YEAR(AD$9),Fuel_Properties!$B$31:$EI$31,0)))/158.987295</f>
        <v>-0.15126784517055775</v>
      </c>
      <c r="AE52" s="47">
        <f>(SUMPRODUCT(--(AE$9=Quarterly_kt!$B$9:AF$9),Quarterly_kt!$B52:AF52)/INDEX(Fuel_Properties!$B$31:$IV$42,MATCH("D_Petrol_Premium",Fuel_Properties!$B$31:$B$42,0),MATCH(YEAR(AE$9),Fuel_Properties!$B$31:$EI$31,0)))/158.987295</f>
        <v>1.8434937853331931E-2</v>
      </c>
      <c r="AF52" s="47">
        <f>(SUMPRODUCT(--(AF$9=Quarterly_kt!$B$9:AG$9),Quarterly_kt!$B52:AG52)/INDEX(Fuel_Properties!$B$31:$IV$42,MATCH("D_Petrol_Premium",Fuel_Properties!$B$31:$B$42,0),MATCH(YEAR(AF$9),Fuel_Properties!$B$31:$EI$31,0)))/158.987295</f>
        <v>-0.1088400724725108</v>
      </c>
      <c r="AG52" s="47">
        <f>(SUMPRODUCT(--(AG$9=Quarterly_kt!$B$9:AH$9),Quarterly_kt!$B52:AH52)/INDEX(Fuel_Properties!$B$31:$IV$42,MATCH("D_Petrol_Premium",Fuel_Properties!$B$31:$B$42,0),MATCH(YEAR(AG$9),Fuel_Properties!$B$31:$EI$31,0)))/158.987295</f>
        <v>0.11805338751502777</v>
      </c>
      <c r="AH52" s="47">
        <f>(SUMPRODUCT(--(AH$9=Quarterly_kt!$B$9:AI$9),Quarterly_kt!$B52:AI52)/INDEX(Fuel_Properties!$B$31:$IV$42,MATCH("D_Petrol_Premium",Fuel_Properties!$B$31:$B$42,0),MATCH(YEAR(AH$9),Fuel_Properties!$B$31:$EI$31,0)))/158.987295</f>
        <v>-0.13674586618559864</v>
      </c>
      <c r="AI52" s="47">
        <f>(SUMPRODUCT(--(AI$9=Quarterly_kt!$B$9:AJ$9),Quarterly_kt!$B52:AJ52)/INDEX(Fuel_Properties!$B$31:$IV$42,MATCH("D_Petrol_Premium",Fuel_Properties!$B$31:$B$42,0),MATCH(YEAR(AI$9),Fuel_Properties!$B$31:$EI$31,0)))/158.987295</f>
        <v>0.23543384579791501</v>
      </c>
      <c r="AJ52" s="47">
        <f>(SUMPRODUCT(--(AJ$9=Quarterly_kt!$B$9:AK$9),Quarterly_kt!$B52:AK52)/INDEX(Fuel_Properties!$B$31:$IV$42,MATCH("D_Petrol_Premium",Fuel_Properties!$B$31:$B$42,0),MATCH(YEAR(AJ$9),Fuel_Properties!$B$31:$EI$31,0)))/158.987295</f>
        <v>0.38815555042062821</v>
      </c>
      <c r="AK52" s="47">
        <f>(SUMPRODUCT(--(AK$9=Quarterly_kt!$B$9:AL$9),Quarterly_kt!$B52:AL52)/INDEX(Fuel_Properties!$B$31:$IV$42,MATCH("D_Petrol_Premium",Fuel_Properties!$B$31:$B$42,0),MATCH(YEAR(AK$9),Fuel_Properties!$B$31:$EI$31,0)))/158.987295</f>
        <v>-1.4473461618098578</v>
      </c>
      <c r="AL52" s="47">
        <f>(SUMPRODUCT(--(AL$9=Quarterly_kt!$B$9:AM$9),Quarterly_kt!$B52:AM52)/INDEX(Fuel_Properties!$B$31:$IV$42,MATCH("D_Petrol_Premium",Fuel_Properties!$B$31:$B$42,0),MATCH(YEAR(AL$9),Fuel_Properties!$B$31:$EI$31,0)))/158.987295</f>
        <v>1.0795280281828106</v>
      </c>
      <c r="AM52" s="47">
        <f>(SUMPRODUCT(--(AM$9=Quarterly_kt!$B$9:AN$9),Quarterly_kt!$B52:AN52)/INDEX(Fuel_Properties!$B$31:$IV$42,MATCH("D_Petrol_Premium",Fuel_Properties!$B$31:$B$42,0),MATCH(YEAR(AM$9),Fuel_Properties!$B$31:$EI$31,0)))/158.987295</f>
        <v>0.10541727193372188</v>
      </c>
      <c r="AN52" s="47">
        <f>(SUMPRODUCT(--(AN$9=Quarterly_kt!$B$9:AO$9),Quarterly_kt!$B52:AO52)/INDEX(Fuel_Properties!$B$31:$IV$42,MATCH("D_Petrol_Premium",Fuel_Properties!$B$31:$B$42,0),MATCH(YEAR(AN$9),Fuel_Properties!$B$31:$EI$31,0)))/158.987295</f>
        <v>-0.89811129185869654</v>
      </c>
      <c r="AO52" s="47">
        <f>(SUMPRODUCT(--(AO$9=Quarterly_kt!$B$9:AP$9),Quarterly_kt!$B52:AP52)/INDEX(Fuel_Properties!$B$31:$IV$42,MATCH("D_Petrol_Premium",Fuel_Properties!$B$31:$B$42,0),MATCH(YEAR(AO$9),Fuel_Properties!$B$31:$EI$31,0)))/158.987295</f>
        <v>0.44875241238647007</v>
      </c>
      <c r="AP52" s="47">
        <f>(SUMPRODUCT(--(AP$9=Quarterly_kt!$B$9:AQ$9),Quarterly_kt!$B52:AQ52)/INDEX(Fuel_Properties!$B$31:$IV$42,MATCH("D_Petrol_Premium",Fuel_Properties!$B$31:$B$42,0),MATCH(YEAR(AP$9),Fuel_Properties!$B$31:$EI$31,0)))/158.987295</f>
        <v>0.21901769564100476</v>
      </c>
      <c r="AQ52" s="47">
        <f>(SUMPRODUCT(--(AQ$9=Quarterly_kt!$B$9:AR$9),Quarterly_kt!$B52:AR52)/INDEX(Fuel_Properties!$B$31:$IV$42,MATCH("D_Petrol_Premium",Fuel_Properties!$B$31:$B$42,0),MATCH(YEAR(AQ$9),Fuel_Properties!$B$31:$EI$31,0)))/158.987295</f>
        <v>-0.76854333748259707</v>
      </c>
      <c r="AR52" s="47">
        <f>(SUMPRODUCT(--(AR$9=Quarterly_kt!$B$9:AS$9),Quarterly_kt!$B52:AS52)/INDEX(Fuel_Properties!$B$31:$IV$42,MATCH("D_Petrol_Premium",Fuel_Properties!$B$31:$B$42,0),MATCH(YEAR(AR$9),Fuel_Properties!$B$31:$EI$31,0)))/158.987295</f>
        <v>0.96427435858421939</v>
      </c>
      <c r="AS52" s="47">
        <f>(SUMPRODUCT(--(AS$9=Quarterly_kt!$B$9:AT$9),Quarterly_kt!$B52:AT52)/INDEX(Fuel_Properties!$B$31:$IV$42,MATCH("D_Petrol_Premium",Fuel_Properties!$B$31:$B$42,0),MATCH(YEAR(AS$9),Fuel_Properties!$B$31:$EI$31,0)))/158.987295</f>
        <v>-0.19863043223763543</v>
      </c>
      <c r="AT52" s="47">
        <f>(SUMPRODUCT(--(AT$9=Quarterly_kt!$B$9:AU$9),Quarterly_kt!$B52:AU52)/INDEX(Fuel_Properties!$B$31:$IV$42,MATCH("D_Petrol_Premium",Fuel_Properties!$B$31:$B$42,0),MATCH(YEAR(AT$9),Fuel_Properties!$B$31:$EI$31,0)))/158.987295</f>
        <v>-0.42370449096790497</v>
      </c>
      <c r="AU52" s="47">
        <f>(SUMPRODUCT(--(AU$9=Quarterly_kt!$B$9:AV$9),Quarterly_kt!$B52:AV52)/INDEX(Fuel_Properties!$B$31:$IV$42,MATCH("D_Petrol_Premium",Fuel_Properties!$B$31:$B$42,0),MATCH(YEAR(AU$9),Fuel_Properties!$B$31:$EI$31,0)))/158.987295</f>
        <v>0.54272157960550449</v>
      </c>
      <c r="AV52" s="47">
        <f>(SUMPRODUCT(--(AV$9=Quarterly_kt!$B$9:AW$9),Quarterly_kt!$B52:AW52)/INDEX(Fuel_Properties!$B$31:$IV$42,MATCH("D_Petrol_Premium",Fuel_Properties!$B$31:$B$42,0),MATCH(YEAR(AV$9),Fuel_Properties!$B$31:$EI$31,0)))/158.987295</f>
        <v>-0.23048241589228821</v>
      </c>
      <c r="AW52" s="47">
        <f>(SUMPRODUCT(--(AW$9=Quarterly_kt!$B$9:AX$9),Quarterly_kt!$B52:AX52)/INDEX(Fuel_Properties!$B$31:$IV$42,MATCH("D_Petrol_Premium",Fuel_Properties!$B$31:$B$42,0),MATCH(YEAR(AW$9),Fuel_Properties!$B$31:$EI$31,0)))/158.987295</f>
        <v>-0.28355243978011346</v>
      </c>
      <c r="AX52" s="47">
        <f>(SUMPRODUCT(--(AX$9=Quarterly_kt!$B$9:AY$9),Quarterly_kt!$B52:AY52)/INDEX(Fuel_Properties!$B$31:$IV$42,MATCH("D_Petrol_Premium",Fuel_Properties!$B$31:$B$42,0),MATCH(YEAR(AX$9),Fuel_Properties!$B$31:$EI$31,0)))/158.987295</f>
        <v>-1.7172157072031163E-2</v>
      </c>
      <c r="AY52" s="47">
        <f>(SUMPRODUCT(--(AY$9=Quarterly_kt!$B$9:AZ$9),Quarterly_kt!$B52:AZ52)/INDEX(Fuel_Properties!$B$31:$IV$42,MATCH("D_Petrol_Premium",Fuel_Properties!$B$31:$B$42,0),MATCH(YEAR(AY$9),Fuel_Properties!$B$31:$EI$31,0)))/158.987295</f>
        <v>-4.0350830623539072E-2</v>
      </c>
      <c r="AZ52" s="47">
        <f>(SUMPRODUCT(--(AZ$9=Quarterly_kt!$B$9:BA$9),Quarterly_kt!$B52:BA52)/INDEX(Fuel_Properties!$B$31:$IV$42,MATCH("D_Petrol_Premium",Fuel_Properties!$B$31:$B$42,0),MATCH(YEAR(AZ$9),Fuel_Properties!$B$31:$EI$31,0)))/158.987295</f>
        <v>-2.1998970453187439E-2</v>
      </c>
      <c r="BA52" s="47">
        <f>(SUMPRODUCT(--(BA$9=Quarterly_kt!$B$9:BB$9),Quarterly_kt!$B52:BB52)/INDEX(Fuel_Properties!$B$31:$IV$42,MATCH("D_Petrol_Premium",Fuel_Properties!$B$31:$B$42,0),MATCH(YEAR(BA$9),Fuel_Properties!$B$31:$EI$31,0)))/158.987295</f>
        <v>-0.36100576362266124</v>
      </c>
      <c r="BB52" s="47">
        <f>(SUMPRODUCT(--(BB$9=Quarterly_kt!$B$9:BC$9),Quarterly_kt!$B52:BC52)/INDEX(Fuel_Properties!$B$31:$IV$42,MATCH("D_Petrol_Premium",Fuel_Properties!$B$31:$B$42,0),MATCH(YEAR(BB$9),Fuel_Properties!$B$31:$EI$31,0)))/158.987295</f>
        <v>0.63185562567508469</v>
      </c>
      <c r="BC52" s="47">
        <f>(SUMPRODUCT(--(BC$9=Quarterly_kt!$B$9:BD$9),Quarterly_kt!$B52:BD52)/INDEX(Fuel_Properties!$B$31:$IV$42,MATCH("D_Petrol_Premium",Fuel_Properties!$B$31:$B$42,0),MATCH(YEAR(BC$9),Fuel_Properties!$B$31:$EI$31,0)))/158.987295</f>
        <v>-0.37974808890302042</v>
      </c>
      <c r="BD52" s="47">
        <f>(SUMPRODUCT(--(BD$9=Quarterly_kt!$B$9:BE$9),Quarterly_kt!$B52:BE52)/INDEX(Fuel_Properties!$B$31:$IV$42,MATCH("D_Petrol_Premium",Fuel_Properties!$B$31:$B$42,0),MATCH(YEAR(BD$9),Fuel_Properties!$B$31:$EI$31,0)))/158.987295</f>
        <v>-0.12165065118807541</v>
      </c>
      <c r="BE52" s="47">
        <f>(SUMPRODUCT(--(BE$9=Quarterly_kt!$B$9:BF$9),Quarterly_kt!$B52:BF52)/INDEX(Fuel_Properties!$B$31:$IV$42,MATCH("D_Petrol_Premium",Fuel_Properties!$B$31:$B$42,0),MATCH(YEAR(BE$9),Fuel_Properties!$B$31:$EI$31,0)))/158.987295</f>
        <v>0.14178037377420571</v>
      </c>
      <c r="BF52" s="47">
        <f>(SUMPRODUCT(--(BF$9=Quarterly_kt!$B$9:BG$9),Quarterly_kt!$B52:BG52)/INDEX(Fuel_Properties!$B$31:$IV$42,MATCH("D_Petrol_Premium",Fuel_Properties!$B$31:$B$42,0),MATCH(YEAR(BF$9),Fuel_Properties!$B$31:$EI$31,0)))/158.987295</f>
        <v>-0.22145187175232797</v>
      </c>
      <c r="BG52" s="47">
        <f>(SUMPRODUCT(--(BG$9=Quarterly_kt!$B$9:BH$9),Quarterly_kt!$B52:BH52)/INDEX(Fuel_Properties!$B$31:$IV$42,MATCH("D_Petrol_Premium",Fuel_Properties!$B$31:$B$42,0),MATCH(YEAR(BG$9),Fuel_Properties!$B$31:$EI$31,0)))/158.987295</f>
        <v>0.40568494152947471</v>
      </c>
      <c r="BH52" s="47">
        <f>(SUMPRODUCT(--(BH$9=Quarterly_kt!$B$9:BI$9),Quarterly_kt!$B52:BI52)/INDEX(Fuel_Properties!$B$31:$IV$42,MATCH("D_Petrol_Premium",Fuel_Properties!$B$31:$B$42,0),MATCH(YEAR(BH$9),Fuel_Properties!$B$31:$EI$31,0)))/158.987295</f>
        <v>0.10219385783408561</v>
      </c>
      <c r="BI52" s="47">
        <f>(SUMPRODUCT(--(BI$9=Quarterly_kt!$B$9:BJ$9),Quarterly_kt!$B52:BJ52)/INDEX(Fuel_Properties!$B$31:$IV$42,MATCH("D_Petrol_Premium",Fuel_Properties!$B$31:$B$42,0),MATCH(YEAR(BI$9),Fuel_Properties!$B$31:$EI$31,0)))/158.987295</f>
        <v>-0.54776439496240958</v>
      </c>
      <c r="BJ52" s="47">
        <f>(SUMPRODUCT(--(BJ$9=Quarterly_kt!$B$9:BK$9),Quarterly_kt!$B52:BK52)/INDEX(Fuel_Properties!$B$31:$IV$42,MATCH("D_Petrol_Premium",Fuel_Properties!$B$31:$B$42,0),MATCH(YEAR(BJ$9),Fuel_Properties!$B$31:$EI$31,0)))/158.987295</f>
        <v>0.13905542577245136</v>
      </c>
      <c r="BK52" s="47">
        <f>(SUMPRODUCT(--(BK$9=Quarterly_kt!$B$9:BL$9),Quarterly_kt!$B52:BL52)/INDEX(Fuel_Properties!$B$31:$IV$42,MATCH("D_Petrol_Premium",Fuel_Properties!$B$31:$B$42,0),MATCH(YEAR(BK$9),Fuel_Properties!$B$31:$EI$31,0)))/158.987295</f>
        <v>-0.36162053847671566</v>
      </c>
      <c r="BL52" s="47">
        <f>(SUMPRODUCT(--(BL$9=Quarterly_kt!$B$9:BM$9),Quarterly_kt!$B52:BM52)/INDEX(Fuel_Properties!$B$31:$IV$42,MATCH("D_Petrol_Premium",Fuel_Properties!$B$31:$B$42,0),MATCH(YEAR(BL$9),Fuel_Properties!$B$31:$EI$31,0)))/158.987295</f>
        <v>0.18646785944931724</v>
      </c>
      <c r="BM52" s="47">
        <f>(SUMPRODUCT(--(BM$9=Quarterly_kt!$B$9:BN$9),Quarterly_kt!$B52:BN52)/INDEX(Fuel_Properties!$B$31:$IV$42,MATCH("D_Petrol_Premium",Fuel_Properties!$B$31:$B$42,0),MATCH(YEAR(BM$9),Fuel_Properties!$B$31:$EI$31,0)))/158.987295</f>
        <v>4.9763532105208723E-2</v>
      </c>
      <c r="BN52" s="47">
        <f>(SUMPRODUCT(--(BN$9=Quarterly_kt!$B$9:BO$9),Quarterly_kt!$B52:BO52)/INDEX(Fuel_Properties!$B$31:$IV$42,MATCH("D_Petrol_Premium",Fuel_Properties!$B$31:$B$42,0),MATCH(YEAR(BN$9),Fuel_Properties!$B$31:$EI$31,0)))/158.987295</f>
        <v>4.4355541995999968E-2</v>
      </c>
      <c r="BO52" s="47">
        <f>(SUMPRODUCT(--(BO$9=Quarterly_kt!$B$9:BP$9),Quarterly_kt!$B52:BP52)/INDEX(Fuel_Properties!$B$31:$IV$42,MATCH("D_Petrol_Premium",Fuel_Properties!$B$31:$B$42,0),MATCH(YEAR(BO$9),Fuel_Properties!$B$31:$EI$31,0)))/158.987295</f>
        <v>0.39077379114111571</v>
      </c>
      <c r="BP52" s="47">
        <f>(SUMPRODUCT(--(BP$9=Quarterly_kt!$B$9:BQ$9),Quarterly_kt!$B52:BQ52)/INDEX(Fuel_Properties!$B$31:$IV$42,MATCH("D_Petrol_Premium",Fuel_Properties!$B$31:$B$42,0),MATCH(YEAR(BP$9),Fuel_Properties!$B$31:$EI$31,0)))/158.987295</f>
        <v>-0.37055808232551707</v>
      </c>
      <c r="BQ52" s="47">
        <f>(SUMPRODUCT(--(BQ$9=Quarterly_kt!$B$9:BR$9),Quarterly_kt!$B52:BR52)/INDEX(Fuel_Properties!$B$31:$IV$42,MATCH("D_Petrol_Premium",Fuel_Properties!$B$31:$B$42,0),MATCH(YEAR(BQ$9),Fuel_Properties!$B$31:$EI$31,0)))/158.987295</f>
        <v>0.21953535320011264</v>
      </c>
      <c r="BR52" s="47">
        <f>(SUMPRODUCT(--(BR$9=Quarterly_kt!$B$9:BS$9),Quarterly_kt!$B52:BS52)/INDEX(Fuel_Properties!$B$31:$IV$42,MATCH("D_Petrol_Premium",Fuel_Properties!$B$31:$B$42,0),MATCH(YEAR(BR$9),Fuel_Properties!$B$31:$EI$31,0)))/158.987295</f>
        <v>-0.10430210367483865</v>
      </c>
      <c r="BS52" s="47">
        <f>(SUMPRODUCT(--(BS$9=Quarterly_kt!$B$9:BT$9),Quarterly_kt!$B52:BT52)/INDEX(Fuel_Properties!$B$31:$IV$42,MATCH("D_Petrol_Premium",Fuel_Properties!$B$31:$B$42,0),MATCH(YEAR(BS$9),Fuel_Properties!$B$31:$EI$31,0)))/158.987295</f>
        <v>-7.6565279881505147E-2</v>
      </c>
      <c r="BT52" s="47">
        <f>(SUMPRODUCT(--(BT$9=Quarterly_kt!$B$9:BU$9),Quarterly_kt!$B52:BU52)/INDEX(Fuel_Properties!$B$31:$IV$42,MATCH("D_Petrol_Premium",Fuel_Properties!$B$31:$B$42,0),MATCH(YEAR(BT$9),Fuel_Properties!$B$31:$EI$31,0)))/158.987295</f>
        <v>0.58462271082768769</v>
      </c>
      <c r="BU52" s="47">
        <f>(SUMPRODUCT(--(BU$9=Quarterly_kt!$B$9:BV$9),Quarterly_kt!$B52:BV52)/INDEX(Fuel_Properties!$B$31:$IV$42,MATCH("D_Petrol_Premium",Fuel_Properties!$B$31:$B$42,0),MATCH(YEAR(BU$9),Fuel_Properties!$B$31:$EI$31,0)))/158.987295</f>
        <v>-0.38768184216480267</v>
      </c>
      <c r="BV52" s="47">
        <f>(SUMPRODUCT(--(BV$9=Quarterly_kt!$B$9:BW$9),Quarterly_kt!$B52:BW52)/INDEX(Fuel_Properties!$B$31:$IV$42,MATCH("D_Petrol_Premium",Fuel_Properties!$B$31:$B$42,0),MATCH(YEAR(BV$9),Fuel_Properties!$B$31:$EI$31,0)))/158.987295</f>
        <v>-7.3949697798404143E-2</v>
      </c>
      <c r="BW52" s="47">
        <f>(SUMPRODUCT(--(BW$9=Quarterly_kt!$B$9:BX$9),Quarterly_kt!$B52:BX52)/INDEX(Fuel_Properties!$B$31:$IV$42,MATCH("D_Petrol_Premium",Fuel_Properties!$B$31:$B$42,0),MATCH(YEAR(BW$9),Fuel_Properties!$B$31:$EI$31,0)))/158.987295</f>
        <v>-0.14137921021567221</v>
      </c>
      <c r="BX52" s="47">
        <f>(SUMPRODUCT(--(BX$9=Quarterly_kt!$B$9:BY$9),Quarterly_kt!$B52:BY52)/INDEX(Fuel_Properties!$B$31:$IV$42,MATCH("D_Petrol_Premium",Fuel_Properties!$B$31:$B$42,0),MATCH(YEAR(BX$9),Fuel_Properties!$B$31:$EI$31,0)))/158.987295</f>
        <v>4.1820006367050203E-2</v>
      </c>
      <c r="BY52" s="47">
        <f>(SUMPRODUCT(--(BY$9=Quarterly_kt!$B$9:BZ$9),Quarterly_kt!$B52:BZ52)/INDEX(Fuel_Properties!$B$31:$IV$42,MATCH("D_Petrol_Premium",Fuel_Properties!$B$31:$B$42,0),MATCH(YEAR(BY$9),Fuel_Properties!$B$31:$EI$31,0)))/158.987295</f>
        <v>-0.31981466454883928</v>
      </c>
      <c r="BZ52" s="47">
        <f>(SUMPRODUCT(--(BZ$9=Quarterly_kt!$B$9:CA$9),Quarterly_kt!$B52:CA52)/INDEX(Fuel_Properties!$B$31:$IV$42,MATCH("D_Petrol_Premium",Fuel_Properties!$B$31:$B$42,0),MATCH(YEAR(BZ$9),Fuel_Properties!$B$31:$EI$31,0)))/158.987295</f>
        <v>6.5967698554392218E-2</v>
      </c>
      <c r="CA52" s="47">
        <f>(SUMPRODUCT(--(CA$9=Quarterly_kt!$B$9:CB$9),Quarterly_kt!$B52:CB52)/INDEX(Fuel_Properties!$B$31:$IV$42,MATCH("D_Petrol_Premium",Fuel_Properties!$B$31:$B$42,0),MATCH(YEAR(CA$9),Fuel_Properties!$B$31:$EI$31,0)))/158.987295</f>
        <v>0.13310642134347775</v>
      </c>
      <c r="CB52" s="47">
        <f>(SUMPRODUCT(--(CB$9=Quarterly_kt!$B$9:CC$9),Quarterly_kt!$B52:CC52)/INDEX(Fuel_Properties!$B$31:$IV$42,MATCH("D_Petrol_Premium",Fuel_Properties!$B$31:$B$42,0),MATCH(YEAR(CB$9),Fuel_Properties!$B$31:$EI$31,0)))/158.987295</f>
        <v>0.19058843703777323</v>
      </c>
      <c r="CC52" s="47">
        <f>(SUMPRODUCT(--(CC$9=Quarterly_kt!$B$9:CD$9),Quarterly_kt!$B52:CD52)/INDEX(Fuel_Properties!$B$31:$IV$42,MATCH("D_Petrol_Premium",Fuel_Properties!$B$31:$B$42,0),MATCH(YEAR(CC$9),Fuel_Properties!$B$31:$EI$31,0)))/158.987295</f>
        <v>-0.39836038186724232</v>
      </c>
      <c r="CD52" s="47">
        <f>(SUMPRODUCT(--(CD$9=Quarterly_kt!$B$9:CE$9),Quarterly_kt!$B52:CE52)/INDEX(Fuel_Properties!$B$31:$IV$42,MATCH("D_Petrol_Premium",Fuel_Properties!$B$31:$B$42,0),MATCH(YEAR(CD$9),Fuel_Properties!$B$31:$EI$31,0)))/158.987295</f>
        <v>-5.598014353606879E-2</v>
      </c>
      <c r="CE52" s="47">
        <f>(SUMPRODUCT(--(CE$9=Quarterly_kt!$B$9:CF$9),Quarterly_kt!$B52:CF52)/INDEX(Fuel_Properties!$B$31:$IV$42,MATCH("D_Petrol_Premium",Fuel_Properties!$B$31:$B$42,0),MATCH(YEAR(CE$9),Fuel_Properties!$B$31:$EI$31,0)))/158.987295</f>
        <v>0.41277386019647966</v>
      </c>
      <c r="CF52" s="47">
        <f>(SUMPRODUCT(--(CF$9=Quarterly_kt!$B$9:CG$9),Quarterly_kt!$B52:CG52)/INDEX(Fuel_Properties!$B$31:$IV$42,MATCH("D_Petrol_Premium",Fuel_Properties!$B$31:$B$42,0),MATCH(YEAR(CF$9),Fuel_Properties!$B$31:$EI$31,0)))/158.987295</f>
        <v>6.0723791234341573E-2</v>
      </c>
      <c r="CG52" s="47">
        <f>(SUMPRODUCT(--(CG$9=Quarterly_kt!$B$9:CH$9),Quarterly_kt!$B52:CH52)/INDEX(Fuel_Properties!$B$31:$IV$42,MATCH("D_Petrol_Premium",Fuel_Properties!$B$31:$B$42,0),MATCH(YEAR(CG$9),Fuel_Properties!$B$31:$EI$31,0)))/158.987295</f>
        <v>-0.17118787401455074</v>
      </c>
      <c r="CH52" s="47">
        <f>(SUMPRODUCT(--(CH$9=Quarterly_kt!$B$9:CI$9),Quarterly_kt!$B52:CI52)/INDEX(Fuel_Properties!$B$31:$IV$42,MATCH("D_Petrol_Premium",Fuel_Properties!$B$31:$B$42,0),MATCH(YEAR(CH$9),Fuel_Properties!$B$31:$EI$31,0)))/158.987295</f>
        <v>0.11021539557794771</v>
      </c>
      <c r="CI52" s="47">
        <f>(SUMPRODUCT(--(CI$9=Quarterly_kt!$B$9:CJ$9),Quarterly_kt!$B52:CJ52)/INDEX(Fuel_Properties!$B$31:$IV$42,MATCH("D_Petrol_Premium",Fuel_Properties!$B$31:$B$42,0),MATCH(YEAR(CI$9),Fuel_Properties!$B$31:$EI$31,0)))/158.987295</f>
        <v>-0.15852992189032197</v>
      </c>
      <c r="CJ52" s="47">
        <f>(SUMPRODUCT(--(CJ$9=Quarterly_kt!$B$9:CK$9),Quarterly_kt!$B52:CK52)/INDEX(Fuel_Properties!$B$31:$IV$42,MATCH("D_Petrol_Premium",Fuel_Properties!$B$31:$B$42,0),MATCH(YEAR(CJ$9),Fuel_Properties!$B$31:$EI$31,0)))/158.987295</f>
        <v>0.34613834462748483</v>
      </c>
      <c r="CK52" s="47">
        <f>(SUMPRODUCT(--(CK$9=Quarterly_kt!$B$9:CL$9),Quarterly_kt!$B52:CL52)/INDEX(Fuel_Properties!$B$31:$IV$42,MATCH("D_Petrol_Premium",Fuel_Properties!$B$31:$B$42,0),MATCH(YEAR(CK$9),Fuel_Properties!$B$31:$EI$31,0)))/158.987295</f>
        <v>-0.10455724277698944</v>
      </c>
      <c r="CL52" s="47">
        <f>(SUMPRODUCT(--(CL$9=Quarterly_kt!$B$9:CM$9),Quarterly_kt!$B52:CM52)/INDEX(Fuel_Properties!$B$31:$IV$42,MATCH("D_Petrol_Premium",Fuel_Properties!$B$31:$B$42,0),MATCH(YEAR(CL$9),Fuel_Properties!$B$31:$EI$31,0)))/158.987295</f>
        <v>1.488884734851885</v>
      </c>
      <c r="CM52" s="47">
        <f>(SUMPRODUCT(--(CM$9=Quarterly_kt!$B$9:CN$9),Quarterly_kt!$B52:CN52)/INDEX(Fuel_Properties!$B$31:$IV$42,MATCH("D_Petrol_Premium",Fuel_Properties!$B$31:$B$42,0),MATCH(YEAR(CM$9),Fuel_Properties!$B$31:$EI$31,0)))/158.987295</f>
        <v>0.36089638550296288</v>
      </c>
      <c r="CN52" s="47">
        <f>(SUMPRODUCT(--(CN$9=Quarterly_kt!$B$9:CO$9),Quarterly_kt!$B52:CO52)/INDEX(Fuel_Properties!$B$31:$IV$42,MATCH("D_Petrol_Premium",Fuel_Properties!$B$31:$B$42,0),MATCH(YEAR(CN$9),Fuel_Properties!$B$31:$EI$31,0)))/158.987295</f>
        <v>0.55718751214863393</v>
      </c>
      <c r="CO52" s="47">
        <f>(SUMPRODUCT(--(CO$9=Quarterly_kt!$B$9:CP$9),Quarterly_kt!$B52:CP52)/INDEX(Fuel_Properties!$B$31:$IV$42,MATCH("D_Petrol_Premium",Fuel_Properties!$B$31:$B$42,0),MATCH(YEAR(CO$9),Fuel_Properties!$B$31:$EI$31,0)))/158.987295</f>
        <v>-0.16074311380866912</v>
      </c>
      <c r="CP52" s="47">
        <f>(SUMPRODUCT(--(CP$9=Quarterly_kt!$B$9:CQ$9),Quarterly_kt!$B52:CQ52)/INDEX(Fuel_Properties!$B$31:$IV$42,MATCH("D_Petrol_Premium",Fuel_Properties!$B$31:$B$42,0),MATCH(YEAR(CP$9),Fuel_Properties!$B$31:$EI$31,0)))/158.987295</f>
        <v>-0.27880753223714388</v>
      </c>
      <c r="CQ52" s="47">
        <f>(SUMPRODUCT(--(CQ$9=Quarterly_kt!$B$9:CR$9),Quarterly_kt!$B52:CR52)/INDEX(Fuel_Properties!$B$31:$IV$42,MATCH("D_Petrol_Premium",Fuel_Properties!$B$31:$B$42,0),MATCH(YEAR(CQ$9),Fuel_Properties!$B$31:$EI$31,0)))/158.987295</f>
        <v>0.45133388701122451</v>
      </c>
      <c r="CR52" s="47">
        <f>(SUMPRODUCT(--(CR$9=Quarterly_kt!$B$9:CS$9),Quarterly_kt!$B52:CS52)/INDEX(Fuel_Properties!$B$31:$IV$42,MATCH("D_Petrol_Premium",Fuel_Properties!$B$31:$B$42,0),MATCH(YEAR(CR$9),Fuel_Properties!$B$31:$EI$31,0)))/158.987295</f>
        <v>-0.33145132388649678</v>
      </c>
      <c r="CS52" s="47">
        <f>(SUMPRODUCT(--(CS$9=Quarterly_kt!$B$9:CT$9),Quarterly_kt!$B52:CT52)/INDEX(Fuel_Properties!$B$31:$IV$42,MATCH("D_Petrol_Premium",Fuel_Properties!$B$31:$B$42,0),MATCH(YEAR(CS$9),Fuel_Properties!$B$31:$EI$31,0)))/158.987295</f>
        <v>-0.25943662079757224</v>
      </c>
      <c r="CT52" s="47">
        <f>(SUMPRODUCT(--(CT$9=Quarterly_kt!$B$9:CU$9),Quarterly_kt!$B52:CU52)/INDEX(Fuel_Properties!$B$31:$IV$42,MATCH("D_Petrol_Premium",Fuel_Properties!$B$31:$B$42,0),MATCH(YEAR(CT$9),Fuel_Properties!$B$31:$EI$31,0)))/158.987295</f>
        <v>0.27942901690703847</v>
      </c>
      <c r="CU52" s="47">
        <f>(SUMPRODUCT(--(CU$9=Quarterly_kt!$B$9:CV$9),Quarterly_kt!$B52:CV52)/INDEX(Fuel_Properties!$B$31:$IV$42,MATCH("D_Petrol_Premium",Fuel_Properties!$B$31:$B$42,0),MATCH(YEAR(CU$9),Fuel_Properties!$B$31:$EI$31,0)))/158.987295</f>
        <v>-9.3184587334624008E-2</v>
      </c>
      <c r="CV52" s="47">
        <f>(SUMPRODUCT(--(CV$9=Quarterly_kt!$B$9:CW$9),Quarterly_kt!$B52:CW52)/INDEX(Fuel_Properties!$B$31:$IV$42,MATCH("D_Petrol_Premium",Fuel_Properties!$B$31:$B$42,0),MATCH(YEAR(CV$9),Fuel_Properties!$B$31:$EI$31,0)))/158.987295</f>
        <v>-0.14289966659266792</v>
      </c>
      <c r="CW52" s="47">
        <f>(SUMPRODUCT(--(CW$9=Quarterly_kt!$B$9:CX$9),Quarterly_kt!$B52:CX52)/INDEX(Fuel_Properties!$B$31:$IV$42,MATCH("D_Petrol_Premium",Fuel_Properties!$B$31:$B$42,0),MATCH(YEAR(CW$9),Fuel_Properties!$B$31:$EI$31,0)))/158.987295</f>
        <v>-0.12457045369793243</v>
      </c>
      <c r="CX52" s="47">
        <f>(SUMPRODUCT(--(CX$9=Quarterly_kt!$B$9:CY$9),Quarterly_kt!$B52:CY52)/INDEX(Fuel_Properties!$B$31:$IV$42,MATCH("D_Petrol_Premium",Fuel_Properties!$B$31:$B$42,0),MATCH(YEAR(CX$9),Fuel_Properties!$B$31:$EI$31,0)))/158.987295</f>
        <v>0.37945437960000056</v>
      </c>
      <c r="CY52" s="47">
        <f>(SUMPRODUCT(--(CY$9=Quarterly_kt!$B$9:CZ$9),Quarterly_kt!$B52:CZ52)/INDEX(Fuel_Properties!$B$31:$IV$42,MATCH("D_Petrol_Premium",Fuel_Properties!$B$31:$B$42,0),MATCH(YEAR(CY$9),Fuel_Properties!$B$31:$EI$31,0)))/158.987295</f>
        <v>0.3517886981595521</v>
      </c>
      <c r="CZ52" s="47">
        <f>(SUMPRODUCT(--(CZ$9=Quarterly_kt!$B$9:DA$9),Quarterly_kt!$B52:DA52)/INDEX(Fuel_Properties!$B$31:$IV$42,MATCH("D_Petrol_Premium",Fuel_Properties!$B$31:$B$42,0),MATCH(YEAR(CZ$9),Fuel_Properties!$B$31:$EI$31,0)))/158.987295</f>
        <v>-0.21983248891344578</v>
      </c>
      <c r="DA52" s="47">
        <f>(SUMPRODUCT(--(DA$9=Quarterly_kt!$B$9:DB$9),Quarterly_kt!$B52:DB52)/INDEX(Fuel_Properties!$B$31:$IV$42,MATCH("D_Petrol_Premium",Fuel_Properties!$B$31:$B$42,0),MATCH(YEAR(DA$9),Fuel_Properties!$B$31:$EI$31,0)))/158.987295</f>
        <v>-0.23256020367923544</v>
      </c>
      <c r="DB52" s="47">
        <f>(SUMPRODUCT(--(DB$9=Quarterly_kt!$B$9:DC$9),Quarterly_kt!$B52:DC52)/INDEX(Fuel_Properties!$B$31:$IV$42,MATCH("D_Petrol_Premium",Fuel_Properties!$B$31:$B$42,0),MATCH(YEAR(DB$9),Fuel_Properties!$B$31:$EI$31,0)))/158.987295</f>
        <v>8.7328560177570291E-2</v>
      </c>
      <c r="DC52" s="47">
        <f>(SUMPRODUCT(--(DC$9=Quarterly_kt!$B$9:DD$9),Quarterly_kt!$B52:DD52)/INDEX(Fuel_Properties!$B$31:$IV$42,MATCH("D_Petrol_Premium",Fuel_Properties!$B$31:$B$42,0),MATCH(YEAR(DC$9),Fuel_Properties!$B$31:$EI$31,0)))/158.987295</f>
        <v>-8.0260256366309485E-2</v>
      </c>
      <c r="DD52" s="47">
        <f>(SUMPRODUCT(--(DD$9=Quarterly_kt!$B$9:DE$9),Quarterly_kt!$B52:DE52)/INDEX(Fuel_Properties!$B$31:$IV$42,MATCH("D_Petrol_Premium",Fuel_Properties!$B$31:$B$42,0),MATCH(YEAR(DD$9),Fuel_Properties!$B$31:$EI$31,0)))/158.987295</f>
        <v>0.17130634425593438</v>
      </c>
      <c r="DE52" s="47">
        <f>(SUMPRODUCT(--(DE$9=Quarterly_kt!$B$9:DF$9),Quarterly_kt!$B52:DF52)/INDEX(Fuel_Properties!$B$31:$IV$42,MATCH("D_Petrol_Premium",Fuel_Properties!$B$31:$B$42,0),MATCH(YEAR(DE$9),Fuel_Properties!$B$31:$EI$31,0)))/158.987295</f>
        <v>-0.24794076081340133</v>
      </c>
      <c r="DF52" s="47">
        <f>(SUMPRODUCT(--(DF$9=Quarterly_kt!$B$9:DG$9),Quarterly_kt!$B52:DG52)/INDEX(Fuel_Properties!$B$31:$IV$42,MATCH("D_Petrol_Premium",Fuel_Properties!$B$31:$B$42,0),MATCH(YEAR(DF$9),Fuel_Properties!$B$31:$EI$31,0)))/158.987295</f>
        <v>3.3535558152692295E-3</v>
      </c>
      <c r="DG52" s="47">
        <f>(SUMPRODUCT(--(DG$9=Quarterly_kt!$B$9:DH$9),Quarterly_kt!$B52:DH52)/INDEX(Fuel_Properties!$B$31:$IV$42,MATCH("D_Petrol_Premium",Fuel_Properties!$B$31:$B$42,0),MATCH(YEAR(DG$9),Fuel_Properties!$B$31:$EI$31,0)))/158.987295</f>
        <v>0.47357713949507074</v>
      </c>
      <c r="DH52" s="47">
        <f>(SUMPRODUCT(--(DH$9=Quarterly_kt!$B$9:DI$9),Quarterly_kt!$B52:DI52)/INDEX(Fuel_Properties!$B$31:$IV$42,MATCH("D_Petrol_Premium",Fuel_Properties!$B$31:$B$42,0),MATCH(YEAR(DH$9),Fuel_Properties!$B$31:$EI$31,0)))/158.987295</f>
        <v>-0.28787190067987634</v>
      </c>
      <c r="DI52" s="47">
        <f>(SUMPRODUCT(--(DI$9=Quarterly_kt!$B$9:DJ$9),Quarterly_kt!$B52:DJ52)/INDEX(Fuel_Properties!$B$31:$IV$42,MATCH("D_Petrol_Premium",Fuel_Properties!$B$31:$B$42,0),MATCH(YEAR(DI$9),Fuel_Properties!$B$31:$EI$31,0)))/158.987295</f>
        <v>-0.14350215705040084</v>
      </c>
      <c r="DJ52" s="47">
        <f>(SUMPRODUCT(--(DJ$9=Quarterly_kt!$B$9:DK$9),Quarterly_kt!$B52:DK52)/INDEX(Fuel_Properties!$B$31:$IV$42,MATCH("D_Petrol_Premium",Fuel_Properties!$B$31:$B$42,0),MATCH(YEAR(DJ$9),Fuel_Properties!$B$31:$EI$31,0)))/158.987295</f>
        <v>-4.7273122121901753E-2</v>
      </c>
      <c r="DK52" s="47">
        <f>(SUMPRODUCT(--(DK$9=Quarterly_kt!$B$9:DL$9),Quarterly_kt!$B52:DL52)/INDEX(Fuel_Properties!$B$31:$IV$42,MATCH("D_Petrol_Premium",Fuel_Properties!$B$31:$B$42,0),MATCH(YEAR(DK$9),Fuel_Properties!$B$31:$EI$31,0)))/158.987295</f>
        <v>0.14141119315267034</v>
      </c>
      <c r="DL52" s="47">
        <f>(SUMPRODUCT(--(DL$9=Quarterly_kt!$B$9:DM$9),Quarterly_kt!$B52:DM52)/INDEX(Fuel_Properties!$B$31:$IV$42,MATCH("D_Petrol_Premium",Fuel_Properties!$B$31:$B$42,0),MATCH(YEAR(DL$9),Fuel_Properties!$B$31:$EI$31,0)))/158.987295</f>
        <v>-7.1438642346683554E-2</v>
      </c>
      <c r="DM52" s="47">
        <f>(SUMPRODUCT(--(DM$9=Quarterly_kt!$B$9:DN$9),Quarterly_kt!$B52:DN52)/INDEX(Fuel_Properties!$B$31:$IV$42,MATCH("D_Petrol_Premium",Fuel_Properties!$B$31:$B$42,0),MATCH(YEAR(DM$9),Fuel_Properties!$B$31:$EI$31,0)))/158.987295</f>
        <v>0.12195215997614829</v>
      </c>
      <c r="DN52" s="47">
        <f>(SUMPRODUCT(--(DN$9=Quarterly_kt!$B$9:DO$9),Quarterly_kt!$B52:DO52)/INDEX(Fuel_Properties!$B$31:$IV$42,MATCH("D_Petrol_Premium",Fuel_Properties!$B$31:$B$42,0),MATCH(YEAR(DN$9),Fuel_Properties!$B$31:$EI$31,0)))/158.987295</f>
        <v>4.6581402714674071E-2</v>
      </c>
      <c r="DO52" s="47">
        <f>(SUMPRODUCT(--(DO$9=Quarterly_kt!$B$9:DP$9),Quarterly_kt!$B52:DP52)/INDEX(Fuel_Properties!$B$31:$IV$42,MATCH("D_Petrol_Premium",Fuel_Properties!$B$31:$B$42,0),MATCH(YEAR(DO$9),Fuel_Properties!$B$31:$EI$31,0)))/158.987295</f>
        <v>-5.4750374425819898E-2</v>
      </c>
      <c r="DP52" s="47">
        <f>(SUMPRODUCT(--(DP$9=Quarterly_kt!$B$9:DQ$9),Quarterly_kt!$B52:DQ52)/INDEX(Fuel_Properties!$B$31:$IV$42,MATCH("D_Petrol_Premium",Fuel_Properties!$B$31:$B$42,0),MATCH(YEAR(DP$9),Fuel_Properties!$B$31:$EI$31,0)))/158.987295</f>
        <v>-0.11900631044641825</v>
      </c>
      <c r="DQ52" s="47">
        <f>(SUMPRODUCT(--(DQ$9=Quarterly_kt!$B$9:DR$9),Quarterly_kt!$B52:DR52)/INDEX(Fuel_Properties!$B$31:$IV$42,MATCH("D_Petrol_Premium",Fuel_Properties!$B$31:$B$42,0),MATCH(YEAR(DQ$9),Fuel_Properties!$B$31:$EI$31,0)))/158.987295</f>
        <v>-0.1848229849646745</v>
      </c>
      <c r="DR52" s="47">
        <f>(SUMPRODUCT(--(DR$9=Quarterly_kt!$B$9:DS$9),Quarterly_kt!$B52:DS52)/INDEX(Fuel_Properties!$B$31:$IV$42,MATCH("D_Petrol_Premium",Fuel_Properties!$B$31:$B$42,0),MATCH(YEAR(DR$9),Fuel_Properties!$B$31:$EI$31,0)))/158.987295</f>
        <v>5.3271223983311515E-2</v>
      </c>
      <c r="DS52" s="47">
        <f>(SUMPRODUCT(--(DS$9=Quarterly_kt!$B$9:DT$9),Quarterly_kt!$B52:DT52)/INDEX(Fuel_Properties!$B$31:$IV$42,MATCH("D_Petrol_Premium",Fuel_Properties!$B$31:$B$42,0),MATCH(YEAR(DS$9),Fuel_Properties!$B$31:$EI$31,0)))/158.987295</f>
        <v>0.24473579063361403</v>
      </c>
      <c r="DT52" s="47">
        <f>(SUMPRODUCT(--(DT$9=Quarterly_kt!$B$9:DU$9),Quarterly_kt!$B52:DU52)/INDEX(Fuel_Properties!$B$31:$IV$42,MATCH("D_Petrol_Premium",Fuel_Properties!$B$31:$B$42,0),MATCH(YEAR(DT$9),Fuel_Properties!$B$31:$EI$31,0)))/158.987295</f>
        <v>7.4141136900861812E-2</v>
      </c>
      <c r="DU52" s="47">
        <f>(SUMPRODUCT(--(DU$9=Quarterly_kt!$B$9:DV$9),Quarterly_kt!$B52:DV52)/INDEX(Fuel_Properties!$B$31:$IV$42,MATCH("D_Petrol_Premium",Fuel_Properties!$B$31:$B$42,0),MATCH(YEAR(DU$9),Fuel_Properties!$B$31:$EI$31,0)))/158.987295</f>
        <v>-7.2502068290786051E-2</v>
      </c>
      <c r="DV52" s="47">
        <f>(SUMPRODUCT(--(DV$9=Quarterly_kt!$B$9:DW$9),Quarterly_kt!$B52:DW52)/INDEX(Fuel_Properties!$B$31:$IV$42,MATCH("D_Petrol_Premium",Fuel_Properties!$B$31:$B$42,0),MATCH(YEAR(DV$9),Fuel_Properties!$B$31:$EI$31,0)))/158.987295</f>
        <v>0.26274101873702493</v>
      </c>
      <c r="DW52" s="47">
        <f>(SUMPRODUCT(--(DW$9=Quarterly_kt!$B$9:DX$9),Quarterly_kt!$B52:DX52)/INDEX(Fuel_Properties!$B$31:$IV$42,MATCH("D_Petrol_Premium",Fuel_Properties!$B$31:$B$42,0),MATCH(YEAR(DW$9),Fuel_Properties!$B$31:$EI$31,0)))/158.987295</f>
        <v>-0.12713733878069694</v>
      </c>
      <c r="DX52" s="47">
        <f>(SUMPRODUCT(--(DX$9=Quarterly_kt!$B$9:DY$9),Quarterly_kt!$B52:DY52)/INDEX(Fuel_Properties!$B$31:$IV$42,MATCH("D_Petrol_Premium",Fuel_Properties!$B$31:$B$42,0),MATCH(YEAR(DX$9),Fuel_Properties!$B$31:$EI$31,0)))/158.987295</f>
        <v>-0.13961096990012967</v>
      </c>
      <c r="DY52" s="47">
        <f>(SUMPRODUCT(--(DY$9=Quarterly_kt!$B$9:DZ$9),Quarterly_kt!$B52:DZ52)/INDEX(Fuel_Properties!$B$31:$IV$42,MATCH("D_Petrol_Premium",Fuel_Properties!$B$31:$B$42,0),MATCH(YEAR(DY$9),Fuel_Properties!$B$31:$EI$31,0)))/158.987295</f>
        <v>-0.13096057782937617</v>
      </c>
      <c r="DZ52" s="47">
        <f>(SUMPRODUCT(--(DZ$9=Quarterly_kt!$B$9:EA$9),Quarterly_kt!$B52:EA52)/INDEX(Fuel_Properties!$B$31:$IV$42,MATCH("D_Petrol_Premium",Fuel_Properties!$B$31:$B$42,0),MATCH(YEAR(DZ$9),Fuel_Properties!$B$31:$EI$31,0)))/158.987295</f>
        <v>-5.8448958017460348E-2</v>
      </c>
      <c r="EA52" s="47">
        <f>(SUMPRODUCT(--(EA$9=Quarterly_kt!$B$9:EB$9),Quarterly_kt!$B52:EB52)/INDEX(Fuel_Properties!$B$31:$IV$42,MATCH("D_Petrol_Premium",Fuel_Properties!$B$31:$B$42,0),MATCH(YEAR(EA$9),Fuel_Properties!$B$31:$EI$31,0)))/158.987295</f>
        <v>0.1241401216461477</v>
      </c>
      <c r="EB52" s="47">
        <f>(SUMPRODUCT(--(EB$9=Quarterly_kt!$B$9:EC$9),Quarterly_kt!$B52:EC52)/INDEX(Fuel_Properties!$B$31:$IV$42,MATCH("D_Petrol_Premium",Fuel_Properties!$B$31:$B$42,0),MATCH(YEAR(EB$9),Fuel_Properties!$B$31:$EI$31,0)))/158.987295</f>
        <v>-4.9957807225593537E-2</v>
      </c>
      <c r="EC52" s="47">
        <f>(SUMPRODUCT(--(EC$9=Quarterly_kt!$B$9:ED$9),Quarterly_kt!$B52:ED52)/INDEX(Fuel_Properties!$B$31:$IV$42,MATCH("D_Petrol_Premium",Fuel_Properties!$B$31:$B$42,0),MATCH(YEAR(EC$9),Fuel_Properties!$B$31:$EI$31,0)))/158.987295</f>
        <v>4.5573925819723506E-2</v>
      </c>
      <c r="ED52" s="47">
        <f>(SUMPRODUCT(--(ED$9=Quarterly_kt!$B$9:EE$9),Quarterly_kt!$B52:EE52)/INDEX(Fuel_Properties!$B$31:$IV$42,MATCH("D_Petrol_Premium",Fuel_Properties!$B$31:$B$42,0),MATCH(YEAR(ED$9),Fuel_Properties!$B$31:$EI$31,0)))/158.987295</f>
        <v>-0.18495867154742013</v>
      </c>
      <c r="EE52" s="47">
        <f>(SUMPRODUCT(--(EE$9=Quarterly_kt!$B$9:EF$9),Quarterly_kt!$B52:EF52)/INDEX(Fuel_Properties!$B$31:$IV$42,MATCH("D_Petrol_Premium",Fuel_Properties!$B$31:$B$42,0),MATCH(YEAR(EE$9),Fuel_Properties!$B$31:$EI$31,0)))/158.987295</f>
        <v>0.12818179145357148</v>
      </c>
      <c r="EF52" s="47">
        <f>(SUMPRODUCT(--(EF$9=Quarterly_kt!$B$9:EG$9),Quarterly_kt!$B52:EG52)/INDEX(Fuel_Properties!$B$31:$IV$42,MATCH("D_Petrol_Premium",Fuel_Properties!$B$31:$B$42,0),MATCH(YEAR(EF$9),Fuel_Properties!$B$31:$EI$31,0)))/158.987295</f>
        <v>-5.4907509909155371E-3</v>
      </c>
      <c r="EG52" s="47">
        <f>(SUMPRODUCT(--(EG$9=Quarterly_kt!$B$9:EH$9),Quarterly_kt!$B52:EH52)/INDEX(Fuel_Properties!$B$31:$IV$42,MATCH("D_Petrol_Premium",Fuel_Properties!$B$31:$B$42,0),MATCH(YEAR(EG$9),Fuel_Properties!$B$31:$EI$31,0)))/158.987295</f>
        <v>-2.0537923553806178E-2</v>
      </c>
      <c r="EH52" s="47">
        <f>(SUMPRODUCT(--(EH$9=Quarterly_kt!$B$9:EI$9),Quarterly_kt!$B52:EI52)/INDEX(Fuel_Properties!$B$31:$IV$42,MATCH("D_Petrol_Premium",Fuel_Properties!$B$31:$B$42,0),MATCH(YEAR(EH$9),Fuel_Properties!$B$31:$EI$31,0)))/158.987295</f>
        <v>-0.10409798605393822</v>
      </c>
      <c r="EI52" s="47">
        <f>(SUMPRODUCT(--(EI$9=Quarterly_kt!$B$9:EJ$9),Quarterly_kt!$B52:EJ52)/INDEX(Fuel_Properties!$B$31:$IV$42,MATCH("D_Petrol_Premium",Fuel_Properties!$B$31:$B$42,0),MATCH(YEAR(EI$9),Fuel_Properties!$B$31:$EI$31,0)))/158.987295</f>
        <v>0.21485917840217683</v>
      </c>
      <c r="EJ52" s="47">
        <f>(SUMPRODUCT(--(EJ$9=Quarterly_kt!$B$9:EK$9),Quarterly_kt!$B52:EK52)/INDEX(Fuel_Properties!$B$31:$IV$42,MATCH("D_Petrol_Premium",Fuel_Properties!$B$31:$B$42,0),MATCH(YEAR(EJ$9),Fuel_Properties!$B$31:$EI$31,0)))/158.987295</f>
        <v>0.12855479211409587</v>
      </c>
      <c r="EK52" s="47">
        <f>(SUMPRODUCT(--(EK$9=Quarterly_kt!$B$9:EL$9),Quarterly_kt!$B52:EL52)/INDEX(Fuel_Properties!$B$31:$IV$42,MATCH("D_Petrol_Premium",Fuel_Properties!$B$31:$B$42,0),MATCH(YEAR(EK$9),Fuel_Properties!$B$31:$EI$31,0)))/158.987295</f>
        <v>-0.29870869921341031</v>
      </c>
      <c r="EL52" s="47">
        <f>(SUMPRODUCT(--(EL$9=Quarterly_kt!$B$9:EM$9),Quarterly_kt!$B52:EM52)/INDEX(Fuel_Properties!$B$31:$IV$42,MATCH("D_Petrol_Premium",Fuel_Properties!$B$31:$B$42,0),MATCH(YEAR(EL$9),Fuel_Properties!$B$31:$EI$31,0)))/158.987295</f>
        <v>0.14520493571117513</v>
      </c>
      <c r="EM52" s="47">
        <f>(SUMPRODUCT(--(EM$9=Quarterly_kt!$B$9:EN$9),Quarterly_kt!$B52:EN52)/INDEX(Fuel_Properties!$B$31:$IV$42,MATCH("D_Petrol_Premium",Fuel_Properties!$B$31:$B$42,0),MATCH(YEAR(EM$9),Fuel_Properties!$B$31:$EI$31,0)))/158.987295</f>
        <v>-0.12266476232088086</v>
      </c>
      <c r="EN52" s="47">
        <f>(SUMPRODUCT(--(EN$9=Quarterly_kt!$B$9:EO$9),Quarterly_kt!$B52:EO52)/INDEX(Fuel_Properties!$B$31:$IV$42,MATCH("D_Petrol_Premium",Fuel_Properties!$B$31:$B$42,0),MATCH(YEAR(EN$9),Fuel_Properties!$B$31:$EI$31,0)))/158.987295</f>
        <v>-2.5983055093831291E-2</v>
      </c>
      <c r="EO52" s="47">
        <f>(SUMPRODUCT(--(EO$9=Quarterly_kt!$B$9:EP$9),Quarterly_kt!$B52:EP52)/INDEX(Fuel_Properties!$B$31:$IV$42,MATCH("D_Petrol_Premium",Fuel_Properties!$B$31:$B$42,0),MATCH(YEAR(EO$9),Fuel_Properties!$B$31:$EI$31,0)))/158.987295</f>
        <v>5.9984324728108558E-2</v>
      </c>
      <c r="EP52" s="47">
        <f>(SUMPRODUCT(--(EP$9=Quarterly_kt!$B$9:EQ$9),Quarterly_kt!$B52:EQ52)/INDEX(Fuel_Properties!$B$31:$IV$42,MATCH("D_Petrol_Premium",Fuel_Properties!$B$31:$B$42,0),MATCH(YEAR(EP$9),Fuel_Properties!$B$31:$EI$31,0)))/158.987295</f>
        <v>-1.3240553306380599E-3</v>
      </c>
      <c r="EQ52" s="47">
        <f>(SUMPRODUCT(--(EQ$9=Quarterly_kt!$B$9:ER$9),Quarterly_kt!$B52:ER52)/INDEX(Fuel_Properties!$B$31:$IV$42,MATCH("D_Petrol_Premium",Fuel_Properties!$B$31:$B$42,0),MATCH(YEAR(EQ$9),Fuel_Properties!$B$31:$EI$31,0)))/158.987295</f>
        <v>4.8088853317646139E-2</v>
      </c>
      <c r="ER52" s="47">
        <f>(SUMPRODUCT(--(ER$9=Quarterly_kt!$B$9:ES$9),Quarterly_kt!$B52:ES52)/INDEX(Fuel_Properties!$B$31:$IV$42,MATCH("D_Petrol_Premium",Fuel_Properties!$B$31:$B$42,0),MATCH(YEAR(ER$9),Fuel_Properties!$B$31:$EI$31,0)))/158.987295</f>
        <v>-5.1226738299700043E-2</v>
      </c>
      <c r="ES52" s="47">
        <f>(SUMPRODUCT(--(ES$9=Quarterly_kt!$B$9:ET$9),Quarterly_kt!$B52:ET52)/INDEX(Fuel_Properties!$B$31:$IV$42,MATCH("D_Petrol_Premium",Fuel_Properties!$B$31:$B$42,0),MATCH(YEAR(ES$9),Fuel_Properties!$B$31:$EI$31,0)))/158.987295</f>
        <v>9.1119102800333585E-2</v>
      </c>
      <c r="ET52" s="47">
        <f>(SUMPRODUCT(--(ET$9=Quarterly_kt!$B$9:EU$9),Quarterly_kt!$B52:EU52)/INDEX(Fuel_Properties!$B$31:$IV$42,MATCH("D_Petrol_Premium",Fuel_Properties!$B$31:$B$42,0),MATCH(YEAR(ET$9),Fuel_Properties!$B$31:$EI$31,0)))/158.987295</f>
        <v>-0.23656588685342875</v>
      </c>
      <c r="EU52" s="47">
        <f>(SUMPRODUCT(--(EU$9=Quarterly_kt!$B$9:EV$9),Quarterly_kt!$B52:EV52)/INDEX(Fuel_Properties!$B$31:$IV$42,MATCH("D_Petrol_Premium",Fuel_Properties!$B$31:$B$42,0),MATCH(YEAR(EU$9),Fuel_Properties!$B$31:$EI$31,0)))/158.987295</f>
        <v>0.21699409858831745</v>
      </c>
      <c r="EV52" s="47">
        <f>(SUMPRODUCT(--(EV$9=Quarterly_kt!$B$9:EW$9),Quarterly_kt!$B52:EW52)/INDEX(Fuel_Properties!$B$31:$IV$42,MATCH("D_Petrol_Premium",Fuel_Properties!$B$31:$B$42,0),MATCH(YEAR(EV$9),Fuel_Properties!$B$31:$EI$31,0)))/158.987295</f>
        <v>-9.8758241630377441E-2</v>
      </c>
      <c r="EW52" s="47">
        <f>(SUMPRODUCT(--(EW$9=Quarterly_kt!$B$9:EX$9),Quarterly_kt!$B52:EX52)/INDEX(Fuel_Properties!$B$31:$IV$42,MATCH("D_Petrol_Premium",Fuel_Properties!$B$31:$B$42,0),MATCH(YEAR(EW$9),Fuel_Properties!$B$31:$EI$31,0)))/158.987295</f>
        <v>9.0143767513780115E-2</v>
      </c>
      <c r="EX52" s="47">
        <f>(SUMPRODUCT(--(EX$9=Quarterly_kt!$B$9:EY$9),Quarterly_kt!$B52:EY52)/INDEX(Fuel_Properties!$B$31:$IV$42,MATCH("D_Petrol_Premium",Fuel_Properties!$B$31:$B$42,0),MATCH(YEAR(EX$9),Fuel_Properties!$B$31:$EI$31,0)))/158.987295</f>
        <v>-1.710910862582787E-2</v>
      </c>
      <c r="EY52" s="47">
        <f>(SUMPRODUCT(--(EY$9=Quarterly_kt!$B$9:EZ$9),Quarterly_kt!$B52:EZ52)/INDEX(Fuel_Properties!$B$31:$IV$42,MATCH("D_Petrol_Premium",Fuel_Properties!$B$31:$B$42,0),MATCH(YEAR(EY$9),Fuel_Properties!$B$31:$EI$31,0)))/158.987295</f>
        <v>4.0465628495623782E-2</v>
      </c>
      <c r="EZ52" s="47">
        <f>(SUMPRODUCT(--(EZ$9=Quarterly_kt!$B$9:FA$9),Quarterly_kt!$B52:FA52)/INDEX(Fuel_Properties!$B$31:$IV$42,MATCH("D_Petrol_Premium",Fuel_Properties!$B$31:$B$42,0),MATCH(YEAR(EZ$9),Fuel_Properties!$B$31:$EI$31,0)))/158.987295</f>
        <v>0.31777623727989668</v>
      </c>
      <c r="FA52" s="47">
        <f>(SUMPRODUCT(--(FA$9=Quarterly_kt!$B$9:FB$9),Quarterly_kt!$B52:FB52)/INDEX(Fuel_Properties!$B$31:$IV$42,MATCH("D_Petrol_Premium",Fuel_Properties!$B$31:$B$42,0),MATCH(YEAR(FA$9),Fuel_Properties!$B$31:$EI$31,0)))/158.987295</f>
        <v>-0.40295242131099934</v>
      </c>
      <c r="FB52" s="47">
        <f>(SUMPRODUCT(--(FB$9=Quarterly_kt!$B$9:FC$9),Quarterly_kt!$B52:FC52)/INDEX(Fuel_Properties!$B$31:$IV$42,MATCH("D_Petrol_Premium",Fuel_Properties!$B$31:$B$42,0),MATCH(YEAR(FB$9),Fuel_Properties!$B$31:$EI$31,0)))/158.987295</f>
        <v>2.9501050041750774E-2</v>
      </c>
      <c r="FC52" s="47">
        <f>(SUMPRODUCT(--(FC$9=Quarterly_kt!$B$9:FD$9),Quarterly_kt!$B52:FD52)/INDEX(Fuel_Properties!$B$31:$IV$42,MATCH("D_Petrol_Premium",Fuel_Properties!$B$31:$B$42,0),MATCH(YEAR(FC$9),Fuel_Properties!$B$31:$EI$31,0)))/158.987295</f>
        <v>0.20630871338791851</v>
      </c>
      <c r="FD52" s="47">
        <f>(SUMPRODUCT(--(FD$9=Quarterly_kt!$B$9:FE$9),Quarterly_kt!$B52:FE52)/INDEX(Fuel_Properties!$B$31:$IV$42,MATCH("D_Petrol_Premium",Fuel_Properties!$B$31:$B$42,0),MATCH(YEAR(FD$9),Fuel_Properties!$B$31:$EI$31,0)))/158.987295</f>
        <v>-0.11579033912472124</v>
      </c>
      <c r="FE52" s="47">
        <f>(SUMPRODUCT(--(FE$9=Quarterly_kt!$B$9:FF$9),Quarterly_kt!$B52:FF52)/INDEX(Fuel_Properties!$B$31:$IV$42,MATCH("D_Petrol_Premium",Fuel_Properties!$B$31:$B$42,0),MATCH(YEAR(FE$9),Fuel_Properties!$B$31:$EI$31,0)))/158.987295</f>
        <v>0.21974352115099419</v>
      </c>
      <c r="FF52" s="47">
        <f>(SUMPRODUCT(--(FF$9=Quarterly_kt!$B$9:FG$9),Quarterly_kt!$B52:FG52)/INDEX(Fuel_Properties!$B$31:$IV$42,MATCH("D_Petrol_Premium",Fuel_Properties!$B$31:$B$42,0),MATCH(YEAR(FF$9),Fuel_Properties!$B$31:$EI$31,0)))/158.987295</f>
        <v>-0.21325166047309621</v>
      </c>
      <c r="FG52" s="47">
        <f>(SUMPRODUCT(--(FG$9=Quarterly_kt!$B$9:FH$9),Quarterly_kt!$B52:FH52)/INDEX(Fuel_Properties!$B$31:$IV$42,MATCH("D_Petrol_Premium",Fuel_Properties!$B$31:$B$42,0),MATCH(YEAR(FG$9),Fuel_Properties!$B$31:$EI$31,0)))/158.987295</f>
        <v>0.24534739990364704</v>
      </c>
      <c r="FH52" s="47">
        <f>(SUMPRODUCT(--(FH$9=Quarterly_kt!$B$9:FI$9),Quarterly_kt!$B52:FI52)/INDEX(Fuel_Properties!$B$31:$IV$42,MATCH("D_Petrol_Premium",Fuel_Properties!$B$31:$B$42,0),MATCH(YEAR(FH$9),Fuel_Properties!$B$31:$EI$31,0)))/158.987295</f>
        <v>-0.19637502753308828</v>
      </c>
      <c r="FI52" s="47">
        <f>(SUMPRODUCT(--(FI$9=Quarterly_kt!$B$9:FJ$9),Quarterly_kt!$B52:FJ52)/INDEX(Fuel_Properties!$B$31:$IV$42,MATCH("D_Petrol_Premium",Fuel_Properties!$B$31:$B$42,0),MATCH(YEAR(FI$9),Fuel_Properties!$B$31:$EI$31,0)))/158.987295</f>
        <v>-0.12473305099509829</v>
      </c>
      <c r="FJ52" s="47">
        <f>(SUMPRODUCT(--(FJ$9=Quarterly_kt!$B$9:FK$9),Quarterly_kt!$B52:FK52)/INDEX(Fuel_Properties!$B$31:$IV$42,MATCH("D_Petrol_Premium",Fuel_Properties!$B$31:$B$42,0),MATCH(YEAR(FJ$9),Fuel_Properties!$B$31:$EI$31,0)))/158.987295</f>
        <v>-4.561826582701619E-2</v>
      </c>
      <c r="FK52" s="47">
        <f>(SUMPRODUCT(--(FK$9=Quarterly_kt!$B$9:FL$9),Quarterly_kt!$B52:FL52)/INDEX(Fuel_Properties!$B$31:$IV$42,MATCH("D_Petrol_Premium",Fuel_Properties!$B$31:$B$42,0),MATCH(YEAR(FK$9),Fuel_Properties!$B$31:$EI$31,0)))/158.987295</f>
        <v>0.22869476752191628</v>
      </c>
      <c r="FL52" s="47">
        <f>(SUMPRODUCT(--(FL$9=Quarterly_kt!$B$9:FN$9),Quarterly_kt!$B52:FN52)/INDEX(Fuel_Properties!$B$31:$IV$42,MATCH("D_Petrol_Premium",Fuel_Properties!$B$31:$B$42,0),MATCH(YEAR(FL$9),Fuel_Properties!$B$31:$EI$31,0)))/158.987295</f>
        <v>-0.18108180258286083</v>
      </c>
      <c r="FM52" s="47">
        <f>(SUMPRODUCT(--(FM$9=Quarterly_kt!$B$9:FO$9),Quarterly_kt!$B52:FO52)/INDEX(Fuel_Properties!$B$31:$IV$42,MATCH("D_Petrol_Premium",Fuel_Properties!$B$31:$B$42,0),MATCH(YEAR(FM$9),Fuel_Properties!$B$31:$EI$31,0)))/158.987295</f>
        <v>-0.1236378205916117</v>
      </c>
      <c r="FN52" s="47">
        <f>(SUMPRODUCT(--(FN$9=Quarterly_kt!$B$9:FO$9),Quarterly_kt!$B52:FO52)/INDEX(Fuel_Properties!$B$31:$IV$42,MATCH("D_Petrol_Premium",Fuel_Properties!$B$31:$B$42,0),MATCH(YEAR(FN$9),Fuel_Properties!$B$31:$EI$31,0)))/158.987295</f>
        <v>-1.4261046483533331E-2</v>
      </c>
      <c r="FO52" s="47">
        <f>(SUMPRODUCT(--(FO$9=Quarterly_kt!$B$9:FP$9),Quarterly_kt!$B52:FP52)/INDEX(Fuel_Properties!$B$31:$IV$42,MATCH("D_Petrol_Premium",Fuel_Properties!$B$31:$B$42,0),MATCH(YEAR(FO$9),Fuel_Properties!$B$31:$EI$31,0)))/158.987295</f>
        <v>0.15298516765727213</v>
      </c>
      <c r="FP52" s="47">
        <f>(SUMPRODUCT(--(FP$9=Quarterly_kt!$B$9:FQ$9),Quarterly_kt!$B52:FQ52)/INDEX(Fuel_Properties!$B$31:$IV$42,MATCH("D_Petrol_Premium",Fuel_Properties!$B$31:$B$42,0),MATCH(YEAR(FP$9),Fuel_Properties!$B$31:$EI$31,0)))/158.987295</f>
        <v>-5.0679327384212568E-2</v>
      </c>
      <c r="FQ52" s="47">
        <f>(SUMPRODUCT(--(FQ$9=Quarterly_kt!$B$9:FR$9),Quarterly_kt!$B52:FR52)/INDEX(Fuel_Properties!$B$31:$IV$42,MATCH("D_Petrol_Premium",Fuel_Properties!$B$31:$B$42,0),MATCH(YEAR(FQ$9),Fuel_Properties!$B$31:$EI$31,0)))/158.987295</f>
        <v>0.14314287593429245</v>
      </c>
      <c r="FR52" s="47">
        <f>(SUMPRODUCT(--(FR$9=Quarterly_kt!$B$9:FS$9),Quarterly_kt!$B52:FS52)/INDEX(Fuel_Properties!$B$31:$IV$42,MATCH("D_Petrol_Premium",Fuel_Properties!$B$31:$B$42,0),MATCH(YEAR(FR$9),Fuel_Properties!$B$31:$EI$31,0)))/158.987295</f>
        <v>2.704829194155314E-4</v>
      </c>
      <c r="FS52" s="47">
        <f>(SUMPRODUCT(--(FS$9=Quarterly_kt!$B$9:FT$9),Quarterly_kt!$B52:FT52)/INDEX(Fuel_Properties!$B$31:$IV$42,MATCH("D_Petrol_Premium",Fuel_Properties!$B$31:$B$42,0),MATCH(YEAR(FS$9),Fuel_Properties!$B$31:$EI$31,0)))/158.987295</f>
        <v>8.5894040881967434E-2</v>
      </c>
      <c r="FT52" s="47">
        <f>(SUMPRODUCT(--(FT$9=Quarterly_kt!$B$9:FU$9),Quarterly_kt!$B52:FU52)/INDEX(Fuel_Properties!$B$31:$IV$42,MATCH("D_Petrol_Premium",Fuel_Properties!$B$31:$B$42,0),MATCH(YEAR(FT$9),Fuel_Properties!$B$31:$EI$31,0)))/158.987295</f>
        <v>-4.7333090487348184E-2</v>
      </c>
      <c r="FU52" s="47">
        <f>(SUMPRODUCT(--(FU$9=Quarterly_kt!$B$9:FV$9),Quarterly_kt!$B52:FV52)/INDEX(Fuel_Properties!$B$31:$IV$42,MATCH("D_Petrol_Premium",Fuel_Properties!$B$31:$B$42,0),MATCH(YEAR(FU$9),Fuel_Properties!$B$31:$EI$31,0)))/158.987295</f>
        <v>-5.2515033058651177E-2</v>
      </c>
      <c r="FV52" s="47">
        <f>(SUMPRODUCT(--(FV$9=Quarterly_kt!$B$9:FW$9),Quarterly_kt!$B52:FW52)/INDEX(Fuel_Properties!$B$31:$IV$42,MATCH("D_Petrol_Premium",Fuel_Properties!$B$31:$B$42,0),MATCH(YEAR(FV$9),Fuel_Properties!$B$31:$EI$31,0)))/158.987295</f>
        <v>-2.7916747393094735E-3</v>
      </c>
    </row>
    <row r="53" spans="1:178" ht="17.25" x14ac:dyDescent="0.25">
      <c r="A53" s="50" t="s">
        <v>107</v>
      </c>
      <c r="B53" s="47">
        <f>(SUMPRODUCT(--(B$9=Quarterly_kt!$B$9:C$9),Quarterly_kt!$B53:C53)/INDEX(Fuel_Properties!$B$31:$IV$42,MATCH("D_Petrol_Regular",Fuel_Properties!$B$31:$B$42,0),MATCH(YEAR(B$9),Fuel_Properties!$B$31:$EI$31,0)))/158.987295</f>
        <v>0</v>
      </c>
      <c r="C53" s="47">
        <f>(SUMPRODUCT(--(C$9=Quarterly_kt!$B$9:D$9),Quarterly_kt!$B53:D53)/INDEX(Fuel_Properties!$B$31:$IV$42,MATCH("D_Petrol_Regular",Fuel_Properties!$B$31:$B$42,0),MATCH(YEAR(C$9),Fuel_Properties!$B$31:$EI$31,0)))/158.987295</f>
        <v>0</v>
      </c>
      <c r="D53" s="47">
        <f>(SUMPRODUCT(--(D$9=Quarterly_kt!$B$9:E$9),Quarterly_kt!$B53:E53)/INDEX(Fuel_Properties!$B$31:$IV$42,MATCH("D_Petrol_Regular",Fuel_Properties!$B$31:$B$42,0),MATCH(YEAR(D$9),Fuel_Properties!$B$31:$EI$31,0)))/158.987295</f>
        <v>0</v>
      </c>
      <c r="E53" s="47">
        <f>(SUMPRODUCT(--(E$9=Quarterly_kt!$B$9:F$9),Quarterly_kt!$B53:F53)/INDEX(Fuel_Properties!$B$31:$IV$42,MATCH("D_Petrol_Regular",Fuel_Properties!$B$31:$B$42,0),MATCH(YEAR(E$9),Fuel_Properties!$B$31:$EI$31,0)))/158.987295</f>
        <v>0</v>
      </c>
      <c r="F53" s="47">
        <f>(SUMPRODUCT(--(F$9=Quarterly_kt!$B$9:G$9),Quarterly_kt!$B53:G53)/INDEX(Fuel_Properties!$B$31:$IV$42,MATCH("D_Petrol_Regular",Fuel_Properties!$B$31:$B$42,0),MATCH(YEAR(F$9),Fuel_Properties!$B$31:$EI$31,0)))/158.987295</f>
        <v>0</v>
      </c>
      <c r="G53" s="47">
        <f>(SUMPRODUCT(--(G$9=Quarterly_kt!$B$9:H$9),Quarterly_kt!$B53:H53)/INDEX(Fuel_Properties!$B$31:$IV$42,MATCH("D_Petrol_Regular",Fuel_Properties!$B$31:$B$42,0),MATCH(YEAR(G$9),Fuel_Properties!$B$31:$EI$31,0)))/158.987295</f>
        <v>0</v>
      </c>
      <c r="H53" s="47">
        <f>(SUMPRODUCT(--(H$9=Quarterly_kt!$B$9:I$9),Quarterly_kt!$B53:I53)/INDEX(Fuel_Properties!$B$31:$IV$42,MATCH("D_Petrol_Regular",Fuel_Properties!$B$31:$B$42,0),MATCH(YEAR(H$9),Fuel_Properties!$B$31:$EI$31,0)))/158.987295</f>
        <v>0</v>
      </c>
      <c r="I53" s="47">
        <f>(SUMPRODUCT(--(I$9=Quarterly_kt!$B$9:J$9),Quarterly_kt!$B53:J53)/INDEX(Fuel_Properties!$B$31:$IV$42,MATCH("D_Petrol_Regular",Fuel_Properties!$B$31:$B$42,0),MATCH(YEAR(I$9),Fuel_Properties!$B$31:$EI$31,0)))/158.987295</f>
        <v>0</v>
      </c>
      <c r="J53" s="47">
        <f>(SUMPRODUCT(--(J$9=Quarterly_kt!$B$9:K$9),Quarterly_kt!$B53:K53)/INDEX(Fuel_Properties!$B$31:$IV$42,MATCH("D_Petrol_Regular",Fuel_Properties!$B$31:$B$42,0),MATCH(YEAR(J$9),Fuel_Properties!$B$31:$EI$31,0)))/158.987295</f>
        <v>0</v>
      </c>
      <c r="K53" s="47">
        <f>(SUMPRODUCT(--(K$9=Quarterly_kt!$B$9:L$9),Quarterly_kt!$B53:L53)/INDEX(Fuel_Properties!$B$31:$IV$42,MATCH("D_Petrol_Regular",Fuel_Properties!$B$31:$B$42,0),MATCH(YEAR(K$9),Fuel_Properties!$B$31:$EI$31,0)))/158.987295</f>
        <v>0</v>
      </c>
      <c r="L53" s="47">
        <f>(SUMPRODUCT(--(L$9=Quarterly_kt!$B$9:M$9),Quarterly_kt!$B53:M53)/INDEX(Fuel_Properties!$B$31:$IV$42,MATCH("D_Petrol_Regular",Fuel_Properties!$B$31:$B$42,0),MATCH(YEAR(L$9),Fuel_Properties!$B$31:$EI$31,0)))/158.987295</f>
        <v>0</v>
      </c>
      <c r="M53" s="47">
        <f>(SUMPRODUCT(--(M$9=Quarterly_kt!$B$9:N$9),Quarterly_kt!$B53:N53)/INDEX(Fuel_Properties!$B$31:$IV$42,MATCH("D_Petrol_Regular",Fuel_Properties!$B$31:$B$42,0),MATCH(YEAR(M$9),Fuel_Properties!$B$31:$EI$31,0)))/158.987295</f>
        <v>0</v>
      </c>
      <c r="N53" s="47">
        <f>(SUMPRODUCT(--(N$9=Quarterly_kt!$B$9:O$9),Quarterly_kt!$B53:O53)/INDEX(Fuel_Properties!$B$31:$IV$42,MATCH("D_Petrol_Regular",Fuel_Properties!$B$31:$B$42,0),MATCH(YEAR(N$9),Fuel_Properties!$B$31:$EI$31,0)))/158.987295</f>
        <v>0</v>
      </c>
      <c r="O53" s="47">
        <f>(SUMPRODUCT(--(O$9=Quarterly_kt!$B$9:P$9),Quarterly_kt!$B53:P53)/INDEX(Fuel_Properties!$B$31:$IV$42,MATCH("D_Petrol_Regular",Fuel_Properties!$B$31:$B$42,0),MATCH(YEAR(O$9),Fuel_Properties!$B$31:$EI$31,0)))/158.987295</f>
        <v>0</v>
      </c>
      <c r="P53" s="47">
        <f>(SUMPRODUCT(--(P$9=Quarterly_kt!$B$9:Q$9),Quarterly_kt!$B53:Q53)/INDEX(Fuel_Properties!$B$31:$IV$42,MATCH("D_Petrol_Regular",Fuel_Properties!$B$31:$B$42,0),MATCH(YEAR(P$9),Fuel_Properties!$B$31:$EI$31,0)))/158.987295</f>
        <v>0</v>
      </c>
      <c r="Q53" s="47">
        <f>(SUMPRODUCT(--(Q$9=Quarterly_kt!$B$9:R$9),Quarterly_kt!$B53:R53)/INDEX(Fuel_Properties!$B$31:$IV$42,MATCH("D_Petrol_Regular",Fuel_Properties!$B$31:$B$42,0),MATCH(YEAR(Q$9),Fuel_Properties!$B$31:$EI$31,0)))/158.987295</f>
        <v>0</v>
      </c>
      <c r="R53" s="47">
        <f>(SUMPRODUCT(--(R$9=Quarterly_kt!$B$9:S$9),Quarterly_kt!$B53:S53)/INDEX(Fuel_Properties!$B$31:$IV$42,MATCH("D_Petrol_Regular",Fuel_Properties!$B$31:$B$42,0),MATCH(YEAR(R$9),Fuel_Properties!$B$31:$EI$31,0)))/158.987295</f>
        <v>0</v>
      </c>
      <c r="S53" s="47">
        <f>(SUMPRODUCT(--(S$9=Quarterly_kt!$B$9:T$9),Quarterly_kt!$B53:T53)/INDEX(Fuel_Properties!$B$31:$IV$42,MATCH("D_Petrol_Regular",Fuel_Properties!$B$31:$B$42,0),MATCH(YEAR(S$9),Fuel_Properties!$B$31:$EI$31,0)))/158.987295</f>
        <v>0</v>
      </c>
      <c r="T53" s="47">
        <f>(SUMPRODUCT(--(T$9=Quarterly_kt!$B$9:U$9),Quarterly_kt!$B53:U53)/INDEX(Fuel_Properties!$B$31:$IV$42,MATCH("D_Petrol_Regular",Fuel_Properties!$B$31:$B$42,0),MATCH(YEAR(T$9),Fuel_Properties!$B$31:$EI$31,0)))/158.987295</f>
        <v>0</v>
      </c>
      <c r="U53" s="47">
        <f>(SUMPRODUCT(--(U$9=Quarterly_kt!$B$9:V$9),Quarterly_kt!$B53:V53)/INDEX(Fuel_Properties!$B$31:$IV$42,MATCH("D_Petrol_Regular",Fuel_Properties!$B$31:$B$42,0),MATCH(YEAR(U$9),Fuel_Properties!$B$31:$EI$31,0)))/158.987295</f>
        <v>0</v>
      </c>
      <c r="V53" s="47">
        <f>(SUMPRODUCT(--(V$9=Quarterly_kt!$B$9:W$9),Quarterly_kt!$B53:W53)/INDEX(Fuel_Properties!$B$31:$IV$42,MATCH("D_Petrol_Regular",Fuel_Properties!$B$31:$B$42,0),MATCH(YEAR(V$9),Fuel_Properties!$B$31:$EI$31,0)))/158.987295</f>
        <v>0</v>
      </c>
      <c r="W53" s="47">
        <f>(SUMPRODUCT(--(W$9=Quarterly_kt!$B$9:X$9),Quarterly_kt!$B53:X53)/INDEX(Fuel_Properties!$B$31:$IV$42,MATCH("D_Petrol_Regular",Fuel_Properties!$B$31:$B$42,0),MATCH(YEAR(W$9),Fuel_Properties!$B$31:$EI$31,0)))/158.987295</f>
        <v>0</v>
      </c>
      <c r="X53" s="47">
        <f>(SUMPRODUCT(--(X$9=Quarterly_kt!$B$9:Y$9),Quarterly_kt!$B53:Y53)/INDEX(Fuel_Properties!$B$31:$IV$42,MATCH("D_Petrol_Regular",Fuel_Properties!$B$31:$B$42,0),MATCH(YEAR(X$9),Fuel_Properties!$B$31:$EI$31,0)))/158.987295</f>
        <v>0</v>
      </c>
      <c r="Y53" s="47">
        <f>(SUMPRODUCT(--(Y$9=Quarterly_kt!$B$9:Z$9),Quarterly_kt!$B53:Z53)/INDEX(Fuel_Properties!$B$31:$IV$42,MATCH("D_Petrol_Regular",Fuel_Properties!$B$31:$B$42,0),MATCH(YEAR(Y$9),Fuel_Properties!$B$31:$EI$31,0)))/158.987295</f>
        <v>0</v>
      </c>
      <c r="Z53" s="47">
        <f>(SUMPRODUCT(--(Z$9=Quarterly_kt!$B$9:AA$9),Quarterly_kt!$B53:AA53)/INDEX(Fuel_Properties!$B$31:$IV$42,MATCH("D_Petrol_Regular",Fuel_Properties!$B$31:$B$42,0),MATCH(YEAR(Z$9),Fuel_Properties!$B$31:$EI$31,0)))/158.987295</f>
        <v>0</v>
      </c>
      <c r="AA53" s="47">
        <f>(SUMPRODUCT(--(AA$9=Quarterly_kt!$B$9:AB$9),Quarterly_kt!$B53:AB53)/INDEX(Fuel_Properties!$B$31:$IV$42,MATCH("D_Petrol_Regular",Fuel_Properties!$B$31:$B$42,0),MATCH(YEAR(AA$9),Fuel_Properties!$B$31:$EI$31,0)))/158.987295</f>
        <v>0</v>
      </c>
      <c r="AB53" s="47">
        <f>(SUMPRODUCT(--(AB$9=Quarterly_kt!$B$9:AC$9),Quarterly_kt!$B53:AC53)/INDEX(Fuel_Properties!$B$31:$IV$42,MATCH("D_Petrol_Regular",Fuel_Properties!$B$31:$B$42,0),MATCH(YEAR(AB$9),Fuel_Properties!$B$31:$EI$31,0)))/158.987295</f>
        <v>0</v>
      </c>
      <c r="AC53" s="47">
        <f>(SUMPRODUCT(--(AC$9=Quarterly_kt!$B$9:AD$9),Quarterly_kt!$B53:AD53)/INDEX(Fuel_Properties!$B$31:$IV$42,MATCH("D_Petrol_Regular",Fuel_Properties!$B$31:$B$42,0),MATCH(YEAR(AC$9),Fuel_Properties!$B$31:$EI$31,0)))/158.987295</f>
        <v>0</v>
      </c>
      <c r="AD53" s="47">
        <f>(SUMPRODUCT(--(AD$9=Quarterly_kt!$B$9:AE$9),Quarterly_kt!$B53:AE53)/INDEX(Fuel_Properties!$B$31:$IV$42,MATCH("D_Petrol_Regular",Fuel_Properties!$B$31:$B$42,0),MATCH(YEAR(AD$9),Fuel_Properties!$B$31:$EI$31,0)))/158.987295</f>
        <v>0</v>
      </c>
      <c r="AE53" s="47">
        <f>(SUMPRODUCT(--(AE$9=Quarterly_kt!$B$9:AF$9),Quarterly_kt!$B53:AF53)/INDEX(Fuel_Properties!$B$31:$IV$42,MATCH("D_Petrol_Regular",Fuel_Properties!$B$31:$B$42,0),MATCH(YEAR(AE$9),Fuel_Properties!$B$31:$EI$31,0)))/158.987295</f>
        <v>0</v>
      </c>
      <c r="AF53" s="47">
        <f>(SUMPRODUCT(--(AF$9=Quarterly_kt!$B$9:AG$9),Quarterly_kt!$B53:AG53)/INDEX(Fuel_Properties!$B$31:$IV$42,MATCH("D_Petrol_Regular",Fuel_Properties!$B$31:$B$42,0),MATCH(YEAR(AF$9),Fuel_Properties!$B$31:$EI$31,0)))/158.987295</f>
        <v>0</v>
      </c>
      <c r="AG53" s="47">
        <f>(SUMPRODUCT(--(AG$9=Quarterly_kt!$B$9:AH$9),Quarterly_kt!$B53:AH53)/INDEX(Fuel_Properties!$B$31:$IV$42,MATCH("D_Petrol_Regular",Fuel_Properties!$B$31:$B$42,0),MATCH(YEAR(AG$9),Fuel_Properties!$B$31:$EI$31,0)))/158.987295</f>
        <v>0</v>
      </c>
      <c r="AH53" s="47">
        <f>(SUMPRODUCT(--(AH$9=Quarterly_kt!$B$9:AI$9),Quarterly_kt!$B53:AI53)/INDEX(Fuel_Properties!$B$31:$IV$42,MATCH("D_Petrol_Regular",Fuel_Properties!$B$31:$B$42,0),MATCH(YEAR(AH$9),Fuel_Properties!$B$31:$EI$31,0)))/158.987295</f>
        <v>0</v>
      </c>
      <c r="AI53" s="47">
        <f>(SUMPRODUCT(--(AI$9=Quarterly_kt!$B$9:AJ$9),Quarterly_kt!$B53:AJ53)/INDEX(Fuel_Properties!$B$31:$IV$42,MATCH("D_Petrol_Regular",Fuel_Properties!$B$31:$B$42,0),MATCH(YEAR(AI$9),Fuel_Properties!$B$31:$EI$31,0)))/158.987295</f>
        <v>0</v>
      </c>
      <c r="AJ53" s="47">
        <f>(SUMPRODUCT(--(AJ$9=Quarterly_kt!$B$9:AK$9),Quarterly_kt!$B53:AK53)/INDEX(Fuel_Properties!$B$31:$IV$42,MATCH("D_Petrol_Regular",Fuel_Properties!$B$31:$B$42,0),MATCH(YEAR(AJ$9),Fuel_Properties!$B$31:$EI$31,0)))/158.987295</f>
        <v>0</v>
      </c>
      <c r="AK53" s="47">
        <f>(SUMPRODUCT(--(AK$9=Quarterly_kt!$B$9:AL$9),Quarterly_kt!$B53:AL53)/INDEX(Fuel_Properties!$B$31:$IV$42,MATCH("D_Petrol_Regular",Fuel_Properties!$B$31:$B$42,0),MATCH(YEAR(AK$9),Fuel_Properties!$B$31:$EI$31,0)))/158.987295</f>
        <v>0</v>
      </c>
      <c r="AL53" s="47">
        <f>(SUMPRODUCT(--(AL$9=Quarterly_kt!$B$9:AM$9),Quarterly_kt!$B53:AM53)/INDEX(Fuel_Properties!$B$31:$IV$42,MATCH("D_Petrol_Regular",Fuel_Properties!$B$31:$B$42,0),MATCH(YEAR(AL$9),Fuel_Properties!$B$31:$EI$31,0)))/158.987295</f>
        <v>0</v>
      </c>
      <c r="AM53" s="47">
        <f>(SUMPRODUCT(--(AM$9=Quarterly_kt!$B$9:AN$9),Quarterly_kt!$B53:AN53)/INDEX(Fuel_Properties!$B$31:$IV$42,MATCH("D_Petrol_Regular",Fuel_Properties!$B$31:$B$42,0),MATCH(YEAR(AM$9),Fuel_Properties!$B$31:$EI$31,0)))/158.987295</f>
        <v>0</v>
      </c>
      <c r="AN53" s="47">
        <f>(SUMPRODUCT(--(AN$9=Quarterly_kt!$B$9:AO$9),Quarterly_kt!$B53:AO53)/INDEX(Fuel_Properties!$B$31:$IV$42,MATCH("D_Petrol_Regular",Fuel_Properties!$B$31:$B$42,0),MATCH(YEAR(AN$9),Fuel_Properties!$B$31:$EI$31,0)))/158.987295</f>
        <v>0</v>
      </c>
      <c r="AO53" s="47">
        <f>(SUMPRODUCT(--(AO$9=Quarterly_kt!$B$9:AP$9),Quarterly_kt!$B53:AP53)/INDEX(Fuel_Properties!$B$31:$IV$42,MATCH("D_Petrol_Regular",Fuel_Properties!$B$31:$B$42,0),MATCH(YEAR(AO$9),Fuel_Properties!$B$31:$EI$31,0)))/158.987295</f>
        <v>0</v>
      </c>
      <c r="AP53" s="47">
        <f>(SUMPRODUCT(--(AP$9=Quarterly_kt!$B$9:AQ$9),Quarterly_kt!$B53:AQ53)/INDEX(Fuel_Properties!$B$31:$IV$42,MATCH("D_Petrol_Regular",Fuel_Properties!$B$31:$B$42,0),MATCH(YEAR(AP$9),Fuel_Properties!$B$31:$EI$31,0)))/158.987295</f>
        <v>0</v>
      </c>
      <c r="AQ53" s="47">
        <f>(SUMPRODUCT(--(AQ$9=Quarterly_kt!$B$9:AR$9),Quarterly_kt!$B53:AR53)/INDEX(Fuel_Properties!$B$31:$IV$42,MATCH("D_Petrol_Regular",Fuel_Properties!$B$31:$B$42,0),MATCH(YEAR(AQ$9),Fuel_Properties!$B$31:$EI$31,0)))/158.987295</f>
        <v>0</v>
      </c>
      <c r="AR53" s="47">
        <f>(SUMPRODUCT(--(AR$9=Quarterly_kt!$B$9:AS$9),Quarterly_kt!$B53:AS53)/INDEX(Fuel_Properties!$B$31:$IV$42,MATCH("D_Petrol_Regular",Fuel_Properties!$B$31:$B$42,0),MATCH(YEAR(AR$9),Fuel_Properties!$B$31:$EI$31,0)))/158.987295</f>
        <v>0</v>
      </c>
      <c r="AS53" s="47">
        <f>(SUMPRODUCT(--(AS$9=Quarterly_kt!$B$9:AT$9),Quarterly_kt!$B53:AT53)/INDEX(Fuel_Properties!$B$31:$IV$42,MATCH("D_Petrol_Regular",Fuel_Properties!$B$31:$B$42,0),MATCH(YEAR(AS$9),Fuel_Properties!$B$31:$EI$31,0)))/158.987295</f>
        <v>0</v>
      </c>
      <c r="AT53" s="47">
        <f>(SUMPRODUCT(--(AT$9=Quarterly_kt!$B$9:AU$9),Quarterly_kt!$B53:AU53)/INDEX(Fuel_Properties!$B$31:$IV$42,MATCH("D_Petrol_Regular",Fuel_Properties!$B$31:$B$42,0),MATCH(YEAR(AT$9),Fuel_Properties!$B$31:$EI$31,0)))/158.987295</f>
        <v>0</v>
      </c>
      <c r="AU53" s="47">
        <f>(SUMPRODUCT(--(AU$9=Quarterly_kt!$B$9:AV$9),Quarterly_kt!$B53:AV53)/INDEX(Fuel_Properties!$B$31:$IV$42,MATCH("D_Petrol_Regular",Fuel_Properties!$B$31:$B$42,0),MATCH(YEAR(AU$9),Fuel_Properties!$B$31:$EI$31,0)))/158.987295</f>
        <v>0</v>
      </c>
      <c r="AV53" s="47">
        <f>(SUMPRODUCT(--(AV$9=Quarterly_kt!$B$9:AW$9),Quarterly_kt!$B53:AW53)/INDEX(Fuel_Properties!$B$31:$IV$42,MATCH("D_Petrol_Regular",Fuel_Properties!$B$31:$B$42,0),MATCH(YEAR(AV$9),Fuel_Properties!$B$31:$EI$31,0)))/158.987295</f>
        <v>0</v>
      </c>
      <c r="AW53" s="47">
        <f>(SUMPRODUCT(--(AW$9=Quarterly_kt!$B$9:AX$9),Quarterly_kt!$B53:AX53)/INDEX(Fuel_Properties!$B$31:$IV$42,MATCH("D_Petrol_Regular",Fuel_Properties!$B$31:$B$42,0),MATCH(YEAR(AW$9),Fuel_Properties!$B$31:$EI$31,0)))/158.987295</f>
        <v>0</v>
      </c>
      <c r="AX53" s="47">
        <f>(SUMPRODUCT(--(AX$9=Quarterly_kt!$B$9:AY$9),Quarterly_kt!$B53:AY53)/INDEX(Fuel_Properties!$B$31:$IV$42,MATCH("D_Petrol_Regular",Fuel_Properties!$B$31:$B$42,0),MATCH(YEAR(AX$9),Fuel_Properties!$B$31:$EI$31,0)))/158.987295</f>
        <v>0</v>
      </c>
      <c r="AY53" s="47">
        <f>(SUMPRODUCT(--(AY$9=Quarterly_kt!$B$9:AZ$9),Quarterly_kt!$B53:AZ53)/INDEX(Fuel_Properties!$B$31:$IV$42,MATCH("D_Petrol_Regular",Fuel_Properties!$B$31:$B$42,0),MATCH(YEAR(AY$9),Fuel_Properties!$B$31:$EI$31,0)))/158.987295</f>
        <v>0</v>
      </c>
      <c r="AZ53" s="47">
        <f>(SUMPRODUCT(--(AZ$9=Quarterly_kt!$B$9:BA$9),Quarterly_kt!$B53:BA53)/INDEX(Fuel_Properties!$B$31:$IV$42,MATCH("D_Petrol_Regular",Fuel_Properties!$B$31:$B$42,0),MATCH(YEAR(AZ$9),Fuel_Properties!$B$31:$EI$31,0)))/158.987295</f>
        <v>0.16592411411173696</v>
      </c>
      <c r="BA53" s="47">
        <f>(SUMPRODUCT(--(BA$9=Quarterly_kt!$B$9:BB$9),Quarterly_kt!$B53:BB53)/INDEX(Fuel_Properties!$B$31:$IV$42,MATCH("D_Petrol_Regular",Fuel_Properties!$B$31:$B$42,0),MATCH(YEAR(BA$9),Fuel_Properties!$B$31:$EI$31,0)))/158.987295</f>
        <v>0.47405193007135893</v>
      </c>
      <c r="BB53" s="47">
        <f>(SUMPRODUCT(--(BB$9=Quarterly_kt!$B$9:BC$9),Quarterly_kt!$B53:BC53)/INDEX(Fuel_Properties!$B$31:$IV$42,MATCH("D_Petrol_Regular",Fuel_Properties!$B$31:$B$42,0),MATCH(YEAR(BB$9),Fuel_Properties!$B$31:$EI$31,0)))/158.987295</f>
        <v>0.33719295630867657</v>
      </c>
      <c r="BC53" s="47">
        <f>(SUMPRODUCT(--(BC$9=Quarterly_kt!$B$9:BD$9),Quarterly_kt!$B53:BD53)/INDEX(Fuel_Properties!$B$31:$IV$42,MATCH("D_Petrol_Regular",Fuel_Properties!$B$31:$B$42,0),MATCH(YEAR(BC$9),Fuel_Properties!$B$31:$EI$31,0)))/158.987295</f>
        <v>1.0559910142054523</v>
      </c>
      <c r="BD53" s="47">
        <f>(SUMPRODUCT(--(BD$9=Quarterly_kt!$B$9:BE$9),Quarterly_kt!$B53:BE53)/INDEX(Fuel_Properties!$B$31:$IV$42,MATCH("D_Petrol_Regular",Fuel_Properties!$B$31:$B$42,0),MATCH(YEAR(BD$9),Fuel_Properties!$B$31:$EI$31,0)))/158.987295</f>
        <v>0.36130361855970211</v>
      </c>
      <c r="BE53" s="47">
        <f>(SUMPRODUCT(--(BE$9=Quarterly_kt!$B$9:BF$9),Quarterly_kt!$B53:BF53)/INDEX(Fuel_Properties!$B$31:$IV$42,MATCH("D_Petrol_Regular",Fuel_Properties!$B$31:$B$42,0),MATCH(YEAR(BE$9),Fuel_Properties!$B$31:$EI$31,0)))/158.987295</f>
        <v>0.37808436800816392</v>
      </c>
      <c r="BF53" s="47">
        <f>(SUMPRODUCT(--(BF$9=Quarterly_kt!$B$9:BG$9),Quarterly_kt!$B53:BG53)/INDEX(Fuel_Properties!$B$31:$IV$42,MATCH("D_Petrol_Regular",Fuel_Properties!$B$31:$B$42,0),MATCH(YEAR(BF$9),Fuel_Properties!$B$31:$EI$31,0)))/158.987295</f>
        <v>0.29244146321432068</v>
      </c>
      <c r="BG53" s="47">
        <f>(SUMPRODUCT(--(BG$9=Quarterly_kt!$B$9:BH$9),Quarterly_kt!$B53:BH53)/INDEX(Fuel_Properties!$B$31:$IV$42,MATCH("D_Petrol_Regular",Fuel_Properties!$B$31:$B$42,0),MATCH(YEAR(BG$9),Fuel_Properties!$B$31:$EI$31,0)))/158.987295</f>
        <v>0.16299723920793549</v>
      </c>
      <c r="BH53" s="47">
        <f>(SUMPRODUCT(--(BH$9=Quarterly_kt!$B$9:BI$9),Quarterly_kt!$B53:BI53)/INDEX(Fuel_Properties!$B$31:$IV$42,MATCH("D_Petrol_Regular",Fuel_Properties!$B$31:$B$42,0),MATCH(YEAR(BH$9),Fuel_Properties!$B$31:$EI$31,0)))/158.987295</f>
        <v>0.39545049243738595</v>
      </c>
      <c r="BI53" s="47">
        <f>(SUMPRODUCT(--(BI$9=Quarterly_kt!$B$9:BJ$9),Quarterly_kt!$B53:BJ53)/INDEX(Fuel_Properties!$B$31:$IV$42,MATCH("D_Petrol_Regular",Fuel_Properties!$B$31:$B$42,0),MATCH(YEAR(BI$9),Fuel_Properties!$B$31:$EI$31,0)))/158.987295</f>
        <v>0.85451173278405756</v>
      </c>
      <c r="BJ53" s="47">
        <f>(SUMPRODUCT(--(BJ$9=Quarterly_kt!$B$9:BK$9),Quarterly_kt!$B53:BK53)/INDEX(Fuel_Properties!$B$31:$IV$42,MATCH("D_Petrol_Regular",Fuel_Properties!$B$31:$B$42,0),MATCH(YEAR(BJ$9),Fuel_Properties!$B$31:$EI$31,0)))/158.987295</f>
        <v>0.52455536862883778</v>
      </c>
      <c r="BK53" s="47">
        <f>(SUMPRODUCT(--(BK$9=Quarterly_kt!$B$9:BL$9),Quarterly_kt!$B53:BL53)/INDEX(Fuel_Properties!$B$31:$IV$42,MATCH("D_Petrol_Regular",Fuel_Properties!$B$31:$B$42,0),MATCH(YEAR(BK$9),Fuel_Properties!$B$31:$EI$31,0)))/158.987295</f>
        <v>0.53712820517212412</v>
      </c>
      <c r="BL53" s="47">
        <f>(SUMPRODUCT(--(BL$9=Quarterly_kt!$B$9:BM$9),Quarterly_kt!$B53:BM53)/INDEX(Fuel_Properties!$B$31:$IV$42,MATCH("D_Petrol_Regular",Fuel_Properties!$B$31:$B$42,0),MATCH(YEAR(BL$9),Fuel_Properties!$B$31:$EI$31,0)))/158.987295</f>
        <v>0</v>
      </c>
      <c r="BM53" s="47">
        <f>(SUMPRODUCT(--(BM$9=Quarterly_kt!$B$9:BN$9),Quarterly_kt!$B53:BN53)/INDEX(Fuel_Properties!$B$31:$IV$42,MATCH("D_Petrol_Regular",Fuel_Properties!$B$31:$B$42,0),MATCH(YEAR(BM$9),Fuel_Properties!$B$31:$EI$31,0)))/158.987295</f>
        <v>0.65140358185098157</v>
      </c>
      <c r="BN53" s="47">
        <f>(SUMPRODUCT(--(BN$9=Quarterly_kt!$B$9:BO$9),Quarterly_kt!$B53:BO53)/INDEX(Fuel_Properties!$B$31:$IV$42,MATCH("D_Petrol_Regular",Fuel_Properties!$B$31:$B$42,0),MATCH(YEAR(BN$9),Fuel_Properties!$B$31:$EI$31,0)))/158.987295</f>
        <v>0</v>
      </c>
      <c r="BO53" s="47">
        <f>(SUMPRODUCT(--(BO$9=Quarterly_kt!$B$9:BP$9),Quarterly_kt!$B53:BP53)/INDEX(Fuel_Properties!$B$31:$IV$42,MATCH("D_Petrol_Regular",Fuel_Properties!$B$31:$B$42,0),MATCH(YEAR(BO$9),Fuel_Properties!$B$31:$EI$31,0)))/158.987295</f>
        <v>0.28397518883498873</v>
      </c>
      <c r="BP53" s="47">
        <f>(SUMPRODUCT(--(BP$9=Quarterly_kt!$B$9:BQ$9),Quarterly_kt!$B53:BQ53)/INDEX(Fuel_Properties!$B$31:$IV$42,MATCH("D_Petrol_Regular",Fuel_Properties!$B$31:$B$42,0),MATCH(YEAR(BP$9),Fuel_Properties!$B$31:$EI$31,0)))/158.987295</f>
        <v>0.21726481385850965</v>
      </c>
      <c r="BQ53" s="47">
        <f>(SUMPRODUCT(--(BQ$9=Quarterly_kt!$B$9:BR$9),Quarterly_kt!$B53:BR53)/INDEX(Fuel_Properties!$B$31:$IV$42,MATCH("D_Petrol_Regular",Fuel_Properties!$B$31:$B$42,0),MATCH(YEAR(BQ$9),Fuel_Properties!$B$31:$EI$31,0)))/158.987295</f>
        <v>0.18060508767174485</v>
      </c>
      <c r="BR53" s="47">
        <f>(SUMPRODUCT(--(BR$9=Quarterly_kt!$B$9:BS$9),Quarterly_kt!$B53:BS53)/INDEX(Fuel_Properties!$B$31:$IV$42,MATCH("D_Petrol_Regular",Fuel_Properties!$B$31:$B$42,0),MATCH(YEAR(BR$9),Fuel_Properties!$B$31:$EI$31,0)))/158.987295</f>
        <v>0</v>
      </c>
      <c r="BS53" s="47">
        <f>(SUMPRODUCT(--(BS$9=Quarterly_kt!$B$9:BT$9),Quarterly_kt!$B53:BT53)/INDEX(Fuel_Properties!$B$31:$IV$42,MATCH("D_Petrol_Regular",Fuel_Properties!$B$31:$B$42,0),MATCH(YEAR(BS$9),Fuel_Properties!$B$31:$EI$31,0)))/158.987295</f>
        <v>0</v>
      </c>
      <c r="BT53" s="47">
        <f>(SUMPRODUCT(--(BT$9=Quarterly_kt!$B$9:BU$9),Quarterly_kt!$B53:BU53)/INDEX(Fuel_Properties!$B$31:$IV$42,MATCH("D_Petrol_Regular",Fuel_Properties!$B$31:$B$42,0),MATCH(YEAR(BT$9),Fuel_Properties!$B$31:$EI$31,0)))/158.987295</f>
        <v>0</v>
      </c>
      <c r="BU53" s="47">
        <f>(SUMPRODUCT(--(BU$9=Quarterly_kt!$B$9:BV$9),Quarterly_kt!$B53:BV53)/INDEX(Fuel_Properties!$B$31:$IV$42,MATCH("D_Petrol_Regular",Fuel_Properties!$B$31:$B$42,0),MATCH(YEAR(BU$9),Fuel_Properties!$B$31:$EI$31,0)))/158.987295</f>
        <v>0.32571867279680583</v>
      </c>
      <c r="BV53" s="47">
        <f>(SUMPRODUCT(--(BV$9=Quarterly_kt!$B$9:BW$9),Quarterly_kt!$B53:BW53)/INDEX(Fuel_Properties!$B$31:$IV$42,MATCH("D_Petrol_Regular",Fuel_Properties!$B$31:$B$42,0),MATCH(YEAR(BV$9),Fuel_Properties!$B$31:$EI$31,0)))/158.987295</f>
        <v>0</v>
      </c>
      <c r="BW53" s="47">
        <f>(SUMPRODUCT(--(BW$9=Quarterly_kt!$B$9:BX$9),Quarterly_kt!$B53:BX53)/INDEX(Fuel_Properties!$B$31:$IV$42,MATCH("D_Petrol_Regular",Fuel_Properties!$B$31:$B$42,0),MATCH(YEAR(BW$9),Fuel_Properties!$B$31:$EI$31,0)))/158.987295</f>
        <v>0</v>
      </c>
      <c r="BX53" s="47">
        <f>(SUMPRODUCT(--(BX$9=Quarterly_kt!$B$9:BY$9),Quarterly_kt!$B53:BY53)/INDEX(Fuel_Properties!$B$31:$IV$42,MATCH("D_Petrol_Regular",Fuel_Properties!$B$31:$B$42,0),MATCH(YEAR(BX$9),Fuel_Properties!$B$31:$EI$31,0)))/158.987295</f>
        <v>0.27832033903284437</v>
      </c>
      <c r="BY53" s="47">
        <f>(SUMPRODUCT(--(BY$9=Quarterly_kt!$B$9:BZ$9),Quarterly_kt!$B53:BZ53)/INDEX(Fuel_Properties!$B$31:$IV$42,MATCH("D_Petrol_Regular",Fuel_Properties!$B$31:$B$42,0),MATCH(YEAR(BY$9),Fuel_Properties!$B$31:$EI$31,0)))/158.987295</f>
        <v>0.21322709068297199</v>
      </c>
      <c r="BZ53" s="47">
        <f>(SUMPRODUCT(--(BZ$9=Quarterly_kt!$B$9:CA$9),Quarterly_kt!$B53:CA53)/INDEX(Fuel_Properties!$B$31:$IV$42,MATCH("D_Petrol_Regular",Fuel_Properties!$B$31:$B$42,0),MATCH(YEAR(BZ$9),Fuel_Properties!$B$31:$EI$31,0)))/158.987295</f>
        <v>0.24418327815513929</v>
      </c>
      <c r="CA53" s="47">
        <f>(SUMPRODUCT(--(CA$9=Quarterly_kt!$B$9:CB$9),Quarterly_kt!$B53:CB53)/INDEX(Fuel_Properties!$B$31:$IV$42,MATCH("D_Petrol_Regular",Fuel_Properties!$B$31:$B$42,0),MATCH(YEAR(CA$9),Fuel_Properties!$B$31:$EI$31,0)))/158.987295</f>
        <v>8.3683902028219223E-2</v>
      </c>
      <c r="CB53" s="47">
        <f>(SUMPRODUCT(--(CB$9=Quarterly_kt!$B$9:CC$9),Quarterly_kt!$B53:CC53)/INDEX(Fuel_Properties!$B$31:$IV$42,MATCH("D_Petrol_Regular",Fuel_Properties!$B$31:$B$42,0),MATCH(YEAR(CB$9),Fuel_Properties!$B$31:$EI$31,0)))/158.987295</f>
        <v>0.39198672787321043</v>
      </c>
      <c r="CC53" s="47">
        <f>(SUMPRODUCT(--(CC$9=Quarterly_kt!$B$9:CD$9),Quarterly_kt!$B53:CD53)/INDEX(Fuel_Properties!$B$31:$IV$42,MATCH("D_Petrol_Regular",Fuel_Properties!$B$31:$B$42,0),MATCH(YEAR(CC$9),Fuel_Properties!$B$31:$EI$31,0)))/158.987295</f>
        <v>8.4477397428772291E-2</v>
      </c>
      <c r="CD53" s="47">
        <f>(SUMPRODUCT(--(CD$9=Quarterly_kt!$B$9:CE$9),Quarterly_kt!$B53:CE53)/INDEX(Fuel_Properties!$B$31:$IV$42,MATCH("D_Petrol_Regular",Fuel_Properties!$B$31:$B$42,0),MATCH(YEAR(CD$9),Fuel_Properties!$B$31:$EI$31,0)))/158.987295</f>
        <v>0</v>
      </c>
      <c r="CE53" s="47">
        <f>(SUMPRODUCT(--(CE$9=Quarterly_kt!$B$9:CF$9),Quarterly_kt!$B53:CF53)/INDEX(Fuel_Properties!$B$31:$IV$42,MATCH("D_Petrol_Regular",Fuel_Properties!$B$31:$B$42,0),MATCH(YEAR(CE$9),Fuel_Properties!$B$31:$EI$31,0)))/158.987295</f>
        <v>0</v>
      </c>
      <c r="CF53" s="47">
        <f>(SUMPRODUCT(--(CF$9=Quarterly_kt!$B$9:CG$9),Quarterly_kt!$B53:CG53)/INDEX(Fuel_Properties!$B$31:$IV$42,MATCH("D_Petrol_Regular",Fuel_Properties!$B$31:$B$42,0),MATCH(YEAR(CF$9),Fuel_Properties!$B$31:$EI$31,0)))/158.987295</f>
        <v>0</v>
      </c>
      <c r="CG53" s="47">
        <f>(SUMPRODUCT(--(CG$9=Quarterly_kt!$B$9:CH$9),Quarterly_kt!$B53:CH53)/INDEX(Fuel_Properties!$B$31:$IV$42,MATCH("D_Petrol_Regular",Fuel_Properties!$B$31:$B$42,0),MATCH(YEAR(CG$9),Fuel_Properties!$B$31:$EI$31,0)))/158.987295</f>
        <v>0</v>
      </c>
      <c r="CH53" s="47">
        <f>(SUMPRODUCT(--(CH$9=Quarterly_kt!$B$9:CI$9),Quarterly_kt!$B53:CI53)/INDEX(Fuel_Properties!$B$31:$IV$42,MATCH("D_Petrol_Regular",Fuel_Properties!$B$31:$B$42,0),MATCH(YEAR(CH$9),Fuel_Properties!$B$31:$EI$31,0)))/158.987295</f>
        <v>0</v>
      </c>
      <c r="CI53" s="47">
        <f>(SUMPRODUCT(--(CI$9=Quarterly_kt!$B$9:CJ$9),Quarterly_kt!$B53:CJ53)/INDEX(Fuel_Properties!$B$31:$IV$42,MATCH("D_Petrol_Regular",Fuel_Properties!$B$31:$B$42,0),MATCH(YEAR(CI$9),Fuel_Properties!$B$31:$EI$31,0)))/158.987295</f>
        <v>0</v>
      </c>
      <c r="CJ53" s="47">
        <f>(SUMPRODUCT(--(CJ$9=Quarterly_kt!$B$9:CK$9),Quarterly_kt!$B53:CK53)/INDEX(Fuel_Properties!$B$31:$IV$42,MATCH("D_Petrol_Regular",Fuel_Properties!$B$31:$B$42,0),MATCH(YEAR(CJ$9),Fuel_Properties!$B$31:$EI$31,0)))/158.987295</f>
        <v>0</v>
      </c>
      <c r="CK53" s="47">
        <f>(SUMPRODUCT(--(CK$9=Quarterly_kt!$B$9:CL$9),Quarterly_kt!$B53:CL53)/INDEX(Fuel_Properties!$B$31:$IV$42,MATCH("D_Petrol_Regular",Fuel_Properties!$B$31:$B$42,0),MATCH(YEAR(CK$9),Fuel_Properties!$B$31:$EI$31,0)))/158.987295</f>
        <v>0</v>
      </c>
      <c r="CL53" s="47">
        <f>(SUMPRODUCT(--(CL$9=Quarterly_kt!$B$9:CM$9),Quarterly_kt!$B53:CM53)/INDEX(Fuel_Properties!$B$31:$IV$42,MATCH("D_Petrol_Regular",Fuel_Properties!$B$31:$B$42,0),MATCH(YEAR(CL$9),Fuel_Properties!$B$31:$EI$31,0)))/158.987295</f>
        <v>0</v>
      </c>
      <c r="CM53" s="47">
        <f>(SUMPRODUCT(--(CM$9=Quarterly_kt!$B$9:CN$9),Quarterly_kt!$B53:CN53)/INDEX(Fuel_Properties!$B$31:$IV$42,MATCH("D_Petrol_Regular",Fuel_Properties!$B$31:$B$42,0),MATCH(YEAR(CM$9),Fuel_Properties!$B$31:$EI$31,0)))/158.987295</f>
        <v>0</v>
      </c>
      <c r="CN53" s="47">
        <f>(SUMPRODUCT(--(CN$9=Quarterly_kt!$B$9:CO$9),Quarterly_kt!$B53:CO53)/INDEX(Fuel_Properties!$B$31:$IV$42,MATCH("D_Petrol_Regular",Fuel_Properties!$B$31:$B$42,0),MATCH(YEAR(CN$9),Fuel_Properties!$B$31:$EI$31,0)))/158.987295</f>
        <v>0</v>
      </c>
      <c r="CO53" s="47">
        <f>(SUMPRODUCT(--(CO$9=Quarterly_kt!$B$9:CP$9),Quarterly_kt!$B53:CP53)/INDEX(Fuel_Properties!$B$31:$IV$42,MATCH("D_Petrol_Regular",Fuel_Properties!$B$31:$B$42,0),MATCH(YEAR(CO$9),Fuel_Properties!$B$31:$EI$31,0)))/158.987295</f>
        <v>0</v>
      </c>
      <c r="CP53" s="47">
        <f>(SUMPRODUCT(--(CP$9=Quarterly_kt!$B$9:CQ$9),Quarterly_kt!$B53:CQ53)/INDEX(Fuel_Properties!$B$31:$IV$42,MATCH("D_Petrol_Regular",Fuel_Properties!$B$31:$B$42,0),MATCH(YEAR(CP$9),Fuel_Properties!$B$31:$EI$31,0)))/158.987295</f>
        <v>0</v>
      </c>
      <c r="CQ53" s="47">
        <f>(SUMPRODUCT(--(CQ$9=Quarterly_kt!$B$9:CR$9),Quarterly_kt!$B53:CR53)/INDEX(Fuel_Properties!$B$31:$IV$42,MATCH("D_Petrol_Regular",Fuel_Properties!$B$31:$B$42,0),MATCH(YEAR(CQ$9),Fuel_Properties!$B$31:$EI$31,0)))/158.987295</f>
        <v>0</v>
      </c>
      <c r="CR53" s="47">
        <f>(SUMPRODUCT(--(CR$9=Quarterly_kt!$B$9:CS$9),Quarterly_kt!$B53:CS53)/INDEX(Fuel_Properties!$B$31:$IV$42,MATCH("D_Petrol_Regular",Fuel_Properties!$B$31:$B$42,0),MATCH(YEAR(CR$9),Fuel_Properties!$B$31:$EI$31,0)))/158.987295</f>
        <v>0</v>
      </c>
      <c r="CS53" s="47">
        <f>(SUMPRODUCT(--(CS$9=Quarterly_kt!$B$9:CT$9),Quarterly_kt!$B53:CT53)/INDEX(Fuel_Properties!$B$31:$IV$42,MATCH("D_Petrol_Regular",Fuel_Properties!$B$31:$B$42,0),MATCH(YEAR(CS$9),Fuel_Properties!$B$31:$EI$31,0)))/158.987295</f>
        <v>0</v>
      </c>
      <c r="CT53" s="47">
        <f>(SUMPRODUCT(--(CT$9=Quarterly_kt!$B$9:CU$9),Quarterly_kt!$B53:CU53)/INDEX(Fuel_Properties!$B$31:$IV$42,MATCH("D_Petrol_Regular",Fuel_Properties!$B$31:$B$42,0),MATCH(YEAR(CT$9),Fuel_Properties!$B$31:$EI$31,0)))/158.987295</f>
        <v>0</v>
      </c>
      <c r="CU53" s="47">
        <f>(SUMPRODUCT(--(CU$9=Quarterly_kt!$B$9:CV$9),Quarterly_kt!$B53:CV53)/INDEX(Fuel_Properties!$B$31:$IV$42,MATCH("D_Petrol_Regular",Fuel_Properties!$B$31:$B$42,0),MATCH(YEAR(CU$9),Fuel_Properties!$B$31:$EI$31,0)))/158.987295</f>
        <v>0</v>
      </c>
      <c r="CV53" s="47">
        <f>(SUMPRODUCT(--(CV$9=Quarterly_kt!$B$9:CW$9),Quarterly_kt!$B53:CW53)/INDEX(Fuel_Properties!$B$31:$IV$42,MATCH("D_Petrol_Regular",Fuel_Properties!$B$31:$B$42,0),MATCH(YEAR(CV$9),Fuel_Properties!$B$31:$EI$31,0)))/158.987295</f>
        <v>0</v>
      </c>
      <c r="CW53" s="47">
        <f>(SUMPRODUCT(--(CW$9=Quarterly_kt!$B$9:CX$9),Quarterly_kt!$B53:CX53)/INDEX(Fuel_Properties!$B$31:$IV$42,MATCH("D_Petrol_Regular",Fuel_Properties!$B$31:$B$42,0),MATCH(YEAR(CW$9),Fuel_Properties!$B$31:$EI$31,0)))/158.987295</f>
        <v>0</v>
      </c>
      <c r="CX53" s="47">
        <f>(SUMPRODUCT(--(CX$9=Quarterly_kt!$B$9:CY$9),Quarterly_kt!$B53:CY53)/INDEX(Fuel_Properties!$B$31:$IV$42,MATCH("D_Petrol_Regular",Fuel_Properties!$B$31:$B$42,0),MATCH(YEAR(CX$9),Fuel_Properties!$B$31:$EI$31,0)))/158.987295</f>
        <v>0</v>
      </c>
      <c r="CY53" s="47">
        <f>(SUMPRODUCT(--(CY$9=Quarterly_kt!$B$9:CZ$9),Quarterly_kt!$B53:CZ53)/INDEX(Fuel_Properties!$B$31:$IV$42,MATCH("D_Petrol_Regular",Fuel_Properties!$B$31:$B$42,0),MATCH(YEAR(CY$9),Fuel_Properties!$B$31:$EI$31,0)))/158.987295</f>
        <v>0</v>
      </c>
      <c r="CZ53" s="47">
        <f>(SUMPRODUCT(--(CZ$9=Quarterly_kt!$B$9:DA$9),Quarterly_kt!$B53:DA53)/INDEX(Fuel_Properties!$B$31:$IV$42,MATCH("D_Petrol_Regular",Fuel_Properties!$B$31:$B$42,0),MATCH(YEAR(CZ$9),Fuel_Properties!$B$31:$EI$31,0)))/158.987295</f>
        <v>0</v>
      </c>
      <c r="DA53" s="47">
        <f>(SUMPRODUCT(--(DA$9=Quarterly_kt!$B$9:DB$9),Quarterly_kt!$B53:DB53)/INDEX(Fuel_Properties!$B$31:$IV$42,MATCH("D_Petrol_Regular",Fuel_Properties!$B$31:$B$42,0),MATCH(YEAR(DA$9),Fuel_Properties!$B$31:$EI$31,0)))/158.987295</f>
        <v>0</v>
      </c>
      <c r="DB53" s="47">
        <f>(SUMPRODUCT(--(DB$9=Quarterly_kt!$B$9:DC$9),Quarterly_kt!$B53:DC53)/INDEX(Fuel_Properties!$B$31:$IV$42,MATCH("D_Petrol_Regular",Fuel_Properties!$B$31:$B$42,0),MATCH(YEAR(DB$9),Fuel_Properties!$B$31:$EI$31,0)))/158.987295</f>
        <v>0</v>
      </c>
      <c r="DC53" s="47">
        <f>(SUMPRODUCT(--(DC$9=Quarterly_kt!$B$9:DD$9),Quarterly_kt!$B53:DD53)/INDEX(Fuel_Properties!$B$31:$IV$42,MATCH("D_Petrol_Regular",Fuel_Properties!$B$31:$B$42,0),MATCH(YEAR(DC$9),Fuel_Properties!$B$31:$EI$31,0)))/158.987295</f>
        <v>0</v>
      </c>
      <c r="DD53" s="47">
        <f>(SUMPRODUCT(--(DD$9=Quarterly_kt!$B$9:DE$9),Quarterly_kt!$B53:DE53)/INDEX(Fuel_Properties!$B$31:$IV$42,MATCH("D_Petrol_Regular",Fuel_Properties!$B$31:$B$42,0),MATCH(YEAR(DD$9),Fuel_Properties!$B$31:$EI$31,0)))/158.987295</f>
        <v>0</v>
      </c>
      <c r="DE53" s="47">
        <f>(SUMPRODUCT(--(DE$9=Quarterly_kt!$B$9:DF$9),Quarterly_kt!$B53:DF53)/INDEX(Fuel_Properties!$B$31:$IV$42,MATCH("D_Petrol_Regular",Fuel_Properties!$B$31:$B$42,0),MATCH(YEAR(DE$9),Fuel_Properties!$B$31:$EI$31,0)))/158.987295</f>
        <v>0</v>
      </c>
      <c r="DF53" s="47">
        <f>(SUMPRODUCT(--(DF$9=Quarterly_kt!$B$9:DG$9),Quarterly_kt!$B53:DG53)/INDEX(Fuel_Properties!$B$31:$IV$42,MATCH("D_Petrol_Regular",Fuel_Properties!$B$31:$B$42,0),MATCH(YEAR(DF$9),Fuel_Properties!$B$31:$EI$31,0)))/158.987295</f>
        <v>0</v>
      </c>
      <c r="DG53" s="47">
        <f>(SUMPRODUCT(--(DG$9=Quarterly_kt!$B$9:DH$9),Quarterly_kt!$B53:DH53)/INDEX(Fuel_Properties!$B$31:$IV$42,MATCH("D_Petrol_Regular",Fuel_Properties!$B$31:$B$42,0),MATCH(YEAR(DG$9),Fuel_Properties!$B$31:$EI$31,0)))/158.987295</f>
        <v>0</v>
      </c>
      <c r="DH53" s="47">
        <f>(SUMPRODUCT(--(DH$9=Quarterly_kt!$B$9:DI$9),Quarterly_kt!$B53:DI53)/INDEX(Fuel_Properties!$B$31:$IV$42,MATCH("D_Petrol_Regular",Fuel_Properties!$B$31:$B$42,0),MATCH(YEAR(DH$9),Fuel_Properties!$B$31:$EI$31,0)))/158.987295</f>
        <v>0</v>
      </c>
      <c r="DI53" s="47">
        <f>(SUMPRODUCT(--(DI$9=Quarterly_kt!$B$9:DJ$9),Quarterly_kt!$B53:DJ53)/INDEX(Fuel_Properties!$B$31:$IV$42,MATCH("D_Petrol_Regular",Fuel_Properties!$B$31:$B$42,0),MATCH(YEAR(DI$9),Fuel_Properties!$B$31:$EI$31,0)))/158.987295</f>
        <v>0</v>
      </c>
      <c r="DJ53" s="47">
        <f>(SUMPRODUCT(--(DJ$9=Quarterly_kt!$B$9:DK$9),Quarterly_kt!$B53:DK53)/INDEX(Fuel_Properties!$B$31:$IV$42,MATCH("D_Petrol_Regular",Fuel_Properties!$B$31:$B$42,0),MATCH(YEAR(DJ$9),Fuel_Properties!$B$31:$EI$31,0)))/158.987295</f>
        <v>0</v>
      </c>
      <c r="DK53" s="47">
        <f>(SUMPRODUCT(--(DK$9=Quarterly_kt!$B$9:DL$9),Quarterly_kt!$B53:DL53)/INDEX(Fuel_Properties!$B$31:$IV$42,MATCH("D_Petrol_Regular",Fuel_Properties!$B$31:$B$42,0),MATCH(YEAR(DK$9),Fuel_Properties!$B$31:$EI$31,0)))/158.987295</f>
        <v>0</v>
      </c>
      <c r="DL53" s="47">
        <f>(SUMPRODUCT(--(DL$9=Quarterly_kt!$B$9:DM$9),Quarterly_kt!$B53:DM53)/INDEX(Fuel_Properties!$B$31:$IV$42,MATCH("D_Petrol_Regular",Fuel_Properties!$B$31:$B$42,0),MATCH(YEAR(DL$9),Fuel_Properties!$B$31:$EI$31,0)))/158.987295</f>
        <v>0</v>
      </c>
      <c r="DM53" s="47">
        <f>(SUMPRODUCT(--(DM$9=Quarterly_kt!$B$9:DN$9),Quarterly_kt!$B53:DN53)/INDEX(Fuel_Properties!$B$31:$IV$42,MATCH("D_Petrol_Regular",Fuel_Properties!$B$31:$B$42,0),MATCH(YEAR(DM$9),Fuel_Properties!$B$31:$EI$31,0)))/158.987295</f>
        <v>0</v>
      </c>
      <c r="DN53" s="47">
        <f>(SUMPRODUCT(--(DN$9=Quarterly_kt!$B$9:DO$9),Quarterly_kt!$B53:DO53)/INDEX(Fuel_Properties!$B$31:$IV$42,MATCH("D_Petrol_Regular",Fuel_Properties!$B$31:$B$42,0),MATCH(YEAR(DN$9),Fuel_Properties!$B$31:$EI$31,0)))/158.987295</f>
        <v>0</v>
      </c>
      <c r="DO53" s="47">
        <f>(SUMPRODUCT(--(DO$9=Quarterly_kt!$B$9:DP$9),Quarterly_kt!$B53:DP53)/INDEX(Fuel_Properties!$B$31:$IV$42,MATCH("D_Petrol_Regular",Fuel_Properties!$B$31:$B$42,0),MATCH(YEAR(DO$9),Fuel_Properties!$B$31:$EI$31,0)))/158.987295</f>
        <v>0</v>
      </c>
      <c r="DP53" s="47">
        <f>(SUMPRODUCT(--(DP$9=Quarterly_kt!$B$9:DQ$9),Quarterly_kt!$B53:DQ53)/INDEX(Fuel_Properties!$B$31:$IV$42,MATCH("D_Petrol_Regular",Fuel_Properties!$B$31:$B$42,0),MATCH(YEAR(DP$9),Fuel_Properties!$B$31:$EI$31,0)))/158.987295</f>
        <v>0</v>
      </c>
      <c r="DQ53" s="47">
        <f>(SUMPRODUCT(--(DQ$9=Quarterly_kt!$B$9:DR$9),Quarterly_kt!$B53:DR53)/INDEX(Fuel_Properties!$B$31:$IV$42,MATCH("D_Petrol_Regular",Fuel_Properties!$B$31:$B$42,0),MATCH(YEAR(DQ$9),Fuel_Properties!$B$31:$EI$31,0)))/158.987295</f>
        <v>0</v>
      </c>
      <c r="DR53" s="47">
        <f>(SUMPRODUCT(--(DR$9=Quarterly_kt!$B$9:DS$9),Quarterly_kt!$B53:DS53)/INDEX(Fuel_Properties!$B$31:$IV$42,MATCH("D_Petrol_Regular",Fuel_Properties!$B$31:$B$42,0),MATCH(YEAR(DR$9),Fuel_Properties!$B$31:$EI$31,0)))/158.987295</f>
        <v>0</v>
      </c>
      <c r="DS53" s="47">
        <f>(SUMPRODUCT(--(DS$9=Quarterly_kt!$B$9:DT$9),Quarterly_kt!$B53:DT53)/INDEX(Fuel_Properties!$B$31:$IV$42,MATCH("D_Petrol_Regular",Fuel_Properties!$B$31:$B$42,0),MATCH(YEAR(DS$9),Fuel_Properties!$B$31:$EI$31,0)))/158.987295</f>
        <v>0</v>
      </c>
      <c r="DT53" s="47">
        <f>(SUMPRODUCT(--(DT$9=Quarterly_kt!$B$9:DU$9),Quarterly_kt!$B53:DU53)/INDEX(Fuel_Properties!$B$31:$IV$42,MATCH("D_Petrol_Regular",Fuel_Properties!$B$31:$B$42,0),MATCH(YEAR(DT$9),Fuel_Properties!$B$31:$EI$31,0)))/158.987295</f>
        <v>0</v>
      </c>
      <c r="DU53" s="47">
        <f>(SUMPRODUCT(--(DU$9=Quarterly_kt!$B$9:DV$9),Quarterly_kt!$B53:DV53)/INDEX(Fuel_Properties!$B$31:$IV$42,MATCH("D_Petrol_Regular",Fuel_Properties!$B$31:$B$42,0),MATCH(YEAR(DU$9),Fuel_Properties!$B$31:$EI$31,0)))/158.987295</f>
        <v>0</v>
      </c>
      <c r="DV53" s="47">
        <f>(SUMPRODUCT(--(DV$9=Quarterly_kt!$B$9:DW$9),Quarterly_kt!$B53:DW53)/INDEX(Fuel_Properties!$B$31:$IV$42,MATCH("D_Petrol_Regular",Fuel_Properties!$B$31:$B$42,0),MATCH(YEAR(DV$9),Fuel_Properties!$B$31:$EI$31,0)))/158.987295</f>
        <v>0</v>
      </c>
      <c r="DW53" s="47">
        <f>(SUMPRODUCT(--(DW$9=Quarterly_kt!$B$9:DX$9),Quarterly_kt!$B53:DX53)/INDEX(Fuel_Properties!$B$31:$IV$42,MATCH("D_Petrol_Regular",Fuel_Properties!$B$31:$B$42,0),MATCH(YEAR(DW$9),Fuel_Properties!$B$31:$EI$31,0)))/158.987295</f>
        <v>0</v>
      </c>
      <c r="DX53" s="47">
        <f>(SUMPRODUCT(--(DX$9=Quarterly_kt!$B$9:DY$9),Quarterly_kt!$B53:DY53)/INDEX(Fuel_Properties!$B$31:$IV$42,MATCH("D_Petrol_Regular",Fuel_Properties!$B$31:$B$42,0),MATCH(YEAR(DX$9),Fuel_Properties!$B$31:$EI$31,0)))/158.987295</f>
        <v>0</v>
      </c>
      <c r="DY53" s="47">
        <f>(SUMPRODUCT(--(DY$9=Quarterly_kt!$B$9:DZ$9),Quarterly_kt!$B53:DZ53)/INDEX(Fuel_Properties!$B$31:$IV$42,MATCH("D_Petrol_Regular",Fuel_Properties!$B$31:$B$42,0),MATCH(YEAR(DY$9),Fuel_Properties!$B$31:$EI$31,0)))/158.987295</f>
        <v>0</v>
      </c>
      <c r="DZ53" s="47">
        <f>(SUMPRODUCT(--(DZ$9=Quarterly_kt!$B$9:EA$9),Quarterly_kt!$B53:EA53)/INDEX(Fuel_Properties!$B$31:$IV$42,MATCH("D_Petrol_Regular",Fuel_Properties!$B$31:$B$42,0),MATCH(YEAR(DZ$9),Fuel_Properties!$B$31:$EI$31,0)))/158.987295</f>
        <v>0</v>
      </c>
      <c r="EA53" s="47">
        <f>(SUMPRODUCT(--(EA$9=Quarterly_kt!$B$9:EB$9),Quarterly_kt!$B53:EB53)/INDEX(Fuel_Properties!$B$31:$IV$42,MATCH("D_Petrol_Regular",Fuel_Properties!$B$31:$B$42,0),MATCH(YEAR(EA$9),Fuel_Properties!$B$31:$EI$31,0)))/158.987295</f>
        <v>0</v>
      </c>
      <c r="EB53" s="47">
        <f>(SUMPRODUCT(--(EB$9=Quarterly_kt!$B$9:EC$9),Quarterly_kt!$B53:EC53)/INDEX(Fuel_Properties!$B$31:$IV$42,MATCH("D_Petrol_Regular",Fuel_Properties!$B$31:$B$42,0),MATCH(YEAR(EB$9),Fuel_Properties!$B$31:$EI$31,0)))/158.987295</f>
        <v>0</v>
      </c>
      <c r="EC53" s="47">
        <f>(SUMPRODUCT(--(EC$9=Quarterly_kt!$B$9:ED$9),Quarterly_kt!$B53:ED53)/INDEX(Fuel_Properties!$B$31:$IV$42,MATCH("D_Petrol_Regular",Fuel_Properties!$B$31:$B$42,0),MATCH(YEAR(EC$9),Fuel_Properties!$B$31:$EI$31,0)))/158.987295</f>
        <v>0</v>
      </c>
      <c r="ED53" s="47">
        <f>(SUMPRODUCT(--(ED$9=Quarterly_kt!$B$9:EE$9),Quarterly_kt!$B53:EE53)/INDEX(Fuel_Properties!$B$31:$IV$42,MATCH("D_Petrol_Regular",Fuel_Properties!$B$31:$B$42,0),MATCH(YEAR(ED$9),Fuel_Properties!$B$31:$EI$31,0)))/158.987295</f>
        <v>0</v>
      </c>
      <c r="EE53" s="47">
        <f>(SUMPRODUCT(--(EE$9=Quarterly_kt!$B$9:EF$9),Quarterly_kt!$B53:EF53)/INDEX(Fuel_Properties!$B$31:$IV$42,MATCH("D_Petrol_Regular",Fuel_Properties!$B$31:$B$42,0),MATCH(YEAR(EE$9),Fuel_Properties!$B$31:$EI$31,0)))/158.987295</f>
        <v>0</v>
      </c>
      <c r="EF53" s="47">
        <f>(SUMPRODUCT(--(EF$9=Quarterly_kt!$B$9:EG$9),Quarterly_kt!$B53:EG53)/INDEX(Fuel_Properties!$B$31:$IV$42,MATCH("D_Petrol_Regular",Fuel_Properties!$B$31:$B$42,0),MATCH(YEAR(EF$9),Fuel_Properties!$B$31:$EI$31,0)))/158.987295</f>
        <v>0</v>
      </c>
      <c r="EG53" s="47">
        <f>(SUMPRODUCT(--(EG$9=Quarterly_kt!$B$9:EH$9),Quarterly_kt!$B53:EH53)/INDEX(Fuel_Properties!$B$31:$IV$42,MATCH("D_Petrol_Regular",Fuel_Properties!$B$31:$B$42,0),MATCH(YEAR(EG$9),Fuel_Properties!$B$31:$EI$31,0)))/158.987295</f>
        <v>0</v>
      </c>
      <c r="EH53" s="47">
        <f>(SUMPRODUCT(--(EH$9=Quarterly_kt!$B$9:EI$9),Quarterly_kt!$B53:EI53)/INDEX(Fuel_Properties!$B$31:$IV$42,MATCH("D_Petrol_Regular",Fuel_Properties!$B$31:$B$42,0),MATCH(YEAR(EH$9),Fuel_Properties!$B$31:$EI$31,0)))/158.987295</f>
        <v>0</v>
      </c>
      <c r="EI53" s="47">
        <f>(SUMPRODUCT(--(EI$9=Quarterly_kt!$B$9:EJ$9),Quarterly_kt!$B53:EJ53)/INDEX(Fuel_Properties!$B$31:$IV$42,MATCH("D_Petrol_Regular",Fuel_Properties!$B$31:$B$42,0),MATCH(YEAR(EI$9),Fuel_Properties!$B$31:$EI$31,0)))/158.987295</f>
        <v>0</v>
      </c>
      <c r="EJ53" s="47">
        <f>(SUMPRODUCT(--(EJ$9=Quarterly_kt!$B$9:EK$9),Quarterly_kt!$B53:EK53)/INDEX(Fuel_Properties!$B$31:$IV$42,MATCH("D_Petrol_Regular",Fuel_Properties!$B$31:$B$42,0),MATCH(YEAR(EJ$9),Fuel_Properties!$B$31:$EI$31,0)))/158.987295</f>
        <v>0</v>
      </c>
      <c r="EK53" s="47">
        <f>(SUMPRODUCT(--(EK$9=Quarterly_kt!$B$9:EL$9),Quarterly_kt!$B53:EL53)/INDEX(Fuel_Properties!$B$31:$IV$42,MATCH("D_Petrol_Regular",Fuel_Properties!$B$31:$B$42,0),MATCH(YEAR(EK$9),Fuel_Properties!$B$31:$EI$31,0)))/158.987295</f>
        <v>0</v>
      </c>
      <c r="EL53" s="47">
        <f>(SUMPRODUCT(--(EL$9=Quarterly_kt!$B$9:EM$9),Quarterly_kt!$B53:EM53)/INDEX(Fuel_Properties!$B$31:$IV$42,MATCH("D_Petrol_Regular",Fuel_Properties!$B$31:$B$42,0),MATCH(YEAR(EL$9),Fuel_Properties!$B$31:$EI$31,0)))/158.987295</f>
        <v>0</v>
      </c>
      <c r="EM53" s="47">
        <f>(SUMPRODUCT(--(EM$9=Quarterly_kt!$B$9:EN$9),Quarterly_kt!$B53:EN53)/INDEX(Fuel_Properties!$B$31:$IV$42,MATCH("D_Petrol_Regular",Fuel_Properties!$B$31:$B$42,0),MATCH(YEAR(EM$9),Fuel_Properties!$B$31:$EI$31,0)))/158.987295</f>
        <v>0</v>
      </c>
      <c r="EN53" s="47">
        <f>(SUMPRODUCT(--(EN$9=Quarterly_kt!$B$9:EO$9),Quarterly_kt!$B53:EO53)/INDEX(Fuel_Properties!$B$31:$IV$42,MATCH("D_Petrol_Regular",Fuel_Properties!$B$31:$B$42,0),MATCH(YEAR(EN$9),Fuel_Properties!$B$31:$EI$31,0)))/158.987295</f>
        <v>0</v>
      </c>
      <c r="EO53" s="47">
        <f>(SUMPRODUCT(--(EO$9=Quarterly_kt!$B$9:EP$9),Quarterly_kt!$B53:EP53)/INDEX(Fuel_Properties!$B$31:$IV$42,MATCH("D_Petrol_Regular",Fuel_Properties!$B$31:$B$42,0),MATCH(YEAR(EO$9),Fuel_Properties!$B$31:$EI$31,0)))/158.987295</f>
        <v>0</v>
      </c>
      <c r="EP53" s="47">
        <f>(SUMPRODUCT(--(EP$9=Quarterly_kt!$B$9:EQ$9),Quarterly_kt!$B53:EQ53)/INDEX(Fuel_Properties!$B$31:$IV$42,MATCH("D_Petrol_Regular",Fuel_Properties!$B$31:$B$42,0),MATCH(YEAR(EP$9),Fuel_Properties!$B$31:$EI$31,0)))/158.987295</f>
        <v>0</v>
      </c>
      <c r="EQ53" s="47">
        <f>(SUMPRODUCT(--(EQ$9=Quarterly_kt!$B$9:ER$9),Quarterly_kt!$B53:ER53)/INDEX(Fuel_Properties!$B$31:$IV$42,MATCH("D_Petrol_Regular",Fuel_Properties!$B$31:$B$42,0),MATCH(YEAR(EQ$9),Fuel_Properties!$B$31:$EI$31,0)))/158.987295</f>
        <v>0</v>
      </c>
      <c r="ER53" s="47">
        <f>(SUMPRODUCT(--(ER$9=Quarterly_kt!$B$9:ES$9),Quarterly_kt!$B53:ES53)/INDEX(Fuel_Properties!$B$31:$IV$42,MATCH("D_Petrol_Regular",Fuel_Properties!$B$31:$B$42,0),MATCH(YEAR(ER$9),Fuel_Properties!$B$31:$EI$31,0)))/158.987295</f>
        <v>0</v>
      </c>
      <c r="ES53" s="47">
        <f>(SUMPRODUCT(--(ES$9=Quarterly_kt!$B$9:ET$9),Quarterly_kt!$B53:ET53)/INDEX(Fuel_Properties!$B$31:$IV$42,MATCH("D_Petrol_Regular",Fuel_Properties!$B$31:$B$42,0),MATCH(YEAR(ES$9),Fuel_Properties!$B$31:$EI$31,0)))/158.987295</f>
        <v>0</v>
      </c>
      <c r="ET53" s="47">
        <f>(SUMPRODUCT(--(ET$9=Quarterly_kt!$B$9:EU$9),Quarterly_kt!$B53:EU53)/INDEX(Fuel_Properties!$B$31:$IV$42,MATCH("D_Petrol_Regular",Fuel_Properties!$B$31:$B$42,0),MATCH(YEAR(ET$9),Fuel_Properties!$B$31:$EI$31,0)))/158.987295</f>
        <v>0</v>
      </c>
      <c r="EU53" s="47">
        <f>(SUMPRODUCT(--(EU$9=Quarterly_kt!$B$9:EV$9),Quarterly_kt!$B53:EV53)/INDEX(Fuel_Properties!$B$31:$IV$42,MATCH("D_Petrol_Regular",Fuel_Properties!$B$31:$B$42,0),MATCH(YEAR(EU$9),Fuel_Properties!$B$31:$EI$31,0)))/158.987295</f>
        <v>0</v>
      </c>
      <c r="EV53" s="47">
        <f>(SUMPRODUCT(--(EV$9=Quarterly_kt!$B$9:EW$9),Quarterly_kt!$B53:EW53)/INDEX(Fuel_Properties!$B$31:$IV$42,MATCH("D_Petrol_Regular",Fuel_Properties!$B$31:$B$42,0),MATCH(YEAR(EV$9),Fuel_Properties!$B$31:$EI$31,0)))/158.987295</f>
        <v>0</v>
      </c>
      <c r="EW53" s="47">
        <f>(SUMPRODUCT(--(EW$9=Quarterly_kt!$B$9:EX$9),Quarterly_kt!$B53:EX53)/INDEX(Fuel_Properties!$B$31:$IV$42,MATCH("D_Petrol_Regular",Fuel_Properties!$B$31:$B$42,0),MATCH(YEAR(EW$9),Fuel_Properties!$B$31:$EI$31,0)))/158.987295</f>
        <v>0</v>
      </c>
      <c r="EX53" s="47">
        <f>(SUMPRODUCT(--(EX$9=Quarterly_kt!$B$9:EY$9),Quarterly_kt!$B53:EY53)/INDEX(Fuel_Properties!$B$31:$IV$42,MATCH("D_Petrol_Regular",Fuel_Properties!$B$31:$B$42,0),MATCH(YEAR(EX$9),Fuel_Properties!$B$31:$EI$31,0)))/158.987295</f>
        <v>0</v>
      </c>
      <c r="EY53" s="47">
        <f>(SUMPRODUCT(--(EY$9=Quarterly_kt!$B$9:EZ$9),Quarterly_kt!$B53:EZ53)/INDEX(Fuel_Properties!$B$31:$IV$42,MATCH("D_Petrol_Regular",Fuel_Properties!$B$31:$B$42,0),MATCH(YEAR(EY$9),Fuel_Properties!$B$31:$EI$31,0)))/158.987295</f>
        <v>0</v>
      </c>
      <c r="EZ53" s="47">
        <f>(SUMPRODUCT(--(EZ$9=Quarterly_kt!$B$9:FA$9),Quarterly_kt!$B53:FA53)/INDEX(Fuel_Properties!$B$31:$IV$42,MATCH("D_Petrol_Regular",Fuel_Properties!$B$31:$B$42,0),MATCH(YEAR(EZ$9),Fuel_Properties!$B$31:$EI$31,0)))/158.987295</f>
        <v>0</v>
      </c>
      <c r="FA53" s="47">
        <f>(SUMPRODUCT(--(FA$9=Quarterly_kt!$B$9:FB$9),Quarterly_kt!$B53:FB53)/INDEX(Fuel_Properties!$B$31:$IV$42,MATCH("D_Petrol_Regular",Fuel_Properties!$B$31:$B$42,0),MATCH(YEAR(FA$9),Fuel_Properties!$B$31:$EI$31,0)))/158.987295</f>
        <v>0</v>
      </c>
      <c r="FB53" s="47">
        <f>(SUMPRODUCT(--(FB$9=Quarterly_kt!$B$9:FC$9),Quarterly_kt!$B53:FC53)/INDEX(Fuel_Properties!$B$31:$IV$42,MATCH("D_Petrol_Regular",Fuel_Properties!$B$31:$B$42,0),MATCH(YEAR(FB$9),Fuel_Properties!$B$31:$EI$31,0)))/158.987295</f>
        <v>0</v>
      </c>
      <c r="FC53" s="47">
        <f>(SUMPRODUCT(--(FC$9=Quarterly_kt!$B$9:FD$9),Quarterly_kt!$B53:FD53)/INDEX(Fuel_Properties!$B$31:$IV$42,MATCH("D_Petrol_Regular",Fuel_Properties!$B$31:$B$42,0),MATCH(YEAR(FC$9),Fuel_Properties!$B$31:$EI$31,0)))/158.987295</f>
        <v>0</v>
      </c>
      <c r="FD53" s="47">
        <f>(SUMPRODUCT(--(FD$9=Quarterly_kt!$B$9:FE$9),Quarterly_kt!$B53:FE53)/INDEX(Fuel_Properties!$B$31:$IV$42,MATCH("D_Petrol_Regular",Fuel_Properties!$B$31:$B$42,0),MATCH(YEAR(FD$9),Fuel_Properties!$B$31:$EI$31,0)))/158.987295</f>
        <v>0</v>
      </c>
      <c r="FE53" s="47">
        <f>(SUMPRODUCT(--(FE$9=Quarterly_kt!$B$9:FF$9),Quarterly_kt!$B53:FF53)/INDEX(Fuel_Properties!$B$31:$IV$42,MATCH("D_Petrol_Regular",Fuel_Properties!$B$31:$B$42,0),MATCH(YEAR(FE$9),Fuel_Properties!$B$31:$EI$31,0)))/158.987295</f>
        <v>0</v>
      </c>
      <c r="FF53" s="47">
        <f>(SUMPRODUCT(--(FF$9=Quarterly_kt!$B$9:FG$9),Quarterly_kt!$B53:FG53)/INDEX(Fuel_Properties!$B$31:$IV$42,MATCH("D_Petrol_Regular",Fuel_Properties!$B$31:$B$42,0),MATCH(YEAR(FF$9),Fuel_Properties!$B$31:$EI$31,0)))/158.987295</f>
        <v>0</v>
      </c>
      <c r="FG53" s="47">
        <f>(SUMPRODUCT(--(FG$9=Quarterly_kt!$B$9:FH$9),Quarterly_kt!$B53:FH53)/INDEX(Fuel_Properties!$B$31:$IV$42,MATCH("D_Petrol_Regular",Fuel_Properties!$B$31:$B$42,0),MATCH(YEAR(FG$9),Fuel_Properties!$B$31:$EI$31,0)))/158.987295</f>
        <v>0</v>
      </c>
      <c r="FH53" s="47">
        <f>(SUMPRODUCT(--(FH$9=Quarterly_kt!$B$9:FI$9),Quarterly_kt!$B53:FI53)/INDEX(Fuel_Properties!$B$31:$IV$42,MATCH("D_Petrol_Regular",Fuel_Properties!$B$31:$B$42,0),MATCH(YEAR(FH$9),Fuel_Properties!$B$31:$EI$31,0)))/158.987295</f>
        <v>0</v>
      </c>
      <c r="FI53" s="47">
        <f>(SUMPRODUCT(--(FI$9=Quarterly_kt!$B$9:FJ$9),Quarterly_kt!$B53:FJ53)/INDEX(Fuel_Properties!$B$31:$IV$42,MATCH("D_Petrol_Regular",Fuel_Properties!$B$31:$B$42,0),MATCH(YEAR(FI$9),Fuel_Properties!$B$31:$EI$31,0)))/158.987295</f>
        <v>0</v>
      </c>
      <c r="FJ53" s="47">
        <f>(SUMPRODUCT(--(FJ$9=Quarterly_kt!$B$9:FK$9),Quarterly_kt!$B53:FK53)/INDEX(Fuel_Properties!$B$31:$IV$42,MATCH("D_Petrol_Regular",Fuel_Properties!$B$31:$B$42,0),MATCH(YEAR(FJ$9),Fuel_Properties!$B$31:$EI$31,0)))/158.987295</f>
        <v>0</v>
      </c>
      <c r="FK53" s="47">
        <f>(SUMPRODUCT(--(FK$9=Quarterly_kt!$B$9:FL$9),Quarterly_kt!$B53:FL53)/INDEX(Fuel_Properties!$B$31:$IV$42,MATCH("D_Petrol_Regular",Fuel_Properties!$B$31:$B$42,0),MATCH(YEAR(FK$9),Fuel_Properties!$B$31:$EI$31,0)))/158.987295</f>
        <v>0</v>
      </c>
      <c r="FL53" s="47">
        <f>(SUMPRODUCT(--(FL$9=Quarterly_kt!$B$9:FN$9),Quarterly_kt!$B53:FN53)/INDEX(Fuel_Properties!$B$31:$IV$42,MATCH("D_Petrol_Regular",Fuel_Properties!$B$31:$B$42,0),MATCH(YEAR(FL$9),Fuel_Properties!$B$31:$EI$31,0)))/158.987295</f>
        <v>0</v>
      </c>
      <c r="FM53" s="47">
        <f>(SUMPRODUCT(--(FM$9=Quarterly_kt!$B$9:FO$9),Quarterly_kt!$B53:FO53)/INDEX(Fuel_Properties!$B$31:$IV$42,MATCH("D_Petrol_Regular",Fuel_Properties!$B$31:$B$42,0),MATCH(YEAR(FM$9),Fuel_Properties!$B$31:$EI$31,0)))/158.987295</f>
        <v>0</v>
      </c>
      <c r="FN53" s="47">
        <f>(SUMPRODUCT(--(FN$9=Quarterly_kt!$B$9:FO$9),Quarterly_kt!$B53:FO53)/INDEX(Fuel_Properties!$B$31:$IV$42,MATCH("D_Petrol_Regular",Fuel_Properties!$B$31:$B$42,0),MATCH(YEAR(FN$9),Fuel_Properties!$B$31:$EI$31,0)))/158.987295</f>
        <v>0</v>
      </c>
      <c r="FO53" s="47">
        <f>(SUMPRODUCT(--(FO$9=Quarterly_kt!$B$9:FP$9),Quarterly_kt!$B53:FP53)/INDEX(Fuel_Properties!$B$31:$IV$42,MATCH("D_Petrol_Regular",Fuel_Properties!$B$31:$B$42,0),MATCH(YEAR(FO$9),Fuel_Properties!$B$31:$EI$31,0)))/158.987295</f>
        <v>0</v>
      </c>
      <c r="FP53" s="47">
        <f>(SUMPRODUCT(--(FP$9=Quarterly_kt!$B$9:FQ$9),Quarterly_kt!$B53:FQ53)/INDEX(Fuel_Properties!$B$31:$IV$42,MATCH("D_Petrol_Regular",Fuel_Properties!$B$31:$B$42,0),MATCH(YEAR(FP$9),Fuel_Properties!$B$31:$EI$31,0)))/158.987295</f>
        <v>0</v>
      </c>
      <c r="FQ53" s="47">
        <f>(SUMPRODUCT(--(FQ$9=Quarterly_kt!$B$9:FR$9),Quarterly_kt!$B53:FR53)/INDEX(Fuel_Properties!$B$31:$IV$42,MATCH("D_Petrol_Regular",Fuel_Properties!$B$31:$B$42,0),MATCH(YEAR(FQ$9),Fuel_Properties!$B$31:$EI$31,0)))/158.987295</f>
        <v>0</v>
      </c>
      <c r="FR53" s="47">
        <f>(SUMPRODUCT(--(FR$9=Quarterly_kt!$B$9:FS$9),Quarterly_kt!$B53:FS53)/INDEX(Fuel_Properties!$B$31:$IV$42,MATCH("D_Petrol_Regular",Fuel_Properties!$B$31:$B$42,0),MATCH(YEAR(FR$9),Fuel_Properties!$B$31:$EI$31,0)))/158.987295</f>
        <v>0</v>
      </c>
      <c r="FS53" s="47">
        <f>(SUMPRODUCT(--(FS$9=Quarterly_kt!$B$9:FT$9),Quarterly_kt!$B53:FT53)/INDEX(Fuel_Properties!$B$31:$IV$42,MATCH("D_Petrol_Regular",Fuel_Properties!$B$31:$B$42,0),MATCH(YEAR(FS$9),Fuel_Properties!$B$31:$EI$31,0)))/158.987295</f>
        <v>0</v>
      </c>
      <c r="FT53" s="47">
        <f>(SUMPRODUCT(--(FT$9=Quarterly_kt!$B$9:FU$9),Quarterly_kt!$B53:FU53)/INDEX(Fuel_Properties!$B$31:$IV$42,MATCH("D_Petrol_Regular",Fuel_Properties!$B$31:$B$42,0),MATCH(YEAR(FT$9),Fuel_Properties!$B$31:$EI$31,0)))/158.987295</f>
        <v>0</v>
      </c>
      <c r="FU53" s="47">
        <f>(SUMPRODUCT(--(FU$9=Quarterly_kt!$B$9:FV$9),Quarterly_kt!$B53:FV53)/INDEX(Fuel_Properties!$B$31:$IV$42,MATCH("D_Petrol_Regular",Fuel_Properties!$B$31:$B$42,0),MATCH(YEAR(FU$9),Fuel_Properties!$B$31:$EI$31,0)))/158.987295</f>
        <v>0</v>
      </c>
      <c r="FV53" s="47">
        <f>(SUMPRODUCT(--(FV$9=Quarterly_kt!$B$9:FW$9),Quarterly_kt!$B53:FW53)/INDEX(Fuel_Properties!$B$31:$IV$42,MATCH("D_Petrol_Regular",Fuel_Properties!$B$31:$B$42,0),MATCH(YEAR(FV$9),Fuel_Properties!$B$31:$EI$31,0)))/158.987295</f>
        <v>0</v>
      </c>
    </row>
    <row r="54" spans="1:178" ht="15" customHeight="1" x14ac:dyDescent="0.25">
      <c r="A54" s="49" t="s">
        <v>26</v>
      </c>
      <c r="B54" s="47">
        <f>(SUMPRODUCT(--(B$9=Quarterly_kt!$B$9:C$9),Quarterly_kt!$B54:C54)/INDEX(Fuel_Properties!$B$31:$IV$42,MATCH("D_Auto_Diesel",Fuel_Properties!$B$31:$B$42,0),MATCH(YEAR(B$9),Fuel_Properties!$B$31:$EI$31,0)))/158.987295</f>
        <v>0.17215870128937324</v>
      </c>
      <c r="C54" s="47">
        <f>(SUMPRODUCT(--(C$9=Quarterly_kt!$B$9:D$9),Quarterly_kt!$B54:D54)/INDEX(Fuel_Properties!$B$31:$IV$42,MATCH("D_Auto_Diesel",Fuel_Properties!$B$31:$B$42,0),MATCH(YEAR(C$9),Fuel_Properties!$B$31:$EI$31,0)))/158.987295</f>
        <v>0.14114580221271078</v>
      </c>
      <c r="D54" s="47">
        <f>(SUMPRODUCT(--(D$9=Quarterly_kt!$B$9:E$9),Quarterly_kt!$B54:E54)/INDEX(Fuel_Properties!$B$31:$IV$42,MATCH("D_Auto_Diesel",Fuel_Properties!$B$31:$B$42,0),MATCH(YEAR(D$9),Fuel_Properties!$B$31:$EI$31,0)))/158.987295</f>
        <v>-0.36865024715407013</v>
      </c>
      <c r="E54" s="47">
        <f>(SUMPRODUCT(--(E$9=Quarterly_kt!$B$9:F$9),Quarterly_kt!$B54:F54)/INDEX(Fuel_Properties!$B$31:$IV$42,MATCH("D_Auto_Diesel",Fuel_Properties!$B$31:$B$42,0),MATCH(YEAR(E$9),Fuel_Properties!$B$31:$EI$31,0)))/158.987295</f>
        <v>0.19486935622634199</v>
      </c>
      <c r="F54" s="47">
        <f>(SUMPRODUCT(--(F$9=Quarterly_kt!$B$9:G$9),Quarterly_kt!$B54:G54)/INDEX(Fuel_Properties!$B$31:$IV$42,MATCH("D_Auto_Diesel",Fuel_Properties!$B$31:$B$42,0),MATCH(YEAR(F$9),Fuel_Properties!$B$31:$EI$31,0)))/158.987295</f>
        <v>0.5786472869418634</v>
      </c>
      <c r="G54" s="47">
        <f>(SUMPRODUCT(--(G$9=Quarterly_kt!$B$9:H$9),Quarterly_kt!$B54:H54)/INDEX(Fuel_Properties!$B$31:$IV$42,MATCH("D_Auto_Diesel",Fuel_Properties!$B$31:$B$42,0),MATCH(YEAR(G$9),Fuel_Properties!$B$31:$EI$31,0)))/158.987295</f>
        <v>-0.13055565853590326</v>
      </c>
      <c r="H54" s="47">
        <f>(SUMPRODUCT(--(H$9=Quarterly_kt!$B$9:I$9),Quarterly_kt!$B54:I54)/INDEX(Fuel_Properties!$B$31:$IV$42,MATCH("D_Auto_Diesel",Fuel_Properties!$B$31:$B$42,0),MATCH(YEAR(H$9),Fuel_Properties!$B$31:$EI$31,0)))/158.987295</f>
        <v>-0.27545851316574732</v>
      </c>
      <c r="I54" s="47">
        <f>(SUMPRODUCT(--(I$9=Quarterly_kt!$B$9:J$9),Quarterly_kt!$B54:J54)/INDEX(Fuel_Properties!$B$31:$IV$42,MATCH("D_Auto_Diesel",Fuel_Properties!$B$31:$B$42,0),MATCH(YEAR(I$9),Fuel_Properties!$B$31:$EI$31,0)))/158.987295</f>
        <v>-1.4431366311025307E-2</v>
      </c>
      <c r="J54" s="47">
        <f>(SUMPRODUCT(--(J$9=Quarterly_kt!$B$9:K$9),Quarterly_kt!$B54:K54)/INDEX(Fuel_Properties!$B$31:$IV$42,MATCH("D_Auto_Diesel",Fuel_Properties!$B$31:$B$42,0),MATCH(YEAR(J$9),Fuel_Properties!$B$31:$EI$31,0)))/158.987295</f>
        <v>0.11662931352738469</v>
      </c>
      <c r="K54" s="47">
        <f>(SUMPRODUCT(--(K$9=Quarterly_kt!$B$9:L$9),Quarterly_kt!$B54:L54)/INDEX(Fuel_Properties!$B$31:$IV$42,MATCH("D_Auto_Diesel",Fuel_Properties!$B$31:$B$42,0),MATCH(YEAR(K$9),Fuel_Properties!$B$31:$EI$31,0)))/158.987295</f>
        <v>-0.10416446956096885</v>
      </c>
      <c r="L54" s="47">
        <f>(SUMPRODUCT(--(L$9=Quarterly_kt!$B$9:M$9),Quarterly_kt!$B54:M54)/INDEX(Fuel_Properties!$B$31:$IV$42,MATCH("D_Auto_Diesel",Fuel_Properties!$B$31:$B$42,0),MATCH(YEAR(L$9),Fuel_Properties!$B$31:$EI$31,0)))/158.987295</f>
        <v>-0.2403595326415304</v>
      </c>
      <c r="M54" s="47">
        <f>(SUMPRODUCT(--(M$9=Quarterly_kt!$B$9:N$9),Quarterly_kt!$B54:N54)/INDEX(Fuel_Properties!$B$31:$IV$42,MATCH("D_Auto_Diesel",Fuel_Properties!$B$31:$B$42,0),MATCH(YEAR(M$9),Fuel_Properties!$B$31:$EI$31,0)))/158.987295</f>
        <v>0.15216444881285726</v>
      </c>
      <c r="N54" s="47">
        <f>(SUMPRODUCT(--(N$9=Quarterly_kt!$B$9:O$9),Quarterly_kt!$B54:O54)/INDEX(Fuel_Properties!$B$31:$IV$42,MATCH("D_Auto_Diesel",Fuel_Properties!$B$31:$B$42,0),MATCH(YEAR(N$9),Fuel_Properties!$B$31:$EI$31,0)))/158.987295</f>
        <v>0.12782395239961691</v>
      </c>
      <c r="O54" s="47">
        <f>(SUMPRODUCT(--(O$9=Quarterly_kt!$B$9:P$9),Quarterly_kt!$B54:P54)/INDEX(Fuel_Properties!$B$31:$IV$42,MATCH("D_Auto_Diesel",Fuel_Properties!$B$31:$B$42,0),MATCH(YEAR(O$9),Fuel_Properties!$B$31:$EI$31,0)))/158.987295</f>
        <v>-8.4698193900709901E-2</v>
      </c>
      <c r="P54" s="47">
        <f>(SUMPRODUCT(--(P$9=Quarterly_kt!$B$9:Q$9),Quarterly_kt!$B54:Q54)/INDEX(Fuel_Properties!$B$31:$IV$42,MATCH("D_Auto_Diesel",Fuel_Properties!$B$31:$B$42,0),MATCH(YEAR(P$9),Fuel_Properties!$B$31:$EI$31,0)))/158.987295</f>
        <v>-8.9044437837434431E-2</v>
      </c>
      <c r="Q54" s="47">
        <f>(SUMPRODUCT(--(Q$9=Quarterly_kt!$B$9:R$9),Quarterly_kt!$B54:R54)/INDEX(Fuel_Properties!$B$31:$IV$42,MATCH("D_Auto_Diesel",Fuel_Properties!$B$31:$B$42,0),MATCH(YEAR(Q$9),Fuel_Properties!$B$31:$EI$31,0)))/158.987295</f>
        <v>0.24756756395912627</v>
      </c>
      <c r="R54" s="47">
        <f>(SUMPRODUCT(--(R$9=Quarterly_kt!$B$9:S$9),Quarterly_kt!$B54:S54)/INDEX(Fuel_Properties!$B$31:$IV$42,MATCH("D_Auto_Diesel",Fuel_Properties!$B$31:$B$42,0),MATCH(YEAR(R$9),Fuel_Properties!$B$31:$EI$31,0)))/158.987295</f>
        <v>-3.6392141132150752E-2</v>
      </c>
      <c r="S54" s="47">
        <f>(SUMPRODUCT(--(S$9=Quarterly_kt!$B$9:T$9),Quarterly_kt!$B54:T54)/INDEX(Fuel_Properties!$B$31:$IV$42,MATCH("D_Auto_Diesel",Fuel_Properties!$B$31:$B$42,0),MATCH(YEAR(S$9),Fuel_Properties!$B$31:$EI$31,0)))/158.987295</f>
        <v>-8.6014310022394153E-2</v>
      </c>
      <c r="T54" s="47">
        <f>(SUMPRODUCT(--(T$9=Quarterly_kt!$B$9:U$9),Quarterly_kt!$B54:U54)/INDEX(Fuel_Properties!$B$31:$IV$42,MATCH("D_Auto_Diesel",Fuel_Properties!$B$31:$B$42,0),MATCH(YEAR(T$9),Fuel_Properties!$B$31:$EI$31,0)))/158.987295</f>
        <v>-0.15959438343003945</v>
      </c>
      <c r="U54" s="47">
        <f>(SUMPRODUCT(--(U$9=Quarterly_kt!$B$9:V$9),Quarterly_kt!$B54:V54)/INDEX(Fuel_Properties!$B$31:$IV$42,MATCH("D_Auto_Diesel",Fuel_Properties!$B$31:$B$42,0),MATCH(YEAR(U$9),Fuel_Properties!$B$31:$EI$31,0)))/158.987295</f>
        <v>1.3153509378924927E-2</v>
      </c>
      <c r="V54" s="47">
        <f>(SUMPRODUCT(--(V$9=Quarterly_kt!$B$9:W$9),Quarterly_kt!$B54:W54)/INDEX(Fuel_Properties!$B$31:$IV$42,MATCH("D_Auto_Diesel",Fuel_Properties!$B$31:$B$42,0),MATCH(YEAR(V$9),Fuel_Properties!$B$31:$EI$31,0)))/158.987295</f>
        <v>-0.28635473035922554</v>
      </c>
      <c r="W54" s="47">
        <f>(SUMPRODUCT(--(W$9=Quarterly_kt!$B$9:X$9),Quarterly_kt!$B54:X54)/INDEX(Fuel_Properties!$B$31:$IV$42,MATCH("D_Auto_Diesel",Fuel_Properties!$B$31:$B$42,0),MATCH(YEAR(W$9),Fuel_Properties!$B$31:$EI$31,0)))/158.987295</f>
        <v>6.771111372548394E-2</v>
      </c>
      <c r="X54" s="47">
        <f>(SUMPRODUCT(--(X$9=Quarterly_kt!$B$9:Y$9),Quarterly_kt!$B54:Y54)/INDEX(Fuel_Properties!$B$31:$IV$42,MATCH("D_Auto_Diesel",Fuel_Properties!$B$31:$B$42,0),MATCH(YEAR(X$9),Fuel_Properties!$B$31:$EI$31,0)))/158.987295</f>
        <v>0.21505490465077712</v>
      </c>
      <c r="Y54" s="47">
        <f>(SUMPRODUCT(--(Y$9=Quarterly_kt!$B$9:Z$9),Quarterly_kt!$B54:Z54)/INDEX(Fuel_Properties!$B$31:$IV$42,MATCH("D_Auto_Diesel",Fuel_Properties!$B$31:$B$42,0),MATCH(YEAR(Y$9),Fuel_Properties!$B$31:$EI$31,0)))/158.987295</f>
        <v>0.43193859856366196</v>
      </c>
      <c r="Z54" s="47">
        <f>(SUMPRODUCT(--(Z$9=Quarterly_kt!$B$9:AA$9),Quarterly_kt!$B54:AA54)/INDEX(Fuel_Properties!$B$31:$IV$42,MATCH("D_Auto_Diesel",Fuel_Properties!$B$31:$B$42,0),MATCH(YEAR(Z$9),Fuel_Properties!$B$31:$EI$31,0)))/158.987295</f>
        <v>0.12395977425164886</v>
      </c>
      <c r="AA54" s="47">
        <f>(SUMPRODUCT(--(AA$9=Quarterly_kt!$B$9:AB$9),Quarterly_kt!$B54:AB54)/INDEX(Fuel_Properties!$B$31:$IV$42,MATCH("D_Auto_Diesel",Fuel_Properties!$B$31:$B$42,0),MATCH(YEAR(AA$9),Fuel_Properties!$B$31:$EI$31,0)))/158.987295</f>
        <v>-0.59040050998201965</v>
      </c>
      <c r="AB54" s="47">
        <f>(SUMPRODUCT(--(AB$9=Quarterly_kt!$B$9:AC$9),Quarterly_kt!$B54:AC54)/INDEX(Fuel_Properties!$B$31:$IV$42,MATCH("D_Auto_Diesel",Fuel_Properties!$B$31:$B$42,0),MATCH(YEAR(AB$9),Fuel_Properties!$B$31:$EI$31,0)))/158.987295</f>
        <v>0.61073144332687346</v>
      </c>
      <c r="AC54" s="47">
        <f>(SUMPRODUCT(--(AC$9=Quarterly_kt!$B$9:AD$9),Quarterly_kt!$B54:AD54)/INDEX(Fuel_Properties!$B$31:$IV$42,MATCH("D_Auto_Diesel",Fuel_Properties!$B$31:$B$42,0),MATCH(YEAR(AC$9),Fuel_Properties!$B$31:$EI$31,0)))/158.987295</f>
        <v>-7.4146309413486372E-3</v>
      </c>
      <c r="AD54" s="47">
        <f>(SUMPRODUCT(--(AD$9=Quarterly_kt!$B$9:AE$9),Quarterly_kt!$B54:AE54)/INDEX(Fuel_Properties!$B$31:$IV$42,MATCH("D_Auto_Diesel",Fuel_Properties!$B$31:$B$42,0),MATCH(YEAR(AD$9),Fuel_Properties!$B$31:$EI$31,0)))/158.987295</f>
        <v>-0.16885310730932929</v>
      </c>
      <c r="AE54" s="47">
        <f>(SUMPRODUCT(--(AE$9=Quarterly_kt!$B$9:AF$9),Quarterly_kt!$B54:AF54)/INDEX(Fuel_Properties!$B$31:$IV$42,MATCH("D_Auto_Diesel",Fuel_Properties!$B$31:$B$42,0),MATCH(YEAR(AE$9),Fuel_Properties!$B$31:$EI$31,0)))/158.987295</f>
        <v>-1.5563838322706983E-2</v>
      </c>
      <c r="AF54" s="47">
        <f>(SUMPRODUCT(--(AF$9=Quarterly_kt!$B$9:AG$9),Quarterly_kt!$B54:AG54)/INDEX(Fuel_Properties!$B$31:$IV$42,MATCH("D_Auto_Diesel",Fuel_Properties!$B$31:$B$42,0),MATCH(YEAR(AF$9),Fuel_Properties!$B$31:$EI$31,0)))/158.987295</f>
        <v>-0.49523460181117046</v>
      </c>
      <c r="AG54" s="47">
        <f>(SUMPRODUCT(--(AG$9=Quarterly_kt!$B$9:AH$9),Quarterly_kt!$B54:AH54)/INDEX(Fuel_Properties!$B$31:$IV$42,MATCH("D_Auto_Diesel",Fuel_Properties!$B$31:$B$42,0),MATCH(YEAR(AG$9),Fuel_Properties!$B$31:$EI$31,0)))/158.987295</f>
        <v>0.11089808692772507</v>
      </c>
      <c r="AH54" s="47">
        <f>(SUMPRODUCT(--(AH$9=Quarterly_kt!$B$9:AI$9),Quarterly_kt!$B54:AI54)/INDEX(Fuel_Properties!$B$31:$IV$42,MATCH("D_Auto_Diesel",Fuel_Properties!$B$31:$B$42,0),MATCH(YEAR(AH$9),Fuel_Properties!$B$31:$EI$31,0)))/158.987295</f>
        <v>2.502916182574956E-2</v>
      </c>
      <c r="AI54" s="47">
        <f>(SUMPRODUCT(--(AI$9=Quarterly_kt!$B$9:AJ$9),Quarterly_kt!$B54:AJ54)/INDEX(Fuel_Properties!$B$31:$IV$42,MATCH("D_Auto_Diesel",Fuel_Properties!$B$31:$B$42,0),MATCH(YEAR(AI$9),Fuel_Properties!$B$31:$EI$31,0)))/158.987295</f>
        <v>-0.21414433593868173</v>
      </c>
      <c r="AJ54" s="47">
        <f>(SUMPRODUCT(--(AJ$9=Quarterly_kt!$B$9:AK$9),Quarterly_kt!$B54:AK54)/INDEX(Fuel_Properties!$B$31:$IV$42,MATCH("D_Auto_Diesel",Fuel_Properties!$B$31:$B$42,0),MATCH(YEAR(AJ$9),Fuel_Properties!$B$31:$EI$31,0)))/158.987295</f>
        <v>-9.5449026173769574E-2</v>
      </c>
      <c r="AK54" s="47">
        <f>(SUMPRODUCT(--(AK$9=Quarterly_kt!$B$9:AL$9),Quarterly_kt!$B54:AL54)/INDEX(Fuel_Properties!$B$31:$IV$42,MATCH("D_Auto_Diesel",Fuel_Properties!$B$31:$B$42,0),MATCH(YEAR(AK$9),Fuel_Properties!$B$31:$EI$31,0)))/158.987295</f>
        <v>-4.9055932884402513E-2</v>
      </c>
      <c r="AL54" s="47">
        <f>(SUMPRODUCT(--(AL$9=Quarterly_kt!$B$9:AM$9),Quarterly_kt!$B54:AM54)/INDEX(Fuel_Properties!$B$31:$IV$42,MATCH("D_Auto_Diesel",Fuel_Properties!$B$31:$B$42,0),MATCH(YEAR(AL$9),Fuel_Properties!$B$31:$EI$31,0)))/158.987295</f>
        <v>0.29115243273303931</v>
      </c>
      <c r="AM54" s="47">
        <f>(SUMPRODUCT(--(AM$9=Quarterly_kt!$B$9:AN$9),Quarterly_kt!$B54:AN54)/INDEX(Fuel_Properties!$B$31:$IV$42,MATCH("D_Auto_Diesel",Fuel_Properties!$B$31:$B$42,0),MATCH(YEAR(AM$9),Fuel_Properties!$B$31:$EI$31,0)))/158.987295</f>
        <v>-6.1865109557072896E-2</v>
      </c>
      <c r="AN54" s="47">
        <f>(SUMPRODUCT(--(AN$9=Quarterly_kt!$B$9:AO$9),Quarterly_kt!$B54:AO54)/INDEX(Fuel_Properties!$B$31:$IV$42,MATCH("D_Auto_Diesel",Fuel_Properties!$B$31:$B$42,0),MATCH(YEAR(AN$9),Fuel_Properties!$B$31:$EI$31,0)))/158.987295</f>
        <v>-0.27496879553907411</v>
      </c>
      <c r="AO54" s="47">
        <f>(SUMPRODUCT(--(AO$9=Quarterly_kt!$B$9:AP$9),Quarterly_kt!$B54:AP54)/INDEX(Fuel_Properties!$B$31:$IV$42,MATCH("D_Auto_Diesel",Fuel_Properties!$B$31:$B$42,0),MATCH(YEAR(AO$9),Fuel_Properties!$B$31:$EI$31,0)))/158.987295</f>
        <v>0.17541838424191661</v>
      </c>
      <c r="AP54" s="47">
        <f>(SUMPRODUCT(--(AP$9=Quarterly_kt!$B$9:AQ$9),Quarterly_kt!$B54:AQ54)/INDEX(Fuel_Properties!$B$31:$IV$42,MATCH("D_Auto_Diesel",Fuel_Properties!$B$31:$B$42,0),MATCH(YEAR(AP$9),Fuel_Properties!$B$31:$EI$31,0)))/158.987295</f>
        <v>0.17794349075445018</v>
      </c>
      <c r="AQ54" s="47">
        <f>(SUMPRODUCT(--(AQ$9=Quarterly_kt!$B$9:AR$9),Quarterly_kt!$B54:AR54)/INDEX(Fuel_Properties!$B$31:$IV$42,MATCH("D_Auto_Diesel",Fuel_Properties!$B$31:$B$42,0),MATCH(YEAR(AQ$9),Fuel_Properties!$B$31:$EI$31,0)))/158.987295</f>
        <v>-0.51183909009055817</v>
      </c>
      <c r="AR54" s="47">
        <f>(SUMPRODUCT(--(AR$9=Quarterly_kt!$B$9:AS$9),Quarterly_kt!$B54:AS54)/INDEX(Fuel_Properties!$B$31:$IV$42,MATCH("D_Auto_Diesel",Fuel_Properties!$B$31:$B$42,0),MATCH(YEAR(AR$9),Fuel_Properties!$B$31:$EI$31,0)))/158.987295</f>
        <v>0.64878403328696299</v>
      </c>
      <c r="AS54" s="47">
        <f>(SUMPRODUCT(--(AS$9=Quarterly_kt!$B$9:AT$9),Quarterly_kt!$B54:AT54)/INDEX(Fuel_Properties!$B$31:$IV$42,MATCH("D_Auto_Diesel",Fuel_Properties!$B$31:$B$42,0),MATCH(YEAR(AS$9),Fuel_Properties!$B$31:$EI$31,0)))/158.987295</f>
        <v>-0.16822565660015423</v>
      </c>
      <c r="AT54" s="47">
        <f>(SUMPRODUCT(--(AT$9=Quarterly_kt!$B$9:AU$9),Quarterly_kt!$B54:AU54)/INDEX(Fuel_Properties!$B$31:$IV$42,MATCH("D_Auto_Diesel",Fuel_Properties!$B$31:$B$42,0),MATCH(YEAR(AT$9),Fuel_Properties!$B$31:$EI$31,0)))/158.987295</f>
        <v>-0.25142409026917761</v>
      </c>
      <c r="AU54" s="47">
        <f>(SUMPRODUCT(--(AU$9=Quarterly_kt!$B$9:AV$9),Quarterly_kt!$B54:AV54)/INDEX(Fuel_Properties!$B$31:$IV$42,MATCH("D_Auto_Diesel",Fuel_Properties!$B$31:$B$42,0),MATCH(YEAR(AU$9),Fuel_Properties!$B$31:$EI$31,0)))/158.987295</f>
        <v>0.36604097042445216</v>
      </c>
      <c r="AV54" s="47">
        <f>(SUMPRODUCT(--(AV$9=Quarterly_kt!$B$9:AW$9),Quarterly_kt!$B54:AW54)/INDEX(Fuel_Properties!$B$31:$IV$42,MATCH("D_Auto_Diesel",Fuel_Properties!$B$31:$B$42,0),MATCH(YEAR(AV$9),Fuel_Properties!$B$31:$EI$31,0)))/158.987295</f>
        <v>0.12089138724702467</v>
      </c>
      <c r="AW54" s="47">
        <f>(SUMPRODUCT(--(AW$9=Quarterly_kt!$B$9:AX$9),Quarterly_kt!$B54:AX54)/INDEX(Fuel_Properties!$B$31:$IV$42,MATCH("D_Auto_Diesel",Fuel_Properties!$B$31:$B$42,0),MATCH(YEAR(AW$9),Fuel_Properties!$B$31:$EI$31,0)))/158.987295</f>
        <v>-0.3834871608746841</v>
      </c>
      <c r="AX54" s="47">
        <f>(SUMPRODUCT(--(AX$9=Quarterly_kt!$B$9:AY$9),Quarterly_kt!$B54:AY54)/INDEX(Fuel_Properties!$B$31:$IV$42,MATCH("D_Auto_Diesel",Fuel_Properties!$B$31:$B$42,0),MATCH(YEAR(AX$9),Fuel_Properties!$B$31:$EI$31,0)))/158.987295</f>
        <v>2.8028682289122853E-2</v>
      </c>
      <c r="AY54" s="47">
        <f>(SUMPRODUCT(--(AY$9=Quarterly_kt!$B$9:AZ$9),Quarterly_kt!$B54:AZ54)/INDEX(Fuel_Properties!$B$31:$IV$42,MATCH("D_Auto_Diesel",Fuel_Properties!$B$31:$B$42,0),MATCH(YEAR(AY$9),Fuel_Properties!$B$31:$EI$31,0)))/158.987295</f>
        <v>0.17450016369190438</v>
      </c>
      <c r="AZ54" s="47">
        <f>(SUMPRODUCT(--(AZ$9=Quarterly_kt!$B$9:BA$9),Quarterly_kt!$B54:BA54)/INDEX(Fuel_Properties!$B$31:$IV$42,MATCH("D_Auto_Diesel",Fuel_Properties!$B$31:$B$42,0),MATCH(YEAR(AZ$9),Fuel_Properties!$B$31:$EI$31,0)))/158.987295</f>
        <v>-0.12726536823169274</v>
      </c>
      <c r="BA54" s="47">
        <f>(SUMPRODUCT(--(BA$9=Quarterly_kt!$B$9:BB$9),Quarterly_kt!$B54:BB54)/INDEX(Fuel_Properties!$B$31:$IV$42,MATCH("D_Auto_Diesel",Fuel_Properties!$B$31:$B$42,0),MATCH(YEAR(BA$9),Fuel_Properties!$B$31:$EI$31,0)))/158.987295</f>
        <v>-5.4067886719885855E-2</v>
      </c>
      <c r="BB54" s="47">
        <f>(SUMPRODUCT(--(BB$9=Quarterly_kt!$B$9:BC$9),Quarterly_kt!$B54:BC54)/INDEX(Fuel_Properties!$B$31:$IV$42,MATCH("D_Auto_Diesel",Fuel_Properties!$B$31:$B$42,0),MATCH(YEAR(BB$9),Fuel_Properties!$B$31:$EI$31,0)))/158.987295</f>
        <v>0.15864555552836018</v>
      </c>
      <c r="BC54" s="47">
        <f>(SUMPRODUCT(--(BC$9=Quarterly_kt!$B$9:BD$9),Quarterly_kt!$B54:BD54)/INDEX(Fuel_Properties!$B$31:$IV$42,MATCH("D_Auto_Diesel",Fuel_Properties!$B$31:$B$42,0),MATCH(YEAR(BC$9),Fuel_Properties!$B$31:$EI$31,0)))/158.987295</f>
        <v>9.4546109299590925E-2</v>
      </c>
      <c r="BD54" s="47">
        <f>(SUMPRODUCT(--(BD$9=Quarterly_kt!$B$9:BE$9),Quarterly_kt!$B54:BE54)/INDEX(Fuel_Properties!$B$31:$IV$42,MATCH("D_Auto_Diesel",Fuel_Properties!$B$31:$B$42,0),MATCH(YEAR(BD$9),Fuel_Properties!$B$31:$EI$31,0)))/158.987295</f>
        <v>0.3277970845164434</v>
      </c>
      <c r="BE54" s="47">
        <f>(SUMPRODUCT(--(BE$9=Quarterly_kt!$B$9:BF$9),Quarterly_kt!$B54:BF54)/INDEX(Fuel_Properties!$B$31:$IV$42,MATCH("D_Auto_Diesel",Fuel_Properties!$B$31:$B$42,0),MATCH(YEAR(BE$9),Fuel_Properties!$B$31:$EI$31,0)))/158.987295</f>
        <v>-0.35991184825312061</v>
      </c>
      <c r="BF54" s="47">
        <f>(SUMPRODUCT(--(BF$9=Quarterly_kt!$B$9:BG$9),Quarterly_kt!$B54:BG54)/INDEX(Fuel_Properties!$B$31:$IV$42,MATCH("D_Auto_Diesel",Fuel_Properties!$B$31:$B$42,0),MATCH(YEAR(BF$9),Fuel_Properties!$B$31:$EI$31,0)))/158.987295</f>
        <v>-0.37060911766076288</v>
      </c>
      <c r="BG54" s="47">
        <f>(SUMPRODUCT(--(BG$9=Quarterly_kt!$B$9:BH$9),Quarterly_kt!$B54:BH54)/INDEX(Fuel_Properties!$B$31:$IV$42,MATCH("D_Auto_Diesel",Fuel_Properties!$B$31:$B$42,0),MATCH(YEAR(BG$9),Fuel_Properties!$B$31:$EI$31,0)))/158.987295</f>
        <v>0.26727104659480505</v>
      </c>
      <c r="BH54" s="47">
        <f>(SUMPRODUCT(--(BH$9=Quarterly_kt!$B$9:BI$9),Quarterly_kt!$B54:BI54)/INDEX(Fuel_Properties!$B$31:$IV$42,MATCH("D_Auto_Diesel",Fuel_Properties!$B$31:$B$42,0),MATCH(YEAR(BH$9),Fuel_Properties!$B$31:$EI$31,0)))/158.987295</f>
        <v>0.19520603709467976</v>
      </c>
      <c r="BI54" s="47">
        <f>(SUMPRODUCT(--(BI$9=Quarterly_kt!$B$9:BJ$9),Quarterly_kt!$B54:BJ54)/INDEX(Fuel_Properties!$B$31:$IV$42,MATCH("D_Auto_Diesel",Fuel_Properties!$B$31:$B$42,0),MATCH(YEAR(BI$9),Fuel_Properties!$B$31:$EI$31,0)))/158.987295</f>
        <v>-0.25397980413337828</v>
      </c>
      <c r="BJ54" s="47">
        <f>(SUMPRODUCT(--(BJ$9=Quarterly_kt!$B$9:BK$9),Quarterly_kt!$B54:BK54)/INDEX(Fuel_Properties!$B$31:$IV$42,MATCH("D_Auto_Diesel",Fuel_Properties!$B$31:$B$42,0),MATCH(YEAR(BJ$9),Fuel_Properties!$B$31:$EI$31,0)))/158.987295</f>
        <v>0.21728924132247354</v>
      </c>
      <c r="BK54" s="47">
        <f>(SUMPRODUCT(--(BK$9=Quarterly_kt!$B$9:BL$9),Quarterly_kt!$B54:BL54)/INDEX(Fuel_Properties!$B$31:$IV$42,MATCH("D_Auto_Diesel",Fuel_Properties!$B$31:$B$42,0),MATCH(YEAR(BK$9),Fuel_Properties!$B$31:$EI$31,0)))/158.987295</f>
        <v>1.7201331636895446E-2</v>
      </c>
      <c r="BL54" s="47">
        <f>(SUMPRODUCT(--(BL$9=Quarterly_kt!$B$9:BM$9),Quarterly_kt!$B54:BM54)/INDEX(Fuel_Properties!$B$31:$IV$42,MATCH("D_Auto_Diesel",Fuel_Properties!$B$31:$B$42,0),MATCH(YEAR(BL$9),Fuel_Properties!$B$31:$EI$31,0)))/158.987295</f>
        <v>0.16329022114383859</v>
      </c>
      <c r="BM54" s="47">
        <f>(SUMPRODUCT(--(BM$9=Quarterly_kt!$B$9:BN$9),Quarterly_kt!$B54:BN54)/INDEX(Fuel_Properties!$B$31:$IV$42,MATCH("D_Auto_Diesel",Fuel_Properties!$B$31:$B$42,0),MATCH(YEAR(BM$9),Fuel_Properties!$B$31:$EI$31,0)))/158.987295</f>
        <v>-0.57305379342470553</v>
      </c>
      <c r="BN54" s="47">
        <f>(SUMPRODUCT(--(BN$9=Quarterly_kt!$B$9:BO$9),Quarterly_kt!$B54:BO54)/INDEX(Fuel_Properties!$B$31:$IV$42,MATCH("D_Auto_Diesel",Fuel_Properties!$B$31:$B$42,0),MATCH(YEAR(BN$9),Fuel_Properties!$B$31:$EI$31,0)))/158.987295</f>
        <v>0.21106229709815916</v>
      </c>
      <c r="BO54" s="47">
        <f>(SUMPRODUCT(--(BO$9=Quarterly_kt!$B$9:BP$9),Quarterly_kt!$B54:BP54)/INDEX(Fuel_Properties!$B$31:$IV$42,MATCH("D_Auto_Diesel",Fuel_Properties!$B$31:$B$42,0),MATCH(YEAR(BO$9),Fuel_Properties!$B$31:$EI$31,0)))/158.987295</f>
        <v>0.17876981102862863</v>
      </c>
      <c r="BP54" s="47">
        <f>(SUMPRODUCT(--(BP$9=Quarterly_kt!$B$9:BQ$9),Quarterly_kt!$B54:BQ54)/INDEX(Fuel_Properties!$B$31:$IV$42,MATCH("D_Auto_Diesel",Fuel_Properties!$B$31:$B$42,0),MATCH(YEAR(BP$9),Fuel_Properties!$B$31:$EI$31,0)))/158.987295</f>
        <v>0.27812839723694055</v>
      </c>
      <c r="BQ54" s="47">
        <f>(SUMPRODUCT(--(BQ$9=Quarterly_kt!$B$9:BR$9),Quarterly_kt!$B54:BR54)/INDEX(Fuel_Properties!$B$31:$IV$42,MATCH("D_Auto_Diesel",Fuel_Properties!$B$31:$B$42,0),MATCH(YEAR(BQ$9),Fuel_Properties!$B$31:$EI$31,0)))/158.987295</f>
        <v>-0.43971942263335922</v>
      </c>
      <c r="BR54" s="47">
        <f>(SUMPRODUCT(--(BR$9=Quarterly_kt!$B$9:BS$9),Quarterly_kt!$B54:BS54)/INDEX(Fuel_Properties!$B$31:$IV$42,MATCH("D_Auto_Diesel",Fuel_Properties!$B$31:$B$42,0),MATCH(YEAR(BR$9),Fuel_Properties!$B$31:$EI$31,0)))/158.987295</f>
        <v>-7.19051227349259E-2</v>
      </c>
      <c r="BS54" s="47">
        <f>(SUMPRODUCT(--(BS$9=Quarterly_kt!$B$9:BT$9),Quarterly_kt!$B54:BT54)/INDEX(Fuel_Properties!$B$31:$IV$42,MATCH("D_Auto_Diesel",Fuel_Properties!$B$31:$B$42,0),MATCH(YEAR(BS$9),Fuel_Properties!$B$31:$EI$31,0)))/158.987295</f>
        <v>-1.2155317891980287E-3</v>
      </c>
      <c r="BT54" s="47">
        <f>(SUMPRODUCT(--(BT$9=Quarterly_kt!$B$9:BU$9),Quarterly_kt!$B54:BU54)/INDEX(Fuel_Properties!$B$31:$IV$42,MATCH("D_Auto_Diesel",Fuel_Properties!$B$31:$B$42,0),MATCH(YEAR(BT$9),Fuel_Properties!$B$31:$EI$31,0)))/158.987295</f>
        <v>7.7363690955983416E-2</v>
      </c>
      <c r="BU54" s="47">
        <f>(SUMPRODUCT(--(BU$9=Quarterly_kt!$B$9:BV$9),Quarterly_kt!$B54:BV54)/INDEX(Fuel_Properties!$B$31:$IV$42,MATCH("D_Auto_Diesel",Fuel_Properties!$B$31:$B$42,0),MATCH(YEAR(BU$9),Fuel_Properties!$B$31:$EI$31,0)))/158.987295</f>
        <v>8.6529253639750711E-2</v>
      </c>
      <c r="BV54" s="47">
        <f>(SUMPRODUCT(--(BV$9=Quarterly_kt!$B$9:BW$9),Quarterly_kt!$B54:BW54)/INDEX(Fuel_Properties!$B$31:$IV$42,MATCH("D_Auto_Diesel",Fuel_Properties!$B$31:$B$42,0),MATCH(YEAR(BV$9),Fuel_Properties!$B$31:$EI$31,0)))/158.987295</f>
        <v>-5.8595477505229948E-2</v>
      </c>
      <c r="BW54" s="47">
        <f>(SUMPRODUCT(--(BW$9=Quarterly_kt!$B$9:BX$9),Quarterly_kt!$B54:BX54)/INDEX(Fuel_Properties!$B$31:$IV$42,MATCH("D_Auto_Diesel",Fuel_Properties!$B$31:$B$42,0),MATCH(YEAR(BW$9),Fuel_Properties!$B$31:$EI$31,0)))/158.987295</f>
        <v>-9.0101512519012661E-2</v>
      </c>
      <c r="BX54" s="47">
        <f>(SUMPRODUCT(--(BX$9=Quarterly_kt!$B$9:BY$9),Quarterly_kt!$B54:BY54)/INDEX(Fuel_Properties!$B$31:$IV$42,MATCH("D_Auto_Diesel",Fuel_Properties!$B$31:$B$42,0),MATCH(YEAR(BX$9),Fuel_Properties!$B$31:$EI$31,0)))/158.987295</f>
        <v>0.44729343276288414</v>
      </c>
      <c r="BY54" s="47">
        <f>(SUMPRODUCT(--(BY$9=Quarterly_kt!$B$9:BZ$9),Quarterly_kt!$B54:BZ54)/INDEX(Fuel_Properties!$B$31:$IV$42,MATCH("D_Auto_Diesel",Fuel_Properties!$B$31:$B$42,0),MATCH(YEAR(BY$9),Fuel_Properties!$B$31:$EI$31,0)))/158.987295</f>
        <v>-6.2906192809564151E-2</v>
      </c>
      <c r="BZ54" s="47">
        <f>(SUMPRODUCT(--(BZ$9=Quarterly_kt!$B$9:CA$9),Quarterly_kt!$B54:CA54)/INDEX(Fuel_Properties!$B$31:$IV$42,MATCH("D_Auto_Diesel",Fuel_Properties!$B$31:$B$42,0),MATCH(YEAR(BZ$9),Fuel_Properties!$B$31:$EI$31,0)))/158.987295</f>
        <v>3.0713883472522328E-2</v>
      </c>
      <c r="CA54" s="47">
        <f>(SUMPRODUCT(--(CA$9=Quarterly_kt!$B$9:CB$9),Quarterly_kt!$B54:CB54)/INDEX(Fuel_Properties!$B$31:$IV$42,MATCH("D_Auto_Diesel",Fuel_Properties!$B$31:$B$42,0),MATCH(YEAR(CA$9),Fuel_Properties!$B$31:$EI$31,0)))/158.987295</f>
        <v>0.30840032477438911</v>
      </c>
      <c r="CB54" s="47">
        <f>(SUMPRODUCT(--(CB$9=Quarterly_kt!$B$9:CC$9),Quarterly_kt!$B54:CC54)/INDEX(Fuel_Properties!$B$31:$IV$42,MATCH("D_Auto_Diesel",Fuel_Properties!$B$31:$B$42,0),MATCH(YEAR(CB$9),Fuel_Properties!$B$31:$EI$31,0)))/158.987295</f>
        <v>0.13165574890373596</v>
      </c>
      <c r="CC54" s="47">
        <f>(SUMPRODUCT(--(CC$9=Quarterly_kt!$B$9:CD$9),Quarterly_kt!$B54:CD54)/INDEX(Fuel_Properties!$B$31:$IV$42,MATCH("D_Auto_Diesel",Fuel_Properties!$B$31:$B$42,0),MATCH(YEAR(CC$9),Fuel_Properties!$B$31:$EI$31,0)))/158.987295</f>
        <v>-0.21733131859024538</v>
      </c>
      <c r="CD54" s="47">
        <f>(SUMPRODUCT(--(CD$9=Quarterly_kt!$B$9:CE$9),Quarterly_kt!$B54:CE54)/INDEX(Fuel_Properties!$B$31:$IV$42,MATCH("D_Auto_Diesel",Fuel_Properties!$B$31:$B$42,0),MATCH(YEAR(CD$9),Fuel_Properties!$B$31:$EI$31,0)))/158.987295</f>
        <v>-0.10482797899570978</v>
      </c>
      <c r="CE54" s="47">
        <f>(SUMPRODUCT(--(CE$9=Quarterly_kt!$B$9:CF$9),Quarterly_kt!$B54:CF54)/INDEX(Fuel_Properties!$B$31:$IV$42,MATCH("D_Auto_Diesel",Fuel_Properties!$B$31:$B$42,0),MATCH(YEAR(CE$9),Fuel_Properties!$B$31:$EI$31,0)))/158.987295</f>
        <v>-8.2107313853226283E-2</v>
      </c>
      <c r="CF54" s="47">
        <f>(SUMPRODUCT(--(CF$9=Quarterly_kt!$B$9:CG$9),Quarterly_kt!$B54:CG54)/INDEX(Fuel_Properties!$B$31:$IV$42,MATCH("D_Auto_Diesel",Fuel_Properties!$B$31:$B$42,0),MATCH(YEAR(CF$9),Fuel_Properties!$B$31:$EI$31,0)))/158.987295</f>
        <v>-3.7950918057355176E-2</v>
      </c>
      <c r="CG54" s="47">
        <f>(SUMPRODUCT(--(CG$9=Quarterly_kt!$B$9:CH$9),Quarterly_kt!$B54:CH54)/INDEX(Fuel_Properties!$B$31:$IV$42,MATCH("D_Auto_Diesel",Fuel_Properties!$B$31:$B$42,0),MATCH(YEAR(CG$9),Fuel_Properties!$B$31:$EI$31,0)))/158.987295</f>
        <v>0.19244539427570603</v>
      </c>
      <c r="CH54" s="47">
        <f>(SUMPRODUCT(--(CH$9=Quarterly_kt!$B$9:CI$9),Quarterly_kt!$B54:CI54)/INDEX(Fuel_Properties!$B$31:$IV$42,MATCH("D_Auto_Diesel",Fuel_Properties!$B$31:$B$42,0),MATCH(YEAR(CH$9),Fuel_Properties!$B$31:$EI$31,0)))/158.987295</f>
        <v>-0.37584731101311519</v>
      </c>
      <c r="CI54" s="47">
        <f>(SUMPRODUCT(--(CI$9=Quarterly_kt!$B$9:CJ$9),Quarterly_kt!$B54:CJ54)/INDEX(Fuel_Properties!$B$31:$IV$42,MATCH("D_Auto_Diesel",Fuel_Properties!$B$31:$B$42,0),MATCH(YEAR(CI$9),Fuel_Properties!$B$31:$EI$31,0)))/158.987295</f>
        <v>0.33862369893854422</v>
      </c>
      <c r="CJ54" s="47">
        <f>(SUMPRODUCT(--(CJ$9=Quarterly_kt!$B$9:CK$9),Quarterly_kt!$B54:CK54)/INDEX(Fuel_Properties!$B$31:$IV$42,MATCH("D_Auto_Diesel",Fuel_Properties!$B$31:$B$42,0),MATCH(YEAR(CJ$9),Fuel_Properties!$B$31:$EI$31,0)))/158.987295</f>
        <v>0.1113723907470673</v>
      </c>
      <c r="CK54" s="47">
        <f>(SUMPRODUCT(--(CK$9=Quarterly_kt!$B$9:CL$9),Quarterly_kt!$B54:CL54)/INDEX(Fuel_Properties!$B$31:$IV$42,MATCH("D_Auto_Diesel",Fuel_Properties!$B$31:$B$42,0),MATCH(YEAR(CK$9),Fuel_Properties!$B$31:$EI$31,0)))/158.987295</f>
        <v>-0.24909751708190453</v>
      </c>
      <c r="CL54" s="47">
        <f>(SUMPRODUCT(--(CL$9=Quarterly_kt!$B$9:CM$9),Quarterly_kt!$B54:CM54)/INDEX(Fuel_Properties!$B$31:$IV$42,MATCH("D_Auto_Diesel",Fuel_Properties!$B$31:$B$42,0),MATCH(YEAR(CL$9),Fuel_Properties!$B$31:$EI$31,0)))/158.987295</f>
        <v>-0.3536412181491031</v>
      </c>
      <c r="CM54" s="47">
        <f>(SUMPRODUCT(--(CM$9=Quarterly_kt!$B$9:CN$9),Quarterly_kt!$B54:CN54)/INDEX(Fuel_Properties!$B$31:$IV$42,MATCH("D_Auto_Diesel",Fuel_Properties!$B$31:$B$42,0),MATCH(YEAR(CM$9),Fuel_Properties!$B$31:$EI$31,0)))/158.987295</f>
        <v>0.47275762097590057</v>
      </c>
      <c r="CN54" s="47">
        <f>(SUMPRODUCT(--(CN$9=Quarterly_kt!$B$9:CO$9),Quarterly_kt!$B54:CO54)/INDEX(Fuel_Properties!$B$31:$IV$42,MATCH("D_Auto_Diesel",Fuel_Properties!$B$31:$B$42,0),MATCH(YEAR(CN$9),Fuel_Properties!$B$31:$EI$31,0)))/158.987295</f>
        <v>-4.8902373487408286E-2</v>
      </c>
      <c r="CO54" s="47">
        <f>(SUMPRODUCT(--(CO$9=Quarterly_kt!$B$9:CP$9),Quarterly_kt!$B54:CP54)/INDEX(Fuel_Properties!$B$31:$IV$42,MATCH("D_Auto_Diesel",Fuel_Properties!$B$31:$B$42,0),MATCH(YEAR(CO$9),Fuel_Properties!$B$31:$EI$31,0)))/158.987295</f>
        <v>-7.9346534584188652E-2</v>
      </c>
      <c r="CP54" s="47">
        <f>(SUMPRODUCT(--(CP$9=Quarterly_kt!$B$9:CQ$9),Quarterly_kt!$B54:CQ54)/INDEX(Fuel_Properties!$B$31:$IV$42,MATCH("D_Auto_Diesel",Fuel_Properties!$B$31:$B$42,0),MATCH(YEAR(CP$9),Fuel_Properties!$B$31:$EI$31,0)))/158.987295</f>
        <v>0.22556502213856996</v>
      </c>
      <c r="CQ54" s="47">
        <f>(SUMPRODUCT(--(CQ$9=Quarterly_kt!$B$9:CR$9),Quarterly_kt!$B54:CR54)/INDEX(Fuel_Properties!$B$31:$IV$42,MATCH("D_Auto_Diesel",Fuel_Properties!$B$31:$B$42,0),MATCH(YEAR(CQ$9),Fuel_Properties!$B$31:$EI$31,0)))/158.987295</f>
        <v>0.35453496519832489</v>
      </c>
      <c r="CR54" s="47">
        <f>(SUMPRODUCT(--(CR$9=Quarterly_kt!$B$9:CS$9),Quarterly_kt!$B54:CS54)/INDEX(Fuel_Properties!$B$31:$IV$42,MATCH("D_Auto_Diesel",Fuel_Properties!$B$31:$B$42,0),MATCH(YEAR(CR$9),Fuel_Properties!$B$31:$EI$31,0)))/158.987295</f>
        <v>-0.42350588021692281</v>
      </c>
      <c r="CS54" s="47">
        <f>(SUMPRODUCT(--(CS$9=Quarterly_kt!$B$9:CT$9),Quarterly_kt!$B54:CT54)/INDEX(Fuel_Properties!$B$31:$IV$42,MATCH("D_Auto_Diesel",Fuel_Properties!$B$31:$B$42,0),MATCH(YEAR(CS$9),Fuel_Properties!$B$31:$EI$31,0)))/158.987295</f>
        <v>0.18773095510901236</v>
      </c>
      <c r="CT54" s="47">
        <f>(SUMPRODUCT(--(CT$9=Quarterly_kt!$B$9:CU$9),Quarterly_kt!$B54:CU54)/INDEX(Fuel_Properties!$B$31:$IV$42,MATCH("D_Auto_Diesel",Fuel_Properties!$B$31:$B$42,0),MATCH(YEAR(CT$9),Fuel_Properties!$B$31:$EI$31,0)))/158.987295</f>
        <v>0.17819934365936535</v>
      </c>
      <c r="CU54" s="47">
        <f>(SUMPRODUCT(--(CU$9=Quarterly_kt!$B$9:CV$9),Quarterly_kt!$B54:CV54)/INDEX(Fuel_Properties!$B$31:$IV$42,MATCH("D_Auto_Diesel",Fuel_Properties!$B$31:$B$42,0),MATCH(YEAR(CU$9),Fuel_Properties!$B$31:$EI$31,0)))/158.987295</f>
        <v>-0.3576199492181788</v>
      </c>
      <c r="CV54" s="47">
        <f>(SUMPRODUCT(--(CV$9=Quarterly_kt!$B$9:CW$9),Quarterly_kt!$B54:CW54)/INDEX(Fuel_Properties!$B$31:$IV$42,MATCH("D_Auto_Diesel",Fuel_Properties!$B$31:$B$42,0),MATCH(YEAR(CV$9),Fuel_Properties!$B$31:$EI$31,0)))/158.987295</f>
        <v>0.41642033809467982</v>
      </c>
      <c r="CW54" s="47">
        <f>(SUMPRODUCT(--(CW$9=Quarterly_kt!$B$9:CX$9),Quarterly_kt!$B54:CX54)/INDEX(Fuel_Properties!$B$31:$IV$42,MATCH("D_Auto_Diesel",Fuel_Properties!$B$31:$B$42,0),MATCH(YEAR(CW$9),Fuel_Properties!$B$31:$EI$31,0)))/158.987295</f>
        <v>-0.64823532686110941</v>
      </c>
      <c r="CX54" s="47">
        <f>(SUMPRODUCT(--(CX$9=Quarterly_kt!$B$9:CY$9),Quarterly_kt!$B54:CY54)/INDEX(Fuel_Properties!$B$31:$IV$42,MATCH("D_Auto_Diesel",Fuel_Properties!$B$31:$B$42,0),MATCH(YEAR(CX$9),Fuel_Properties!$B$31:$EI$31,0)))/158.987295</f>
        <v>0.45200392041912474</v>
      </c>
      <c r="CY54" s="47">
        <f>(SUMPRODUCT(--(CY$9=Quarterly_kt!$B$9:CZ$9),Quarterly_kt!$B54:CZ54)/INDEX(Fuel_Properties!$B$31:$IV$42,MATCH("D_Auto_Diesel",Fuel_Properties!$B$31:$B$42,0),MATCH(YEAR(CY$9),Fuel_Properties!$B$31:$EI$31,0)))/158.987295</f>
        <v>-0.16157033621990521</v>
      </c>
      <c r="CZ54" s="47">
        <f>(SUMPRODUCT(--(CZ$9=Quarterly_kt!$B$9:DA$9),Quarterly_kt!$B54:DA54)/INDEX(Fuel_Properties!$B$31:$IV$42,MATCH("D_Auto_Diesel",Fuel_Properties!$B$31:$B$42,0),MATCH(YEAR(CZ$9),Fuel_Properties!$B$31:$EI$31,0)))/158.987295</f>
        <v>0.61347749010577357</v>
      </c>
      <c r="DA54" s="47">
        <f>(SUMPRODUCT(--(DA$9=Quarterly_kt!$B$9:DB$9),Quarterly_kt!$B54:DB54)/INDEX(Fuel_Properties!$B$31:$IV$42,MATCH("D_Auto_Diesel",Fuel_Properties!$B$31:$B$42,0),MATCH(YEAR(DA$9),Fuel_Properties!$B$31:$EI$31,0)))/158.987295</f>
        <v>0.10962903859977711</v>
      </c>
      <c r="DB54" s="47">
        <f>(SUMPRODUCT(--(DB$9=Quarterly_kt!$B$9:DC$9),Quarterly_kt!$B54:DC54)/INDEX(Fuel_Properties!$B$31:$IV$42,MATCH("D_Auto_Diesel",Fuel_Properties!$B$31:$B$42,0),MATCH(YEAR(DB$9),Fuel_Properties!$B$31:$EI$31,0)))/158.987295</f>
        <v>0.23209856144339475</v>
      </c>
      <c r="DC54" s="47">
        <f>(SUMPRODUCT(--(DC$9=Quarterly_kt!$B$9:DD$9),Quarterly_kt!$B54:DD54)/INDEX(Fuel_Properties!$B$31:$IV$42,MATCH("D_Auto_Diesel",Fuel_Properties!$B$31:$B$42,0),MATCH(YEAR(DC$9),Fuel_Properties!$B$31:$EI$31,0)))/158.987295</f>
        <v>-8.2884885671932695E-2</v>
      </c>
      <c r="DD54" s="47">
        <f>(SUMPRODUCT(--(DD$9=Quarterly_kt!$B$9:DE$9),Quarterly_kt!$B54:DE54)/INDEX(Fuel_Properties!$B$31:$IV$42,MATCH("D_Auto_Diesel",Fuel_Properties!$B$31:$B$42,0),MATCH(YEAR(DD$9),Fuel_Properties!$B$31:$EI$31,0)))/158.987295</f>
        <v>0.21771265677710377</v>
      </c>
      <c r="DE54" s="47">
        <f>(SUMPRODUCT(--(DE$9=Quarterly_kt!$B$9:DF$9),Quarterly_kt!$B54:DF54)/INDEX(Fuel_Properties!$B$31:$IV$42,MATCH("D_Auto_Diesel",Fuel_Properties!$B$31:$B$42,0),MATCH(YEAR(DE$9),Fuel_Properties!$B$31:$EI$31,0)))/158.987295</f>
        <v>-0.36513648437857621</v>
      </c>
      <c r="DF54" s="47">
        <f>(SUMPRODUCT(--(DF$9=Quarterly_kt!$B$9:DG$9),Quarterly_kt!$B54:DG54)/INDEX(Fuel_Properties!$B$31:$IV$42,MATCH("D_Auto_Diesel",Fuel_Properties!$B$31:$B$42,0),MATCH(YEAR(DF$9),Fuel_Properties!$B$31:$EI$31,0)))/158.987295</f>
        <v>0.26627871990955421</v>
      </c>
      <c r="DG54" s="47">
        <f>(SUMPRODUCT(--(DG$9=Quarterly_kt!$B$9:DH$9),Quarterly_kt!$B54:DH54)/INDEX(Fuel_Properties!$B$31:$IV$42,MATCH("D_Auto_Diesel",Fuel_Properties!$B$31:$B$42,0),MATCH(YEAR(DG$9),Fuel_Properties!$B$31:$EI$31,0)))/158.987295</f>
        <v>-0.27951251914677588</v>
      </c>
      <c r="DH54" s="47">
        <f>(SUMPRODUCT(--(DH$9=Quarterly_kt!$B$9:DI$9),Quarterly_kt!$B54:DI54)/INDEX(Fuel_Properties!$B$31:$IV$42,MATCH("D_Auto_Diesel",Fuel_Properties!$B$31:$B$42,0),MATCH(YEAR(DH$9),Fuel_Properties!$B$31:$EI$31,0)))/158.987295</f>
        <v>0.38869323520802018</v>
      </c>
      <c r="DI54" s="47">
        <f>(SUMPRODUCT(--(DI$9=Quarterly_kt!$B$9:DJ$9),Quarterly_kt!$B54:DJ54)/INDEX(Fuel_Properties!$B$31:$IV$42,MATCH("D_Auto_Diesel",Fuel_Properties!$B$31:$B$42,0),MATCH(YEAR(DI$9),Fuel_Properties!$B$31:$EI$31,0)))/158.987295</f>
        <v>-0.49898987435152031</v>
      </c>
      <c r="DJ54" s="47">
        <f>(SUMPRODUCT(--(DJ$9=Quarterly_kt!$B$9:DK$9),Quarterly_kt!$B54:DK54)/INDEX(Fuel_Properties!$B$31:$IV$42,MATCH("D_Auto_Diesel",Fuel_Properties!$B$31:$B$42,0),MATCH(YEAR(DJ$9),Fuel_Properties!$B$31:$EI$31,0)))/158.987295</f>
        <v>-2.2736340194407637E-2</v>
      </c>
      <c r="DK54" s="47">
        <f>(SUMPRODUCT(--(DK$9=Quarterly_kt!$B$9:DL$9),Quarterly_kt!$B54:DL54)/INDEX(Fuel_Properties!$B$31:$IV$42,MATCH("D_Auto_Diesel",Fuel_Properties!$B$31:$B$42,0),MATCH(YEAR(DK$9),Fuel_Properties!$B$31:$EI$31,0)))/158.987295</f>
        <v>0.74621566005158868</v>
      </c>
      <c r="DL54" s="47">
        <f>(SUMPRODUCT(--(DL$9=Quarterly_kt!$B$9:DM$9),Quarterly_kt!$B54:DM54)/INDEX(Fuel_Properties!$B$31:$IV$42,MATCH("D_Auto_Diesel",Fuel_Properties!$B$31:$B$42,0),MATCH(YEAR(DL$9),Fuel_Properties!$B$31:$EI$31,0)))/158.987295</f>
        <v>-0.1302104219686307</v>
      </c>
      <c r="DM54" s="47">
        <f>(SUMPRODUCT(--(DM$9=Quarterly_kt!$B$9:DN$9),Quarterly_kt!$B54:DN54)/INDEX(Fuel_Properties!$B$31:$IV$42,MATCH("D_Auto_Diesel",Fuel_Properties!$B$31:$B$42,0),MATCH(YEAR(DM$9),Fuel_Properties!$B$31:$EI$31,0)))/158.987295</f>
        <v>-0.29626797503982583</v>
      </c>
      <c r="DN54" s="47">
        <f>(SUMPRODUCT(--(DN$9=Quarterly_kt!$B$9:DO$9),Quarterly_kt!$B54:DO54)/INDEX(Fuel_Properties!$B$31:$IV$42,MATCH("D_Auto_Diesel",Fuel_Properties!$B$31:$B$42,0),MATCH(YEAR(DN$9),Fuel_Properties!$B$31:$EI$31,0)))/158.987295</f>
        <v>5.9034448425047792E-2</v>
      </c>
      <c r="DO54" s="47">
        <f>(SUMPRODUCT(--(DO$9=Quarterly_kt!$B$9:DP$9),Quarterly_kt!$B54:DP54)/INDEX(Fuel_Properties!$B$31:$IV$42,MATCH("D_Auto_Diesel",Fuel_Properties!$B$31:$B$42,0),MATCH(YEAR(DO$9),Fuel_Properties!$B$31:$EI$31,0)))/158.987295</f>
        <v>2.0672524049551316E-2</v>
      </c>
      <c r="DP54" s="47">
        <f>(SUMPRODUCT(--(DP$9=Quarterly_kt!$B$9:DQ$9),Quarterly_kt!$B54:DQ54)/INDEX(Fuel_Properties!$B$31:$IV$42,MATCH("D_Auto_Diesel",Fuel_Properties!$B$31:$B$42,0),MATCH(YEAR(DP$9),Fuel_Properties!$B$31:$EI$31,0)))/158.987295</f>
        <v>-0.37413904104435686</v>
      </c>
      <c r="DQ54" s="47">
        <f>(SUMPRODUCT(--(DQ$9=Quarterly_kt!$B$9:DR$9),Quarterly_kt!$B54:DR54)/INDEX(Fuel_Properties!$B$31:$IV$42,MATCH("D_Auto_Diesel",Fuel_Properties!$B$31:$B$42,0),MATCH(YEAR(DQ$9),Fuel_Properties!$B$31:$EI$31,0)))/158.987295</f>
        <v>2.3416399755224141E-2</v>
      </c>
      <c r="DR54" s="47">
        <f>(SUMPRODUCT(--(DR$9=Quarterly_kt!$B$9:DS$9),Quarterly_kt!$B54:DS54)/INDEX(Fuel_Properties!$B$31:$IV$42,MATCH("D_Auto_Diesel",Fuel_Properties!$B$31:$B$42,0),MATCH(YEAR(DR$9),Fuel_Properties!$B$31:$EI$31,0)))/158.987295</f>
        <v>0.28018518903250467</v>
      </c>
      <c r="DS54" s="47">
        <f>(SUMPRODUCT(--(DS$9=Quarterly_kt!$B$9:DT$9),Quarterly_kt!$B54:DT54)/INDEX(Fuel_Properties!$B$31:$IV$42,MATCH("D_Auto_Diesel",Fuel_Properties!$B$31:$B$42,0),MATCH(YEAR(DS$9),Fuel_Properties!$B$31:$EI$31,0)))/158.987295</f>
        <v>-0.29504451222689271</v>
      </c>
      <c r="DT54" s="47">
        <f>(SUMPRODUCT(--(DT$9=Quarterly_kt!$B$9:DU$9),Quarterly_kt!$B54:DU54)/INDEX(Fuel_Properties!$B$31:$IV$42,MATCH("D_Auto_Diesel",Fuel_Properties!$B$31:$B$42,0),MATCH(YEAR(DT$9),Fuel_Properties!$B$31:$EI$31,0)))/158.987295</f>
        <v>1.9904477629047214E-2</v>
      </c>
      <c r="DU54" s="47">
        <f>(SUMPRODUCT(--(DU$9=Quarterly_kt!$B$9:DV$9),Quarterly_kt!$B54:DV54)/INDEX(Fuel_Properties!$B$31:$IV$42,MATCH("D_Auto_Diesel",Fuel_Properties!$B$31:$B$42,0),MATCH(YEAR(DU$9),Fuel_Properties!$B$31:$EI$31,0)))/158.987295</f>
        <v>0.24593635219722246</v>
      </c>
      <c r="DV54" s="47">
        <f>(SUMPRODUCT(--(DV$9=Quarterly_kt!$B$9:DW$9),Quarterly_kt!$B54:DW54)/INDEX(Fuel_Properties!$B$31:$IV$42,MATCH("D_Auto_Diesel",Fuel_Properties!$B$31:$B$42,0),MATCH(YEAR(DV$9),Fuel_Properties!$B$31:$EI$31,0)))/158.987295</f>
        <v>6.8324885402032895E-3</v>
      </c>
      <c r="DW54" s="47">
        <f>(SUMPRODUCT(--(DW$9=Quarterly_kt!$B$9:DX$9),Quarterly_kt!$B54:DX54)/INDEX(Fuel_Properties!$B$31:$IV$42,MATCH("D_Auto_Diesel",Fuel_Properties!$B$31:$B$42,0),MATCH(YEAR(DW$9),Fuel_Properties!$B$31:$EI$31,0)))/158.987295</f>
        <v>0.37823182287898227</v>
      </c>
      <c r="DX54" s="47">
        <f>(SUMPRODUCT(--(DX$9=Quarterly_kt!$B$9:DY$9),Quarterly_kt!$B54:DY54)/INDEX(Fuel_Properties!$B$31:$IV$42,MATCH("D_Auto_Diesel",Fuel_Properties!$B$31:$B$42,0),MATCH(YEAR(DX$9),Fuel_Properties!$B$31:$EI$31,0)))/158.987295</f>
        <v>-0.59760334416543304</v>
      </c>
      <c r="DY54" s="47">
        <f>(SUMPRODUCT(--(DY$9=Quarterly_kt!$B$9:DZ$9),Quarterly_kt!$B54:DZ54)/INDEX(Fuel_Properties!$B$31:$IV$42,MATCH("D_Auto_Diesel",Fuel_Properties!$B$31:$B$42,0),MATCH(YEAR(DY$9),Fuel_Properties!$B$31:$EI$31,0)))/158.987295</f>
        <v>5.5875924079615745E-2</v>
      </c>
      <c r="DZ54" s="47">
        <f>(SUMPRODUCT(--(DZ$9=Quarterly_kt!$B$9:EA$9),Quarterly_kt!$B54:EA54)/INDEX(Fuel_Properties!$B$31:$IV$42,MATCH("D_Auto_Diesel",Fuel_Properties!$B$31:$B$42,0),MATCH(YEAR(DZ$9),Fuel_Properties!$B$31:$EI$31,0)))/158.987295</f>
        <v>0.2100103279302199</v>
      </c>
      <c r="EA54" s="47">
        <f>(SUMPRODUCT(--(EA$9=Quarterly_kt!$B$9:EB$9),Quarterly_kt!$B54:EB54)/INDEX(Fuel_Properties!$B$31:$IV$42,MATCH("D_Auto_Diesel",Fuel_Properties!$B$31:$B$42,0),MATCH(YEAR(EA$9),Fuel_Properties!$B$31:$EI$31,0)))/158.987295</f>
        <v>0.37754538699521584</v>
      </c>
      <c r="EB54" s="47">
        <f>(SUMPRODUCT(--(EB$9=Quarterly_kt!$B$9:EC$9),Quarterly_kt!$B54:EC54)/INDEX(Fuel_Properties!$B$31:$IV$42,MATCH("D_Auto_Diesel",Fuel_Properties!$B$31:$B$42,0),MATCH(YEAR(EB$9),Fuel_Properties!$B$31:$EI$31,0)))/158.987295</f>
        <v>-0.56996882872152732</v>
      </c>
      <c r="EC54" s="47">
        <f>(SUMPRODUCT(--(EC$9=Quarterly_kt!$B$9:ED$9),Quarterly_kt!$B54:ED54)/INDEX(Fuel_Properties!$B$31:$IV$42,MATCH("D_Auto_Diesel",Fuel_Properties!$B$31:$B$42,0),MATCH(YEAR(EC$9),Fuel_Properties!$B$31:$EI$31,0)))/158.987295</f>
        <v>0.11911460887377254</v>
      </c>
      <c r="ED54" s="47">
        <f>(SUMPRODUCT(--(ED$9=Quarterly_kt!$B$9:EE$9),Quarterly_kt!$B54:EE54)/INDEX(Fuel_Properties!$B$31:$IV$42,MATCH("D_Auto_Diesel",Fuel_Properties!$B$31:$B$42,0),MATCH(YEAR(ED$9),Fuel_Properties!$B$31:$EI$31,0)))/158.987295</f>
        <v>0.20289918953493133</v>
      </c>
      <c r="EE54" s="47">
        <f>(SUMPRODUCT(--(EE$9=Quarterly_kt!$B$9:EF$9),Quarterly_kt!$B54:EF54)/INDEX(Fuel_Properties!$B$31:$IV$42,MATCH("D_Auto_Diesel",Fuel_Properties!$B$31:$B$42,0),MATCH(YEAR(EE$9),Fuel_Properties!$B$31:$EI$31,0)))/158.987295</f>
        <v>-9.3833258823962221E-2</v>
      </c>
      <c r="EF54" s="47">
        <f>(SUMPRODUCT(--(EF$9=Quarterly_kt!$B$9:EG$9),Quarterly_kt!$B54:EG54)/INDEX(Fuel_Properties!$B$31:$IV$42,MATCH("D_Auto_Diesel",Fuel_Properties!$B$31:$B$42,0),MATCH(YEAR(EF$9),Fuel_Properties!$B$31:$EI$31,0)))/158.987295</f>
        <v>6.3871909625963091E-2</v>
      </c>
      <c r="EG54" s="47">
        <f>(SUMPRODUCT(--(EG$9=Quarterly_kt!$B$9:EH$9),Quarterly_kt!$B54:EH54)/INDEX(Fuel_Properties!$B$31:$IV$42,MATCH("D_Auto_Diesel",Fuel_Properties!$B$31:$B$42,0),MATCH(YEAR(EG$9),Fuel_Properties!$B$31:$EI$31,0)))/158.987295</f>
        <v>1.7241127883960376E-2</v>
      </c>
      <c r="EH54" s="47">
        <f>(SUMPRODUCT(--(EH$9=Quarterly_kt!$B$9:EI$9),Quarterly_kt!$B54:EI54)/INDEX(Fuel_Properties!$B$31:$IV$42,MATCH("D_Auto_Diesel",Fuel_Properties!$B$31:$B$42,0),MATCH(YEAR(EH$9),Fuel_Properties!$B$31:$EI$31,0)))/158.987295</f>
        <v>-0.29604616360051111</v>
      </c>
      <c r="EI54" s="47">
        <f>(SUMPRODUCT(--(EI$9=Quarterly_kt!$B$9:EJ$9),Quarterly_kt!$B54:EJ54)/INDEX(Fuel_Properties!$B$31:$IV$42,MATCH("D_Auto_Diesel",Fuel_Properties!$B$31:$B$42,0),MATCH(YEAR(EI$9),Fuel_Properties!$B$31:$EI$31,0)))/158.987295</f>
        <v>0.58547127038410385</v>
      </c>
      <c r="EJ54" s="47">
        <f>(SUMPRODUCT(--(EJ$9=Quarterly_kt!$B$9:EK$9),Quarterly_kt!$B54:EK54)/INDEX(Fuel_Properties!$B$31:$IV$42,MATCH("D_Auto_Diesel",Fuel_Properties!$B$31:$B$42,0),MATCH(YEAR(EJ$9),Fuel_Properties!$B$31:$EI$31,0)))/158.987295</f>
        <v>-0.50546996525800092</v>
      </c>
      <c r="EK54" s="47">
        <f>(SUMPRODUCT(--(EK$9=Quarterly_kt!$B$9:EL$9),Quarterly_kt!$B54:EL54)/INDEX(Fuel_Properties!$B$31:$IV$42,MATCH("D_Auto_Diesel",Fuel_Properties!$B$31:$B$42,0),MATCH(YEAR(EK$9),Fuel_Properties!$B$31:$EI$31,0)))/158.987295</f>
        <v>0.23982354606661013</v>
      </c>
      <c r="EL54" s="47">
        <f>(SUMPRODUCT(--(EL$9=Quarterly_kt!$B$9:EM$9),Quarterly_kt!$B54:EM54)/INDEX(Fuel_Properties!$B$31:$IV$42,MATCH("D_Auto_Diesel",Fuel_Properties!$B$31:$B$42,0),MATCH(YEAR(EL$9),Fuel_Properties!$B$31:$EI$31,0)))/158.987295</f>
        <v>8.3159097351538355E-2</v>
      </c>
      <c r="EM54" s="47">
        <f>(SUMPRODUCT(--(EM$9=Quarterly_kt!$B$9:EN$9),Quarterly_kt!$B54:EN54)/INDEX(Fuel_Properties!$B$31:$IV$42,MATCH("D_Auto_Diesel",Fuel_Properties!$B$31:$B$42,0),MATCH(YEAR(EM$9),Fuel_Properties!$B$31:$EI$31,0)))/158.987295</f>
        <v>-0.15192642659385994</v>
      </c>
      <c r="EN54" s="47">
        <f>(SUMPRODUCT(--(EN$9=Quarterly_kt!$B$9:EO$9),Quarterly_kt!$B54:EO54)/INDEX(Fuel_Properties!$B$31:$IV$42,MATCH("D_Auto_Diesel",Fuel_Properties!$B$31:$B$42,0),MATCH(YEAR(EN$9),Fuel_Properties!$B$31:$EI$31,0)))/158.987295</f>
        <v>-0.21023518827737545</v>
      </c>
      <c r="EO54" s="47">
        <f>(SUMPRODUCT(--(EO$9=Quarterly_kt!$B$9:EP$9),Quarterly_kt!$B54:EP54)/INDEX(Fuel_Properties!$B$31:$IV$42,MATCH("D_Auto_Diesel",Fuel_Properties!$B$31:$B$42,0),MATCH(YEAR(EO$9),Fuel_Properties!$B$31:$EI$31,0)))/158.987295</f>
        <v>2.2947415782681207E-2</v>
      </c>
      <c r="EP54" s="47">
        <f>(SUMPRODUCT(--(EP$9=Quarterly_kt!$B$9:EQ$9),Quarterly_kt!$B54:EQ54)/INDEX(Fuel_Properties!$B$31:$IV$42,MATCH("D_Auto_Diesel",Fuel_Properties!$B$31:$B$42,0),MATCH(YEAR(EP$9),Fuel_Properties!$B$31:$EI$31,0)))/158.987295</f>
        <v>-0.17963413647405846</v>
      </c>
      <c r="EQ54" s="47">
        <f>(SUMPRODUCT(--(EQ$9=Quarterly_kt!$B$9:ER$9),Quarterly_kt!$B54:ER54)/INDEX(Fuel_Properties!$B$31:$IV$42,MATCH("D_Auto_Diesel",Fuel_Properties!$B$31:$B$42,0),MATCH(YEAR(EQ$9),Fuel_Properties!$B$31:$EI$31,0)))/158.987295</f>
        <v>0.36549284237600865</v>
      </c>
      <c r="ER54" s="47">
        <f>(SUMPRODUCT(--(ER$9=Quarterly_kt!$B$9:ES$9),Quarterly_kt!$B54:ES54)/INDEX(Fuel_Properties!$B$31:$IV$42,MATCH("D_Auto_Diesel",Fuel_Properties!$B$31:$B$42,0),MATCH(YEAR(ER$9),Fuel_Properties!$B$31:$EI$31,0)))/158.987295</f>
        <v>8.9499768586556894E-2</v>
      </c>
      <c r="ES54" s="47">
        <f>(SUMPRODUCT(--(ES$9=Quarterly_kt!$B$9:ET$9),Quarterly_kt!$B54:ET54)/INDEX(Fuel_Properties!$B$31:$IV$42,MATCH("D_Auto_Diesel",Fuel_Properties!$B$31:$B$42,0),MATCH(YEAR(ES$9),Fuel_Properties!$B$31:$EI$31,0)))/158.987295</f>
        <v>-0.43333152744715497</v>
      </c>
      <c r="ET54" s="47">
        <f>(SUMPRODUCT(--(ET$9=Quarterly_kt!$B$9:EU$9),Quarterly_kt!$B54:EU54)/INDEX(Fuel_Properties!$B$31:$IV$42,MATCH("D_Auto_Diesel",Fuel_Properties!$B$31:$B$42,0),MATCH(YEAR(ET$9),Fuel_Properties!$B$31:$EI$31,0)))/158.987295</f>
        <v>-0.23473152638793673</v>
      </c>
      <c r="EU54" s="47">
        <f>(SUMPRODUCT(--(EU$9=Quarterly_kt!$B$9:EV$9),Quarterly_kt!$B54:EV54)/INDEX(Fuel_Properties!$B$31:$IV$42,MATCH("D_Auto_Diesel",Fuel_Properties!$B$31:$B$42,0),MATCH(YEAR(EU$9),Fuel_Properties!$B$31:$EI$31,0)))/158.987295</f>
        <v>0.73449638085191771</v>
      </c>
      <c r="EV54" s="47">
        <f>(SUMPRODUCT(--(EV$9=Quarterly_kt!$B$9:EW$9),Quarterly_kt!$B54:EW54)/INDEX(Fuel_Properties!$B$31:$IV$42,MATCH("D_Auto_Diesel",Fuel_Properties!$B$31:$B$42,0),MATCH(YEAR(EV$9),Fuel_Properties!$B$31:$EI$31,0)))/158.987295</f>
        <v>-0.33944790637889044</v>
      </c>
      <c r="EW54" s="47">
        <f>(SUMPRODUCT(--(EW$9=Quarterly_kt!$B$9:EX$9),Quarterly_kt!$B54:EX54)/INDEX(Fuel_Properties!$B$31:$IV$42,MATCH("D_Auto_Diesel",Fuel_Properties!$B$31:$B$42,0),MATCH(YEAR(EW$9),Fuel_Properties!$B$31:$EI$31,0)))/158.987295</f>
        <v>0.23420859193177157</v>
      </c>
      <c r="EX54" s="47">
        <f>(SUMPRODUCT(--(EX$9=Quarterly_kt!$B$9:EY$9),Quarterly_kt!$B54:EY54)/INDEX(Fuel_Properties!$B$31:$IV$42,MATCH("D_Auto_Diesel",Fuel_Properties!$B$31:$B$42,0),MATCH(YEAR(EX$9),Fuel_Properties!$B$31:$EI$31,0)))/158.987295</f>
        <v>-0.32974694984682934</v>
      </c>
      <c r="EY54" s="47">
        <f>(SUMPRODUCT(--(EY$9=Quarterly_kt!$B$9:EZ$9),Quarterly_kt!$B54:EZ54)/INDEX(Fuel_Properties!$B$31:$IV$42,MATCH("D_Auto_Diesel",Fuel_Properties!$B$31:$B$42,0),MATCH(YEAR(EY$9),Fuel_Properties!$B$31:$EI$31,0)))/158.987295</f>
        <v>0.1443767311712871</v>
      </c>
      <c r="EZ54" s="47">
        <f>(SUMPRODUCT(--(EZ$9=Quarterly_kt!$B$9:FA$9),Quarterly_kt!$B54:FA54)/INDEX(Fuel_Properties!$B$31:$IV$42,MATCH("D_Auto_Diesel",Fuel_Properties!$B$31:$B$42,0),MATCH(YEAR(EZ$9),Fuel_Properties!$B$31:$EI$31,0)))/158.987295</f>
        <v>4.7320163549427488E-2</v>
      </c>
      <c r="FA54" s="47">
        <f>(SUMPRODUCT(--(FA$9=Quarterly_kt!$B$9:FB$9),Quarterly_kt!$B54:FB54)/INDEX(Fuel_Properties!$B$31:$IV$42,MATCH("D_Auto_Diesel",Fuel_Properties!$B$31:$B$42,0),MATCH(YEAR(FA$9),Fuel_Properties!$B$31:$EI$31,0)))/158.987295</f>
        <v>0.13135627444809364</v>
      </c>
      <c r="FB54" s="47">
        <f>(SUMPRODUCT(--(FB$9=Quarterly_kt!$B$9:FC$9),Quarterly_kt!$B54:FC54)/INDEX(Fuel_Properties!$B$31:$IV$42,MATCH("D_Auto_Diesel",Fuel_Properties!$B$31:$B$42,0),MATCH(YEAR(FB$9),Fuel_Properties!$B$31:$EI$31,0)))/158.987295</f>
        <v>7.5082276183687915E-2</v>
      </c>
      <c r="FC54" s="47">
        <f>(SUMPRODUCT(--(FC$9=Quarterly_kt!$B$9:FD$9),Quarterly_kt!$B54:FD54)/INDEX(Fuel_Properties!$B$31:$IV$42,MATCH("D_Auto_Diesel",Fuel_Properties!$B$31:$B$42,0),MATCH(YEAR(FC$9),Fuel_Properties!$B$31:$EI$31,0)))/158.987295</f>
        <v>-0.1058607670069001</v>
      </c>
      <c r="FD54" s="47">
        <f>(SUMPRODUCT(--(FD$9=Quarterly_kt!$B$9:FE$9),Quarterly_kt!$B54:FE54)/INDEX(Fuel_Properties!$B$31:$IV$42,MATCH("D_Auto_Diesel",Fuel_Properties!$B$31:$B$42,0),MATCH(YEAR(FD$9),Fuel_Properties!$B$31:$EI$31,0)))/158.987295</f>
        <v>0.2268846893451229</v>
      </c>
      <c r="FE54" s="47">
        <f>(SUMPRODUCT(--(FE$9=Quarterly_kt!$B$9:FF$9),Quarterly_kt!$B54:FF54)/INDEX(Fuel_Properties!$B$31:$IV$42,MATCH("D_Auto_Diesel",Fuel_Properties!$B$31:$B$42,0),MATCH(YEAR(FE$9),Fuel_Properties!$B$31:$EI$31,0)))/158.987295</f>
        <v>-0.12975762501782259</v>
      </c>
      <c r="FF54" s="47">
        <f>(SUMPRODUCT(--(FF$9=Quarterly_kt!$B$9:FG$9),Quarterly_kt!$B54:FG54)/INDEX(Fuel_Properties!$B$31:$IV$42,MATCH("D_Auto_Diesel",Fuel_Properties!$B$31:$B$42,0),MATCH(YEAR(FF$9),Fuel_Properties!$B$31:$EI$31,0)))/158.987295</f>
        <v>-0.13954346704917214</v>
      </c>
      <c r="FG54" s="47">
        <f>(SUMPRODUCT(--(FG$9=Quarterly_kt!$B$9:FH$9),Quarterly_kt!$B54:FH54)/INDEX(Fuel_Properties!$B$31:$IV$42,MATCH("D_Auto_Diesel",Fuel_Properties!$B$31:$B$42,0),MATCH(YEAR(FG$9),Fuel_Properties!$B$31:$EI$31,0)))/158.987295</f>
        <v>0.34135819408728485</v>
      </c>
      <c r="FH54" s="47">
        <f>(SUMPRODUCT(--(FH$9=Quarterly_kt!$B$9:FI$9),Quarterly_kt!$B54:FI54)/INDEX(Fuel_Properties!$B$31:$IV$42,MATCH("D_Auto_Diesel",Fuel_Properties!$B$31:$B$42,0),MATCH(YEAR(FH$9),Fuel_Properties!$B$31:$EI$31,0)))/158.987295</f>
        <v>-0.22718270639533455</v>
      </c>
      <c r="FI54" s="47">
        <f>(SUMPRODUCT(--(FI$9=Quarterly_kt!$B$9:FJ$9),Quarterly_kt!$B54:FJ54)/INDEX(Fuel_Properties!$B$31:$IV$42,MATCH("D_Auto_Diesel",Fuel_Properties!$B$31:$B$42,0),MATCH(YEAR(FI$9),Fuel_Properties!$B$31:$EI$31,0)))/158.987295</f>
        <v>-0.10319338778719346</v>
      </c>
      <c r="FJ54" s="47">
        <f>(SUMPRODUCT(--(FJ$9=Quarterly_kt!$B$9:FK$9),Quarterly_kt!$B54:FK54)/INDEX(Fuel_Properties!$B$31:$IV$42,MATCH("D_Auto_Diesel",Fuel_Properties!$B$31:$B$42,0),MATCH(YEAR(FJ$9),Fuel_Properties!$B$31:$EI$31,0)))/158.987295</f>
        <v>0.10105516865916854</v>
      </c>
      <c r="FK54" s="47">
        <f>(SUMPRODUCT(--(FK$9=Quarterly_kt!$B$9:FL$9),Quarterly_kt!$B54:FL54)/INDEX(Fuel_Properties!$B$31:$IV$42,MATCH("D_Auto_Diesel",Fuel_Properties!$B$31:$B$42,0),MATCH(YEAR(FK$9),Fuel_Properties!$B$31:$EI$31,0)))/158.987295</f>
        <v>0.17908047875931096</v>
      </c>
      <c r="FL54" s="47">
        <f>(SUMPRODUCT(--(FL$9=Quarterly_kt!$B$9:FN$9),Quarterly_kt!$B54:FN54)/INDEX(Fuel_Properties!$B$31:$IV$42,MATCH("D_Auto_Diesel",Fuel_Properties!$B$31:$B$42,0),MATCH(YEAR(FL$9),Fuel_Properties!$B$31:$EI$31,0)))/158.987295</f>
        <v>-0.13291779563820502</v>
      </c>
      <c r="FM54" s="47">
        <f>(SUMPRODUCT(--(FM$9=Quarterly_kt!$B$9:FO$9),Quarterly_kt!$B54:FO54)/INDEX(Fuel_Properties!$B$31:$IV$42,MATCH("D_Auto_Diesel",Fuel_Properties!$B$31:$B$42,0),MATCH(YEAR(FM$9),Fuel_Properties!$B$31:$EI$31,0)))/158.987295</f>
        <v>-0.13658007270519765</v>
      </c>
      <c r="FN54" s="47">
        <f>(SUMPRODUCT(--(FN$9=Quarterly_kt!$B$9:FO$9),Quarterly_kt!$B54:FO54)/INDEX(Fuel_Properties!$B$31:$IV$42,MATCH("D_Auto_Diesel",Fuel_Properties!$B$31:$B$42,0),MATCH(YEAR(FN$9),Fuel_Properties!$B$31:$EI$31,0)))/158.987295</f>
        <v>-0.18138957689510796</v>
      </c>
      <c r="FO54" s="47">
        <f>(SUMPRODUCT(--(FO$9=Quarterly_kt!$B$9:FP$9),Quarterly_kt!$B54:FP54)/INDEX(Fuel_Properties!$B$31:$IV$42,MATCH("D_Auto_Diesel",Fuel_Properties!$B$31:$B$42,0),MATCH(YEAR(FO$9),Fuel_Properties!$B$31:$EI$31,0)))/158.987295</f>
        <v>0.52693589165356369</v>
      </c>
      <c r="FP54" s="47">
        <f>(SUMPRODUCT(--(FP$9=Quarterly_kt!$B$9:FQ$9),Quarterly_kt!$B54:FQ54)/INDEX(Fuel_Properties!$B$31:$IV$42,MATCH("D_Auto_Diesel",Fuel_Properties!$B$31:$B$42,0),MATCH(YEAR(FP$9),Fuel_Properties!$B$31:$EI$31,0)))/158.987295</f>
        <v>-0.23724472546113937</v>
      </c>
      <c r="FQ54" s="47">
        <f>(SUMPRODUCT(--(FQ$9=Quarterly_kt!$B$9:FR$9),Quarterly_kt!$B54:FR54)/INDEX(Fuel_Properties!$B$31:$IV$42,MATCH("D_Auto_Diesel",Fuel_Properties!$B$31:$B$42,0),MATCH(YEAR(FQ$9),Fuel_Properties!$B$31:$EI$31,0)))/158.987295</f>
        <v>0.38599698676996924</v>
      </c>
      <c r="FR54" s="47">
        <f>(SUMPRODUCT(--(FR$9=Quarterly_kt!$B$9:FS$9),Quarterly_kt!$B54:FS54)/INDEX(Fuel_Properties!$B$31:$IV$42,MATCH("D_Auto_Diesel",Fuel_Properties!$B$31:$B$42,0),MATCH(YEAR(FR$9),Fuel_Properties!$B$31:$EI$31,0)))/158.987295</f>
        <v>-0.52643912344050614</v>
      </c>
      <c r="FS54" s="47">
        <f>(SUMPRODUCT(--(FS$9=Quarterly_kt!$B$9:FT$9),Quarterly_kt!$B54:FT54)/INDEX(Fuel_Properties!$B$31:$IV$42,MATCH("D_Auto_Diesel",Fuel_Properties!$B$31:$B$42,0),MATCH(YEAR(FS$9),Fuel_Properties!$B$31:$EI$31,0)))/158.987295</f>
        <v>0.54460867109694211</v>
      </c>
      <c r="FT54" s="47">
        <f>(SUMPRODUCT(--(FT$9=Quarterly_kt!$B$9:FU$9),Quarterly_kt!$B54:FU54)/INDEX(Fuel_Properties!$B$31:$IV$42,MATCH("D_Auto_Diesel",Fuel_Properties!$B$31:$B$42,0),MATCH(YEAR(FT$9),Fuel_Properties!$B$31:$EI$31,0)))/158.987295</f>
        <v>-0.42723178875576578</v>
      </c>
      <c r="FU54" s="47">
        <f>(SUMPRODUCT(--(FU$9=Quarterly_kt!$B$9:FV$9),Quarterly_kt!$B54:FV54)/INDEX(Fuel_Properties!$B$31:$IV$42,MATCH("D_Auto_Diesel",Fuel_Properties!$B$31:$B$42,0),MATCH(YEAR(FU$9),Fuel_Properties!$B$31:$EI$31,0)))/158.987295</f>
        <v>9.8727110477939889E-2</v>
      </c>
      <c r="FV54" s="47">
        <f>(SUMPRODUCT(--(FV$9=Quarterly_kt!$B$9:FW$9),Quarterly_kt!$B54:FW54)/INDEX(Fuel_Properties!$B$31:$IV$42,MATCH("D_Auto_Diesel",Fuel_Properties!$B$31:$B$42,0),MATCH(YEAR(FV$9),Fuel_Properties!$B$31:$EI$31,0)))/158.987295</f>
        <v>-0.22653326525571799</v>
      </c>
    </row>
    <row r="55" spans="1:178" ht="15" x14ac:dyDescent="0.25">
      <c r="A55" s="49" t="s">
        <v>27</v>
      </c>
      <c r="B55" s="47">
        <v>-0.11306663117837884</v>
      </c>
      <c r="C55" s="47">
        <v>9.1953712430279944E-2</v>
      </c>
      <c r="D55" s="47">
        <v>4.3575634809389099E-2</v>
      </c>
      <c r="E55" s="47">
        <v>0.27491920086056054</v>
      </c>
      <c r="F55" s="47">
        <v>-0.39061344332787507</v>
      </c>
      <c r="G55" s="47">
        <v>-0.11321033127923646</v>
      </c>
      <c r="H55" s="47">
        <v>-0.25553209541756522</v>
      </c>
      <c r="I55" s="47">
        <v>-0.11807938284844097</v>
      </c>
      <c r="J55" s="47">
        <v>5.5257267263071445E-2</v>
      </c>
      <c r="K55" s="47">
        <v>-0.28815410051210011</v>
      </c>
      <c r="L55" s="47">
        <v>1.9007766309826816E-2</v>
      </c>
      <c r="M55" s="47">
        <v>0.14466218102539163</v>
      </c>
      <c r="N55" s="47">
        <v>7.028619017598757E-2</v>
      </c>
      <c r="O55" s="47">
        <v>-0.10701819946043691</v>
      </c>
      <c r="P55" s="47">
        <v>0.21215419374472247</v>
      </c>
      <c r="Q55" s="47">
        <v>4.4416635674439146E-2</v>
      </c>
      <c r="R55" s="47">
        <v>1.3068866420351506E-2</v>
      </c>
      <c r="S55" s="47">
        <v>-0.10332892633399525</v>
      </c>
      <c r="T55" s="47">
        <v>0.16825647643712213</v>
      </c>
      <c r="U55" s="47">
        <v>-7.6432614371574892E-2</v>
      </c>
      <c r="V55" s="47">
        <v>-8.8299330962906597E-2</v>
      </c>
      <c r="W55" s="47">
        <v>2.1941064632987149E-2</v>
      </c>
      <c r="X55" s="47">
        <v>-0.19817204783212938</v>
      </c>
      <c r="Y55" s="47">
        <v>0.18137899961682805</v>
      </c>
      <c r="Z55" s="47">
        <v>0.37113933489515377</v>
      </c>
      <c r="AA55" s="47">
        <v>-0.19064413458908605</v>
      </c>
      <c r="AB55" s="47">
        <v>-0.10455576209308814</v>
      </c>
      <c r="AC55" s="47">
        <v>0.1547245519578461</v>
      </c>
      <c r="AD55" s="47">
        <v>-0.23782056328038503</v>
      </c>
      <c r="AE55" s="47">
        <v>0.10570755590633933</v>
      </c>
      <c r="AF55" s="47">
        <v>-0.19762699010942983</v>
      </c>
      <c r="AG55" s="47">
        <v>6.6389364427396694E-2</v>
      </c>
      <c r="AH55" s="47">
        <v>0.1939366802216613</v>
      </c>
      <c r="AI55" s="47">
        <v>-0.11300726714882077</v>
      </c>
      <c r="AJ55" s="47">
        <v>-8.6792318933511022E-3</v>
      </c>
      <c r="AK55" s="47">
        <v>-0.21948472540938896</v>
      </c>
      <c r="AL55" s="47">
        <v>-8.8546669646108439E-2</v>
      </c>
      <c r="AM55" s="47">
        <v>0.15092951148120198</v>
      </c>
      <c r="AN55" s="47">
        <v>-0.20436291535237452</v>
      </c>
      <c r="AO55" s="47">
        <v>-8.8615530133724391E-2</v>
      </c>
      <c r="AP55" s="47">
        <v>0.1340519881098414</v>
      </c>
      <c r="AQ55" s="47">
        <v>-0.10126065072838125</v>
      </c>
      <c r="AR55" s="47">
        <v>0.10418304201246535</v>
      </c>
      <c r="AS55" s="47">
        <v>-8.7059529216012982E-2</v>
      </c>
      <c r="AT55" s="47">
        <v>4.9417808158346559E-2</v>
      </c>
      <c r="AU55" s="47">
        <v>0.2370284961292117</v>
      </c>
      <c r="AV55" s="47">
        <v>-5.1651387200113474E-2</v>
      </c>
      <c r="AW55" s="47">
        <v>-0.20136054157363997</v>
      </c>
      <c r="AX55" s="47">
        <v>4.6221511694636577E-2</v>
      </c>
      <c r="AY55" s="47">
        <v>-2.2257559125430582E-2</v>
      </c>
      <c r="AZ55" s="47">
        <v>0.11250116513847561</v>
      </c>
      <c r="BA55" s="47">
        <v>-0.14984462439021048</v>
      </c>
      <c r="BB55" s="47">
        <v>9.8552442006784348E-3</v>
      </c>
      <c r="BC55" s="47">
        <v>-3.1088774768543156E-2</v>
      </c>
      <c r="BD55" s="47">
        <v>0.17540203545437597</v>
      </c>
      <c r="BE55" s="47">
        <v>-3.8679606539127345E-2</v>
      </c>
      <c r="BF55" s="47">
        <v>-1.2589466817994282E-2</v>
      </c>
      <c r="BG55" s="47">
        <v>-8.989955060487248E-3</v>
      </c>
      <c r="BH55" s="47">
        <v>-3.6236636493566135E-2</v>
      </c>
      <c r="BI55" s="47">
        <v>-4.6262460092600675E-2</v>
      </c>
      <c r="BJ55" s="47">
        <v>3.6754174901259429E-2</v>
      </c>
      <c r="BK55" s="47">
        <v>-0.10205264152539262</v>
      </c>
      <c r="BL55" s="47">
        <v>4.6709575581271711E-3</v>
      </c>
      <c r="BM55" s="47">
        <v>0.2016450310053787</v>
      </c>
      <c r="BN55" s="47">
        <v>-4.7767661730998577E-2</v>
      </c>
      <c r="BO55" s="47">
        <v>-0.14772685137372601</v>
      </c>
      <c r="BP55" s="47">
        <v>0.14477554717354971</v>
      </c>
      <c r="BQ55" s="47">
        <v>-8.1993924970379842E-2</v>
      </c>
      <c r="BR55" s="47">
        <v>4.6238917941318486E-2</v>
      </c>
      <c r="BS55" s="47">
        <v>-5.0179553045452595E-2</v>
      </c>
      <c r="BT55" s="47">
        <v>0.15191404425618429</v>
      </c>
      <c r="BU55" s="47">
        <v>4.6218255574234729E-2</v>
      </c>
      <c r="BV55" s="47">
        <v>-0.18389179367080719</v>
      </c>
      <c r="BW55" s="47">
        <v>-1.7682741962277111E-2</v>
      </c>
      <c r="BX55" s="47">
        <v>-0.12595190292634575</v>
      </c>
      <c r="BY55" s="47">
        <v>2.2342232627793238E-2</v>
      </c>
      <c r="BZ55" s="47">
        <v>0.25271438000242025</v>
      </c>
      <c r="CA55" s="47">
        <v>-0.20705894057824287</v>
      </c>
      <c r="CB55" s="47">
        <v>0.19767504215572071</v>
      </c>
      <c r="CC55" s="47">
        <v>-0.17486329261272529</v>
      </c>
      <c r="CD55" s="47">
        <v>1.3755179895862159E-3</v>
      </c>
      <c r="CE55" s="47">
        <v>0.10596149972750588</v>
      </c>
      <c r="CF55" s="47">
        <v>-6.3911437861836715E-2</v>
      </c>
      <c r="CG55" s="47">
        <v>0.1435915793024172</v>
      </c>
      <c r="CH55" s="47">
        <v>-0.10009255389857259</v>
      </c>
      <c r="CI55" s="47">
        <v>1.2908428735666749E-3</v>
      </c>
      <c r="CJ55" s="47">
        <v>1.33533501144251E-2</v>
      </c>
      <c r="CK55" s="47">
        <v>5.2978052065906098E-2</v>
      </c>
      <c r="CL55" s="47">
        <v>-0.10992134216975101</v>
      </c>
      <c r="CM55" s="47">
        <v>0.1608879342794291</v>
      </c>
      <c r="CN55" s="47">
        <v>-9.6304980459262182E-2</v>
      </c>
      <c r="CO55" s="47">
        <v>-8.3128054256609865E-2</v>
      </c>
      <c r="CP55" s="47">
        <v>6.1251614436288092E-2</v>
      </c>
      <c r="CQ55" s="47">
        <v>0.13559354970208537</v>
      </c>
      <c r="CR55" s="47">
        <v>4.6903263121242288E-2</v>
      </c>
      <c r="CS55" s="47">
        <v>-9.0855071962458997E-2</v>
      </c>
      <c r="CT55" s="47">
        <v>-0.15679322882507535</v>
      </c>
      <c r="CU55" s="47">
        <v>0.18138223589253774</v>
      </c>
      <c r="CV55" s="47">
        <v>-0.19065629612893267</v>
      </c>
      <c r="CW55" s="47">
        <v>0.23199416706864517</v>
      </c>
      <c r="CX55" s="47">
        <v>-0.13667076642945686</v>
      </c>
      <c r="CY55" s="47">
        <v>3.0272054890074385E-2</v>
      </c>
      <c r="CZ55" s="47">
        <v>0.14169920048931622</v>
      </c>
      <c r="DA55" s="47">
        <v>-3.0277292276129492E-2</v>
      </c>
      <c r="DB55" s="47">
        <v>5.5080666652453066E-3</v>
      </c>
      <c r="DC55" s="47">
        <v>3.965958447209967E-2</v>
      </c>
      <c r="DD55" s="47">
        <v>-8.0918693480317244E-2</v>
      </c>
      <c r="DE55" s="47">
        <v>-4.6216051906520249E-2</v>
      </c>
      <c r="DF55" s="47">
        <v>5.1829636744401372E-2</v>
      </c>
      <c r="DG55" s="47">
        <v>-2.5989628327937504E-2</v>
      </c>
      <c r="DH55" s="47">
        <v>0.13863244797256752</v>
      </c>
      <c r="DI55" s="47">
        <v>-6.3071439633567247E-2</v>
      </c>
      <c r="DJ55" s="47">
        <v>3.4697354310454259E-2</v>
      </c>
      <c r="DK55" s="47">
        <v>-3.0982724581866818E-2</v>
      </c>
      <c r="DL55" s="47">
        <v>-8.9563141278291861E-2</v>
      </c>
      <c r="DM55" s="47">
        <v>-1.6216862080364595E-2</v>
      </c>
      <c r="DN55" s="47">
        <v>-2.0992768158526694E-2</v>
      </c>
      <c r="DO55" s="47">
        <v>7.4616340935309389E-2</v>
      </c>
      <c r="DP55" s="47">
        <v>4.0230721261618847E-3</v>
      </c>
      <c r="DQ55" s="47">
        <v>8.3576143662134394E-2</v>
      </c>
      <c r="DR55" s="47">
        <v>2.5618797775974797E-2</v>
      </c>
      <c r="DS55" s="47">
        <v>-0.11452741776918039</v>
      </c>
      <c r="DT55" s="47">
        <v>-4.3469255969003411E-2</v>
      </c>
      <c r="DU55" s="47">
        <v>6.2089158907285023E-2</v>
      </c>
      <c r="DV55" s="47">
        <v>3.950841707534352E-2</v>
      </c>
      <c r="DW55" s="47">
        <v>-3.6498695642029955E-2</v>
      </c>
      <c r="DX55" s="47">
        <v>3.6470694858338155E-2</v>
      </c>
      <c r="DY55" s="47">
        <v>-0.11535588075909986</v>
      </c>
      <c r="DZ55" s="47">
        <v>3.4417435958302295E-2</v>
      </c>
      <c r="EA55" s="47">
        <v>5.6636350773747728E-2</v>
      </c>
      <c r="EB55" s="47">
        <v>-1.8029725151051276E-2</v>
      </c>
      <c r="EC55" s="47">
        <v>5.0957709761132348E-2</v>
      </c>
      <c r="ED55" s="47">
        <v>-0.21607911268842445</v>
      </c>
      <c r="EE55" s="47">
        <v>0.14899395921285599</v>
      </c>
      <c r="EF55" s="47">
        <v>6.1345089254215737E-2</v>
      </c>
      <c r="EG55" s="47">
        <v>-4.8490216084574995E-2</v>
      </c>
      <c r="EH55" s="47">
        <v>3.0004563212380597E-2</v>
      </c>
      <c r="EI55" s="47">
        <v>-3.2238852657692128E-2</v>
      </c>
      <c r="EJ55" s="47">
        <v>-2.3870232329523716E-2</v>
      </c>
      <c r="EK55" s="47">
        <v>-3.2113845496531825E-2</v>
      </c>
      <c r="EL55" s="47">
        <v>-1.2584328809458303E-2</v>
      </c>
      <c r="EM55" s="47">
        <v>7.5039888287186524E-2</v>
      </c>
      <c r="EN55" s="47">
        <v>-4.3145470565841157E-2</v>
      </c>
      <c r="EO55" s="47">
        <v>3.7107564532616703E-2</v>
      </c>
      <c r="EP55" s="47">
        <v>-8.3509786705501715E-2</v>
      </c>
      <c r="EQ55" s="47">
        <v>9.6020517202413086E-2</v>
      </c>
      <c r="ER55" s="47">
        <v>-4.5238083178848351E-2</v>
      </c>
      <c r="ES55" s="47">
        <v>-7.3581689611569273E-2</v>
      </c>
      <c r="ET55" s="47">
        <v>4.6384785855006938E-2</v>
      </c>
      <c r="EU55" s="47">
        <v>0.10663241547205561</v>
      </c>
      <c r="EV55" s="47">
        <v>-7.9371802686410683E-2</v>
      </c>
      <c r="EW55" s="47">
        <v>7.0123956906369342E-2</v>
      </c>
      <c r="EX55" s="47">
        <v>-6.1951710319253242E-2</v>
      </c>
      <c r="EY55" s="47">
        <v>5.5502715340431032E-2</v>
      </c>
      <c r="EZ55" s="47">
        <v>-9.0599172044283818E-4</v>
      </c>
      <c r="FA55" s="47">
        <v>5.6390855602831885E-2</v>
      </c>
      <c r="FB55" s="47">
        <v>7.3927152455815714E-2</v>
      </c>
      <c r="FC55" s="47">
        <v>1.676737792701128E-2</v>
      </c>
      <c r="FD55" s="47">
        <v>-6.6768583751613195E-2</v>
      </c>
      <c r="FE55" s="47">
        <v>-3.2506008627480182E-2</v>
      </c>
      <c r="FF55" s="47">
        <v>2.9620468431611233E-2</v>
      </c>
      <c r="FG55" s="47">
        <v>7.5898900817429171E-2</v>
      </c>
      <c r="FH55" s="47">
        <v>1.0209891987921918E-2</v>
      </c>
      <c r="FI55" s="47">
        <v>3.1783181657959209E-2</v>
      </c>
      <c r="FJ55" s="47">
        <v>-0.23830387883441409</v>
      </c>
      <c r="FK55" s="47">
        <v>1.0235727523935182E-2</v>
      </c>
      <c r="FL55" s="47">
        <v>-2.9186356928535519E-2</v>
      </c>
      <c r="FM55" s="47">
        <v>0.20523984689757233</v>
      </c>
      <c r="FN55" s="47">
        <v>-7.3812924431758839E-2</v>
      </c>
      <c r="FO55" s="47">
        <v>0.10213413134796097</v>
      </c>
      <c r="FP55" s="47">
        <v>6.844920907472607E-2</v>
      </c>
      <c r="FQ55" s="47">
        <v>4.5148943700981409E-2</v>
      </c>
      <c r="FR55" s="47">
        <v>0.10866634518407434</v>
      </c>
      <c r="FS55" s="47">
        <v>-0.10933297715514673</v>
      </c>
      <c r="FT55" s="47">
        <v>-0.13521601555564292</v>
      </c>
      <c r="FU55" s="47">
        <v>8.2162737046827652E-2</v>
      </c>
      <c r="FV55" s="47">
        <v>8.0268886401078793E-2</v>
      </c>
    </row>
    <row r="56" spans="1:178" ht="15" x14ac:dyDescent="0.25">
      <c r="A56" s="49" t="s">
        <v>28</v>
      </c>
      <c r="B56" s="47">
        <f t="shared" ref="B56:BM56" si="73">SUM(B57:B59)</f>
        <v>-9.2681496531474117E-2</v>
      </c>
      <c r="C56" s="47">
        <f t="shared" si="73"/>
        <v>0.11323705947540214</v>
      </c>
      <c r="D56" s="47">
        <f t="shared" si="73"/>
        <v>-4.158022409832543E-2</v>
      </c>
      <c r="E56" s="47">
        <f t="shared" si="73"/>
        <v>3.056541977745502E-2</v>
      </c>
      <c r="F56" s="47">
        <f t="shared" si="73"/>
        <v>0.1938337724569747</v>
      </c>
      <c r="G56" s="47">
        <f t="shared" si="73"/>
        <v>0.32895790735322999</v>
      </c>
      <c r="H56" s="47">
        <f t="shared" si="73"/>
        <v>0.3126723789430364</v>
      </c>
      <c r="I56" s="47">
        <f t="shared" si="73"/>
        <v>0.37771192358162259</v>
      </c>
      <c r="J56" s="47">
        <f t="shared" si="73"/>
        <v>-0.1192795567214387</v>
      </c>
      <c r="K56" s="47">
        <f t="shared" si="73"/>
        <v>2.1227159124269777E-2</v>
      </c>
      <c r="L56" s="47">
        <f t="shared" si="73"/>
        <v>7.3704878985128147E-2</v>
      </c>
      <c r="M56" s="47">
        <f t="shared" si="73"/>
        <v>-0.11097112159006343</v>
      </c>
      <c r="N56" s="47">
        <f t="shared" si="73"/>
        <v>4.2806492606175667E-3</v>
      </c>
      <c r="O56" s="47">
        <f t="shared" si="73"/>
        <v>-5.0443640220194999E-2</v>
      </c>
      <c r="P56" s="47">
        <f t="shared" si="73"/>
        <v>1.6597311947230894E-3</v>
      </c>
      <c r="Q56" s="47">
        <f t="shared" si="73"/>
        <v>9.1325289892465134E-2</v>
      </c>
      <c r="R56" s="47">
        <f t="shared" si="73"/>
        <v>5.497984053003277E-2</v>
      </c>
      <c r="S56" s="47">
        <f t="shared" si="73"/>
        <v>3.5616840050987385E-2</v>
      </c>
      <c r="T56" s="47">
        <f t="shared" si="73"/>
        <v>-2.459015377768629E-2</v>
      </c>
      <c r="U56" s="47">
        <f t="shared" si="73"/>
        <v>-3.895410885763164E-2</v>
      </c>
      <c r="V56" s="47">
        <f t="shared" si="73"/>
        <v>-0.11565973042684416</v>
      </c>
      <c r="W56" s="47">
        <f t="shared" si="73"/>
        <v>0.19219201425412508</v>
      </c>
      <c r="X56" s="47">
        <f t="shared" si="73"/>
        <v>-0.10213666564927223</v>
      </c>
      <c r="Y56" s="47">
        <f t="shared" si="73"/>
        <v>0.13586569603456278</v>
      </c>
      <c r="Z56" s="47">
        <f t="shared" si="73"/>
        <v>-8.0071152695534137E-2</v>
      </c>
      <c r="AA56" s="47">
        <f t="shared" si="73"/>
        <v>-1.3962273560645458E-3</v>
      </c>
      <c r="AB56" s="47">
        <f t="shared" si="73"/>
        <v>0.30191646165780373</v>
      </c>
      <c r="AC56" s="47">
        <f t="shared" si="73"/>
        <v>-1.388434064966652E-2</v>
      </c>
      <c r="AD56" s="47">
        <f t="shared" si="73"/>
        <v>-8.5020086636440922E-2</v>
      </c>
      <c r="AE56" s="47">
        <f t="shared" si="73"/>
        <v>7.566043321217461E-2</v>
      </c>
      <c r="AF56" s="47">
        <f t="shared" si="73"/>
        <v>-0.20169673512572867</v>
      </c>
      <c r="AG56" s="47">
        <f t="shared" si="73"/>
        <v>8.3264669691504645E-2</v>
      </c>
      <c r="AH56" s="47">
        <f t="shared" si="73"/>
        <v>-3.2618185996581353E-2</v>
      </c>
      <c r="AI56" s="47">
        <f t="shared" si="73"/>
        <v>-0.1378659488852752</v>
      </c>
      <c r="AJ56" s="47">
        <f t="shared" si="73"/>
        <v>-0.14114506684342829</v>
      </c>
      <c r="AK56" s="47">
        <f t="shared" si="73"/>
        <v>0.22651900919712439</v>
      </c>
      <c r="AL56" s="47">
        <f t="shared" si="73"/>
        <v>5.0770747054843267E-2</v>
      </c>
      <c r="AM56" s="47">
        <f t="shared" si="73"/>
        <v>-8.846750881600951E-2</v>
      </c>
      <c r="AN56" s="47">
        <f t="shared" si="73"/>
        <v>-0.12658292496636064</v>
      </c>
      <c r="AO56" s="47">
        <f t="shared" si="73"/>
        <v>-2.0659523512975581E-3</v>
      </c>
      <c r="AP56" s="47">
        <f t="shared" si="73"/>
        <v>-9.050935872160186E-2</v>
      </c>
      <c r="AQ56" s="47">
        <f t="shared" si="73"/>
        <v>0.24581868220794711</v>
      </c>
      <c r="AR56" s="47">
        <f t="shared" si="73"/>
        <v>0.10189275225044718</v>
      </c>
      <c r="AS56" s="47">
        <f t="shared" si="73"/>
        <v>-0.30757660510140278</v>
      </c>
      <c r="AT56" s="47">
        <f t="shared" si="73"/>
        <v>7.302314679757034E-2</v>
      </c>
      <c r="AU56" s="47">
        <f t="shared" si="73"/>
        <v>-0.11920528519595658</v>
      </c>
      <c r="AV56" s="47">
        <f t="shared" si="73"/>
        <v>0.13992374592917109</v>
      </c>
      <c r="AW56" s="47">
        <f t="shared" si="73"/>
        <v>-1.6726404512539088E-3</v>
      </c>
      <c r="AX56" s="47">
        <f t="shared" si="73"/>
        <v>9.6287140503205887E-2</v>
      </c>
      <c r="AY56" s="47">
        <f t="shared" si="73"/>
        <v>-9.8895221086822832E-2</v>
      </c>
      <c r="AZ56" s="47">
        <f t="shared" si="73"/>
        <v>0.21510377193692085</v>
      </c>
      <c r="BA56" s="47">
        <f t="shared" si="73"/>
        <v>-0.35468821098091408</v>
      </c>
      <c r="BB56" s="47">
        <f t="shared" si="73"/>
        <v>0.20354025940324877</v>
      </c>
      <c r="BC56" s="47">
        <f t="shared" si="73"/>
        <v>-1.5838133206309842E-2</v>
      </c>
      <c r="BD56" s="47">
        <f t="shared" si="73"/>
        <v>-6.9179305196064869E-2</v>
      </c>
      <c r="BE56" s="47">
        <f t="shared" si="73"/>
        <v>0.11809565703825517</v>
      </c>
      <c r="BF56" s="47">
        <f t="shared" si="73"/>
        <v>-2.6725856887417701E-2</v>
      </c>
      <c r="BG56" s="47">
        <f t="shared" si="73"/>
        <v>5.3174022221820952E-2</v>
      </c>
      <c r="BH56" s="47">
        <f t="shared" si="73"/>
        <v>-2.3550243018554531E-2</v>
      </c>
      <c r="BI56" s="47">
        <f t="shared" si="73"/>
        <v>-5.4053205941615952E-2</v>
      </c>
      <c r="BJ56" s="47">
        <f t="shared" si="73"/>
        <v>7.3268322704386449E-2</v>
      </c>
      <c r="BK56" s="47">
        <f t="shared" si="73"/>
        <v>-8.6834527065507344E-2</v>
      </c>
      <c r="BL56" s="47">
        <f t="shared" si="73"/>
        <v>0.13248993331434358</v>
      </c>
      <c r="BM56" s="47">
        <f t="shared" si="73"/>
        <v>-7.3549266114059944E-2</v>
      </c>
      <c r="BN56" s="47">
        <f t="shared" ref="BN56:DY56" si="74">SUM(BN57:BN59)</f>
        <v>-4.4479485261659207E-2</v>
      </c>
      <c r="BO56" s="47">
        <f t="shared" si="74"/>
        <v>0.1829517234314853</v>
      </c>
      <c r="BP56" s="47">
        <f t="shared" si="74"/>
        <v>-5.8649890314181816E-2</v>
      </c>
      <c r="BQ56" s="47">
        <f t="shared" si="74"/>
        <v>-7.826792527175995E-2</v>
      </c>
      <c r="BR56" s="47">
        <f t="shared" si="74"/>
        <v>7.6613745111484737E-4</v>
      </c>
      <c r="BS56" s="47">
        <f t="shared" si="74"/>
        <v>-8.8771548663499164E-2</v>
      </c>
      <c r="BT56" s="47">
        <f t="shared" si="74"/>
        <v>0.1692127553823024</v>
      </c>
      <c r="BU56" s="47">
        <f t="shared" si="74"/>
        <v>0.16620208368003148</v>
      </c>
      <c r="BV56" s="47">
        <f t="shared" si="74"/>
        <v>-0.17030812724212629</v>
      </c>
      <c r="BW56" s="47">
        <f t="shared" si="74"/>
        <v>-0.20847408663041955</v>
      </c>
      <c r="BX56" s="47">
        <f t="shared" si="74"/>
        <v>0.16970182431873918</v>
      </c>
      <c r="BY56" s="47">
        <f t="shared" si="74"/>
        <v>0.12828355623292123</v>
      </c>
      <c r="BZ56" s="47">
        <f t="shared" si="74"/>
        <v>8.0575841198739975E-3</v>
      </c>
      <c r="CA56" s="47">
        <f t="shared" si="74"/>
        <v>-0.17788512419318928</v>
      </c>
      <c r="CB56" s="47">
        <f t="shared" si="74"/>
        <v>6.4505560259315392E-2</v>
      </c>
      <c r="CC56" s="47">
        <f t="shared" si="74"/>
        <v>-0.26163231653869456</v>
      </c>
      <c r="CD56" s="47">
        <f t="shared" si="74"/>
        <v>4.2990879068820959E-2</v>
      </c>
      <c r="CE56" s="47">
        <f t="shared" si="74"/>
        <v>-7.716135053913417E-3</v>
      </c>
      <c r="CF56" s="47">
        <f t="shared" si="74"/>
        <v>0.15589133408612624</v>
      </c>
      <c r="CG56" s="47">
        <f t="shared" si="74"/>
        <v>0.20758793445925813</v>
      </c>
      <c r="CH56" s="47">
        <f t="shared" si="74"/>
        <v>-0.45457311752004292</v>
      </c>
      <c r="CI56" s="47">
        <f t="shared" si="74"/>
        <v>0.27511436324924377</v>
      </c>
      <c r="CJ56" s="47">
        <f t="shared" si="74"/>
        <v>-8.470754960352328E-2</v>
      </c>
      <c r="CK56" s="47">
        <f t="shared" si="74"/>
        <v>0.10209389694619082</v>
      </c>
      <c r="CL56" s="47">
        <f t="shared" si="74"/>
        <v>-0.27060584472593374</v>
      </c>
      <c r="CM56" s="47">
        <f t="shared" si="74"/>
        <v>5.930567119035407E-2</v>
      </c>
      <c r="CN56" s="47">
        <f t="shared" si="74"/>
        <v>0.19559579383734457</v>
      </c>
      <c r="CO56" s="47">
        <f t="shared" si="74"/>
        <v>-0.17435203942388278</v>
      </c>
      <c r="CP56" s="47">
        <f t="shared" si="74"/>
        <v>-7.9727680858377045E-2</v>
      </c>
      <c r="CQ56" s="47">
        <f t="shared" si="74"/>
        <v>0.45595983237407783</v>
      </c>
      <c r="CR56" s="47">
        <f t="shared" si="74"/>
        <v>-6.4819919661587053E-2</v>
      </c>
      <c r="CS56" s="47">
        <f t="shared" si="74"/>
        <v>0.11399937843560416</v>
      </c>
      <c r="CT56" s="47">
        <f t="shared" si="74"/>
        <v>-0.24886456024865342</v>
      </c>
      <c r="CU56" s="47">
        <f t="shared" si="74"/>
        <v>8.4716085388746837E-2</v>
      </c>
      <c r="CV56" s="47">
        <f t="shared" si="74"/>
        <v>0.21306051678142471</v>
      </c>
      <c r="CW56" s="47">
        <f t="shared" si="74"/>
        <v>-0.28235943295271787</v>
      </c>
      <c r="CX56" s="47">
        <f t="shared" si="74"/>
        <v>0.20638762588254814</v>
      </c>
      <c r="CY56" s="47">
        <f t="shared" si="74"/>
        <v>-0.38443758798612992</v>
      </c>
      <c r="CZ56" s="47">
        <f t="shared" si="74"/>
        <v>0.21693302024575065</v>
      </c>
      <c r="DA56" s="47">
        <f t="shared" si="74"/>
        <v>6.1825483454715675E-2</v>
      </c>
      <c r="DB56" s="47">
        <f t="shared" si="74"/>
        <v>-9.6391531426941561E-3</v>
      </c>
      <c r="DC56" s="47">
        <f t="shared" si="74"/>
        <v>-1.9819953717547623E-2</v>
      </c>
      <c r="DD56" s="47">
        <f t="shared" si="74"/>
        <v>0.19122615170630181</v>
      </c>
      <c r="DE56" s="47">
        <f t="shared" si="74"/>
        <v>-0.26842197714976307</v>
      </c>
      <c r="DF56" s="47">
        <f t="shared" si="74"/>
        <v>5.4430019772716651E-2</v>
      </c>
      <c r="DG56" s="47">
        <f t="shared" si="74"/>
        <v>-8.7146396844959395E-2</v>
      </c>
      <c r="DH56" s="47">
        <f t="shared" si="74"/>
        <v>0.15034590257902516</v>
      </c>
      <c r="DI56" s="47">
        <f t="shared" si="74"/>
        <v>-0.15198865238656722</v>
      </c>
      <c r="DJ56" s="47">
        <f t="shared" si="74"/>
        <v>0.11239852196260249</v>
      </c>
      <c r="DK56" s="47">
        <f t="shared" si="74"/>
        <v>8.2374545248791259E-2</v>
      </c>
      <c r="DL56" s="47">
        <f t="shared" si="74"/>
        <v>2.6823076113463868E-2</v>
      </c>
      <c r="DM56" s="47">
        <f t="shared" si="74"/>
        <v>5.3064399159992351E-2</v>
      </c>
      <c r="DN56" s="47">
        <f t="shared" si="74"/>
        <v>-8.2540384607223766E-2</v>
      </c>
      <c r="DO56" s="47">
        <f t="shared" si="74"/>
        <v>-0.11775069116744957</v>
      </c>
      <c r="DP56" s="47">
        <f t="shared" si="74"/>
        <v>-7.1585894711944056E-2</v>
      </c>
      <c r="DQ56" s="47">
        <f t="shared" si="74"/>
        <v>7.4931049568460459E-2</v>
      </c>
      <c r="DR56" s="47">
        <f t="shared" si="74"/>
        <v>-2.1268794816891754E-3</v>
      </c>
      <c r="DS56" s="47">
        <f t="shared" si="74"/>
        <v>1.249460335950903E-2</v>
      </c>
      <c r="DT56" s="47">
        <f t="shared" si="74"/>
        <v>0.13159090308224938</v>
      </c>
      <c r="DU56" s="47">
        <f t="shared" si="74"/>
        <v>0.14013553526340794</v>
      </c>
      <c r="DV56" s="47">
        <f t="shared" si="74"/>
        <v>-2.769832484276874E-2</v>
      </c>
      <c r="DW56" s="47">
        <f t="shared" si="74"/>
        <v>8.2683297184560592E-2</v>
      </c>
      <c r="DX56" s="47">
        <f t="shared" si="74"/>
        <v>-0.19777189437147871</v>
      </c>
      <c r="DY56" s="47">
        <f t="shared" si="74"/>
        <v>5.5573657359418729E-2</v>
      </c>
      <c r="DZ56" s="47">
        <f t="shared" ref="DZ56:FD56" si="75">SUM(DZ57:DZ59)</f>
        <v>-9.9530103261195879E-2</v>
      </c>
      <c r="EA56" s="47">
        <f t="shared" si="75"/>
        <v>-2.6820704727536369E-2</v>
      </c>
      <c r="EB56" s="47">
        <f t="shared" si="75"/>
        <v>-4.70696832822982E-2</v>
      </c>
      <c r="EC56" s="47">
        <f t="shared" si="75"/>
        <v>6.8927345090565181E-2</v>
      </c>
      <c r="ED56" s="47">
        <f t="shared" si="75"/>
        <v>-7.8381763691493786E-2</v>
      </c>
      <c r="EE56" s="47">
        <f t="shared" si="75"/>
        <v>7.3931406568076286E-3</v>
      </c>
      <c r="EF56" s="47">
        <f t="shared" si="75"/>
        <v>8.57767921301619E-2</v>
      </c>
      <c r="EG56" s="47">
        <f t="shared" si="75"/>
        <v>-1.5613860965481579E-2</v>
      </c>
      <c r="EH56" s="47">
        <f t="shared" si="75"/>
        <v>-9.4004345680210308E-2</v>
      </c>
      <c r="EI56" s="47">
        <f t="shared" si="75"/>
        <v>9.0653039189100851E-2</v>
      </c>
      <c r="EJ56" s="47">
        <f t="shared" si="75"/>
        <v>9.5249561804981592E-2</v>
      </c>
      <c r="EK56" s="47">
        <f t="shared" si="75"/>
        <v>-9.3093070599645472E-2</v>
      </c>
      <c r="EL56" s="47">
        <f t="shared" si="75"/>
        <v>3.3555066023244234E-2</v>
      </c>
      <c r="EM56" s="47">
        <f t="shared" si="75"/>
        <v>4.7480630064155427E-2</v>
      </c>
      <c r="EN56" s="47">
        <f t="shared" si="75"/>
        <v>-6.1178616133576988E-2</v>
      </c>
      <c r="EO56" s="47">
        <f t="shared" si="75"/>
        <v>-3.7587678817353844E-2</v>
      </c>
      <c r="EP56" s="47">
        <f t="shared" si="75"/>
        <v>0.10925648756871172</v>
      </c>
      <c r="EQ56" s="47">
        <f t="shared" si="75"/>
        <v>-3.3315749695133803E-2</v>
      </c>
      <c r="ER56" s="47">
        <f t="shared" si="75"/>
        <v>1.9730659373529826E-2</v>
      </c>
      <c r="ES56" s="47">
        <f t="shared" si="75"/>
        <v>-7.3301961083341749E-2</v>
      </c>
      <c r="ET56" s="47">
        <f t="shared" si="75"/>
        <v>-9.5369414807077252E-2</v>
      </c>
      <c r="EU56" s="47">
        <f t="shared" si="75"/>
        <v>0.14756224422778169</v>
      </c>
      <c r="EV56" s="47">
        <f t="shared" si="75"/>
        <v>-6.1928342635833696E-2</v>
      </c>
      <c r="EW56" s="47">
        <f t="shared" si="75"/>
        <v>3.8772574895414816E-2</v>
      </c>
      <c r="EX56" s="47">
        <f t="shared" si="75"/>
        <v>0.13023277621466658</v>
      </c>
      <c r="EY56" s="47">
        <f t="shared" si="75"/>
        <v>-5.7396309652185756E-2</v>
      </c>
      <c r="EZ56" s="47">
        <f t="shared" si="75"/>
        <v>0.11485159682637787</v>
      </c>
      <c r="FA56" s="47">
        <f t="shared" si="75"/>
        <v>-7.1549227627850528E-2</v>
      </c>
      <c r="FB56" s="47">
        <f t="shared" si="75"/>
        <v>-0.14737386852422354</v>
      </c>
      <c r="FC56" s="47">
        <f t="shared" si="75"/>
        <v>5.782912483049811E-2</v>
      </c>
      <c r="FD56" s="47">
        <f t="shared" si="75"/>
        <v>8.8183495826587716E-2</v>
      </c>
      <c r="FE56" s="47">
        <f t="shared" ref="FE56:FP56" si="76">SUM(FE57:FE59)</f>
        <v>-0.13492433561572897</v>
      </c>
      <c r="FF56" s="47">
        <f t="shared" si="76"/>
        <v>-2.3618476650216432E-2</v>
      </c>
      <c r="FG56" s="47">
        <f t="shared" si="76"/>
        <v>0.18623466190832672</v>
      </c>
      <c r="FH56" s="47">
        <f t="shared" si="76"/>
        <v>-0.18577813786890507</v>
      </c>
      <c r="FI56" s="47">
        <f t="shared" si="76"/>
        <v>2.1872071272200835E-2</v>
      </c>
      <c r="FJ56" s="47">
        <f t="shared" si="76"/>
        <v>4.6173115514825731E-2</v>
      </c>
      <c r="FK56" s="47">
        <f t="shared" si="76"/>
        <v>7.2209622795831277E-2</v>
      </c>
      <c r="FL56" s="47">
        <f t="shared" si="76"/>
        <v>-1.3887202839914988E-2</v>
      </c>
      <c r="FM56" s="47">
        <f t="shared" si="76"/>
        <v>-6.579079165051209E-2</v>
      </c>
      <c r="FN56" s="47">
        <f t="shared" si="76"/>
        <v>-0.1638219931621068</v>
      </c>
      <c r="FO56" s="47">
        <f t="shared" si="76"/>
        <v>0.21819609741999912</v>
      </c>
      <c r="FP56" s="47">
        <f t="shared" si="76"/>
        <v>-0.13517368519662751</v>
      </c>
      <c r="FQ56" s="47">
        <f t="shared" ref="FQ56:FS56" si="77">SUM(FQ57:FQ59)</f>
        <v>0.10157088916563418</v>
      </c>
      <c r="FR56" s="47">
        <f t="shared" si="77"/>
        <v>-6.0176582584282122E-2</v>
      </c>
      <c r="FS56" s="47">
        <f t="shared" si="77"/>
        <v>0.15324993144029639</v>
      </c>
      <c r="FT56" s="47">
        <f t="shared" ref="FT56:FU56" si="78">SUM(FT57:FT59)</f>
        <v>3.9065710157653423E-3</v>
      </c>
      <c r="FU56" s="47">
        <f t="shared" si="78"/>
        <v>-0.18183514209362803</v>
      </c>
      <c r="FV56" s="47">
        <f t="shared" ref="FV56" si="79">SUM(FV57:FV59)</f>
        <v>9.7335414182154342E-2</v>
      </c>
    </row>
    <row r="57" spans="1:178" ht="15" x14ac:dyDescent="0.25">
      <c r="A57" s="50" t="s">
        <v>43</v>
      </c>
      <c r="B57" s="47">
        <f>(SUMPRODUCT(--(B$9=Quarterly_kt!$B$9:C$9),Quarterly_kt!$B57:C57)/INDEX(Fuel_Properties!$B$31:$IV$42,MATCH("D_Jet/Kero",Fuel_Properties!$B$31:$B$42,0),MATCH(YEAR(B$9),Fuel_Properties!$B$31:$EI$31,0)))/158.987295</f>
        <v>-6.1939584876242633E-2</v>
      </c>
      <c r="C57" s="47">
        <f>(SUMPRODUCT(--(C$9=Quarterly_kt!$B$9:D$9),Quarterly_kt!$B57:D57)/INDEX(Fuel_Properties!$B$31:$IV$42,MATCH("D_Jet/Kero",Fuel_Properties!$B$31:$B$42,0),MATCH(YEAR(C$9),Fuel_Properties!$B$31:$EI$31,0)))/158.987295</f>
        <v>4.7466682769976454E-2</v>
      </c>
      <c r="D57" s="47">
        <f>(SUMPRODUCT(--(D$9=Quarterly_kt!$B$9:E$9),Quarterly_kt!$B57:E57)/INDEX(Fuel_Properties!$B$31:$IV$42,MATCH("D_Jet/Kero",Fuel_Properties!$B$31:$B$42,0),MATCH(YEAR(D$9),Fuel_Properties!$B$31:$EI$31,0)))/158.987295</f>
        <v>-1.9423949624830152E-2</v>
      </c>
      <c r="E57" s="47">
        <f>(SUMPRODUCT(--(E$9=Quarterly_kt!$B$9:F$9),Quarterly_kt!$B57:F57)/INDEX(Fuel_Properties!$B$31:$IV$42,MATCH("D_Jet/Kero",Fuel_Properties!$B$31:$B$42,0),MATCH(YEAR(E$9),Fuel_Properties!$B$31:$EI$31,0)))/158.987295</f>
        <v>2.2893643725839753E-3</v>
      </c>
      <c r="F57" s="47">
        <f>(SUMPRODUCT(--(F$9=Quarterly_kt!$B$9:G$9),Quarterly_kt!$B57:G57)/INDEX(Fuel_Properties!$B$31:$IV$42,MATCH("D_Jet/Kero",Fuel_Properties!$B$31:$B$42,0),MATCH(YEAR(F$9),Fuel_Properties!$B$31:$EI$31,0)))/158.987295</f>
        <v>0.18270553594905486</v>
      </c>
      <c r="G57" s="47">
        <f>(SUMPRODUCT(--(G$9=Quarterly_kt!$B$9:H$9),Quarterly_kt!$B57:H57)/INDEX(Fuel_Properties!$B$31:$IV$42,MATCH("D_Jet/Kero",Fuel_Properties!$B$31:$B$42,0),MATCH(YEAR(G$9),Fuel_Properties!$B$31:$EI$31,0)))/158.987295</f>
        <v>0.30944443074826272</v>
      </c>
      <c r="H57" s="47">
        <f>(SUMPRODUCT(--(H$9=Quarterly_kt!$B$9:I$9),Quarterly_kt!$B57:I57)/INDEX(Fuel_Properties!$B$31:$IV$42,MATCH("D_Jet/Kero",Fuel_Properties!$B$31:$B$42,0),MATCH(YEAR(H$9),Fuel_Properties!$B$31:$EI$31,0)))/158.987295</f>
        <v>0.29005216782755133</v>
      </c>
      <c r="I57" s="47">
        <f>(SUMPRODUCT(--(I$9=Quarterly_kt!$B$9:J$9),Quarterly_kt!$B57:J57)/INDEX(Fuel_Properties!$B$31:$IV$42,MATCH("D_Jet/Kero",Fuel_Properties!$B$31:$B$42,0),MATCH(YEAR(I$9),Fuel_Properties!$B$31:$EI$31,0)))/158.987295</f>
        <v>0.32092293931530136</v>
      </c>
      <c r="J57" s="47">
        <f>(SUMPRODUCT(--(J$9=Quarterly_kt!$B$9:K$9),Quarterly_kt!$B57:K57)/INDEX(Fuel_Properties!$B$31:$IV$42,MATCH("D_Jet/Kero",Fuel_Properties!$B$31:$B$42,0),MATCH(YEAR(J$9),Fuel_Properties!$B$31:$EI$31,0)))/158.987295</f>
        <v>-0.13694201352546445</v>
      </c>
      <c r="K57" s="47">
        <f>(SUMPRODUCT(--(K$9=Quarterly_kt!$B$9:L$9),Quarterly_kt!$B57:L57)/INDEX(Fuel_Properties!$B$31:$IV$42,MATCH("D_Jet/Kero",Fuel_Properties!$B$31:$B$42,0),MATCH(YEAR(K$9),Fuel_Properties!$B$31:$EI$31,0)))/158.987295</f>
        <v>6.3658588574688035E-2</v>
      </c>
      <c r="L57" s="47">
        <f>(SUMPRODUCT(--(L$9=Quarterly_kt!$B$9:M$9),Quarterly_kt!$B57:M57)/INDEX(Fuel_Properties!$B$31:$IV$42,MATCH("D_Jet/Kero",Fuel_Properties!$B$31:$B$42,0),MATCH(YEAR(L$9),Fuel_Properties!$B$31:$EI$31,0)))/158.987295</f>
        <v>0.10036763529632871</v>
      </c>
      <c r="M57" s="47">
        <f>(SUMPRODUCT(--(M$9=Quarterly_kt!$B$9:N$9),Quarterly_kt!$B57:N57)/INDEX(Fuel_Properties!$B$31:$IV$42,MATCH("D_Jet/Kero",Fuel_Properties!$B$31:$B$42,0),MATCH(YEAR(M$9),Fuel_Properties!$B$31:$EI$31,0)))/158.987295</f>
        <v>-6.2399042085965375E-2</v>
      </c>
      <c r="N57" s="47">
        <f>(SUMPRODUCT(--(N$9=Quarterly_kt!$B$9:O$9),Quarterly_kt!$B57:O57)/INDEX(Fuel_Properties!$B$31:$IV$42,MATCH("D_Jet/Kero",Fuel_Properties!$B$31:$B$42,0),MATCH(YEAR(N$9),Fuel_Properties!$B$31:$EI$31,0)))/158.987295</f>
        <v>-2.0208195551770679E-2</v>
      </c>
      <c r="O57" s="47">
        <f>(SUMPRODUCT(--(O$9=Quarterly_kt!$B$9:P$9),Quarterly_kt!$B57:P57)/INDEX(Fuel_Properties!$B$31:$IV$42,MATCH("D_Jet/Kero",Fuel_Properties!$B$31:$B$42,0),MATCH(YEAR(O$9),Fuel_Properties!$B$31:$EI$31,0)))/158.987295</f>
        <v>-2.3392709315711017E-2</v>
      </c>
      <c r="P57" s="47">
        <f>(SUMPRODUCT(--(P$9=Quarterly_kt!$B$9:Q$9),Quarterly_kt!$B57:Q57)/INDEX(Fuel_Properties!$B$31:$IV$42,MATCH("D_Jet/Kero",Fuel_Properties!$B$31:$B$42,0),MATCH(YEAR(P$9),Fuel_Properties!$B$31:$EI$31,0)))/158.987295</f>
        <v>-1.5011576076285928E-2</v>
      </c>
      <c r="Q57" s="47">
        <f>(SUMPRODUCT(--(Q$9=Quarterly_kt!$B$9:R$9),Quarterly_kt!$B57:R57)/INDEX(Fuel_Properties!$B$31:$IV$42,MATCH("D_Jet/Kero",Fuel_Properties!$B$31:$B$42,0),MATCH(YEAR(Q$9),Fuel_Properties!$B$31:$EI$31,0)))/158.987295</f>
        <v>1.8148559784048075E-2</v>
      </c>
      <c r="R57" s="47">
        <f>(SUMPRODUCT(--(R$9=Quarterly_kt!$B$9:S$9),Quarterly_kt!$B57:S57)/INDEX(Fuel_Properties!$B$31:$IV$42,MATCH("D_Jet/Kero",Fuel_Properties!$B$31:$B$42,0),MATCH(YEAR(R$9),Fuel_Properties!$B$31:$EI$31,0)))/158.987295</f>
        <v>3.0728181319215387E-2</v>
      </c>
      <c r="S57" s="47">
        <f>(SUMPRODUCT(--(S$9=Quarterly_kt!$B$9:T$9),Quarterly_kt!$B57:T57)/INDEX(Fuel_Properties!$B$31:$IV$42,MATCH("D_Jet/Kero",Fuel_Properties!$B$31:$B$42,0),MATCH(YEAR(S$9),Fuel_Properties!$B$31:$EI$31,0)))/158.987295</f>
        <v>2.8335835158245268E-2</v>
      </c>
      <c r="T57" s="47">
        <f>(SUMPRODUCT(--(T$9=Quarterly_kt!$B$9:U$9),Quarterly_kt!$B57:U57)/INDEX(Fuel_Properties!$B$31:$IV$42,MATCH("D_Jet/Kero",Fuel_Properties!$B$31:$B$42,0),MATCH(YEAR(T$9),Fuel_Properties!$B$31:$EI$31,0)))/158.987295</f>
        <v>3.2502636749868731E-2</v>
      </c>
      <c r="U57" s="47">
        <f>(SUMPRODUCT(--(U$9=Quarterly_kt!$B$9:V$9),Quarterly_kt!$B57:V57)/INDEX(Fuel_Properties!$B$31:$IV$42,MATCH("D_Jet/Kero",Fuel_Properties!$B$31:$B$42,0),MATCH(YEAR(U$9),Fuel_Properties!$B$31:$EI$31,0)))/158.987295</f>
        <v>-8.8564338012072238E-2</v>
      </c>
      <c r="V57" s="47">
        <f>(SUMPRODUCT(--(V$9=Quarterly_kt!$B$9:W$9),Quarterly_kt!$B57:W57)/INDEX(Fuel_Properties!$B$31:$IV$42,MATCH("D_Jet/Kero",Fuel_Properties!$B$31:$B$42,0),MATCH(YEAR(V$9),Fuel_Properties!$B$31:$EI$31,0)))/158.987295</f>
        <v>-7.4725169988182211E-2</v>
      </c>
      <c r="W57" s="47">
        <f>(SUMPRODUCT(--(W$9=Quarterly_kt!$B$9:X$9),Quarterly_kt!$B57:X57)/INDEX(Fuel_Properties!$B$31:$IV$42,MATCH("D_Jet/Kero",Fuel_Properties!$B$31:$B$42,0),MATCH(YEAR(W$9),Fuel_Properties!$B$31:$EI$31,0)))/158.987295</f>
        <v>5.6037936234114384E-2</v>
      </c>
      <c r="X57" s="47">
        <f>(SUMPRODUCT(--(X$9=Quarterly_kt!$B$9:Y$9),Quarterly_kt!$B57:Y57)/INDEX(Fuel_Properties!$B$31:$IV$42,MATCH("D_Jet/Kero",Fuel_Properties!$B$31:$B$42,0),MATCH(YEAR(X$9),Fuel_Properties!$B$31:$EI$31,0)))/158.987295</f>
        <v>-0.15683334203604701</v>
      </c>
      <c r="Y57" s="47">
        <f>(SUMPRODUCT(--(Y$9=Quarterly_kt!$B$9:Z$9),Quarterly_kt!$B57:Z57)/INDEX(Fuel_Properties!$B$31:$IV$42,MATCH("D_Jet/Kero",Fuel_Properties!$B$31:$B$42,0),MATCH(YEAR(Y$9),Fuel_Properties!$B$31:$EI$31,0)))/158.987295</f>
        <v>0.16549173393651168</v>
      </c>
      <c r="Z57" s="47">
        <f>(SUMPRODUCT(--(Z$9=Quarterly_kt!$B$9:AA$9),Quarterly_kt!$B57:AA57)/INDEX(Fuel_Properties!$B$31:$IV$42,MATCH("D_Jet/Kero",Fuel_Properties!$B$31:$B$42,0),MATCH(YEAR(Z$9),Fuel_Properties!$B$31:$EI$31,0)))/158.987295</f>
        <v>-3.6217902807799116E-2</v>
      </c>
      <c r="AA57" s="47">
        <f>(SUMPRODUCT(--(AA$9=Quarterly_kt!$B$9:AB$9),Quarterly_kt!$B57:AB57)/INDEX(Fuel_Properties!$B$31:$IV$42,MATCH("D_Jet/Kero",Fuel_Properties!$B$31:$B$42,0),MATCH(YEAR(AA$9),Fuel_Properties!$B$31:$EI$31,0)))/158.987295</f>
        <v>-6.9298821907836122E-2</v>
      </c>
      <c r="AB57" s="47">
        <f>(SUMPRODUCT(--(AB$9=Quarterly_kt!$B$9:AC$9),Quarterly_kt!$B57:AC57)/INDEX(Fuel_Properties!$B$31:$IV$42,MATCH("D_Jet/Kero",Fuel_Properties!$B$31:$B$42,0),MATCH(YEAR(AB$9),Fuel_Properties!$B$31:$EI$31,0)))/158.987295</f>
        <v>0.20578137822357781</v>
      </c>
      <c r="AC57" s="47">
        <f>(SUMPRODUCT(--(AC$9=Quarterly_kt!$B$9:AD$9),Quarterly_kt!$B57:AD57)/INDEX(Fuel_Properties!$B$31:$IV$42,MATCH("D_Jet/Kero",Fuel_Properties!$B$31:$B$42,0),MATCH(YEAR(AC$9),Fuel_Properties!$B$31:$EI$31,0)))/158.987295</f>
        <v>-3.7897298126096039E-2</v>
      </c>
      <c r="AD57" s="47">
        <f>(SUMPRODUCT(--(AD$9=Quarterly_kt!$B$9:AE$9),Quarterly_kt!$B57:AE57)/INDEX(Fuel_Properties!$B$31:$IV$42,MATCH("D_Jet/Kero",Fuel_Properties!$B$31:$B$42,0),MATCH(YEAR(AD$9),Fuel_Properties!$B$31:$EI$31,0)))/158.987295</f>
        <v>-4.6254666337431992E-2</v>
      </c>
      <c r="AE57" s="47">
        <f>(SUMPRODUCT(--(AE$9=Quarterly_kt!$B$9:AF$9),Quarterly_kt!$B57:AF57)/INDEX(Fuel_Properties!$B$31:$IV$42,MATCH("D_Jet/Kero",Fuel_Properties!$B$31:$B$42,0),MATCH(YEAR(AE$9),Fuel_Properties!$B$31:$EI$31,0)))/158.987295</f>
        <v>0.13021651057624717</v>
      </c>
      <c r="AF57" s="47">
        <f>(SUMPRODUCT(--(AF$9=Quarterly_kt!$B$9:AG$9),Quarterly_kt!$B57:AG57)/INDEX(Fuel_Properties!$B$31:$IV$42,MATCH("D_Jet/Kero",Fuel_Properties!$B$31:$B$42,0),MATCH(YEAR(AF$9),Fuel_Properties!$B$31:$EI$31,0)))/158.987295</f>
        <v>-0.13798767476138515</v>
      </c>
      <c r="AG57" s="47">
        <f>(SUMPRODUCT(--(AG$9=Quarterly_kt!$B$9:AH$9),Quarterly_kt!$B57:AH57)/INDEX(Fuel_Properties!$B$31:$IV$42,MATCH("D_Jet/Kero",Fuel_Properties!$B$31:$B$42,0),MATCH(YEAR(AG$9),Fuel_Properties!$B$31:$EI$31,0)))/158.987295</f>
        <v>0.11697146825458481</v>
      </c>
      <c r="AH57" s="47">
        <f>(SUMPRODUCT(--(AH$9=Quarterly_kt!$B$9:AI$9),Quarterly_kt!$B57:AI57)/INDEX(Fuel_Properties!$B$31:$IV$42,MATCH("D_Jet/Kero",Fuel_Properties!$B$31:$B$42,0),MATCH(YEAR(AH$9),Fuel_Properties!$B$31:$EI$31,0)))/158.987295</f>
        <v>8.0721878742666901E-3</v>
      </c>
      <c r="AI57" s="47">
        <f>(SUMPRODUCT(--(AI$9=Quarterly_kt!$B$9:AJ$9),Quarterly_kt!$B57:AJ57)/INDEX(Fuel_Properties!$B$31:$IV$42,MATCH("D_Jet/Kero",Fuel_Properties!$B$31:$B$42,0),MATCH(YEAR(AI$9),Fuel_Properties!$B$31:$EI$31,0)))/158.987295</f>
        <v>-0.12079763777693105</v>
      </c>
      <c r="AJ57" s="47">
        <f>(SUMPRODUCT(--(AJ$9=Quarterly_kt!$B$9:AK$9),Quarterly_kt!$B57:AK57)/INDEX(Fuel_Properties!$B$31:$IV$42,MATCH("D_Jet/Kero",Fuel_Properties!$B$31:$B$42,0),MATCH(YEAR(AJ$9),Fuel_Properties!$B$31:$EI$31,0)))/158.987295</f>
        <v>-9.135276797452746E-2</v>
      </c>
      <c r="AK57" s="47">
        <f>(SUMPRODUCT(--(AK$9=Quarterly_kt!$B$9:AL$9),Quarterly_kt!$B57:AL57)/INDEX(Fuel_Properties!$B$31:$IV$42,MATCH("D_Jet/Kero",Fuel_Properties!$B$31:$B$42,0),MATCH(YEAR(AK$9),Fuel_Properties!$B$31:$EI$31,0)))/158.987295</f>
        <v>0.16985657742887766</v>
      </c>
      <c r="AL57" s="47">
        <f>(SUMPRODUCT(--(AL$9=Quarterly_kt!$B$9:AM$9),Quarterly_kt!$B57:AM57)/INDEX(Fuel_Properties!$B$31:$IV$42,MATCH("D_Jet/Kero",Fuel_Properties!$B$31:$B$42,0),MATCH(YEAR(AL$9),Fuel_Properties!$B$31:$EI$31,0)))/158.987295</f>
        <v>4.4440602526630013E-3</v>
      </c>
      <c r="AM57" s="47">
        <f>(SUMPRODUCT(--(AM$9=Quarterly_kt!$B$9:AN$9),Quarterly_kt!$B57:AN57)/INDEX(Fuel_Properties!$B$31:$IV$42,MATCH("D_Jet/Kero",Fuel_Properties!$B$31:$B$42,0),MATCH(YEAR(AM$9),Fuel_Properties!$B$31:$EI$31,0)))/158.987295</f>
        <v>-5.9483865307034908E-2</v>
      </c>
      <c r="AN57" s="47">
        <f>(SUMPRODUCT(--(AN$9=Quarterly_kt!$B$9:AO$9),Quarterly_kt!$B57:AO57)/INDEX(Fuel_Properties!$B$31:$IV$42,MATCH("D_Jet/Kero",Fuel_Properties!$B$31:$B$42,0),MATCH(YEAR(AN$9),Fuel_Properties!$B$31:$EI$31,0)))/158.987295</f>
        <v>-8.7645423592626739E-2</v>
      </c>
      <c r="AO57" s="47">
        <f>(SUMPRODUCT(--(AO$9=Quarterly_kt!$B$9:AP$9),Quarterly_kt!$B57:AP57)/INDEX(Fuel_Properties!$B$31:$IV$42,MATCH("D_Jet/Kero",Fuel_Properties!$B$31:$B$42,0),MATCH(YEAR(AO$9),Fuel_Properties!$B$31:$EI$31,0)))/158.987295</f>
        <v>-2.2022259362572557E-3</v>
      </c>
      <c r="AP57" s="47">
        <f>(SUMPRODUCT(--(AP$9=Quarterly_kt!$B$9:AQ$9),Quarterly_kt!$B57:AQ57)/INDEX(Fuel_Properties!$B$31:$IV$42,MATCH("D_Jet/Kero",Fuel_Properties!$B$31:$B$42,0),MATCH(YEAR(AP$9),Fuel_Properties!$B$31:$EI$31,0)))/158.987295</f>
        <v>-8.8968343489587029E-2</v>
      </c>
      <c r="AQ57" s="47">
        <f>(SUMPRODUCT(--(AQ$9=Quarterly_kt!$B$9:AR$9),Quarterly_kt!$B57:AR57)/INDEX(Fuel_Properties!$B$31:$IV$42,MATCH("D_Jet/Kero",Fuel_Properties!$B$31:$B$42,0),MATCH(YEAR(AQ$9),Fuel_Properties!$B$31:$EI$31,0)))/158.987295</f>
        <v>0.22960185804489272</v>
      </c>
      <c r="AR57" s="47">
        <f>(SUMPRODUCT(--(AR$9=Quarterly_kt!$B$9:AS$9),Quarterly_kt!$B57:AS57)/INDEX(Fuel_Properties!$B$31:$IV$42,MATCH("D_Jet/Kero",Fuel_Properties!$B$31:$B$42,0),MATCH(YEAR(AR$9),Fuel_Properties!$B$31:$EI$31,0)))/158.987295</f>
        <v>0.10988156820800124</v>
      </c>
      <c r="AS57" s="47">
        <f>(SUMPRODUCT(--(AS$9=Quarterly_kt!$B$9:AT$9),Quarterly_kt!$B57:AT57)/INDEX(Fuel_Properties!$B$31:$IV$42,MATCH("D_Jet/Kero",Fuel_Properties!$B$31:$B$42,0),MATCH(YEAR(AS$9),Fuel_Properties!$B$31:$EI$31,0)))/158.987295</f>
        <v>-0.28751723149804653</v>
      </c>
      <c r="AT57" s="47">
        <f>(SUMPRODUCT(--(AT$9=Quarterly_kt!$B$9:AU$9),Quarterly_kt!$B57:AU57)/INDEX(Fuel_Properties!$B$31:$IV$42,MATCH("D_Jet/Kero",Fuel_Properties!$B$31:$B$42,0),MATCH(YEAR(AT$9),Fuel_Properties!$B$31:$EI$31,0)))/158.987295</f>
        <v>5.0255112732431682E-2</v>
      </c>
      <c r="AU57" s="47">
        <f>(SUMPRODUCT(--(AU$9=Quarterly_kt!$B$9:AV$9),Quarterly_kt!$B57:AV57)/INDEX(Fuel_Properties!$B$31:$IV$42,MATCH("D_Jet/Kero",Fuel_Properties!$B$31:$B$42,0),MATCH(YEAR(AU$9),Fuel_Properties!$B$31:$EI$31,0)))/158.987295</f>
        <v>-9.3285656925774812E-2</v>
      </c>
      <c r="AV57" s="47">
        <f>(SUMPRODUCT(--(AV$9=Quarterly_kt!$B$9:AW$9),Quarterly_kt!$B57:AW57)/INDEX(Fuel_Properties!$B$31:$IV$42,MATCH("D_Jet/Kero",Fuel_Properties!$B$31:$B$42,0),MATCH(YEAR(AV$9),Fuel_Properties!$B$31:$EI$31,0)))/158.987295</f>
        <v>0.10558801979990257</v>
      </c>
      <c r="AW57" s="47">
        <f>(SUMPRODUCT(--(AW$9=Quarterly_kt!$B$9:AX$9),Quarterly_kt!$B57:AX57)/INDEX(Fuel_Properties!$B$31:$IV$42,MATCH("D_Jet/Kero",Fuel_Properties!$B$31:$B$42,0),MATCH(YEAR(AW$9),Fuel_Properties!$B$31:$EI$31,0)))/158.987295</f>
        <v>2.2188614559196261E-2</v>
      </c>
      <c r="AX57" s="47">
        <f>(SUMPRODUCT(--(AX$9=Quarterly_kt!$B$9:AY$9),Quarterly_kt!$B57:AY57)/INDEX(Fuel_Properties!$B$31:$IV$42,MATCH("D_Jet/Kero",Fuel_Properties!$B$31:$B$42,0),MATCH(YEAR(AX$9),Fuel_Properties!$B$31:$EI$31,0)))/158.987295</f>
        <v>0.10093007429443755</v>
      </c>
      <c r="AY57" s="47">
        <f>(SUMPRODUCT(--(AY$9=Quarterly_kt!$B$9:AZ$9),Quarterly_kt!$B57:AZ57)/INDEX(Fuel_Properties!$B$31:$IV$42,MATCH("D_Jet/Kero",Fuel_Properties!$B$31:$B$42,0),MATCH(YEAR(AY$9),Fuel_Properties!$B$31:$EI$31,0)))/158.987295</f>
        <v>-7.8321610905667097E-2</v>
      </c>
      <c r="AZ57" s="47">
        <f>(SUMPRODUCT(--(AZ$9=Quarterly_kt!$B$9:BA$9),Quarterly_kt!$B57:BA57)/INDEX(Fuel_Properties!$B$31:$IV$42,MATCH("D_Jet/Kero",Fuel_Properties!$B$31:$B$42,0),MATCH(YEAR(AZ$9),Fuel_Properties!$B$31:$EI$31,0)))/158.987295</f>
        <v>0.21516856431877507</v>
      </c>
      <c r="BA57" s="47">
        <f>(SUMPRODUCT(--(BA$9=Quarterly_kt!$B$9:BB$9),Quarterly_kt!$B57:BB57)/INDEX(Fuel_Properties!$B$31:$IV$42,MATCH("D_Jet/Kero",Fuel_Properties!$B$31:$B$42,0),MATCH(YEAR(BA$9),Fuel_Properties!$B$31:$EI$31,0)))/158.987295</f>
        <v>-0.34432357030704197</v>
      </c>
      <c r="BB57" s="47">
        <f>(SUMPRODUCT(--(BB$9=Quarterly_kt!$B$9:BC$9),Quarterly_kt!$B57:BC57)/INDEX(Fuel_Properties!$B$31:$IV$42,MATCH("D_Jet/Kero",Fuel_Properties!$B$31:$B$42,0),MATCH(YEAR(BB$9),Fuel_Properties!$B$31:$EI$31,0)))/158.987295</f>
        <v>0.195316844188341</v>
      </c>
      <c r="BC57" s="47">
        <f>(SUMPRODUCT(--(BC$9=Quarterly_kt!$B$9:BD$9),Quarterly_kt!$B57:BD57)/INDEX(Fuel_Properties!$B$31:$IV$42,MATCH("D_Jet/Kero",Fuel_Properties!$B$31:$B$42,0),MATCH(YEAR(BC$9),Fuel_Properties!$B$31:$EI$31,0)))/158.987295</f>
        <v>-1.1755767228078293E-2</v>
      </c>
      <c r="BD57" s="47">
        <f>(SUMPRODUCT(--(BD$9=Quarterly_kt!$B$9:BE$9),Quarterly_kt!$B57:BE57)/INDEX(Fuel_Properties!$B$31:$IV$42,MATCH("D_Jet/Kero",Fuel_Properties!$B$31:$B$42,0),MATCH(YEAR(BD$9),Fuel_Properties!$B$31:$EI$31,0)))/158.987295</f>
        <v>-7.7592816710934445E-2</v>
      </c>
      <c r="BE57" s="47">
        <f>(SUMPRODUCT(--(BE$9=Quarterly_kt!$B$9:BF$9),Quarterly_kt!$B57:BF57)/INDEX(Fuel_Properties!$B$31:$IV$42,MATCH("D_Jet/Kero",Fuel_Properties!$B$31:$B$42,0),MATCH(YEAR(BE$9),Fuel_Properties!$B$31:$EI$31,0)))/158.987295</f>
        <v>0.10433639498720959</v>
      </c>
      <c r="BF57" s="47">
        <f>(SUMPRODUCT(--(BF$9=Quarterly_kt!$B$9:BG$9),Quarterly_kt!$B57:BG57)/INDEX(Fuel_Properties!$B$31:$IV$42,MATCH("D_Jet/Kero",Fuel_Properties!$B$31:$B$42,0),MATCH(YEAR(BF$9),Fuel_Properties!$B$31:$EI$31,0)))/158.987295</f>
        <v>1.5288834737325495E-3</v>
      </c>
      <c r="BG57" s="47">
        <f>(SUMPRODUCT(--(BG$9=Quarterly_kt!$B$9:BH$9),Quarterly_kt!$B57:BH57)/INDEX(Fuel_Properties!$B$31:$IV$42,MATCH("D_Jet/Kero",Fuel_Properties!$B$31:$B$42,0),MATCH(YEAR(BG$9),Fuel_Properties!$B$31:$EI$31,0)))/158.987295</f>
        <v>1.7055368491949146E-2</v>
      </c>
      <c r="BH57" s="47">
        <f>(SUMPRODUCT(--(BH$9=Quarterly_kt!$B$9:BI$9),Quarterly_kt!$B57:BI57)/INDEX(Fuel_Properties!$B$31:$IV$42,MATCH("D_Jet/Kero",Fuel_Properties!$B$31:$B$42,0),MATCH(YEAR(BH$9),Fuel_Properties!$B$31:$EI$31,0)))/158.987295</f>
        <v>-4.6183371253164544E-3</v>
      </c>
      <c r="BI57" s="47">
        <f>(SUMPRODUCT(--(BI$9=Quarterly_kt!$B$9:BJ$9),Quarterly_kt!$B57:BJ57)/INDEX(Fuel_Properties!$B$31:$IV$42,MATCH("D_Jet/Kero",Fuel_Properties!$B$31:$B$42,0),MATCH(YEAR(BI$9),Fuel_Properties!$B$31:$EI$31,0)))/158.987295</f>
        <v>-6.8831443022083674E-2</v>
      </c>
      <c r="BJ57" s="47">
        <f>(SUMPRODUCT(--(BJ$9=Quarterly_kt!$B$9:BK$9),Quarterly_kt!$B57:BK57)/INDEX(Fuel_Properties!$B$31:$IV$42,MATCH("D_Jet/Kero",Fuel_Properties!$B$31:$B$42,0),MATCH(YEAR(BJ$9),Fuel_Properties!$B$31:$EI$31,0)))/158.987295</f>
        <v>0.10555633309578376</v>
      </c>
      <c r="BK57" s="47">
        <f>(SUMPRODUCT(--(BK$9=Quarterly_kt!$B$9:BL$9),Quarterly_kt!$B57:BL57)/INDEX(Fuel_Properties!$B$31:$IV$42,MATCH("D_Jet/Kero",Fuel_Properties!$B$31:$B$42,0),MATCH(YEAR(BK$9),Fuel_Properties!$B$31:$EI$31,0)))/158.987295</f>
        <v>-9.6153303648527075E-2</v>
      </c>
      <c r="BL57" s="47">
        <f>(SUMPRODUCT(--(BL$9=Quarterly_kt!$B$9:BM$9),Quarterly_kt!$B57:BM57)/INDEX(Fuel_Properties!$B$31:$IV$42,MATCH("D_Jet/Kero",Fuel_Properties!$B$31:$B$42,0),MATCH(YEAR(BL$9),Fuel_Properties!$B$31:$EI$31,0)))/158.987295</f>
        <v>0.15376765341255219</v>
      </c>
      <c r="BM57" s="47">
        <f>(SUMPRODUCT(--(BM$9=Quarterly_kt!$B$9:BN$9),Quarterly_kt!$B57:BN57)/INDEX(Fuel_Properties!$B$31:$IV$42,MATCH("D_Jet/Kero",Fuel_Properties!$B$31:$B$42,0),MATCH(YEAR(BM$9),Fuel_Properties!$B$31:$EI$31,0)))/158.987295</f>
        <v>-9.2857886420170899E-2</v>
      </c>
      <c r="BN57" s="47">
        <f>(SUMPRODUCT(--(BN$9=Quarterly_kt!$B$9:BO$9),Quarterly_kt!$B57:BO57)/INDEX(Fuel_Properties!$B$31:$IV$42,MATCH("D_Jet/Kero",Fuel_Properties!$B$31:$B$42,0),MATCH(YEAR(BN$9),Fuel_Properties!$B$31:$EI$31,0)))/158.987295</f>
        <v>-3.8704089440441743E-2</v>
      </c>
      <c r="BO57" s="47">
        <f>(SUMPRODUCT(--(BO$9=Quarterly_kt!$B$9:BP$9),Quarterly_kt!$B57:BP57)/INDEX(Fuel_Properties!$B$31:$IV$42,MATCH("D_Jet/Kero",Fuel_Properties!$B$31:$B$42,0),MATCH(YEAR(BO$9),Fuel_Properties!$B$31:$EI$31,0)))/158.987295</f>
        <v>0.17452501264267983</v>
      </c>
      <c r="BP57" s="47">
        <f>(SUMPRODUCT(--(BP$9=Quarterly_kt!$B$9:BQ$9),Quarterly_kt!$B57:BQ57)/INDEX(Fuel_Properties!$B$31:$IV$42,MATCH("D_Jet/Kero",Fuel_Properties!$B$31:$B$42,0),MATCH(YEAR(BP$9),Fuel_Properties!$B$31:$EI$31,0)))/158.987295</f>
        <v>-5.7271591807140136E-2</v>
      </c>
      <c r="BQ57" s="47">
        <f>(SUMPRODUCT(--(BQ$9=Quarterly_kt!$B$9:BR$9),Quarterly_kt!$B57:BR57)/INDEX(Fuel_Properties!$B$31:$IV$42,MATCH("D_Jet/Kero",Fuel_Properties!$B$31:$B$42,0),MATCH(YEAR(BQ$9),Fuel_Properties!$B$31:$EI$31,0)))/158.987295</f>
        <v>-7.5070401160791278E-2</v>
      </c>
      <c r="BR57" s="47">
        <f>(SUMPRODUCT(--(BR$9=Quarterly_kt!$B$9:BS$9),Quarterly_kt!$B57:BS57)/INDEX(Fuel_Properties!$B$31:$IV$42,MATCH("D_Jet/Kero",Fuel_Properties!$B$31:$B$42,0),MATCH(YEAR(BR$9),Fuel_Properties!$B$31:$EI$31,0)))/158.987295</f>
        <v>-5.4352470995267027E-3</v>
      </c>
      <c r="BS57" s="47">
        <f>(SUMPRODUCT(--(BS$9=Quarterly_kt!$B$9:BT$9),Quarterly_kt!$B57:BT57)/INDEX(Fuel_Properties!$B$31:$IV$42,MATCH("D_Jet/Kero",Fuel_Properties!$B$31:$B$42,0),MATCH(YEAR(BS$9),Fuel_Properties!$B$31:$EI$31,0)))/158.987295</f>
        <v>-8.7328948288161706E-2</v>
      </c>
      <c r="BT57" s="47">
        <f>(SUMPRODUCT(--(BT$9=Quarterly_kt!$B$9:BU$9),Quarterly_kt!$B57:BU57)/INDEX(Fuel_Properties!$B$31:$IV$42,MATCH("D_Jet/Kero",Fuel_Properties!$B$31:$B$42,0),MATCH(YEAR(BT$9),Fuel_Properties!$B$31:$EI$31,0)))/158.987295</f>
        <v>0.16752463067490078</v>
      </c>
      <c r="BU57" s="47">
        <f>(SUMPRODUCT(--(BU$9=Quarterly_kt!$B$9:BV$9),Quarterly_kt!$B57:BV57)/INDEX(Fuel_Properties!$B$31:$IV$42,MATCH("D_Jet/Kero",Fuel_Properties!$B$31:$B$42,0),MATCH(YEAR(BU$9),Fuel_Properties!$B$31:$EI$31,0)))/158.987295</f>
        <v>0.17046839224267363</v>
      </c>
      <c r="BV57" s="47">
        <f>(SUMPRODUCT(--(BV$9=Quarterly_kt!$B$9:BW$9),Quarterly_kt!$B57:BW57)/INDEX(Fuel_Properties!$B$31:$IV$42,MATCH("D_Jet/Kero",Fuel_Properties!$B$31:$B$42,0),MATCH(YEAR(BV$9),Fuel_Properties!$B$31:$EI$31,0)))/158.987295</f>
        <v>-0.15819114917684016</v>
      </c>
      <c r="BW57" s="47">
        <f>(SUMPRODUCT(--(BW$9=Quarterly_kt!$B$9:BX$9),Quarterly_kt!$B57:BX57)/INDEX(Fuel_Properties!$B$31:$IV$42,MATCH("D_Jet/Kero",Fuel_Properties!$B$31:$B$42,0),MATCH(YEAR(BW$9),Fuel_Properties!$B$31:$EI$31,0)))/158.987295</f>
        <v>-0.18866389391474489</v>
      </c>
      <c r="BX57" s="47">
        <f>(SUMPRODUCT(--(BX$9=Quarterly_kt!$B$9:BY$9),Quarterly_kt!$B57:BY57)/INDEX(Fuel_Properties!$B$31:$IV$42,MATCH("D_Jet/Kero",Fuel_Properties!$B$31:$B$42,0),MATCH(YEAR(BX$9),Fuel_Properties!$B$31:$EI$31,0)))/158.987295</f>
        <v>0.16917024139782799</v>
      </c>
      <c r="BY57" s="47">
        <f>(SUMPRODUCT(--(BY$9=Quarterly_kt!$B$9:BZ$9),Quarterly_kt!$B57:BZ57)/INDEX(Fuel_Properties!$B$31:$IV$42,MATCH("D_Jet/Kero",Fuel_Properties!$B$31:$B$42,0),MATCH(YEAR(BY$9),Fuel_Properties!$B$31:$EI$31,0)))/158.987295</f>
        <v>0.12173992699492178</v>
      </c>
      <c r="BZ57" s="47">
        <f>(SUMPRODUCT(--(BZ$9=Quarterly_kt!$B$9:CA$9),Quarterly_kt!$B57:CA57)/INDEX(Fuel_Properties!$B$31:$IV$42,MATCH("D_Jet/Kero",Fuel_Properties!$B$31:$B$42,0),MATCH(YEAR(BZ$9),Fuel_Properties!$B$31:$EI$31,0)))/158.987295</f>
        <v>1.7970194253583625E-2</v>
      </c>
      <c r="CA57" s="47">
        <f>(SUMPRODUCT(--(CA$9=Quarterly_kt!$B$9:CB$9),Quarterly_kt!$B57:CB57)/INDEX(Fuel_Properties!$B$31:$IV$42,MATCH("D_Jet/Kero",Fuel_Properties!$B$31:$B$42,0),MATCH(YEAR(CA$9),Fuel_Properties!$B$31:$EI$31,0)))/158.987295</f>
        <v>-0.18606952128413118</v>
      </c>
      <c r="CB57" s="47">
        <f>(SUMPRODUCT(--(CB$9=Quarterly_kt!$B$9:CC$9),Quarterly_kt!$B57:CC57)/INDEX(Fuel_Properties!$B$31:$IV$42,MATCH("D_Jet/Kero",Fuel_Properties!$B$31:$B$42,0),MATCH(YEAR(CB$9),Fuel_Properties!$B$31:$EI$31,0)))/158.987295</f>
        <v>7.1714459658968555E-2</v>
      </c>
      <c r="CC57" s="47">
        <f>(SUMPRODUCT(--(CC$9=Quarterly_kt!$B$9:CD$9),Quarterly_kt!$B57:CD57)/INDEX(Fuel_Properties!$B$31:$IV$42,MATCH("D_Jet/Kero",Fuel_Properties!$B$31:$B$42,0),MATCH(YEAR(CC$9),Fuel_Properties!$B$31:$EI$31,0)))/158.987295</f>
        <v>-0.24747230491041311</v>
      </c>
      <c r="CD57" s="47">
        <f>(SUMPRODUCT(--(CD$9=Quarterly_kt!$B$9:CE$9),Quarterly_kt!$B57:CE57)/INDEX(Fuel_Properties!$B$31:$IV$42,MATCH("D_Jet/Kero",Fuel_Properties!$B$31:$B$42,0),MATCH(YEAR(CD$9),Fuel_Properties!$B$31:$EI$31,0)))/158.987295</f>
        <v>2.8527730061430858E-2</v>
      </c>
      <c r="CE57" s="47">
        <f>(SUMPRODUCT(--(CE$9=Quarterly_kt!$B$9:CF$9),Quarterly_kt!$B57:CF57)/INDEX(Fuel_Properties!$B$31:$IV$42,MATCH("D_Jet/Kero",Fuel_Properties!$B$31:$B$42,0),MATCH(YEAR(CE$9),Fuel_Properties!$B$31:$EI$31,0)))/158.987295</f>
        <v>-2.0314842410051812E-3</v>
      </c>
      <c r="CF57" s="47">
        <f>(SUMPRODUCT(--(CF$9=Quarterly_kt!$B$9:CG$9),Quarterly_kt!$B57:CG57)/INDEX(Fuel_Properties!$B$31:$IV$42,MATCH("D_Jet/Kero",Fuel_Properties!$B$31:$B$42,0),MATCH(YEAR(CF$9),Fuel_Properties!$B$31:$EI$31,0)))/158.987295</f>
        <v>0.1548196511452439</v>
      </c>
      <c r="CG57" s="47">
        <f>(SUMPRODUCT(--(CG$9=Quarterly_kt!$B$9:CH$9),Quarterly_kt!$B57:CH57)/INDEX(Fuel_Properties!$B$31:$IV$42,MATCH("D_Jet/Kero",Fuel_Properties!$B$31:$B$42,0),MATCH(YEAR(CG$9),Fuel_Properties!$B$31:$EI$31,0)))/158.987295</f>
        <v>0.19577342489095551</v>
      </c>
      <c r="CH57" s="47">
        <f>(SUMPRODUCT(--(CH$9=Quarterly_kt!$B$9:CI$9),Quarterly_kt!$B57:CI57)/INDEX(Fuel_Properties!$B$31:$IV$42,MATCH("D_Jet/Kero",Fuel_Properties!$B$31:$B$42,0),MATCH(YEAR(CH$9),Fuel_Properties!$B$31:$EI$31,0)))/158.987295</f>
        <v>-0.42505405616597303</v>
      </c>
      <c r="CI57" s="47">
        <f>(SUMPRODUCT(--(CI$9=Quarterly_kt!$B$9:CJ$9),Quarterly_kt!$B57:CJ57)/INDEX(Fuel_Properties!$B$31:$IV$42,MATCH("D_Jet/Kero",Fuel_Properties!$B$31:$B$42,0),MATCH(YEAR(CI$9),Fuel_Properties!$B$31:$EI$31,0)))/158.987295</f>
        <v>0.29017696441717489</v>
      </c>
      <c r="CJ57" s="47">
        <f>(SUMPRODUCT(--(CJ$9=Quarterly_kt!$B$9:CK$9),Quarterly_kt!$B57:CK57)/INDEX(Fuel_Properties!$B$31:$IV$42,MATCH("D_Jet/Kero",Fuel_Properties!$B$31:$B$42,0),MATCH(YEAR(CJ$9),Fuel_Properties!$B$31:$EI$31,0)))/158.987295</f>
        <v>-8.5326220977126319E-2</v>
      </c>
      <c r="CK57" s="47">
        <f>(SUMPRODUCT(--(CK$9=Quarterly_kt!$B$9:CL$9),Quarterly_kt!$B57:CL57)/INDEX(Fuel_Properties!$B$31:$IV$42,MATCH("D_Jet/Kero",Fuel_Properties!$B$31:$B$42,0),MATCH(YEAR(CK$9),Fuel_Properties!$B$31:$EI$31,0)))/158.987295</f>
        <v>9.9078085812548969E-2</v>
      </c>
      <c r="CL57" s="47">
        <f>(SUMPRODUCT(--(CL$9=Quarterly_kt!$B$9:CM$9),Quarterly_kt!$B57:CM57)/INDEX(Fuel_Properties!$B$31:$IV$42,MATCH("D_Jet/Kero",Fuel_Properties!$B$31:$B$42,0),MATCH(YEAR(CL$9),Fuel_Properties!$B$31:$EI$31,0)))/158.987295</f>
        <v>-0.26736323795973133</v>
      </c>
      <c r="CM57" s="47">
        <f>(SUMPRODUCT(--(CM$9=Quarterly_kt!$B$9:CN$9),Quarterly_kt!$B57:CN57)/INDEX(Fuel_Properties!$B$31:$IV$42,MATCH("D_Jet/Kero",Fuel_Properties!$B$31:$B$42,0),MATCH(YEAR(CM$9),Fuel_Properties!$B$31:$EI$31,0)))/158.987295</f>
        <v>5.4849578472741876E-2</v>
      </c>
      <c r="CN57" s="47">
        <f>(SUMPRODUCT(--(CN$9=Quarterly_kt!$B$9:CO$9),Quarterly_kt!$B57:CO57)/INDEX(Fuel_Properties!$B$31:$IV$42,MATCH("D_Jet/Kero",Fuel_Properties!$B$31:$B$42,0),MATCH(YEAR(CN$9),Fuel_Properties!$B$31:$EI$31,0)))/158.987295</f>
        <v>0.19355534661856644</v>
      </c>
      <c r="CO57" s="47">
        <f>(SUMPRODUCT(--(CO$9=Quarterly_kt!$B$9:CP$9),Quarterly_kt!$B57:CP57)/INDEX(Fuel_Properties!$B$31:$IV$42,MATCH("D_Jet/Kero",Fuel_Properties!$B$31:$B$42,0),MATCH(YEAR(CO$9),Fuel_Properties!$B$31:$EI$31,0)))/158.987295</f>
        <v>-0.17388266254060861</v>
      </c>
      <c r="CP57" s="47">
        <f>(SUMPRODUCT(--(CP$9=Quarterly_kt!$B$9:CQ$9),Quarterly_kt!$B57:CQ57)/INDEX(Fuel_Properties!$B$31:$IV$42,MATCH("D_Jet/Kero",Fuel_Properties!$B$31:$B$42,0),MATCH(YEAR(CP$9),Fuel_Properties!$B$31:$EI$31,0)))/158.987295</f>
        <v>-7.2540809976711487E-2</v>
      </c>
      <c r="CQ57" s="47">
        <f>(SUMPRODUCT(--(CQ$9=Quarterly_kt!$B$9:CR$9),Quarterly_kt!$B57:CR57)/INDEX(Fuel_Properties!$B$31:$IV$42,MATCH("D_Jet/Kero",Fuel_Properties!$B$31:$B$42,0),MATCH(YEAR(CQ$9),Fuel_Properties!$B$31:$EI$31,0)))/158.987295</f>
        <v>0.43438512861231177</v>
      </c>
      <c r="CR57" s="47">
        <f>(SUMPRODUCT(--(CR$9=Quarterly_kt!$B$9:CS$9),Quarterly_kt!$B57:CS57)/INDEX(Fuel_Properties!$B$31:$IV$42,MATCH("D_Jet/Kero",Fuel_Properties!$B$31:$B$42,0),MATCH(YEAR(CR$9),Fuel_Properties!$B$31:$EI$31,0)))/158.987295</f>
        <v>-5.7901716433515139E-2</v>
      </c>
      <c r="CS57" s="47">
        <f>(SUMPRODUCT(--(CS$9=Quarterly_kt!$B$9:CT$9),Quarterly_kt!$B57:CT57)/INDEX(Fuel_Properties!$B$31:$IV$42,MATCH("D_Jet/Kero",Fuel_Properties!$B$31:$B$42,0),MATCH(YEAR(CS$9),Fuel_Properties!$B$31:$EI$31,0)))/158.987295</f>
        <v>9.2456602647277591E-2</v>
      </c>
      <c r="CT57" s="47">
        <f>(SUMPRODUCT(--(CT$9=Quarterly_kt!$B$9:CU$9),Quarterly_kt!$B57:CU57)/INDEX(Fuel_Properties!$B$31:$IV$42,MATCH("D_Jet/Kero",Fuel_Properties!$B$31:$B$42,0),MATCH(YEAR(CT$9),Fuel_Properties!$B$31:$EI$31,0)))/158.987295</f>
        <v>-0.21211006717063358</v>
      </c>
      <c r="CU57" s="47">
        <f>(SUMPRODUCT(--(CU$9=Quarterly_kt!$B$9:CV$9),Quarterly_kt!$B57:CV57)/INDEX(Fuel_Properties!$B$31:$IV$42,MATCH("D_Jet/Kero",Fuel_Properties!$B$31:$B$42,0),MATCH(YEAR(CU$9),Fuel_Properties!$B$31:$EI$31,0)))/158.987295</f>
        <v>5.4832349500056381E-2</v>
      </c>
      <c r="CV57" s="47">
        <f>(SUMPRODUCT(--(CV$9=Quarterly_kt!$B$9:CW$9),Quarterly_kt!$B57:CW57)/INDEX(Fuel_Properties!$B$31:$IV$42,MATCH("D_Jet/Kero",Fuel_Properties!$B$31:$B$42,0),MATCH(YEAR(CV$9),Fuel_Properties!$B$31:$EI$31,0)))/158.987295</f>
        <v>0.21358692701390156</v>
      </c>
      <c r="CW57" s="47">
        <f>(SUMPRODUCT(--(CW$9=Quarterly_kt!$B$9:CX$9),Quarterly_kt!$B57:CX57)/INDEX(Fuel_Properties!$B$31:$IV$42,MATCH("D_Jet/Kero",Fuel_Properties!$B$31:$B$42,0),MATCH(YEAR(CW$9),Fuel_Properties!$B$31:$EI$31,0)))/158.987295</f>
        <v>-0.2793071900393273</v>
      </c>
      <c r="CX57" s="47">
        <f>(SUMPRODUCT(--(CX$9=Quarterly_kt!$B$9:CY$9),Quarterly_kt!$B57:CY57)/INDEX(Fuel_Properties!$B$31:$IV$42,MATCH("D_Jet/Kero",Fuel_Properties!$B$31:$B$42,0),MATCH(YEAR(CX$9),Fuel_Properties!$B$31:$EI$31,0)))/158.987295</f>
        <v>0.20820890272499218</v>
      </c>
      <c r="CY57" s="47">
        <f>(SUMPRODUCT(--(CY$9=Quarterly_kt!$B$9:CZ$9),Quarterly_kt!$B57:CZ57)/INDEX(Fuel_Properties!$B$31:$IV$42,MATCH("D_Jet/Kero",Fuel_Properties!$B$31:$B$42,0),MATCH(YEAR(CY$9),Fuel_Properties!$B$31:$EI$31,0)))/158.987295</f>
        <v>-0.37175946241000185</v>
      </c>
      <c r="CZ57" s="47">
        <f>(SUMPRODUCT(--(CZ$9=Quarterly_kt!$B$9:DA$9),Quarterly_kt!$B57:DA57)/INDEX(Fuel_Properties!$B$31:$IV$42,MATCH("D_Jet/Kero",Fuel_Properties!$B$31:$B$42,0),MATCH(YEAR(CZ$9),Fuel_Properties!$B$31:$EI$31,0)))/158.987295</f>
        <v>0.21336239368538479</v>
      </c>
      <c r="DA57" s="47">
        <f>(SUMPRODUCT(--(DA$9=Quarterly_kt!$B$9:DB$9),Quarterly_kt!$B57:DB57)/INDEX(Fuel_Properties!$B$31:$IV$42,MATCH("D_Jet/Kero",Fuel_Properties!$B$31:$B$42,0),MATCH(YEAR(DA$9),Fuel_Properties!$B$31:$EI$31,0)))/158.987295</f>
        <v>4.231370135113207E-2</v>
      </c>
      <c r="DB57" s="47">
        <f>(SUMPRODUCT(--(DB$9=Quarterly_kt!$B$9:DC$9),Quarterly_kt!$B57:DC57)/INDEX(Fuel_Properties!$B$31:$IV$42,MATCH("D_Jet/Kero",Fuel_Properties!$B$31:$B$42,0),MATCH(YEAR(DB$9),Fuel_Properties!$B$31:$EI$31,0)))/158.987295</f>
        <v>2.4294039723671463E-2</v>
      </c>
      <c r="DC57" s="47">
        <f>(SUMPRODUCT(--(DC$9=Quarterly_kt!$B$9:DD$9),Quarterly_kt!$B57:DD57)/INDEX(Fuel_Properties!$B$31:$IV$42,MATCH("D_Jet/Kero",Fuel_Properties!$B$31:$B$42,0),MATCH(YEAR(DC$9),Fuel_Properties!$B$31:$EI$31,0)))/158.987295</f>
        <v>-4.1214639003370551E-2</v>
      </c>
      <c r="DD57" s="47">
        <f>(SUMPRODUCT(--(DD$9=Quarterly_kt!$B$9:DE$9),Quarterly_kt!$B57:DE57)/INDEX(Fuel_Properties!$B$31:$IV$42,MATCH("D_Jet/Kero",Fuel_Properties!$B$31:$B$42,0),MATCH(YEAR(DD$9),Fuel_Properties!$B$31:$EI$31,0)))/158.987295</f>
        <v>0.18905094703538092</v>
      </c>
      <c r="DE57" s="47">
        <f>(SUMPRODUCT(--(DE$9=Quarterly_kt!$B$9:DF$9),Quarterly_kt!$B57:DF57)/INDEX(Fuel_Properties!$B$31:$IV$42,MATCH("D_Jet/Kero",Fuel_Properties!$B$31:$B$42,0),MATCH(YEAR(DE$9),Fuel_Properties!$B$31:$EI$31,0)))/158.987295</f>
        <v>-0.24722528097297844</v>
      </c>
      <c r="DF57" s="47">
        <f>(SUMPRODUCT(--(DF$9=Quarterly_kt!$B$9:DG$9),Quarterly_kt!$B57:DG57)/INDEX(Fuel_Properties!$B$31:$IV$42,MATCH("D_Jet/Kero",Fuel_Properties!$B$31:$B$42,0),MATCH(YEAR(DF$9),Fuel_Properties!$B$31:$EI$31,0)))/158.987295</f>
        <v>5.2901980853929331E-2</v>
      </c>
      <c r="DG57" s="47">
        <f>(SUMPRODUCT(--(DG$9=Quarterly_kt!$B$9:DH$9),Quarterly_kt!$B57:DH57)/INDEX(Fuel_Properties!$B$31:$IV$42,MATCH("D_Jet/Kero",Fuel_Properties!$B$31:$B$42,0),MATCH(YEAR(DG$9),Fuel_Properties!$B$31:$EI$31,0)))/158.987295</f>
        <v>-8.6959689547764923E-2</v>
      </c>
      <c r="DH57" s="47">
        <f>(SUMPRODUCT(--(DH$9=Quarterly_kt!$B$9:DI$9),Quarterly_kt!$B57:DI57)/INDEX(Fuel_Properties!$B$31:$IV$42,MATCH("D_Jet/Kero",Fuel_Properties!$B$31:$B$42,0),MATCH(YEAR(DH$9),Fuel_Properties!$B$31:$EI$31,0)))/158.987295</f>
        <v>0.1552241045097357</v>
      </c>
      <c r="DI57" s="47">
        <f>(SUMPRODUCT(--(DI$9=Quarterly_kt!$B$9:DJ$9),Quarterly_kt!$B57:DJ57)/INDEX(Fuel_Properties!$B$31:$IV$42,MATCH("D_Jet/Kero",Fuel_Properties!$B$31:$B$42,0),MATCH(YEAR(DI$9),Fuel_Properties!$B$31:$EI$31,0)))/158.987295</f>
        <v>-0.17548777461447232</v>
      </c>
      <c r="DJ57" s="47">
        <f>(SUMPRODUCT(--(DJ$9=Quarterly_kt!$B$9:DK$9),Quarterly_kt!$B57:DK57)/INDEX(Fuel_Properties!$B$31:$IV$42,MATCH("D_Jet/Kero",Fuel_Properties!$B$31:$B$42,0),MATCH(YEAR(DJ$9),Fuel_Properties!$B$31:$EI$31,0)))/158.987295</f>
        <v>0.11750793414789942</v>
      </c>
      <c r="DK57" s="47">
        <f>(SUMPRODUCT(--(DK$9=Quarterly_kt!$B$9:DL$9),Quarterly_kt!$B57:DL57)/INDEX(Fuel_Properties!$B$31:$IV$42,MATCH("D_Jet/Kero",Fuel_Properties!$B$31:$B$42,0),MATCH(YEAR(DK$9),Fuel_Properties!$B$31:$EI$31,0)))/158.987295</f>
        <v>5.8730364784016421E-2</v>
      </c>
      <c r="DL57" s="47">
        <f>(SUMPRODUCT(--(DL$9=Quarterly_kt!$B$9:DM$9),Quarterly_kt!$B57:DM57)/INDEX(Fuel_Properties!$B$31:$IV$42,MATCH("D_Jet/Kero",Fuel_Properties!$B$31:$B$42,0),MATCH(YEAR(DL$9),Fuel_Properties!$B$31:$EI$31,0)))/158.987295</f>
        <v>5.3852558197802054E-2</v>
      </c>
      <c r="DM57" s="47">
        <f>(SUMPRODUCT(--(DM$9=Quarterly_kt!$B$9:DN$9),Quarterly_kt!$B57:DN57)/INDEX(Fuel_Properties!$B$31:$IV$42,MATCH("D_Jet/Kero",Fuel_Properties!$B$31:$B$42,0),MATCH(YEAR(DM$9),Fuel_Properties!$B$31:$EI$31,0)))/158.987295</f>
        <v>4.1146658783711425E-2</v>
      </c>
      <c r="DN57" s="47">
        <f>(SUMPRODUCT(--(DN$9=Quarterly_kt!$B$9:DO$9),Quarterly_kt!$B57:DO57)/INDEX(Fuel_Properties!$B$31:$IV$42,MATCH("D_Jet/Kero",Fuel_Properties!$B$31:$B$42,0),MATCH(YEAR(DN$9),Fuel_Properties!$B$31:$EI$31,0)))/158.987295</f>
        <v>-8.240406643012238E-2</v>
      </c>
      <c r="DO57" s="47">
        <f>(SUMPRODUCT(--(DO$9=Quarterly_kt!$B$9:DP$9),Quarterly_kt!$B57:DP57)/INDEX(Fuel_Properties!$B$31:$IV$42,MATCH("D_Jet/Kero",Fuel_Properties!$B$31:$B$42,0),MATCH(YEAR(DO$9),Fuel_Properties!$B$31:$EI$31,0)))/158.987295</f>
        <v>-0.10646696186150799</v>
      </c>
      <c r="DP57" s="47">
        <f>(SUMPRODUCT(--(DP$9=Quarterly_kt!$B$9:DQ$9),Quarterly_kt!$B57:DQ57)/INDEX(Fuel_Properties!$B$31:$IV$42,MATCH("D_Jet/Kero",Fuel_Properties!$B$31:$B$42,0),MATCH(YEAR(DP$9),Fuel_Properties!$B$31:$EI$31,0)))/158.987295</f>
        <v>-6.0345107638435778E-2</v>
      </c>
      <c r="DQ57" s="47">
        <f>(SUMPRODUCT(--(DQ$9=Quarterly_kt!$B$9:DR$9),Quarterly_kt!$B57:DR57)/INDEX(Fuel_Properties!$B$31:$IV$42,MATCH("D_Jet/Kero",Fuel_Properties!$B$31:$B$42,0),MATCH(YEAR(DQ$9),Fuel_Properties!$B$31:$EI$31,0)))/158.987295</f>
        <v>7.7237667280898425E-2</v>
      </c>
      <c r="DR57" s="47">
        <f>(SUMPRODUCT(--(DR$9=Quarterly_kt!$B$9:DS$9),Quarterly_kt!$B57:DS57)/INDEX(Fuel_Properties!$B$31:$IV$42,MATCH("D_Jet/Kero",Fuel_Properties!$B$31:$B$42,0),MATCH(YEAR(DR$9),Fuel_Properties!$B$31:$EI$31,0)))/158.987295</f>
        <v>1.5360082198028788E-3</v>
      </c>
      <c r="DS57" s="47">
        <f>(SUMPRODUCT(--(DS$9=Quarterly_kt!$B$9:DT$9),Quarterly_kt!$B57:DT57)/INDEX(Fuel_Properties!$B$31:$IV$42,MATCH("D_Jet/Kero",Fuel_Properties!$B$31:$B$42,0),MATCH(YEAR(DS$9),Fuel_Properties!$B$31:$EI$31,0)))/158.987295</f>
        <v>-2.304012329704311E-3</v>
      </c>
      <c r="DT57" s="47">
        <f>(SUMPRODUCT(--(DT$9=Quarterly_kt!$B$9:DU$9),Quarterly_kt!$B57:DU57)/INDEX(Fuel_Properties!$B$31:$IV$42,MATCH("D_Jet/Kero",Fuel_Properties!$B$31:$B$42,0),MATCH(YEAR(DT$9),Fuel_Properties!$B$31:$EI$31,0)))/158.987295</f>
        <v>0.12897766980365211</v>
      </c>
      <c r="DU57" s="47">
        <f>(SUMPRODUCT(--(DU$9=Quarterly_kt!$B$9:DV$9),Quarterly_kt!$B57:DV57)/INDEX(Fuel_Properties!$B$31:$IV$42,MATCH("D_Jet/Kero",Fuel_Properties!$B$31:$B$42,0),MATCH(YEAR(DU$9),Fuel_Properties!$B$31:$EI$31,0)))/158.987295</f>
        <v>0.13868798516034453</v>
      </c>
      <c r="DV57" s="47">
        <f>(SUMPRODUCT(--(DV$9=Quarterly_kt!$B$9:DW$9),Quarterly_kt!$B57:DW57)/INDEX(Fuel_Properties!$B$31:$IV$42,MATCH("D_Jet/Kero",Fuel_Properties!$B$31:$B$42,0),MATCH(YEAR(DV$9),Fuel_Properties!$B$31:$EI$31,0)))/158.987295</f>
        <v>-5.2869786159922418E-2</v>
      </c>
      <c r="DW57" s="47">
        <f>(SUMPRODUCT(--(DW$9=Quarterly_kt!$B$9:DX$9),Quarterly_kt!$B57:DX57)/INDEX(Fuel_Properties!$B$31:$IV$42,MATCH("D_Jet/Kero",Fuel_Properties!$B$31:$B$42,0),MATCH(YEAR(DW$9),Fuel_Properties!$B$31:$EI$31,0)))/158.987295</f>
        <v>7.2880116166522138E-2</v>
      </c>
      <c r="DX57" s="47">
        <f>(SUMPRODUCT(--(DX$9=Quarterly_kt!$B$9:DY$9),Quarterly_kt!$B57:DY57)/INDEX(Fuel_Properties!$B$31:$IV$42,MATCH("D_Jet/Kero",Fuel_Properties!$B$31:$B$42,0),MATCH(YEAR(DX$9),Fuel_Properties!$B$31:$EI$31,0)))/158.987295</f>
        <v>-0.17497737257418494</v>
      </c>
      <c r="DY57" s="47">
        <f>(SUMPRODUCT(--(DY$9=Quarterly_kt!$B$9:DZ$9),Quarterly_kt!$B57:DZ57)/INDEX(Fuel_Properties!$B$31:$IV$42,MATCH("D_Jet/Kero",Fuel_Properties!$B$31:$B$42,0),MATCH(YEAR(DY$9),Fuel_Properties!$B$31:$EI$31,0)))/158.987295</f>
        <v>4.2806838013498522E-2</v>
      </c>
      <c r="DZ57" s="47">
        <f>(SUMPRODUCT(--(DZ$9=Quarterly_kt!$B$9:EA$9),Quarterly_kt!$B57:EA57)/INDEX(Fuel_Properties!$B$31:$IV$42,MATCH("D_Jet/Kero",Fuel_Properties!$B$31:$B$42,0),MATCH(YEAR(DZ$9),Fuel_Properties!$B$31:$EI$31,0)))/158.987295</f>
        <v>-9.3324437864953494E-2</v>
      </c>
      <c r="EA57" s="47">
        <f>(SUMPRODUCT(--(EA$9=Quarterly_kt!$B$9:EB$9),Quarterly_kt!$B57:EB57)/INDEX(Fuel_Properties!$B$31:$IV$42,MATCH("D_Jet/Kero",Fuel_Properties!$B$31:$B$42,0),MATCH(YEAR(EA$9),Fuel_Properties!$B$31:$EI$31,0)))/158.987295</f>
        <v>-3.7331340073253373E-2</v>
      </c>
      <c r="EB57" s="47">
        <f>(SUMPRODUCT(--(EB$9=Quarterly_kt!$B$9:EC$9),Quarterly_kt!$B57:EC57)/INDEX(Fuel_Properties!$B$31:$IV$42,MATCH("D_Jet/Kero",Fuel_Properties!$B$31:$B$42,0),MATCH(YEAR(EB$9),Fuel_Properties!$B$31:$EI$31,0)))/158.987295</f>
        <v>-5.2276395520730629E-2</v>
      </c>
      <c r="EC57" s="47">
        <f>(SUMPRODUCT(--(EC$9=Quarterly_kt!$B$9:ED$9),Quarterly_kt!$B57:ED57)/INDEX(Fuel_Properties!$B$31:$IV$42,MATCH("D_Jet/Kero",Fuel_Properties!$B$31:$B$42,0),MATCH(YEAR(EC$9),Fuel_Properties!$B$31:$EI$31,0)))/158.987295</f>
        <v>6.6681551059372318E-2</v>
      </c>
      <c r="ED57" s="47">
        <f>(SUMPRODUCT(--(ED$9=Quarterly_kt!$B$9:EE$9),Quarterly_kt!$B57:EE57)/INDEX(Fuel_Properties!$B$31:$IV$42,MATCH("D_Jet/Kero",Fuel_Properties!$B$31:$B$42,0),MATCH(YEAR(ED$9),Fuel_Properties!$B$31:$EI$31,0)))/158.987295</f>
        <v>-7.2785003989827554E-2</v>
      </c>
      <c r="EE57" s="47">
        <f>(SUMPRODUCT(--(EE$9=Quarterly_kt!$B$9:EF$9),Quarterly_kt!$B57:EF57)/INDEX(Fuel_Properties!$B$31:$IV$42,MATCH("D_Jet/Kero",Fuel_Properties!$B$31:$B$42,0),MATCH(YEAR(EE$9),Fuel_Properties!$B$31:$EI$31,0)))/158.987295</f>
        <v>4.0370914821832764E-3</v>
      </c>
      <c r="EF57" s="47">
        <f>(SUMPRODUCT(--(EF$9=Quarterly_kt!$B$9:EG$9),Quarterly_kt!$B57:EG57)/INDEX(Fuel_Properties!$B$31:$IV$42,MATCH("D_Jet/Kero",Fuel_Properties!$B$31:$B$42,0),MATCH(YEAR(EF$9),Fuel_Properties!$B$31:$EI$31,0)))/158.987295</f>
        <v>7.2198217437184631E-2</v>
      </c>
      <c r="EG57" s="47">
        <f>(SUMPRODUCT(--(EG$9=Quarterly_kt!$B$9:EH$9),Quarterly_kt!$B57:EH57)/INDEX(Fuel_Properties!$B$31:$IV$42,MATCH("D_Jet/Kero",Fuel_Properties!$B$31:$B$42,0),MATCH(YEAR(EG$9),Fuel_Properties!$B$31:$EI$31,0)))/158.987295</f>
        <v>2.1202554102164027E-3</v>
      </c>
      <c r="EH57" s="47">
        <f>(SUMPRODUCT(--(EH$9=Quarterly_kt!$B$9:EI$9),Quarterly_kt!$B57:EI57)/INDEX(Fuel_Properties!$B$31:$IV$42,MATCH("D_Jet/Kero",Fuel_Properties!$B$31:$B$42,0),MATCH(YEAR(EH$9),Fuel_Properties!$B$31:$EI$31,0)))/158.987295</f>
        <v>-9.9988142875547262E-2</v>
      </c>
      <c r="EI57" s="47">
        <f>(SUMPRODUCT(--(EI$9=Quarterly_kt!$B$9:EJ$9),Quarterly_kt!$B57:EJ57)/INDEX(Fuel_Properties!$B$31:$IV$42,MATCH("D_Jet/Kero",Fuel_Properties!$B$31:$B$42,0),MATCH(YEAR(EI$9),Fuel_Properties!$B$31:$EI$31,0)))/158.987295</f>
        <v>9.0991159103353772E-2</v>
      </c>
      <c r="EJ57" s="47">
        <f>(SUMPRODUCT(--(EJ$9=Quarterly_kt!$B$9:EK$9),Quarterly_kt!$B57:EK57)/INDEX(Fuel_Properties!$B$31:$IV$42,MATCH("D_Jet/Kero",Fuel_Properties!$B$31:$B$42,0),MATCH(YEAR(EJ$9),Fuel_Properties!$B$31:$EI$31,0)))/158.987295</f>
        <v>8.6180813360335243E-2</v>
      </c>
      <c r="EK57" s="47">
        <f>(SUMPRODUCT(--(EK$9=Quarterly_kt!$B$9:EL$9),Quarterly_kt!$B57:EL57)/INDEX(Fuel_Properties!$B$31:$IV$42,MATCH("D_Jet/Kero",Fuel_Properties!$B$31:$B$42,0),MATCH(YEAR(EK$9),Fuel_Properties!$B$31:$EI$31,0)))/158.987295</f>
        <v>-6.9192574504521029E-2</v>
      </c>
      <c r="EL57" s="47">
        <f>(SUMPRODUCT(--(EL$9=Quarterly_kt!$B$9:EM$9),Quarterly_kt!$B57:EM57)/INDEX(Fuel_Properties!$B$31:$IV$42,MATCH("D_Jet/Kero",Fuel_Properties!$B$31:$B$42,0),MATCH(YEAR(EL$9),Fuel_Properties!$B$31:$EI$31,0)))/158.987295</f>
        <v>2.495801325323915E-2</v>
      </c>
      <c r="EM57" s="47">
        <f>(SUMPRODUCT(--(EM$9=Quarterly_kt!$B$9:EN$9),Quarterly_kt!$B57:EN57)/INDEX(Fuel_Properties!$B$31:$IV$42,MATCH("D_Jet/Kero",Fuel_Properties!$B$31:$B$42,0),MATCH(YEAR(EM$9),Fuel_Properties!$B$31:$EI$31,0)))/158.987295</f>
        <v>6.2885474441567626E-2</v>
      </c>
      <c r="EN57" s="47">
        <f>(SUMPRODUCT(--(EN$9=Quarterly_kt!$B$9:EO$9),Quarterly_kt!$B57:EO57)/INDEX(Fuel_Properties!$B$31:$IV$42,MATCH("D_Jet/Kero",Fuel_Properties!$B$31:$B$42,0),MATCH(YEAR(EN$9),Fuel_Properties!$B$31:$EI$31,0)))/158.987295</f>
        <v>-7.1775696255416382E-2</v>
      </c>
      <c r="EO57" s="47">
        <f>(SUMPRODUCT(--(EO$9=Quarterly_kt!$B$9:EP$9),Quarterly_kt!$B57:EP57)/INDEX(Fuel_Properties!$B$31:$IV$42,MATCH("D_Jet/Kero",Fuel_Properties!$B$31:$B$42,0),MATCH(YEAR(EO$9),Fuel_Properties!$B$31:$EI$31,0)))/158.987295</f>
        <v>-3.1014574173707038E-2</v>
      </c>
      <c r="EP57" s="47">
        <f>(SUMPRODUCT(--(EP$9=Quarterly_kt!$B$9:EQ$9),Quarterly_kt!$B57:EQ57)/INDEX(Fuel_Properties!$B$31:$IV$42,MATCH("D_Jet/Kero",Fuel_Properties!$B$31:$B$42,0),MATCH(YEAR(EP$9),Fuel_Properties!$B$31:$EI$31,0)))/158.987295</f>
        <v>0.1040640002234737</v>
      </c>
      <c r="EQ57" s="47">
        <f>(SUMPRODUCT(--(EQ$9=Quarterly_kt!$B$9:ER$9),Quarterly_kt!$B57:ER57)/INDEX(Fuel_Properties!$B$31:$IV$42,MATCH("D_Jet/Kero",Fuel_Properties!$B$31:$B$42,0),MATCH(YEAR(EQ$9),Fuel_Properties!$B$31:$EI$31,0)))/158.987295</f>
        <v>-3.8374282246779232E-2</v>
      </c>
      <c r="ER57" s="47">
        <f>(SUMPRODUCT(--(ER$9=Quarterly_kt!$B$9:ES$9),Quarterly_kt!$B57:ES57)/INDEX(Fuel_Properties!$B$31:$IV$42,MATCH("D_Jet/Kero",Fuel_Properties!$B$31:$B$42,0),MATCH(YEAR(ER$9),Fuel_Properties!$B$31:$EI$31,0)))/158.987295</f>
        <v>2.8601696771787425E-2</v>
      </c>
      <c r="ES57" s="47">
        <f>(SUMPRODUCT(--(ES$9=Quarterly_kt!$B$9:ET$9),Quarterly_kt!$B57:ET57)/INDEX(Fuel_Properties!$B$31:$IV$42,MATCH("D_Jet/Kero",Fuel_Properties!$B$31:$B$42,0),MATCH(YEAR(ES$9),Fuel_Properties!$B$31:$EI$31,0)))/158.987295</f>
        <v>-7.7044716611982214E-2</v>
      </c>
      <c r="ET57" s="47">
        <f>(SUMPRODUCT(--(ET$9=Quarterly_kt!$B$9:EU$9),Quarterly_kt!$B57:EU57)/INDEX(Fuel_Properties!$B$31:$IV$42,MATCH("D_Jet/Kero",Fuel_Properties!$B$31:$B$42,0),MATCH(YEAR(ET$9),Fuel_Properties!$B$31:$EI$31,0)))/158.987295</f>
        <v>-7.9460041594312858E-2</v>
      </c>
      <c r="EU57" s="47">
        <f>(SUMPRODUCT(--(EU$9=Quarterly_kt!$B$9:EV$9),Quarterly_kt!$B57:EV57)/INDEX(Fuel_Properties!$B$31:$IV$42,MATCH("D_Jet/Kero",Fuel_Properties!$B$31:$B$42,0),MATCH(YEAR(EU$9),Fuel_Properties!$B$31:$EI$31,0)))/158.987295</f>
        <v>0.14013061320970255</v>
      </c>
      <c r="EV57" s="47">
        <f>(SUMPRODUCT(--(EV$9=Quarterly_kt!$B$9:EW$9),Quarterly_kt!$B57:EW57)/INDEX(Fuel_Properties!$B$31:$IV$42,MATCH("D_Jet/Kero",Fuel_Properties!$B$31:$B$42,0),MATCH(YEAR(EV$9),Fuel_Properties!$B$31:$EI$31,0)))/158.987295</f>
        <v>-6.8456052479255056E-2</v>
      </c>
      <c r="EW57" s="47">
        <f>(SUMPRODUCT(--(EW$9=Quarterly_kt!$B$9:EX$9),Quarterly_kt!$B57:EX57)/INDEX(Fuel_Properties!$B$31:$IV$42,MATCH("D_Jet/Kero",Fuel_Properties!$B$31:$B$42,0),MATCH(YEAR(EW$9),Fuel_Properties!$B$31:$EI$31,0)))/158.987295</f>
        <v>3.6847130810017267E-2</v>
      </c>
      <c r="EX57" s="47">
        <f>(SUMPRODUCT(--(EX$9=Quarterly_kt!$B$9:EY$9),Quarterly_kt!$B57:EY57)/INDEX(Fuel_Properties!$B$31:$IV$42,MATCH("D_Jet/Kero",Fuel_Properties!$B$31:$B$42,0),MATCH(YEAR(EX$9),Fuel_Properties!$B$31:$EI$31,0)))/158.987295</f>
        <v>0.13221454017500001</v>
      </c>
      <c r="EY57" s="47">
        <f>(SUMPRODUCT(--(EY$9=Quarterly_kt!$B$9:EZ$9),Quarterly_kt!$B57:EZ57)/INDEX(Fuel_Properties!$B$31:$IV$42,MATCH("D_Jet/Kero",Fuel_Properties!$B$31:$B$42,0),MATCH(YEAR(EY$9),Fuel_Properties!$B$31:$EI$31,0)))/158.987295</f>
        <v>-6.0630354727186503E-2</v>
      </c>
      <c r="EZ57" s="47">
        <f>(SUMPRODUCT(--(EZ$9=Quarterly_kt!$B$9:FA$9),Quarterly_kt!$B57:FA57)/INDEX(Fuel_Properties!$B$31:$IV$42,MATCH("D_Jet/Kero",Fuel_Properties!$B$31:$B$42,0),MATCH(YEAR(EZ$9),Fuel_Properties!$B$31:$EI$31,0)))/158.987295</f>
        <v>0.11325279017875185</v>
      </c>
      <c r="FA57" s="47">
        <f>(SUMPRODUCT(--(FA$9=Quarterly_kt!$B$9:FB$9),Quarterly_kt!$B57:FB57)/INDEX(Fuel_Properties!$B$31:$IV$42,MATCH("D_Jet/Kero",Fuel_Properties!$B$31:$B$42,0),MATCH(YEAR(FA$9),Fuel_Properties!$B$31:$EI$31,0)))/158.987295</f>
        <v>-6.4925600087685609E-2</v>
      </c>
      <c r="FB57" s="47">
        <f>(SUMPRODUCT(--(FB$9=Quarterly_kt!$B$9:FC$9),Quarterly_kt!$B57:FC57)/INDEX(Fuel_Properties!$B$31:$IV$42,MATCH("D_Jet/Kero",Fuel_Properties!$B$31:$B$42,0),MATCH(YEAR(FB$9),Fuel_Properties!$B$31:$EI$31,0)))/158.987295</f>
        <v>-0.13637106971083632</v>
      </c>
      <c r="FC57" s="47">
        <f>(SUMPRODUCT(--(FC$9=Quarterly_kt!$B$9:FD$9),Quarterly_kt!$B57:FD57)/INDEX(Fuel_Properties!$B$31:$IV$42,MATCH("D_Jet/Kero",Fuel_Properties!$B$31:$B$42,0),MATCH(YEAR(FC$9),Fuel_Properties!$B$31:$EI$31,0)))/158.987295</f>
        <v>4.21001832895131E-2</v>
      </c>
      <c r="FD57" s="47">
        <f>(SUMPRODUCT(--(FD$9=Quarterly_kt!$B$9:FE$9),Quarterly_kt!$B57:FE57)/INDEX(Fuel_Properties!$B$31:$IV$42,MATCH("D_Jet/Kero",Fuel_Properties!$B$31:$B$42,0),MATCH(YEAR(FD$9),Fuel_Properties!$B$31:$EI$31,0)))/158.987295</f>
        <v>0.10069284014647477</v>
      </c>
      <c r="FE57" s="47">
        <f>(SUMPRODUCT(--(FE$9=Quarterly_kt!$B$9:FF$9),Quarterly_kt!$B57:FF57)/INDEX(Fuel_Properties!$B$31:$IV$42,MATCH("D_Jet/Kero",Fuel_Properties!$B$31:$B$42,0),MATCH(YEAR(FE$9),Fuel_Properties!$B$31:$EI$31,0)))/158.987295</f>
        <v>-0.14387589591205266</v>
      </c>
      <c r="FF57" s="47">
        <f>(SUMPRODUCT(--(FF$9=Quarterly_kt!$B$9:FG$9),Quarterly_kt!$B57:FG57)/INDEX(Fuel_Properties!$B$31:$IV$42,MATCH("D_Jet/Kero",Fuel_Properties!$B$31:$B$42,0),MATCH(YEAR(FF$9),Fuel_Properties!$B$31:$EI$31,0)))/158.987295</f>
        <v>-2.3433998960105739E-2</v>
      </c>
      <c r="FG57" s="47">
        <f>(SUMPRODUCT(--(FG$9=Quarterly_kt!$B$9:FH$9),Quarterly_kt!$B57:FH57)/INDEX(Fuel_Properties!$B$31:$IV$42,MATCH("D_Jet/Kero",Fuel_Properties!$B$31:$B$42,0),MATCH(YEAR(FG$9),Fuel_Properties!$B$31:$EI$31,0)))/158.987295</f>
        <v>0.18212344481443124</v>
      </c>
      <c r="FH57" s="47">
        <f>(SUMPRODUCT(--(FH$9=Quarterly_kt!$B$9:FI$9),Quarterly_kt!$B57:FI57)/INDEX(Fuel_Properties!$B$31:$IV$42,MATCH("D_Jet/Kero",Fuel_Properties!$B$31:$B$42,0),MATCH(YEAR(FH$9),Fuel_Properties!$B$31:$EI$31,0)))/158.987295</f>
        <v>-0.18937984515201861</v>
      </c>
      <c r="FI57" s="47">
        <f>(SUMPRODUCT(--(FI$9=Quarterly_kt!$B$9:FJ$9),Quarterly_kt!$B57:FJ57)/INDEX(Fuel_Properties!$B$31:$IV$42,MATCH("D_Jet/Kero",Fuel_Properties!$B$31:$B$42,0),MATCH(YEAR(FI$9),Fuel_Properties!$B$31:$EI$31,0)))/158.987295</f>
        <v>2.2451858298263017E-2</v>
      </c>
      <c r="FJ57" s="47">
        <f>(SUMPRODUCT(--(FJ$9=Quarterly_kt!$B$9:FK$9),Quarterly_kt!$B57:FK57)/INDEX(Fuel_Properties!$B$31:$IV$42,MATCH("D_Jet/Kero",Fuel_Properties!$B$31:$B$42,0),MATCH(YEAR(FJ$9),Fuel_Properties!$B$31:$EI$31,0)))/158.987295</f>
        <v>4.9561627768589696E-2</v>
      </c>
      <c r="FK57" s="47">
        <f>(SUMPRODUCT(--(FK$9=Quarterly_kt!$B$9:FL$9),Quarterly_kt!$B57:FL57)/INDEX(Fuel_Properties!$B$31:$IV$42,MATCH("D_Jet/Kero",Fuel_Properties!$B$31:$B$42,0),MATCH(YEAR(FK$9),Fuel_Properties!$B$31:$EI$31,0)))/158.987295</f>
        <v>7.9975255084300492E-2</v>
      </c>
      <c r="FL57" s="47">
        <f>(SUMPRODUCT(--(FL$9=Quarterly_kt!$B$9:FN$9),Quarterly_kt!$B57:FN57)/INDEX(Fuel_Properties!$B$31:$IV$42,MATCH("D_Jet/Kero",Fuel_Properties!$B$31:$B$42,0),MATCH(YEAR(FL$9),Fuel_Properties!$B$31:$EI$31,0)))/158.987295</f>
        <v>-2.130144905198288E-2</v>
      </c>
      <c r="FM57" s="47">
        <f>(SUMPRODUCT(--(FM$9=Quarterly_kt!$B$9:FO$9),Quarterly_kt!$B57:FO57)/INDEX(Fuel_Properties!$B$31:$IV$42,MATCH("D_Jet/Kero",Fuel_Properties!$B$31:$B$42,0),MATCH(YEAR(FM$9),Fuel_Properties!$B$31:$EI$31,0)))/158.987295</f>
        <v>-6.0230106991461176E-2</v>
      </c>
      <c r="FN57" s="47">
        <f>(SUMPRODUCT(--(FN$9=Quarterly_kt!$B$9:FO$9),Quarterly_kt!$B57:FO57)/INDEX(Fuel_Properties!$B$31:$IV$42,MATCH("D_Jet/Kero",Fuel_Properties!$B$31:$B$42,0),MATCH(YEAR(FN$9),Fuel_Properties!$B$31:$EI$31,0)))/158.987295</f>
        <v>-0.16227589442594098</v>
      </c>
      <c r="FO57" s="47">
        <f>(SUMPRODUCT(--(FO$9=Quarterly_kt!$B$9:FP$9),Quarterly_kt!$B57:FP57)/INDEX(Fuel_Properties!$B$31:$IV$42,MATCH("D_Jet/Kero",Fuel_Properties!$B$31:$B$42,0),MATCH(YEAR(FO$9),Fuel_Properties!$B$31:$EI$31,0)))/158.987295</f>
        <v>0.21437312392989277</v>
      </c>
      <c r="FP57" s="47">
        <f>(SUMPRODUCT(--(FP$9=Quarterly_kt!$B$9:FQ$9),Quarterly_kt!$B57:FQ57)/INDEX(Fuel_Properties!$B$31:$IV$42,MATCH("D_Jet/Kero",Fuel_Properties!$B$31:$B$42,0),MATCH(YEAR(FP$9),Fuel_Properties!$B$31:$EI$31,0)))/158.987295</f>
        <v>-0.14015293292037426</v>
      </c>
      <c r="FQ57" s="47">
        <f>(SUMPRODUCT(--(FQ$9=Quarterly_kt!$B$9:FR$9),Quarterly_kt!$B57:FR57)/INDEX(Fuel_Properties!$B$31:$IV$42,MATCH("D_Jet/Kero",Fuel_Properties!$B$31:$B$42,0),MATCH(YEAR(FQ$9),Fuel_Properties!$B$31:$EI$31,0)))/158.987295</f>
        <v>0.10490905689144674</v>
      </c>
      <c r="FR57" s="47">
        <f>(SUMPRODUCT(--(FR$9=Quarterly_kt!$B$9:FS$9),Quarterly_kt!$B57:FS57)/INDEX(Fuel_Properties!$B$31:$IV$42,MATCH("D_Jet/Kero",Fuel_Properties!$B$31:$B$42,0),MATCH(YEAR(FR$9),Fuel_Properties!$B$31:$EI$31,0)))/158.987295</f>
        <v>-5.2938029410414887E-2</v>
      </c>
      <c r="FS57" s="47">
        <f>(SUMPRODUCT(--(FS$9=Quarterly_kt!$B$9:FT$9),Quarterly_kt!$B57:FT57)/INDEX(Fuel_Properties!$B$31:$IV$42,MATCH("D_Jet/Kero",Fuel_Properties!$B$31:$B$42,0),MATCH(YEAR(FS$9),Fuel_Properties!$B$31:$EI$31,0)))/158.987295</f>
        <v>0.14862920453561901</v>
      </c>
      <c r="FT57" s="47">
        <f>(SUMPRODUCT(--(FT$9=Quarterly_kt!$B$9:FU$9),Quarterly_kt!$B57:FU57)/INDEX(Fuel_Properties!$B$31:$IV$42,MATCH("D_Jet/Kero",Fuel_Properties!$B$31:$B$42,0),MATCH(YEAR(FT$9),Fuel_Properties!$B$31:$EI$31,0)))/158.987295</f>
        <v>-5.9117076217157761E-4</v>
      </c>
      <c r="FU57" s="47">
        <f>(SUMPRODUCT(--(FU$9=Quarterly_kt!$B$9:FV$9),Quarterly_kt!$B57:FV57)/INDEX(Fuel_Properties!$B$31:$IV$42,MATCH("D_Jet/Kero",Fuel_Properties!$B$31:$B$42,0),MATCH(YEAR(FU$9),Fuel_Properties!$B$31:$EI$31,0)))/158.987295</f>
        <v>-0.17859360553882583</v>
      </c>
      <c r="FV57" s="47">
        <f>(SUMPRODUCT(--(FV$9=Quarterly_kt!$B$9:FW$9),Quarterly_kt!$B57:FW57)/INDEX(Fuel_Properties!$B$31:$IV$42,MATCH("D_Jet/Kero",Fuel_Properties!$B$31:$B$42,0),MATCH(YEAR(FV$9),Fuel_Properties!$B$31:$EI$31,0)))/158.987295</f>
        <v>9.7335414182154342E-2</v>
      </c>
    </row>
    <row r="58" spans="1:178" ht="15" x14ac:dyDescent="0.25">
      <c r="A58" s="50" t="s">
        <v>44</v>
      </c>
      <c r="B58" s="47">
        <f>(SUMPRODUCT(--(B$9=Quarterly_kt!$B$9:C$9),Quarterly_kt!$B58:C58)/INDEX(Fuel_Properties!$B$31:$IV$42,MATCH("D_AvGas",Fuel_Properties!$B$31:$B$42,0),MATCH(YEAR(B$9),Fuel_Properties!$B$31:$EI$31,0)))/158.987295</f>
        <v>-9.5577012781159557E-3</v>
      </c>
      <c r="C58" s="47">
        <f>(SUMPRODUCT(--(C$9=Quarterly_kt!$B$9:D$9),Quarterly_kt!$B58:D58)/INDEX(Fuel_Properties!$B$31:$IV$42,MATCH("D_AvGas",Fuel_Properties!$B$31:$B$42,0),MATCH(YEAR(C$9),Fuel_Properties!$B$31:$EI$31,0)))/158.987295</f>
        <v>-4.0321552267051685E-3</v>
      </c>
      <c r="D58" s="47">
        <f>(SUMPRODUCT(--(D$9=Quarterly_kt!$B$9:E$9),Quarterly_kt!$B58:E58)/INDEX(Fuel_Properties!$B$31:$IV$42,MATCH("D_AvGas",Fuel_Properties!$B$31:$B$42,0),MATCH(YEAR(D$9),Fuel_Properties!$B$31:$EI$31,0)))/158.987295</f>
        <v>6.5709196287047173E-3</v>
      </c>
      <c r="E58" s="47">
        <f>(SUMPRODUCT(--(E$9=Quarterly_kt!$B$9:F$9),Quarterly_kt!$B58:F58)/INDEX(Fuel_Properties!$B$31:$IV$42,MATCH("D_AvGas",Fuel_Properties!$B$31:$B$42,0),MATCH(YEAR(E$9),Fuel_Properties!$B$31:$EI$31,0)))/158.987295</f>
        <v>2.1706874869691663E-2</v>
      </c>
      <c r="F58" s="47">
        <f>(SUMPRODUCT(--(F$9=Quarterly_kt!$B$9:G$9),Quarterly_kt!$B58:G58)/INDEX(Fuel_Properties!$B$31:$IV$42,MATCH("D_AvGas",Fuel_Properties!$B$31:$B$42,0),MATCH(YEAR(F$9),Fuel_Properties!$B$31:$EI$31,0)))/158.987295</f>
        <v>-5.2268678864696612E-3</v>
      </c>
      <c r="G58" s="47">
        <f>(SUMPRODUCT(--(G$9=Quarterly_kt!$B$9:H$9),Quarterly_kt!$B58:H58)/INDEX(Fuel_Properties!$B$31:$IV$42,MATCH("D_AvGas",Fuel_Properties!$B$31:$B$42,0),MATCH(YEAR(G$9),Fuel_Properties!$B$31:$EI$31,0)))/158.987295</f>
        <v>1.3704056979651545E-3</v>
      </c>
      <c r="H58" s="47">
        <f>(SUMPRODUCT(--(H$9=Quarterly_kt!$B$9:I$9),Quarterly_kt!$B58:I58)/INDEX(Fuel_Properties!$B$31:$IV$42,MATCH("D_AvGas",Fuel_Properties!$B$31:$B$42,0),MATCH(YEAR(H$9),Fuel_Properties!$B$31:$EI$31,0)))/158.987295</f>
        <v>6.3688726347739602E-3</v>
      </c>
      <c r="I58" s="47">
        <f>(SUMPRODUCT(--(I$9=Quarterly_kt!$B$9:J$9),Quarterly_kt!$B58:J58)/INDEX(Fuel_Properties!$B$31:$IV$42,MATCH("D_AvGas",Fuel_Properties!$B$31:$B$42,0),MATCH(YEAR(I$9),Fuel_Properties!$B$31:$EI$31,0)))/158.987295</f>
        <v>1.9449219328813164E-2</v>
      </c>
      <c r="J58" s="47">
        <f>(SUMPRODUCT(--(J$9=Quarterly_kt!$B$9:K$9),Quarterly_kt!$B58:K58)/INDEX(Fuel_Properties!$B$31:$IV$42,MATCH("D_AvGas",Fuel_Properties!$B$31:$B$42,0),MATCH(YEAR(J$9),Fuel_Properties!$B$31:$EI$31,0)))/158.987295</f>
        <v>-2.6924958104251287E-2</v>
      </c>
      <c r="K58" s="47">
        <f>(SUMPRODUCT(--(K$9=Quarterly_kt!$B$9:L$9),Quarterly_kt!$B58:L58)/INDEX(Fuel_Properties!$B$31:$IV$42,MATCH("D_AvGas",Fuel_Properties!$B$31:$B$42,0),MATCH(YEAR(K$9),Fuel_Properties!$B$31:$EI$31,0)))/158.987295</f>
        <v>1.6690838629062784E-3</v>
      </c>
      <c r="L58" s="47">
        <f>(SUMPRODUCT(--(L$9=Quarterly_kt!$B$9:M$9),Quarterly_kt!$B58:M58)/INDEX(Fuel_Properties!$B$31:$IV$42,MATCH("D_AvGas",Fuel_Properties!$B$31:$B$42,0),MATCH(YEAR(L$9),Fuel_Properties!$B$31:$EI$31,0)))/158.987295</f>
        <v>1.3159408561229505E-2</v>
      </c>
      <c r="M58" s="47">
        <f>(SUMPRODUCT(--(M$9=Quarterly_kt!$B$9:N$9),Quarterly_kt!$B58:N58)/INDEX(Fuel_Properties!$B$31:$IV$42,MATCH("D_AvGas",Fuel_Properties!$B$31:$B$42,0),MATCH(YEAR(M$9),Fuel_Properties!$B$31:$EI$31,0)))/158.987295</f>
        <v>-2.6837111585150966E-2</v>
      </c>
      <c r="N58" s="47">
        <f>(SUMPRODUCT(--(N$9=Quarterly_kt!$B$9:O$9),Quarterly_kt!$B58:O58)/INDEX(Fuel_Properties!$B$31:$IV$42,MATCH("D_AvGas",Fuel_Properties!$B$31:$B$42,0),MATCH(YEAR(N$9),Fuel_Properties!$B$31:$EI$31,0)))/158.987295</f>
        <v>-3.9135624259197227E-2</v>
      </c>
      <c r="O58" s="47">
        <f>(SUMPRODUCT(--(O$9=Quarterly_kt!$B$9:P$9),Quarterly_kt!$B58:P58)/INDEX(Fuel_Properties!$B$31:$IV$42,MATCH("D_AvGas",Fuel_Properties!$B$31:$B$42,0),MATCH(YEAR(O$9),Fuel_Properties!$B$31:$EI$31,0)))/158.987295</f>
        <v>3.9399163816498224E-2</v>
      </c>
      <c r="P58" s="47">
        <f>(SUMPRODUCT(--(P$9=Quarterly_kt!$B$9:Q$9),Quarterly_kt!$B58:Q58)/INDEX(Fuel_Properties!$B$31:$IV$42,MATCH("D_AvGas",Fuel_Properties!$B$31:$B$42,0),MATCH(YEAR(P$9),Fuel_Properties!$B$31:$EI$31,0)))/158.987295</f>
        <v>-2.4930842120673789E-2</v>
      </c>
      <c r="Q58" s="47">
        <f>(SUMPRODUCT(--(Q$9=Quarterly_kt!$B$9:R$9),Quarterly_kt!$B58:R58)/INDEX(Fuel_Properties!$B$31:$IV$42,MATCH("D_AvGas",Fuel_Properties!$B$31:$B$42,0),MATCH(YEAR(Q$9),Fuel_Properties!$B$31:$EI$31,0)))/158.987295</f>
        <v>3.5006837861481697E-2</v>
      </c>
      <c r="R58" s="47">
        <f>(SUMPRODUCT(--(R$9=Quarterly_kt!$B$9:S$9),Quarterly_kt!$B58:S58)/INDEX(Fuel_Properties!$B$31:$IV$42,MATCH("D_AvGas",Fuel_Properties!$B$31:$B$42,0),MATCH(YEAR(R$9),Fuel_Properties!$B$31:$EI$31,0)))/158.987295</f>
        <v>9.3732235880052642E-3</v>
      </c>
      <c r="S58" s="47">
        <f>(SUMPRODUCT(--(S$9=Quarterly_kt!$B$9:T$9),Quarterly_kt!$B58:T58)/INDEX(Fuel_Properties!$B$31:$IV$42,MATCH("D_AvGas",Fuel_Properties!$B$31:$B$42,0),MATCH(YEAR(S$9),Fuel_Properties!$B$31:$EI$31,0)))/158.987295</f>
        <v>-3.3381677258125609E-4</v>
      </c>
      <c r="T58" s="47">
        <f>(SUMPRODUCT(--(T$9=Quarterly_kt!$B$9:U$9),Quarterly_kt!$B58:U58)/INDEX(Fuel_Properties!$B$31:$IV$42,MATCH("D_AvGas",Fuel_Properties!$B$31:$B$42,0),MATCH(YEAR(T$9),Fuel_Properties!$B$31:$EI$31,0)))/158.987295</f>
        <v>-6.2634568118535598E-3</v>
      </c>
      <c r="U58" s="47">
        <f>(SUMPRODUCT(--(U$9=Quarterly_kt!$B$9:V$9),Quarterly_kt!$B58:V58)/INDEX(Fuel_Properties!$B$31:$IV$42,MATCH("D_AvGas",Fuel_Properties!$B$31:$B$42,0),MATCH(YEAR(U$9),Fuel_Properties!$B$31:$EI$31,0)))/158.987295</f>
        <v>3.4093234062838262E-2</v>
      </c>
      <c r="V58" s="47">
        <f>(SUMPRODUCT(--(V$9=Quarterly_kt!$B$9:W$9),Quarterly_kt!$B58:W58)/INDEX(Fuel_Properties!$B$31:$IV$42,MATCH("D_AvGas",Fuel_Properties!$B$31:$B$42,0),MATCH(YEAR(V$9),Fuel_Properties!$B$31:$EI$31,0)))/158.987295</f>
        <v>-5.2883604498398941E-2</v>
      </c>
      <c r="W58" s="47">
        <f>(SUMPRODUCT(--(W$9=Quarterly_kt!$B$9:X$9),Quarterly_kt!$B58:X58)/INDEX(Fuel_Properties!$B$31:$IV$42,MATCH("D_AvGas",Fuel_Properties!$B$31:$B$42,0),MATCH(YEAR(W$9),Fuel_Properties!$B$31:$EI$31,0)))/158.987295</f>
        <v>9.9907846172805861E-2</v>
      </c>
      <c r="X58" s="47">
        <f>(SUMPRODUCT(--(X$9=Quarterly_kt!$B$9:Y$9),Quarterly_kt!$B58:Y58)/INDEX(Fuel_Properties!$B$31:$IV$42,MATCH("D_AvGas",Fuel_Properties!$B$31:$B$42,0),MATCH(YEAR(X$9),Fuel_Properties!$B$31:$EI$31,0)))/158.987295</f>
        <v>9.2906478600509532E-2</v>
      </c>
      <c r="Y58" s="47">
        <f>(SUMPRODUCT(--(Y$9=Quarterly_kt!$B$9:Z$9),Quarterly_kt!$B58:Z58)/INDEX(Fuel_Properties!$B$31:$IV$42,MATCH("D_AvGas",Fuel_Properties!$B$31:$B$42,0),MATCH(YEAR(Y$9),Fuel_Properties!$B$31:$EI$31,0)))/158.987295</f>
        <v>-3.6306966344166587E-2</v>
      </c>
      <c r="Z58" s="47">
        <f>(SUMPRODUCT(--(Z$9=Quarterly_kt!$B$9:AA$9),Quarterly_kt!$B58:AA58)/INDEX(Fuel_Properties!$B$31:$IV$42,MATCH("D_AvGas",Fuel_Properties!$B$31:$B$42,0),MATCH(YEAR(Z$9),Fuel_Properties!$B$31:$EI$31,0)))/158.987295</f>
        <v>-3.4945345298111462E-2</v>
      </c>
      <c r="AA58" s="47">
        <f>(SUMPRODUCT(--(AA$9=Quarterly_kt!$B$9:AB$9),Quarterly_kt!$B58:AB58)/INDEX(Fuel_Properties!$B$31:$IV$42,MATCH("D_AvGas",Fuel_Properties!$B$31:$B$42,0),MATCH(YEAR(AA$9),Fuel_Properties!$B$31:$EI$31,0)))/158.987295</f>
        <v>3.2582273934312567E-2</v>
      </c>
      <c r="AB58" s="47">
        <f>(SUMPRODUCT(--(AB$9=Quarterly_kt!$B$9:AC$9),Quarterly_kt!$B58:AC58)/INDEX(Fuel_Properties!$B$31:$IV$42,MATCH("D_AvGas",Fuel_Properties!$B$31:$B$42,0),MATCH(YEAR(AB$9),Fuel_Properties!$B$31:$EI$31,0)))/158.987295</f>
        <v>8.6397051535175032E-2</v>
      </c>
      <c r="AC58" s="47">
        <f>(SUMPRODUCT(--(AC$9=Quarterly_kt!$B$9:AD$9),Quarterly_kt!$B58:AD58)/INDEX(Fuel_Properties!$B$31:$IV$42,MATCH("D_AvGas",Fuel_Properties!$B$31:$B$42,0),MATCH(YEAR(AC$9),Fuel_Properties!$B$31:$EI$31,0)))/158.987295</f>
        <v>9.294161720814962E-3</v>
      </c>
      <c r="AD58" s="47">
        <f>(SUMPRODUCT(--(AD$9=Quarterly_kt!$B$9:AE$9),Quarterly_kt!$B58:AE58)/INDEX(Fuel_Properties!$B$31:$IV$42,MATCH("D_AvGas",Fuel_Properties!$B$31:$B$42,0),MATCH(YEAR(AD$9),Fuel_Properties!$B$31:$EI$31,0)))/158.987295</f>
        <v>-3.3162060960374752E-2</v>
      </c>
      <c r="AE58" s="47">
        <f>(SUMPRODUCT(--(AE$9=Quarterly_kt!$B$9:AF$9),Quarterly_kt!$B58:AF58)/INDEX(Fuel_Properties!$B$31:$IV$42,MATCH("D_AvGas",Fuel_Properties!$B$31:$B$42,0),MATCH(YEAR(AE$9),Fuel_Properties!$B$31:$EI$31,0)))/158.987295</f>
        <v>-3.2924875358803868E-2</v>
      </c>
      <c r="AF58" s="47">
        <f>(SUMPRODUCT(--(AF$9=Quarterly_kt!$B$9:AG$9),Quarterly_kt!$B58:AG58)/INDEX(Fuel_Properties!$B$31:$IV$42,MATCH("D_AvGas",Fuel_Properties!$B$31:$B$42,0),MATCH(YEAR(AF$9),Fuel_Properties!$B$31:$EI$31,0)))/158.987295</f>
        <v>-2.3551651770798602E-2</v>
      </c>
      <c r="AG58" s="47">
        <f>(SUMPRODUCT(--(AG$9=Quarterly_kt!$B$9:AH$9),Quarterly_kt!$B58:AH58)/INDEX(Fuel_Properties!$B$31:$IV$42,MATCH("D_AvGas",Fuel_Properties!$B$31:$B$42,0),MATCH(YEAR(AG$9),Fuel_Properties!$B$31:$EI$31,0)))/158.987295</f>
        <v>-3.5454855108893388E-2</v>
      </c>
      <c r="AH58" s="47">
        <f>(SUMPRODUCT(--(AH$9=Quarterly_kt!$B$9:AI$9),Quarterly_kt!$B58:AI58)/INDEX(Fuel_Properties!$B$31:$IV$42,MATCH("D_AvGas",Fuel_Properties!$B$31:$B$42,0),MATCH(YEAR(AH$9),Fuel_Properties!$B$31:$EI$31,0)))/158.987295</f>
        <v>-2.6274893862908839E-2</v>
      </c>
      <c r="AI58" s="47">
        <f>(SUMPRODUCT(--(AI$9=Quarterly_kt!$B$9:AJ$9),Quarterly_kt!$B58:AJ58)/INDEX(Fuel_Properties!$B$31:$IV$42,MATCH("D_AvGas",Fuel_Properties!$B$31:$B$42,0),MATCH(YEAR(AI$9),Fuel_Properties!$B$31:$EI$31,0)))/158.987295</f>
        <v>3.9003854480546725E-3</v>
      </c>
      <c r="AJ58" s="47">
        <f>(SUMPRODUCT(--(AJ$9=Quarterly_kt!$B$9:AK$9),Quarterly_kt!$B58:AK58)/INDEX(Fuel_Properties!$B$31:$IV$42,MATCH("D_AvGas",Fuel_Properties!$B$31:$B$42,0),MATCH(YEAR(AJ$9),Fuel_Properties!$B$31:$EI$31,0)))/158.987295</f>
        <v>-2.796154702963519E-2</v>
      </c>
      <c r="AK58" s="47">
        <f>(SUMPRODUCT(--(AK$9=Quarterly_kt!$B$9:AL$9),Quarterly_kt!$B58:AL58)/INDEX(Fuel_Properties!$B$31:$IV$42,MATCH("D_AvGas",Fuel_Properties!$B$31:$B$42,0),MATCH(YEAR(AK$9),Fuel_Properties!$B$31:$EI$31,0)))/158.987295</f>
        <v>3.4312850360589078E-2</v>
      </c>
      <c r="AL58" s="47">
        <f>(SUMPRODUCT(--(AL$9=Quarterly_kt!$B$9:AM$9),Quarterly_kt!$B58:AM58)/INDEX(Fuel_Properties!$B$31:$IV$42,MATCH("D_AvGas",Fuel_Properties!$B$31:$B$42,0),MATCH(YEAR(AL$9),Fuel_Properties!$B$31:$EI$31,0)))/158.987295</f>
        <v>3.1361207318817961E-3</v>
      </c>
      <c r="AM58" s="47">
        <f>(SUMPRODUCT(--(AM$9=Quarterly_kt!$B$9:AN$9),Quarterly_kt!$B58:AN58)/INDEX(Fuel_Properties!$B$31:$IV$42,MATCH("D_AvGas",Fuel_Properties!$B$31:$B$42,0),MATCH(YEAR(AM$9),Fuel_Properties!$B$31:$EI$31,0)))/158.987295</f>
        <v>-8.3102807068912623E-3</v>
      </c>
      <c r="AN58" s="47">
        <f>(SUMPRODUCT(--(AN$9=Quarterly_kt!$B$9:AO$9),Quarterly_kt!$B58:AO58)/INDEX(Fuel_Properties!$B$31:$IV$42,MATCH("D_AvGas",Fuel_Properties!$B$31:$B$42,0),MATCH(YEAR(AN$9),Fuel_Properties!$B$31:$EI$31,0)))/158.987295</f>
        <v>-4.2078482649058283E-3</v>
      </c>
      <c r="AO58" s="47">
        <f>(SUMPRODUCT(--(AO$9=Quarterly_kt!$B$9:AP$9),Quarterly_kt!$B58:AP58)/INDEX(Fuel_Properties!$B$31:$IV$42,MATCH("D_AvGas",Fuel_Properties!$B$31:$B$42,0),MATCH(YEAR(AO$9),Fuel_Properties!$B$31:$EI$31,0)))/158.987295</f>
        <v>-9.865164094967115E-3</v>
      </c>
      <c r="AP58" s="47">
        <f>(SUMPRODUCT(--(AP$9=Quarterly_kt!$B$9:AQ$9),Quarterly_kt!$B58:AQ58)/INDEX(Fuel_Properties!$B$31:$IV$42,MATCH("D_AvGas",Fuel_Properties!$B$31:$B$42,0),MATCH(YEAR(AP$9),Fuel_Properties!$B$31:$EI$31,0)))/158.987295</f>
        <v>2.1785936736881976E-3</v>
      </c>
      <c r="AQ58" s="47">
        <f>(SUMPRODUCT(--(AQ$9=Quarterly_kt!$B$9:AR$9),Quarterly_kt!$B58:AR58)/INDEX(Fuel_Properties!$B$31:$IV$42,MATCH("D_AvGas",Fuel_Properties!$B$31:$B$42,0),MATCH(YEAR(AQ$9),Fuel_Properties!$B$31:$EI$31,0)))/158.987295</f>
        <v>-8.2400034916109994E-3</v>
      </c>
      <c r="AR58" s="47">
        <f>(SUMPRODUCT(--(AR$9=Quarterly_kt!$B$9:AS$9),Quarterly_kt!$B58:AS58)/INDEX(Fuel_Properties!$B$31:$IV$42,MATCH("D_AvGas",Fuel_Properties!$B$31:$B$42,0),MATCH(YEAR(AR$9),Fuel_Properties!$B$31:$EI$31,0)))/158.987295</f>
        <v>3.856462188504509E-3</v>
      </c>
      <c r="AS58" s="47">
        <f>(SUMPRODUCT(--(AS$9=Quarterly_kt!$B$9:AT$9),Quarterly_kt!$B58:AT58)/INDEX(Fuel_Properties!$B$31:$IV$42,MATCH("D_AvGas",Fuel_Properties!$B$31:$B$42,0),MATCH(YEAR(AS$9),Fuel_Properties!$B$31:$EI$31,0)))/158.987295</f>
        <v>-1.0664567418780118E-2</v>
      </c>
      <c r="AT58" s="47">
        <f>(SUMPRODUCT(--(AT$9=Quarterly_kt!$B$9:AU$9),Quarterly_kt!$B58:AU58)/INDEX(Fuel_Properties!$B$31:$IV$42,MATCH("D_AvGas",Fuel_Properties!$B$31:$B$42,0),MATCH(YEAR(AT$9),Fuel_Properties!$B$31:$EI$31,0)))/158.987295</f>
        <v>8.2487881435210336E-3</v>
      </c>
      <c r="AU58" s="47">
        <f>(SUMPRODUCT(--(AU$9=Quarterly_kt!$B$9:AV$9),Quarterly_kt!$B58:AV58)/INDEX(Fuel_Properties!$B$31:$IV$42,MATCH("D_AvGas",Fuel_Properties!$B$31:$B$42,0),MATCH(YEAR(AU$9),Fuel_Properties!$B$31:$EI$31,0)))/158.987295</f>
        <v>-8.8461444734032769E-3</v>
      </c>
      <c r="AV58" s="47">
        <f>(SUMPRODUCT(--(AV$9=Quarterly_kt!$B$9:AW$9),Quarterly_kt!$B58:AW58)/INDEX(Fuel_Properties!$B$31:$IV$42,MATCH("D_AvGas",Fuel_Properties!$B$31:$B$42,0),MATCH(YEAR(AV$9),Fuel_Properties!$B$31:$EI$31,0)))/158.987295</f>
        <v>1.9624912367013827E-2</v>
      </c>
      <c r="AW58" s="47">
        <f>(SUMPRODUCT(--(AW$9=Quarterly_kt!$B$9:AX$9),Quarterly_kt!$B58:AX58)/INDEX(Fuel_Properties!$B$31:$IV$42,MATCH("D_AvGas",Fuel_Properties!$B$31:$B$42,0),MATCH(YEAR(AW$9),Fuel_Properties!$B$31:$EI$31,0)))/158.987295</f>
        <v>-1.392367327740238E-2</v>
      </c>
      <c r="AX58" s="47">
        <f>(SUMPRODUCT(--(AX$9=Quarterly_kt!$B$9:AY$9),Quarterly_kt!$B58:AY58)/INDEX(Fuel_Properties!$B$31:$IV$42,MATCH("D_AvGas",Fuel_Properties!$B$31:$B$42,0),MATCH(YEAR(AX$9),Fuel_Properties!$B$31:$EI$31,0)))/158.987295</f>
        <v>1.2957361567298745E-2</v>
      </c>
      <c r="AY58" s="47">
        <f>(SUMPRODUCT(--(AY$9=Quarterly_kt!$B$9:AZ$9),Quarterly_kt!$B58:AZ58)/INDEX(Fuel_Properties!$B$31:$IV$42,MATCH("D_AvGas",Fuel_Properties!$B$31:$B$42,0),MATCH(YEAR(AY$9),Fuel_Properties!$B$31:$EI$31,0)))/158.987295</f>
        <v>-2.2058260946092985E-2</v>
      </c>
      <c r="AZ58" s="47">
        <f>(SUMPRODUCT(--(AZ$9=Quarterly_kt!$B$9:BA$9),Quarterly_kt!$B58:BA58)/INDEX(Fuel_Properties!$B$31:$IV$42,MATCH("D_AvGas",Fuel_Properties!$B$31:$B$42,0),MATCH(YEAR(AZ$9),Fuel_Properties!$B$31:$EI$31,0)))/158.987295</f>
        <v>1.545220270974813E-2</v>
      </c>
      <c r="BA58" s="47">
        <f>(SUMPRODUCT(--(BA$9=Quarterly_kt!$B$9:BB$9),Quarterly_kt!$B58:BB58)/INDEX(Fuel_Properties!$B$31:$IV$42,MATCH("D_AvGas",Fuel_Properties!$B$31:$B$42,0),MATCH(YEAR(BA$9),Fuel_Properties!$B$31:$EI$31,0)))/158.987295</f>
        <v>-1.891335556230115E-2</v>
      </c>
      <c r="BB58" s="47">
        <f>(SUMPRODUCT(--(BB$9=Quarterly_kt!$B$9:BC$9),Quarterly_kt!$B58:BC58)/INDEX(Fuel_Properties!$B$31:$IV$42,MATCH("D_AvGas",Fuel_Properties!$B$31:$B$42,0),MATCH(YEAR(BB$9),Fuel_Properties!$B$31:$EI$31,0)))/158.987295</f>
        <v>7.203414566227086E-4</v>
      </c>
      <c r="BC58" s="47">
        <f>(SUMPRODUCT(--(BC$9=Quarterly_kt!$B$9:BD$9),Quarterly_kt!$B58:BD58)/INDEX(Fuel_Properties!$B$31:$IV$42,MATCH("D_AvGas",Fuel_Properties!$B$31:$B$42,0),MATCH(YEAR(BC$9),Fuel_Properties!$B$31:$EI$31,0)))/158.987295</f>
        <v>-7.3791076044277693E-4</v>
      </c>
      <c r="BD58" s="47">
        <f>(SUMPRODUCT(--(BD$9=Quarterly_kt!$B$9:BE$9),Quarterly_kt!$B58:BE58)/INDEX(Fuel_Properties!$B$31:$IV$42,MATCH("D_AvGas",Fuel_Properties!$B$31:$B$42,0),MATCH(YEAR(BD$9),Fuel_Properties!$B$31:$EI$31,0)))/158.987295</f>
        <v>-2.1785936736881959E-3</v>
      </c>
      <c r="BE58" s="47">
        <f>(SUMPRODUCT(--(BE$9=Quarterly_kt!$B$9:BF$9),Quarterly_kt!$B58:BF58)/INDEX(Fuel_Properties!$B$31:$IV$42,MATCH("D_AvGas",Fuel_Properties!$B$31:$B$42,0),MATCH(YEAR(BE$9),Fuel_Properties!$B$31:$EI$31,0)))/158.987295</f>
        <v>1.0813906501250685E-2</v>
      </c>
      <c r="BF58" s="47">
        <f>(SUMPRODUCT(--(BF$9=Quarterly_kt!$B$9:BG$9),Quarterly_kt!$B58:BG58)/INDEX(Fuel_Properties!$B$31:$IV$42,MATCH("D_AvGas",Fuel_Properties!$B$31:$B$42,0),MATCH(YEAR(BF$9),Fuel_Properties!$B$31:$EI$31,0)))/158.987295</f>
        <v>-8.0203871938601713E-3</v>
      </c>
      <c r="BG58" s="47">
        <f>(SUMPRODUCT(--(BG$9=Quarterly_kt!$B$9:BH$9),Quarterly_kt!$B58:BH58)/INDEX(Fuel_Properties!$B$31:$IV$42,MATCH("D_AvGas",Fuel_Properties!$B$31:$B$42,0),MATCH(YEAR(BG$9),Fuel_Properties!$B$31:$EI$31,0)))/158.987295</f>
        <v>-4.4538185183867554E-3</v>
      </c>
      <c r="BH58" s="47">
        <f>(SUMPRODUCT(--(BH$9=Quarterly_kt!$B$9:BI$9),Quarterly_kt!$B58:BI58)/INDEX(Fuel_Properties!$B$31:$IV$42,MATCH("D_AvGas",Fuel_Properties!$B$31:$B$42,0),MATCH(YEAR(BH$9),Fuel_Properties!$B$31:$EI$31,0)))/158.987295</f>
        <v>-3.5665686754734168E-3</v>
      </c>
      <c r="BI58" s="47">
        <f>(SUMPRODUCT(--(BI$9=Quarterly_kt!$B$9:BJ$9),Quarterly_kt!$B58:BJ58)/INDEX(Fuel_Properties!$B$31:$IV$42,MATCH("D_AvGas",Fuel_Properties!$B$31:$B$42,0),MATCH(YEAR(BI$9),Fuel_Properties!$B$31:$EI$31,0)))/158.987295</f>
        <v>1.4889984987506013E-2</v>
      </c>
      <c r="BJ58" s="47">
        <f>(SUMPRODUCT(--(BJ$9=Quarterly_kt!$B$9:BK$9),Quarterly_kt!$B58:BK58)/INDEX(Fuel_Properties!$B$31:$IV$42,MATCH("D_AvGas",Fuel_Properties!$B$31:$B$42,0),MATCH(YEAR(BJ$9),Fuel_Properties!$B$31:$EI$31,0)))/158.987295</f>
        <v>-6.3864419385940251E-3</v>
      </c>
      <c r="BK58" s="47">
        <f>(SUMPRODUCT(--(BK$9=Quarterly_kt!$B$9:BL$9),Quarterly_kt!$B58:BL58)/INDEX(Fuel_Properties!$B$31:$IV$42,MATCH("D_AvGas",Fuel_Properties!$B$31:$B$42,0),MATCH(YEAR(BK$9),Fuel_Properties!$B$31:$EI$31,0)))/158.987295</f>
        <v>1.8474122966799497E-2</v>
      </c>
      <c r="BL58" s="47">
        <f>(SUMPRODUCT(--(BL$9=Quarterly_kt!$B$9:BM$9),Quarterly_kt!$B58:BM58)/INDEX(Fuel_Properties!$B$31:$IV$42,MATCH("D_AvGas",Fuel_Properties!$B$31:$B$42,0),MATCH(YEAR(BL$9),Fuel_Properties!$B$31:$EI$31,0)))/158.987295</f>
        <v>-1.438925982863413E-2</v>
      </c>
      <c r="BM58" s="47">
        <f>(SUMPRODUCT(--(BM$9=Quarterly_kt!$B$9:BN$9),Quarterly_kt!$B58:BN58)/INDEX(Fuel_Properties!$B$31:$IV$42,MATCH("D_AvGas",Fuel_Properties!$B$31:$B$42,0),MATCH(YEAR(BM$9),Fuel_Properties!$B$31:$EI$31,0)))/158.987295</f>
        <v>1.7648365687256393E-2</v>
      </c>
      <c r="BN58" s="47">
        <f>(SUMPRODUCT(--(BN$9=Quarterly_kt!$B$9:BO$9),Quarterly_kt!$B58:BO58)/INDEX(Fuel_Properties!$B$31:$IV$42,MATCH("D_AvGas",Fuel_Properties!$B$31:$B$42,0),MATCH(YEAR(BN$9),Fuel_Properties!$B$31:$EI$31,0)))/158.987295</f>
        <v>-1.813152154230821E-2</v>
      </c>
      <c r="BO58" s="47">
        <f>(SUMPRODUCT(--(BO$9=Quarterly_kt!$B$9:BP$9),Quarterly_kt!$B58:BP58)/INDEX(Fuel_Properties!$B$31:$IV$42,MATCH("D_AvGas",Fuel_Properties!$B$31:$B$42,0),MATCH(YEAR(BO$9),Fuel_Properties!$B$31:$EI$31,0)))/158.987295</f>
        <v>1.5961712520530049E-2</v>
      </c>
      <c r="BP58" s="47">
        <f>(SUMPRODUCT(--(BP$9=Quarterly_kt!$B$9:BQ$9),Quarterly_kt!$B58:BQ58)/INDEX(Fuel_Properties!$B$31:$IV$42,MATCH("D_AvGas",Fuel_Properties!$B$31:$B$42,0),MATCH(YEAR(BP$9),Fuel_Properties!$B$31:$EI$31,0)))/158.987295</f>
        <v>6.6675507997150845E-3</v>
      </c>
      <c r="BQ58" s="47">
        <f>(SUMPRODUCT(--(BQ$9=Quarterly_kt!$B$9:BR$9),Quarterly_kt!$B58:BR58)/INDEX(Fuel_Properties!$B$31:$IV$42,MATCH("D_AvGas",Fuel_Properties!$B$31:$B$42,0),MATCH(YEAR(BQ$9),Fuel_Properties!$B$31:$EI$31,0)))/158.987295</f>
        <v>-1.4494675651554512E-3</v>
      </c>
      <c r="BR58" s="47">
        <f>(SUMPRODUCT(--(BR$9=Quarterly_kt!$B$9:BS$9),Quarterly_kt!$B58:BS58)/INDEX(Fuel_Properties!$B$31:$IV$42,MATCH("D_AvGas",Fuel_Properties!$B$31:$B$42,0),MATCH(YEAR(BR$9),Fuel_Properties!$B$31:$EI$31,0)))/158.987295</f>
        <v>8.2048648839708645E-3</v>
      </c>
      <c r="BS58" s="47">
        <f>(SUMPRODUCT(--(BS$9=Quarterly_kt!$B$9:BT$9),Quarterly_kt!$B58:BT58)/INDEX(Fuel_Properties!$B$31:$IV$42,MATCH("D_AvGas",Fuel_Properties!$B$31:$B$42,0),MATCH(YEAR(BS$9),Fuel_Properties!$B$31:$EI$31,0)))/158.987295</f>
        <v>-5.2180832345596314E-3</v>
      </c>
      <c r="BT58" s="47">
        <f>(SUMPRODUCT(--(BT$9=Quarterly_kt!$B$9:BU$9),Quarterly_kt!$B58:BU58)/INDEX(Fuel_Properties!$B$31:$IV$42,MATCH("D_AvGas",Fuel_Properties!$B$31:$B$42,0),MATCH(YEAR(BT$9),Fuel_Properties!$B$31:$EI$31,0)))/158.987295</f>
        <v>-7.994033238130074E-3</v>
      </c>
      <c r="BU58" s="47">
        <f>(SUMPRODUCT(--(BU$9=Quarterly_kt!$B$9:BV$9),Quarterly_kt!$B58:BV58)/INDEX(Fuel_Properties!$B$31:$IV$42,MATCH("D_AvGas",Fuel_Properties!$B$31:$B$42,0),MATCH(YEAR(BU$9),Fuel_Properties!$B$31:$EI$31,0)))/158.987295</f>
        <v>3.2766751624423262E-3</v>
      </c>
      <c r="BV58" s="47">
        <f>(SUMPRODUCT(--(BV$9=Quarterly_kt!$B$9:BW$9),Quarterly_kt!$B58:BW58)/INDEX(Fuel_Properties!$B$31:$IV$42,MATCH("D_AvGas",Fuel_Properties!$B$31:$B$42,0),MATCH(YEAR(BV$9),Fuel_Properties!$B$31:$EI$31,0)))/158.987295</f>
        <v>-6.1492563370231382E-4</v>
      </c>
      <c r="BW58" s="47">
        <f>(SUMPRODUCT(--(BW$9=Quarterly_kt!$B$9:BX$9),Quarterly_kt!$B58:BX58)/INDEX(Fuel_Properties!$B$31:$IV$42,MATCH("D_AvGas",Fuel_Properties!$B$31:$B$42,0),MATCH(YEAR(BW$9),Fuel_Properties!$B$31:$EI$31,0)))/158.987295</f>
        <v>-8.8110058657631472E-3</v>
      </c>
      <c r="BX58" s="47">
        <f>(SUMPRODUCT(--(BX$9=Quarterly_kt!$B$9:BY$9),Quarterly_kt!$B58:BY58)/INDEX(Fuel_Properties!$B$31:$IV$42,MATCH("D_AvGas",Fuel_Properties!$B$31:$B$42,0),MATCH(YEAR(BX$9),Fuel_Properties!$B$31:$EI$31,0)))/158.987295</f>
        <v>-3.5138607640131247E-5</v>
      </c>
      <c r="BY58" s="47">
        <f>(SUMPRODUCT(--(BY$9=Quarterly_kt!$B$9:BZ$9),Quarterly_kt!$B58:BZ58)/INDEX(Fuel_Properties!$B$31:$IV$42,MATCH("D_AvGas",Fuel_Properties!$B$31:$B$42,0),MATCH(YEAR(BY$9),Fuel_Properties!$B$31:$EI$31,0)))/158.987295</f>
        <v>-4.7349273795078096E-3</v>
      </c>
      <c r="BZ58" s="47">
        <f>(SUMPRODUCT(--(BZ$9=Quarterly_kt!$B$9:CA$9),Quarterly_kt!$B58:CA58)/INDEX(Fuel_Properties!$B$31:$IV$42,MATCH("D_AvGas",Fuel_Properties!$B$31:$B$42,0),MATCH(YEAR(BZ$9),Fuel_Properties!$B$31:$EI$31,0)))/158.987295</f>
        <v>-2.6968881363801486E-3</v>
      </c>
      <c r="CA58" s="47">
        <f>(SUMPRODUCT(--(CA$9=Quarterly_kt!$B$9:CB$9),Quarterly_kt!$B58:CB58)/INDEX(Fuel_Properties!$B$31:$IV$42,MATCH("D_AvGas",Fuel_Properties!$B$31:$B$42,0),MATCH(YEAR(CA$9),Fuel_Properties!$B$31:$EI$31,0)))/158.987295</f>
        <v>4.0497245305252368E-3</v>
      </c>
      <c r="CB58" s="47">
        <f>(SUMPRODUCT(--(CB$9=Quarterly_kt!$B$9:CC$9),Quarterly_kt!$B58:CC58)/INDEX(Fuel_Properties!$B$31:$IV$42,MATCH("D_AvGas",Fuel_Properties!$B$31:$B$42,0),MATCH(YEAR(CB$9),Fuel_Properties!$B$31:$EI$31,0)))/158.987295</f>
        <v>1.8157875498038309E-2</v>
      </c>
      <c r="CC58" s="47">
        <f>(SUMPRODUCT(--(CC$9=Quarterly_kt!$B$9:CD$9),Quarterly_kt!$B58:CD58)/INDEX(Fuel_Properties!$B$31:$IV$42,MATCH("D_AvGas",Fuel_Properties!$B$31:$B$42,0),MATCH(YEAR(CC$9),Fuel_Properties!$B$31:$EI$31,0)))/158.987295</f>
        <v>-1.7209133091754741E-2</v>
      </c>
      <c r="CD58" s="47">
        <f>(SUMPRODUCT(--(CD$9=Quarterly_kt!$B$9:CE$9),Quarterly_kt!$B58:CE58)/INDEX(Fuel_Properties!$B$31:$IV$42,MATCH("D_AvGas",Fuel_Properties!$B$31:$B$42,0),MATCH(YEAR(CD$9),Fuel_Properties!$B$31:$EI$31,0)))/158.987295</f>
        <v>1.0567936247769758E-2</v>
      </c>
      <c r="CE58" s="47">
        <f>(SUMPRODUCT(--(CE$9=Quarterly_kt!$B$9:CF$9),Quarterly_kt!$B58:CF58)/INDEX(Fuel_Properties!$B$31:$IV$42,MATCH("D_AvGas",Fuel_Properties!$B$31:$B$42,0),MATCH(YEAR(CE$9),Fuel_Properties!$B$31:$EI$31,0)))/158.987295</f>
        <v>3.3908756372727578E-3</v>
      </c>
      <c r="CF58" s="47">
        <f>(SUMPRODUCT(--(CF$9=Quarterly_kt!$B$9:CG$9),Quarterly_kt!$B58:CG58)/INDEX(Fuel_Properties!$B$31:$IV$42,MATCH("D_AvGas",Fuel_Properties!$B$31:$B$42,0),MATCH(YEAR(CF$9),Fuel_Properties!$B$31:$EI$31,0)))/158.987295</f>
        <v>-1.0023287829347707E-2</v>
      </c>
      <c r="CG58" s="47">
        <f>(SUMPRODUCT(--(CG$9=Quarterly_kt!$B$9:CH$9),Quarterly_kt!$B58:CH58)/INDEX(Fuel_Properties!$B$31:$IV$42,MATCH("D_AvGas",Fuel_Properties!$B$31:$B$42,0),MATCH(YEAR(CG$9),Fuel_Properties!$B$31:$EI$31,0)))/158.987295</f>
        <v>3.856462188504509E-3</v>
      </c>
      <c r="CH58" s="47">
        <f>(SUMPRODUCT(--(CH$9=Quarterly_kt!$B$9:CI$9),Quarterly_kt!$B58:CI58)/INDEX(Fuel_Properties!$B$31:$IV$42,MATCH("D_AvGas",Fuel_Properties!$B$31:$B$42,0),MATCH(YEAR(CH$9),Fuel_Properties!$B$31:$EI$31,0)))/158.987295</f>
        <v>-1.582994274187955E-2</v>
      </c>
      <c r="CI58" s="47">
        <f>(SUMPRODUCT(--(CI$9=Quarterly_kt!$B$9:CJ$9),Quarterly_kt!$B58:CJ58)/INDEX(Fuel_Properties!$B$31:$IV$42,MATCH("D_AvGas",Fuel_Properties!$B$31:$B$42,0),MATCH(YEAR(CI$9),Fuel_Properties!$B$31:$EI$31,0)))/158.987295</f>
        <v>-1.057672089967979E-2</v>
      </c>
      <c r="CJ58" s="47">
        <f>(SUMPRODUCT(--(CJ$9=Quarterly_kt!$B$9:CK$9),Quarterly_kt!$B58:CK58)/INDEX(Fuel_Properties!$B$31:$IV$42,MATCH("D_AvGas",Fuel_Properties!$B$31:$B$42,0),MATCH(YEAR(CJ$9),Fuel_Properties!$B$31:$EI$31,0)))/158.987295</f>
        <v>9.5664859300259881E-3</v>
      </c>
      <c r="CK58" s="47">
        <f>(SUMPRODUCT(--(CK$9=Quarterly_kt!$B$9:CL$9),Quarterly_kt!$B58:CL58)/INDEX(Fuel_Properties!$B$31:$IV$42,MATCH("D_AvGas",Fuel_Properties!$B$31:$B$42,0),MATCH(YEAR(CK$9),Fuel_Properties!$B$31:$EI$31,0)))/158.987295</f>
        <v>-2.7232420921102433E-3</v>
      </c>
      <c r="CL58" s="47">
        <f>(SUMPRODUCT(--(CL$9=Quarterly_kt!$B$9:CM$9),Quarterly_kt!$B58:CM58)/INDEX(Fuel_Properties!$B$31:$IV$42,MATCH("D_AvGas",Fuel_Properties!$B$31:$B$42,0),MATCH(YEAR(CL$9),Fuel_Properties!$B$31:$EI$31,0)))/158.987295</f>
        <v>-6.3249493752238052E-4</v>
      </c>
      <c r="CM58" s="47">
        <f>(SUMPRODUCT(--(CM$9=Quarterly_kt!$B$9:CN$9),Quarterly_kt!$B58:CN58)/INDEX(Fuel_Properties!$B$31:$IV$42,MATCH("D_AvGas",Fuel_Properties!$B$31:$B$42,0),MATCH(YEAR(CM$9),Fuel_Properties!$B$31:$EI$31,0)))/158.987295</f>
        <v>2.6441802249199489E-3</v>
      </c>
      <c r="CN58" s="47">
        <f>(SUMPRODUCT(--(CN$9=Quarterly_kt!$B$9:CO$9),Quarterly_kt!$B58:CO58)/INDEX(Fuel_Properties!$B$31:$IV$42,MATCH("D_AvGas",Fuel_Properties!$B$31:$B$42,0),MATCH(YEAR(CN$9),Fuel_Properties!$B$31:$EI$31,0)))/158.987295</f>
        <v>-2.6529648768299817E-3</v>
      </c>
      <c r="CO58" s="47">
        <f>(SUMPRODUCT(--(CO$9=Quarterly_kt!$B$9:CP$9),Quarterly_kt!$B58:CP58)/INDEX(Fuel_Properties!$B$31:$IV$42,MATCH("D_AvGas",Fuel_Properties!$B$31:$B$42,0),MATCH(YEAR(CO$9),Fuel_Properties!$B$31:$EI$31,0)))/158.987295</f>
        <v>-7.0277215280265421E-5</v>
      </c>
      <c r="CP58" s="47">
        <f>(SUMPRODUCT(--(CP$9=Quarterly_kt!$B$9:CQ$9),Quarterly_kt!$B58:CQ58)/INDEX(Fuel_Properties!$B$31:$IV$42,MATCH("D_AvGas",Fuel_Properties!$B$31:$B$42,0),MATCH(YEAR(CP$9),Fuel_Properties!$B$31:$EI$31,0)))/158.987295</f>
        <v>-2.9165044341309724E-3</v>
      </c>
      <c r="CQ58" s="47">
        <f>(SUMPRODUCT(--(CQ$9=Quarterly_kt!$B$9:CR$9),Quarterly_kt!$B58:CR58)/INDEX(Fuel_Properties!$B$31:$IV$42,MATCH("D_AvGas",Fuel_Properties!$B$31:$B$42,0),MATCH(YEAR(CQ$9),Fuel_Properties!$B$31:$EI$31,0)))/158.987295</f>
        <v>6.6324121920749522E-3</v>
      </c>
      <c r="CR58" s="47">
        <f>(SUMPRODUCT(--(CR$9=Quarterly_kt!$B$9:CS$9),Quarterly_kt!$B58:CS58)/INDEX(Fuel_Properties!$B$31:$IV$42,MATCH("D_AvGas",Fuel_Properties!$B$31:$B$42,0),MATCH(YEAR(CR$9),Fuel_Properties!$B$31:$EI$31,0)))/158.987295</f>
        <v>-9.8475947911470466E-3</v>
      </c>
      <c r="CS58" s="47">
        <f>(SUMPRODUCT(--(CS$9=Quarterly_kt!$B$9:CT$9),Quarterly_kt!$B58:CT58)/INDEX(Fuel_Properties!$B$31:$IV$42,MATCH("D_AvGas",Fuel_Properties!$B$31:$B$42,0),MATCH(YEAR(CS$9),Fuel_Properties!$B$31:$EI$31,0)))/158.987295</f>
        <v>2.8646749878617768E-2</v>
      </c>
      <c r="CT58" s="47">
        <f>(SUMPRODUCT(--(CT$9=Quarterly_kt!$B$9:CU$9),Quarterly_kt!$B58:CU58)/INDEX(Fuel_Properties!$B$31:$IV$42,MATCH("D_AvGas",Fuel_Properties!$B$31:$B$42,0),MATCH(YEAR(CT$9),Fuel_Properties!$B$31:$EI$31,0)))/158.987295</f>
        <v>-3.8933577265266472E-2</v>
      </c>
      <c r="CU58" s="47">
        <f>(SUMPRODUCT(--(CU$9=Quarterly_kt!$B$9:CV$9),Quarterly_kt!$B58:CV58)/INDEX(Fuel_Properties!$B$31:$IV$42,MATCH("D_AvGas",Fuel_Properties!$B$31:$B$42,0),MATCH(YEAR(CU$9),Fuel_Properties!$B$31:$EI$31,0)))/158.987295</f>
        <v>2.9779969975012033E-2</v>
      </c>
      <c r="CV58" s="47">
        <f>(SUMPRODUCT(--(CV$9=Quarterly_kt!$B$9:CW$9),Quarterly_kt!$B58:CW58)/INDEX(Fuel_Properties!$B$31:$IV$42,MATCH("D_AvGas",Fuel_Properties!$B$31:$B$42,0),MATCH(YEAR(CV$9),Fuel_Properties!$B$31:$EI$31,0)))/158.987295</f>
        <v>7.9061867190297389E-4</v>
      </c>
      <c r="CW58" s="47">
        <f>(SUMPRODUCT(--(CW$9=Quarterly_kt!$B$9:CX$9),Quarterly_kt!$B58:CX58)/INDEX(Fuel_Properties!$B$31:$IV$42,MATCH("D_AvGas",Fuel_Properties!$B$31:$B$42,0),MATCH(YEAR(CW$9),Fuel_Properties!$B$31:$EI$31,0)))/158.987295</f>
        <v>-1.431898261335385E-3</v>
      </c>
      <c r="CX58" s="47">
        <f>(SUMPRODUCT(--(CX$9=Quarterly_kt!$B$9:CY$9),Quarterly_kt!$B58:CY58)/INDEX(Fuel_Properties!$B$31:$IV$42,MATCH("D_AvGas",Fuel_Properties!$B$31:$B$42,0),MATCH(YEAR(CX$9),Fuel_Properties!$B$31:$EI$31,0)))/158.987295</f>
        <v>-1.1507894002143282E-3</v>
      </c>
      <c r="CY58" s="47">
        <f>(SUMPRODUCT(--(CY$9=Quarterly_kt!$B$9:CZ$9),Quarterly_kt!$B58:CZ58)/INDEX(Fuel_Properties!$B$31:$IV$42,MATCH("D_AvGas",Fuel_Properties!$B$31:$B$42,0),MATCH(YEAR(CY$9),Fuel_Properties!$B$31:$EI$31,0)))/158.987295</f>
        <v>-8.5035430489119896E-3</v>
      </c>
      <c r="CZ58" s="47">
        <f>(SUMPRODUCT(--(CZ$9=Quarterly_kt!$B$9:DA$9),Quarterly_kt!$B58:DA58)/INDEX(Fuel_Properties!$B$31:$IV$42,MATCH("D_AvGas",Fuel_Properties!$B$31:$B$42,0),MATCH(YEAR(CZ$9),Fuel_Properties!$B$31:$EI$31,0)))/158.987295</f>
        <v>2.1258857622279974E-3</v>
      </c>
      <c r="DA58" s="47">
        <f>(SUMPRODUCT(--(DA$9=Quarterly_kt!$B$9:DB$9),Quarterly_kt!$B58:DB58)/INDEX(Fuel_Properties!$B$31:$IV$42,MATCH("D_AvGas",Fuel_Properties!$B$31:$B$42,0),MATCH(YEAR(DA$9),Fuel_Properties!$B$31:$EI$31,0)))/158.987295</f>
        <v>2.3191481042487246E-2</v>
      </c>
      <c r="DB58" s="47">
        <f>(SUMPRODUCT(--(DB$9=Quarterly_kt!$B$9:DC$9),Quarterly_kt!$B58:DC58)/INDEX(Fuel_Properties!$B$31:$IV$42,MATCH("D_AvGas",Fuel_Properties!$B$31:$B$42,0),MATCH(YEAR(DB$9),Fuel_Properties!$B$31:$EI$31,0)))/158.987295</f>
        <v>-3.8019973466623024E-2</v>
      </c>
      <c r="DC58" s="47">
        <f>(SUMPRODUCT(--(DC$9=Quarterly_kt!$B$9:DD$9),Quarterly_kt!$B58:DD58)/INDEX(Fuel_Properties!$B$31:$IV$42,MATCH("D_AvGas",Fuel_Properties!$B$31:$B$42,0),MATCH(YEAR(DC$9),Fuel_Properties!$B$31:$EI$31,0)))/158.987295</f>
        <v>2.4667302563372802E-2</v>
      </c>
      <c r="DD58" s="47">
        <f>(SUMPRODUCT(--(DD$9=Quarterly_kt!$B$9:DE$9),Quarterly_kt!$B58:DE58)/INDEX(Fuel_Properties!$B$31:$IV$42,MATCH("D_AvGas",Fuel_Properties!$B$31:$B$42,0),MATCH(YEAR(DD$9),Fuel_Properties!$B$31:$EI$31,0)))/158.987295</f>
        <v>2.1961629775082639E-4</v>
      </c>
      <c r="DE58" s="47">
        <f>(SUMPRODUCT(--(DE$9=Quarterly_kt!$B$9:DF$9),Quarterly_kt!$B58:DF58)/INDEX(Fuel_Properties!$B$31:$IV$42,MATCH("D_AvGas",Fuel_Properties!$B$31:$B$42,0),MATCH(YEAR(DE$9),Fuel_Properties!$B$31:$EI$31,0)))/158.987295</f>
        <v>-1.6734761888612958E-2</v>
      </c>
      <c r="DF58" s="47">
        <f>(SUMPRODUCT(--(DF$9=Quarterly_kt!$B$9:DG$9),Quarterly_kt!$B58:DG58)/INDEX(Fuel_Properties!$B$31:$IV$42,MATCH("D_AvGas",Fuel_Properties!$B$31:$B$42,0),MATCH(YEAR(DF$9),Fuel_Properties!$B$31:$EI$31,0)))/158.987295</f>
        <v>-2.5826876615497184E-3</v>
      </c>
      <c r="DG58" s="47">
        <f>(SUMPRODUCT(--(DG$9=Quarterly_kt!$B$9:DH$9),Quarterly_kt!$B58:DH58)/INDEX(Fuel_Properties!$B$31:$IV$42,MATCH("D_AvGas",Fuel_Properties!$B$31:$B$42,0),MATCH(YEAR(DG$9),Fuel_Properties!$B$31:$EI$31,0)))/158.987295</f>
        <v>3.2854598143523595E-3</v>
      </c>
      <c r="DH58" s="47">
        <f>(SUMPRODUCT(--(DH$9=Quarterly_kt!$B$9:DI$9),Quarterly_kt!$B58:DI58)/INDEX(Fuel_Properties!$B$31:$IV$42,MATCH("D_AvGas",Fuel_Properties!$B$31:$B$42,0),MATCH(YEAR(DH$9),Fuel_Properties!$B$31:$EI$31,0)))/158.987295</f>
        <v>-8.6616667832925855E-3</v>
      </c>
      <c r="DI58" s="47">
        <f>(SUMPRODUCT(--(DI$9=Quarterly_kt!$B$9:DJ$9),Quarterly_kt!$B58:DJ58)/INDEX(Fuel_Properties!$B$31:$IV$42,MATCH("D_AvGas",Fuel_Properties!$B$31:$B$42,0),MATCH(YEAR(DI$9),Fuel_Properties!$B$31:$EI$31,0)))/158.987295</f>
        <v>2.6995235319531557E-2</v>
      </c>
      <c r="DJ58" s="47">
        <f>(SUMPRODUCT(--(DJ$9=Quarterly_kt!$B$9:DK$9),Quarterly_kt!$B58:DK58)/INDEX(Fuel_Properties!$B$31:$IV$42,MATCH("D_AvGas",Fuel_Properties!$B$31:$B$42,0),MATCH(YEAR(DJ$9),Fuel_Properties!$B$31:$EI$31,0)))/158.987295</f>
        <v>-6.5621349767946858E-3</v>
      </c>
      <c r="DK58" s="47">
        <f>(SUMPRODUCT(--(DK$9=Quarterly_kt!$B$9:DL$9),Quarterly_kt!$B58:DL58)/INDEX(Fuel_Properties!$B$31:$IV$42,MATCH("D_AvGas",Fuel_Properties!$B$31:$B$42,0),MATCH(YEAR(DK$9),Fuel_Properties!$B$31:$EI$31,0)))/158.987295</f>
        <v>2.1856213952162223E-2</v>
      </c>
      <c r="DL58" s="47">
        <f>(SUMPRODUCT(--(DL$9=Quarterly_kt!$B$9:DM$9),Quarterly_kt!$B58:DM58)/INDEX(Fuel_Properties!$B$31:$IV$42,MATCH("D_AvGas",Fuel_Properties!$B$31:$B$42,0),MATCH(YEAR(DL$9),Fuel_Properties!$B$31:$EI$31,0)))/158.987295</f>
        <v>-2.6845896237060997E-2</v>
      </c>
      <c r="DM58" s="47">
        <f>(SUMPRODUCT(--(DM$9=Quarterly_kt!$B$9:DN$9),Quarterly_kt!$B58:DN58)/INDEX(Fuel_Properties!$B$31:$IV$42,MATCH("D_AvGas",Fuel_Properties!$B$31:$B$42,0),MATCH(YEAR(DM$9),Fuel_Properties!$B$31:$EI$31,0)))/158.987295</f>
        <v>1.3809472802571953E-2</v>
      </c>
      <c r="DN58" s="47">
        <f>(SUMPRODUCT(--(DN$9=Quarterly_kt!$B$9:DO$9),Quarterly_kt!$B58:DO58)/INDEX(Fuel_Properties!$B$31:$IV$42,MATCH("D_AvGas",Fuel_Properties!$B$31:$B$42,0),MATCH(YEAR(DN$9),Fuel_Properties!$B$31:$EI$31,0)))/158.987295</f>
        <v>-1.2298512674046268E-3</v>
      </c>
      <c r="DO58" s="47">
        <f>(SUMPRODUCT(--(DO$9=Quarterly_kt!$B$9:DP$9),Quarterly_kt!$B58:DP58)/INDEX(Fuel_Properties!$B$31:$IV$42,MATCH("D_AvGas",Fuel_Properties!$B$31:$B$42,0),MATCH(YEAR(DO$9),Fuel_Properties!$B$31:$EI$31,0)))/158.987295</f>
        <v>-1.3335101599430164E-2</v>
      </c>
      <c r="DP58" s="47">
        <f>(SUMPRODUCT(--(DP$9=Quarterly_kt!$B$9:DQ$9),Quarterly_kt!$B58:DQ58)/INDEX(Fuel_Properties!$B$31:$IV$42,MATCH("D_AvGas",Fuel_Properties!$B$31:$B$42,0),MATCH(YEAR(DP$9),Fuel_Properties!$B$31:$EI$31,0)))/158.987295</f>
        <v>-1.0506443684399527E-2</v>
      </c>
      <c r="DQ58" s="47">
        <f>(SUMPRODUCT(--(DQ$9=Quarterly_kt!$B$9:DR$9),Quarterly_kt!$B58:DR58)/INDEX(Fuel_Properties!$B$31:$IV$42,MATCH("D_AvGas",Fuel_Properties!$B$31:$B$42,0),MATCH(YEAR(DQ$9),Fuel_Properties!$B$31:$EI$31,0)))/158.987295</f>
        <v>-1.2210666154945926E-3</v>
      </c>
      <c r="DR58" s="47">
        <f>(SUMPRODUCT(--(DR$9=Quarterly_kt!$B$9:DS$9),Quarterly_kt!$B58:DS58)/INDEX(Fuel_Properties!$B$31:$IV$42,MATCH("D_AvGas",Fuel_Properties!$B$31:$B$42,0),MATCH(YEAR(DR$9),Fuel_Properties!$B$31:$EI$31,0)))/158.987295</f>
        <v>-1.4758215208855523E-3</v>
      </c>
      <c r="DS58" s="47">
        <f>(SUMPRODUCT(--(DS$9=Quarterly_kt!$B$9:DT$9),Quarterly_kt!$B58:DT58)/INDEX(Fuel_Properties!$B$31:$IV$42,MATCH("D_AvGas",Fuel_Properties!$B$31:$B$42,0),MATCH(YEAR(DS$9),Fuel_Properties!$B$31:$EI$31,0)))/158.987295</f>
        <v>1.5724526918959158E-2</v>
      </c>
      <c r="DT58" s="47">
        <f>(SUMPRODUCT(--(DT$9=Quarterly_kt!$B$9:DU$9),Quarterly_kt!$B58:DU58)/INDEX(Fuel_Properties!$B$31:$IV$42,MATCH("D_AvGas",Fuel_Properties!$B$31:$B$42,0),MATCH(YEAR(DT$9),Fuel_Properties!$B$31:$EI$31,0)))/158.987295</f>
        <v>-1.4055443056053279E-4</v>
      </c>
      <c r="DU58" s="47">
        <f>(SUMPRODUCT(--(DU$9=Quarterly_kt!$B$9:DV$9),Quarterly_kt!$B58:DV58)/INDEX(Fuel_Properties!$B$31:$IV$42,MATCH("D_AvGas",Fuel_Properties!$B$31:$B$42,0),MATCH(YEAR(DU$9),Fuel_Properties!$B$31:$EI$31,0)))/158.987295</f>
        <v>-2.3279327561587584E-3</v>
      </c>
      <c r="DV58" s="47">
        <f>(SUMPRODUCT(--(DV$9=Quarterly_kt!$B$9:DW$9),Quarterly_kt!$B58:DW58)/INDEX(Fuel_Properties!$B$31:$IV$42,MATCH("D_AvGas",Fuel_Properties!$B$31:$B$42,0),MATCH(YEAR(DV$9),Fuel_Properties!$B$31:$EI$31,0)))/158.987295</f>
        <v>2.2497493541594634E-2</v>
      </c>
      <c r="DW58" s="47">
        <f>(SUMPRODUCT(--(DW$9=Quarterly_kt!$B$9:DX$9),Quarterly_kt!$B58:DX58)/INDEX(Fuel_Properties!$B$31:$IV$42,MATCH("D_AvGas",Fuel_Properties!$B$31:$B$42,0),MATCH(YEAR(DW$9),Fuel_Properties!$B$31:$EI$31,0)))/158.987295</f>
        <v>1.8272075972868739E-2</v>
      </c>
      <c r="DX58" s="47">
        <f>(SUMPRODUCT(--(DX$9=Quarterly_kt!$B$9:DY$9),Quarterly_kt!$B58:DY58)/INDEX(Fuel_Properties!$B$31:$IV$42,MATCH("D_AvGas",Fuel_Properties!$B$31:$B$42,0),MATCH(YEAR(DX$9),Fuel_Properties!$B$31:$EI$31,0)))/158.987295</f>
        <v>-2.4263208575511275E-2</v>
      </c>
      <c r="DY58" s="47">
        <f>(SUMPRODUCT(--(DY$9=Quarterly_kt!$B$9:DZ$9),Quarterly_kt!$B58:DZ58)/INDEX(Fuel_Properties!$B$31:$IV$42,MATCH("D_AvGas",Fuel_Properties!$B$31:$B$42,0),MATCH(YEAR(DY$9),Fuel_Properties!$B$31:$EI$31,0)))/158.987295</f>
        <v>1.6550284198502258E-2</v>
      </c>
      <c r="DZ58" s="47">
        <f>(SUMPRODUCT(--(DZ$9=Quarterly_kt!$B$9:EA$9),Quarterly_kt!$B58:EA58)/INDEX(Fuel_Properties!$B$31:$IV$42,MATCH("D_AvGas",Fuel_Properties!$B$31:$B$42,0),MATCH(YEAR(DZ$9),Fuel_Properties!$B$31:$EI$31,0)))/158.987295</f>
        <v>-8.775867258123014E-3</v>
      </c>
      <c r="EA58" s="47">
        <f>(SUMPRODUCT(--(EA$9=Quarterly_kt!$B$9:EB$9),Quarterly_kt!$B58:EB58)/INDEX(Fuel_Properties!$B$31:$IV$42,MATCH("D_AvGas",Fuel_Properties!$B$31:$B$42,0),MATCH(YEAR(EA$9),Fuel_Properties!$B$31:$EI$31,0)))/158.987295</f>
        <v>1.0901753020351013E-2</v>
      </c>
      <c r="EB58" s="47">
        <f>(SUMPRODUCT(--(EB$9=Quarterly_kt!$B$9:EC$9),Quarterly_kt!$B58:EC58)/INDEX(Fuel_Properties!$B$31:$IV$42,MATCH("D_AvGas",Fuel_Properties!$B$31:$B$42,0),MATCH(YEAR(EB$9),Fuel_Properties!$B$31:$EI$31,0)))/158.987295</f>
        <v>1.1420047483042971E-4</v>
      </c>
      <c r="EC58" s="47">
        <f>(SUMPRODUCT(--(EC$9=Quarterly_kt!$B$9:ED$9),Quarterly_kt!$B58:ED58)/INDEX(Fuel_Properties!$B$31:$IV$42,MATCH("D_AvGas",Fuel_Properties!$B$31:$B$42,0),MATCH(YEAR(EC$9),Fuel_Properties!$B$31:$EI$31,0)))/158.987295</f>
        <v>7.1946299143170666E-3</v>
      </c>
      <c r="ED58" s="47">
        <f>(SUMPRODUCT(--(ED$9=Quarterly_kt!$B$9:EE$9),Quarterly_kt!$B58:EE58)/INDEX(Fuel_Properties!$B$31:$IV$42,MATCH("D_AvGas",Fuel_Properties!$B$31:$B$42,0),MATCH(YEAR(ED$9),Fuel_Properties!$B$31:$EI$31,0)))/158.987295</f>
        <v>-7.4406001677979911E-3</v>
      </c>
      <c r="EE58" s="47">
        <f>(SUMPRODUCT(--(EE$9=Quarterly_kt!$B$9:EF$9),Quarterly_kt!$B58:EF58)/INDEX(Fuel_Properties!$B$31:$IV$42,MATCH("D_AvGas",Fuel_Properties!$B$31:$B$42,0),MATCH(YEAR(EE$9),Fuel_Properties!$B$31:$EI$31,0)))/158.987295</f>
        <v>7.1155680471267687E-3</v>
      </c>
      <c r="EF58" s="47">
        <f>(SUMPRODUCT(--(EF$9=Quarterly_kt!$B$9:EG$9),Quarterly_kt!$B58:EG58)/INDEX(Fuel_Properties!$B$31:$IV$42,MATCH("D_AvGas",Fuel_Properties!$B$31:$B$42,0),MATCH(YEAR(EF$9),Fuel_Properties!$B$31:$EI$31,0)))/158.987295</f>
        <v>8.6616667832925855E-3</v>
      </c>
      <c r="EG58" s="47">
        <f>(SUMPRODUCT(--(EG$9=Quarterly_kt!$B$9:EH$9),Quarterly_kt!$B58:EH58)/INDEX(Fuel_Properties!$B$31:$IV$42,MATCH("D_AvGas",Fuel_Properties!$B$31:$B$42,0),MATCH(YEAR(EG$9),Fuel_Properties!$B$31:$EI$31,0)))/158.987295</f>
        <v>-1.9897236576224851E-2</v>
      </c>
      <c r="EH58" s="47">
        <f>(SUMPRODUCT(--(EH$9=Quarterly_kt!$B$9:EI$9),Quarterly_kt!$B58:EI58)/INDEX(Fuel_Properties!$B$31:$IV$42,MATCH("D_AvGas",Fuel_Properties!$B$31:$B$42,0),MATCH(YEAR(EH$9),Fuel_Properties!$B$31:$EI$31,0)))/158.987295</f>
        <v>5.6924544377014146E-3</v>
      </c>
      <c r="EI58" s="47">
        <f>(SUMPRODUCT(--(EI$9=Quarterly_kt!$B$9:EJ$9),Quarterly_kt!$B58:EJ58)/INDEX(Fuel_Properties!$B$31:$IV$42,MATCH("D_AvGas",Fuel_Properties!$B$31:$B$42,0),MATCH(YEAR(EI$9),Fuel_Properties!$B$31:$EI$31,0)))/158.987295</f>
        <v>2.9823893234562186E-3</v>
      </c>
      <c r="EJ58" s="47">
        <f>(SUMPRODUCT(--(EJ$9=Quarterly_kt!$B$9:EK$9),Quarterly_kt!$B58:EK58)/INDEX(Fuel_Properties!$B$31:$IV$42,MATCH("D_AvGas",Fuel_Properties!$B$31:$B$42,0),MATCH(YEAR(EJ$9),Fuel_Properties!$B$31:$EI$31,0)))/158.987295</f>
        <v>8.6616667832925855E-3</v>
      </c>
      <c r="EK58" s="47">
        <f>(SUMPRODUCT(--(EK$9=Quarterly_kt!$B$9:EL$9),Quarterly_kt!$B58:EL58)/INDEX(Fuel_Properties!$B$31:$IV$42,MATCH("D_AvGas",Fuel_Properties!$B$31:$B$42,0),MATCH(YEAR(EK$9),Fuel_Properties!$B$31:$EI$31,0)))/158.987295</f>
        <v>-2.6758049717960666E-2</v>
      </c>
      <c r="EL58" s="47">
        <f>(SUMPRODUCT(--(EL$9=Quarterly_kt!$B$9:EM$9),Quarterly_kt!$B58:EM58)/INDEX(Fuel_Properties!$B$31:$IV$42,MATCH("D_AvGas",Fuel_Properties!$B$31:$B$42,0),MATCH(YEAR(EL$9),Fuel_Properties!$B$31:$EI$31,0)))/158.987295</f>
        <v>5.595823266691051E-3</v>
      </c>
      <c r="EM58" s="47">
        <f>(SUMPRODUCT(--(EM$9=Quarterly_kt!$B$9:EN$9),Quarterly_kt!$B58:EN58)/INDEX(Fuel_Properties!$B$31:$IV$42,MATCH("D_AvGas",Fuel_Properties!$B$31:$B$42,0),MATCH(YEAR(EM$9),Fuel_Properties!$B$31:$EI$31,0)))/158.987295</f>
        <v>-2.1351429430521117E-2</v>
      </c>
      <c r="EN58" s="47">
        <f>(SUMPRODUCT(--(EN$9=Quarterly_kt!$B$9:EO$9),Quarterly_kt!$B58:EO58)/INDEX(Fuel_Properties!$B$31:$IV$42,MATCH("D_AvGas",Fuel_Properties!$B$31:$B$42,0),MATCH(YEAR(EN$9),Fuel_Properties!$B$31:$EI$31,0)))/158.987295</f>
        <v>1.0804611949196212E-2</v>
      </c>
      <c r="EO58" s="47">
        <f>(SUMPRODUCT(--(EO$9=Quarterly_kt!$B$9:EP$9),Quarterly_kt!$B58:EP58)/INDEX(Fuel_Properties!$B$31:$IV$42,MATCH("D_AvGas",Fuel_Properties!$B$31:$B$42,0),MATCH(YEAR(EO$9),Fuel_Properties!$B$31:$EI$31,0)))/158.987295</f>
        <v>-3.0131356051413352E-3</v>
      </c>
      <c r="EP58" s="47">
        <f>(SUMPRODUCT(--(EP$9=Quarterly_kt!$B$9:EQ$9),Quarterly_kt!$B58:EQ58)/INDEX(Fuel_Properties!$B$31:$IV$42,MATCH("D_AvGas",Fuel_Properties!$B$31:$B$42,0),MATCH(YEAR(EP$9),Fuel_Properties!$B$31:$EI$31,0)))/158.987295</f>
        <v>1.9677620278474033E-3</v>
      </c>
      <c r="EQ58" s="47">
        <f>(SUMPRODUCT(--(EQ$9=Quarterly_kt!$B$9:ER$9),Quarterly_kt!$B58:ER58)/INDEX(Fuel_Properties!$B$31:$IV$42,MATCH("D_AvGas",Fuel_Properties!$B$31:$B$42,0),MATCH(YEAR(EQ$9),Fuel_Properties!$B$31:$EI$31,0)))/158.987295</f>
        <v>3.8213235808643759E-3</v>
      </c>
      <c r="ER58" s="47">
        <f>(SUMPRODUCT(--(ER$9=Quarterly_kt!$B$9:ES$9),Quarterly_kt!$B58:ES58)/INDEX(Fuel_Properties!$B$31:$IV$42,MATCH("D_AvGas",Fuel_Properties!$B$31:$B$42,0),MATCH(YEAR(ER$9),Fuel_Properties!$B$31:$EI$31,0)))/158.987295</f>
        <v>-1.0219994276076937E-2</v>
      </c>
      <c r="ES58" s="47">
        <f>(SUMPRODUCT(--(ES$9=Quarterly_kt!$B$9:ET$9),Quarterly_kt!$B58:ET58)/INDEX(Fuel_Properties!$B$31:$IV$42,MATCH("D_AvGas",Fuel_Properties!$B$31:$B$42,0),MATCH(YEAR(ES$9),Fuel_Properties!$B$31:$EI$31,0)))/158.987295</f>
        <v>8.4601136043282021E-3</v>
      </c>
      <c r="ET58" s="47">
        <f>(SUMPRODUCT(--(ET$9=Quarterly_kt!$B$9:EU$9),Quarterly_kt!$B58:EU58)/INDEX(Fuel_Properties!$B$31:$IV$42,MATCH("D_AvGas",Fuel_Properties!$B$31:$B$42,0),MATCH(YEAR(ET$9),Fuel_Properties!$B$31:$EI$31,0)))/158.987295</f>
        <v>-2.087417308260835E-2</v>
      </c>
      <c r="EU58" s="47">
        <f>(SUMPRODUCT(--(EU$9=Quarterly_kt!$B$9:EV$9),Quarterly_kt!$B58:EV58)/INDEX(Fuel_Properties!$B$31:$IV$42,MATCH("D_AvGas",Fuel_Properties!$B$31:$B$42,0),MATCH(YEAR(EU$9),Fuel_Properties!$B$31:$EI$31,0)))/158.987295</f>
        <v>1.1047474010103744E-2</v>
      </c>
      <c r="EV58" s="47">
        <f>(SUMPRODUCT(--(EV$9=Quarterly_kt!$B$9:EW$9),Quarterly_kt!$B58:EW58)/INDEX(Fuel_Properties!$B$31:$IV$42,MATCH("D_AvGas",Fuel_Properties!$B$31:$B$42,0),MATCH(YEAR(EV$9),Fuel_Properties!$B$31:$EI$31,0)))/158.987295</f>
        <v>9.5049933666557576E-3</v>
      </c>
      <c r="EW58" s="47">
        <f>(SUMPRODUCT(--(EW$9=Quarterly_kt!$B$9:EX$9),Quarterly_kt!$B58:EX58)/INDEX(Fuel_Properties!$B$31:$IV$42,MATCH("D_AvGas",Fuel_Properties!$B$31:$B$42,0),MATCH(YEAR(EW$9),Fuel_Properties!$B$31:$EI$31,0)))/158.987295</f>
        <v>3.6895538022138836E-4</v>
      </c>
      <c r="EX58" s="47">
        <f>(SUMPRODUCT(--(EX$9=Quarterly_kt!$B$9:EY$9),Quarterly_kt!$B58:EY58)/INDEX(Fuel_Properties!$B$31:$IV$42,MATCH("D_AvGas",Fuel_Properties!$B$31:$B$42,0),MATCH(YEAR(EX$9),Fuel_Properties!$B$31:$EI$31,0)))/158.987295</f>
        <v>-1.2474205712246899E-3</v>
      </c>
      <c r="EY58" s="47">
        <f>(SUMPRODUCT(--(EY$9=Quarterly_kt!$B$9:EZ$9),Quarterly_kt!$B58:EZ58)/INDEX(Fuel_Properties!$B$31:$IV$42,MATCH("D_AvGas",Fuel_Properties!$B$31:$B$42,0),MATCH(YEAR(EY$9),Fuel_Properties!$B$31:$EI$31,0)))/158.987295</f>
        <v>5.7803009568017432E-3</v>
      </c>
      <c r="EZ58" s="47">
        <f>(SUMPRODUCT(--(EZ$9=Quarterly_kt!$B$9:FA$9),Quarterly_kt!$B58:FA58)/INDEX(Fuel_Properties!$B$31:$IV$42,MATCH("D_AvGas",Fuel_Properties!$B$31:$B$42,0),MATCH(YEAR(EZ$9),Fuel_Properties!$B$31:$EI$31,0)))/158.987295</f>
        <v>1.5988066476260131E-3</v>
      </c>
      <c r="FA58" s="47">
        <f>(SUMPRODUCT(--(FA$9=Quarterly_kt!$B$9:FB$9),Quarterly_kt!$B58:FB58)/INDEX(Fuel_Properties!$B$31:$IV$42,MATCH("D_AvGas",Fuel_Properties!$B$31:$B$42,0),MATCH(YEAR(FA$9),Fuel_Properties!$B$31:$EI$31,0)))/158.987295</f>
        <v>-6.6236275401649189E-3</v>
      </c>
      <c r="FB58" s="47">
        <f>(SUMPRODUCT(--(FB$9=Quarterly_kt!$B$9:FC$9),Quarterly_kt!$B58:FC58)/INDEX(Fuel_Properties!$B$31:$IV$42,MATCH("D_AvGas",Fuel_Properties!$B$31:$B$42,0),MATCH(YEAR(FB$9),Fuel_Properties!$B$31:$EI$31,0)))/158.987295</f>
        <v>-1.3405378814710432E-2</v>
      </c>
      <c r="FC58" s="47">
        <f>(SUMPRODUCT(--(FC$9=Quarterly_kt!$B$9:FD$9),Quarterly_kt!$B58:FD58)/INDEX(Fuel_Properties!$B$31:$IV$42,MATCH("D_AvGas",Fuel_Properties!$B$31:$B$42,0),MATCH(YEAR(FC$9),Fuel_Properties!$B$31:$EI$31,0)))/158.987295</f>
        <v>1.813152154230821E-2</v>
      </c>
      <c r="FD58" s="47">
        <f>(SUMPRODUCT(--(FD$9=Quarterly_kt!$B$9:FE$9),Quarterly_kt!$B58:FE58)/INDEX(Fuel_Properties!$B$31:$IV$42,MATCH("D_AvGas",Fuel_Properties!$B$31:$B$42,0),MATCH(YEAR(FD$9),Fuel_Properties!$B$31:$EI$31,0)))/158.987295</f>
        <v>-1.2509344319887058E-2</v>
      </c>
      <c r="FE58" s="47">
        <f>(SUMPRODUCT(--(FE$9=Quarterly_kt!$B$9:FF$9),Quarterly_kt!$B58:FF58)/INDEX(Fuel_Properties!$B$31:$IV$42,MATCH("D_AvGas",Fuel_Properties!$B$31:$B$42,0),MATCH(YEAR(FE$9),Fuel_Properties!$B$31:$EI$31,0)))/158.987295</f>
        <v>8.9515602963236747E-3</v>
      </c>
      <c r="FF58" s="47">
        <f>(SUMPRODUCT(--(FF$9=Quarterly_kt!$B$9:FG$9),Quarterly_kt!$B58:FG58)/INDEX(Fuel_Properties!$B$31:$IV$42,MATCH("D_AvGas",Fuel_Properties!$B$31:$B$42,0),MATCH(YEAR(FF$9),Fuel_Properties!$B$31:$EI$31,0)))/158.987295</f>
        <v>-1.8447769011069318E-4</v>
      </c>
      <c r="FG58" s="47">
        <f>(SUMPRODUCT(--(FG$9=Quarterly_kt!$B$9:FH$9),Quarterly_kt!$B58:FH58)/INDEX(Fuel_Properties!$B$31:$IV$42,MATCH("D_AvGas",Fuel_Properties!$B$31:$B$42,0),MATCH(YEAR(FG$9),Fuel_Properties!$B$31:$EI$31,0)))/158.987295</f>
        <v>4.1112170938954673E-3</v>
      </c>
      <c r="FH58" s="47">
        <f>(SUMPRODUCT(--(FH$9=Quarterly_kt!$B$9:FI$9),Quarterly_kt!$B58:FI58)/INDEX(Fuel_Properties!$B$31:$IV$42,MATCH("D_AvGas",Fuel_Properties!$B$31:$B$42,0),MATCH(YEAR(FH$9),Fuel_Properties!$B$31:$EI$31,0)))/158.987295</f>
        <v>3.6017072831135504E-3</v>
      </c>
      <c r="FI58" s="47">
        <f>(SUMPRODUCT(--(FI$9=Quarterly_kt!$B$9:FJ$9),Quarterly_kt!$B58:FJ58)/INDEX(Fuel_Properties!$B$31:$IV$42,MATCH("D_AvGas",Fuel_Properties!$B$31:$B$42,0),MATCH(YEAR(FI$9),Fuel_Properties!$B$31:$EI$31,0)))/158.987295</f>
        <v>-5.7978702606218161E-4</v>
      </c>
      <c r="FJ58" s="47">
        <f>(SUMPRODUCT(--(FJ$9=Quarterly_kt!$B$9:FK$9),Quarterly_kt!$B58:FK58)/INDEX(Fuel_Properties!$B$31:$IV$42,MATCH("D_AvGas",Fuel_Properties!$B$31:$B$42,0),MATCH(YEAR(FJ$9),Fuel_Properties!$B$31:$EI$31,0)))/158.987295</f>
        <v>-3.4523682006429839E-3</v>
      </c>
      <c r="FK58" s="47">
        <f>(SUMPRODUCT(--(FK$9=Quarterly_kt!$B$9:FL$9),Quarterly_kt!$B58:FL58)/INDEX(Fuel_Properties!$B$31:$IV$42,MATCH("D_AvGas",Fuel_Properties!$B$31:$B$42,0),MATCH(YEAR(FK$9),Fuel_Properties!$B$31:$EI$31,0)))/158.987295</f>
        <v>-7.7656322884692127E-3</v>
      </c>
      <c r="FL58" s="47">
        <f>(SUMPRODUCT(--(FL$9=Quarterly_kt!$B$9:FN$9),Quarterly_kt!$B58:FN58)/INDEX(Fuel_Properties!$B$31:$IV$42,MATCH("D_AvGas",Fuel_Properties!$B$31:$B$42,0),MATCH(YEAR(FL$9),Fuel_Properties!$B$31:$EI$31,0)))/158.987295</f>
        <v>7.4142462120678921E-3</v>
      </c>
      <c r="FM58" s="47">
        <f>(SUMPRODUCT(--(FM$9=Quarterly_kt!$B$9:FO$9),Quarterly_kt!$B58:FO58)/INDEX(Fuel_Properties!$B$31:$IV$42,MATCH("D_AvGas",Fuel_Properties!$B$31:$B$42,0),MATCH(YEAR(FM$9),Fuel_Properties!$B$31:$EI$31,0)))/158.987295</f>
        <v>-5.5606846590509195E-3</v>
      </c>
      <c r="FN58" s="47">
        <f>(SUMPRODUCT(--(FN$9=Quarterly_kt!$B$9:FO$9),Quarterly_kt!$B58:FO58)/INDEX(Fuel_Properties!$B$31:$IV$42,MATCH("D_AvGas",Fuel_Properties!$B$31:$B$42,0),MATCH(YEAR(FN$9),Fuel_Properties!$B$31:$EI$31,0)))/158.987295</f>
        <v>-1.5460987361658168E-3</v>
      </c>
      <c r="FO58" s="47">
        <f>(SUMPRODUCT(--(FO$9=Quarterly_kt!$B$9:FP$9),Quarterly_kt!$B58:FP58)/INDEX(Fuel_Properties!$B$31:$IV$42,MATCH("D_AvGas",Fuel_Properties!$B$31:$B$42,0),MATCH(YEAR(FO$9),Fuel_Properties!$B$31:$EI$31,0)))/158.987295</f>
        <v>3.9267394037847724E-3</v>
      </c>
      <c r="FP58" s="47">
        <f>(SUMPRODUCT(--(FP$9=Quarterly_kt!$B$9:FQ$9),Quarterly_kt!$B58:FQ58)/INDEX(Fuel_Properties!$B$31:$IV$42,MATCH("D_AvGas",Fuel_Properties!$B$31:$B$42,0),MATCH(YEAR(FP$9),Fuel_Properties!$B$31:$EI$31,0)))/158.987295</f>
        <v>4.8754818100683415E-3</v>
      </c>
      <c r="FQ58" s="47">
        <f>(SUMPRODUCT(--(FQ$9=Quarterly_kt!$B$9:FR$9),Quarterly_kt!$B58:FR58)/INDEX(Fuel_Properties!$B$31:$IV$42,MATCH("D_AvGas",Fuel_Properties!$B$31:$B$42,0),MATCH(YEAR(FQ$9),Fuel_Properties!$B$31:$EI$31,0)))/158.987295</f>
        <v>-3.3381677258125584E-3</v>
      </c>
      <c r="FR58" s="47">
        <f>(SUMPRODUCT(--(FR$9=Quarterly_kt!$B$9:FS$9),Quarterly_kt!$B58:FS58)/INDEX(Fuel_Properties!$B$31:$IV$42,MATCH("D_AvGas",Fuel_Properties!$B$31:$B$42,0),MATCH(YEAR(FR$9),Fuel_Properties!$B$31:$EI$31,0)))/158.987295</f>
        <v>-7.2385531738672322E-3</v>
      </c>
      <c r="FS58" s="47">
        <f>(SUMPRODUCT(--(FS$9=Quarterly_kt!$B$9:FT$9),Quarterly_kt!$B58:FT58)/INDEX(Fuel_Properties!$B$31:$IV$42,MATCH("D_AvGas",Fuel_Properties!$B$31:$B$42,0),MATCH(YEAR(FS$9),Fuel_Properties!$B$31:$EI$31,0)))/158.987295</f>
        <v>4.6207269046773837E-3</v>
      </c>
      <c r="FT58" s="47">
        <f>(SUMPRODUCT(--(FT$9=Quarterly_kt!$B$9:FU$9),Quarterly_kt!$B58:FU58)/INDEX(Fuel_Properties!$B$31:$IV$42,MATCH("D_AvGas",Fuel_Properties!$B$31:$B$42,0),MATCH(YEAR(FT$9),Fuel_Properties!$B$31:$EI$31,0)))/158.987295</f>
        <v>4.4977417779369202E-3</v>
      </c>
      <c r="FU58" s="47">
        <f>(SUMPRODUCT(--(FU$9=Quarterly_kt!$B$9:FV$9),Quarterly_kt!$B58:FV58)/INDEX(Fuel_Properties!$B$31:$IV$42,MATCH("D_AvGas",Fuel_Properties!$B$31:$B$42,0),MATCH(YEAR(FU$9),Fuel_Properties!$B$31:$EI$31,0)))/158.987295</f>
        <v>-3.2415365548021944E-3</v>
      </c>
      <c r="FV58" s="47">
        <f>(SUMPRODUCT(--(FV$9=Quarterly_kt!$B$9:FW$9),Quarterly_kt!$B58:FW58)/INDEX(Fuel_Properties!$B$31:$IV$42,MATCH("D_AvGas",Fuel_Properties!$B$31:$B$42,0),MATCH(YEAR(FV$9),Fuel_Properties!$B$31:$EI$31,0)))/158.987295</f>
        <v>0</v>
      </c>
    </row>
    <row r="59" spans="1:178" ht="15" x14ac:dyDescent="0.25">
      <c r="A59" s="50" t="s">
        <v>45</v>
      </c>
      <c r="B59" s="47">
        <f>(SUMPRODUCT(--(B$9=Quarterly_kt!$B$9:C$9),Quarterly_kt!$B59:C59)/INDEX(Fuel_Properties!$B$31:$IV$42,MATCH("D_Kerosene",Fuel_Properties!$B$31:$B$42,0),MATCH(YEAR(B$9),Fuel_Properties!$B$31:$EI$31,0)))/158.987295</f>
        <v>-2.1184210377115528E-2</v>
      </c>
      <c r="C59" s="47">
        <f>(SUMPRODUCT(--(C$9=Quarterly_kt!$B$9:D$9),Quarterly_kt!$B59:D59)/INDEX(Fuel_Properties!$B$31:$IV$42,MATCH("D_Kerosene",Fuel_Properties!$B$31:$B$42,0),MATCH(YEAR(C$9),Fuel_Properties!$B$31:$EI$31,0)))/158.987295</f>
        <v>6.980253193213086E-2</v>
      </c>
      <c r="D59" s="47">
        <f>(SUMPRODUCT(--(D$9=Quarterly_kt!$B$9:E$9),Quarterly_kt!$B59:E59)/INDEX(Fuel_Properties!$B$31:$IV$42,MATCH("D_Kerosene",Fuel_Properties!$B$31:$B$42,0),MATCH(YEAR(D$9),Fuel_Properties!$B$31:$EI$31,0)))/158.987295</f>
        <v>-2.8727194102199993E-2</v>
      </c>
      <c r="E59" s="47">
        <f>(SUMPRODUCT(--(E$9=Quarterly_kt!$B$9:F$9),Quarterly_kt!$B59:F59)/INDEX(Fuel_Properties!$B$31:$IV$42,MATCH("D_Kerosene",Fuel_Properties!$B$31:$B$42,0),MATCH(YEAR(E$9),Fuel_Properties!$B$31:$EI$31,0)))/158.987295</f>
        <v>6.5691805351793826E-3</v>
      </c>
      <c r="F59" s="47">
        <f>(SUMPRODUCT(--(F$9=Quarterly_kt!$B$9:G$9),Quarterly_kt!$B59:G59)/INDEX(Fuel_Properties!$B$31:$IV$42,MATCH("D_Kerosene",Fuel_Properties!$B$31:$B$42,0),MATCH(YEAR(F$9),Fuel_Properties!$B$31:$EI$31,0)))/158.987295</f>
        <v>1.6355104394389496E-2</v>
      </c>
      <c r="G59" s="47">
        <f>(SUMPRODUCT(--(G$9=Quarterly_kt!$B$9:H$9),Quarterly_kt!$B59:H59)/INDEX(Fuel_Properties!$B$31:$IV$42,MATCH("D_Kerosene",Fuel_Properties!$B$31:$B$42,0),MATCH(YEAR(G$9),Fuel_Properties!$B$31:$EI$31,0)))/158.987295</f>
        <v>1.8143070907002116E-2</v>
      </c>
      <c r="H59" s="47">
        <f>(SUMPRODUCT(--(H$9=Quarterly_kt!$B$9:I$9),Quarterly_kt!$B59:I59)/INDEX(Fuel_Properties!$B$31:$IV$42,MATCH("D_Kerosene",Fuel_Properties!$B$31:$B$42,0),MATCH(YEAR(H$9),Fuel_Properties!$B$31:$EI$31,0)))/158.987295</f>
        <v>1.6251338480711086E-2</v>
      </c>
      <c r="I59" s="47">
        <f>(SUMPRODUCT(--(I$9=Quarterly_kt!$B$9:J$9),Quarterly_kt!$B59:J59)/INDEX(Fuel_Properties!$B$31:$IV$42,MATCH("D_Kerosene",Fuel_Properties!$B$31:$B$42,0),MATCH(YEAR(I$9),Fuel_Properties!$B$31:$EI$31,0)))/158.987295</f>
        <v>3.7339764937508076E-2</v>
      </c>
      <c r="J59" s="47">
        <f>(SUMPRODUCT(--(J$9=Quarterly_kt!$B$9:K$9),Quarterly_kt!$B59:K59)/INDEX(Fuel_Properties!$B$31:$IV$42,MATCH("D_Kerosene",Fuel_Properties!$B$31:$B$42,0),MATCH(YEAR(J$9),Fuel_Properties!$B$31:$EI$31,0)))/158.987295</f>
        <v>4.4587414908277063E-2</v>
      </c>
      <c r="K59" s="47">
        <f>(SUMPRODUCT(--(K$9=Quarterly_kt!$B$9:L$9),Quarterly_kt!$B59:L59)/INDEX(Fuel_Properties!$B$31:$IV$42,MATCH("D_Kerosene",Fuel_Properties!$B$31:$B$42,0),MATCH(YEAR(K$9),Fuel_Properties!$B$31:$EI$31,0)))/158.987295</f>
        <v>-4.4100513313324534E-2</v>
      </c>
      <c r="L59" s="47">
        <f>(SUMPRODUCT(--(L$9=Quarterly_kt!$B$9:M$9),Quarterly_kt!$B59:M59)/INDEX(Fuel_Properties!$B$31:$IV$42,MATCH("D_Kerosene",Fuel_Properties!$B$31:$B$42,0),MATCH(YEAR(L$9),Fuel_Properties!$B$31:$EI$31,0)))/158.987295</f>
        <v>-3.9822164872430059E-2</v>
      </c>
      <c r="M59" s="47">
        <f>(SUMPRODUCT(--(M$9=Quarterly_kt!$B$9:N$9),Quarterly_kt!$B59:N59)/INDEX(Fuel_Properties!$B$31:$IV$42,MATCH("D_Kerosene",Fuel_Properties!$B$31:$B$42,0),MATCH(YEAR(M$9),Fuel_Properties!$B$31:$EI$31,0)))/158.987295</f>
        <v>-2.1734967918947093E-2</v>
      </c>
      <c r="N59" s="47">
        <f>(SUMPRODUCT(--(N$9=Quarterly_kt!$B$9:O$9),Quarterly_kt!$B59:O59)/INDEX(Fuel_Properties!$B$31:$IV$42,MATCH("D_Kerosene",Fuel_Properties!$B$31:$B$42,0),MATCH(YEAR(N$9),Fuel_Properties!$B$31:$EI$31,0)))/158.987295</f>
        <v>6.3624469071585477E-2</v>
      </c>
      <c r="O59" s="47">
        <f>(SUMPRODUCT(--(O$9=Quarterly_kt!$B$9:P$9),Quarterly_kt!$B59:P59)/INDEX(Fuel_Properties!$B$31:$IV$42,MATCH("D_Kerosene",Fuel_Properties!$B$31:$B$42,0),MATCH(YEAR(O$9),Fuel_Properties!$B$31:$EI$31,0)))/158.987295</f>
        <v>-6.6450094720982206E-2</v>
      </c>
      <c r="P59" s="47">
        <f>(SUMPRODUCT(--(P$9=Quarterly_kt!$B$9:Q$9),Quarterly_kt!$B59:Q59)/INDEX(Fuel_Properties!$B$31:$IV$42,MATCH("D_Kerosene",Fuel_Properties!$B$31:$B$42,0),MATCH(YEAR(P$9),Fuel_Properties!$B$31:$EI$31,0)))/158.987295</f>
        <v>4.1602149391682809E-2</v>
      </c>
      <c r="Q59" s="47">
        <f>(SUMPRODUCT(--(Q$9=Quarterly_kt!$B$9:R$9),Quarterly_kt!$B59:R59)/INDEX(Fuel_Properties!$B$31:$IV$42,MATCH("D_Kerosene",Fuel_Properties!$B$31:$B$42,0),MATCH(YEAR(Q$9),Fuel_Properties!$B$31:$EI$31,0)))/158.987295</f>
        <v>3.8169892246935365E-2</v>
      </c>
      <c r="R59" s="47">
        <f>(SUMPRODUCT(--(R$9=Quarterly_kt!$B$9:S$9),Quarterly_kt!$B59:S59)/INDEX(Fuel_Properties!$B$31:$IV$42,MATCH("D_Kerosene",Fuel_Properties!$B$31:$B$42,0),MATCH(YEAR(R$9),Fuel_Properties!$B$31:$EI$31,0)))/158.987295</f>
        <v>1.4878435622812115E-2</v>
      </c>
      <c r="S59" s="47">
        <f>(SUMPRODUCT(--(S$9=Quarterly_kt!$B$9:T$9),Quarterly_kt!$B59:T59)/INDEX(Fuel_Properties!$B$31:$IV$42,MATCH("D_Kerosene",Fuel_Properties!$B$31:$B$42,0),MATCH(YEAR(S$9),Fuel_Properties!$B$31:$EI$31,0)))/158.987295</f>
        <v>7.6148216653233718E-3</v>
      </c>
      <c r="T59" s="47">
        <f>(SUMPRODUCT(--(T$9=Quarterly_kt!$B$9:U$9),Quarterly_kt!$B59:U59)/INDEX(Fuel_Properties!$B$31:$IV$42,MATCH("D_Kerosene",Fuel_Properties!$B$31:$B$42,0),MATCH(YEAR(T$9),Fuel_Properties!$B$31:$EI$31,0)))/158.987295</f>
        <v>-5.0829333715701461E-2</v>
      </c>
      <c r="U59" s="47">
        <f>(SUMPRODUCT(--(U$9=Quarterly_kt!$B$9:V$9),Quarterly_kt!$B59:V59)/INDEX(Fuel_Properties!$B$31:$IV$42,MATCH("D_Kerosene",Fuel_Properties!$B$31:$B$42,0),MATCH(YEAR(U$9),Fuel_Properties!$B$31:$EI$31,0)))/158.987295</f>
        <v>1.5516995091602334E-2</v>
      </c>
      <c r="V59" s="47">
        <f>(SUMPRODUCT(--(V$9=Quarterly_kt!$B$9:W$9),Quarterly_kt!$B59:W59)/INDEX(Fuel_Properties!$B$31:$IV$42,MATCH("D_Kerosene",Fuel_Properties!$B$31:$B$42,0),MATCH(YEAR(V$9),Fuel_Properties!$B$31:$EI$31,0)))/158.987295</f>
        <v>1.1949044059736985E-2</v>
      </c>
      <c r="W59" s="47">
        <f>(SUMPRODUCT(--(W$9=Quarterly_kt!$B$9:X$9),Quarterly_kt!$B59:X59)/INDEX(Fuel_Properties!$B$31:$IV$42,MATCH("D_Kerosene",Fuel_Properties!$B$31:$B$42,0),MATCH(YEAR(W$9),Fuel_Properties!$B$31:$EI$31,0)))/158.987295</f>
        <v>3.6246231847204838E-2</v>
      </c>
      <c r="X59" s="47">
        <f>(SUMPRODUCT(--(X$9=Quarterly_kt!$B$9:Y$9),Quarterly_kt!$B59:Y59)/INDEX(Fuel_Properties!$B$31:$IV$42,MATCH("D_Kerosene",Fuel_Properties!$B$31:$B$42,0),MATCH(YEAR(X$9),Fuel_Properties!$B$31:$EI$31,0)))/158.987295</f>
        <v>-3.8209802213734746E-2</v>
      </c>
      <c r="Y59" s="47">
        <f>(SUMPRODUCT(--(Y$9=Quarterly_kt!$B$9:Z$9),Quarterly_kt!$B59:Z59)/INDEX(Fuel_Properties!$B$31:$IV$42,MATCH("D_Kerosene",Fuel_Properties!$B$31:$B$42,0),MATCH(YEAR(Y$9),Fuel_Properties!$B$31:$EI$31,0)))/158.987295</f>
        <v>6.6809284422176714E-3</v>
      </c>
      <c r="Z59" s="47">
        <f>(SUMPRODUCT(--(Z$9=Quarterly_kt!$B$9:AA$9),Quarterly_kt!$B59:AA59)/INDEX(Fuel_Properties!$B$31:$IV$42,MATCH("D_Kerosene",Fuel_Properties!$B$31:$B$42,0),MATCH(YEAR(Z$9),Fuel_Properties!$B$31:$EI$31,0)))/158.987295</f>
        <v>-8.9079045896235595E-3</v>
      </c>
      <c r="AA59" s="47">
        <f>(SUMPRODUCT(--(AA$9=Quarterly_kt!$B$9:AB$9),Quarterly_kt!$B59:AB59)/INDEX(Fuel_Properties!$B$31:$IV$42,MATCH("D_Kerosene",Fuel_Properties!$B$31:$B$42,0),MATCH(YEAR(AA$9),Fuel_Properties!$B$31:$EI$31,0)))/158.987295</f>
        <v>3.532032061745901E-2</v>
      </c>
      <c r="AB59" s="47">
        <f>(SUMPRODUCT(--(AB$9=Quarterly_kt!$B$9:AC$9),Quarterly_kt!$B59:AC59)/INDEX(Fuel_Properties!$B$31:$IV$42,MATCH("D_Kerosene",Fuel_Properties!$B$31:$B$42,0),MATCH(YEAR(AB$9),Fuel_Properties!$B$31:$EI$31,0)))/158.987295</f>
        <v>9.7380318990508453E-3</v>
      </c>
      <c r="AC59" s="47">
        <f>(SUMPRODUCT(--(AC$9=Quarterly_kt!$B$9:AD$9),Quarterly_kt!$B59:AD59)/INDEX(Fuel_Properties!$B$31:$IV$42,MATCH("D_Kerosene",Fuel_Properties!$B$31:$B$42,0),MATCH(YEAR(AC$9),Fuel_Properties!$B$31:$EI$31,0)))/158.987295</f>
        <v>1.4718795755614557E-2</v>
      </c>
      <c r="AD59" s="47">
        <f>(SUMPRODUCT(--(AD$9=Quarterly_kt!$B$9:AE$9),Quarterly_kt!$B59:AE59)/INDEX(Fuel_Properties!$B$31:$IV$42,MATCH("D_Kerosene",Fuel_Properties!$B$31:$B$42,0),MATCH(YEAR(AD$9),Fuel_Properties!$B$31:$EI$31,0)))/158.987295</f>
        <v>-5.6033593386341759E-3</v>
      </c>
      <c r="AE59" s="47">
        <f>(SUMPRODUCT(--(AE$9=Quarterly_kt!$B$9:AF$9),Quarterly_kt!$B59:AF59)/INDEX(Fuel_Properties!$B$31:$IV$42,MATCH("D_Kerosene",Fuel_Properties!$B$31:$B$42,0),MATCH(YEAR(AE$9),Fuel_Properties!$B$31:$EI$31,0)))/158.987295</f>
        <v>-2.1631202005268683E-2</v>
      </c>
      <c r="AF59" s="47">
        <f>(SUMPRODUCT(--(AF$9=Quarterly_kt!$B$9:AG$9),Quarterly_kt!$B59:AG59)/INDEX(Fuel_Properties!$B$31:$IV$42,MATCH("D_Kerosene",Fuel_Properties!$B$31:$B$42,0),MATCH(YEAR(AF$9),Fuel_Properties!$B$31:$EI$31,0)))/158.987295</f>
        <v>-4.015740859354492E-2</v>
      </c>
      <c r="AG59" s="47">
        <f>(SUMPRODUCT(--(AG$9=Quarterly_kt!$B$9:AH$9),Quarterly_kt!$B59:AH59)/INDEX(Fuel_Properties!$B$31:$IV$42,MATCH("D_Kerosene",Fuel_Properties!$B$31:$B$42,0),MATCH(YEAR(AG$9),Fuel_Properties!$B$31:$EI$31,0)))/158.987295</f>
        <v>1.7480565458132256E-3</v>
      </c>
      <c r="AH59" s="47">
        <f>(SUMPRODUCT(--(AH$9=Quarterly_kt!$B$9:AI$9),Quarterly_kt!$B59:AI59)/INDEX(Fuel_Properties!$B$31:$IV$42,MATCH("D_Kerosene",Fuel_Properties!$B$31:$B$42,0),MATCH(YEAR(AH$9),Fuel_Properties!$B$31:$EI$31,0)))/158.987295</f>
        <v>-1.4415480007939208E-2</v>
      </c>
      <c r="AI59" s="47">
        <f>(SUMPRODUCT(--(AI$9=Quarterly_kt!$B$9:AJ$9),Quarterly_kt!$B59:AJ59)/INDEX(Fuel_Properties!$B$31:$IV$42,MATCH("D_Kerosene",Fuel_Properties!$B$31:$B$42,0),MATCH(YEAR(AI$9),Fuel_Properties!$B$31:$EI$31,0)))/158.987295</f>
        <v>-2.0968696556398835E-2</v>
      </c>
      <c r="AJ59" s="47">
        <f>(SUMPRODUCT(--(AJ$9=Quarterly_kt!$B$9:AK$9),Quarterly_kt!$B59:AK59)/INDEX(Fuel_Properties!$B$31:$IV$42,MATCH("D_Kerosene",Fuel_Properties!$B$31:$B$42,0),MATCH(YEAR(AJ$9),Fuel_Properties!$B$31:$EI$31,0)))/158.987295</f>
        <v>-2.1830751839265628E-2</v>
      </c>
      <c r="AK59" s="47">
        <f>(SUMPRODUCT(--(AK$9=Quarterly_kt!$B$9:AL$9),Quarterly_kt!$B59:AL59)/INDEX(Fuel_Properties!$B$31:$IV$42,MATCH("D_Kerosene",Fuel_Properties!$B$31:$B$42,0),MATCH(YEAR(AK$9),Fuel_Properties!$B$31:$EI$31,0)))/158.987295</f>
        <v>2.2349581407657675E-2</v>
      </c>
      <c r="AL59" s="47">
        <f>(SUMPRODUCT(--(AL$9=Quarterly_kt!$B$9:AM$9),Quarterly_kt!$B59:AM59)/INDEX(Fuel_Properties!$B$31:$IV$42,MATCH("D_Kerosene",Fuel_Properties!$B$31:$B$42,0),MATCH(YEAR(AL$9),Fuel_Properties!$B$31:$EI$31,0)))/158.987295</f>
        <v>4.3190566070298468E-2</v>
      </c>
      <c r="AM59" s="47">
        <f>(SUMPRODUCT(--(AM$9=Quarterly_kt!$B$9:AN$9),Quarterly_kt!$B59:AN59)/INDEX(Fuel_Properties!$B$31:$IV$42,MATCH("D_Kerosene",Fuel_Properties!$B$31:$B$42,0),MATCH(YEAR(AM$9),Fuel_Properties!$B$31:$EI$31,0)))/158.987295</f>
        <v>-2.0673362802083352E-2</v>
      </c>
      <c r="AN59" s="47">
        <f>(SUMPRODUCT(--(AN$9=Quarterly_kt!$B$9:AO$9),Quarterly_kt!$B59:AO59)/INDEX(Fuel_Properties!$B$31:$IV$42,MATCH("D_Kerosene",Fuel_Properties!$B$31:$B$42,0),MATCH(YEAR(AN$9),Fuel_Properties!$B$31:$EI$31,0)))/158.987295</f>
        <v>-3.4729653108828057E-2</v>
      </c>
      <c r="AO59" s="47">
        <f>(SUMPRODUCT(--(AO$9=Quarterly_kt!$B$9:AP$9),Quarterly_kt!$B59:AP59)/INDEX(Fuel_Properties!$B$31:$IV$42,MATCH("D_Kerosene",Fuel_Properties!$B$31:$B$42,0),MATCH(YEAR(AO$9),Fuel_Properties!$B$31:$EI$31,0)))/158.987295</f>
        <v>1.0001437679926813E-2</v>
      </c>
      <c r="AP59" s="47">
        <f>(SUMPRODUCT(--(AP$9=Quarterly_kt!$B$9:AQ$9),Quarterly_kt!$B59:AQ59)/INDEX(Fuel_Properties!$B$31:$IV$42,MATCH("D_Kerosene",Fuel_Properties!$B$31:$B$42,0),MATCH(YEAR(AP$9),Fuel_Properties!$B$31:$EI$31,0)))/158.987295</f>
        <v>-3.7196089057030296E-3</v>
      </c>
      <c r="AQ59" s="47">
        <f>(SUMPRODUCT(--(AQ$9=Quarterly_kt!$B$9:AR$9),Quarterly_kt!$B59:AR59)/INDEX(Fuel_Properties!$B$31:$IV$42,MATCH("D_Kerosene",Fuel_Properties!$B$31:$B$42,0),MATCH(YEAR(AQ$9),Fuel_Properties!$B$31:$EI$31,0)))/158.987295</f>
        <v>2.4456827654665406E-2</v>
      </c>
      <c r="AR59" s="47">
        <f>(SUMPRODUCT(--(AR$9=Quarterly_kt!$B$9:AS$9),Quarterly_kt!$B59:AS59)/INDEX(Fuel_Properties!$B$31:$IV$42,MATCH("D_Kerosene",Fuel_Properties!$B$31:$B$42,0),MATCH(YEAR(AR$9),Fuel_Properties!$B$31:$EI$31,0)))/158.987295</f>
        <v>-1.1845278146058571E-2</v>
      </c>
      <c r="AS59" s="47">
        <f>(SUMPRODUCT(--(AS$9=Quarterly_kt!$B$9:AT$9),Quarterly_kt!$B59:AT59)/INDEX(Fuel_Properties!$B$31:$IV$42,MATCH("D_Kerosene",Fuel_Properties!$B$31:$B$42,0),MATCH(YEAR(AS$9),Fuel_Properties!$B$31:$EI$31,0)))/158.987295</f>
        <v>-9.3948061845761047E-3</v>
      </c>
      <c r="AT59" s="47">
        <f>(SUMPRODUCT(--(AT$9=Quarterly_kt!$B$9:AU$9),Quarterly_kt!$B59:AU59)/INDEX(Fuel_Properties!$B$31:$IV$42,MATCH("D_Kerosene",Fuel_Properties!$B$31:$B$42,0),MATCH(YEAR(AT$9),Fuel_Properties!$B$31:$EI$31,0)))/158.987295</f>
        <v>1.4519245921617619E-2</v>
      </c>
      <c r="AU59" s="47">
        <f>(SUMPRODUCT(--(AU$9=Quarterly_kt!$B$9:AV$9),Quarterly_kt!$B59:AV59)/INDEX(Fuel_Properties!$B$31:$IV$42,MATCH("D_Kerosene",Fuel_Properties!$B$31:$B$42,0),MATCH(YEAR(AU$9),Fuel_Properties!$B$31:$EI$31,0)))/158.987295</f>
        <v>-1.7073483796778494E-2</v>
      </c>
      <c r="AV59" s="47">
        <f>(SUMPRODUCT(--(AV$9=Quarterly_kt!$B$9:AW$9),Quarterly_kt!$B59:AW59)/INDEX(Fuel_Properties!$B$31:$IV$42,MATCH("D_Kerosene",Fuel_Properties!$B$31:$B$42,0),MATCH(YEAR(AV$9),Fuel_Properties!$B$31:$EI$31,0)))/158.987295</f>
        <v>1.4710813762254681E-2</v>
      </c>
      <c r="AW59" s="47">
        <f>(SUMPRODUCT(--(AW$9=Quarterly_kt!$B$9:AX$9),Quarterly_kt!$B59:AX59)/INDEX(Fuel_Properties!$B$31:$IV$42,MATCH("D_Kerosene",Fuel_Properties!$B$31:$B$42,0),MATCH(YEAR(AW$9),Fuel_Properties!$B$31:$EI$31,0)))/158.987295</f>
        <v>-9.93758173304779E-3</v>
      </c>
      <c r="AX59" s="47">
        <f>(SUMPRODUCT(--(AX$9=Quarterly_kt!$B$9:AY$9),Quarterly_kt!$B59:AY59)/INDEX(Fuel_Properties!$B$31:$IV$42,MATCH("D_Kerosene",Fuel_Properties!$B$31:$B$42,0),MATCH(YEAR(AX$9),Fuel_Properties!$B$31:$EI$31,0)))/158.987295</f>
        <v>-1.7600295358530423E-2</v>
      </c>
      <c r="AY59" s="47">
        <f>(SUMPRODUCT(--(AY$9=Quarterly_kt!$B$9:AZ$9),Quarterly_kt!$B59:AZ59)/INDEX(Fuel_Properties!$B$31:$IV$42,MATCH("D_Kerosene",Fuel_Properties!$B$31:$B$42,0),MATCH(YEAR(AY$9),Fuel_Properties!$B$31:$EI$31,0)))/158.987295</f>
        <v>1.4846507649372617E-3</v>
      </c>
      <c r="AZ59" s="47">
        <f>(SUMPRODUCT(--(AZ$9=Quarterly_kt!$B$9:BA$9),Quarterly_kt!$B59:BA59)/INDEX(Fuel_Properties!$B$31:$IV$42,MATCH("D_Kerosene",Fuel_Properties!$B$31:$B$42,0),MATCH(YEAR(AZ$9),Fuel_Properties!$B$31:$EI$31,0)))/158.987295</f>
        <v>-1.551699509160233E-2</v>
      </c>
      <c r="BA59" s="47">
        <f>(SUMPRODUCT(--(BA$9=Quarterly_kt!$B$9:BB$9),Quarterly_kt!$B59:BB59)/INDEX(Fuel_Properties!$B$31:$IV$42,MATCH("D_Kerosene",Fuel_Properties!$B$31:$B$42,0),MATCH(YEAR(BA$9),Fuel_Properties!$B$31:$EI$31,0)))/158.987295</f>
        <v>8.5487148884290654E-3</v>
      </c>
      <c r="BB59" s="47">
        <f>(SUMPRODUCT(--(BB$9=Quarterly_kt!$B$9:BC$9),Quarterly_kt!$B59:BC59)/INDEX(Fuel_Properties!$B$31:$IV$42,MATCH("D_Kerosene",Fuel_Properties!$B$31:$B$42,0),MATCH(YEAR(BB$9),Fuel_Properties!$B$31:$EI$31,0)))/158.987295</f>
        <v>7.5030737582850796E-3</v>
      </c>
      <c r="BC59" s="47">
        <f>(SUMPRODUCT(--(BC$9=Quarterly_kt!$B$9:BD$9),Quarterly_kt!$B59:BD59)/INDEX(Fuel_Properties!$B$31:$IV$42,MATCH("D_Kerosene",Fuel_Properties!$B$31:$B$42,0),MATCH(YEAR(BC$9),Fuel_Properties!$B$31:$EI$31,0)))/158.987295</f>
        <v>-3.3444552177887732E-3</v>
      </c>
      <c r="BD59" s="47">
        <f>(SUMPRODUCT(--(BD$9=Quarterly_kt!$B$9:BE$9),Quarterly_kt!$B59:BE59)/INDEX(Fuel_Properties!$B$31:$IV$42,MATCH("D_Kerosene",Fuel_Properties!$B$31:$B$42,0),MATCH(YEAR(BD$9),Fuel_Properties!$B$31:$EI$31,0)))/158.987295</f>
        <v>1.0592105188557771E-2</v>
      </c>
      <c r="BE59" s="47">
        <f>(SUMPRODUCT(--(BE$9=Quarterly_kt!$B$9:BF$9),Quarterly_kt!$B59:BF59)/INDEX(Fuel_Properties!$B$31:$IV$42,MATCH("D_Kerosene",Fuel_Properties!$B$31:$B$42,0),MATCH(YEAR(BE$9),Fuel_Properties!$B$31:$EI$31,0)))/158.987295</f>
        <v>2.9453555497948873E-3</v>
      </c>
      <c r="BF59" s="47">
        <f>(SUMPRODUCT(--(BF$9=Quarterly_kt!$B$9:BG$9),Quarterly_kt!$B59:BG59)/INDEX(Fuel_Properties!$B$31:$IV$42,MATCH("D_Kerosene",Fuel_Properties!$B$31:$B$42,0),MATCH(YEAR(BF$9),Fuel_Properties!$B$31:$EI$31,0)))/158.987295</f>
        <v>-2.0234353167290081E-2</v>
      </c>
      <c r="BG59" s="47">
        <f>(SUMPRODUCT(--(BG$9=Quarterly_kt!$B$9:BH$9),Quarterly_kt!$B59:BH59)/INDEX(Fuel_Properties!$B$31:$IV$42,MATCH("D_Kerosene",Fuel_Properties!$B$31:$B$42,0),MATCH(YEAR(BG$9),Fuel_Properties!$B$31:$EI$31,0)))/158.987295</f>
        <v>4.0572472248258565E-2</v>
      </c>
      <c r="BH59" s="47">
        <f>(SUMPRODUCT(--(BH$9=Quarterly_kt!$B$9:BI$9),Quarterly_kt!$B59:BI59)/INDEX(Fuel_Properties!$B$31:$IV$42,MATCH("D_Kerosene",Fuel_Properties!$B$31:$B$42,0),MATCH(YEAR(BH$9),Fuel_Properties!$B$31:$EI$31,0)))/158.987295</f>
        <v>-1.5365337217764658E-2</v>
      </c>
      <c r="BI59" s="47">
        <f>(SUMPRODUCT(--(BI$9=Quarterly_kt!$B$9:BJ$9),Quarterly_kt!$B59:BJ59)/INDEX(Fuel_Properties!$B$31:$IV$42,MATCH("D_Kerosene",Fuel_Properties!$B$31:$B$42,0),MATCH(YEAR(BI$9),Fuel_Properties!$B$31:$EI$31,0)))/158.987295</f>
        <v>-1.1174790703829182E-4</v>
      </c>
      <c r="BJ59" s="47">
        <f>(SUMPRODUCT(--(BJ$9=Quarterly_kt!$B$9:BK$9),Quarterly_kt!$B59:BK59)/INDEX(Fuel_Properties!$B$31:$IV$42,MATCH("D_Kerosene",Fuel_Properties!$B$31:$B$42,0),MATCH(YEAR(BJ$9),Fuel_Properties!$B$31:$EI$31,0)))/158.987295</f>
        <v>-2.5901568452803277E-2</v>
      </c>
      <c r="BK59" s="47">
        <f>(SUMPRODUCT(--(BK$9=Quarterly_kt!$B$9:BL$9),Quarterly_kt!$B59:BL59)/INDEX(Fuel_Properties!$B$31:$IV$42,MATCH("D_Kerosene",Fuel_Properties!$B$31:$B$42,0),MATCH(YEAR(BK$9),Fuel_Properties!$B$31:$EI$31,0)))/158.987295</f>
        <v>-9.1553463837797718E-3</v>
      </c>
      <c r="BL59" s="47">
        <f>(SUMPRODUCT(--(BL$9=Quarterly_kt!$B$9:BM$9),Quarterly_kt!$B59:BM59)/INDEX(Fuel_Properties!$B$31:$IV$42,MATCH("D_Kerosene",Fuel_Properties!$B$31:$B$42,0),MATCH(YEAR(BL$9),Fuel_Properties!$B$31:$EI$31,0)))/158.987295</f>
        <v>-6.888460269574492E-3</v>
      </c>
      <c r="BM59" s="47">
        <f>(SUMPRODUCT(--(BM$9=Quarterly_kt!$B$9:BN$9),Quarterly_kt!$B59:BN59)/INDEX(Fuel_Properties!$B$31:$IV$42,MATCH("D_Kerosene",Fuel_Properties!$B$31:$B$42,0),MATCH(YEAR(BM$9),Fuel_Properties!$B$31:$EI$31,0)))/158.987295</f>
        <v>1.6602546188545703E-3</v>
      </c>
      <c r="BN59" s="47">
        <f>(SUMPRODUCT(--(BN$9=Quarterly_kt!$B$9:BO$9),Quarterly_kt!$B59:BO59)/INDEX(Fuel_Properties!$B$31:$IV$42,MATCH("D_Kerosene",Fuel_Properties!$B$31:$B$42,0),MATCH(YEAR(BN$9),Fuel_Properties!$B$31:$EI$31,0)))/158.987295</f>
        <v>1.2356125721090747E-2</v>
      </c>
      <c r="BO59" s="47">
        <f>(SUMPRODUCT(--(BO$9=Quarterly_kt!$B$9:BP$9),Quarterly_kt!$B59:BP59)/INDEX(Fuel_Properties!$B$31:$IV$42,MATCH("D_Kerosene",Fuel_Properties!$B$31:$B$42,0),MATCH(YEAR(BO$9),Fuel_Properties!$B$31:$EI$31,0)))/158.987295</f>
        <v>-7.5350017317245901E-3</v>
      </c>
      <c r="BP59" s="47">
        <f>(SUMPRODUCT(--(BP$9=Quarterly_kt!$B$9:BQ$9),Quarterly_kt!$B59:BQ59)/INDEX(Fuel_Properties!$B$31:$IV$42,MATCH("D_Kerosene",Fuel_Properties!$B$31:$B$42,0),MATCH(YEAR(BP$9),Fuel_Properties!$B$31:$EI$31,0)))/158.987295</f>
        <v>-8.0458493067567648E-3</v>
      </c>
      <c r="BQ59" s="47">
        <f>(SUMPRODUCT(--(BQ$9=Quarterly_kt!$B$9:BR$9),Quarterly_kt!$B59:BR59)/INDEX(Fuel_Properties!$B$31:$IV$42,MATCH("D_Kerosene",Fuel_Properties!$B$31:$B$42,0),MATCH(YEAR(BQ$9),Fuel_Properties!$B$31:$EI$31,0)))/158.987295</f>
        <v>-1.7480565458132273E-3</v>
      </c>
      <c r="BR59" s="47">
        <f>(SUMPRODUCT(--(BR$9=Quarterly_kt!$B$9:BS$9),Quarterly_kt!$B59:BS59)/INDEX(Fuel_Properties!$B$31:$IV$42,MATCH("D_Kerosene",Fuel_Properties!$B$31:$B$42,0),MATCH(YEAR(BR$9),Fuel_Properties!$B$31:$EI$31,0)))/158.987295</f>
        <v>-2.0034803333293144E-3</v>
      </c>
      <c r="BS59" s="47">
        <f>(SUMPRODUCT(--(BS$9=Quarterly_kt!$B$9:BT$9),Quarterly_kt!$B59:BT59)/INDEX(Fuel_Properties!$B$31:$IV$42,MATCH("D_Kerosene",Fuel_Properties!$B$31:$B$42,0),MATCH(YEAR(BS$9),Fuel_Properties!$B$31:$EI$31,0)))/158.987295</f>
        <v>3.7754828592221727E-3</v>
      </c>
      <c r="BT59" s="47">
        <f>(SUMPRODUCT(--(BT$9=Quarterly_kt!$B$9:BU$9),Quarterly_kt!$B59:BU59)/INDEX(Fuel_Properties!$B$31:$IV$42,MATCH("D_Kerosene",Fuel_Properties!$B$31:$B$42,0),MATCH(YEAR(BT$9),Fuel_Properties!$B$31:$EI$31,0)))/158.987295</f>
        <v>9.6821579455317001E-3</v>
      </c>
      <c r="BU59" s="47">
        <f>(SUMPRODUCT(--(BU$9=Quarterly_kt!$B$9:BV$9),Quarterly_kt!$B59:BV59)/INDEX(Fuel_Properties!$B$31:$IV$42,MATCH("D_Kerosene",Fuel_Properties!$B$31:$B$42,0),MATCH(YEAR(BU$9),Fuel_Properties!$B$31:$EI$31,0)))/158.987295</f>
        <v>-7.5429837250844669E-3</v>
      </c>
      <c r="BV59" s="47">
        <f>(SUMPRODUCT(--(BV$9=Quarterly_kt!$B$9:BW$9),Quarterly_kt!$B59:BW59)/INDEX(Fuel_Properties!$B$31:$IV$42,MATCH("D_Kerosene",Fuel_Properties!$B$31:$B$42,0),MATCH(YEAR(BV$9),Fuel_Properties!$B$31:$EI$31,0)))/158.987295</f>
        <v>-1.1502052431583828E-2</v>
      </c>
      <c r="BW59" s="47">
        <f>(SUMPRODUCT(--(BW$9=Quarterly_kt!$B$9:BX$9),Quarterly_kt!$B59:BX59)/INDEX(Fuel_Properties!$B$31:$IV$42,MATCH("D_Kerosene",Fuel_Properties!$B$31:$B$42,0),MATCH(YEAR(BW$9),Fuel_Properties!$B$31:$EI$31,0)))/158.987295</f>
        <v>-1.0999186849911529E-2</v>
      </c>
      <c r="BX59" s="47">
        <f>(SUMPRODUCT(--(BX$9=Quarterly_kt!$B$9:BY$9),Quarterly_kt!$B59:BY59)/INDEX(Fuel_Properties!$B$31:$IV$42,MATCH("D_Kerosene",Fuel_Properties!$B$31:$B$42,0),MATCH(YEAR(BX$9),Fuel_Properties!$B$31:$EI$31,0)))/158.987295</f>
        <v>5.6672152855131986E-4</v>
      </c>
      <c r="BY59" s="47">
        <f>(SUMPRODUCT(--(BY$9=Quarterly_kt!$B$9:BZ$9),Quarterly_kt!$B59:BZ59)/INDEX(Fuel_Properties!$B$31:$IV$42,MATCH("D_Kerosene",Fuel_Properties!$B$31:$B$42,0),MATCH(YEAR(BY$9),Fuel_Properties!$B$31:$EI$31,0)))/158.987295</f>
        <v>1.1278556617507251E-2</v>
      </c>
      <c r="BZ59" s="47">
        <f>(SUMPRODUCT(--(BZ$9=Quarterly_kt!$B$9:CA$9),Quarterly_kt!$B59:CA59)/INDEX(Fuel_Properties!$B$31:$IV$42,MATCH("D_Kerosene",Fuel_Properties!$B$31:$B$42,0),MATCH(YEAR(BZ$9),Fuel_Properties!$B$31:$EI$31,0)))/158.987295</f>
        <v>-7.215721997329479E-3</v>
      </c>
      <c r="CA59" s="47">
        <f>(SUMPRODUCT(--(CA$9=Quarterly_kt!$B$9:CB$9),Quarterly_kt!$B59:CB59)/INDEX(Fuel_Properties!$B$31:$IV$42,MATCH("D_Kerosene",Fuel_Properties!$B$31:$B$42,0),MATCH(YEAR(CA$9),Fuel_Properties!$B$31:$EI$31,0)))/158.987295</f>
        <v>4.1346725604166695E-3</v>
      </c>
      <c r="CB59" s="47">
        <f>(SUMPRODUCT(--(CB$9=Quarterly_kt!$B$9:CC$9),Quarterly_kt!$B59:CC59)/INDEX(Fuel_Properties!$B$31:$IV$42,MATCH("D_Kerosene",Fuel_Properties!$B$31:$B$42,0),MATCH(YEAR(CB$9),Fuel_Properties!$B$31:$EI$31,0)))/158.987295</f>
        <v>-2.5366774897691468E-2</v>
      </c>
      <c r="CC59" s="47">
        <f>(SUMPRODUCT(--(CC$9=Quarterly_kt!$B$9:CD$9),Quarterly_kt!$B59:CD59)/INDEX(Fuel_Properties!$B$31:$IV$42,MATCH("D_Kerosene",Fuel_Properties!$B$31:$B$42,0),MATCH(YEAR(CC$9),Fuel_Properties!$B$31:$EI$31,0)))/158.987295</f>
        <v>3.0491214634732972E-3</v>
      </c>
      <c r="CD59" s="47">
        <f>(SUMPRODUCT(--(CD$9=Quarterly_kt!$B$9:CE$9),Quarterly_kt!$B59:CE59)/INDEX(Fuel_Properties!$B$31:$IV$42,MATCH("D_Kerosene",Fuel_Properties!$B$31:$B$42,0),MATCH(YEAR(CD$9),Fuel_Properties!$B$31:$EI$31,0)))/158.987295</f>
        <v>3.8952127596203379E-3</v>
      </c>
      <c r="CE59" s="47">
        <f>(SUMPRODUCT(--(CE$9=Quarterly_kt!$B$9:CF$9),Quarterly_kt!$B59:CF59)/INDEX(Fuel_Properties!$B$31:$IV$42,MATCH("D_Kerosene",Fuel_Properties!$B$31:$B$42,0),MATCH(YEAR(CE$9),Fuel_Properties!$B$31:$EI$31,0)))/158.987295</f>
        <v>-9.0755264501809936E-3</v>
      </c>
      <c r="CF59" s="47">
        <f>(SUMPRODUCT(--(CF$9=Quarterly_kt!$B$9:CG$9),Quarterly_kt!$B59:CG59)/INDEX(Fuel_Properties!$B$31:$IV$42,MATCH("D_Kerosene",Fuel_Properties!$B$31:$B$42,0),MATCH(YEAR(CF$9),Fuel_Properties!$B$31:$EI$31,0)))/158.987295</f>
        <v>1.1094970770230065E-2</v>
      </c>
      <c r="CG59" s="47">
        <f>(SUMPRODUCT(--(CG$9=Quarterly_kt!$B$9:CH$9),Quarterly_kt!$B59:CH59)/INDEX(Fuel_Properties!$B$31:$IV$42,MATCH("D_Kerosene",Fuel_Properties!$B$31:$B$42,0),MATCH(YEAR(CG$9),Fuel_Properties!$B$31:$EI$31,0)))/158.987295</f>
        <v>7.958047379798109E-3</v>
      </c>
      <c r="CH59" s="47">
        <f>(SUMPRODUCT(--(CH$9=Quarterly_kt!$B$9:CI$9),Quarterly_kt!$B59:CI59)/INDEX(Fuel_Properties!$B$31:$IV$42,MATCH("D_Kerosene",Fuel_Properties!$B$31:$B$42,0),MATCH(YEAR(CH$9),Fuel_Properties!$B$31:$EI$31,0)))/158.987295</f>
        <v>-1.368911861219033E-2</v>
      </c>
      <c r="CI59" s="47">
        <f>(SUMPRODUCT(--(CI$9=Quarterly_kt!$B$9:CJ$9),Quarterly_kt!$B59:CJ59)/INDEX(Fuel_Properties!$B$31:$IV$42,MATCH("D_Kerosene",Fuel_Properties!$B$31:$B$42,0),MATCH(YEAR(CI$9),Fuel_Properties!$B$31:$EI$31,0)))/158.987295</f>
        <v>-4.4858802682512921E-3</v>
      </c>
      <c r="CJ59" s="47">
        <f>(SUMPRODUCT(--(CJ$9=Quarterly_kt!$B$9:CK$9),Quarterly_kt!$B59:CK59)/INDEX(Fuel_Properties!$B$31:$IV$42,MATCH("D_Kerosene",Fuel_Properties!$B$31:$B$42,0),MATCH(YEAR(CJ$9),Fuel_Properties!$B$31:$EI$31,0)))/158.987295</f>
        <v>-8.9478145564229495E-3</v>
      </c>
      <c r="CK59" s="47">
        <f>(SUMPRODUCT(--(CK$9=Quarterly_kt!$B$9:CL$9),Quarterly_kt!$B59:CL59)/INDEX(Fuel_Properties!$B$31:$IV$42,MATCH("D_Kerosene",Fuel_Properties!$B$31:$B$42,0),MATCH(YEAR(CK$9),Fuel_Properties!$B$31:$EI$31,0)))/158.987295</f>
        <v>5.7390532257520967E-3</v>
      </c>
      <c r="CL59" s="47">
        <f>(SUMPRODUCT(--(CL$9=Quarterly_kt!$B$9:CM$9),Quarterly_kt!$B59:CM59)/INDEX(Fuel_Properties!$B$31:$IV$42,MATCH("D_Kerosene",Fuel_Properties!$B$31:$B$42,0),MATCH(YEAR(CL$9),Fuel_Properties!$B$31:$EI$31,0)))/158.987295</f>
        <v>-2.6101118286800218E-3</v>
      </c>
      <c r="CM59" s="47">
        <f>(SUMPRODUCT(--(CM$9=Quarterly_kt!$B$9:CN$9),Quarterly_kt!$B59:CN59)/INDEX(Fuel_Properties!$B$31:$IV$42,MATCH("D_Kerosene",Fuel_Properties!$B$31:$B$42,0),MATCH(YEAR(CM$9),Fuel_Properties!$B$31:$EI$31,0)))/158.987295</f>
        <v>1.8119124926922481E-3</v>
      </c>
      <c r="CN59" s="47">
        <f>(SUMPRODUCT(--(CN$9=Quarterly_kt!$B$9:CO$9),Quarterly_kt!$B59:CO59)/INDEX(Fuel_Properties!$B$31:$IV$42,MATCH("D_Kerosene",Fuel_Properties!$B$31:$B$42,0),MATCH(YEAR(CN$9),Fuel_Properties!$B$31:$EI$31,0)))/158.987295</f>
        <v>4.6934120956081135E-3</v>
      </c>
      <c r="CO59" s="47">
        <f>(SUMPRODUCT(--(CO$9=Quarterly_kt!$B$9:CP$9),Quarterly_kt!$B59:CP59)/INDEX(Fuel_Properties!$B$31:$IV$42,MATCH("D_Kerosene",Fuel_Properties!$B$31:$B$42,0),MATCH(YEAR(CO$9),Fuel_Properties!$B$31:$EI$31,0)))/158.987295</f>
        <v>-3.9909966799388707E-4</v>
      </c>
      <c r="CP59" s="47">
        <f>(SUMPRODUCT(--(CP$9=Quarterly_kt!$B$9:CQ$9),Quarterly_kt!$B59:CQ59)/INDEX(Fuel_Properties!$B$31:$IV$42,MATCH("D_Kerosene",Fuel_Properties!$B$31:$B$42,0),MATCH(YEAR(CP$9),Fuel_Properties!$B$31:$EI$31,0)))/158.987295</f>
        <v>-4.270366447534593E-3</v>
      </c>
      <c r="CQ59" s="47">
        <f>(SUMPRODUCT(--(CQ$9=Quarterly_kt!$B$9:CR$9),Quarterly_kt!$B59:CR59)/INDEX(Fuel_Properties!$B$31:$IV$42,MATCH("D_Kerosene",Fuel_Properties!$B$31:$B$42,0),MATCH(YEAR(CQ$9),Fuel_Properties!$B$31:$EI$31,0)))/158.987295</f>
        <v>1.4942291569691133E-2</v>
      </c>
      <c r="CR59" s="47">
        <f>(SUMPRODUCT(--(CR$9=Quarterly_kt!$B$9:CS$9),Quarterly_kt!$B59:CS59)/INDEX(Fuel_Properties!$B$31:$IV$42,MATCH("D_Kerosene",Fuel_Properties!$B$31:$B$42,0),MATCH(YEAR(CR$9),Fuel_Properties!$B$31:$EI$31,0)))/158.987295</f>
        <v>2.9293915630751316E-3</v>
      </c>
      <c r="CS59" s="47">
        <f>(SUMPRODUCT(--(CS$9=Quarterly_kt!$B$9:CT$9),Quarterly_kt!$B59:CT59)/INDEX(Fuel_Properties!$B$31:$IV$42,MATCH("D_Kerosene",Fuel_Properties!$B$31:$B$42,0),MATCH(YEAR(CS$9),Fuel_Properties!$B$31:$EI$31,0)))/158.987295</f>
        <v>-7.1039740902911911E-3</v>
      </c>
      <c r="CT59" s="47">
        <f>(SUMPRODUCT(--(CT$9=Quarterly_kt!$B$9:CU$9),Quarterly_kt!$B59:CU59)/INDEX(Fuel_Properties!$B$31:$IV$42,MATCH("D_Kerosene",Fuel_Properties!$B$31:$B$42,0),MATCH(YEAR(CT$9),Fuel_Properties!$B$31:$EI$31,0)))/158.987295</f>
        <v>2.1790841872466231E-3</v>
      </c>
      <c r="CU59" s="47">
        <f>(SUMPRODUCT(--(CU$9=Quarterly_kt!$B$9:CV$9),Quarterly_kt!$B59:CV59)/INDEX(Fuel_Properties!$B$31:$IV$42,MATCH("D_Kerosene",Fuel_Properties!$B$31:$B$42,0),MATCH(YEAR(CU$9),Fuel_Properties!$B$31:$EI$31,0)))/158.987295</f>
        <v>1.0376591367841029E-4</v>
      </c>
      <c r="CV59" s="47">
        <f>(SUMPRODUCT(--(CV$9=Quarterly_kt!$B$9:CW$9),Quarterly_kt!$B59:CW59)/INDEX(Fuel_Properties!$B$31:$IV$42,MATCH("D_Kerosene",Fuel_Properties!$B$31:$B$42,0),MATCH(YEAR(CV$9),Fuel_Properties!$B$31:$EI$31,0)))/158.987295</f>
        <v>-1.3170289043798274E-3</v>
      </c>
      <c r="CW59" s="47">
        <f>(SUMPRODUCT(--(CW$9=Quarterly_kt!$B$9:CX$9),Quarterly_kt!$B59:CX59)/INDEX(Fuel_Properties!$B$31:$IV$42,MATCH("D_Kerosene",Fuel_Properties!$B$31:$B$42,0),MATCH(YEAR(CW$9),Fuel_Properties!$B$31:$EI$31,0)))/158.987295</f>
        <v>-1.6203446520551821E-3</v>
      </c>
      <c r="CX59" s="47">
        <f>(SUMPRODUCT(--(CX$9=Quarterly_kt!$B$9:CY$9),Quarterly_kt!$B59:CY59)/INDEX(Fuel_Properties!$B$31:$IV$42,MATCH("D_Kerosene",Fuel_Properties!$B$31:$B$42,0),MATCH(YEAR(CX$9),Fuel_Properties!$B$31:$EI$31,0)))/158.987295</f>
        <v>-6.7048744222973004E-4</v>
      </c>
      <c r="CY59" s="47">
        <f>(SUMPRODUCT(--(CY$9=Quarterly_kt!$B$9:CZ$9),Quarterly_kt!$B59:CZ59)/INDEX(Fuel_Properties!$B$31:$IV$42,MATCH("D_Kerosene",Fuel_Properties!$B$31:$B$42,0),MATCH(YEAR(CY$9),Fuel_Properties!$B$31:$EI$31,0)))/158.987295</f>
        <v>-4.1745825272160595E-3</v>
      </c>
      <c r="CZ59" s="47">
        <f>(SUMPRODUCT(--(CZ$9=Quarterly_kt!$B$9:DA$9),Quarterly_kt!$B59:DA59)/INDEX(Fuel_Properties!$B$31:$IV$42,MATCH("D_Kerosene",Fuel_Properties!$B$31:$B$42,0),MATCH(YEAR(CZ$9),Fuel_Properties!$B$31:$EI$31,0)))/158.987295</f>
        <v>1.4447407981378723E-3</v>
      </c>
      <c r="DA59" s="47">
        <f>(SUMPRODUCT(--(DA$9=Quarterly_kt!$B$9:DB$9),Quarterly_kt!$B59:DB59)/INDEX(Fuel_Properties!$B$31:$IV$42,MATCH("D_Kerosene",Fuel_Properties!$B$31:$B$42,0),MATCH(YEAR(DA$9),Fuel_Properties!$B$31:$EI$31,0)))/158.987295</f>
        <v>-3.6796989389036396E-3</v>
      </c>
      <c r="DB59" s="47">
        <f>(SUMPRODUCT(--(DB$9=Quarterly_kt!$B$9:DC$9),Quarterly_kt!$B59:DC59)/INDEX(Fuel_Properties!$B$31:$IV$42,MATCH("D_Kerosene",Fuel_Properties!$B$31:$B$42,0),MATCH(YEAR(DB$9),Fuel_Properties!$B$31:$EI$31,0)))/158.987295</f>
        <v>4.0867806002574045E-3</v>
      </c>
      <c r="DC59" s="47">
        <f>(SUMPRODUCT(--(DC$9=Quarterly_kt!$B$9:DD$9),Quarterly_kt!$B59:DD59)/INDEX(Fuel_Properties!$B$31:$IV$42,MATCH("D_Kerosene",Fuel_Properties!$B$31:$B$42,0),MATCH(YEAR(DC$9),Fuel_Properties!$B$31:$EI$31,0)))/158.987295</f>
        <v>-3.2726172775498744E-3</v>
      </c>
      <c r="DD59" s="47">
        <f>(SUMPRODUCT(--(DD$9=Quarterly_kt!$B$9:DE$9),Quarterly_kt!$B59:DE59)/INDEX(Fuel_Properties!$B$31:$IV$42,MATCH("D_Kerosene",Fuel_Properties!$B$31:$B$42,0),MATCH(YEAR(DD$9),Fuel_Properties!$B$31:$EI$31,0)))/158.987295</f>
        <v>1.9555883731700464E-3</v>
      </c>
      <c r="DE59" s="47">
        <f>(SUMPRODUCT(--(DE$9=Quarterly_kt!$B$9:DF$9),Quarterly_kt!$B59:DF59)/INDEX(Fuel_Properties!$B$31:$IV$42,MATCH("D_Kerosene",Fuel_Properties!$B$31:$B$42,0),MATCH(YEAR(DE$9),Fuel_Properties!$B$31:$EI$31,0)))/158.987295</f>
        <v>-4.4619342881716574E-3</v>
      </c>
      <c r="DF59" s="47">
        <f>(SUMPRODUCT(--(DF$9=Quarterly_kt!$B$9:DG$9),Quarterly_kt!$B59:DG59)/INDEX(Fuel_Properties!$B$31:$IV$42,MATCH("D_Kerosene",Fuel_Properties!$B$31:$B$42,0),MATCH(YEAR(DF$9),Fuel_Properties!$B$31:$EI$31,0)))/158.987295</f>
        <v>4.1107265803370383E-3</v>
      </c>
      <c r="DG59" s="47">
        <f>(SUMPRODUCT(--(DG$9=Quarterly_kt!$B$9:DH$9),Quarterly_kt!$B59:DH59)/INDEX(Fuel_Properties!$B$31:$IV$42,MATCH("D_Kerosene",Fuel_Properties!$B$31:$B$42,0),MATCH(YEAR(DG$9),Fuel_Properties!$B$31:$EI$31,0)))/158.987295</f>
        <v>-3.4721671115468186E-3</v>
      </c>
      <c r="DH59" s="47">
        <f>(SUMPRODUCT(--(DH$9=Quarterly_kt!$B$9:DI$9),Quarterly_kt!$B59:DI59)/INDEX(Fuel_Properties!$B$31:$IV$42,MATCH("D_Kerosene",Fuel_Properties!$B$31:$B$42,0),MATCH(YEAR(DH$9),Fuel_Properties!$B$31:$EI$31,0)))/158.987295</f>
        <v>3.7834648525820504E-3</v>
      </c>
      <c r="DI59" s="47">
        <f>(SUMPRODUCT(--(DI$9=Quarterly_kt!$B$9:DJ$9),Quarterly_kt!$B59:DJ59)/INDEX(Fuel_Properties!$B$31:$IV$42,MATCH("D_Kerosene",Fuel_Properties!$B$31:$B$42,0),MATCH(YEAR(DI$9),Fuel_Properties!$B$31:$EI$31,0)))/158.987295</f>
        <v>-3.4961130916264511E-3</v>
      </c>
      <c r="DJ59" s="47">
        <f>(SUMPRODUCT(--(DJ$9=Quarterly_kt!$B$9:DK$9),Quarterly_kt!$B59:DK59)/INDEX(Fuel_Properties!$B$31:$IV$42,MATCH("D_Kerosene",Fuel_Properties!$B$31:$B$42,0),MATCH(YEAR(DJ$9),Fuel_Properties!$B$31:$EI$31,0)))/158.987295</f>
        <v>1.4527227914977495E-3</v>
      </c>
      <c r="DK59" s="47">
        <f>(SUMPRODUCT(--(DK$9=Quarterly_kt!$B$9:DL$9),Quarterly_kt!$B59:DL59)/INDEX(Fuel_Properties!$B$31:$IV$42,MATCH("D_Kerosene",Fuel_Properties!$B$31:$B$42,0),MATCH(YEAR(DK$9),Fuel_Properties!$B$31:$EI$31,0)))/158.987295</f>
        <v>1.787966512612614E-3</v>
      </c>
      <c r="DL59" s="47">
        <f>(SUMPRODUCT(--(DL$9=Quarterly_kt!$B$9:DM$9),Quarterly_kt!$B59:DM59)/INDEX(Fuel_Properties!$B$31:$IV$42,MATCH("D_Kerosene",Fuel_Properties!$B$31:$B$42,0),MATCH(YEAR(DL$9),Fuel_Properties!$B$31:$EI$31,0)))/158.987295</f>
        <v>-1.8358584727718781E-4</v>
      </c>
      <c r="DM59" s="47">
        <f>(SUMPRODUCT(--(DM$9=Quarterly_kt!$B$9:DN$9),Quarterly_kt!$B59:DN59)/INDEX(Fuel_Properties!$B$31:$IV$42,MATCH("D_Kerosene",Fuel_Properties!$B$31:$B$42,0),MATCH(YEAR(DM$9),Fuel_Properties!$B$31:$EI$31,0)))/158.987295</f>
        <v>-1.8917324262910252E-3</v>
      </c>
      <c r="DN59" s="47">
        <f>(SUMPRODUCT(--(DN$9=Quarterly_kt!$B$9:DO$9),Quarterly_kt!$B59:DO59)/INDEX(Fuel_Properties!$B$31:$IV$42,MATCH("D_Kerosene",Fuel_Properties!$B$31:$B$42,0),MATCH(YEAR(DN$9),Fuel_Properties!$B$31:$EI$31,0)))/158.987295</f>
        <v>1.0935330903032508E-3</v>
      </c>
      <c r="DO59" s="47">
        <f>(SUMPRODUCT(--(DO$9=Quarterly_kt!$B$9:DP$9),Quarterly_kt!$B59:DP59)/INDEX(Fuel_Properties!$B$31:$IV$42,MATCH("D_Kerosene",Fuel_Properties!$B$31:$B$42,0),MATCH(YEAR(DO$9),Fuel_Properties!$B$31:$EI$31,0)))/158.987295</f>
        <v>2.0513722934885799E-3</v>
      </c>
      <c r="DP59" s="47">
        <f>(SUMPRODUCT(--(DP$9=Quarterly_kt!$B$9:DQ$9),Quarterly_kt!$B59:DQ59)/INDEX(Fuel_Properties!$B$31:$IV$42,MATCH("D_Kerosene",Fuel_Properties!$B$31:$B$42,0),MATCH(YEAR(DP$9),Fuel_Properties!$B$31:$EI$31,0)))/158.987295</f>
        <v>-7.3434338910875253E-4</v>
      </c>
      <c r="DQ59" s="47">
        <f>(SUMPRODUCT(--(DQ$9=Quarterly_kt!$B$9:DR$9),Quarterly_kt!$B59:DR59)/INDEX(Fuel_Properties!$B$31:$IV$42,MATCH("D_Kerosene",Fuel_Properties!$B$31:$B$42,0),MATCH(YEAR(DQ$9),Fuel_Properties!$B$31:$EI$31,0)))/158.987295</f>
        <v>-1.0855510969433727E-3</v>
      </c>
      <c r="DR59" s="47">
        <f>(SUMPRODUCT(--(DR$9=Quarterly_kt!$B$9:DS$9),Quarterly_kt!$B59:DS59)/INDEX(Fuel_Properties!$B$31:$IV$42,MATCH("D_Kerosene",Fuel_Properties!$B$31:$B$42,0),MATCH(YEAR(DR$9),Fuel_Properties!$B$31:$EI$31,0)))/158.987295</f>
        <v>-2.1870661806065016E-3</v>
      </c>
      <c r="DS59" s="47">
        <f>(SUMPRODUCT(--(DS$9=Quarterly_kt!$B$9:DT$9),Quarterly_kt!$B59:DT59)/INDEX(Fuel_Properties!$B$31:$IV$42,MATCH("D_Kerosene",Fuel_Properties!$B$31:$B$42,0),MATCH(YEAR(DS$9),Fuel_Properties!$B$31:$EI$31,0)))/158.987295</f>
        <v>-9.2591122974581825E-4</v>
      </c>
      <c r="DT59" s="47">
        <f>(SUMPRODUCT(--(DT$9=Quarterly_kt!$B$9:DU$9),Quarterly_kt!$B59:DU59)/INDEX(Fuel_Properties!$B$31:$IV$42,MATCH("D_Kerosene",Fuel_Properties!$B$31:$B$42,0),MATCH(YEAR(DT$9),Fuel_Properties!$B$31:$EI$31,0)))/158.987295</f>
        <v>2.7537877091578216E-3</v>
      </c>
      <c r="DU59" s="47">
        <f>(SUMPRODUCT(--(DU$9=Quarterly_kt!$B$9:DV$9),Quarterly_kt!$B59:DV59)/INDEX(Fuel_Properties!$B$31:$IV$42,MATCH("D_Kerosene",Fuel_Properties!$B$31:$B$42,0),MATCH(YEAR(DU$9),Fuel_Properties!$B$31:$EI$31,0)))/158.987295</f>
        <v>3.7754828592221723E-3</v>
      </c>
      <c r="DV59" s="47">
        <f>(SUMPRODUCT(--(DV$9=Quarterly_kt!$B$9:DW$9),Quarterly_kt!$B59:DW59)/INDEX(Fuel_Properties!$B$31:$IV$42,MATCH("D_Kerosene",Fuel_Properties!$B$31:$B$42,0),MATCH(YEAR(DV$9),Fuel_Properties!$B$31:$EI$31,0)))/158.987295</f>
        <v>2.6739677755590434E-3</v>
      </c>
      <c r="DW59" s="47">
        <f>(SUMPRODUCT(--(DW$9=Quarterly_kt!$B$9:DX$9),Quarterly_kt!$B59:DX59)/INDEX(Fuel_Properties!$B$31:$IV$42,MATCH("D_Kerosene",Fuel_Properties!$B$31:$B$42,0),MATCH(YEAR(DW$9),Fuel_Properties!$B$31:$EI$31,0)))/158.987295</f>
        <v>-8.4688949548302854E-3</v>
      </c>
      <c r="DX59" s="47">
        <f>(SUMPRODUCT(--(DX$9=Quarterly_kt!$B$9:DY$9),Quarterly_kt!$B59:DY59)/INDEX(Fuel_Properties!$B$31:$IV$42,MATCH("D_Kerosene",Fuel_Properties!$B$31:$B$42,0),MATCH(YEAR(DX$9),Fuel_Properties!$B$31:$EI$31,0)))/158.987295</f>
        <v>1.4686867782175046E-3</v>
      </c>
      <c r="DY59" s="47">
        <f>(SUMPRODUCT(--(DY$9=Quarterly_kt!$B$9:DZ$9),Quarterly_kt!$B59:DZ59)/INDEX(Fuel_Properties!$B$31:$IV$42,MATCH("D_Kerosene",Fuel_Properties!$B$31:$B$42,0),MATCH(YEAR(DY$9),Fuel_Properties!$B$31:$EI$31,0)))/158.987295</f>
        <v>-3.7834648525820504E-3</v>
      </c>
      <c r="DZ59" s="47">
        <f>(SUMPRODUCT(--(DZ$9=Quarterly_kt!$B$9:EA$9),Quarterly_kt!$B59:EA59)/INDEX(Fuel_Properties!$B$31:$IV$42,MATCH("D_Kerosene",Fuel_Properties!$B$31:$B$42,0),MATCH(YEAR(DZ$9),Fuel_Properties!$B$31:$EI$31,0)))/158.987295</f>
        <v>2.5702018618806335E-3</v>
      </c>
      <c r="EA59" s="47">
        <f>(SUMPRODUCT(--(EA$9=Quarterly_kt!$B$9:EB$9),Quarterly_kt!$B59:EB59)/INDEX(Fuel_Properties!$B$31:$IV$42,MATCH("D_Kerosene",Fuel_Properties!$B$31:$B$42,0),MATCH(YEAR(EA$9),Fuel_Properties!$B$31:$EI$31,0)))/158.987295</f>
        <v>-3.9111767463400932E-4</v>
      </c>
      <c r="EB59" s="47">
        <f>(SUMPRODUCT(--(EB$9=Quarterly_kt!$B$9:EC$9),Quarterly_kt!$B59:EC59)/INDEX(Fuel_Properties!$B$31:$IV$42,MATCH("D_Kerosene",Fuel_Properties!$B$31:$B$42,0),MATCH(YEAR(EB$9),Fuel_Properties!$B$31:$EI$31,0)))/158.987295</f>
        <v>5.0925117636019994E-3</v>
      </c>
      <c r="EC59" s="47">
        <f>(SUMPRODUCT(--(EC$9=Quarterly_kt!$B$9:ED$9),Quarterly_kt!$B59:ED59)/INDEX(Fuel_Properties!$B$31:$IV$42,MATCH("D_Kerosene",Fuel_Properties!$B$31:$B$42,0),MATCH(YEAR(EC$9),Fuel_Properties!$B$31:$EI$31,0)))/158.987295</f>
        <v>-4.9488358831242E-3</v>
      </c>
      <c r="ED59" s="47">
        <f>(SUMPRODUCT(--(ED$9=Quarterly_kt!$B$9:EE$9),Quarterly_kt!$B59:EE59)/INDEX(Fuel_Properties!$B$31:$IV$42,MATCH("D_Kerosene",Fuel_Properties!$B$31:$B$42,0),MATCH(YEAR(ED$9),Fuel_Properties!$B$31:$EI$31,0)))/158.987295</f>
        <v>1.8438404661317582E-3</v>
      </c>
      <c r="EE59" s="47">
        <f>(SUMPRODUCT(--(EE$9=Quarterly_kt!$B$9:EF$9),Quarterly_kt!$B59:EF59)/INDEX(Fuel_Properties!$B$31:$IV$42,MATCH("D_Kerosene",Fuel_Properties!$B$31:$B$42,0),MATCH(YEAR(EE$9),Fuel_Properties!$B$31:$EI$31,0)))/158.987295</f>
        <v>-3.759518872502417E-3</v>
      </c>
      <c r="EF59" s="47">
        <f>(SUMPRODUCT(--(EF$9=Quarterly_kt!$B$9:EG$9),Quarterly_kt!$B59:EG59)/INDEX(Fuel_Properties!$B$31:$IV$42,MATCH("D_Kerosene",Fuel_Properties!$B$31:$B$42,0),MATCH(YEAR(EF$9),Fuel_Properties!$B$31:$EI$31,0)))/158.987295</f>
        <v>4.9169079096846903E-3</v>
      </c>
      <c r="EG59" s="47">
        <f>(SUMPRODUCT(--(EG$9=Quarterly_kt!$B$9:EH$9),Quarterly_kt!$B59:EH59)/INDEX(Fuel_Properties!$B$31:$IV$42,MATCH("D_Kerosene",Fuel_Properties!$B$31:$B$42,0),MATCH(YEAR(EG$9),Fuel_Properties!$B$31:$EI$31,0)))/158.987295</f>
        <v>2.1631202005268687E-3</v>
      </c>
      <c r="EH59" s="47">
        <f>(SUMPRODUCT(--(EH$9=Quarterly_kt!$B$9:EI$9),Quarterly_kt!$B59:EI59)/INDEX(Fuel_Properties!$B$31:$IV$42,MATCH("D_Kerosene",Fuel_Properties!$B$31:$B$42,0),MATCH(YEAR(EH$9),Fuel_Properties!$B$31:$EI$31,0)))/158.987295</f>
        <v>2.9134275763553221E-4</v>
      </c>
      <c r="EI59" s="47">
        <f>(SUMPRODUCT(--(EI$9=Quarterly_kt!$B$9:EJ$9),Quarterly_kt!$B59:EJ59)/INDEX(Fuel_Properties!$B$31:$IV$42,MATCH("D_Kerosene",Fuel_Properties!$B$31:$B$42,0),MATCH(YEAR(EI$9),Fuel_Properties!$B$31:$EI$31,0)))/158.987295</f>
        <v>-3.3205092377091407E-3</v>
      </c>
      <c r="EJ59" s="47">
        <f>(SUMPRODUCT(--(EJ$9=Quarterly_kt!$B$9:EK$9),Quarterly_kt!$B59:EK59)/INDEX(Fuel_Properties!$B$31:$IV$42,MATCH("D_Kerosene",Fuel_Properties!$B$31:$B$42,0),MATCH(YEAR(EJ$9),Fuel_Properties!$B$31:$EI$31,0)))/158.987295</f>
        <v>4.0708166135376526E-4</v>
      </c>
      <c r="EK59" s="47">
        <f>(SUMPRODUCT(--(EK$9=Quarterly_kt!$B$9:EL$9),Quarterly_kt!$B59:EL59)/INDEX(Fuel_Properties!$B$31:$IV$42,MATCH("D_Kerosene",Fuel_Properties!$B$31:$B$42,0),MATCH(YEAR(EK$9),Fuel_Properties!$B$31:$EI$31,0)))/158.987295</f>
        <v>2.8575536228362328E-3</v>
      </c>
      <c r="EL59" s="47">
        <f>(SUMPRODUCT(--(EL$9=Quarterly_kt!$B$9:EM$9),Quarterly_kt!$B59:EM59)/INDEX(Fuel_Properties!$B$31:$IV$42,MATCH("D_Kerosene",Fuel_Properties!$B$31:$B$42,0),MATCH(YEAR(EL$9),Fuel_Properties!$B$31:$EI$31,0)))/158.987295</f>
        <v>3.0012295033140304E-3</v>
      </c>
      <c r="EM59" s="47">
        <f>(SUMPRODUCT(--(EM$9=Quarterly_kt!$B$9:EN$9),Quarterly_kt!$B59:EN59)/INDEX(Fuel_Properties!$B$31:$IV$42,MATCH("D_Kerosene",Fuel_Properties!$B$31:$B$42,0),MATCH(YEAR(EM$9),Fuel_Properties!$B$31:$EI$31,0)))/158.987295</f>
        <v>5.9465850531089182E-3</v>
      </c>
      <c r="EN59" s="47">
        <f>(SUMPRODUCT(--(EN$9=Quarterly_kt!$B$9:EO$9),Quarterly_kt!$B59:EO59)/INDEX(Fuel_Properties!$B$31:$IV$42,MATCH("D_Kerosene",Fuel_Properties!$B$31:$B$42,0),MATCH(YEAR(EN$9),Fuel_Properties!$B$31:$EI$31,0)))/158.987295</f>
        <v>-2.0753182735682173E-4</v>
      </c>
      <c r="EO59" s="47">
        <f>(SUMPRODUCT(--(EO$9=Quarterly_kt!$B$9:EP$9),Quarterly_kt!$B59:EP59)/INDEX(Fuel_Properties!$B$31:$IV$42,MATCH("D_Kerosene",Fuel_Properties!$B$31:$B$42,0),MATCH(YEAR(EO$9),Fuel_Properties!$B$31:$EI$31,0)))/158.987295</f>
        <v>-3.5599690385054741E-3</v>
      </c>
      <c r="EP59" s="47">
        <f>(SUMPRODUCT(--(EP$9=Quarterly_kt!$B$9:EQ$9),Quarterly_kt!$B59:EQ59)/INDEX(Fuel_Properties!$B$31:$IV$42,MATCH("D_Kerosene",Fuel_Properties!$B$31:$B$42,0),MATCH(YEAR(EP$9),Fuel_Properties!$B$31:$EI$31,0)))/158.987295</f>
        <v>3.2247253173906081E-3</v>
      </c>
      <c r="EQ59" s="47">
        <f>(SUMPRODUCT(--(EQ$9=Quarterly_kt!$B$9:ER$9),Quarterly_kt!$B59:ER59)/INDEX(Fuel_Properties!$B$31:$IV$42,MATCH("D_Kerosene",Fuel_Properties!$B$31:$B$42,0),MATCH(YEAR(EQ$9),Fuel_Properties!$B$31:$EI$31,0)))/158.987295</f>
        <v>1.23720897078105E-3</v>
      </c>
      <c r="ER59" s="47">
        <f>(SUMPRODUCT(--(ER$9=Quarterly_kt!$B$9:ES$9),Quarterly_kt!$B59:ES59)/INDEX(Fuel_Properties!$B$31:$IV$42,MATCH("D_Kerosene",Fuel_Properties!$B$31:$B$42,0),MATCH(YEAR(ER$9),Fuel_Properties!$B$31:$EI$31,0)))/158.987295</f>
        <v>1.3489568778193388E-3</v>
      </c>
      <c r="ES59" s="47">
        <f>(SUMPRODUCT(--(ES$9=Quarterly_kt!$B$9:ET$9),Quarterly_kt!$B59:ET59)/INDEX(Fuel_Properties!$B$31:$IV$42,MATCH("D_Kerosene",Fuel_Properties!$B$31:$B$42,0),MATCH(YEAR(ES$9),Fuel_Properties!$B$31:$EI$31,0)))/158.987295</f>
        <v>-4.7173580756877456E-3</v>
      </c>
      <c r="ET59" s="47">
        <f>(SUMPRODUCT(--(ET$9=Quarterly_kt!$B$9:EU$9),Quarterly_kt!$B59:EU59)/INDEX(Fuel_Properties!$B$31:$IV$42,MATCH("D_Kerosene",Fuel_Properties!$B$31:$B$42,0),MATCH(YEAR(ET$9),Fuel_Properties!$B$31:$EI$31,0)))/158.987295</f>
        <v>4.9647998698439562E-3</v>
      </c>
      <c r="EU59" s="47">
        <f>(SUMPRODUCT(--(EU$9=Quarterly_kt!$B$9:EV$9),Quarterly_kt!$B59:EV59)/INDEX(Fuel_Properties!$B$31:$IV$42,MATCH("D_Kerosene",Fuel_Properties!$B$31:$B$42,0),MATCH(YEAR(EU$9),Fuel_Properties!$B$31:$EI$31,0)))/158.987295</f>
        <v>-3.6158429920246176E-3</v>
      </c>
      <c r="EV59" s="47">
        <f>(SUMPRODUCT(--(EV$9=Quarterly_kt!$B$9:EW$9),Quarterly_kt!$B59:EW59)/INDEX(Fuel_Properties!$B$31:$IV$42,MATCH("D_Kerosene",Fuel_Properties!$B$31:$B$42,0),MATCH(YEAR(EV$9),Fuel_Properties!$B$31:$EI$31,0)))/158.987295</f>
        <v>-2.9772835232343984E-3</v>
      </c>
      <c r="EW59" s="47">
        <f>(SUMPRODUCT(--(EW$9=Quarterly_kt!$B$9:EX$9),Quarterly_kt!$B59:EX59)/INDEX(Fuel_Properties!$B$31:$IV$42,MATCH("D_Kerosene",Fuel_Properties!$B$31:$B$42,0),MATCH(YEAR(EW$9),Fuel_Properties!$B$31:$EI$31,0)))/158.987295</f>
        <v>1.5564887051761598E-3</v>
      </c>
      <c r="EX59" s="47">
        <f>(SUMPRODUCT(--(EX$9=Quarterly_kt!$B$9:EY$9),Quarterly_kt!$B59:EY59)/INDEX(Fuel_Properties!$B$31:$IV$42,MATCH("D_Kerosene",Fuel_Properties!$B$31:$B$42,0),MATCH(YEAR(EX$9),Fuel_Properties!$B$31:$EI$31,0)))/158.987295</f>
        <v>-7.3434338910875231E-4</v>
      </c>
      <c r="EY59" s="47">
        <f>(SUMPRODUCT(--(EY$9=Quarterly_kt!$B$9:EZ$9),Quarterly_kt!$B59:EZ59)/INDEX(Fuel_Properties!$B$31:$IV$42,MATCH("D_Kerosene",Fuel_Properties!$B$31:$B$42,0),MATCH(YEAR(EY$9),Fuel_Properties!$B$31:$EI$31,0)))/158.987295</f>
        <v>-2.5462558818009997E-3</v>
      </c>
      <c r="EZ59" s="47">
        <f>(SUMPRODUCT(--(EZ$9=Quarterly_kt!$B$9:FA$9),Quarterly_kt!$B59:FA59)/INDEX(Fuel_Properties!$B$31:$IV$42,MATCH("D_Kerosene",Fuel_Properties!$B$31:$B$42,0),MATCH(YEAR(EZ$9),Fuel_Properties!$B$31:$EI$31,0)))/158.987295</f>
        <v>0</v>
      </c>
      <c r="FA59" s="47">
        <f>(SUMPRODUCT(--(FA$9=Quarterly_kt!$B$9:FB$9),Quarterly_kt!$B59:FB59)/INDEX(Fuel_Properties!$B$31:$IV$42,MATCH("D_Kerosene",Fuel_Properties!$B$31:$B$42,0),MATCH(YEAR(FA$9),Fuel_Properties!$B$31:$EI$31,0)))/158.987295</f>
        <v>0</v>
      </c>
      <c r="FB59" s="47">
        <f>(SUMPRODUCT(--(FB$9=Quarterly_kt!$B$9:FC$9),Quarterly_kt!$B59:FC59)/INDEX(Fuel_Properties!$B$31:$IV$42,MATCH("D_Kerosene",Fuel_Properties!$B$31:$B$42,0),MATCH(YEAR(FB$9),Fuel_Properties!$B$31:$EI$31,0)))/158.987295</f>
        <v>2.4025800013232003E-3</v>
      </c>
      <c r="FC59" s="47">
        <f>(SUMPRODUCT(--(FC$9=Quarterly_kt!$B$9:FD$9),Quarterly_kt!$B59:FD59)/INDEX(Fuel_Properties!$B$31:$IV$42,MATCH("D_Kerosene",Fuel_Properties!$B$31:$B$42,0),MATCH(YEAR(FC$9),Fuel_Properties!$B$31:$EI$31,0)))/158.987295</f>
        <v>-2.4025800013232003E-3</v>
      </c>
      <c r="FD59" s="47">
        <f>(SUMPRODUCT(--(FD$9=Quarterly_kt!$B$9:FE$9),Quarterly_kt!$B59:FE59)/INDEX(Fuel_Properties!$B$31:$IV$42,MATCH("D_Kerosene",Fuel_Properties!$B$31:$B$42,0),MATCH(YEAR(FD$9),Fuel_Properties!$B$31:$EI$31,0)))/158.987295</f>
        <v>0</v>
      </c>
      <c r="FE59" s="47">
        <f>(SUMPRODUCT(--(FE$9=Quarterly_kt!$B$9:FF$9),Quarterly_kt!$B59:FF59)/INDEX(Fuel_Properties!$B$31:$IV$42,MATCH("D_Kerosene",Fuel_Properties!$B$31:$B$42,0),MATCH(YEAR(FE$9),Fuel_Properties!$B$31:$EI$31,0)))/158.987295</f>
        <v>0</v>
      </c>
      <c r="FF59" s="47">
        <f>(SUMPRODUCT(--(FF$9=Quarterly_kt!$B$9:FG$9),Quarterly_kt!$B59:FG59)/INDEX(Fuel_Properties!$B$31:$IV$42,MATCH("D_Kerosene",Fuel_Properties!$B$31:$B$42,0),MATCH(YEAR(FF$9),Fuel_Properties!$B$31:$EI$31,0)))/158.987295</f>
        <v>0</v>
      </c>
      <c r="FG59" s="47">
        <f>(SUMPRODUCT(--(FG$9=Quarterly_kt!$B$9:FH$9),Quarterly_kt!$B59:FH59)/INDEX(Fuel_Properties!$B$31:$IV$42,MATCH("D_Kerosene",Fuel_Properties!$B$31:$B$42,0),MATCH(YEAR(FG$9),Fuel_Properties!$B$31:$EI$31,0)))/158.987295</f>
        <v>0</v>
      </c>
      <c r="FH59" s="47">
        <f>(SUMPRODUCT(--(FH$9=Quarterly_kt!$B$9:FI$9),Quarterly_kt!$B59:FI59)/INDEX(Fuel_Properties!$B$31:$IV$42,MATCH("D_Kerosene",Fuel_Properties!$B$31:$B$42,0),MATCH(YEAR(FH$9),Fuel_Properties!$B$31:$EI$31,0)))/158.987295</f>
        <v>0</v>
      </c>
      <c r="FI59" s="47">
        <f>(SUMPRODUCT(--(FI$9=Quarterly_kt!$B$9:FJ$9),Quarterly_kt!$B59:FJ59)/INDEX(Fuel_Properties!$B$31:$IV$42,MATCH("D_Kerosene",Fuel_Properties!$B$31:$B$42,0),MATCH(YEAR(FI$9),Fuel_Properties!$B$31:$EI$31,0)))/158.987295</f>
        <v>0</v>
      </c>
      <c r="FJ59" s="47">
        <f>(SUMPRODUCT(--(FJ$9=Quarterly_kt!$B$9:FK$9),Quarterly_kt!$B59:FK59)/INDEX(Fuel_Properties!$B$31:$IV$42,MATCH("D_Kerosene",Fuel_Properties!$B$31:$B$42,0),MATCH(YEAR(FJ$9),Fuel_Properties!$B$31:$EI$31,0)))/158.987295</f>
        <v>6.3855946879021945E-5</v>
      </c>
      <c r="FK59" s="47">
        <f>(SUMPRODUCT(--(FK$9=Quarterly_kt!$B$9:FL$9),Quarterly_kt!$B59:FL59)/INDEX(Fuel_Properties!$B$31:$IV$42,MATCH("D_Kerosene",Fuel_Properties!$B$31:$B$42,0),MATCH(YEAR(FK$9),Fuel_Properties!$B$31:$EI$31,0)))/158.987295</f>
        <v>0</v>
      </c>
      <c r="FL59" s="47">
        <f>(SUMPRODUCT(--(FL$9=Quarterly_kt!$B$9:FN$9),Quarterly_kt!$B59:FN59)/INDEX(Fuel_Properties!$B$31:$IV$42,MATCH("D_Kerosene",Fuel_Properties!$B$31:$B$42,0),MATCH(YEAR(FL$9),Fuel_Properties!$B$31:$EI$31,0)))/158.987295</f>
        <v>0</v>
      </c>
      <c r="FM59" s="47">
        <f>(SUMPRODUCT(--(FM$9=Quarterly_kt!$B$9:FO$9),Quarterly_kt!$B59:FO59)/INDEX(Fuel_Properties!$B$31:$IV$42,MATCH("D_Kerosene",Fuel_Properties!$B$31:$B$42,0),MATCH(YEAR(FM$9),Fuel_Properties!$B$31:$EI$31,0)))/158.987295</f>
        <v>0</v>
      </c>
      <c r="FN59" s="47">
        <f>(SUMPRODUCT(--(FN$9=Quarterly_kt!$B$9:FO$9),Quarterly_kt!$B59:FO59)/INDEX(Fuel_Properties!$B$31:$IV$42,MATCH("D_Kerosene",Fuel_Properties!$B$31:$B$42,0),MATCH(YEAR(FN$9),Fuel_Properties!$B$31:$EI$31,0)))/158.987295</f>
        <v>0</v>
      </c>
      <c r="FO59" s="47">
        <f>(SUMPRODUCT(--(FO$9=Quarterly_kt!$B$9:FP$9),Quarterly_kt!$B59:FP59)/INDEX(Fuel_Properties!$B$31:$IV$42,MATCH("D_Kerosene",Fuel_Properties!$B$31:$B$42,0),MATCH(YEAR(FO$9),Fuel_Properties!$B$31:$EI$31,0)))/158.987295</f>
        <v>-1.0376591367841065E-4</v>
      </c>
      <c r="FP59" s="47">
        <f>(SUMPRODUCT(--(FP$9=Quarterly_kt!$B$9:FQ$9),Quarterly_kt!$B59:FQ59)/INDEX(Fuel_Properties!$B$31:$IV$42,MATCH("D_Kerosene",Fuel_Properties!$B$31:$B$42,0),MATCH(YEAR(FP$9),Fuel_Properties!$B$31:$EI$31,0)))/158.987295</f>
        <v>1.0376591367841065E-4</v>
      </c>
      <c r="FQ59" s="47">
        <f>(SUMPRODUCT(--(FQ$9=Quarterly_kt!$B$9:FR$9),Quarterly_kt!$B59:FR59)/INDEX(Fuel_Properties!$B$31:$IV$42,MATCH("D_Kerosene",Fuel_Properties!$B$31:$B$42,0),MATCH(YEAR(FQ$9),Fuel_Properties!$B$31:$EI$31,0)))/158.987295</f>
        <v>0</v>
      </c>
      <c r="FR59" s="47">
        <f>(SUMPRODUCT(--(FR$9=Quarterly_kt!$B$9:FS$9),Quarterly_kt!$B59:FS59)/INDEX(Fuel_Properties!$B$31:$IV$42,MATCH("D_Kerosene",Fuel_Properties!$B$31:$B$42,0),MATCH(YEAR(FR$9),Fuel_Properties!$B$31:$EI$31,0)))/158.987295</f>
        <v>0</v>
      </c>
      <c r="FS59" s="47">
        <f>(SUMPRODUCT(--(FS$9=Quarterly_kt!$B$9:FT$9),Quarterly_kt!$B59:FT59)/INDEX(Fuel_Properties!$B$31:$IV$42,MATCH("D_Kerosene",Fuel_Properties!$B$31:$B$42,0),MATCH(YEAR(FS$9),Fuel_Properties!$B$31:$EI$31,0)))/158.987295</f>
        <v>0</v>
      </c>
      <c r="FT59" s="47">
        <f>(SUMPRODUCT(--(FT$9=Quarterly_kt!$B$9:FU$9),Quarterly_kt!$B59:FU59)/INDEX(Fuel_Properties!$B$31:$IV$42,MATCH("D_Kerosene",Fuel_Properties!$B$31:$B$42,0),MATCH(YEAR(FT$9),Fuel_Properties!$B$31:$EI$31,0)))/158.987295</f>
        <v>0</v>
      </c>
      <c r="FU59" s="47">
        <f>(SUMPRODUCT(--(FU$9=Quarterly_kt!$B$9:FV$9),Quarterly_kt!$B59:FV59)/INDEX(Fuel_Properties!$B$31:$IV$42,MATCH("D_Kerosene",Fuel_Properties!$B$31:$B$42,0),MATCH(YEAR(FU$9),Fuel_Properties!$B$31:$EI$31,0)))/158.987295</f>
        <v>0</v>
      </c>
      <c r="FV59" s="47">
        <f>(SUMPRODUCT(--(FV$9=Quarterly_kt!$B$9:FW$9),Quarterly_kt!$B59:FW59)/INDEX(Fuel_Properties!$B$31:$IV$42,MATCH("D_Kerosene",Fuel_Properties!$B$31:$B$42,0),MATCH(YEAR(FV$9),Fuel_Properties!$B$31:$EI$31,0)))/158.987295</f>
        <v>0</v>
      </c>
    </row>
    <row r="60" spans="1:178" ht="17.25" x14ac:dyDescent="0.25">
      <c r="A60" s="49" t="s">
        <v>105</v>
      </c>
      <c r="B60" s="94">
        <v>-2.2288144179536916E-2</v>
      </c>
      <c r="C60" s="94">
        <v>2.1407323802276768E-2</v>
      </c>
      <c r="D60" s="94">
        <v>1.0452694253652485E-2</v>
      </c>
      <c r="E60" s="94">
        <v>1.4566126299427334E-2</v>
      </c>
      <c r="F60" s="94">
        <v>-3.9931162290727823E-2</v>
      </c>
      <c r="G60" s="94">
        <v>2.0653106510592791E-2</v>
      </c>
      <c r="H60" s="94">
        <v>-4.8717942113171786E-3</v>
      </c>
      <c r="I60" s="94">
        <v>-3.0325078718801288E-2</v>
      </c>
      <c r="J60" s="94">
        <v>-4.0204353513599342E-2</v>
      </c>
      <c r="K60" s="94">
        <v>6.6177564646040993E-2</v>
      </c>
      <c r="L60" s="94">
        <v>3.3669964827804565E-2</v>
      </c>
      <c r="M60" s="94">
        <v>2.2549465302668454E-2</v>
      </c>
      <c r="N60" s="94">
        <v>-1.9006795552906294E-2</v>
      </c>
      <c r="O60" s="94">
        <v>-4.6114981557541138E-2</v>
      </c>
      <c r="P60" s="94">
        <v>6.7750284443686984E-2</v>
      </c>
      <c r="Q60" s="94">
        <v>-2.2155951907123887E-2</v>
      </c>
      <c r="R60" s="94">
        <v>-3.0192720986726644E-2</v>
      </c>
      <c r="S60" s="94">
        <v>2.5924308845023943E-2</v>
      </c>
      <c r="T60" s="94">
        <v>-9.648067139631341E-3</v>
      </c>
      <c r="U60" s="94">
        <v>3.8288492643211061E-2</v>
      </c>
      <c r="V60" s="94">
        <v>-2.095492816020713E-2</v>
      </c>
      <c r="W60" s="94">
        <v>-1.9544124772743376E-2</v>
      </c>
      <c r="X60" s="94">
        <v>0.1108479032407437</v>
      </c>
      <c r="Y60" s="94">
        <v>-1.4859751753590406E-2</v>
      </c>
      <c r="Z60" s="94">
        <v>6.772720481754918E-2</v>
      </c>
      <c r="AA60" s="94">
        <v>2.2417989994249904E-3</v>
      </c>
      <c r="AB60" s="94">
        <v>9.0033499951802182E-2</v>
      </c>
      <c r="AC60" s="94">
        <v>-4.3581235478020466E-2</v>
      </c>
      <c r="AD60" s="94">
        <v>-1.2383862020181989E-2</v>
      </c>
      <c r="AE60" s="94">
        <v>2.7727580768091126E-3</v>
      </c>
      <c r="AF60" s="94">
        <v>-2.3149954783328899E-2</v>
      </c>
      <c r="AG60" s="94">
        <v>-2.4217762768363994E-2</v>
      </c>
      <c r="AH60" s="94">
        <v>-4.602892641103281E-2</v>
      </c>
      <c r="AI60" s="94">
        <v>-7.7432513984240035E-3</v>
      </c>
      <c r="AJ60" s="94">
        <v>-3.144478910755488E-3</v>
      </c>
      <c r="AK60" s="94">
        <v>-0.15509496747843124</v>
      </c>
      <c r="AL60" s="94">
        <v>8.0639942362621064E-2</v>
      </c>
      <c r="AM60" s="94">
        <v>3.8276070939606637E-3</v>
      </c>
      <c r="AN60" s="94">
        <v>-2.5476477681766807E-2</v>
      </c>
      <c r="AO60" s="94">
        <v>8.0025770259340243E-3</v>
      </c>
      <c r="AP60" s="94">
        <v>-3.9420239343424278E-2</v>
      </c>
      <c r="AQ60" s="94">
        <v>-7.0795866046268988E-2</v>
      </c>
      <c r="AR60" s="94">
        <v>-2.4981530243635915E-2</v>
      </c>
      <c r="AS60" s="94">
        <v>2.9532208988385544E-2</v>
      </c>
      <c r="AT60" s="94">
        <v>6.2217015546873047E-2</v>
      </c>
      <c r="AU60" s="94">
        <v>0.25600843005314783</v>
      </c>
      <c r="AV60" s="94">
        <v>-0.15537067359022841</v>
      </c>
      <c r="AW60" s="94">
        <v>2.691780711838088E-2</v>
      </c>
      <c r="AX60" s="94">
        <v>-8.2184033794061653E-2</v>
      </c>
      <c r="AY60" s="94">
        <v>-4.4433229777646466E-2</v>
      </c>
      <c r="AZ60" s="94">
        <v>1.3045549580397267E-2</v>
      </c>
      <c r="BA60" s="94">
        <v>2.0228381191285358E-5</v>
      </c>
      <c r="BB60" s="94">
        <v>-3.1177703368937815E-2</v>
      </c>
      <c r="BC60" s="94">
        <v>3.6775226252649715E-2</v>
      </c>
      <c r="BD60" s="94">
        <v>-4.4837966456809646E-2</v>
      </c>
      <c r="BE60" s="94">
        <v>5.0120783789713463E-2</v>
      </c>
      <c r="BF60" s="94">
        <v>-3.5263707001915501E-2</v>
      </c>
      <c r="BG60" s="94">
        <v>1.0796899783388797E-2</v>
      </c>
      <c r="BH60" s="94">
        <v>0.11755485255788709</v>
      </c>
      <c r="BI60" s="94">
        <v>-3.6993314348367203E-2</v>
      </c>
      <c r="BJ60" s="94">
        <v>-9.2625431677592782E-2</v>
      </c>
      <c r="BK60" s="94">
        <v>1.2980040947243686E-2</v>
      </c>
      <c r="BL60" s="94">
        <v>3.6450005966715777E-2</v>
      </c>
      <c r="BM60" s="94">
        <v>-1.3640825219108431E-3</v>
      </c>
      <c r="BN60" s="94">
        <v>-2.5323653472412912E-2</v>
      </c>
      <c r="BO60" s="94">
        <v>-5.4285749580743857E-2</v>
      </c>
      <c r="BP60" s="94">
        <v>0.13423407305715837</v>
      </c>
      <c r="BQ60" s="94">
        <v>3.0743108198501422E-2</v>
      </c>
      <c r="BR60" s="94">
        <v>-6.7445695119831187E-2</v>
      </c>
      <c r="BS60" s="94">
        <v>-9.1420540226539102E-2</v>
      </c>
      <c r="BT60" s="94">
        <v>4.4528371840515495E-2</v>
      </c>
      <c r="BU60" s="94">
        <v>-2.8860328937782752E-2</v>
      </c>
      <c r="BV60" s="94">
        <v>-6.3036392882555747E-2</v>
      </c>
      <c r="BW60" s="94">
        <v>4.3191560389547135E-2</v>
      </c>
      <c r="BX60" s="94">
        <v>0.12102916155879549</v>
      </c>
      <c r="BY60" s="94">
        <v>1.9318672994423941E-2</v>
      </c>
      <c r="BZ60" s="94">
        <v>-0.14067126030192237</v>
      </c>
      <c r="CA60" s="94">
        <v>7.4499798805667941E-2</v>
      </c>
      <c r="CB60" s="94">
        <v>4.0711198543883997E-2</v>
      </c>
      <c r="CC60" s="94">
        <v>-1.7326807599419548E-2</v>
      </c>
      <c r="CD60" s="94">
        <v>-5.7987834840859738E-2</v>
      </c>
      <c r="CE60" s="94">
        <v>-1.9413200439444445E-2</v>
      </c>
      <c r="CF60" s="94">
        <v>0.11057991172982523</v>
      </c>
      <c r="CG60" s="94">
        <v>-6.2788717261415772E-2</v>
      </c>
      <c r="CH60" s="94">
        <v>-6.0701159300257469E-2</v>
      </c>
      <c r="CI60" s="94">
        <v>-1.9689414333803724E-4</v>
      </c>
      <c r="CJ60" s="94">
        <v>2.8614851520984096E-2</v>
      </c>
      <c r="CK60" s="94">
        <v>-1.4407624918619277E-2</v>
      </c>
      <c r="CL60" s="94">
        <v>-4.70811105840553E-2</v>
      </c>
      <c r="CM60" s="94">
        <v>8.1455961694147747E-2</v>
      </c>
      <c r="CN60" s="94">
        <v>8.9864140713081853E-2</v>
      </c>
      <c r="CO60" s="94">
        <v>-7.6555013796163626E-2</v>
      </c>
      <c r="CP60" s="94">
        <v>2.9112739076774109E-3</v>
      </c>
      <c r="CQ60" s="94">
        <v>2.622583853687882E-3</v>
      </c>
      <c r="CR60" s="94">
        <v>-0.12667835428143609</v>
      </c>
      <c r="CS60" s="94">
        <v>0.11056064238122038</v>
      </c>
      <c r="CT60" s="94">
        <v>-1.6770405558870119E-3</v>
      </c>
      <c r="CU60" s="94">
        <v>8.1526217429715095E-2</v>
      </c>
      <c r="CV60" s="94">
        <v>2.8225121033743257E-2</v>
      </c>
      <c r="CW60" s="94">
        <v>6.2613597622479256E-2</v>
      </c>
      <c r="CX60" s="94">
        <v>-0.19552863546180435</v>
      </c>
      <c r="CY60" s="94">
        <v>1.7059833699522582E-2</v>
      </c>
      <c r="CZ60" s="94">
        <v>5.9083955011460014E-2</v>
      </c>
      <c r="DA60" s="94">
        <v>-9.1987033724942636E-3</v>
      </c>
      <c r="DB60" s="94">
        <v>-0.14610527464723616</v>
      </c>
      <c r="DC60" s="94">
        <v>1.5220980811047214E-2</v>
      </c>
      <c r="DD60" s="94">
        <v>-4.1739221401273639E-2</v>
      </c>
      <c r="DE60" s="94">
        <v>7.6216075923237994E-2</v>
      </c>
      <c r="DF60" s="94">
        <v>1.8915187600676776E-2</v>
      </c>
      <c r="DG60" s="94">
        <v>-4.3279914890822932E-2</v>
      </c>
      <c r="DH60" s="94">
        <v>2.6016323859457423E-2</v>
      </c>
      <c r="DI60" s="94">
        <v>-3.7547964021955184E-2</v>
      </c>
      <c r="DJ60" s="94">
        <v>-1.3334264150534002E-2</v>
      </c>
      <c r="DK60" s="94">
        <v>-2.0847483818943243E-2</v>
      </c>
      <c r="DL60" s="94">
        <v>1.8621021779266438E-2</v>
      </c>
      <c r="DM60" s="94">
        <v>-8.0189292885270297E-3</v>
      </c>
      <c r="DN60" s="94">
        <v>-5.0995043544625881E-3</v>
      </c>
      <c r="DO60" s="94">
        <v>4.1973177531404615E-2</v>
      </c>
      <c r="DP60" s="94">
        <v>-3.4843558100194641E-2</v>
      </c>
      <c r="DQ60" s="94">
        <v>9.2264876074800009E-2</v>
      </c>
      <c r="DR60" s="94">
        <v>-9.7864262410010283E-2</v>
      </c>
      <c r="DS60" s="94">
        <v>-5.1205237962301427E-2</v>
      </c>
      <c r="DT60" s="94">
        <v>7.215220444417654E-2</v>
      </c>
      <c r="DU60" s="94">
        <v>-8.6119970341802989E-3</v>
      </c>
      <c r="DV60" s="94">
        <v>-6.8253236069198753E-2</v>
      </c>
      <c r="DW60" s="94">
        <v>8.1954045995377617E-2</v>
      </c>
      <c r="DX60" s="94">
        <v>2.9803224916856847E-2</v>
      </c>
      <c r="DY60" s="94">
        <v>-4.6672306497762994E-2</v>
      </c>
      <c r="DZ60" s="94">
        <v>-3.0781140865847344E-2</v>
      </c>
      <c r="EA60" s="94">
        <v>-2.5594299184698551E-3</v>
      </c>
      <c r="EB60" s="94">
        <v>4.7645391243443976E-2</v>
      </c>
      <c r="EC60" s="94">
        <v>-3.2905630949658621E-2</v>
      </c>
      <c r="ED60" s="94">
        <v>-7.849395915519794E-2</v>
      </c>
      <c r="EE60" s="94">
        <v>5.2571497880839223E-2</v>
      </c>
      <c r="EF60" s="94">
        <v>3.2481695769327357E-2</v>
      </c>
      <c r="EG60" s="94">
        <v>8.2567735376387844E-3</v>
      </c>
      <c r="EH60" s="94">
        <v>-6.6482641463594019E-2</v>
      </c>
      <c r="EI60" s="94">
        <v>0.10364856894355998</v>
      </c>
      <c r="EJ60" s="94">
        <v>-3.6259430466634324E-2</v>
      </c>
      <c r="EK60" s="94">
        <v>-3.6099798310360684E-2</v>
      </c>
      <c r="EL60" s="94">
        <v>-4.5970702057884588E-2</v>
      </c>
      <c r="EM60" s="94">
        <v>3.4877624541498835E-2</v>
      </c>
      <c r="EN60" s="94">
        <v>1.4041642530481539E-2</v>
      </c>
      <c r="EO60" s="94">
        <v>4.6555827576600359E-2</v>
      </c>
      <c r="EP60" s="94">
        <v>-9.6549396549352365E-2</v>
      </c>
      <c r="EQ60" s="94">
        <v>9.2864264441442371E-2</v>
      </c>
      <c r="ER60" s="94">
        <v>5.3510686663185017E-3</v>
      </c>
      <c r="ES60" s="94">
        <v>6.3270082888242249E-2</v>
      </c>
      <c r="ET60" s="94">
        <v>1.53036563774409E-2</v>
      </c>
      <c r="EU60" s="94">
        <v>-4.4411858027285055E-2</v>
      </c>
      <c r="EV60" s="94">
        <v>9.4420160973942416E-2</v>
      </c>
      <c r="EW60" s="94">
        <v>7.8664057346742554E-3</v>
      </c>
      <c r="EX60" s="94">
        <v>-0.12323413027616002</v>
      </c>
      <c r="EY60" s="94">
        <v>-6.1806999819010843E-3</v>
      </c>
      <c r="EZ60" s="94">
        <v>5.6866876024807826E-2</v>
      </c>
      <c r="FA60" s="94">
        <v>5.601179817539214E-2</v>
      </c>
      <c r="FB60" s="94">
        <v>-4.8236769998692107E-2</v>
      </c>
      <c r="FC60" s="94">
        <v>5.0111624488179018E-2</v>
      </c>
      <c r="FD60" s="94">
        <v>2.895723798314594E-2</v>
      </c>
      <c r="FE60" s="94">
        <v>8.6751611453539879E-2</v>
      </c>
      <c r="FF60" s="94">
        <v>-0.18284539836560265</v>
      </c>
      <c r="FG60" s="94">
        <v>-2.4405032951778042E-2</v>
      </c>
      <c r="FH60" s="94">
        <v>9.5017290777854257E-2</v>
      </c>
      <c r="FI60" s="94">
        <v>2.0476483148979905E-2</v>
      </c>
      <c r="FJ60" s="94">
        <v>-0.14200155959376529</v>
      </c>
      <c r="FK60" s="94">
        <v>-3.8749804797249598E-2</v>
      </c>
      <c r="FL60" s="94">
        <v>-2.6857686444039665E-2</v>
      </c>
      <c r="FM60" s="94">
        <v>-1.3123251726905483E-2</v>
      </c>
      <c r="FN60" s="94">
        <v>0.15518967504262515</v>
      </c>
      <c r="FO60" s="94">
        <v>4.7584545738550116E-2</v>
      </c>
      <c r="FP60" s="94">
        <v>-3.2752441774687988E-2</v>
      </c>
      <c r="FQ60" s="94">
        <v>0.25588006700797361</v>
      </c>
      <c r="FR60" s="94">
        <v>-0.31798449805942086</v>
      </c>
      <c r="FS60" s="94">
        <v>2.121213965068101E-2</v>
      </c>
      <c r="FT60" s="94">
        <v>-7.1730904246775459E-2</v>
      </c>
      <c r="FU60" s="94">
        <v>8.7931181972532052E-2</v>
      </c>
      <c r="FV60" s="94">
        <v>-0.18264014959631636</v>
      </c>
    </row>
    <row r="61" spans="1:178" ht="17.25" x14ac:dyDescent="0.2">
      <c r="A61" s="27" t="s">
        <v>112</v>
      </c>
      <c r="B61" s="34">
        <f>SUM(B62:B64,B68:B70,B74)</f>
        <v>-9.2629870426886085E-2</v>
      </c>
      <c r="C61" s="34">
        <f t="shared" ref="C61:BN61" si="80">SUM(C62:C64,C68:C70,C74)</f>
        <v>3.1892747675601664E-2</v>
      </c>
      <c r="D61" s="34">
        <f t="shared" si="80"/>
        <v>0.10556831596667328</v>
      </c>
      <c r="E61" s="34">
        <f t="shared" si="80"/>
        <v>9.2186618916516222E-2</v>
      </c>
      <c r="F61" s="34">
        <f t="shared" si="80"/>
        <v>-0.13070995982935604</v>
      </c>
      <c r="G61" s="34">
        <f t="shared" si="80"/>
        <v>-3.0601217167519158E-2</v>
      </c>
      <c r="H61" s="34">
        <f t="shared" si="80"/>
        <v>2.1599044656976325E-2</v>
      </c>
      <c r="I61" s="34">
        <f t="shared" si="80"/>
        <v>0.11553422390511493</v>
      </c>
      <c r="J61" s="34">
        <f t="shared" si="80"/>
        <v>-2.7870841275562629E-2</v>
      </c>
      <c r="K61" s="34">
        <f t="shared" si="80"/>
        <v>-5.0615340560894534E-2</v>
      </c>
      <c r="L61" s="34">
        <f t="shared" si="80"/>
        <v>0.11610856358643089</v>
      </c>
      <c r="M61" s="34">
        <f t="shared" si="80"/>
        <v>0.10145087339342065</v>
      </c>
      <c r="N61" s="34">
        <f t="shared" si="80"/>
        <v>0.45511383510206505</v>
      </c>
      <c r="O61" s="34">
        <f t="shared" si="80"/>
        <v>0.23151647600509589</v>
      </c>
      <c r="P61" s="34">
        <f t="shared" si="80"/>
        <v>-0.64700696578456696</v>
      </c>
      <c r="Q61" s="34">
        <f t="shared" si="80"/>
        <v>-7.8827505636984971E-2</v>
      </c>
      <c r="R61" s="34">
        <f t="shared" si="80"/>
        <v>-0.11499781847674646</v>
      </c>
      <c r="S61" s="34">
        <f t="shared" si="80"/>
        <v>6.6728097856370683E-2</v>
      </c>
      <c r="T61" s="34">
        <f t="shared" si="80"/>
        <v>8.4042860184416868E-2</v>
      </c>
      <c r="U61" s="34">
        <f t="shared" si="80"/>
        <v>-0.17197942837170388</v>
      </c>
      <c r="V61" s="34">
        <f t="shared" si="80"/>
        <v>6.3259867609460257E-2</v>
      </c>
      <c r="W61" s="34">
        <f t="shared" si="80"/>
        <v>-5.9289114931922833E-3</v>
      </c>
      <c r="X61" s="34">
        <f t="shared" si="80"/>
        <v>-0.19778641456496127</v>
      </c>
      <c r="Y61" s="34">
        <f t="shared" si="80"/>
        <v>7.4272239444267849E-2</v>
      </c>
      <c r="Z61" s="34">
        <f t="shared" si="80"/>
        <v>-3.5387209099764453E-3</v>
      </c>
      <c r="AA61" s="34">
        <f t="shared" si="80"/>
        <v>0.1067831280873822</v>
      </c>
      <c r="AB61" s="34">
        <f t="shared" si="80"/>
        <v>-2.635316330502558E-3</v>
      </c>
      <c r="AC61" s="34">
        <f t="shared" si="80"/>
        <v>-9.8817270666593918E-2</v>
      </c>
      <c r="AD61" s="34">
        <f t="shared" si="80"/>
        <v>0.13291620135494214</v>
      </c>
      <c r="AE61" s="34">
        <f t="shared" si="80"/>
        <v>-0.11299010069100433</v>
      </c>
      <c r="AF61" s="34">
        <f t="shared" si="80"/>
        <v>0.20268228120466533</v>
      </c>
      <c r="AG61" s="34">
        <f t="shared" si="80"/>
        <v>-0.22023946835130315</v>
      </c>
      <c r="AH61" s="34">
        <f t="shared" si="80"/>
        <v>0.36812121661133879</v>
      </c>
      <c r="AI61" s="34">
        <f t="shared" si="80"/>
        <v>-7.6471252153439306E-2</v>
      </c>
      <c r="AJ61" s="34">
        <f t="shared" si="80"/>
        <v>-6.8445921589006739E-2</v>
      </c>
      <c r="AK61" s="34">
        <f t="shared" si="80"/>
        <v>0.13271605004388806</v>
      </c>
      <c r="AL61" s="34">
        <f t="shared" si="80"/>
        <v>0.14794588107917714</v>
      </c>
      <c r="AM61" s="34">
        <f t="shared" si="80"/>
        <v>-0.25915467302422884</v>
      </c>
      <c r="AN61" s="34">
        <f t="shared" si="80"/>
        <v>-0.19500040067221447</v>
      </c>
      <c r="AO61" s="34">
        <f t="shared" si="80"/>
        <v>-7.7301299585709957E-3</v>
      </c>
      <c r="AP61" s="34">
        <f t="shared" si="80"/>
        <v>0.37737140341396108</v>
      </c>
      <c r="AQ61" s="34">
        <f t="shared" si="80"/>
        <v>-0.31839810656843948</v>
      </c>
      <c r="AR61" s="34">
        <f t="shared" si="80"/>
        <v>2.4698215524503665E-2</v>
      </c>
      <c r="AS61" s="34">
        <f t="shared" si="80"/>
        <v>9.4972464525663672E-3</v>
      </c>
      <c r="AT61" s="34">
        <f t="shared" si="80"/>
        <v>0.38209933067556184</v>
      </c>
      <c r="AU61" s="34">
        <f t="shared" si="80"/>
        <v>-0.19773567884553675</v>
      </c>
      <c r="AV61" s="34">
        <f t="shared" si="80"/>
        <v>-0.40316363403067113</v>
      </c>
      <c r="AW61" s="34">
        <f t="shared" si="80"/>
        <v>0.34005757833482508</v>
      </c>
      <c r="AX61" s="34">
        <f t="shared" si="80"/>
        <v>2.6588502675954133E-2</v>
      </c>
      <c r="AY61" s="34">
        <f t="shared" si="80"/>
        <v>-0.19858780248965083</v>
      </c>
      <c r="AZ61" s="34">
        <f t="shared" si="80"/>
        <v>9.0908506696369004E-2</v>
      </c>
      <c r="BA61" s="34">
        <f t="shared" si="80"/>
        <v>4.6381355321983807E-2</v>
      </c>
      <c r="BB61" s="34">
        <f t="shared" si="80"/>
        <v>-0.20481173111577822</v>
      </c>
      <c r="BC61" s="34">
        <f t="shared" si="80"/>
        <v>0.20531376215318733</v>
      </c>
      <c r="BD61" s="34">
        <f t="shared" si="80"/>
        <v>-0.13482628935724747</v>
      </c>
      <c r="BE61" s="34">
        <f t="shared" si="80"/>
        <v>-7.0114166508660369E-2</v>
      </c>
      <c r="BF61" s="34">
        <f t="shared" si="80"/>
        <v>0.18986680563276537</v>
      </c>
      <c r="BG61" s="34">
        <f t="shared" si="80"/>
        <v>-1.2204444518677696E-2</v>
      </c>
      <c r="BH61" s="34">
        <f t="shared" si="80"/>
        <v>-0.12497538169632204</v>
      </c>
      <c r="BI61" s="34">
        <f t="shared" si="80"/>
        <v>0.13823081418577043</v>
      </c>
      <c r="BJ61" s="34">
        <f t="shared" si="80"/>
        <v>-1.3054667019312578E-3</v>
      </c>
      <c r="BK61" s="34">
        <f t="shared" si="80"/>
        <v>-4.4010707410881839E-3</v>
      </c>
      <c r="BL61" s="34">
        <f t="shared" si="80"/>
        <v>-0.16131511494320569</v>
      </c>
      <c r="BM61" s="34">
        <f t="shared" si="80"/>
        <v>0.40397835293516215</v>
      </c>
      <c r="BN61" s="34">
        <f t="shared" si="80"/>
        <v>-0.23399532435167847</v>
      </c>
      <c r="BO61" s="34">
        <f t="shared" ref="BO61:DZ61" si="81">SUM(BO62:BO64,BO68:BO70,BO74)</f>
        <v>2.6430683784395073E-3</v>
      </c>
      <c r="BP61" s="34">
        <f t="shared" si="81"/>
        <v>0.20769537773467159</v>
      </c>
      <c r="BQ61" s="34">
        <f t="shared" si="81"/>
        <v>-0.17351255414377689</v>
      </c>
      <c r="BR61" s="34">
        <f t="shared" si="81"/>
        <v>-0.57164862851835496</v>
      </c>
      <c r="BS61" s="34">
        <f t="shared" si="81"/>
        <v>-0.72526251690085575</v>
      </c>
      <c r="BT61" s="34">
        <f t="shared" si="81"/>
        <v>-0.28571971642456934</v>
      </c>
      <c r="BU61" s="34">
        <f t="shared" si="81"/>
        <v>-0.77768105621828643</v>
      </c>
      <c r="BV61" s="34">
        <f t="shared" si="81"/>
        <v>-0.33097395637493876</v>
      </c>
      <c r="BW61" s="34">
        <f t="shared" si="81"/>
        <v>-0.46997946041410177</v>
      </c>
      <c r="BX61" s="34">
        <f t="shared" si="81"/>
        <v>-0.92930321549774519</v>
      </c>
      <c r="BY61" s="34">
        <f t="shared" si="81"/>
        <v>-7.7720587704705871E-2</v>
      </c>
      <c r="BZ61" s="34">
        <f t="shared" si="81"/>
        <v>-5.9896078282360862E-2</v>
      </c>
      <c r="CA61" s="34">
        <f t="shared" si="81"/>
        <v>-0.49203049195349757</v>
      </c>
      <c r="CB61" s="34">
        <f t="shared" si="81"/>
        <v>-0.64297054446611945</v>
      </c>
      <c r="CC61" s="34">
        <f t="shared" si="81"/>
        <v>0.17087272354503846</v>
      </c>
      <c r="CD61" s="34">
        <f t="shared" si="81"/>
        <v>-0.60893025041263915</v>
      </c>
      <c r="CE61" s="34">
        <f t="shared" si="81"/>
        <v>-1.1804069984924779</v>
      </c>
      <c r="CF61" s="34">
        <f t="shared" si="81"/>
        <v>0.10457322647274131</v>
      </c>
      <c r="CG61" s="34">
        <f t="shared" si="81"/>
        <v>-0.16137981232070708</v>
      </c>
      <c r="CH61" s="34">
        <f t="shared" si="81"/>
        <v>-0.22548905020956919</v>
      </c>
      <c r="CI61" s="34">
        <f t="shared" si="81"/>
        <v>-0.208517241060973</v>
      </c>
      <c r="CJ61" s="34">
        <f t="shared" si="81"/>
        <v>0.45745757703349987</v>
      </c>
      <c r="CK61" s="34">
        <f t="shared" si="81"/>
        <v>-5.5382165465883919E-2</v>
      </c>
      <c r="CL61" s="34">
        <f t="shared" si="81"/>
        <v>-0.33955228754961847</v>
      </c>
      <c r="CM61" s="34">
        <f t="shared" si="81"/>
        <v>-7.5693125895817129E-2</v>
      </c>
      <c r="CN61" s="34">
        <f t="shared" si="81"/>
        <v>-0.38316802948735923</v>
      </c>
      <c r="CO61" s="34">
        <f t="shared" si="81"/>
        <v>-0.15837437882250804</v>
      </c>
      <c r="CP61" s="34">
        <f t="shared" si="81"/>
        <v>0.42951939790510379</v>
      </c>
      <c r="CQ61" s="34">
        <f t="shared" si="81"/>
        <v>-0.49321970487525119</v>
      </c>
      <c r="CR61" s="34">
        <f t="shared" si="81"/>
        <v>0.79257113969325332</v>
      </c>
      <c r="CS61" s="34">
        <f t="shared" si="81"/>
        <v>3.0213962023352702E-2</v>
      </c>
      <c r="CT61" s="34">
        <f t="shared" si="81"/>
        <v>-7.0998856285770906E-2</v>
      </c>
      <c r="CU61" s="34">
        <f t="shared" si="81"/>
        <v>0.39637990273370743</v>
      </c>
      <c r="CV61" s="34">
        <f t="shared" si="81"/>
        <v>8.0254860197182296E-2</v>
      </c>
      <c r="CW61" s="34">
        <f t="shared" si="81"/>
        <v>0.5739512675660613</v>
      </c>
      <c r="CX61" s="34">
        <f t="shared" si="81"/>
        <v>-0.735644005587197</v>
      </c>
      <c r="CY61" s="34">
        <f t="shared" si="81"/>
        <v>1.0054296629983628</v>
      </c>
      <c r="CZ61" s="34">
        <f t="shared" si="81"/>
        <v>-0.94985556233070756</v>
      </c>
      <c r="DA61" s="34">
        <f t="shared" si="81"/>
        <v>-0.54319313815454284</v>
      </c>
      <c r="DB61" s="34">
        <f t="shared" si="81"/>
        <v>1.0591349048735916</v>
      </c>
      <c r="DC61" s="34">
        <f t="shared" si="81"/>
        <v>3.3057722225903169E-2</v>
      </c>
      <c r="DD61" s="34">
        <f t="shared" si="81"/>
        <v>0.32185247575334897</v>
      </c>
      <c r="DE61" s="34">
        <f t="shared" si="81"/>
        <v>6.3200457593646911E-2</v>
      </c>
      <c r="DF61" s="34">
        <f t="shared" si="81"/>
        <v>-0.17323565414425654</v>
      </c>
      <c r="DG61" s="34">
        <f t="shared" si="81"/>
        <v>0.16510037170805111</v>
      </c>
      <c r="DH61" s="34">
        <f t="shared" si="81"/>
        <v>0.2388349861738098</v>
      </c>
      <c r="DI61" s="34">
        <f t="shared" si="81"/>
        <v>4.0597048425502255E-2</v>
      </c>
      <c r="DJ61" s="34">
        <f t="shared" si="81"/>
        <v>5.2897794512940799E-2</v>
      </c>
      <c r="DK61" s="34">
        <f t="shared" si="81"/>
        <v>-0.11522627200355486</v>
      </c>
      <c r="DL61" s="34">
        <f t="shared" si="81"/>
        <v>0.2581825310919621</v>
      </c>
      <c r="DM61" s="34">
        <f t="shared" si="81"/>
        <v>0.15152176894486072</v>
      </c>
      <c r="DN61" s="34">
        <f t="shared" si="81"/>
        <v>7.6224396240474016E-2</v>
      </c>
      <c r="DO61" s="34">
        <f t="shared" si="81"/>
        <v>0.22571284815294382</v>
      </c>
      <c r="DP61" s="34">
        <f t="shared" si="81"/>
        <v>-5.1874524582617917E-3</v>
      </c>
      <c r="DQ61" s="34">
        <f t="shared" si="81"/>
        <v>-0.1674596446921833</v>
      </c>
      <c r="DR61" s="34">
        <f t="shared" si="81"/>
        <v>-4.4405649979449444E-2</v>
      </c>
      <c r="DS61" s="34">
        <f t="shared" si="81"/>
        <v>5.3260199256974686E-2</v>
      </c>
      <c r="DT61" s="34">
        <f t="shared" si="81"/>
        <v>0.1039048789076937</v>
      </c>
      <c r="DU61" s="34">
        <f t="shared" si="81"/>
        <v>-0.13002833219548182</v>
      </c>
      <c r="DV61" s="34">
        <f t="shared" si="81"/>
        <v>-0.1636345450108799</v>
      </c>
      <c r="DW61" s="34">
        <f t="shared" si="81"/>
        <v>-0.10859395175216524</v>
      </c>
      <c r="DX61" s="34">
        <f t="shared" si="81"/>
        <v>-0.18024545307077233</v>
      </c>
      <c r="DY61" s="34">
        <f t="shared" si="81"/>
        <v>1.4192955599608368E-2</v>
      </c>
      <c r="DZ61" s="34">
        <f t="shared" si="81"/>
        <v>0.13036422411871018</v>
      </c>
      <c r="EA61" s="34">
        <f t="shared" ref="EA61:FC61" si="82">SUM(EA62:EA64,EA68:EA70,EA74)</f>
        <v>-0.44651371960759534</v>
      </c>
      <c r="EB61" s="34">
        <f t="shared" si="82"/>
        <v>-0.65698879002362343</v>
      </c>
      <c r="EC61" s="34">
        <f t="shared" si="82"/>
        <v>-0.19899800032019527</v>
      </c>
      <c r="ED61" s="34">
        <f t="shared" si="82"/>
        <v>0.17437061442088306</v>
      </c>
      <c r="EE61" s="34">
        <f t="shared" si="82"/>
        <v>0.14694133032987436</v>
      </c>
      <c r="EF61" s="34">
        <f t="shared" si="82"/>
        <v>-1.0474604128607477E-2</v>
      </c>
      <c r="EG61" s="34">
        <f t="shared" si="82"/>
        <v>-0.36048804107549443</v>
      </c>
      <c r="EH61" s="34">
        <f t="shared" si="82"/>
        <v>0.27133400226472237</v>
      </c>
      <c r="EI61" s="34">
        <f t="shared" si="82"/>
        <v>-0.13673377810251192</v>
      </c>
      <c r="EJ61" s="34">
        <f t="shared" si="82"/>
        <v>-8.0623453683241267E-3</v>
      </c>
      <c r="EK61" s="34">
        <f t="shared" si="82"/>
        <v>0.14193216009139212</v>
      </c>
      <c r="EL61" s="34">
        <f t="shared" si="82"/>
        <v>-7.9446432171098855E-2</v>
      </c>
      <c r="EM61" s="34">
        <f t="shared" si="82"/>
        <v>0.27545529195974655</v>
      </c>
      <c r="EN61" s="34">
        <f t="shared" si="82"/>
        <v>-8.3222886027440143E-2</v>
      </c>
      <c r="EO61" s="34">
        <f t="shared" si="82"/>
        <v>5.8424804489590962E-2</v>
      </c>
      <c r="EP61" s="34">
        <f t="shared" si="82"/>
        <v>-2.8845154856944895E-2</v>
      </c>
      <c r="EQ61" s="34">
        <f t="shared" si="82"/>
        <v>0.16555922324684721</v>
      </c>
      <c r="ER61" s="34">
        <f t="shared" si="82"/>
        <v>-0.119668656841045</v>
      </c>
      <c r="ES61" s="34">
        <f t="shared" si="82"/>
        <v>0.11933705445796569</v>
      </c>
      <c r="ET61" s="34">
        <f t="shared" si="82"/>
        <v>-0.13422211741993398</v>
      </c>
      <c r="EU61" s="34">
        <f t="shared" si="82"/>
        <v>0.3140468527861644</v>
      </c>
      <c r="EV61" s="34">
        <f t="shared" si="82"/>
        <v>0.43184278997496334</v>
      </c>
      <c r="EW61" s="34">
        <f t="shared" si="82"/>
        <v>-0.23005340120448237</v>
      </c>
      <c r="EX61" s="34">
        <f t="shared" si="82"/>
        <v>0.27533199862321334</v>
      </c>
      <c r="EY61" s="34">
        <f t="shared" si="82"/>
        <v>0.39836435137469584</v>
      </c>
      <c r="EZ61" s="34">
        <f t="shared" si="82"/>
        <v>8.7440545367051939E-2</v>
      </c>
      <c r="FA61" s="34">
        <f t="shared" si="82"/>
        <v>0.32196438416043338</v>
      </c>
      <c r="FB61" s="34">
        <f t="shared" si="82"/>
        <v>-0.13307912875966488</v>
      </c>
      <c r="FC61" s="34">
        <f t="shared" si="82"/>
        <v>0.17949431975981794</v>
      </c>
      <c r="FD61" s="34">
        <f t="shared" ref="FD61:FP61" si="83">SUM(FD62:FD64,FD68:FD70,FD74)</f>
        <v>0.32059319769460459</v>
      </c>
      <c r="FE61" s="34">
        <f t="shared" si="83"/>
        <v>0.49009203082000691</v>
      </c>
      <c r="FF61" s="34">
        <f t="shared" si="83"/>
        <v>0.68763360881946678</v>
      </c>
      <c r="FG61" s="34">
        <f t="shared" si="83"/>
        <v>0.38003949742569876</v>
      </c>
      <c r="FH61" s="34">
        <f t="shared" si="83"/>
        <v>0.14985144366754272</v>
      </c>
      <c r="FI61" s="34">
        <f t="shared" si="83"/>
        <v>0.63961503021759591</v>
      </c>
      <c r="FJ61" s="34">
        <f t="shared" si="83"/>
        <v>0.33930164152915621</v>
      </c>
      <c r="FK61" s="34">
        <f t="shared" si="83"/>
        <v>0.43308931875447498</v>
      </c>
      <c r="FL61" s="34">
        <f t="shared" si="83"/>
        <v>0.21902968621047075</v>
      </c>
      <c r="FM61" s="34">
        <f t="shared" si="83"/>
        <v>-0.27774846748092669</v>
      </c>
      <c r="FN61" s="34">
        <f t="shared" si="83"/>
        <v>-0.56989473672623281</v>
      </c>
      <c r="FO61" s="34">
        <f t="shared" si="83"/>
        <v>0.17300833516784286</v>
      </c>
      <c r="FP61" s="34">
        <f t="shared" si="83"/>
        <v>5.7301724284745684E-2</v>
      </c>
      <c r="FQ61" s="34">
        <f t="shared" ref="FQ61:FS61" si="84">SUM(FQ62:FQ64,FQ68:FQ70,FQ74)</f>
        <v>-0.34436081895736831</v>
      </c>
      <c r="FR61" s="34">
        <f t="shared" si="84"/>
        <v>0.15304426616317901</v>
      </c>
      <c r="FS61" s="34">
        <f t="shared" si="84"/>
        <v>7.4921170852971411E-2</v>
      </c>
      <c r="FT61" s="34">
        <f t="shared" ref="FT61:FU61" si="85">SUM(FT62:FT64,FT68:FT70,FT74)</f>
        <v>-0.65183408545131494</v>
      </c>
      <c r="FU61" s="34">
        <f t="shared" si="85"/>
        <v>-0.64110056134675197</v>
      </c>
      <c r="FV61" s="34">
        <f t="shared" ref="FV61" si="86">SUM(FV62:FV64,FV68:FV70,FV74)</f>
        <v>0.14620191404517049</v>
      </c>
    </row>
    <row r="62" spans="1:178" ht="15" x14ac:dyDescent="0.25">
      <c r="A62" s="49" t="s">
        <v>22</v>
      </c>
      <c r="B62" s="47">
        <v>9.0487902479477571E-3</v>
      </c>
      <c r="C62" s="47">
        <v>-6.8892332287006936E-3</v>
      </c>
      <c r="D62" s="47">
        <v>-3.0710050387772404E-3</v>
      </c>
      <c r="E62" s="47">
        <v>-7.6118226495894437E-3</v>
      </c>
      <c r="F62" s="47">
        <v>-9.2031616242285452E-2</v>
      </c>
      <c r="G62" s="47">
        <v>-1.1684599385507871E-2</v>
      </c>
      <c r="H62" s="47">
        <v>-7.5214989719783751E-3</v>
      </c>
      <c r="I62" s="47">
        <v>7.9074274126803082E-3</v>
      </c>
      <c r="J62" s="47">
        <v>-3.2598636374185836E-3</v>
      </c>
      <c r="K62" s="47">
        <v>-2.8320578552787627E-2</v>
      </c>
      <c r="L62" s="47">
        <v>0.13749727105434242</v>
      </c>
      <c r="M62" s="47">
        <v>-1.6397853108123032E-2</v>
      </c>
      <c r="N62" s="47">
        <v>-2.8903576835549952E-2</v>
      </c>
      <c r="O62" s="47">
        <v>-0.16741904207387207</v>
      </c>
      <c r="P62" s="47">
        <v>-2.0700544659778778E-2</v>
      </c>
      <c r="Q62" s="47">
        <v>0.13718524380441313</v>
      </c>
      <c r="R62" s="47">
        <v>-0.15869870156269181</v>
      </c>
      <c r="S62" s="47">
        <v>0.10569512529181803</v>
      </c>
      <c r="T62" s="47">
        <v>4.4488516845173291E-2</v>
      </c>
      <c r="U62" s="47">
        <v>-0.17940745746588985</v>
      </c>
      <c r="V62" s="47">
        <v>-3.3337648281913327E-3</v>
      </c>
      <c r="W62" s="47">
        <v>4.8453617543870066E-4</v>
      </c>
      <c r="X62" s="47">
        <v>1.633848542919874E-3</v>
      </c>
      <c r="Y62" s="47">
        <v>2.4232612961560222E-4</v>
      </c>
      <c r="Z62" s="47">
        <v>2.7948228128526657E-4</v>
      </c>
      <c r="AA62" s="47">
        <v>0.18597922020389662</v>
      </c>
      <c r="AB62" s="47">
        <v>-0.18690634627509689</v>
      </c>
      <c r="AC62" s="47">
        <v>-8.5869160615539841E-4</v>
      </c>
      <c r="AD62" s="47">
        <v>0.18919562905309209</v>
      </c>
      <c r="AE62" s="47">
        <v>-0.18815996242421573</v>
      </c>
      <c r="AF62" s="47">
        <v>0.17079569778914641</v>
      </c>
      <c r="AG62" s="47">
        <v>-0.17235508960362439</v>
      </c>
      <c r="AH62" s="47">
        <v>0.1731922599596056</v>
      </c>
      <c r="AI62" s="47">
        <v>-3.8201549591038865E-2</v>
      </c>
      <c r="AJ62" s="47">
        <v>-4.7661984458348744E-3</v>
      </c>
      <c r="AK62" s="47">
        <v>0.21218782189133806</v>
      </c>
      <c r="AL62" s="47">
        <v>-0.12961378093507214</v>
      </c>
      <c r="AM62" s="47">
        <v>3.014921004062632E-3</v>
      </c>
      <c r="AN62" s="47">
        <v>-9.7832774060904126E-2</v>
      </c>
      <c r="AO62" s="47">
        <v>-9.5652359948854723E-2</v>
      </c>
      <c r="AP62" s="47">
        <v>0.23443781447053122</v>
      </c>
      <c r="AQ62" s="47">
        <v>-0.13591033366434696</v>
      </c>
      <c r="AR62" s="47">
        <v>-9.48467669950636E-2</v>
      </c>
      <c r="AS62" s="47">
        <v>7.367808524793247E-2</v>
      </c>
      <c r="AT62" s="47">
        <v>0.24803582002620633</v>
      </c>
      <c r="AU62" s="47">
        <v>-0.18735964125774573</v>
      </c>
      <c r="AV62" s="47">
        <v>0</v>
      </c>
      <c r="AW62" s="47">
        <v>4.6013057132833983E-2</v>
      </c>
      <c r="AX62" s="47">
        <v>-4.8375556397530529E-2</v>
      </c>
      <c r="AY62" s="47">
        <v>8.4378940751744277E-2</v>
      </c>
      <c r="AZ62" s="47">
        <v>5.1866844333857886E-3</v>
      </c>
      <c r="BA62" s="47">
        <v>4.2939562342163068E-3</v>
      </c>
      <c r="BB62" s="47">
        <v>8.0185609408895298E-2</v>
      </c>
      <c r="BC62" s="47">
        <v>-2.332235110640855E-2</v>
      </c>
      <c r="BD62" s="47">
        <v>-0.11433843207993191</v>
      </c>
      <c r="BE62" s="47">
        <v>-7.1146392061087624E-2</v>
      </c>
      <c r="BF62" s="47">
        <v>0.19247414792106235</v>
      </c>
      <c r="BG62" s="47">
        <v>-0.13993122817423115</v>
      </c>
      <c r="BH62" s="47">
        <v>4.7291231274981464E-2</v>
      </c>
      <c r="BI62" s="47">
        <v>8.166885893058301E-2</v>
      </c>
      <c r="BJ62" s="47">
        <v>5.709628716517811E-2</v>
      </c>
      <c r="BK62" s="47">
        <v>-0.15884588227270929</v>
      </c>
      <c r="BL62" s="47">
        <v>6.4049653555622574E-2</v>
      </c>
      <c r="BM62" s="47">
        <v>0.14949842088919371</v>
      </c>
      <c r="BN62" s="47">
        <v>-0.17006061366041086</v>
      </c>
      <c r="BO62" s="47">
        <v>1.9593297276547508E-3</v>
      </c>
      <c r="BP62" s="47">
        <v>9.0112081239472341E-2</v>
      </c>
      <c r="BQ62" s="47">
        <v>1.9322921214515775E-4</v>
      </c>
      <c r="BR62" s="47">
        <v>7.4328514925251263E-2</v>
      </c>
      <c r="BS62" s="47">
        <v>-0.11265674434777283</v>
      </c>
      <c r="BT62" s="47">
        <v>0.14169614077357853</v>
      </c>
      <c r="BU62" s="47">
        <v>-0.13816737559869682</v>
      </c>
      <c r="BV62" s="47">
        <v>5.4721129503609519E-4</v>
      </c>
      <c r="BW62" s="47">
        <v>6.0219403193380275E-2</v>
      </c>
      <c r="BX62" s="47">
        <v>-6.4630324844585155E-2</v>
      </c>
      <c r="BY62" s="47">
        <v>-2.2096114717866535E-4</v>
      </c>
      <c r="BZ62" s="47">
        <v>5.2981545623751576E-2</v>
      </c>
      <c r="CA62" s="47">
        <v>-0.11718940623122584</v>
      </c>
      <c r="CB62" s="47">
        <v>-1.7960490469000731E-3</v>
      </c>
      <c r="CC62" s="47">
        <v>4.4749889084833107E-2</v>
      </c>
      <c r="CD62" s="47">
        <v>-4.1387180916471568E-2</v>
      </c>
      <c r="CE62" s="47">
        <v>-6.4835124976418291E-3</v>
      </c>
      <c r="CF62" s="47">
        <v>0.34528381360273058</v>
      </c>
      <c r="CG62" s="47">
        <v>0.45228989589882779</v>
      </c>
      <c r="CH62" s="47">
        <v>8.5175531465322557E-2</v>
      </c>
      <c r="CI62" s="47">
        <v>-6.8018138163292607E-2</v>
      </c>
      <c r="CJ62" s="47">
        <v>0.23616035873156357</v>
      </c>
      <c r="CK62" s="47">
        <v>1.1056294826571288E-3</v>
      </c>
      <c r="CL62" s="47">
        <v>6.3150226139112146E-4</v>
      </c>
      <c r="CM62" s="47">
        <v>0.36297197701191225</v>
      </c>
      <c r="CN62" s="47">
        <v>-5.3458780548698709E-3</v>
      </c>
      <c r="CO62" s="47">
        <v>-9.4282669176202327E-3</v>
      </c>
      <c r="CP62" s="47">
        <v>0.14331902787714632</v>
      </c>
      <c r="CQ62" s="47">
        <v>-0.15002540589182703</v>
      </c>
      <c r="CR62" s="47">
        <v>0.21672048565642765</v>
      </c>
      <c r="CS62" s="47">
        <v>-0.14210894762161558</v>
      </c>
      <c r="CT62" s="47">
        <v>3.8025076288005256E-2</v>
      </c>
      <c r="CU62" s="47">
        <v>0.20961166242606341</v>
      </c>
      <c r="CV62" s="47">
        <v>1.8467766668315451E-3</v>
      </c>
      <c r="CW62" s="47">
        <v>3.037413485395872E-3</v>
      </c>
      <c r="CX62" s="47">
        <v>0.17256177591991001</v>
      </c>
      <c r="CY62" s="47">
        <v>-5.3838392184990508E-2</v>
      </c>
      <c r="CZ62" s="47">
        <v>3.9860965560855735E-2</v>
      </c>
      <c r="DA62" s="47">
        <v>6.6361069179045481E-4</v>
      </c>
      <c r="DB62" s="47">
        <v>0.51973616278946233</v>
      </c>
      <c r="DC62" s="47">
        <v>-0.30881510080299657</v>
      </c>
      <c r="DD62" s="47">
        <v>0.25620371381228235</v>
      </c>
      <c r="DE62" s="47">
        <v>-0.11504953756047913</v>
      </c>
      <c r="DF62" s="47">
        <v>-3.2885281346874441E-2</v>
      </c>
      <c r="DG62" s="47">
        <v>-7.427604783783931E-2</v>
      </c>
      <c r="DH62" s="47">
        <v>-0.16831571991042132</v>
      </c>
      <c r="DI62" s="47">
        <v>1.1527629741231877E-2</v>
      </c>
      <c r="DJ62" s="47">
        <v>5.1820221415659964E-3</v>
      </c>
      <c r="DK62" s="47">
        <v>1.3568863608762647E-2</v>
      </c>
      <c r="DL62" s="47">
        <v>1.7113424073640603E-2</v>
      </c>
      <c r="DM62" s="47">
        <v>1.7186067194912037E-2</v>
      </c>
      <c r="DN62" s="47">
        <v>-5.8235918890000134E-2</v>
      </c>
      <c r="DO62" s="47">
        <v>1.2624672391106172E-2</v>
      </c>
      <c r="DP62" s="47">
        <v>-0.11262868340132719</v>
      </c>
      <c r="DQ62" s="47">
        <v>0.13805360422761828</v>
      </c>
      <c r="DR62" s="47">
        <v>-0.21756966279622433</v>
      </c>
      <c r="DS62" s="47">
        <v>3.383170345249415E-3</v>
      </c>
      <c r="DT62" s="47">
        <v>1.2347698478184397E-2</v>
      </c>
      <c r="DU62" s="47">
        <v>-3.4410844665910802E-2</v>
      </c>
      <c r="DV62" s="47">
        <v>4.1638985802802736E-3</v>
      </c>
      <c r="DW62" s="47">
        <v>0.13546578301623549</v>
      </c>
      <c r="DX62" s="47">
        <v>-0.19599435632383735</v>
      </c>
      <c r="DY62" s="47">
        <v>1.0936520239402784E-2</v>
      </c>
      <c r="DZ62" s="47">
        <v>-9.7654994579344762E-2</v>
      </c>
      <c r="EA62" s="47">
        <v>6.1710578250875427E-2</v>
      </c>
      <c r="EB62" s="47">
        <v>-0.21447731262397549</v>
      </c>
      <c r="EC62" s="47">
        <v>-0.19620300857556294</v>
      </c>
      <c r="ED62" s="47">
        <v>-3.664221220042603E-2</v>
      </c>
      <c r="EE62" s="47">
        <v>0.1169644080636129</v>
      </c>
      <c r="EF62" s="47">
        <v>8.3236207794605485E-3</v>
      </c>
      <c r="EG62" s="47">
        <v>6.4467174487695997E-2</v>
      </c>
      <c r="EH62" s="47">
        <v>5.5830777667227804E-3</v>
      </c>
      <c r="EI62" s="47">
        <v>5.810690467414182E-2</v>
      </c>
      <c r="EJ62" s="47">
        <v>7.4567477139214026E-3</v>
      </c>
      <c r="EK62" s="47">
        <v>5.797486111069383E-3</v>
      </c>
      <c r="EL62" s="47">
        <v>-0.31549025088841004</v>
      </c>
      <c r="EM62" s="47">
        <v>0.14349091543114603</v>
      </c>
      <c r="EN62" s="47">
        <v>-0.13885730830126869</v>
      </c>
      <c r="EO62" s="47">
        <v>4.6767995659769565E-2</v>
      </c>
      <c r="EP62" s="47">
        <v>0.16978477481008433</v>
      </c>
      <c r="EQ62" s="47">
        <v>0.10990417874269809</v>
      </c>
      <c r="ER62" s="47">
        <v>5.9324613188501294E-3</v>
      </c>
      <c r="ES62" s="47">
        <v>-8.1804684514492854E-2</v>
      </c>
      <c r="ET62" s="47">
        <v>-0.14832776797307309</v>
      </c>
      <c r="EU62" s="47">
        <v>0.32217968558504251</v>
      </c>
      <c r="EV62" s="47">
        <v>-0.17831875664724994</v>
      </c>
      <c r="EW62" s="47">
        <v>-0.28710263265109004</v>
      </c>
      <c r="EX62" s="47">
        <v>-0.29133805347611247</v>
      </c>
      <c r="EY62" s="47">
        <v>1.350664478444383E-3</v>
      </c>
      <c r="EZ62" s="47">
        <v>-2.4597402281437322E-2</v>
      </c>
      <c r="FA62" s="47">
        <v>1.6032615137502467E-3</v>
      </c>
      <c r="FB62" s="47">
        <v>2.9712643959950726E-3</v>
      </c>
      <c r="FC62" s="47">
        <v>3.5515444819283891E-2</v>
      </c>
      <c r="FD62" s="47">
        <v>0.14142070821447872</v>
      </c>
      <c r="FE62" s="47">
        <v>3.4162388724104011E-3</v>
      </c>
      <c r="FF62" s="47">
        <v>-3.3060516475129732E-2</v>
      </c>
      <c r="FG62" s="47">
        <v>-1.8356794092224162E-2</v>
      </c>
      <c r="FH62" s="47">
        <v>-9.7749036500952291E-2</v>
      </c>
      <c r="FI62" s="47">
        <v>-3.7014997167868192E-2</v>
      </c>
      <c r="FJ62" s="47">
        <v>-1.7773235836071564E-2</v>
      </c>
      <c r="FK62" s="47">
        <v>-7.8197394435140774E-2</v>
      </c>
      <c r="FL62" s="47">
        <v>-0.10673782782890659</v>
      </c>
      <c r="FM62" s="47">
        <v>-0.60807006374944184</v>
      </c>
      <c r="FN62" s="47">
        <v>-0.39764357832351355</v>
      </c>
      <c r="FO62" s="47">
        <v>-0.19308189929712272</v>
      </c>
      <c r="FP62" s="47">
        <v>1.0979533664587145E-2</v>
      </c>
      <c r="FQ62" s="47">
        <v>-5.6613431733934988E-2</v>
      </c>
      <c r="FR62" s="47">
        <v>-0.19038287251379041</v>
      </c>
      <c r="FS62" s="47">
        <v>-3.3036161468793485E-2</v>
      </c>
      <c r="FT62" s="47">
        <v>-2.1515867551647989E-2</v>
      </c>
      <c r="FU62" s="47">
        <v>-8.1078563365066761E-2</v>
      </c>
      <c r="FV62" s="47">
        <v>0.13723038659934622</v>
      </c>
    </row>
    <row r="63" spans="1:178" ht="15" x14ac:dyDescent="0.25">
      <c r="A63" s="49" t="s">
        <v>23</v>
      </c>
      <c r="B63" s="47">
        <v>0</v>
      </c>
      <c r="C63" s="47">
        <v>0</v>
      </c>
      <c r="D63" s="47">
        <v>0</v>
      </c>
      <c r="E63" s="47">
        <v>0</v>
      </c>
      <c r="F63" s="47">
        <v>0</v>
      </c>
      <c r="G63" s="47">
        <v>0</v>
      </c>
      <c r="H63" s="47">
        <v>0</v>
      </c>
      <c r="I63" s="47">
        <v>0</v>
      </c>
      <c r="J63" s="47">
        <v>0</v>
      </c>
      <c r="K63" s="47">
        <v>0</v>
      </c>
      <c r="L63" s="47">
        <v>0</v>
      </c>
      <c r="M63" s="47">
        <v>0</v>
      </c>
      <c r="N63" s="47">
        <v>0</v>
      </c>
      <c r="O63" s="47">
        <v>0</v>
      </c>
      <c r="P63" s="47">
        <v>0</v>
      </c>
      <c r="Q63" s="47">
        <v>0</v>
      </c>
      <c r="R63" s="47">
        <v>0</v>
      </c>
      <c r="S63" s="47">
        <v>0</v>
      </c>
      <c r="T63" s="47">
        <v>0</v>
      </c>
      <c r="U63" s="47">
        <v>0</v>
      </c>
      <c r="V63" s="47">
        <v>-1.3740820392163255E-3</v>
      </c>
      <c r="W63" s="47">
        <v>-1.5482614526381132E-3</v>
      </c>
      <c r="X63" s="47">
        <v>2.9223434918544387E-3</v>
      </c>
      <c r="Y63" s="47">
        <v>3.4932649025147429E-3</v>
      </c>
      <c r="Z63" s="47">
        <v>3.0868462711972386E-3</v>
      </c>
      <c r="AA63" s="47">
        <v>3.3481153913299195E-3</v>
      </c>
      <c r="AB63" s="47">
        <v>-1.4843956677167909E-2</v>
      </c>
      <c r="AC63" s="47">
        <v>5.5156814250232776E-4</v>
      </c>
      <c r="AD63" s="47">
        <v>1.4514951118482311E-4</v>
      </c>
      <c r="AE63" s="47">
        <v>7.2574755592411555E-4</v>
      </c>
      <c r="AF63" s="47">
        <v>6.3865784921322171E-4</v>
      </c>
      <c r="AG63" s="47">
        <v>-1.5879356523619652E-2</v>
      </c>
      <c r="AH63" s="47">
        <v>-8.2928754056928941E-3</v>
      </c>
      <c r="AI63" s="47">
        <v>2.9029902236964622E-4</v>
      </c>
      <c r="AJ63" s="47">
        <v>0</v>
      </c>
      <c r="AK63" s="47">
        <v>0</v>
      </c>
      <c r="AL63" s="47">
        <v>0</v>
      </c>
      <c r="AM63" s="47">
        <v>0</v>
      </c>
      <c r="AN63" s="47">
        <v>0</v>
      </c>
      <c r="AO63" s="47">
        <v>0</v>
      </c>
      <c r="AP63" s="47">
        <v>0</v>
      </c>
      <c r="AQ63" s="47">
        <v>0</v>
      </c>
      <c r="AR63" s="47">
        <v>0</v>
      </c>
      <c r="AS63" s="47">
        <v>0</v>
      </c>
      <c r="AT63" s="47">
        <v>0</v>
      </c>
      <c r="AU63" s="47">
        <v>0</v>
      </c>
      <c r="AV63" s="47">
        <v>0</v>
      </c>
      <c r="AW63" s="47">
        <v>0</v>
      </c>
      <c r="AX63" s="47">
        <v>0</v>
      </c>
      <c r="AY63" s="47">
        <v>0</v>
      </c>
      <c r="AZ63" s="47">
        <v>-1.6963035542341062E-2</v>
      </c>
      <c r="BA63" s="47">
        <v>-4.7938731561363704E-2</v>
      </c>
      <c r="BB63" s="47">
        <v>0</v>
      </c>
      <c r="BC63" s="47">
        <v>0</v>
      </c>
      <c r="BD63" s="47">
        <v>0</v>
      </c>
      <c r="BE63" s="47">
        <v>0</v>
      </c>
      <c r="BF63" s="47">
        <v>0</v>
      </c>
      <c r="BG63" s="47">
        <v>0</v>
      </c>
      <c r="BH63" s="47">
        <v>0</v>
      </c>
      <c r="BI63" s="47">
        <v>0</v>
      </c>
      <c r="BJ63" s="47">
        <v>0</v>
      </c>
      <c r="BK63" s="47">
        <v>0</v>
      </c>
      <c r="BL63" s="47">
        <v>0</v>
      </c>
      <c r="BM63" s="47">
        <v>0</v>
      </c>
      <c r="BN63" s="47">
        <v>0</v>
      </c>
      <c r="BO63" s="47">
        <v>0.11404055902705937</v>
      </c>
      <c r="BP63" s="47">
        <v>0</v>
      </c>
      <c r="BQ63" s="47">
        <v>0</v>
      </c>
      <c r="BR63" s="47">
        <v>-0.40630066208447196</v>
      </c>
      <c r="BS63" s="47">
        <v>0</v>
      </c>
      <c r="BT63" s="47">
        <v>-0.15168341323544596</v>
      </c>
      <c r="BU63" s="47">
        <v>-5.7814951483365733E-2</v>
      </c>
      <c r="BV63" s="47">
        <v>0</v>
      </c>
      <c r="BW63" s="47">
        <v>-0.22336606992123673</v>
      </c>
      <c r="BX63" s="47">
        <v>8.4460162678880596E-2</v>
      </c>
      <c r="BY63" s="47">
        <v>-9.1732316255699973E-3</v>
      </c>
      <c r="BZ63" s="47">
        <v>0.46621055933454963</v>
      </c>
      <c r="CA63" s="47">
        <v>0</v>
      </c>
      <c r="CB63" s="47">
        <v>-1.9788172998147911E-4</v>
      </c>
      <c r="CC63" s="47">
        <v>0</v>
      </c>
      <c r="CD63" s="47">
        <v>1.925270632386469E-2</v>
      </c>
      <c r="CE63" s="47">
        <v>0</v>
      </c>
      <c r="CF63" s="47">
        <v>-2.0747354402919915E-3</v>
      </c>
      <c r="CG63" s="47">
        <v>0</v>
      </c>
      <c r="CH63" s="47">
        <v>0</v>
      </c>
      <c r="CI63" s="47">
        <v>0</v>
      </c>
      <c r="CJ63" s="47">
        <v>0</v>
      </c>
      <c r="CK63" s="47">
        <v>0</v>
      </c>
      <c r="CL63" s="47">
        <v>0</v>
      </c>
      <c r="CM63" s="47">
        <v>0</v>
      </c>
      <c r="CN63" s="47">
        <v>0</v>
      </c>
      <c r="CO63" s="47">
        <v>-6.6481194069134789E-2</v>
      </c>
      <c r="CP63" s="47">
        <v>-0.10560523896833007</v>
      </c>
      <c r="CQ63" s="47">
        <v>0</v>
      </c>
      <c r="CR63" s="47">
        <v>-3.7031152159670039E-2</v>
      </c>
      <c r="CS63" s="47">
        <v>-1.136092055395899E-2</v>
      </c>
      <c r="CT63" s="47">
        <v>0</v>
      </c>
      <c r="CU63" s="47">
        <v>0</v>
      </c>
      <c r="CV63" s="47">
        <v>-8.7517530545256424E-4</v>
      </c>
      <c r="CW63" s="47">
        <v>-2.6706004486336688E-3</v>
      </c>
      <c r="CX63" s="47">
        <v>-2.8791745095650731E-2</v>
      </c>
      <c r="CY63" s="47">
        <v>0</v>
      </c>
      <c r="CZ63" s="47">
        <v>0</v>
      </c>
      <c r="DA63" s="47">
        <v>0</v>
      </c>
      <c r="DB63" s="47">
        <v>-6.3718520754104477E-3</v>
      </c>
      <c r="DC63" s="47">
        <v>0</v>
      </c>
      <c r="DD63" s="47">
        <v>0</v>
      </c>
      <c r="DE63" s="47">
        <v>0</v>
      </c>
      <c r="DF63" s="47">
        <v>-1.5941841942446307E-2</v>
      </c>
      <c r="DG63" s="47">
        <v>-6.7633869496687274E-2</v>
      </c>
      <c r="DH63" s="47">
        <v>-1.7585296821608133E-3</v>
      </c>
      <c r="DI63" s="47">
        <v>-5.7287176069063181E-2</v>
      </c>
      <c r="DJ63" s="47">
        <v>0</v>
      </c>
      <c r="DK63" s="47">
        <v>4.5845733039607131E-3</v>
      </c>
      <c r="DL63" s="47">
        <v>0</v>
      </c>
      <c r="DM63" s="47">
        <v>0</v>
      </c>
      <c r="DN63" s="47">
        <v>0</v>
      </c>
      <c r="DO63" s="47">
        <v>0</v>
      </c>
      <c r="DP63" s="47">
        <v>-4.9736250710358455E-2</v>
      </c>
      <c r="DQ63" s="47">
        <v>0</v>
      </c>
      <c r="DR63" s="47">
        <v>0</v>
      </c>
      <c r="DS63" s="47">
        <v>0</v>
      </c>
      <c r="DT63" s="47">
        <v>0</v>
      </c>
      <c r="DU63" s="47">
        <v>0</v>
      </c>
      <c r="DV63" s="47">
        <v>-9.0890842510104198E-3</v>
      </c>
      <c r="DW63" s="47">
        <v>-8.7742515134001196E-3</v>
      </c>
      <c r="DX63" s="47">
        <v>3.433568652947304E-3</v>
      </c>
      <c r="DY63" s="47">
        <v>-0.24383127621763323</v>
      </c>
      <c r="DZ63" s="47">
        <v>-5.8286157631707358E-2</v>
      </c>
      <c r="EA63" s="47">
        <v>-0.700399787088129</v>
      </c>
      <c r="EB63" s="47">
        <v>-0.19348698356424612</v>
      </c>
      <c r="EC63" s="47">
        <v>-5.7933377522038032E-2</v>
      </c>
      <c r="ED63" s="47">
        <v>-2.5744341535081077E-2</v>
      </c>
      <c r="EE63" s="47">
        <v>0</v>
      </c>
      <c r="EF63" s="47">
        <v>0</v>
      </c>
      <c r="EG63" s="47">
        <v>-5.990378350043498E-2</v>
      </c>
      <c r="EH63" s="47">
        <v>0</v>
      </c>
      <c r="EI63" s="47">
        <v>-3.3528884598399304E-2</v>
      </c>
      <c r="EJ63" s="47">
        <v>0</v>
      </c>
      <c r="EK63" s="47">
        <v>-7.3395465673209079E-2</v>
      </c>
      <c r="EL63" s="47">
        <v>0</v>
      </c>
      <c r="EM63" s="47">
        <v>0</v>
      </c>
      <c r="EN63" s="47">
        <v>-9.3340791790941548E-3</v>
      </c>
      <c r="EO63" s="47">
        <v>0</v>
      </c>
      <c r="EP63" s="47">
        <v>0</v>
      </c>
      <c r="EQ63" s="47">
        <v>0</v>
      </c>
      <c r="ER63" s="47">
        <v>0</v>
      </c>
      <c r="ES63" s="47">
        <v>0</v>
      </c>
      <c r="ET63" s="47">
        <v>0</v>
      </c>
      <c r="EU63" s="47">
        <v>0</v>
      </c>
      <c r="EV63" s="47">
        <v>0</v>
      </c>
      <c r="EW63" s="47">
        <v>0</v>
      </c>
      <c r="EX63" s="47">
        <v>0</v>
      </c>
      <c r="EY63" s="47">
        <v>0</v>
      </c>
      <c r="EZ63" s="47">
        <v>0</v>
      </c>
      <c r="FA63" s="47">
        <v>0</v>
      </c>
      <c r="FB63" s="47">
        <v>0</v>
      </c>
      <c r="FC63" s="47">
        <v>0</v>
      </c>
      <c r="FD63" s="47">
        <v>0</v>
      </c>
      <c r="FE63" s="47">
        <v>0</v>
      </c>
      <c r="FF63" s="47">
        <v>0</v>
      </c>
      <c r="FG63" s="47">
        <v>0</v>
      </c>
      <c r="FH63" s="47">
        <v>0</v>
      </c>
      <c r="FI63" s="47">
        <v>0</v>
      </c>
      <c r="FJ63" s="47">
        <v>-0.14013074784074922</v>
      </c>
      <c r="FK63" s="47">
        <v>-0.13958131197316201</v>
      </c>
      <c r="FL63" s="47">
        <v>-8.0537457545880042E-2</v>
      </c>
      <c r="FM63" s="47">
        <v>-0.12173694707958348</v>
      </c>
      <c r="FN63" s="47">
        <v>0</v>
      </c>
      <c r="FO63" s="47">
        <v>0</v>
      </c>
      <c r="FP63" s="47">
        <v>0</v>
      </c>
      <c r="FQ63" s="47">
        <v>0</v>
      </c>
      <c r="FR63" s="47">
        <v>0</v>
      </c>
      <c r="FS63" s="47">
        <v>0</v>
      </c>
      <c r="FT63" s="47">
        <v>0</v>
      </c>
      <c r="FU63" s="47">
        <v>0</v>
      </c>
      <c r="FV63" s="47">
        <v>0</v>
      </c>
    </row>
    <row r="64" spans="1:178" ht="15" x14ac:dyDescent="0.25">
      <c r="A64" s="49" t="s">
        <v>25</v>
      </c>
      <c r="B64" s="47">
        <f>SUM(B65:B67)</f>
        <v>-3.7384957341153141E-4</v>
      </c>
      <c r="C64" s="47">
        <f t="shared" ref="C64:BN64" si="87">SUM(C65:C67)</f>
        <v>-1.358267157070121E-2</v>
      </c>
      <c r="D64" s="47">
        <f t="shared" si="87"/>
        <v>1.7188200185579393E-2</v>
      </c>
      <c r="E64" s="47">
        <f t="shared" si="87"/>
        <v>-1.3425134816076194E-2</v>
      </c>
      <c r="F64" s="47">
        <f t="shared" si="87"/>
        <v>-9.5997083320114272E-3</v>
      </c>
      <c r="G64" s="47">
        <f t="shared" si="87"/>
        <v>-1.2389381984146306E-2</v>
      </c>
      <c r="H64" s="47">
        <f t="shared" si="87"/>
        <v>-6.2637792956965008E-3</v>
      </c>
      <c r="I64" s="47">
        <f t="shared" si="87"/>
        <v>5.6889571008093595E-2</v>
      </c>
      <c r="J64" s="47">
        <f t="shared" si="87"/>
        <v>-2.689724464250056E-4</v>
      </c>
      <c r="K64" s="47">
        <f t="shared" si="87"/>
        <v>-3.4393158167955523E-3</v>
      </c>
      <c r="L64" s="47">
        <f t="shared" si="87"/>
        <v>-5.084253032128578E-3</v>
      </c>
      <c r="M64" s="47">
        <f t="shared" si="87"/>
        <v>4.5895386368508366E-2</v>
      </c>
      <c r="N64" s="47">
        <f t="shared" si="87"/>
        <v>0.50446640129696385</v>
      </c>
      <c r="O64" s="47">
        <f t="shared" si="87"/>
        <v>0.40393763480803146</v>
      </c>
      <c r="P64" s="47">
        <f t="shared" si="87"/>
        <v>-0.61064157070181313</v>
      </c>
      <c r="Q64" s="47">
        <f t="shared" si="87"/>
        <v>-0.29375812108353089</v>
      </c>
      <c r="R64" s="47">
        <f t="shared" si="87"/>
        <v>-1.7171860834648417E-2</v>
      </c>
      <c r="S64" s="47">
        <f t="shared" si="87"/>
        <v>-3.0740501065792583E-2</v>
      </c>
      <c r="T64" s="47">
        <f t="shared" si="87"/>
        <v>-2.6573108902878317E-3</v>
      </c>
      <c r="U64" s="47">
        <f t="shared" si="87"/>
        <v>8.8295248632089707E-2</v>
      </c>
      <c r="V64" s="47">
        <f t="shared" si="87"/>
        <v>6.3469784689646563E-2</v>
      </c>
      <c r="W64" s="47">
        <f t="shared" si="87"/>
        <v>-1.416761630579352E-2</v>
      </c>
      <c r="X64" s="47">
        <f t="shared" si="87"/>
        <v>6.8126835704548977E-3</v>
      </c>
      <c r="Y64" s="47">
        <f t="shared" si="87"/>
        <v>-1.8635825613936358E-2</v>
      </c>
      <c r="Z64" s="47">
        <f t="shared" si="87"/>
        <v>-4.1856677021694525E-3</v>
      </c>
      <c r="AA64" s="47">
        <f t="shared" si="87"/>
        <v>-8.4285354852900535E-2</v>
      </c>
      <c r="AB64" s="47">
        <f t="shared" si="87"/>
        <v>0.12393605042581197</v>
      </c>
      <c r="AC64" s="47">
        <f t="shared" si="87"/>
        <v>-3.7637889397050012E-2</v>
      </c>
      <c r="AD64" s="47">
        <f t="shared" si="87"/>
        <v>-0.17623837418931981</v>
      </c>
      <c r="AE64" s="47">
        <f t="shared" si="87"/>
        <v>0.18374165718328625</v>
      </c>
      <c r="AF64" s="47">
        <f t="shared" si="87"/>
        <v>-2.0463098040094242E-3</v>
      </c>
      <c r="AG64" s="47">
        <f t="shared" si="87"/>
        <v>-1.5377737459455754E-2</v>
      </c>
      <c r="AH64" s="47">
        <f t="shared" si="87"/>
        <v>0.14466162522570347</v>
      </c>
      <c r="AI64" s="47">
        <f t="shared" si="87"/>
        <v>-0.13395406498755097</v>
      </c>
      <c r="AJ64" s="47">
        <f t="shared" si="87"/>
        <v>-3.2655782579104312E-3</v>
      </c>
      <c r="AK64" s="47">
        <f t="shared" si="87"/>
        <v>-1.0320984667842731E-3</v>
      </c>
      <c r="AL64" s="47">
        <f t="shared" si="87"/>
        <v>0.19169498894902109</v>
      </c>
      <c r="AM64" s="47">
        <f t="shared" si="87"/>
        <v>-0.13382669287735202</v>
      </c>
      <c r="AN64" s="47">
        <f t="shared" si="87"/>
        <v>-2.3394753918774044E-2</v>
      </c>
      <c r="AO64" s="47">
        <f t="shared" si="87"/>
        <v>-2.2118150567009796E-2</v>
      </c>
      <c r="AP64" s="47">
        <f t="shared" si="87"/>
        <v>0.11919690706795737</v>
      </c>
      <c r="AQ64" s="47">
        <f t="shared" si="87"/>
        <v>-0.12584624647494783</v>
      </c>
      <c r="AR64" s="47">
        <f t="shared" si="87"/>
        <v>8.2221923598141247E-2</v>
      </c>
      <c r="AS64" s="47">
        <f t="shared" si="87"/>
        <v>-7.6070874361957586E-2</v>
      </c>
      <c r="AT64" s="47">
        <f t="shared" si="87"/>
        <v>8.0544477254280836E-2</v>
      </c>
      <c r="AU64" s="47">
        <f t="shared" si="87"/>
        <v>1.4523544999950528E-2</v>
      </c>
      <c r="AV64" s="47">
        <f t="shared" si="87"/>
        <v>-0.3717849608378363</v>
      </c>
      <c r="AW64" s="47">
        <f t="shared" si="87"/>
        <v>0.30739064116219444</v>
      </c>
      <c r="AX64" s="47">
        <f t="shared" si="87"/>
        <v>0.11661215833956709</v>
      </c>
      <c r="AY64" s="47">
        <f t="shared" si="87"/>
        <v>-0.19648460060273878</v>
      </c>
      <c r="AZ64" s="47">
        <f t="shared" si="87"/>
        <v>0.10610883119948157</v>
      </c>
      <c r="BA64" s="47">
        <f t="shared" si="87"/>
        <v>-2.9644665011688463E-2</v>
      </c>
      <c r="BB64" s="47">
        <f t="shared" si="87"/>
        <v>-0.21386769786877072</v>
      </c>
      <c r="BC64" s="47">
        <f t="shared" si="87"/>
        <v>0.22953016735829776</v>
      </c>
      <c r="BD64" s="47">
        <f t="shared" si="87"/>
        <v>-2.7930386123226236E-2</v>
      </c>
      <c r="BE64" s="47">
        <f t="shared" si="87"/>
        <v>-5.2902751896581737E-2</v>
      </c>
      <c r="BF64" s="47">
        <f t="shared" si="87"/>
        <v>1.9722445053056297E-2</v>
      </c>
      <c r="BG64" s="47">
        <f t="shared" si="87"/>
        <v>3.4419729427246561E-2</v>
      </c>
      <c r="BH64" s="47">
        <f t="shared" si="87"/>
        <v>-6.9099557463312603E-2</v>
      </c>
      <c r="BI64" s="47">
        <f t="shared" si="87"/>
        <v>-1.2653039155088247E-3</v>
      </c>
      <c r="BJ64" s="47">
        <f t="shared" si="87"/>
        <v>-7.9430198068579289E-2</v>
      </c>
      <c r="BK64" s="47">
        <f t="shared" si="87"/>
        <v>2.1697426000049647E-2</v>
      </c>
      <c r="BL64" s="47">
        <f t="shared" si="87"/>
        <v>-0.13942082721553942</v>
      </c>
      <c r="BM64" s="47">
        <f t="shared" si="87"/>
        <v>0.20592595633061114</v>
      </c>
      <c r="BN64" s="47">
        <f t="shared" si="87"/>
        <v>-0.11337885287422446</v>
      </c>
      <c r="BO64" s="47">
        <f t="shared" ref="BO64:DZ64" si="88">SUM(BO65:BO67)</f>
        <v>-5.063160992982324E-2</v>
      </c>
      <c r="BP64" s="47">
        <f t="shared" si="88"/>
        <v>9.1769560984900633E-2</v>
      </c>
      <c r="BQ64" s="47">
        <f t="shared" si="88"/>
        <v>0.10127362961343386</v>
      </c>
      <c r="BR64" s="47">
        <f t="shared" si="88"/>
        <v>-0.20348999603062168</v>
      </c>
      <c r="BS64" s="47">
        <f t="shared" si="88"/>
        <v>-0.34747100266496678</v>
      </c>
      <c r="BT64" s="47">
        <f t="shared" si="88"/>
        <v>-0.31940370590180833</v>
      </c>
      <c r="BU64" s="47">
        <f t="shared" si="88"/>
        <v>-0.49868370330357936</v>
      </c>
      <c r="BV64" s="47">
        <f t="shared" si="88"/>
        <v>-0.48626731416105284</v>
      </c>
      <c r="BW64" s="47">
        <f t="shared" si="88"/>
        <v>-0.26461155149053645</v>
      </c>
      <c r="BX64" s="47">
        <f t="shared" si="88"/>
        <v>-0.90521915646088713</v>
      </c>
      <c r="BY64" s="47">
        <f t="shared" si="88"/>
        <v>-0.34967776572903864</v>
      </c>
      <c r="BZ64" s="47">
        <f t="shared" si="88"/>
        <v>-0.46157036623184039</v>
      </c>
      <c r="CA64" s="47">
        <f t="shared" si="88"/>
        <v>-0.51397741063089597</v>
      </c>
      <c r="CB64" s="47">
        <f t="shared" si="88"/>
        <v>-0.49870964865876777</v>
      </c>
      <c r="CC64" s="47">
        <f t="shared" si="88"/>
        <v>-0.23485219629096848</v>
      </c>
      <c r="CD64" s="47">
        <f t="shared" si="88"/>
        <v>-0.73794494513682096</v>
      </c>
      <c r="CE64" s="47">
        <f t="shared" si="88"/>
        <v>-1.0521383624611178</v>
      </c>
      <c r="CF64" s="47">
        <f t="shared" si="88"/>
        <v>-0.30605376416258134</v>
      </c>
      <c r="CG64" s="47">
        <f t="shared" si="88"/>
        <v>-0.59601988313799459</v>
      </c>
      <c r="CH64" s="47">
        <f t="shared" si="88"/>
        <v>-0.32442551985304185</v>
      </c>
      <c r="CI64" s="47">
        <f t="shared" si="88"/>
        <v>-0.1041731735785042</v>
      </c>
      <c r="CJ64" s="47">
        <f t="shared" si="88"/>
        <v>0.15699391259446815</v>
      </c>
      <c r="CK64" s="47">
        <f t="shared" si="88"/>
        <v>-0.29624269527286623</v>
      </c>
      <c r="CL64" s="47">
        <f t="shared" si="88"/>
        <v>-0.38501131602768374</v>
      </c>
      <c r="CM64" s="47">
        <f t="shared" si="88"/>
        <v>-0.34174758384518877</v>
      </c>
      <c r="CN64" s="47">
        <f t="shared" si="88"/>
        <v>-0.4242608151420546</v>
      </c>
      <c r="CO64" s="47">
        <f t="shared" si="88"/>
        <v>-0.13373225038760428</v>
      </c>
      <c r="CP64" s="47">
        <f t="shared" si="88"/>
        <v>0.16849168437203482</v>
      </c>
      <c r="CQ64" s="47">
        <f t="shared" si="88"/>
        <v>-0.11921769237513918</v>
      </c>
      <c r="CR64" s="47">
        <f t="shared" si="88"/>
        <v>1.7063266239020318E-2</v>
      </c>
      <c r="CS64" s="47">
        <f t="shared" si="88"/>
        <v>-1.9135845785619492E-2</v>
      </c>
      <c r="CT64" s="47">
        <f t="shared" si="88"/>
        <v>-2.7708533595993359E-2</v>
      </c>
      <c r="CU64" s="47">
        <f t="shared" si="88"/>
        <v>6.2140900773200787E-2</v>
      </c>
      <c r="CV64" s="47">
        <f t="shared" si="88"/>
        <v>-5.654461340988759E-2</v>
      </c>
      <c r="CW64" s="47">
        <f t="shared" si="88"/>
        <v>0.34677155936624571</v>
      </c>
      <c r="CX64" s="47">
        <f t="shared" si="88"/>
        <v>-0.22467924846291409</v>
      </c>
      <c r="CY64" s="47">
        <f t="shared" si="88"/>
        <v>-0.14154168569570241</v>
      </c>
      <c r="CZ64" s="47">
        <f t="shared" si="88"/>
        <v>-0.47099098004831697</v>
      </c>
      <c r="DA64" s="47">
        <f t="shared" si="88"/>
        <v>-7.7684987408499689E-2</v>
      </c>
      <c r="DB64" s="47">
        <f t="shared" si="88"/>
        <v>0.27640353623922298</v>
      </c>
      <c r="DC64" s="47">
        <f t="shared" si="88"/>
        <v>0.20042267751854917</v>
      </c>
      <c r="DD64" s="47">
        <f t="shared" si="88"/>
        <v>3.617241052698935E-2</v>
      </c>
      <c r="DE64" s="47">
        <f t="shared" si="88"/>
        <v>-3.4509044364827331E-2</v>
      </c>
      <c r="DF64" s="47">
        <f t="shared" si="88"/>
        <v>0.51445355699738005</v>
      </c>
      <c r="DG64" s="47">
        <f t="shared" si="88"/>
        <v>6.5755451932456882E-2</v>
      </c>
      <c r="DH64" s="47">
        <f t="shared" si="88"/>
        <v>0.12892539448071089</v>
      </c>
      <c r="DI64" s="47">
        <f t="shared" si="88"/>
        <v>-2.3011814778272542E-2</v>
      </c>
      <c r="DJ64" s="47">
        <f t="shared" si="88"/>
        <v>-0.15147410265845382</v>
      </c>
      <c r="DK64" s="47">
        <f t="shared" si="88"/>
        <v>-7.6177570566854959E-3</v>
      </c>
      <c r="DL64" s="47">
        <f t="shared" si="88"/>
        <v>0.15999801000337277</v>
      </c>
      <c r="DM64" s="47">
        <f t="shared" si="88"/>
        <v>2.5517731027753537E-2</v>
      </c>
      <c r="DN64" s="47">
        <f t="shared" si="88"/>
        <v>4.0558608291813283E-3</v>
      </c>
      <c r="DO64" s="47">
        <f t="shared" si="88"/>
        <v>0.22583919849100492</v>
      </c>
      <c r="DP64" s="47">
        <f t="shared" si="88"/>
        <v>-4.2738023875245681E-4</v>
      </c>
      <c r="DQ64" s="47">
        <f t="shared" si="88"/>
        <v>-0.18851477453628587</v>
      </c>
      <c r="DR64" s="47">
        <f t="shared" si="88"/>
        <v>0.12204403512724264</v>
      </c>
      <c r="DS64" s="47">
        <f t="shared" si="88"/>
        <v>7.9925780713475836E-2</v>
      </c>
      <c r="DT64" s="47">
        <f t="shared" si="88"/>
        <v>-5.0911815756189194E-2</v>
      </c>
      <c r="DU64" s="47">
        <f t="shared" si="88"/>
        <v>5.1792448709227973E-2</v>
      </c>
      <c r="DV64" s="47">
        <f t="shared" si="88"/>
        <v>0.1185483334397423</v>
      </c>
      <c r="DW64" s="47">
        <f t="shared" si="88"/>
        <v>5.6298718536612044E-2</v>
      </c>
      <c r="DX64" s="47">
        <f t="shared" si="88"/>
        <v>5.7869365405536353E-2</v>
      </c>
      <c r="DY64" s="47">
        <f t="shared" si="88"/>
        <v>0.16014485082611826</v>
      </c>
      <c r="DZ64" s="47">
        <f t="shared" si="88"/>
        <v>8.8904628582483977E-2</v>
      </c>
      <c r="EA64" s="47">
        <f t="shared" ref="EA64:FC64" si="89">SUM(EA65:EA67)</f>
        <v>3.392277651281024E-2</v>
      </c>
      <c r="EB64" s="47">
        <f t="shared" si="89"/>
        <v>-2.1620358858818536E-3</v>
      </c>
      <c r="EC64" s="47">
        <f t="shared" si="89"/>
        <v>-1.5975745302783062E-2</v>
      </c>
      <c r="ED64" s="47">
        <f t="shared" si="89"/>
        <v>6.1798235548257113E-2</v>
      </c>
      <c r="EE64" s="47">
        <f t="shared" si="89"/>
        <v>9.6683209541687277E-3</v>
      </c>
      <c r="EF64" s="47">
        <f t="shared" si="89"/>
        <v>-3.6443506106281214E-2</v>
      </c>
      <c r="EG64" s="47">
        <f t="shared" si="89"/>
        <v>6.3668584728988634E-2</v>
      </c>
      <c r="EH64" s="47">
        <f t="shared" si="89"/>
        <v>0.12265661454517378</v>
      </c>
      <c r="EI64" s="47">
        <f t="shared" si="89"/>
        <v>-8.0373468051177701E-3</v>
      </c>
      <c r="EJ64" s="47">
        <f t="shared" si="89"/>
        <v>-0.25642713928181976</v>
      </c>
      <c r="EK64" s="47">
        <f t="shared" si="89"/>
        <v>8.521804601501623E-2</v>
      </c>
      <c r="EL64" s="47">
        <f t="shared" si="89"/>
        <v>-2.1532023449558971E-2</v>
      </c>
      <c r="EM64" s="47">
        <f t="shared" si="89"/>
        <v>0.14745920819488342</v>
      </c>
      <c r="EN64" s="47">
        <f t="shared" si="89"/>
        <v>4.542072119094126E-2</v>
      </c>
      <c r="EO64" s="47">
        <f t="shared" si="89"/>
        <v>7.6611536706964897E-2</v>
      </c>
      <c r="EP64" s="47">
        <f t="shared" si="89"/>
        <v>-2.2189598915257149E-2</v>
      </c>
      <c r="EQ64" s="47">
        <f t="shared" si="89"/>
        <v>-5.3448701764556787E-2</v>
      </c>
      <c r="ER64" s="47">
        <f t="shared" si="89"/>
        <v>-8.6384226455532509E-2</v>
      </c>
      <c r="ES64" s="47">
        <f t="shared" si="89"/>
        <v>0.28867840423541313</v>
      </c>
      <c r="ET64" s="47">
        <f t="shared" si="89"/>
        <v>5.0276699337435921E-2</v>
      </c>
      <c r="EU64" s="47">
        <f t="shared" si="89"/>
        <v>1.4852193653602977E-2</v>
      </c>
      <c r="EV64" s="47">
        <f t="shared" si="89"/>
        <v>-1.5432119151031386E-2</v>
      </c>
      <c r="EW64" s="47">
        <f t="shared" si="89"/>
        <v>-0.15032383014142894</v>
      </c>
      <c r="EX64" s="47">
        <f t="shared" si="89"/>
        <v>0.32525154384691402</v>
      </c>
      <c r="EY64" s="47">
        <f t="shared" si="89"/>
        <v>0.31255205963720101</v>
      </c>
      <c r="EZ64" s="47">
        <f t="shared" si="89"/>
        <v>5.2990601613041796E-3</v>
      </c>
      <c r="FA64" s="47">
        <f t="shared" si="89"/>
        <v>0.17249613649286241</v>
      </c>
      <c r="FB64" s="47">
        <f t="shared" si="89"/>
        <v>0.24271434373255191</v>
      </c>
      <c r="FC64" s="47">
        <f t="shared" si="89"/>
        <v>0.21542551493957812</v>
      </c>
      <c r="FD64" s="47">
        <f t="shared" ref="FD64:FP64" si="90">SUM(FD65:FD67)</f>
        <v>0.1321735183289488</v>
      </c>
      <c r="FE64" s="47">
        <f t="shared" si="90"/>
        <v>0.33057888996061935</v>
      </c>
      <c r="FF64" s="47">
        <f t="shared" si="90"/>
        <v>0.73451265046602265</v>
      </c>
      <c r="FG64" s="47">
        <f t="shared" si="90"/>
        <v>-0.14142738891589171</v>
      </c>
      <c r="FH64" s="47">
        <f t="shared" si="90"/>
        <v>0.19349327471461691</v>
      </c>
      <c r="FI64" s="47">
        <f t="shared" si="90"/>
        <v>0.34635922830268168</v>
      </c>
      <c r="FJ64" s="47">
        <f t="shared" si="90"/>
        <v>0.25518077236570491</v>
      </c>
      <c r="FK64" s="47">
        <f t="shared" si="90"/>
        <v>0.64793133364445943</v>
      </c>
      <c r="FL64" s="47">
        <f t="shared" si="90"/>
        <v>0.11148058142150935</v>
      </c>
      <c r="FM64" s="47">
        <f t="shared" si="90"/>
        <v>0.55322154935325951</v>
      </c>
      <c r="FN64" s="47">
        <f t="shared" si="90"/>
        <v>-0.1447206145597375</v>
      </c>
      <c r="FO64" s="47">
        <f t="shared" si="90"/>
        <v>0.12736085161043961</v>
      </c>
      <c r="FP64" s="47">
        <f t="shared" si="90"/>
        <v>-4.7017924453395324E-3</v>
      </c>
      <c r="FQ64" s="47">
        <f t="shared" ref="FQ64:FS64" si="91">SUM(FQ65:FQ67)</f>
        <v>-0.27620839194984576</v>
      </c>
      <c r="FR64" s="47">
        <f t="shared" si="91"/>
        <v>0.20396521969799519</v>
      </c>
      <c r="FS64" s="47">
        <f t="shared" si="91"/>
        <v>-0.37388933571431016</v>
      </c>
      <c r="FT64" s="47">
        <f t="shared" ref="FT64:FU64" si="92">SUM(FT65:FT67)</f>
        <v>-0.35661672821161688</v>
      </c>
      <c r="FU64" s="47">
        <f t="shared" si="92"/>
        <v>-0.14758965886123201</v>
      </c>
      <c r="FV64" s="47">
        <f t="shared" ref="FV64" si="93">SUM(FV65:FV67)</f>
        <v>-9.1622737660402263E-3</v>
      </c>
    </row>
    <row r="65" spans="1:178" ht="17.25" x14ac:dyDescent="0.25">
      <c r="A65" s="50" t="s">
        <v>103</v>
      </c>
      <c r="B65" s="47">
        <f>(SUMPRODUCT(--(B$9=Quarterly_kt!$B$9:FC$9),Quarterly_kt!$B65:FC65)/INDEX(Fuel_Properties!$B$31:$IV$42,MATCH("D_Petrol_Regular",Fuel_Properties!$B$31:$B$42,0),MATCH(YEAR(B$9),Fuel_Properties!$B$31:$EI$31,0)))/158.987295</f>
        <v>1.8837587874770653E-17</v>
      </c>
      <c r="C65" s="47">
        <f>(SUMPRODUCT(--(C$9=Quarterly_kt!$B$9:FC$9),Quarterly_kt!$B65:FC65)/INDEX(Fuel_Properties!$B$31:$IV$42,MATCH("D_Petrol_Regular",Fuel_Properties!$B$31:$B$42,0),MATCH(YEAR(C$9),Fuel_Properties!$B$31:$EI$31,0)))/158.987295</f>
        <v>-7.1856899812169509E-3</v>
      </c>
      <c r="D65" s="47">
        <f>(SUMPRODUCT(--(D$9=Quarterly_kt!$B$9:FC$9),Quarterly_kt!$B65:FC65)/INDEX(Fuel_Properties!$B$31:$IV$42,MATCH("D_Petrol_Regular",Fuel_Properties!$B$31:$B$42,0),MATCH(YEAR(D$9),Fuel_Properties!$B$31:$EI$31,0)))/158.987295</f>
        <v>2.2006705798437772E-2</v>
      </c>
      <c r="E65" s="47">
        <f>(SUMPRODUCT(--(E$9=Quarterly_kt!$B$9:FC$9),Quarterly_kt!$B65:FC65)/INDEX(Fuel_Properties!$B$31:$IV$42,MATCH("D_Petrol_Regular",Fuel_Properties!$B$31:$B$42,0),MATCH(YEAR(E$9),Fuel_Properties!$B$31:$EI$31,0)))/158.987295</f>
        <v>-1.4812532121847469E-2</v>
      </c>
      <c r="F65" s="47">
        <f>(SUMPRODUCT(--(F$9=Quarterly_kt!$B$9:FC$9),Quarterly_kt!$B65:FC65)/INDEX(Fuel_Properties!$B$31:$IV$42,MATCH("D_Petrol_Regular",Fuel_Properties!$B$31:$B$42,0),MATCH(YEAR(F$9),Fuel_Properties!$B$31:$EI$31,0)))/158.987295</f>
        <v>-2.3440450316531809E-2</v>
      </c>
      <c r="G65" s="47">
        <f>(SUMPRODUCT(--(G$9=Quarterly_kt!$B$9:FC$9),Quarterly_kt!$B65:FC65)/INDEX(Fuel_Properties!$B$31:$IV$42,MATCH("D_Petrol_Regular",Fuel_Properties!$B$31:$B$42,0),MATCH(YEAR(G$9),Fuel_Properties!$B$31:$EI$31,0)))/158.987295</f>
        <v>-1.0536749653685317E-2</v>
      </c>
      <c r="H65" s="47">
        <f>(SUMPRODUCT(--(H$9=Quarterly_kt!$B$9:FC$9),Quarterly_kt!$B65:FC65)/INDEX(Fuel_Properties!$B$31:$IV$42,MATCH("D_Petrol_Regular",Fuel_Properties!$B$31:$B$42,0),MATCH(YEAR(H$9),Fuel_Properties!$B$31:$EI$31,0)))/158.987295</f>
        <v>-1.7213417912502006E-2</v>
      </c>
      <c r="I65" s="47">
        <f>(SUMPRODUCT(--(I$9=Quarterly_kt!$B$9:FC$9),Quarterly_kt!$B65:FC65)/INDEX(Fuel_Properties!$B$31:$IV$42,MATCH("D_Petrol_Regular",Fuel_Properties!$B$31:$B$42,0),MATCH(YEAR(I$9),Fuel_Properties!$B$31:$EI$31,0)))/158.987295</f>
        <v>5.1182134187345789E-2</v>
      </c>
      <c r="J65" s="47">
        <f>(SUMPRODUCT(--(J$9=Quarterly_kt!$B$9:FC$9),Quarterly_kt!$B65:FC65)/INDEX(Fuel_Properties!$B$31:$IV$42,MATCH("D_Petrol_Regular",Fuel_Properties!$B$31:$B$42,0),MATCH(YEAR(J$9),Fuel_Properties!$B$31:$EI$31,0)))/158.987295</f>
        <v>-1.497372233394088E-2</v>
      </c>
      <c r="K65" s="47">
        <f>(SUMPRODUCT(--(K$9=Quarterly_kt!$B$9:FC$9),Quarterly_kt!$B65:FC65)/INDEX(Fuel_Properties!$B$31:$IV$42,MATCH("D_Petrol_Regular",Fuel_Properties!$B$31:$B$42,0),MATCH(YEAR(K$9),Fuel_Properties!$B$31:$EI$31,0)))/158.987295</f>
        <v>-1.0010760540538392E-2</v>
      </c>
      <c r="L65" s="47">
        <f>(SUMPRODUCT(--(L$9=Quarterly_kt!$B$9:FC$9),Quarterly_kt!$B65:FC65)/INDEX(Fuel_Properties!$B$31:$IV$42,MATCH("D_Petrol_Regular",Fuel_Properties!$B$31:$B$42,0),MATCH(YEAR(L$9),Fuel_Properties!$B$31:$EI$31,0)))/158.987295</f>
        <v>-1.361633107420686E-2</v>
      </c>
      <c r="M65" s="47">
        <f>(SUMPRODUCT(--(M$9=Quarterly_kt!$B$9:FC$9),Quarterly_kt!$B65:FC65)/INDEX(Fuel_Properties!$B$31:$IV$42,MATCH("D_Petrol_Regular",Fuel_Properties!$B$31:$B$42,0),MATCH(YEAR(M$9),Fuel_Properties!$B$31:$EI$31,0)))/158.987295</f>
        <v>3.8617781339432812E-2</v>
      </c>
      <c r="N65" s="47">
        <f>(SUMPRODUCT(--(N$9=Quarterly_kt!$B$9:FC$9),Quarterly_kt!$B65:FC65)/INDEX(Fuel_Properties!$B$31:$IV$42,MATCH("D_Petrol_Regular",Fuel_Properties!$B$31:$B$42,0),MATCH(YEAR(N$9),Fuel_Properties!$B$31:$EI$31,0)))/158.987295</f>
        <v>-1.2318325682086208E-2</v>
      </c>
      <c r="O65" s="47">
        <f>(SUMPRODUCT(--(O$9=Quarterly_kt!$B$9:FC$9),Quarterly_kt!$B65:FC65)/INDEX(Fuel_Properties!$B$31:$IV$42,MATCH("D_Petrol_Regular",Fuel_Properties!$B$31:$B$42,0),MATCH(YEAR(O$9),Fuel_Properties!$B$31:$EI$31,0)))/158.987295</f>
        <v>-1.0545233349058648E-2</v>
      </c>
      <c r="P65" s="47">
        <f>(SUMPRODUCT(--(P$9=Quarterly_kt!$B$9:FC$9),Quarterly_kt!$B65:FC65)/INDEX(Fuel_Properties!$B$31:$IV$42,MATCH("D_Petrol_Regular",Fuel_Properties!$B$31:$B$42,0),MATCH(YEAR(P$9),Fuel_Properties!$B$31:$EI$31,0)))/158.987295</f>
        <v>-9.8071518515782646E-3</v>
      </c>
      <c r="Q65" s="47">
        <f>(SUMPRODUCT(--(Q$9=Quarterly_kt!$B$9:FC$9),Quarterly_kt!$B65:FC65)/INDEX(Fuel_Properties!$B$31:$IV$42,MATCH("D_Petrol_Regular",Fuel_Properties!$B$31:$B$42,0),MATCH(YEAR(Q$9),Fuel_Properties!$B$31:$EI$31,0)))/158.987295</f>
        <v>3.2670710882723129E-2</v>
      </c>
      <c r="R65" s="47">
        <f>(SUMPRODUCT(--(R$9=Quarterly_kt!$B$9:FC$9),Quarterly_kt!$B65:FC65)/INDEX(Fuel_Properties!$B$31:$IV$42,MATCH("D_Petrol_Regular",Fuel_Properties!$B$31:$B$42,0),MATCH(YEAR(R$9),Fuel_Properties!$B$31:$EI$31,0)))/158.987295</f>
        <v>-1.2004428953272715E-2</v>
      </c>
      <c r="S65" s="47">
        <f>(SUMPRODUCT(--(S$9=Quarterly_kt!$B$9:FC$9),Quarterly_kt!$B65:FC65)/INDEX(Fuel_Properties!$B$31:$IV$42,MATCH("D_Petrol_Regular",Fuel_Properties!$B$31:$B$42,0),MATCH(YEAR(S$9),Fuel_Properties!$B$31:$EI$31,0)))/158.987295</f>
        <v>-3.6904074874018621E-3</v>
      </c>
      <c r="T65" s="47">
        <f>(SUMPRODUCT(--(T$9=Quarterly_kt!$B$9:FC$9),Quarterly_kt!$B65:FC65)/INDEX(Fuel_Properties!$B$31:$IV$42,MATCH("D_Petrol_Regular",Fuel_Properties!$B$31:$B$42,0),MATCH(YEAR(T$9),Fuel_Properties!$B$31:$EI$31,0)))/158.987295</f>
        <v>-8.3564399427375514E-3</v>
      </c>
      <c r="U65" s="47">
        <f>(SUMPRODUCT(--(U$9=Quarterly_kt!$B$9:FC$9),Quarterly_kt!$B65:FC65)/INDEX(Fuel_Properties!$B$31:$IV$42,MATCH("D_Petrol_Regular",Fuel_Properties!$B$31:$B$42,0),MATCH(YEAR(U$9),Fuel_Properties!$B$31:$EI$31,0)))/158.987295</f>
        <v>2.4051276383412121E-2</v>
      </c>
      <c r="V65" s="47">
        <f>(SUMPRODUCT(--(V$9=Quarterly_kt!$B$9:FC$9),Quarterly_kt!$B65:FC65)/INDEX(Fuel_Properties!$B$31:$IV$42,MATCH("D_Petrol_Regular",Fuel_Properties!$B$31:$B$42,0),MATCH(YEAR(V$9),Fuel_Properties!$B$31:$EI$31,0)))/158.987295</f>
        <v>5.1326357008692506E-3</v>
      </c>
      <c r="W65" s="47">
        <f>(SUMPRODUCT(--(W$9=Quarterly_kt!$B$9:FC$9),Quarterly_kt!$B65:FC65)/INDEX(Fuel_Properties!$B$31:$IV$42,MATCH("D_Petrol_Regular",Fuel_Properties!$B$31:$B$42,0),MATCH(YEAR(W$9),Fuel_Properties!$B$31:$EI$31,0)))/158.987295</f>
        <v>-8.5515649363243056E-3</v>
      </c>
      <c r="X65" s="47">
        <f>(SUMPRODUCT(--(X$9=Quarterly_kt!$B$9:FC$9),Quarterly_kt!$B65:FC65)/INDEX(Fuel_Properties!$B$31:$IV$42,MATCH("D_Petrol_Regular",Fuel_Properties!$B$31:$B$42,0),MATCH(YEAR(X$9),Fuel_Properties!$B$31:$EI$31,0)))/158.987295</f>
        <v>-3.1898694603749366E-3</v>
      </c>
      <c r="Y65" s="47">
        <f>(SUMPRODUCT(--(Y$9=Quarterly_kt!$B$9:FC$9),Quarterly_kt!$B65:FC65)/INDEX(Fuel_Properties!$B$31:$IV$42,MATCH("D_Petrol_Regular",Fuel_Properties!$B$31:$B$42,0),MATCH(YEAR(Y$9),Fuel_Properties!$B$31:$EI$31,0)))/158.987295</f>
        <v>-1.5296102758127712E-2</v>
      </c>
      <c r="Z65" s="47">
        <f>(SUMPRODUCT(--(Z$9=Quarterly_kt!$B$9:FC$9),Quarterly_kt!$B65:FC65)/INDEX(Fuel_Properties!$B$31:$IV$42,MATCH("D_Petrol_Regular",Fuel_Properties!$B$31:$B$42,0),MATCH(YEAR(Z$9),Fuel_Properties!$B$31:$EI$31,0)))/158.987295</f>
        <v>-3.9364346532286456E-3</v>
      </c>
      <c r="AA65" s="47">
        <f>(SUMPRODUCT(--(AA$9=Quarterly_kt!$B$9:FC$9),Quarterly_kt!$B65:FC65)/INDEX(Fuel_Properties!$B$31:$IV$42,MATCH("D_Petrol_Regular",Fuel_Properties!$B$31:$B$42,0),MATCH(YEAR(AA$9),Fuel_Properties!$B$31:$EI$31,0)))/158.987295</f>
        <v>-1.5771189699034616E-2</v>
      </c>
      <c r="AB65" s="47">
        <f>(SUMPRODUCT(--(AB$9=Quarterly_kt!$B$9:FC$9),Quarterly_kt!$B65:FC65)/INDEX(Fuel_Properties!$B$31:$IV$42,MATCH("D_Petrol_Regular",Fuel_Properties!$B$31:$B$42,0),MATCH(YEAR(AB$9),Fuel_Properties!$B$31:$EI$31,0)))/158.987295</f>
        <v>-2.3669510091611969E-3</v>
      </c>
      <c r="AC65" s="47">
        <f>(SUMPRODUCT(--(AC$9=Quarterly_kt!$B$9:FC$9),Quarterly_kt!$B65:FC65)/INDEX(Fuel_Properties!$B$31:$IV$42,MATCH("D_Petrol_Regular",Fuel_Properties!$B$31:$B$42,0),MATCH(YEAR(AC$9),Fuel_Properties!$B$31:$EI$31,0)))/158.987295</f>
        <v>1.7849695065502321E-2</v>
      </c>
      <c r="AD65" s="47">
        <f>(SUMPRODUCT(--(AD$9=Quarterly_kt!$B$9:FC$9),Quarterly_kt!$B65:FC65)/INDEX(Fuel_Properties!$B$31:$IV$42,MATCH("D_Petrol_Regular",Fuel_Properties!$B$31:$B$42,0),MATCH(YEAR(AD$9),Fuel_Properties!$B$31:$EI$31,0)))/158.987295</f>
        <v>-1.2292874595966195E-2</v>
      </c>
      <c r="AE65" s="47">
        <f>(SUMPRODUCT(--(AE$9=Quarterly_kt!$B$9:FC$9),Quarterly_kt!$B65:FC65)/INDEX(Fuel_Properties!$B$31:$IV$42,MATCH("D_Petrol_Regular",Fuel_Properties!$B$31:$B$42,0),MATCH(YEAR(AE$9),Fuel_Properties!$B$31:$EI$31,0)))/158.987295</f>
        <v>1.275947784149976E-2</v>
      </c>
      <c r="AF65" s="47">
        <f>(SUMPRODUCT(--(AF$9=Quarterly_kt!$B$9:FC$9),Quarterly_kt!$B65:FC65)/INDEX(Fuel_Properties!$B$31:$IV$42,MATCH("D_Petrol_Regular",Fuel_Properties!$B$31:$B$42,0),MATCH(YEAR(AF$9),Fuel_Properties!$B$31:$EI$31,0)))/158.987295</f>
        <v>-4.1315596468154171E-3</v>
      </c>
      <c r="AG65" s="47">
        <f>(SUMPRODUCT(--(AG$9=Quarterly_kt!$B$9:FC$9),Quarterly_kt!$B65:FC65)/INDEX(Fuel_Properties!$B$31:$IV$42,MATCH("D_Petrol_Regular",Fuel_Properties!$B$31:$B$42,0),MATCH(YEAR(AG$9),Fuel_Properties!$B$31:$EI$31,0)))/158.987295</f>
        <v>-1.204684743013935E-3</v>
      </c>
      <c r="AH65" s="47">
        <f>(SUMPRODUCT(--(AH$9=Quarterly_kt!$B$9:FC$9),Quarterly_kt!$B65:FC65)/INDEX(Fuel_Properties!$B$31:$IV$42,MATCH("D_Petrol_Regular",Fuel_Properties!$B$31:$B$42,0),MATCH(YEAR(AH$9),Fuel_Properties!$B$31:$EI$31,0)))/158.987295</f>
        <v>-4.7508694090690772E-4</v>
      </c>
      <c r="AI65" s="47">
        <f>(SUMPRODUCT(--(AI$9=Quarterly_kt!$B$9:FC$9),Quarterly_kt!$B65:FC65)/INDEX(Fuel_Properties!$B$31:$IV$42,MATCH("D_Petrol_Regular",Fuel_Properties!$B$31:$B$42,0),MATCH(YEAR(AI$9),Fuel_Properties!$B$31:$EI$31,0)))/158.987295</f>
        <v>-3.8176629180019649E-4</v>
      </c>
      <c r="AJ65" s="47">
        <f>(SUMPRODUCT(--(AJ$9=Quarterly_kt!$B$9:FC$9),Quarterly_kt!$B65:FC65)/INDEX(Fuel_Properties!$B$31:$IV$42,MATCH("D_Petrol_Regular",Fuel_Properties!$B$31:$B$42,0),MATCH(YEAR(AJ$9),Fuel_Properties!$B$31:$EI$31,0)))/158.987295</f>
        <v>-8.314021465870864E-4</v>
      </c>
      <c r="AK65" s="47">
        <f>(SUMPRODUCT(--(AK$9=Quarterly_kt!$B$9:FC$9),Quarterly_kt!$B65:FC65)/INDEX(Fuel_Properties!$B$31:$IV$42,MATCH("D_Petrol_Regular",Fuel_Properties!$B$31:$B$42,0),MATCH(YEAR(AK$9),Fuel_Properties!$B$31:$EI$31,0)))/158.987295</f>
        <v>-9.33206491067137E-5</v>
      </c>
      <c r="AL65" s="47">
        <f>(SUMPRODUCT(--(AL$9=Quarterly_kt!$B$9:FC$9),Quarterly_kt!$B65:FC65)/INDEX(Fuel_Properties!$B$31:$IV$42,MATCH("D_Petrol_Regular",Fuel_Properties!$B$31:$B$42,0),MATCH(YEAR(AL$9),Fuel_Properties!$B$31:$EI$31,0)))/158.987295</f>
        <v>4.0806574745753891E-3</v>
      </c>
      <c r="AM65" s="47">
        <f>(SUMPRODUCT(--(AM$9=Quarterly_kt!$B$9:FC$9),Quarterly_kt!$B65:FC65)/INDEX(Fuel_Properties!$B$31:$IV$42,MATCH("D_Petrol_Regular",Fuel_Properties!$B$31:$B$42,0),MATCH(YEAR(AM$9),Fuel_Properties!$B$31:$EI$31,0)))/158.987295</f>
        <v>2.1548586248277472E-3</v>
      </c>
      <c r="AN65" s="47">
        <f>(SUMPRODUCT(--(AN$9=Quarterly_kt!$B$9:FC$9),Quarterly_kt!$B65:FC65)/INDEX(Fuel_Properties!$B$31:$IV$42,MATCH("D_Petrol_Regular",Fuel_Properties!$B$31:$B$42,0),MATCH(YEAR(AN$9),Fuel_Properties!$B$31:$EI$31,0)))/158.987295</f>
        <v>7.9746736509373221E-4</v>
      </c>
      <c r="AO65" s="47">
        <f>(SUMPRODUCT(--(AO$9=Quarterly_kt!$B$9:FC$9),Quarterly_kt!$B65:FC65)/INDEX(Fuel_Properties!$B$31:$IV$42,MATCH("D_Petrol_Regular",Fuel_Properties!$B$31:$B$42,0),MATCH(YEAR(AO$9),Fuel_Properties!$B$31:$EI$31,0)))/158.987295</f>
        <v>-8.5515649363243178E-3</v>
      </c>
      <c r="AP65" s="47">
        <f>(SUMPRODUCT(--(AP$9=Quarterly_kt!$B$9:FC$9),Quarterly_kt!$B65:FC65)/INDEX(Fuel_Properties!$B$31:$IV$42,MATCH("D_Petrol_Regular",Fuel_Properties!$B$31:$B$42,0),MATCH(YEAR(AP$9),Fuel_Properties!$B$31:$EI$31,0)))/158.987295</f>
        <v>3.0626140297748674E-3</v>
      </c>
      <c r="AQ65" s="47">
        <f>(SUMPRODUCT(--(AQ$9=Quarterly_kt!$B$9:FC$9),Quarterly_kt!$B65:FC65)/INDEX(Fuel_Properties!$B$31:$IV$42,MATCH("D_Petrol_Regular",Fuel_Properties!$B$31:$B$42,0),MATCH(YEAR(AQ$9),Fuel_Properties!$B$31:$EI$31,0)))/158.987295</f>
        <v>-1.4430765830047276E-2</v>
      </c>
      <c r="AR65" s="47">
        <f>(SUMPRODUCT(--(AR$9=Quarterly_kt!$B$9:FC$9),Quarterly_kt!$B65:FC65)/INDEX(Fuel_Properties!$B$31:$IV$42,MATCH("D_Petrol_Regular",Fuel_Properties!$B$31:$B$42,0),MATCH(YEAR(AR$9),Fuel_Properties!$B$31:$EI$31,0)))/158.987295</f>
        <v>2.4008857906545368E-3</v>
      </c>
      <c r="AS65" s="47">
        <f>(SUMPRODUCT(--(AS$9=Quarterly_kt!$B$9:FC$9),Quarterly_kt!$B65:FC65)/INDEX(Fuel_Properties!$B$31:$IV$42,MATCH("D_Petrol_Regular",Fuel_Properties!$B$31:$B$42,0),MATCH(YEAR(AS$9),Fuel_Properties!$B$31:$EI$31,0)))/158.987295</f>
        <v>8.9757497049912042E-3</v>
      </c>
      <c r="AT65" s="47">
        <f>(SUMPRODUCT(--(AT$9=Quarterly_kt!$B$9:FC$9),Quarterly_kt!$B65:FC65)/INDEX(Fuel_Properties!$B$31:$IV$42,MATCH("D_Petrol_Regular",Fuel_Properties!$B$31:$B$42,0),MATCH(YEAR(AT$9),Fuel_Properties!$B$31:$EI$31,0)))/158.987295</f>
        <v>4.0382389977087017E-3</v>
      </c>
      <c r="AU65" s="47">
        <f>(SUMPRODUCT(--(AU$9=Quarterly_kt!$B$9:FC$9),Quarterly_kt!$B65:FC65)/INDEX(Fuel_Properties!$B$31:$IV$42,MATCH("D_Petrol_Regular",Fuel_Properties!$B$31:$B$42,0),MATCH(YEAR(AU$9),Fuel_Properties!$B$31:$EI$31,0)))/158.987295</f>
        <v>-8.7382062345377383E-3</v>
      </c>
      <c r="AV65" s="47">
        <f>(SUMPRODUCT(--(AV$9=Quarterly_kt!$B$9:FC$9),Quarterly_kt!$B65:FC65)/INDEX(Fuel_Properties!$B$31:$IV$42,MATCH("D_Petrol_Regular",Fuel_Properties!$B$31:$B$42,0),MATCH(YEAR(AV$9),Fuel_Properties!$B$31:$EI$31,0)))/158.987295</f>
        <v>-2.0225129770036862E-2</v>
      </c>
      <c r="AW65" s="47">
        <f>(SUMPRODUCT(--(AW$9=Quarterly_kt!$B$9:FC$9),Quarterly_kt!$B65:FC65)/INDEX(Fuel_Properties!$B$31:$IV$42,MATCH("D_Petrol_Regular",Fuel_Properties!$B$31:$B$42,0),MATCH(YEAR(AW$9),Fuel_Properties!$B$31:$EI$31,0)))/158.987295</f>
        <v>4.4624237663755825E-2</v>
      </c>
      <c r="AX65" s="47">
        <f>(SUMPRODUCT(--(AX$9=Quarterly_kt!$B$9:FC$9),Quarterly_kt!$B65:FC65)/INDEX(Fuel_Properties!$B$31:$IV$42,MATCH("D_Petrol_Regular",Fuel_Properties!$B$31:$B$42,0),MATCH(YEAR(AX$9),Fuel_Properties!$B$31:$EI$31,0)))/158.987295</f>
        <v>-9.8071518515782663E-3</v>
      </c>
      <c r="AY65" s="47">
        <f>(SUMPRODUCT(--(AY$9=Quarterly_kt!$B$9:FC$9),Quarterly_kt!$B65:FC65)/INDEX(Fuel_Properties!$B$31:$IV$42,MATCH("D_Petrol_Regular",Fuel_Properties!$B$31:$B$42,0),MATCH(YEAR(AY$9),Fuel_Properties!$B$31:$EI$31,0)))/158.987295</f>
        <v>-1.390477671690034E-2</v>
      </c>
      <c r="AZ65" s="47">
        <f>(SUMPRODUCT(--(AZ$9=Quarterly_kt!$B$9:FC$9),Quarterly_kt!$B65:FC65)/INDEX(Fuel_Properties!$B$31:$IV$42,MATCH("D_Petrol_Regular",Fuel_Properties!$B$31:$B$42,0),MATCH(YEAR(AZ$9),Fuel_Properties!$B$31:$EI$31,0)))/158.987295</f>
        <v>-4.309717249655504E-3</v>
      </c>
      <c r="BA65" s="47">
        <f>(SUMPRODUCT(--(BA$9=Quarterly_kt!$B$9:FC$9),Quarterly_kt!$B65:FC65)/INDEX(Fuel_Properties!$B$31:$IV$42,MATCH("D_Petrol_Regular",Fuel_Properties!$B$31:$B$42,0),MATCH(YEAR(BA$9),Fuel_Properties!$B$31:$EI$31,0)))/158.987295</f>
        <v>2.5917689365546406E-2</v>
      </c>
      <c r="BB65" s="47">
        <f>(SUMPRODUCT(--(BB$9=Quarterly_kt!$B$9:FC$9),Quarterly_kt!$B65:FC65)/INDEX(Fuel_Properties!$B$31:$IV$42,MATCH("D_Petrol_Regular",Fuel_Properties!$B$31:$B$42,0),MATCH(YEAR(BB$9),Fuel_Properties!$B$31:$EI$31,0)))/158.987295</f>
        <v>-9.6544453348582047E-3</v>
      </c>
      <c r="BC65" s="47">
        <f>(SUMPRODUCT(--(BC$9=Quarterly_kt!$B$9:FC$9),Quarterly_kt!$B65:FC65)/INDEX(Fuel_Properties!$B$31:$IV$42,MATCH("D_Petrol_Regular",Fuel_Properties!$B$31:$B$42,0),MATCH(YEAR(BC$9),Fuel_Properties!$B$31:$EI$31,0)))/158.987295</f>
        <v>9.3659996921647299E-3</v>
      </c>
      <c r="BD65" s="47">
        <f>(SUMPRODUCT(--(BD$9=Quarterly_kt!$B$9:FC$9),Quarterly_kt!$B65:FC65)/INDEX(Fuel_Properties!$B$31:$IV$42,MATCH("D_Petrol_Regular",Fuel_Properties!$B$31:$B$42,0),MATCH(YEAR(BD$9),Fuel_Properties!$B$31:$EI$31,0)))/158.987295</f>
        <v>5.624690032522842E-3</v>
      </c>
      <c r="BE65" s="47">
        <f>(SUMPRODUCT(--(BE$9=Quarterly_kt!$B$9:FC$9),Quarterly_kt!$B65:FC65)/INDEX(Fuel_Properties!$B$31:$IV$42,MATCH("D_Petrol_Regular",Fuel_Properties!$B$31:$B$42,0),MATCH(YEAR(BE$9),Fuel_Properties!$B$31:$EI$31,0)))/158.987295</f>
        <v>-9.5611246857514771E-3</v>
      </c>
      <c r="BF65" s="47">
        <f>(SUMPRODUCT(--(BF$9=Quarterly_kt!$B$9:FC$9),Quarterly_kt!$B65:FC65)/INDEX(Fuel_Properties!$B$31:$IV$42,MATCH("D_Petrol_Regular",Fuel_Properties!$B$31:$B$42,0),MATCH(YEAR(BF$9),Fuel_Properties!$B$31:$EI$31,0)))/158.987295</f>
        <v>5.5992389464028253E-3</v>
      </c>
      <c r="BG65" s="47">
        <f>(SUMPRODUCT(--(BG$9=Quarterly_kt!$B$9:FC$9),Quarterly_kt!$B65:FC65)/INDEX(Fuel_Properties!$B$31:$IV$42,MATCH("D_Petrol_Regular",Fuel_Properties!$B$31:$B$42,0),MATCH(YEAR(BG$9),Fuel_Properties!$B$31:$EI$31,0)))/158.987295</f>
        <v>-1.1707499615205854E-3</v>
      </c>
      <c r="BH65" s="47">
        <f>(SUMPRODUCT(--(BH$9=Quarterly_kt!$B$9:FC$9),Quarterly_kt!$B65:FC65)/INDEX(Fuel_Properties!$B$31:$IV$42,MATCH("D_Petrol_Regular",Fuel_Properties!$B$31:$B$42,0),MATCH(YEAR(BH$9),Fuel_Properties!$B$31:$EI$31,0)))/158.987295</f>
        <v>-9.3999344736580732E-3</v>
      </c>
      <c r="BI65" s="47">
        <f>(SUMPRODUCT(--(BI$9=Quarterly_kt!$B$9:FC$9),Quarterly_kt!$B65:FC65)/INDEX(Fuel_Properties!$B$31:$IV$42,MATCH("D_Petrol_Regular",Fuel_Properties!$B$31:$B$42,0),MATCH(YEAR(BI$9),Fuel_Properties!$B$31:$EI$31,0)))/158.987295</f>
        <v>5.8876845890963115E-3</v>
      </c>
      <c r="BJ65" s="47">
        <f>(SUMPRODUCT(--(BJ$9=Quarterly_kt!$B$9:FC$9),Quarterly_kt!$B65:FC65)/INDEX(Fuel_Properties!$B$31:$IV$42,MATCH("D_Petrol_Regular",Fuel_Properties!$B$31:$B$42,0),MATCH(YEAR(BJ$9),Fuel_Properties!$B$31:$EI$31,0)))/158.987295</f>
        <v>-1.2801896318366462E-2</v>
      </c>
      <c r="BK65" s="47">
        <f>(SUMPRODUCT(--(BK$9=Quarterly_kt!$B$9:FC$9),Quarterly_kt!$B65:FC65)/INDEX(Fuel_Properties!$B$31:$IV$42,MATCH("D_Petrol_Regular",Fuel_Properties!$B$31:$B$42,0),MATCH(YEAR(BK$9),Fuel_Properties!$B$31:$EI$31,0)))/158.987295</f>
        <v>7.0923693321102441E-3</v>
      </c>
      <c r="BL65" s="47">
        <f>(SUMPRODUCT(--(BL$9=Quarterly_kt!$B$9:FC$9),Quarterly_kt!$B65:FC65)/INDEX(Fuel_Properties!$B$31:$IV$42,MATCH("D_Petrol_Regular",Fuel_Properties!$B$31:$B$42,0),MATCH(YEAR(BL$9),Fuel_Properties!$B$31:$EI$31,0)))/158.987295</f>
        <v>-1.4015064756753732E-2</v>
      </c>
      <c r="BM65" s="47">
        <f>(SUMPRODUCT(--(BM$9=Quarterly_kt!$B$9:FC$9),Quarterly_kt!$B65:FC65)/INDEX(Fuel_Properties!$B$31:$IV$42,MATCH("D_Petrol_Regular",Fuel_Properties!$B$31:$B$42,0),MATCH(YEAR(BM$9),Fuel_Properties!$B$31:$EI$31,0)))/158.987295</f>
        <v>2.4500912238199019E-2</v>
      </c>
      <c r="BN65" s="47">
        <f>(SUMPRODUCT(--(BN$9=Quarterly_kt!$B$9:FC$9),Quarterly_kt!$B65:FC65)/INDEX(Fuel_Properties!$B$31:$IV$42,MATCH("D_Petrol_Regular",Fuel_Properties!$B$31:$B$42,0),MATCH(YEAR(BN$9),Fuel_Properties!$B$31:$EI$31,0)))/158.987295</f>
        <v>-2.6677265534969699E-2</v>
      </c>
      <c r="BO65" s="47">
        <f>(SUMPRODUCT(--(BO$9=Quarterly_kt!$B$9:FC$9),Quarterly_kt!$B65:FC65)/INDEX(Fuel_Properties!$B$31:$IV$42,MATCH("D_Petrol_Regular",Fuel_Properties!$B$31:$B$42,0),MATCH(YEAR(BO$9),Fuel_Properties!$B$31:$EI$31,0)))/158.987295</f>
        <v>1.8501974483930598E-2</v>
      </c>
      <c r="BP65" s="47">
        <f>(SUMPRODUCT(--(BP$9=Quarterly_kt!$B$9:FC$9),Quarterly_kt!$B65:FC65)/INDEX(Fuel_Properties!$B$31:$IV$42,MATCH("D_Petrol_Regular",Fuel_Properties!$B$31:$B$42,0),MATCH(YEAR(BP$9),Fuel_Properties!$B$31:$EI$31,0)))/158.987295</f>
        <v>-6.402543728392756E-3</v>
      </c>
      <c r="BQ65" s="47">
        <f>(SUMPRODUCT(--(BQ$9=Quarterly_kt!$B$9:FC$9),Quarterly_kt!$B65:FC65)/INDEX(Fuel_Properties!$B$31:$IV$42,MATCH("D_Petrol_Regular",Fuel_Properties!$B$31:$B$42,0),MATCH(YEAR(BQ$9),Fuel_Properties!$B$31:$EI$31,0)))/158.987295</f>
        <v>1.3286999350320437E-2</v>
      </c>
      <c r="BR65" s="47">
        <f>(SUMPRODUCT(--(BR$9=Quarterly_kt!$B$9:FC$9),Quarterly_kt!$B65:FC65)/INDEX(Fuel_Properties!$B$31:$IV$42,MATCH("D_Petrol_Regular",Fuel_Properties!$B$31:$B$42,0),MATCH(YEAR(BR$9),Fuel_Properties!$B$31:$EI$31,0)))/158.987295</f>
        <v>-0.11208435936188367</v>
      </c>
      <c r="BS65" s="47">
        <f>(SUMPRODUCT(--(BS$9=Quarterly_kt!$B$9:FC$9),Quarterly_kt!$B65:FC65)/INDEX(Fuel_Properties!$B$31:$IV$42,MATCH("D_Petrol_Regular",Fuel_Properties!$B$31:$B$42,0),MATCH(YEAR(BS$9),Fuel_Properties!$B$31:$EI$31,0)))/158.987295</f>
        <v>-0.27248995013812877</v>
      </c>
      <c r="BT65" s="47">
        <f>(SUMPRODUCT(--(BT$9=Quarterly_kt!$B$9:FC$9),Quarterly_kt!$B65:FC65)/INDEX(Fuel_Properties!$B$31:$IV$42,MATCH("D_Petrol_Regular",Fuel_Properties!$B$31:$B$42,0),MATCH(YEAR(BT$9),Fuel_Properties!$B$31:$EI$31,0)))/158.987295</f>
        <v>-0.3610902938073185</v>
      </c>
      <c r="BU65" s="47">
        <f>(SUMPRODUCT(--(BU$9=Quarterly_kt!$B$9:FC$9),Quarterly_kt!$B65:FC65)/INDEX(Fuel_Properties!$B$31:$IV$42,MATCH("D_Petrol_Regular",Fuel_Properties!$B$31:$B$42,0),MATCH(YEAR(BU$9),Fuel_Properties!$B$31:$EI$31,0)))/158.987295</f>
        <v>-0.46368512385209609</v>
      </c>
      <c r="BV65" s="47">
        <f>(SUMPRODUCT(--(BV$9=Quarterly_kt!$B$9:FC$9),Quarterly_kt!$B65:FC65)/INDEX(Fuel_Properties!$B$31:$IV$42,MATCH("D_Petrol_Regular",Fuel_Properties!$B$31:$B$42,0),MATCH(YEAR(BV$9),Fuel_Properties!$B$31:$EI$31,0)))/158.987295</f>
        <v>-0.43020742855162658</v>
      </c>
      <c r="BW65" s="47">
        <f>(SUMPRODUCT(--(BW$9=Quarterly_kt!$B$9:FC$9),Quarterly_kt!$B65:FC65)/INDEX(Fuel_Properties!$B$31:$IV$42,MATCH("D_Petrol_Regular",Fuel_Properties!$B$31:$B$42,0),MATCH(YEAR(BW$9),Fuel_Properties!$B$31:$EI$31,0)))/158.987295</f>
        <v>-0.33246945979355591</v>
      </c>
      <c r="BX65" s="47">
        <f>(SUMPRODUCT(--(BX$9=Quarterly_kt!$B$9:FC$9),Quarterly_kt!$B65:FC65)/INDEX(Fuel_Properties!$B$31:$IV$42,MATCH("D_Petrol_Regular",Fuel_Properties!$B$31:$B$42,0),MATCH(YEAR(BX$9),Fuel_Properties!$B$31:$EI$31,0)))/158.987295</f>
        <v>-0.73224146571219273</v>
      </c>
      <c r="BY65" s="47">
        <f>(SUMPRODUCT(--(BY$9=Quarterly_kt!$B$9:FC$9),Quarterly_kt!$B65:FC65)/INDEX(Fuel_Properties!$B$31:$IV$42,MATCH("D_Petrol_Regular",Fuel_Properties!$B$31:$B$42,0),MATCH(YEAR(BY$9),Fuel_Properties!$B$31:$EI$31,0)))/158.987295</f>
        <v>-0.40503508208583272</v>
      </c>
      <c r="BZ65" s="47">
        <f>(SUMPRODUCT(--(BZ$9=Quarterly_kt!$B$9:FC$9),Quarterly_kt!$B65:FC65)/INDEX(Fuel_Properties!$B$31:$IV$42,MATCH("D_Petrol_Regular",Fuel_Properties!$B$31:$B$42,0),MATCH(YEAR(BZ$9),Fuel_Properties!$B$31:$EI$31,0)))/158.987295</f>
        <v>-0.43108130771551273</v>
      </c>
      <c r="CA65" s="47">
        <f>(SUMPRODUCT(--(CA$9=Quarterly_kt!$B$9:FC$9),Quarterly_kt!$B65:FC65)/INDEX(Fuel_Properties!$B$31:$IV$42,MATCH("D_Petrol_Regular",Fuel_Properties!$B$31:$B$42,0),MATCH(YEAR(CA$9),Fuel_Properties!$B$31:$EI$31,0)))/158.987295</f>
        <v>-0.58971213015725943</v>
      </c>
      <c r="CB65" s="47">
        <f>(SUMPRODUCT(--(CB$9=Quarterly_kt!$B$9:FC$9),Quarterly_kt!$B65:FC65)/INDEX(Fuel_Properties!$B$31:$IV$42,MATCH("D_Petrol_Regular",Fuel_Properties!$B$31:$B$42,0),MATCH(YEAR(CB$9),Fuel_Properties!$B$31:$EI$31,0)))/158.987295</f>
        <v>-0.4259449181334381</v>
      </c>
      <c r="CC65" s="47">
        <f>(SUMPRODUCT(--(CC$9=Quarterly_kt!$B$9:FC$9),Quarterly_kt!$B65:FC65)/INDEX(Fuel_Properties!$B$31:$IV$42,MATCH("D_Petrol_Regular",Fuel_Properties!$B$31:$B$42,0),MATCH(YEAR(CC$9),Fuel_Properties!$B$31:$EI$31,0)))/158.987295</f>
        <v>-0.54199148741217074</v>
      </c>
      <c r="CD65" s="47">
        <f>(SUMPRODUCT(--(CD$9=Quarterly_kt!$B$9:FC$9),Quarterly_kt!$B65:FC65)/INDEX(Fuel_Properties!$B$31:$IV$42,MATCH("D_Petrol_Regular",Fuel_Properties!$B$31:$B$42,0),MATCH(YEAR(CD$9),Fuel_Properties!$B$31:$EI$31,0)))/158.987295</f>
        <v>-0.56538838424158577</v>
      </c>
      <c r="CE65" s="47">
        <f>(SUMPRODUCT(--(CE$9=Quarterly_kt!$B$9:FC$9),Quarterly_kt!$B65:FC65)/INDEX(Fuel_Properties!$B$31:$IV$42,MATCH("D_Petrol_Regular",Fuel_Properties!$B$31:$B$42,0),MATCH(YEAR(CE$9),Fuel_Properties!$B$31:$EI$31,0)))/158.987295</f>
        <v>-1.0271704533395638</v>
      </c>
      <c r="CF65" s="47">
        <f>(SUMPRODUCT(--(CF$9=Quarterly_kt!$B$9:FC$9),Quarterly_kt!$B65:FC65)/INDEX(Fuel_Properties!$B$31:$IV$42,MATCH("D_Petrol_Regular",Fuel_Properties!$B$31:$B$42,0),MATCH(YEAR(CF$9),Fuel_Properties!$B$31:$EI$31,0)))/158.987295</f>
        <v>-0.30633430246731791</v>
      </c>
      <c r="CG65" s="47">
        <f>(SUMPRODUCT(--(CG$9=Quarterly_kt!$B$9:FC$9),Quarterly_kt!$B65:FC65)/INDEX(Fuel_Properties!$B$31:$IV$42,MATCH("D_Petrol_Regular",Fuel_Properties!$B$31:$B$42,0),MATCH(YEAR(CG$9),Fuel_Properties!$B$31:$EI$31,0)))/158.987295</f>
        <v>-0.45780801167111435</v>
      </c>
      <c r="CH65" s="47">
        <f>(SUMPRODUCT(--(CH$9=Quarterly_kt!$B$9:FC$9),Quarterly_kt!$B65:FC65)/INDEX(Fuel_Properties!$B$31:$IV$42,MATCH("D_Petrol_Regular",Fuel_Properties!$B$31:$B$42,0),MATCH(YEAR(CH$9),Fuel_Properties!$B$31:$EI$31,0)))/158.987295</f>
        <v>-0.33846078810332303</v>
      </c>
      <c r="CI65" s="47">
        <f>(SUMPRODUCT(--(CI$9=Quarterly_kt!$B$9:FC$9),Quarterly_kt!$B65:FC65)/INDEX(Fuel_Properties!$B$31:$IV$42,MATCH("D_Petrol_Regular",Fuel_Properties!$B$31:$B$42,0),MATCH(YEAR(CI$9),Fuel_Properties!$B$31:$EI$31,0)))/158.987295</f>
        <v>-0.16785280345515741</v>
      </c>
      <c r="CJ65" s="47">
        <f>(SUMPRODUCT(--(CJ$9=Quarterly_kt!$B$9:FC$9),Quarterly_kt!$B65:FC65)/INDEX(Fuel_Properties!$B$31:$IV$42,MATCH("D_Petrol_Regular",Fuel_Properties!$B$31:$B$42,0),MATCH(YEAR(CJ$9),Fuel_Properties!$B$31:$EI$31,0)))/158.987295</f>
        <v>0.27680614518362207</v>
      </c>
      <c r="CK65" s="47">
        <f>(SUMPRODUCT(--(CK$9=Quarterly_kt!$B$9:FC$9),Quarterly_kt!$B65:FC65)/INDEX(Fuel_Properties!$B$31:$IV$42,MATCH("D_Petrol_Regular",Fuel_Properties!$B$31:$B$42,0),MATCH(YEAR(CK$9),Fuel_Properties!$B$31:$EI$31,0)))/158.987295</f>
        <v>-0.34662397200954265</v>
      </c>
      <c r="CL65" s="47">
        <f>(SUMPRODUCT(--(CL$9=Quarterly_kt!$B$9:FC$9),Quarterly_kt!$B65:FC65)/INDEX(Fuel_Properties!$B$31:$IV$42,MATCH("D_Petrol_Regular",Fuel_Properties!$B$31:$B$42,0),MATCH(YEAR(CL$9),Fuel_Properties!$B$31:$EI$31,0)))/158.987295</f>
        <v>-0.40279104721523673</v>
      </c>
      <c r="CM65" s="47">
        <f>(SUMPRODUCT(--(CM$9=Quarterly_kt!$B$9:FC$9),Quarterly_kt!$B65:FC65)/INDEX(Fuel_Properties!$B$31:$IV$42,MATCH("D_Petrol_Regular",Fuel_Properties!$B$31:$B$42,0),MATCH(YEAR(CM$9),Fuel_Properties!$B$31:$EI$31,0)))/158.987295</f>
        <v>-0.31275961686210529</v>
      </c>
      <c r="CN65" s="47">
        <f>(SUMPRODUCT(--(CN$9=Quarterly_kt!$B$9:FC$9),Quarterly_kt!$B65:FC65)/INDEX(Fuel_Properties!$B$31:$IV$42,MATCH("D_Petrol_Regular",Fuel_Properties!$B$31:$B$42,0),MATCH(YEAR(CN$9),Fuel_Properties!$B$31:$EI$31,0)))/158.987295</f>
        <v>-0.45413276500782129</v>
      </c>
      <c r="CO65" s="47">
        <f>(SUMPRODUCT(--(CO$9=Quarterly_kt!$B$9:FC$9),Quarterly_kt!$B65:FC65)/INDEX(Fuel_Properties!$B$31:$IV$42,MATCH("D_Petrol_Regular",Fuel_Properties!$B$31:$B$42,0),MATCH(YEAR(CO$9),Fuel_Properties!$B$31:$EI$31,0)))/158.987295</f>
        <v>-0.13980337811018329</v>
      </c>
      <c r="CP65" s="47">
        <f>(SUMPRODUCT(--(CP$9=Quarterly_kt!$B$9:FC$9),Quarterly_kt!$B65:FC65)/INDEX(Fuel_Properties!$B$31:$IV$42,MATCH("D_Petrol_Regular",Fuel_Properties!$B$31:$B$42,0),MATCH(YEAR(CP$9),Fuel_Properties!$B$31:$EI$31,0)))/158.987295</f>
        <v>9.2694643833918122E-2</v>
      </c>
      <c r="CQ65" s="47">
        <f>(SUMPRODUCT(--(CQ$9=Quarterly_kt!$B$9:FC$9),Quarterly_kt!$B65:FC65)/INDEX(Fuel_Properties!$B$31:$IV$42,MATCH("D_Petrol_Regular",Fuel_Properties!$B$31:$B$42,0),MATCH(YEAR(CQ$9),Fuel_Properties!$B$31:$EI$31,0)))/158.987295</f>
        <v>-5.3231350518702092E-2</v>
      </c>
      <c r="CR65" s="47">
        <f>(SUMPRODUCT(--(CR$9=Quarterly_kt!$B$9:FC$9),Quarterly_kt!$B65:FC65)/INDEX(Fuel_Properties!$B$31:$IV$42,MATCH("D_Petrol_Regular",Fuel_Properties!$B$31:$B$42,0),MATCH(YEAR(CR$9),Fuel_Properties!$B$31:$EI$31,0)))/158.987295</f>
        <v>-5.9284843331428978E-2</v>
      </c>
      <c r="CS65" s="47">
        <f>(SUMPRODUCT(--(CS$9=Quarterly_kt!$B$9:FC$9),Quarterly_kt!$B65:FC65)/INDEX(Fuel_Properties!$B$31:$IV$42,MATCH("D_Petrol_Regular",Fuel_Properties!$B$31:$B$42,0),MATCH(YEAR(CS$9),Fuel_Properties!$B$31:$EI$31,0)))/158.987295</f>
        <v>-1.4401661826034534E-2</v>
      </c>
      <c r="CT65" s="47">
        <f>(SUMPRODUCT(--(CT$9=Quarterly_kt!$B$9:FC$9),Quarterly_kt!$B65:FC65)/INDEX(Fuel_Properties!$B$31:$IV$42,MATCH("D_Petrol_Regular",Fuel_Properties!$B$31:$B$42,0),MATCH(YEAR(CT$9),Fuel_Properties!$B$31:$EI$31,0)))/158.987295</f>
        <v>-0.11491367262239831</v>
      </c>
      <c r="CU65" s="47">
        <f>(SUMPRODUCT(--(CU$9=Quarterly_kt!$B$9:FC$9),Quarterly_kt!$B65:FC65)/INDEX(Fuel_Properties!$B$31:$IV$42,MATCH("D_Petrol_Regular",Fuel_Properties!$B$31:$B$42,0),MATCH(YEAR(CU$9),Fuel_Properties!$B$31:$EI$31,0)))/158.987295</f>
        <v>-1.0660337738829425E-2</v>
      </c>
      <c r="CV65" s="47">
        <f>(SUMPRODUCT(--(CV$9=Quarterly_kt!$B$9:FC$9),Quarterly_kt!$B65:FC65)/INDEX(Fuel_Properties!$B$31:$IV$42,MATCH("D_Petrol_Regular",Fuel_Properties!$B$31:$B$42,0),MATCH(YEAR(CV$9),Fuel_Properties!$B$31:$EI$31,0)))/158.987295</f>
        <v>0.14560897417869254</v>
      </c>
      <c r="CW65" s="47">
        <f>(SUMPRODUCT(--(CW$9=Quarterly_kt!$B$9:FC$9),Quarterly_kt!$B65:FC65)/INDEX(Fuel_Properties!$B$31:$IV$42,MATCH("D_Petrol_Regular",Fuel_Properties!$B$31:$B$42,0),MATCH(YEAR(CW$9),Fuel_Properties!$B$31:$EI$31,0)))/158.987295</f>
        <v>0.15769125792581629</v>
      </c>
      <c r="CX65" s="47">
        <f>(SUMPRODUCT(--(CX$9=Quarterly_kt!$B$9:FC$9),Quarterly_kt!$B65:FC65)/INDEX(Fuel_Properties!$B$31:$IV$42,MATCH("D_Petrol_Regular",Fuel_Properties!$B$31:$B$42,0),MATCH(YEAR(CX$9),Fuel_Properties!$B$31:$EI$31,0)))/158.987295</f>
        <v>-0.14372564458561757</v>
      </c>
      <c r="CY65" s="47">
        <f>(SUMPRODUCT(--(CY$9=Quarterly_kt!$B$9:FC$9),Quarterly_kt!$B65:FC65)/INDEX(Fuel_Properties!$B$31:$IV$42,MATCH("D_Petrol_Regular",Fuel_Properties!$B$31:$B$42,0),MATCH(YEAR(CY$9),Fuel_Properties!$B$31:$EI$31,0)))/158.987295</f>
        <v>-0.16252656797009749</v>
      </c>
      <c r="CZ65" s="47">
        <f>(SUMPRODUCT(--(CZ$9=Quarterly_kt!$B$9:FC$9),Quarterly_kt!$B65:FC65)/INDEX(Fuel_Properties!$B$31:$IV$42,MATCH("D_Petrol_Regular",Fuel_Properties!$B$31:$B$42,0),MATCH(YEAR(CZ$9),Fuel_Properties!$B$31:$EI$31,0)))/158.987295</f>
        <v>-0.32011001011834633</v>
      </c>
      <c r="DA65" s="47">
        <f>(SUMPRODUCT(--(DA$9=Quarterly_kt!$B$9:FC$9),Quarterly_kt!$B65:FC65)/INDEX(Fuel_Properties!$B$31:$IV$42,MATCH("D_Petrol_Regular",Fuel_Properties!$B$31:$B$42,0),MATCH(YEAR(DA$9),Fuel_Properties!$B$31:$EI$31,0)))/158.987295</f>
        <v>-6.4465178821490124E-2</v>
      </c>
      <c r="DB65" s="47">
        <f>(SUMPRODUCT(--(DB$9=Quarterly_kt!$B$9:FC$9),Quarterly_kt!$B65:FC65)/INDEX(Fuel_Properties!$B$31:$IV$42,MATCH("D_Petrol_Regular",Fuel_Properties!$B$31:$B$42,0),MATCH(YEAR(DB$9),Fuel_Properties!$B$31:$EI$31,0)))/158.987295</f>
        <v>0.18313193288072233</v>
      </c>
      <c r="DC65" s="47">
        <f>(SUMPRODUCT(--(DC$9=Quarterly_kt!$B$9:FC$9),Quarterly_kt!$B65:FC65)/INDEX(Fuel_Properties!$B$31:$IV$42,MATCH("D_Petrol_Regular",Fuel_Properties!$B$31:$B$42,0),MATCH(YEAR(DC$9),Fuel_Properties!$B$31:$EI$31,0)))/158.987295</f>
        <v>0.16331408250942983</v>
      </c>
      <c r="DD65" s="47">
        <f>(SUMPRODUCT(--(DD$9=Quarterly_kt!$B$9:FC$9),Quarterly_kt!$B65:FC65)/INDEX(Fuel_Properties!$B$31:$IV$42,MATCH("D_Petrol_Regular",Fuel_Properties!$B$31:$B$42,0),MATCH(YEAR(DD$9),Fuel_Properties!$B$31:$EI$31,0)))/158.987295</f>
        <v>8.6692445196861798E-2</v>
      </c>
      <c r="DE65" s="47">
        <f>(SUMPRODUCT(--(DE$9=Quarterly_kt!$B$9:FC$9),Quarterly_kt!$B65:FC65)/INDEX(Fuel_Properties!$B$31:$IV$42,MATCH("D_Petrol_Regular",Fuel_Properties!$B$31:$B$42,0),MATCH(YEAR(DE$9),Fuel_Properties!$B$31:$EI$31,0)))/158.987295</f>
        <v>-6.4582676618399282E-2</v>
      </c>
      <c r="DF65" s="47">
        <f>(SUMPRODUCT(--(DF$9=Quarterly_kt!$B$9:FC$9),Quarterly_kt!$B65:FC65)/INDEX(Fuel_Properties!$B$31:$IV$42,MATCH("D_Petrol_Regular",Fuel_Properties!$B$31:$B$42,0),MATCH(YEAR(DF$9),Fuel_Properties!$B$31:$EI$31,0)))/158.987295</f>
        <v>0.48579817335198261</v>
      </c>
      <c r="DG65" s="47">
        <f>(SUMPRODUCT(--(DG$9=Quarterly_kt!$B$9:FC$9),Quarterly_kt!$B65:FC65)/INDEX(Fuel_Properties!$B$31:$IV$42,MATCH("D_Petrol_Regular",Fuel_Properties!$B$31:$B$42,0),MATCH(YEAR(DG$9),Fuel_Properties!$B$31:$EI$31,0)))/158.987295</f>
        <v>8.5317860854860664E-2</v>
      </c>
      <c r="DH65" s="47">
        <f>(SUMPRODUCT(--(DH$9=Quarterly_kt!$B$9:FC$9),Quarterly_kt!$B65:FC65)/INDEX(Fuel_Properties!$B$31:$IV$42,MATCH("D_Petrol_Regular",Fuel_Properties!$B$31:$B$42,0),MATCH(YEAR(DH$9),Fuel_Properties!$B$31:$EI$31,0)))/158.987295</f>
        <v>5.8200403928839073E-2</v>
      </c>
      <c r="DI65" s="47">
        <f>(SUMPRODUCT(--(DI$9=Quarterly_kt!$B$9:FC$9),Quarterly_kt!$B65:FC65)/INDEX(Fuel_Properties!$B$31:$IV$42,MATCH("D_Petrol_Regular",Fuel_Properties!$B$31:$B$42,0),MATCH(YEAR(DI$9),Fuel_Properties!$B$31:$EI$31,0)))/158.987295</f>
        <v>-5.7448328224619177E-2</v>
      </c>
      <c r="DJ65" s="47">
        <f>(SUMPRODUCT(--(DJ$9=Quarterly_kt!$B$9:FC$9),Quarterly_kt!$B65:FC65)/INDEX(Fuel_Properties!$B$31:$IV$42,MATCH("D_Petrol_Regular",Fuel_Properties!$B$31:$B$42,0),MATCH(YEAR(DJ$9),Fuel_Properties!$B$31:$EI$31,0)))/158.987295</f>
        <v>-0.13651330489088806</v>
      </c>
      <c r="DK65" s="47">
        <f>(SUMPRODUCT(--(DK$9=Quarterly_kt!$B$9:FC$9),Quarterly_kt!$B65:FC65)/INDEX(Fuel_Properties!$B$31:$IV$42,MATCH("D_Petrol_Regular",Fuel_Properties!$B$31:$B$42,0),MATCH(YEAR(DK$9),Fuel_Properties!$B$31:$EI$31,0)))/158.987295</f>
        <v>-2.064597961151448E-2</v>
      </c>
      <c r="DL65" s="47">
        <f>(SUMPRODUCT(--(DL$9=Quarterly_kt!$B$9:FC$9),Quarterly_kt!$B65:FC65)/INDEX(Fuel_Properties!$B$31:$IV$42,MATCH("D_Petrol_Regular",Fuel_Properties!$B$31:$B$42,0),MATCH(YEAR(DL$9),Fuel_Properties!$B$31:$EI$31,0)))/158.987295</f>
        <v>0.15488334974207801</v>
      </c>
      <c r="DM65" s="47">
        <f>(SUMPRODUCT(--(DM$9=Quarterly_kt!$B$9:FC$9),Quarterly_kt!$B65:FC65)/INDEX(Fuel_Properties!$B$31:$IV$42,MATCH("D_Petrol_Regular",Fuel_Properties!$B$31:$B$42,0),MATCH(YEAR(DM$9),Fuel_Properties!$B$31:$EI$31,0)))/158.987295</f>
        <v>-2.0072717848575672E-2</v>
      </c>
      <c r="DN65" s="47">
        <f>(SUMPRODUCT(--(DN$9=Quarterly_kt!$B$9:FC$9),Quarterly_kt!$B65:FC65)/INDEX(Fuel_Properties!$B$31:$IV$42,MATCH("D_Petrol_Regular",Fuel_Properties!$B$31:$B$42,0),MATCH(YEAR(DN$9),Fuel_Properties!$B$31:$EI$31,0)))/158.987295</f>
        <v>1.0091269806826694E-2</v>
      </c>
      <c r="DO65" s="47">
        <f>(SUMPRODUCT(--(DO$9=Quarterly_kt!$B$9:FC$9),Quarterly_kt!$B65:FC65)/INDEX(Fuel_Properties!$B$31:$IV$42,MATCH("D_Petrol_Regular",Fuel_Properties!$B$31:$B$42,0),MATCH(YEAR(DO$9),Fuel_Properties!$B$31:$EI$31,0)))/158.987295</f>
        <v>0.17334691380647738</v>
      </c>
      <c r="DP65" s="47">
        <f>(SUMPRODUCT(--(DP$9=Quarterly_kt!$B$9:FC$9),Quarterly_kt!$B65:FC65)/INDEX(Fuel_Properties!$B$31:$IV$42,MATCH("D_Petrol_Regular",Fuel_Properties!$B$31:$B$42,0),MATCH(YEAR(DP$9),Fuel_Properties!$B$31:$EI$31,0)))/158.987295</f>
        <v>2.8861371993892378E-2</v>
      </c>
      <c r="DQ65" s="47">
        <f>(SUMPRODUCT(--(DQ$9=Quarterly_kt!$B$9:FC$9),Quarterly_kt!$B65:FC65)/INDEX(Fuel_Properties!$B$31:$IV$42,MATCH("D_Petrol_Regular",Fuel_Properties!$B$31:$B$42,0),MATCH(YEAR(DQ$9),Fuel_Properties!$B$31:$EI$31,0)))/158.987295</f>
        <v>-0.21639222068062297</v>
      </c>
      <c r="DR65" s="47">
        <f>(SUMPRODUCT(--(DR$9=Quarterly_kt!$B$9:FC$9),Quarterly_kt!$B65:FC65)/INDEX(Fuel_Properties!$B$31:$IV$42,MATCH("D_Petrol_Regular",Fuel_Properties!$B$31:$B$42,0),MATCH(YEAR(DR$9),Fuel_Properties!$B$31:$EI$31,0)))/158.987295</f>
        <v>0.103367005588564</v>
      </c>
      <c r="DS65" s="47">
        <f>(SUMPRODUCT(--(DS$9=Quarterly_kt!$B$9:FC$9),Quarterly_kt!$B65:FC65)/INDEX(Fuel_Properties!$B$31:$IV$42,MATCH("D_Petrol_Regular",Fuel_Properties!$B$31:$B$42,0),MATCH(YEAR(DS$9),Fuel_Properties!$B$31:$EI$31,0)))/158.987295</f>
        <v>6.2232630409424013E-2</v>
      </c>
      <c r="DT65" s="47">
        <f>(SUMPRODUCT(--(DT$9=Quarterly_kt!$B$9:FC$9),Quarterly_kt!$B65:FC65)/INDEX(Fuel_Properties!$B$31:$IV$42,MATCH("D_Petrol_Regular",Fuel_Properties!$B$31:$B$42,0),MATCH(YEAR(DT$9),Fuel_Properties!$B$31:$EI$31,0)))/158.987295</f>
        <v>-7.7484893050728865E-2</v>
      </c>
      <c r="DU65" s="47">
        <f>(SUMPRODUCT(--(DU$9=Quarterly_kt!$B$9:FC$9),Quarterly_kt!$B65:FC65)/INDEX(Fuel_Properties!$B$31:$IV$42,MATCH("D_Petrol_Regular",Fuel_Properties!$B$31:$B$42,0),MATCH(YEAR(DU$9),Fuel_Properties!$B$31:$EI$31,0)))/158.987295</f>
        <v>2.1659062658877709E-2</v>
      </c>
      <c r="DV65" s="47">
        <f>(SUMPRODUCT(--(DV$9=Quarterly_kt!$B$9:FC$9),Quarterly_kt!$B65:FC65)/INDEX(Fuel_Properties!$B$31:$IV$42,MATCH("D_Petrol_Regular",Fuel_Properties!$B$31:$B$42,0),MATCH(YEAR(DV$9),Fuel_Properties!$B$31:$EI$31,0)))/158.987295</f>
        <v>0.13763943083380364</v>
      </c>
      <c r="DW65" s="47">
        <f>(SUMPRODUCT(--(DW$9=Quarterly_kt!$B$9:FC$9),Quarterly_kt!$B65:FC65)/INDEX(Fuel_Properties!$B$31:$IV$42,MATCH("D_Petrol_Regular",Fuel_Properties!$B$31:$B$42,0),MATCH(YEAR(DW$9),Fuel_Properties!$B$31:$EI$31,0)))/158.987295</f>
        <v>-1.6501776434081142E-2</v>
      </c>
      <c r="DX65" s="47">
        <f>(SUMPRODUCT(--(DX$9=Quarterly_kt!$B$9:FC$9),Quarterly_kt!$B65:FC65)/INDEX(Fuel_Properties!$B$31:$IV$42,MATCH("D_Petrol_Regular",Fuel_Properties!$B$31:$B$42,0),MATCH(YEAR(DX$9),Fuel_Properties!$B$31:$EI$31,0)))/158.987295</f>
        <v>0.10891002500289321</v>
      </c>
      <c r="DY65" s="47">
        <f>(SUMPRODUCT(--(DY$9=Quarterly_kt!$B$9:FC$9),Quarterly_kt!$B65:FC65)/INDEX(Fuel_Properties!$B$31:$IV$42,MATCH("D_Petrol_Regular",Fuel_Properties!$B$31:$B$42,0),MATCH(YEAR(DY$9),Fuel_Properties!$B$31:$EI$31,0)))/158.987295</f>
        <v>0.37581903611047485</v>
      </c>
      <c r="DZ65" s="47">
        <f>(SUMPRODUCT(--(DZ$9=Quarterly_kt!$B$9:FC$9),Quarterly_kt!$B65:FC65)/INDEX(Fuel_Properties!$B$31:$IV$42,MATCH("D_Petrol_Regular",Fuel_Properties!$B$31:$B$42,0),MATCH(YEAR(DZ$9),Fuel_Properties!$B$31:$EI$31,0)))/158.987295</f>
        <v>8.9063890048471608E-2</v>
      </c>
      <c r="EA65" s="47">
        <f>(SUMPRODUCT(--(EA$9=Quarterly_kt!$B$9:FC$9),Quarterly_kt!$B65:FC65)/INDEX(Fuel_Properties!$B$31:$IV$42,MATCH("D_Petrol_Regular",Fuel_Properties!$B$31:$B$42,0),MATCH(YEAR(EA$9),Fuel_Properties!$B$31:$EI$31,0)))/158.987295</f>
        <v>-2.6034974340322422E-2</v>
      </c>
      <c r="EB65" s="47">
        <f>(SUMPRODUCT(--(EB$9=Quarterly_kt!$B$9:FC$9),Quarterly_kt!$B65:FC65)/INDEX(Fuel_Properties!$B$31:$IV$42,MATCH("D_Petrol_Regular",Fuel_Properties!$B$31:$B$42,0),MATCH(YEAR(EB$9),Fuel_Properties!$B$31:$EI$31,0)))/158.987295</f>
        <v>-1.2902889141600715E-3</v>
      </c>
      <c r="EC65" s="47">
        <f>(SUMPRODUCT(--(EC$9=Quarterly_kt!$B$9:FC$9),Quarterly_kt!$B65:FC65)/INDEX(Fuel_Properties!$B$31:$IV$42,MATCH("D_Petrol_Regular",Fuel_Properties!$B$31:$B$42,0),MATCH(YEAR(EC$9),Fuel_Properties!$B$31:$EI$31,0)))/158.987295</f>
        <v>-1.8641279312470786E-2</v>
      </c>
      <c r="ED65" s="47">
        <f>(SUMPRODUCT(--(ED$9=Quarterly_kt!$B$9:FC$9),Quarterly_kt!$B65:FC65)/INDEX(Fuel_Properties!$B$31:$IV$42,MATCH("D_Petrol_Regular",Fuel_Properties!$B$31:$B$42,0),MATCH(YEAR(ED$9),Fuel_Properties!$B$31:$EI$31,0)))/158.987295</f>
        <v>5.4480028502349849E-2</v>
      </c>
      <c r="EE65" s="47">
        <f>(SUMPRODUCT(--(EE$9=Quarterly_kt!$B$9:FC$9),Quarterly_kt!$B65:FC65)/INDEX(Fuel_Properties!$B$31:$IV$42,MATCH("D_Petrol_Regular",Fuel_Properties!$B$31:$B$42,0),MATCH(YEAR(EE$9),Fuel_Properties!$B$31:$EI$31,0)))/158.987295</f>
        <v>1.4790227603709807E-2</v>
      </c>
      <c r="EF65" s="47">
        <f>(SUMPRODUCT(--(EF$9=Quarterly_kt!$B$9:FC$9),Quarterly_kt!$B65:FC65)/INDEX(Fuel_Properties!$B$31:$IV$42,MATCH("D_Petrol_Regular",Fuel_Properties!$B$31:$B$42,0),MATCH(YEAR(EF$9),Fuel_Properties!$B$31:$EI$31,0)))/158.987295</f>
        <v>-4.9663222614180109E-2</v>
      </c>
      <c r="EG65" s="47">
        <f>(SUMPRODUCT(--(EG$9=Quarterly_kt!$B$9:FC$9),Quarterly_kt!$B65:FC65)/INDEX(Fuel_Properties!$B$31:$IV$42,MATCH("D_Petrol_Regular",Fuel_Properties!$B$31:$B$42,0),MATCH(YEAR(EG$9),Fuel_Properties!$B$31:$EI$31,0)))/158.987295</f>
        <v>-5.6238544937713018E-3</v>
      </c>
      <c r="EH65" s="47">
        <f>(SUMPRODUCT(--(EH$9=Quarterly_kt!$B$9:FC$9),Quarterly_kt!$B65:FC65)/INDEX(Fuel_Properties!$B$31:$IV$42,MATCH("D_Petrol_Regular",Fuel_Properties!$B$31:$B$42,0),MATCH(YEAR(EH$9),Fuel_Properties!$B$31:$EI$31,0)))/158.987295</f>
        <v>0.11959220764040156</v>
      </c>
      <c r="EI65" s="47">
        <f>(SUMPRODUCT(--(EI$9=Quarterly_kt!$B$9:FC$9),Quarterly_kt!$B65:FC65)/INDEX(Fuel_Properties!$B$31:$IV$42,MATCH("D_Petrol_Regular",Fuel_Properties!$B$31:$B$42,0),MATCH(YEAR(EI$9),Fuel_Properties!$B$31:$EI$31,0)))/158.987295</f>
        <v>-1.9910879825788336E-2</v>
      </c>
      <c r="EJ65" s="47">
        <f>(SUMPRODUCT(--(EJ$9=Quarterly_kt!$B$9:FC$9),Quarterly_kt!$B65:FC65)/INDEX(Fuel_Properties!$B$31:$IV$42,MATCH("D_Petrol_Regular",Fuel_Properties!$B$31:$B$42,0),MATCH(YEAR(EJ$9),Fuel_Properties!$B$31:$EI$31,0)))/158.987295</f>
        <v>-0.17297841283415319</v>
      </c>
      <c r="EK65" s="47">
        <f>(SUMPRODUCT(--(EK$9=Quarterly_kt!$B$9:FC$9),Quarterly_kt!$B65:FC65)/INDEX(Fuel_Properties!$B$31:$IV$42,MATCH("D_Petrol_Regular",Fuel_Properties!$B$31:$B$42,0),MATCH(YEAR(EK$9),Fuel_Properties!$B$31:$EI$31,0)))/158.987295</f>
        <v>-3.6013899081408667E-2</v>
      </c>
      <c r="EL65" s="47">
        <f>(SUMPRODUCT(--(EL$9=Quarterly_kt!$B$9:FC$9),Quarterly_kt!$B65:FC65)/INDEX(Fuel_Properties!$B$31:$IV$42,MATCH("D_Petrol_Regular",Fuel_Properties!$B$31:$B$42,0),MATCH(YEAR(EL$9),Fuel_Properties!$B$31:$EI$31,0)))/158.987295</f>
        <v>-1.3510669026118425E-2</v>
      </c>
      <c r="EM65" s="47">
        <f>(SUMPRODUCT(--(EM$9=Quarterly_kt!$B$9:FC$9),Quarterly_kt!$B65:FC65)/INDEX(Fuel_Properties!$B$31:$IV$42,MATCH("D_Petrol_Regular",Fuel_Properties!$B$31:$B$42,0),MATCH(YEAR(EM$9),Fuel_Properties!$B$31:$EI$31,0)))/158.987295</f>
        <v>2.9497724854550617E-2</v>
      </c>
      <c r="EN65" s="47">
        <f>(SUMPRODUCT(--(EN$9=Quarterly_kt!$B$9:FC$9),Quarterly_kt!$B65:FC65)/INDEX(Fuel_Properties!$B$31:$IV$42,MATCH("D_Petrol_Regular",Fuel_Properties!$B$31:$B$42,0),MATCH(YEAR(EN$9),Fuel_Properties!$B$31:$EI$31,0)))/158.987295</f>
        <v>0.12614583765918289</v>
      </c>
      <c r="EO65" s="47">
        <f>(SUMPRODUCT(--(EO$9=Quarterly_kt!$B$9:FC$9),Quarterly_kt!$B65:FC65)/INDEX(Fuel_Properties!$B$31:$IV$42,MATCH("D_Petrol_Regular",Fuel_Properties!$B$31:$B$42,0),MATCH(YEAR(EO$9),Fuel_Properties!$B$31:$EI$31,0)))/158.987295</f>
        <v>-5.4911882169239631E-2</v>
      </c>
      <c r="EP65" s="47">
        <f>(SUMPRODUCT(--(EP$9=Quarterly_kt!$B$9:FC$9),Quarterly_kt!$B65:FC65)/INDEX(Fuel_Properties!$B$31:$IV$42,MATCH("D_Petrol_Regular",Fuel_Properties!$B$31:$B$42,0),MATCH(YEAR(EP$9),Fuel_Properties!$B$31:$EI$31,0)))/158.987295</f>
        <v>-4.5980694381595563E-2</v>
      </c>
      <c r="EQ65" s="47">
        <f>(SUMPRODUCT(--(EQ$9=Quarterly_kt!$B$9:FC$9),Quarterly_kt!$B65:FC65)/INDEX(Fuel_Properties!$B$31:$IV$42,MATCH("D_Petrol_Regular",Fuel_Properties!$B$31:$B$42,0),MATCH(YEAR(EQ$9),Fuel_Properties!$B$31:$EI$31,0)))/158.987295</f>
        <v>-6.200478083152805E-2</v>
      </c>
      <c r="ER65" s="47">
        <f>(SUMPRODUCT(--(ER$9=Quarterly_kt!$B$9:FC$9),Quarterly_kt!$B65:FC65)/INDEX(Fuel_Properties!$B$31:$IV$42,MATCH("D_Petrol_Regular",Fuel_Properties!$B$31:$B$42,0),MATCH(YEAR(ER$9),Fuel_Properties!$B$31:$EI$31,0)))/158.987295</f>
        <v>-5.0440078382402581E-2</v>
      </c>
      <c r="ES65" s="47">
        <f>(SUMPRODUCT(--(ES$9=Quarterly_kt!$B$9:FC$9),Quarterly_kt!$B65:FC65)/INDEX(Fuel_Properties!$B$31:$IV$42,MATCH("D_Petrol_Regular",Fuel_Properties!$B$31:$B$42,0),MATCH(YEAR(ES$9),Fuel_Properties!$B$31:$EI$31,0)))/158.987295</f>
        <v>0.15029856374096603</v>
      </c>
      <c r="ET65" s="47">
        <f>(SUMPRODUCT(--(ET$9=Quarterly_kt!$B$9:FC$9),Quarterly_kt!$B65:FC65)/INDEX(Fuel_Properties!$B$31:$IV$42,MATCH("D_Petrol_Regular",Fuel_Properties!$B$31:$B$42,0),MATCH(YEAR(ET$9),Fuel_Properties!$B$31:$EI$31,0)))/158.987295</f>
        <v>5.8446057948188614E-2</v>
      </c>
      <c r="EU65" s="47">
        <f>(SUMPRODUCT(--(EU$9=Quarterly_kt!$B$9:FC$9),Quarterly_kt!$B65:FC65)/INDEX(Fuel_Properties!$B$31:$IV$42,MATCH("D_Petrol_Regular",Fuel_Properties!$B$31:$B$42,0),MATCH(YEAR(EU$9),Fuel_Properties!$B$31:$EI$31,0)))/158.987295</f>
        <v>3.455531328257265E-2</v>
      </c>
      <c r="EV65" s="47">
        <f>(SUMPRODUCT(--(EV$9=Quarterly_kt!$B$9:FC$9),Quarterly_kt!$B65:FC65)/INDEX(Fuel_Properties!$B$31:$IV$42,MATCH("D_Petrol_Regular",Fuel_Properties!$B$31:$B$42,0),MATCH(YEAR(EV$9),Fuel_Properties!$B$31:$EI$31,0)))/158.987295</f>
        <v>-7.2282571275403473E-3</v>
      </c>
      <c r="EW65" s="47">
        <f>(SUMPRODUCT(--(EW$9=Quarterly_kt!$B$9:FC$9),Quarterly_kt!$B65:FC65)/INDEX(Fuel_Properties!$B$31:$IV$42,MATCH("D_Petrol_Regular",Fuel_Properties!$B$31:$B$42,0),MATCH(YEAR(EW$9),Fuel_Properties!$B$31:$EI$31,0)))/158.987295</f>
        <v>-0.14479313664244622</v>
      </c>
      <c r="EX65" s="47">
        <f>(SUMPRODUCT(--(EX$9=Quarterly_kt!$B$9:FC$9),Quarterly_kt!$B65:FC65)/INDEX(Fuel_Properties!$B$31:$IV$42,MATCH("D_Petrol_Regular",Fuel_Properties!$B$31:$B$42,0),MATCH(YEAR(EX$9),Fuel_Properties!$B$31:$EI$31,0)))/158.987295</f>
        <v>9.3087904192525078E-2</v>
      </c>
      <c r="EY65" s="47">
        <f>(SUMPRODUCT(--(EY$9=Quarterly_kt!$B$9:FC$9),Quarterly_kt!$B65:FC65)/INDEX(Fuel_Properties!$B$31:$IV$42,MATCH("D_Petrol_Regular",Fuel_Properties!$B$31:$B$42,0),MATCH(YEAR(EY$9),Fuel_Properties!$B$31:$EI$31,0)))/158.987295</f>
        <v>0.10789926156857965</v>
      </c>
      <c r="EZ65" s="47">
        <f>(SUMPRODUCT(--(EZ$9=Quarterly_kt!$B$9:FC$9),Quarterly_kt!$B65:FC65)/INDEX(Fuel_Properties!$B$31:$IV$42,MATCH("D_Petrol_Regular",Fuel_Properties!$B$31:$B$42,0),MATCH(YEAR(EZ$9),Fuel_Properties!$B$31:$EI$31,0)))/158.987295</f>
        <v>-4.6164173702004686E-2</v>
      </c>
      <c r="FA65" s="47">
        <f>(SUMPRODUCT(--(FA$9=Quarterly_kt!$B$9:FC$9),Quarterly_kt!$B65:FC65)/INDEX(Fuel_Properties!$B$31:$IV$42,MATCH("D_Petrol_Regular",Fuel_Properties!$B$31:$B$42,0),MATCH(YEAR(FA$9),Fuel_Properties!$B$31:$EI$31,0)))/158.987295</f>
        <v>-0.15774306593494899</v>
      </c>
      <c r="FB65" s="47">
        <f>(SUMPRODUCT(--(FB$9=Quarterly_kt!$B$9:FC$9),Quarterly_kt!$B65:FC65)/INDEX(Fuel_Properties!$B$31:$IV$42,MATCH("D_Petrol_Regular",Fuel_Properties!$B$31:$B$42,0),MATCH(YEAR(FB$9),Fuel_Properties!$B$31:$EI$31,0)))/158.987295</f>
        <v>-0.12379285928412505</v>
      </c>
      <c r="FC65" s="47">
        <f>(SUMPRODUCT(--(FC$9=Quarterly_kt!$B$9:FC$9),Quarterly_kt!$B65:FC65)/INDEX(Fuel_Properties!$B$31:$IV$42,MATCH("D_Petrol_Regular",Fuel_Properties!$B$31:$B$42,0),MATCH(YEAR(FC$9),Fuel_Properties!$B$31:$EI$31,0)))/158.987295</f>
        <v>-9.6652420177111065E-2</v>
      </c>
      <c r="FD65" s="47">
        <f>(SUMPRODUCT(--(FD$9=Quarterly_kt!$B$9:FD$9),Quarterly_kt!$B65:FD65)/INDEX(Fuel_Properties!$B$31:$IV$42,MATCH("D_Petrol_Regular",Fuel_Properties!$B$31:$B$42,0),MATCH(YEAR(FD$9),Fuel_Properties!$B$31:$EI$31,0)))/158.987295</f>
        <v>-0.12417321423891033</v>
      </c>
      <c r="FE65" s="47">
        <f>(SUMPRODUCT(--(FE$9=Quarterly_kt!$B$9:FF$9),Quarterly_kt!$B65:FF65)/INDEX(Fuel_Properties!$B$31:$IV$42,MATCH("D_Petrol_Regular",Fuel_Properties!$B$31:$B$42,0),MATCH(YEAR(FE$9),Fuel_Properties!$B$31:$EI$31,0)))/158.987295</f>
        <v>7.7524792117574376E-2</v>
      </c>
      <c r="FF65" s="47">
        <f>(SUMPRODUCT(--(FF$9=Quarterly_kt!$B$9:FF$9),Quarterly_kt!$B65:FF65)/INDEX(Fuel_Properties!$B$31:$IV$42,MATCH("D_Petrol_Regular",Fuel_Properties!$B$31:$B$42,0),MATCH(YEAR(FF$9),Fuel_Properties!$B$31:$EI$31,0)))/158.987295</f>
        <v>0.23118548999083577</v>
      </c>
      <c r="FG65" s="47">
        <f>(SUMPRODUCT(--(FG$9=Quarterly_kt!$B$9:FG$9),Quarterly_kt!$B65:FG65)/INDEX(Fuel_Properties!$B$31:$IV$42,MATCH("D_Petrol_Regular",Fuel_Properties!$B$31:$B$42,0),MATCH(YEAR(FG$9),Fuel_Properties!$B$31:$EI$31,0)))/158.987295</f>
        <v>-0.16861751976368228</v>
      </c>
      <c r="FH65" s="47">
        <f>(SUMPRODUCT(--(FH$9=Quarterly_kt!$B$9:FI$9),Quarterly_kt!$B65:FI65)/INDEX(Fuel_Properties!$B$31:$IV$42,MATCH("D_Petrol_Regular",Fuel_Properties!$B$31:$B$42,0),MATCH(YEAR(FH$9),Fuel_Properties!$B$31:$EI$31,0)))/158.987295</f>
        <v>9.6906620553837547E-4</v>
      </c>
      <c r="FI65" s="47">
        <f>(SUMPRODUCT(--(FI$9=Quarterly_kt!$B$9:FI$9),Quarterly_kt!$B65:FI65)/INDEX(Fuel_Properties!$B$31:$IV$42,MATCH("D_Petrol_Regular",Fuel_Properties!$B$31:$B$42,0),MATCH(YEAR(FI$9),Fuel_Properties!$B$31:$EI$31,0)))/158.987295</f>
        <v>1.0685008248893006E-2</v>
      </c>
      <c r="FJ65" s="47">
        <f>(SUMPRODUCT(--(FJ$9=Quarterly_kt!$B$9:FJ$9),Quarterly_kt!$B65:FJ65)/INDEX(Fuel_Properties!$B$31:$IV$42,MATCH("D_Petrol_Regular",Fuel_Properties!$B$31:$B$42,0),MATCH(YEAR(FJ$9),Fuel_Properties!$B$31:$EI$31,0)))/158.987295</f>
        <v>-6.4013872387414265E-3</v>
      </c>
      <c r="FK65" s="47">
        <f>(SUMPRODUCT(--(FK$9=Quarterly_kt!$B$9:FL$9),Quarterly_kt!$B65:FL65)/INDEX(Fuel_Properties!$B$31:$IV$42,MATCH("D_Petrol_Regular",Fuel_Properties!$B$31:$B$42,0),MATCH(YEAR(FK$9),Fuel_Properties!$B$31:$EI$31,0)))/158.987295</f>
        <v>0.31506801459507955</v>
      </c>
      <c r="FL65" s="47">
        <f>(SUMPRODUCT(--(FL$9=Quarterly_kt!$B$9:FL$9),Quarterly_kt!$B65:FL65)/INDEX(Fuel_Properties!$B$31:$IV$42,MATCH("D_Petrol_Regular",Fuel_Properties!$B$31:$B$42,0),MATCH(YEAR(FL$9),Fuel_Properties!$B$31:$EI$31,0)))/158.987295</f>
        <v>-3.1484029726247725E-2</v>
      </c>
      <c r="FM65" s="47">
        <f>(SUMPRODUCT(--(FM$9=Quarterly_kt!$B$9:FM$9),Quarterly_kt!$B65:FM65)/INDEX(Fuel_Properties!$B$31:$IV$42,MATCH("D_Petrol_Regular",Fuel_Properties!$B$31:$B$42,0),MATCH(YEAR(FM$9),Fuel_Properties!$B$31:$EI$31,0)))/158.987295</f>
        <v>0.32253208271930384</v>
      </c>
      <c r="FN65" s="47">
        <f>(SUMPRODUCT(--(FN$9=Quarterly_kt!$B$9:FN$9),Quarterly_kt!$B65:FN65)/INDEX(Fuel_Properties!$B$31:$IV$42,MATCH("D_Petrol_Regular",Fuel_Properties!$B$31:$B$42,0),MATCH(YEAR(FN$9),Fuel_Properties!$B$31:$EI$31,0)))/158.987295</f>
        <v>-0.13029277221089966</v>
      </c>
      <c r="FO65" s="47">
        <f>(SUMPRODUCT(--(FO$9=Quarterly_kt!$B$9:FO$9),Quarterly_kt!$B65:FO65)/INDEX(Fuel_Properties!$B$31:$IV$42,MATCH("D_Petrol_Regular",Fuel_Properties!$B$31:$B$42,0),MATCH(YEAR(FO$9),Fuel_Properties!$B$31:$EI$31,0)))/158.987295</f>
        <v>7.447822251565317E-2</v>
      </c>
      <c r="FP65" s="47">
        <f>(SUMPRODUCT(--(FP$9=Quarterly_kt!$B$9:FP$9),Quarterly_kt!$B65:FP65)/INDEX(Fuel_Properties!$B$31:$IV$42,MATCH("D_Petrol_Regular",Fuel_Properties!$B$31:$B$42,0),MATCH(YEAR(FP$9),Fuel_Properties!$B$31:$EI$31,0)))/158.987295</f>
        <v>1.8695579003540453E-2</v>
      </c>
      <c r="FQ65" s="47">
        <f>(SUMPRODUCT(--(FQ$9=Quarterly_kt!$B$9:FQ$9),Quarterly_kt!$B65:FQ65)/INDEX(Fuel_Properties!$B$31:$IV$42,MATCH("D_Petrol_Regular",Fuel_Properties!$B$31:$B$42,0),MATCH(YEAR(FQ$9),Fuel_Properties!$B$31:$EI$31,0)))/158.987295</f>
        <v>-0.28155722912337655</v>
      </c>
      <c r="FR65" s="47">
        <f>(SUMPRODUCT(--(FR$9=Quarterly_kt!$B$9:FR$9),Quarterly_kt!$B65:FR65)/INDEX(Fuel_Properties!$B$31:$IV$42,MATCH("D_Petrol_Regular",Fuel_Properties!$B$31:$B$42,0),MATCH(YEAR(FR$9),Fuel_Properties!$B$31:$EI$31,0)))/158.987295</f>
        <v>-7.3268769792712185E-2</v>
      </c>
      <c r="FS65" s="47">
        <f>(SUMPRODUCT(--(FS$9=Quarterly_kt!$B$9:FS$9),Quarterly_kt!$B65:FS65)/INDEX(Fuel_Properties!$B$31:$IV$42,MATCH("D_Petrol_Regular",Fuel_Properties!$B$31:$B$42,0),MATCH(YEAR(FS$9),Fuel_Properties!$B$31:$EI$31,0)))/158.987295</f>
        <v>-0.28895133468196932</v>
      </c>
      <c r="FT65" s="47">
        <f>(SUMPRODUCT(--(FT$9=Quarterly_kt!$B$9:FT$9),Quarterly_kt!$B65:FT65)/INDEX(Fuel_Properties!$B$31:$IV$42,MATCH("D_Petrol_Regular",Fuel_Properties!$B$31:$B$42,0),MATCH(YEAR(FT$9),Fuel_Properties!$B$31:$EI$31,0)))/158.987295</f>
        <v>-0.42774813397931011</v>
      </c>
      <c r="FU65" s="47">
        <f>(SUMPRODUCT(--(FU$9=Quarterly_kt!$B$9:FU$9),Quarterly_kt!$B65:FU65)/INDEX(Fuel_Properties!$B$31:$IV$42,MATCH("D_Petrol_Regular",Fuel_Properties!$B$31:$B$42,0),MATCH(YEAR(FU$9),Fuel_Properties!$B$31:$EI$31,0)))/158.987295</f>
        <v>-0.15395935660408297</v>
      </c>
      <c r="FV65" s="47">
        <f>(SUMPRODUCT(--(FV$9=Quarterly_kt!$B$9:FV$9),Quarterly_kt!$B65:FV65)/INDEX(Fuel_Properties!$B$31:$IV$42,MATCH("D_Petrol_Regular",Fuel_Properties!$B$31:$B$42,0),MATCH(YEAR(FV$9),Fuel_Properties!$B$31:$EI$31,0)))/158.987295</f>
        <v>1.9004784653773272E-2</v>
      </c>
    </row>
    <row r="66" spans="1:178" ht="17.25" x14ac:dyDescent="0.25">
      <c r="A66" s="50" t="s">
        <v>102</v>
      </c>
      <c r="B66" s="47">
        <f>(SUMPRODUCT(--(B$9=Quarterly_kt!$B$9:FC$9),Quarterly_kt!$B66:FC66)/INDEX(Fuel_Properties!$B$31:$IV$42,MATCH("D_Petrol_Premium",Fuel_Properties!$B$31:$B$42,0),MATCH(YEAR(B$9),Fuel_Properties!$B$31:$EI$31,0)))/158.987295</f>
        <v>-3.7384957341155022E-4</v>
      </c>
      <c r="C66" s="47">
        <f>(SUMPRODUCT(--(C$9=Quarterly_kt!$B$9:FC$9),Quarterly_kt!$B66:FC66)/INDEX(Fuel_Properties!$B$31:$IV$42,MATCH("D_Petrol_Premium",Fuel_Properties!$B$31:$B$42,0),MATCH(YEAR(C$9),Fuel_Properties!$B$31:$EI$31,0)))/158.987295</f>
        <v>-6.3969815894842595E-3</v>
      </c>
      <c r="D66" s="47">
        <f>(SUMPRODUCT(--(D$9=Quarterly_kt!$B$9:FC$9),Quarterly_kt!$B66:FC66)/INDEX(Fuel_Properties!$B$31:$IV$42,MATCH("D_Petrol_Premium",Fuel_Properties!$B$31:$B$42,0),MATCH(YEAR(D$9),Fuel_Properties!$B$31:$EI$31,0)))/158.987295</f>
        <v>-4.8185056128583802E-3</v>
      </c>
      <c r="E66" s="47">
        <f>(SUMPRODUCT(--(E$9=Quarterly_kt!$B$9:FC$9),Quarterly_kt!$B66:FC66)/INDEX(Fuel_Properties!$B$31:$IV$42,MATCH("D_Petrol_Premium",Fuel_Properties!$B$31:$B$42,0),MATCH(YEAR(E$9),Fuel_Properties!$B$31:$EI$31,0)))/158.987295</f>
        <v>1.3873973057712756E-3</v>
      </c>
      <c r="F66" s="47">
        <f>(SUMPRODUCT(--(F$9=Quarterly_kt!$B$9:FC$9),Quarterly_kt!$B66:FC66)/INDEX(Fuel_Properties!$B$31:$IV$42,MATCH("D_Petrol_Premium",Fuel_Properties!$B$31:$B$42,0),MATCH(YEAR(F$9),Fuel_Properties!$B$31:$EI$31,0)))/158.987295</f>
        <v>1.3840741984520382E-2</v>
      </c>
      <c r="G66" s="47">
        <f>(SUMPRODUCT(--(G$9=Quarterly_kt!$B$9:FC$9),Quarterly_kt!$B66:FC66)/INDEX(Fuel_Properties!$B$31:$IV$42,MATCH("D_Petrol_Premium",Fuel_Properties!$B$31:$B$42,0),MATCH(YEAR(G$9),Fuel_Properties!$B$31:$EI$31,0)))/158.987295</f>
        <v>-1.852632330460989E-3</v>
      </c>
      <c r="H66" s="47">
        <f>(SUMPRODUCT(--(H$9=Quarterly_kt!$B$9:FC$9),Quarterly_kt!$B66:FC66)/INDEX(Fuel_Properties!$B$31:$IV$42,MATCH("D_Petrol_Premium",Fuel_Properties!$B$31:$B$42,0),MATCH(YEAR(H$9),Fuel_Properties!$B$31:$EI$31,0)))/158.987295</f>
        <v>1.0949638616805505E-2</v>
      </c>
      <c r="I66" s="47">
        <f>(SUMPRODUCT(--(I$9=Quarterly_kt!$B$9:FC$9),Quarterly_kt!$B66:FC66)/INDEX(Fuel_Properties!$B$31:$IV$42,MATCH("D_Petrol_Premium",Fuel_Properties!$B$31:$B$42,0),MATCH(YEAR(I$9),Fuel_Properties!$B$31:$EI$31,0)))/158.987295</f>
        <v>5.7074368207478054E-3</v>
      </c>
      <c r="J66" s="47">
        <f>(SUMPRODUCT(--(J$9=Quarterly_kt!$B$9:FC$9),Quarterly_kt!$B66:FC66)/INDEX(Fuel_Properties!$B$31:$IV$42,MATCH("D_Petrol_Premium",Fuel_Properties!$B$31:$B$42,0),MATCH(YEAR(J$9),Fuel_Properties!$B$31:$EI$31,0)))/158.987295</f>
        <v>1.4704749887515875E-2</v>
      </c>
      <c r="K66" s="47">
        <f>(SUMPRODUCT(--(K$9=Quarterly_kt!$B$9:FC$9),Quarterly_kt!$B66:FC66)/INDEX(Fuel_Properties!$B$31:$IV$42,MATCH("D_Petrol_Premium",Fuel_Properties!$B$31:$B$42,0),MATCH(YEAR(K$9),Fuel_Properties!$B$31:$EI$31,0)))/158.987295</f>
        <v>6.57144472374284E-3</v>
      </c>
      <c r="L66" s="47">
        <f>(SUMPRODUCT(--(L$9=Quarterly_kt!$B$9:FC$9),Quarterly_kt!$B66:FC66)/INDEX(Fuel_Properties!$B$31:$IV$42,MATCH("D_Petrol_Premium",Fuel_Properties!$B$31:$B$42,0),MATCH(YEAR(L$9),Fuel_Properties!$B$31:$EI$31,0)))/158.987295</f>
        <v>8.5320780420782821E-3</v>
      </c>
      <c r="M66" s="47">
        <f>(SUMPRODUCT(--(M$9=Quarterly_kt!$B$9:FC$9),Quarterly_kt!$B66:FC66)/INDEX(Fuel_Properties!$B$31:$IV$42,MATCH("D_Petrol_Premium",Fuel_Properties!$B$31:$B$42,0),MATCH(YEAR(M$9),Fuel_Properties!$B$31:$EI$31,0)))/158.987295</f>
        <v>7.277605029075554E-3</v>
      </c>
      <c r="N66" s="47">
        <f>(SUMPRODUCT(--(N$9=Quarterly_kt!$B$9:FC$9),Quarterly_kt!$B66:FC66)/INDEX(Fuel_Properties!$B$31:$IV$42,MATCH("D_Petrol_Premium",Fuel_Properties!$B$31:$B$42,0),MATCH(YEAR(N$9),Fuel_Properties!$B$31:$EI$31,0)))/158.987295</f>
        <v>0.51678472697905009</v>
      </c>
      <c r="O66" s="47">
        <f>(SUMPRODUCT(--(O$9=Quarterly_kt!$B$9:FC$9),Quarterly_kt!$B66:FC66)/INDEX(Fuel_Properties!$B$31:$IV$42,MATCH("D_Petrol_Premium",Fuel_Properties!$B$31:$B$42,0),MATCH(YEAR(O$9),Fuel_Properties!$B$31:$EI$31,0)))/158.987295</f>
        <v>0.41448286815709012</v>
      </c>
      <c r="P66" s="47">
        <f>(SUMPRODUCT(--(P$9=Quarterly_kt!$B$9:FC$9),Quarterly_kt!$B66:FC66)/INDEX(Fuel_Properties!$B$31:$IV$42,MATCH("D_Petrol_Premium",Fuel_Properties!$B$31:$B$42,0),MATCH(YEAR(P$9),Fuel_Properties!$B$31:$EI$31,0)))/158.987295</f>
        <v>-0.60083441885023492</v>
      </c>
      <c r="Q66" s="47">
        <f>(SUMPRODUCT(--(Q$9=Quarterly_kt!$B$9:FC$9),Quarterly_kt!$B66:FC66)/INDEX(Fuel_Properties!$B$31:$IV$42,MATCH("D_Petrol_Premium",Fuel_Properties!$B$31:$B$42,0),MATCH(YEAR(Q$9),Fuel_Properties!$B$31:$EI$31,0)))/158.987295</f>
        <v>-0.326428831966254</v>
      </c>
      <c r="R66" s="47">
        <f>(SUMPRODUCT(--(R$9=Quarterly_kt!$B$9:FC$9),Quarterly_kt!$B66:FC66)/INDEX(Fuel_Properties!$B$31:$IV$42,MATCH("D_Petrol_Premium",Fuel_Properties!$B$31:$B$42,0),MATCH(YEAR(R$9),Fuel_Properties!$B$31:$EI$31,0)))/158.987295</f>
        <v>-5.1674318813757017E-3</v>
      </c>
      <c r="S66" s="47">
        <f>(SUMPRODUCT(--(S$9=Quarterly_kt!$B$9:FC$9),Quarterly_kt!$B66:FC66)/INDEX(Fuel_Properties!$B$31:$IV$42,MATCH("D_Petrol_Premium",Fuel_Properties!$B$31:$B$42,0),MATCH(YEAR(S$9),Fuel_Properties!$B$31:$EI$31,0)))/158.987295</f>
        <v>-2.7050093578390721E-2</v>
      </c>
      <c r="T66" s="47">
        <f>(SUMPRODUCT(--(T$9=Quarterly_kt!$B$9:FC$9),Quarterly_kt!$B66:FC66)/INDEX(Fuel_Properties!$B$31:$IV$42,MATCH("D_Petrol_Premium",Fuel_Properties!$B$31:$B$42,0),MATCH(YEAR(T$9),Fuel_Properties!$B$31:$EI$31,0)))/158.987295</f>
        <v>5.6991290524497197E-3</v>
      </c>
      <c r="U66" s="47">
        <f>(SUMPRODUCT(--(U$9=Quarterly_kt!$B$9:FC$9),Quarterly_kt!$B66:FC66)/INDEX(Fuel_Properties!$B$31:$IV$42,MATCH("D_Petrol_Premium",Fuel_Properties!$B$31:$B$42,0),MATCH(YEAR(U$9),Fuel_Properties!$B$31:$EI$31,0)))/158.987295</f>
        <v>6.4243972248677589E-2</v>
      </c>
      <c r="V66" s="47">
        <f>(SUMPRODUCT(--(V$9=Quarterly_kt!$B$9:FC$9),Quarterly_kt!$B66:FC66)/INDEX(Fuel_Properties!$B$31:$IV$42,MATCH("D_Petrol_Premium",Fuel_Properties!$B$31:$B$42,0),MATCH(YEAR(V$9),Fuel_Properties!$B$31:$EI$31,0)))/158.987295</f>
        <v>5.8337148988777308E-2</v>
      </c>
      <c r="W66" s="47">
        <f>(SUMPRODUCT(--(W$9=Quarterly_kt!$B$9:FC$9),Quarterly_kt!$B66:FC66)/INDEX(Fuel_Properties!$B$31:$IV$42,MATCH("D_Petrol_Premium",Fuel_Properties!$B$31:$B$42,0),MATCH(YEAR(W$9),Fuel_Properties!$B$31:$EI$31,0)))/158.987295</f>
        <v>-5.6160513694692143E-3</v>
      </c>
      <c r="X66" s="47">
        <f>(SUMPRODUCT(--(X$9=Quarterly_kt!$B$9:FC$9),Quarterly_kt!$B66:FC66)/INDEX(Fuel_Properties!$B$31:$IV$42,MATCH("D_Petrol_Premium",Fuel_Properties!$B$31:$B$42,0),MATCH(YEAR(X$9),Fuel_Properties!$B$31:$EI$31,0)))/158.987295</f>
        <v>1.0002553030829834E-2</v>
      </c>
      <c r="Y66" s="47">
        <f>(SUMPRODUCT(--(Y$9=Quarterly_kt!$B$9:FC$9),Quarterly_kt!$B66:FC66)/INDEX(Fuel_Properties!$B$31:$IV$42,MATCH("D_Petrol_Premium",Fuel_Properties!$B$31:$B$42,0),MATCH(YEAR(Y$9),Fuel_Properties!$B$31:$EI$31,0)))/158.987295</f>
        <v>-3.3397228558086464E-3</v>
      </c>
      <c r="Z66" s="47">
        <f>(SUMPRODUCT(--(Z$9=Quarterly_kt!$B$9:FC$9),Quarterly_kt!$B66:FC66)/INDEX(Fuel_Properties!$B$31:$IV$42,MATCH("D_Petrol_Premium",Fuel_Properties!$B$31:$B$42,0),MATCH(YEAR(Z$9),Fuel_Properties!$B$31:$EI$31,0)))/158.987295</f>
        <v>-2.4923304894080721E-4</v>
      </c>
      <c r="AA66" s="47">
        <f>(SUMPRODUCT(--(AA$9=Quarterly_kt!$B$9:FC$9),Quarterly_kt!$B66:FC66)/INDEX(Fuel_Properties!$B$31:$IV$42,MATCH("D_Petrol_Premium",Fuel_Properties!$B$31:$B$42,0),MATCH(YEAR(AA$9),Fuel_Properties!$B$31:$EI$31,0)))/158.987295</f>
        <v>-6.8514165153865922E-2</v>
      </c>
      <c r="AB66" s="47">
        <f>(SUMPRODUCT(--(AB$9=Quarterly_kt!$B$9:FC$9),Quarterly_kt!$B66:FC66)/INDEX(Fuel_Properties!$B$31:$IV$42,MATCH("D_Petrol_Premium",Fuel_Properties!$B$31:$B$42,0),MATCH(YEAR(AB$9),Fuel_Properties!$B$31:$EI$31,0)))/158.987295</f>
        <v>0.12630300143497317</v>
      </c>
      <c r="AC66" s="47">
        <f>(SUMPRODUCT(--(AC$9=Quarterly_kt!$B$9:FC$9),Quarterly_kt!$B66:FC66)/INDEX(Fuel_Properties!$B$31:$IV$42,MATCH("D_Petrol_Premium",Fuel_Properties!$B$31:$B$42,0),MATCH(YEAR(AC$9),Fuel_Properties!$B$31:$EI$31,0)))/158.987295</f>
        <v>-5.5487584462552329E-2</v>
      </c>
      <c r="AD66" s="47">
        <f>(SUMPRODUCT(--(AD$9=Quarterly_kt!$B$9:FC$9),Quarterly_kt!$B66:FC66)/INDEX(Fuel_Properties!$B$31:$IV$42,MATCH("D_Petrol_Premium",Fuel_Properties!$B$31:$B$42,0),MATCH(YEAR(AD$9),Fuel_Properties!$B$31:$EI$31,0)))/158.987295</f>
        <v>-0.16394549959335361</v>
      </c>
      <c r="AE66" s="47">
        <f>(SUMPRODUCT(--(AE$9=Quarterly_kt!$B$9:FC$9),Quarterly_kt!$B66:FC66)/INDEX(Fuel_Properties!$B$31:$IV$42,MATCH("D_Petrol_Premium",Fuel_Properties!$B$31:$B$42,0),MATCH(YEAR(AE$9),Fuel_Properties!$B$31:$EI$31,0)))/158.987295</f>
        <v>0.1709821793417865</v>
      </c>
      <c r="AF66" s="47">
        <f>(SUMPRODUCT(--(AF$9=Quarterly_kt!$B$9:FC$9),Quarterly_kt!$B66:FC66)/INDEX(Fuel_Properties!$B$31:$IV$42,MATCH("D_Petrol_Premium",Fuel_Properties!$B$31:$B$42,0),MATCH(YEAR(AF$9),Fuel_Properties!$B$31:$EI$31,0)))/158.987295</f>
        <v>2.0852498428059929E-3</v>
      </c>
      <c r="AG66" s="47">
        <f>(SUMPRODUCT(--(AG$9=Quarterly_kt!$B$9:FC$9),Quarterly_kt!$B66:FC66)/INDEX(Fuel_Properties!$B$31:$IV$42,MATCH("D_Petrol_Premium",Fuel_Properties!$B$31:$B$42,0),MATCH(YEAR(AG$9),Fuel_Properties!$B$31:$EI$31,0)))/158.987295</f>
        <v>-1.4173052716441819E-2</v>
      </c>
      <c r="AH66" s="47">
        <f>(SUMPRODUCT(--(AH$9=Quarterly_kt!$B$9:FC$9),Quarterly_kt!$B66:FC66)/INDEX(Fuel_Properties!$B$31:$IV$42,MATCH("D_Petrol_Premium",Fuel_Properties!$B$31:$B$42,0),MATCH(YEAR(AH$9),Fuel_Properties!$B$31:$EI$31,0)))/158.987295</f>
        <v>0.14513671216661039</v>
      </c>
      <c r="AI66" s="47">
        <f>(SUMPRODUCT(--(AI$9=Quarterly_kt!$B$9:FC$9),Quarterly_kt!$B66:FC66)/INDEX(Fuel_Properties!$B$31:$IV$42,MATCH("D_Petrol_Premium",Fuel_Properties!$B$31:$B$42,0),MATCH(YEAR(AI$9),Fuel_Properties!$B$31:$EI$31,0)))/158.987295</f>
        <v>-0.13357229869575077</v>
      </c>
      <c r="AJ66" s="47">
        <f>(SUMPRODUCT(--(AJ$9=Quarterly_kt!$B$9:FC$9),Quarterly_kt!$B66:FC66)/INDEX(Fuel_Properties!$B$31:$IV$42,MATCH("D_Petrol_Premium",Fuel_Properties!$B$31:$B$42,0),MATCH(YEAR(AJ$9),Fuel_Properties!$B$31:$EI$31,0)))/158.987295</f>
        <v>-2.4341761113233448E-3</v>
      </c>
      <c r="AK66" s="47">
        <f>(SUMPRODUCT(--(AK$9=Quarterly_kt!$B$9:FC$9),Quarterly_kt!$B66:FC66)/INDEX(Fuel_Properties!$B$31:$IV$42,MATCH("D_Petrol_Premium",Fuel_Properties!$B$31:$B$42,0),MATCH(YEAR(AK$9),Fuel_Properties!$B$31:$EI$31,0)))/158.987295</f>
        <v>-9.3877781767755936E-4</v>
      </c>
      <c r="AL66" s="47">
        <f>(SUMPRODUCT(--(AL$9=Quarterly_kt!$B$9:FC$9),Quarterly_kt!$B66:FC66)/INDEX(Fuel_Properties!$B$31:$IV$42,MATCH("D_Petrol_Premium",Fuel_Properties!$B$31:$B$42,0),MATCH(YEAR(AL$9),Fuel_Properties!$B$31:$EI$31,0)))/158.987295</f>
        <v>0.1876143314744457</v>
      </c>
      <c r="AM66" s="47">
        <f>(SUMPRODUCT(--(AM$9=Quarterly_kt!$B$9:FC$9),Quarterly_kt!$B66:FC66)/INDEX(Fuel_Properties!$B$31:$IV$42,MATCH("D_Petrol_Premium",Fuel_Properties!$B$31:$B$42,0),MATCH(YEAR(AM$9),Fuel_Properties!$B$31:$EI$31,0)))/158.987295</f>
        <v>-0.13598155150217978</v>
      </c>
      <c r="AN66" s="47">
        <f>(SUMPRODUCT(--(AN$9=Quarterly_kt!$B$9:FC$9),Quarterly_kt!$B66:FC66)/INDEX(Fuel_Properties!$B$31:$IV$42,MATCH("D_Petrol_Premium",Fuel_Properties!$B$31:$B$42,0),MATCH(YEAR(AN$9),Fuel_Properties!$B$31:$EI$31,0)))/158.987295</f>
        <v>-2.4192221283867776E-2</v>
      </c>
      <c r="AO66" s="47">
        <f>(SUMPRODUCT(--(AO$9=Quarterly_kt!$B$9:FC$9),Quarterly_kt!$B66:FC66)/INDEX(Fuel_Properties!$B$31:$IV$42,MATCH("D_Petrol_Premium",Fuel_Properties!$B$31:$B$42,0),MATCH(YEAR(AO$9),Fuel_Properties!$B$31:$EI$31,0)))/158.987295</f>
        <v>-1.3566585630685479E-2</v>
      </c>
      <c r="AP66" s="47">
        <f>(SUMPRODUCT(--(AP$9=Quarterly_kt!$B$9:FC$9),Quarterly_kt!$B66:FC66)/INDEX(Fuel_Properties!$B$31:$IV$42,MATCH("D_Petrol_Premium",Fuel_Properties!$B$31:$B$42,0),MATCH(YEAR(AP$9),Fuel_Properties!$B$31:$EI$31,0)))/158.987295</f>
        <v>0.1161342930381825</v>
      </c>
      <c r="AQ66" s="47">
        <f>(SUMPRODUCT(--(AQ$9=Quarterly_kt!$B$9:FC$9),Quarterly_kt!$B66:FC66)/INDEX(Fuel_Properties!$B$31:$IV$42,MATCH("D_Petrol_Premium",Fuel_Properties!$B$31:$B$42,0),MATCH(YEAR(AQ$9),Fuel_Properties!$B$31:$EI$31,0)))/158.987295</f>
        <v>-0.11141548064490056</v>
      </c>
      <c r="AR66" s="47">
        <f>(SUMPRODUCT(--(AR$9=Quarterly_kt!$B$9:FC$9),Quarterly_kt!$B66:FC66)/INDEX(Fuel_Properties!$B$31:$IV$42,MATCH("D_Petrol_Premium",Fuel_Properties!$B$31:$B$42,0),MATCH(YEAR(AR$9),Fuel_Properties!$B$31:$EI$31,0)))/158.987295</f>
        <v>7.9821037807486714E-2</v>
      </c>
      <c r="AS66" s="47">
        <f>(SUMPRODUCT(--(AS$9=Quarterly_kt!$B$9:FC$9),Quarterly_kt!$B66:FC66)/INDEX(Fuel_Properties!$B$31:$IV$42,MATCH("D_Petrol_Premium",Fuel_Properties!$B$31:$B$42,0),MATCH(YEAR(AS$9),Fuel_Properties!$B$31:$EI$31,0)))/158.987295</f>
        <v>-8.5046624066948795E-2</v>
      </c>
      <c r="AT66" s="47">
        <f>(SUMPRODUCT(--(AT$9=Quarterly_kt!$B$9:FC$9),Quarterly_kt!$B66:FC66)/INDEX(Fuel_Properties!$B$31:$IV$42,MATCH("D_Petrol_Premium",Fuel_Properties!$B$31:$B$42,0),MATCH(YEAR(AT$9),Fuel_Properties!$B$31:$EI$31,0)))/158.987295</f>
        <v>7.6506238256572129E-2</v>
      </c>
      <c r="AU66" s="47">
        <f>(SUMPRODUCT(--(AU$9=Quarterly_kt!$B$9:FC$9),Quarterly_kt!$B66:FC66)/INDEX(Fuel_Properties!$B$31:$IV$42,MATCH("D_Petrol_Premium",Fuel_Properties!$B$31:$B$42,0),MATCH(YEAR(AU$9),Fuel_Properties!$B$31:$EI$31,0)))/158.987295</f>
        <v>2.3261751234488266E-2</v>
      </c>
      <c r="AV66" s="47">
        <f>(SUMPRODUCT(--(AV$9=Quarterly_kt!$B$9:FC$9),Quarterly_kt!$B66:FC66)/INDEX(Fuel_Properties!$B$31:$IV$42,MATCH("D_Petrol_Premium",Fuel_Properties!$B$31:$B$42,0),MATCH(YEAR(AV$9),Fuel_Properties!$B$31:$EI$31,0)))/158.987295</f>
        <v>-0.35155983106779942</v>
      </c>
      <c r="AW66" s="47">
        <f>(SUMPRODUCT(--(AW$9=Quarterly_kt!$B$9:FC$9),Quarterly_kt!$B66:FC66)/INDEX(Fuel_Properties!$B$31:$IV$42,MATCH("D_Petrol_Premium",Fuel_Properties!$B$31:$B$42,0),MATCH(YEAR(AW$9),Fuel_Properties!$B$31:$EI$31,0)))/158.987295</f>
        <v>0.26276640349843861</v>
      </c>
      <c r="AX66" s="47">
        <f>(SUMPRODUCT(--(AX$9=Quarterly_kt!$B$9:FC$9),Quarterly_kt!$B66:FC66)/INDEX(Fuel_Properties!$B$31:$IV$42,MATCH("D_Petrol_Premium",Fuel_Properties!$B$31:$B$42,0),MATCH(YEAR(AX$9),Fuel_Properties!$B$31:$EI$31,0)))/158.987295</f>
        <v>0.12641931019114536</v>
      </c>
      <c r="AY66" s="47">
        <f>(SUMPRODUCT(--(AY$9=Quarterly_kt!$B$9:FC$9),Quarterly_kt!$B66:FC66)/INDEX(Fuel_Properties!$B$31:$IV$42,MATCH("D_Petrol_Premium",Fuel_Properties!$B$31:$B$42,0),MATCH(YEAR(AY$9),Fuel_Properties!$B$31:$EI$31,0)))/158.987295</f>
        <v>-0.18257982388583843</v>
      </c>
      <c r="AZ66" s="47">
        <f>(SUMPRODUCT(--(AZ$9=Quarterly_kt!$B$9:FC$9),Quarterly_kt!$B66:FC66)/INDEX(Fuel_Properties!$B$31:$IV$42,MATCH("D_Petrol_Premium",Fuel_Properties!$B$31:$B$42,0),MATCH(YEAR(AZ$9),Fuel_Properties!$B$31:$EI$31,0)))/158.987295</f>
        <v>0.11041854844913708</v>
      </c>
      <c r="BA66" s="47">
        <f>(SUMPRODUCT(--(BA$9=Quarterly_kt!$B$9:FC$9),Quarterly_kt!$B66:FC66)/INDEX(Fuel_Properties!$B$31:$IV$42,MATCH("D_Petrol_Premium",Fuel_Properties!$B$31:$B$42,0),MATCH(YEAR(BA$9),Fuel_Properties!$B$31:$EI$31,0)))/158.987295</f>
        <v>-5.556235437723487E-2</v>
      </c>
      <c r="BB66" s="47">
        <f>(SUMPRODUCT(--(BB$9=Quarterly_kt!$B$9:FC$9),Quarterly_kt!$B66:FC66)/INDEX(Fuel_Properties!$B$31:$IV$42,MATCH("D_Petrol_Premium",Fuel_Properties!$B$31:$B$42,0),MATCH(YEAR(BB$9),Fuel_Properties!$B$31:$EI$31,0)))/158.987295</f>
        <v>-0.20421325253391251</v>
      </c>
      <c r="BC66" s="47">
        <f>(SUMPRODUCT(--(BC$9=Quarterly_kt!$B$9:FC$9),Quarterly_kt!$B66:FC66)/INDEX(Fuel_Properties!$B$31:$IV$42,MATCH("D_Petrol_Premium",Fuel_Properties!$B$31:$B$42,0),MATCH(YEAR(BC$9),Fuel_Properties!$B$31:$EI$31,0)))/158.987295</f>
        <v>0.22016416766613303</v>
      </c>
      <c r="BD66" s="47">
        <f>(SUMPRODUCT(--(BD$9=Quarterly_kt!$B$9:FC$9),Quarterly_kt!$B66:FC66)/INDEX(Fuel_Properties!$B$31:$IV$42,MATCH("D_Petrol_Premium",Fuel_Properties!$B$31:$B$42,0),MATCH(YEAR(BD$9),Fuel_Properties!$B$31:$EI$31,0)))/158.987295</f>
        <v>-3.3555076155749076E-2</v>
      </c>
      <c r="BE66" s="47">
        <f>(SUMPRODUCT(--(BE$9=Quarterly_kt!$B$9:FC$9),Quarterly_kt!$B66:FC66)/INDEX(Fuel_Properties!$B$31:$IV$42,MATCH("D_Petrol_Premium",Fuel_Properties!$B$31:$B$42,0),MATCH(YEAR(BE$9),Fuel_Properties!$B$31:$EI$31,0)))/158.987295</f>
        <v>-4.3341627210830264E-2</v>
      </c>
      <c r="BF66" s="47">
        <f>(SUMPRODUCT(--(BF$9=Quarterly_kt!$B$9:FC$9),Quarterly_kt!$B66:FC66)/INDEX(Fuel_Properties!$B$31:$IV$42,MATCH("D_Petrol_Premium",Fuel_Properties!$B$31:$B$42,0),MATCH(YEAR(BF$9),Fuel_Properties!$B$31:$EI$31,0)))/158.987295</f>
        <v>1.4123206106653472E-2</v>
      </c>
      <c r="BG66" s="47">
        <f>(SUMPRODUCT(--(BG$9=Quarterly_kt!$B$9:FC$9),Quarterly_kt!$B66:FC66)/INDEX(Fuel_Properties!$B$31:$IV$42,MATCH("D_Petrol_Premium",Fuel_Properties!$B$31:$B$42,0),MATCH(YEAR(BG$9),Fuel_Properties!$B$31:$EI$31,0)))/158.987295</f>
        <v>3.5590479388767145E-2</v>
      </c>
      <c r="BH66" s="47">
        <f>(SUMPRODUCT(--(BH$9=Quarterly_kt!$B$9:FC$9),Quarterly_kt!$B66:FC66)/INDEX(Fuel_Properties!$B$31:$IV$42,MATCH("D_Petrol_Premium",Fuel_Properties!$B$31:$B$42,0),MATCH(YEAR(BH$9),Fuel_Properties!$B$31:$EI$31,0)))/158.987295</f>
        <v>-5.9699622989654526E-2</v>
      </c>
      <c r="BI66" s="47">
        <f>(SUMPRODUCT(--(BI$9=Quarterly_kt!$B$9:FC$9),Quarterly_kt!$B66:FC66)/INDEX(Fuel_Properties!$B$31:$IV$42,MATCH("D_Petrol_Premium",Fuel_Properties!$B$31:$B$42,0),MATCH(YEAR(BI$9),Fuel_Properties!$B$31:$EI$31,0)))/158.987295</f>
        <v>-7.1529885046051362E-3</v>
      </c>
      <c r="BJ66" s="47">
        <f>(SUMPRODUCT(--(BJ$9=Quarterly_kt!$B$9:FC$9),Quarterly_kt!$B66:FC66)/INDEX(Fuel_Properties!$B$31:$IV$42,MATCH("D_Petrol_Premium",Fuel_Properties!$B$31:$B$42,0),MATCH(YEAR(BJ$9),Fuel_Properties!$B$31:$EI$31,0)))/158.987295</f>
        <v>-6.6628301750212823E-2</v>
      </c>
      <c r="BK66" s="47">
        <f>(SUMPRODUCT(--(BK$9=Quarterly_kt!$B$9:FC$9),Quarterly_kt!$B66:FC66)/INDEX(Fuel_Properties!$B$31:$IV$42,MATCH("D_Petrol_Premium",Fuel_Properties!$B$31:$B$42,0),MATCH(YEAR(BK$9),Fuel_Properties!$B$31:$EI$31,0)))/158.987295</f>
        <v>1.4605056667939402E-2</v>
      </c>
      <c r="BL66" s="47">
        <f>(SUMPRODUCT(--(BL$9=Quarterly_kt!$B$9:FC$9),Quarterly_kt!$B66:FC66)/INDEX(Fuel_Properties!$B$31:$IV$42,MATCH("D_Petrol_Premium",Fuel_Properties!$B$31:$B$42,0),MATCH(YEAR(BL$9),Fuel_Properties!$B$31:$EI$31,0)))/158.987295</f>
        <v>-0.12540576245878568</v>
      </c>
      <c r="BM66" s="47">
        <f>(SUMPRODUCT(--(BM$9=Quarterly_kt!$B$9:FC$9),Quarterly_kt!$B66:FC66)/INDEX(Fuel_Properties!$B$31:$IV$42,MATCH("D_Petrol_Premium",Fuel_Properties!$B$31:$B$42,0),MATCH(YEAR(BM$9),Fuel_Properties!$B$31:$EI$31,0)))/158.987295</f>
        <v>0.18142504409241211</v>
      </c>
      <c r="BN66" s="47">
        <f>(SUMPRODUCT(--(BN$9=Quarterly_kt!$B$9:FC$9),Quarterly_kt!$B66:FC66)/INDEX(Fuel_Properties!$B$31:$IV$42,MATCH("D_Petrol_Premium",Fuel_Properties!$B$31:$B$42,0),MATCH(YEAR(BN$9),Fuel_Properties!$B$31:$EI$31,0)))/158.987295</f>
        <v>-8.670158733925476E-2</v>
      </c>
      <c r="BO66" s="47">
        <f>(SUMPRODUCT(--(BO$9=Quarterly_kt!$B$9:FC$9),Quarterly_kt!$B66:FC66)/INDEX(Fuel_Properties!$B$31:$IV$42,MATCH("D_Petrol_Premium",Fuel_Properties!$B$31:$B$42,0),MATCH(YEAR(BO$9),Fuel_Properties!$B$31:$EI$31,0)))/158.987295</f>
        <v>-6.9133584413753835E-2</v>
      </c>
      <c r="BP66" s="47">
        <f>(SUMPRODUCT(--(BP$9=Quarterly_kt!$B$9:FC$9),Quarterly_kt!$B66:FC66)/INDEX(Fuel_Properties!$B$31:$IV$42,MATCH("D_Petrol_Premium",Fuel_Properties!$B$31:$B$42,0),MATCH(YEAR(BP$9),Fuel_Properties!$B$31:$EI$31,0)))/158.987295</f>
        <v>9.8172104713293393E-2</v>
      </c>
      <c r="BQ66" s="47">
        <f>(SUMPRODUCT(--(BQ$9=Quarterly_kt!$B$9:FC$9),Quarterly_kt!$B66:FC66)/INDEX(Fuel_Properties!$B$31:$IV$42,MATCH("D_Petrol_Premium",Fuel_Properties!$B$31:$B$42,0),MATCH(YEAR(BQ$9),Fuel_Properties!$B$31:$EI$31,0)))/158.987295</f>
        <v>8.798663026311343E-2</v>
      </c>
      <c r="BR66" s="47">
        <f>(SUMPRODUCT(--(BR$9=Quarterly_kt!$B$9:FC$9),Quarterly_kt!$B66:FC66)/INDEX(Fuel_Properties!$B$31:$IV$42,MATCH("D_Petrol_Premium",Fuel_Properties!$B$31:$B$42,0),MATCH(YEAR(BR$9),Fuel_Properties!$B$31:$EI$31,0)))/158.987295</f>
        <v>-9.1405636668738022E-2</v>
      </c>
      <c r="BS66" s="47">
        <f>(SUMPRODUCT(--(BS$9=Quarterly_kt!$B$9:FC$9),Quarterly_kt!$B66:FC66)/INDEX(Fuel_Properties!$B$31:$IV$42,MATCH("D_Petrol_Premium",Fuel_Properties!$B$31:$B$42,0),MATCH(YEAR(BS$9),Fuel_Properties!$B$31:$EI$31,0)))/158.987295</f>
        <v>-7.498105252683801E-2</v>
      </c>
      <c r="BT66" s="47">
        <f>(SUMPRODUCT(--(BT$9=Quarterly_kt!$B$9:FC$9),Quarterly_kt!$B66:FC66)/INDEX(Fuel_Properties!$B$31:$IV$42,MATCH("D_Petrol_Premium",Fuel_Properties!$B$31:$B$42,0),MATCH(YEAR(BT$9),Fuel_Properties!$B$31:$EI$31,0)))/158.987295</f>
        <v>4.1686587905510185E-2</v>
      </c>
      <c r="BU66" s="47">
        <f>(SUMPRODUCT(--(BU$9=Quarterly_kt!$B$9:FC$9),Quarterly_kt!$B66:FC66)/INDEX(Fuel_Properties!$B$31:$IV$42,MATCH("D_Petrol_Premium",Fuel_Properties!$B$31:$B$42,0),MATCH(YEAR(BU$9),Fuel_Properties!$B$31:$EI$31,0)))/158.987295</f>
        <v>-3.4998579451483276E-2</v>
      </c>
      <c r="BV66" s="47">
        <f>(SUMPRODUCT(--(BV$9=Quarterly_kt!$B$9:FC$9),Quarterly_kt!$B66:FC66)/INDEX(Fuel_Properties!$B$31:$IV$42,MATCH("D_Petrol_Premium",Fuel_Properties!$B$31:$B$42,0),MATCH(YEAR(BV$9),Fuel_Properties!$B$31:$EI$31,0)))/158.987295</f>
        <v>-5.6059885609426235E-2</v>
      </c>
      <c r="BW66" s="47">
        <f>(SUMPRODUCT(--(BW$9=Quarterly_kt!$B$9:FC$9),Quarterly_kt!$B66:FC66)/INDEX(Fuel_Properties!$B$31:$IV$42,MATCH("D_Petrol_Premium",Fuel_Properties!$B$31:$B$42,0),MATCH(YEAR(BW$9),Fuel_Properties!$B$31:$EI$31,0)))/158.987295</f>
        <v>6.7857908303019465E-2</v>
      </c>
      <c r="BX66" s="47">
        <f>(SUMPRODUCT(--(BX$9=Quarterly_kt!$B$9:FC$9),Quarterly_kt!$B66:FC66)/INDEX(Fuel_Properties!$B$31:$IV$42,MATCH("D_Petrol_Premium",Fuel_Properties!$B$31:$B$42,0),MATCH(YEAR(BX$9),Fuel_Properties!$B$31:$EI$31,0)))/158.987295</f>
        <v>-0.17297769074869446</v>
      </c>
      <c r="BY66" s="47">
        <f>(SUMPRODUCT(--(BY$9=Quarterly_kt!$B$9:FC$9),Quarterly_kt!$B66:FC66)/INDEX(Fuel_Properties!$B$31:$IV$42,MATCH("D_Petrol_Premium",Fuel_Properties!$B$31:$B$42,0),MATCH(YEAR(BY$9),Fuel_Properties!$B$31:$EI$31,0)))/158.987295</f>
        <v>5.5357316356794084E-2</v>
      </c>
      <c r="BZ66" s="47">
        <f>(SUMPRODUCT(--(BZ$9=Quarterly_kt!$B$9:FC$9),Quarterly_kt!$B66:FC66)/INDEX(Fuel_Properties!$B$31:$IV$42,MATCH("D_Petrol_Premium",Fuel_Properties!$B$31:$B$42,0),MATCH(YEAR(BZ$9),Fuel_Properties!$B$31:$EI$31,0)))/158.987295</f>
        <v>-3.0489058516327654E-2</v>
      </c>
      <c r="CA66" s="47">
        <f>(SUMPRODUCT(--(CA$9=Quarterly_kt!$B$9:FC$9),Quarterly_kt!$B66:FC66)/INDEX(Fuel_Properties!$B$31:$IV$42,MATCH("D_Petrol_Premium",Fuel_Properties!$B$31:$B$42,0),MATCH(YEAR(CA$9),Fuel_Properties!$B$31:$EI$31,0)))/158.987295</f>
        <v>7.5734719526363486E-2</v>
      </c>
      <c r="CB66" s="47">
        <f>(SUMPRODUCT(--(CB$9=Quarterly_kt!$B$9:FC$9),Quarterly_kt!$B66:FC66)/INDEX(Fuel_Properties!$B$31:$IV$42,MATCH("D_Petrol_Premium",Fuel_Properties!$B$31:$B$42,0),MATCH(YEAR(CB$9),Fuel_Properties!$B$31:$EI$31,0)))/158.987295</f>
        <v>-7.2764730525329641E-2</v>
      </c>
      <c r="CC66" s="47">
        <f>(SUMPRODUCT(--(CC$9=Quarterly_kt!$B$9:FC$9),Quarterly_kt!$B66:FC66)/INDEX(Fuel_Properties!$B$31:$IV$42,MATCH("D_Petrol_Premium",Fuel_Properties!$B$31:$B$42,0),MATCH(YEAR(CC$9),Fuel_Properties!$B$31:$EI$31,0)))/158.987295</f>
        <v>0.30713929112120225</v>
      </c>
      <c r="CD66" s="47">
        <f>(SUMPRODUCT(--(CD$9=Quarterly_kt!$B$9:FC$9),Quarterly_kt!$B66:FC66)/INDEX(Fuel_Properties!$B$31:$IV$42,MATCH("D_Petrol_Premium",Fuel_Properties!$B$31:$B$42,0),MATCH(YEAR(CD$9),Fuel_Properties!$B$31:$EI$31,0)))/158.987295</f>
        <v>-0.17255656089523519</v>
      </c>
      <c r="CE66" s="47">
        <f>(SUMPRODUCT(--(CE$9=Quarterly_kt!$B$9:FC$9),Quarterly_kt!$B66:FC66)/INDEX(Fuel_Properties!$B$31:$IV$42,MATCH("D_Petrol_Premium",Fuel_Properties!$B$31:$B$42,0),MATCH(YEAR(CE$9),Fuel_Properties!$B$31:$EI$31,0)))/158.987295</f>
        <v>-2.496790912155411E-2</v>
      </c>
      <c r="CF66" s="47">
        <f>(SUMPRODUCT(--(CF$9=Quarterly_kt!$B$9:FC$9),Quarterly_kt!$B66:FC66)/INDEX(Fuel_Properties!$B$31:$IV$42,MATCH("D_Petrol_Premium",Fuel_Properties!$B$31:$B$42,0),MATCH(YEAR(CF$9),Fuel_Properties!$B$31:$EI$31,0)))/158.987295</f>
        <v>2.8053830473655125E-4</v>
      </c>
      <c r="CG66" s="47">
        <f>(SUMPRODUCT(--(CG$9=Quarterly_kt!$B$9:FC$9),Quarterly_kt!$B66:FC66)/INDEX(Fuel_Properties!$B$31:$IV$42,MATCH("D_Petrol_Premium",Fuel_Properties!$B$31:$B$42,0),MATCH(YEAR(CG$9),Fuel_Properties!$B$31:$EI$31,0)))/158.987295</f>
        <v>-0.13821187146688019</v>
      </c>
      <c r="CH66" s="47">
        <f>(SUMPRODUCT(--(CH$9=Quarterly_kt!$B$9:FC$9),Quarterly_kt!$B66:FC66)/INDEX(Fuel_Properties!$B$31:$IV$42,MATCH("D_Petrol_Premium",Fuel_Properties!$B$31:$B$42,0),MATCH(YEAR(CH$9),Fuel_Properties!$B$31:$EI$31,0)))/158.987295</f>
        <v>1.4035268250281155E-2</v>
      </c>
      <c r="CI66" s="47">
        <f>(SUMPRODUCT(--(CI$9=Quarterly_kt!$B$9:FC$9),Quarterly_kt!$B66:FC66)/INDEX(Fuel_Properties!$B$31:$IV$42,MATCH("D_Petrol_Premium",Fuel_Properties!$B$31:$B$42,0),MATCH(YEAR(CI$9),Fuel_Properties!$B$31:$EI$31,0)))/158.987295</f>
        <v>6.367962987665321E-2</v>
      </c>
      <c r="CJ66" s="47">
        <f>(SUMPRODUCT(--(CJ$9=Quarterly_kt!$B$9:FC$9),Quarterly_kt!$B66:FC66)/INDEX(Fuel_Properties!$B$31:$IV$42,MATCH("D_Petrol_Premium",Fuel_Properties!$B$31:$B$42,0),MATCH(YEAR(CJ$9),Fuel_Properties!$B$31:$EI$31,0)))/158.987295</f>
        <v>-0.1198122325891539</v>
      </c>
      <c r="CK66" s="47">
        <f>(SUMPRODUCT(--(CK$9=Quarterly_kt!$B$9:FC$9),Quarterly_kt!$B66:FC66)/INDEX(Fuel_Properties!$B$31:$IV$42,MATCH("D_Petrol_Premium",Fuel_Properties!$B$31:$B$42,0),MATCH(YEAR(CK$9),Fuel_Properties!$B$31:$EI$31,0)))/158.987295</f>
        <v>5.0381276736676403E-2</v>
      </c>
      <c r="CL66" s="47">
        <f>(SUMPRODUCT(--(CL$9=Quarterly_kt!$B$9:FC$9),Quarterly_kt!$B66:FC66)/INDEX(Fuel_Properties!$B$31:$IV$42,MATCH("D_Petrol_Premium",Fuel_Properties!$B$31:$B$42,0),MATCH(YEAR(CL$9),Fuel_Properties!$B$31:$EI$31,0)))/158.987295</f>
        <v>1.777973118755297E-2</v>
      </c>
      <c r="CM66" s="47">
        <f>(SUMPRODUCT(--(CM$9=Quarterly_kt!$B$9:FC$9),Quarterly_kt!$B66:FC66)/INDEX(Fuel_Properties!$B$31:$IV$42,MATCH("D_Petrol_Premium",Fuel_Properties!$B$31:$B$42,0),MATCH(YEAR(CM$9),Fuel_Properties!$B$31:$EI$31,0)))/158.987295</f>
        <v>-2.8987966983083494E-2</v>
      </c>
      <c r="CN66" s="47">
        <f>(SUMPRODUCT(--(CN$9=Quarterly_kt!$B$9:FC$9),Quarterly_kt!$B66:FC66)/INDEX(Fuel_Properties!$B$31:$IV$42,MATCH("D_Petrol_Premium",Fuel_Properties!$B$31:$B$42,0),MATCH(YEAR(CN$9),Fuel_Properties!$B$31:$EI$31,0)))/158.987295</f>
        <v>2.9871949865766662E-2</v>
      </c>
      <c r="CO66" s="47">
        <f>(SUMPRODUCT(--(CO$9=Quarterly_kt!$B$9:FC$9),Quarterly_kt!$B66:FC66)/INDEX(Fuel_Properties!$B$31:$IV$42,MATCH("D_Petrol_Premium",Fuel_Properties!$B$31:$B$42,0),MATCH(YEAR(CO$9),Fuel_Properties!$B$31:$EI$31,0)))/158.987295</f>
        <v>6.0711277225790053E-3</v>
      </c>
      <c r="CP66" s="47">
        <f>(SUMPRODUCT(--(CP$9=Quarterly_kt!$B$9:FC$9),Quarterly_kt!$B66:FC66)/INDEX(Fuel_Properties!$B$31:$IV$42,MATCH("D_Petrol_Premium",Fuel_Properties!$B$31:$B$42,0),MATCH(YEAR(CP$9),Fuel_Properties!$B$31:$EI$31,0)))/158.987295</f>
        <v>7.57970405381167E-2</v>
      </c>
      <c r="CQ66" s="47">
        <f>(SUMPRODUCT(--(CQ$9=Quarterly_kt!$B$9:FC$9),Quarterly_kt!$B66:FC66)/INDEX(Fuel_Properties!$B$31:$IV$42,MATCH("D_Petrol_Premium",Fuel_Properties!$B$31:$B$42,0),MATCH(YEAR(CQ$9),Fuel_Properties!$B$31:$EI$31,0)))/158.987295</f>
        <v>-6.5986341856437092E-2</v>
      </c>
      <c r="CR66" s="47">
        <f>(SUMPRODUCT(--(CR$9=Quarterly_kt!$B$9:FC$9),Quarterly_kt!$B66:FC66)/INDEX(Fuel_Properties!$B$31:$IV$42,MATCH("D_Petrol_Premium",Fuel_Properties!$B$31:$B$42,0),MATCH(YEAR(CR$9),Fuel_Properties!$B$31:$EI$31,0)))/158.987295</f>
        <v>7.6348109570449296E-2</v>
      </c>
      <c r="CS66" s="47">
        <f>(SUMPRODUCT(--(CS$9=Quarterly_kt!$B$9:FC$9),Quarterly_kt!$B66:FC66)/INDEX(Fuel_Properties!$B$31:$IV$42,MATCH("D_Petrol_Premium",Fuel_Properties!$B$31:$B$42,0),MATCH(YEAR(CS$9),Fuel_Properties!$B$31:$EI$31,0)))/158.987295</f>
        <v>-4.7341839595849561E-3</v>
      </c>
      <c r="CT66" s="47">
        <f>(SUMPRODUCT(--(CT$9=Quarterly_kt!$B$9:FC$9),Quarterly_kt!$B66:FC66)/INDEX(Fuel_Properties!$B$31:$IV$42,MATCH("D_Petrol_Premium",Fuel_Properties!$B$31:$B$42,0),MATCH(YEAR(CT$9),Fuel_Properties!$B$31:$EI$31,0)))/158.987295</f>
        <v>8.7205139026404949E-2</v>
      </c>
      <c r="CU66" s="47">
        <f>(SUMPRODUCT(--(CU$9=Quarterly_kt!$B$9:FC$9),Quarterly_kt!$B66:FC66)/INDEX(Fuel_Properties!$B$31:$IV$42,MATCH("D_Petrol_Premium",Fuel_Properties!$B$31:$B$42,0),MATCH(YEAR(CU$9),Fuel_Properties!$B$31:$EI$31,0)))/158.987295</f>
        <v>7.2801238512030214E-2</v>
      </c>
      <c r="CV66" s="47">
        <f>(SUMPRODUCT(--(CV$9=Quarterly_kt!$B$9:FC$9),Quarterly_kt!$B66:FC66)/INDEX(Fuel_Properties!$B$31:$IV$42,MATCH("D_Petrol_Premium",Fuel_Properties!$B$31:$B$42,0),MATCH(YEAR(CV$9),Fuel_Properties!$B$31:$EI$31,0)))/158.987295</f>
        <v>-0.20215358758858012</v>
      </c>
      <c r="CW66" s="47">
        <f>(SUMPRODUCT(--(CW$9=Quarterly_kt!$B$9:FC$9),Quarterly_kt!$B66:FC66)/INDEX(Fuel_Properties!$B$31:$IV$42,MATCH("D_Petrol_Premium",Fuel_Properties!$B$31:$B$42,0),MATCH(YEAR(CW$9),Fuel_Properties!$B$31:$EI$31,0)))/158.987295</f>
        <v>0.18908030144042939</v>
      </c>
      <c r="CX66" s="47">
        <f>(SUMPRODUCT(--(CX$9=Quarterly_kt!$B$9:FC$9),Quarterly_kt!$B66:FC66)/INDEX(Fuel_Properties!$B$31:$IV$42,MATCH("D_Petrol_Premium",Fuel_Properties!$B$31:$B$42,0),MATCH(YEAR(CX$9),Fuel_Properties!$B$31:$EI$31,0)))/158.987295</f>
        <v>-8.095360387729654E-2</v>
      </c>
      <c r="CY66" s="47">
        <f>(SUMPRODUCT(--(CY$9=Quarterly_kt!$B$9:FC$9),Quarterly_kt!$B66:FC66)/INDEX(Fuel_Properties!$B$31:$IV$42,MATCH("D_Petrol_Premium",Fuel_Properties!$B$31:$B$42,0),MATCH(YEAR(CY$9),Fuel_Properties!$B$31:$EI$31,0)))/158.987295</f>
        <v>2.0984882274395059E-2</v>
      </c>
      <c r="CZ66" s="47">
        <f>(SUMPRODUCT(--(CZ$9=Quarterly_kt!$B$9:FC$9),Quarterly_kt!$B66:FC66)/INDEX(Fuel_Properties!$B$31:$IV$42,MATCH("D_Petrol_Premium",Fuel_Properties!$B$31:$B$42,0),MATCH(YEAR(CZ$9),Fuel_Properties!$B$31:$EI$31,0)))/158.987295</f>
        <v>-0.1508809699299706</v>
      </c>
      <c r="DA66" s="47">
        <f>(SUMPRODUCT(--(DA$9=Quarterly_kt!$B$9:FC$9),Quarterly_kt!$B66:FC66)/INDEX(Fuel_Properties!$B$31:$IV$42,MATCH("D_Petrol_Premium",Fuel_Properties!$B$31:$B$42,0),MATCH(YEAR(DA$9),Fuel_Properties!$B$31:$EI$31,0)))/158.987295</f>
        <v>-1.3219808587009569E-2</v>
      </c>
      <c r="DB66" s="47">
        <f>(SUMPRODUCT(--(DB$9=Quarterly_kt!$B$9:FC$9),Quarterly_kt!$B66:FC66)/INDEX(Fuel_Properties!$B$31:$IV$42,MATCH("D_Petrol_Premium",Fuel_Properties!$B$31:$B$42,0),MATCH(YEAR(DB$9),Fuel_Properties!$B$31:$EI$31,0)))/158.987295</f>
        <v>9.3271603358500682E-2</v>
      </c>
      <c r="DC66" s="47">
        <f>(SUMPRODUCT(--(DC$9=Quarterly_kt!$B$9:FC$9),Quarterly_kt!$B66:FC66)/INDEX(Fuel_Properties!$B$31:$IV$42,MATCH("D_Petrol_Premium",Fuel_Properties!$B$31:$B$42,0),MATCH(YEAR(DC$9),Fuel_Properties!$B$31:$EI$31,0)))/158.987295</f>
        <v>3.7108595009119331E-2</v>
      </c>
      <c r="DD66" s="47">
        <f>(SUMPRODUCT(--(DD$9=Quarterly_kt!$B$9:FC$9),Quarterly_kt!$B66:FC66)/INDEX(Fuel_Properties!$B$31:$IV$42,MATCH("D_Petrol_Premium",Fuel_Properties!$B$31:$B$42,0),MATCH(YEAR(DD$9),Fuel_Properties!$B$31:$EI$31,0)))/158.987295</f>
        <v>-5.0520034669872448E-2</v>
      </c>
      <c r="DE66" s="47">
        <f>(SUMPRODUCT(--(DE$9=Quarterly_kt!$B$9:FC$9),Quarterly_kt!$B66:FC66)/INDEX(Fuel_Properties!$B$31:$IV$42,MATCH("D_Petrol_Premium",Fuel_Properties!$B$31:$B$42,0),MATCH(YEAR(DE$9),Fuel_Properties!$B$31:$EI$31,0)))/158.987295</f>
        <v>3.0073632253571951E-2</v>
      </c>
      <c r="DF66" s="47">
        <f>(SUMPRODUCT(--(DF$9=Quarterly_kt!$B$9:FC$9),Quarterly_kt!$B66:FC66)/INDEX(Fuel_Properties!$B$31:$IV$42,MATCH("D_Petrol_Premium",Fuel_Properties!$B$31:$B$42,0),MATCH(YEAR(DF$9),Fuel_Properties!$B$31:$EI$31,0)))/158.987295</f>
        <v>2.8655383645397461E-2</v>
      </c>
      <c r="DG66" s="47">
        <f>(SUMPRODUCT(--(DG$9=Quarterly_kt!$B$9:FC$9),Quarterly_kt!$B66:FC66)/INDEX(Fuel_Properties!$B$31:$IV$42,MATCH("D_Petrol_Premium",Fuel_Properties!$B$31:$B$42,0),MATCH(YEAR(DG$9),Fuel_Properties!$B$31:$EI$31,0)))/158.987295</f>
        <v>-1.9562408922403775E-2</v>
      </c>
      <c r="DH66" s="47">
        <f>(SUMPRODUCT(--(DH$9=Quarterly_kt!$B$9:FC$9),Quarterly_kt!$B66:FC66)/INDEX(Fuel_Properties!$B$31:$IV$42,MATCH("D_Petrol_Premium",Fuel_Properties!$B$31:$B$42,0),MATCH(YEAR(DH$9),Fuel_Properties!$B$31:$EI$31,0)))/158.987295</f>
        <v>7.0724990551871827E-2</v>
      </c>
      <c r="DI66" s="47">
        <f>(SUMPRODUCT(--(DI$9=Quarterly_kt!$B$9:FC$9),Quarterly_kt!$B66:FC66)/INDEX(Fuel_Properties!$B$31:$IV$42,MATCH("D_Petrol_Premium",Fuel_Properties!$B$31:$B$42,0),MATCH(YEAR(DI$9),Fuel_Properties!$B$31:$EI$31,0)))/158.987295</f>
        <v>3.4436513446346635E-2</v>
      </c>
      <c r="DJ66" s="47">
        <f>(SUMPRODUCT(--(DJ$9=Quarterly_kt!$B$9:FC$9),Quarterly_kt!$B66:FC66)/INDEX(Fuel_Properties!$B$31:$IV$42,MATCH("D_Petrol_Premium",Fuel_Properties!$B$31:$B$42,0),MATCH(YEAR(DJ$9),Fuel_Properties!$B$31:$EI$31,0)))/158.987295</f>
        <v>-1.4960797767565764E-2</v>
      </c>
      <c r="DK66" s="47">
        <f>(SUMPRODUCT(--(DK$9=Quarterly_kt!$B$9:FC$9),Quarterly_kt!$B66:FC66)/INDEX(Fuel_Properties!$B$31:$IV$42,MATCH("D_Petrol_Premium",Fuel_Properties!$B$31:$B$42,0),MATCH(YEAR(DK$9),Fuel_Properties!$B$31:$EI$31,0)))/158.987295</f>
        <v>1.3028222554828984E-2</v>
      </c>
      <c r="DL66" s="47">
        <f>(SUMPRODUCT(--(DL$9=Quarterly_kt!$B$9:FC$9),Quarterly_kt!$B66:FC66)/INDEX(Fuel_Properties!$B$31:$IV$42,MATCH("D_Petrol_Premium",Fuel_Properties!$B$31:$B$42,0),MATCH(YEAR(DL$9),Fuel_Properties!$B$31:$EI$31,0)))/158.987295</f>
        <v>5.1146602612947498E-3</v>
      </c>
      <c r="DM66" s="47">
        <f>(SUMPRODUCT(--(DM$9=Quarterly_kt!$B$9:FC$9),Quarterly_kt!$B66:FC66)/INDEX(Fuel_Properties!$B$31:$IV$42,MATCH("D_Petrol_Premium",Fuel_Properties!$B$31:$B$42,0),MATCH(YEAR(DM$9),Fuel_Properties!$B$31:$EI$31,0)))/158.987295</f>
        <v>4.5590448876329209E-2</v>
      </c>
      <c r="DN66" s="47">
        <f>(SUMPRODUCT(--(DN$9=Quarterly_kt!$B$9:FC$9),Quarterly_kt!$B66:FC66)/INDEX(Fuel_Properties!$B$31:$IV$42,MATCH("D_Petrol_Premium",Fuel_Properties!$B$31:$B$42,0),MATCH(YEAR(DN$9),Fuel_Properties!$B$31:$EI$31,0)))/158.987295</f>
        <v>-6.0354089776453656E-3</v>
      </c>
      <c r="DO66" s="47">
        <f>(SUMPRODUCT(--(DO$9=Quarterly_kt!$B$9:FC$9),Quarterly_kt!$B66:FC66)/INDEX(Fuel_Properties!$B$31:$IV$42,MATCH("D_Petrol_Premium",Fuel_Properties!$B$31:$B$42,0),MATCH(YEAR(DO$9),Fuel_Properties!$B$31:$EI$31,0)))/158.987295</f>
        <v>5.2492284684527546E-2</v>
      </c>
      <c r="DP66" s="47">
        <f>(SUMPRODUCT(--(DP$9=Quarterly_kt!$B$9:FC$9),Quarterly_kt!$B66:FC66)/INDEX(Fuel_Properties!$B$31:$IV$42,MATCH("D_Petrol_Premium",Fuel_Properties!$B$31:$B$42,0),MATCH(YEAR(DP$9),Fuel_Properties!$B$31:$EI$31,0)))/158.987295</f>
        <v>-2.9288752232644835E-2</v>
      </c>
      <c r="DQ66" s="47">
        <f>(SUMPRODUCT(--(DQ$9=Quarterly_kt!$B$9:FC$9),Quarterly_kt!$B66:FC66)/INDEX(Fuel_Properties!$B$31:$IV$42,MATCH("D_Petrol_Premium",Fuel_Properties!$B$31:$B$42,0),MATCH(YEAR(DQ$9),Fuel_Properties!$B$31:$EI$31,0)))/158.987295</f>
        <v>2.7877446144337091E-2</v>
      </c>
      <c r="DR66" s="47">
        <f>(SUMPRODUCT(--(DR$9=Quarterly_kt!$B$9:FC$9),Quarterly_kt!$B66:FC66)/INDEX(Fuel_Properties!$B$31:$IV$42,MATCH("D_Petrol_Premium",Fuel_Properties!$B$31:$B$42,0),MATCH(YEAR(DR$9),Fuel_Properties!$B$31:$EI$31,0)))/158.987295</f>
        <v>1.8677029538678641E-2</v>
      </c>
      <c r="DS66" s="47">
        <f>(SUMPRODUCT(--(DS$9=Quarterly_kt!$B$9:FC$9),Quarterly_kt!$B66:FC66)/INDEX(Fuel_Properties!$B$31:$IV$42,MATCH("D_Petrol_Premium",Fuel_Properties!$B$31:$B$42,0),MATCH(YEAR(DS$9),Fuel_Properties!$B$31:$EI$31,0)))/158.987295</f>
        <v>1.7693150304051816E-2</v>
      </c>
      <c r="DT66" s="47">
        <f>(SUMPRODUCT(--(DT$9=Quarterly_kt!$B$9:FC$9),Quarterly_kt!$B66:FC66)/INDEX(Fuel_Properties!$B$31:$IV$42,MATCH("D_Petrol_Premium",Fuel_Properties!$B$31:$B$42,0),MATCH(YEAR(DT$9),Fuel_Properties!$B$31:$EI$31,0)))/158.987295</f>
        <v>2.6573077294539667E-2</v>
      </c>
      <c r="DU66" s="47">
        <f>(SUMPRODUCT(--(DU$9=Quarterly_kt!$B$9:FC$9),Quarterly_kt!$B66:FC66)/INDEX(Fuel_Properties!$B$31:$IV$42,MATCH("D_Petrol_Premium",Fuel_Properties!$B$31:$B$42,0),MATCH(YEAR(DU$9),Fuel_Properties!$B$31:$EI$31,0)))/158.987295</f>
        <v>3.013338605035026E-2</v>
      </c>
      <c r="DV66" s="47">
        <f>(SUMPRODUCT(--(DV$9=Quarterly_kt!$B$9:FC$9),Quarterly_kt!$B66:FC66)/INDEX(Fuel_Properties!$B$31:$IV$42,MATCH("D_Petrol_Premium",Fuel_Properties!$B$31:$B$42,0),MATCH(YEAR(DV$9),Fuel_Properties!$B$31:$EI$31,0)))/158.987295</f>
        <v>-1.909109739406134E-2</v>
      </c>
      <c r="DW66" s="47">
        <f>(SUMPRODUCT(--(DW$9=Quarterly_kt!$B$9:FC$9),Quarterly_kt!$B66:FC66)/INDEX(Fuel_Properties!$B$31:$IV$42,MATCH("D_Petrol_Premium",Fuel_Properties!$B$31:$B$42,0),MATCH(YEAR(DW$9),Fuel_Properties!$B$31:$EI$31,0)))/158.987295</f>
        <v>7.2800494970693186E-2</v>
      </c>
      <c r="DX66" s="47">
        <f>(SUMPRODUCT(--(DX$9=Quarterly_kt!$B$9:FC$9),Quarterly_kt!$B66:FC66)/INDEX(Fuel_Properties!$B$31:$IV$42,MATCH("D_Petrol_Premium",Fuel_Properties!$B$31:$B$42,0),MATCH(YEAR(DX$9),Fuel_Properties!$B$31:$EI$31,0)))/158.987295</f>
        <v>-5.1040659597356854E-2</v>
      </c>
      <c r="DY66" s="47">
        <f>(SUMPRODUCT(--(DY$9=Quarterly_kt!$B$9:FC$9),Quarterly_kt!$B66:FC66)/INDEX(Fuel_Properties!$B$31:$IV$42,MATCH("D_Petrol_Premium",Fuel_Properties!$B$31:$B$42,0),MATCH(YEAR(DY$9),Fuel_Properties!$B$31:$EI$31,0)))/158.987295</f>
        <v>-0.21567418528435658</v>
      </c>
      <c r="DZ66" s="47">
        <f>(SUMPRODUCT(--(DZ$9=Quarterly_kt!$B$9:FC$9),Quarterly_kt!$B66:FC66)/INDEX(Fuel_Properties!$B$31:$IV$42,MATCH("D_Petrol_Premium",Fuel_Properties!$B$31:$B$42,0),MATCH(YEAR(DZ$9),Fuel_Properties!$B$31:$EI$31,0)))/158.987295</f>
        <v>-1.5926146598763146E-4</v>
      </c>
      <c r="EA66" s="47">
        <f>(SUMPRODUCT(--(EA$9=Quarterly_kt!$B$9:FC$9),Quarterly_kt!$B66:FC66)/INDEX(Fuel_Properties!$B$31:$IV$42,MATCH("D_Petrol_Premium",Fuel_Properties!$B$31:$B$42,0),MATCH(YEAR(EA$9),Fuel_Properties!$B$31:$EI$31,0)))/158.987295</f>
        <v>5.9957750853132659E-2</v>
      </c>
      <c r="EB66" s="47">
        <f>(SUMPRODUCT(--(EB$9=Quarterly_kt!$B$9:FC$9),Quarterly_kt!$B66:FC66)/INDEX(Fuel_Properties!$B$31:$IV$42,MATCH("D_Petrol_Premium",Fuel_Properties!$B$31:$B$42,0),MATCH(YEAR(EB$9),Fuel_Properties!$B$31:$EI$31,0)))/158.987295</f>
        <v>-8.7174697172178188E-4</v>
      </c>
      <c r="EC66" s="47">
        <f>(SUMPRODUCT(--(EC$9=Quarterly_kt!$B$9:FC$9),Quarterly_kt!$B66:FC66)/INDEX(Fuel_Properties!$B$31:$IV$42,MATCH("D_Petrol_Premium",Fuel_Properties!$B$31:$B$42,0),MATCH(YEAR(EC$9),Fuel_Properties!$B$31:$EI$31,0)))/158.987295</f>
        <v>2.6655340096877239E-3</v>
      </c>
      <c r="ED66" s="47">
        <f>(SUMPRODUCT(--(ED$9=Quarterly_kt!$B$9:FC$9),Quarterly_kt!$B66:FC66)/INDEX(Fuel_Properties!$B$31:$IV$42,MATCH("D_Petrol_Premium",Fuel_Properties!$B$31:$B$42,0),MATCH(YEAR(ED$9),Fuel_Properties!$B$31:$EI$31,0)))/158.987295</f>
        <v>7.3182070459072617E-3</v>
      </c>
      <c r="EE66" s="47">
        <f>(SUMPRODUCT(--(EE$9=Quarterly_kt!$B$9:FC$9),Quarterly_kt!$B66:FC66)/INDEX(Fuel_Properties!$B$31:$IV$42,MATCH("D_Petrol_Premium",Fuel_Properties!$B$31:$B$42,0),MATCH(YEAR(EE$9),Fuel_Properties!$B$31:$EI$31,0)))/158.987295</f>
        <v>-5.1219066495410805E-3</v>
      </c>
      <c r="EF66" s="47">
        <f>(SUMPRODUCT(--(EF$9=Quarterly_kt!$B$9:FC$9),Quarterly_kt!$B66:FC66)/INDEX(Fuel_Properties!$B$31:$IV$42,MATCH("D_Petrol_Premium",Fuel_Properties!$B$31:$B$42,0),MATCH(YEAR(EF$9),Fuel_Properties!$B$31:$EI$31,0)))/158.987295</f>
        <v>1.3219716507898896E-2</v>
      </c>
      <c r="EG66" s="47">
        <f>(SUMPRODUCT(--(EG$9=Quarterly_kt!$B$9:FC$9),Quarterly_kt!$B66:FC66)/INDEX(Fuel_Properties!$B$31:$IV$42,MATCH("D_Petrol_Premium",Fuel_Properties!$B$31:$B$42,0),MATCH(YEAR(EG$9),Fuel_Properties!$B$31:$EI$31,0)))/158.987295</f>
        <v>6.9292439222759933E-2</v>
      </c>
      <c r="EH66" s="47">
        <f>(SUMPRODUCT(--(EH$9=Quarterly_kt!$B$9:FC$9),Quarterly_kt!$B66:FC66)/INDEX(Fuel_Properties!$B$31:$IV$42,MATCH("D_Petrol_Premium",Fuel_Properties!$B$31:$B$42,0),MATCH(YEAR(EH$9),Fuel_Properties!$B$31:$EI$31,0)))/158.987295</f>
        <v>3.0644069047722194E-3</v>
      </c>
      <c r="EI66" s="47">
        <f>(SUMPRODUCT(--(EI$9=Quarterly_kt!$B$9:FC$9),Quarterly_kt!$B66:FC66)/INDEX(Fuel_Properties!$B$31:$IV$42,MATCH("D_Petrol_Premium",Fuel_Properties!$B$31:$B$42,0),MATCH(YEAR(EI$9),Fuel_Properties!$B$31:$EI$31,0)))/158.987295</f>
        <v>1.1873533020670566E-2</v>
      </c>
      <c r="EJ66" s="47">
        <f>(SUMPRODUCT(--(EJ$9=Quarterly_kt!$B$9:FC$9),Quarterly_kt!$B66:FC66)/INDEX(Fuel_Properties!$B$31:$IV$42,MATCH("D_Petrol_Premium",Fuel_Properties!$B$31:$B$42,0),MATCH(YEAR(EJ$9),Fuel_Properties!$B$31:$EI$31,0)))/158.987295</f>
        <v>-8.3448726447666557E-2</v>
      </c>
      <c r="EK66" s="47">
        <f>(SUMPRODUCT(--(EK$9=Quarterly_kt!$B$9:FC$9),Quarterly_kt!$B66:FC66)/INDEX(Fuel_Properties!$B$31:$IV$42,MATCH("D_Petrol_Premium",Fuel_Properties!$B$31:$B$42,0),MATCH(YEAR(EK$9),Fuel_Properties!$B$31:$EI$31,0)))/158.987295</f>
        <v>0.12123194509642489</v>
      </c>
      <c r="EL66" s="47">
        <f>(SUMPRODUCT(--(EL$9=Quarterly_kt!$B$9:FC$9),Quarterly_kt!$B66:FC66)/INDEX(Fuel_Properties!$B$31:$IV$42,MATCH("D_Petrol_Premium",Fuel_Properties!$B$31:$B$42,0),MATCH(YEAR(EL$9),Fuel_Properties!$B$31:$EI$31,0)))/158.987295</f>
        <v>-8.0213544234405479E-3</v>
      </c>
      <c r="EM66" s="47">
        <f>(SUMPRODUCT(--(EM$9=Quarterly_kt!$B$9:FC$9),Quarterly_kt!$B66:FC66)/INDEX(Fuel_Properties!$B$31:$IV$42,MATCH("D_Petrol_Premium",Fuel_Properties!$B$31:$B$42,0),MATCH(YEAR(EM$9),Fuel_Properties!$B$31:$EI$31,0)))/158.987295</f>
        <v>0.1179614833403328</v>
      </c>
      <c r="EN66" s="47">
        <f>(SUMPRODUCT(--(EN$9=Quarterly_kt!$B$9:FC$9),Quarterly_kt!$B66:FC66)/INDEX(Fuel_Properties!$B$31:$IV$42,MATCH("D_Petrol_Premium",Fuel_Properties!$B$31:$B$42,0),MATCH(YEAR(EN$9),Fuel_Properties!$B$31:$EI$31,0)))/158.987295</f>
        <v>-8.0725116468241626E-2</v>
      </c>
      <c r="EO66" s="47">
        <f>(SUMPRODUCT(--(EO$9=Quarterly_kt!$B$9:FC$9),Quarterly_kt!$B66:FC66)/INDEX(Fuel_Properties!$B$31:$IV$42,MATCH("D_Petrol_Premium",Fuel_Properties!$B$31:$B$42,0),MATCH(YEAR(EO$9),Fuel_Properties!$B$31:$EI$31,0)))/158.987295</f>
        <v>0.13152341887620453</v>
      </c>
      <c r="EP66" s="47">
        <f>(SUMPRODUCT(--(EP$9=Quarterly_kt!$B$9:FC$9),Quarterly_kt!$B66:FC66)/INDEX(Fuel_Properties!$B$31:$IV$42,MATCH("D_Petrol_Premium",Fuel_Properties!$B$31:$B$42,0),MATCH(YEAR(EP$9),Fuel_Properties!$B$31:$EI$31,0)))/158.987295</f>
        <v>2.3791095466338414E-2</v>
      </c>
      <c r="EQ66" s="47">
        <f>(SUMPRODUCT(--(EQ$9=Quarterly_kt!$B$9:FC$9),Quarterly_kt!$B66:FC66)/INDEX(Fuel_Properties!$B$31:$IV$42,MATCH("D_Petrol_Premium",Fuel_Properties!$B$31:$B$42,0),MATCH(YEAR(EQ$9),Fuel_Properties!$B$31:$EI$31,0)))/158.987295</f>
        <v>8.5560790669712648E-3</v>
      </c>
      <c r="ER66" s="47">
        <f>(SUMPRODUCT(--(ER$9=Quarterly_kt!$B$9:FC$9),Quarterly_kt!$B66:FC66)/INDEX(Fuel_Properties!$B$31:$IV$42,MATCH("D_Petrol_Premium",Fuel_Properties!$B$31:$B$42,0),MATCH(YEAR(ER$9),Fuel_Properties!$B$31:$EI$31,0)))/158.987295</f>
        <v>-3.5944148073129935E-2</v>
      </c>
      <c r="ES66" s="47">
        <f>(SUMPRODUCT(--(ES$9=Quarterly_kt!$B$9:FC$9),Quarterly_kt!$B66:FC66)/INDEX(Fuel_Properties!$B$31:$IV$42,MATCH("D_Petrol_Premium",Fuel_Properties!$B$31:$B$42,0),MATCH(YEAR(ES$9),Fuel_Properties!$B$31:$EI$31,0)))/158.987295</f>
        <v>0.1383798404944471</v>
      </c>
      <c r="ET66" s="47">
        <f>(SUMPRODUCT(--(ET$9=Quarterly_kt!$B$9:FC$9),Quarterly_kt!$B66:FC66)/INDEX(Fuel_Properties!$B$31:$IV$42,MATCH("D_Petrol_Premium",Fuel_Properties!$B$31:$B$42,0),MATCH(YEAR(ET$9),Fuel_Properties!$B$31:$EI$31,0)))/158.987295</f>
        <v>-8.1693586107526965E-3</v>
      </c>
      <c r="EU66" s="47">
        <f>(SUMPRODUCT(--(EU$9=Quarterly_kt!$B$9:FC$9),Quarterly_kt!$B66:FC66)/INDEX(Fuel_Properties!$B$31:$IV$42,MATCH("D_Petrol_Premium",Fuel_Properties!$B$31:$B$42,0),MATCH(YEAR(EU$9),Fuel_Properties!$B$31:$EI$31,0)))/158.987295</f>
        <v>-1.9703119628969673E-2</v>
      </c>
      <c r="EV66" s="47">
        <f>(SUMPRODUCT(--(EV$9=Quarterly_kt!$B$9:FC$9),Quarterly_kt!$B66:FC66)/INDEX(Fuel_Properties!$B$31:$IV$42,MATCH("D_Petrol_Premium",Fuel_Properties!$B$31:$B$42,0),MATCH(YEAR(EV$9),Fuel_Properties!$B$31:$EI$31,0)))/158.987295</f>
        <v>-8.2038620234910382E-3</v>
      </c>
      <c r="EW66" s="47">
        <f>(SUMPRODUCT(--(EW$9=Quarterly_kt!$B$9:FC$9),Quarterly_kt!$B66:FC66)/INDEX(Fuel_Properties!$B$31:$IV$42,MATCH("D_Petrol_Premium",Fuel_Properties!$B$31:$B$42,0),MATCH(YEAR(EW$9),Fuel_Properties!$B$31:$EI$31,0)))/158.987295</f>
        <v>-5.5306934989827264E-3</v>
      </c>
      <c r="EX66" s="47">
        <f>(SUMPRODUCT(--(EX$9=Quarterly_kt!$B$9:FC$9),Quarterly_kt!$B66:FC66)/INDEX(Fuel_Properties!$B$31:$IV$42,MATCH("D_Petrol_Premium",Fuel_Properties!$B$31:$B$42,0),MATCH(YEAR(EX$9),Fuel_Properties!$B$31:$EI$31,0)))/158.987295</f>
        <v>0.23216363965438894</v>
      </c>
      <c r="EY66" s="47">
        <f>(SUMPRODUCT(--(EY$9=Quarterly_kt!$B$9:FC$9),Quarterly_kt!$B66:FC66)/INDEX(Fuel_Properties!$B$31:$IV$42,MATCH("D_Petrol_Premium",Fuel_Properties!$B$31:$B$42,0),MATCH(YEAR(EY$9),Fuel_Properties!$B$31:$EI$31,0)))/158.987295</f>
        <v>0.20465279806862136</v>
      </c>
      <c r="EZ66" s="47">
        <f>(SUMPRODUCT(--(EZ$9=Quarterly_kt!$B$9:FC$9),Quarterly_kt!$B66:FC66)/INDEX(Fuel_Properties!$B$31:$IV$42,MATCH("D_Petrol_Premium",Fuel_Properties!$B$31:$B$42,0),MATCH(YEAR(EZ$9),Fuel_Properties!$B$31:$EI$31,0)))/158.987295</f>
        <v>5.1463233863308866E-2</v>
      </c>
      <c r="FA66" s="47">
        <f>(SUMPRODUCT(--(FA$9=Quarterly_kt!$B$9:FC$9),Quarterly_kt!$B66:FC66)/INDEX(Fuel_Properties!$B$31:$IV$42,MATCH("D_Petrol_Premium",Fuel_Properties!$B$31:$B$42,0),MATCH(YEAR(FA$9),Fuel_Properties!$B$31:$EI$31,0)))/158.987295</f>
        <v>0.33023920242781141</v>
      </c>
      <c r="FB66" s="47">
        <f>(SUMPRODUCT(--(FB$9=Quarterly_kt!$B$9:FC$9),Quarterly_kt!$B66:FC66)/INDEX(Fuel_Properties!$B$31:$IV$42,MATCH("D_Petrol_Premium",Fuel_Properties!$B$31:$B$42,0),MATCH(YEAR(FB$9),Fuel_Properties!$B$31:$EI$31,0)))/158.987295</f>
        <v>0.36650720301667694</v>
      </c>
      <c r="FC66" s="47">
        <f>(SUMPRODUCT(--(FC$9=Quarterly_kt!$B$9:FC$9),Quarterly_kt!$B66:FC66)/INDEX(Fuel_Properties!$B$31:$IV$42,MATCH("D_Petrol_Premium",Fuel_Properties!$B$31:$B$42,0),MATCH(YEAR(FC$9),Fuel_Properties!$B$31:$EI$31,0)))/158.987295</f>
        <v>0.31207793511668919</v>
      </c>
      <c r="FD66" s="47">
        <f>(SUMPRODUCT(--(FD$9=Quarterly_kt!$B$9:FD$9),Quarterly_kt!$B66:FD66)/INDEX(Fuel_Properties!$B$31:$IV$42,MATCH("D_Petrol_Premium",Fuel_Properties!$B$31:$B$42,0),MATCH(YEAR(FD$9),Fuel_Properties!$B$31:$EI$31,0)))/158.987295</f>
        <v>0.25634673256785911</v>
      </c>
      <c r="FE66" s="47">
        <f>(SUMPRODUCT(--(FE$9=Quarterly_kt!$B$9:FF$9),Quarterly_kt!$B66:FF66)/INDEX(Fuel_Properties!$B$31:$IV$42,MATCH("D_Petrol_Premium",Fuel_Properties!$B$31:$B$42,0),MATCH(YEAR(FE$9),Fuel_Properties!$B$31:$EI$31,0)))/158.987295</f>
        <v>0.253054097843045</v>
      </c>
      <c r="FF66" s="47">
        <f>(SUMPRODUCT(--(FF$9=Quarterly_kt!$B$9:FF$9),Quarterly_kt!$B66:FF66)/INDEX(Fuel_Properties!$B$31:$IV$42,MATCH("D_Petrol_Premium",Fuel_Properties!$B$31:$B$42,0),MATCH(YEAR(FF$9),Fuel_Properties!$B$31:$EI$31,0)))/158.987295</f>
        <v>0.50332716047518689</v>
      </c>
      <c r="FG66" s="47">
        <f>(SUMPRODUCT(--(FG$9=Quarterly_kt!$B$9:FG$9),Quarterly_kt!$B66:FG66)/INDEX(Fuel_Properties!$B$31:$IV$42,MATCH("D_Petrol_Premium",Fuel_Properties!$B$31:$B$42,0),MATCH(YEAR(FG$9),Fuel_Properties!$B$31:$EI$31,0)))/158.987295</f>
        <v>2.7190130847790567E-2</v>
      </c>
      <c r="FH66" s="47">
        <f>(SUMPRODUCT(--(FH$9=Quarterly_kt!$B$9:FI$9),Quarterly_kt!$B66:FI66)/INDEX(Fuel_Properties!$B$31:$IV$42,MATCH("D_Petrol_Premium",Fuel_Properties!$B$31:$B$42,0),MATCH(YEAR(FH$9),Fuel_Properties!$B$31:$EI$31,0)))/158.987295</f>
        <v>0.19252420850907853</v>
      </c>
      <c r="FI66" s="47">
        <f>(SUMPRODUCT(--(FI$9=Quarterly_kt!$B$9:FI$9),Quarterly_kt!$B66:FI66)/INDEX(Fuel_Properties!$B$31:$IV$42,MATCH("D_Petrol_Premium",Fuel_Properties!$B$31:$B$42,0),MATCH(YEAR(FI$9),Fuel_Properties!$B$31:$EI$31,0)))/158.987295</f>
        <v>0.33567422005378866</v>
      </c>
      <c r="FJ66" s="47">
        <f>(SUMPRODUCT(--(FJ$9=Quarterly_kt!$B$9:FJ$9),Quarterly_kt!$B66:FJ66)/INDEX(Fuel_Properties!$B$31:$IV$42,MATCH("D_Petrol_Premium",Fuel_Properties!$B$31:$B$42,0),MATCH(YEAR(FJ$9),Fuel_Properties!$B$31:$EI$31,0)))/158.987295</f>
        <v>0.26158215960444636</v>
      </c>
      <c r="FK66" s="47">
        <f>(SUMPRODUCT(--(FK$9=Quarterly_kt!$B$9:FL$9),Quarterly_kt!$B66:FL66)/INDEX(Fuel_Properties!$B$31:$IV$42,MATCH("D_Petrol_Premium",Fuel_Properties!$B$31:$B$42,0),MATCH(YEAR(FK$9),Fuel_Properties!$B$31:$EI$31,0)))/158.987295</f>
        <v>0.33286331904937982</v>
      </c>
      <c r="FL66" s="47">
        <f>(SUMPRODUCT(--(FL$9=Quarterly_kt!$B$9:FL$9),Quarterly_kt!$B66:FL66)/INDEX(Fuel_Properties!$B$31:$IV$42,MATCH("D_Petrol_Premium",Fuel_Properties!$B$31:$B$42,0),MATCH(YEAR(FL$9),Fuel_Properties!$B$31:$EI$31,0)))/158.987295</f>
        <v>0.14296461114775708</v>
      </c>
      <c r="FM66" s="47">
        <f>(SUMPRODUCT(--(FM$9=Quarterly_kt!$B$9:FM$9),Quarterly_kt!$B66:FM66)/INDEX(Fuel_Properties!$B$31:$IV$42,MATCH("D_Petrol_Premium",Fuel_Properties!$B$31:$B$42,0),MATCH(YEAR(FM$9),Fuel_Properties!$B$31:$EI$31,0)))/158.987295</f>
        <v>0.23068946663395562</v>
      </c>
      <c r="FN66" s="47">
        <f>(SUMPRODUCT(--(FN$9=Quarterly_kt!$B$9:FN$9),Quarterly_kt!$B66:FN66)/INDEX(Fuel_Properties!$B$31:$IV$42,MATCH("D_Petrol_Premium",Fuel_Properties!$B$31:$B$42,0),MATCH(YEAR(FN$9),Fuel_Properties!$B$31:$EI$31,0)))/158.987295</f>
        <v>-1.4427842348837833E-2</v>
      </c>
      <c r="FO66" s="47">
        <f>(SUMPRODUCT(--(FO$9=Quarterly_kt!$B$9:FO$9),Quarterly_kt!$B66:FO66)/INDEX(Fuel_Properties!$B$31:$IV$42,MATCH("D_Petrol_Premium",Fuel_Properties!$B$31:$B$42,0),MATCH(YEAR(FO$9),Fuel_Properties!$B$31:$EI$31,0)))/158.987295</f>
        <v>5.288262909478645E-2</v>
      </c>
      <c r="FP66" s="47">
        <f>(SUMPRODUCT(--(FP$9=Quarterly_kt!$B$9:FP$9),Quarterly_kt!$B66:FP66)/INDEX(Fuel_Properties!$B$31:$IV$42,MATCH("D_Petrol_Premium",Fuel_Properties!$B$31:$B$42,0),MATCH(YEAR(FP$9),Fuel_Properties!$B$31:$EI$31,0)))/158.987295</f>
        <v>-2.3397371448879985E-2</v>
      </c>
      <c r="FQ66" s="47">
        <f>(SUMPRODUCT(--(FQ$9=Quarterly_kt!$B$9:FQ$9),Quarterly_kt!$B66:FQ66)/INDEX(Fuel_Properties!$B$31:$IV$42,MATCH("D_Petrol_Premium",Fuel_Properties!$B$31:$B$42,0),MATCH(YEAR(FQ$9),Fuel_Properties!$B$31:$EI$31,0)))/158.987295</f>
        <v>5.3488371735308108E-3</v>
      </c>
      <c r="FR66" s="47">
        <f>(SUMPRODUCT(--(FR$9=Quarterly_kt!$B$9:FR$9),Quarterly_kt!$B66:FR66)/INDEX(Fuel_Properties!$B$31:$IV$42,MATCH("D_Petrol_Premium",Fuel_Properties!$B$31:$B$42,0),MATCH(YEAR(FR$9),Fuel_Properties!$B$31:$EI$31,0)))/158.987295</f>
        <v>0.27723398949070738</v>
      </c>
      <c r="FS66" s="47">
        <f>(SUMPRODUCT(--(FS$9=Quarterly_kt!$B$9:FS$9),Quarterly_kt!$B66:FS66)/INDEX(Fuel_Properties!$B$31:$IV$42,MATCH("D_Petrol_Premium",Fuel_Properties!$B$31:$B$42,0),MATCH(YEAR(FS$9),Fuel_Properties!$B$31:$EI$31,0)))/158.987295</f>
        <v>-8.4938001032340865E-2</v>
      </c>
      <c r="FT66" s="47">
        <f>(SUMPRODUCT(--(FT$9=Quarterly_kt!$B$9:FT$9),Quarterly_kt!$B66:FT66)/INDEX(Fuel_Properties!$B$31:$IV$42,MATCH("D_Petrol_Premium",Fuel_Properties!$B$31:$B$42,0),MATCH(YEAR(FT$9),Fuel_Properties!$B$31:$EI$31,0)))/158.987295</f>
        <v>7.1131405767693223E-2</v>
      </c>
      <c r="FU66" s="47">
        <f>(SUMPRODUCT(--(FU$9=Quarterly_kt!$B$9:FU$9),Quarterly_kt!$B66:FU66)/INDEX(Fuel_Properties!$B$31:$IV$42,MATCH("D_Petrol_Premium",Fuel_Properties!$B$31:$B$42,0),MATCH(YEAR(FU$9),Fuel_Properties!$B$31:$EI$31,0)))/158.987295</f>
        <v>6.3696977428509445E-3</v>
      </c>
      <c r="FV66" s="47">
        <f>(SUMPRODUCT(--(FV$9=Quarterly_kt!$B$9:FV$9),Quarterly_kt!$B66:FV66)/INDEX(Fuel_Properties!$B$31:$IV$42,MATCH("D_Petrol_Premium",Fuel_Properties!$B$31:$B$42,0),MATCH(YEAR(FV$9),Fuel_Properties!$B$31:$EI$31,0)))/158.987295</f>
        <v>-2.8167058419813498E-2</v>
      </c>
    </row>
    <row r="67" spans="1:178" ht="17.25" x14ac:dyDescent="0.25">
      <c r="A67" s="50" t="s">
        <v>107</v>
      </c>
      <c r="B67" s="47">
        <f>(SUMPRODUCT(--(B$9=Quarterly_kt!$B$9:FC$9),Quarterly_kt!$B67:FC67)/INDEX(Fuel_Properties!$B$31:$IV$42,MATCH("D_Petrol_Regular",Fuel_Properties!$B$31:$B$42,0),MATCH(YEAR(B$9),Fuel_Properties!$B$31:$EI$31,0)))/158.987295</f>
        <v>0</v>
      </c>
      <c r="C67" s="47">
        <f>(SUMPRODUCT(--(C$9=Quarterly_kt!$B$9:FC$9),Quarterly_kt!$B67:FC67)/INDEX(Fuel_Properties!$B$31:$IV$42,MATCH("D_Petrol_Regular",Fuel_Properties!$B$31:$B$42,0),MATCH(YEAR(C$9),Fuel_Properties!$B$31:$EI$31,0)))/158.987295</f>
        <v>0</v>
      </c>
      <c r="D67" s="47">
        <f>(SUMPRODUCT(--(D$9=Quarterly_kt!$B$9:FC$9),Quarterly_kt!$B67:FC67)/INDEX(Fuel_Properties!$B$31:$IV$42,MATCH("D_Petrol_Regular",Fuel_Properties!$B$31:$B$42,0),MATCH(YEAR(D$9),Fuel_Properties!$B$31:$EI$31,0)))/158.987295</f>
        <v>0</v>
      </c>
      <c r="E67" s="47">
        <f>(SUMPRODUCT(--(E$9=Quarterly_kt!$B$9:FC$9),Quarterly_kt!$B67:FC67)/INDEX(Fuel_Properties!$B$31:$IV$42,MATCH("D_Petrol_Regular",Fuel_Properties!$B$31:$B$42,0),MATCH(YEAR(E$9),Fuel_Properties!$B$31:$EI$31,0)))/158.987295</f>
        <v>0</v>
      </c>
      <c r="F67" s="47">
        <f>(SUMPRODUCT(--(F$9=Quarterly_kt!$B$9:FC$9),Quarterly_kt!$B67:FC67)/INDEX(Fuel_Properties!$B$31:$IV$42,MATCH("D_Petrol_Regular",Fuel_Properties!$B$31:$B$42,0),MATCH(YEAR(F$9),Fuel_Properties!$B$31:$EI$31,0)))/158.987295</f>
        <v>0</v>
      </c>
      <c r="G67" s="47">
        <f>(SUMPRODUCT(--(G$9=Quarterly_kt!$B$9:FC$9),Quarterly_kt!$B67:FC67)/INDEX(Fuel_Properties!$B$31:$IV$42,MATCH("D_Petrol_Regular",Fuel_Properties!$B$31:$B$42,0),MATCH(YEAR(G$9),Fuel_Properties!$B$31:$EI$31,0)))/158.987295</f>
        <v>0</v>
      </c>
      <c r="H67" s="47">
        <f>(SUMPRODUCT(--(H$9=Quarterly_kt!$B$9:FC$9),Quarterly_kt!$B67:FC67)/INDEX(Fuel_Properties!$B$31:$IV$42,MATCH("D_Petrol_Regular",Fuel_Properties!$B$31:$B$42,0),MATCH(YEAR(H$9),Fuel_Properties!$B$31:$EI$31,0)))/158.987295</f>
        <v>0</v>
      </c>
      <c r="I67" s="47">
        <f>(SUMPRODUCT(--(I$9=Quarterly_kt!$B$9:FC$9),Quarterly_kt!$B67:FC67)/INDEX(Fuel_Properties!$B$31:$IV$42,MATCH("D_Petrol_Regular",Fuel_Properties!$B$31:$B$42,0),MATCH(YEAR(I$9),Fuel_Properties!$B$31:$EI$31,0)))/158.987295</f>
        <v>0</v>
      </c>
      <c r="J67" s="47">
        <f>(SUMPRODUCT(--(J$9=Quarterly_kt!$B$9:FC$9),Quarterly_kt!$B67:FC67)/INDEX(Fuel_Properties!$B$31:$IV$42,MATCH("D_Petrol_Regular",Fuel_Properties!$B$31:$B$42,0),MATCH(YEAR(J$9),Fuel_Properties!$B$31:$EI$31,0)))/158.987295</f>
        <v>0</v>
      </c>
      <c r="K67" s="47">
        <f>(SUMPRODUCT(--(K$9=Quarterly_kt!$B$9:FC$9),Quarterly_kt!$B67:FC67)/INDEX(Fuel_Properties!$B$31:$IV$42,MATCH("D_Petrol_Regular",Fuel_Properties!$B$31:$B$42,0),MATCH(YEAR(K$9),Fuel_Properties!$B$31:$EI$31,0)))/158.987295</f>
        <v>0</v>
      </c>
      <c r="L67" s="47">
        <f>(SUMPRODUCT(--(L$9=Quarterly_kt!$B$9:FC$9),Quarterly_kt!$B67:FC67)/INDEX(Fuel_Properties!$B$31:$IV$42,MATCH("D_Petrol_Regular",Fuel_Properties!$B$31:$B$42,0),MATCH(YEAR(L$9),Fuel_Properties!$B$31:$EI$31,0)))/158.987295</f>
        <v>0</v>
      </c>
      <c r="M67" s="47">
        <f>(SUMPRODUCT(--(M$9=Quarterly_kt!$B$9:FC$9),Quarterly_kt!$B67:FC67)/INDEX(Fuel_Properties!$B$31:$IV$42,MATCH("D_Petrol_Regular",Fuel_Properties!$B$31:$B$42,0),MATCH(YEAR(M$9),Fuel_Properties!$B$31:$EI$31,0)))/158.987295</f>
        <v>0</v>
      </c>
      <c r="N67" s="47">
        <f>(SUMPRODUCT(--(N$9=Quarterly_kt!$B$9:FC$9),Quarterly_kt!$B67:FC67)/INDEX(Fuel_Properties!$B$31:$IV$42,MATCH("D_Petrol_Regular",Fuel_Properties!$B$31:$B$42,0),MATCH(YEAR(N$9),Fuel_Properties!$B$31:$EI$31,0)))/158.987295</f>
        <v>0</v>
      </c>
      <c r="O67" s="47">
        <f>(SUMPRODUCT(--(O$9=Quarterly_kt!$B$9:FC$9),Quarterly_kt!$B67:FC67)/INDEX(Fuel_Properties!$B$31:$IV$42,MATCH("D_Petrol_Regular",Fuel_Properties!$B$31:$B$42,0),MATCH(YEAR(O$9),Fuel_Properties!$B$31:$EI$31,0)))/158.987295</f>
        <v>0</v>
      </c>
      <c r="P67" s="47">
        <f>(SUMPRODUCT(--(P$9=Quarterly_kt!$B$9:FC$9),Quarterly_kt!$B67:FC67)/INDEX(Fuel_Properties!$B$31:$IV$42,MATCH("D_Petrol_Regular",Fuel_Properties!$B$31:$B$42,0),MATCH(YEAR(P$9),Fuel_Properties!$B$31:$EI$31,0)))/158.987295</f>
        <v>0</v>
      </c>
      <c r="Q67" s="47">
        <f>(SUMPRODUCT(--(Q$9=Quarterly_kt!$B$9:FC$9),Quarterly_kt!$B67:FC67)/INDEX(Fuel_Properties!$B$31:$IV$42,MATCH("D_Petrol_Regular",Fuel_Properties!$B$31:$B$42,0),MATCH(YEAR(Q$9),Fuel_Properties!$B$31:$EI$31,0)))/158.987295</f>
        <v>0</v>
      </c>
      <c r="R67" s="47">
        <f>(SUMPRODUCT(--(R$9=Quarterly_kt!$B$9:FC$9),Quarterly_kt!$B67:FC67)/INDEX(Fuel_Properties!$B$31:$IV$42,MATCH("D_Petrol_Regular",Fuel_Properties!$B$31:$B$42,0),MATCH(YEAR(R$9),Fuel_Properties!$B$31:$EI$31,0)))/158.987295</f>
        <v>0</v>
      </c>
      <c r="S67" s="47">
        <f>(SUMPRODUCT(--(S$9=Quarterly_kt!$B$9:FC$9),Quarterly_kt!$B67:FC67)/INDEX(Fuel_Properties!$B$31:$IV$42,MATCH("D_Petrol_Regular",Fuel_Properties!$B$31:$B$42,0),MATCH(YEAR(S$9),Fuel_Properties!$B$31:$EI$31,0)))/158.987295</f>
        <v>0</v>
      </c>
      <c r="T67" s="47">
        <f>(SUMPRODUCT(--(T$9=Quarterly_kt!$B$9:FC$9),Quarterly_kt!$B67:FC67)/INDEX(Fuel_Properties!$B$31:$IV$42,MATCH("D_Petrol_Regular",Fuel_Properties!$B$31:$B$42,0),MATCH(YEAR(T$9),Fuel_Properties!$B$31:$EI$31,0)))/158.987295</f>
        <v>0</v>
      </c>
      <c r="U67" s="47">
        <f>(SUMPRODUCT(--(U$9=Quarterly_kt!$B$9:FC$9),Quarterly_kt!$B67:FC67)/INDEX(Fuel_Properties!$B$31:$IV$42,MATCH("D_Petrol_Regular",Fuel_Properties!$B$31:$B$42,0),MATCH(YEAR(U$9),Fuel_Properties!$B$31:$EI$31,0)))/158.987295</f>
        <v>0</v>
      </c>
      <c r="V67" s="47">
        <f>(SUMPRODUCT(--(V$9=Quarterly_kt!$B$9:FC$9),Quarterly_kt!$B67:FC67)/INDEX(Fuel_Properties!$B$31:$IV$42,MATCH("D_Petrol_Regular",Fuel_Properties!$B$31:$B$42,0),MATCH(YEAR(V$9),Fuel_Properties!$B$31:$EI$31,0)))/158.987295</f>
        <v>0</v>
      </c>
      <c r="W67" s="47">
        <f>(SUMPRODUCT(--(W$9=Quarterly_kt!$B$9:FC$9),Quarterly_kt!$B67:FC67)/INDEX(Fuel_Properties!$B$31:$IV$42,MATCH("D_Petrol_Regular",Fuel_Properties!$B$31:$B$42,0),MATCH(YEAR(W$9),Fuel_Properties!$B$31:$EI$31,0)))/158.987295</f>
        <v>0</v>
      </c>
      <c r="X67" s="47">
        <f>(SUMPRODUCT(--(X$9=Quarterly_kt!$B$9:FC$9),Quarterly_kt!$B67:FC67)/INDEX(Fuel_Properties!$B$31:$IV$42,MATCH("D_Petrol_Regular",Fuel_Properties!$B$31:$B$42,0),MATCH(YEAR(X$9),Fuel_Properties!$B$31:$EI$31,0)))/158.987295</f>
        <v>0</v>
      </c>
      <c r="Y67" s="47">
        <f>(SUMPRODUCT(--(Y$9=Quarterly_kt!$B$9:FC$9),Quarterly_kt!$B67:FC67)/INDEX(Fuel_Properties!$B$31:$IV$42,MATCH("D_Petrol_Regular",Fuel_Properties!$B$31:$B$42,0),MATCH(YEAR(Y$9),Fuel_Properties!$B$31:$EI$31,0)))/158.987295</f>
        <v>0</v>
      </c>
      <c r="Z67" s="47">
        <f>(SUMPRODUCT(--(Z$9=Quarterly_kt!$B$9:FC$9),Quarterly_kt!$B67:FC67)/INDEX(Fuel_Properties!$B$31:$IV$42,MATCH("D_Petrol_Regular",Fuel_Properties!$B$31:$B$42,0),MATCH(YEAR(Z$9),Fuel_Properties!$B$31:$EI$31,0)))/158.987295</f>
        <v>0</v>
      </c>
      <c r="AA67" s="47">
        <f>(SUMPRODUCT(--(AA$9=Quarterly_kt!$B$9:FC$9),Quarterly_kt!$B67:FC67)/INDEX(Fuel_Properties!$B$31:$IV$42,MATCH("D_Petrol_Regular",Fuel_Properties!$B$31:$B$42,0),MATCH(YEAR(AA$9),Fuel_Properties!$B$31:$EI$31,0)))/158.987295</f>
        <v>0</v>
      </c>
      <c r="AB67" s="47">
        <f>(SUMPRODUCT(--(AB$9=Quarterly_kt!$B$9:FC$9),Quarterly_kt!$B67:FC67)/INDEX(Fuel_Properties!$B$31:$IV$42,MATCH("D_Petrol_Regular",Fuel_Properties!$B$31:$B$42,0),MATCH(YEAR(AB$9),Fuel_Properties!$B$31:$EI$31,0)))/158.987295</f>
        <v>0</v>
      </c>
      <c r="AC67" s="47">
        <f>(SUMPRODUCT(--(AC$9=Quarterly_kt!$B$9:FC$9),Quarterly_kt!$B67:FC67)/INDEX(Fuel_Properties!$B$31:$IV$42,MATCH("D_Petrol_Regular",Fuel_Properties!$B$31:$B$42,0),MATCH(YEAR(AC$9),Fuel_Properties!$B$31:$EI$31,0)))/158.987295</f>
        <v>0</v>
      </c>
      <c r="AD67" s="47">
        <f>(SUMPRODUCT(--(AD$9=Quarterly_kt!$B$9:FC$9),Quarterly_kt!$B67:FC67)/INDEX(Fuel_Properties!$B$31:$IV$42,MATCH("D_Petrol_Regular",Fuel_Properties!$B$31:$B$42,0),MATCH(YEAR(AD$9),Fuel_Properties!$B$31:$EI$31,0)))/158.987295</f>
        <v>0</v>
      </c>
      <c r="AE67" s="47">
        <f>(SUMPRODUCT(--(AE$9=Quarterly_kt!$B$9:FC$9),Quarterly_kt!$B67:FC67)/INDEX(Fuel_Properties!$B$31:$IV$42,MATCH("D_Petrol_Regular",Fuel_Properties!$B$31:$B$42,0),MATCH(YEAR(AE$9),Fuel_Properties!$B$31:$EI$31,0)))/158.987295</f>
        <v>0</v>
      </c>
      <c r="AF67" s="47">
        <f>(SUMPRODUCT(--(AF$9=Quarterly_kt!$B$9:FC$9),Quarterly_kt!$B67:FC67)/INDEX(Fuel_Properties!$B$31:$IV$42,MATCH("D_Petrol_Regular",Fuel_Properties!$B$31:$B$42,0),MATCH(YEAR(AF$9),Fuel_Properties!$B$31:$EI$31,0)))/158.987295</f>
        <v>0</v>
      </c>
      <c r="AG67" s="47">
        <f>(SUMPRODUCT(--(AG$9=Quarterly_kt!$B$9:FC$9),Quarterly_kt!$B67:FC67)/INDEX(Fuel_Properties!$B$31:$IV$42,MATCH("D_Petrol_Regular",Fuel_Properties!$B$31:$B$42,0),MATCH(YEAR(AG$9),Fuel_Properties!$B$31:$EI$31,0)))/158.987295</f>
        <v>0</v>
      </c>
      <c r="AH67" s="47">
        <f>(SUMPRODUCT(--(AH$9=Quarterly_kt!$B$9:FC$9),Quarterly_kt!$B67:FC67)/INDEX(Fuel_Properties!$B$31:$IV$42,MATCH("D_Petrol_Regular",Fuel_Properties!$B$31:$B$42,0),MATCH(YEAR(AH$9),Fuel_Properties!$B$31:$EI$31,0)))/158.987295</f>
        <v>0</v>
      </c>
      <c r="AI67" s="47">
        <f>(SUMPRODUCT(--(AI$9=Quarterly_kt!$B$9:FC$9),Quarterly_kt!$B67:FC67)/INDEX(Fuel_Properties!$B$31:$IV$42,MATCH("D_Petrol_Regular",Fuel_Properties!$B$31:$B$42,0),MATCH(YEAR(AI$9),Fuel_Properties!$B$31:$EI$31,0)))/158.987295</f>
        <v>0</v>
      </c>
      <c r="AJ67" s="47">
        <f>(SUMPRODUCT(--(AJ$9=Quarterly_kt!$B$9:FC$9),Quarterly_kt!$B67:FC67)/INDEX(Fuel_Properties!$B$31:$IV$42,MATCH("D_Petrol_Regular",Fuel_Properties!$B$31:$B$42,0),MATCH(YEAR(AJ$9),Fuel_Properties!$B$31:$EI$31,0)))/158.987295</f>
        <v>0</v>
      </c>
      <c r="AK67" s="47">
        <f>(SUMPRODUCT(--(AK$9=Quarterly_kt!$B$9:FC$9),Quarterly_kt!$B67:FC67)/INDEX(Fuel_Properties!$B$31:$IV$42,MATCH("D_Petrol_Regular",Fuel_Properties!$B$31:$B$42,0),MATCH(YEAR(AK$9),Fuel_Properties!$B$31:$EI$31,0)))/158.987295</f>
        <v>0</v>
      </c>
      <c r="AL67" s="47">
        <f>(SUMPRODUCT(--(AL$9=Quarterly_kt!$B$9:FC$9),Quarterly_kt!$B67:FC67)/INDEX(Fuel_Properties!$B$31:$IV$42,MATCH("D_Petrol_Regular",Fuel_Properties!$B$31:$B$42,0),MATCH(YEAR(AL$9),Fuel_Properties!$B$31:$EI$31,0)))/158.987295</f>
        <v>0</v>
      </c>
      <c r="AM67" s="47">
        <f>(SUMPRODUCT(--(AM$9=Quarterly_kt!$B$9:FC$9),Quarterly_kt!$B67:FC67)/INDEX(Fuel_Properties!$B$31:$IV$42,MATCH("D_Petrol_Regular",Fuel_Properties!$B$31:$B$42,0),MATCH(YEAR(AM$9),Fuel_Properties!$B$31:$EI$31,0)))/158.987295</f>
        <v>0</v>
      </c>
      <c r="AN67" s="47">
        <f>(SUMPRODUCT(--(AN$9=Quarterly_kt!$B$9:FC$9),Quarterly_kt!$B67:FC67)/INDEX(Fuel_Properties!$B$31:$IV$42,MATCH("D_Petrol_Regular",Fuel_Properties!$B$31:$B$42,0),MATCH(YEAR(AN$9),Fuel_Properties!$B$31:$EI$31,0)))/158.987295</f>
        <v>0</v>
      </c>
      <c r="AO67" s="47">
        <f>(SUMPRODUCT(--(AO$9=Quarterly_kt!$B$9:FC$9),Quarterly_kt!$B67:FC67)/INDEX(Fuel_Properties!$B$31:$IV$42,MATCH("D_Petrol_Regular",Fuel_Properties!$B$31:$B$42,0),MATCH(YEAR(AO$9),Fuel_Properties!$B$31:$EI$31,0)))/158.987295</f>
        <v>0</v>
      </c>
      <c r="AP67" s="47">
        <f>(SUMPRODUCT(--(AP$9=Quarterly_kt!$B$9:FC$9),Quarterly_kt!$B67:FC67)/INDEX(Fuel_Properties!$B$31:$IV$42,MATCH("D_Petrol_Regular",Fuel_Properties!$B$31:$B$42,0),MATCH(YEAR(AP$9),Fuel_Properties!$B$31:$EI$31,0)))/158.987295</f>
        <v>0</v>
      </c>
      <c r="AQ67" s="47">
        <f>(SUMPRODUCT(--(AQ$9=Quarterly_kt!$B$9:FC$9),Quarterly_kt!$B67:FC67)/INDEX(Fuel_Properties!$B$31:$IV$42,MATCH("D_Petrol_Regular",Fuel_Properties!$B$31:$B$42,0),MATCH(YEAR(AQ$9),Fuel_Properties!$B$31:$EI$31,0)))/158.987295</f>
        <v>0</v>
      </c>
      <c r="AR67" s="47">
        <f>(SUMPRODUCT(--(AR$9=Quarterly_kt!$B$9:FC$9),Quarterly_kt!$B67:FC67)/INDEX(Fuel_Properties!$B$31:$IV$42,MATCH("D_Petrol_Regular",Fuel_Properties!$B$31:$B$42,0),MATCH(YEAR(AR$9),Fuel_Properties!$B$31:$EI$31,0)))/158.987295</f>
        <v>0</v>
      </c>
      <c r="AS67" s="47">
        <f>(SUMPRODUCT(--(AS$9=Quarterly_kt!$B$9:FC$9),Quarterly_kt!$B67:FC67)/INDEX(Fuel_Properties!$B$31:$IV$42,MATCH("D_Petrol_Regular",Fuel_Properties!$B$31:$B$42,0),MATCH(YEAR(AS$9),Fuel_Properties!$B$31:$EI$31,0)))/158.987295</f>
        <v>0</v>
      </c>
      <c r="AT67" s="47">
        <f>(SUMPRODUCT(--(AT$9=Quarterly_kt!$B$9:FC$9),Quarterly_kt!$B67:FC67)/INDEX(Fuel_Properties!$B$31:$IV$42,MATCH("D_Petrol_Regular",Fuel_Properties!$B$31:$B$42,0),MATCH(YEAR(AT$9),Fuel_Properties!$B$31:$EI$31,0)))/158.987295</f>
        <v>0</v>
      </c>
      <c r="AU67" s="47">
        <f>(SUMPRODUCT(--(AU$9=Quarterly_kt!$B$9:FC$9),Quarterly_kt!$B67:FC67)/INDEX(Fuel_Properties!$B$31:$IV$42,MATCH("D_Petrol_Regular",Fuel_Properties!$B$31:$B$42,0),MATCH(YEAR(AU$9),Fuel_Properties!$B$31:$EI$31,0)))/158.987295</f>
        <v>0</v>
      </c>
      <c r="AV67" s="47">
        <f>(SUMPRODUCT(--(AV$9=Quarterly_kt!$B$9:FC$9),Quarterly_kt!$B67:FC67)/INDEX(Fuel_Properties!$B$31:$IV$42,MATCH("D_Petrol_Regular",Fuel_Properties!$B$31:$B$42,0),MATCH(YEAR(AV$9),Fuel_Properties!$B$31:$EI$31,0)))/158.987295</f>
        <v>0</v>
      </c>
      <c r="AW67" s="47">
        <f>(SUMPRODUCT(--(AW$9=Quarterly_kt!$B$9:FC$9),Quarterly_kt!$B67:FC67)/INDEX(Fuel_Properties!$B$31:$IV$42,MATCH("D_Petrol_Regular",Fuel_Properties!$B$31:$B$42,0),MATCH(YEAR(AW$9),Fuel_Properties!$B$31:$EI$31,0)))/158.987295</f>
        <v>0</v>
      </c>
      <c r="AX67" s="47">
        <f>(SUMPRODUCT(--(AX$9=Quarterly_kt!$B$9:FC$9),Quarterly_kt!$B67:FC67)/INDEX(Fuel_Properties!$B$31:$IV$42,MATCH("D_Petrol_Regular",Fuel_Properties!$B$31:$B$42,0),MATCH(YEAR(AX$9),Fuel_Properties!$B$31:$EI$31,0)))/158.987295</f>
        <v>0</v>
      </c>
      <c r="AY67" s="47">
        <f>(SUMPRODUCT(--(AY$9=Quarterly_kt!$B$9:FC$9),Quarterly_kt!$B67:FC67)/INDEX(Fuel_Properties!$B$31:$IV$42,MATCH("D_Petrol_Regular",Fuel_Properties!$B$31:$B$42,0),MATCH(YEAR(AY$9),Fuel_Properties!$B$31:$EI$31,0)))/158.987295</f>
        <v>0</v>
      </c>
      <c r="AZ67" s="47">
        <f>(SUMPRODUCT(--(AZ$9=Quarterly_kt!$B$9:FC$9),Quarterly_kt!$B67:FC67)/INDEX(Fuel_Properties!$B$31:$IV$42,MATCH("D_Petrol_Regular",Fuel_Properties!$B$31:$B$42,0),MATCH(YEAR(AZ$9),Fuel_Properties!$B$31:$EI$31,0)))/158.987295</f>
        <v>0</v>
      </c>
      <c r="BA67" s="47">
        <f>(SUMPRODUCT(--(BA$9=Quarterly_kt!$B$9:FC$9),Quarterly_kt!$B67:FC67)/INDEX(Fuel_Properties!$B$31:$IV$42,MATCH("D_Petrol_Regular",Fuel_Properties!$B$31:$B$42,0),MATCH(YEAR(BA$9),Fuel_Properties!$B$31:$EI$31,0)))/158.987295</f>
        <v>0</v>
      </c>
      <c r="BB67" s="47">
        <f>(SUMPRODUCT(--(BB$9=Quarterly_kt!$B$9:FC$9),Quarterly_kt!$B67:FC67)/INDEX(Fuel_Properties!$B$31:$IV$42,MATCH("D_Petrol_Regular",Fuel_Properties!$B$31:$B$42,0),MATCH(YEAR(BB$9),Fuel_Properties!$B$31:$EI$31,0)))/158.987295</f>
        <v>0</v>
      </c>
      <c r="BC67" s="47">
        <f>(SUMPRODUCT(--(BC$9=Quarterly_kt!$B$9:FC$9),Quarterly_kt!$B67:FC67)/INDEX(Fuel_Properties!$B$31:$IV$42,MATCH("D_Petrol_Regular",Fuel_Properties!$B$31:$B$42,0),MATCH(YEAR(BC$9),Fuel_Properties!$B$31:$EI$31,0)))/158.987295</f>
        <v>0</v>
      </c>
      <c r="BD67" s="47">
        <f>(SUMPRODUCT(--(BD$9=Quarterly_kt!$B$9:FC$9),Quarterly_kt!$B67:FC67)/INDEX(Fuel_Properties!$B$31:$IV$42,MATCH("D_Petrol_Regular",Fuel_Properties!$B$31:$B$42,0),MATCH(YEAR(BD$9),Fuel_Properties!$B$31:$EI$31,0)))/158.987295</f>
        <v>0</v>
      </c>
      <c r="BE67" s="47">
        <f>(SUMPRODUCT(--(BE$9=Quarterly_kt!$B$9:FC$9),Quarterly_kt!$B67:FC67)/INDEX(Fuel_Properties!$B$31:$IV$42,MATCH("D_Petrol_Regular",Fuel_Properties!$B$31:$B$42,0),MATCH(YEAR(BE$9),Fuel_Properties!$B$31:$EI$31,0)))/158.987295</f>
        <v>0</v>
      </c>
      <c r="BF67" s="47">
        <f>(SUMPRODUCT(--(BF$9=Quarterly_kt!$B$9:FC$9),Quarterly_kt!$B67:FC67)/INDEX(Fuel_Properties!$B$31:$IV$42,MATCH("D_Petrol_Regular",Fuel_Properties!$B$31:$B$42,0),MATCH(YEAR(BF$9),Fuel_Properties!$B$31:$EI$31,0)))/158.987295</f>
        <v>0</v>
      </c>
      <c r="BG67" s="47">
        <f>(SUMPRODUCT(--(BG$9=Quarterly_kt!$B$9:FC$9),Quarterly_kt!$B67:FC67)/INDEX(Fuel_Properties!$B$31:$IV$42,MATCH("D_Petrol_Regular",Fuel_Properties!$B$31:$B$42,0),MATCH(YEAR(BG$9),Fuel_Properties!$B$31:$EI$31,0)))/158.987295</f>
        <v>0</v>
      </c>
      <c r="BH67" s="47">
        <f>(SUMPRODUCT(--(BH$9=Quarterly_kt!$B$9:FC$9),Quarterly_kt!$B67:FC67)/INDEX(Fuel_Properties!$B$31:$IV$42,MATCH("D_Petrol_Regular",Fuel_Properties!$B$31:$B$42,0),MATCH(YEAR(BH$9),Fuel_Properties!$B$31:$EI$31,0)))/158.987295</f>
        <v>0</v>
      </c>
      <c r="BI67" s="47">
        <f>(SUMPRODUCT(--(BI$9=Quarterly_kt!$B$9:FC$9),Quarterly_kt!$B67:FC67)/INDEX(Fuel_Properties!$B$31:$IV$42,MATCH("D_Petrol_Regular",Fuel_Properties!$B$31:$B$42,0),MATCH(YEAR(BI$9),Fuel_Properties!$B$31:$EI$31,0)))/158.987295</f>
        <v>0</v>
      </c>
      <c r="BJ67" s="47">
        <f>(SUMPRODUCT(--(BJ$9=Quarterly_kt!$B$9:FC$9),Quarterly_kt!$B67:FC67)/INDEX(Fuel_Properties!$B$31:$IV$42,MATCH("D_Petrol_Regular",Fuel_Properties!$B$31:$B$42,0),MATCH(YEAR(BJ$9),Fuel_Properties!$B$31:$EI$31,0)))/158.987295</f>
        <v>0</v>
      </c>
      <c r="BK67" s="47">
        <f>(SUMPRODUCT(--(BK$9=Quarterly_kt!$B$9:FC$9),Quarterly_kt!$B67:FC67)/INDEX(Fuel_Properties!$B$31:$IV$42,MATCH("D_Petrol_Regular",Fuel_Properties!$B$31:$B$42,0),MATCH(YEAR(BK$9),Fuel_Properties!$B$31:$EI$31,0)))/158.987295</f>
        <v>0</v>
      </c>
      <c r="BL67" s="47">
        <f>(SUMPRODUCT(--(BL$9=Quarterly_kt!$B$9:FC$9),Quarterly_kt!$B67:FC67)/INDEX(Fuel_Properties!$B$31:$IV$42,MATCH("D_Petrol_Regular",Fuel_Properties!$B$31:$B$42,0),MATCH(YEAR(BL$9),Fuel_Properties!$B$31:$EI$31,0)))/158.987295</f>
        <v>0</v>
      </c>
      <c r="BM67" s="47">
        <f>(SUMPRODUCT(--(BM$9=Quarterly_kt!$B$9:FC$9),Quarterly_kt!$B67:FC67)/INDEX(Fuel_Properties!$B$31:$IV$42,MATCH("D_Petrol_Regular",Fuel_Properties!$B$31:$B$42,0),MATCH(YEAR(BM$9),Fuel_Properties!$B$31:$EI$31,0)))/158.987295</f>
        <v>0</v>
      </c>
      <c r="BN67" s="47">
        <f>(SUMPRODUCT(--(BN$9=Quarterly_kt!$B$9:FC$9),Quarterly_kt!$B67:FC67)/INDEX(Fuel_Properties!$B$31:$IV$42,MATCH("D_Petrol_Regular",Fuel_Properties!$B$31:$B$42,0),MATCH(YEAR(BN$9),Fuel_Properties!$B$31:$EI$31,0)))/158.987295</f>
        <v>0</v>
      </c>
      <c r="BO67" s="47">
        <f>(SUMPRODUCT(--(BO$9=Quarterly_kt!$B$9:FC$9),Quarterly_kt!$B67:FC67)/INDEX(Fuel_Properties!$B$31:$IV$42,MATCH("D_Petrol_Regular",Fuel_Properties!$B$31:$B$42,0),MATCH(YEAR(BO$9),Fuel_Properties!$B$31:$EI$31,0)))/158.987295</f>
        <v>0</v>
      </c>
      <c r="BP67" s="47">
        <f>(SUMPRODUCT(--(BP$9=Quarterly_kt!$B$9:FC$9),Quarterly_kt!$B67:FC67)/INDEX(Fuel_Properties!$B$31:$IV$42,MATCH("D_Petrol_Regular",Fuel_Properties!$B$31:$B$42,0),MATCH(YEAR(BP$9),Fuel_Properties!$B$31:$EI$31,0)))/158.987295</f>
        <v>0</v>
      </c>
      <c r="BQ67" s="47">
        <f>(SUMPRODUCT(--(BQ$9=Quarterly_kt!$B$9:FC$9),Quarterly_kt!$B67:FC67)/INDEX(Fuel_Properties!$B$31:$IV$42,MATCH("D_Petrol_Regular",Fuel_Properties!$B$31:$B$42,0),MATCH(YEAR(BQ$9),Fuel_Properties!$B$31:$EI$31,0)))/158.987295</f>
        <v>0</v>
      </c>
      <c r="BR67" s="47">
        <f>(SUMPRODUCT(--(BR$9=Quarterly_kt!$B$9:FC$9),Quarterly_kt!$B67:FC67)/INDEX(Fuel_Properties!$B$31:$IV$42,MATCH("D_Petrol_Regular",Fuel_Properties!$B$31:$B$42,0),MATCH(YEAR(BR$9),Fuel_Properties!$B$31:$EI$31,0)))/158.987295</f>
        <v>0</v>
      </c>
      <c r="BS67" s="47">
        <f>(SUMPRODUCT(--(BS$9=Quarterly_kt!$B$9:FC$9),Quarterly_kt!$B67:FC67)/INDEX(Fuel_Properties!$B$31:$IV$42,MATCH("D_Petrol_Regular",Fuel_Properties!$B$31:$B$42,0),MATCH(YEAR(BS$9),Fuel_Properties!$B$31:$EI$31,0)))/158.987295</f>
        <v>0</v>
      </c>
      <c r="BT67" s="47">
        <f>(SUMPRODUCT(--(BT$9=Quarterly_kt!$B$9:FC$9),Quarterly_kt!$B67:FC67)/INDEX(Fuel_Properties!$B$31:$IV$42,MATCH("D_Petrol_Regular",Fuel_Properties!$B$31:$B$42,0),MATCH(YEAR(BT$9),Fuel_Properties!$B$31:$EI$31,0)))/158.987295</f>
        <v>0</v>
      </c>
      <c r="BU67" s="47">
        <f>(SUMPRODUCT(--(BU$9=Quarterly_kt!$B$9:FC$9),Quarterly_kt!$B67:FC67)/INDEX(Fuel_Properties!$B$31:$IV$42,MATCH("D_Petrol_Regular",Fuel_Properties!$B$31:$B$42,0),MATCH(YEAR(BU$9),Fuel_Properties!$B$31:$EI$31,0)))/158.987295</f>
        <v>0</v>
      </c>
      <c r="BV67" s="47">
        <f>(SUMPRODUCT(--(BV$9=Quarterly_kt!$B$9:FC$9),Quarterly_kt!$B67:FC67)/INDEX(Fuel_Properties!$B$31:$IV$42,MATCH("D_Petrol_Regular",Fuel_Properties!$B$31:$B$42,0),MATCH(YEAR(BV$9),Fuel_Properties!$B$31:$EI$31,0)))/158.987295</f>
        <v>0</v>
      </c>
      <c r="BW67" s="47">
        <f>(SUMPRODUCT(--(BW$9=Quarterly_kt!$B$9:FC$9),Quarterly_kt!$B67:FC67)/INDEX(Fuel_Properties!$B$31:$IV$42,MATCH("D_Petrol_Regular",Fuel_Properties!$B$31:$B$42,0),MATCH(YEAR(BW$9),Fuel_Properties!$B$31:$EI$31,0)))/158.987295</f>
        <v>0</v>
      </c>
      <c r="BX67" s="47">
        <f>(SUMPRODUCT(--(BX$9=Quarterly_kt!$B$9:FC$9),Quarterly_kt!$B67:FC67)/INDEX(Fuel_Properties!$B$31:$IV$42,MATCH("D_Petrol_Regular",Fuel_Properties!$B$31:$B$42,0),MATCH(YEAR(BX$9),Fuel_Properties!$B$31:$EI$31,0)))/158.987295</f>
        <v>0</v>
      </c>
      <c r="BY67" s="47">
        <f>(SUMPRODUCT(--(BY$9=Quarterly_kt!$B$9:FC$9),Quarterly_kt!$B67:FC67)/INDEX(Fuel_Properties!$B$31:$IV$42,MATCH("D_Petrol_Regular",Fuel_Properties!$B$31:$B$42,0),MATCH(YEAR(BY$9),Fuel_Properties!$B$31:$EI$31,0)))/158.987295</f>
        <v>0</v>
      </c>
      <c r="BZ67" s="47">
        <f>(SUMPRODUCT(--(BZ$9=Quarterly_kt!$B$9:FC$9),Quarterly_kt!$B67:FC67)/INDEX(Fuel_Properties!$B$31:$IV$42,MATCH("D_Petrol_Regular",Fuel_Properties!$B$31:$B$42,0),MATCH(YEAR(BZ$9),Fuel_Properties!$B$31:$EI$31,0)))/158.987295</f>
        <v>0</v>
      </c>
      <c r="CA67" s="47">
        <f>(SUMPRODUCT(--(CA$9=Quarterly_kt!$B$9:FC$9),Quarterly_kt!$B67:FC67)/INDEX(Fuel_Properties!$B$31:$IV$42,MATCH("D_Petrol_Regular",Fuel_Properties!$B$31:$B$42,0),MATCH(YEAR(CA$9),Fuel_Properties!$B$31:$EI$31,0)))/158.987295</f>
        <v>0</v>
      </c>
      <c r="CB67" s="47">
        <f>(SUMPRODUCT(--(CB$9=Quarterly_kt!$B$9:FC$9),Quarterly_kt!$B67:FC67)/INDEX(Fuel_Properties!$B$31:$IV$42,MATCH("D_Petrol_Regular",Fuel_Properties!$B$31:$B$42,0),MATCH(YEAR(CB$9),Fuel_Properties!$B$31:$EI$31,0)))/158.987295</f>
        <v>0</v>
      </c>
      <c r="CC67" s="47">
        <f>(SUMPRODUCT(--(CC$9=Quarterly_kt!$B$9:FC$9),Quarterly_kt!$B67:FC67)/INDEX(Fuel_Properties!$B$31:$IV$42,MATCH("D_Petrol_Regular",Fuel_Properties!$B$31:$B$42,0),MATCH(YEAR(CC$9),Fuel_Properties!$B$31:$EI$31,0)))/158.987295</f>
        <v>0</v>
      </c>
      <c r="CD67" s="47">
        <f>(SUMPRODUCT(--(CD$9=Quarterly_kt!$B$9:FC$9),Quarterly_kt!$B67:FC67)/INDEX(Fuel_Properties!$B$31:$IV$42,MATCH("D_Petrol_Regular",Fuel_Properties!$B$31:$B$42,0),MATCH(YEAR(CD$9),Fuel_Properties!$B$31:$EI$31,0)))/158.987295</f>
        <v>0</v>
      </c>
      <c r="CE67" s="47">
        <f>(SUMPRODUCT(--(CE$9=Quarterly_kt!$B$9:FC$9),Quarterly_kt!$B67:FC67)/INDEX(Fuel_Properties!$B$31:$IV$42,MATCH("D_Petrol_Regular",Fuel_Properties!$B$31:$B$42,0),MATCH(YEAR(CE$9),Fuel_Properties!$B$31:$EI$31,0)))/158.987295</f>
        <v>0</v>
      </c>
      <c r="CF67" s="47">
        <f>(SUMPRODUCT(--(CF$9=Quarterly_kt!$B$9:FC$9),Quarterly_kt!$B67:FC67)/INDEX(Fuel_Properties!$B$31:$IV$42,MATCH("D_Petrol_Regular",Fuel_Properties!$B$31:$B$42,0),MATCH(YEAR(CF$9),Fuel_Properties!$B$31:$EI$31,0)))/158.987295</f>
        <v>0</v>
      </c>
      <c r="CG67" s="47">
        <f>(SUMPRODUCT(--(CG$9=Quarterly_kt!$B$9:FC$9),Quarterly_kt!$B67:FC67)/INDEX(Fuel_Properties!$B$31:$IV$42,MATCH("D_Petrol_Regular",Fuel_Properties!$B$31:$B$42,0),MATCH(YEAR(CG$9),Fuel_Properties!$B$31:$EI$31,0)))/158.987295</f>
        <v>0</v>
      </c>
      <c r="CH67" s="47">
        <f>(SUMPRODUCT(--(CH$9=Quarterly_kt!$B$9:FC$9),Quarterly_kt!$B67:FC67)/INDEX(Fuel_Properties!$B$31:$IV$42,MATCH("D_Petrol_Regular",Fuel_Properties!$B$31:$B$42,0),MATCH(YEAR(CH$9),Fuel_Properties!$B$31:$EI$31,0)))/158.987295</f>
        <v>0</v>
      </c>
      <c r="CI67" s="47">
        <f>(SUMPRODUCT(--(CI$9=Quarterly_kt!$B$9:FC$9),Quarterly_kt!$B67:FC67)/INDEX(Fuel_Properties!$B$31:$IV$42,MATCH("D_Petrol_Regular",Fuel_Properties!$B$31:$B$42,0),MATCH(YEAR(CI$9),Fuel_Properties!$B$31:$EI$31,0)))/158.987295</f>
        <v>0</v>
      </c>
      <c r="CJ67" s="47">
        <f>(SUMPRODUCT(--(CJ$9=Quarterly_kt!$B$9:FC$9),Quarterly_kt!$B67:FC67)/INDEX(Fuel_Properties!$B$31:$IV$42,MATCH("D_Petrol_Regular",Fuel_Properties!$B$31:$B$42,0),MATCH(YEAR(CJ$9),Fuel_Properties!$B$31:$EI$31,0)))/158.987295</f>
        <v>0</v>
      </c>
      <c r="CK67" s="47">
        <f>(SUMPRODUCT(--(CK$9=Quarterly_kt!$B$9:FC$9),Quarterly_kt!$B67:FC67)/INDEX(Fuel_Properties!$B$31:$IV$42,MATCH("D_Petrol_Regular",Fuel_Properties!$B$31:$B$42,0),MATCH(YEAR(CK$9),Fuel_Properties!$B$31:$EI$31,0)))/158.987295</f>
        <v>0</v>
      </c>
      <c r="CL67" s="47">
        <f>(SUMPRODUCT(--(CL$9=Quarterly_kt!$B$9:FC$9),Quarterly_kt!$B67:FC67)/INDEX(Fuel_Properties!$B$31:$IV$42,MATCH("D_Petrol_Regular",Fuel_Properties!$B$31:$B$42,0),MATCH(YEAR(CL$9),Fuel_Properties!$B$31:$EI$31,0)))/158.987295</f>
        <v>0</v>
      </c>
      <c r="CM67" s="47">
        <f>(SUMPRODUCT(--(CM$9=Quarterly_kt!$B$9:FC$9),Quarterly_kt!$B67:FC67)/INDEX(Fuel_Properties!$B$31:$IV$42,MATCH("D_Petrol_Regular",Fuel_Properties!$B$31:$B$42,0),MATCH(YEAR(CM$9),Fuel_Properties!$B$31:$EI$31,0)))/158.987295</f>
        <v>0</v>
      </c>
      <c r="CN67" s="47">
        <f>(SUMPRODUCT(--(CN$9=Quarterly_kt!$B$9:FC$9),Quarterly_kt!$B67:FC67)/INDEX(Fuel_Properties!$B$31:$IV$42,MATCH("D_Petrol_Regular",Fuel_Properties!$B$31:$B$42,0),MATCH(YEAR(CN$9),Fuel_Properties!$B$31:$EI$31,0)))/158.987295</f>
        <v>0</v>
      </c>
      <c r="CO67" s="47">
        <f>(SUMPRODUCT(--(CO$9=Quarterly_kt!$B$9:FC$9),Quarterly_kt!$B67:FC67)/INDEX(Fuel_Properties!$B$31:$IV$42,MATCH("D_Petrol_Regular",Fuel_Properties!$B$31:$B$42,0),MATCH(YEAR(CO$9),Fuel_Properties!$B$31:$EI$31,0)))/158.987295</f>
        <v>0</v>
      </c>
      <c r="CP67" s="47">
        <f>(SUMPRODUCT(--(CP$9=Quarterly_kt!$B$9:FC$9),Quarterly_kt!$B67:FC67)/INDEX(Fuel_Properties!$B$31:$IV$42,MATCH("D_Petrol_Regular",Fuel_Properties!$B$31:$B$42,0),MATCH(YEAR(CP$9),Fuel_Properties!$B$31:$EI$31,0)))/158.987295</f>
        <v>0</v>
      </c>
      <c r="CQ67" s="47">
        <f>(SUMPRODUCT(--(CQ$9=Quarterly_kt!$B$9:FC$9),Quarterly_kt!$B67:FC67)/INDEX(Fuel_Properties!$B$31:$IV$42,MATCH("D_Petrol_Regular",Fuel_Properties!$B$31:$B$42,0),MATCH(YEAR(CQ$9),Fuel_Properties!$B$31:$EI$31,0)))/158.987295</f>
        <v>0</v>
      </c>
      <c r="CR67" s="47">
        <f>(SUMPRODUCT(--(CR$9=Quarterly_kt!$B$9:FC$9),Quarterly_kt!$B67:FC67)/INDEX(Fuel_Properties!$B$31:$IV$42,MATCH("D_Petrol_Regular",Fuel_Properties!$B$31:$B$42,0),MATCH(YEAR(CR$9),Fuel_Properties!$B$31:$EI$31,0)))/158.987295</f>
        <v>0</v>
      </c>
      <c r="CS67" s="47">
        <f>(SUMPRODUCT(--(CS$9=Quarterly_kt!$B$9:FC$9),Quarterly_kt!$B67:FC67)/INDEX(Fuel_Properties!$B$31:$IV$42,MATCH("D_Petrol_Regular",Fuel_Properties!$B$31:$B$42,0),MATCH(YEAR(CS$9),Fuel_Properties!$B$31:$EI$31,0)))/158.987295</f>
        <v>0</v>
      </c>
      <c r="CT67" s="47">
        <f>(SUMPRODUCT(--(CT$9=Quarterly_kt!$B$9:FC$9),Quarterly_kt!$B67:FC67)/INDEX(Fuel_Properties!$B$31:$IV$42,MATCH("D_Petrol_Regular",Fuel_Properties!$B$31:$B$42,0),MATCH(YEAR(CT$9),Fuel_Properties!$B$31:$EI$31,0)))/158.987295</f>
        <v>0</v>
      </c>
      <c r="CU67" s="47">
        <f>(SUMPRODUCT(--(CU$9=Quarterly_kt!$B$9:FC$9),Quarterly_kt!$B67:FC67)/INDEX(Fuel_Properties!$B$31:$IV$42,MATCH("D_Petrol_Regular",Fuel_Properties!$B$31:$B$42,0),MATCH(YEAR(CU$9),Fuel_Properties!$B$31:$EI$31,0)))/158.987295</f>
        <v>0</v>
      </c>
      <c r="CV67" s="47">
        <f>(SUMPRODUCT(--(CV$9=Quarterly_kt!$B$9:FC$9),Quarterly_kt!$B67:FC67)/INDEX(Fuel_Properties!$B$31:$IV$42,MATCH("D_Petrol_Regular",Fuel_Properties!$B$31:$B$42,0),MATCH(YEAR(CV$9),Fuel_Properties!$B$31:$EI$31,0)))/158.987295</f>
        <v>0</v>
      </c>
      <c r="CW67" s="47">
        <f>(SUMPRODUCT(--(CW$9=Quarterly_kt!$B$9:FC$9),Quarterly_kt!$B67:FC67)/INDEX(Fuel_Properties!$B$31:$IV$42,MATCH("D_Petrol_Regular",Fuel_Properties!$B$31:$B$42,0),MATCH(YEAR(CW$9),Fuel_Properties!$B$31:$EI$31,0)))/158.987295</f>
        <v>0</v>
      </c>
      <c r="CX67" s="47">
        <f>(SUMPRODUCT(--(CX$9=Quarterly_kt!$B$9:FC$9),Quarterly_kt!$B67:FC67)/INDEX(Fuel_Properties!$B$31:$IV$42,MATCH("D_Petrol_Regular",Fuel_Properties!$B$31:$B$42,0),MATCH(YEAR(CX$9),Fuel_Properties!$B$31:$EI$31,0)))/158.987295</f>
        <v>0</v>
      </c>
      <c r="CY67" s="47">
        <f>(SUMPRODUCT(--(CY$9=Quarterly_kt!$B$9:FC$9),Quarterly_kt!$B67:FC67)/INDEX(Fuel_Properties!$B$31:$IV$42,MATCH("D_Petrol_Regular",Fuel_Properties!$B$31:$B$42,0),MATCH(YEAR(CY$9),Fuel_Properties!$B$31:$EI$31,0)))/158.987295</f>
        <v>0</v>
      </c>
      <c r="CZ67" s="47">
        <f>(SUMPRODUCT(--(CZ$9=Quarterly_kt!$B$9:FC$9),Quarterly_kt!$B67:FC67)/INDEX(Fuel_Properties!$B$31:$IV$42,MATCH("D_Petrol_Regular",Fuel_Properties!$B$31:$B$42,0),MATCH(YEAR(CZ$9),Fuel_Properties!$B$31:$EI$31,0)))/158.987295</f>
        <v>0</v>
      </c>
      <c r="DA67" s="47">
        <f>(SUMPRODUCT(--(DA$9=Quarterly_kt!$B$9:FC$9),Quarterly_kt!$B67:FC67)/INDEX(Fuel_Properties!$B$31:$IV$42,MATCH("D_Petrol_Regular",Fuel_Properties!$B$31:$B$42,0),MATCH(YEAR(DA$9),Fuel_Properties!$B$31:$EI$31,0)))/158.987295</f>
        <v>0</v>
      </c>
      <c r="DB67" s="47">
        <f>(SUMPRODUCT(--(DB$9=Quarterly_kt!$B$9:FC$9),Quarterly_kt!$B67:FC67)/INDEX(Fuel_Properties!$B$31:$IV$42,MATCH("D_Petrol_Regular",Fuel_Properties!$B$31:$B$42,0),MATCH(YEAR(DB$9),Fuel_Properties!$B$31:$EI$31,0)))/158.987295</f>
        <v>0</v>
      </c>
      <c r="DC67" s="47">
        <f>(SUMPRODUCT(--(DC$9=Quarterly_kt!$B$9:FC$9),Quarterly_kt!$B67:FC67)/INDEX(Fuel_Properties!$B$31:$IV$42,MATCH("D_Petrol_Regular",Fuel_Properties!$B$31:$B$42,0),MATCH(YEAR(DC$9),Fuel_Properties!$B$31:$EI$31,0)))/158.987295</f>
        <v>0</v>
      </c>
      <c r="DD67" s="47">
        <f>(SUMPRODUCT(--(DD$9=Quarterly_kt!$B$9:FC$9),Quarterly_kt!$B67:FC67)/INDEX(Fuel_Properties!$B$31:$IV$42,MATCH("D_Petrol_Regular",Fuel_Properties!$B$31:$B$42,0),MATCH(YEAR(DD$9),Fuel_Properties!$B$31:$EI$31,0)))/158.987295</f>
        <v>0</v>
      </c>
      <c r="DE67" s="47">
        <f>(SUMPRODUCT(--(DE$9=Quarterly_kt!$B$9:FC$9),Quarterly_kt!$B67:FC67)/INDEX(Fuel_Properties!$B$31:$IV$42,MATCH("D_Petrol_Regular",Fuel_Properties!$B$31:$B$42,0),MATCH(YEAR(DE$9),Fuel_Properties!$B$31:$EI$31,0)))/158.987295</f>
        <v>0</v>
      </c>
      <c r="DF67" s="47">
        <f>(SUMPRODUCT(--(DF$9=Quarterly_kt!$B$9:FC$9),Quarterly_kt!$B67:FC67)/INDEX(Fuel_Properties!$B$31:$IV$42,MATCH("D_Petrol_Regular",Fuel_Properties!$B$31:$B$42,0),MATCH(YEAR(DF$9),Fuel_Properties!$B$31:$EI$31,0)))/158.987295</f>
        <v>0</v>
      </c>
      <c r="DG67" s="47">
        <f>(SUMPRODUCT(--(DG$9=Quarterly_kt!$B$9:FC$9),Quarterly_kt!$B67:FC67)/INDEX(Fuel_Properties!$B$31:$IV$42,MATCH("D_Petrol_Regular",Fuel_Properties!$B$31:$B$42,0),MATCH(YEAR(DG$9),Fuel_Properties!$B$31:$EI$31,0)))/158.987295</f>
        <v>0</v>
      </c>
      <c r="DH67" s="47">
        <f>(SUMPRODUCT(--(DH$9=Quarterly_kt!$B$9:FC$9),Quarterly_kt!$B67:FC67)/INDEX(Fuel_Properties!$B$31:$IV$42,MATCH("D_Petrol_Regular",Fuel_Properties!$B$31:$B$42,0),MATCH(YEAR(DH$9),Fuel_Properties!$B$31:$EI$31,0)))/158.987295</f>
        <v>0</v>
      </c>
      <c r="DI67" s="47">
        <f>(SUMPRODUCT(--(DI$9=Quarterly_kt!$B$9:FC$9),Quarterly_kt!$B67:FC67)/INDEX(Fuel_Properties!$B$31:$IV$42,MATCH("D_Petrol_Regular",Fuel_Properties!$B$31:$B$42,0),MATCH(YEAR(DI$9),Fuel_Properties!$B$31:$EI$31,0)))/158.987295</f>
        <v>0</v>
      </c>
      <c r="DJ67" s="47">
        <f>(SUMPRODUCT(--(DJ$9=Quarterly_kt!$B$9:FC$9),Quarterly_kt!$B67:FC67)/INDEX(Fuel_Properties!$B$31:$IV$42,MATCH("D_Petrol_Regular",Fuel_Properties!$B$31:$B$42,0),MATCH(YEAR(DJ$9),Fuel_Properties!$B$31:$EI$31,0)))/158.987295</f>
        <v>0</v>
      </c>
      <c r="DK67" s="47">
        <f>(SUMPRODUCT(--(DK$9=Quarterly_kt!$B$9:FC$9),Quarterly_kt!$B67:FC67)/INDEX(Fuel_Properties!$B$31:$IV$42,MATCH("D_Petrol_Regular",Fuel_Properties!$B$31:$B$42,0),MATCH(YEAR(DK$9),Fuel_Properties!$B$31:$EI$31,0)))/158.987295</f>
        <v>0</v>
      </c>
      <c r="DL67" s="47">
        <f>(SUMPRODUCT(--(DL$9=Quarterly_kt!$B$9:FC$9),Quarterly_kt!$B67:FC67)/INDEX(Fuel_Properties!$B$31:$IV$42,MATCH("D_Petrol_Regular",Fuel_Properties!$B$31:$B$42,0),MATCH(YEAR(DL$9),Fuel_Properties!$B$31:$EI$31,0)))/158.987295</f>
        <v>0</v>
      </c>
      <c r="DM67" s="47">
        <f>(SUMPRODUCT(--(DM$9=Quarterly_kt!$B$9:FC$9),Quarterly_kt!$B67:FC67)/INDEX(Fuel_Properties!$B$31:$IV$42,MATCH("D_Petrol_Regular",Fuel_Properties!$B$31:$B$42,0),MATCH(YEAR(DM$9),Fuel_Properties!$B$31:$EI$31,0)))/158.987295</f>
        <v>0</v>
      </c>
      <c r="DN67" s="47">
        <f>(SUMPRODUCT(--(DN$9=Quarterly_kt!$B$9:FC$9),Quarterly_kt!$B67:FC67)/INDEX(Fuel_Properties!$B$31:$IV$42,MATCH("D_Petrol_Regular",Fuel_Properties!$B$31:$B$42,0),MATCH(YEAR(DN$9),Fuel_Properties!$B$31:$EI$31,0)))/158.987295</f>
        <v>0</v>
      </c>
      <c r="DO67" s="47">
        <f>(SUMPRODUCT(--(DO$9=Quarterly_kt!$B$9:FC$9),Quarterly_kt!$B67:FC67)/INDEX(Fuel_Properties!$B$31:$IV$42,MATCH("D_Petrol_Regular",Fuel_Properties!$B$31:$B$42,0),MATCH(YEAR(DO$9),Fuel_Properties!$B$31:$EI$31,0)))/158.987295</f>
        <v>0</v>
      </c>
      <c r="DP67" s="47">
        <f>(SUMPRODUCT(--(DP$9=Quarterly_kt!$B$9:FC$9),Quarterly_kt!$B67:FC67)/INDEX(Fuel_Properties!$B$31:$IV$42,MATCH("D_Petrol_Regular",Fuel_Properties!$B$31:$B$42,0),MATCH(YEAR(DP$9),Fuel_Properties!$B$31:$EI$31,0)))/158.987295</f>
        <v>0</v>
      </c>
      <c r="DQ67" s="47">
        <f>(SUMPRODUCT(--(DQ$9=Quarterly_kt!$B$9:FC$9),Quarterly_kt!$B67:FC67)/INDEX(Fuel_Properties!$B$31:$IV$42,MATCH("D_Petrol_Regular",Fuel_Properties!$B$31:$B$42,0),MATCH(YEAR(DQ$9),Fuel_Properties!$B$31:$EI$31,0)))/158.987295</f>
        <v>0</v>
      </c>
      <c r="DR67" s="47">
        <f>(SUMPRODUCT(--(DR$9=Quarterly_kt!$B$9:FC$9),Quarterly_kt!$B67:FC67)/INDEX(Fuel_Properties!$B$31:$IV$42,MATCH("D_Petrol_Regular",Fuel_Properties!$B$31:$B$42,0),MATCH(YEAR(DR$9),Fuel_Properties!$B$31:$EI$31,0)))/158.987295</f>
        <v>0</v>
      </c>
      <c r="DS67" s="47">
        <f>(SUMPRODUCT(--(DS$9=Quarterly_kt!$B$9:FC$9),Quarterly_kt!$B67:FC67)/INDEX(Fuel_Properties!$B$31:$IV$42,MATCH("D_Petrol_Regular",Fuel_Properties!$B$31:$B$42,0),MATCH(YEAR(DS$9),Fuel_Properties!$B$31:$EI$31,0)))/158.987295</f>
        <v>0</v>
      </c>
      <c r="DT67" s="47">
        <f>(SUMPRODUCT(--(DT$9=Quarterly_kt!$B$9:FC$9),Quarterly_kt!$B67:FC67)/INDEX(Fuel_Properties!$B$31:$IV$42,MATCH("D_Petrol_Regular",Fuel_Properties!$B$31:$B$42,0),MATCH(YEAR(DT$9),Fuel_Properties!$B$31:$EI$31,0)))/158.987295</f>
        <v>0</v>
      </c>
      <c r="DU67" s="47">
        <f>(SUMPRODUCT(--(DU$9=Quarterly_kt!$B$9:FC$9),Quarterly_kt!$B67:FC67)/INDEX(Fuel_Properties!$B$31:$IV$42,MATCH("D_Petrol_Regular",Fuel_Properties!$B$31:$B$42,0),MATCH(YEAR(DU$9),Fuel_Properties!$B$31:$EI$31,0)))/158.987295</f>
        <v>0</v>
      </c>
      <c r="DV67" s="47">
        <f>(SUMPRODUCT(--(DV$9=Quarterly_kt!$B$9:FC$9),Quarterly_kt!$B67:FC67)/INDEX(Fuel_Properties!$B$31:$IV$42,MATCH("D_Petrol_Regular",Fuel_Properties!$B$31:$B$42,0),MATCH(YEAR(DV$9),Fuel_Properties!$B$31:$EI$31,0)))/158.987295</f>
        <v>0</v>
      </c>
      <c r="DW67" s="47">
        <f>(SUMPRODUCT(--(DW$9=Quarterly_kt!$B$9:FC$9),Quarterly_kt!$B67:FC67)/INDEX(Fuel_Properties!$B$31:$IV$42,MATCH("D_Petrol_Regular",Fuel_Properties!$B$31:$B$42,0),MATCH(YEAR(DW$9),Fuel_Properties!$B$31:$EI$31,0)))/158.987295</f>
        <v>0</v>
      </c>
      <c r="DX67" s="47">
        <f>(SUMPRODUCT(--(DX$9=Quarterly_kt!$B$9:FC$9),Quarterly_kt!$B67:FC67)/INDEX(Fuel_Properties!$B$31:$IV$42,MATCH("D_Petrol_Regular",Fuel_Properties!$B$31:$B$42,0),MATCH(YEAR(DX$9),Fuel_Properties!$B$31:$EI$31,0)))/158.987295</f>
        <v>0</v>
      </c>
      <c r="DY67" s="47">
        <f>(SUMPRODUCT(--(DY$9=Quarterly_kt!$B$9:FC$9),Quarterly_kt!$B67:FC67)/INDEX(Fuel_Properties!$B$31:$IV$42,MATCH("D_Petrol_Regular",Fuel_Properties!$B$31:$B$42,0),MATCH(YEAR(DY$9),Fuel_Properties!$B$31:$EI$31,0)))/158.987295</f>
        <v>0</v>
      </c>
      <c r="DZ67" s="47">
        <f>(SUMPRODUCT(--(DZ$9=Quarterly_kt!$B$9:FC$9),Quarterly_kt!$B67:FC67)/INDEX(Fuel_Properties!$B$31:$IV$42,MATCH("D_Petrol_Regular",Fuel_Properties!$B$31:$B$42,0),MATCH(YEAR(DZ$9),Fuel_Properties!$B$31:$EI$31,0)))/158.987295</f>
        <v>0</v>
      </c>
      <c r="EA67" s="47">
        <f>(SUMPRODUCT(--(EA$9=Quarterly_kt!$B$9:FC$9),Quarterly_kt!$B67:FC67)/INDEX(Fuel_Properties!$B$31:$IV$42,MATCH("D_Petrol_Regular",Fuel_Properties!$B$31:$B$42,0),MATCH(YEAR(EA$9),Fuel_Properties!$B$31:$EI$31,0)))/158.987295</f>
        <v>0</v>
      </c>
      <c r="EB67" s="47">
        <f>(SUMPRODUCT(--(EB$9=Quarterly_kt!$B$9:FC$9),Quarterly_kt!$B67:FC67)/INDEX(Fuel_Properties!$B$31:$IV$42,MATCH("D_Petrol_Regular",Fuel_Properties!$B$31:$B$42,0),MATCH(YEAR(EB$9),Fuel_Properties!$B$31:$EI$31,0)))/158.987295</f>
        <v>0</v>
      </c>
      <c r="EC67" s="47">
        <f>(SUMPRODUCT(--(EC$9=Quarterly_kt!$B$9:FC$9),Quarterly_kt!$B67:FC67)/INDEX(Fuel_Properties!$B$31:$IV$42,MATCH("D_Petrol_Regular",Fuel_Properties!$B$31:$B$42,0),MATCH(YEAR(EC$9),Fuel_Properties!$B$31:$EI$31,0)))/158.987295</f>
        <v>0</v>
      </c>
      <c r="ED67" s="47">
        <f>(SUMPRODUCT(--(ED$9=Quarterly_kt!$B$9:FC$9),Quarterly_kt!$B67:FC67)/INDEX(Fuel_Properties!$B$31:$IV$42,MATCH("D_Petrol_Regular",Fuel_Properties!$B$31:$B$42,0),MATCH(YEAR(ED$9),Fuel_Properties!$B$31:$EI$31,0)))/158.987295</f>
        <v>0</v>
      </c>
      <c r="EE67" s="47">
        <f>(SUMPRODUCT(--(EE$9=Quarterly_kt!$B$9:FC$9),Quarterly_kt!$B67:FC67)/INDEX(Fuel_Properties!$B$31:$IV$42,MATCH("D_Petrol_Regular",Fuel_Properties!$B$31:$B$42,0),MATCH(YEAR(EE$9),Fuel_Properties!$B$31:$EI$31,0)))/158.987295</f>
        <v>0</v>
      </c>
      <c r="EF67" s="47">
        <f>(SUMPRODUCT(--(EF$9=Quarterly_kt!$B$9:FC$9),Quarterly_kt!$B67:FC67)/INDEX(Fuel_Properties!$B$31:$IV$42,MATCH("D_Petrol_Regular",Fuel_Properties!$B$31:$B$42,0),MATCH(YEAR(EF$9),Fuel_Properties!$B$31:$EI$31,0)))/158.987295</f>
        <v>0</v>
      </c>
      <c r="EG67" s="47">
        <f>(SUMPRODUCT(--(EG$9=Quarterly_kt!$B$9:FC$9),Quarterly_kt!$B67:FC67)/INDEX(Fuel_Properties!$B$31:$IV$42,MATCH("D_Petrol_Regular",Fuel_Properties!$B$31:$B$42,0),MATCH(YEAR(EG$9),Fuel_Properties!$B$31:$EI$31,0)))/158.987295</f>
        <v>0</v>
      </c>
      <c r="EH67" s="47">
        <f>(SUMPRODUCT(--(EH$9=Quarterly_kt!$B$9:FC$9),Quarterly_kt!$B67:FC67)/INDEX(Fuel_Properties!$B$31:$IV$42,MATCH("D_Petrol_Regular",Fuel_Properties!$B$31:$B$42,0),MATCH(YEAR(EH$9),Fuel_Properties!$B$31:$EI$31,0)))/158.987295</f>
        <v>0</v>
      </c>
      <c r="EI67" s="47">
        <f>(SUMPRODUCT(--(EI$9=Quarterly_kt!$B$9:FC$9),Quarterly_kt!$B67:FC67)/INDEX(Fuel_Properties!$B$31:$IV$42,MATCH("D_Petrol_Regular",Fuel_Properties!$B$31:$B$42,0),MATCH(YEAR(EI$9),Fuel_Properties!$B$31:$EI$31,0)))/158.987295</f>
        <v>0</v>
      </c>
      <c r="EJ67" s="47">
        <f>(SUMPRODUCT(--(EJ$9=Quarterly_kt!$B$9:FC$9),Quarterly_kt!$B67:FC67)/INDEX(Fuel_Properties!$B$31:$IV$42,MATCH("D_Petrol_Regular",Fuel_Properties!$B$31:$B$42,0),MATCH(YEAR(EJ$9),Fuel_Properties!$B$31:$EI$31,0)))/158.987295</f>
        <v>0</v>
      </c>
      <c r="EK67" s="47">
        <f>(SUMPRODUCT(--(EK$9=Quarterly_kt!$B$9:FC$9),Quarterly_kt!$B67:FC67)/INDEX(Fuel_Properties!$B$31:$IV$42,MATCH("D_Petrol_Regular",Fuel_Properties!$B$31:$B$42,0),MATCH(YEAR(EK$9),Fuel_Properties!$B$31:$EI$31,0)))/158.987295</f>
        <v>0</v>
      </c>
      <c r="EL67" s="47">
        <f>(SUMPRODUCT(--(EL$9=Quarterly_kt!$B$9:FC$9),Quarterly_kt!$B67:FC67)/INDEX(Fuel_Properties!$B$31:$IV$42,MATCH("D_Petrol_Regular",Fuel_Properties!$B$31:$B$42,0),MATCH(YEAR(EL$9),Fuel_Properties!$B$31:$EI$31,0)))/158.987295</f>
        <v>0</v>
      </c>
      <c r="EM67" s="47">
        <f>(SUMPRODUCT(--(EM$9=Quarterly_kt!$B$9:FC$9),Quarterly_kt!$B67:FC67)/INDEX(Fuel_Properties!$B$31:$IV$42,MATCH("D_Petrol_Regular",Fuel_Properties!$B$31:$B$42,0),MATCH(YEAR(EM$9),Fuel_Properties!$B$31:$EI$31,0)))/158.987295</f>
        <v>0</v>
      </c>
      <c r="EN67" s="47">
        <f>(SUMPRODUCT(--(EN$9=Quarterly_kt!$B$9:FC$9),Quarterly_kt!$B67:FC67)/INDEX(Fuel_Properties!$B$31:$IV$42,MATCH("D_Petrol_Regular",Fuel_Properties!$B$31:$B$42,0),MATCH(YEAR(EN$9),Fuel_Properties!$B$31:$EI$31,0)))/158.987295</f>
        <v>0</v>
      </c>
      <c r="EO67" s="47">
        <f>(SUMPRODUCT(--(EO$9=Quarterly_kt!$B$9:FC$9),Quarterly_kt!$B67:FC67)/INDEX(Fuel_Properties!$B$31:$IV$42,MATCH("D_Petrol_Regular",Fuel_Properties!$B$31:$B$42,0),MATCH(YEAR(EO$9),Fuel_Properties!$B$31:$EI$31,0)))/158.987295</f>
        <v>0</v>
      </c>
      <c r="EP67" s="47">
        <f>(SUMPRODUCT(--(EP$9=Quarterly_kt!$B$9:FC$9),Quarterly_kt!$B67:FC67)/INDEX(Fuel_Properties!$B$31:$IV$42,MATCH("D_Petrol_Regular",Fuel_Properties!$B$31:$B$42,0),MATCH(YEAR(EP$9),Fuel_Properties!$B$31:$EI$31,0)))/158.987295</f>
        <v>0</v>
      </c>
      <c r="EQ67" s="47">
        <f>(SUMPRODUCT(--(EQ$9=Quarterly_kt!$B$9:FC$9),Quarterly_kt!$B67:FC67)/INDEX(Fuel_Properties!$B$31:$IV$42,MATCH("D_Petrol_Regular",Fuel_Properties!$B$31:$B$42,0),MATCH(YEAR(EQ$9),Fuel_Properties!$B$31:$EI$31,0)))/158.987295</f>
        <v>0</v>
      </c>
      <c r="ER67" s="47">
        <f>(SUMPRODUCT(--(ER$9=Quarterly_kt!$B$9:FC$9),Quarterly_kt!$B67:FC67)/INDEX(Fuel_Properties!$B$31:$IV$42,MATCH("D_Petrol_Regular",Fuel_Properties!$B$31:$B$42,0),MATCH(YEAR(ER$9),Fuel_Properties!$B$31:$EI$31,0)))/158.987295</f>
        <v>0</v>
      </c>
      <c r="ES67" s="47">
        <f>(SUMPRODUCT(--(ES$9=Quarterly_kt!$B$9:FC$9),Quarterly_kt!$B67:FC67)/INDEX(Fuel_Properties!$B$31:$IV$42,MATCH("D_Petrol_Regular",Fuel_Properties!$B$31:$B$42,0),MATCH(YEAR(ES$9),Fuel_Properties!$B$31:$EI$31,0)))/158.987295</f>
        <v>0</v>
      </c>
      <c r="ET67" s="47">
        <f>(SUMPRODUCT(--(ET$9=Quarterly_kt!$B$9:FC$9),Quarterly_kt!$B67:FC67)/INDEX(Fuel_Properties!$B$31:$IV$42,MATCH("D_Petrol_Regular",Fuel_Properties!$B$31:$B$42,0),MATCH(YEAR(ET$9),Fuel_Properties!$B$31:$EI$31,0)))/158.987295</f>
        <v>0</v>
      </c>
      <c r="EU67" s="47">
        <f>(SUMPRODUCT(--(EU$9=Quarterly_kt!$B$9:FC$9),Quarterly_kt!$B67:FC67)/INDEX(Fuel_Properties!$B$31:$IV$42,MATCH("D_Petrol_Regular",Fuel_Properties!$B$31:$B$42,0),MATCH(YEAR(EU$9),Fuel_Properties!$B$31:$EI$31,0)))/158.987295</f>
        <v>0</v>
      </c>
      <c r="EV67" s="47">
        <f>(SUMPRODUCT(--(EV$9=Quarterly_kt!$B$9:FC$9),Quarterly_kt!$B67:FC67)/INDEX(Fuel_Properties!$B$31:$IV$42,MATCH("D_Petrol_Regular",Fuel_Properties!$B$31:$B$42,0),MATCH(YEAR(EV$9),Fuel_Properties!$B$31:$EI$31,0)))/158.987295</f>
        <v>0</v>
      </c>
      <c r="EW67" s="47">
        <f>(SUMPRODUCT(--(EW$9=Quarterly_kt!$B$9:FC$9),Quarterly_kt!$B67:FC67)/INDEX(Fuel_Properties!$B$31:$IV$42,MATCH("D_Petrol_Regular",Fuel_Properties!$B$31:$B$42,0),MATCH(YEAR(EW$9),Fuel_Properties!$B$31:$EI$31,0)))/158.987295</f>
        <v>0</v>
      </c>
      <c r="EX67" s="47">
        <f>(SUMPRODUCT(--(EX$9=Quarterly_kt!$B$9:FC$9),Quarterly_kt!$B67:FC67)/INDEX(Fuel_Properties!$B$31:$IV$42,MATCH("D_Petrol_Regular",Fuel_Properties!$B$31:$B$42,0),MATCH(YEAR(EX$9),Fuel_Properties!$B$31:$EI$31,0)))/158.987295</f>
        <v>0</v>
      </c>
      <c r="EY67" s="47">
        <f>(SUMPRODUCT(--(EY$9=Quarterly_kt!$B$9:FC$9),Quarterly_kt!$B67:FC67)/INDEX(Fuel_Properties!$B$31:$IV$42,MATCH("D_Petrol_Regular",Fuel_Properties!$B$31:$B$42,0),MATCH(YEAR(EY$9),Fuel_Properties!$B$31:$EI$31,0)))/158.987295</f>
        <v>0</v>
      </c>
      <c r="EZ67" s="47">
        <f>(SUMPRODUCT(--(EZ$9=Quarterly_kt!$B$9:FC$9),Quarterly_kt!$B67:FC67)/INDEX(Fuel_Properties!$B$31:$IV$42,MATCH("D_Petrol_Regular",Fuel_Properties!$B$31:$B$42,0),MATCH(YEAR(EZ$9),Fuel_Properties!$B$31:$EI$31,0)))/158.987295</f>
        <v>0</v>
      </c>
      <c r="FA67" s="47">
        <f>(SUMPRODUCT(--(FA$9=Quarterly_kt!$B$9:FC$9),Quarterly_kt!$B67:FC67)/INDEX(Fuel_Properties!$B$31:$IV$42,MATCH("D_Petrol_Regular",Fuel_Properties!$B$31:$B$42,0),MATCH(YEAR(FA$9),Fuel_Properties!$B$31:$EI$31,0)))/158.987295</f>
        <v>0</v>
      </c>
      <c r="FB67" s="47">
        <f>(SUMPRODUCT(--(FB$9=Quarterly_kt!$B$9:FC$9),Quarterly_kt!$B67:FC67)/INDEX(Fuel_Properties!$B$31:$IV$42,MATCH("D_Petrol_Regular",Fuel_Properties!$B$31:$B$42,0),MATCH(YEAR(FB$9),Fuel_Properties!$B$31:$EI$31,0)))/158.987295</f>
        <v>0</v>
      </c>
      <c r="FC67" s="47">
        <f>(SUMPRODUCT(--(FC$9=Quarterly_kt!$B$9:FC$9),Quarterly_kt!$B67:FC67)/INDEX(Fuel_Properties!$B$31:$IV$42,MATCH("D_Petrol_Regular",Fuel_Properties!$B$31:$B$42,0),MATCH(YEAR(FC$9),Fuel_Properties!$B$31:$EI$31,0)))/158.987295</f>
        <v>0</v>
      </c>
      <c r="FD67" s="47">
        <f>(SUMPRODUCT(--(FD$9=Quarterly_kt!$B$9:FD$9),Quarterly_kt!$B67:FD67)/INDEX(Fuel_Properties!$B$31:$IV$42,MATCH("D_Petrol_Regular",Fuel_Properties!$B$31:$B$42,0),MATCH(YEAR(FD$9),Fuel_Properties!$B$31:$EI$31,0)))/158.987295</f>
        <v>0</v>
      </c>
      <c r="FE67" s="47">
        <f>(SUMPRODUCT(--(FE$9=Quarterly_kt!$B$9:FF$9),Quarterly_kt!$B67:FF67)/INDEX(Fuel_Properties!$B$31:$IV$42,MATCH("D_Petrol_Regular",Fuel_Properties!$B$31:$B$42,0),MATCH(YEAR(FE$9),Fuel_Properties!$B$31:$EI$31,0)))/158.987295</f>
        <v>0</v>
      </c>
      <c r="FF67" s="47">
        <f>(SUMPRODUCT(--(FF$9=Quarterly_kt!$B$9:FF$9),Quarterly_kt!$B67:FF67)/INDEX(Fuel_Properties!$B$31:$IV$42,MATCH("D_Petrol_Regular",Fuel_Properties!$B$31:$B$42,0),MATCH(YEAR(FF$9),Fuel_Properties!$B$31:$EI$31,0)))/158.987295</f>
        <v>0</v>
      </c>
      <c r="FG67" s="47">
        <f>(SUMPRODUCT(--(FG$9=Quarterly_kt!$B$9:FG$9),Quarterly_kt!$B67:FG67)/INDEX(Fuel_Properties!$B$31:$IV$42,MATCH("D_Petrol_Regular",Fuel_Properties!$B$31:$B$42,0),MATCH(YEAR(FG$9),Fuel_Properties!$B$31:$EI$31,0)))/158.987295</f>
        <v>0</v>
      </c>
      <c r="FH67" s="47">
        <f>(SUMPRODUCT(--(FH$9=Quarterly_kt!$B$9:FI$9),Quarterly_kt!$B67:FI67)/INDEX(Fuel_Properties!$B$31:$IV$42,MATCH("D_Petrol_Regular",Fuel_Properties!$B$31:$B$42,0),MATCH(YEAR(FH$9),Fuel_Properties!$B$31:$EI$31,0)))/158.987295</f>
        <v>0</v>
      </c>
      <c r="FI67" s="47">
        <f>(SUMPRODUCT(--(FI$9=Quarterly_kt!$B$9:FI$9),Quarterly_kt!$B67:FI67)/INDEX(Fuel_Properties!$B$31:$IV$42,MATCH("D_Petrol_Regular",Fuel_Properties!$B$31:$B$42,0),MATCH(YEAR(FI$9),Fuel_Properties!$B$31:$EI$31,0)))/158.987295</f>
        <v>0</v>
      </c>
      <c r="FJ67" s="47">
        <f>(SUMPRODUCT(--(FJ$9=Quarterly_kt!$B$9:FJ$9),Quarterly_kt!$B67:FJ67)/INDEX(Fuel_Properties!$B$31:$IV$42,MATCH("D_Petrol_Regular",Fuel_Properties!$B$31:$B$42,0),MATCH(YEAR(FJ$9),Fuel_Properties!$B$31:$EI$31,0)))/158.987295</f>
        <v>0</v>
      </c>
      <c r="FK67" s="47">
        <f>(SUMPRODUCT(--(FK$9=Quarterly_kt!$B$9:FL$9),Quarterly_kt!$B67:FL67)/INDEX(Fuel_Properties!$B$31:$IV$42,MATCH("D_Petrol_Regular",Fuel_Properties!$B$31:$B$42,0),MATCH(YEAR(FK$9),Fuel_Properties!$B$31:$EI$31,0)))/158.987295</f>
        <v>0</v>
      </c>
      <c r="FL67" s="47">
        <f>(SUMPRODUCT(--(FL$9=Quarterly_kt!$B$9:FL$9),Quarterly_kt!$B67:FL67)/INDEX(Fuel_Properties!$B$31:$IV$42,MATCH("D_Petrol_Regular",Fuel_Properties!$B$31:$B$42,0),MATCH(YEAR(FL$9),Fuel_Properties!$B$31:$EI$31,0)))/158.987295</f>
        <v>0</v>
      </c>
      <c r="FM67" s="47">
        <f>(SUMPRODUCT(--(FM$9=Quarterly_kt!$B$9:FM$9),Quarterly_kt!$B67:FM67)/INDEX(Fuel_Properties!$B$31:$IV$42,MATCH("D_Petrol_Regular",Fuel_Properties!$B$31:$B$42,0),MATCH(YEAR(FM$9),Fuel_Properties!$B$31:$EI$31,0)))/158.987295</f>
        <v>0</v>
      </c>
      <c r="FN67" s="47">
        <f>(SUMPRODUCT(--(FN$9=Quarterly_kt!$B$9:FN$9),Quarterly_kt!$B67:FN67)/INDEX(Fuel_Properties!$B$31:$IV$42,MATCH("D_Petrol_Regular",Fuel_Properties!$B$31:$B$42,0),MATCH(YEAR(FN$9),Fuel_Properties!$B$31:$EI$31,0)))/158.987295</f>
        <v>0</v>
      </c>
      <c r="FO67" s="47">
        <f>(SUMPRODUCT(--(FO$9=Quarterly_kt!$B$9:FO$9),Quarterly_kt!$B67:FO67)/INDEX(Fuel_Properties!$B$31:$IV$42,MATCH("D_Petrol_Regular",Fuel_Properties!$B$31:$B$42,0),MATCH(YEAR(FO$9),Fuel_Properties!$B$31:$EI$31,0)))/158.987295</f>
        <v>0</v>
      </c>
      <c r="FP67" s="47">
        <f>(SUMPRODUCT(--(FP$9=Quarterly_kt!$B$9:FP$9),Quarterly_kt!$B67:FP67)/INDEX(Fuel_Properties!$B$31:$IV$42,MATCH("D_Petrol_Regular",Fuel_Properties!$B$31:$B$42,0),MATCH(YEAR(FP$9),Fuel_Properties!$B$31:$EI$31,0)))/158.987295</f>
        <v>0</v>
      </c>
      <c r="FQ67" s="47">
        <f>(SUMPRODUCT(--(FQ$9=Quarterly_kt!$B$9:FQ$9),Quarterly_kt!$B67:FQ67)/INDEX(Fuel_Properties!$B$31:$IV$42,MATCH("D_Petrol_Regular",Fuel_Properties!$B$31:$B$42,0),MATCH(YEAR(FQ$9),Fuel_Properties!$B$31:$EI$31,0)))/158.987295</f>
        <v>0</v>
      </c>
      <c r="FR67" s="47">
        <f>(SUMPRODUCT(--(FR$9=Quarterly_kt!$B$9:FR$9),Quarterly_kt!$B67:FR67)/INDEX(Fuel_Properties!$B$31:$IV$42,MATCH("D_Petrol_Regular",Fuel_Properties!$B$31:$B$42,0),MATCH(YEAR(FR$9),Fuel_Properties!$B$31:$EI$31,0)))/158.987295</f>
        <v>0</v>
      </c>
      <c r="FS67" s="47">
        <f>(SUMPRODUCT(--(FS$9=Quarterly_kt!$B$9:FS$9),Quarterly_kt!$B67:FS67)/INDEX(Fuel_Properties!$B$31:$IV$42,MATCH("D_Petrol_Regular",Fuel_Properties!$B$31:$B$42,0),MATCH(YEAR(FS$9),Fuel_Properties!$B$31:$EI$31,0)))/158.987295</f>
        <v>0</v>
      </c>
      <c r="FT67" s="47">
        <f>(SUMPRODUCT(--(FT$9=Quarterly_kt!$B$9:FT$9),Quarterly_kt!$B67:FT67)/INDEX(Fuel_Properties!$B$31:$IV$42,MATCH("D_Petrol_Regular",Fuel_Properties!$B$31:$B$42,0),MATCH(YEAR(FT$9),Fuel_Properties!$B$31:$EI$31,0)))/158.987295</f>
        <v>0</v>
      </c>
      <c r="FU67" s="47">
        <f>(SUMPRODUCT(--(FU$9=Quarterly_kt!$B$9:FU$9),Quarterly_kt!$B67:FU67)/INDEX(Fuel_Properties!$B$31:$IV$42,MATCH("D_Petrol_Regular",Fuel_Properties!$B$31:$B$42,0),MATCH(YEAR(FU$9),Fuel_Properties!$B$31:$EI$31,0)))/158.987295</f>
        <v>0</v>
      </c>
      <c r="FV67" s="47">
        <f>(SUMPRODUCT(--(FV$9=Quarterly_kt!$B$9:FV$9),Quarterly_kt!$B67:FV67)/INDEX(Fuel_Properties!$B$31:$IV$42,MATCH("D_Petrol_Regular",Fuel_Properties!$B$31:$B$42,0),MATCH(YEAR(FV$9),Fuel_Properties!$B$31:$EI$31,0)))/158.987295</f>
        <v>0</v>
      </c>
    </row>
    <row r="68" spans="1:178" ht="15" x14ac:dyDescent="0.25">
      <c r="A68" s="49" t="s">
        <v>26</v>
      </c>
      <c r="B68" s="47">
        <f>(SUMPRODUCT(--(B$9=Quarterly_kt!$B$9:FC$9),Quarterly_kt!$B68:FC68)/INDEX(Fuel_Properties!$B$31:$IV$42,MATCH("D_Auto_Diesel",Fuel_Properties!$B$31:$B$42,0),MATCH(YEAR(B$9),Fuel_Properties!$B$31:$EI$31,0)))/158.987295</f>
        <v>-1.2487799480166114E-2</v>
      </c>
      <c r="C68" s="47">
        <f>(SUMPRODUCT(--(C$9=Quarterly_kt!$B$9:FC$9),Quarterly_kt!$B68:FC68)/INDEX(Fuel_Properties!$B$31:$IV$42,MATCH("D_Auto_Diesel",Fuel_Properties!$B$31:$B$42,0),MATCH(YEAR(C$9),Fuel_Properties!$B$31:$EI$31,0)))/158.987295</f>
        <v>-4.7579128166466172E-2</v>
      </c>
      <c r="D68" s="47">
        <f>(SUMPRODUCT(--(D$9=Quarterly_kt!$B$9:FC$9),Quarterly_kt!$B68:FC68)/INDEX(Fuel_Properties!$B$31:$IV$42,MATCH("D_Auto_Diesel",Fuel_Properties!$B$31:$B$42,0),MATCH(YEAR(D$9),Fuel_Properties!$B$31:$EI$31,0)))/158.987295</f>
        <v>-1.2587273373084167E-2</v>
      </c>
      <c r="E68" s="47">
        <f>(SUMPRODUCT(--(E$9=Quarterly_kt!$B$9:FC$9),Quarterly_kt!$B68:FC68)/INDEX(Fuel_Properties!$B$31:$IV$42,MATCH("D_Auto_Diesel",Fuel_Properties!$B$31:$B$42,0),MATCH(YEAR(E$9),Fuel_Properties!$B$31:$EI$31,0)))/158.987295</f>
        <v>1.5755134270626182E-2</v>
      </c>
      <c r="F68" s="47">
        <f>(SUMPRODUCT(--(F$9=Quarterly_kt!$B$9:FC$9),Quarterly_kt!$B68:FC68)/INDEX(Fuel_Properties!$B$31:$IV$42,MATCH("D_Auto_Diesel",Fuel_Properties!$B$31:$B$42,0),MATCH(YEAR(F$9),Fuel_Properties!$B$31:$EI$31,0)))/158.987295</f>
        <v>-3.4586307383793369E-2</v>
      </c>
      <c r="G68" s="47">
        <f>(SUMPRODUCT(--(G$9=Quarterly_kt!$B$9:FC$9),Quarterly_kt!$B68:FC68)/INDEX(Fuel_Properties!$B$31:$IV$42,MATCH("D_Auto_Diesel",Fuel_Properties!$B$31:$B$42,0),MATCH(YEAR(G$9),Fuel_Properties!$B$31:$EI$31,0)))/158.987295</f>
        <v>2.984216787539807E-4</v>
      </c>
      <c r="H68" s="47">
        <f>(SUMPRODUCT(--(H$9=Quarterly_kt!$B$9:FC$9),Quarterly_kt!$B68:FC68)/INDEX(Fuel_Properties!$B$31:$IV$42,MATCH("D_Auto_Diesel",Fuel_Properties!$B$31:$B$42,0),MATCH(YEAR(H$9),Fuel_Properties!$B$31:$EI$31,0)))/158.987295</f>
        <v>-4.4686733433927832E-3</v>
      </c>
      <c r="I68" s="47">
        <f>(SUMPRODUCT(--(I$9=Quarterly_kt!$B$9:FC$9),Quarterly_kt!$B68:FC68)/INDEX(Fuel_Properties!$B$31:$IV$42,MATCH("D_Auto_Diesel",Fuel_Properties!$B$31:$B$42,0),MATCH(YEAR(I$9),Fuel_Properties!$B$31:$EI$31,0)))/158.987295</f>
        <v>4.1549479888052666E-2</v>
      </c>
      <c r="J68" s="47">
        <f>(SUMPRODUCT(--(J$9=Quarterly_kt!$B$9:FC$9),Quarterly_kt!$B68:FC68)/INDEX(Fuel_Properties!$B$31:$IV$42,MATCH("D_Auto_Diesel",Fuel_Properties!$B$31:$B$42,0),MATCH(YEAR(J$9),Fuel_Properties!$B$31:$EI$31,0)))/158.987295</f>
        <v>-2.9076984083720114E-2</v>
      </c>
      <c r="K68" s="47">
        <f>(SUMPRODUCT(--(K$9=Quarterly_kt!$B$9:FC$9),Quarterly_kt!$B68:FC68)/INDEX(Fuel_Properties!$B$31:$IV$42,MATCH("D_Auto_Diesel",Fuel_Properties!$B$31:$B$42,0),MATCH(YEAR(K$9),Fuel_Properties!$B$31:$EI$31,0)))/158.987295</f>
        <v>-7.4069791034319437E-3</v>
      </c>
      <c r="L68" s="47">
        <f>(SUMPRODUCT(--(L$9=Quarterly_kt!$B$9:FC$9),Quarterly_kt!$B68:FC68)/INDEX(Fuel_Properties!$B$31:$IV$42,MATCH("D_Auto_Diesel",Fuel_Properties!$B$31:$B$42,0),MATCH(YEAR(L$9),Fuel_Properties!$B$31:$EI$31,0)))/158.987295</f>
        <v>8.7154433871992551E-3</v>
      </c>
      <c r="M68" s="47">
        <f>(SUMPRODUCT(--(M$9=Quarterly_kt!$B$9:FC$9),Quarterly_kt!$B68:FC68)/INDEX(Fuel_Properties!$B$31:$IV$42,MATCH("D_Auto_Diesel",Fuel_Properties!$B$31:$B$42,0),MATCH(YEAR(M$9),Fuel_Properties!$B$31:$EI$31,0)))/158.987295</f>
        <v>6.5729287705040898E-2</v>
      </c>
      <c r="N68" s="47">
        <f>(SUMPRODUCT(--(N$9=Quarterly_kt!$B$9:FC$9),Quarterly_kt!$B68:FC68)/INDEX(Fuel_Properties!$B$31:$IV$42,MATCH("D_Auto_Diesel",Fuel_Properties!$B$31:$B$42,0),MATCH(YEAR(N$9),Fuel_Properties!$B$31:$EI$31,0)))/158.987295</f>
        <v>-1.0697269407642393E-2</v>
      </c>
      <c r="O68" s="47">
        <f>(SUMPRODUCT(--(O$9=Quarterly_kt!$B$9:FC$9),Quarterly_kt!$B68:FC68)/INDEX(Fuel_Properties!$B$31:$IV$42,MATCH("D_Auto_Diesel",Fuel_Properties!$B$31:$B$42,0),MATCH(YEAR(O$9),Fuel_Properties!$B$31:$EI$31,0)))/158.987295</f>
        <v>-2.2695351261135244E-2</v>
      </c>
      <c r="P68" s="47">
        <f>(SUMPRODUCT(--(P$9=Quarterly_kt!$B$9:FC$9),Quarterly_kt!$B68:FC68)/INDEX(Fuel_Properties!$B$31:$IV$42,MATCH("D_Auto_Diesel",Fuel_Properties!$B$31:$B$42,0),MATCH(YEAR(P$9),Fuel_Properties!$B$31:$EI$31,0)))/158.987295</f>
        <v>-1.9802956528596649E-2</v>
      </c>
      <c r="Q68" s="47">
        <f>(SUMPRODUCT(--(Q$9=Quarterly_kt!$B$9:FC$9),Quarterly_kt!$B68:FC68)/INDEX(Fuel_Properties!$B$31:$IV$42,MATCH("D_Auto_Diesel",Fuel_Properties!$B$31:$B$42,0),MATCH(YEAR(Q$9),Fuel_Properties!$B$31:$EI$31,0)))/158.987295</f>
        <v>8.2326124146511734E-2</v>
      </c>
      <c r="R68" s="47">
        <f>(SUMPRODUCT(--(R$9=Quarterly_kt!$B$9:FC$9),Quarterly_kt!$B68:FC68)/INDEX(Fuel_Properties!$B$31:$IV$42,MATCH("D_Auto_Diesel",Fuel_Properties!$B$31:$B$42,0),MATCH(YEAR(R$9),Fuel_Properties!$B$31:$EI$31,0)))/158.987295</f>
        <v>-2.5710175400342029E-2</v>
      </c>
      <c r="S68" s="47">
        <f>(SUMPRODUCT(--(S$9=Quarterly_kt!$B$9:FC$9),Quarterly_kt!$B68:FC68)/INDEX(Fuel_Properties!$B$31:$IV$42,MATCH("D_Auto_Diesel",Fuel_Properties!$B$31:$B$42,0),MATCH(YEAR(S$9),Fuel_Properties!$B$31:$EI$31,0)))/158.987295</f>
        <v>1.5617401188124406E-2</v>
      </c>
      <c r="T68" s="47">
        <f>(SUMPRODUCT(--(T$9=Quarterly_kt!$B$9:FC$9),Quarterly_kt!$B68:FC68)/INDEX(Fuel_Properties!$B$31:$IV$42,MATCH("D_Auto_Diesel",Fuel_Properties!$B$31:$B$42,0),MATCH(YEAR(T$9),Fuel_Properties!$B$31:$EI$31,0)))/158.987295</f>
        <v>5.9049233203702034E-2</v>
      </c>
      <c r="U68" s="47">
        <f>(SUMPRODUCT(--(U$9=Quarterly_kt!$B$9:FC$9),Quarterly_kt!$B68:FC68)/INDEX(Fuel_Properties!$B$31:$IV$42,MATCH("D_Auto_Diesel",Fuel_Properties!$B$31:$B$42,0),MATCH(YEAR(U$9),Fuel_Properties!$B$31:$EI$31,0)))/158.987295</f>
        <v>-4.1029154909712463E-2</v>
      </c>
      <c r="V68" s="47">
        <f>(SUMPRODUCT(--(V$9=Quarterly_kt!$B$9:FC$9),Quarterly_kt!$B68:FC68)/INDEX(Fuel_Properties!$B$31:$IV$42,MATCH("D_Auto_Diesel",Fuel_Properties!$B$31:$B$42,0),MATCH(YEAR(V$9),Fuel_Properties!$B$31:$EI$31,0)))/158.987295</f>
        <v>6.5423214188370122E-3</v>
      </c>
      <c r="W68" s="47">
        <f>(SUMPRODUCT(--(W$9=Quarterly_kt!$B$9:FC$9),Quarterly_kt!$B68:FC68)/INDEX(Fuel_Properties!$B$31:$IV$42,MATCH("D_Auto_Diesel",Fuel_Properties!$B$31:$B$42,0),MATCH(YEAR(W$9),Fuel_Properties!$B$31:$EI$31,0)))/158.987295</f>
        <v>9.8785227505480411E-3</v>
      </c>
      <c r="X68" s="47">
        <f>(SUMPRODUCT(--(X$9=Quarterly_kt!$B$9:FC$9),Quarterly_kt!$B68:FC68)/INDEX(Fuel_Properties!$B$31:$IV$42,MATCH("D_Auto_Diesel",Fuel_Properties!$B$31:$B$42,0),MATCH(YEAR(X$9),Fuel_Properties!$B$31:$EI$31,0)))/158.987295</f>
        <v>-5.4090842233636131E-2</v>
      </c>
      <c r="Y68" s="47">
        <f>(SUMPRODUCT(--(Y$9=Quarterly_kt!$B$9:FC$9),Quarterly_kt!$B68:FC68)/INDEX(Fuel_Properties!$B$31:$IV$42,MATCH("D_Auto_Diesel",Fuel_Properties!$B$31:$B$42,0),MATCH(YEAR(Y$9),Fuel_Properties!$B$31:$EI$31,0)))/158.987295</f>
        <v>8.6075524725728367E-2</v>
      </c>
      <c r="Z68" s="47">
        <f>(SUMPRODUCT(--(Z$9=Quarterly_kt!$B$9:FC$9),Quarterly_kt!$B68:FC68)/INDEX(Fuel_Properties!$B$31:$IV$42,MATCH("D_Auto_Diesel",Fuel_Properties!$B$31:$B$42,0),MATCH(YEAR(Z$9),Fuel_Properties!$B$31:$EI$31,0)))/158.987295</f>
        <v>-4.9889983217330071E-3</v>
      </c>
      <c r="AA68" s="47">
        <f>(SUMPRODUCT(--(AA$9=Quarterly_kt!$B$9:FC$9),Quarterly_kt!$B68:FC68)/INDEX(Fuel_Properties!$B$31:$IV$42,MATCH("D_Auto_Diesel",Fuel_Properties!$B$31:$B$42,0),MATCH(YEAR(AA$9),Fuel_Properties!$B$31:$EI$31,0)))/158.987295</f>
        <v>2.8847428946217192E-3</v>
      </c>
      <c r="AB68" s="47">
        <f>(SUMPRODUCT(--(AB$9=Quarterly_kt!$B$9:FC$9),Quarterly_kt!$B68:FC68)/INDEX(Fuel_Properties!$B$31:$IV$42,MATCH("D_Auto_Diesel",Fuel_Properties!$B$31:$B$42,0),MATCH(YEAR(AB$9),Fuel_Properties!$B$31:$EI$31,0)))/158.987295</f>
        <v>7.2738371236800839E-2</v>
      </c>
      <c r="AC68" s="47">
        <f>(SUMPRODUCT(--(AC$9=Quarterly_kt!$B$9:FC$9),Quarterly_kt!$B68:FC68)/INDEX(Fuel_Properties!$B$31:$IV$42,MATCH("D_Auto_Diesel",Fuel_Properties!$B$31:$B$42,0),MATCH(YEAR(AC$9),Fuel_Properties!$B$31:$EI$31,0)))/158.987295</f>
        <v>-6.3816328225848803E-2</v>
      </c>
      <c r="AD68" s="47">
        <f>(SUMPRODUCT(--(AD$9=Quarterly_kt!$B$9:FC$9),Quarterly_kt!$B68:FC68)/INDEX(Fuel_Properties!$B$31:$IV$42,MATCH("D_Auto_Diesel",Fuel_Properties!$B$31:$B$42,0),MATCH(YEAR(AD$9),Fuel_Properties!$B$31:$EI$31,0)))/158.987295</f>
        <v>6.1482517661234498E-2</v>
      </c>
      <c r="AE68" s="47">
        <f>(SUMPRODUCT(--(AE$9=Quarterly_kt!$B$9:FC$9),Quarterly_kt!$B68:FC68)/INDEX(Fuel_Properties!$B$31:$IV$42,MATCH("D_Auto_Diesel",Fuel_Properties!$B$31:$B$42,0),MATCH(YEAR(AE$9),Fuel_Properties!$B$31:$EI$31,0)))/158.987295</f>
        <v>-0.1201262034553478</v>
      </c>
      <c r="AF68" s="47">
        <f>(SUMPRODUCT(--(AF$9=Quarterly_kt!$B$9:FC$9),Quarterly_kt!$B68:FC68)/INDEX(Fuel_Properties!$B$31:$IV$42,MATCH("D_Auto_Diesel",Fuel_Properties!$B$31:$B$42,0),MATCH(YEAR(AF$9),Fuel_Properties!$B$31:$EI$31,0)))/158.987295</f>
        <v>1.1424194009735265E-2</v>
      </c>
      <c r="AG68" s="47">
        <f>(SUMPRODUCT(--(AG$9=Quarterly_kt!$B$9:FC$9),Quarterly_kt!$B68:FC68)/INDEX(Fuel_Properties!$B$31:$IV$42,MATCH("D_Auto_Diesel",Fuel_Properties!$B$31:$B$42,0),MATCH(YEAR(AG$9),Fuel_Properties!$B$31:$EI$31,0)))/158.987295</f>
        <v>3.5282624634219321E-2</v>
      </c>
      <c r="AH68" s="47">
        <f>(SUMPRODUCT(--(AH$9=Quarterly_kt!$B$9:FC$9),Quarterly_kt!$B68:FC68)/INDEX(Fuel_Properties!$B$31:$IV$42,MATCH("D_Auto_Diesel",Fuel_Properties!$B$31:$B$42,0),MATCH(YEAR(AH$9),Fuel_Properties!$B$31:$EI$31,0)))/158.987295</f>
        <v>1.0651358380141649E-2</v>
      </c>
      <c r="AI68" s="47">
        <f>(SUMPRODUCT(--(AI$9=Quarterly_kt!$B$9:FC$9),Quarterly_kt!$B68:FC68)/INDEX(Fuel_Properties!$B$31:$IV$42,MATCH("D_Auto_Diesel",Fuel_Properties!$B$31:$B$42,0),MATCH(YEAR(AI$9),Fuel_Properties!$B$31:$EI$31,0)))/158.987295</f>
        <v>9.025342822828375E-2</v>
      </c>
      <c r="AJ68" s="47">
        <f>(SUMPRODUCT(--(AJ$9=Quarterly_kt!$B$9:FC$9),Quarterly_kt!$B68:FC68)/INDEX(Fuel_Properties!$B$31:$IV$42,MATCH("D_Auto_Diesel",Fuel_Properties!$B$31:$B$42,0),MATCH(YEAR(AJ$9),Fuel_Properties!$B$31:$EI$31,0)))/158.987295</f>
        <v>-5.9753202292044873E-2</v>
      </c>
      <c r="AK68" s="47">
        <f>(SUMPRODUCT(--(AK$9=Quarterly_kt!$B$9:FC$9),Quarterly_kt!$B68:FC68)/INDEX(Fuel_Properties!$B$31:$IV$42,MATCH("D_Auto_Diesel",Fuel_Properties!$B$31:$B$42,0),MATCH(YEAR(AK$9),Fuel_Properties!$B$31:$EI$31,0)))/158.987295</f>
        <v>-5.4404567588223644E-2</v>
      </c>
      <c r="AL68" s="47">
        <f>(SUMPRODUCT(--(AL$9=Quarterly_kt!$B$9:FC$9),Quarterly_kt!$B68:FC68)/INDEX(Fuel_Properties!$B$31:$IV$42,MATCH("D_Auto_Diesel",Fuel_Properties!$B$31:$B$42,0),MATCH(YEAR(AL$9),Fuel_Properties!$B$31:$EI$31,0)))/158.987295</f>
        <v>8.7927269501586178E-2</v>
      </c>
      <c r="AM68" s="47">
        <f>(SUMPRODUCT(--(AM$9=Quarterly_kt!$B$9:FC$9),Quarterly_kt!$B68:FC68)/INDEX(Fuel_Properties!$B$31:$IV$42,MATCH("D_Auto_Diesel",Fuel_Properties!$B$31:$B$42,0),MATCH(YEAR(AM$9),Fuel_Properties!$B$31:$EI$31,0)))/158.987295</f>
        <v>-0.11943753804283865</v>
      </c>
      <c r="AN68" s="47">
        <f>(SUMPRODUCT(--(AN$9=Quarterly_kt!$B$9:FC$9),Quarterly_kt!$B68:FC68)/INDEX(Fuel_Properties!$B$31:$IV$42,MATCH("D_Auto_Diesel",Fuel_Properties!$B$31:$B$42,0),MATCH(YEAR(AN$9),Fuel_Properties!$B$31:$EI$31,0)))/158.987295</f>
        <v>-6.4359608717939415E-2</v>
      </c>
      <c r="AO68" s="47">
        <f>(SUMPRODUCT(--(AO$9=Quarterly_kt!$B$9:FC$9),Quarterly_kt!$B68:FC68)/INDEX(Fuel_Properties!$B$31:$IV$42,MATCH("D_Auto_Diesel",Fuel_Properties!$B$31:$B$42,0),MATCH(YEAR(AO$9),Fuel_Properties!$B$31:$EI$31,0)))/158.987295</f>
        <v>0.10544997833098597</v>
      </c>
      <c r="AP68" s="47">
        <f>(SUMPRODUCT(--(AP$9=Quarterly_kt!$B$9:FC$9),Quarterly_kt!$B68:FC68)/INDEX(Fuel_Properties!$B$31:$IV$42,MATCH("D_Auto_Diesel",Fuel_Properties!$B$31:$B$42,0),MATCH(YEAR(AP$9),Fuel_Properties!$B$31:$EI$31,0)))/158.987295</f>
        <v>-1.227354801849655E-2</v>
      </c>
      <c r="AQ68" s="47">
        <f>(SUMPRODUCT(--(AQ$9=Quarterly_kt!$B$9:FC$9),Quarterly_kt!$B68:FC68)/INDEX(Fuel_Properties!$B$31:$IV$42,MATCH("D_Auto_Diesel",Fuel_Properties!$B$31:$B$42,0),MATCH(YEAR(AQ$9),Fuel_Properties!$B$31:$EI$31,0)))/158.987295</f>
        <v>-3.2474400118765262E-2</v>
      </c>
      <c r="AR68" s="47">
        <f>(SUMPRODUCT(--(AR$9=Quarterly_kt!$B$9:FC$9),Quarterly_kt!$B68:FC68)/INDEX(Fuel_Properties!$B$31:$IV$42,MATCH("D_Auto_Diesel",Fuel_Properties!$B$31:$B$42,0),MATCH(YEAR(AR$9),Fuel_Properties!$B$31:$EI$31,0)))/158.987295</f>
        <v>2.5082724691166982E-2</v>
      </c>
      <c r="AS68" s="47">
        <f>(SUMPRODUCT(--(AS$9=Quarterly_kt!$B$9:FC$9),Quarterly_kt!$B68:FC68)/INDEX(Fuel_Properties!$B$31:$IV$42,MATCH("D_Auto_Diesel",Fuel_Properties!$B$31:$B$42,0),MATCH(YEAR(AS$9),Fuel_Properties!$B$31:$EI$31,0)))/158.987295</f>
        <v>2.1715916007788768E-2</v>
      </c>
      <c r="AT68" s="47">
        <f>(SUMPRODUCT(--(AT$9=Quarterly_kt!$B$9:FC$9),Quarterly_kt!$B68:FC68)/INDEX(Fuel_Properties!$B$31:$IV$42,MATCH("D_Auto_Diesel",Fuel_Properties!$B$31:$B$42,0),MATCH(YEAR(AT$9),Fuel_Properties!$B$31:$EI$31,0)))/158.987295</f>
        <v>3.1808690220006444E-2</v>
      </c>
      <c r="AU68" s="47">
        <f>(SUMPRODUCT(--(AU$9=Quarterly_kt!$B$9:FC$9),Quarterly_kt!$B68:FC68)/INDEX(Fuel_Properties!$B$31:$IV$42,MATCH("D_Auto_Diesel",Fuel_Properties!$B$31:$B$42,0),MATCH(YEAR(AU$9),Fuel_Properties!$B$31:$EI$31,0)))/158.987295</f>
        <v>-4.5413658036020682E-2</v>
      </c>
      <c r="AV68" s="47">
        <f>(SUMPRODUCT(--(AV$9=Quarterly_kt!$B$9:FC$9),Quarterly_kt!$B68:FC68)/INDEX(Fuel_Properties!$B$31:$IV$42,MATCH("D_Auto_Diesel",Fuel_Properties!$B$31:$B$42,0),MATCH(YEAR(AV$9),Fuel_Properties!$B$31:$EI$31,0)))/158.987295</f>
        <v>-7.8041094913121348E-2</v>
      </c>
      <c r="AW68" s="47">
        <f>(SUMPRODUCT(--(AW$9=Quarterly_kt!$B$9:FC$9),Quarterly_kt!$B68:FC68)/INDEX(Fuel_Properties!$B$31:$IV$42,MATCH("D_Auto_Diesel",Fuel_Properties!$B$31:$B$42,0),MATCH(YEAR(AW$9),Fuel_Properties!$B$31:$EI$31,0)))/158.987295</f>
        <v>5.7136273724509995E-2</v>
      </c>
      <c r="AX68" s="47">
        <f>(SUMPRODUCT(--(AX$9=Quarterly_kt!$B$9:FC$9),Quarterly_kt!$B68:FC68)/INDEX(Fuel_Properties!$B$31:$IV$42,MATCH("D_Auto_Diesel",Fuel_Properties!$B$31:$B$42,0),MATCH(YEAR(AX$9),Fuel_Properties!$B$31:$EI$31,0)))/158.987295</f>
        <v>-3.9965549439281607E-2</v>
      </c>
      <c r="AY68" s="47">
        <f>(SUMPRODUCT(--(AY$9=Quarterly_kt!$B$9:FC$9),Quarterly_kt!$B68:FC68)/INDEX(Fuel_Properties!$B$31:$IV$42,MATCH("D_Auto_Diesel",Fuel_Properties!$B$31:$B$42,0),MATCH(YEAR(AY$9),Fuel_Properties!$B$31:$EI$31,0)))/158.987295</f>
        <v>-3.5206106255051633E-2</v>
      </c>
      <c r="AZ68" s="47">
        <f>(SUMPRODUCT(--(AZ$9=Quarterly_kt!$B$9:FC$9),Quarterly_kt!$B68:FC68)/INDEX(Fuel_Properties!$B$31:$IV$42,MATCH("D_Auto_Diesel",Fuel_Properties!$B$31:$B$42,0),MATCH(YEAR(AZ$9),Fuel_Properties!$B$31:$EI$31,0)))/158.987295</f>
        <v>5.0731685388174129E-3</v>
      </c>
      <c r="BA68" s="47">
        <f>(SUMPRODUCT(--(BA$9=Quarterly_kt!$B$9:FC$9),Quarterly_kt!$B68:FC68)/INDEX(Fuel_Properties!$B$31:$IV$42,MATCH("D_Auto_Diesel",Fuel_Properties!$B$31:$B$42,0),MATCH(YEAR(BA$9),Fuel_Properties!$B$31:$EI$31,0)))/158.987295</f>
        <v>0.11563457459820467</v>
      </c>
      <c r="BB68" s="47">
        <f>(SUMPRODUCT(--(BB$9=Quarterly_kt!$B$9:FC$9),Quarterly_kt!$B68:FC68)/INDEX(Fuel_Properties!$B$31:$IV$42,MATCH("D_Auto_Diesel",Fuel_Properties!$B$31:$B$42,0),MATCH(YEAR(BB$9),Fuel_Properties!$B$31:$EI$31,0)))/158.987295</f>
        <v>-8.4399772221955979E-2</v>
      </c>
      <c r="BC68" s="47">
        <f>(SUMPRODUCT(--(BC$9=Quarterly_kt!$B$9:FC$9),Quarterly_kt!$B68:FC68)/INDEX(Fuel_Properties!$B$31:$IV$42,MATCH("D_Auto_Diesel",Fuel_Properties!$B$31:$B$42,0),MATCH(YEAR(BC$9),Fuel_Properties!$B$31:$EI$31,0)))/158.987295</f>
        <v>-9.7943525334636457E-3</v>
      </c>
      <c r="BD68" s="47">
        <f>(SUMPRODUCT(--(BD$9=Quarterly_kt!$B$9:FC$9),Quarterly_kt!$B68:FC68)/INDEX(Fuel_Properties!$B$31:$IV$42,MATCH("D_Auto_Diesel",Fuel_Properties!$B$31:$B$42,0),MATCH(YEAR(BD$9),Fuel_Properties!$B$31:$EI$31,0)))/158.987295</f>
        <v>7.330460724264091E-3</v>
      </c>
      <c r="BE68" s="47">
        <f>(SUMPRODUCT(--(BE$9=Quarterly_kt!$B$9:FC$9),Quarterly_kt!$B68:FC68)/INDEX(Fuel_Properties!$B$31:$IV$42,MATCH("D_Auto_Diesel",Fuel_Properties!$B$31:$B$42,0),MATCH(YEAR(BE$9),Fuel_Properties!$B$31:$EI$31,0)))/158.987295</f>
        <v>7.6617853060602412E-2</v>
      </c>
      <c r="BF68" s="47">
        <f>(SUMPRODUCT(--(BF$9=Quarterly_kt!$B$9:FC$9),Quarterly_kt!$B68:FC68)/INDEX(Fuel_Properties!$B$31:$IV$42,MATCH("D_Auto_Diesel",Fuel_Properties!$B$31:$B$42,0),MATCH(YEAR(BF$9),Fuel_Properties!$B$31:$EI$31,0)))/158.987295</f>
        <v>-1.0253462808469198E-3</v>
      </c>
      <c r="BG68" s="47">
        <f>(SUMPRODUCT(--(BG$9=Quarterly_kt!$B$9:FC$9),Quarterly_kt!$B68:FC68)/INDEX(Fuel_Properties!$B$31:$IV$42,MATCH("D_Auto_Diesel",Fuel_Properties!$B$31:$B$42,0),MATCH(YEAR(BG$9),Fuel_Properties!$B$31:$EI$31,0)))/158.987295</f>
        <v>3.1104721131663713E-2</v>
      </c>
      <c r="BH68" s="47">
        <f>(SUMPRODUCT(--(BH$9=Quarterly_kt!$B$9:FC$9),Quarterly_kt!$B68:FC68)/INDEX(Fuel_Properties!$B$31:$IV$42,MATCH("D_Auto_Diesel",Fuel_Properties!$B$31:$B$42,0),MATCH(YEAR(BH$9),Fuel_Properties!$B$31:$EI$31,0)))/158.987295</f>
        <v>-0.12368430808664516</v>
      </c>
      <c r="BI68" s="47">
        <f>(SUMPRODUCT(--(BI$9=Quarterly_kt!$B$9:FC$9),Quarterly_kt!$B68:FC68)/INDEX(Fuel_Properties!$B$31:$IV$42,MATCH("D_Auto_Diesel",Fuel_Properties!$B$31:$B$42,0),MATCH(YEAR(BI$9),Fuel_Properties!$B$31:$EI$31,0)))/158.987295</f>
        <v>8.0619764291072427E-2</v>
      </c>
      <c r="BJ68" s="47">
        <f>(SUMPRODUCT(--(BJ$9=Quarterly_kt!$B$9:FC$9),Quarterly_kt!$B68:FC68)/INDEX(Fuel_Properties!$B$31:$IV$42,MATCH("D_Auto_Diesel",Fuel_Properties!$B$31:$B$42,0),MATCH(YEAR(BJ$9),Fuel_Properties!$B$31:$EI$31,0)))/158.987295</f>
        <v>-3.6598740755903476E-2</v>
      </c>
      <c r="BK68" s="47">
        <f>(SUMPRODUCT(--(BK$9=Quarterly_kt!$B$9:FC$9),Quarterly_kt!$B68:FC68)/INDEX(Fuel_Properties!$B$31:$IV$42,MATCH("D_Auto_Diesel",Fuel_Properties!$B$31:$B$42,0),MATCH(YEAR(BK$9),Fuel_Properties!$B$31:$EI$31,0)))/158.987295</f>
        <v>0.13638635902848067</v>
      </c>
      <c r="BL68" s="47">
        <f>(SUMPRODUCT(--(BL$9=Quarterly_kt!$B$9:FC$9),Quarterly_kt!$B68:FC68)/INDEX(Fuel_Properties!$B$31:$IV$42,MATCH("D_Auto_Diesel",Fuel_Properties!$B$31:$B$42,0),MATCH(YEAR(BL$9),Fuel_Properties!$B$31:$EI$31,0)))/158.987295</f>
        <v>-0.14281390287856616</v>
      </c>
      <c r="BM68" s="47">
        <f>(SUMPRODUCT(--(BM$9=Quarterly_kt!$B$9:FC$9),Quarterly_kt!$B68:FC68)/INDEX(Fuel_Properties!$B$31:$IV$42,MATCH("D_Auto_Diesel",Fuel_Properties!$B$31:$B$42,0),MATCH(YEAR(BM$9),Fuel_Properties!$B$31:$EI$31,0)))/158.987295</f>
        <v>5.8498300873694786E-2</v>
      </c>
      <c r="BN68" s="47">
        <f>(SUMPRODUCT(--(BN$9=Quarterly_kt!$B$9:FC$9),Quarterly_kt!$B68:FC68)/INDEX(Fuel_Properties!$B$31:$IV$42,MATCH("D_Auto_Diesel",Fuel_Properties!$B$31:$B$42,0),MATCH(YEAR(BN$9),Fuel_Properties!$B$31:$EI$31,0)))/158.987295</f>
        <v>1.2988099925365143E-2</v>
      </c>
      <c r="BO68" s="47">
        <f>(SUMPRODUCT(--(BO$9=Quarterly_kt!$B$9:FC$9),Quarterly_kt!$B68:FC68)/INDEX(Fuel_Properties!$B$31:$IV$42,MATCH("D_Auto_Diesel",Fuel_Properties!$B$31:$B$42,0),MATCH(YEAR(BO$9),Fuel_Properties!$B$31:$EI$31,0)))/158.987295</f>
        <v>-0.12108358503513128</v>
      </c>
      <c r="BP68" s="47">
        <f>(SUMPRODUCT(--(BP$9=Quarterly_kt!$B$9:FC$9),Quarterly_kt!$B68:FC68)/INDEX(Fuel_Properties!$B$31:$IV$42,MATCH("D_Auto_Diesel",Fuel_Properties!$B$31:$B$42,0),MATCH(YEAR(BP$9),Fuel_Properties!$B$31:$EI$31,0)))/158.987295</f>
        <v>5.7746741310563621E-2</v>
      </c>
      <c r="BQ68" s="47">
        <f>(SUMPRODUCT(--(BQ$9=Quarterly_kt!$B$9:FC$9),Quarterly_kt!$B68:FC68)/INDEX(Fuel_Properties!$B$31:$IV$42,MATCH("D_Auto_Diesel",Fuel_Properties!$B$31:$B$42,0),MATCH(YEAR(BQ$9),Fuel_Properties!$B$31:$EI$31,0)))/158.987295</f>
        <v>-0.24345312055792248</v>
      </c>
      <c r="BR68" s="47">
        <f>(SUMPRODUCT(--(BR$9=Quarterly_kt!$B$9:FC$9),Quarterly_kt!$B68:FC68)/INDEX(Fuel_Properties!$B$31:$IV$42,MATCH("D_Auto_Diesel",Fuel_Properties!$B$31:$B$42,0),MATCH(YEAR(BR$9),Fuel_Properties!$B$31:$EI$31,0)))/158.987295</f>
        <v>-0.10671010129519573</v>
      </c>
      <c r="BS68" s="47">
        <f>(SUMPRODUCT(--(BS$9=Quarterly_kt!$B$9:FC$9),Quarterly_kt!$B68:FC68)/INDEX(Fuel_Properties!$B$31:$IV$42,MATCH("D_Auto_Diesel",Fuel_Properties!$B$31:$B$42,0),MATCH(YEAR(BS$9),Fuel_Properties!$B$31:$EI$31,0)))/158.987295</f>
        <v>-0.10106278590190239</v>
      </c>
      <c r="BT68" s="47">
        <f>(SUMPRODUCT(--(BT$9=Quarterly_kt!$B$9:FC$9),Quarterly_kt!$B68:FC68)/INDEX(Fuel_Properties!$B$31:$IV$42,MATCH("D_Auto_Diesel",Fuel_Properties!$B$31:$B$42,0),MATCH(YEAR(BT$9),Fuel_Properties!$B$31:$EI$31,0)))/158.987295</f>
        <v>0.11940146115632649</v>
      </c>
      <c r="BU68" s="47">
        <f>(SUMPRODUCT(--(BU$9=Quarterly_kt!$B$9:FC$9),Quarterly_kt!$B68:FC68)/INDEX(Fuel_Properties!$B$31:$IV$42,MATCH("D_Auto_Diesel",Fuel_Properties!$B$31:$B$42,0),MATCH(YEAR(BU$9),Fuel_Properties!$B$31:$EI$31,0)))/158.987295</f>
        <v>-0.17059724415354741</v>
      </c>
      <c r="BV68" s="47">
        <f>(SUMPRODUCT(--(BV$9=Quarterly_kt!$B$9:FC$9),Quarterly_kt!$B68:FC68)/INDEX(Fuel_Properties!$B$31:$IV$42,MATCH("D_Auto_Diesel",Fuel_Properties!$B$31:$B$42,0),MATCH(YEAR(BV$9),Fuel_Properties!$B$31:$EI$31,0)))/158.987295</f>
        <v>0.10858464971864888</v>
      </c>
      <c r="BW68" s="47">
        <f>(SUMPRODUCT(--(BW$9=Quarterly_kt!$B$9:FC$9),Quarterly_kt!$B68:FC68)/INDEX(Fuel_Properties!$B$31:$IV$42,MATCH("D_Auto_Diesel",Fuel_Properties!$B$31:$B$42,0),MATCH(YEAR(BW$9),Fuel_Properties!$B$31:$EI$31,0)))/158.987295</f>
        <v>-6.9803337296499464E-3</v>
      </c>
      <c r="BX68" s="47">
        <f>(SUMPRODUCT(--(BX$9=Quarterly_kt!$B$9:FC$9),Quarterly_kt!$B68:FC68)/INDEX(Fuel_Properties!$B$31:$IV$42,MATCH("D_Auto_Diesel",Fuel_Properties!$B$31:$B$42,0),MATCH(YEAR(BX$9),Fuel_Properties!$B$31:$EI$31,0)))/158.987295</f>
        <v>1.4232923162731439E-2</v>
      </c>
      <c r="BY68" s="47">
        <f>(SUMPRODUCT(--(BY$9=Quarterly_kt!$B$9:FC$9),Quarterly_kt!$B68:FC68)/INDEX(Fuel_Properties!$B$31:$IV$42,MATCH("D_Auto_Diesel",Fuel_Properties!$B$31:$B$42,0),MATCH(YEAR(BY$9),Fuel_Properties!$B$31:$EI$31,0)))/158.987295</f>
        <v>0.15650921618104449</v>
      </c>
      <c r="BZ68" s="47">
        <f>(SUMPRODUCT(--(BZ$9=Quarterly_kt!$B$9:FC$9),Quarterly_kt!$B68:FC68)/INDEX(Fuel_Properties!$B$31:$IV$42,MATCH("D_Auto_Diesel",Fuel_Properties!$B$31:$B$42,0),MATCH(YEAR(BZ$9),Fuel_Properties!$B$31:$EI$31,0)))/158.987295</f>
        <v>5.3934364976342738E-3</v>
      </c>
      <c r="CA68" s="47">
        <f>(SUMPRODUCT(--(CA$9=Quarterly_kt!$B$9:FC$9),Quarterly_kt!$B68:FC68)/INDEX(Fuel_Properties!$B$31:$IV$42,MATCH("D_Auto_Diesel",Fuel_Properties!$B$31:$B$42,0),MATCH(YEAR(CA$9),Fuel_Properties!$B$31:$EI$31,0)))/158.987295</f>
        <v>9.1446697815630792E-2</v>
      </c>
      <c r="CB68" s="47">
        <f>(SUMPRODUCT(--(CB$9=Quarterly_kt!$B$9:FC$9),Quarterly_kt!$B68:FC68)/INDEX(Fuel_Properties!$B$31:$IV$42,MATCH("D_Auto_Diesel",Fuel_Properties!$B$31:$B$42,0),MATCH(YEAR(CB$9),Fuel_Properties!$B$31:$EI$31,0)))/158.987295</f>
        <v>-0.13879412073884009</v>
      </c>
      <c r="CC68" s="47">
        <f>(SUMPRODUCT(--(CC$9=Quarterly_kt!$B$9:FC$9),Quarterly_kt!$B68:FC68)/INDEX(Fuel_Properties!$B$31:$IV$42,MATCH("D_Auto_Diesel",Fuel_Properties!$B$31:$B$42,0),MATCH(YEAR(CC$9),Fuel_Properties!$B$31:$EI$31,0)))/158.987295</f>
        <v>7.5281495987987293E-2</v>
      </c>
      <c r="CD68" s="47">
        <f>(SUMPRODUCT(--(CD$9=Quarterly_kt!$B$9:FC$9),Quarterly_kt!$B68:FC68)/INDEX(Fuel_Properties!$B$31:$IV$42,MATCH("D_Auto_Diesel",Fuel_Properties!$B$31:$B$42,0),MATCH(YEAR(CD$9),Fuel_Properties!$B$31:$EI$31,0)))/158.987295</f>
        <v>0.11362600102693091</v>
      </c>
      <c r="CE68" s="47">
        <f>(SUMPRODUCT(--(CE$9=Quarterly_kt!$B$9:FC$9),Quarterly_kt!$B68:FC68)/INDEX(Fuel_Properties!$B$31:$IV$42,MATCH("D_Auto_Diesel",Fuel_Properties!$B$31:$B$42,0),MATCH(YEAR(CE$9),Fuel_Properties!$B$31:$EI$31,0)))/158.987295</f>
        <v>-3.7414268947203393E-2</v>
      </c>
      <c r="CF68" s="47">
        <f>(SUMPRODUCT(--(CF$9=Quarterly_kt!$B$9:FC$9),Quarterly_kt!$B68:FC68)/INDEX(Fuel_Properties!$B$31:$IV$42,MATCH("D_Auto_Diesel",Fuel_Properties!$B$31:$B$42,0),MATCH(YEAR(CF$9),Fuel_Properties!$B$31:$EI$31,0)))/158.987295</f>
        <v>2.0241497422345569E-2</v>
      </c>
      <c r="CG68" s="47">
        <f>(SUMPRODUCT(--(CG$9=Quarterly_kt!$B$9:FC$9),Quarterly_kt!$B68:FC68)/INDEX(Fuel_Properties!$B$31:$IV$42,MATCH("D_Auto_Diesel",Fuel_Properties!$B$31:$B$42,0),MATCH(YEAR(CG$9),Fuel_Properties!$B$31:$EI$31,0)))/158.987295</f>
        <v>6.3619374086588007E-2</v>
      </c>
      <c r="CH68" s="47">
        <f>(SUMPRODUCT(--(CH$9=Quarterly_kt!$B$9:FC$9),Quarterly_kt!$B68:FC68)/INDEX(Fuel_Properties!$B$31:$IV$42,MATCH("D_Auto_Diesel",Fuel_Properties!$B$31:$B$42,0),MATCH(YEAR(CH$9),Fuel_Properties!$B$31:$EI$31,0)))/158.987295</f>
        <v>-0.12829424927284946</v>
      </c>
      <c r="CI68" s="47">
        <f>(SUMPRODUCT(--(CI$9=Quarterly_kt!$B$9:FC$9),Quarterly_kt!$B68:FC68)/INDEX(Fuel_Properties!$B$31:$IV$42,MATCH("D_Auto_Diesel",Fuel_Properties!$B$31:$B$42,0),MATCH(YEAR(CI$9),Fuel_Properties!$B$31:$EI$31,0)))/158.987295</f>
        <v>5.9562256001463108E-2</v>
      </c>
      <c r="CJ68" s="47">
        <f>(SUMPRODUCT(--(CJ$9=Quarterly_kt!$B$9:FC$9),Quarterly_kt!$B68:FC68)/INDEX(Fuel_Properties!$B$31:$IV$42,MATCH("D_Auto_Diesel",Fuel_Properties!$B$31:$B$42,0),MATCH(YEAR(CJ$9),Fuel_Properties!$B$31:$EI$31,0)))/158.987295</f>
        <v>6.2300493249681337E-3</v>
      </c>
      <c r="CK68" s="47">
        <f>(SUMPRODUCT(--(CK$9=Quarterly_kt!$B$9:FC$9),Quarterly_kt!$B68:FC68)/INDEX(Fuel_Properties!$B$31:$IV$42,MATCH("D_Auto_Diesel",Fuel_Properties!$B$31:$B$42,0),MATCH(YEAR(CK$9),Fuel_Properties!$B$31:$EI$31,0)))/158.987295</f>
        <v>0.20038375415649395</v>
      </c>
      <c r="CL68" s="47">
        <f>(SUMPRODUCT(--(CL$9=Quarterly_kt!$B$9:FC$9),Quarterly_kt!$B68:FC68)/INDEX(Fuel_Properties!$B$31:$IV$42,MATCH("D_Auto_Diesel",Fuel_Properties!$B$31:$B$42,0),MATCH(YEAR(CL$9),Fuel_Properties!$B$31:$EI$31,0)))/158.987295</f>
        <v>6.6335129634112366E-2</v>
      </c>
      <c r="CM68" s="47">
        <f>(SUMPRODUCT(--(CM$9=Quarterly_kt!$B$9:FC$9),Quarterly_kt!$B68:FC68)/INDEX(Fuel_Properties!$B$31:$IV$42,MATCH("D_Auto_Diesel",Fuel_Properties!$B$31:$B$42,0),MATCH(YEAR(CM$9),Fuel_Properties!$B$31:$EI$31,0)))/158.987295</f>
        <v>-0.1150294395357971</v>
      </c>
      <c r="CN68" s="47">
        <f>(SUMPRODUCT(--(CN$9=Quarterly_kt!$B$9:FC$9),Quarterly_kt!$B68:FC68)/INDEX(Fuel_Properties!$B$31:$IV$42,MATCH("D_Auto_Diesel",Fuel_Properties!$B$31:$B$42,0),MATCH(YEAR(CN$9),Fuel_Properties!$B$31:$EI$31,0)))/158.987295</f>
        <v>0.10360823484803722</v>
      </c>
      <c r="CO68" s="47">
        <f>(SUMPRODUCT(--(CO$9=Quarterly_kt!$B$9:FC$9),Quarterly_kt!$B68:FC68)/INDEX(Fuel_Properties!$B$31:$IV$42,MATCH("D_Auto_Diesel",Fuel_Properties!$B$31:$B$42,0),MATCH(YEAR(CO$9),Fuel_Properties!$B$31:$EI$31,0)))/158.987295</f>
        <v>-5.006158489358313E-2</v>
      </c>
      <c r="CP68" s="47">
        <f>(SUMPRODUCT(--(CP$9=Quarterly_kt!$B$9:FC$9),Quarterly_kt!$B68:FC68)/INDEX(Fuel_Properties!$B$31:$IV$42,MATCH("D_Auto_Diesel",Fuel_Properties!$B$31:$B$42,0),MATCH(YEAR(CP$9),Fuel_Properties!$B$31:$EI$31,0)))/158.987295</f>
        <v>0.13776283977330672</v>
      </c>
      <c r="CQ68" s="47">
        <f>(SUMPRODUCT(--(CQ$9=Quarterly_kt!$B$9:FC$9),Quarterly_kt!$B68:FC68)/INDEX(Fuel_Properties!$B$31:$IV$42,MATCH("D_Auto_Diesel",Fuel_Properties!$B$31:$B$42,0),MATCH(YEAR(CQ$9),Fuel_Properties!$B$31:$EI$31,0)))/158.987295</f>
        <v>-4.4904182453176872E-2</v>
      </c>
      <c r="CR68" s="47">
        <f>(SUMPRODUCT(--(CR$9=Quarterly_kt!$B$9:FC$9),Quarterly_kt!$B68:FC68)/INDEX(Fuel_Properties!$B$31:$IV$42,MATCH("D_Auto_Diesel",Fuel_Properties!$B$31:$B$42,0),MATCH(YEAR(CR$9),Fuel_Properties!$B$31:$EI$31,0)))/158.987295</f>
        <v>0.35605638244138221</v>
      </c>
      <c r="CS68" s="47">
        <f>(SUMPRODUCT(--(CS$9=Quarterly_kt!$B$9:FC$9),Quarterly_kt!$B68:FC68)/INDEX(Fuel_Properties!$B$31:$IV$42,MATCH("D_Auto_Diesel",Fuel_Properties!$B$31:$B$42,0),MATCH(YEAR(CS$9),Fuel_Properties!$B$31:$EI$31,0)))/158.987295</f>
        <v>0.11848409676691878</v>
      </c>
      <c r="CT68" s="47">
        <f>(SUMPRODUCT(--(CT$9=Quarterly_kt!$B$9:FC$9),Quarterly_kt!$B68:FC68)/INDEX(Fuel_Properties!$B$31:$IV$42,MATCH("D_Auto_Diesel",Fuel_Properties!$B$31:$B$42,0),MATCH(YEAR(CT$9),Fuel_Properties!$B$31:$EI$31,0)))/158.987295</f>
        <v>-0.2280987562380474</v>
      </c>
      <c r="CU68" s="47">
        <f>(SUMPRODUCT(--(CU$9=Quarterly_kt!$B$9:FC$9),Quarterly_kt!$B68:FC68)/INDEX(Fuel_Properties!$B$31:$IV$42,MATCH("D_Auto_Diesel",Fuel_Properties!$B$31:$B$42,0),MATCH(YEAR(CU$9),Fuel_Properties!$B$31:$EI$31,0)))/158.987295</f>
        <v>0.29254841795003256</v>
      </c>
      <c r="CV68" s="47">
        <f>(SUMPRODUCT(--(CV$9=Quarterly_kt!$B$9:FC$9),Quarterly_kt!$B68:FC68)/INDEX(Fuel_Properties!$B$31:$IV$42,MATCH("D_Auto_Diesel",Fuel_Properties!$B$31:$B$42,0),MATCH(YEAR(CV$9),Fuel_Properties!$B$31:$EI$31,0)))/158.987295</f>
        <v>-9.6224948310512273E-2</v>
      </c>
      <c r="CW68" s="47">
        <f>(SUMPRODUCT(--(CW$9=Quarterly_kt!$B$9:FC$9),Quarterly_kt!$B68:FC68)/INDEX(Fuel_Properties!$B$31:$IV$42,MATCH("D_Auto_Diesel",Fuel_Properties!$B$31:$B$42,0),MATCH(YEAR(CW$9),Fuel_Properties!$B$31:$EI$31,0)))/158.987295</f>
        <v>0.28363245684363148</v>
      </c>
      <c r="CX68" s="47">
        <f>(SUMPRODUCT(--(CX$9=Quarterly_kt!$B$9:FC$9),Quarterly_kt!$B68:FC68)/INDEX(Fuel_Properties!$B$31:$IV$42,MATCH("D_Auto_Diesel",Fuel_Properties!$B$31:$B$42,0),MATCH(YEAR(CX$9),Fuel_Properties!$B$31:$EI$31,0)))/158.987295</f>
        <v>-0.47486315300602822</v>
      </c>
      <c r="CY68" s="47">
        <f>(SUMPRODUCT(--(CY$9=Quarterly_kt!$B$9:FC$9),Quarterly_kt!$B68:FC68)/INDEX(Fuel_Properties!$B$31:$IV$42,MATCH("D_Auto_Diesel",Fuel_Properties!$B$31:$B$42,0),MATCH(YEAR(CY$9),Fuel_Properties!$B$31:$EI$31,0)))/158.987295</f>
        <v>0.80513477458887095</v>
      </c>
      <c r="CZ68" s="47">
        <f>(SUMPRODUCT(--(CZ$9=Quarterly_kt!$B$9:FC$9),Quarterly_kt!$B68:FC68)/INDEX(Fuel_Properties!$B$31:$IV$42,MATCH("D_Auto_Diesel",Fuel_Properties!$B$31:$B$42,0),MATCH(YEAR(CZ$9),Fuel_Properties!$B$31:$EI$31,0)))/158.987295</f>
        <v>-0.57737612962173523</v>
      </c>
      <c r="DA68" s="47">
        <f>(SUMPRODUCT(--(DA$9=Quarterly_kt!$B$9:FC$9),Quarterly_kt!$B68:FC68)/INDEX(Fuel_Properties!$B$31:$IV$42,MATCH("D_Auto_Diesel",Fuel_Properties!$B$31:$B$42,0),MATCH(YEAR(DA$9),Fuel_Properties!$B$31:$EI$31,0)))/158.987295</f>
        <v>-0.36278517675692157</v>
      </c>
      <c r="DB68" s="47">
        <f>(SUMPRODUCT(--(DB$9=Quarterly_kt!$B$9:FC$9),Quarterly_kt!$B68:FC68)/INDEX(Fuel_Properties!$B$31:$IV$42,MATCH("D_Auto_Diesel",Fuel_Properties!$B$31:$B$42,0),MATCH(YEAR(DB$9),Fuel_Properties!$B$31:$EI$31,0)))/158.987295</f>
        <v>0.38536922640016641</v>
      </c>
      <c r="DC68" s="47">
        <f>(SUMPRODUCT(--(DC$9=Quarterly_kt!$B$9:FC$9),Quarterly_kt!$B68:FC68)/INDEX(Fuel_Properties!$B$31:$IV$42,MATCH("D_Auto_Diesel",Fuel_Properties!$B$31:$B$42,0),MATCH(YEAR(DC$9),Fuel_Properties!$B$31:$EI$31,0)))/158.987295</f>
        <v>-2.349175723111295E-2</v>
      </c>
      <c r="DD68" s="47">
        <f>(SUMPRODUCT(--(DD$9=Quarterly_kt!$B$9:FC$9),Quarterly_kt!$B68:FC68)/INDEX(Fuel_Properties!$B$31:$IV$42,MATCH("D_Auto_Diesel",Fuel_Properties!$B$31:$B$42,0),MATCH(YEAR(DD$9),Fuel_Properties!$B$31:$EI$31,0)))/158.987295</f>
        <v>6.3837918062960644E-2</v>
      </c>
      <c r="DE68" s="47">
        <f>(SUMPRODUCT(--(DE$9=Quarterly_kt!$B$9:FC$9),Quarterly_kt!$B68:FC68)/INDEX(Fuel_Properties!$B$31:$IV$42,MATCH("D_Auto_Diesel",Fuel_Properties!$B$31:$B$42,0),MATCH(YEAR(DE$9),Fuel_Properties!$B$31:$EI$31,0)))/158.987295</f>
        <v>-5.7387006950289893E-2</v>
      </c>
      <c r="DF68" s="47">
        <f>(SUMPRODUCT(--(DF$9=Quarterly_kt!$B$9:FC$9),Quarterly_kt!$B68:FC68)/INDEX(Fuel_Properties!$B$31:$IV$42,MATCH("D_Auto_Diesel",Fuel_Properties!$B$31:$B$42,0),MATCH(YEAR(DF$9),Fuel_Properties!$B$31:$EI$31,0)))/158.987295</f>
        <v>-0.58677332701675877</v>
      </c>
      <c r="DG68" s="47">
        <f>(SUMPRODUCT(--(DG$9=Quarterly_kt!$B$9:FC$9),Quarterly_kt!$B68:FC68)/INDEX(Fuel_Properties!$B$31:$IV$42,MATCH("D_Auto_Diesel",Fuel_Properties!$B$31:$B$42,0),MATCH(YEAR(DG$9),Fuel_Properties!$B$31:$EI$31,0)))/158.987295</f>
        <v>0.31901919202529566</v>
      </c>
      <c r="DH68" s="47">
        <f>(SUMPRODUCT(--(DH$9=Quarterly_kt!$B$9:FC$9),Quarterly_kt!$B68:FC68)/INDEX(Fuel_Properties!$B$31:$IV$42,MATCH("D_Auto_Diesel",Fuel_Properties!$B$31:$B$42,0),MATCH(YEAR(DH$9),Fuel_Properties!$B$31:$EI$31,0)))/158.987295</f>
        <v>0.29185507780152492</v>
      </c>
      <c r="DI68" s="47">
        <f>(SUMPRODUCT(--(DI$9=Quarterly_kt!$B$9:FC$9),Quarterly_kt!$B68:FC68)/INDEX(Fuel_Properties!$B$31:$IV$42,MATCH("D_Auto_Diesel",Fuel_Properties!$B$31:$B$42,0),MATCH(YEAR(DI$9),Fuel_Properties!$B$31:$EI$31,0)))/158.987295</f>
        <v>-6.8955059183418391E-2</v>
      </c>
      <c r="DJ68" s="47">
        <f>(SUMPRODUCT(--(DJ$9=Quarterly_kt!$B$9:FC$9),Quarterly_kt!$B68:FC68)/INDEX(Fuel_Properties!$B$31:$IV$42,MATCH("D_Auto_Diesel",Fuel_Properties!$B$31:$B$42,0),MATCH(YEAR(DJ$9),Fuel_Properties!$B$31:$EI$31,0)))/158.987295</f>
        <v>0.11687525928223955</v>
      </c>
      <c r="DK68" s="47">
        <f>(SUMPRODUCT(--(DK$9=Quarterly_kt!$B$9:FC$9),Quarterly_kt!$B68:FC68)/INDEX(Fuel_Properties!$B$31:$IV$42,MATCH("D_Auto_Diesel",Fuel_Properties!$B$31:$B$42,0),MATCH(YEAR(DK$9),Fuel_Properties!$B$31:$EI$31,0)))/158.987295</f>
        <v>-9.3951942605969924E-2</v>
      </c>
      <c r="DL68" s="47">
        <f>(SUMPRODUCT(--(DL$9=Quarterly_kt!$B$9:FC$9),Quarterly_kt!$B68:FC68)/INDEX(Fuel_Properties!$B$31:$IV$42,MATCH("D_Auto_Diesel",Fuel_Properties!$B$31:$B$42,0),MATCH(YEAR(DL$9),Fuel_Properties!$B$31:$EI$31,0)))/158.987295</f>
        <v>7.5568414909307574E-2</v>
      </c>
      <c r="DM68" s="47">
        <f>(SUMPRODUCT(--(DM$9=Quarterly_kt!$B$9:FC$9),Quarterly_kt!$B68:FC68)/INDEX(Fuel_Properties!$B$31:$IV$42,MATCH("D_Auto_Diesel",Fuel_Properties!$B$31:$B$42,0),MATCH(YEAR(DM$9),Fuel_Properties!$B$31:$EI$31,0)))/158.987295</f>
        <v>-0.10215647063007048</v>
      </c>
      <c r="DN68" s="47">
        <f>(SUMPRODUCT(--(DN$9=Quarterly_kt!$B$9:FC$9),Quarterly_kt!$B68:FC68)/INDEX(Fuel_Properties!$B$31:$IV$42,MATCH("D_Auto_Diesel",Fuel_Properties!$B$31:$B$42,0),MATCH(YEAR(DN$9),Fuel_Properties!$B$31:$EI$31,0)))/158.987295</f>
        <v>4.3692669275073509E-2</v>
      </c>
      <c r="DO68" s="47">
        <f>(SUMPRODUCT(--(DO$9=Quarterly_kt!$B$9:FC$9),Quarterly_kt!$B68:FC68)/INDEX(Fuel_Properties!$B$31:$IV$42,MATCH("D_Auto_Diesel",Fuel_Properties!$B$31:$B$42,0),MATCH(YEAR(DO$9),Fuel_Properties!$B$31:$EI$31,0)))/158.987295</f>
        <v>-0.10943353870281453</v>
      </c>
      <c r="DP68" s="47">
        <f>(SUMPRODUCT(--(DP$9=Quarterly_kt!$B$9:FC$9),Quarterly_kt!$B68:FC68)/INDEX(Fuel_Properties!$B$31:$IV$42,MATCH("D_Auto_Diesel",Fuel_Properties!$B$31:$B$42,0),MATCH(YEAR(DP$9),Fuel_Properties!$B$31:$EI$31,0)))/158.987295</f>
        <v>3.5573189666461204E-2</v>
      </c>
      <c r="DQ68" s="47">
        <f>(SUMPRODUCT(--(DQ$9=Quarterly_kt!$B$9:FC$9),Quarterly_kt!$B68:FC68)/INDEX(Fuel_Properties!$B$31:$IV$42,MATCH("D_Auto_Diesel",Fuel_Properties!$B$31:$B$42,0),MATCH(YEAR(DQ$9),Fuel_Properties!$B$31:$EI$31,0)))/158.987295</f>
        <v>-0.13652090023320326</v>
      </c>
      <c r="DR68" s="47">
        <f>(SUMPRODUCT(--(DR$9=Quarterly_kt!$B$9:FC$9),Quarterly_kt!$B68:FC68)/INDEX(Fuel_Properties!$B$31:$IV$42,MATCH("D_Auto_Diesel",Fuel_Properties!$B$31:$B$42,0),MATCH(YEAR(DR$9),Fuel_Properties!$B$31:$EI$31,0)))/158.987295</f>
        <v>-8.7999136004535128E-2</v>
      </c>
      <c r="DS68" s="47">
        <f>(SUMPRODUCT(--(DS$9=Quarterly_kt!$B$9:FC$9),Quarterly_kt!$B68:FC68)/INDEX(Fuel_Properties!$B$31:$IV$42,MATCH("D_Auto_Diesel",Fuel_Properties!$B$31:$B$42,0),MATCH(YEAR(DS$9),Fuel_Properties!$B$31:$EI$31,0)))/158.987295</f>
        <v>1.748638585858928E-2</v>
      </c>
      <c r="DT68" s="47">
        <f>(SUMPRODUCT(--(DT$9=Quarterly_kt!$B$9:FC$9),Quarterly_kt!$B68:FC68)/INDEX(Fuel_Properties!$B$31:$IV$42,MATCH("D_Auto_Diesel",Fuel_Properties!$B$31:$B$42,0),MATCH(YEAR(DT$9),Fuel_Properties!$B$31:$EI$31,0)))/158.987295</f>
        <v>1.7150539779359198E-2</v>
      </c>
      <c r="DU68" s="47">
        <f>(SUMPRODUCT(--(DU$9=Quarterly_kt!$B$9:FC$9),Quarterly_kt!$B68:FC68)/INDEX(Fuel_Properties!$B$31:$IV$42,MATCH("D_Auto_Diesel",Fuel_Properties!$B$31:$B$42,0),MATCH(YEAR(DU$9),Fuel_Properties!$B$31:$EI$31,0)))/158.987295</f>
        <v>-3.7935680460609911E-2</v>
      </c>
      <c r="DV68" s="47">
        <f>(SUMPRODUCT(--(DV$9=Quarterly_kt!$B$9:FC$9),Quarterly_kt!$B68:FC68)/INDEX(Fuel_Properties!$B$31:$IV$42,MATCH("D_Auto_Diesel",Fuel_Properties!$B$31:$B$42,0),MATCH(YEAR(DV$9),Fuel_Properties!$B$31:$EI$31,0)))/158.987295</f>
        <v>-9.0866777515762442E-2</v>
      </c>
      <c r="DW68" s="47">
        <f>(SUMPRODUCT(--(DW$9=Quarterly_kt!$B$9:FC$9),Quarterly_kt!$B68:FC68)/INDEX(Fuel_Properties!$B$31:$IV$42,MATCH("D_Auto_Diesel",Fuel_Properties!$B$31:$B$42,0),MATCH(YEAR(DW$9),Fuel_Properties!$B$31:$EI$31,0)))/158.987295</f>
        <v>-0.24215433800662611</v>
      </c>
      <c r="DX68" s="47">
        <f>(SUMPRODUCT(--(DX$9=Quarterly_kt!$B$9:FC$9),Quarterly_kt!$B68:FC68)/INDEX(Fuel_Properties!$B$31:$IV$42,MATCH("D_Auto_Diesel",Fuel_Properties!$B$31:$B$42,0),MATCH(YEAR(DX$9),Fuel_Properties!$B$31:$EI$31,0)))/158.987295</f>
        <v>-0.10483575853566629</v>
      </c>
      <c r="DY68" s="47">
        <f>(SUMPRODUCT(--(DY$9=Quarterly_kt!$B$9:FC$9),Quarterly_kt!$B68:FC68)/INDEX(Fuel_Properties!$B$31:$IV$42,MATCH("D_Auto_Diesel",Fuel_Properties!$B$31:$B$42,0),MATCH(YEAR(DY$9),Fuel_Properties!$B$31:$EI$31,0)))/158.987295</f>
        <v>7.3242149123402753E-2</v>
      </c>
      <c r="DZ68" s="47">
        <f>(SUMPRODUCT(--(DZ$9=Quarterly_kt!$B$9:FC$9),Quarterly_kt!$B68:FC68)/INDEX(Fuel_Properties!$B$31:$IV$42,MATCH("D_Auto_Diesel",Fuel_Properties!$B$31:$B$42,0),MATCH(YEAR(DZ$9),Fuel_Properties!$B$31:$EI$31,0)))/158.987295</f>
        <v>6.9722132838374265E-2</v>
      </c>
      <c r="EA68" s="47">
        <f>(SUMPRODUCT(--(EA$9=Quarterly_kt!$B$9:FC$9),Quarterly_kt!$B68:FC68)/INDEX(Fuel_Properties!$B$31:$IV$42,MATCH("D_Auto_Diesel",Fuel_Properties!$B$31:$B$42,0),MATCH(YEAR(EA$9),Fuel_Properties!$B$31:$EI$31,0)))/158.987295</f>
        <v>0.1707977504644359</v>
      </c>
      <c r="EB68" s="47">
        <f>(SUMPRODUCT(--(EB$9=Quarterly_kt!$B$9:FC$9),Quarterly_kt!$B68:FC68)/INDEX(Fuel_Properties!$B$31:$IV$42,MATCH("D_Auto_Diesel",Fuel_Properties!$B$31:$B$42,0),MATCH(YEAR(EB$9),Fuel_Properties!$B$31:$EI$31,0)))/158.987295</f>
        <v>-0.10304980965066504</v>
      </c>
      <c r="EC68" s="47">
        <f>(SUMPRODUCT(--(EC$9=Quarterly_kt!$B$9:FC$9),Quarterly_kt!$B68:FC68)/INDEX(Fuel_Properties!$B$31:$IV$42,MATCH("D_Auto_Diesel",Fuel_Properties!$B$31:$B$42,0),MATCH(YEAR(EC$9),Fuel_Properties!$B$31:$EI$31,0)))/158.987295</f>
        <v>2.9590275116858977E-2</v>
      </c>
      <c r="ED68" s="47">
        <f>(SUMPRODUCT(--(ED$9=Quarterly_kt!$B$9:FC$9),Quarterly_kt!$B68:FC68)/INDEX(Fuel_Properties!$B$31:$IV$42,MATCH("D_Auto_Diesel",Fuel_Properties!$B$31:$B$42,0),MATCH(YEAR(ED$9),Fuel_Properties!$B$31:$EI$31,0)))/158.987295</f>
        <v>0.11154076974841357</v>
      </c>
      <c r="EE68" s="47">
        <f>(SUMPRODUCT(--(EE$9=Quarterly_kt!$B$9:FC$9),Quarterly_kt!$B68:FC68)/INDEX(Fuel_Properties!$B$31:$IV$42,MATCH("D_Auto_Diesel",Fuel_Properties!$B$31:$B$42,0),MATCH(YEAR(EE$9),Fuel_Properties!$B$31:$EI$31,0)))/158.987295</f>
        <v>-3.7340732467704897E-2</v>
      </c>
      <c r="EF68" s="47">
        <f>(SUMPRODUCT(--(EF$9=Quarterly_kt!$B$9:FC$9),Quarterly_kt!$B68:FC68)/INDEX(Fuel_Properties!$B$31:$IV$42,MATCH("D_Auto_Diesel",Fuel_Properties!$B$31:$B$42,0),MATCH(YEAR(EF$9),Fuel_Properties!$B$31:$EI$31,0)))/158.987295</f>
        <v>0.11895024224653808</v>
      </c>
      <c r="EG68" s="47">
        <f>(SUMPRODUCT(--(EG$9=Quarterly_kt!$B$9:FC$9),Quarterly_kt!$B68:FC68)/INDEX(Fuel_Properties!$B$31:$IV$42,MATCH("D_Auto_Diesel",Fuel_Properties!$B$31:$B$42,0),MATCH(YEAR(EG$9),Fuel_Properties!$B$31:$EI$31,0)))/158.987295</f>
        <v>-0.27298452482937224</v>
      </c>
      <c r="EH68" s="47">
        <f>(SUMPRODUCT(--(EH$9=Quarterly_kt!$B$9:FC$9),Quarterly_kt!$B68:FC68)/INDEX(Fuel_Properties!$B$31:$IV$42,MATCH("D_Auto_Diesel",Fuel_Properties!$B$31:$B$42,0),MATCH(YEAR(EH$9),Fuel_Properties!$B$31:$EI$31,0)))/158.987295</f>
        <v>0.10495239324434266</v>
      </c>
      <c r="EI68" s="47">
        <f>(SUMPRODUCT(--(EI$9=Quarterly_kt!$B$9:FC$9),Quarterly_kt!$B68:FC68)/INDEX(Fuel_Properties!$B$31:$IV$42,MATCH("D_Auto_Diesel",Fuel_Properties!$B$31:$B$42,0),MATCH(YEAR(EI$9),Fuel_Properties!$B$31:$EI$31,0)))/158.987295</f>
        <v>-0.30400120178519691</v>
      </c>
      <c r="EJ68" s="47">
        <f>(SUMPRODUCT(--(EJ$9=Quarterly_kt!$B$9:FC$9),Quarterly_kt!$B68:FC68)/INDEX(Fuel_Properties!$B$31:$IV$42,MATCH("D_Auto_Diesel",Fuel_Properties!$B$31:$B$42,0),MATCH(YEAR(EJ$9),Fuel_Properties!$B$31:$EI$31,0)))/158.987295</f>
        <v>-1.9457339499434421E-2</v>
      </c>
      <c r="EK68" s="47">
        <f>(SUMPRODUCT(--(EK$9=Quarterly_kt!$B$9:FC$9),Quarterly_kt!$B68:FC68)/INDEX(Fuel_Properties!$B$31:$IV$42,MATCH("D_Auto_Diesel",Fuel_Properties!$B$31:$B$42,0),MATCH(YEAR(EK$9),Fuel_Properties!$B$31:$EI$31,0)))/158.987295</f>
        <v>-4.8579467950693067E-2</v>
      </c>
      <c r="EL68" s="47">
        <f>(SUMPRODUCT(--(EL$9=Quarterly_kt!$B$9:FC$9),Quarterly_kt!$B68:FC68)/INDEX(Fuel_Properties!$B$31:$IV$42,MATCH("D_Auto_Diesel",Fuel_Properties!$B$31:$B$42,0),MATCH(YEAR(EL$9),Fuel_Properties!$B$31:$EI$31,0)))/158.987295</f>
        <v>0.10457443787220251</v>
      </c>
      <c r="EM68" s="47">
        <f>(SUMPRODUCT(--(EM$9=Quarterly_kt!$B$9:FC$9),Quarterly_kt!$B68:FC68)/INDEX(Fuel_Properties!$B$31:$IV$42,MATCH("D_Auto_Diesel",Fuel_Properties!$B$31:$B$42,0),MATCH(YEAR(EM$9),Fuel_Properties!$B$31:$EI$31,0)))/158.987295</f>
        <v>6.0213086283339594E-2</v>
      </c>
      <c r="EN68" s="47">
        <f>(SUMPRODUCT(--(EN$9=Quarterly_kt!$B$9:FC$9),Quarterly_kt!$B68:FC68)/INDEX(Fuel_Properties!$B$31:$IV$42,MATCH("D_Auto_Diesel",Fuel_Properties!$B$31:$B$42,0),MATCH(YEAR(EN$9),Fuel_Properties!$B$31:$EI$31,0)))/158.987295</f>
        <v>-1.8379576935126242E-2</v>
      </c>
      <c r="EO68" s="47">
        <f>(SUMPRODUCT(--(EO$9=Quarterly_kt!$B$9:FC$9),Quarterly_kt!$B68:FC68)/INDEX(Fuel_Properties!$B$31:$IV$42,MATCH("D_Auto_Diesel",Fuel_Properties!$B$31:$B$42,0),MATCH(YEAR(EO$9),Fuel_Properties!$B$31:$EI$31,0)))/158.987295</f>
        <v>-3.8650250742034917E-2</v>
      </c>
      <c r="EP68" s="47">
        <f>(SUMPRODUCT(--(EP$9=Quarterly_kt!$B$9:FC$9),Quarterly_kt!$B68:FC68)/INDEX(Fuel_Properties!$B$31:$IV$42,MATCH("D_Auto_Diesel",Fuel_Properties!$B$31:$B$42,0),MATCH(YEAR(EP$9),Fuel_Properties!$B$31:$EI$31,0)))/158.987295</f>
        <v>-9.3718908251986713E-2</v>
      </c>
      <c r="EQ68" s="47">
        <f>(SUMPRODUCT(--(EQ$9=Quarterly_kt!$B$9:FC$9),Quarterly_kt!$B68:FC68)/INDEX(Fuel_Properties!$B$31:$IV$42,MATCH("D_Auto_Diesel",Fuel_Properties!$B$31:$B$42,0),MATCH(YEAR(EQ$9),Fuel_Properties!$B$31:$EI$31,0)))/158.987295</f>
        <v>3.0534514293297701E-2</v>
      </c>
      <c r="ER68" s="47">
        <f>(SUMPRODUCT(--(ER$9=Quarterly_kt!$B$9:FC$9),Quarterly_kt!$B68:FC68)/INDEX(Fuel_Properties!$B$31:$IV$42,MATCH("D_Auto_Diesel",Fuel_Properties!$B$31:$B$42,0),MATCH(YEAR(ER$9),Fuel_Properties!$B$31:$EI$31,0)))/158.987295</f>
        <v>3.1369033640965008E-2</v>
      </c>
      <c r="ES68" s="47">
        <f>(SUMPRODUCT(--(ES$9=Quarterly_kt!$B$9:FC$9),Quarterly_kt!$B68:FC68)/INDEX(Fuel_Properties!$B$31:$IV$42,MATCH("D_Auto_Diesel",Fuel_Properties!$B$31:$B$42,0),MATCH(YEAR(ES$9),Fuel_Properties!$B$31:$EI$31,0)))/158.987295</f>
        <v>-0.15107955626907232</v>
      </c>
      <c r="ET68" s="47">
        <f>(SUMPRODUCT(--(ET$9=Quarterly_kt!$B$9:FC$9),Quarterly_kt!$B68:FC68)/INDEX(Fuel_Properties!$B$31:$IV$42,MATCH("D_Auto_Diesel",Fuel_Properties!$B$31:$B$42,0),MATCH(YEAR(ET$9),Fuel_Properties!$B$31:$EI$31,0)))/158.987295</f>
        <v>0.15254092073205447</v>
      </c>
      <c r="EU68" s="47">
        <f>(SUMPRODUCT(--(EU$9=Quarterly_kt!$B$9:FC$9),Quarterly_kt!$B68:FC68)/INDEX(Fuel_Properties!$B$31:$IV$42,MATCH("D_Auto_Diesel",Fuel_Properties!$B$31:$B$42,0),MATCH(YEAR(EU$9),Fuel_Properties!$B$31:$EI$31,0)))/158.987295</f>
        <v>-8.2398896680713596E-2</v>
      </c>
      <c r="EV68" s="47">
        <f>(SUMPRODUCT(--(EV$9=Quarterly_kt!$B$9:FC$9),Quarterly_kt!$B68:FC68)/INDEX(Fuel_Properties!$B$31:$IV$42,MATCH("D_Auto_Diesel",Fuel_Properties!$B$31:$B$42,0),MATCH(YEAR(EV$9),Fuel_Properties!$B$31:$EI$31,0)))/158.987295</f>
        <v>4.2189027312552897E-2</v>
      </c>
      <c r="EW68" s="47">
        <f>(SUMPRODUCT(--(EW$9=Quarterly_kt!$B$9:FC$9),Quarterly_kt!$B68:FC68)/INDEX(Fuel_Properties!$B$31:$IV$42,MATCH("D_Auto_Diesel",Fuel_Properties!$B$31:$B$42,0),MATCH(YEAR(EW$9),Fuel_Properties!$B$31:$EI$31,0)))/158.987295</f>
        <v>4.9034935021728863E-2</v>
      </c>
      <c r="EX68" s="47">
        <f>(SUMPRODUCT(--(EX$9=Quarterly_kt!$B$9:FC$9),Quarterly_kt!$B68:FC68)/INDEX(Fuel_Properties!$B$31:$IV$42,MATCH("D_Auto_Diesel",Fuel_Properties!$B$31:$B$42,0),MATCH(YEAR(EX$9),Fuel_Properties!$B$31:$EI$31,0)))/158.987295</f>
        <v>2.518808091061123E-2</v>
      </c>
      <c r="EY68" s="47">
        <f>(SUMPRODUCT(--(EY$9=Quarterly_kt!$B$9:FC$9),Quarterly_kt!$B68:FC68)/INDEX(Fuel_Properties!$B$31:$IV$42,MATCH("D_Auto_Diesel",Fuel_Properties!$B$31:$B$42,0),MATCH(YEAR(EY$9),Fuel_Properties!$B$31:$EI$31,0)))/158.987295</f>
        <v>1.8425028990562572E-2</v>
      </c>
      <c r="EZ68" s="47">
        <f>(SUMPRODUCT(--(EZ$9=Quarterly_kt!$B$9:FC$9),Quarterly_kt!$B68:FC68)/INDEX(Fuel_Properties!$B$31:$IV$42,MATCH("D_Auto_Diesel",Fuel_Properties!$B$31:$B$42,0),MATCH(YEAR(EZ$9),Fuel_Properties!$B$31:$EI$31,0)))/158.987295</f>
        <v>2.8207966277336398E-2</v>
      </c>
      <c r="FA68" s="47">
        <f>(SUMPRODUCT(--(FA$9=Quarterly_kt!$B$9:FC$9),Quarterly_kt!$B68:FC68)/INDEX(Fuel_Properties!$B$31:$IV$42,MATCH("D_Auto_Diesel",Fuel_Properties!$B$31:$B$42,0),MATCH(YEAR(FA$9),Fuel_Properties!$B$31:$EI$31,0)))/158.987295</f>
        <v>0.10948389343117393</v>
      </c>
      <c r="FB68" s="47">
        <f>(SUMPRODUCT(--(FB$9=Quarterly_kt!$B$9:FC$9),Quarterly_kt!$B68:FC68)/INDEX(Fuel_Properties!$B$31:$IV$42,MATCH("D_Auto_Diesel",Fuel_Properties!$B$31:$B$42,0),MATCH(YEAR(FB$9),Fuel_Properties!$B$31:$EI$31,0)))/158.987295</f>
        <v>-0.24814456332876272</v>
      </c>
      <c r="FC68" s="47">
        <f>(SUMPRODUCT(--(FC$9=Quarterly_kt!$B$9:FC$9),Quarterly_kt!$B68:FC68)/INDEX(Fuel_Properties!$B$31:$IV$42,MATCH("D_Auto_Diesel",Fuel_Properties!$B$31:$B$42,0),MATCH(YEAR(FC$9),Fuel_Properties!$B$31:$EI$31,0)))/158.987295</f>
        <v>-0.12398243931705019</v>
      </c>
      <c r="FD68" s="47">
        <f>(SUMPRODUCT(--(FD$9=Quarterly_kt!$B$9:FD$9),Quarterly_kt!$B68:FD68)/INDEX(Fuel_Properties!$B$31:$IV$42,MATCH("D_Auto_Diesel",Fuel_Properties!$B$31:$B$42,0),MATCH(YEAR(FD$9),Fuel_Properties!$B$31:$EI$31,0)))/158.987295</f>
        <v>8.3298829700573632E-2</v>
      </c>
      <c r="FE68" s="47">
        <f>(SUMPRODUCT(--(FE$9=Quarterly_kt!$B$9:FF$9),Quarterly_kt!$B68:FF68)/INDEX(Fuel_Properties!$B$31:$IV$42,MATCH("D_Auto_Diesel",Fuel_Properties!$B$31:$B$42,0),MATCH(YEAR(FE$9),Fuel_Properties!$B$31:$EI$31,0)))/158.987295</f>
        <v>-2.6915269887970775E-2</v>
      </c>
      <c r="FF68" s="47">
        <f>(SUMPRODUCT(--(FF$9=Quarterly_kt!$B$9:FF$9),Quarterly_kt!$B68:FF68)/INDEX(Fuel_Properties!$B$31:$IV$42,MATCH("D_Auto_Diesel",Fuel_Properties!$B$31:$B$42,0),MATCH(YEAR(FF$9),Fuel_Properties!$B$31:$EI$31,0)))/158.987295</f>
        <v>2.6956415691571003E-2</v>
      </c>
      <c r="FG68" s="47">
        <f>(SUMPRODUCT(--(FG$9=Quarterly_kt!$B$9:FG$9),Quarterly_kt!$B68:FG68)/INDEX(Fuel_Properties!$B$31:$IV$42,MATCH("D_Auto_Diesel",Fuel_Properties!$B$31:$B$42,0),MATCH(YEAR(FG$9),Fuel_Properties!$B$31:$EI$31,0)))/158.987295</f>
        <v>4.1898100145993669E-2</v>
      </c>
      <c r="FH68" s="47">
        <f>(SUMPRODUCT(--(FH$9=Quarterly_kt!$B$9:FI$9),Quarterly_kt!$B68:FI68)/INDEX(Fuel_Properties!$B$31:$IV$42,MATCH("D_Auto_Diesel",Fuel_Properties!$B$31:$B$42,0),MATCH(YEAR(FH$9),Fuel_Properties!$B$31:$EI$31,0)))/158.987295</f>
        <v>1.6124443043500226E-2</v>
      </c>
      <c r="FI68" s="47">
        <f>(SUMPRODUCT(--(FI$9=Quarterly_kt!$B$9:FI$9),Quarterly_kt!$B68:FI68)/INDEX(Fuel_Properties!$B$31:$IV$42,MATCH("D_Auto_Diesel",Fuel_Properties!$B$31:$B$42,0),MATCH(YEAR(FI$9),Fuel_Properties!$B$31:$EI$31,0)))/158.987295</f>
        <v>1.4178131441220758E-2</v>
      </c>
      <c r="FJ68" s="47">
        <f>(SUMPRODUCT(--(FJ$9=Quarterly_kt!$B$9:FJ$9),Quarterly_kt!$B68:FJ68)/INDEX(Fuel_Properties!$B$31:$IV$42,MATCH("D_Auto_Diesel",Fuel_Properties!$B$31:$B$42,0),MATCH(YEAR(FJ$9),Fuel_Properties!$B$31:$EI$31,0)))/158.987295</f>
        <v>1.4586821272070422E-2</v>
      </c>
      <c r="FK68" s="47">
        <f>(SUMPRODUCT(--(FK$9=Quarterly_kt!$B$9:FL$9),Quarterly_kt!$B68:FL68)/INDEX(Fuel_Properties!$B$31:$IV$42,MATCH("D_Auto_Diesel",Fuel_Properties!$B$31:$B$42,0),MATCH(YEAR(FK$9),Fuel_Properties!$B$31:$EI$31,0)))/158.987295</f>
        <v>0.1373878498931328</v>
      </c>
      <c r="FL68" s="47">
        <f>(SUMPRODUCT(--(FL$9=Quarterly_kt!$B$9:FL$9),Quarterly_kt!$B68:FL68)/INDEX(Fuel_Properties!$B$31:$IV$42,MATCH("D_Auto_Diesel",Fuel_Properties!$B$31:$B$42,0),MATCH(YEAR(FL$9),Fuel_Properties!$B$31:$EI$31,0)))/158.987295</f>
        <v>0.14533072493585683</v>
      </c>
      <c r="FM68" s="47">
        <f>(SUMPRODUCT(--(FM$9=Quarterly_kt!$B$9:FM$9),Quarterly_kt!$B68:FM68)/INDEX(Fuel_Properties!$B$31:$IV$42,MATCH("D_Auto_Diesel",Fuel_Properties!$B$31:$B$42,0),MATCH(YEAR(FM$9),Fuel_Properties!$B$31:$EI$31,0)))/158.987295</f>
        <v>-0.18111845327685197</v>
      </c>
      <c r="FN68" s="47">
        <f>(SUMPRODUCT(--(FN$9=Quarterly_kt!$B$9:FN$9),Quarterly_kt!$B68:FN68)/INDEX(Fuel_Properties!$B$31:$IV$42,MATCH("D_Auto_Diesel",Fuel_Properties!$B$31:$B$42,0),MATCH(YEAR(FN$9),Fuel_Properties!$B$31:$EI$31,0)))/158.987295</f>
        <v>2.1039743542276029E-2</v>
      </c>
      <c r="FO68" s="47">
        <f>(SUMPRODUCT(--(FO$9=Quarterly_kt!$B$9:FO$9),Quarterly_kt!$B68:FO68)/INDEX(Fuel_Properties!$B$31:$IV$42,MATCH("D_Auto_Diesel",Fuel_Properties!$B$31:$B$42,0),MATCH(YEAR(FO$9),Fuel_Properties!$B$31:$EI$31,0)))/158.987295</f>
        <v>-5.0130524742434734E-2</v>
      </c>
      <c r="FP68" s="47">
        <f>(SUMPRODUCT(--(FP$9=Quarterly_kt!$B$9:FP$9),Quarterly_kt!$B68:FP68)/INDEX(Fuel_Properties!$B$31:$IV$42,MATCH("D_Auto_Diesel",Fuel_Properties!$B$31:$B$42,0),MATCH(YEAR(FP$9),Fuel_Properties!$B$31:$EI$31,0)))/158.987295</f>
        <v>-2.6903931288579788E-2</v>
      </c>
      <c r="FQ68" s="47">
        <f>(SUMPRODUCT(--(FQ$9=Quarterly_kt!$B$9:FQ$9),Quarterly_kt!$B68:FQ68)/INDEX(Fuel_Properties!$B$31:$IV$42,MATCH("D_Auto_Diesel",Fuel_Properties!$B$31:$B$42,0),MATCH(YEAR(FQ$9),Fuel_Properties!$B$31:$EI$31,0)))/158.987295</f>
        <v>-7.2819652067531312E-2</v>
      </c>
      <c r="FR68" s="47">
        <f>(SUMPRODUCT(--(FR$9=Quarterly_kt!$B$9:FR$9),Quarterly_kt!$B68:FR68)/INDEX(Fuel_Properties!$B$31:$IV$42,MATCH("D_Auto_Diesel",Fuel_Properties!$B$31:$B$42,0),MATCH(YEAR(FR$9),Fuel_Properties!$B$31:$EI$31,0)))/158.987295</f>
        <v>5.6787578764899087E-2</v>
      </c>
      <c r="FS68" s="47">
        <f>(SUMPRODUCT(--(FS$9=Quarterly_kt!$B$9:FS$9),Quarterly_kt!$B68:FS68)/INDEX(Fuel_Properties!$B$31:$IV$42,MATCH("D_Auto_Diesel",Fuel_Properties!$B$31:$B$42,0),MATCH(YEAR(FS$9),Fuel_Properties!$B$31:$EI$31,0)))/158.987295</f>
        <v>0.18999262953332902</v>
      </c>
      <c r="FT68" s="47">
        <f>(SUMPRODUCT(--(FT$9=Quarterly_kt!$B$9:FT$9),Quarterly_kt!$B68:FT68)/INDEX(Fuel_Properties!$B$31:$IV$42,MATCH("D_Auto_Diesel",Fuel_Properties!$B$31:$B$42,0),MATCH(YEAR(FT$9),Fuel_Properties!$B$31:$EI$31,0)))/158.987295</f>
        <v>-0.33265924309139328</v>
      </c>
      <c r="FU68" s="47">
        <f>(SUMPRODUCT(--(FU$9=Quarterly_kt!$B$9:FU$9),Quarterly_kt!$B68:FU68)/INDEX(Fuel_Properties!$B$31:$IV$42,MATCH("D_Auto_Diesel",Fuel_Properties!$B$31:$B$42,0),MATCH(YEAR(FU$9),Fuel_Properties!$B$31:$EI$31,0)))/158.987295</f>
        <v>-0.12325376021158164</v>
      </c>
      <c r="FV68" s="47">
        <f>(SUMPRODUCT(--(FV$9=Quarterly_kt!$B$9:FV$9),Quarterly_kt!$B68:FV68)/INDEX(Fuel_Properties!$B$31:$IV$42,MATCH("D_Auto_Diesel",Fuel_Properties!$B$31:$B$42,0),MATCH(YEAR(FV$9),Fuel_Properties!$B$31:$EI$31,0)))/158.987295</f>
        <v>-7.9743718806263922E-3</v>
      </c>
    </row>
    <row r="69" spans="1:178" ht="15" x14ac:dyDescent="0.25">
      <c r="A69" s="49" t="s">
        <v>27</v>
      </c>
      <c r="B69" s="47">
        <v>-0.10144916154248237</v>
      </c>
      <c r="C69" s="47">
        <v>9.4158785894167027E-2</v>
      </c>
      <c r="D69" s="47">
        <v>9.0293944868133288E-2</v>
      </c>
      <c r="E69" s="47">
        <v>0.10589335369419844</v>
      </c>
      <c r="F69" s="47">
        <v>8.0885428424465778E-4</v>
      </c>
      <c r="G69" s="47">
        <v>-8.253771829273223E-3</v>
      </c>
      <c r="H69" s="47">
        <v>7.9848353876196265E-3</v>
      </c>
      <c r="I69" s="47">
        <v>4.848292449971774E-3</v>
      </c>
      <c r="J69" s="47">
        <v>4.2645084610367688E-3</v>
      </c>
      <c r="K69" s="47">
        <v>-9.9639333794351273E-4</v>
      </c>
      <c r="L69" s="47">
        <v>-3.0645198085723871E-2</v>
      </c>
      <c r="M69" s="47">
        <v>4.3587591858185919E-4</v>
      </c>
      <c r="N69" s="47">
        <v>-1.0175833381477536E-2</v>
      </c>
      <c r="O69" s="47">
        <v>1.744987963809537E-2</v>
      </c>
      <c r="P69" s="47">
        <v>3.7293648887370156E-3</v>
      </c>
      <c r="Q69" s="47">
        <v>-5.0533920757784741E-3</v>
      </c>
      <c r="R69" s="47">
        <v>4.4629653952927128E-3</v>
      </c>
      <c r="S69" s="47">
        <v>-2.2548236516446414E-3</v>
      </c>
      <c r="T69" s="47">
        <v>-7.2733899045329337E-3</v>
      </c>
      <c r="U69" s="47">
        <v>9.9230970473627375E-3</v>
      </c>
      <c r="V69" s="47">
        <v>-2.4915636466835062E-3</v>
      </c>
      <c r="W69" s="47">
        <v>-2.4741801551119609E-3</v>
      </c>
      <c r="X69" s="47">
        <v>-3.6358278031836584E-3</v>
      </c>
      <c r="Y69" s="47">
        <v>6.1537460612370734E-4</v>
      </c>
      <c r="Z69" s="47">
        <v>-4.8484434845166282E-3</v>
      </c>
      <c r="AA69" s="47">
        <v>-3.1393346834910287E-3</v>
      </c>
      <c r="AB69" s="47">
        <v>-1.8438641251269168E-3</v>
      </c>
      <c r="AC69" s="47">
        <v>-4.7722089130839713E-3</v>
      </c>
      <c r="AD69" s="47">
        <v>5.5814039278665253E-2</v>
      </c>
      <c r="AE69" s="47">
        <v>2.9300257541991278E-3</v>
      </c>
      <c r="AF69" s="47">
        <v>1.5433662906848701E-2</v>
      </c>
      <c r="AG69" s="47">
        <v>-5.1598915219881913E-2</v>
      </c>
      <c r="AH69" s="47">
        <v>1.7290859916263918E-2</v>
      </c>
      <c r="AI69" s="47">
        <v>-1.5065286762889504E-3</v>
      </c>
      <c r="AJ69" s="47">
        <v>-3.247453666073939E-3</v>
      </c>
      <c r="AK69" s="47">
        <v>-9.8497919460208182E-4</v>
      </c>
      <c r="AL69" s="47">
        <v>-2.7325922607850453E-3</v>
      </c>
      <c r="AM69" s="47">
        <v>-1.161531584552551E-2</v>
      </c>
      <c r="AN69" s="47">
        <v>-4.4349734136368366E-3</v>
      </c>
      <c r="AO69" s="47">
        <v>-7.2183127753480214E-4</v>
      </c>
      <c r="AP69" s="47">
        <v>3.2136299921150135E-2</v>
      </c>
      <c r="AQ69" s="47">
        <v>-6.575274628954954E-3</v>
      </c>
      <c r="AR69" s="47">
        <v>2.814443358930279E-3</v>
      </c>
      <c r="AS69" s="47">
        <v>-5.5837412461549425E-3</v>
      </c>
      <c r="AT69" s="47">
        <v>3.6426835990843043E-4</v>
      </c>
      <c r="AU69" s="47">
        <v>3.8151746527045639E-4</v>
      </c>
      <c r="AV69" s="47">
        <v>4.3262366151776255E-2</v>
      </c>
      <c r="AW69" s="47">
        <v>-1.9093456703703004E-2</v>
      </c>
      <c r="AX69" s="47">
        <v>1.1631194934758898E-2</v>
      </c>
      <c r="AY69" s="47">
        <v>-1.1723961334006047E-2</v>
      </c>
      <c r="AZ69" s="47">
        <v>-6.889198900210146E-3</v>
      </c>
      <c r="BA69" s="47">
        <v>2.6774655348084774E-3</v>
      </c>
      <c r="BB69" s="47">
        <v>7.7782805587877637E-4</v>
      </c>
      <c r="BC69" s="47">
        <v>-4.3509763139065591E-3</v>
      </c>
      <c r="BD69" s="47">
        <v>-8.2352521513884142E-3</v>
      </c>
      <c r="BE69" s="47">
        <v>-9.4496231474985501E-4</v>
      </c>
      <c r="BF69" s="47">
        <v>5.735110316696765E-3</v>
      </c>
      <c r="BG69" s="47">
        <v>4.9615204797889272E-2</v>
      </c>
      <c r="BH69" s="47">
        <v>-1.168815550906801E-2</v>
      </c>
      <c r="BI69" s="47">
        <v>-4.534001574683983E-2</v>
      </c>
      <c r="BJ69" s="47">
        <v>3.3532373762104516E-2</v>
      </c>
      <c r="BK69" s="47">
        <v>-1.3756164210600431E-2</v>
      </c>
      <c r="BL69" s="47">
        <v>9.9894646974970757E-3</v>
      </c>
      <c r="BM69" s="47">
        <v>1.293806392485535E-2</v>
      </c>
      <c r="BN69" s="47">
        <v>1.7498421303471273E-2</v>
      </c>
      <c r="BO69" s="47">
        <v>5.6143102098931601E-4</v>
      </c>
      <c r="BP69" s="47">
        <v>-3.6703472403142354E-2</v>
      </c>
      <c r="BQ69" s="47">
        <v>-6.319574821233717E-3</v>
      </c>
      <c r="BR69" s="47">
        <v>1.5423309433382061E-2</v>
      </c>
      <c r="BS69" s="47">
        <v>-8.6760989559021354E-2</v>
      </c>
      <c r="BT69" s="47">
        <v>-6.6410238190847681E-2</v>
      </c>
      <c r="BU69" s="47">
        <v>2.9645483853477797E-3</v>
      </c>
      <c r="BV69" s="47">
        <v>1.9445794033942736E-2</v>
      </c>
      <c r="BW69" s="47">
        <v>-6.4972470142976246E-2</v>
      </c>
      <c r="BX69" s="47">
        <v>-6.9214642544603494E-2</v>
      </c>
      <c r="BY69" s="47">
        <v>2.7460949090757143E-2</v>
      </c>
      <c r="BZ69" s="47">
        <v>-2.3863710580111459E-2</v>
      </c>
      <c r="CA69" s="47">
        <v>-3.2677021670402762E-2</v>
      </c>
      <c r="CB69" s="47">
        <v>-1.7901671411176594E-2</v>
      </c>
      <c r="CC69" s="47">
        <v>2.2571541925358304E-2</v>
      </c>
      <c r="CD69" s="47">
        <v>3.7661585873442322E-3</v>
      </c>
      <c r="CE69" s="47">
        <v>-5.5448503838968981E-2</v>
      </c>
      <c r="CF69" s="47">
        <v>-1.1848722674269126E-2</v>
      </c>
      <c r="CG69" s="47">
        <v>1.2160978274937362E-2</v>
      </c>
      <c r="CH69" s="47">
        <v>2.0803048022487374E-2</v>
      </c>
      <c r="CI69" s="47">
        <v>-1.0782653171287775E-2</v>
      </c>
      <c r="CJ69" s="47">
        <v>-2.3273114791888715E-2</v>
      </c>
      <c r="CK69" s="47">
        <v>-2.2712427290902257E-2</v>
      </c>
      <c r="CL69" s="47">
        <v>-3.6346275401592347E-2</v>
      </c>
      <c r="CM69" s="47">
        <v>-1.9369798229109059E-2</v>
      </c>
      <c r="CN69" s="47">
        <v>-3.0223996845985056E-2</v>
      </c>
      <c r="CO69" s="47">
        <v>5.9679522807133773E-3</v>
      </c>
      <c r="CP69" s="47">
        <v>6.9008121656275491E-3</v>
      </c>
      <c r="CQ69" s="47">
        <v>-5.6548861385454743E-2</v>
      </c>
      <c r="CR69" s="47">
        <v>0.11051192127362816</v>
      </c>
      <c r="CS69" s="47">
        <v>4.7997460116223099E-2</v>
      </c>
      <c r="CT69" s="47">
        <v>6.9359445230183975E-2</v>
      </c>
      <c r="CU69" s="47">
        <v>-0.155873178757406</v>
      </c>
      <c r="CV69" s="47">
        <v>0.27633824419378905</v>
      </c>
      <c r="CW69" s="47">
        <v>-9.2761373295391428E-2</v>
      </c>
      <c r="CX69" s="47">
        <v>-4.4802626100117468E-2</v>
      </c>
      <c r="CY69" s="47">
        <v>-9.876809156029967E-2</v>
      </c>
      <c r="CZ69" s="47">
        <v>4.357488135995588E-2</v>
      </c>
      <c r="DA69" s="47">
        <v>-0.11048953207804996</v>
      </c>
      <c r="DB69" s="47">
        <v>-3.8020389652016234E-2</v>
      </c>
      <c r="DC69" s="47">
        <v>9.339434107358037E-2</v>
      </c>
      <c r="DD69" s="47">
        <v>-0.12395443243468046</v>
      </c>
      <c r="DE69" s="47">
        <v>0.15141901480369591</v>
      </c>
      <c r="DF69" s="47">
        <v>6.2629283230610719E-2</v>
      </c>
      <c r="DG69" s="47">
        <v>-0.22196636432328132</v>
      </c>
      <c r="DH69" s="47">
        <v>-1.8219377546518502E-2</v>
      </c>
      <c r="DI69" s="47">
        <v>0.11361319844965204</v>
      </c>
      <c r="DJ69" s="47">
        <v>8.2096276145322999E-2</v>
      </c>
      <c r="DK69" s="47">
        <v>-1.2029412665867843E-2</v>
      </c>
      <c r="DL69" s="47">
        <v>-7.772108269884258E-3</v>
      </c>
      <c r="DM69" s="47">
        <v>4.7423796482380813E-2</v>
      </c>
      <c r="DN69" s="47">
        <v>7.2487200742364907E-2</v>
      </c>
      <c r="DO69" s="47">
        <v>0.10066336180702695</v>
      </c>
      <c r="DP69" s="47">
        <v>5.8317314404223858E-2</v>
      </c>
      <c r="DQ69" s="47">
        <v>4.3832893558810648E-2</v>
      </c>
      <c r="DR69" s="47">
        <v>3.1218216818118396E-2</v>
      </c>
      <c r="DS69" s="47">
        <v>-3.574929051418129E-3</v>
      </c>
      <c r="DT69" s="47">
        <v>9.9967316182243957E-2</v>
      </c>
      <c r="DU69" s="47">
        <v>-0.13679084167913924</v>
      </c>
      <c r="DV69" s="47">
        <v>-0.19539035265017921</v>
      </c>
      <c r="DW69" s="47">
        <v>-2.1624422173090421E-2</v>
      </c>
      <c r="DX69" s="47">
        <v>4.0194449306181851E-2</v>
      </c>
      <c r="DY69" s="47">
        <v>-1.7477626279097727E-2</v>
      </c>
      <c r="DZ69" s="47">
        <v>-1.6361194841692104E-2</v>
      </c>
      <c r="EA69" s="47">
        <v>2.2268968141362158E-2</v>
      </c>
      <c r="EB69" s="47">
        <v>-0.14341311095714179</v>
      </c>
      <c r="EC69" s="47">
        <v>6.9182777000211484E-2</v>
      </c>
      <c r="ED69" s="47">
        <v>5.0339830204129465E-2</v>
      </c>
      <c r="EE69" s="47">
        <v>8.3364504485510679E-2</v>
      </c>
      <c r="EF69" s="47">
        <v>-0.11504136663376144</v>
      </c>
      <c r="EG69" s="47">
        <v>-0.15418726428975341</v>
      </c>
      <c r="EH69" s="47">
        <v>-3.3969476536818539E-2</v>
      </c>
      <c r="EI69" s="47">
        <v>0.11478810408448981</v>
      </c>
      <c r="EJ69" s="47">
        <v>0.12525670582425746</v>
      </c>
      <c r="EK69" s="47">
        <v>0.12644475000133901</v>
      </c>
      <c r="EL69" s="47">
        <v>0.20279547669179365</v>
      </c>
      <c r="EM69" s="47">
        <v>-0.11259041957889199</v>
      </c>
      <c r="EN69" s="47">
        <v>-3.4064455300457784E-2</v>
      </c>
      <c r="EO69" s="47">
        <v>-5.8855285503380934E-2</v>
      </c>
      <c r="EP69" s="47">
        <v>-0.13084277408517231</v>
      </c>
      <c r="EQ69" s="47">
        <v>-1.4127218015205775E-2</v>
      </c>
      <c r="ER69" s="47">
        <v>2.0175269766053383E-2</v>
      </c>
      <c r="ES69" s="47">
        <v>-1.4748101703910185E-2</v>
      </c>
      <c r="ET69" s="47">
        <v>-8.8793236771849735E-2</v>
      </c>
      <c r="EU69" s="47">
        <v>6.7427547090431278E-2</v>
      </c>
      <c r="EV69" s="47">
        <v>0.4977118886981976</v>
      </c>
      <c r="EW69" s="47">
        <v>0.16969138158265176</v>
      </c>
      <c r="EX69" s="47">
        <v>0.16391385165820868</v>
      </c>
      <c r="EY69" s="47">
        <v>5.978336658625736E-2</v>
      </c>
      <c r="EZ69" s="47">
        <v>5.3832198683464963E-2</v>
      </c>
      <c r="FA69" s="47">
        <v>3.1591661206417485E-3</v>
      </c>
      <c r="FB69" s="47">
        <v>-8.5471583236494869E-2</v>
      </c>
      <c r="FC69" s="47">
        <v>-1.6120327068108946E-2</v>
      </c>
      <c r="FD69" s="47">
        <v>-3.915596600486513E-2</v>
      </c>
      <c r="FE69" s="47">
        <v>0.10244326458794793</v>
      </c>
      <c r="FF69" s="47">
        <v>-2.9855979556473438E-2</v>
      </c>
      <c r="FG69" s="47">
        <v>0.59865465058515555</v>
      </c>
      <c r="FH69" s="47">
        <v>2.7352267437388708E-2</v>
      </c>
      <c r="FI69" s="47">
        <v>2.6188510464894916E-2</v>
      </c>
      <c r="FJ69" s="47">
        <v>0.15061354869072749</v>
      </c>
      <c r="FK69" s="47">
        <v>-9.0274231720702217E-2</v>
      </c>
      <c r="FL69" s="47">
        <v>0.15157424654705051</v>
      </c>
      <c r="FM69" s="47">
        <v>8.9548796512944256E-2</v>
      </c>
      <c r="FN69" s="47">
        <v>2.8634284177272932E-3</v>
      </c>
      <c r="FO69" s="47">
        <v>0.34262134513028264</v>
      </c>
      <c r="FP69" s="47">
        <v>7.3974933765286091E-2</v>
      </c>
      <c r="FQ69" s="47">
        <v>0.14559030131958925</v>
      </c>
      <c r="FR69" s="47">
        <v>9.6425812062954051E-3</v>
      </c>
      <c r="FS69" s="47">
        <v>3.636473186004173E-2</v>
      </c>
      <c r="FT69" s="47">
        <v>0.10532761603303198</v>
      </c>
      <c r="FU69" s="47">
        <v>-8.2570637643424427E-2</v>
      </c>
      <c r="FV69" s="47">
        <v>-2.5545239366345757E-2</v>
      </c>
    </row>
    <row r="70" spans="1:178" ht="15" x14ac:dyDescent="0.25">
      <c r="A70" s="49" t="s">
        <v>28</v>
      </c>
      <c r="B70" s="47">
        <f t="shared" ref="B70:AG70" si="94">SUM(B71:B73)</f>
        <v>8.4369669813907731E-3</v>
      </c>
      <c r="C70" s="47">
        <f t="shared" si="94"/>
        <v>5.4916114315958853E-3</v>
      </c>
      <c r="D70" s="47">
        <f t="shared" si="94"/>
        <v>1.3457640804753878E-2</v>
      </c>
      <c r="E70" s="47">
        <f t="shared" si="94"/>
        <v>-8.9158865829834406E-3</v>
      </c>
      <c r="F70" s="47">
        <f t="shared" si="94"/>
        <v>4.0229246533783824E-3</v>
      </c>
      <c r="G70" s="47">
        <f t="shared" si="94"/>
        <v>1.1573890371822724E-3</v>
      </c>
      <c r="H70" s="47">
        <f t="shared" si="94"/>
        <v>3.1656585665275128E-2</v>
      </c>
      <c r="I70" s="47">
        <f t="shared" si="94"/>
        <v>4.2144924940154486E-3</v>
      </c>
      <c r="J70" s="47">
        <f t="shared" si="94"/>
        <v>0</v>
      </c>
      <c r="K70" s="47">
        <f t="shared" si="94"/>
        <v>0</v>
      </c>
      <c r="L70" s="47">
        <f t="shared" si="94"/>
        <v>0</v>
      </c>
      <c r="M70" s="47">
        <f t="shared" si="94"/>
        <v>0</v>
      </c>
      <c r="N70" s="47">
        <f t="shared" si="94"/>
        <v>0</v>
      </c>
      <c r="O70" s="47">
        <f t="shared" si="94"/>
        <v>0</v>
      </c>
      <c r="P70" s="47">
        <f t="shared" si="94"/>
        <v>0</v>
      </c>
      <c r="Q70" s="47">
        <f t="shared" si="94"/>
        <v>0</v>
      </c>
      <c r="R70" s="47">
        <f t="shared" si="94"/>
        <v>0</v>
      </c>
      <c r="S70" s="47">
        <f t="shared" si="94"/>
        <v>0</v>
      </c>
      <c r="T70" s="47">
        <f t="shared" si="94"/>
        <v>0</v>
      </c>
      <c r="U70" s="47">
        <f t="shared" si="94"/>
        <v>0</v>
      </c>
      <c r="V70" s="47">
        <f t="shared" si="94"/>
        <v>4.7711008168740272E-5</v>
      </c>
      <c r="W70" s="47">
        <f t="shared" si="94"/>
        <v>2.3945980079633229E-5</v>
      </c>
      <c r="X70" s="47">
        <f t="shared" si="94"/>
        <v>-2.635395573009914E-5</v>
      </c>
      <c r="Y70" s="47">
        <f t="shared" si="94"/>
        <v>6.6668745042868026E-4</v>
      </c>
      <c r="Z70" s="47">
        <f t="shared" si="94"/>
        <v>2.0632548075331334E-4</v>
      </c>
      <c r="AA70" s="47">
        <f t="shared" si="94"/>
        <v>1.7560385391731032E-4</v>
      </c>
      <c r="AB70" s="47">
        <f t="shared" si="94"/>
        <v>1.7569303820066094E-5</v>
      </c>
      <c r="AC70" s="47">
        <f t="shared" si="94"/>
        <v>-2.5611614510119235E-5</v>
      </c>
      <c r="AD70" s="47">
        <f t="shared" si="94"/>
        <v>-1.2917332538357854E-4</v>
      </c>
      <c r="AE70" s="47">
        <f t="shared" si="94"/>
        <v>4.2129660275031884E-3</v>
      </c>
      <c r="AF70" s="47">
        <f t="shared" si="94"/>
        <v>9.7268041144617733E-4</v>
      </c>
      <c r="AG70" s="47">
        <f t="shared" si="94"/>
        <v>1.568612488541415E-3</v>
      </c>
      <c r="AH70" s="47">
        <f t="shared" ref="AH70:BM70" si="95">SUM(AH71:AH73)</f>
        <v>-5.5087020157489132E-5</v>
      </c>
      <c r="AI70" s="47">
        <f t="shared" si="95"/>
        <v>1.8621863696181801E-3</v>
      </c>
      <c r="AJ70" s="47">
        <f t="shared" si="95"/>
        <v>2.3765028089107033E-5</v>
      </c>
      <c r="AK70" s="47">
        <f t="shared" si="95"/>
        <v>4.9402061243208938E-4</v>
      </c>
      <c r="AL70" s="47">
        <f t="shared" si="95"/>
        <v>-2.7657686179532766E-5</v>
      </c>
      <c r="AM70" s="47">
        <f t="shared" si="95"/>
        <v>-8.7043860550175159E-5</v>
      </c>
      <c r="AN70" s="47">
        <f t="shared" si="95"/>
        <v>-8.9911022937121613E-3</v>
      </c>
      <c r="AO70" s="47">
        <f t="shared" si="95"/>
        <v>2.0499881399322459E-3</v>
      </c>
      <c r="AP70" s="47">
        <f t="shared" si="95"/>
        <v>0</v>
      </c>
      <c r="AQ70" s="47">
        <f t="shared" si="95"/>
        <v>-2.1387175497409146E-2</v>
      </c>
      <c r="AR70" s="47">
        <f t="shared" si="95"/>
        <v>-7.9216760297023454E-6</v>
      </c>
      <c r="AS70" s="47">
        <f t="shared" si="95"/>
        <v>1.1706821006352854E-3</v>
      </c>
      <c r="AT70" s="47">
        <f t="shared" si="95"/>
        <v>-1.3639444426560124E-4</v>
      </c>
      <c r="AU70" s="47">
        <f t="shared" si="95"/>
        <v>-2.9960752358147971E-5</v>
      </c>
      <c r="AV70" s="47">
        <f t="shared" si="95"/>
        <v>-9.6659526894912473E-3</v>
      </c>
      <c r="AW70" s="47">
        <f t="shared" si="95"/>
        <v>-1.5843352059404691E-5</v>
      </c>
      <c r="AX70" s="47">
        <f t="shared" si="95"/>
        <v>-7.921676029702344E-5</v>
      </c>
      <c r="AY70" s="47">
        <f t="shared" si="95"/>
        <v>-2.9247727382443312E-6</v>
      </c>
      <c r="AZ70" s="47">
        <f t="shared" si="95"/>
        <v>-2.4182599237449793E-4</v>
      </c>
      <c r="BA70" s="47">
        <f t="shared" si="95"/>
        <v>4.8269589328784539E-6</v>
      </c>
      <c r="BB70" s="47">
        <f t="shared" si="95"/>
        <v>1.2285766847153051E-2</v>
      </c>
      <c r="BC70" s="47">
        <f t="shared" si="95"/>
        <v>1.2410615858021825E-2</v>
      </c>
      <c r="BD70" s="47">
        <f t="shared" si="95"/>
        <v>-5.8669218097802856E-5</v>
      </c>
      <c r="BE70" s="47">
        <f t="shared" si="95"/>
        <v>-1.9836120855764739E-2</v>
      </c>
      <c r="BF70" s="47">
        <f t="shared" si="95"/>
        <v>-3.3227239507929433E-2</v>
      </c>
      <c r="BG70" s="47">
        <f t="shared" si="95"/>
        <v>-1.200643470768698E-2</v>
      </c>
      <c r="BH70" s="47">
        <f t="shared" si="95"/>
        <v>3.9171647184044901E-2</v>
      </c>
      <c r="BI70" s="47">
        <f t="shared" si="95"/>
        <v>6.0126837488364594E-3</v>
      </c>
      <c r="BJ70" s="47">
        <f t="shared" si="95"/>
        <v>1.1725457488858155E-2</v>
      </c>
      <c r="BK70" s="47">
        <f t="shared" si="95"/>
        <v>-6.1263636076046681E-3</v>
      </c>
      <c r="BL70" s="47">
        <f t="shared" si="95"/>
        <v>3.4080132285071056E-2</v>
      </c>
      <c r="BM70" s="47">
        <f t="shared" si="95"/>
        <v>-3.9027259401819198E-2</v>
      </c>
      <c r="BN70" s="47">
        <f t="shared" ref="BN70:CS70" si="96">SUM(BN71:BN73)</f>
        <v>-8.9581598939632127E-4</v>
      </c>
      <c r="BO70" s="47">
        <f t="shared" si="96"/>
        <v>4.8325566790612763E-2</v>
      </c>
      <c r="BP70" s="47">
        <f t="shared" si="96"/>
        <v>-7.964583294443885E-3</v>
      </c>
      <c r="BQ70" s="47">
        <f t="shared" si="96"/>
        <v>-4.4318208761171672E-2</v>
      </c>
      <c r="BR70" s="47">
        <f t="shared" si="96"/>
        <v>2.9847149721237899E-2</v>
      </c>
      <c r="BS70" s="47">
        <f t="shared" si="96"/>
        <v>-8.6447306243178618E-2</v>
      </c>
      <c r="BT70" s="47">
        <f t="shared" si="96"/>
        <v>-1.453288452968656E-2</v>
      </c>
      <c r="BU70" s="47">
        <f t="shared" si="96"/>
        <v>2.6519028553754206E-2</v>
      </c>
      <c r="BV70" s="47">
        <f t="shared" si="96"/>
        <v>3.0741538593389968E-2</v>
      </c>
      <c r="BW70" s="47">
        <f t="shared" si="96"/>
        <v>2.3557605315335992E-2</v>
      </c>
      <c r="BX70" s="47">
        <f t="shared" si="96"/>
        <v>-3.3994385236837101E-2</v>
      </c>
      <c r="BY70" s="47">
        <f t="shared" si="96"/>
        <v>7.5582928489542511E-2</v>
      </c>
      <c r="BZ70" s="47">
        <f t="shared" si="96"/>
        <v>-9.7689853972724061E-2</v>
      </c>
      <c r="CA70" s="47">
        <f t="shared" si="96"/>
        <v>7.2346483567427761E-2</v>
      </c>
      <c r="CB70" s="47">
        <f t="shared" si="96"/>
        <v>-9.8726559929144982E-3</v>
      </c>
      <c r="CC70" s="47">
        <f t="shared" si="96"/>
        <v>0.21075500038393963</v>
      </c>
      <c r="CD70" s="47">
        <f t="shared" si="96"/>
        <v>7.6257946128462251E-3</v>
      </c>
      <c r="CE70" s="47">
        <f t="shared" si="96"/>
        <v>-6.2502325814016713E-2</v>
      </c>
      <c r="CF70" s="47">
        <f t="shared" si="96"/>
        <v>4.3939491702360278E-2</v>
      </c>
      <c r="CG70" s="47">
        <f t="shared" si="96"/>
        <v>-8.4826145735975217E-2</v>
      </c>
      <c r="CH70" s="47">
        <f t="shared" si="96"/>
        <v>7.1352823292905904E-2</v>
      </c>
      <c r="CI70" s="47">
        <f t="shared" si="96"/>
        <v>-5.7667071374482876E-2</v>
      </c>
      <c r="CJ70" s="47">
        <f t="shared" si="96"/>
        <v>5.3983689538817083E-2</v>
      </c>
      <c r="CK70" s="47">
        <f t="shared" si="96"/>
        <v>5.5266271248375909E-2</v>
      </c>
      <c r="CL70" s="47">
        <f t="shared" si="96"/>
        <v>-7.9735652090605919E-3</v>
      </c>
      <c r="CM70" s="47">
        <f t="shared" si="96"/>
        <v>1.560843757071945E-2</v>
      </c>
      <c r="CN70" s="47">
        <f t="shared" si="96"/>
        <v>-2.2380614340836085E-2</v>
      </c>
      <c r="CO70" s="47">
        <f t="shared" si="96"/>
        <v>6.9145652829712953E-2</v>
      </c>
      <c r="CP70" s="47">
        <f t="shared" si="96"/>
        <v>6.4157141369025145E-2</v>
      </c>
      <c r="CQ70" s="47">
        <f t="shared" si="96"/>
        <v>-0.1473604829004776</v>
      </c>
      <c r="CR70" s="47">
        <f t="shared" si="96"/>
        <v>0.11138827133965186</v>
      </c>
      <c r="CS70" s="47">
        <f t="shared" si="96"/>
        <v>-2.3049184578276673E-2</v>
      </c>
      <c r="CT70" s="47">
        <f t="shared" ref="CT70:DY70" si="97">SUM(CT71:CT73)</f>
        <v>8.2405051426000825E-2</v>
      </c>
      <c r="CU70" s="47">
        <f t="shared" si="97"/>
        <v>-2.3630641321660834E-2</v>
      </c>
      <c r="CV70" s="47">
        <f t="shared" si="97"/>
        <v>-7.3991977377534116E-2</v>
      </c>
      <c r="CW70" s="47">
        <f t="shared" si="97"/>
        <v>3.4655040868715327E-2</v>
      </c>
      <c r="CX70" s="47">
        <f t="shared" si="97"/>
        <v>-0.15338006437559265</v>
      </c>
      <c r="CY70" s="47">
        <f t="shared" si="97"/>
        <v>0.45321778610691948</v>
      </c>
      <c r="CZ70" s="47">
        <f t="shared" si="97"/>
        <v>-7.4006886974372927E-3</v>
      </c>
      <c r="DA70" s="47">
        <f t="shared" si="97"/>
        <v>-2.0361561670079371E-2</v>
      </c>
      <c r="DB70" s="47">
        <f t="shared" si="97"/>
        <v>-7.389214425332824E-2</v>
      </c>
      <c r="DC70" s="47">
        <f t="shared" si="97"/>
        <v>5.2270772224516961E-2</v>
      </c>
      <c r="DD70" s="47">
        <f t="shared" si="97"/>
        <v>6.3440628026135412E-2</v>
      </c>
      <c r="DE70" s="47">
        <f t="shared" si="97"/>
        <v>0.1048513548345907</v>
      </c>
      <c r="DF70" s="47">
        <f t="shared" si="97"/>
        <v>-0.16710742340981224</v>
      </c>
      <c r="DG70" s="47">
        <f t="shared" si="97"/>
        <v>0.13941261521736553</v>
      </c>
      <c r="DH70" s="47">
        <f t="shared" si="97"/>
        <v>-2.5005670260117564E-2</v>
      </c>
      <c r="DI70" s="47">
        <f t="shared" si="97"/>
        <v>2.2174877956804874E-2</v>
      </c>
      <c r="DJ70" s="47">
        <f t="shared" si="97"/>
        <v>-3.0049410781663455E-2</v>
      </c>
      <c r="DK70" s="47">
        <f t="shared" si="97"/>
        <v>-2.7274938841238695E-2</v>
      </c>
      <c r="DL70" s="47">
        <f t="shared" si="97"/>
        <v>-1.6155158227059142E-2</v>
      </c>
      <c r="DM70" s="47">
        <f t="shared" si="97"/>
        <v>0.12610304639443087</v>
      </c>
      <c r="DN70" s="47">
        <f t="shared" si="97"/>
        <v>7.5722142922181432E-5</v>
      </c>
      <c r="DO70" s="47">
        <f t="shared" si="97"/>
        <v>2.2467485517406158E-2</v>
      </c>
      <c r="DP70" s="47">
        <f t="shared" si="97"/>
        <v>3.4651785921174967E-2</v>
      </c>
      <c r="DQ70" s="47">
        <f t="shared" si="97"/>
        <v>-4.2788295387888836E-2</v>
      </c>
      <c r="DR70" s="47">
        <f t="shared" si="97"/>
        <v>0.10007784589953153</v>
      </c>
      <c r="DS70" s="47">
        <f t="shared" si="97"/>
        <v>-5.9913863037225984E-2</v>
      </c>
      <c r="DT70" s="47">
        <f t="shared" si="97"/>
        <v>-8.8381315863739977E-4</v>
      </c>
      <c r="DU70" s="47">
        <f t="shared" si="97"/>
        <v>4.6339939047662562E-3</v>
      </c>
      <c r="DV70" s="47">
        <f t="shared" si="97"/>
        <v>-6.0299072096149826E-3</v>
      </c>
      <c r="DW70" s="47">
        <f t="shared" si="97"/>
        <v>-5.0716047267689975E-2</v>
      </c>
      <c r="DX70" s="47">
        <f t="shared" si="97"/>
        <v>1.6236961488280736E-2</v>
      </c>
      <c r="DY70" s="47">
        <f t="shared" si="97"/>
        <v>3.1097400457180107E-2</v>
      </c>
      <c r="DZ70" s="47">
        <f t="shared" ref="DZ70:FE70" si="98">SUM(DZ71:DZ73)</f>
        <v>0.16241534749518616</v>
      </c>
      <c r="EA70" s="47">
        <f t="shared" si="98"/>
        <v>-4.4967438310179117E-2</v>
      </c>
      <c r="EB70" s="47">
        <f t="shared" si="98"/>
        <v>-2.993814947759106E-3</v>
      </c>
      <c r="EC70" s="47">
        <f t="shared" si="98"/>
        <v>-6.7448365422645325E-3</v>
      </c>
      <c r="ED70" s="47">
        <f t="shared" si="98"/>
        <v>1.3081270040928244E-2</v>
      </c>
      <c r="EE70" s="47">
        <f t="shared" si="98"/>
        <v>-7.8157301465291117E-3</v>
      </c>
      <c r="EF70" s="47">
        <f t="shared" si="98"/>
        <v>3.3153212092048981E-2</v>
      </c>
      <c r="EG70" s="47">
        <f t="shared" si="98"/>
        <v>-6.4368061222406618E-3</v>
      </c>
      <c r="EH70" s="47">
        <f t="shared" si="98"/>
        <v>5.2588925944240597E-2</v>
      </c>
      <c r="EI70" s="47">
        <f t="shared" si="98"/>
        <v>6.2545641724690459E-2</v>
      </c>
      <c r="EJ70" s="47">
        <f t="shared" si="98"/>
        <v>0.11849666928385519</v>
      </c>
      <c r="EK70" s="47">
        <f t="shared" si="98"/>
        <v>2.3153849347884625E-2</v>
      </c>
      <c r="EL70" s="47">
        <f t="shared" si="98"/>
        <v>-5.144598533500739E-2</v>
      </c>
      <c r="EM70" s="47">
        <f t="shared" si="98"/>
        <v>1.5238872081792519E-2</v>
      </c>
      <c r="EN70" s="47">
        <f t="shared" si="98"/>
        <v>-7.3891917918615034E-5</v>
      </c>
      <c r="EO70" s="47">
        <f t="shared" si="98"/>
        <v>-5.7373848308289342E-3</v>
      </c>
      <c r="EP70" s="47">
        <f t="shared" si="98"/>
        <v>4.1398011360543295E-2</v>
      </c>
      <c r="EQ70" s="47">
        <f t="shared" si="98"/>
        <v>0.10082684045635597</v>
      </c>
      <c r="ER70" s="47">
        <f t="shared" si="98"/>
        <v>-0.11513161148691026</v>
      </c>
      <c r="ES70" s="47">
        <f t="shared" si="98"/>
        <v>5.9004891144076435E-2</v>
      </c>
      <c r="ET70" s="47">
        <f t="shared" si="98"/>
        <v>-0.12430070935645042</v>
      </c>
      <c r="EU70" s="47">
        <f t="shared" si="98"/>
        <v>-6.2312976495895935E-2</v>
      </c>
      <c r="EV70" s="47">
        <f t="shared" si="98"/>
        <v>5.9965087092246787E-2</v>
      </c>
      <c r="EW70" s="47">
        <f t="shared" si="98"/>
        <v>-6.0801972389914203E-3</v>
      </c>
      <c r="EX70" s="47">
        <f t="shared" si="98"/>
        <v>5.0713082046917601E-3</v>
      </c>
      <c r="EY70" s="47">
        <f t="shared" si="98"/>
        <v>-6.56204908476502E-3</v>
      </c>
      <c r="EZ70" s="47">
        <f t="shared" si="98"/>
        <v>1.3663709049200315E-2</v>
      </c>
      <c r="FA70" s="47">
        <f t="shared" si="98"/>
        <v>7.4940069015568215E-3</v>
      </c>
      <c r="FB70" s="47">
        <f t="shared" si="98"/>
        <v>-5.1421819214189542E-2</v>
      </c>
      <c r="FC70" s="47">
        <f t="shared" si="98"/>
        <v>3.5503393973799424E-2</v>
      </c>
      <c r="FD70" s="47">
        <f t="shared" si="98"/>
        <v>-3.5190449441584115E-2</v>
      </c>
      <c r="FE70" s="47">
        <f t="shared" si="98"/>
        <v>7.2847979811292277E-2</v>
      </c>
      <c r="FF70" s="47">
        <f t="shared" ref="FF70:FP70" si="99">SUM(FF71:FF73)</f>
        <v>-3.9719135960178266E-2</v>
      </c>
      <c r="FG70" s="47">
        <f t="shared" si="99"/>
        <v>-9.2293976257089308E-2</v>
      </c>
      <c r="FH70" s="47">
        <f t="shared" si="99"/>
        <v>-1.6900568449250898E-2</v>
      </c>
      <c r="FI70" s="47">
        <f t="shared" si="99"/>
        <v>0.26586775804373197</v>
      </c>
      <c r="FJ70" s="47">
        <f t="shared" si="99"/>
        <v>4.8263656708454804E-2</v>
      </c>
      <c r="FK70" s="47">
        <f t="shared" si="99"/>
        <v>-6.9123604660289495E-2</v>
      </c>
      <c r="FL70" s="47">
        <f t="shared" si="99"/>
        <v>-2.2017854075335429E-2</v>
      </c>
      <c r="FM70" s="47">
        <f t="shared" si="99"/>
        <v>-2.6901615659411862E-2</v>
      </c>
      <c r="FN70" s="47">
        <f t="shared" si="99"/>
        <v>4.8378924661398773E-2</v>
      </c>
      <c r="FO70" s="47">
        <f t="shared" si="99"/>
        <v>-9.4532704795541031E-2</v>
      </c>
      <c r="FP70" s="47">
        <f t="shared" si="99"/>
        <v>-5.0215445532284998E-2</v>
      </c>
      <c r="FQ70" s="47">
        <f t="shared" ref="FQ70:FS70" si="100">SUM(FQ71:FQ73)</f>
        <v>-3.0508930399696987E-2</v>
      </c>
      <c r="FR70" s="47">
        <f t="shared" si="100"/>
        <v>0.31626025874004277</v>
      </c>
      <c r="FS70" s="47">
        <f t="shared" si="100"/>
        <v>0.23038533596715852</v>
      </c>
      <c r="FT70" s="47">
        <f t="shared" ref="FT70:FU70" si="101">SUM(FT71:FT73)</f>
        <v>-3.6995374726602671E-2</v>
      </c>
      <c r="FU70" s="47">
        <f t="shared" si="101"/>
        <v>-0.23837983204646682</v>
      </c>
      <c r="FV70" s="47">
        <f t="shared" ref="FV70" si="102">SUM(FV71:FV73)</f>
        <v>2.0809416516469881E-2</v>
      </c>
    </row>
    <row r="71" spans="1:178" ht="15" x14ac:dyDescent="0.25">
      <c r="A71" s="50" t="s">
        <v>43</v>
      </c>
      <c r="B71" s="47">
        <f>(SUMPRODUCT(--(B$9=Quarterly_kt!$B$9:FC$9),Quarterly_kt!$B71:FC71)/INDEX(Fuel_Properties!$B$31:$IV$42,MATCH("D_Jet/Kero",Fuel_Properties!$B$31:$B$42,0),MATCH(YEAR(B$9),Fuel_Properties!$B$31:$EI$31,0)))/158.987295</f>
        <v>0</v>
      </c>
      <c r="C71" s="47">
        <f>(SUMPRODUCT(--(C$9=Quarterly_kt!$B$9:FC$9),Quarterly_kt!$B71:FC71)/INDEX(Fuel_Properties!$B$31:$IV$42,MATCH("D_Jet/Kero",Fuel_Properties!$B$31:$B$42,0),MATCH(YEAR(C$9),Fuel_Properties!$B$31:$EI$31,0)))/158.987295</f>
        <v>0</v>
      </c>
      <c r="D71" s="47">
        <f>(SUMPRODUCT(--(D$9=Quarterly_kt!$B$9:FC$9),Quarterly_kt!$B71:FC71)/INDEX(Fuel_Properties!$B$31:$IV$42,MATCH("D_Jet/Kero",Fuel_Properties!$B$31:$B$42,0),MATCH(YEAR(D$9),Fuel_Properties!$B$31:$EI$31,0)))/158.987295</f>
        <v>0</v>
      </c>
      <c r="E71" s="47">
        <f>(SUMPRODUCT(--(E$9=Quarterly_kt!$B$9:FC$9),Quarterly_kt!$B71:FC71)/INDEX(Fuel_Properties!$B$31:$IV$42,MATCH("D_Jet/Kero",Fuel_Properties!$B$31:$B$42,0),MATCH(YEAR(E$9),Fuel_Properties!$B$31:$EI$31,0)))/158.987295</f>
        <v>0</v>
      </c>
      <c r="F71" s="47">
        <f>(SUMPRODUCT(--(F$9=Quarterly_kt!$B$9:FC$9),Quarterly_kt!$B71:FC71)/INDEX(Fuel_Properties!$B$31:$IV$42,MATCH("D_Jet/Kero",Fuel_Properties!$B$31:$B$42,0),MATCH(YEAR(F$9),Fuel_Properties!$B$31:$EI$31,0)))/158.987295</f>
        <v>0</v>
      </c>
      <c r="G71" s="47">
        <f>(SUMPRODUCT(--(G$9=Quarterly_kt!$B$9:FC$9),Quarterly_kt!$B71:FC71)/INDEX(Fuel_Properties!$B$31:$IV$42,MATCH("D_Jet/Kero",Fuel_Properties!$B$31:$B$42,0),MATCH(YEAR(G$9),Fuel_Properties!$B$31:$EI$31,0)))/158.987295</f>
        <v>0</v>
      </c>
      <c r="H71" s="47">
        <f>(SUMPRODUCT(--(H$9=Quarterly_kt!$B$9:FC$9),Quarterly_kt!$B71:FC71)/INDEX(Fuel_Properties!$B$31:$IV$42,MATCH("D_Jet/Kero",Fuel_Properties!$B$31:$B$42,0),MATCH(YEAR(H$9),Fuel_Properties!$B$31:$EI$31,0)))/158.987295</f>
        <v>0</v>
      </c>
      <c r="I71" s="47">
        <f>(SUMPRODUCT(--(I$9=Quarterly_kt!$B$9:FC$9),Quarterly_kt!$B71:FC71)/INDEX(Fuel_Properties!$B$31:$IV$42,MATCH("D_Jet/Kero",Fuel_Properties!$B$31:$B$42,0),MATCH(YEAR(I$9),Fuel_Properties!$B$31:$EI$31,0)))/158.987295</f>
        <v>0</v>
      </c>
      <c r="J71" s="47">
        <f>(SUMPRODUCT(--(J$9=Quarterly_kt!$B$9:FC$9),Quarterly_kt!$B71:FC71)/INDEX(Fuel_Properties!$B$31:$IV$42,MATCH("D_Jet/Kero",Fuel_Properties!$B$31:$B$42,0),MATCH(YEAR(J$9),Fuel_Properties!$B$31:$EI$31,0)))/158.987295</f>
        <v>0</v>
      </c>
      <c r="K71" s="47">
        <f>(SUMPRODUCT(--(K$9=Quarterly_kt!$B$9:FC$9),Quarterly_kt!$B71:FC71)/INDEX(Fuel_Properties!$B$31:$IV$42,MATCH("D_Jet/Kero",Fuel_Properties!$B$31:$B$42,0),MATCH(YEAR(K$9),Fuel_Properties!$B$31:$EI$31,0)))/158.987295</f>
        <v>0</v>
      </c>
      <c r="L71" s="47">
        <f>(SUMPRODUCT(--(L$9=Quarterly_kt!$B$9:FC$9),Quarterly_kt!$B71:FC71)/INDEX(Fuel_Properties!$B$31:$IV$42,MATCH("D_Jet/Kero",Fuel_Properties!$B$31:$B$42,0),MATCH(YEAR(L$9),Fuel_Properties!$B$31:$EI$31,0)))/158.987295</f>
        <v>0</v>
      </c>
      <c r="M71" s="47">
        <f>(SUMPRODUCT(--(M$9=Quarterly_kt!$B$9:FC$9),Quarterly_kt!$B71:FC71)/INDEX(Fuel_Properties!$B$31:$IV$42,MATCH("D_Jet/Kero",Fuel_Properties!$B$31:$B$42,0),MATCH(YEAR(M$9),Fuel_Properties!$B$31:$EI$31,0)))/158.987295</f>
        <v>0</v>
      </c>
      <c r="N71" s="47">
        <f>(SUMPRODUCT(--(N$9=Quarterly_kt!$B$9:FC$9),Quarterly_kt!$B71:FC71)/INDEX(Fuel_Properties!$B$31:$IV$42,MATCH("D_Jet/Kero",Fuel_Properties!$B$31:$B$42,0),MATCH(YEAR(N$9),Fuel_Properties!$B$31:$EI$31,0)))/158.987295</f>
        <v>0</v>
      </c>
      <c r="O71" s="47">
        <f>(SUMPRODUCT(--(O$9=Quarterly_kt!$B$9:FC$9),Quarterly_kt!$B71:FC71)/INDEX(Fuel_Properties!$B$31:$IV$42,MATCH("D_Jet/Kero",Fuel_Properties!$B$31:$B$42,0),MATCH(YEAR(O$9),Fuel_Properties!$B$31:$EI$31,0)))/158.987295</f>
        <v>0</v>
      </c>
      <c r="P71" s="47">
        <f>(SUMPRODUCT(--(P$9=Quarterly_kt!$B$9:FC$9),Quarterly_kt!$B71:FC71)/INDEX(Fuel_Properties!$B$31:$IV$42,MATCH("D_Jet/Kero",Fuel_Properties!$B$31:$B$42,0),MATCH(YEAR(P$9),Fuel_Properties!$B$31:$EI$31,0)))/158.987295</f>
        <v>0</v>
      </c>
      <c r="Q71" s="47">
        <f>(SUMPRODUCT(--(Q$9=Quarterly_kt!$B$9:FC$9),Quarterly_kt!$B71:FC71)/INDEX(Fuel_Properties!$B$31:$IV$42,MATCH("D_Jet/Kero",Fuel_Properties!$B$31:$B$42,0),MATCH(YEAR(Q$9),Fuel_Properties!$B$31:$EI$31,0)))/158.987295</f>
        <v>0</v>
      </c>
      <c r="R71" s="47">
        <f>(SUMPRODUCT(--(R$9=Quarterly_kt!$B$9:FC$9),Quarterly_kt!$B71:FC71)/INDEX(Fuel_Properties!$B$31:$IV$42,MATCH("D_Jet/Kero",Fuel_Properties!$B$31:$B$42,0),MATCH(YEAR(R$9),Fuel_Properties!$B$31:$EI$31,0)))/158.987295</f>
        <v>0</v>
      </c>
      <c r="S71" s="47">
        <f>(SUMPRODUCT(--(S$9=Quarterly_kt!$B$9:FC$9),Quarterly_kt!$B71:FC71)/INDEX(Fuel_Properties!$B$31:$IV$42,MATCH("D_Jet/Kero",Fuel_Properties!$B$31:$B$42,0),MATCH(YEAR(S$9),Fuel_Properties!$B$31:$EI$31,0)))/158.987295</f>
        <v>0</v>
      </c>
      <c r="T71" s="47">
        <f>(SUMPRODUCT(--(T$9=Quarterly_kt!$B$9:FC$9),Quarterly_kt!$B71:FC71)/INDEX(Fuel_Properties!$B$31:$IV$42,MATCH("D_Jet/Kero",Fuel_Properties!$B$31:$B$42,0),MATCH(YEAR(T$9),Fuel_Properties!$B$31:$EI$31,0)))/158.987295</f>
        <v>0</v>
      </c>
      <c r="U71" s="47">
        <f>(SUMPRODUCT(--(U$9=Quarterly_kt!$B$9:FC$9),Quarterly_kt!$B71:FC71)/INDEX(Fuel_Properties!$B$31:$IV$42,MATCH("D_Jet/Kero",Fuel_Properties!$B$31:$B$42,0),MATCH(YEAR(U$9),Fuel_Properties!$B$31:$EI$31,0)))/158.987295</f>
        <v>0</v>
      </c>
      <c r="V71" s="47">
        <f>(SUMPRODUCT(--(V$9=Quarterly_kt!$B$9:FC$9),Quarterly_kt!$B71:FC71)/INDEX(Fuel_Properties!$B$31:$IV$42,MATCH("D_Jet/Kero",Fuel_Properties!$B$31:$B$42,0),MATCH(YEAR(V$9),Fuel_Properties!$B$31:$EI$31,0)))/158.987295</f>
        <v>2.3765028089107043E-5</v>
      </c>
      <c r="W71" s="47">
        <f>(SUMPRODUCT(--(W$9=Quarterly_kt!$B$9:FC$9),Quarterly_kt!$B71:FC71)/INDEX(Fuel_Properties!$B$31:$IV$42,MATCH("D_Jet/Kero",Fuel_Properties!$B$31:$B$42,0),MATCH(YEAR(W$9),Fuel_Properties!$B$31:$EI$31,0)))/158.987295</f>
        <v>0</v>
      </c>
      <c r="X71" s="47">
        <f>(SUMPRODUCT(--(X$9=Quarterly_kt!$B$9:FC$9),Quarterly_kt!$B71:FC71)/INDEX(Fuel_Properties!$B$31:$IV$42,MATCH("D_Jet/Kero",Fuel_Properties!$B$31:$B$42,0),MATCH(YEAR(X$9),Fuel_Properties!$B$31:$EI$31,0)))/158.987295</f>
        <v>0</v>
      </c>
      <c r="Y71" s="47">
        <f>(SUMPRODUCT(--(Y$9=Quarterly_kt!$B$9:FC$9),Quarterly_kt!$B71:FC71)/INDEX(Fuel_Properties!$B$31:$IV$42,MATCH("D_Jet/Kero",Fuel_Properties!$B$31:$B$42,0),MATCH(YEAR(Y$9),Fuel_Properties!$B$31:$EI$31,0)))/158.987295</f>
        <v>4.9906558987124769E-4</v>
      </c>
      <c r="Z71" s="47">
        <f>(SUMPRODUCT(--(Z$9=Quarterly_kt!$B$9:FC$9),Quarterly_kt!$B71:FC71)/INDEX(Fuel_Properties!$B$31:$IV$42,MATCH("D_Jet/Kero",Fuel_Properties!$B$31:$B$42,0),MATCH(YEAR(Z$9),Fuel_Properties!$B$31:$EI$31,0)))/158.987295</f>
        <v>1.5843352059404688E-4</v>
      </c>
      <c r="AA71" s="47">
        <f>(SUMPRODUCT(--(AA$9=Quarterly_kt!$B$9:FC$9),Quarterly_kt!$B71:FC71)/INDEX(Fuel_Properties!$B$31:$IV$42,MATCH("D_Jet/Kero",Fuel_Properties!$B$31:$B$42,0),MATCH(YEAR(AA$9),Fuel_Properties!$B$31:$EI$31,0)))/158.987295</f>
        <v>0</v>
      </c>
      <c r="AB71" s="47">
        <f>(SUMPRODUCT(--(AB$9=Quarterly_kt!$B$9:FC$9),Quarterly_kt!$B71:FC71)/INDEX(Fuel_Properties!$B$31:$IV$42,MATCH("D_Jet/Kero",Fuel_Properties!$B$31:$B$42,0),MATCH(YEAR(AB$9),Fuel_Properties!$B$31:$EI$31,0)))/158.987295</f>
        <v>0</v>
      </c>
      <c r="AC71" s="47">
        <f>(SUMPRODUCT(--(AC$9=Quarterly_kt!$B$9:FC$9),Quarterly_kt!$B71:FC71)/INDEX(Fuel_Properties!$B$31:$IV$42,MATCH("D_Jet/Kero",Fuel_Properties!$B$31:$B$42,0),MATCH(YEAR(AC$9),Fuel_Properties!$B$31:$EI$31,0)))/158.987295</f>
        <v>7.9216760297023454E-6</v>
      </c>
      <c r="AD71" s="47">
        <f>(SUMPRODUCT(--(AD$9=Quarterly_kt!$B$9:FC$9),Quarterly_kt!$B71:FC71)/INDEX(Fuel_Properties!$B$31:$IV$42,MATCH("D_Jet/Kero",Fuel_Properties!$B$31:$B$42,0),MATCH(YEAR(AD$9),Fuel_Properties!$B$31:$EI$31,0)))/158.987295</f>
        <v>-2.29728604861368E-4</v>
      </c>
      <c r="AE71" s="47">
        <f>(SUMPRODUCT(--(AE$9=Quarterly_kt!$B$9:FC$9),Quarterly_kt!$B71:FC71)/INDEX(Fuel_Properties!$B$31:$IV$42,MATCH("D_Jet/Kero",Fuel_Properties!$B$31:$B$42,0),MATCH(YEAR(AE$9),Fuel_Properties!$B$31:$EI$31,0)))/158.987295</f>
        <v>9.5060112356428118E-5</v>
      </c>
      <c r="AF71" s="47">
        <f>(SUMPRODUCT(--(AF$9=Quarterly_kt!$B$9:FC$9),Quarterly_kt!$B71:FC71)/INDEX(Fuel_Properties!$B$31:$IV$42,MATCH("D_Jet/Kero",Fuel_Properties!$B$31:$B$42,0),MATCH(YEAR(AF$9),Fuel_Properties!$B$31:$EI$31,0)))/158.987295</f>
        <v>-6.337340823761875E-5</v>
      </c>
      <c r="AG71" s="47">
        <f>(SUMPRODUCT(--(AG$9=Quarterly_kt!$B$9:FC$9),Quarterly_kt!$B71:FC71)/INDEX(Fuel_Properties!$B$31:$IV$42,MATCH("D_Jet/Kero",Fuel_Properties!$B$31:$B$42,0),MATCH(YEAR(AG$9),Fuel_Properties!$B$31:$EI$31,0)))/158.987295</f>
        <v>1.5526485018216595E-3</v>
      </c>
      <c r="AH71" s="47">
        <f>(SUMPRODUCT(--(AH$9=Quarterly_kt!$B$9:FC$9),Quarterly_kt!$B71:FC71)/INDEX(Fuel_Properties!$B$31:$IV$42,MATCH("D_Jet/Kero",Fuel_Properties!$B$31:$B$42,0),MATCH(YEAR(AH$9),Fuel_Properties!$B$31:$EI$31,0)))/158.987295</f>
        <v>7.9216760297023454E-6</v>
      </c>
      <c r="AI71" s="47">
        <f>(SUMPRODUCT(--(AI$9=Quarterly_kt!$B$9:FC$9),Quarterly_kt!$B71:FC71)/INDEX(Fuel_Properties!$B$31:$IV$42,MATCH("D_Jet/Kero",Fuel_Properties!$B$31:$B$42,0),MATCH(YEAR(AI$9),Fuel_Properties!$B$31:$EI$31,0)))/158.987295</f>
        <v>1.0298178838613048E-4</v>
      </c>
      <c r="AJ71" s="47">
        <f>(SUMPRODUCT(--(AJ$9=Quarterly_kt!$B$9:FC$9),Quarterly_kt!$B71:FC71)/INDEX(Fuel_Properties!$B$31:$IV$42,MATCH("D_Jet/Kero",Fuel_Properties!$B$31:$B$42,0),MATCH(YEAR(AJ$9),Fuel_Properties!$B$31:$EI$31,0)))/158.987295</f>
        <v>2.3765028089107033E-5</v>
      </c>
      <c r="AK71" s="47">
        <f>(SUMPRODUCT(--(AK$9=Quarterly_kt!$B$9:FC$9),Quarterly_kt!$B71:FC71)/INDEX(Fuel_Properties!$B$31:$IV$42,MATCH("D_Jet/Kero",Fuel_Properties!$B$31:$B$42,0),MATCH(YEAR(AK$9),Fuel_Properties!$B$31:$EI$31,0)))/158.987295</f>
        <v>7.9216760297023454E-6</v>
      </c>
      <c r="AL71" s="47">
        <f>(SUMPRODUCT(--(AL$9=Quarterly_kt!$B$9:FC$9),Quarterly_kt!$B71:FC71)/INDEX(Fuel_Properties!$B$31:$IV$42,MATCH("D_Jet/Kero",Fuel_Properties!$B$31:$B$42,0),MATCH(YEAR(AL$9),Fuel_Properties!$B$31:$EI$31,0)))/158.987295</f>
        <v>-3.960838014851172E-5</v>
      </c>
      <c r="AM71" s="47">
        <f>(SUMPRODUCT(--(AM$9=Quarterly_kt!$B$9:FC$9),Quarterly_kt!$B71:FC71)/INDEX(Fuel_Properties!$B$31:$IV$42,MATCH("D_Jet/Kero",Fuel_Properties!$B$31:$B$42,0),MATCH(YEAR(AM$9),Fuel_Properties!$B$31:$EI$31,0)))/158.987295</f>
        <v>0</v>
      </c>
      <c r="AN71" s="47">
        <f>(SUMPRODUCT(--(AN$9=Quarterly_kt!$B$9:FC$9),Quarterly_kt!$B71:FC71)/INDEX(Fuel_Properties!$B$31:$IV$42,MATCH("D_Jet/Kero",Fuel_Properties!$B$31:$B$42,0),MATCH(YEAR(AN$9),Fuel_Properties!$B$31:$EI$31,0)))/158.987295</f>
        <v>-8.9911022937121613E-3</v>
      </c>
      <c r="AO71" s="47">
        <f>(SUMPRODUCT(--(AO$9=Quarterly_kt!$B$9:FC$9),Quarterly_kt!$B71:FC71)/INDEX(Fuel_Properties!$B$31:$IV$42,MATCH("D_Jet/Kero",Fuel_Properties!$B$31:$B$42,0),MATCH(YEAR(AO$9),Fuel_Properties!$B$31:$EI$31,0)))/158.987295</f>
        <v>2.0675574437523121E-3</v>
      </c>
      <c r="AP71" s="47">
        <f>(SUMPRODUCT(--(AP$9=Quarterly_kt!$B$9:FC$9),Quarterly_kt!$B71:FC71)/INDEX(Fuel_Properties!$B$31:$IV$42,MATCH("D_Jet/Kero",Fuel_Properties!$B$31:$B$42,0),MATCH(YEAR(AP$9),Fuel_Properties!$B$31:$EI$31,0)))/158.987295</f>
        <v>0</v>
      </c>
      <c r="AQ71" s="47">
        <f>(SUMPRODUCT(--(AQ$9=Quarterly_kt!$B$9:FC$9),Quarterly_kt!$B71:FC71)/INDEX(Fuel_Properties!$B$31:$IV$42,MATCH("D_Jet/Kero",Fuel_Properties!$B$31:$B$42,0),MATCH(YEAR(AQ$9),Fuel_Properties!$B$31:$EI$31,0)))/158.987295</f>
        <v>-3.1686704118809382E-5</v>
      </c>
      <c r="AR71" s="47">
        <f>(SUMPRODUCT(--(AR$9=Quarterly_kt!$B$9:FC$9),Quarterly_kt!$B71:FC71)/INDEX(Fuel_Properties!$B$31:$IV$42,MATCH("D_Jet/Kero",Fuel_Properties!$B$31:$B$42,0),MATCH(YEAR(AR$9),Fuel_Properties!$B$31:$EI$31,0)))/158.987295</f>
        <v>-7.9216760297023454E-6</v>
      </c>
      <c r="AS71" s="47">
        <f>(SUMPRODUCT(--(AS$9=Quarterly_kt!$B$9:FC$9),Quarterly_kt!$B71:FC71)/INDEX(Fuel_Properties!$B$31:$IV$42,MATCH("D_Jet/Kero",Fuel_Properties!$B$31:$B$42,0),MATCH(YEAR(AS$9),Fuel_Properties!$B$31:$EI$31,0)))/158.987295</f>
        <v>1.1882514044553516E-3</v>
      </c>
      <c r="AT71" s="47">
        <f>(SUMPRODUCT(--(AT$9=Quarterly_kt!$B$9:FC$9),Quarterly_kt!$B71:FC71)/INDEX(Fuel_Properties!$B$31:$IV$42,MATCH("D_Jet/Kero",Fuel_Properties!$B$31:$B$42,0),MATCH(YEAR(AT$9),Fuel_Properties!$B$31:$EI$31,0)))/158.987295</f>
        <v>-1.1882514044553515E-4</v>
      </c>
      <c r="AU71" s="47">
        <f>(SUMPRODUCT(--(AU$9=Quarterly_kt!$B$9:FC$9),Quarterly_kt!$B71:FC71)/INDEX(Fuel_Properties!$B$31:$IV$42,MATCH("D_Jet/Kero",Fuel_Properties!$B$31:$B$42,0),MATCH(YEAR(AU$9),Fuel_Properties!$B$31:$EI$31,0)))/158.987295</f>
        <v>-4.7530056178214066E-5</v>
      </c>
      <c r="AV71" s="47">
        <f>(SUMPRODUCT(--(AV$9=Quarterly_kt!$B$9:FC$9),Quarterly_kt!$B71:FC71)/INDEX(Fuel_Properties!$B$31:$IV$42,MATCH("D_Jet/Kero",Fuel_Properties!$B$31:$B$42,0),MATCH(YEAR(AV$9),Fuel_Properties!$B$31:$EI$31,0)))/158.987295</f>
        <v>-3.1686704118809382E-5</v>
      </c>
      <c r="AW71" s="47">
        <f>(SUMPRODUCT(--(AW$9=Quarterly_kt!$B$9:FC$9),Quarterly_kt!$B71:FC71)/INDEX(Fuel_Properties!$B$31:$IV$42,MATCH("D_Jet/Kero",Fuel_Properties!$B$31:$B$42,0),MATCH(YEAR(AW$9),Fuel_Properties!$B$31:$EI$31,0)))/158.987295</f>
        <v>-1.5843352059404691E-5</v>
      </c>
      <c r="AX71" s="47">
        <f>(SUMPRODUCT(--(AX$9=Quarterly_kt!$B$9:FC$9),Quarterly_kt!$B71:FC71)/INDEX(Fuel_Properties!$B$31:$IV$42,MATCH("D_Jet/Kero",Fuel_Properties!$B$31:$B$42,0),MATCH(YEAR(AX$9),Fuel_Properties!$B$31:$EI$31,0)))/158.987295</f>
        <v>-7.921676029702344E-5</v>
      </c>
      <c r="AY71" s="47">
        <f>(SUMPRODUCT(--(AY$9=Quarterly_kt!$B$9:FC$9),Quarterly_kt!$B71:FC71)/INDEX(Fuel_Properties!$B$31:$IV$42,MATCH("D_Jet/Kero",Fuel_Properties!$B$31:$B$42,0),MATCH(YEAR(AY$9),Fuel_Properties!$B$31:$EI$31,0)))/158.987295</f>
        <v>-3.1686704118809382E-5</v>
      </c>
      <c r="AZ71" s="47">
        <f>(SUMPRODUCT(--(AZ$9=Quarterly_kt!$B$9:FC$9),Quarterly_kt!$B71:FC71)/INDEX(Fuel_Properties!$B$31:$IV$42,MATCH("D_Jet/Kero",Fuel_Properties!$B$31:$B$42,0),MATCH(YEAR(AZ$9),Fuel_Properties!$B$31:$EI$31,0)))/158.987295</f>
        <v>-1.1090346441583284E-4</v>
      </c>
      <c r="BA71" s="47">
        <f>(SUMPRODUCT(--(BA$9=Quarterly_kt!$B$9:FC$9),Quarterly_kt!$B71:FC71)/INDEX(Fuel_Properties!$B$31:$IV$42,MATCH("D_Jet/Kero",Fuel_Properties!$B$31:$B$42,0),MATCH(YEAR(BA$9),Fuel_Properties!$B$31:$EI$31,0)))/158.987295</f>
        <v>3.0894536515838734E-4</v>
      </c>
      <c r="BB71" s="47">
        <f>(SUMPRODUCT(--(BB$9=Quarterly_kt!$B$9:FC$9),Quarterly_kt!$B71:FC71)/INDEX(Fuel_Properties!$B$31:$IV$42,MATCH("D_Jet/Kero",Fuel_Properties!$B$31:$B$42,0),MATCH(YEAR(BB$9),Fuel_Properties!$B$31:$EI$31,0)))/158.987295</f>
        <v>1.2373657958395057E-2</v>
      </c>
      <c r="BC71" s="47">
        <f>(SUMPRODUCT(--(BC$9=Quarterly_kt!$B$9:FC$9),Quarterly_kt!$B71:FC71)/INDEX(Fuel_Properties!$B$31:$IV$42,MATCH("D_Jet/Kero",Fuel_Properties!$B$31:$B$42,0),MATCH(YEAR(BC$9),Fuel_Properties!$B$31:$EI$31,0)))/158.987295</f>
        <v>1.3276729025781073E-2</v>
      </c>
      <c r="BD71" s="47">
        <f>(SUMPRODUCT(--(BD$9=Quarterly_kt!$B$9:FC$9),Quarterly_kt!$B71:FC71)/INDEX(Fuel_Properties!$B$31:$IV$42,MATCH("D_Jet/Kero",Fuel_Properties!$B$31:$B$42,0),MATCH(YEAR(BD$9),Fuel_Properties!$B$31:$EI$31,0)))/158.987295</f>
        <v>5.5451732207917337E-4</v>
      </c>
      <c r="BE71" s="47">
        <f>(SUMPRODUCT(--(BE$9=Quarterly_kt!$B$9:FC$9),Quarterly_kt!$B71:FC71)/INDEX(Fuel_Properties!$B$31:$IV$42,MATCH("D_Jet/Kero",Fuel_Properties!$B$31:$B$42,0),MATCH(YEAR(BE$9),Fuel_Properties!$B$31:$EI$31,0)))/158.987295</f>
        <v>-1.9915093538671689E-2</v>
      </c>
      <c r="BF71" s="47">
        <f>(SUMPRODUCT(--(BF$9=Quarterly_kt!$B$9:FC$9),Quarterly_kt!$B71:FC71)/INDEX(Fuel_Properties!$B$31:$IV$42,MATCH("D_Jet/Kero",Fuel_Properties!$B$31:$B$42,0),MATCH(YEAR(BF$9),Fuel_Properties!$B$31:$EI$31,0)))/158.987295</f>
        <v>-3.3366099437106299E-2</v>
      </c>
      <c r="BG71" s="47">
        <f>(SUMPRODUCT(--(BG$9=Quarterly_kt!$B$9:FC$9),Quarterly_kt!$B71:FC71)/INDEX(Fuel_Properties!$B$31:$IV$42,MATCH("D_Jet/Kero",Fuel_Properties!$B$31:$B$42,0),MATCH(YEAR(BG$9),Fuel_Properties!$B$31:$EI$31,0)))/158.987295</f>
        <v>-8.198934690741946E-3</v>
      </c>
      <c r="BH71" s="47">
        <f>(SUMPRODUCT(--(BH$9=Quarterly_kt!$B$9:FC$9),Quarterly_kt!$B71:FC71)/INDEX(Fuel_Properties!$B$31:$IV$42,MATCH("D_Jet/Kero",Fuel_Properties!$B$31:$B$42,0),MATCH(YEAR(BH$9),Fuel_Properties!$B$31:$EI$31,0)))/158.987295</f>
        <v>3.4799922798482361E-2</v>
      </c>
      <c r="BI71" s="47">
        <f>(SUMPRODUCT(--(BI$9=Quarterly_kt!$B$9:FC$9),Quarterly_kt!$B71:FC71)/INDEX(Fuel_Properties!$B$31:$IV$42,MATCH("D_Jet/Kero",Fuel_Properties!$B$31:$B$42,0),MATCH(YEAR(BI$9),Fuel_Properties!$B$31:$EI$31,0)))/158.987295</f>
        <v>6.3056541196431452E-3</v>
      </c>
      <c r="BJ71" s="47">
        <f>(SUMPRODUCT(--(BJ$9=Quarterly_kt!$B$9:FC$9),Quarterly_kt!$B71:FC71)/INDEX(Fuel_Properties!$B$31:$IV$42,MATCH("D_Jet/Kero",Fuel_Properties!$B$31:$B$42,0),MATCH(YEAR(BJ$9),Fuel_Properties!$B$31:$EI$31,0)))/158.987295</f>
        <v>1.1636942087632697E-2</v>
      </c>
      <c r="BK71" s="47">
        <f>(SUMPRODUCT(--(BK$9=Quarterly_kt!$B$9:FC$9),Quarterly_kt!$B71:FC71)/INDEX(Fuel_Properties!$B$31:$IV$42,MATCH("D_Jet/Kero",Fuel_Properties!$B$31:$B$42,0),MATCH(YEAR(BK$9),Fuel_Properties!$B$31:$EI$31,0)))/158.987295</f>
        <v>-3.9846030429402657E-3</v>
      </c>
      <c r="BL71" s="47">
        <f>(SUMPRODUCT(--(BL$9=Quarterly_kt!$B$9:FC$9),Quarterly_kt!$B71:FC71)/INDEX(Fuel_Properties!$B$31:$IV$42,MATCH("D_Jet/Kero",Fuel_Properties!$B$31:$B$42,0),MATCH(YEAR(BL$9),Fuel_Properties!$B$31:$EI$31,0)))/158.987295</f>
        <v>4.2721598828184736E-2</v>
      </c>
      <c r="BM71" s="47">
        <f>(SUMPRODUCT(--(BM$9=Quarterly_kt!$B$9:FC$9),Quarterly_kt!$B71:FC71)/INDEX(Fuel_Properties!$B$31:$IV$42,MATCH("D_Jet/Kero",Fuel_Properties!$B$31:$B$42,0),MATCH(YEAR(BM$9),Fuel_Properties!$B$31:$EI$31,0)))/158.987295</f>
        <v>-3.8887507629808825E-2</v>
      </c>
      <c r="BN71" s="47">
        <f>(SUMPRODUCT(--(BN$9=Quarterly_kt!$B$9:FC$9),Quarterly_kt!$B71:FC71)/INDEX(Fuel_Properties!$B$31:$IV$42,MATCH("D_Jet/Kero",Fuel_Properties!$B$31:$B$42,0),MATCH(YEAR(BN$9),Fuel_Properties!$B$31:$EI$31,0)))/158.987295</f>
        <v>-8.9073293470631094E-3</v>
      </c>
      <c r="BO71" s="47">
        <f>(SUMPRODUCT(--(BO$9=Quarterly_kt!$B$9:FC$9),Quarterly_kt!$B71:FC71)/INDEX(Fuel_Properties!$B$31:$IV$42,MATCH("D_Jet/Kero",Fuel_Properties!$B$31:$B$42,0),MATCH(YEAR(BO$9),Fuel_Properties!$B$31:$EI$31,0)))/158.987295</f>
        <v>5.1605452587255705E-2</v>
      </c>
      <c r="BP71" s="47">
        <f>(SUMPRODUCT(--(BP$9=Quarterly_kt!$B$9:FC$9),Quarterly_kt!$B71:FC71)/INDEX(Fuel_Properties!$B$31:$IV$42,MATCH("D_Jet/Kero",Fuel_Properties!$B$31:$B$42,0),MATCH(YEAR(BP$9),Fuel_Properties!$B$31:$EI$31,0)))/158.987295</f>
        <v>1.5849340475220734E-5</v>
      </c>
      <c r="BQ71" s="47">
        <f>(SUMPRODUCT(--(BQ$9=Quarterly_kt!$B$9:FC$9),Quarterly_kt!$B71:FC71)/INDEX(Fuel_Properties!$B$31:$IV$42,MATCH("D_Jet/Kero",Fuel_Properties!$B$31:$B$42,0),MATCH(YEAR(BQ$9),Fuel_Properties!$B$31:$EI$31,0)))/158.987295</f>
        <v>-4.4386078000801472E-2</v>
      </c>
      <c r="BR71" s="47">
        <f>(SUMPRODUCT(--(BR$9=Quarterly_kt!$B$9:FC$9),Quarterly_kt!$B71:FC71)/INDEX(Fuel_Properties!$B$31:$IV$42,MATCH("D_Jet/Kero",Fuel_Properties!$B$31:$B$42,0),MATCH(YEAR(BR$9),Fuel_Properties!$B$31:$EI$31,0)))/158.987295</f>
        <v>2.9826414375358889E-2</v>
      </c>
      <c r="BS71" s="47">
        <f>(SUMPRODUCT(--(BS$9=Quarterly_kt!$B$9:FC$9),Quarterly_kt!$B71:FC71)/INDEX(Fuel_Properties!$B$31:$IV$42,MATCH("D_Jet/Kero",Fuel_Properties!$B$31:$B$42,0),MATCH(YEAR(BS$9),Fuel_Properties!$B$31:$EI$31,0)))/158.987295</f>
        <v>-6.6135451933656886E-2</v>
      </c>
      <c r="BT71" s="47">
        <f>(SUMPRODUCT(--(BT$9=Quarterly_kt!$B$9:FC$9),Quarterly_kt!$B71:FC71)/INDEX(Fuel_Properties!$B$31:$IV$42,MATCH("D_Jet/Kero",Fuel_Properties!$B$31:$B$42,0),MATCH(YEAR(BT$9),Fuel_Properties!$B$31:$EI$31,0)))/158.987295</f>
        <v>1.0981579541233487E-2</v>
      </c>
      <c r="BU71" s="47">
        <f>(SUMPRODUCT(--(BU$9=Quarterly_kt!$B$9:FC$9),Quarterly_kt!$B71:FC71)/INDEX(Fuel_Properties!$B$31:$IV$42,MATCH("D_Jet/Kero",Fuel_Properties!$B$31:$B$42,0),MATCH(YEAR(BU$9),Fuel_Properties!$B$31:$EI$31,0)))/158.987295</f>
        <v>3.4317436066354762E-2</v>
      </c>
      <c r="BV71" s="47">
        <f>(SUMPRODUCT(--(BV$9=Quarterly_kt!$B$9:FC$9),Quarterly_kt!$B71:FC71)/INDEX(Fuel_Properties!$B$31:$IV$42,MATCH("D_Jet/Kero",Fuel_Properties!$B$31:$B$42,0),MATCH(YEAR(BV$9),Fuel_Properties!$B$31:$EI$31,0)))/158.987295</f>
        <v>3.0719197930410645E-2</v>
      </c>
      <c r="BW71" s="47">
        <f>(SUMPRODUCT(--(BW$9=Quarterly_kt!$B$9:FC$9),Quarterly_kt!$B71:FC71)/INDEX(Fuel_Properties!$B$31:$IV$42,MATCH("D_Jet/Kero",Fuel_Properties!$B$31:$B$42,0),MATCH(YEAR(BW$9),Fuel_Properties!$B$31:$EI$31,0)))/158.987295</f>
        <v>3.3143979340549162E-2</v>
      </c>
      <c r="BX71" s="47">
        <f>(SUMPRODUCT(--(BX$9=Quarterly_kt!$B$9:FC$9),Quarterly_kt!$B71:FC71)/INDEX(Fuel_Properties!$B$31:$IV$42,MATCH("D_Jet/Kero",Fuel_Properties!$B$31:$B$42,0),MATCH(YEAR(BX$9),Fuel_Properties!$B$31:$EI$31,0)))/158.987295</f>
        <v>-3.4058241183716122E-2</v>
      </c>
      <c r="BY71" s="47">
        <f>(SUMPRODUCT(--(BY$9=Quarterly_kt!$B$9:FC$9),Quarterly_kt!$B71:FC71)/INDEX(Fuel_Properties!$B$31:$IV$42,MATCH("D_Jet/Kero",Fuel_Properties!$B$31:$B$42,0),MATCH(YEAR(BY$9),Fuel_Properties!$B$31:$EI$31,0)))/158.987295</f>
        <v>9.2555098940434746E-2</v>
      </c>
      <c r="BZ71" s="47">
        <f>(SUMPRODUCT(--(BZ$9=Quarterly_kt!$B$9:FC$9),Quarterly_kt!$B71:FC71)/INDEX(Fuel_Properties!$B$31:$IV$42,MATCH("D_Jet/Kero",Fuel_Properties!$B$31:$B$42,0),MATCH(YEAR(BZ$9),Fuel_Properties!$B$31:$EI$31,0)))/158.987295</f>
        <v>-9.4270260996212413E-2</v>
      </c>
      <c r="CA71" s="47">
        <f>(SUMPRODUCT(--(CA$9=Quarterly_kt!$B$9:FC$9),Quarterly_kt!$B71:FC71)/INDEX(Fuel_Properties!$B$31:$IV$42,MATCH("D_Jet/Kero",Fuel_Properties!$B$31:$B$42,0),MATCH(YEAR(CA$9),Fuel_Properties!$B$31:$EI$31,0)))/158.987295</f>
        <v>7.9966968434743879E-2</v>
      </c>
      <c r="CB71" s="47">
        <f>(SUMPRODUCT(--(CB$9=Quarterly_kt!$B$9:FC$9),Quarterly_kt!$B71:FC71)/INDEX(Fuel_Properties!$B$31:$IV$42,MATCH("D_Jet/Kero",Fuel_Properties!$B$31:$B$42,0),MATCH(YEAR(CB$9),Fuel_Properties!$B$31:$EI$31,0)))/158.987295</f>
        <v>-2.3957619046756421E-2</v>
      </c>
      <c r="CC71" s="47">
        <f>(SUMPRODUCT(--(CC$9=Quarterly_kt!$B$9:FC$9),Quarterly_kt!$B71:FC71)/INDEX(Fuel_Properties!$B$31:$IV$42,MATCH("D_Jet/Kero",Fuel_Properties!$B$31:$B$42,0),MATCH(YEAR(CC$9),Fuel_Properties!$B$31:$EI$31,0)))/158.987295</f>
        <v>0.22143967885861532</v>
      </c>
      <c r="CD71" s="47">
        <f>(SUMPRODUCT(--(CD$9=Quarterly_kt!$B$9:FC$9),Quarterly_kt!$B71:FC71)/INDEX(Fuel_Properties!$B$31:$IV$42,MATCH("D_Jet/Kero",Fuel_Properties!$B$31:$B$42,0),MATCH(YEAR(CD$9),Fuel_Properties!$B$31:$EI$31,0)))/158.987295</f>
        <v>1.5745979019775706E-2</v>
      </c>
      <c r="CE71" s="47">
        <f>(SUMPRODUCT(--(CE$9=Quarterly_kt!$B$9:FC$9),Quarterly_kt!$B71:FC71)/INDEX(Fuel_Properties!$B$31:$IV$42,MATCH("D_Jet/Kero",Fuel_Properties!$B$31:$B$42,0),MATCH(YEAR(CE$9),Fuel_Properties!$B$31:$EI$31,0)))/158.987295</f>
        <v>-4.6795279014594272E-2</v>
      </c>
      <c r="CF71" s="47">
        <f>(SUMPRODUCT(--(CF$9=Quarterly_kt!$B$9:FC$9),Quarterly_kt!$B71:FC71)/INDEX(Fuel_Properties!$B$31:$IV$42,MATCH("D_Jet/Kero",Fuel_Properties!$B$31:$B$42,0),MATCH(YEAR(CF$9),Fuel_Properties!$B$31:$EI$31,0)))/158.987295</f>
        <v>7.0414247544257791E-2</v>
      </c>
      <c r="CG71" s="47">
        <f>(SUMPRODUCT(--(CG$9=Quarterly_kt!$B$9:FC$9),Quarterly_kt!$B71:FC71)/INDEX(Fuel_Properties!$B$31:$IV$42,MATCH("D_Jet/Kero",Fuel_Properties!$B$31:$B$42,0),MATCH(YEAR(CG$9),Fuel_Properties!$B$31:$EI$31,0)))/158.987295</f>
        <v>-6.8343240263544339E-2</v>
      </c>
      <c r="CH71" s="47">
        <f>(SUMPRODUCT(--(CH$9=Quarterly_kt!$B$9:FC$9),Quarterly_kt!$B71:FC71)/INDEX(Fuel_Properties!$B$31:$IV$42,MATCH("D_Jet/Kero",Fuel_Properties!$B$31:$B$42,0),MATCH(YEAR(CH$9),Fuel_Properties!$B$31:$EI$31,0)))/158.987295</f>
        <v>7.4594404439849771E-2</v>
      </c>
      <c r="CI71" s="47">
        <f>(SUMPRODUCT(--(CI$9=Quarterly_kt!$B$9:FC$9),Quarterly_kt!$B71:FC71)/INDEX(Fuel_Properties!$B$31:$IV$42,MATCH("D_Jet/Kero",Fuel_Properties!$B$31:$B$42,0),MATCH(YEAR(CI$9),Fuel_Properties!$B$31:$EI$31,0)))/158.987295</f>
        <v>-5.3517148301613256E-2</v>
      </c>
      <c r="CJ71" s="47">
        <f>(SUMPRODUCT(--(CJ$9=Quarterly_kt!$B$9:FC$9),Quarterly_kt!$B71:FC71)/INDEX(Fuel_Properties!$B$31:$IV$42,MATCH("D_Jet/Kero",Fuel_Properties!$B$31:$B$42,0),MATCH(YEAR(CJ$9),Fuel_Properties!$B$31:$EI$31,0)))/158.987295</f>
        <v>5.4195279251066354E-2</v>
      </c>
      <c r="CK71" s="47">
        <f>(SUMPRODUCT(--(CK$9=Quarterly_kt!$B$9:FC$9),Quarterly_kt!$B71:FC71)/INDEX(Fuel_Properties!$B$31:$IV$42,MATCH("D_Jet/Kero",Fuel_Properties!$B$31:$B$42,0),MATCH(YEAR(CK$9),Fuel_Properties!$B$31:$EI$31,0)))/158.987295</f>
        <v>5.5937918086289194E-2</v>
      </c>
      <c r="CL71" s="47">
        <f>(SUMPRODUCT(--(CL$9=Quarterly_kt!$B$9:FC$9),Quarterly_kt!$B71:FC71)/INDEX(Fuel_Properties!$B$31:$IV$42,MATCH("D_Jet/Kero",Fuel_Properties!$B$31:$B$42,0),MATCH(YEAR(CL$9),Fuel_Properties!$B$31:$EI$31,0)))/158.987295</f>
        <v>-3.1243927625806745E-3</v>
      </c>
      <c r="CM71" s="47">
        <f>(SUMPRODUCT(--(CM$9=Quarterly_kt!$B$9:FC$9),Quarterly_kt!$B71:FC71)/INDEX(Fuel_Properties!$B$31:$IV$42,MATCH("D_Jet/Kero",Fuel_Properties!$B$31:$B$42,0),MATCH(YEAR(CM$9),Fuel_Properties!$B$31:$EI$31,0)))/158.987295</f>
        <v>1.9036815199141129E-2</v>
      </c>
      <c r="CN71" s="47">
        <f>(SUMPRODUCT(--(CN$9=Quarterly_kt!$B$9:FC$9),Quarterly_kt!$B71:FC71)/INDEX(Fuel_Properties!$B$31:$IV$42,MATCH("D_Jet/Kero",Fuel_Properties!$B$31:$B$42,0),MATCH(YEAR(CN$9),Fuel_Properties!$B$31:$EI$31,0)))/158.987295</f>
        <v>-1.2662425944830745E-2</v>
      </c>
      <c r="CO71" s="47">
        <f>(SUMPRODUCT(--(CO$9=Quarterly_kt!$B$9:FC$9),Quarterly_kt!$B71:FC71)/INDEX(Fuel_Properties!$B$31:$IV$42,MATCH("D_Jet/Kero",Fuel_Properties!$B$31:$B$42,0),MATCH(YEAR(CO$9),Fuel_Properties!$B$31:$EI$31,0)))/158.987295</f>
        <v>7.5558493316178754E-2</v>
      </c>
      <c r="CP71" s="47">
        <f>(SUMPRODUCT(--(CP$9=Quarterly_kt!$B$9:FC$9),Quarterly_kt!$B71:FC71)/INDEX(Fuel_Properties!$B$31:$IV$42,MATCH("D_Jet/Kero",Fuel_Properties!$B$31:$B$42,0),MATCH(YEAR(CP$9),Fuel_Properties!$B$31:$EI$31,0)))/158.987295</f>
        <v>6.701960012744565E-2</v>
      </c>
      <c r="CQ71" s="47">
        <f>(SUMPRODUCT(--(CQ$9=Quarterly_kt!$B$9:FC$9),Quarterly_kt!$B71:FC71)/INDEX(Fuel_Properties!$B$31:$IV$42,MATCH("D_Jet/Kero",Fuel_Properties!$B$31:$B$42,0),MATCH(YEAR(CQ$9),Fuel_Properties!$B$31:$EI$31,0)))/158.987295</f>
        <v>-0.154546551123593</v>
      </c>
      <c r="CR71" s="47">
        <f>(SUMPRODUCT(--(CR$9=Quarterly_kt!$B$9:FC$9),Quarterly_kt!$B71:FC71)/INDEX(Fuel_Properties!$B$31:$IV$42,MATCH("D_Jet/Kero",Fuel_Properties!$B$31:$B$42,0),MATCH(YEAR(CR$9),Fuel_Properties!$B$31:$EI$31,0)))/158.987295</f>
        <v>0.10250520457294143</v>
      </c>
      <c r="CS71" s="47">
        <f>(SUMPRODUCT(--(CS$9=Quarterly_kt!$B$9:FC$9),Quarterly_kt!$B71:FC71)/INDEX(Fuel_Properties!$B$31:$IV$42,MATCH("D_Jet/Kero",Fuel_Properties!$B$31:$B$42,0),MATCH(YEAR(CS$9),Fuel_Properties!$B$31:$EI$31,0)))/158.987295</f>
        <v>-2.2550198512930126E-2</v>
      </c>
      <c r="CT71" s="47">
        <f>(SUMPRODUCT(--(CT$9=Quarterly_kt!$B$9:FC$9),Quarterly_kt!$B71:FC71)/INDEX(Fuel_Properties!$B$31:$IV$42,MATCH("D_Jet/Kero",Fuel_Properties!$B$31:$B$42,0),MATCH(YEAR(CT$9),Fuel_Properties!$B$31:$EI$31,0)))/158.987295</f>
        <v>7.6262528502370655E-2</v>
      </c>
      <c r="CU71" s="47">
        <f>(SUMPRODUCT(--(CU$9=Quarterly_kt!$B$9:FC$9),Quarterly_kt!$B71:FC71)/INDEX(Fuel_Properties!$B$31:$IV$42,MATCH("D_Jet/Kero",Fuel_Properties!$B$31:$B$42,0),MATCH(YEAR(CU$9),Fuel_Properties!$B$31:$EI$31,0)))/158.987295</f>
        <v>-1.8947797563629763E-2</v>
      </c>
      <c r="CV71" s="47">
        <f>(SUMPRODUCT(--(CV$9=Quarterly_kt!$B$9:FC$9),Quarterly_kt!$B71:FC71)/INDEX(Fuel_Properties!$B$31:$IV$42,MATCH("D_Jet/Kero",Fuel_Properties!$B$31:$B$42,0),MATCH(YEAR(CV$9),Fuel_Properties!$B$31:$EI$31,0)))/158.987295</f>
        <v>-7.6961680236683705E-2</v>
      </c>
      <c r="CW71" s="47">
        <f>(SUMPRODUCT(--(CW$9=Quarterly_kt!$B$9:FC$9),Quarterly_kt!$B71:FC71)/INDEX(Fuel_Properties!$B$31:$IV$42,MATCH("D_Jet/Kero",Fuel_Properties!$B$31:$B$42,0),MATCH(YEAR(CW$9),Fuel_Properties!$B$31:$EI$31,0)))/158.987295</f>
        <v>3.1948877566866721E-2</v>
      </c>
      <c r="CX71" s="47">
        <f>(SUMPRODUCT(--(CX$9=Quarterly_kt!$B$9:FC$9),Quarterly_kt!$B71:FC71)/INDEX(Fuel_Properties!$B$31:$IV$42,MATCH("D_Jet/Kero",Fuel_Properties!$B$31:$B$42,0),MATCH(YEAR(CX$9),Fuel_Properties!$B$31:$EI$31,0)))/158.987295</f>
        <v>-0.15571410625516091</v>
      </c>
      <c r="CY71" s="47">
        <f>(SUMPRODUCT(--(CY$9=Quarterly_kt!$B$9:FC$9),Quarterly_kt!$B71:FC71)/INDEX(Fuel_Properties!$B$31:$IV$42,MATCH("D_Jet/Kero",Fuel_Properties!$B$31:$B$42,0),MATCH(YEAR(CY$9),Fuel_Properties!$B$31:$EI$31,0)))/158.987295</f>
        <v>0.44331824147072074</v>
      </c>
      <c r="CZ71" s="47">
        <f>(SUMPRODUCT(--(CZ$9=Quarterly_kt!$B$9:FC$9),Quarterly_kt!$B71:FC71)/INDEX(Fuel_Properties!$B$31:$IV$42,MATCH("D_Jet/Kero",Fuel_Properties!$B$31:$B$42,0),MATCH(YEAR(CZ$9),Fuel_Properties!$B$31:$EI$31,0)))/158.987295</f>
        <v>-1.1392755588776371E-2</v>
      </c>
      <c r="DA71" s="47">
        <f>(SUMPRODUCT(--(DA$9=Quarterly_kt!$B$9:FC$9),Quarterly_kt!$B71:FC71)/INDEX(Fuel_Properties!$B$31:$IV$42,MATCH("D_Jet/Kero",Fuel_Properties!$B$31:$B$42,0),MATCH(YEAR(DA$9),Fuel_Properties!$B$31:$EI$31,0)))/158.987295</f>
        <v>-7.9702081570651399E-3</v>
      </c>
      <c r="DB71" s="47">
        <f>(SUMPRODUCT(--(DB$9=Quarterly_kt!$B$9:FC$9),Quarterly_kt!$B71:FC71)/INDEX(Fuel_Properties!$B$31:$IV$42,MATCH("D_Jet/Kero",Fuel_Properties!$B$31:$B$42,0),MATCH(YEAR(DB$9),Fuel_Properties!$B$31:$EI$31,0)))/158.987295</f>
        <v>-9.1866969009789468E-2</v>
      </c>
      <c r="DC71" s="47">
        <f>(SUMPRODUCT(--(DC$9=Quarterly_kt!$B$9:FC$9),Quarterly_kt!$B71:FC71)/INDEX(Fuel_Properties!$B$31:$IV$42,MATCH("D_Jet/Kero",Fuel_Properties!$B$31:$B$42,0),MATCH(YEAR(DC$9),Fuel_Properties!$B$31:$EI$31,0)))/158.987295</f>
        <v>4.7939091582178836E-2</v>
      </c>
      <c r="DD71" s="47">
        <f>(SUMPRODUCT(--(DD$9=Quarterly_kt!$B$9:FC$9),Quarterly_kt!$B71:FC71)/INDEX(Fuel_Properties!$B$31:$IV$42,MATCH("D_Jet/Kero",Fuel_Properties!$B$31:$B$42,0),MATCH(YEAR(DD$9),Fuel_Properties!$B$31:$EI$31,0)))/158.987295</f>
        <v>5.28260483981733E-2</v>
      </c>
      <c r="DE71" s="47">
        <f>(SUMPRODUCT(--(DE$9=Quarterly_kt!$B$9:FC$9),Quarterly_kt!$B71:FC71)/INDEX(Fuel_Properties!$B$31:$IV$42,MATCH("D_Jet/Kero",Fuel_Properties!$B$31:$B$42,0),MATCH(YEAR(DE$9),Fuel_Properties!$B$31:$EI$31,0)))/158.987295</f>
        <v>0.1108909145030926</v>
      </c>
      <c r="DF71" s="47">
        <f>(SUMPRODUCT(--(DF$9=Quarterly_kt!$B$9:FC$9),Quarterly_kt!$B71:FC71)/INDEX(Fuel_Properties!$B$31:$IV$42,MATCH("D_Jet/Kero",Fuel_Properties!$B$31:$B$42,0),MATCH(YEAR(DF$9),Fuel_Properties!$B$31:$EI$31,0)))/158.987295</f>
        <v>-0.16917498265072894</v>
      </c>
      <c r="DG71" s="47">
        <f>(SUMPRODUCT(--(DG$9=Quarterly_kt!$B$9:FC$9),Quarterly_kt!$B71:FC71)/INDEX(Fuel_Properties!$B$31:$IV$42,MATCH("D_Jet/Kero",Fuel_Properties!$B$31:$B$42,0),MATCH(YEAR(DG$9),Fuel_Properties!$B$31:$EI$31,0)))/158.987295</f>
        <v>0.12844375102379318</v>
      </c>
      <c r="DH71" s="47">
        <f>(SUMPRODUCT(--(DH$9=Quarterly_kt!$B$9:FC$9),Quarterly_kt!$B71:FC71)/INDEX(Fuel_Properties!$B$31:$IV$42,MATCH("D_Jet/Kero",Fuel_Properties!$B$31:$B$42,0),MATCH(YEAR(DH$9),Fuel_Properties!$B$31:$EI$31,0)))/158.987295</f>
        <v>-2.9140788741950988E-2</v>
      </c>
      <c r="DI71" s="47">
        <f>(SUMPRODUCT(--(DI$9=Quarterly_kt!$B$9:FC$9),Quarterly_kt!$B71:FC71)/INDEX(Fuel_Properties!$B$31:$IV$42,MATCH("D_Jet/Kero",Fuel_Properties!$B$31:$B$42,0),MATCH(YEAR(DI$9),Fuel_Properties!$B$31:$EI$31,0)))/158.987295</f>
        <v>3.0646448440135678E-2</v>
      </c>
      <c r="DJ71" s="47">
        <f>(SUMPRODUCT(--(DJ$9=Quarterly_kt!$B$9:FC$9),Quarterly_kt!$B71:FC71)/INDEX(Fuel_Properties!$B$31:$IV$42,MATCH("D_Jet/Kero",Fuel_Properties!$B$31:$B$42,0),MATCH(YEAR(DJ$9),Fuel_Properties!$B$31:$EI$31,0)))/158.987295</f>
        <v>-3.0116521954884772E-2</v>
      </c>
      <c r="DK71" s="47">
        <f>(SUMPRODUCT(--(DK$9=Quarterly_kt!$B$9:FC$9),Quarterly_kt!$B71:FC71)/INDEX(Fuel_Properties!$B$31:$IV$42,MATCH("D_Jet/Kero",Fuel_Properties!$B$31:$B$42,0),MATCH(YEAR(DK$9),Fuel_Properties!$B$31:$EI$31,0)))/158.987295</f>
        <v>-3.2091246879303918E-2</v>
      </c>
      <c r="DL71" s="47">
        <f>(SUMPRODUCT(--(DL$9=Quarterly_kt!$B$9:FC$9),Quarterly_kt!$B71:FC71)/INDEX(Fuel_Properties!$B$31:$IV$42,MATCH("D_Jet/Kero",Fuel_Properties!$B$31:$B$42,0),MATCH(YEAR(DL$9),Fuel_Properties!$B$31:$EI$31,0)))/158.987295</f>
        <v>-1.6088894304529654E-2</v>
      </c>
      <c r="DM71" s="47">
        <f>(SUMPRODUCT(--(DM$9=Quarterly_kt!$B$9:FC$9),Quarterly_kt!$B71:FC71)/INDEX(Fuel_Properties!$B$31:$IV$42,MATCH("D_Jet/Kero",Fuel_Properties!$B$31:$B$42,0),MATCH(YEAR(DM$9),Fuel_Properties!$B$31:$EI$31,0)))/158.987295</f>
        <v>0.12849086639685955</v>
      </c>
      <c r="DN71" s="47">
        <f>(SUMPRODUCT(--(DN$9=Quarterly_kt!$B$9:FC$9),Quarterly_kt!$B71:FC71)/INDEX(Fuel_Properties!$B$31:$IV$42,MATCH("D_Jet/Kero",Fuel_Properties!$B$31:$B$42,0),MATCH(YEAR(DN$9),Fuel_Properties!$B$31:$EI$31,0)))/158.987295</f>
        <v>-7.0450897489434406E-5</v>
      </c>
      <c r="DO71" s="47">
        <f>(SUMPRODUCT(--(DO$9=Quarterly_kt!$B$9:FC$9),Quarterly_kt!$B71:FC71)/INDEX(Fuel_Properties!$B$31:$IV$42,MATCH("D_Jet/Kero",Fuel_Properties!$B$31:$B$42,0),MATCH(YEAR(DO$9),Fuel_Properties!$B$31:$EI$31,0)))/158.987295</f>
        <v>2.3201828906514912E-2</v>
      </c>
      <c r="DP71" s="47">
        <f>(SUMPRODUCT(--(DP$9=Quarterly_kt!$B$9:FC$9),Quarterly_kt!$B71:FC71)/INDEX(Fuel_Properties!$B$31:$IV$42,MATCH("D_Jet/Kero",Fuel_Properties!$B$31:$B$42,0),MATCH(YEAR(DP$9),Fuel_Properties!$B$31:$EI$31,0)))/158.987295</f>
        <v>2.9933803555503766E-2</v>
      </c>
      <c r="DQ71" s="47">
        <f>(SUMPRODUCT(--(DQ$9=Quarterly_kt!$B$9:FC$9),Quarterly_kt!$B71:FC71)/INDEX(Fuel_Properties!$B$31:$IV$42,MATCH("D_Jet/Kero",Fuel_Properties!$B$31:$B$42,0),MATCH(YEAR(DQ$9),Fuel_Properties!$B$31:$EI$31,0)))/158.987295</f>
        <v>-4.119029139881298E-2</v>
      </c>
      <c r="DR71" s="47">
        <f>(SUMPRODUCT(--(DR$9=Quarterly_kt!$B$9:FC$9),Quarterly_kt!$B71:FC71)/INDEX(Fuel_Properties!$B$31:$IV$42,MATCH("D_Jet/Kero",Fuel_Properties!$B$31:$B$42,0),MATCH(YEAR(DR$9),Fuel_Properties!$B$31:$EI$31,0)))/158.987295</f>
        <v>0.1009455197922494</v>
      </c>
      <c r="DS71" s="47">
        <f>(SUMPRODUCT(--(DS$9=Quarterly_kt!$B$9:FC$9),Quarterly_kt!$B71:FC71)/INDEX(Fuel_Properties!$B$31:$IV$42,MATCH("D_Jet/Kero",Fuel_Properties!$B$31:$B$42,0),MATCH(YEAR(DS$9),Fuel_Properties!$B$31:$EI$31,0)))/158.987295</f>
        <v>-5.184027741834718E-2</v>
      </c>
      <c r="DT71" s="47">
        <f>(SUMPRODUCT(--(DT$9=Quarterly_kt!$B$9:FC$9),Quarterly_kt!$B71:FC71)/INDEX(Fuel_Properties!$B$31:$IV$42,MATCH("D_Jet/Kero",Fuel_Properties!$B$31:$B$42,0),MATCH(YEAR(DT$9),Fuel_Properties!$B$31:$EI$31,0)))/158.987295</f>
        <v>-9.7959707895593274E-4</v>
      </c>
      <c r="DU71" s="47">
        <f>(SUMPRODUCT(--(DU$9=Quarterly_kt!$B$9:FC$9),Quarterly_kt!$B71:FC71)/INDEX(Fuel_Properties!$B$31:$IV$42,MATCH("D_Jet/Kero",Fuel_Properties!$B$31:$B$42,0),MATCH(YEAR(DU$9),Fuel_Properties!$B$31:$EI$31,0)))/158.987295</f>
        <v>8.0483696007018924E-3</v>
      </c>
      <c r="DV71" s="47">
        <f>(SUMPRODUCT(--(DV$9=Quarterly_kt!$B$9:FC$9),Quarterly_kt!$B71:FC71)/INDEX(Fuel_Properties!$B$31:$IV$42,MATCH("D_Jet/Kero",Fuel_Properties!$B$31:$B$42,0),MATCH(YEAR(DV$9),Fuel_Properties!$B$31:$EI$31,0)))/158.987295</f>
        <v>-6.0299072096149826E-3</v>
      </c>
      <c r="DW71" s="47">
        <f>(SUMPRODUCT(--(DW$9=Quarterly_kt!$B$9:FC$9),Quarterly_kt!$B71:FC71)/INDEX(Fuel_Properties!$B$31:$IV$42,MATCH("D_Jet/Kero",Fuel_Properties!$B$31:$B$42,0),MATCH(YEAR(DW$9),Fuel_Properties!$B$31:$EI$31,0)))/158.987295</f>
        <v>-5.0692101287610342E-2</v>
      </c>
      <c r="DX71" s="47">
        <f>(SUMPRODUCT(--(DX$9=Quarterly_kt!$B$9:FC$9),Quarterly_kt!$B71:FC71)/INDEX(Fuel_Properties!$B$31:$IV$42,MATCH("D_Jet/Kero",Fuel_Properties!$B$31:$B$42,0),MATCH(YEAR(DX$9),Fuel_Properties!$B$31:$EI$31,0)))/158.987295</f>
        <v>1.0849115970363258E-2</v>
      </c>
      <c r="DY71" s="47">
        <f>(SUMPRODUCT(--(DY$9=Quarterly_kt!$B$9:FC$9),Quarterly_kt!$B71:FC71)/INDEX(Fuel_Properties!$B$31:$IV$42,MATCH("D_Jet/Kero",Fuel_Properties!$B$31:$B$42,0),MATCH(YEAR(DY$9),Fuel_Properties!$B$31:$EI$31,0)))/158.987295</f>
        <v>3.7736055549089598E-2</v>
      </c>
      <c r="DZ71" s="47">
        <f>(SUMPRODUCT(--(DZ$9=Quarterly_kt!$B$9:FC$9),Quarterly_kt!$B71:FC71)/INDEX(Fuel_Properties!$B$31:$IV$42,MATCH("D_Jet/Kero",Fuel_Properties!$B$31:$B$42,0),MATCH(YEAR(DZ$9),Fuel_Properties!$B$31:$EI$31,0)))/158.987295</f>
        <v>0.16244727546862567</v>
      </c>
      <c r="EA71" s="47">
        <f>(SUMPRODUCT(--(EA$9=Quarterly_kt!$B$9:FC$9),Quarterly_kt!$B71:FC71)/INDEX(Fuel_Properties!$B$31:$IV$42,MATCH("D_Jet/Kero",Fuel_Properties!$B$31:$B$42,0),MATCH(YEAR(EA$9),Fuel_Properties!$B$31:$EI$31,0)))/158.987295</f>
        <v>-4.8974398976837745E-2</v>
      </c>
      <c r="EB71" s="47">
        <f>(SUMPRODUCT(--(EB$9=Quarterly_kt!$B$9:FC$9),Quarterly_kt!$B71:FC71)/INDEX(Fuel_Properties!$B$31:$IV$42,MATCH("D_Jet/Kero",Fuel_Properties!$B$31:$B$42,0),MATCH(YEAR(EB$9),Fuel_Properties!$B$31:$EI$31,0)))/158.987295</f>
        <v>-6.3223061788281248E-3</v>
      </c>
      <c r="EC71" s="47">
        <f>(SUMPRODUCT(--(EC$9=Quarterly_kt!$B$9:FC$9),Quarterly_kt!$B71:FC71)/INDEX(Fuel_Properties!$B$31:$IV$42,MATCH("D_Jet/Kero",Fuel_Properties!$B$31:$B$42,0),MATCH(YEAR(EC$9),Fuel_Properties!$B$31:$EI$31,0)))/158.987295</f>
        <v>-6.7448365422645325E-3</v>
      </c>
      <c r="ED71" s="47">
        <f>(SUMPRODUCT(--(ED$9=Quarterly_kt!$B$9:FC$9),Quarterly_kt!$B71:FC71)/INDEX(Fuel_Properties!$B$31:$IV$42,MATCH("D_Jet/Kero",Fuel_Properties!$B$31:$B$42,0),MATCH(YEAR(ED$9),Fuel_Properties!$B$31:$EI$31,0)))/158.987295</f>
        <v>1.3089252034288122E-2</v>
      </c>
      <c r="EE71" s="47">
        <f>(SUMPRODUCT(--(EE$9=Quarterly_kt!$B$9:FC$9),Quarterly_kt!$B71:FC71)/INDEX(Fuel_Properties!$B$31:$IV$42,MATCH("D_Jet/Kero",Fuel_Properties!$B$31:$B$42,0),MATCH(YEAR(EE$9),Fuel_Properties!$B$31:$EI$31,0)))/158.987295</f>
        <v>-1.666473809505978E-3</v>
      </c>
      <c r="EF71" s="47">
        <f>(SUMPRODUCT(--(EF$9=Quarterly_kt!$B$9:FC$9),Quarterly_kt!$B71:FC71)/INDEX(Fuel_Properties!$B$31:$IV$42,MATCH("D_Jet/Kero",Fuel_Properties!$B$31:$B$42,0),MATCH(YEAR(EF$9),Fuel_Properties!$B$31:$EI$31,0)))/158.987295</f>
        <v>2.9808756874260208E-2</v>
      </c>
      <c r="EG71" s="47">
        <f>(SUMPRODUCT(--(EG$9=Quarterly_kt!$B$9:FC$9),Quarterly_kt!$B71:FC71)/INDEX(Fuel_Properties!$B$31:$IV$42,MATCH("D_Jet/Kero",Fuel_Properties!$B$31:$B$42,0),MATCH(YEAR(EG$9),Fuel_Properties!$B$31:$EI$31,0)))/158.987295</f>
        <v>-1.0890758417052443E-2</v>
      </c>
      <c r="EH71" s="47">
        <f>(SUMPRODUCT(--(EH$9=Quarterly_kt!$B$9:FC$9),Quarterly_kt!$B71:FC71)/INDEX(Fuel_Properties!$B$31:$IV$42,MATCH("D_Jet/Kero",Fuel_Properties!$B$31:$B$42,0),MATCH(YEAR(EH$9),Fuel_Properties!$B$31:$EI$31,0)))/158.987295</f>
        <v>-1.087590326014734E-2</v>
      </c>
      <c r="EI71" s="47">
        <f>(SUMPRODUCT(--(EI$9=Quarterly_kt!$B$9:FC$9),Quarterly_kt!$B71:FC71)/INDEX(Fuel_Properties!$B$31:$IV$42,MATCH("D_Jet/Kero",Fuel_Properties!$B$31:$B$42,0),MATCH(YEAR(EI$9),Fuel_Properties!$B$31:$EI$31,0)))/158.987295</f>
        <v>5.8714284911949147E-2</v>
      </c>
      <c r="EJ71" s="47">
        <f>(SUMPRODUCT(--(EJ$9=Quarterly_kt!$B$9:FC$9),Quarterly_kt!$B71:FC71)/INDEX(Fuel_Properties!$B$31:$IV$42,MATCH("D_Jet/Kero",Fuel_Properties!$B$31:$B$42,0),MATCH(YEAR(EJ$9),Fuel_Properties!$B$31:$EI$31,0)))/158.987295</f>
        <v>0.11849666928385519</v>
      </c>
      <c r="EK71" s="47">
        <f>(SUMPRODUCT(--(EK$9=Quarterly_kt!$B$9:FC$9),Quarterly_kt!$B71:FC71)/INDEX(Fuel_Properties!$B$31:$IV$42,MATCH("D_Jet/Kero",Fuel_Properties!$B$31:$B$42,0),MATCH(YEAR(EK$9),Fuel_Properties!$B$31:$EI$31,0)))/158.987295</f>
        <v>2.3209723301403768E-2</v>
      </c>
      <c r="EL71" s="47">
        <f>(SUMPRODUCT(--(EL$9=Quarterly_kt!$B$9:FC$9),Quarterly_kt!$B71:FC71)/INDEX(Fuel_Properties!$B$31:$IV$42,MATCH("D_Jet/Kero",Fuel_Properties!$B$31:$B$42,0),MATCH(YEAR(EL$9),Fuel_Properties!$B$31:$EI$31,0)))/158.987295</f>
        <v>-5.1278363474449959E-2</v>
      </c>
      <c r="EM71" s="47">
        <f>(SUMPRODUCT(--(EM$9=Quarterly_kt!$B$9:FC$9),Quarterly_kt!$B71:FC71)/INDEX(Fuel_Properties!$B$31:$IV$42,MATCH("D_Jet/Kero",Fuel_Properties!$B$31:$B$42,0),MATCH(YEAR(EM$9),Fuel_Properties!$B$31:$EI$31,0)))/158.987295</f>
        <v>1.5270512617727005E-2</v>
      </c>
      <c r="EN71" s="47">
        <f>(SUMPRODUCT(--(EN$9=Quarterly_kt!$B$9:FC$9),Quarterly_kt!$B71:FC71)/INDEX(Fuel_Properties!$B$31:$IV$42,MATCH("D_Jet/Kero",Fuel_Properties!$B$31:$B$42,0),MATCH(YEAR(EN$9),Fuel_Properties!$B$31:$EI$31,0)))/158.987295</f>
        <v>-2.5999957759348528E-5</v>
      </c>
      <c r="EO71" s="47">
        <f>(SUMPRODUCT(--(EO$9=Quarterly_kt!$B$9:FC$9),Quarterly_kt!$B71:FC71)/INDEX(Fuel_Properties!$B$31:$IV$42,MATCH("D_Jet/Kero",Fuel_Properties!$B$31:$B$42,0),MATCH(YEAR(EO$9),Fuel_Properties!$B$31:$EI$31,0)))/158.987295</f>
        <v>-5.7373848308289342E-3</v>
      </c>
      <c r="EP71" s="47">
        <f>(SUMPRODUCT(--(EP$9=Quarterly_kt!$B$9:FC$9),Quarterly_kt!$B71:FC71)/INDEX(Fuel_Properties!$B$31:$IV$42,MATCH("D_Jet/Kero",Fuel_Properties!$B$31:$B$42,0),MATCH(YEAR(EP$9),Fuel_Properties!$B$31:$EI$31,0)))/158.987295</f>
        <v>4.1405993353903173E-2</v>
      </c>
      <c r="EQ71" s="47">
        <f>(SUMPRODUCT(--(EQ$9=Quarterly_kt!$B$9:FC$9),Quarterly_kt!$B71:FC71)/INDEX(Fuel_Properties!$B$31:$IV$42,MATCH("D_Jet/Kero",Fuel_Properties!$B$31:$B$42,0),MATCH(YEAR(EQ$9),Fuel_Properties!$B$31:$EI$31,0)))/158.987295</f>
        <v>9.5933878526750907E-2</v>
      </c>
      <c r="ER71" s="47">
        <f>(SUMPRODUCT(--(ER$9=Quarterly_kt!$B$9:FC$9),Quarterly_kt!$B71:FC71)/INDEX(Fuel_Properties!$B$31:$IV$42,MATCH("D_Jet/Kero",Fuel_Properties!$B$31:$B$42,0),MATCH(YEAR(ER$9),Fuel_Properties!$B$31:$EI$31,0)))/158.987295</f>
        <v>-0.11517950344706952</v>
      </c>
      <c r="ES71" s="47">
        <f>(SUMPRODUCT(--(ES$9=Quarterly_kt!$B$9:FC$9),Quarterly_kt!$B71:FC71)/INDEX(Fuel_Properties!$B$31:$IV$42,MATCH("D_Jet/Kero",Fuel_Properties!$B$31:$B$42,0),MATCH(YEAR(ES$9),Fuel_Properties!$B$31:$EI$31,0)))/158.987295</f>
        <v>5.9004891144076435E-2</v>
      </c>
      <c r="ET71" s="47">
        <f>(SUMPRODUCT(--(ET$9=Quarterly_kt!$B$9:FC$9),Quarterly_kt!$B71:FC71)/INDEX(Fuel_Properties!$B$31:$IV$42,MATCH("D_Jet/Kero",Fuel_Properties!$B$31:$B$42,0),MATCH(YEAR(ET$9),Fuel_Properties!$B$31:$EI$31,0)))/158.987295</f>
        <v>-0.12698511744681062</v>
      </c>
      <c r="EU71" s="47">
        <f>(SUMPRODUCT(--(EU$9=Quarterly_kt!$B$9:FC$9),Quarterly_kt!$B71:FC71)/INDEX(Fuel_Properties!$B$31:$IV$42,MATCH("D_Jet/Kero",Fuel_Properties!$B$31:$B$42,0),MATCH(YEAR(EU$9),Fuel_Properties!$B$31:$EI$31,0)))/158.987295</f>
        <v>-6.2312976495895935E-2</v>
      </c>
      <c r="EV71" s="47">
        <f>(SUMPRODUCT(--(EV$9=Quarterly_kt!$B$9:FC$9),Quarterly_kt!$B71:FC71)/INDEX(Fuel_Properties!$B$31:$IV$42,MATCH("D_Jet/Kero",Fuel_Properties!$B$31:$B$42,0),MATCH(YEAR(EV$9),Fuel_Properties!$B$31:$EI$31,0)))/158.987295</f>
        <v>5.9965087092246787E-2</v>
      </c>
      <c r="EW71" s="47">
        <f>(SUMPRODUCT(--(EW$9=Quarterly_kt!$B$9:FC$9),Quarterly_kt!$B71:FC71)/INDEX(Fuel_Properties!$B$31:$IV$42,MATCH("D_Jet/Kero",Fuel_Properties!$B$31:$B$42,0),MATCH(YEAR(EW$9),Fuel_Properties!$B$31:$EI$31,0)))/158.987295</f>
        <v>-6.1360711925105647E-3</v>
      </c>
      <c r="EX71" s="47">
        <f>(SUMPRODUCT(--(EX$9=Quarterly_kt!$B$9:FC$9),Quarterly_kt!$B71:FC71)/INDEX(Fuel_Properties!$B$31:$IV$42,MATCH("D_Jet/Kero",Fuel_Properties!$B$31:$B$42,0),MATCH(YEAR(EX$9),Fuel_Properties!$B$31:$EI$31,0)))/158.987295</f>
        <v>5.0713082046917601E-3</v>
      </c>
      <c r="EY71" s="47">
        <f>(SUMPRODUCT(--(EY$9=Quarterly_kt!$B$9:FC$9),Quarterly_kt!$B71:FC71)/INDEX(Fuel_Properties!$B$31:$IV$42,MATCH("D_Jet/Kero",Fuel_Properties!$B$31:$B$42,0),MATCH(YEAR(EY$9),Fuel_Properties!$B$31:$EI$31,0)))/158.987295</f>
        <v>-4.9544577852289728E-3</v>
      </c>
      <c r="EZ71" s="47">
        <f>(SUMPRODUCT(--(EZ$9=Quarterly_kt!$B$9:FC$9),Quarterly_kt!$B71:FC71)/INDEX(Fuel_Properties!$B$31:$IV$42,MATCH("D_Jet/Kero",Fuel_Properties!$B$31:$B$42,0),MATCH(YEAR(EZ$9),Fuel_Properties!$B$31:$EI$31,0)))/158.987295</f>
        <v>1.3663709049200315E-2</v>
      </c>
      <c r="FA71" s="47">
        <f>(SUMPRODUCT(--(FA$9=Quarterly_kt!$B$9:FC$9),Quarterly_kt!$B71:FC71)/INDEX(Fuel_Properties!$B$31:$IV$42,MATCH("D_Jet/Kero",Fuel_Properties!$B$31:$B$42,0),MATCH(YEAR(FA$9),Fuel_Properties!$B$31:$EI$31,0)))/158.987295</f>
        <v>7.4940069015568215E-3</v>
      </c>
      <c r="FB71" s="47">
        <f>(SUMPRODUCT(--(FB$9=Quarterly_kt!$B$9:FC$9),Quarterly_kt!$B71:FC71)/INDEX(Fuel_Properties!$B$31:$IV$42,MATCH("D_Jet/Kero",Fuel_Properties!$B$31:$B$42,0),MATCH(YEAR(FB$9),Fuel_Properties!$B$31:$EI$31,0)))/158.987295</f>
        <v>-4.9085101806120753E-2</v>
      </c>
      <c r="FC71" s="47">
        <f>(SUMPRODUCT(--(FC$9=Quarterly_kt!$B$9:FC$9),Quarterly_kt!$B71:FC71)/INDEX(Fuel_Properties!$B$31:$IV$42,MATCH("D_Jet/Kero",Fuel_Properties!$B$31:$B$42,0),MATCH(YEAR(FC$9),Fuel_Properties!$B$31:$EI$31,0)))/158.987295</f>
        <v>3.7365740178726431E-2</v>
      </c>
      <c r="FD71" s="47">
        <f>(SUMPRODUCT(--(FD$9=Quarterly_kt!$B$9:FD$9),Quarterly_kt!$B71:FD71)/INDEX(Fuel_Properties!$B$31:$IV$42,MATCH("D_Jet/Kero",Fuel_Properties!$B$31:$B$42,0),MATCH(YEAR(FD$9),Fuel_Properties!$B$31:$EI$31,0)))/158.987295</f>
        <v>-3.2159744532622714E-2</v>
      </c>
      <c r="FE71" s="47">
        <f>(SUMPRODUCT(--(FE$9=Quarterly_kt!$B$9:FF$9),Quarterly_kt!$B71:FF71)/INDEX(Fuel_Properties!$B$31:$IV$42,MATCH("D_Jet/Kero",Fuel_Properties!$B$31:$B$42,0),MATCH(YEAR(FE$9),Fuel_Properties!$B$31:$EI$31,0)))/158.987295</f>
        <v>7.6461593196233121E-2</v>
      </c>
      <c r="FF71" s="47">
        <f>(SUMPRODUCT(--(FF$9=Quarterly_kt!$B$9:FF$9),Quarterly_kt!$B71:FF71)/INDEX(Fuel_Properties!$B$31:$IV$42,MATCH("D_Jet/Kero",Fuel_Properties!$B$31:$B$42,0),MATCH(YEAR(FF$9),Fuel_Properties!$B$31:$EI$31,0)))/158.987295</f>
        <v>-3.7628388805590399E-2</v>
      </c>
      <c r="FG71" s="47">
        <f>(SUMPRODUCT(--(FG$9=Quarterly_kt!$B$9:FG$9),Quarterly_kt!$B71:FG71)/INDEX(Fuel_Properties!$B$31:$IV$42,MATCH("D_Jet/Kero",Fuel_Properties!$B$31:$B$42,0),MATCH(YEAR(FG$9),Fuel_Properties!$B$31:$EI$31,0)))/158.987295</f>
        <v>-8.234096564302186E-2</v>
      </c>
      <c r="FH71" s="47">
        <f>(SUMPRODUCT(--(FH$9=Quarterly_kt!$B$9:FI$9),Quarterly_kt!$B71:FI71)/INDEX(Fuel_Properties!$B$31:$IV$42,MATCH("D_Jet/Kero",Fuel_Properties!$B$31:$B$42,0),MATCH(YEAR(FH$9),Fuel_Properties!$B$31:$EI$31,0)))/158.987295</f>
        <v>-1.5029437592413861E-2</v>
      </c>
      <c r="FI71" s="47">
        <f>(SUMPRODUCT(--(FI$9=Quarterly_kt!$B$9:FI$9),Quarterly_kt!$B71:FI71)/INDEX(Fuel_Properties!$B$31:$IV$42,MATCH("D_Jet/Kero",Fuel_Properties!$B$31:$B$42,0),MATCH(YEAR(FI$9),Fuel_Properties!$B$31:$EI$31,0)))/158.987295</f>
        <v>0.26957488114976591</v>
      </c>
      <c r="FJ71" s="47">
        <f>(SUMPRODUCT(--(FJ$9=Quarterly_kt!$B$9:FJ$9),Quarterly_kt!$B71:FJ71)/INDEX(Fuel_Properties!$B$31:$IV$42,MATCH("D_Jet/Kero",Fuel_Properties!$B$31:$B$42,0),MATCH(YEAR(FJ$9),Fuel_Properties!$B$31:$EI$31,0)))/158.987295</f>
        <v>5.7338202131518939E-2</v>
      </c>
      <c r="FK71" s="47">
        <f>(SUMPRODUCT(--(FK$9=Quarterly_kt!$B$9:FL$9),Quarterly_kt!$B71:FL71)/INDEX(Fuel_Properties!$B$31:$IV$42,MATCH("D_Jet/Kero",Fuel_Properties!$B$31:$B$42,0),MATCH(YEAR(FK$9),Fuel_Properties!$B$31:$EI$31,0)))/158.987295</f>
        <v>-6.6092899751328094E-2</v>
      </c>
      <c r="FL71" s="47">
        <f>(SUMPRODUCT(--(FL$9=Quarterly_kt!$B$9:FL$9),Quarterly_kt!$B71:FL71)/INDEX(Fuel_Properties!$B$31:$IV$42,MATCH("D_Jet/Kero",Fuel_Properties!$B$31:$B$42,0),MATCH(YEAR(FL$9),Fuel_Properties!$B$31:$EI$31,0)))/158.987295</f>
        <v>-1.8117468627280756E-2</v>
      </c>
      <c r="FM71" s="47">
        <f>(SUMPRODUCT(--(FM$9=Quarterly_kt!$B$9:FM$9),Quarterly_kt!$B71:FM71)/INDEX(Fuel_Properties!$B$31:$IV$42,MATCH("D_Jet/Kero",Fuel_Properties!$B$31:$B$42,0),MATCH(YEAR(FM$9),Fuel_Properties!$B$31:$EI$31,0)))/158.987295</f>
        <v>-1.9021782896112217E-2</v>
      </c>
      <c r="FN71" s="47">
        <f>(SUMPRODUCT(--(FN$9=Quarterly_kt!$B$9:FN$9),Quarterly_kt!$B71:FN71)/INDEX(Fuel_Properties!$B$31:$IV$42,MATCH("D_Jet/Kero",Fuel_Properties!$B$31:$B$42,0),MATCH(YEAR(FN$9),Fuel_Properties!$B$31:$EI$31,0)))/158.987295</f>
        <v>5.6153341601778019E-2</v>
      </c>
      <c r="FO71" s="47">
        <f>(SUMPRODUCT(--(FO$9=Quarterly_kt!$B$9:FO$9),Quarterly_kt!$B71:FO71)/INDEX(Fuel_Properties!$B$31:$IV$42,MATCH("D_Jet/Kero",Fuel_Properties!$B$31:$B$42,0),MATCH(YEAR(FO$9),Fuel_Properties!$B$31:$EI$31,0)))/158.987295</f>
        <v>-8.837466380660787E-2</v>
      </c>
      <c r="FP71" s="47">
        <f>(SUMPRODUCT(--(FP$9=Quarterly_kt!$B$9:FP$9),Quarterly_kt!$B71:FP71)/INDEX(Fuel_Properties!$B$31:$IV$42,MATCH("D_Jet/Kero",Fuel_Properties!$B$31:$B$42,0),MATCH(YEAR(FP$9),Fuel_Properties!$B$31:$EI$31,0)))/158.987295</f>
        <v>-4.249373650336595E-2</v>
      </c>
      <c r="FQ71" s="47">
        <f>(SUMPRODUCT(--(FQ$9=Quarterly_kt!$B$9:FQ$9),Quarterly_kt!$B71:FQ71)/INDEX(Fuel_Properties!$B$31:$IV$42,MATCH("D_Jet/Kero",Fuel_Properties!$B$31:$B$42,0),MATCH(YEAR(FQ$9),Fuel_Properties!$B$31:$EI$31,0)))/158.987295</f>
        <v>-2.2193878333646472E-2</v>
      </c>
      <c r="FR71" s="47">
        <f>(SUMPRODUCT(--(FR$9=Quarterly_kt!$B$9:FR$9),Quarterly_kt!$B71:FR71)/INDEX(Fuel_Properties!$B$31:$IV$42,MATCH("D_Jet/Kero",Fuel_Properties!$B$31:$B$42,0),MATCH(YEAR(FR$9),Fuel_Properties!$B$31:$EI$31,0)))/158.987295</f>
        <v>0.32337234325102393</v>
      </c>
      <c r="FS71" s="47">
        <f>(SUMPRODUCT(--(FS$9=Quarterly_kt!$B$9:FS$9),Quarterly_kt!$B71:FS71)/INDEX(Fuel_Properties!$B$31:$IV$42,MATCH("D_Jet/Kero",Fuel_Properties!$B$31:$B$42,0),MATCH(YEAR(FS$9),Fuel_Properties!$B$31:$EI$31,0)))/158.987295</f>
        <v>0.23815451135456719</v>
      </c>
      <c r="FT71" s="47">
        <f>(SUMPRODUCT(--(FT$9=Quarterly_kt!$B$9:FT$9),Quarterly_kt!$B71:FT71)/INDEX(Fuel_Properties!$B$31:$IV$42,MATCH("D_Jet/Kero",Fuel_Properties!$B$31:$B$42,0),MATCH(YEAR(FT$9),Fuel_Properties!$B$31:$EI$31,0)))/158.987295</f>
        <v>-3.1415385596098501E-2</v>
      </c>
      <c r="FU71" s="47">
        <f>(SUMPRODUCT(--(FU$9=Quarterly_kt!$B$9:FU$9),Quarterly_kt!$B71:FU71)/INDEX(Fuel_Properties!$B$31:$IV$42,MATCH("D_Jet/Kero",Fuel_Properties!$B$31:$B$42,0),MATCH(YEAR(FU$9),Fuel_Properties!$B$31:$EI$31,0)))/158.987295</f>
        <v>-0.23663900112032268</v>
      </c>
      <c r="FV71" s="47">
        <f>(SUMPRODUCT(--(FV$9=Quarterly_kt!$B$9:FV$9),Quarterly_kt!$B71:FV71)/INDEX(Fuel_Properties!$B$31:$IV$42,MATCH("D_Jet/Kero",Fuel_Properties!$B$31:$B$42,0),MATCH(YEAR(FV$9),Fuel_Properties!$B$31:$EI$31,0)))/158.987295</f>
        <v>2.4323277280483092E-2</v>
      </c>
    </row>
    <row r="72" spans="1:178" ht="15" x14ac:dyDescent="0.25">
      <c r="A72" s="50" t="s">
        <v>44</v>
      </c>
      <c r="B72" s="47">
        <f>(SUMPRODUCT(--(B$9=Quarterly_kt!$B$9:FC$9),Quarterly_kt!$B72:FC72)/INDEX(Fuel_Properties!$B$31:$IV$42,MATCH("D_AvGas",Fuel_Properties!$B$31:$B$42,0),MATCH(YEAR(B$9),Fuel_Properties!$B$31:$EI$31,0)))/158.987295</f>
        <v>0</v>
      </c>
      <c r="C72" s="47">
        <f>(SUMPRODUCT(--(C$9=Quarterly_kt!$B$9:FC$9),Quarterly_kt!$B72:FC72)/INDEX(Fuel_Properties!$B$31:$IV$42,MATCH("D_AvGas",Fuel_Properties!$B$31:$B$42,0),MATCH(YEAR(C$9),Fuel_Properties!$B$31:$EI$31,0)))/158.987295</f>
        <v>0</v>
      </c>
      <c r="D72" s="47">
        <f>(SUMPRODUCT(--(D$9=Quarterly_kt!$B$9:FC$9),Quarterly_kt!$B72:FC72)/INDEX(Fuel_Properties!$B$31:$IV$42,MATCH("D_AvGas",Fuel_Properties!$B$31:$B$42,0),MATCH(YEAR(D$9),Fuel_Properties!$B$31:$EI$31,0)))/158.987295</f>
        <v>0</v>
      </c>
      <c r="E72" s="47">
        <f>(SUMPRODUCT(--(E$9=Quarterly_kt!$B$9:FC$9),Quarterly_kt!$B72:FC72)/INDEX(Fuel_Properties!$B$31:$IV$42,MATCH("D_AvGas",Fuel_Properties!$B$31:$B$42,0),MATCH(YEAR(E$9),Fuel_Properties!$B$31:$EI$31,0)))/158.987295</f>
        <v>0</v>
      </c>
      <c r="F72" s="47">
        <f>(SUMPRODUCT(--(F$9=Quarterly_kt!$B$9:FC$9),Quarterly_kt!$B72:FC72)/INDEX(Fuel_Properties!$B$31:$IV$42,MATCH("D_AvGas",Fuel_Properties!$B$31:$B$42,0),MATCH(YEAR(F$9),Fuel_Properties!$B$31:$EI$31,0)))/158.987295</f>
        <v>0</v>
      </c>
      <c r="G72" s="47">
        <f>(SUMPRODUCT(--(G$9=Quarterly_kt!$B$9:FC$9),Quarterly_kt!$B72:FC72)/INDEX(Fuel_Properties!$B$31:$IV$42,MATCH("D_AvGas",Fuel_Properties!$B$31:$B$42,0),MATCH(YEAR(G$9),Fuel_Properties!$B$31:$EI$31,0)))/158.987295</f>
        <v>0</v>
      </c>
      <c r="H72" s="47">
        <f>(SUMPRODUCT(--(H$9=Quarterly_kt!$B$9:FC$9),Quarterly_kt!$B72:FC72)/INDEX(Fuel_Properties!$B$31:$IV$42,MATCH("D_AvGas",Fuel_Properties!$B$31:$B$42,0),MATCH(YEAR(H$9),Fuel_Properties!$B$31:$EI$31,0)))/158.987295</f>
        <v>0</v>
      </c>
      <c r="I72" s="47">
        <f>(SUMPRODUCT(--(I$9=Quarterly_kt!$B$9:FC$9),Quarterly_kt!$B72:FC72)/INDEX(Fuel_Properties!$B$31:$IV$42,MATCH("D_AvGas",Fuel_Properties!$B$31:$B$42,0),MATCH(YEAR(I$9),Fuel_Properties!$B$31:$EI$31,0)))/158.987295</f>
        <v>0</v>
      </c>
      <c r="J72" s="47">
        <f>(SUMPRODUCT(--(J$9=Quarterly_kt!$B$9:FC$9),Quarterly_kt!$B72:FC72)/INDEX(Fuel_Properties!$B$31:$IV$42,MATCH("D_AvGas",Fuel_Properties!$B$31:$B$42,0),MATCH(YEAR(J$9),Fuel_Properties!$B$31:$EI$31,0)))/158.987295</f>
        <v>0</v>
      </c>
      <c r="K72" s="47">
        <f>(SUMPRODUCT(--(K$9=Quarterly_kt!$B$9:FC$9),Quarterly_kt!$B72:FC72)/INDEX(Fuel_Properties!$B$31:$IV$42,MATCH("D_AvGas",Fuel_Properties!$B$31:$B$42,0),MATCH(YEAR(K$9),Fuel_Properties!$B$31:$EI$31,0)))/158.987295</f>
        <v>0</v>
      </c>
      <c r="L72" s="47">
        <f>(SUMPRODUCT(--(L$9=Quarterly_kt!$B$9:FC$9),Quarterly_kt!$B72:FC72)/INDEX(Fuel_Properties!$B$31:$IV$42,MATCH("D_AvGas",Fuel_Properties!$B$31:$B$42,0),MATCH(YEAR(L$9),Fuel_Properties!$B$31:$EI$31,0)))/158.987295</f>
        <v>0</v>
      </c>
      <c r="M72" s="47">
        <f>(SUMPRODUCT(--(M$9=Quarterly_kt!$B$9:FC$9),Quarterly_kt!$B72:FC72)/INDEX(Fuel_Properties!$B$31:$IV$42,MATCH("D_AvGas",Fuel_Properties!$B$31:$B$42,0),MATCH(YEAR(M$9),Fuel_Properties!$B$31:$EI$31,0)))/158.987295</f>
        <v>0</v>
      </c>
      <c r="N72" s="47">
        <f>(SUMPRODUCT(--(N$9=Quarterly_kt!$B$9:FC$9),Quarterly_kt!$B72:FC72)/INDEX(Fuel_Properties!$B$31:$IV$42,MATCH("D_AvGas",Fuel_Properties!$B$31:$B$42,0),MATCH(YEAR(N$9),Fuel_Properties!$B$31:$EI$31,0)))/158.987295</f>
        <v>0</v>
      </c>
      <c r="O72" s="47">
        <f>(SUMPRODUCT(--(O$9=Quarterly_kt!$B$9:FC$9),Quarterly_kt!$B72:FC72)/INDEX(Fuel_Properties!$B$31:$IV$42,MATCH("D_AvGas",Fuel_Properties!$B$31:$B$42,0),MATCH(YEAR(O$9),Fuel_Properties!$B$31:$EI$31,0)))/158.987295</f>
        <v>0</v>
      </c>
      <c r="P72" s="47">
        <f>(SUMPRODUCT(--(P$9=Quarterly_kt!$B$9:FC$9),Quarterly_kt!$B72:FC72)/INDEX(Fuel_Properties!$B$31:$IV$42,MATCH("D_AvGas",Fuel_Properties!$B$31:$B$42,0),MATCH(YEAR(P$9),Fuel_Properties!$B$31:$EI$31,0)))/158.987295</f>
        <v>0</v>
      </c>
      <c r="Q72" s="47">
        <f>(SUMPRODUCT(--(Q$9=Quarterly_kt!$B$9:FC$9),Quarterly_kt!$B72:FC72)/INDEX(Fuel_Properties!$B$31:$IV$42,MATCH("D_AvGas",Fuel_Properties!$B$31:$B$42,0),MATCH(YEAR(Q$9),Fuel_Properties!$B$31:$EI$31,0)))/158.987295</f>
        <v>0</v>
      </c>
      <c r="R72" s="47">
        <f>(SUMPRODUCT(--(R$9=Quarterly_kt!$B$9:FC$9),Quarterly_kt!$B72:FC72)/INDEX(Fuel_Properties!$B$31:$IV$42,MATCH("D_AvGas",Fuel_Properties!$B$31:$B$42,0),MATCH(YEAR(R$9),Fuel_Properties!$B$31:$EI$31,0)))/158.987295</f>
        <v>0</v>
      </c>
      <c r="S72" s="47">
        <f>(SUMPRODUCT(--(S$9=Quarterly_kt!$B$9:FC$9),Quarterly_kt!$B72:FC72)/INDEX(Fuel_Properties!$B$31:$IV$42,MATCH("D_AvGas",Fuel_Properties!$B$31:$B$42,0),MATCH(YEAR(S$9),Fuel_Properties!$B$31:$EI$31,0)))/158.987295</f>
        <v>0</v>
      </c>
      <c r="T72" s="47">
        <f>(SUMPRODUCT(--(T$9=Quarterly_kt!$B$9:FC$9),Quarterly_kt!$B72:FC72)/INDEX(Fuel_Properties!$B$31:$IV$42,MATCH("D_AvGas",Fuel_Properties!$B$31:$B$42,0),MATCH(YEAR(T$9),Fuel_Properties!$B$31:$EI$31,0)))/158.987295</f>
        <v>0</v>
      </c>
      <c r="U72" s="47">
        <f>(SUMPRODUCT(--(U$9=Quarterly_kt!$B$9:FC$9),Quarterly_kt!$B72:FC72)/INDEX(Fuel_Properties!$B$31:$IV$42,MATCH("D_AvGas",Fuel_Properties!$B$31:$B$42,0),MATCH(YEAR(U$9),Fuel_Properties!$B$31:$EI$31,0)))/158.987295</f>
        <v>0</v>
      </c>
      <c r="V72" s="47">
        <f>(SUMPRODUCT(--(V$9=Quarterly_kt!$B$9:FC$9),Quarterly_kt!$B72:FC72)/INDEX(Fuel_Properties!$B$31:$IV$42,MATCH("D_AvGas",Fuel_Properties!$B$31:$B$42,0),MATCH(YEAR(V$9),Fuel_Properties!$B$31:$EI$31,0)))/158.987295</f>
        <v>0</v>
      </c>
      <c r="W72" s="47">
        <f>(SUMPRODUCT(--(W$9=Quarterly_kt!$B$9:FC$9),Quarterly_kt!$B72:FC72)/INDEX(Fuel_Properties!$B$31:$IV$42,MATCH("D_AvGas",Fuel_Properties!$B$31:$B$42,0),MATCH(YEAR(W$9),Fuel_Properties!$B$31:$EI$31,0)))/158.987295</f>
        <v>0</v>
      </c>
      <c r="X72" s="47">
        <f>(SUMPRODUCT(--(X$9=Quarterly_kt!$B$9:FC$9),Quarterly_kt!$B72:FC72)/INDEX(Fuel_Properties!$B$31:$IV$42,MATCH("D_AvGas",Fuel_Properties!$B$31:$B$42,0),MATCH(YEAR(X$9),Fuel_Properties!$B$31:$EI$31,0)))/158.987295</f>
        <v>-2.635395573009914E-5</v>
      </c>
      <c r="Y72" s="47">
        <f>(SUMPRODUCT(--(Y$9=Quarterly_kt!$B$9:FC$9),Quarterly_kt!$B72:FC72)/INDEX(Fuel_Properties!$B$31:$IV$42,MATCH("D_AvGas",Fuel_Properties!$B$31:$B$42,0),MATCH(YEAR(Y$9),Fuel_Properties!$B$31:$EI$31,0)))/158.987295</f>
        <v>0</v>
      </c>
      <c r="Z72" s="47">
        <f>(SUMPRODUCT(--(Z$9=Quarterly_kt!$B$9:FC$9),Quarterly_kt!$B72:FC72)/INDEX(Fuel_Properties!$B$31:$IV$42,MATCH("D_AvGas",Fuel_Properties!$B$31:$B$42,0),MATCH(YEAR(Z$9),Fuel_Properties!$B$31:$EI$31,0)))/158.987295</f>
        <v>0</v>
      </c>
      <c r="AA72" s="47">
        <f>(SUMPRODUCT(--(AA$9=Quarterly_kt!$B$9:FC$9),Quarterly_kt!$B72:FC72)/INDEX(Fuel_Properties!$B$31:$IV$42,MATCH("D_AvGas",Fuel_Properties!$B$31:$B$42,0),MATCH(YEAR(AA$9),Fuel_Properties!$B$31:$EI$31,0)))/158.987295</f>
        <v>0</v>
      </c>
      <c r="AB72" s="47">
        <f>(SUMPRODUCT(--(AB$9=Quarterly_kt!$B$9:FC$9),Quarterly_kt!$B72:FC72)/INDEX(Fuel_Properties!$B$31:$IV$42,MATCH("D_AvGas",Fuel_Properties!$B$31:$B$42,0),MATCH(YEAR(AB$9),Fuel_Properties!$B$31:$EI$31,0)))/158.987295</f>
        <v>1.7569303820066094E-5</v>
      </c>
      <c r="AC72" s="47">
        <f>(SUMPRODUCT(--(AC$9=Quarterly_kt!$B$9:FC$9),Quarterly_kt!$B72:FC72)/INDEX(Fuel_Properties!$B$31:$IV$42,MATCH("D_AvGas",Fuel_Properties!$B$31:$B$42,0),MATCH(YEAR(AC$9),Fuel_Properties!$B$31:$EI$31,0)))/158.987295</f>
        <v>-1.7569303820066094E-5</v>
      </c>
      <c r="AD72" s="47">
        <f>(SUMPRODUCT(--(AD$9=Quarterly_kt!$B$9:FC$9),Quarterly_kt!$B72:FC72)/INDEX(Fuel_Properties!$B$31:$IV$42,MATCH("D_AvGas",Fuel_Properties!$B$31:$B$42,0),MATCH(YEAR(AD$9),Fuel_Properties!$B$31:$EI$31,0)))/158.987295</f>
        <v>-3.5138607640132189E-5</v>
      </c>
      <c r="AE72" s="47">
        <f>(SUMPRODUCT(--(AE$9=Quarterly_kt!$B$9:FC$9),Quarterly_kt!$B72:FC72)/INDEX(Fuel_Properties!$B$31:$IV$42,MATCH("D_AvGas",Fuel_Properties!$B$31:$B$42,0),MATCH(YEAR(AE$9),Fuel_Properties!$B$31:$EI$31,0)))/158.987295</f>
        <v>-8.7846519100330472E-6</v>
      </c>
      <c r="AF72" s="47">
        <f>(SUMPRODUCT(--(AF$9=Quarterly_kt!$B$9:FC$9),Quarterly_kt!$B72:FC72)/INDEX(Fuel_Properties!$B$31:$IV$42,MATCH("D_AvGas",Fuel_Properties!$B$31:$B$42,0),MATCH(YEAR(AF$9),Fuel_Properties!$B$31:$EI$31,0)))/158.987295</f>
        <v>-1.7569303820066094E-5</v>
      </c>
      <c r="AG72" s="47">
        <f>(SUMPRODUCT(--(AG$9=Quarterly_kt!$B$9:FC$9),Quarterly_kt!$B72:FC72)/INDEX(Fuel_Properties!$B$31:$IV$42,MATCH("D_AvGas",Fuel_Properties!$B$31:$B$42,0),MATCH(YEAR(AG$9),Fuel_Properties!$B$31:$EI$31,0)))/158.987295</f>
        <v>0</v>
      </c>
      <c r="AH72" s="47">
        <f>(SUMPRODUCT(--(AH$9=Quarterly_kt!$B$9:FC$9),Quarterly_kt!$B72:FC72)/INDEX(Fuel_Properties!$B$31:$IV$42,MATCH("D_AvGas",Fuel_Properties!$B$31:$B$42,0),MATCH(YEAR(AH$9),Fuel_Properties!$B$31:$EI$31,0)))/158.987295</f>
        <v>9.6631171010363521E-5</v>
      </c>
      <c r="AI72" s="47">
        <f>(SUMPRODUCT(--(AI$9=Quarterly_kt!$B$9:FC$9),Quarterly_kt!$B72:FC72)/INDEX(Fuel_Properties!$B$31:$IV$42,MATCH("D_AvGas",Fuel_Properties!$B$31:$B$42,0),MATCH(YEAR(AI$9),Fuel_Properties!$B$31:$EI$31,0)))/158.987295</f>
        <v>-5.270791146019828E-5</v>
      </c>
      <c r="AJ72" s="47">
        <f>(SUMPRODUCT(--(AJ$9=Quarterly_kt!$B$9:FC$9),Quarterly_kt!$B72:FC72)/INDEX(Fuel_Properties!$B$31:$IV$42,MATCH("D_AvGas",Fuel_Properties!$B$31:$B$42,0),MATCH(YEAR(AJ$9),Fuel_Properties!$B$31:$EI$31,0)))/158.987295</f>
        <v>0</v>
      </c>
      <c r="AK72" s="47">
        <f>(SUMPRODUCT(--(AK$9=Quarterly_kt!$B$9:FC$9),Quarterly_kt!$B72:FC72)/INDEX(Fuel_Properties!$B$31:$IV$42,MATCH("D_AvGas",Fuel_Properties!$B$31:$B$42,0),MATCH(YEAR(AK$9),Fuel_Properties!$B$31:$EI$31,0)))/158.987295</f>
        <v>-8.7846519100330472E-6</v>
      </c>
      <c r="AL72" s="47">
        <f>(SUMPRODUCT(--(AL$9=Quarterly_kt!$B$9:FC$9),Quarterly_kt!$B72:FC72)/INDEX(Fuel_Properties!$B$31:$IV$42,MATCH("D_AvGas",Fuel_Properties!$B$31:$B$42,0),MATCH(YEAR(AL$9),Fuel_Properties!$B$31:$EI$31,0)))/158.987295</f>
        <v>-4.3923259550165241E-5</v>
      </c>
      <c r="AM72" s="47">
        <f>(SUMPRODUCT(--(AM$9=Quarterly_kt!$B$9:FC$9),Quarterly_kt!$B72:FC72)/INDEX(Fuel_Properties!$B$31:$IV$42,MATCH("D_AvGas",Fuel_Properties!$B$31:$B$42,0),MATCH(YEAR(AM$9),Fuel_Properties!$B$31:$EI$31,0)))/158.987295</f>
        <v>-7.9061867190297416E-5</v>
      </c>
      <c r="AN72" s="47">
        <f>(SUMPRODUCT(--(AN$9=Quarterly_kt!$B$9:FC$9),Quarterly_kt!$B72:FC72)/INDEX(Fuel_Properties!$B$31:$IV$42,MATCH("D_AvGas",Fuel_Properties!$B$31:$B$42,0),MATCH(YEAR(AN$9),Fuel_Properties!$B$31:$EI$31,0)))/158.987295</f>
        <v>0</v>
      </c>
      <c r="AO72" s="47">
        <f>(SUMPRODUCT(--(AO$9=Quarterly_kt!$B$9:FC$9),Quarterly_kt!$B72:FC72)/INDEX(Fuel_Properties!$B$31:$IV$42,MATCH("D_AvGas",Fuel_Properties!$B$31:$B$42,0),MATCH(YEAR(AO$9),Fuel_Properties!$B$31:$EI$31,0)))/158.987295</f>
        <v>-1.7569303820066094E-5</v>
      </c>
      <c r="AP72" s="47">
        <f>(SUMPRODUCT(--(AP$9=Quarterly_kt!$B$9:FC$9),Quarterly_kt!$B72:FC72)/INDEX(Fuel_Properties!$B$31:$IV$42,MATCH("D_AvGas",Fuel_Properties!$B$31:$B$42,0),MATCH(YEAR(AP$9),Fuel_Properties!$B$31:$EI$31,0)))/158.987295</f>
        <v>0</v>
      </c>
      <c r="AQ72" s="47">
        <f>(SUMPRODUCT(--(AQ$9=Quarterly_kt!$B$9:FC$9),Quarterly_kt!$B72:FC72)/INDEX(Fuel_Properties!$B$31:$IV$42,MATCH("D_AvGas",Fuel_Properties!$B$31:$B$42,0),MATCH(YEAR(AQ$9),Fuel_Properties!$B$31:$EI$31,0)))/158.987295</f>
        <v>-2.1355488793290339E-2</v>
      </c>
      <c r="AR72" s="47">
        <f>(SUMPRODUCT(--(AR$9=Quarterly_kt!$B$9:FC$9),Quarterly_kt!$B72:FC72)/INDEX(Fuel_Properties!$B$31:$IV$42,MATCH("D_AvGas",Fuel_Properties!$B$31:$B$42,0),MATCH(YEAR(AR$9),Fuel_Properties!$B$31:$EI$31,0)))/158.987295</f>
        <v>0</v>
      </c>
      <c r="AS72" s="47">
        <f>(SUMPRODUCT(--(AS$9=Quarterly_kt!$B$9:FC$9),Quarterly_kt!$B72:FC72)/INDEX(Fuel_Properties!$B$31:$IV$42,MATCH("D_AvGas",Fuel_Properties!$B$31:$B$42,0),MATCH(YEAR(AS$9),Fuel_Properties!$B$31:$EI$31,0)))/158.987295</f>
        <v>-1.7569303820066094E-5</v>
      </c>
      <c r="AT72" s="47">
        <f>(SUMPRODUCT(--(AT$9=Quarterly_kt!$B$9:FC$9),Quarterly_kt!$B72:FC72)/INDEX(Fuel_Properties!$B$31:$IV$42,MATCH("D_AvGas",Fuel_Properties!$B$31:$B$42,0),MATCH(YEAR(AT$9),Fuel_Properties!$B$31:$EI$31,0)))/158.987295</f>
        <v>-1.7569303820066094E-5</v>
      </c>
      <c r="AU72" s="47">
        <f>(SUMPRODUCT(--(AU$9=Quarterly_kt!$B$9:FC$9),Quarterly_kt!$B72:FC72)/INDEX(Fuel_Properties!$B$31:$IV$42,MATCH("D_AvGas",Fuel_Properties!$B$31:$B$42,0),MATCH(YEAR(AU$9),Fuel_Properties!$B$31:$EI$31,0)))/158.987295</f>
        <v>1.7569303820066094E-5</v>
      </c>
      <c r="AV72" s="47">
        <f>(SUMPRODUCT(--(AV$9=Quarterly_kt!$B$9:FC$9),Quarterly_kt!$B72:FC72)/INDEX(Fuel_Properties!$B$31:$IV$42,MATCH("D_AvGas",Fuel_Properties!$B$31:$B$42,0),MATCH(YEAR(AV$9),Fuel_Properties!$B$31:$EI$31,0)))/158.987295</f>
        <v>0</v>
      </c>
      <c r="AW72" s="47">
        <f>(SUMPRODUCT(--(AW$9=Quarterly_kt!$B$9:FC$9),Quarterly_kt!$B72:FC72)/INDEX(Fuel_Properties!$B$31:$IV$42,MATCH("D_AvGas",Fuel_Properties!$B$31:$B$42,0),MATCH(YEAR(AW$9),Fuel_Properties!$B$31:$EI$31,0)))/158.987295</f>
        <v>0</v>
      </c>
      <c r="AX72" s="47">
        <f>(SUMPRODUCT(--(AX$9=Quarterly_kt!$B$9:FC$9),Quarterly_kt!$B72:FC72)/INDEX(Fuel_Properties!$B$31:$IV$42,MATCH("D_AvGas",Fuel_Properties!$B$31:$B$42,0),MATCH(YEAR(AX$9),Fuel_Properties!$B$31:$EI$31,0)))/158.987295</f>
        <v>0</v>
      </c>
      <c r="AY72" s="47">
        <f>(SUMPRODUCT(--(AY$9=Quarterly_kt!$B$9:FC$9),Quarterly_kt!$B72:FC72)/INDEX(Fuel_Properties!$B$31:$IV$42,MATCH("D_AvGas",Fuel_Properties!$B$31:$B$42,0),MATCH(YEAR(AY$9),Fuel_Properties!$B$31:$EI$31,0)))/158.987295</f>
        <v>5.270791146019828E-5</v>
      </c>
      <c r="AZ72" s="47">
        <f>(SUMPRODUCT(--(AZ$9=Quarterly_kt!$B$9:FC$9),Quarterly_kt!$B72:FC72)/INDEX(Fuel_Properties!$B$31:$IV$42,MATCH("D_AvGas",Fuel_Properties!$B$31:$B$42,0),MATCH(YEAR(AZ$9),Fuel_Properties!$B$31:$EI$31,0)))/158.987295</f>
        <v>-3.5138607640132189E-5</v>
      </c>
      <c r="BA72" s="47">
        <f>(SUMPRODUCT(--(BA$9=Quarterly_kt!$B$9:FC$9),Quarterly_kt!$B72:FC72)/INDEX(Fuel_Properties!$B$31:$IV$42,MATCH("D_AvGas",Fuel_Properties!$B$31:$B$42,0),MATCH(YEAR(BA$9),Fuel_Properties!$B$31:$EI$31,0)))/158.987295</f>
        <v>-8.7846519100330472E-6</v>
      </c>
      <c r="BB72" s="47">
        <f>(SUMPRODUCT(--(BB$9=Quarterly_kt!$B$9:FC$9),Quarterly_kt!$B72:FC72)/INDEX(Fuel_Properties!$B$31:$IV$42,MATCH("D_AvGas",Fuel_Properties!$B$31:$B$42,0),MATCH(YEAR(BB$9),Fuel_Properties!$B$31:$EI$31,0)))/158.987295</f>
        <v>-1.7569303820066096E-4</v>
      </c>
      <c r="BC72" s="47">
        <f>(SUMPRODUCT(--(BC$9=Quarterly_kt!$B$9:FC$9),Quarterly_kt!$B72:FC72)/INDEX(Fuel_Properties!$B$31:$IV$42,MATCH("D_AvGas",Fuel_Properties!$B$31:$B$42,0),MATCH(YEAR(BC$9),Fuel_Properties!$B$31:$EI$31,0)))/158.987295</f>
        <v>-1.3176977865049573E-4</v>
      </c>
      <c r="BD72" s="47">
        <f>(SUMPRODUCT(--(BD$9=Quarterly_kt!$B$9:FC$9),Quarterly_kt!$B72:FC72)/INDEX(Fuel_Properties!$B$31:$IV$42,MATCH("D_AvGas",Fuel_Properties!$B$31:$B$42,0),MATCH(YEAR(BD$9),Fuel_Properties!$B$31:$EI$31,0)))/158.987295</f>
        <v>-3.3381677258125588E-4</v>
      </c>
      <c r="BE72" s="47">
        <f>(SUMPRODUCT(--(BE$9=Quarterly_kt!$B$9:FC$9),Quarterly_kt!$B72:FC72)/INDEX(Fuel_Properties!$B$31:$IV$42,MATCH("D_AvGas",Fuel_Properties!$B$31:$B$42,0),MATCH(YEAR(BE$9),Fuel_Properties!$B$31:$EI$31,0)))/158.987295</f>
        <v>-9.6631171010363521E-5</v>
      </c>
      <c r="BF72" s="47">
        <f>(SUMPRODUCT(--(BF$9=Quarterly_kt!$B$9:FC$9),Quarterly_kt!$B72:FC72)/INDEX(Fuel_Properties!$B$31:$IV$42,MATCH("D_AvGas",Fuel_Properties!$B$31:$B$42,0),MATCH(YEAR(BF$9),Fuel_Properties!$B$31:$EI$31,0)))/158.987295</f>
        <v>-5.270791146019828E-5</v>
      </c>
      <c r="BG72" s="47">
        <f>(SUMPRODUCT(--(BG$9=Quarterly_kt!$B$9:FC$9),Quarterly_kt!$B72:FC72)/INDEX(Fuel_Properties!$B$31:$IV$42,MATCH("D_AvGas",Fuel_Properties!$B$31:$B$42,0),MATCH(YEAR(BG$9),Fuel_Properties!$B$31:$EI$31,0)))/158.987295</f>
        <v>-1.7569303820066096E-4</v>
      </c>
      <c r="BH72" s="47">
        <f>(SUMPRODUCT(--(BH$9=Quarterly_kt!$B$9:FC$9),Quarterly_kt!$B72:FC72)/INDEX(Fuel_Properties!$B$31:$IV$42,MATCH("D_AvGas",Fuel_Properties!$B$31:$B$42,0),MATCH(YEAR(BH$9),Fuel_Properties!$B$31:$EI$31,0)))/158.987295</f>
        <v>-2.635395573009914E-5</v>
      </c>
      <c r="BI72" s="47">
        <f>(SUMPRODUCT(--(BI$9=Quarterly_kt!$B$9:FC$9),Quarterly_kt!$B72:FC72)/INDEX(Fuel_Properties!$B$31:$IV$42,MATCH("D_AvGas",Fuel_Properties!$B$31:$B$42,0),MATCH(YEAR(BI$9),Fuel_Properties!$B$31:$EI$31,0)))/158.987295</f>
        <v>-6.1492563370231325E-5</v>
      </c>
      <c r="BJ72" s="47">
        <f>(SUMPRODUCT(--(BJ$9=Quarterly_kt!$B$9:FC$9),Quarterly_kt!$B72:FC72)/INDEX(Fuel_Properties!$B$31:$IV$42,MATCH("D_AvGas",Fuel_Properties!$B$31:$B$42,0),MATCH(YEAR(BJ$9),Fuel_Properties!$B$31:$EI$31,0)))/158.987295</f>
        <v>-1.6690838629062788E-4</v>
      </c>
      <c r="BK72" s="47">
        <f>(SUMPRODUCT(--(BK$9=Quarterly_kt!$B$9:FC$9),Quarterly_kt!$B72:FC72)/INDEX(Fuel_Properties!$B$31:$IV$42,MATCH("D_AvGas",Fuel_Properties!$B$31:$B$42,0),MATCH(YEAR(BK$9),Fuel_Properties!$B$31:$EI$31,0)))/158.987295</f>
        <v>-3.77740032131421E-4</v>
      </c>
      <c r="BL72" s="47">
        <f>(SUMPRODUCT(--(BL$9=Quarterly_kt!$B$9:FC$9),Quarterly_kt!$B72:FC72)/INDEX(Fuel_Properties!$B$31:$IV$42,MATCH("D_AvGas",Fuel_Properties!$B$31:$B$42,0),MATCH(YEAR(BL$9),Fuel_Properties!$B$31:$EI$31,0)))/158.987295</f>
        <v>-3.4611528525530207E-3</v>
      </c>
      <c r="BM72" s="47">
        <f>(SUMPRODUCT(--(BM$9=Quarterly_kt!$B$9:FC$9),Quarterly_kt!$B72:FC72)/INDEX(Fuel_Properties!$B$31:$IV$42,MATCH("D_AvGas",Fuel_Properties!$B$31:$B$42,0),MATCH(YEAR(BM$9),Fuel_Properties!$B$31:$EI$31,0)))/158.987295</f>
        <v>-1.317697786504957E-4</v>
      </c>
      <c r="BN72" s="47">
        <f>(SUMPRODUCT(--(BN$9=Quarterly_kt!$B$9:FC$9),Quarterly_kt!$B72:FC72)/INDEX(Fuel_Properties!$B$31:$IV$42,MATCH("D_AvGas",Fuel_Properties!$B$31:$B$42,0),MATCH(YEAR(BN$9),Fuel_Properties!$B$31:$EI$31,0)))/158.987295</f>
        <v>-2.635395573009914E-5</v>
      </c>
      <c r="BO72" s="47">
        <f>(SUMPRODUCT(--(BO$9=Quarterly_kt!$B$9:FC$9),Quarterly_kt!$B72:FC72)/INDEX(Fuel_Properties!$B$31:$IV$42,MATCH("D_AvGas",Fuel_Properties!$B$31:$B$42,0),MATCH(YEAR(BO$9),Fuel_Properties!$B$31:$EI$31,0)))/158.987295</f>
        <v>-1.6690838629062794E-4</v>
      </c>
      <c r="BP72" s="47">
        <f>(SUMPRODUCT(--(BP$9=Quarterly_kt!$B$9:FC$9),Quarterly_kt!$B72:FC72)/INDEX(Fuel_Properties!$B$31:$IV$42,MATCH("D_AvGas",Fuel_Properties!$B$31:$B$42,0),MATCH(YEAR(BP$9),Fuel_Properties!$B$31:$EI$31,0)))/158.987295</f>
        <v>-7.0277215280264377E-5</v>
      </c>
      <c r="BQ72" s="47">
        <f>(SUMPRODUCT(--(BQ$9=Quarterly_kt!$B$9:FC$9),Quarterly_kt!$B72:FC72)/INDEX(Fuel_Properties!$B$31:$IV$42,MATCH("D_AvGas",Fuel_Properties!$B$31:$B$42,0),MATCH(YEAR(BQ$9),Fuel_Properties!$B$31:$EI$31,0)))/158.987295</f>
        <v>4.3923259550165241E-5</v>
      </c>
      <c r="BR72" s="47">
        <f>(SUMPRODUCT(--(BR$9=Quarterly_kt!$B$9:FC$9),Quarterly_kt!$B72:FC72)/INDEX(Fuel_Properties!$B$31:$IV$42,MATCH("D_AvGas",Fuel_Properties!$B$31:$B$42,0),MATCH(YEAR(BR$9),Fuel_Properties!$B$31:$EI$31,0)))/158.987295</f>
        <v>-3.5138607640132189E-5</v>
      </c>
      <c r="BS72" s="47">
        <f>(SUMPRODUCT(--(BS$9=Quarterly_kt!$B$9:FC$9),Quarterly_kt!$B72:FC72)/INDEX(Fuel_Properties!$B$31:$IV$42,MATCH("D_AvGas",Fuel_Properties!$B$31:$B$42,0),MATCH(YEAR(BS$9),Fuel_Properties!$B$31:$EI$31,0)))/158.987295</f>
        <v>-1.4933908247056181E-4</v>
      </c>
      <c r="BT72" s="47">
        <f>(SUMPRODUCT(--(BT$9=Quarterly_kt!$B$9:FC$9),Quarterly_kt!$B72:FC72)/INDEX(Fuel_Properties!$B$31:$IV$42,MATCH("D_AvGas",Fuel_Properties!$B$31:$B$42,0),MATCH(YEAR(BT$9),Fuel_Properties!$B$31:$EI$31,0)))/158.987295</f>
        <v>-4.3923259550165241E-5</v>
      </c>
      <c r="BU72" s="47">
        <f>(SUMPRODUCT(--(BU$9=Quarterly_kt!$B$9:FC$9),Quarterly_kt!$B72:FC72)/INDEX(Fuel_Properties!$B$31:$IV$42,MATCH("D_AvGas",Fuel_Properties!$B$31:$B$42,0),MATCH(YEAR(BU$9),Fuel_Properties!$B$31:$EI$31,0)))/158.987295</f>
        <v>0</v>
      </c>
      <c r="BV72" s="47">
        <f>(SUMPRODUCT(--(BV$9=Quarterly_kt!$B$9:FC$9),Quarterly_kt!$B72:FC72)/INDEX(Fuel_Properties!$B$31:$IV$42,MATCH("D_AvGas",Fuel_Properties!$B$31:$B$42,0),MATCH(YEAR(BV$9),Fuel_Properties!$B$31:$EI$31,0)))/158.987295</f>
        <v>-1.7569303820066094E-5</v>
      </c>
      <c r="BW72" s="47">
        <f>(SUMPRODUCT(--(BW$9=Quarterly_kt!$B$9:FC$9),Quarterly_kt!$B72:FC72)/INDEX(Fuel_Properties!$B$31:$IV$42,MATCH("D_AvGas",Fuel_Properties!$B$31:$B$42,0),MATCH(YEAR(BW$9),Fuel_Properties!$B$31:$EI$31,0)))/158.987295</f>
        <v>0</v>
      </c>
      <c r="BX72" s="47">
        <f>(SUMPRODUCT(--(BX$9=Quarterly_kt!$B$9:FC$9),Quarterly_kt!$B72:FC72)/INDEX(Fuel_Properties!$B$31:$IV$42,MATCH("D_AvGas",Fuel_Properties!$B$31:$B$42,0),MATCH(YEAR(BX$9),Fuel_Properties!$B$31:$EI$31,0)))/158.987295</f>
        <v>0</v>
      </c>
      <c r="BY72" s="47">
        <f>(SUMPRODUCT(--(BY$9=Quarterly_kt!$B$9:FC$9),Quarterly_kt!$B72:FC72)/INDEX(Fuel_Properties!$B$31:$IV$42,MATCH("D_AvGas",Fuel_Properties!$B$31:$B$42,0),MATCH(YEAR(BY$9),Fuel_Properties!$B$31:$EI$31,0)))/158.987295</f>
        <v>-1.1420047483042963E-4</v>
      </c>
      <c r="BZ72" s="47">
        <f>(SUMPRODUCT(--(BZ$9=Quarterly_kt!$B$9:FC$9),Quarterly_kt!$B72:FC72)/INDEX(Fuel_Properties!$B$31:$IV$42,MATCH("D_AvGas",Fuel_Properties!$B$31:$B$42,0),MATCH(YEAR(BZ$9),Fuel_Properties!$B$31:$EI$31,0)))/158.987295</f>
        <v>-2.1083164584079312E-4</v>
      </c>
      <c r="CA72" s="47">
        <f>(SUMPRODUCT(--(CA$9=Quarterly_kt!$B$9:FC$9),Quarterly_kt!$B72:FC72)/INDEX(Fuel_Properties!$B$31:$IV$42,MATCH("D_AvGas",Fuel_Properties!$B$31:$B$42,0),MATCH(YEAR(CA$9),Fuel_Properties!$B$31:$EI$31,0)))/158.987295</f>
        <v>-1.4933908247056181E-4</v>
      </c>
      <c r="CB72" s="47">
        <f>(SUMPRODUCT(--(CB$9=Quarterly_kt!$B$9:FC$9),Quarterly_kt!$B72:FC72)/INDEX(Fuel_Properties!$B$31:$IV$42,MATCH("D_AvGas",Fuel_Properties!$B$31:$B$42,0),MATCH(YEAR(CB$9),Fuel_Properties!$B$31:$EI$31,0)))/158.987295</f>
        <v>-1.2298512674046265E-4</v>
      </c>
      <c r="CC72" s="47">
        <f>(SUMPRODUCT(--(CC$9=Quarterly_kt!$B$9:FC$9),Quarterly_kt!$B72:FC72)/INDEX(Fuel_Properties!$B$31:$IV$42,MATCH("D_AvGas",Fuel_Properties!$B$31:$B$42,0),MATCH(YEAR(CC$9),Fuel_Properties!$B$31:$EI$31,0)))/158.987295</f>
        <v>3.5138607640132175E-5</v>
      </c>
      <c r="CD72" s="47">
        <f>(SUMPRODUCT(--(CD$9=Quarterly_kt!$B$9:FC$9),Quarterly_kt!$B72:FC72)/INDEX(Fuel_Properties!$B$31:$IV$42,MATCH("D_AvGas",Fuel_Properties!$B$31:$B$42,0),MATCH(YEAR(CD$9),Fuel_Properties!$B$31:$EI$31,0)))/158.987295</f>
        <v>-2.0204699393076009E-4</v>
      </c>
      <c r="CE72" s="47">
        <f>(SUMPRODUCT(--(CE$9=Quarterly_kt!$B$9:FC$9),Quarterly_kt!$B72:FC72)/INDEX(Fuel_Properties!$B$31:$IV$42,MATCH("D_AvGas",Fuel_Properties!$B$31:$B$42,0),MATCH(YEAR(CE$9),Fuel_Properties!$B$31:$EI$31,0)))/158.987295</f>
        <v>-1.5812373438059304E-4</v>
      </c>
      <c r="CF72" s="47">
        <f>(SUMPRODUCT(--(CF$9=Quarterly_kt!$B$9:FC$9),Quarterly_kt!$B72:FC72)/INDEX(Fuel_Properties!$B$31:$IV$42,MATCH("D_AvGas",Fuel_Properties!$B$31:$B$42,0),MATCH(YEAR(CF$9),Fuel_Properties!$B$31:$EI$31,0)))/158.987295</f>
        <v>-1.5812373438059489E-4</v>
      </c>
      <c r="CG72" s="47">
        <f>(SUMPRODUCT(--(CG$9=Quarterly_kt!$B$9:FC$9),Quarterly_kt!$B72:FC72)/INDEX(Fuel_Properties!$B$31:$IV$42,MATCH("D_AvGas",Fuel_Properties!$B$31:$B$42,0),MATCH(YEAR(CG$9),Fuel_Properties!$B$31:$EI$31,0)))/158.987295</f>
        <v>-1.7569303820066096E-4</v>
      </c>
      <c r="CH72" s="47">
        <f>(SUMPRODUCT(--(CH$9=Quarterly_kt!$B$9:FC$9),Quarterly_kt!$B72:FC72)/INDEX(Fuel_Properties!$B$31:$IV$42,MATCH("D_AvGas",Fuel_Properties!$B$31:$B$42,0),MATCH(YEAR(CH$9),Fuel_Properties!$B$31:$EI$31,0)))/158.987295</f>
        <v>-1.8447769011069402E-4</v>
      </c>
      <c r="CI72" s="47">
        <f>(SUMPRODUCT(--(CI$9=Quarterly_kt!$B$9:FC$9),Quarterly_kt!$B72:FC72)/INDEX(Fuel_Properties!$B$31:$IV$42,MATCH("D_AvGas",Fuel_Properties!$B$31:$B$42,0),MATCH(YEAR(CI$9),Fuel_Properties!$B$31:$EI$31,0)))/158.987295</f>
        <v>-1.6690838629062788E-4</v>
      </c>
      <c r="CJ72" s="47">
        <f>(SUMPRODUCT(--(CJ$9=Quarterly_kt!$B$9:FC$9),Quarterly_kt!$B72:FC72)/INDEX(Fuel_Properties!$B$31:$IV$42,MATCH("D_AvGas",Fuel_Properties!$B$31:$B$42,0),MATCH(YEAR(CJ$9),Fuel_Properties!$B$31:$EI$31,0)))/158.987295</f>
        <v>-1.317697786504957E-4</v>
      </c>
      <c r="CK72" s="47">
        <f>(SUMPRODUCT(--(CK$9=Quarterly_kt!$B$9:FC$9),Quarterly_kt!$B72:FC72)/INDEX(Fuel_Properties!$B$31:$IV$42,MATCH("D_AvGas",Fuel_Properties!$B$31:$B$42,0),MATCH(YEAR(CK$9),Fuel_Properties!$B$31:$EI$31,0)))/158.987295</f>
        <v>-7.1155680471267683E-4</v>
      </c>
      <c r="CL72" s="47">
        <f>(SUMPRODUCT(--(CL$9=Quarterly_kt!$B$9:FC$9),Quarterly_kt!$B72:FC72)/INDEX(Fuel_Properties!$B$31:$IV$42,MATCH("D_AvGas",Fuel_Properties!$B$31:$B$42,0),MATCH(YEAR(CL$9),Fuel_Properties!$B$31:$EI$31,0)))/158.987295</f>
        <v>-2.196162977508262E-4</v>
      </c>
      <c r="CM72" s="47">
        <f>(SUMPRODUCT(--(CM$9=Quarterly_kt!$B$9:FC$9),Quarterly_kt!$B72:FC72)/INDEX(Fuel_Properties!$B$31:$IV$42,MATCH("D_AvGas",Fuel_Properties!$B$31:$B$42,0),MATCH(YEAR(CM$9),Fuel_Properties!$B$31:$EI$31,0)))/158.987295</f>
        <v>-2.196162977508262E-4</v>
      </c>
      <c r="CN72" s="47">
        <f>(SUMPRODUCT(--(CN$9=Quarterly_kt!$B$9:FC$9),Quarterly_kt!$B72:FC72)/INDEX(Fuel_Properties!$B$31:$IV$42,MATCH("D_AvGas",Fuel_Properties!$B$31:$B$42,0),MATCH(YEAR(CN$9),Fuel_Properties!$B$31:$EI$31,0)))/158.987295</f>
        <v>-2.196162977508262E-4</v>
      </c>
      <c r="CO72" s="47">
        <f>(SUMPRODUCT(--(CO$9=Quarterly_kt!$B$9:FC$9),Quarterly_kt!$B72:FC72)/INDEX(Fuel_Properties!$B$31:$IV$42,MATCH("D_AvGas",Fuel_Properties!$B$31:$B$42,0),MATCH(YEAR(CO$9),Fuel_Properties!$B$31:$EI$31,0)))/158.987295</f>
        <v>-2.1083164584079312E-4</v>
      </c>
      <c r="CP72" s="47">
        <f>(SUMPRODUCT(--(CP$9=Quarterly_kt!$B$9:FC$9),Quarterly_kt!$B72:FC72)/INDEX(Fuel_Properties!$B$31:$IV$42,MATCH("D_AvGas",Fuel_Properties!$B$31:$B$42,0),MATCH(YEAR(CP$9),Fuel_Properties!$B$31:$EI$31,0)))/158.987295</f>
        <v>-2.2840094966085925E-4</v>
      </c>
      <c r="CQ72" s="47">
        <f>(SUMPRODUCT(--(CQ$9=Quarterly_kt!$B$9:FC$9),Quarterly_kt!$B72:FC72)/INDEX(Fuel_Properties!$B$31:$IV$42,MATCH("D_AvGas",Fuel_Properties!$B$31:$B$42,0),MATCH(YEAR(CQ$9),Fuel_Properties!$B$31:$EI$31,0)))/158.987295</f>
        <v>-2.3718560157089225E-4</v>
      </c>
      <c r="CR72" s="47">
        <f>(SUMPRODUCT(--(CR$9=Quarterly_kt!$B$9:FC$9),Quarterly_kt!$B72:FC72)/INDEX(Fuel_Properties!$B$31:$IV$42,MATCH("D_AvGas",Fuel_Properties!$B$31:$B$42,0),MATCH(YEAR(CR$9),Fuel_Properties!$B$31:$EI$31,0)))/158.987295</f>
        <v>-1.8447769011069396E-4</v>
      </c>
      <c r="CS72" s="47">
        <f>(SUMPRODUCT(--(CS$9=Quarterly_kt!$B$9:FC$9),Quarterly_kt!$B72:FC72)/INDEX(Fuel_Properties!$B$31:$IV$42,MATCH("D_AvGas",Fuel_Properties!$B$31:$B$42,0),MATCH(YEAR(CS$9),Fuel_Properties!$B$31:$EI$31,0)))/158.987295</f>
        <v>-2.196162977508262E-4</v>
      </c>
      <c r="CT72" s="47">
        <f>(SUMPRODUCT(--(CT$9=Quarterly_kt!$B$9:FC$9),Quarterly_kt!$B72:FC72)/INDEX(Fuel_Properties!$B$31:$IV$42,MATCH("D_AvGas",Fuel_Properties!$B$31:$B$42,0),MATCH(YEAR(CT$9),Fuel_Properties!$B$31:$EI$31,0)))/158.987295</f>
        <v>3.8916007961446401E-3</v>
      </c>
      <c r="CU72" s="47">
        <f>(SUMPRODUCT(--(CU$9=Quarterly_kt!$B$9:FC$9),Quarterly_kt!$B72:FC72)/INDEX(Fuel_Properties!$B$31:$IV$42,MATCH("D_AvGas",Fuel_Properties!$B$31:$B$42,0),MATCH(YEAR(CU$9),Fuel_Properties!$B$31:$EI$31,0)))/158.987295</f>
        <v>-9.0569761192440743E-3</v>
      </c>
      <c r="CV72" s="47">
        <f>(SUMPRODUCT(--(CV$9=Quarterly_kt!$B$9:FC$9),Quarterly_kt!$B72:FC72)/INDEX(Fuel_Properties!$B$31:$IV$42,MATCH("D_AvGas",Fuel_Properties!$B$31:$B$42,0),MATCH(YEAR(CV$9),Fuel_Properties!$B$31:$EI$31,0)))/158.987295</f>
        <v>7.9061867190297432E-4</v>
      </c>
      <c r="CW72" s="47">
        <f>(SUMPRODUCT(--(CW$9=Quarterly_kt!$B$9:FC$9),Quarterly_kt!$B72:FC72)/INDEX(Fuel_Properties!$B$31:$IV$42,MATCH("D_AvGas",Fuel_Properties!$B$31:$B$42,0),MATCH(YEAR(CW$9),Fuel_Properties!$B$31:$EI$31,0)))/158.987295</f>
        <v>-1.0453735772939328E-3</v>
      </c>
      <c r="CX72" s="47">
        <f>(SUMPRODUCT(--(CX$9=Quarterly_kt!$B$9:FC$9),Quarterly_kt!$B72:FC72)/INDEX(Fuel_Properties!$B$31:$IV$42,MATCH("D_AvGas",Fuel_Properties!$B$31:$B$42,0),MATCH(YEAR(CX$9),Fuel_Properties!$B$31:$EI$31,0)))/158.987295</f>
        <v>1.7832843377367086E-3</v>
      </c>
      <c r="CY72" s="47">
        <f>(SUMPRODUCT(--(CY$9=Quarterly_kt!$B$9:FC$9),Quarterly_kt!$B72:FC72)/INDEX(Fuel_Properties!$B$31:$IV$42,MATCH("D_AvGas",Fuel_Properties!$B$31:$B$42,0),MATCH(YEAR(CY$9),Fuel_Properties!$B$31:$EI$31,0)))/158.987295</f>
        <v>3.689553802213879E-3</v>
      </c>
      <c r="CZ72" s="47">
        <f>(SUMPRODUCT(--(CZ$9=Quarterly_kt!$B$9:FC$9),Quarterly_kt!$B72:FC72)/INDEX(Fuel_Properties!$B$31:$IV$42,MATCH("D_AvGas",Fuel_Properties!$B$31:$B$42,0),MATCH(YEAR(CZ$9),Fuel_Properties!$B$31:$EI$31,0)))/158.987295</f>
        <v>5.3586376651201567E-4</v>
      </c>
      <c r="DA72" s="47">
        <f>(SUMPRODUCT(--(DA$9=Quarterly_kt!$B$9:FC$9),Quarterly_kt!$B72:FC72)/INDEX(Fuel_Properties!$B$31:$IV$42,MATCH("D_AvGas",Fuel_Properties!$B$31:$B$42,0),MATCH(YEAR(DA$9),Fuel_Properties!$B$31:$EI$31,0)))/158.987295</f>
        <v>-1.4362905872904034E-2</v>
      </c>
      <c r="DB72" s="47">
        <f>(SUMPRODUCT(--(DB$9=Quarterly_kt!$B$9:FC$9),Quarterly_kt!$B72:FC72)/INDEX(Fuel_Properties!$B$31:$IV$42,MATCH("D_AvGas",Fuel_Properties!$B$31:$B$42,0),MATCH(YEAR(DB$9),Fuel_Properties!$B$31:$EI$31,0)))/158.987295</f>
        <v>1.2922222959658612E-2</v>
      </c>
      <c r="DC72" s="47">
        <f>(SUMPRODUCT(--(DC$9=Quarterly_kt!$B$9:FC$9),Quarterly_kt!$B72:FC72)/INDEX(Fuel_Properties!$B$31:$IV$42,MATCH("D_AvGas",Fuel_Properties!$B$31:$B$42,0),MATCH(YEAR(DC$9),Fuel_Properties!$B$31:$EI$31,0)))/158.987295</f>
        <v>1.282559178864825E-3</v>
      </c>
      <c r="DD72" s="47">
        <f>(SUMPRODUCT(--(DD$9=Quarterly_kt!$B$9:FC$9),Quarterly_kt!$B72:FC72)/INDEX(Fuel_Properties!$B$31:$IV$42,MATCH("D_AvGas",Fuel_Properties!$B$31:$B$42,0),MATCH(YEAR(DD$9),Fuel_Properties!$B$31:$EI$31,0)))/158.987295</f>
        <v>1.1253139096752332E-2</v>
      </c>
      <c r="DE72" s="47">
        <f>(SUMPRODUCT(--(DE$9=Quarterly_kt!$B$9:FC$9),Quarterly_kt!$B72:FC72)/INDEX(Fuel_Properties!$B$31:$IV$42,MATCH("D_AvGas",Fuel_Properties!$B$31:$B$42,0),MATCH(YEAR(DE$9),Fuel_Properties!$B$31:$EI$31,0)))/158.987295</f>
        <v>-5.4728381399505891E-3</v>
      </c>
      <c r="DF72" s="47">
        <f>(SUMPRODUCT(--(DF$9=Quarterly_kt!$B$9:FC$9),Quarterly_kt!$B72:FC72)/INDEX(Fuel_Properties!$B$31:$IV$42,MATCH("D_AvGas",Fuel_Properties!$B$31:$B$42,0),MATCH(YEAR(DF$9),Fuel_Properties!$B$31:$EI$31,0)))/158.987295</f>
        <v>-1.1332200963942638E-3</v>
      </c>
      <c r="DG72" s="47">
        <f>(SUMPRODUCT(--(DG$9=Quarterly_kt!$B$9:FC$9),Quarterly_kt!$B72:FC72)/INDEX(Fuel_Properties!$B$31:$IV$42,MATCH("D_AvGas",Fuel_Properties!$B$31:$B$42,0),MATCH(YEAR(DG$9),Fuel_Properties!$B$31:$EI$31,0)))/158.987295</f>
        <v>7.8798327632996438E-3</v>
      </c>
      <c r="DH72" s="47">
        <f>(SUMPRODUCT(--(DH$9=Quarterly_kt!$B$9:FC$9),Quarterly_kt!$B72:FC72)/INDEX(Fuel_Properties!$B$31:$IV$42,MATCH("D_AvGas",Fuel_Properties!$B$31:$B$42,0),MATCH(YEAR(DH$9),Fuel_Properties!$B$31:$EI$31,0)))/158.987295</f>
        <v>8.7846519100330468E-4</v>
      </c>
      <c r="DI72" s="47">
        <f>(SUMPRODUCT(--(DI$9=Quarterly_kt!$B$9:FC$9),Quarterly_kt!$B72:FC72)/INDEX(Fuel_Properties!$B$31:$IV$42,MATCH("D_AvGas",Fuel_Properties!$B$31:$B$42,0),MATCH(YEAR(DI$9),Fuel_Properties!$B$31:$EI$31,0)))/158.987295</f>
        <v>-8.4156965298116601E-3</v>
      </c>
      <c r="DJ72" s="47">
        <f>(SUMPRODUCT(--(DJ$9=Quarterly_kt!$B$9:FC$9),Quarterly_kt!$B72:FC72)/INDEX(Fuel_Properties!$B$31:$IV$42,MATCH("D_AvGas",Fuel_Properties!$B$31:$B$42,0),MATCH(YEAR(DJ$9),Fuel_Properties!$B$31:$EI$31,0)))/158.987295</f>
        <v>1.2298512674046265E-4</v>
      </c>
      <c r="DK72" s="47">
        <f>(SUMPRODUCT(--(DK$9=Quarterly_kt!$B$9:FC$9),Quarterly_kt!$B72:FC72)/INDEX(Fuel_Properties!$B$31:$IV$42,MATCH("D_AvGas",Fuel_Properties!$B$31:$B$42,0),MATCH(YEAR(DK$9),Fuel_Properties!$B$31:$EI$31,0)))/158.987295</f>
        <v>-5.270791146019828E-5</v>
      </c>
      <c r="DL72" s="47">
        <f>(SUMPRODUCT(--(DL$9=Quarterly_kt!$B$9:FC$9),Quarterly_kt!$B72:FC72)/INDEX(Fuel_Properties!$B$31:$IV$42,MATCH("D_AvGas",Fuel_Properties!$B$31:$B$42,0),MATCH(YEAR(DL$9),Fuel_Properties!$B$31:$EI$31,0)))/158.987295</f>
        <v>-2.635395573009914E-5</v>
      </c>
      <c r="DM72" s="47">
        <f>(SUMPRODUCT(--(DM$9=Quarterly_kt!$B$9:FC$9),Quarterly_kt!$B72:FC72)/INDEX(Fuel_Properties!$B$31:$IV$42,MATCH("D_AvGas",Fuel_Properties!$B$31:$B$42,0),MATCH(YEAR(DM$9),Fuel_Properties!$B$31:$EI$31,0)))/158.987295</f>
        <v>-2.3718560157089228E-3</v>
      </c>
      <c r="DN72" s="47">
        <f>(SUMPRODUCT(--(DN$9=Quarterly_kt!$B$9:FC$9),Quarterly_kt!$B72:FC72)/INDEX(Fuel_Properties!$B$31:$IV$42,MATCH("D_AvGas",Fuel_Properties!$B$31:$B$42,0),MATCH(YEAR(DN$9),Fuel_Properties!$B$31:$EI$31,0)))/158.987295</f>
        <v>2.0204699393076009E-4</v>
      </c>
      <c r="DO72" s="47">
        <f>(SUMPRODUCT(--(DO$9=Quarterly_kt!$B$9:FC$9),Quarterly_kt!$B72:FC72)/INDEX(Fuel_Properties!$B$31:$IV$42,MATCH("D_AvGas",Fuel_Properties!$B$31:$B$42,0),MATCH(YEAR(DO$9),Fuel_Properties!$B$31:$EI$31,0)))/158.987295</f>
        <v>0</v>
      </c>
      <c r="DP72" s="47">
        <f>(SUMPRODUCT(--(DP$9=Quarterly_kt!$B$9:FC$9),Quarterly_kt!$B72:FC72)/INDEX(Fuel_Properties!$B$31:$IV$42,MATCH("D_AvGas",Fuel_Properties!$B$31:$B$42,0),MATCH(YEAR(DP$9),Fuel_Properties!$B$31:$EI$31,0)))/158.987295</f>
        <v>-3.4260142449128885E-4</v>
      </c>
      <c r="DQ72" s="47">
        <f>(SUMPRODUCT(--(DQ$9=Quarterly_kt!$B$9:FC$9),Quarterly_kt!$B72:FC72)/INDEX(Fuel_Properties!$B$31:$IV$42,MATCH("D_AvGas",Fuel_Properties!$B$31:$B$42,0),MATCH(YEAR(DQ$9),Fuel_Properties!$B$31:$EI$31,0)))/158.987295</f>
        <v>-1.5900219957159817E-3</v>
      </c>
      <c r="DR72" s="47">
        <f>(SUMPRODUCT(--(DR$9=Quarterly_kt!$B$9:FC$9),Quarterly_kt!$B72:FC72)/INDEX(Fuel_Properties!$B$31:$IV$42,MATCH("D_AvGas",Fuel_Properties!$B$31:$B$42,0),MATCH(YEAR(DR$9),Fuel_Properties!$B$31:$EI$31,0)))/158.987295</f>
        <v>-3.206397947162062E-3</v>
      </c>
      <c r="DS72" s="47">
        <f>(SUMPRODUCT(--(DS$9=Quarterly_kt!$B$9:FC$9),Quarterly_kt!$B72:FC72)/INDEX(Fuel_Properties!$B$31:$IV$42,MATCH("D_AvGas",Fuel_Properties!$B$31:$B$42,0),MATCH(YEAR(DS$9),Fuel_Properties!$B$31:$EI$31,0)))/158.987295</f>
        <v>-1.3756764891111753E-2</v>
      </c>
      <c r="DT72" s="47">
        <f>(SUMPRODUCT(--(DT$9=Quarterly_kt!$B$9:FC$9),Quarterly_kt!$B72:FC72)/INDEX(Fuel_Properties!$B$31:$IV$42,MATCH("D_AvGas",Fuel_Properties!$B$31:$B$42,0),MATCH(YEAR(DT$9),Fuel_Properties!$B$31:$EI$31,0)))/158.987295</f>
        <v>0</v>
      </c>
      <c r="DU72" s="47">
        <f>(SUMPRODUCT(--(DU$9=Quarterly_kt!$B$9:FC$9),Quarterly_kt!$B72:FC72)/INDEX(Fuel_Properties!$B$31:$IV$42,MATCH("D_AvGas",Fuel_Properties!$B$31:$B$42,0),MATCH(YEAR(DU$9),Fuel_Properties!$B$31:$EI$31,0)))/158.987295</f>
        <v>-8.802221213853113E-3</v>
      </c>
      <c r="DV72" s="47">
        <f>(SUMPRODUCT(--(DV$9=Quarterly_kt!$B$9:FC$9),Quarterly_kt!$B72:FC72)/INDEX(Fuel_Properties!$B$31:$IV$42,MATCH("D_AvGas",Fuel_Properties!$B$31:$B$42,0),MATCH(YEAR(DV$9),Fuel_Properties!$B$31:$EI$31,0)))/158.987295</f>
        <v>0</v>
      </c>
      <c r="DW72" s="47">
        <f>(SUMPRODUCT(--(DW$9=Quarterly_kt!$B$9:FC$9),Quarterly_kt!$B72:FC72)/INDEX(Fuel_Properties!$B$31:$IV$42,MATCH("D_AvGas",Fuel_Properties!$B$31:$B$42,0),MATCH(YEAR(DW$9),Fuel_Properties!$B$31:$EI$31,0)))/158.987295</f>
        <v>0</v>
      </c>
      <c r="DX72" s="47">
        <f>(SUMPRODUCT(--(DX$9=Quarterly_kt!$B$9:FC$9),Quarterly_kt!$B72:FC72)/INDEX(Fuel_Properties!$B$31:$IV$42,MATCH("D_AvGas",Fuel_Properties!$B$31:$B$42,0),MATCH(YEAR(DX$9),Fuel_Properties!$B$31:$EI$31,0)))/158.987295</f>
        <v>0</v>
      </c>
      <c r="DY72" s="47">
        <f>(SUMPRODUCT(--(DY$9=Quarterly_kt!$B$9:FC$9),Quarterly_kt!$B72:FC72)/INDEX(Fuel_Properties!$B$31:$IV$42,MATCH("D_AvGas",Fuel_Properties!$B$31:$B$42,0),MATCH(YEAR(DY$9),Fuel_Properties!$B$31:$EI$31,0)))/158.987295</f>
        <v>-1.1068661406641639E-2</v>
      </c>
      <c r="DZ72" s="47">
        <f>(SUMPRODUCT(--(DZ$9=Quarterly_kt!$B$9:FC$9),Quarterly_kt!$B72:FC72)/INDEX(Fuel_Properties!$B$31:$IV$42,MATCH("D_AvGas",Fuel_Properties!$B$31:$B$42,0),MATCH(YEAR(DZ$9),Fuel_Properties!$B$31:$EI$31,0)))/158.987295</f>
        <v>0</v>
      </c>
      <c r="EA72" s="47">
        <f>(SUMPRODUCT(--(EA$9=Quarterly_kt!$B$9:FC$9),Quarterly_kt!$B72:FC72)/INDEX(Fuel_Properties!$B$31:$IV$42,MATCH("D_AvGas",Fuel_Properties!$B$31:$B$42,0),MATCH(YEAR(EA$9),Fuel_Properties!$B$31:$EI$31,0)))/158.987295</f>
        <v>0</v>
      </c>
      <c r="EB72" s="47">
        <f>(SUMPRODUCT(--(EB$9=Quarterly_kt!$B$9:FC$9),Quarterly_kt!$B72:FC72)/INDEX(Fuel_Properties!$B$31:$IV$42,MATCH("D_AvGas",Fuel_Properties!$B$31:$B$42,0),MATCH(YEAR(EB$9),Fuel_Properties!$B$31:$EI$31,0)))/158.987295</f>
        <v>0</v>
      </c>
      <c r="EC72" s="47">
        <f>(SUMPRODUCT(--(EC$9=Quarterly_kt!$B$9:FC$9),Quarterly_kt!$B72:FC72)/INDEX(Fuel_Properties!$B$31:$IV$42,MATCH("D_AvGas",Fuel_Properties!$B$31:$B$42,0),MATCH(YEAR(EC$9),Fuel_Properties!$B$31:$EI$31,0)))/158.987295</f>
        <v>0</v>
      </c>
      <c r="ED72" s="47">
        <f>(SUMPRODUCT(--(ED$9=Quarterly_kt!$B$9:FC$9),Quarterly_kt!$B72:FC72)/INDEX(Fuel_Properties!$B$31:$IV$42,MATCH("D_AvGas",Fuel_Properties!$B$31:$B$42,0),MATCH(YEAR(ED$9),Fuel_Properties!$B$31:$EI$31,0)))/158.987295</f>
        <v>0</v>
      </c>
      <c r="EE72" s="47">
        <f>(SUMPRODUCT(--(EE$9=Quarterly_kt!$B$9:FC$9),Quarterly_kt!$B72:FC72)/INDEX(Fuel_Properties!$B$31:$IV$42,MATCH("D_AvGas",Fuel_Properties!$B$31:$B$42,0),MATCH(YEAR(EE$9),Fuel_Properties!$B$31:$EI$31,0)))/158.987295</f>
        <v>-6.149256337023133E-3</v>
      </c>
      <c r="EF72" s="47">
        <f>(SUMPRODUCT(--(EF$9=Quarterly_kt!$B$9:FC$9),Quarterly_kt!$B72:FC72)/INDEX(Fuel_Properties!$B$31:$IV$42,MATCH("D_AvGas",Fuel_Properties!$B$31:$B$42,0),MATCH(YEAR(EF$9),Fuel_Properties!$B$31:$EI$31,0)))/158.987295</f>
        <v>0</v>
      </c>
      <c r="EG72" s="47">
        <f>(SUMPRODUCT(--(EG$9=Quarterly_kt!$B$9:FC$9),Quarterly_kt!$B72:FC72)/INDEX(Fuel_Properties!$B$31:$IV$42,MATCH("D_AvGas",Fuel_Properties!$B$31:$B$42,0),MATCH(YEAR(EG$9),Fuel_Properties!$B$31:$EI$31,0)))/158.987295</f>
        <v>0</v>
      </c>
      <c r="EH72" s="47">
        <f>(SUMPRODUCT(--(EH$9=Quarterly_kt!$B$9:FC$9),Quarterly_kt!$B72:FC72)/INDEX(Fuel_Properties!$B$31:$IV$42,MATCH("D_AvGas",Fuel_Properties!$B$31:$B$42,0),MATCH(YEAR(EH$9),Fuel_Properties!$B$31:$EI$31,0)))/158.987295</f>
        <v>0</v>
      </c>
      <c r="EI72" s="47">
        <f>(SUMPRODUCT(--(EI$9=Quarterly_kt!$B$9:FC$9),Quarterly_kt!$B72:FC72)/INDEX(Fuel_Properties!$B$31:$IV$42,MATCH("D_AvGas",Fuel_Properties!$B$31:$B$42,0),MATCH(YEAR(EI$9),Fuel_Properties!$B$31:$EI$31,0)))/158.987295</f>
        <v>0</v>
      </c>
      <c r="EJ72" s="47">
        <f>(SUMPRODUCT(--(EJ$9=Quarterly_kt!$B$9:FC$9),Quarterly_kt!$B72:FC72)/INDEX(Fuel_Properties!$B$31:$IV$42,MATCH("D_AvGas",Fuel_Properties!$B$31:$B$42,0),MATCH(YEAR(EJ$9),Fuel_Properties!$B$31:$EI$31,0)))/158.987295</f>
        <v>0</v>
      </c>
      <c r="EK72" s="47">
        <f>(SUMPRODUCT(--(EK$9=Quarterly_kt!$B$9:FC$9),Quarterly_kt!$B72:FC72)/INDEX(Fuel_Properties!$B$31:$IV$42,MATCH("D_AvGas",Fuel_Properties!$B$31:$B$42,0),MATCH(YEAR(EK$9),Fuel_Properties!$B$31:$EI$31,0)))/158.987295</f>
        <v>0</v>
      </c>
      <c r="EL72" s="47">
        <f>(SUMPRODUCT(--(EL$9=Quarterly_kt!$B$9:FC$9),Quarterly_kt!$B72:FC72)/INDEX(Fuel_Properties!$B$31:$IV$42,MATCH("D_AvGas",Fuel_Properties!$B$31:$B$42,0),MATCH(YEAR(EL$9),Fuel_Properties!$B$31:$EI$31,0)))/158.987295</f>
        <v>0</v>
      </c>
      <c r="EM72" s="47">
        <f>(SUMPRODUCT(--(EM$9=Quarterly_kt!$B$9:FC$9),Quarterly_kt!$B72:FC72)/INDEX(Fuel_Properties!$B$31:$IV$42,MATCH("D_AvGas",Fuel_Properties!$B$31:$B$42,0),MATCH(YEAR(EM$9),Fuel_Properties!$B$31:$EI$31,0)))/158.987295</f>
        <v>0</v>
      </c>
      <c r="EN72" s="47">
        <f>(SUMPRODUCT(--(EN$9=Quarterly_kt!$B$9:FC$9),Quarterly_kt!$B72:FC72)/INDEX(Fuel_Properties!$B$31:$IV$42,MATCH("D_AvGas",Fuel_Properties!$B$31:$B$42,0),MATCH(YEAR(EN$9),Fuel_Properties!$B$31:$EI$31,0)))/158.987295</f>
        <v>0</v>
      </c>
      <c r="EO72" s="47">
        <f>(SUMPRODUCT(--(EO$9=Quarterly_kt!$B$9:FC$9),Quarterly_kt!$B72:FC72)/INDEX(Fuel_Properties!$B$31:$IV$42,MATCH("D_AvGas",Fuel_Properties!$B$31:$B$42,0),MATCH(YEAR(EO$9),Fuel_Properties!$B$31:$EI$31,0)))/158.987295</f>
        <v>0</v>
      </c>
      <c r="EP72" s="47">
        <f>(SUMPRODUCT(--(EP$9=Quarterly_kt!$B$9:FC$9),Quarterly_kt!$B72:FC72)/INDEX(Fuel_Properties!$B$31:$IV$42,MATCH("D_AvGas",Fuel_Properties!$B$31:$B$42,0),MATCH(YEAR(EP$9),Fuel_Properties!$B$31:$EI$31,0)))/158.987295</f>
        <v>0</v>
      </c>
      <c r="EQ72" s="47">
        <f>(SUMPRODUCT(--(EQ$9=Quarterly_kt!$B$9:FC$9),Quarterly_kt!$B72:FC72)/INDEX(Fuel_Properties!$B$31:$IV$42,MATCH("D_AvGas",Fuel_Properties!$B$31:$B$42,0),MATCH(YEAR(EQ$9),Fuel_Properties!$B$31:$EI$31,0)))/158.987295</f>
        <v>0</v>
      </c>
      <c r="ER72" s="47">
        <f>(SUMPRODUCT(--(ER$9=Quarterly_kt!$B$9:FC$9),Quarterly_kt!$B72:FC72)/INDEX(Fuel_Properties!$B$31:$IV$42,MATCH("D_AvGas",Fuel_Properties!$B$31:$B$42,0),MATCH(YEAR(ER$9),Fuel_Properties!$B$31:$EI$31,0)))/158.987295</f>
        <v>0</v>
      </c>
      <c r="ES72" s="47">
        <f>(SUMPRODUCT(--(ES$9=Quarterly_kt!$B$9:FC$9),Quarterly_kt!$B72:FC72)/INDEX(Fuel_Properties!$B$31:$IV$42,MATCH("D_AvGas",Fuel_Properties!$B$31:$B$42,0),MATCH(YEAR(ES$9),Fuel_Properties!$B$31:$EI$31,0)))/158.987295</f>
        <v>0</v>
      </c>
      <c r="ET72" s="47">
        <f>(SUMPRODUCT(--(ET$9=Quarterly_kt!$B$9:FC$9),Quarterly_kt!$B72:FC72)/INDEX(Fuel_Properties!$B$31:$IV$42,MATCH("D_AvGas",Fuel_Properties!$B$31:$B$42,0),MATCH(YEAR(ET$9),Fuel_Properties!$B$31:$EI$31,0)))/158.987295</f>
        <v>0</v>
      </c>
      <c r="EU72" s="47">
        <f>(SUMPRODUCT(--(EU$9=Quarterly_kt!$B$9:FC$9),Quarterly_kt!$B72:FC72)/INDEX(Fuel_Properties!$B$31:$IV$42,MATCH("D_AvGas",Fuel_Properties!$B$31:$B$42,0),MATCH(YEAR(EU$9),Fuel_Properties!$B$31:$EI$31,0)))/158.987295</f>
        <v>0</v>
      </c>
      <c r="EV72" s="47">
        <f>(SUMPRODUCT(--(EV$9=Quarterly_kt!$B$9:FC$9),Quarterly_kt!$B72:FC72)/INDEX(Fuel_Properties!$B$31:$IV$42,MATCH("D_AvGas",Fuel_Properties!$B$31:$B$42,0),MATCH(YEAR(EV$9),Fuel_Properties!$B$31:$EI$31,0)))/158.987295</f>
        <v>0</v>
      </c>
      <c r="EW72" s="47">
        <f>(SUMPRODUCT(--(EW$9=Quarterly_kt!$B$9:FC$9),Quarterly_kt!$B72:FC72)/INDEX(Fuel_Properties!$B$31:$IV$42,MATCH("D_AvGas",Fuel_Properties!$B$31:$B$42,0),MATCH(YEAR(EW$9),Fuel_Properties!$B$31:$EI$31,0)))/158.987295</f>
        <v>0</v>
      </c>
      <c r="EX72" s="47">
        <f>(SUMPRODUCT(--(EX$9=Quarterly_kt!$B$9:FC$9),Quarterly_kt!$B72:FC72)/INDEX(Fuel_Properties!$B$31:$IV$42,MATCH("D_AvGas",Fuel_Properties!$B$31:$B$42,0),MATCH(YEAR(EX$9),Fuel_Properties!$B$31:$EI$31,0)))/158.987295</f>
        <v>0</v>
      </c>
      <c r="EY72" s="47">
        <f>(SUMPRODUCT(--(EY$9=Quarterly_kt!$B$9:FC$9),Quarterly_kt!$B72:FC72)/INDEX(Fuel_Properties!$B$31:$IV$42,MATCH("D_AvGas",Fuel_Properties!$B$31:$B$42,0),MATCH(YEAR(EY$9),Fuel_Properties!$B$31:$EI$31,0)))/158.987295</f>
        <v>-1.6075912995360477E-3</v>
      </c>
      <c r="EZ72" s="47">
        <f>(SUMPRODUCT(--(EZ$9=Quarterly_kt!$B$9:FC$9),Quarterly_kt!$B72:FC72)/INDEX(Fuel_Properties!$B$31:$IV$42,MATCH("D_AvGas",Fuel_Properties!$B$31:$B$42,0),MATCH(YEAR(EZ$9),Fuel_Properties!$B$31:$EI$31,0)))/158.987295</f>
        <v>0</v>
      </c>
      <c r="FA72" s="47">
        <f>(SUMPRODUCT(--(FA$9=Quarterly_kt!$B$9:FC$9),Quarterly_kt!$B72:FC72)/INDEX(Fuel_Properties!$B$31:$IV$42,MATCH("D_AvGas",Fuel_Properties!$B$31:$B$42,0),MATCH(YEAR(FA$9),Fuel_Properties!$B$31:$EI$31,0)))/158.987295</f>
        <v>0</v>
      </c>
      <c r="FB72" s="47">
        <f>(SUMPRODUCT(--(FB$9=Quarterly_kt!$B$9:FC$9),Quarterly_kt!$B72:FC72)/INDEX(Fuel_Properties!$B$31:$IV$42,MATCH("D_AvGas",Fuel_Properties!$B$31:$B$42,0),MATCH(YEAR(FB$9),Fuel_Properties!$B$31:$EI$31,0)))/158.987295</f>
        <v>-2.3367174080687909E-3</v>
      </c>
      <c r="FC72" s="47">
        <f>(SUMPRODUCT(--(FC$9=Quarterly_kt!$B$9:FC$9),Quarterly_kt!$B72:FC72)/INDEX(Fuel_Properties!$B$31:$IV$42,MATCH("D_AvGas",Fuel_Properties!$B$31:$B$42,0),MATCH(YEAR(FC$9),Fuel_Properties!$B$31:$EI$31,0)))/158.987295</f>
        <v>-1.8623462049270061E-3</v>
      </c>
      <c r="FD72" s="47">
        <f>(SUMPRODUCT(--(FD$9=Quarterly_kt!$B$9:FD$9),Quarterly_kt!$B72:FD72)/INDEX(Fuel_Properties!$B$31:$IV$42,MATCH("D_AvGas",Fuel_Properties!$B$31:$B$42,0),MATCH(YEAR(FD$9),Fuel_Properties!$B$31:$EI$31,0)))/158.987295</f>
        <v>-3.0307049089614013E-3</v>
      </c>
      <c r="FE72" s="47">
        <f>(SUMPRODUCT(--(FE$9=Quarterly_kt!$B$9:FF$9),Quarterly_kt!$B72:FF72)/INDEX(Fuel_Properties!$B$31:$IV$42,MATCH("D_AvGas",Fuel_Properties!$B$31:$B$42,0),MATCH(YEAR(FE$9),Fuel_Properties!$B$31:$EI$31,0)))/158.987295</f>
        <v>-3.4699375044630536E-3</v>
      </c>
      <c r="FF72" s="47">
        <f>(SUMPRODUCT(--(FF$9=Quarterly_kt!$B$9:FF$9),Quarterly_kt!$B72:FF72)/INDEX(Fuel_Properties!$B$31:$IV$42,MATCH("D_AvGas",Fuel_Properties!$B$31:$B$42,0),MATCH(YEAR(FF$9),Fuel_Properties!$B$31:$EI$31,0)))/158.987295</f>
        <v>-2.0907471545878651E-3</v>
      </c>
      <c r="FG72" s="47">
        <f>(SUMPRODUCT(--(FG$9=Quarterly_kt!$B$9:FG$9),Quarterly_kt!$B72:FG72)/INDEX(Fuel_Properties!$B$31:$IV$42,MATCH("D_AvGas",Fuel_Properties!$B$31:$B$42,0),MATCH(YEAR(FG$9),Fuel_Properties!$B$31:$EI$31,0)))/158.987295</f>
        <v>-9.9530106140674427E-3</v>
      </c>
      <c r="FH72" s="47">
        <f>(SUMPRODUCT(--(FH$9=Quarterly_kt!$B$9:FI$9),Quarterly_kt!$B72:FI72)/INDEX(Fuel_Properties!$B$31:$IV$42,MATCH("D_AvGas",Fuel_Properties!$B$31:$B$42,0),MATCH(YEAR(FH$9),Fuel_Properties!$B$31:$EI$31,0)))/158.987295</f>
        <v>-1.8711308568370392E-3</v>
      </c>
      <c r="FI72" s="47">
        <f>(SUMPRODUCT(--(FI$9=Quarterly_kt!$B$9:FI$9),Quarterly_kt!$B72:FI72)/INDEX(Fuel_Properties!$B$31:$IV$42,MATCH("D_AvGas",Fuel_Properties!$B$31:$B$42,0),MATCH(YEAR(FI$9),Fuel_Properties!$B$31:$EI$31,0)))/158.987295</f>
        <v>-3.7071231060339469E-3</v>
      </c>
      <c r="FJ72" s="47">
        <f>(SUMPRODUCT(--(FJ$9=Quarterly_kt!$B$9:FJ$9),Quarterly_kt!$B72:FJ72)/INDEX(Fuel_Properties!$B$31:$IV$42,MATCH("D_AvGas",Fuel_Properties!$B$31:$B$42,0),MATCH(YEAR(FJ$9),Fuel_Properties!$B$31:$EI$31,0)))/158.987295</f>
        <v>-9.0745454230641374E-3</v>
      </c>
      <c r="FK72" s="47">
        <f>(SUMPRODUCT(--(FK$9=Quarterly_kt!$B$9:FL$9),Quarterly_kt!$B72:FL72)/INDEX(Fuel_Properties!$B$31:$IV$42,MATCH("D_AvGas",Fuel_Properties!$B$31:$B$42,0),MATCH(YEAR(FK$9),Fuel_Properties!$B$31:$EI$31,0)))/158.987295</f>
        <v>-3.0307049089614018E-3</v>
      </c>
      <c r="FL72" s="47">
        <f>(SUMPRODUCT(--(FL$9=Quarterly_kt!$B$9:FL$9),Quarterly_kt!$B72:FL72)/INDEX(Fuel_Properties!$B$31:$IV$42,MATCH("D_AvGas",Fuel_Properties!$B$31:$B$42,0),MATCH(YEAR(FL$9),Fuel_Properties!$B$31:$EI$31,0)))/158.987295</f>
        <v>-3.9003854480546734E-3</v>
      </c>
      <c r="FM72" s="47">
        <f>(SUMPRODUCT(--(FM$9=Quarterly_kt!$B$9:FM$9),Quarterly_kt!$B72:FM72)/INDEX(Fuel_Properties!$B$31:$IV$42,MATCH("D_AvGas",Fuel_Properties!$B$31:$B$42,0),MATCH(YEAR(FM$9),Fuel_Properties!$B$31:$EI$31,0)))/158.987295</f>
        <v>-7.8798327632996438E-3</v>
      </c>
      <c r="FN72" s="47">
        <f>(SUMPRODUCT(--(FN$9=Quarterly_kt!$B$9:FN$9),Quarterly_kt!$B72:FN72)/INDEX(Fuel_Properties!$B$31:$IV$42,MATCH("D_AvGas",Fuel_Properties!$B$31:$B$42,0),MATCH(YEAR(FN$9),Fuel_Properties!$B$31:$EI$31,0)))/158.987295</f>
        <v>-7.7744169403792477E-3</v>
      </c>
      <c r="FO72" s="47">
        <f>(SUMPRODUCT(--(FO$9=Quarterly_kt!$B$9:FO$9),Quarterly_kt!$B72:FO72)/INDEX(Fuel_Properties!$B$31:$IV$42,MATCH("D_AvGas",Fuel_Properties!$B$31:$B$42,0),MATCH(YEAR(FO$9),Fuel_Properties!$B$31:$EI$31,0)))/158.987295</f>
        <v>-6.1580409889331663E-3</v>
      </c>
      <c r="FP72" s="47">
        <f>(SUMPRODUCT(--(FP$9=Quarterly_kt!$B$9:FP$9),Quarterly_kt!$B72:FP72)/INDEX(Fuel_Properties!$B$31:$IV$42,MATCH("D_AvGas",Fuel_Properties!$B$31:$B$42,0),MATCH(YEAR(FP$9),Fuel_Properties!$B$31:$EI$31,0)))/158.987295</f>
        <v>-7.7217090289190488E-3</v>
      </c>
      <c r="FQ72" s="47">
        <f>(SUMPRODUCT(--(FQ$9=Quarterly_kt!$B$9:FQ$9),Quarterly_kt!$B72:FQ72)/INDEX(Fuel_Properties!$B$31:$IV$42,MATCH("D_AvGas",Fuel_Properties!$B$31:$B$42,0),MATCH(YEAR(FQ$9),Fuel_Properties!$B$31:$EI$31,0)))/158.987295</f>
        <v>-8.2751420992511291E-3</v>
      </c>
      <c r="FR72" s="47">
        <f>(SUMPRODUCT(--(FR$9=Quarterly_kt!$B$9:FR$9),Quarterly_kt!$B72:FR72)/INDEX(Fuel_Properties!$B$31:$IV$42,MATCH("D_AvGas",Fuel_Properties!$B$31:$B$42,0),MATCH(YEAR(FR$9),Fuel_Properties!$B$31:$EI$31,0)))/158.987295</f>
        <v>-7.1120845109811474E-3</v>
      </c>
      <c r="FS72" s="47">
        <f>(SUMPRODUCT(--(FS$9=Quarterly_kt!$B$9:FS$9),Quarterly_kt!$B72:FS72)/INDEX(Fuel_Properties!$B$31:$IV$42,MATCH("D_AvGas",Fuel_Properties!$B$31:$B$42,0),MATCH(YEAR(FS$9),Fuel_Properties!$B$31:$EI$31,0)))/158.987295</f>
        <v>-7.7452294073290483E-3</v>
      </c>
      <c r="FT72" s="47">
        <f>(SUMPRODUCT(--(FT$9=Quarterly_kt!$B$9:FT$9),Quarterly_kt!$B72:FT72)/INDEX(Fuel_Properties!$B$31:$IV$42,MATCH("D_AvGas",Fuel_Properties!$B$31:$B$42,0),MATCH(YEAR(FT$9),Fuel_Properties!$B$31:$EI$31,0)))/158.987295</f>
        <v>-5.1888714558701596E-3</v>
      </c>
      <c r="FU72" s="47">
        <f>(SUMPRODUCT(--(FU$9=Quarterly_kt!$B$9:FU$9),Quarterly_kt!$B72:FU72)/INDEX(Fuel_Properties!$B$31:$IV$42,MATCH("D_AvGas",Fuel_Properties!$B$31:$B$42,0),MATCH(YEAR(FU$9),Fuel_Properties!$B$31:$EI$31,0)))/158.987295</f>
        <v>-1.7408309261441298E-3</v>
      </c>
      <c r="FV72" s="47">
        <f>(SUMPRODUCT(--(FV$9=Quarterly_kt!$B$9:FV$9),Quarterly_kt!$B72:FV72)/INDEX(Fuel_Properties!$B$31:$IV$42,MATCH("D_AvGas",Fuel_Properties!$B$31:$B$42,0),MATCH(YEAR(FV$9),Fuel_Properties!$B$31:$EI$31,0)))/158.987295</f>
        <v>-3.5138607640132122E-3</v>
      </c>
    </row>
    <row r="73" spans="1:178" ht="15" x14ac:dyDescent="0.25">
      <c r="A73" s="50" t="s">
        <v>45</v>
      </c>
      <c r="B73" s="47">
        <f>(SUMPRODUCT(--(B$9=Quarterly_kt!$B$9:FC$9),Quarterly_kt!$B73:FC73)/INDEX(Fuel_Properties!$B$31:$IV$42,MATCH("D_Kerosene",Fuel_Properties!$B$31:$B$42,0),MATCH(YEAR(B$9),Fuel_Properties!$B$31:$EI$31,0)))/158.987295</f>
        <v>8.4369669813907731E-3</v>
      </c>
      <c r="C73" s="47">
        <f>(SUMPRODUCT(--(C$9=Quarterly_kt!$B$9:FC$9),Quarterly_kt!$B73:FC73)/INDEX(Fuel_Properties!$B$31:$IV$42,MATCH("D_Kerosene",Fuel_Properties!$B$31:$B$42,0),MATCH(YEAR(C$9),Fuel_Properties!$B$31:$EI$31,0)))/158.987295</f>
        <v>5.4916114315958853E-3</v>
      </c>
      <c r="D73" s="47">
        <f>(SUMPRODUCT(--(D$9=Quarterly_kt!$B$9:FC$9),Quarterly_kt!$B73:FC73)/INDEX(Fuel_Properties!$B$31:$IV$42,MATCH("D_Kerosene",Fuel_Properties!$B$31:$B$42,0),MATCH(YEAR(D$9),Fuel_Properties!$B$31:$EI$31,0)))/158.987295</f>
        <v>1.3457640804753878E-2</v>
      </c>
      <c r="E73" s="47">
        <f>(SUMPRODUCT(--(E$9=Quarterly_kt!$B$9:FC$9),Quarterly_kt!$B73:FC73)/INDEX(Fuel_Properties!$B$31:$IV$42,MATCH("D_Kerosene",Fuel_Properties!$B$31:$B$42,0),MATCH(YEAR(E$9),Fuel_Properties!$B$31:$EI$31,0)))/158.987295</f>
        <v>-8.9158865829834406E-3</v>
      </c>
      <c r="F73" s="47">
        <f>(SUMPRODUCT(--(F$9=Quarterly_kt!$B$9:FC$9),Quarterly_kt!$B73:FC73)/INDEX(Fuel_Properties!$B$31:$IV$42,MATCH("D_Kerosene",Fuel_Properties!$B$31:$B$42,0),MATCH(YEAR(F$9),Fuel_Properties!$B$31:$EI$31,0)))/158.987295</f>
        <v>4.0229246533783824E-3</v>
      </c>
      <c r="G73" s="47">
        <f>(SUMPRODUCT(--(G$9=Quarterly_kt!$B$9:FC$9),Quarterly_kt!$B73:FC73)/INDEX(Fuel_Properties!$B$31:$IV$42,MATCH("D_Kerosene",Fuel_Properties!$B$31:$B$42,0),MATCH(YEAR(G$9),Fuel_Properties!$B$31:$EI$31,0)))/158.987295</f>
        <v>1.1573890371822724E-3</v>
      </c>
      <c r="H73" s="47">
        <f>(SUMPRODUCT(--(H$9=Quarterly_kt!$B$9:FC$9),Quarterly_kt!$B73:FC73)/INDEX(Fuel_Properties!$B$31:$IV$42,MATCH("D_Kerosene",Fuel_Properties!$B$31:$B$42,0),MATCH(YEAR(H$9),Fuel_Properties!$B$31:$EI$31,0)))/158.987295</f>
        <v>3.1656585665275128E-2</v>
      </c>
      <c r="I73" s="47">
        <f>(SUMPRODUCT(--(I$9=Quarterly_kt!$B$9:FC$9),Quarterly_kt!$B73:FC73)/INDEX(Fuel_Properties!$B$31:$IV$42,MATCH("D_Kerosene",Fuel_Properties!$B$31:$B$42,0),MATCH(YEAR(I$9),Fuel_Properties!$B$31:$EI$31,0)))/158.987295</f>
        <v>4.2144924940154486E-3</v>
      </c>
      <c r="J73" s="47">
        <f>(SUMPRODUCT(--(J$9=Quarterly_kt!$B$9:FC$9),Quarterly_kt!$B73:FC73)/INDEX(Fuel_Properties!$B$31:$IV$42,MATCH("D_Kerosene",Fuel_Properties!$B$31:$B$42,0),MATCH(YEAR(J$9),Fuel_Properties!$B$31:$EI$31,0)))/158.987295</f>
        <v>0</v>
      </c>
      <c r="K73" s="47">
        <f>(SUMPRODUCT(--(K$9=Quarterly_kt!$B$9:FC$9),Quarterly_kt!$B73:FC73)/INDEX(Fuel_Properties!$B$31:$IV$42,MATCH("D_Kerosene",Fuel_Properties!$B$31:$B$42,0),MATCH(YEAR(K$9),Fuel_Properties!$B$31:$EI$31,0)))/158.987295</f>
        <v>0</v>
      </c>
      <c r="L73" s="47">
        <f>(SUMPRODUCT(--(L$9=Quarterly_kt!$B$9:FC$9),Quarterly_kt!$B73:FC73)/INDEX(Fuel_Properties!$B$31:$IV$42,MATCH("D_Kerosene",Fuel_Properties!$B$31:$B$42,0),MATCH(YEAR(L$9),Fuel_Properties!$B$31:$EI$31,0)))/158.987295</f>
        <v>0</v>
      </c>
      <c r="M73" s="47">
        <f>(SUMPRODUCT(--(M$9=Quarterly_kt!$B$9:FC$9),Quarterly_kt!$B73:FC73)/INDEX(Fuel_Properties!$B$31:$IV$42,MATCH("D_Kerosene",Fuel_Properties!$B$31:$B$42,0),MATCH(YEAR(M$9),Fuel_Properties!$B$31:$EI$31,0)))/158.987295</f>
        <v>0</v>
      </c>
      <c r="N73" s="47">
        <f>(SUMPRODUCT(--(N$9=Quarterly_kt!$B$9:FC$9),Quarterly_kt!$B73:FC73)/INDEX(Fuel_Properties!$B$31:$IV$42,MATCH("D_Kerosene",Fuel_Properties!$B$31:$B$42,0),MATCH(YEAR(N$9),Fuel_Properties!$B$31:$EI$31,0)))/158.987295</f>
        <v>0</v>
      </c>
      <c r="O73" s="47">
        <f>(SUMPRODUCT(--(O$9=Quarterly_kt!$B$9:FC$9),Quarterly_kt!$B73:FC73)/INDEX(Fuel_Properties!$B$31:$IV$42,MATCH("D_Kerosene",Fuel_Properties!$B$31:$B$42,0),MATCH(YEAR(O$9),Fuel_Properties!$B$31:$EI$31,0)))/158.987295</f>
        <v>0</v>
      </c>
      <c r="P73" s="47">
        <f>(SUMPRODUCT(--(P$9=Quarterly_kt!$B$9:FC$9),Quarterly_kt!$B73:FC73)/INDEX(Fuel_Properties!$B$31:$IV$42,MATCH("D_Kerosene",Fuel_Properties!$B$31:$B$42,0),MATCH(YEAR(P$9),Fuel_Properties!$B$31:$EI$31,0)))/158.987295</f>
        <v>0</v>
      </c>
      <c r="Q73" s="47">
        <f>(SUMPRODUCT(--(Q$9=Quarterly_kt!$B$9:FC$9),Quarterly_kt!$B73:FC73)/INDEX(Fuel_Properties!$B$31:$IV$42,MATCH("D_Kerosene",Fuel_Properties!$B$31:$B$42,0),MATCH(YEAR(Q$9),Fuel_Properties!$B$31:$EI$31,0)))/158.987295</f>
        <v>0</v>
      </c>
      <c r="R73" s="47">
        <f>(SUMPRODUCT(--(R$9=Quarterly_kt!$B$9:FC$9),Quarterly_kt!$B73:FC73)/INDEX(Fuel_Properties!$B$31:$IV$42,MATCH("D_Kerosene",Fuel_Properties!$B$31:$B$42,0),MATCH(YEAR(R$9),Fuel_Properties!$B$31:$EI$31,0)))/158.987295</f>
        <v>0</v>
      </c>
      <c r="S73" s="47">
        <f>(SUMPRODUCT(--(S$9=Quarterly_kt!$B$9:FC$9),Quarterly_kt!$B73:FC73)/INDEX(Fuel_Properties!$B$31:$IV$42,MATCH("D_Kerosene",Fuel_Properties!$B$31:$B$42,0),MATCH(YEAR(S$9),Fuel_Properties!$B$31:$EI$31,0)))/158.987295</f>
        <v>0</v>
      </c>
      <c r="T73" s="47">
        <f>(SUMPRODUCT(--(T$9=Quarterly_kt!$B$9:FC$9),Quarterly_kt!$B73:FC73)/INDEX(Fuel_Properties!$B$31:$IV$42,MATCH("D_Kerosene",Fuel_Properties!$B$31:$B$42,0),MATCH(YEAR(T$9),Fuel_Properties!$B$31:$EI$31,0)))/158.987295</f>
        <v>0</v>
      </c>
      <c r="U73" s="47">
        <f>(SUMPRODUCT(--(U$9=Quarterly_kt!$B$9:FC$9),Quarterly_kt!$B73:FC73)/INDEX(Fuel_Properties!$B$31:$IV$42,MATCH("D_Kerosene",Fuel_Properties!$B$31:$B$42,0),MATCH(YEAR(U$9),Fuel_Properties!$B$31:$EI$31,0)))/158.987295</f>
        <v>0</v>
      </c>
      <c r="V73" s="47">
        <f>(SUMPRODUCT(--(V$9=Quarterly_kt!$B$9:FC$9),Quarterly_kt!$B73:FC73)/INDEX(Fuel_Properties!$B$31:$IV$42,MATCH("D_Kerosene",Fuel_Properties!$B$31:$B$42,0),MATCH(YEAR(V$9),Fuel_Properties!$B$31:$EI$31,0)))/158.987295</f>
        <v>2.3945980079633229E-5</v>
      </c>
      <c r="W73" s="47">
        <f>(SUMPRODUCT(--(W$9=Quarterly_kt!$B$9:FC$9),Quarterly_kt!$B73:FC73)/INDEX(Fuel_Properties!$B$31:$IV$42,MATCH("D_Kerosene",Fuel_Properties!$B$31:$B$42,0),MATCH(YEAR(W$9),Fuel_Properties!$B$31:$EI$31,0)))/158.987295</f>
        <v>2.3945980079633229E-5</v>
      </c>
      <c r="X73" s="47">
        <f>(SUMPRODUCT(--(X$9=Quarterly_kt!$B$9:FC$9),Quarterly_kt!$B73:FC73)/INDEX(Fuel_Properties!$B$31:$IV$42,MATCH("D_Kerosene",Fuel_Properties!$B$31:$B$42,0),MATCH(YEAR(X$9),Fuel_Properties!$B$31:$EI$31,0)))/158.987295</f>
        <v>0</v>
      </c>
      <c r="Y73" s="47">
        <f>(SUMPRODUCT(--(Y$9=Quarterly_kt!$B$9:FC$9),Quarterly_kt!$B73:FC73)/INDEX(Fuel_Properties!$B$31:$IV$42,MATCH("D_Kerosene",Fuel_Properties!$B$31:$B$42,0),MATCH(YEAR(Y$9),Fuel_Properties!$B$31:$EI$31,0)))/158.987295</f>
        <v>1.6762186055743262E-4</v>
      </c>
      <c r="Z73" s="47">
        <f>(SUMPRODUCT(--(Z$9=Quarterly_kt!$B$9:FC$9),Quarterly_kt!$B73:FC73)/INDEX(Fuel_Properties!$B$31:$IV$42,MATCH("D_Kerosene",Fuel_Properties!$B$31:$B$42,0),MATCH(YEAR(Z$9),Fuel_Properties!$B$31:$EI$31,0)))/158.987295</f>
        <v>4.7891960159266459E-5</v>
      </c>
      <c r="AA73" s="47">
        <f>(SUMPRODUCT(--(AA$9=Quarterly_kt!$B$9:FC$9),Quarterly_kt!$B73:FC73)/INDEX(Fuel_Properties!$B$31:$IV$42,MATCH("D_Kerosene",Fuel_Properties!$B$31:$B$42,0),MATCH(YEAR(AA$9),Fuel_Properties!$B$31:$EI$31,0)))/158.987295</f>
        <v>1.7560385391731032E-4</v>
      </c>
      <c r="AB73" s="47">
        <f>(SUMPRODUCT(--(AB$9=Quarterly_kt!$B$9:FC$9),Quarterly_kt!$B73:FC73)/INDEX(Fuel_Properties!$B$31:$IV$42,MATCH("D_Kerosene",Fuel_Properties!$B$31:$B$42,0),MATCH(YEAR(AB$9),Fuel_Properties!$B$31:$EI$31,0)))/158.987295</f>
        <v>0</v>
      </c>
      <c r="AC73" s="47">
        <f>(SUMPRODUCT(--(AC$9=Quarterly_kt!$B$9:FC$9),Quarterly_kt!$B73:FC73)/INDEX(Fuel_Properties!$B$31:$IV$42,MATCH("D_Kerosene",Fuel_Properties!$B$31:$B$42,0),MATCH(YEAR(AC$9),Fuel_Properties!$B$31:$EI$31,0)))/158.987295</f>
        <v>-1.5963986719755486E-5</v>
      </c>
      <c r="AD73" s="47">
        <f>(SUMPRODUCT(--(AD$9=Quarterly_kt!$B$9:FC$9),Quarterly_kt!$B73:FC73)/INDEX(Fuel_Properties!$B$31:$IV$42,MATCH("D_Kerosene",Fuel_Properties!$B$31:$B$42,0),MATCH(YEAR(AD$9),Fuel_Properties!$B$31:$EI$31,0)))/158.987295</f>
        <v>1.3569388711792165E-4</v>
      </c>
      <c r="AE73" s="47">
        <f>(SUMPRODUCT(--(AE$9=Quarterly_kt!$B$9:FC$9),Quarterly_kt!$B73:FC73)/INDEX(Fuel_Properties!$B$31:$IV$42,MATCH("D_Kerosene",Fuel_Properties!$B$31:$B$42,0),MATCH(YEAR(AE$9),Fuel_Properties!$B$31:$EI$31,0)))/158.987295</f>
        <v>4.1266905670567936E-3</v>
      </c>
      <c r="AF73" s="47">
        <f>(SUMPRODUCT(--(AF$9=Quarterly_kt!$B$9:FC$9),Quarterly_kt!$B73:FC73)/INDEX(Fuel_Properties!$B$31:$IV$42,MATCH("D_Kerosene",Fuel_Properties!$B$31:$B$42,0),MATCH(YEAR(AF$9),Fuel_Properties!$B$31:$EI$31,0)))/158.987295</f>
        <v>1.0536231235038621E-3</v>
      </c>
      <c r="AG73" s="47">
        <f>(SUMPRODUCT(--(AG$9=Quarterly_kt!$B$9:FC$9),Quarterly_kt!$B73:FC73)/INDEX(Fuel_Properties!$B$31:$IV$42,MATCH("D_Kerosene",Fuel_Properties!$B$31:$B$42,0),MATCH(YEAR(AG$9),Fuel_Properties!$B$31:$EI$31,0)))/158.987295</f>
        <v>1.5963986719755473E-5</v>
      </c>
      <c r="AH73" s="47">
        <f>(SUMPRODUCT(--(AH$9=Quarterly_kt!$B$9:FC$9),Quarterly_kt!$B73:FC73)/INDEX(Fuel_Properties!$B$31:$IV$42,MATCH("D_Kerosene",Fuel_Properties!$B$31:$B$42,0),MATCH(YEAR(AH$9),Fuel_Properties!$B$31:$EI$31,0)))/158.987295</f>
        <v>-1.59639867197555E-4</v>
      </c>
      <c r="AI73" s="47">
        <f>(SUMPRODUCT(--(AI$9=Quarterly_kt!$B$9:FC$9),Quarterly_kt!$B73:FC73)/INDEX(Fuel_Properties!$B$31:$IV$42,MATCH("D_Kerosene",Fuel_Properties!$B$31:$B$42,0),MATCH(YEAR(AI$9),Fuel_Properties!$B$31:$EI$31,0)))/158.987295</f>
        <v>1.8119124926922478E-3</v>
      </c>
      <c r="AJ73" s="47">
        <f>(SUMPRODUCT(--(AJ$9=Quarterly_kt!$B$9:FC$9),Quarterly_kt!$B73:FC73)/INDEX(Fuel_Properties!$B$31:$IV$42,MATCH("D_Kerosene",Fuel_Properties!$B$31:$B$42,0),MATCH(YEAR(AJ$9),Fuel_Properties!$B$31:$EI$31,0)))/158.987295</f>
        <v>0</v>
      </c>
      <c r="AK73" s="47">
        <f>(SUMPRODUCT(--(AK$9=Quarterly_kt!$B$9:FC$9),Quarterly_kt!$B73:FC73)/INDEX(Fuel_Properties!$B$31:$IV$42,MATCH("D_Kerosene",Fuel_Properties!$B$31:$B$42,0),MATCH(YEAR(AK$9),Fuel_Properties!$B$31:$EI$31,0)))/158.987295</f>
        <v>4.9488358831242005E-4</v>
      </c>
      <c r="AL73" s="47">
        <f>(SUMPRODUCT(--(AL$9=Quarterly_kt!$B$9:FC$9),Quarterly_kt!$B73:FC73)/INDEX(Fuel_Properties!$B$31:$IV$42,MATCH("D_Kerosene",Fuel_Properties!$B$31:$B$42,0),MATCH(YEAR(AL$9),Fuel_Properties!$B$31:$EI$31,0)))/158.987295</f>
        <v>5.5873953519144195E-5</v>
      </c>
      <c r="AM73" s="47">
        <f>(SUMPRODUCT(--(AM$9=Quarterly_kt!$B$9:FC$9),Quarterly_kt!$B73:FC73)/INDEX(Fuel_Properties!$B$31:$IV$42,MATCH("D_Kerosene",Fuel_Properties!$B$31:$B$42,0),MATCH(YEAR(AM$9),Fuel_Properties!$B$31:$EI$31,0)))/158.987295</f>
        <v>-7.9819933598777431E-6</v>
      </c>
      <c r="AN73" s="47">
        <f>(SUMPRODUCT(--(AN$9=Quarterly_kt!$B$9:FC$9),Quarterly_kt!$B73:FC73)/INDEX(Fuel_Properties!$B$31:$IV$42,MATCH("D_Kerosene",Fuel_Properties!$B$31:$B$42,0),MATCH(YEAR(AN$9),Fuel_Properties!$B$31:$EI$31,0)))/158.987295</f>
        <v>0</v>
      </c>
      <c r="AO73" s="47">
        <f>(SUMPRODUCT(--(AO$9=Quarterly_kt!$B$9:FC$9),Quarterly_kt!$B73:FC73)/INDEX(Fuel_Properties!$B$31:$IV$42,MATCH("D_Kerosene",Fuel_Properties!$B$31:$B$42,0),MATCH(YEAR(AO$9),Fuel_Properties!$B$31:$EI$31,0)))/158.987295</f>
        <v>0</v>
      </c>
      <c r="AP73" s="47">
        <f>(SUMPRODUCT(--(AP$9=Quarterly_kt!$B$9:FC$9),Quarterly_kt!$B73:FC73)/INDEX(Fuel_Properties!$B$31:$IV$42,MATCH("D_Kerosene",Fuel_Properties!$B$31:$B$42,0),MATCH(YEAR(AP$9),Fuel_Properties!$B$31:$EI$31,0)))/158.987295</f>
        <v>0</v>
      </c>
      <c r="AQ73" s="47">
        <f>(SUMPRODUCT(--(AQ$9=Quarterly_kt!$B$9:FC$9),Quarterly_kt!$B73:FC73)/INDEX(Fuel_Properties!$B$31:$IV$42,MATCH("D_Kerosene",Fuel_Properties!$B$31:$B$42,0),MATCH(YEAR(AQ$9),Fuel_Properties!$B$31:$EI$31,0)))/158.987295</f>
        <v>0</v>
      </c>
      <c r="AR73" s="47">
        <f>(SUMPRODUCT(--(AR$9=Quarterly_kt!$B$9:FC$9),Quarterly_kt!$B73:FC73)/INDEX(Fuel_Properties!$B$31:$IV$42,MATCH("D_Kerosene",Fuel_Properties!$B$31:$B$42,0),MATCH(YEAR(AR$9),Fuel_Properties!$B$31:$EI$31,0)))/158.987295</f>
        <v>0</v>
      </c>
      <c r="AS73" s="47">
        <f>(SUMPRODUCT(--(AS$9=Quarterly_kt!$B$9:FC$9),Quarterly_kt!$B73:FC73)/INDEX(Fuel_Properties!$B$31:$IV$42,MATCH("D_Kerosene",Fuel_Properties!$B$31:$B$42,0),MATCH(YEAR(AS$9),Fuel_Properties!$B$31:$EI$31,0)))/158.987295</f>
        <v>0</v>
      </c>
      <c r="AT73" s="47">
        <f>(SUMPRODUCT(--(AT$9=Quarterly_kt!$B$9:FC$9),Quarterly_kt!$B73:FC73)/INDEX(Fuel_Properties!$B$31:$IV$42,MATCH("D_Kerosene",Fuel_Properties!$B$31:$B$42,0),MATCH(YEAR(AT$9),Fuel_Properties!$B$31:$EI$31,0)))/158.987295</f>
        <v>0</v>
      </c>
      <c r="AU73" s="47">
        <f>(SUMPRODUCT(--(AU$9=Quarterly_kt!$B$9:FC$9),Quarterly_kt!$B73:FC73)/INDEX(Fuel_Properties!$B$31:$IV$42,MATCH("D_Kerosene",Fuel_Properties!$B$31:$B$42,0),MATCH(YEAR(AU$9),Fuel_Properties!$B$31:$EI$31,0)))/158.987295</f>
        <v>0</v>
      </c>
      <c r="AV73" s="47">
        <f>(SUMPRODUCT(--(AV$9=Quarterly_kt!$B$9:FC$9),Quarterly_kt!$B73:FC73)/INDEX(Fuel_Properties!$B$31:$IV$42,MATCH("D_Kerosene",Fuel_Properties!$B$31:$B$42,0),MATCH(YEAR(AV$9),Fuel_Properties!$B$31:$EI$31,0)))/158.987295</f>
        <v>-9.6342659853724377E-3</v>
      </c>
      <c r="AW73" s="47">
        <f>(SUMPRODUCT(--(AW$9=Quarterly_kt!$B$9:FC$9),Quarterly_kt!$B73:FC73)/INDEX(Fuel_Properties!$B$31:$IV$42,MATCH("D_Kerosene",Fuel_Properties!$B$31:$B$42,0),MATCH(YEAR(AW$9),Fuel_Properties!$B$31:$EI$31,0)))/158.987295</f>
        <v>0</v>
      </c>
      <c r="AX73" s="47">
        <f>(SUMPRODUCT(--(AX$9=Quarterly_kt!$B$9:FC$9),Quarterly_kt!$B73:FC73)/INDEX(Fuel_Properties!$B$31:$IV$42,MATCH("D_Kerosene",Fuel_Properties!$B$31:$B$42,0),MATCH(YEAR(AX$9),Fuel_Properties!$B$31:$EI$31,0)))/158.987295</f>
        <v>0</v>
      </c>
      <c r="AY73" s="47">
        <f>(SUMPRODUCT(--(AY$9=Quarterly_kt!$B$9:FC$9),Quarterly_kt!$B73:FC73)/INDEX(Fuel_Properties!$B$31:$IV$42,MATCH("D_Kerosene",Fuel_Properties!$B$31:$B$42,0),MATCH(YEAR(AY$9),Fuel_Properties!$B$31:$EI$31,0)))/158.987295</f>
        <v>-2.3945980079633229E-5</v>
      </c>
      <c r="AZ73" s="47">
        <f>(SUMPRODUCT(--(AZ$9=Quarterly_kt!$B$9:FC$9),Quarterly_kt!$B73:FC73)/INDEX(Fuel_Properties!$B$31:$IV$42,MATCH("D_Kerosene",Fuel_Properties!$B$31:$B$42,0),MATCH(YEAR(AZ$9),Fuel_Properties!$B$31:$EI$31,0)))/158.987295</f>
        <v>-9.5783920318532917E-5</v>
      </c>
      <c r="BA73" s="47">
        <f>(SUMPRODUCT(--(BA$9=Quarterly_kt!$B$9:FC$9),Quarterly_kt!$B73:FC73)/INDEX(Fuel_Properties!$B$31:$IV$42,MATCH("D_Kerosene",Fuel_Properties!$B$31:$B$42,0),MATCH(YEAR(BA$9),Fuel_Properties!$B$31:$EI$31,0)))/158.987295</f>
        <v>-2.9533375431547586E-4</v>
      </c>
      <c r="BB73" s="47">
        <f>(SUMPRODUCT(--(BB$9=Quarterly_kt!$B$9:FC$9),Quarterly_kt!$B73:FC73)/INDEX(Fuel_Properties!$B$31:$IV$42,MATCH("D_Kerosene",Fuel_Properties!$B$31:$B$42,0),MATCH(YEAR(BB$9),Fuel_Properties!$B$31:$EI$31,0)))/158.987295</f>
        <v>8.7801926958654808E-5</v>
      </c>
      <c r="BC73" s="47">
        <f>(SUMPRODUCT(--(BC$9=Quarterly_kt!$B$9:FC$9),Quarterly_kt!$B73:FC73)/INDEX(Fuel_Properties!$B$31:$IV$42,MATCH("D_Kerosene",Fuel_Properties!$B$31:$B$42,0),MATCH(YEAR(BC$9),Fuel_Properties!$B$31:$EI$31,0)))/158.987295</f>
        <v>-7.343433891087521E-4</v>
      </c>
      <c r="BD73" s="47">
        <f>(SUMPRODUCT(--(BD$9=Quarterly_kt!$B$9:FC$9),Quarterly_kt!$B73:FC73)/INDEX(Fuel_Properties!$B$31:$IV$42,MATCH("D_Kerosene",Fuel_Properties!$B$31:$B$42,0),MATCH(YEAR(BD$9),Fuel_Properties!$B$31:$EI$31,0)))/158.987295</f>
        <v>-2.7936976759572034E-4</v>
      </c>
      <c r="BE73" s="47">
        <f>(SUMPRODUCT(--(BE$9=Quarterly_kt!$B$9:FC$9),Quarterly_kt!$B73:FC73)/INDEX(Fuel_Properties!$B$31:$IV$42,MATCH("D_Kerosene",Fuel_Properties!$B$31:$B$42,0),MATCH(YEAR(BE$9),Fuel_Properties!$B$31:$EI$31,0)))/158.987295</f>
        <v>1.7560385391731005E-4</v>
      </c>
      <c r="BF73" s="47">
        <f>(SUMPRODUCT(--(BF$9=Quarterly_kt!$B$9:FC$9),Quarterly_kt!$B73:FC73)/INDEX(Fuel_Properties!$B$31:$IV$42,MATCH("D_Kerosene",Fuel_Properties!$B$31:$B$42,0),MATCH(YEAR(BF$9),Fuel_Properties!$B$31:$EI$31,0)))/158.987295</f>
        <v>1.915678406370651E-4</v>
      </c>
      <c r="BG73" s="47">
        <f>(SUMPRODUCT(--(BG$9=Quarterly_kt!$B$9:FC$9),Quarterly_kt!$B73:FC73)/INDEX(Fuel_Properties!$B$31:$IV$42,MATCH("D_Kerosene",Fuel_Properties!$B$31:$B$42,0),MATCH(YEAR(BG$9),Fuel_Properties!$B$31:$EI$31,0)))/158.987295</f>
        <v>-3.6318069787443729E-3</v>
      </c>
      <c r="BH73" s="47">
        <f>(SUMPRODUCT(--(BH$9=Quarterly_kt!$B$9:FC$9),Quarterly_kt!$B73:FC73)/INDEX(Fuel_Properties!$B$31:$IV$42,MATCH("D_Kerosene",Fuel_Properties!$B$31:$B$42,0),MATCH(YEAR(BH$9),Fuel_Properties!$B$31:$EI$31,0)))/158.987295</f>
        <v>4.3980783412926371E-3</v>
      </c>
      <c r="BI73" s="47">
        <f>(SUMPRODUCT(--(BI$9=Quarterly_kt!$B$9:FC$9),Quarterly_kt!$B73:FC73)/INDEX(Fuel_Properties!$B$31:$IV$42,MATCH("D_Kerosene",Fuel_Properties!$B$31:$B$42,0),MATCH(YEAR(BI$9),Fuel_Properties!$B$31:$EI$31,0)))/158.987295</f>
        <v>-2.3147780743645408E-4</v>
      </c>
      <c r="BJ73" s="47">
        <f>(SUMPRODUCT(--(BJ$9=Quarterly_kt!$B$9:FC$9),Quarterly_kt!$B73:FC73)/INDEX(Fuel_Properties!$B$31:$IV$42,MATCH("D_Kerosene",Fuel_Properties!$B$31:$B$42,0),MATCH(YEAR(BJ$9),Fuel_Properties!$B$31:$EI$31,0)))/158.987295</f>
        <v>2.5542378751608691E-4</v>
      </c>
      <c r="BK73" s="47">
        <f>(SUMPRODUCT(--(BK$9=Quarterly_kt!$B$9:FC$9),Quarterly_kt!$B73:FC73)/INDEX(Fuel_Properties!$B$31:$IV$42,MATCH("D_Kerosene",Fuel_Properties!$B$31:$B$42,0),MATCH(YEAR(BK$9),Fuel_Properties!$B$31:$EI$31,0)))/158.987295</f>
        <v>-1.7640205325329811E-3</v>
      </c>
      <c r="BL73" s="47">
        <f>(SUMPRODUCT(--(BL$9=Quarterly_kt!$B$9:FC$9),Quarterly_kt!$B73:FC73)/INDEX(Fuel_Properties!$B$31:$IV$42,MATCH("D_Kerosene",Fuel_Properties!$B$31:$B$42,0),MATCH(YEAR(BL$9),Fuel_Properties!$B$31:$EI$31,0)))/158.987295</f>
        <v>-5.1803136905606553E-3</v>
      </c>
      <c r="BM73" s="47">
        <f>(SUMPRODUCT(--(BM$9=Quarterly_kt!$B$9:FC$9),Quarterly_kt!$B73:FC73)/INDEX(Fuel_Properties!$B$31:$IV$42,MATCH("D_Kerosene",Fuel_Properties!$B$31:$B$42,0),MATCH(YEAR(BM$9),Fuel_Properties!$B$31:$EI$31,0)))/158.987295</f>
        <v>-7.9819933598776398E-6</v>
      </c>
      <c r="BN73" s="47">
        <f>(SUMPRODUCT(--(BN$9=Quarterly_kt!$B$9:FC$9),Quarterly_kt!$B73:FC73)/INDEX(Fuel_Properties!$B$31:$IV$42,MATCH("D_Kerosene",Fuel_Properties!$B$31:$B$42,0),MATCH(YEAR(BN$9),Fuel_Properties!$B$31:$EI$31,0)))/158.987295</f>
        <v>8.0378673133968872E-3</v>
      </c>
      <c r="BO73" s="47">
        <f>(SUMPRODUCT(--(BO$9=Quarterly_kt!$B$9:FC$9),Quarterly_kt!$B73:FC73)/INDEX(Fuel_Properties!$B$31:$IV$42,MATCH("D_Kerosene",Fuel_Properties!$B$31:$B$42,0),MATCH(YEAR(BO$9),Fuel_Properties!$B$31:$EI$31,0)))/158.987295</f>
        <v>-3.1129774103523192E-3</v>
      </c>
      <c r="BP73" s="47">
        <f>(SUMPRODUCT(--(BP$9=Quarterly_kt!$B$9:FC$9),Quarterly_kt!$B73:FC73)/INDEX(Fuel_Properties!$B$31:$IV$42,MATCH("D_Kerosene",Fuel_Properties!$B$31:$B$42,0),MATCH(YEAR(BP$9),Fuel_Properties!$B$31:$EI$31,0)))/158.987295</f>
        <v>-7.9101554196388413E-3</v>
      </c>
      <c r="BQ73" s="47">
        <f>(SUMPRODUCT(--(BQ$9=Quarterly_kt!$B$9:FC$9),Quarterly_kt!$B73:FC73)/INDEX(Fuel_Properties!$B$31:$IV$42,MATCH("D_Kerosene",Fuel_Properties!$B$31:$B$42,0),MATCH(YEAR(BQ$9),Fuel_Properties!$B$31:$EI$31,0)))/158.987295</f>
        <v>2.3945980079633229E-5</v>
      </c>
      <c r="BR73" s="47">
        <f>(SUMPRODUCT(--(BR$9=Quarterly_kt!$B$9:FC$9),Quarterly_kt!$B73:FC73)/INDEX(Fuel_Properties!$B$31:$IV$42,MATCH("D_Kerosene",Fuel_Properties!$B$31:$B$42,0),MATCH(YEAR(BR$9),Fuel_Properties!$B$31:$EI$31,0)))/158.987295</f>
        <v>5.5873953519144209E-5</v>
      </c>
      <c r="BS73" s="47">
        <f>(SUMPRODUCT(--(BS$9=Quarterly_kt!$B$9:FC$9),Quarterly_kt!$B73:FC73)/INDEX(Fuel_Properties!$B$31:$IV$42,MATCH("D_Kerosene",Fuel_Properties!$B$31:$B$42,0),MATCH(YEAR(BS$9),Fuel_Properties!$B$31:$EI$31,0)))/158.987295</f>
        <v>-2.0162515227051182E-2</v>
      </c>
      <c r="BT73" s="47">
        <f>(SUMPRODUCT(--(BT$9=Quarterly_kt!$B$9:FC$9),Quarterly_kt!$B73:FC73)/INDEX(Fuel_Properties!$B$31:$IV$42,MATCH("D_Kerosene",Fuel_Properties!$B$31:$B$42,0),MATCH(YEAR(BT$9),Fuel_Properties!$B$31:$EI$31,0)))/158.987295</f>
        <v>-2.5470540811369881E-2</v>
      </c>
      <c r="BU73" s="47">
        <f>(SUMPRODUCT(--(BU$9=Quarterly_kt!$B$9:FC$9),Quarterly_kt!$B73:FC73)/INDEX(Fuel_Properties!$B$31:$IV$42,MATCH("D_Kerosene",Fuel_Properties!$B$31:$B$42,0),MATCH(YEAR(BU$9),Fuel_Properties!$B$31:$EI$31,0)))/158.987295</f>
        <v>-7.7984075126005551E-3</v>
      </c>
      <c r="BV73" s="47">
        <f>(SUMPRODUCT(--(BV$9=Quarterly_kt!$B$9:FC$9),Quarterly_kt!$B73:FC73)/INDEX(Fuel_Properties!$B$31:$IV$42,MATCH("D_Kerosene",Fuel_Properties!$B$31:$B$42,0),MATCH(YEAR(BV$9),Fuel_Properties!$B$31:$EI$31,0)))/158.987295</f>
        <v>3.9909966799388716E-5</v>
      </c>
      <c r="BW73" s="47">
        <f>(SUMPRODUCT(--(BW$9=Quarterly_kt!$B$9:FC$9),Quarterly_kt!$B73:FC73)/INDEX(Fuel_Properties!$B$31:$IV$42,MATCH("D_Kerosene",Fuel_Properties!$B$31:$B$42,0),MATCH(YEAR(BW$9),Fuel_Properties!$B$31:$EI$31,0)))/158.987295</f>
        <v>-9.58637402521317E-3</v>
      </c>
      <c r="BX73" s="47">
        <f>(SUMPRODUCT(--(BX$9=Quarterly_kt!$B$9:FC$9),Quarterly_kt!$B73:FC73)/INDEX(Fuel_Properties!$B$31:$IV$42,MATCH("D_Kerosene",Fuel_Properties!$B$31:$B$42,0),MATCH(YEAR(BX$9),Fuel_Properties!$B$31:$EI$31,0)))/158.987295</f>
        <v>6.3855946879021945E-5</v>
      </c>
      <c r="BY73" s="47">
        <f>(SUMPRODUCT(--(BY$9=Quarterly_kt!$B$9:FC$9),Quarterly_kt!$B73:FC73)/INDEX(Fuel_Properties!$B$31:$IV$42,MATCH("D_Kerosene",Fuel_Properties!$B$31:$B$42,0),MATCH(YEAR(BY$9),Fuel_Properties!$B$31:$EI$31,0)))/158.987295</f>
        <v>-1.6857969976061794E-2</v>
      </c>
      <c r="BZ73" s="47">
        <f>(SUMPRODUCT(--(BZ$9=Quarterly_kt!$B$9:FC$9),Quarterly_kt!$B73:FC73)/INDEX(Fuel_Properties!$B$31:$IV$42,MATCH("D_Kerosene",Fuel_Properties!$B$31:$B$42,0),MATCH(YEAR(BZ$9),Fuel_Properties!$B$31:$EI$31,0)))/158.987295</f>
        <v>-3.2087613306708523E-3</v>
      </c>
      <c r="CA73" s="47">
        <f>(SUMPRODUCT(--(CA$9=Quarterly_kt!$B$9:FC$9),Quarterly_kt!$B73:FC73)/INDEX(Fuel_Properties!$B$31:$IV$42,MATCH("D_Kerosene",Fuel_Properties!$B$31:$B$42,0),MATCH(YEAR(CA$9),Fuel_Properties!$B$31:$EI$31,0)))/158.987295</f>
        <v>-7.4711457848455664E-3</v>
      </c>
      <c r="CB73" s="47">
        <f>(SUMPRODUCT(--(CB$9=Quarterly_kt!$B$9:FC$9),Quarterly_kt!$B73:FC73)/INDEX(Fuel_Properties!$B$31:$IV$42,MATCH("D_Kerosene",Fuel_Properties!$B$31:$B$42,0),MATCH(YEAR(CB$9),Fuel_Properties!$B$31:$EI$31,0)))/158.987295</f>
        <v>1.4207948180582384E-2</v>
      </c>
      <c r="CC73" s="47">
        <f>(SUMPRODUCT(--(CC$9=Quarterly_kt!$B$9:FC$9),Quarterly_kt!$B73:FC73)/INDEX(Fuel_Properties!$B$31:$IV$42,MATCH("D_Kerosene",Fuel_Properties!$B$31:$B$42,0),MATCH(YEAR(CC$9),Fuel_Properties!$B$31:$EI$31,0)))/158.987295</f>
        <v>-1.071981708231581E-2</v>
      </c>
      <c r="CD73" s="47">
        <f>(SUMPRODUCT(--(CD$9=Quarterly_kt!$B$9:FC$9),Quarterly_kt!$B73:FC73)/INDEX(Fuel_Properties!$B$31:$IV$42,MATCH("D_Kerosene",Fuel_Properties!$B$31:$B$42,0),MATCH(YEAR(CD$9),Fuel_Properties!$B$31:$EI$31,0)))/158.987295</f>
        <v>-7.9181374129987207E-3</v>
      </c>
      <c r="CE73" s="47">
        <f>(SUMPRODUCT(--(CE$9=Quarterly_kt!$B$9:FC$9),Quarterly_kt!$B73:FC73)/INDEX(Fuel_Properties!$B$31:$IV$42,MATCH("D_Kerosene",Fuel_Properties!$B$31:$B$42,0),MATCH(YEAR(CE$9),Fuel_Properties!$B$31:$EI$31,0)))/158.987295</f>
        <v>-1.5548923065041843E-2</v>
      </c>
      <c r="CF73" s="47">
        <f>(SUMPRODUCT(--(CF$9=Quarterly_kt!$B$9:FC$9),Quarterly_kt!$B73:FC73)/INDEX(Fuel_Properties!$B$31:$IV$42,MATCH("D_Kerosene",Fuel_Properties!$B$31:$B$42,0),MATCH(YEAR(CF$9),Fuel_Properties!$B$31:$EI$31,0)))/158.987295</f>
        <v>-2.6316632107516922E-2</v>
      </c>
      <c r="CG73" s="47">
        <f>(SUMPRODUCT(--(CG$9=Quarterly_kt!$B$9:FC$9),Quarterly_kt!$B73:FC73)/INDEX(Fuel_Properties!$B$31:$IV$42,MATCH("D_Kerosene",Fuel_Properties!$B$31:$B$42,0),MATCH(YEAR(CG$9),Fuel_Properties!$B$31:$EI$31,0)))/158.987295</f>
        <v>-1.630721243423023E-2</v>
      </c>
      <c r="CH73" s="47">
        <f>(SUMPRODUCT(--(CH$9=Quarterly_kt!$B$9:FC$9),Quarterly_kt!$B73:FC73)/INDEX(Fuel_Properties!$B$31:$IV$42,MATCH("D_Kerosene",Fuel_Properties!$B$31:$B$42,0),MATCH(YEAR(CH$9),Fuel_Properties!$B$31:$EI$31,0)))/158.987295</f>
        <v>-3.0571034568331757E-3</v>
      </c>
      <c r="CI73" s="47">
        <f>(SUMPRODUCT(--(CI$9=Quarterly_kt!$B$9:FC$9),Quarterly_kt!$B73:FC73)/INDEX(Fuel_Properties!$B$31:$IV$42,MATCH("D_Kerosene",Fuel_Properties!$B$31:$B$42,0),MATCH(YEAR(CI$9),Fuel_Properties!$B$31:$EI$31,0)))/158.987295</f>
        <v>-3.9830146865789942E-3</v>
      </c>
      <c r="CJ73" s="47">
        <f>(SUMPRODUCT(--(CJ$9=Quarterly_kt!$B$9:FC$9),Quarterly_kt!$B73:FC73)/INDEX(Fuel_Properties!$B$31:$IV$42,MATCH("D_Kerosene",Fuel_Properties!$B$31:$B$42,0),MATCH(YEAR(CJ$9),Fuel_Properties!$B$31:$EI$31,0)))/158.987295</f>
        <v>-7.9819933598777431E-5</v>
      </c>
      <c r="CK73" s="47">
        <f>(SUMPRODUCT(--(CK$9=Quarterly_kt!$B$9:FC$9),Quarterly_kt!$B73:FC73)/INDEX(Fuel_Properties!$B$31:$IV$42,MATCH("D_Kerosene",Fuel_Properties!$B$31:$B$42,0),MATCH(YEAR(CK$9),Fuel_Properties!$B$31:$EI$31,0)))/158.987295</f>
        <v>3.9909966799388716E-5</v>
      </c>
      <c r="CL73" s="47">
        <f>(SUMPRODUCT(--(CL$9=Quarterly_kt!$B$9:FC$9),Quarterly_kt!$B73:FC73)/INDEX(Fuel_Properties!$B$31:$IV$42,MATCH("D_Kerosene",Fuel_Properties!$B$31:$B$42,0),MATCH(YEAR(CL$9),Fuel_Properties!$B$31:$EI$31,0)))/158.987295</f>
        <v>-4.6295561487290906E-3</v>
      </c>
      <c r="CM73" s="47">
        <f>(SUMPRODUCT(--(CM$9=Quarterly_kt!$B$9:FC$9),Quarterly_kt!$B73:FC73)/INDEX(Fuel_Properties!$B$31:$IV$42,MATCH("D_Kerosene",Fuel_Properties!$B$31:$B$42,0),MATCH(YEAR(CM$9),Fuel_Properties!$B$31:$EI$31,0)))/158.987295</f>
        <v>-3.2087613306708532E-3</v>
      </c>
      <c r="CN73" s="47">
        <f>(SUMPRODUCT(--(CN$9=Quarterly_kt!$B$9:FC$9),Quarterly_kt!$B73:FC73)/INDEX(Fuel_Properties!$B$31:$IV$42,MATCH("D_Kerosene",Fuel_Properties!$B$31:$B$42,0),MATCH(YEAR(CN$9),Fuel_Properties!$B$31:$EI$31,0)))/158.987295</f>
        <v>-9.4985720982545142E-3</v>
      </c>
      <c r="CO73" s="47">
        <f>(SUMPRODUCT(--(CO$9=Quarterly_kt!$B$9:FC$9),Quarterly_kt!$B73:FC73)/INDEX(Fuel_Properties!$B$31:$IV$42,MATCH("D_Kerosene",Fuel_Properties!$B$31:$B$42,0),MATCH(YEAR(CO$9),Fuel_Properties!$B$31:$EI$31,0)))/158.987295</f>
        <v>-6.2020088406250055E-3</v>
      </c>
      <c r="CP73" s="47">
        <f>(SUMPRODUCT(--(CP$9=Quarterly_kt!$B$9:FC$9),Quarterly_kt!$B73:FC73)/INDEX(Fuel_Properties!$B$31:$IV$42,MATCH("D_Kerosene",Fuel_Properties!$B$31:$B$42,0),MATCH(YEAR(CP$9),Fuel_Properties!$B$31:$EI$31,0)))/158.987295</f>
        <v>-2.6340578087596551E-3</v>
      </c>
      <c r="CQ73" s="47">
        <f>(SUMPRODUCT(--(CQ$9=Quarterly_kt!$B$9:FC$9),Quarterly_kt!$B73:FC73)/INDEX(Fuel_Properties!$B$31:$IV$42,MATCH("D_Kerosene",Fuel_Properties!$B$31:$B$42,0),MATCH(YEAR(CQ$9),Fuel_Properties!$B$31:$EI$31,0)))/158.987295</f>
        <v>7.4232538246863005E-3</v>
      </c>
      <c r="CR73" s="47">
        <f>(SUMPRODUCT(--(CR$9=Quarterly_kt!$B$9:FC$9),Quarterly_kt!$B73:FC73)/INDEX(Fuel_Properties!$B$31:$IV$42,MATCH("D_Kerosene",Fuel_Properties!$B$31:$B$42,0),MATCH(YEAR(CR$9),Fuel_Properties!$B$31:$EI$31,0)))/158.987295</f>
        <v>9.0675444568211177E-3</v>
      </c>
      <c r="CS73" s="47">
        <f>(SUMPRODUCT(--(CS$9=Quarterly_kt!$B$9:FC$9),Quarterly_kt!$B73:FC73)/INDEX(Fuel_Properties!$B$31:$IV$42,MATCH("D_Kerosene",Fuel_Properties!$B$31:$B$42,0),MATCH(YEAR(CS$9),Fuel_Properties!$B$31:$EI$31,0)))/158.987295</f>
        <v>-2.7936976759572116E-4</v>
      </c>
      <c r="CT73" s="47">
        <f>(SUMPRODUCT(--(CT$9=Quarterly_kt!$B$9:FC$9),Quarterly_kt!$B73:FC73)/INDEX(Fuel_Properties!$B$31:$IV$42,MATCH("D_Kerosene",Fuel_Properties!$B$31:$B$42,0),MATCH(YEAR(CT$9),Fuel_Properties!$B$31:$EI$31,0)))/158.987295</f>
        <v>2.2509221274855233E-3</v>
      </c>
      <c r="CU73" s="47">
        <f>(SUMPRODUCT(--(CU$9=Quarterly_kt!$B$9:FC$9),Quarterly_kt!$B73:FC73)/INDEX(Fuel_Properties!$B$31:$IV$42,MATCH("D_Kerosene",Fuel_Properties!$B$31:$B$42,0),MATCH(YEAR(CU$9),Fuel_Properties!$B$31:$EI$31,0)))/158.987295</f>
        <v>4.3741323612130024E-3</v>
      </c>
      <c r="CV73" s="47">
        <f>(SUMPRODUCT(--(CV$9=Quarterly_kt!$B$9:FC$9),Quarterly_kt!$B73:FC73)/INDEX(Fuel_Properties!$B$31:$IV$42,MATCH("D_Kerosene",Fuel_Properties!$B$31:$B$42,0),MATCH(YEAR(CV$9),Fuel_Properties!$B$31:$EI$31,0)))/158.987295</f>
        <v>2.1790841872466236E-3</v>
      </c>
      <c r="CW73" s="47">
        <f>(SUMPRODUCT(--(CW$9=Quarterly_kt!$B$9:FC$9),Quarterly_kt!$B73:FC73)/INDEX(Fuel_Properties!$B$31:$IV$42,MATCH("D_Kerosene",Fuel_Properties!$B$31:$B$42,0),MATCH(YEAR(CW$9),Fuel_Properties!$B$31:$EI$31,0)))/158.987295</f>
        <v>3.7515368791425389E-3</v>
      </c>
      <c r="CX73" s="47">
        <f>(SUMPRODUCT(--(CX$9=Quarterly_kt!$B$9:FC$9),Quarterly_kt!$B73:FC73)/INDEX(Fuel_Properties!$B$31:$IV$42,MATCH("D_Kerosene",Fuel_Properties!$B$31:$B$42,0),MATCH(YEAR(CX$9),Fuel_Properties!$B$31:$EI$31,0)))/158.987295</f>
        <v>5.5075754183156402E-4</v>
      </c>
      <c r="CY73" s="47">
        <f>(SUMPRODUCT(--(CY$9=Quarterly_kt!$B$9:FC$9),Quarterly_kt!$B73:FC73)/INDEX(Fuel_Properties!$B$31:$IV$42,MATCH("D_Kerosene",Fuel_Properties!$B$31:$B$42,0),MATCH(YEAR(CY$9),Fuel_Properties!$B$31:$EI$31,0)))/158.987295</f>
        <v>6.2099908339848841E-3</v>
      </c>
      <c r="CZ73" s="47">
        <f>(SUMPRODUCT(--(CZ$9=Quarterly_kt!$B$9:FC$9),Quarterly_kt!$B73:FC73)/INDEX(Fuel_Properties!$B$31:$IV$42,MATCH("D_Kerosene",Fuel_Properties!$B$31:$B$42,0),MATCH(YEAR(CZ$9),Fuel_Properties!$B$31:$EI$31,0)))/158.987295</f>
        <v>3.456203124827062E-3</v>
      </c>
      <c r="DA73" s="47">
        <f>(SUMPRODUCT(--(DA$9=Quarterly_kt!$B$9:FC$9),Quarterly_kt!$B73:FC73)/INDEX(Fuel_Properties!$B$31:$IV$42,MATCH("D_Kerosene",Fuel_Properties!$B$31:$B$42,0),MATCH(YEAR(DA$9),Fuel_Properties!$B$31:$EI$31,0)))/158.987295</f>
        <v>1.9715523598898025E-3</v>
      </c>
      <c r="DB73" s="47">
        <f>(SUMPRODUCT(--(DB$9=Quarterly_kt!$B$9:FC$9),Quarterly_kt!$B73:FC73)/INDEX(Fuel_Properties!$B$31:$IV$42,MATCH("D_Kerosene",Fuel_Properties!$B$31:$B$42,0),MATCH(YEAR(DB$9),Fuel_Properties!$B$31:$EI$31,0)))/158.987295</f>
        <v>5.0526017968026112E-3</v>
      </c>
      <c r="DC73" s="47">
        <f>(SUMPRODUCT(--(DC$9=Quarterly_kt!$B$9:FC$9),Quarterly_kt!$B73:FC73)/INDEX(Fuel_Properties!$B$31:$IV$42,MATCH("D_Kerosene",Fuel_Properties!$B$31:$B$42,0),MATCH(YEAR(DC$9),Fuel_Properties!$B$31:$EI$31,0)))/158.987295</f>
        <v>3.0491214634732981E-3</v>
      </c>
      <c r="DD73" s="47">
        <f>(SUMPRODUCT(--(DD$9=Quarterly_kt!$B$9:FC$9),Quarterly_kt!$B73:FC73)/INDEX(Fuel_Properties!$B$31:$IV$42,MATCH("D_Kerosene",Fuel_Properties!$B$31:$B$42,0),MATCH(YEAR(DD$9),Fuel_Properties!$B$31:$EI$31,0)))/158.987295</f>
        <v>-6.3855946879021945E-4</v>
      </c>
      <c r="DE73" s="47">
        <f>(SUMPRODUCT(--(DE$9=Quarterly_kt!$B$9:FC$9),Quarterly_kt!$B73:FC73)/INDEX(Fuel_Properties!$B$31:$IV$42,MATCH("D_Kerosene",Fuel_Properties!$B$31:$B$42,0),MATCH(YEAR(DE$9),Fuel_Properties!$B$31:$EI$31,0)))/158.987295</f>
        <v>-5.6672152855131986E-4</v>
      </c>
      <c r="DF73" s="47">
        <f>(SUMPRODUCT(--(DF$9=Quarterly_kt!$B$9:FC$9),Quarterly_kt!$B73:FC73)/INDEX(Fuel_Properties!$B$31:$IV$42,MATCH("D_Kerosene",Fuel_Properties!$B$31:$B$42,0),MATCH(YEAR(DF$9),Fuel_Properties!$B$31:$EI$31,0)))/158.987295</f>
        <v>3.2007793373109751E-3</v>
      </c>
      <c r="DG73" s="47">
        <f>(SUMPRODUCT(--(DG$9=Quarterly_kt!$B$9:FC$9),Quarterly_kt!$B73:FC73)/INDEX(Fuel_Properties!$B$31:$IV$42,MATCH("D_Kerosene",Fuel_Properties!$B$31:$B$42,0),MATCH(YEAR(DG$9),Fuel_Properties!$B$31:$EI$31,0)))/158.987295</f>
        <v>3.0890314302726867E-3</v>
      </c>
      <c r="DH73" s="47">
        <f>(SUMPRODUCT(--(DH$9=Quarterly_kt!$B$9:FC$9),Quarterly_kt!$B73:FC73)/INDEX(Fuel_Properties!$B$31:$IV$42,MATCH("D_Kerosene",Fuel_Properties!$B$31:$B$42,0),MATCH(YEAR(DH$9),Fuel_Properties!$B$31:$EI$31,0)))/158.987295</f>
        <v>3.2566532908301186E-3</v>
      </c>
      <c r="DI73" s="47">
        <f>(SUMPRODUCT(--(DI$9=Quarterly_kt!$B$9:FC$9),Quarterly_kt!$B73:FC73)/INDEX(Fuel_Properties!$B$31:$IV$42,MATCH("D_Kerosene",Fuel_Properties!$B$31:$B$42,0),MATCH(YEAR(DI$9),Fuel_Properties!$B$31:$EI$31,0)))/158.987295</f>
        <v>-5.5873953519144209E-5</v>
      </c>
      <c r="DJ73" s="47">
        <f>(SUMPRODUCT(--(DJ$9=Quarterly_kt!$B$9:FC$9),Quarterly_kt!$B73:FC73)/INDEX(Fuel_Properties!$B$31:$IV$42,MATCH("D_Kerosene",Fuel_Properties!$B$31:$B$42,0),MATCH(YEAR(DJ$9),Fuel_Properties!$B$31:$EI$31,0)))/158.987295</f>
        <v>-5.5873953519144249E-5</v>
      </c>
      <c r="DK73" s="47">
        <f>(SUMPRODUCT(--(DK$9=Quarterly_kt!$B$9:FC$9),Quarterly_kt!$B73:FC73)/INDEX(Fuel_Properties!$B$31:$IV$42,MATCH("D_Kerosene",Fuel_Properties!$B$31:$B$42,0),MATCH(YEAR(DK$9),Fuel_Properties!$B$31:$EI$31,0)))/158.987295</f>
        <v>4.8690159495254227E-3</v>
      </c>
      <c r="DL73" s="47">
        <f>(SUMPRODUCT(--(DL$9=Quarterly_kt!$B$9:FC$9),Quarterly_kt!$B73:FC73)/INDEX(Fuel_Properties!$B$31:$IV$42,MATCH("D_Kerosene",Fuel_Properties!$B$31:$B$42,0),MATCH(YEAR(DL$9),Fuel_Properties!$B$31:$EI$31,0)))/158.987295</f>
        <v>-3.9909966799388749E-5</v>
      </c>
      <c r="DM73" s="47">
        <f>(SUMPRODUCT(--(DM$9=Quarterly_kt!$B$9:FC$9),Quarterly_kt!$B73:FC73)/INDEX(Fuel_Properties!$B$31:$IV$42,MATCH("D_Kerosene",Fuel_Properties!$B$31:$B$42,0),MATCH(YEAR(DM$9),Fuel_Properties!$B$31:$EI$31,0)))/158.987295</f>
        <v>-1.59639867197555E-5</v>
      </c>
      <c r="DN73" s="47">
        <f>(SUMPRODUCT(--(DN$9=Quarterly_kt!$B$9:FC$9),Quarterly_kt!$B73:FC73)/INDEX(Fuel_Properties!$B$31:$IV$42,MATCH("D_Kerosene",Fuel_Properties!$B$31:$B$42,0),MATCH(YEAR(DN$9),Fuel_Properties!$B$31:$EI$31,0)))/158.987295</f>
        <v>-5.5873953519144249E-5</v>
      </c>
      <c r="DO73" s="47">
        <f>(SUMPRODUCT(--(DO$9=Quarterly_kt!$B$9:FC$9),Quarterly_kt!$B73:FC73)/INDEX(Fuel_Properties!$B$31:$IV$42,MATCH("D_Kerosene",Fuel_Properties!$B$31:$B$42,0),MATCH(YEAR(DO$9),Fuel_Properties!$B$31:$EI$31,0)))/158.987295</f>
        <v>-7.3434338910875307E-4</v>
      </c>
      <c r="DP73" s="47">
        <f>(SUMPRODUCT(--(DP$9=Quarterly_kt!$B$9:FC$9),Quarterly_kt!$B73:FC73)/INDEX(Fuel_Properties!$B$31:$IV$42,MATCH("D_Kerosene",Fuel_Properties!$B$31:$B$42,0),MATCH(YEAR(DP$9),Fuel_Properties!$B$31:$EI$31,0)))/158.987295</f>
        <v>5.0605837901624897E-3</v>
      </c>
      <c r="DQ73" s="47">
        <f>(SUMPRODUCT(--(DQ$9=Quarterly_kt!$B$9:FC$9),Quarterly_kt!$B73:FC73)/INDEX(Fuel_Properties!$B$31:$IV$42,MATCH("D_Kerosene",Fuel_Properties!$B$31:$B$42,0),MATCH(YEAR(DQ$9),Fuel_Properties!$B$31:$EI$31,0)))/158.987295</f>
        <v>-7.9819933598773077E-6</v>
      </c>
      <c r="DR73" s="47">
        <f>(SUMPRODUCT(--(DR$9=Quarterly_kt!$B$9:FC$9),Quarterly_kt!$B73:FC73)/INDEX(Fuel_Properties!$B$31:$IV$42,MATCH("D_Kerosene",Fuel_Properties!$B$31:$B$42,0),MATCH(YEAR(DR$9),Fuel_Properties!$B$31:$EI$31,0)))/158.987295</f>
        <v>2.3387240544441787E-3</v>
      </c>
      <c r="DS73" s="47">
        <f>(SUMPRODUCT(--(DS$9=Quarterly_kt!$B$9:FC$9),Quarterly_kt!$B73:FC73)/INDEX(Fuel_Properties!$B$31:$IV$42,MATCH("D_Kerosene",Fuel_Properties!$B$31:$B$42,0),MATCH(YEAR(DS$9),Fuel_Properties!$B$31:$EI$31,0)))/158.987295</f>
        <v>5.6831792722329532E-3</v>
      </c>
      <c r="DT73" s="47">
        <f>(SUMPRODUCT(--(DT$9=Quarterly_kt!$B$9:FC$9),Quarterly_kt!$B73:FC73)/INDEX(Fuel_Properties!$B$31:$IV$42,MATCH("D_Kerosene",Fuel_Properties!$B$31:$B$42,0),MATCH(YEAR(DT$9),Fuel_Properties!$B$31:$EI$31,0)))/158.987295</f>
        <v>9.5783920318532999E-5</v>
      </c>
      <c r="DU73" s="47">
        <f>(SUMPRODUCT(--(DU$9=Quarterly_kt!$B$9:FC$9),Quarterly_kt!$B73:FC73)/INDEX(Fuel_Properties!$B$31:$IV$42,MATCH("D_Kerosene",Fuel_Properties!$B$31:$B$42,0),MATCH(YEAR(DU$9),Fuel_Properties!$B$31:$EI$31,0)))/158.987295</f>
        <v>5.3878455179174767E-3</v>
      </c>
      <c r="DV73" s="47">
        <f>(SUMPRODUCT(--(DV$9=Quarterly_kt!$B$9:FC$9),Quarterly_kt!$B73:FC73)/INDEX(Fuel_Properties!$B$31:$IV$42,MATCH("D_Kerosene",Fuel_Properties!$B$31:$B$42,0),MATCH(YEAR(DV$9),Fuel_Properties!$B$31:$EI$31,0)))/158.987295</f>
        <v>0</v>
      </c>
      <c r="DW73" s="47">
        <f>(SUMPRODUCT(--(DW$9=Quarterly_kt!$B$9:FC$9),Quarterly_kt!$B73:FC73)/INDEX(Fuel_Properties!$B$31:$IV$42,MATCH("D_Kerosene",Fuel_Properties!$B$31:$B$42,0),MATCH(YEAR(DW$9),Fuel_Properties!$B$31:$EI$31,0)))/158.987295</f>
        <v>-2.394598007963325E-5</v>
      </c>
      <c r="DX73" s="47">
        <f>(SUMPRODUCT(--(DX$9=Quarterly_kt!$B$9:FC$9),Quarterly_kt!$B73:FC73)/INDEX(Fuel_Properties!$B$31:$IV$42,MATCH("D_Kerosene",Fuel_Properties!$B$31:$B$42,0),MATCH(YEAR(DX$9),Fuel_Properties!$B$31:$EI$31,0)))/158.987295</f>
        <v>5.3878455179174767E-3</v>
      </c>
      <c r="DY73" s="47">
        <f>(SUMPRODUCT(--(DY$9=Quarterly_kt!$B$9:FC$9),Quarterly_kt!$B73:FC73)/INDEX(Fuel_Properties!$B$31:$IV$42,MATCH("D_Kerosene",Fuel_Properties!$B$31:$B$42,0),MATCH(YEAR(DY$9),Fuel_Properties!$B$31:$EI$31,0)))/158.987295</f>
        <v>4.4300063147321477E-3</v>
      </c>
      <c r="DZ73" s="47">
        <f>(SUMPRODUCT(--(DZ$9=Quarterly_kt!$B$9:FC$9),Quarterly_kt!$B73:FC73)/INDEX(Fuel_Properties!$B$31:$IV$42,MATCH("D_Kerosene",Fuel_Properties!$B$31:$B$42,0),MATCH(YEAR(DZ$9),Fuel_Properties!$B$31:$EI$31,0)))/158.987295</f>
        <v>-3.1927973439510559E-5</v>
      </c>
      <c r="EA73" s="47">
        <f>(SUMPRODUCT(--(EA$9=Quarterly_kt!$B$9:FC$9),Quarterly_kt!$B73:FC73)/INDEX(Fuel_Properties!$B$31:$IV$42,MATCH("D_Kerosene",Fuel_Properties!$B$31:$B$42,0),MATCH(YEAR(EA$9),Fuel_Properties!$B$31:$EI$31,0)))/158.987295</f>
        <v>4.0069606666586271E-3</v>
      </c>
      <c r="EB73" s="47">
        <f>(SUMPRODUCT(--(EB$9=Quarterly_kt!$B$9:FC$9),Quarterly_kt!$B73:FC73)/INDEX(Fuel_Properties!$B$31:$IV$42,MATCH("D_Kerosene",Fuel_Properties!$B$31:$B$42,0),MATCH(YEAR(EB$9),Fuel_Properties!$B$31:$EI$31,0)))/158.987295</f>
        <v>3.3284912310690188E-3</v>
      </c>
      <c r="EC73" s="47">
        <f>(SUMPRODUCT(--(EC$9=Quarterly_kt!$B$9:FC$9),Quarterly_kt!$B73:FC73)/INDEX(Fuel_Properties!$B$31:$IV$42,MATCH("D_Kerosene",Fuel_Properties!$B$31:$B$42,0),MATCH(YEAR(EC$9),Fuel_Properties!$B$31:$EI$31,0)))/158.987295</f>
        <v>0</v>
      </c>
      <c r="ED73" s="47">
        <f>(SUMPRODUCT(--(ED$9=Quarterly_kt!$B$9:FC$9),Quarterly_kt!$B73:FC73)/INDEX(Fuel_Properties!$B$31:$IV$42,MATCH("D_Kerosene",Fuel_Properties!$B$31:$B$42,0),MATCH(YEAR(ED$9),Fuel_Properties!$B$31:$EI$31,0)))/158.987295</f>
        <v>-7.9819933598777499E-6</v>
      </c>
      <c r="EE73" s="47">
        <f>(SUMPRODUCT(--(EE$9=Quarterly_kt!$B$9:FC$9),Quarterly_kt!$B73:FC73)/INDEX(Fuel_Properties!$B$31:$IV$42,MATCH("D_Kerosene",Fuel_Properties!$B$31:$B$42,0),MATCH(YEAR(EE$9),Fuel_Properties!$B$31:$EI$31,0)))/158.987295</f>
        <v>0</v>
      </c>
      <c r="EF73" s="47">
        <f>(SUMPRODUCT(--(EF$9=Quarterly_kt!$B$9:FC$9),Quarterly_kt!$B73:FC73)/INDEX(Fuel_Properties!$B$31:$IV$42,MATCH("D_Kerosene",Fuel_Properties!$B$31:$B$42,0),MATCH(YEAR(EF$9),Fuel_Properties!$B$31:$EI$31,0)))/158.987295</f>
        <v>3.3444552177887745E-3</v>
      </c>
      <c r="EG73" s="47">
        <f>(SUMPRODUCT(--(EG$9=Quarterly_kt!$B$9:FC$9),Quarterly_kt!$B73:FC73)/INDEX(Fuel_Properties!$B$31:$IV$42,MATCH("D_Kerosene",Fuel_Properties!$B$31:$B$42,0),MATCH(YEAR(EG$9),Fuel_Properties!$B$31:$EI$31,0)))/158.987295</f>
        <v>4.4539522948117815E-3</v>
      </c>
      <c r="EH73" s="47">
        <f>(SUMPRODUCT(--(EH$9=Quarterly_kt!$B$9:FC$9),Quarterly_kt!$B73:FC73)/INDEX(Fuel_Properties!$B$31:$IV$42,MATCH("D_Kerosene",Fuel_Properties!$B$31:$B$42,0),MATCH(YEAR(EH$9),Fuel_Properties!$B$31:$EI$31,0)))/158.987295</f>
        <v>6.3464829204387938E-2</v>
      </c>
      <c r="EI73" s="47">
        <f>(SUMPRODUCT(--(EI$9=Quarterly_kt!$B$9:FC$9),Quarterly_kt!$B73:FC73)/INDEX(Fuel_Properties!$B$31:$IV$42,MATCH("D_Kerosene",Fuel_Properties!$B$31:$B$42,0),MATCH(YEAR(EI$9),Fuel_Properties!$B$31:$EI$31,0)))/158.987295</f>
        <v>3.8313568127413163E-3</v>
      </c>
      <c r="EJ73" s="47">
        <f>(SUMPRODUCT(--(EJ$9=Quarterly_kt!$B$9:FC$9),Quarterly_kt!$B73:FC73)/INDEX(Fuel_Properties!$B$31:$IV$42,MATCH("D_Kerosene",Fuel_Properties!$B$31:$B$42,0),MATCH(YEAR(EJ$9),Fuel_Properties!$B$31:$EI$31,0)))/158.987295</f>
        <v>0</v>
      </c>
      <c r="EK73" s="47">
        <f>(SUMPRODUCT(--(EK$9=Quarterly_kt!$B$9:FC$9),Quarterly_kt!$B73:FC73)/INDEX(Fuel_Properties!$B$31:$IV$42,MATCH("D_Kerosene",Fuel_Properties!$B$31:$B$42,0),MATCH(YEAR(EK$9),Fuel_Properties!$B$31:$EI$31,0)))/158.987295</f>
        <v>-5.5873953519144242E-5</v>
      </c>
      <c r="EL73" s="47">
        <f>(SUMPRODUCT(--(EL$9=Quarterly_kt!$B$9:FC$9),Quarterly_kt!$B73:FC73)/INDEX(Fuel_Properties!$B$31:$IV$42,MATCH("D_Kerosene",Fuel_Properties!$B$31:$B$42,0),MATCH(YEAR(EL$9),Fuel_Properties!$B$31:$EI$31,0)))/158.987295</f>
        <v>-1.6762186055743275E-4</v>
      </c>
      <c r="EM73" s="47">
        <f>(SUMPRODUCT(--(EM$9=Quarterly_kt!$B$9:FC$9),Quarterly_kt!$B73:FC73)/INDEX(Fuel_Properties!$B$31:$IV$42,MATCH("D_Kerosene",Fuel_Properties!$B$31:$B$42,0),MATCH(YEAR(EM$9),Fuel_Properties!$B$31:$EI$31,0)))/158.987295</f>
        <v>-3.1640535934486035E-5</v>
      </c>
      <c r="EN73" s="47">
        <f>(SUMPRODUCT(--(EN$9=Quarterly_kt!$B$9:FC$9),Quarterly_kt!$B73:FC73)/INDEX(Fuel_Properties!$B$31:$IV$42,MATCH("D_Kerosene",Fuel_Properties!$B$31:$B$42,0),MATCH(YEAR(EN$9),Fuel_Properties!$B$31:$EI$31,0)))/158.987295</f>
        <v>-4.7891960159266499E-5</v>
      </c>
      <c r="EO73" s="47">
        <f>(SUMPRODUCT(--(EO$9=Quarterly_kt!$B$9:FC$9),Quarterly_kt!$B73:FC73)/INDEX(Fuel_Properties!$B$31:$IV$42,MATCH("D_Kerosene",Fuel_Properties!$B$31:$B$42,0),MATCH(YEAR(EO$9),Fuel_Properties!$B$31:$EI$31,0)))/158.987295</f>
        <v>0</v>
      </c>
      <c r="EP73" s="47">
        <f>(SUMPRODUCT(--(EP$9=Quarterly_kt!$B$9:FC$9),Quarterly_kt!$B73:FC73)/INDEX(Fuel_Properties!$B$31:$IV$42,MATCH("D_Kerosene",Fuel_Properties!$B$31:$B$42,0),MATCH(YEAR(EP$9),Fuel_Properties!$B$31:$EI$31,0)))/158.987295</f>
        <v>-7.9819933598777499E-6</v>
      </c>
      <c r="EQ73" s="47">
        <f>(SUMPRODUCT(--(EQ$9=Quarterly_kt!$B$9:FC$9),Quarterly_kt!$B73:FC73)/INDEX(Fuel_Properties!$B$31:$IV$42,MATCH("D_Kerosene",Fuel_Properties!$B$31:$B$42,0),MATCH(YEAR(EQ$9),Fuel_Properties!$B$31:$EI$31,0)))/158.987295</f>
        <v>4.8929619296050565E-3</v>
      </c>
      <c r="ER73" s="47">
        <f>(SUMPRODUCT(--(ER$9=Quarterly_kt!$B$9:FC$9),Quarterly_kt!$B73:FC73)/INDEX(Fuel_Properties!$B$31:$IV$42,MATCH("D_Kerosene",Fuel_Properties!$B$31:$B$42,0),MATCH(YEAR(ER$9),Fuel_Properties!$B$31:$EI$31,0)))/158.987295</f>
        <v>4.7891960159266499E-5</v>
      </c>
      <c r="ES73" s="47">
        <f>(SUMPRODUCT(--(ES$9=Quarterly_kt!$B$9:FC$9),Quarterly_kt!$B73:FC73)/INDEX(Fuel_Properties!$B$31:$IV$42,MATCH("D_Kerosene",Fuel_Properties!$B$31:$B$42,0),MATCH(YEAR(ES$9),Fuel_Properties!$B$31:$EI$31,0)))/158.987295</f>
        <v>0</v>
      </c>
      <c r="ET73" s="47">
        <f>(SUMPRODUCT(--(ET$9=Quarterly_kt!$B$9:FC$9),Quarterly_kt!$B73:FC73)/INDEX(Fuel_Properties!$B$31:$IV$42,MATCH("D_Kerosene",Fuel_Properties!$B$31:$B$42,0),MATCH(YEAR(ET$9),Fuel_Properties!$B$31:$EI$31,0)))/158.987295</f>
        <v>2.6844080903602029E-3</v>
      </c>
      <c r="EU73" s="47">
        <f>(SUMPRODUCT(--(EU$9=Quarterly_kt!$B$9:FC$9),Quarterly_kt!$B73:FC73)/INDEX(Fuel_Properties!$B$31:$IV$42,MATCH("D_Kerosene",Fuel_Properties!$B$31:$B$42,0),MATCH(YEAR(EU$9),Fuel_Properties!$B$31:$EI$31,0)))/158.987295</f>
        <v>0</v>
      </c>
      <c r="EV73" s="47">
        <f>(SUMPRODUCT(--(EV$9=Quarterly_kt!$B$9:FC$9),Quarterly_kt!$B73:FC73)/INDEX(Fuel_Properties!$B$31:$IV$42,MATCH("D_Kerosene",Fuel_Properties!$B$31:$B$42,0),MATCH(YEAR(EV$9),Fuel_Properties!$B$31:$EI$31,0)))/158.987295</f>
        <v>0</v>
      </c>
      <c r="EW73" s="47">
        <f>(SUMPRODUCT(--(EW$9=Quarterly_kt!$B$9:FC$9),Quarterly_kt!$B73:FC73)/INDEX(Fuel_Properties!$B$31:$IV$42,MATCH("D_Kerosene",Fuel_Properties!$B$31:$B$42,0),MATCH(YEAR(EW$9),Fuel_Properties!$B$31:$EI$31,0)))/158.987295</f>
        <v>5.5873953519144249E-5</v>
      </c>
      <c r="EX73" s="47">
        <f>(SUMPRODUCT(--(EX$9=Quarterly_kt!$B$9:FC$9),Quarterly_kt!$B73:FC73)/INDEX(Fuel_Properties!$B$31:$IV$42,MATCH("D_Kerosene",Fuel_Properties!$B$31:$B$42,0),MATCH(YEAR(EX$9),Fuel_Properties!$B$31:$EI$31,0)))/158.987295</f>
        <v>0</v>
      </c>
      <c r="EY73" s="47">
        <f>(SUMPRODUCT(--(EY$9=Quarterly_kt!$B$9:FC$9),Quarterly_kt!$B73:FC73)/INDEX(Fuel_Properties!$B$31:$IV$42,MATCH("D_Kerosene",Fuel_Properties!$B$31:$B$42,0),MATCH(YEAR(EY$9),Fuel_Properties!$B$31:$EI$31,0)))/158.987295</f>
        <v>0</v>
      </c>
      <c r="EZ73" s="47">
        <f>(SUMPRODUCT(--(EZ$9=Quarterly_kt!$B$9:FC$9),Quarterly_kt!$B73:FC73)/INDEX(Fuel_Properties!$B$31:$IV$42,MATCH("D_Kerosene",Fuel_Properties!$B$31:$B$42,0),MATCH(YEAR(EZ$9),Fuel_Properties!$B$31:$EI$31,0)))/158.987295</f>
        <v>0</v>
      </c>
      <c r="FA73" s="47">
        <f>(SUMPRODUCT(--(FA$9=Quarterly_kt!$B$9:FC$9),Quarterly_kt!$B73:FC73)/INDEX(Fuel_Properties!$B$31:$IV$42,MATCH("D_Kerosene",Fuel_Properties!$B$31:$B$42,0),MATCH(YEAR(FA$9),Fuel_Properties!$B$31:$EI$31,0)))/158.987295</f>
        <v>0</v>
      </c>
      <c r="FB73" s="47">
        <f>(SUMPRODUCT(--(FB$9=Quarterly_kt!$B$9:FC$9),Quarterly_kt!$B73:FC73)/INDEX(Fuel_Properties!$B$31:$IV$42,MATCH("D_Kerosene",Fuel_Properties!$B$31:$B$42,0),MATCH(YEAR(FB$9),Fuel_Properties!$B$31:$EI$31,0)))/158.987295</f>
        <v>0</v>
      </c>
      <c r="FC73" s="47">
        <f>(SUMPRODUCT(--(FC$9=Quarterly_kt!$B$9:FC$9),Quarterly_kt!$B73:FC73)/INDEX(Fuel_Properties!$B$31:$IV$42,MATCH("D_Kerosene",Fuel_Properties!$B$31:$B$42,0),MATCH(YEAR(FC$9),Fuel_Properties!$B$31:$EI$31,0)))/158.987295</f>
        <v>0</v>
      </c>
      <c r="FD73" s="47">
        <f>(SUMPRODUCT(--(FD$9=Quarterly_kt!$B$9:FD$9),Quarterly_kt!$B73:FD73)/INDEX(Fuel_Properties!$B$31:$IV$42,MATCH("D_Kerosene",Fuel_Properties!$B$31:$B$42,0),MATCH(YEAR(FD$9),Fuel_Properties!$B$31:$EI$31,0)))/158.987295</f>
        <v>0</v>
      </c>
      <c r="FE73" s="47">
        <f>(SUMPRODUCT(--(FE$9=Quarterly_kt!$B$9:FF$9),Quarterly_kt!$B73:FF73)/INDEX(Fuel_Properties!$B$31:$IV$42,MATCH("D_Kerosene",Fuel_Properties!$B$31:$B$42,0),MATCH(YEAR(FE$9),Fuel_Properties!$B$31:$EI$31,0)))/158.987295</f>
        <v>-1.4367588047779935E-4</v>
      </c>
      <c r="FF73" s="47">
        <f>(SUMPRODUCT(--(FF$9=Quarterly_kt!$B$9:FF$9),Quarterly_kt!$B73:FF73)/INDEX(Fuel_Properties!$B$31:$IV$42,MATCH("D_Kerosene",Fuel_Properties!$B$31:$B$42,0),MATCH(YEAR(FF$9),Fuel_Properties!$B$31:$EI$31,0)))/158.987295</f>
        <v>0</v>
      </c>
      <c r="FG73" s="47">
        <f>(SUMPRODUCT(--(FG$9=Quarterly_kt!$B$9:FG$9),Quarterly_kt!$B73:FG73)/INDEX(Fuel_Properties!$B$31:$IV$42,MATCH("D_Kerosene",Fuel_Properties!$B$31:$B$42,0),MATCH(YEAR(FG$9),Fuel_Properties!$B$31:$EI$31,0)))/158.987295</f>
        <v>0</v>
      </c>
      <c r="FH73" s="47">
        <f>(SUMPRODUCT(--(FH$9=Quarterly_kt!$B$9:FI$9),Quarterly_kt!$B73:FI73)/INDEX(Fuel_Properties!$B$31:$IV$42,MATCH("D_Kerosene",Fuel_Properties!$B$31:$B$42,0),MATCH(YEAR(FH$9),Fuel_Properties!$B$31:$EI$31,0)))/158.987295</f>
        <v>0</v>
      </c>
      <c r="FI73" s="47">
        <f>(SUMPRODUCT(--(FI$9=Quarterly_kt!$B$9:FI$9),Quarterly_kt!$B73:FI73)/INDEX(Fuel_Properties!$B$31:$IV$42,MATCH("D_Kerosene",Fuel_Properties!$B$31:$B$42,0),MATCH(YEAR(FI$9),Fuel_Properties!$B$31:$EI$31,0)))/158.987295</f>
        <v>0</v>
      </c>
      <c r="FJ73" s="47">
        <f>(SUMPRODUCT(--(FJ$9=Quarterly_kt!$B$9:FJ$9),Quarterly_kt!$B73:FJ73)/INDEX(Fuel_Properties!$B$31:$IV$42,MATCH("D_Kerosene",Fuel_Properties!$B$31:$B$42,0),MATCH(YEAR(FJ$9),Fuel_Properties!$B$31:$EI$31,0)))/158.987295</f>
        <v>0</v>
      </c>
      <c r="FK73" s="47">
        <f>(SUMPRODUCT(--(FK$9=Quarterly_kt!$B$9:FL$9),Quarterly_kt!$B73:FL73)/INDEX(Fuel_Properties!$B$31:$IV$42,MATCH("D_Kerosene",Fuel_Properties!$B$31:$B$42,0),MATCH(YEAR(FK$9),Fuel_Properties!$B$31:$EI$31,0)))/158.987295</f>
        <v>0</v>
      </c>
      <c r="FL73" s="47">
        <f>(SUMPRODUCT(--(FL$9=Quarterly_kt!$B$9:FL$9),Quarterly_kt!$B73:FL73)/INDEX(Fuel_Properties!$B$31:$IV$42,MATCH("D_Kerosene",Fuel_Properties!$B$31:$B$42,0),MATCH(YEAR(FL$9),Fuel_Properties!$B$31:$EI$31,0)))/158.987295</f>
        <v>0</v>
      </c>
      <c r="FM73" s="47">
        <f>(SUMPRODUCT(--(FM$9=Quarterly_kt!$B$9:FM$9),Quarterly_kt!$B73:FM73)/INDEX(Fuel_Properties!$B$31:$IV$42,MATCH("D_Kerosene",Fuel_Properties!$B$31:$B$42,0),MATCH(YEAR(FM$9),Fuel_Properties!$B$31:$EI$31,0)))/158.987295</f>
        <v>0</v>
      </c>
      <c r="FN73" s="47">
        <f>(SUMPRODUCT(--(FN$9=Quarterly_kt!$B$9:FN$9),Quarterly_kt!$B73:FN73)/INDEX(Fuel_Properties!$B$31:$IV$42,MATCH("D_Kerosene",Fuel_Properties!$B$31:$B$42,0),MATCH(YEAR(FN$9),Fuel_Properties!$B$31:$EI$31,0)))/158.987295</f>
        <v>0</v>
      </c>
      <c r="FO73" s="47">
        <f>(SUMPRODUCT(--(FO$9=Quarterly_kt!$B$9:FO$9),Quarterly_kt!$B73:FO73)/INDEX(Fuel_Properties!$B$31:$IV$42,MATCH("D_Kerosene",Fuel_Properties!$B$31:$B$42,0),MATCH(YEAR(FO$9),Fuel_Properties!$B$31:$EI$31,0)))/158.987295</f>
        <v>0</v>
      </c>
      <c r="FP73" s="47">
        <f>(SUMPRODUCT(--(FP$9=Quarterly_kt!$B$9:FP$9),Quarterly_kt!$B73:FP73)/INDEX(Fuel_Properties!$B$31:$IV$42,MATCH("D_Kerosene",Fuel_Properties!$B$31:$B$42,0),MATCH(YEAR(FP$9),Fuel_Properties!$B$31:$EI$31,0)))/158.987295</f>
        <v>0</v>
      </c>
      <c r="FQ73" s="47">
        <f>(SUMPRODUCT(--(FQ$9=Quarterly_kt!$B$9:FQ$9),Quarterly_kt!$B73:FQ73)/INDEX(Fuel_Properties!$B$31:$IV$42,MATCH("D_Kerosene",Fuel_Properties!$B$31:$B$42,0),MATCH(YEAR(FQ$9),Fuel_Properties!$B$31:$EI$31,0)))/158.987295</f>
        <v>-3.9909966799388716E-5</v>
      </c>
      <c r="FR73" s="47">
        <f>(SUMPRODUCT(--(FR$9=Quarterly_kt!$B$9:FR$9),Quarterly_kt!$B73:FR73)/INDEX(Fuel_Properties!$B$31:$IV$42,MATCH("D_Kerosene",Fuel_Properties!$B$31:$B$42,0),MATCH(YEAR(FR$9),Fuel_Properties!$B$31:$EI$31,0)))/158.987295</f>
        <v>0</v>
      </c>
      <c r="FS73" s="47">
        <f>(SUMPRODUCT(--(FS$9=Quarterly_kt!$B$9:FS$9),Quarterly_kt!$B73:FS73)/INDEX(Fuel_Properties!$B$31:$IV$42,MATCH("D_Kerosene",Fuel_Properties!$B$31:$B$42,0),MATCH(YEAR(FS$9),Fuel_Properties!$B$31:$EI$31,0)))/158.987295</f>
        <v>-2.3945980079633229E-5</v>
      </c>
      <c r="FT73" s="47">
        <f>(SUMPRODUCT(--(FT$9=Quarterly_kt!$B$9:FT$9),Quarterly_kt!$B73:FT73)/INDEX(Fuel_Properties!$B$31:$IV$42,MATCH("D_Kerosene",Fuel_Properties!$B$31:$B$42,0),MATCH(YEAR(FT$9),Fuel_Properties!$B$31:$EI$31,0)))/158.987295</f>
        <v>-3.9111767463400943E-4</v>
      </c>
      <c r="FU73" s="47">
        <f>(SUMPRODUCT(--(FU$9=Quarterly_kt!$B$9:FU$9),Quarterly_kt!$B73:FU73)/INDEX(Fuel_Properties!$B$31:$IV$42,MATCH("D_Kerosene",Fuel_Properties!$B$31:$B$42,0),MATCH(YEAR(FU$9),Fuel_Properties!$B$31:$EI$31,0)))/158.987295</f>
        <v>0</v>
      </c>
      <c r="FV73" s="47">
        <f>(SUMPRODUCT(--(FV$9=Quarterly_kt!$B$9:FV$9),Quarterly_kt!$B73:FV73)/INDEX(Fuel_Properties!$B$31:$IV$42,MATCH("D_Kerosene",Fuel_Properties!$B$31:$B$42,0),MATCH(YEAR(FV$9),Fuel_Properties!$B$31:$EI$31,0)))/158.987295</f>
        <v>0</v>
      </c>
    </row>
    <row r="74" spans="1:178" ht="17.25" x14ac:dyDescent="0.25">
      <c r="A74" s="49" t="s">
        <v>105</v>
      </c>
      <c r="B74" s="47">
        <v>4.1951829398354018E-3</v>
      </c>
      <c r="C74" s="47">
        <v>2.933833157068305E-4</v>
      </c>
      <c r="D74" s="47">
        <v>2.8680852006813027E-4</v>
      </c>
      <c r="E74" s="47">
        <v>4.909750003406761E-4</v>
      </c>
      <c r="F74" s="47">
        <v>6.7589319111116303E-4</v>
      </c>
      <c r="G74" s="47">
        <v>2.7072531547198689E-4</v>
      </c>
      <c r="H74" s="47">
        <v>2.1157521514922974E-4</v>
      </c>
      <c r="I74" s="47">
        <v>1.2496065230113956E-4</v>
      </c>
      <c r="J74" s="47">
        <v>4.7047043096430825E-4</v>
      </c>
      <c r="K74" s="47">
        <v>-1.0452073749935899E-2</v>
      </c>
      <c r="L74" s="47">
        <v>5.6253002627416641E-3</v>
      </c>
      <c r="M74" s="47">
        <v>5.7881765094125546E-3</v>
      </c>
      <c r="N74" s="47">
        <v>4.2411342977108173E-4</v>
      </c>
      <c r="O74" s="47">
        <v>2.4335489397636726E-4</v>
      </c>
      <c r="P74" s="47">
        <v>4.0874121688461379E-4</v>
      </c>
      <c r="Q74" s="47">
        <v>4.7263957139951685E-4</v>
      </c>
      <c r="R74" s="47">
        <v>8.2119953925643099E-2</v>
      </c>
      <c r="S74" s="47">
        <v>-2.1589103906134534E-2</v>
      </c>
      <c r="T74" s="47">
        <v>-9.5641890696376818E-3</v>
      </c>
      <c r="U74" s="47">
        <v>-4.9761161675554021E-2</v>
      </c>
      <c r="V74" s="47">
        <v>3.9946100689910405E-4</v>
      </c>
      <c r="W74" s="47">
        <v>1.874141514284936E-3</v>
      </c>
      <c r="X74" s="47">
        <v>-0.15140226617764058</v>
      </c>
      <c r="Y74" s="47">
        <v>1.8148872437931183E-3</v>
      </c>
      <c r="Z74" s="47">
        <v>6.9117345652068233E-3</v>
      </c>
      <c r="AA74" s="47">
        <v>1.8201352800081944E-3</v>
      </c>
      <c r="AB74" s="47">
        <v>4.266859780456266E-3</v>
      </c>
      <c r="AC74" s="47">
        <v>7.7418909475520572E-3</v>
      </c>
      <c r="AD74" s="47">
        <v>2.6464133654688876E-3</v>
      </c>
      <c r="AE74" s="47">
        <v>3.6856686676465214E-3</v>
      </c>
      <c r="AF74" s="47">
        <v>5.4636980422849788E-3</v>
      </c>
      <c r="AG74" s="47">
        <v>-1.8796066674821857E-3</v>
      </c>
      <c r="AH74" s="47">
        <v>3.0673075555474542E-2</v>
      </c>
      <c r="AI74" s="47">
        <v>4.7849774811679052E-3</v>
      </c>
      <c r="AJ74" s="47">
        <v>2.5627460447682753E-3</v>
      </c>
      <c r="AK74" s="47">
        <v>-2.3544147210272096E-2</v>
      </c>
      <c r="AL74" s="47">
        <v>6.9765351060657884E-4</v>
      </c>
      <c r="AM74" s="47">
        <v>2.7969965979748961E-3</v>
      </c>
      <c r="AN74" s="47">
        <v>4.0128117327521053E-3</v>
      </c>
      <c r="AO74" s="47">
        <v>3.2622453639100991E-3</v>
      </c>
      <c r="AP74" s="47">
        <v>3.8739299728189486E-3</v>
      </c>
      <c r="AQ74" s="47">
        <v>3.7953238159847071E-3</v>
      </c>
      <c r="AR74" s="47">
        <v>9.4338125473584604E-3</v>
      </c>
      <c r="AS74" s="47">
        <v>-5.412821295677629E-3</v>
      </c>
      <c r="AT74" s="47">
        <v>2.1482469259425426E-2</v>
      </c>
      <c r="AU74" s="47">
        <v>2.016251873536681E-2</v>
      </c>
      <c r="AV74" s="47">
        <v>1.3066008258001499E-2</v>
      </c>
      <c r="AW74" s="47">
        <v>-5.1373093628950942E-2</v>
      </c>
      <c r="AX74" s="47">
        <v>-1.3234528001262699E-2</v>
      </c>
      <c r="AY74" s="47">
        <v>-3.9549150276860394E-2</v>
      </c>
      <c r="AZ74" s="47">
        <v>-1.3661170403900707E-3</v>
      </c>
      <c r="BA74" s="47">
        <v>1.3539285688736408E-3</v>
      </c>
      <c r="BB74" s="47">
        <v>2.0653466302135198E-4</v>
      </c>
      <c r="BC74" s="47">
        <v>8.4065889064648006E-4</v>
      </c>
      <c r="BD74" s="47">
        <v>8.4059894911327968E-3</v>
      </c>
      <c r="BE74" s="47">
        <v>-1.9017924410788191E-3</v>
      </c>
      <c r="BF74" s="47">
        <v>6.187688130726305E-3</v>
      </c>
      <c r="BG74" s="47">
        <v>2.4593563006440899E-2</v>
      </c>
      <c r="BH74" s="47">
        <v>-6.9662390963226182E-3</v>
      </c>
      <c r="BI74" s="47">
        <v>1.6534826877627189E-2</v>
      </c>
      <c r="BJ74" s="47">
        <v>1.2369353706410726E-2</v>
      </c>
      <c r="BK74" s="47">
        <v>1.6243554321295886E-2</v>
      </c>
      <c r="BL74" s="47">
        <v>1.280036461270921E-2</v>
      </c>
      <c r="BM74" s="47">
        <v>1.6144870318626298E-2</v>
      </c>
      <c r="BN74" s="47">
        <v>1.9853436943516715E-2</v>
      </c>
      <c r="BO74" s="47">
        <v>9.4713767770778293E-3</v>
      </c>
      <c r="BP74" s="47">
        <v>1.2735049897321254E-2</v>
      </c>
      <c r="BQ74" s="47">
        <v>1.9111491170971974E-2</v>
      </c>
      <c r="BR74" s="47">
        <v>2.525315681206312E-2</v>
      </c>
      <c r="BS74" s="47">
        <v>9.1363118159862866E-3</v>
      </c>
      <c r="BT74" s="47">
        <v>5.212923503314172E-3</v>
      </c>
      <c r="BU74" s="47">
        <v>5.8098641381800889E-2</v>
      </c>
      <c r="BV74" s="47">
        <v>-4.0258358549035995E-3</v>
      </c>
      <c r="BW74" s="47">
        <v>6.1739563615813052E-3</v>
      </c>
      <c r="BX74" s="47">
        <v>4.5062207747555642E-2</v>
      </c>
      <c r="BY74" s="47">
        <v>2.1798277035737289E-2</v>
      </c>
      <c r="BZ74" s="47">
        <v>-1.3576889536204824E-3</v>
      </c>
      <c r="CA74" s="47">
        <v>8.0201651959685063E-3</v>
      </c>
      <c r="CB74" s="47">
        <v>2.4301483112461206E-2</v>
      </c>
      <c r="CC74" s="47">
        <v>5.2366992453888615E-2</v>
      </c>
      <c r="CD74" s="47">
        <v>2.6131215089667387E-2</v>
      </c>
      <c r="CE74" s="47">
        <v>3.3579975066471E-2</v>
      </c>
      <c r="CF74" s="47">
        <v>1.5085646022447309E-2</v>
      </c>
      <c r="CG74" s="47">
        <v>-8.6040317070904433E-3</v>
      </c>
      <c r="CH74" s="47">
        <v>4.989931613560631E-2</v>
      </c>
      <c r="CI74" s="47">
        <v>-2.7438460774868646E-2</v>
      </c>
      <c r="CJ74" s="47">
        <v>2.7362681635571599E-2</v>
      </c>
      <c r="CK74" s="47">
        <v>6.8173022103575707E-3</v>
      </c>
      <c r="CL74" s="47">
        <v>2.2812237193214718E-2</v>
      </c>
      <c r="CM74" s="47">
        <v>2.1873281131646109E-2</v>
      </c>
      <c r="CN74" s="47">
        <v>-4.5649599516508609E-3</v>
      </c>
      <c r="CO74" s="47">
        <v>2.6215312335008012E-2</v>
      </c>
      <c r="CP74" s="47">
        <v>1.4493131316293305E-2</v>
      </c>
      <c r="CQ74" s="47">
        <v>2.4836920130824232E-2</v>
      </c>
      <c r="CR74" s="47">
        <v>1.786196490281311E-2</v>
      </c>
      <c r="CS74" s="47">
        <v>5.9387303679681563E-2</v>
      </c>
      <c r="CT74" s="47">
        <v>-4.9811393959202028E-3</v>
      </c>
      <c r="CU74" s="47">
        <v>1.1582741663477572E-2</v>
      </c>
      <c r="CV74" s="47">
        <v>2.9706553739948242E-2</v>
      </c>
      <c r="CW74" s="47">
        <v>1.286770746098025E-3</v>
      </c>
      <c r="CX74" s="47">
        <v>1.8311055533196126E-2</v>
      </c>
      <c r="CY74" s="47">
        <v>4.1225271743564787E-2</v>
      </c>
      <c r="CZ74" s="47">
        <v>2.247638911597024E-2</v>
      </c>
      <c r="DA74" s="47">
        <v>2.7464509067217306E-2</v>
      </c>
      <c r="DB74" s="47">
        <v>-4.089634574505268E-3</v>
      </c>
      <c r="DC74" s="47">
        <v>1.9276789443366176E-2</v>
      </c>
      <c r="DD74" s="47">
        <v>2.6152237759661679E-2</v>
      </c>
      <c r="DE74" s="47">
        <v>1.3875676830956672E-2</v>
      </c>
      <c r="DF74" s="47">
        <v>5.2389379343644481E-2</v>
      </c>
      <c r="DG74" s="47">
        <v>4.7893941907409332E-3</v>
      </c>
      <c r="DH74" s="47">
        <v>3.135381129079217E-2</v>
      </c>
      <c r="DI74" s="47">
        <v>4.25353923085676E-2</v>
      </c>
      <c r="DJ74" s="47">
        <v>3.0267750383929534E-2</v>
      </c>
      <c r="DK74" s="47">
        <v>7.4943422534837307E-3</v>
      </c>
      <c r="DL74" s="47">
        <v>2.942994860258456E-2</v>
      </c>
      <c r="DM74" s="47">
        <v>3.7447598475453932E-2</v>
      </c>
      <c r="DN74" s="47">
        <v>1.4148862140932222E-2</v>
      </c>
      <c r="DO74" s="47">
        <v>-2.6448331350785875E-2</v>
      </c>
      <c r="DP74" s="47">
        <v>2.9062571900316303E-2</v>
      </c>
      <c r="DQ74" s="47">
        <v>1.847782767876574E-2</v>
      </c>
      <c r="DR74" s="47">
        <v>7.8230509764174571E-3</v>
      </c>
      <c r="DS74" s="47">
        <v>1.5953654428304268E-2</v>
      </c>
      <c r="DT74" s="47">
        <v>2.6234953382732747E-2</v>
      </c>
      <c r="DU74" s="47">
        <v>2.2682591996183887E-2</v>
      </c>
      <c r="DV74" s="47">
        <v>1.5029344595664601E-2</v>
      </c>
      <c r="DW74" s="47">
        <v>2.2910605655793857E-2</v>
      </c>
      <c r="DX74" s="47">
        <v>2.8503169357850396E-3</v>
      </c>
      <c r="DY74" s="47">
        <v>8.0937450235423028E-5</v>
      </c>
      <c r="DZ74" s="47">
        <v>-1.8375537744589988E-2</v>
      </c>
      <c r="EA74" s="47">
        <v>1.0153432421229031E-2</v>
      </c>
      <c r="EB74" s="47">
        <v>2.594277606046027E-3</v>
      </c>
      <c r="EC74" s="47">
        <v>-2.0914084494617118E-2</v>
      </c>
      <c r="ED74" s="47">
        <v>-2.9373853382045546E-6</v>
      </c>
      <c r="EE74" s="47">
        <v>-1.7899440559183959E-2</v>
      </c>
      <c r="EF74" s="47">
        <v>-1.9416806506612434E-2</v>
      </c>
      <c r="EG74" s="47">
        <v>4.8885784496222415E-3</v>
      </c>
      <c r="EH74" s="47">
        <v>1.9522467301061112E-2</v>
      </c>
      <c r="EI74" s="47">
        <v>-2.6606995397120033E-2</v>
      </c>
      <c r="EJ74" s="47">
        <v>1.6612010590895974E-2</v>
      </c>
      <c r="EK74" s="47">
        <v>2.3292962239985025E-2</v>
      </c>
      <c r="EL74" s="47">
        <v>1.6519129378813786E-3</v>
      </c>
      <c r="EM74" s="47">
        <v>2.1643629547476926E-2</v>
      </c>
      <c r="EN74" s="47">
        <v>7.2065704415484086E-2</v>
      </c>
      <c r="EO74" s="47">
        <v>3.8288193199101289E-2</v>
      </c>
      <c r="EP74" s="47">
        <v>6.7233402248436536E-3</v>
      </c>
      <c r="EQ74" s="47">
        <v>-8.1303904657419497E-3</v>
      </c>
      <c r="ER74" s="47">
        <v>2.4370416375529252E-2</v>
      </c>
      <c r="ES74" s="47">
        <v>1.928610156595148E-2</v>
      </c>
      <c r="ET74" s="47">
        <v>2.4381976611948891E-2</v>
      </c>
      <c r="EU74" s="47">
        <v>5.4299299633697194E-2</v>
      </c>
      <c r="EV74" s="47">
        <v>2.5727662670247332E-2</v>
      </c>
      <c r="EW74" s="47">
        <v>-5.2730577773526036E-3</v>
      </c>
      <c r="EX74" s="47">
        <v>4.7245267478900149E-2</v>
      </c>
      <c r="EY74" s="47">
        <v>1.2815280766995526E-2</v>
      </c>
      <c r="EZ74" s="47">
        <v>1.1035013477183404E-2</v>
      </c>
      <c r="FA74" s="47">
        <v>2.7727919700448196E-2</v>
      </c>
      <c r="FB74" s="47">
        <v>6.2732288912352623E-3</v>
      </c>
      <c r="FC74" s="47">
        <v>3.3152732412315665E-2</v>
      </c>
      <c r="FD74" s="47">
        <v>3.8046556897052712E-2</v>
      </c>
      <c r="FE74" s="47">
        <v>7.7209274757077456E-3</v>
      </c>
      <c r="FF74" s="47">
        <v>2.8800174653654639E-2</v>
      </c>
      <c r="FG74" s="47">
        <v>-8.4350940402452886E-3</v>
      </c>
      <c r="FH74" s="47">
        <v>2.7531063422240057E-2</v>
      </c>
      <c r="FI74" s="47">
        <v>2.4036399132934805E-2</v>
      </c>
      <c r="FJ74" s="47">
        <v>2.85608261690194E-2</v>
      </c>
      <c r="FK74" s="47">
        <v>2.4946678006177215E-2</v>
      </c>
      <c r="FL74" s="47">
        <v>1.9937272756176117E-2</v>
      </c>
      <c r="FM74" s="47">
        <v>1.7308266418158677E-2</v>
      </c>
      <c r="FN74" s="47">
        <v>-9.9812640464383776E-2</v>
      </c>
      <c r="FO74" s="47">
        <v>4.0771267262219073E-2</v>
      </c>
      <c r="FP74" s="47">
        <v>5.4168426121076765E-2</v>
      </c>
      <c r="FQ74" s="47">
        <v>-5.3800714125948453E-2</v>
      </c>
      <c r="FR74" s="47">
        <v>-0.24322849973226301</v>
      </c>
      <c r="FS74" s="47">
        <v>2.51039706755458E-2</v>
      </c>
      <c r="FT74" s="47">
        <v>-9.3744879030861934E-3</v>
      </c>
      <c r="FU74" s="47">
        <v>3.177189078101969E-2</v>
      </c>
      <c r="FV74" s="47">
        <v>3.0843995942366774E-2</v>
      </c>
    </row>
    <row r="75" spans="1:178" ht="15" x14ac:dyDescent="0.2">
      <c r="A75" s="27" t="s">
        <v>31</v>
      </c>
      <c r="B75" s="34">
        <f>SUM(B76,B79:B81,B85)</f>
        <v>0.61987758461004794</v>
      </c>
      <c r="C75" s="34">
        <f t="shared" ref="C75:BN75" si="103">SUM(C76,C79:C81,C85)</f>
        <v>0.59556378707091595</v>
      </c>
      <c r="D75" s="34">
        <f t="shared" si="103"/>
        <v>0.92451349934403626</v>
      </c>
      <c r="E75" s="34">
        <f t="shared" si="103"/>
        <v>0.90378156226455797</v>
      </c>
      <c r="F75" s="34">
        <f t="shared" si="103"/>
        <v>1.1681573952822499</v>
      </c>
      <c r="G75" s="34">
        <f t="shared" si="103"/>
        <v>0.78080778211812574</v>
      </c>
      <c r="H75" s="34">
        <f t="shared" si="103"/>
        <v>0.72831969140720398</v>
      </c>
      <c r="I75" s="34">
        <f t="shared" si="103"/>
        <v>0.71004725072353125</v>
      </c>
      <c r="J75" s="34">
        <f t="shared" si="103"/>
        <v>1.1012836917965665</v>
      </c>
      <c r="K75" s="34">
        <f t="shared" si="103"/>
        <v>0.90129782550414717</v>
      </c>
      <c r="L75" s="34">
        <f t="shared" si="103"/>
        <v>0.89602472911236175</v>
      </c>
      <c r="M75" s="34">
        <f t="shared" si="103"/>
        <v>0.87729585857149817</v>
      </c>
      <c r="N75" s="34">
        <f t="shared" si="103"/>
        <v>1.0844438200486883</v>
      </c>
      <c r="O75" s="34">
        <f t="shared" si="103"/>
        <v>0.98731216581509107</v>
      </c>
      <c r="P75" s="34">
        <f t="shared" si="103"/>
        <v>0.72288406872002353</v>
      </c>
      <c r="Q75" s="34">
        <f t="shared" si="103"/>
        <v>0.81504883677612128</v>
      </c>
      <c r="R75" s="34">
        <f t="shared" si="103"/>
        <v>0.99909469864030631</v>
      </c>
      <c r="S75" s="34">
        <f t="shared" si="103"/>
        <v>0.857101304815439</v>
      </c>
      <c r="T75" s="34">
        <f t="shared" si="103"/>
        <v>0.76380240117469</v>
      </c>
      <c r="U75" s="34">
        <f t="shared" si="103"/>
        <v>1.007101653329658</v>
      </c>
      <c r="V75" s="34">
        <f t="shared" si="103"/>
        <v>1.3570706382199702</v>
      </c>
      <c r="W75" s="34">
        <f t="shared" si="103"/>
        <v>1.1909258679671404</v>
      </c>
      <c r="X75" s="34">
        <f t="shared" si="103"/>
        <v>1.1150532927705854</v>
      </c>
      <c r="Y75" s="34">
        <f t="shared" si="103"/>
        <v>1.0821839931161492</v>
      </c>
      <c r="Z75" s="34">
        <f t="shared" si="103"/>
        <v>1.1077892202835307</v>
      </c>
      <c r="AA75" s="34">
        <f t="shared" si="103"/>
        <v>0.97168677065364251</v>
      </c>
      <c r="AB75" s="34">
        <f t="shared" si="103"/>
        <v>0.92521613205102349</v>
      </c>
      <c r="AC75" s="34">
        <f t="shared" si="103"/>
        <v>0.84469538334489591</v>
      </c>
      <c r="AD75" s="34">
        <f t="shared" si="103"/>
        <v>0.81295941394485871</v>
      </c>
      <c r="AE75" s="34">
        <f t="shared" si="103"/>
        <v>0.96767641629452084</v>
      </c>
      <c r="AF75" s="34">
        <f t="shared" si="103"/>
        <v>0.79765410119902136</v>
      </c>
      <c r="AG75" s="34">
        <f t="shared" si="103"/>
        <v>0.96517507305737782</v>
      </c>
      <c r="AH75" s="34">
        <f t="shared" si="103"/>
        <v>1.0700528337398756</v>
      </c>
      <c r="AI75" s="34">
        <f t="shared" si="103"/>
        <v>0.76880794368168626</v>
      </c>
      <c r="AJ75" s="34">
        <f t="shared" si="103"/>
        <v>0.82716061605293245</v>
      </c>
      <c r="AK75" s="34">
        <f t="shared" si="103"/>
        <v>0.66485648341042147</v>
      </c>
      <c r="AL75" s="34">
        <f t="shared" si="103"/>
        <v>0.68236134150036465</v>
      </c>
      <c r="AM75" s="34">
        <f t="shared" si="103"/>
        <v>0.8392963752532161</v>
      </c>
      <c r="AN75" s="34">
        <f t="shared" si="103"/>
        <v>0.68002955730965708</v>
      </c>
      <c r="AO75" s="34">
        <f t="shared" si="103"/>
        <v>0.77371763522266879</v>
      </c>
      <c r="AP75" s="34">
        <f t="shared" si="103"/>
        <v>0.97134195099272846</v>
      </c>
      <c r="AQ75" s="34">
        <f t="shared" si="103"/>
        <v>0.85566912652322713</v>
      </c>
      <c r="AR75" s="34">
        <f t="shared" si="103"/>
        <v>0.56636887954554294</v>
      </c>
      <c r="AS75" s="34">
        <f t="shared" si="103"/>
        <v>0.71989267084596209</v>
      </c>
      <c r="AT75" s="34">
        <f t="shared" si="103"/>
        <v>0.93986130044110994</v>
      </c>
      <c r="AU75" s="34">
        <f t="shared" si="103"/>
        <v>0.76504469943120046</v>
      </c>
      <c r="AV75" s="34">
        <f t="shared" si="103"/>
        <v>0.75952952871928914</v>
      </c>
      <c r="AW75" s="34">
        <f t="shared" si="103"/>
        <v>0.69925879292770576</v>
      </c>
      <c r="AX75" s="34">
        <f t="shared" si="103"/>
        <v>0.82665814619271194</v>
      </c>
      <c r="AY75" s="34">
        <f t="shared" si="103"/>
        <v>0.66653061133619773</v>
      </c>
      <c r="AZ75" s="34">
        <f t="shared" si="103"/>
        <v>0.80265646096578791</v>
      </c>
      <c r="BA75" s="34">
        <f t="shared" si="103"/>
        <v>0.91218131100396938</v>
      </c>
      <c r="BB75" s="34">
        <f t="shared" si="103"/>
        <v>0.97353066569506819</v>
      </c>
      <c r="BC75" s="34">
        <f t="shared" si="103"/>
        <v>0.9813020341517904</v>
      </c>
      <c r="BD75" s="34">
        <f t="shared" si="103"/>
        <v>1.0457920490981438</v>
      </c>
      <c r="BE75" s="34">
        <f t="shared" si="103"/>
        <v>1.0670102944920794</v>
      </c>
      <c r="BF75" s="34">
        <f t="shared" si="103"/>
        <v>1.22001413681691</v>
      </c>
      <c r="BG75" s="34">
        <f t="shared" si="103"/>
        <v>1.2264460828233081</v>
      </c>
      <c r="BH75" s="34">
        <f t="shared" si="103"/>
        <v>1.2132421159222071</v>
      </c>
      <c r="BI75" s="34">
        <f t="shared" si="103"/>
        <v>0.97756726713307085</v>
      </c>
      <c r="BJ75" s="34">
        <f t="shared" si="103"/>
        <v>0.96696032202398596</v>
      </c>
      <c r="BK75" s="34">
        <f t="shared" si="103"/>
        <v>1.1210929917176859</v>
      </c>
      <c r="BL75" s="34">
        <f t="shared" si="103"/>
        <v>1.0589265784332405</v>
      </c>
      <c r="BM75" s="34">
        <f t="shared" si="103"/>
        <v>1.0160792745728677</v>
      </c>
      <c r="BN75" s="34">
        <f t="shared" si="103"/>
        <v>1.4918125180516497</v>
      </c>
      <c r="BO75" s="34">
        <f t="shared" ref="BO75:DZ75" si="104">SUM(BO76,BO79:BO81,BO85)</f>
        <v>1.3166848996176139</v>
      </c>
      <c r="BP75" s="34">
        <f t="shared" si="104"/>
        <v>1.1640677776054991</v>
      </c>
      <c r="BQ75" s="34">
        <f t="shared" si="104"/>
        <v>1.6412823692335419</v>
      </c>
      <c r="BR75" s="34">
        <f t="shared" si="104"/>
        <v>1.4842426816450227</v>
      </c>
      <c r="BS75" s="34">
        <f t="shared" si="104"/>
        <v>1.2129796945960805</v>
      </c>
      <c r="BT75" s="34">
        <f t="shared" si="104"/>
        <v>1.3722663803162309</v>
      </c>
      <c r="BU75" s="34">
        <f t="shared" si="104"/>
        <v>1.2652124115082615</v>
      </c>
      <c r="BV75" s="34">
        <f t="shared" si="104"/>
        <v>1.2959606747291286</v>
      </c>
      <c r="BW75" s="34">
        <f t="shared" si="104"/>
        <v>1.2756923977181256</v>
      </c>
      <c r="BX75" s="34">
        <f t="shared" si="104"/>
        <v>1.2472008463070228</v>
      </c>
      <c r="BY75" s="34">
        <f t="shared" si="104"/>
        <v>1.2835530325328635</v>
      </c>
      <c r="BZ75" s="34">
        <f t="shared" si="104"/>
        <v>1.3807239948745749</v>
      </c>
      <c r="CA75" s="34">
        <f t="shared" si="104"/>
        <v>1.3580371740174408</v>
      </c>
      <c r="CB75" s="34">
        <f t="shared" si="104"/>
        <v>1.1599193098399254</v>
      </c>
      <c r="CC75" s="34">
        <f t="shared" si="104"/>
        <v>1.3504677766473627</v>
      </c>
      <c r="CD75" s="34">
        <f t="shared" si="104"/>
        <v>1.6026030348676323</v>
      </c>
      <c r="CE75" s="34">
        <f t="shared" si="104"/>
        <v>1.4816857129614032</v>
      </c>
      <c r="CF75" s="34">
        <f t="shared" si="104"/>
        <v>1.639738116818757</v>
      </c>
      <c r="CG75" s="34">
        <f t="shared" si="104"/>
        <v>1.5028081301587009</v>
      </c>
      <c r="CH75" s="34">
        <f t="shared" si="104"/>
        <v>1.6862613133787663</v>
      </c>
      <c r="CI75" s="34">
        <f t="shared" si="104"/>
        <v>1.6174783661724439</v>
      </c>
      <c r="CJ75" s="34">
        <f t="shared" si="104"/>
        <v>1.702138862588727</v>
      </c>
      <c r="CK75" s="34">
        <f t="shared" si="104"/>
        <v>1.4858597129265056</v>
      </c>
      <c r="CL75" s="34">
        <f t="shared" si="104"/>
        <v>1.6993946434332317</v>
      </c>
      <c r="CM75" s="34">
        <f t="shared" si="104"/>
        <v>1.5197223436213954</v>
      </c>
      <c r="CN75" s="34">
        <f t="shared" si="104"/>
        <v>1.5618621860179067</v>
      </c>
      <c r="CO75" s="34">
        <f t="shared" si="104"/>
        <v>1.6075061593150335</v>
      </c>
      <c r="CP75" s="34">
        <f t="shared" si="104"/>
        <v>1.4653158807608349</v>
      </c>
      <c r="CQ75" s="34">
        <f t="shared" si="104"/>
        <v>1.634012384824522</v>
      </c>
      <c r="CR75" s="34">
        <f t="shared" si="104"/>
        <v>1.656540107084626</v>
      </c>
      <c r="CS75" s="34">
        <f t="shared" si="104"/>
        <v>1.7360119861076408</v>
      </c>
      <c r="CT75" s="34">
        <f t="shared" si="104"/>
        <v>1.8823041955430426</v>
      </c>
      <c r="CU75" s="34">
        <f t="shared" si="104"/>
        <v>1.62879450672723</v>
      </c>
      <c r="CV75" s="34">
        <f t="shared" si="104"/>
        <v>1.6092632342931887</v>
      </c>
      <c r="CW75" s="34">
        <f t="shared" si="104"/>
        <v>1.5988461014626982</v>
      </c>
      <c r="CX75" s="34">
        <f t="shared" si="104"/>
        <v>1.7499741240839035</v>
      </c>
      <c r="CY75" s="34">
        <f t="shared" si="104"/>
        <v>1.6290105176121286</v>
      </c>
      <c r="CZ75" s="34">
        <f t="shared" si="104"/>
        <v>1.4927744384837913</v>
      </c>
      <c r="DA75" s="34">
        <f t="shared" si="104"/>
        <v>1.6602445222812952</v>
      </c>
      <c r="DB75" s="34">
        <f t="shared" si="104"/>
        <v>1.7074919025203943</v>
      </c>
      <c r="DC75" s="34">
        <f t="shared" si="104"/>
        <v>1.4795335117626189</v>
      </c>
      <c r="DD75" s="34">
        <f t="shared" si="104"/>
        <v>1.3650172581151729</v>
      </c>
      <c r="DE75" s="34">
        <f t="shared" si="104"/>
        <v>1.4934578774264378</v>
      </c>
      <c r="DF75" s="34">
        <f t="shared" si="104"/>
        <v>1.648863679316958</v>
      </c>
      <c r="DG75" s="34">
        <f t="shared" si="104"/>
        <v>1.6086822414369353</v>
      </c>
      <c r="DH75" s="34">
        <f t="shared" si="104"/>
        <v>1.6286395069165205</v>
      </c>
      <c r="DI75" s="34">
        <f t="shared" si="104"/>
        <v>1.6696794576549232</v>
      </c>
      <c r="DJ75" s="34">
        <f t="shared" si="104"/>
        <v>1.8637308364495282</v>
      </c>
      <c r="DK75" s="34">
        <f t="shared" si="104"/>
        <v>1.7007547650997707</v>
      </c>
      <c r="DL75" s="34">
        <f t="shared" si="104"/>
        <v>1.4954852121362081</v>
      </c>
      <c r="DM75" s="34">
        <f t="shared" si="104"/>
        <v>1.6500289225553695</v>
      </c>
      <c r="DN75" s="34">
        <f t="shared" si="104"/>
        <v>1.7927864019483564</v>
      </c>
      <c r="DO75" s="34">
        <f t="shared" si="104"/>
        <v>1.5556904945496643</v>
      </c>
      <c r="DP75" s="34">
        <f t="shared" si="104"/>
        <v>1.6697968548603463</v>
      </c>
      <c r="DQ75" s="34">
        <f t="shared" si="104"/>
        <v>1.7630906972353537</v>
      </c>
      <c r="DR75" s="34">
        <f t="shared" si="104"/>
        <v>1.7621685476493374</v>
      </c>
      <c r="DS75" s="34">
        <f t="shared" si="104"/>
        <v>1.7596948407904001</v>
      </c>
      <c r="DT75" s="34">
        <f t="shared" si="104"/>
        <v>1.770148512195229</v>
      </c>
      <c r="DU75" s="34">
        <f t="shared" si="104"/>
        <v>1.7742347623760726</v>
      </c>
      <c r="DV75" s="34">
        <f t="shared" si="104"/>
        <v>2.0263959817331521</v>
      </c>
      <c r="DW75" s="34">
        <f t="shared" si="104"/>
        <v>1.8194249198764916</v>
      </c>
      <c r="DX75" s="34">
        <f t="shared" si="104"/>
        <v>1.8246988563142201</v>
      </c>
      <c r="DY75" s="34">
        <f t="shared" si="104"/>
        <v>1.9153019013863588</v>
      </c>
      <c r="DZ75" s="34">
        <f t="shared" si="104"/>
        <v>1.9994662412585587</v>
      </c>
      <c r="EA75" s="34">
        <f t="shared" ref="EA75:FC75" si="105">SUM(EA76,EA79:EA81,EA85)</f>
        <v>1.8149978444150316</v>
      </c>
      <c r="EB75" s="34">
        <f t="shared" si="105"/>
        <v>1.7496203301028537</v>
      </c>
      <c r="EC75" s="34">
        <f t="shared" si="105"/>
        <v>1.8349808684376954</v>
      </c>
      <c r="ED75" s="34">
        <f t="shared" si="105"/>
        <v>1.9379083426731203</v>
      </c>
      <c r="EE75" s="34">
        <f t="shared" si="105"/>
        <v>1.8274399729952819</v>
      </c>
      <c r="EF75" s="34">
        <f t="shared" si="105"/>
        <v>1.8559408040618319</v>
      </c>
      <c r="EG75" s="34">
        <f t="shared" si="105"/>
        <v>2.0863323023366669</v>
      </c>
      <c r="EH75" s="34">
        <f t="shared" si="105"/>
        <v>2.2156545454309846</v>
      </c>
      <c r="EI75" s="34">
        <f t="shared" si="105"/>
        <v>1.8203604119443657</v>
      </c>
      <c r="EJ75" s="34">
        <f t="shared" si="105"/>
        <v>2.0898895102093014</v>
      </c>
      <c r="EK75" s="34">
        <f t="shared" si="105"/>
        <v>1.8603842348793758</v>
      </c>
      <c r="EL75" s="34">
        <f t="shared" si="105"/>
        <v>2.1352784066116008</v>
      </c>
      <c r="EM75" s="34">
        <f t="shared" si="105"/>
        <v>1.8877286556881634</v>
      </c>
      <c r="EN75" s="34">
        <f t="shared" si="105"/>
        <v>1.845877983500595</v>
      </c>
      <c r="EO75" s="34">
        <f t="shared" si="105"/>
        <v>1.9118688853896644</v>
      </c>
      <c r="EP75" s="34">
        <f t="shared" si="105"/>
        <v>2.1292754839375996</v>
      </c>
      <c r="EQ75" s="34">
        <f t="shared" si="105"/>
        <v>1.8375854690810769</v>
      </c>
      <c r="ER75" s="34">
        <f t="shared" si="105"/>
        <v>1.8397554091060495</v>
      </c>
      <c r="ES75" s="34">
        <f t="shared" si="105"/>
        <v>2.111330557322697</v>
      </c>
      <c r="ET75" s="34">
        <f t="shared" si="105"/>
        <v>2.1985092860893829</v>
      </c>
      <c r="EU75" s="34">
        <f t="shared" si="105"/>
        <v>1.7775532470194946</v>
      </c>
      <c r="EV75" s="34">
        <f t="shared" si="105"/>
        <v>1.8328178001547757</v>
      </c>
      <c r="EW75" s="34">
        <f t="shared" si="105"/>
        <v>2.2715718822846966</v>
      </c>
      <c r="EX75" s="34">
        <f t="shared" si="105"/>
        <v>2.353361337549889</v>
      </c>
      <c r="EY75" s="34">
        <f t="shared" si="105"/>
        <v>2.0035613072562866</v>
      </c>
      <c r="EZ75" s="34">
        <f t="shared" si="105"/>
        <v>1.7891762302112515</v>
      </c>
      <c r="FA75" s="34">
        <f t="shared" si="105"/>
        <v>2.0383254496434988</v>
      </c>
      <c r="FB75" s="34">
        <f t="shared" si="105"/>
        <v>2.3561258105012213</v>
      </c>
      <c r="FC75" s="34">
        <f t="shared" si="105"/>
        <v>1.8804807657502831</v>
      </c>
      <c r="FD75" s="34">
        <f t="shared" ref="FD75:FP75" si="106">SUM(FD76,FD79:FD81,FD85)</f>
        <v>1.8751215134168682</v>
      </c>
      <c r="FE75" s="34">
        <f t="shared" si="106"/>
        <v>2.0889065636498398</v>
      </c>
      <c r="FF75" s="34">
        <f t="shared" si="106"/>
        <v>2.2674033608447095</v>
      </c>
      <c r="FG75" s="34">
        <f t="shared" si="106"/>
        <v>1.8419159048377818</v>
      </c>
      <c r="FH75" s="34">
        <f t="shared" si="106"/>
        <v>1.7776078612991593</v>
      </c>
      <c r="FI75" s="34">
        <f t="shared" si="106"/>
        <v>2.3489349418293228</v>
      </c>
      <c r="FJ75" s="34">
        <f t="shared" si="106"/>
        <v>2.5047501190442341</v>
      </c>
      <c r="FK75" s="34">
        <f t="shared" si="106"/>
        <v>1.9911938022538287</v>
      </c>
      <c r="FL75" s="34">
        <f t="shared" si="106"/>
        <v>2.012647537483554</v>
      </c>
      <c r="FM75" s="34">
        <f t="shared" si="106"/>
        <v>2.4334587087242885</v>
      </c>
      <c r="FN75" s="34">
        <f t="shared" si="106"/>
        <v>2.8416651693363879</v>
      </c>
      <c r="FO75" s="34">
        <f t="shared" si="106"/>
        <v>2.2567906197358867</v>
      </c>
      <c r="FP75" s="34">
        <f t="shared" si="106"/>
        <v>2.3692852981210843</v>
      </c>
      <c r="FQ75" s="34">
        <f t="shared" ref="FQ75:FS75" si="107">SUM(FQ76,FQ79:FQ81,FQ85)</f>
        <v>2.7707398585461318</v>
      </c>
      <c r="FR75" s="34">
        <f t="shared" si="107"/>
        <v>3.0938763066772994</v>
      </c>
      <c r="FS75" s="34">
        <f t="shared" si="107"/>
        <v>2.4970500252037326</v>
      </c>
      <c r="FT75" s="34">
        <f t="shared" ref="FT75:FU75" si="108">SUM(FT76,FT79:FT81,FT85)</f>
        <v>2.3915359560634513</v>
      </c>
      <c r="FU75" s="34">
        <f t="shared" si="108"/>
        <v>2.9621799320651045</v>
      </c>
      <c r="FV75" s="34">
        <f t="shared" ref="FV75" si="109">SUM(FV76,FV79:FV81,FV85)</f>
        <v>3.0679315650341028</v>
      </c>
    </row>
    <row r="76" spans="1:178" ht="15" x14ac:dyDescent="0.25">
      <c r="A76" s="49" t="s">
        <v>25</v>
      </c>
      <c r="B76" s="47">
        <f>SUM(B77:B78)</f>
        <v>2.9907965872913439E-4</v>
      </c>
      <c r="C76" s="47">
        <f t="shared" ref="C76:BN76" si="110">SUM(C77:C78)</f>
        <v>2.9907965872913439E-4</v>
      </c>
      <c r="D76" s="47">
        <f t="shared" si="110"/>
        <v>2.9907965872913439E-4</v>
      </c>
      <c r="E76" s="47">
        <f t="shared" si="110"/>
        <v>3.9046511000748104E-4</v>
      </c>
      <c r="F76" s="47">
        <f t="shared" si="110"/>
        <v>9.1385451278346608E-5</v>
      </c>
      <c r="G76" s="47">
        <f t="shared" si="110"/>
        <v>2.2430974404685075E-4</v>
      </c>
      <c r="H76" s="47">
        <f t="shared" si="110"/>
        <v>2.2430974404685075E-4</v>
      </c>
      <c r="I76" s="47">
        <f t="shared" si="110"/>
        <v>2.2430974404685075E-4</v>
      </c>
      <c r="J76" s="47">
        <f t="shared" si="110"/>
        <v>5.4831270767007978E-4</v>
      </c>
      <c r="K76" s="47">
        <f t="shared" si="110"/>
        <v>1.9107867085472473E-4</v>
      </c>
      <c r="L76" s="47">
        <f t="shared" si="110"/>
        <v>1.0800098787440964E-4</v>
      </c>
      <c r="M76" s="47">
        <f t="shared" si="110"/>
        <v>5.8154378086220575E-5</v>
      </c>
      <c r="N76" s="47">
        <f t="shared" si="110"/>
        <v>6.6462146384252093E-5</v>
      </c>
      <c r="O76" s="47">
        <f t="shared" si="110"/>
        <v>6.6462146384252093E-5</v>
      </c>
      <c r="P76" s="47">
        <f t="shared" si="110"/>
        <v>0</v>
      </c>
      <c r="Q76" s="47">
        <f t="shared" si="110"/>
        <v>0</v>
      </c>
      <c r="R76" s="47">
        <f t="shared" si="110"/>
        <v>1.6615536596063023E-5</v>
      </c>
      <c r="S76" s="47">
        <f t="shared" si="110"/>
        <v>0</v>
      </c>
      <c r="T76" s="47">
        <f t="shared" si="110"/>
        <v>1.6615536596063023E-5</v>
      </c>
      <c r="U76" s="47">
        <f t="shared" si="110"/>
        <v>0</v>
      </c>
      <c r="V76" s="47">
        <f t="shared" si="110"/>
        <v>0</v>
      </c>
      <c r="W76" s="47">
        <f t="shared" si="110"/>
        <v>0</v>
      </c>
      <c r="X76" s="47">
        <f t="shared" si="110"/>
        <v>6.6462146384252093E-5</v>
      </c>
      <c r="Y76" s="47">
        <f t="shared" si="110"/>
        <v>6.6462146384252093E-5</v>
      </c>
      <c r="Z76" s="47">
        <f t="shared" si="110"/>
        <v>9.2749879621092865E-3</v>
      </c>
      <c r="AA76" s="47">
        <f t="shared" si="110"/>
        <v>0</v>
      </c>
      <c r="AB76" s="47">
        <f t="shared" si="110"/>
        <v>8.3077682980315116E-6</v>
      </c>
      <c r="AC76" s="47">
        <f t="shared" si="110"/>
        <v>9.9693219576378139E-5</v>
      </c>
      <c r="AD76" s="47">
        <f t="shared" si="110"/>
        <v>1.0800098787440964E-4</v>
      </c>
      <c r="AE76" s="47">
        <f t="shared" si="110"/>
        <v>6.6462146384252093E-5</v>
      </c>
      <c r="AF76" s="47">
        <f t="shared" si="110"/>
        <v>8.3077682980315116E-5</v>
      </c>
      <c r="AG76" s="47">
        <f t="shared" si="110"/>
        <v>0</v>
      </c>
      <c r="AH76" s="47">
        <f t="shared" si="110"/>
        <v>0</v>
      </c>
      <c r="AI76" s="47">
        <f t="shared" si="110"/>
        <v>0</v>
      </c>
      <c r="AJ76" s="47">
        <f t="shared" si="110"/>
        <v>0</v>
      </c>
      <c r="AK76" s="47">
        <f t="shared" si="110"/>
        <v>0</v>
      </c>
      <c r="AL76" s="47">
        <f t="shared" si="110"/>
        <v>0</v>
      </c>
      <c r="AM76" s="47">
        <f t="shared" si="110"/>
        <v>0</v>
      </c>
      <c r="AN76" s="47">
        <f t="shared" si="110"/>
        <v>0</v>
      </c>
      <c r="AO76" s="47">
        <f t="shared" si="110"/>
        <v>0</v>
      </c>
      <c r="AP76" s="47">
        <f t="shared" si="110"/>
        <v>0</v>
      </c>
      <c r="AQ76" s="47">
        <f t="shared" si="110"/>
        <v>0</v>
      </c>
      <c r="AR76" s="47">
        <f t="shared" si="110"/>
        <v>8.4836953733376094E-6</v>
      </c>
      <c r="AS76" s="47">
        <f t="shared" si="110"/>
        <v>8.3077682980315116E-6</v>
      </c>
      <c r="AT76" s="47">
        <f t="shared" si="110"/>
        <v>1.6615536596063023E-5</v>
      </c>
      <c r="AU76" s="47">
        <f t="shared" si="110"/>
        <v>0</v>
      </c>
      <c r="AV76" s="47">
        <f t="shared" si="110"/>
        <v>0</v>
      </c>
      <c r="AW76" s="47">
        <f t="shared" si="110"/>
        <v>4.984660978818907E-5</v>
      </c>
      <c r="AX76" s="47">
        <f t="shared" si="110"/>
        <v>9.1343895640297329E-5</v>
      </c>
      <c r="AY76" s="47">
        <f t="shared" si="110"/>
        <v>6.0895920688293846E-5</v>
      </c>
      <c r="AZ76" s="47">
        <f t="shared" si="110"/>
        <v>3.0447960591737713E-5</v>
      </c>
      <c r="BA76" s="47">
        <f t="shared" si="110"/>
        <v>1.1570225381391068E-4</v>
      </c>
      <c r="BB76" s="47">
        <f t="shared" si="110"/>
        <v>1.0852435469294421E-4</v>
      </c>
      <c r="BC76" s="47">
        <f t="shared" si="110"/>
        <v>9.4126994375601458E-5</v>
      </c>
      <c r="BD76" s="47">
        <f t="shared" si="110"/>
        <v>6.0895921183475425E-5</v>
      </c>
      <c r="BE76" s="47">
        <f t="shared" si="110"/>
        <v>3.2379351292425934E-4</v>
      </c>
      <c r="BF76" s="47">
        <f t="shared" si="110"/>
        <v>2.4923304894094535E-5</v>
      </c>
      <c r="BG76" s="47">
        <f t="shared" si="110"/>
        <v>5.8154378086220575E-5</v>
      </c>
      <c r="BH76" s="47">
        <f t="shared" si="110"/>
        <v>5.6492824426614271E-4</v>
      </c>
      <c r="BI76" s="47">
        <f t="shared" si="110"/>
        <v>8.0585352490905658E-4</v>
      </c>
      <c r="BJ76" s="47">
        <f t="shared" si="110"/>
        <v>6.5631369554448936E-4</v>
      </c>
      <c r="BK76" s="47">
        <f t="shared" si="110"/>
        <v>8.2246906150511962E-4</v>
      </c>
      <c r="BL76" s="47">
        <f t="shared" si="110"/>
        <v>5.6492824426614271E-4</v>
      </c>
      <c r="BM76" s="47">
        <f t="shared" si="110"/>
        <v>1.1630875617244115E-4</v>
      </c>
      <c r="BN76" s="47">
        <f t="shared" si="110"/>
        <v>1.4661563560801078E-4</v>
      </c>
      <c r="BO76" s="47">
        <f t="shared" ref="BO76:DZ76" si="111">SUM(BO77:BO78)</f>
        <v>8.0186609538132213E-4</v>
      </c>
      <c r="BP76" s="47">
        <f t="shared" si="111"/>
        <v>8.1035838715271468E-4</v>
      </c>
      <c r="BQ76" s="47">
        <f t="shared" si="111"/>
        <v>8.3626949386495755E-4</v>
      </c>
      <c r="BR76" s="47">
        <f t="shared" si="111"/>
        <v>5.1381512676945554E-4</v>
      </c>
      <c r="BS76" s="47">
        <f t="shared" si="111"/>
        <v>4.4127163699120932E-2</v>
      </c>
      <c r="BT76" s="47">
        <f t="shared" si="111"/>
        <v>6.5083055050948698E-4</v>
      </c>
      <c r="BU76" s="47">
        <f t="shared" si="111"/>
        <v>6.6795733272210416E-4</v>
      </c>
      <c r="BV76" s="47">
        <f t="shared" si="111"/>
        <v>3.0810474346743742E-4</v>
      </c>
      <c r="BW76" s="47">
        <f t="shared" si="111"/>
        <v>3.5101995299225601E-4</v>
      </c>
      <c r="BX76" s="47">
        <f t="shared" si="111"/>
        <v>1.0614009138427557E-3</v>
      </c>
      <c r="BY76" s="47">
        <f t="shared" si="111"/>
        <v>2.7375745165764663E-4</v>
      </c>
      <c r="BZ76" s="47">
        <f t="shared" si="111"/>
        <v>1.1879956004135463E-4</v>
      </c>
      <c r="CA76" s="47">
        <f t="shared" si="111"/>
        <v>1.1031387718125786E-4</v>
      </c>
      <c r="CB76" s="47">
        <f t="shared" si="111"/>
        <v>7.8068282312890184E-4</v>
      </c>
      <c r="CC76" s="47">
        <f t="shared" si="111"/>
        <v>9.4493497109078149E-4</v>
      </c>
      <c r="CD76" s="47">
        <f t="shared" si="111"/>
        <v>3.7056972420808278E-2</v>
      </c>
      <c r="CE76" s="47">
        <f t="shared" si="111"/>
        <v>0</v>
      </c>
      <c r="CF76" s="47">
        <f t="shared" si="111"/>
        <v>-8.5981944406750559E-9</v>
      </c>
      <c r="CG76" s="47">
        <f t="shared" si="111"/>
        <v>-3.6725014438241006E-3</v>
      </c>
      <c r="CH76" s="47">
        <f t="shared" si="111"/>
        <v>-8.4702886241890343E-6</v>
      </c>
      <c r="CI76" s="47">
        <f t="shared" si="111"/>
        <v>8.5299727337715946E-5</v>
      </c>
      <c r="CJ76" s="47">
        <f t="shared" si="111"/>
        <v>0</v>
      </c>
      <c r="CK76" s="47">
        <f t="shared" si="111"/>
        <v>9.0715646032238253E-4</v>
      </c>
      <c r="CL76" s="47">
        <f t="shared" si="111"/>
        <v>3.2921126817763956E-3</v>
      </c>
      <c r="CM76" s="47">
        <f t="shared" si="111"/>
        <v>3.4125435555057864E-5</v>
      </c>
      <c r="CN76" s="47">
        <f t="shared" si="111"/>
        <v>1.7062717777528932E-5</v>
      </c>
      <c r="CO76" s="47">
        <f t="shared" si="111"/>
        <v>5.0036766944332817E-5</v>
      </c>
      <c r="CP76" s="47">
        <f t="shared" si="111"/>
        <v>1.4449434951299754E-4</v>
      </c>
      <c r="CQ76" s="47">
        <f t="shared" si="111"/>
        <v>0</v>
      </c>
      <c r="CR76" s="47">
        <f t="shared" si="111"/>
        <v>0</v>
      </c>
      <c r="CS76" s="47">
        <f t="shared" si="111"/>
        <v>0</v>
      </c>
      <c r="CT76" s="47">
        <f t="shared" si="111"/>
        <v>0</v>
      </c>
      <c r="CU76" s="47">
        <f t="shared" si="111"/>
        <v>0</v>
      </c>
      <c r="CV76" s="47">
        <f t="shared" si="111"/>
        <v>0</v>
      </c>
      <c r="CW76" s="47">
        <f t="shared" si="111"/>
        <v>0</v>
      </c>
      <c r="CX76" s="47">
        <f t="shared" si="111"/>
        <v>0</v>
      </c>
      <c r="CY76" s="47">
        <f t="shared" si="111"/>
        <v>2.0851433102538774E-4</v>
      </c>
      <c r="CZ76" s="47">
        <f t="shared" si="111"/>
        <v>0</v>
      </c>
      <c r="DA76" s="47">
        <f t="shared" si="111"/>
        <v>0</v>
      </c>
      <c r="DB76" s="47">
        <f t="shared" si="111"/>
        <v>0</v>
      </c>
      <c r="DC76" s="47">
        <f t="shared" si="111"/>
        <v>0</v>
      </c>
      <c r="DD76" s="47">
        <f t="shared" si="111"/>
        <v>0</v>
      </c>
      <c r="DE76" s="47">
        <f t="shared" si="111"/>
        <v>0</v>
      </c>
      <c r="DF76" s="47">
        <f t="shared" si="111"/>
        <v>0</v>
      </c>
      <c r="DG76" s="47">
        <f t="shared" si="111"/>
        <v>0</v>
      </c>
      <c r="DH76" s="47">
        <f t="shared" si="111"/>
        <v>0</v>
      </c>
      <c r="DI76" s="47">
        <f t="shared" si="111"/>
        <v>0</v>
      </c>
      <c r="DJ76" s="47">
        <f t="shared" si="111"/>
        <v>0</v>
      </c>
      <c r="DK76" s="47">
        <f t="shared" si="111"/>
        <v>0</v>
      </c>
      <c r="DL76" s="47">
        <f t="shared" si="111"/>
        <v>0</v>
      </c>
      <c r="DM76" s="47">
        <f t="shared" si="111"/>
        <v>0</v>
      </c>
      <c r="DN76" s="47">
        <f t="shared" si="111"/>
        <v>0</v>
      </c>
      <c r="DO76" s="47">
        <f t="shared" si="111"/>
        <v>0</v>
      </c>
      <c r="DP76" s="47">
        <f t="shared" si="111"/>
        <v>0</v>
      </c>
      <c r="DQ76" s="47">
        <f t="shared" si="111"/>
        <v>0</v>
      </c>
      <c r="DR76" s="47">
        <f t="shared" si="111"/>
        <v>0</v>
      </c>
      <c r="DS76" s="47">
        <f t="shared" si="111"/>
        <v>0</v>
      </c>
      <c r="DT76" s="47">
        <f t="shared" si="111"/>
        <v>0</v>
      </c>
      <c r="DU76" s="47">
        <f t="shared" si="111"/>
        <v>0</v>
      </c>
      <c r="DV76" s="47">
        <f t="shared" si="111"/>
        <v>0</v>
      </c>
      <c r="DW76" s="47">
        <f t="shared" si="111"/>
        <v>0</v>
      </c>
      <c r="DX76" s="47">
        <f t="shared" si="111"/>
        <v>0</v>
      </c>
      <c r="DY76" s="47">
        <f t="shared" si="111"/>
        <v>0</v>
      </c>
      <c r="DZ76" s="47">
        <f t="shared" si="111"/>
        <v>0</v>
      </c>
      <c r="EA76" s="47">
        <f t="shared" ref="EA76:FC76" si="112">SUM(EA77:EA78)</f>
        <v>2.5466228568949205E-5</v>
      </c>
      <c r="EB76" s="47">
        <f t="shared" si="112"/>
        <v>0</v>
      </c>
      <c r="EC76" s="47">
        <f t="shared" si="112"/>
        <v>0</v>
      </c>
      <c r="ED76" s="47">
        <f t="shared" si="112"/>
        <v>0</v>
      </c>
      <c r="EE76" s="47">
        <f t="shared" si="112"/>
        <v>0</v>
      </c>
      <c r="EF76" s="47">
        <f t="shared" si="112"/>
        <v>0</v>
      </c>
      <c r="EG76" s="47">
        <f t="shared" si="112"/>
        <v>0</v>
      </c>
      <c r="EH76" s="47">
        <f t="shared" si="112"/>
        <v>0</v>
      </c>
      <c r="EI76" s="47">
        <f t="shared" si="112"/>
        <v>0</v>
      </c>
      <c r="EJ76" s="47">
        <f t="shared" si="112"/>
        <v>0</v>
      </c>
      <c r="EK76" s="47">
        <f t="shared" si="112"/>
        <v>0</v>
      </c>
      <c r="EL76" s="47">
        <f t="shared" si="112"/>
        <v>0</v>
      </c>
      <c r="EM76" s="47">
        <f t="shared" si="112"/>
        <v>0</v>
      </c>
      <c r="EN76" s="47">
        <f t="shared" si="112"/>
        <v>0</v>
      </c>
      <c r="EO76" s="47">
        <f t="shared" si="112"/>
        <v>0</v>
      </c>
      <c r="EP76" s="47">
        <f t="shared" si="112"/>
        <v>0</v>
      </c>
      <c r="EQ76" s="47">
        <f t="shared" si="112"/>
        <v>0</v>
      </c>
      <c r="ER76" s="47">
        <f t="shared" si="112"/>
        <v>4.4504607400323937E-3</v>
      </c>
      <c r="ES76" s="47">
        <f t="shared" si="112"/>
        <v>9.2718475578451118E-3</v>
      </c>
      <c r="ET76" s="47">
        <f t="shared" si="112"/>
        <v>7.5215292991219927E-3</v>
      </c>
      <c r="EU76" s="47">
        <f t="shared" si="112"/>
        <v>4.8976508574455485E-3</v>
      </c>
      <c r="EV76" s="47">
        <f t="shared" si="112"/>
        <v>1.4868693028162145E-2</v>
      </c>
      <c r="EW76" s="47">
        <f t="shared" si="112"/>
        <v>0</v>
      </c>
      <c r="EX76" s="47">
        <f t="shared" si="112"/>
        <v>0</v>
      </c>
      <c r="EY76" s="47">
        <f t="shared" si="112"/>
        <v>5.907663910677023E-3</v>
      </c>
      <c r="EZ76" s="47">
        <f t="shared" si="112"/>
        <v>4.8442844067551581E-3</v>
      </c>
      <c r="FA76" s="47">
        <f t="shared" si="112"/>
        <v>0</v>
      </c>
      <c r="FB76" s="47">
        <f t="shared" si="112"/>
        <v>0</v>
      </c>
      <c r="FC76" s="47">
        <f t="shared" si="112"/>
        <v>0</v>
      </c>
      <c r="FD76" s="47">
        <f t="shared" ref="FD76:FP76" si="113">SUM(FD77:FD78)</f>
        <v>5.8828233006794376E-3</v>
      </c>
      <c r="FE76" s="47">
        <f t="shared" si="113"/>
        <v>0</v>
      </c>
      <c r="FF76" s="47">
        <f t="shared" si="113"/>
        <v>8.4266626568556847E-6</v>
      </c>
      <c r="FG76" s="47">
        <f t="shared" si="113"/>
        <v>0</v>
      </c>
      <c r="FH76" s="47">
        <f t="shared" si="113"/>
        <v>0</v>
      </c>
      <c r="FI76" s="47">
        <f t="shared" si="113"/>
        <v>0</v>
      </c>
      <c r="FJ76" s="47">
        <f t="shared" si="113"/>
        <v>0</v>
      </c>
      <c r="FK76" s="47">
        <f t="shared" si="113"/>
        <v>0</v>
      </c>
      <c r="FL76" s="47">
        <f t="shared" si="113"/>
        <v>0</v>
      </c>
      <c r="FM76" s="47">
        <f t="shared" si="113"/>
        <v>3.352435482418973E-5</v>
      </c>
      <c r="FN76" s="47">
        <f t="shared" si="113"/>
        <v>0</v>
      </c>
      <c r="FO76" s="47">
        <f t="shared" si="113"/>
        <v>0</v>
      </c>
      <c r="FP76" s="47">
        <f t="shared" si="113"/>
        <v>0</v>
      </c>
      <c r="FQ76" s="47">
        <f t="shared" ref="FQ76:FS76" si="114">SUM(FQ77:FQ78)</f>
        <v>4.1698966326120833E-5</v>
      </c>
      <c r="FR76" s="47">
        <f t="shared" si="114"/>
        <v>1.2580920676747795E-5</v>
      </c>
      <c r="FS76" s="47">
        <f t="shared" si="114"/>
        <v>0</v>
      </c>
      <c r="FT76" s="47">
        <f t="shared" ref="FT76:FU76" si="115">SUM(FT77:FT78)</f>
        <v>1.6681146482031018E-5</v>
      </c>
      <c r="FU76" s="47">
        <f t="shared" si="115"/>
        <v>5.9640994238627346E-5</v>
      </c>
      <c r="FV76" s="47">
        <f t="shared" ref="FV76" si="116">SUM(FV77:FV78)</f>
        <v>0</v>
      </c>
    </row>
    <row r="77" spans="1:178" ht="17.25" x14ac:dyDescent="0.25">
      <c r="A77" s="50" t="s">
        <v>103</v>
      </c>
      <c r="B77" s="47">
        <f>(SUMPRODUCT(--(B$9=Quarterly_kt!$B$9:FC$9),Quarterly_kt!$B77:FC77)/INDEX(Fuel_Properties!$B$31:$IV$42,MATCH("D_Petrol_Regular",Fuel_Properties!$B$31:$B$42,0),MATCH(YEAR(B$9),Fuel_Properties!$B$31:$EI$31,0)))/158.987295</f>
        <v>0</v>
      </c>
      <c r="C77" s="47">
        <f>(SUMPRODUCT(--(C$9=Quarterly_kt!$B$9:FC$9),Quarterly_kt!$B77:FC77)/INDEX(Fuel_Properties!$B$31:$IV$42,MATCH("D_Petrol_Regular",Fuel_Properties!$B$31:$B$42,0),MATCH(YEAR(C$9),Fuel_Properties!$B$31:$EI$31,0)))/158.987295</f>
        <v>0</v>
      </c>
      <c r="D77" s="47">
        <f>(SUMPRODUCT(--(D$9=Quarterly_kt!$B$9:FC$9),Quarterly_kt!$B77:FC77)/INDEX(Fuel_Properties!$B$31:$IV$42,MATCH("D_Petrol_Regular",Fuel_Properties!$B$31:$B$42,0),MATCH(YEAR(D$9),Fuel_Properties!$B$31:$EI$31,0)))/158.987295</f>
        <v>0</v>
      </c>
      <c r="E77" s="47">
        <f>(SUMPRODUCT(--(E$9=Quarterly_kt!$B$9:FC$9),Quarterly_kt!$B77:FC77)/INDEX(Fuel_Properties!$B$31:$IV$42,MATCH("D_Petrol_Regular",Fuel_Properties!$B$31:$B$42,0),MATCH(YEAR(E$9),Fuel_Properties!$B$31:$EI$31,0)))/158.987295</f>
        <v>0</v>
      </c>
      <c r="F77" s="47">
        <f>(SUMPRODUCT(--(F$9=Quarterly_kt!$B$9:FC$9),Quarterly_kt!$B77:FC77)/INDEX(Fuel_Properties!$B$31:$IV$42,MATCH("D_Petrol_Regular",Fuel_Properties!$B$31:$B$42,0),MATCH(YEAR(F$9),Fuel_Properties!$B$31:$EI$31,0)))/158.987295</f>
        <v>0</v>
      </c>
      <c r="G77" s="47">
        <f>(SUMPRODUCT(--(G$9=Quarterly_kt!$B$9:FC$9),Quarterly_kt!$B77:FC77)/INDEX(Fuel_Properties!$B$31:$IV$42,MATCH("D_Petrol_Regular",Fuel_Properties!$B$31:$B$42,0),MATCH(YEAR(G$9),Fuel_Properties!$B$31:$EI$31,0)))/158.987295</f>
        <v>0</v>
      </c>
      <c r="H77" s="47">
        <f>(SUMPRODUCT(--(H$9=Quarterly_kt!$B$9:FC$9),Quarterly_kt!$B77:FC77)/INDEX(Fuel_Properties!$B$31:$IV$42,MATCH("D_Petrol_Regular",Fuel_Properties!$B$31:$B$42,0),MATCH(YEAR(H$9),Fuel_Properties!$B$31:$EI$31,0)))/158.987295</f>
        <v>0</v>
      </c>
      <c r="I77" s="47">
        <f>(SUMPRODUCT(--(I$9=Quarterly_kt!$B$9:FC$9),Quarterly_kt!$B77:FC77)/INDEX(Fuel_Properties!$B$31:$IV$42,MATCH("D_Petrol_Regular",Fuel_Properties!$B$31:$B$42,0),MATCH(YEAR(I$9),Fuel_Properties!$B$31:$EI$31,0)))/158.987295</f>
        <v>0</v>
      </c>
      <c r="J77" s="47">
        <f>(SUMPRODUCT(--(J$9=Quarterly_kt!$B$9:FC$9),Quarterly_kt!$B77:FC77)/INDEX(Fuel_Properties!$B$31:$IV$42,MATCH("D_Petrol_Regular",Fuel_Properties!$B$31:$B$42,0),MATCH(YEAR(J$9),Fuel_Properties!$B$31:$EI$31,0)))/158.987295</f>
        <v>0</v>
      </c>
      <c r="K77" s="47">
        <f>(SUMPRODUCT(--(K$9=Quarterly_kt!$B$9:FC$9),Quarterly_kt!$B77:FC77)/INDEX(Fuel_Properties!$B$31:$IV$42,MATCH("D_Petrol_Regular",Fuel_Properties!$B$31:$B$42,0),MATCH(YEAR(K$9),Fuel_Properties!$B$31:$EI$31,0)))/158.987295</f>
        <v>0</v>
      </c>
      <c r="L77" s="47">
        <f>(SUMPRODUCT(--(L$9=Quarterly_kt!$B$9:FC$9),Quarterly_kt!$B77:FC77)/INDEX(Fuel_Properties!$B$31:$IV$42,MATCH("D_Petrol_Regular",Fuel_Properties!$B$31:$B$42,0),MATCH(YEAR(L$9),Fuel_Properties!$B$31:$EI$31,0)))/158.987295</f>
        <v>0</v>
      </c>
      <c r="M77" s="47">
        <f>(SUMPRODUCT(--(M$9=Quarterly_kt!$B$9:FC$9),Quarterly_kt!$B77:FC77)/INDEX(Fuel_Properties!$B$31:$IV$42,MATCH("D_Petrol_Regular",Fuel_Properties!$B$31:$B$42,0),MATCH(YEAR(M$9),Fuel_Properties!$B$31:$EI$31,0)))/158.987295</f>
        <v>0</v>
      </c>
      <c r="N77" s="47">
        <f>(SUMPRODUCT(--(N$9=Quarterly_kt!$B$9:FC$9),Quarterly_kt!$B77:FC77)/INDEX(Fuel_Properties!$B$31:$IV$42,MATCH("D_Petrol_Regular",Fuel_Properties!$B$31:$B$42,0),MATCH(YEAR(N$9),Fuel_Properties!$B$31:$EI$31,0)))/158.987295</f>
        <v>0</v>
      </c>
      <c r="O77" s="47">
        <f>(SUMPRODUCT(--(O$9=Quarterly_kt!$B$9:FC$9),Quarterly_kt!$B77:FC77)/INDEX(Fuel_Properties!$B$31:$IV$42,MATCH("D_Petrol_Regular",Fuel_Properties!$B$31:$B$42,0),MATCH(YEAR(O$9),Fuel_Properties!$B$31:$EI$31,0)))/158.987295</f>
        <v>0</v>
      </c>
      <c r="P77" s="47">
        <f>(SUMPRODUCT(--(P$9=Quarterly_kt!$B$9:FC$9),Quarterly_kt!$B77:FC77)/INDEX(Fuel_Properties!$B$31:$IV$42,MATCH("D_Petrol_Regular",Fuel_Properties!$B$31:$B$42,0),MATCH(YEAR(P$9),Fuel_Properties!$B$31:$EI$31,0)))/158.987295</f>
        <v>0</v>
      </c>
      <c r="Q77" s="47">
        <f>(SUMPRODUCT(--(Q$9=Quarterly_kt!$B$9:FC$9),Quarterly_kt!$B77:FC77)/INDEX(Fuel_Properties!$B$31:$IV$42,MATCH("D_Petrol_Regular",Fuel_Properties!$B$31:$B$42,0),MATCH(YEAR(Q$9),Fuel_Properties!$B$31:$EI$31,0)))/158.987295</f>
        <v>0</v>
      </c>
      <c r="R77" s="47">
        <f>(SUMPRODUCT(--(R$9=Quarterly_kt!$B$9:FC$9),Quarterly_kt!$B77:FC77)/INDEX(Fuel_Properties!$B$31:$IV$42,MATCH("D_Petrol_Regular",Fuel_Properties!$B$31:$B$42,0),MATCH(YEAR(R$9),Fuel_Properties!$B$31:$EI$31,0)))/158.987295</f>
        <v>0</v>
      </c>
      <c r="S77" s="47">
        <f>(SUMPRODUCT(--(S$9=Quarterly_kt!$B$9:FC$9),Quarterly_kt!$B77:FC77)/INDEX(Fuel_Properties!$B$31:$IV$42,MATCH("D_Petrol_Regular",Fuel_Properties!$B$31:$B$42,0),MATCH(YEAR(S$9),Fuel_Properties!$B$31:$EI$31,0)))/158.987295</f>
        <v>0</v>
      </c>
      <c r="T77" s="47">
        <f>(SUMPRODUCT(--(T$9=Quarterly_kt!$B$9:FC$9),Quarterly_kt!$B77:FC77)/INDEX(Fuel_Properties!$B$31:$IV$42,MATCH("D_Petrol_Regular",Fuel_Properties!$B$31:$B$42,0),MATCH(YEAR(T$9),Fuel_Properties!$B$31:$EI$31,0)))/158.987295</f>
        <v>0</v>
      </c>
      <c r="U77" s="47">
        <f>(SUMPRODUCT(--(U$9=Quarterly_kt!$B$9:FC$9),Quarterly_kt!$B77:FC77)/INDEX(Fuel_Properties!$B$31:$IV$42,MATCH("D_Petrol_Regular",Fuel_Properties!$B$31:$B$42,0),MATCH(YEAR(U$9),Fuel_Properties!$B$31:$EI$31,0)))/158.987295</f>
        <v>0</v>
      </c>
      <c r="V77" s="47">
        <f>(SUMPRODUCT(--(V$9=Quarterly_kt!$B$9:FC$9),Quarterly_kt!$B77:FC77)/INDEX(Fuel_Properties!$B$31:$IV$42,MATCH("D_Petrol_Regular",Fuel_Properties!$B$31:$B$42,0),MATCH(YEAR(V$9),Fuel_Properties!$B$31:$EI$31,0)))/158.987295</f>
        <v>0</v>
      </c>
      <c r="W77" s="47">
        <f>(SUMPRODUCT(--(W$9=Quarterly_kt!$B$9:FC$9),Quarterly_kt!$B77:FC77)/INDEX(Fuel_Properties!$B$31:$IV$42,MATCH("D_Petrol_Regular",Fuel_Properties!$B$31:$B$42,0),MATCH(YEAR(W$9),Fuel_Properties!$B$31:$EI$31,0)))/158.987295</f>
        <v>0</v>
      </c>
      <c r="X77" s="47">
        <f>(SUMPRODUCT(--(X$9=Quarterly_kt!$B$9:FC$9),Quarterly_kt!$B77:FC77)/INDEX(Fuel_Properties!$B$31:$IV$42,MATCH("D_Petrol_Regular",Fuel_Properties!$B$31:$B$42,0),MATCH(YEAR(X$9),Fuel_Properties!$B$31:$EI$31,0)))/158.987295</f>
        <v>0</v>
      </c>
      <c r="Y77" s="47">
        <f>(SUMPRODUCT(--(Y$9=Quarterly_kt!$B$9:FC$9),Quarterly_kt!$B77:FC77)/INDEX(Fuel_Properties!$B$31:$IV$42,MATCH("D_Petrol_Regular",Fuel_Properties!$B$31:$B$42,0),MATCH(YEAR(Y$9),Fuel_Properties!$B$31:$EI$31,0)))/158.987295</f>
        <v>0</v>
      </c>
      <c r="Z77" s="47">
        <f>(SUMPRODUCT(--(Z$9=Quarterly_kt!$B$9:FC$9),Quarterly_kt!$B77:FC77)/INDEX(Fuel_Properties!$B$31:$IV$42,MATCH("D_Petrol_Regular",Fuel_Properties!$B$31:$B$42,0),MATCH(YEAR(Z$9),Fuel_Properties!$B$31:$EI$31,0)))/158.987295</f>
        <v>1.6967390746675217E-4</v>
      </c>
      <c r="AA77" s="47">
        <f>(SUMPRODUCT(--(AA$9=Quarterly_kt!$B$9:FC$9),Quarterly_kt!$B77:FC77)/INDEX(Fuel_Properties!$B$31:$IV$42,MATCH("D_Petrol_Regular",Fuel_Properties!$B$31:$B$42,0),MATCH(YEAR(AA$9),Fuel_Properties!$B$31:$EI$31,0)))/158.987295</f>
        <v>0</v>
      </c>
      <c r="AB77" s="47">
        <f>(SUMPRODUCT(--(AB$9=Quarterly_kt!$B$9:FC$9),Quarterly_kt!$B77:FC77)/INDEX(Fuel_Properties!$B$31:$IV$42,MATCH("D_Petrol_Regular",Fuel_Properties!$B$31:$B$42,0),MATCH(YEAR(AB$9),Fuel_Properties!$B$31:$EI$31,0)))/158.987295</f>
        <v>0</v>
      </c>
      <c r="AC77" s="47">
        <f>(SUMPRODUCT(--(AC$9=Quarterly_kt!$B$9:FC$9),Quarterly_kt!$B77:FC77)/INDEX(Fuel_Properties!$B$31:$IV$42,MATCH("D_Petrol_Regular",Fuel_Properties!$B$31:$B$42,0),MATCH(YEAR(AC$9),Fuel_Properties!$B$31:$EI$31,0)))/158.987295</f>
        <v>0</v>
      </c>
      <c r="AD77" s="47">
        <f>(SUMPRODUCT(--(AD$9=Quarterly_kt!$B$9:FC$9),Quarterly_kt!$B77:FC77)/INDEX(Fuel_Properties!$B$31:$IV$42,MATCH("D_Petrol_Regular",Fuel_Properties!$B$31:$B$42,0),MATCH(YEAR(AD$9),Fuel_Properties!$B$31:$EI$31,0)))/158.987295</f>
        <v>0</v>
      </c>
      <c r="AE77" s="47">
        <f>(SUMPRODUCT(--(AE$9=Quarterly_kt!$B$9:FC$9),Quarterly_kt!$B77:FC77)/INDEX(Fuel_Properties!$B$31:$IV$42,MATCH("D_Petrol_Regular",Fuel_Properties!$B$31:$B$42,0),MATCH(YEAR(AE$9),Fuel_Properties!$B$31:$EI$31,0)))/158.987295</f>
        <v>0</v>
      </c>
      <c r="AF77" s="47">
        <f>(SUMPRODUCT(--(AF$9=Quarterly_kt!$B$9:FC$9),Quarterly_kt!$B77:FC77)/INDEX(Fuel_Properties!$B$31:$IV$42,MATCH("D_Petrol_Regular",Fuel_Properties!$B$31:$B$42,0),MATCH(YEAR(AF$9),Fuel_Properties!$B$31:$EI$31,0)))/158.987295</f>
        <v>0</v>
      </c>
      <c r="AG77" s="47">
        <f>(SUMPRODUCT(--(AG$9=Quarterly_kt!$B$9:FC$9),Quarterly_kt!$B77:FC77)/INDEX(Fuel_Properties!$B$31:$IV$42,MATCH("D_Petrol_Regular",Fuel_Properties!$B$31:$B$42,0),MATCH(YEAR(AG$9),Fuel_Properties!$B$31:$EI$31,0)))/158.987295</f>
        <v>0</v>
      </c>
      <c r="AH77" s="47">
        <f>(SUMPRODUCT(--(AH$9=Quarterly_kt!$B$9:FC$9),Quarterly_kt!$B77:FC77)/INDEX(Fuel_Properties!$B$31:$IV$42,MATCH("D_Petrol_Regular",Fuel_Properties!$B$31:$B$42,0),MATCH(YEAR(AH$9),Fuel_Properties!$B$31:$EI$31,0)))/158.987295</f>
        <v>0</v>
      </c>
      <c r="AI77" s="47">
        <f>(SUMPRODUCT(--(AI$9=Quarterly_kt!$B$9:FC$9),Quarterly_kt!$B77:FC77)/INDEX(Fuel_Properties!$B$31:$IV$42,MATCH("D_Petrol_Regular",Fuel_Properties!$B$31:$B$42,0),MATCH(YEAR(AI$9),Fuel_Properties!$B$31:$EI$31,0)))/158.987295</f>
        <v>0</v>
      </c>
      <c r="AJ77" s="47">
        <f>(SUMPRODUCT(--(AJ$9=Quarterly_kt!$B$9:FC$9),Quarterly_kt!$B77:FC77)/INDEX(Fuel_Properties!$B$31:$IV$42,MATCH("D_Petrol_Regular",Fuel_Properties!$B$31:$B$42,0),MATCH(YEAR(AJ$9),Fuel_Properties!$B$31:$EI$31,0)))/158.987295</f>
        <v>0</v>
      </c>
      <c r="AK77" s="47">
        <f>(SUMPRODUCT(--(AK$9=Quarterly_kt!$B$9:FC$9),Quarterly_kt!$B77:FC77)/INDEX(Fuel_Properties!$B$31:$IV$42,MATCH("D_Petrol_Regular",Fuel_Properties!$B$31:$B$42,0),MATCH(YEAR(AK$9),Fuel_Properties!$B$31:$EI$31,0)))/158.987295</f>
        <v>0</v>
      </c>
      <c r="AL77" s="47">
        <f>(SUMPRODUCT(--(AL$9=Quarterly_kt!$B$9:FC$9),Quarterly_kt!$B77:FC77)/INDEX(Fuel_Properties!$B$31:$IV$42,MATCH("D_Petrol_Regular",Fuel_Properties!$B$31:$B$42,0),MATCH(YEAR(AL$9),Fuel_Properties!$B$31:$EI$31,0)))/158.987295</f>
        <v>0</v>
      </c>
      <c r="AM77" s="47">
        <f>(SUMPRODUCT(--(AM$9=Quarterly_kt!$B$9:FC$9),Quarterly_kt!$B77:FC77)/INDEX(Fuel_Properties!$B$31:$IV$42,MATCH("D_Petrol_Regular",Fuel_Properties!$B$31:$B$42,0),MATCH(YEAR(AM$9),Fuel_Properties!$B$31:$EI$31,0)))/158.987295</f>
        <v>0</v>
      </c>
      <c r="AN77" s="47">
        <f>(SUMPRODUCT(--(AN$9=Quarterly_kt!$B$9:FC$9),Quarterly_kt!$B77:FC77)/INDEX(Fuel_Properties!$B$31:$IV$42,MATCH("D_Petrol_Regular",Fuel_Properties!$B$31:$B$42,0),MATCH(YEAR(AN$9),Fuel_Properties!$B$31:$EI$31,0)))/158.987295</f>
        <v>0</v>
      </c>
      <c r="AO77" s="47">
        <f>(SUMPRODUCT(--(AO$9=Quarterly_kt!$B$9:FC$9),Quarterly_kt!$B77:FC77)/INDEX(Fuel_Properties!$B$31:$IV$42,MATCH("D_Petrol_Regular",Fuel_Properties!$B$31:$B$42,0),MATCH(YEAR(AO$9),Fuel_Properties!$B$31:$EI$31,0)))/158.987295</f>
        <v>0</v>
      </c>
      <c r="AP77" s="47">
        <f>(SUMPRODUCT(--(AP$9=Quarterly_kt!$B$9:FC$9),Quarterly_kt!$B77:FC77)/INDEX(Fuel_Properties!$B$31:$IV$42,MATCH("D_Petrol_Regular",Fuel_Properties!$B$31:$B$42,0),MATCH(YEAR(AP$9),Fuel_Properties!$B$31:$EI$31,0)))/158.987295</f>
        <v>0</v>
      </c>
      <c r="AQ77" s="47">
        <f>(SUMPRODUCT(--(AQ$9=Quarterly_kt!$B$9:FC$9),Quarterly_kt!$B77:FC77)/INDEX(Fuel_Properties!$B$31:$IV$42,MATCH("D_Petrol_Regular",Fuel_Properties!$B$31:$B$42,0),MATCH(YEAR(AQ$9),Fuel_Properties!$B$31:$EI$31,0)))/158.987295</f>
        <v>0</v>
      </c>
      <c r="AR77" s="47">
        <f>(SUMPRODUCT(--(AR$9=Quarterly_kt!$B$9:FC$9),Quarterly_kt!$B77:FC77)/INDEX(Fuel_Properties!$B$31:$IV$42,MATCH("D_Petrol_Regular",Fuel_Properties!$B$31:$B$42,0),MATCH(YEAR(AR$9),Fuel_Properties!$B$31:$EI$31,0)))/158.987295</f>
        <v>8.4836953733376094E-6</v>
      </c>
      <c r="AS77" s="47">
        <f>(SUMPRODUCT(--(AS$9=Quarterly_kt!$B$9:FC$9),Quarterly_kt!$B77:FC77)/INDEX(Fuel_Properties!$B$31:$IV$42,MATCH("D_Petrol_Regular",Fuel_Properties!$B$31:$B$42,0),MATCH(YEAR(AS$9),Fuel_Properties!$B$31:$EI$31,0)))/158.987295</f>
        <v>0</v>
      </c>
      <c r="AT77" s="47">
        <f>(SUMPRODUCT(--(AT$9=Quarterly_kt!$B$9:FC$9),Quarterly_kt!$B77:FC77)/INDEX(Fuel_Properties!$B$31:$IV$42,MATCH("D_Petrol_Regular",Fuel_Properties!$B$31:$B$42,0),MATCH(YEAR(AT$9),Fuel_Properties!$B$31:$EI$31,0)))/158.987295</f>
        <v>0</v>
      </c>
      <c r="AU77" s="47">
        <f>(SUMPRODUCT(--(AU$9=Quarterly_kt!$B$9:FC$9),Quarterly_kt!$B77:FC77)/INDEX(Fuel_Properties!$B$31:$IV$42,MATCH("D_Petrol_Regular",Fuel_Properties!$B$31:$B$42,0),MATCH(YEAR(AU$9),Fuel_Properties!$B$31:$EI$31,0)))/158.987295</f>
        <v>0</v>
      </c>
      <c r="AV77" s="47">
        <f>(SUMPRODUCT(--(AV$9=Quarterly_kt!$B$9:FC$9),Quarterly_kt!$B77:FC77)/INDEX(Fuel_Properties!$B$31:$IV$42,MATCH("D_Petrol_Regular",Fuel_Properties!$B$31:$B$42,0),MATCH(YEAR(AV$9),Fuel_Properties!$B$31:$EI$31,0)))/158.987295</f>
        <v>0</v>
      </c>
      <c r="AW77" s="47">
        <f>(SUMPRODUCT(--(AW$9=Quarterly_kt!$B$9:FC$9),Quarterly_kt!$B77:FC77)/INDEX(Fuel_Properties!$B$31:$IV$42,MATCH("D_Petrol_Regular",Fuel_Properties!$B$31:$B$42,0),MATCH(YEAR(AW$9),Fuel_Properties!$B$31:$EI$31,0)))/158.987295</f>
        <v>0</v>
      </c>
      <c r="AX77" s="47">
        <f>(SUMPRODUCT(--(AX$9=Quarterly_kt!$B$9:FC$9),Quarterly_kt!$B77:FC77)/INDEX(Fuel_Properties!$B$31:$IV$42,MATCH("D_Petrol_Regular",Fuel_Properties!$B$31:$B$42,0),MATCH(YEAR(AX$9),Fuel_Properties!$B$31:$EI$31,0)))/158.987295</f>
        <v>0</v>
      </c>
      <c r="AY77" s="47">
        <f>(SUMPRODUCT(--(AY$9=Quarterly_kt!$B$9:FC$9),Quarterly_kt!$B77:FC77)/INDEX(Fuel_Properties!$B$31:$IV$42,MATCH("D_Petrol_Regular",Fuel_Properties!$B$31:$B$42,0),MATCH(YEAR(AY$9),Fuel_Properties!$B$31:$EI$31,0)))/158.987295</f>
        <v>0</v>
      </c>
      <c r="AZ77" s="47">
        <f>(SUMPRODUCT(--(AZ$9=Quarterly_kt!$B$9:FC$9),Quarterly_kt!$B77:FC77)/INDEX(Fuel_Properties!$B$31:$IV$42,MATCH("D_Petrol_Regular",Fuel_Properties!$B$31:$B$42,0),MATCH(YEAR(AZ$9),Fuel_Properties!$B$31:$EI$31,0)))/158.987295</f>
        <v>0</v>
      </c>
      <c r="BA77" s="47">
        <f>(SUMPRODUCT(--(BA$9=Quarterly_kt!$B$9:FC$9),Quarterly_kt!$B77:FC77)/INDEX(Fuel_Properties!$B$31:$IV$42,MATCH("D_Petrol_Regular",Fuel_Properties!$B$31:$B$42,0),MATCH(YEAR(BA$9),Fuel_Properties!$B$31:$EI$31,0)))/158.987295</f>
        <v>0</v>
      </c>
      <c r="BB77" s="47">
        <f>(SUMPRODUCT(--(BB$9=Quarterly_kt!$B$9:FC$9),Quarterly_kt!$B77:FC77)/INDEX(Fuel_Properties!$B$31:$IV$42,MATCH("D_Petrol_Regular",Fuel_Properties!$B$31:$B$42,0),MATCH(YEAR(BB$9),Fuel_Properties!$B$31:$EI$31,0)))/158.987295</f>
        <v>0</v>
      </c>
      <c r="BC77" s="47">
        <f>(SUMPRODUCT(--(BC$9=Quarterly_kt!$B$9:FC$9),Quarterly_kt!$B77:FC77)/INDEX(Fuel_Properties!$B$31:$IV$42,MATCH("D_Petrol_Regular",Fuel_Properties!$B$31:$B$42,0),MATCH(YEAR(BC$9),Fuel_Properties!$B$31:$EI$31,0)))/158.987295</f>
        <v>0</v>
      </c>
      <c r="BD77" s="47">
        <f>(SUMPRODUCT(--(BD$9=Quarterly_kt!$B$9:FC$9),Quarterly_kt!$B77:FC77)/INDEX(Fuel_Properties!$B$31:$IV$42,MATCH("D_Petrol_Regular",Fuel_Properties!$B$31:$B$42,0),MATCH(YEAR(BD$9),Fuel_Properties!$B$31:$EI$31,0)))/158.987295</f>
        <v>0</v>
      </c>
      <c r="BE77" s="47">
        <f>(SUMPRODUCT(--(BE$9=Quarterly_kt!$B$9:FC$9),Quarterly_kt!$B77:FC77)/INDEX(Fuel_Properties!$B$31:$IV$42,MATCH("D_Petrol_Regular",Fuel_Properties!$B$31:$B$42,0),MATCH(YEAR(BE$9),Fuel_Properties!$B$31:$EI$31,0)))/158.987295</f>
        <v>1.4054081651843607E-4</v>
      </c>
      <c r="BF77" s="47">
        <f>(SUMPRODUCT(--(BF$9=Quarterly_kt!$B$9:FC$9),Quarterly_kt!$B77:FC77)/INDEX(Fuel_Properties!$B$31:$IV$42,MATCH("D_Petrol_Regular",Fuel_Properties!$B$31:$B$42,0),MATCH(YEAR(BF$9),Fuel_Properties!$B$31:$EI$31,0)))/158.987295</f>
        <v>0</v>
      </c>
      <c r="BG77" s="47">
        <f>(SUMPRODUCT(--(BG$9=Quarterly_kt!$B$9:FC$9),Quarterly_kt!$B77:FC77)/INDEX(Fuel_Properties!$B$31:$IV$42,MATCH("D_Petrol_Regular",Fuel_Properties!$B$31:$B$42,0),MATCH(YEAR(BG$9),Fuel_Properties!$B$31:$EI$31,0)))/158.987295</f>
        <v>0</v>
      </c>
      <c r="BH77" s="47">
        <f>(SUMPRODUCT(--(BH$9=Quarterly_kt!$B$9:FC$9),Quarterly_kt!$B77:FC77)/INDEX(Fuel_Properties!$B$31:$IV$42,MATCH("D_Petrol_Regular",Fuel_Properties!$B$31:$B$42,0),MATCH(YEAR(BH$9),Fuel_Properties!$B$31:$EI$31,0)))/158.987295</f>
        <v>0</v>
      </c>
      <c r="BI77" s="47">
        <f>(SUMPRODUCT(--(BI$9=Quarterly_kt!$B$9:FC$9),Quarterly_kt!$B77:FC77)/INDEX(Fuel_Properties!$B$31:$IV$42,MATCH("D_Petrol_Regular",Fuel_Properties!$B$31:$B$42,0),MATCH(YEAR(BI$9),Fuel_Properties!$B$31:$EI$31,0)))/158.987295</f>
        <v>0</v>
      </c>
      <c r="BJ77" s="47">
        <f>(SUMPRODUCT(--(BJ$9=Quarterly_kt!$B$9:FC$9),Quarterly_kt!$B77:FC77)/INDEX(Fuel_Properties!$B$31:$IV$42,MATCH("D_Petrol_Regular",Fuel_Properties!$B$31:$B$42,0),MATCH(YEAR(BJ$9),Fuel_Properties!$B$31:$EI$31,0)))/158.987295</f>
        <v>0</v>
      </c>
      <c r="BK77" s="47">
        <f>(SUMPRODUCT(--(BK$9=Quarterly_kt!$B$9:FC$9),Quarterly_kt!$B77:FC77)/INDEX(Fuel_Properties!$B$31:$IV$42,MATCH("D_Petrol_Regular",Fuel_Properties!$B$31:$B$42,0),MATCH(YEAR(BK$9),Fuel_Properties!$B$31:$EI$31,0)))/158.987295</f>
        <v>0</v>
      </c>
      <c r="BL77" s="47">
        <f>(SUMPRODUCT(--(BL$9=Quarterly_kt!$B$9:FC$9),Quarterly_kt!$B77:FC77)/INDEX(Fuel_Properties!$B$31:$IV$42,MATCH("D_Petrol_Regular",Fuel_Properties!$B$31:$B$42,0),MATCH(YEAR(BL$9),Fuel_Properties!$B$31:$EI$31,0)))/158.987295</f>
        <v>0</v>
      </c>
      <c r="BM77" s="47">
        <f>(SUMPRODUCT(--(BM$9=Quarterly_kt!$B$9:FC$9),Quarterly_kt!$B77:FC77)/INDEX(Fuel_Properties!$B$31:$IV$42,MATCH("D_Petrol_Regular",Fuel_Properties!$B$31:$B$42,0),MATCH(YEAR(BM$9),Fuel_Properties!$B$31:$EI$31,0)))/158.987295</f>
        <v>0</v>
      </c>
      <c r="BN77" s="47">
        <f>(SUMPRODUCT(--(BN$9=Quarterly_kt!$B$9:FC$9),Quarterly_kt!$B77:FC77)/INDEX(Fuel_Properties!$B$31:$IV$42,MATCH("D_Petrol_Regular",Fuel_Properties!$B$31:$B$42,0),MATCH(YEAR(BN$9),Fuel_Properties!$B$31:$EI$31,0)))/158.987295</f>
        <v>0</v>
      </c>
      <c r="BO77" s="47">
        <f>(SUMPRODUCT(--(BO$9=Quarterly_kt!$B$9:FC$9),Quarterly_kt!$B77:FC77)/INDEX(Fuel_Properties!$B$31:$IV$42,MATCH("D_Petrol_Regular",Fuel_Properties!$B$31:$B$42,0),MATCH(YEAR(BO$9),Fuel_Properties!$B$31:$EI$31,0)))/158.987295</f>
        <v>9.466126480150537E-5</v>
      </c>
      <c r="BP77" s="47">
        <f>(SUMPRODUCT(--(BP$9=Quarterly_kt!$B$9:FC$9),Quarterly_kt!$B77:FC77)/INDEX(Fuel_Properties!$B$31:$IV$42,MATCH("D_Petrol_Regular",Fuel_Properties!$B$31:$B$42,0),MATCH(YEAR(BP$9),Fuel_Properties!$B$31:$EI$31,0)))/158.987295</f>
        <v>1.5490025149337246E-4</v>
      </c>
      <c r="BQ77" s="47">
        <f>(SUMPRODUCT(--(BQ$9=Quarterly_kt!$B$9:FC$9),Quarterly_kt!$B77:FC77)/INDEX(Fuel_Properties!$B$31:$IV$42,MATCH("D_Petrol_Regular",Fuel_Properties!$B$31:$B$42,0),MATCH(YEAR(BQ$9),Fuel_Properties!$B$31:$EI$31,0)))/158.987295</f>
        <v>1.3768911243855329E-4</v>
      </c>
      <c r="BR77" s="47">
        <f>(SUMPRODUCT(--(BR$9=Quarterly_kt!$B$9:FC$9),Quarterly_kt!$B77:FC77)/INDEX(Fuel_Properties!$B$31:$IV$42,MATCH("D_Petrol_Regular",Fuel_Properties!$B$31:$B$42,0),MATCH(YEAR(BR$9),Fuel_Properties!$B$31:$EI$31,0)))/158.987295</f>
        <v>8.5645571454025888E-5</v>
      </c>
      <c r="BS77" s="47">
        <f>(SUMPRODUCT(--(BS$9=Quarterly_kt!$B$9:FC$9),Quarterly_kt!$B77:FC77)/INDEX(Fuel_Properties!$B$31:$IV$42,MATCH("D_Petrol_Regular",Fuel_Properties!$B$31:$B$42,0),MATCH(YEAR(BS$9),Fuel_Properties!$B$31:$EI$31,0)))/158.987295</f>
        <v>6.8516457163220711E-5</v>
      </c>
      <c r="BT77" s="47">
        <f>(SUMPRODUCT(--(BT$9=Quarterly_kt!$B$9:FC$9),Quarterly_kt!$B77:FC77)/INDEX(Fuel_Properties!$B$31:$IV$42,MATCH("D_Petrol_Regular",Fuel_Properties!$B$31:$B$42,0),MATCH(YEAR(BT$9),Fuel_Properties!$B$31:$EI$31,0)))/158.987295</f>
        <v>9.4210128599428477E-5</v>
      </c>
      <c r="BU77" s="47">
        <f>(SUMPRODUCT(--(BU$9=Quarterly_kt!$B$9:FC$9),Quarterly_kt!$B77:FC77)/INDEX(Fuel_Properties!$B$31:$IV$42,MATCH("D_Petrol_Regular",Fuel_Properties!$B$31:$B$42,0),MATCH(YEAR(BU$9),Fuel_Properties!$B$31:$EI$31,0)))/158.987295</f>
        <v>9.4210128599428477E-5</v>
      </c>
      <c r="BV77" s="47">
        <f>(SUMPRODUCT(--(BV$9=Quarterly_kt!$B$9:FC$9),Quarterly_kt!$B77:FC77)/INDEX(Fuel_Properties!$B$31:$IV$42,MATCH("D_Petrol_Regular",Fuel_Properties!$B$31:$B$42,0),MATCH(YEAR(BV$9),Fuel_Properties!$B$31:$EI$31,0)))/158.987295</f>
        <v>7.6770965161689338E-5</v>
      </c>
      <c r="BW77" s="47">
        <f>(SUMPRODUCT(--(BW$9=Quarterly_kt!$B$9:FC$9),Quarterly_kt!$B77:FC77)/INDEX(Fuel_Properties!$B$31:$IV$42,MATCH("D_Petrol_Regular",Fuel_Properties!$B$31:$B$42,0),MATCH(YEAR(BW$9),Fuel_Properties!$B$31:$EI$31,0)))/158.987295</f>
        <v>5.9710750681313927E-5</v>
      </c>
      <c r="BX77" s="47">
        <f>(SUMPRODUCT(--(BX$9=Quarterly_kt!$B$9:FC$9),Quarterly_kt!$B77:FC77)/INDEX(Fuel_Properties!$B$31:$IV$42,MATCH("D_Petrol_Regular",Fuel_Properties!$B$31:$B$42,0),MATCH(YEAR(BX$9),Fuel_Properties!$B$31:$EI$31,0)))/158.987295</f>
        <v>2.30312895485068E-4</v>
      </c>
      <c r="BY77" s="47">
        <f>(SUMPRODUCT(--(BY$9=Quarterly_kt!$B$9:FC$9),Quarterly_kt!$B77:FC77)/INDEX(Fuel_Properties!$B$31:$IV$42,MATCH("D_Petrol_Regular",Fuel_Properties!$B$31:$B$42,0),MATCH(YEAR(BY$9),Fuel_Properties!$B$31:$EI$31,0)))/158.987295</f>
        <v>9.3831179642064736E-5</v>
      </c>
      <c r="BZ77" s="47">
        <f>(SUMPRODUCT(--(BZ$9=Quarterly_kt!$B$9:FC$9),Quarterly_kt!$B77:FC77)/INDEX(Fuel_Properties!$B$31:$IV$42,MATCH("D_Petrol_Regular",Fuel_Properties!$B$31:$B$42,0),MATCH(YEAR(BZ$9),Fuel_Properties!$B$31:$EI$31,0)))/158.987295</f>
        <v>0</v>
      </c>
      <c r="CA77" s="47">
        <f>(SUMPRODUCT(--(CA$9=Quarterly_kt!$B$9:FC$9),Quarterly_kt!$B77:FC77)/INDEX(Fuel_Properties!$B$31:$IV$42,MATCH("D_Petrol_Regular",Fuel_Properties!$B$31:$B$42,0),MATCH(YEAR(CA$9),Fuel_Properties!$B$31:$EI$31,0)))/158.987295</f>
        <v>0</v>
      </c>
      <c r="CB77" s="47">
        <f>(SUMPRODUCT(--(CB$9=Quarterly_kt!$B$9:FC$9),Quarterly_kt!$B77:FC77)/INDEX(Fuel_Properties!$B$31:$IV$42,MATCH("D_Petrol_Regular",Fuel_Properties!$B$31:$B$42,0),MATCH(YEAR(CB$9),Fuel_Properties!$B$31:$EI$31,0)))/158.987295</f>
        <v>0</v>
      </c>
      <c r="CC77" s="47">
        <f>(SUMPRODUCT(--(CC$9=Quarterly_kt!$B$9:FC$9),Quarterly_kt!$B77:FC77)/INDEX(Fuel_Properties!$B$31:$IV$42,MATCH("D_Petrol_Regular",Fuel_Properties!$B$31:$B$42,0),MATCH(YEAR(CC$9),Fuel_Properties!$B$31:$EI$31,0)))/158.987295</f>
        <v>5.5459355952633058E-4</v>
      </c>
      <c r="CD77" s="47">
        <f>(SUMPRODUCT(--(CD$9=Quarterly_kt!$B$9:FC$9),Quarterly_kt!$B77:FC77)/INDEX(Fuel_Properties!$B$31:$IV$42,MATCH("D_Petrol_Regular",Fuel_Properties!$B$31:$B$42,0),MATCH(YEAR(CD$9),Fuel_Properties!$B$31:$EI$31,0)))/158.987295</f>
        <v>4.0846842931360804E-4</v>
      </c>
      <c r="CE77" s="47">
        <f>(SUMPRODUCT(--(CE$9=Quarterly_kt!$B$9:FC$9),Quarterly_kt!$B77:FC77)/INDEX(Fuel_Properties!$B$31:$IV$42,MATCH("D_Petrol_Regular",Fuel_Properties!$B$31:$B$42,0),MATCH(YEAR(CE$9),Fuel_Properties!$B$31:$EI$31,0)))/158.987295</f>
        <v>0</v>
      </c>
      <c r="CF77" s="47">
        <f>(SUMPRODUCT(--(CF$9=Quarterly_kt!$B$9:FC$9),Quarterly_kt!$B77:FC77)/INDEX(Fuel_Properties!$B$31:$IV$42,MATCH("D_Petrol_Regular",Fuel_Properties!$B$31:$B$42,0),MATCH(YEAR(CF$9),Fuel_Properties!$B$31:$EI$31,0)))/158.987295</f>
        <v>-8.5097589440335014E-6</v>
      </c>
      <c r="CG77" s="47">
        <f>(SUMPRODUCT(--(CG$9=Quarterly_kt!$B$9:FC$9),Quarterly_kt!$B77:FC77)/INDEX(Fuel_Properties!$B$31:$IV$42,MATCH("D_Petrol_Regular",Fuel_Properties!$B$31:$B$42,0),MATCH(YEAR(CG$9),Fuel_Properties!$B$31:$EI$31,0)))/158.987295</f>
        <v>0</v>
      </c>
      <c r="CH77" s="47">
        <f>(SUMPRODUCT(--(CH$9=Quarterly_kt!$B$9:FC$9),Quarterly_kt!$B77:FC77)/INDEX(Fuel_Properties!$B$31:$IV$42,MATCH("D_Petrol_Regular",Fuel_Properties!$B$31:$B$42,0),MATCH(YEAR(CH$9),Fuel_Properties!$B$31:$EI$31,0)))/158.987295</f>
        <v>0</v>
      </c>
      <c r="CI77" s="47">
        <f>(SUMPRODUCT(--(CI$9=Quarterly_kt!$B$9:FC$9),Quarterly_kt!$B77:FC77)/INDEX(Fuel_Properties!$B$31:$IV$42,MATCH("D_Petrol_Regular",Fuel_Properties!$B$31:$B$42,0),MATCH(YEAR(CI$9),Fuel_Properties!$B$31:$EI$31,0)))/158.987295</f>
        <v>8.5299727337715946E-5</v>
      </c>
      <c r="CJ77" s="47">
        <f>(SUMPRODUCT(--(CJ$9=Quarterly_kt!$B$9:FC$9),Quarterly_kt!$B77:FC77)/INDEX(Fuel_Properties!$B$31:$IV$42,MATCH("D_Petrol_Regular",Fuel_Properties!$B$31:$B$42,0),MATCH(YEAR(CJ$9),Fuel_Properties!$B$31:$EI$31,0)))/158.987295</f>
        <v>0</v>
      </c>
      <c r="CK77" s="47">
        <f>(SUMPRODUCT(--(CK$9=Quarterly_kt!$B$9:FC$9),Quarterly_kt!$B77:FC77)/INDEX(Fuel_Properties!$B$31:$IV$42,MATCH("D_Petrol_Regular",Fuel_Properties!$B$31:$B$42,0),MATCH(YEAR(CK$9),Fuel_Properties!$B$31:$EI$31,0)))/158.987295</f>
        <v>1.1941961827280232E-4</v>
      </c>
      <c r="CL77" s="47">
        <f>(SUMPRODUCT(--(CL$9=Quarterly_kt!$B$9:FC$9),Quarterly_kt!$B77:FC77)/INDEX(Fuel_Properties!$B$31:$IV$42,MATCH("D_Petrol_Regular",Fuel_Properties!$B$31:$B$42,0),MATCH(YEAR(CL$9),Fuel_Properties!$B$31:$EI$31,0)))/158.987295</f>
        <v>1.7659912899742447E-3</v>
      </c>
      <c r="CM77" s="47">
        <f>(SUMPRODUCT(--(CM$9=Quarterly_kt!$B$9:FC$9),Quarterly_kt!$B77:FC77)/INDEX(Fuel_Properties!$B$31:$IV$42,MATCH("D_Petrol_Regular",Fuel_Properties!$B$31:$B$42,0),MATCH(YEAR(CM$9),Fuel_Properties!$B$31:$EI$31,0)))/158.987295</f>
        <v>3.4125435555057864E-5</v>
      </c>
      <c r="CN77" s="47">
        <f>(SUMPRODUCT(--(CN$9=Quarterly_kt!$B$9:FC$9),Quarterly_kt!$B77:FC77)/INDEX(Fuel_Properties!$B$31:$IV$42,MATCH("D_Petrol_Regular",Fuel_Properties!$B$31:$B$42,0),MATCH(YEAR(CN$9),Fuel_Properties!$B$31:$EI$31,0)))/158.987295</f>
        <v>1.7062717777528932E-5</v>
      </c>
      <c r="CO77" s="47">
        <f>(SUMPRODUCT(--(CO$9=Quarterly_kt!$B$9:FC$9),Quarterly_kt!$B77:FC77)/INDEX(Fuel_Properties!$B$31:$IV$42,MATCH("D_Petrol_Regular",Fuel_Properties!$B$31:$B$42,0),MATCH(YEAR(CO$9),Fuel_Properties!$B$31:$EI$31,0)))/158.987295</f>
        <v>0</v>
      </c>
      <c r="CP77" s="47">
        <f>(SUMPRODUCT(--(CP$9=Quarterly_kt!$B$9:FC$9),Quarterly_kt!$B77:FC77)/INDEX(Fuel_Properties!$B$31:$IV$42,MATCH("D_Petrol_Regular",Fuel_Properties!$B$31:$B$42,0),MATCH(YEAR(CP$9),Fuel_Properties!$B$31:$EI$31,0)))/158.987295</f>
        <v>1.0274669554840364E-4</v>
      </c>
      <c r="CQ77" s="47">
        <f>(SUMPRODUCT(--(CQ$9=Quarterly_kt!$B$9:FC$9),Quarterly_kt!$B77:FC77)/INDEX(Fuel_Properties!$B$31:$IV$42,MATCH("D_Petrol_Regular",Fuel_Properties!$B$31:$B$42,0),MATCH(YEAR(CQ$9),Fuel_Properties!$B$31:$EI$31,0)))/158.987295</f>
        <v>0</v>
      </c>
      <c r="CR77" s="47">
        <f>(SUMPRODUCT(--(CR$9=Quarterly_kt!$B$9:FC$9),Quarterly_kt!$B77:FC77)/INDEX(Fuel_Properties!$B$31:$IV$42,MATCH("D_Petrol_Regular",Fuel_Properties!$B$31:$B$42,0),MATCH(YEAR(CR$9),Fuel_Properties!$B$31:$EI$31,0)))/158.987295</f>
        <v>0</v>
      </c>
      <c r="CS77" s="47">
        <f>(SUMPRODUCT(--(CS$9=Quarterly_kt!$B$9:FC$9),Quarterly_kt!$B77:FC77)/INDEX(Fuel_Properties!$B$31:$IV$42,MATCH("D_Petrol_Regular",Fuel_Properties!$B$31:$B$42,0),MATCH(YEAR(CS$9),Fuel_Properties!$B$31:$EI$31,0)))/158.987295</f>
        <v>0</v>
      </c>
      <c r="CT77" s="47">
        <f>(SUMPRODUCT(--(CT$9=Quarterly_kt!$B$9:FC$9),Quarterly_kt!$B77:FC77)/INDEX(Fuel_Properties!$B$31:$IV$42,MATCH("D_Petrol_Regular",Fuel_Properties!$B$31:$B$42,0),MATCH(YEAR(CT$9),Fuel_Properties!$B$31:$EI$31,0)))/158.987295</f>
        <v>0</v>
      </c>
      <c r="CU77" s="47">
        <f>(SUMPRODUCT(--(CU$9=Quarterly_kt!$B$9:FC$9),Quarterly_kt!$B77:FC77)/INDEX(Fuel_Properties!$B$31:$IV$42,MATCH("D_Petrol_Regular",Fuel_Properties!$B$31:$B$42,0),MATCH(YEAR(CU$9),Fuel_Properties!$B$31:$EI$31,0)))/158.987295</f>
        <v>0</v>
      </c>
      <c r="CV77" s="47">
        <f>(SUMPRODUCT(--(CV$9=Quarterly_kt!$B$9:FC$9),Quarterly_kt!$B77:FC77)/INDEX(Fuel_Properties!$B$31:$IV$42,MATCH("D_Petrol_Regular",Fuel_Properties!$B$31:$B$42,0),MATCH(YEAR(CV$9),Fuel_Properties!$B$31:$EI$31,0)))/158.987295</f>
        <v>0</v>
      </c>
      <c r="CW77" s="47">
        <f>(SUMPRODUCT(--(CW$9=Quarterly_kt!$B$9:FC$9),Quarterly_kt!$B77:FC77)/INDEX(Fuel_Properties!$B$31:$IV$42,MATCH("D_Petrol_Regular",Fuel_Properties!$B$31:$B$42,0),MATCH(YEAR(CW$9),Fuel_Properties!$B$31:$EI$31,0)))/158.987295</f>
        <v>0</v>
      </c>
      <c r="CX77" s="47">
        <f>(SUMPRODUCT(--(CX$9=Quarterly_kt!$B$9:FC$9),Quarterly_kt!$B77:FC77)/INDEX(Fuel_Properties!$B$31:$IV$42,MATCH("D_Petrol_Regular",Fuel_Properties!$B$31:$B$42,0),MATCH(YEAR(CX$9),Fuel_Properties!$B$31:$EI$31,0)))/158.987295</f>
        <v>0</v>
      </c>
      <c r="CY77" s="47">
        <f>(SUMPRODUCT(--(CY$9=Quarterly_kt!$B$9:FC$9),Quarterly_kt!$B77:FC77)/INDEX(Fuel_Properties!$B$31:$IV$42,MATCH("D_Petrol_Regular",Fuel_Properties!$B$31:$B$42,0),MATCH(YEAR(CY$9),Fuel_Properties!$B$31:$EI$31,0)))/158.987295</f>
        <v>0</v>
      </c>
      <c r="CZ77" s="47">
        <f>(SUMPRODUCT(--(CZ$9=Quarterly_kt!$B$9:FC$9),Quarterly_kt!$B77:FC77)/INDEX(Fuel_Properties!$B$31:$IV$42,MATCH("D_Petrol_Regular",Fuel_Properties!$B$31:$B$42,0),MATCH(YEAR(CZ$9),Fuel_Properties!$B$31:$EI$31,0)))/158.987295</f>
        <v>0</v>
      </c>
      <c r="DA77" s="47">
        <f>(SUMPRODUCT(--(DA$9=Quarterly_kt!$B$9:FC$9),Quarterly_kt!$B77:FC77)/INDEX(Fuel_Properties!$B$31:$IV$42,MATCH("D_Petrol_Regular",Fuel_Properties!$B$31:$B$42,0),MATCH(YEAR(DA$9),Fuel_Properties!$B$31:$EI$31,0)))/158.987295</f>
        <v>0</v>
      </c>
      <c r="DB77" s="47">
        <f>(SUMPRODUCT(--(DB$9=Quarterly_kt!$B$9:FC$9),Quarterly_kt!$B77:FC77)/INDEX(Fuel_Properties!$B$31:$IV$42,MATCH("D_Petrol_Regular",Fuel_Properties!$B$31:$B$42,0),MATCH(YEAR(DB$9),Fuel_Properties!$B$31:$EI$31,0)))/158.987295</f>
        <v>0</v>
      </c>
      <c r="DC77" s="47">
        <f>(SUMPRODUCT(--(DC$9=Quarterly_kt!$B$9:FC$9),Quarterly_kt!$B77:FC77)/INDEX(Fuel_Properties!$B$31:$IV$42,MATCH("D_Petrol_Regular",Fuel_Properties!$B$31:$B$42,0),MATCH(YEAR(DC$9),Fuel_Properties!$B$31:$EI$31,0)))/158.987295</f>
        <v>0</v>
      </c>
      <c r="DD77" s="47">
        <f>(SUMPRODUCT(--(DD$9=Quarterly_kt!$B$9:FC$9),Quarterly_kt!$B77:FC77)/INDEX(Fuel_Properties!$B$31:$IV$42,MATCH("D_Petrol_Regular",Fuel_Properties!$B$31:$B$42,0),MATCH(YEAR(DD$9),Fuel_Properties!$B$31:$EI$31,0)))/158.987295</f>
        <v>0</v>
      </c>
      <c r="DE77" s="47">
        <f>(SUMPRODUCT(--(DE$9=Quarterly_kt!$B$9:FC$9),Quarterly_kt!$B77:FC77)/INDEX(Fuel_Properties!$B$31:$IV$42,MATCH("D_Petrol_Regular",Fuel_Properties!$B$31:$B$42,0),MATCH(YEAR(DE$9),Fuel_Properties!$B$31:$EI$31,0)))/158.987295</f>
        <v>0</v>
      </c>
      <c r="DF77" s="47">
        <f>(SUMPRODUCT(--(DF$9=Quarterly_kt!$B$9:FC$9),Quarterly_kt!$B77:FC77)/INDEX(Fuel_Properties!$B$31:$IV$42,MATCH("D_Petrol_Regular",Fuel_Properties!$B$31:$B$42,0),MATCH(YEAR(DF$9),Fuel_Properties!$B$31:$EI$31,0)))/158.987295</f>
        <v>0</v>
      </c>
      <c r="DG77" s="47">
        <f>(SUMPRODUCT(--(DG$9=Quarterly_kt!$B$9:FC$9),Quarterly_kt!$B77:FC77)/INDEX(Fuel_Properties!$B$31:$IV$42,MATCH("D_Petrol_Regular",Fuel_Properties!$B$31:$B$42,0),MATCH(YEAR(DG$9),Fuel_Properties!$B$31:$EI$31,0)))/158.987295</f>
        <v>0</v>
      </c>
      <c r="DH77" s="47">
        <f>(SUMPRODUCT(--(DH$9=Quarterly_kt!$B$9:FC$9),Quarterly_kt!$B77:FC77)/INDEX(Fuel_Properties!$B$31:$IV$42,MATCH("D_Petrol_Regular",Fuel_Properties!$B$31:$B$42,0),MATCH(YEAR(DH$9),Fuel_Properties!$B$31:$EI$31,0)))/158.987295</f>
        <v>0</v>
      </c>
      <c r="DI77" s="47">
        <f>(SUMPRODUCT(--(DI$9=Quarterly_kt!$B$9:FC$9),Quarterly_kt!$B77:FC77)/INDEX(Fuel_Properties!$B$31:$IV$42,MATCH("D_Petrol_Regular",Fuel_Properties!$B$31:$B$42,0),MATCH(YEAR(DI$9),Fuel_Properties!$B$31:$EI$31,0)))/158.987295</f>
        <v>0</v>
      </c>
      <c r="DJ77" s="47">
        <f>(SUMPRODUCT(--(DJ$9=Quarterly_kt!$B$9:FC$9),Quarterly_kt!$B77:FC77)/INDEX(Fuel_Properties!$B$31:$IV$42,MATCH("D_Petrol_Regular",Fuel_Properties!$B$31:$B$42,0),MATCH(YEAR(DJ$9),Fuel_Properties!$B$31:$EI$31,0)))/158.987295</f>
        <v>0</v>
      </c>
      <c r="DK77" s="47">
        <f>(SUMPRODUCT(--(DK$9=Quarterly_kt!$B$9:FC$9),Quarterly_kt!$B77:FC77)/INDEX(Fuel_Properties!$B$31:$IV$42,MATCH("D_Petrol_Regular",Fuel_Properties!$B$31:$B$42,0),MATCH(YEAR(DK$9),Fuel_Properties!$B$31:$EI$31,0)))/158.987295</f>
        <v>0</v>
      </c>
      <c r="DL77" s="47">
        <f>(SUMPRODUCT(--(DL$9=Quarterly_kt!$B$9:FC$9),Quarterly_kt!$B77:FC77)/INDEX(Fuel_Properties!$B$31:$IV$42,MATCH("D_Petrol_Regular",Fuel_Properties!$B$31:$B$42,0),MATCH(YEAR(DL$9),Fuel_Properties!$B$31:$EI$31,0)))/158.987295</f>
        <v>0</v>
      </c>
      <c r="DM77" s="47">
        <f>(SUMPRODUCT(--(DM$9=Quarterly_kt!$B$9:FC$9),Quarterly_kt!$B77:FC77)/INDEX(Fuel_Properties!$B$31:$IV$42,MATCH("D_Petrol_Regular",Fuel_Properties!$B$31:$B$42,0),MATCH(YEAR(DM$9),Fuel_Properties!$B$31:$EI$31,0)))/158.987295</f>
        <v>0</v>
      </c>
      <c r="DN77" s="47">
        <f>(SUMPRODUCT(--(DN$9=Quarterly_kt!$B$9:FC$9),Quarterly_kt!$B77:FC77)/INDEX(Fuel_Properties!$B$31:$IV$42,MATCH("D_Petrol_Regular",Fuel_Properties!$B$31:$B$42,0),MATCH(YEAR(DN$9),Fuel_Properties!$B$31:$EI$31,0)))/158.987295</f>
        <v>0</v>
      </c>
      <c r="DO77" s="47">
        <f>(SUMPRODUCT(--(DO$9=Quarterly_kt!$B$9:FC$9),Quarterly_kt!$B77:FC77)/INDEX(Fuel_Properties!$B$31:$IV$42,MATCH("D_Petrol_Regular",Fuel_Properties!$B$31:$B$42,0),MATCH(YEAR(DO$9),Fuel_Properties!$B$31:$EI$31,0)))/158.987295</f>
        <v>0</v>
      </c>
      <c r="DP77" s="47">
        <f>(SUMPRODUCT(--(DP$9=Quarterly_kt!$B$9:FC$9),Quarterly_kt!$B77:FC77)/INDEX(Fuel_Properties!$B$31:$IV$42,MATCH("D_Petrol_Regular",Fuel_Properties!$B$31:$B$42,0),MATCH(YEAR(DP$9),Fuel_Properties!$B$31:$EI$31,0)))/158.987295</f>
        <v>0</v>
      </c>
      <c r="DQ77" s="47">
        <f>(SUMPRODUCT(--(DQ$9=Quarterly_kt!$B$9:FC$9),Quarterly_kt!$B77:FC77)/INDEX(Fuel_Properties!$B$31:$IV$42,MATCH("D_Petrol_Regular",Fuel_Properties!$B$31:$B$42,0),MATCH(YEAR(DQ$9),Fuel_Properties!$B$31:$EI$31,0)))/158.987295</f>
        <v>0</v>
      </c>
      <c r="DR77" s="47">
        <f>(SUMPRODUCT(--(DR$9=Quarterly_kt!$B$9:FC$9),Quarterly_kt!$B77:FC77)/INDEX(Fuel_Properties!$B$31:$IV$42,MATCH("D_Petrol_Regular",Fuel_Properties!$B$31:$B$42,0),MATCH(YEAR(DR$9),Fuel_Properties!$B$31:$EI$31,0)))/158.987295</f>
        <v>0</v>
      </c>
      <c r="DS77" s="47">
        <f>(SUMPRODUCT(--(DS$9=Quarterly_kt!$B$9:FC$9),Quarterly_kt!$B77:FC77)/INDEX(Fuel_Properties!$B$31:$IV$42,MATCH("D_Petrol_Regular",Fuel_Properties!$B$31:$B$42,0),MATCH(YEAR(DS$9),Fuel_Properties!$B$31:$EI$31,0)))/158.987295</f>
        <v>0</v>
      </c>
      <c r="DT77" s="47">
        <f>(SUMPRODUCT(--(DT$9=Quarterly_kt!$B$9:FC$9),Quarterly_kt!$B77:FC77)/INDEX(Fuel_Properties!$B$31:$IV$42,MATCH("D_Petrol_Regular",Fuel_Properties!$B$31:$B$42,0),MATCH(YEAR(DT$9),Fuel_Properties!$B$31:$EI$31,0)))/158.987295</f>
        <v>0</v>
      </c>
      <c r="DU77" s="47">
        <f>(SUMPRODUCT(--(DU$9=Quarterly_kt!$B$9:FC$9),Quarterly_kt!$B77:FC77)/INDEX(Fuel_Properties!$B$31:$IV$42,MATCH("D_Petrol_Regular",Fuel_Properties!$B$31:$B$42,0),MATCH(YEAR(DU$9),Fuel_Properties!$B$31:$EI$31,0)))/158.987295</f>
        <v>0</v>
      </c>
      <c r="DV77" s="47">
        <f>(SUMPRODUCT(--(DV$9=Quarterly_kt!$B$9:FC$9),Quarterly_kt!$B77:FC77)/INDEX(Fuel_Properties!$B$31:$IV$42,MATCH("D_Petrol_Regular",Fuel_Properties!$B$31:$B$42,0),MATCH(YEAR(DV$9),Fuel_Properties!$B$31:$EI$31,0)))/158.987295</f>
        <v>0</v>
      </c>
      <c r="DW77" s="47">
        <f>(SUMPRODUCT(--(DW$9=Quarterly_kt!$B$9:FC$9),Quarterly_kt!$B77:FC77)/INDEX(Fuel_Properties!$B$31:$IV$42,MATCH("D_Petrol_Regular",Fuel_Properties!$B$31:$B$42,0),MATCH(YEAR(DW$9),Fuel_Properties!$B$31:$EI$31,0)))/158.987295</f>
        <v>0</v>
      </c>
      <c r="DX77" s="47">
        <f>(SUMPRODUCT(--(DX$9=Quarterly_kt!$B$9:FC$9),Quarterly_kt!$B77:FC77)/INDEX(Fuel_Properties!$B$31:$IV$42,MATCH("D_Petrol_Regular",Fuel_Properties!$B$31:$B$42,0),MATCH(YEAR(DX$9),Fuel_Properties!$B$31:$EI$31,0)))/158.987295</f>
        <v>0</v>
      </c>
      <c r="DY77" s="47">
        <f>(SUMPRODUCT(--(DY$9=Quarterly_kt!$B$9:FC$9),Quarterly_kt!$B77:FC77)/INDEX(Fuel_Properties!$B$31:$IV$42,MATCH("D_Petrol_Regular",Fuel_Properties!$B$31:$B$42,0),MATCH(YEAR(DY$9),Fuel_Properties!$B$31:$EI$31,0)))/158.987295</f>
        <v>0</v>
      </c>
      <c r="DZ77" s="47">
        <f>(SUMPRODUCT(--(DZ$9=Quarterly_kt!$B$9:FC$9),Quarterly_kt!$B77:FC77)/INDEX(Fuel_Properties!$B$31:$IV$42,MATCH("D_Petrol_Regular",Fuel_Properties!$B$31:$B$42,0),MATCH(YEAR(DZ$9),Fuel_Properties!$B$31:$EI$31,0)))/158.987295</f>
        <v>0</v>
      </c>
      <c r="EA77" s="47">
        <f>(SUMPRODUCT(--(EA$9=Quarterly_kt!$B$9:FC$9),Quarterly_kt!$B77:FC77)/INDEX(Fuel_Properties!$B$31:$IV$42,MATCH("D_Petrol_Regular",Fuel_Properties!$B$31:$B$42,0),MATCH(YEAR(EA$9),Fuel_Properties!$B$31:$EI$31,0)))/158.987295</f>
        <v>2.5466228568949205E-5</v>
      </c>
      <c r="EB77" s="47">
        <f>(SUMPRODUCT(--(EB$9=Quarterly_kt!$B$9:FC$9),Quarterly_kt!$B77:FC77)/INDEX(Fuel_Properties!$B$31:$IV$42,MATCH("D_Petrol_Regular",Fuel_Properties!$B$31:$B$42,0),MATCH(YEAR(EB$9),Fuel_Properties!$B$31:$EI$31,0)))/158.987295</f>
        <v>0</v>
      </c>
      <c r="EC77" s="47">
        <f>(SUMPRODUCT(--(EC$9=Quarterly_kt!$B$9:FC$9),Quarterly_kt!$B77:FC77)/INDEX(Fuel_Properties!$B$31:$IV$42,MATCH("D_Petrol_Regular",Fuel_Properties!$B$31:$B$42,0),MATCH(YEAR(EC$9),Fuel_Properties!$B$31:$EI$31,0)))/158.987295</f>
        <v>0</v>
      </c>
      <c r="ED77" s="47">
        <f>(SUMPRODUCT(--(ED$9=Quarterly_kt!$B$9:FC$9),Quarterly_kt!$B77:FC77)/INDEX(Fuel_Properties!$B$31:$IV$42,MATCH("D_Petrol_Regular",Fuel_Properties!$B$31:$B$42,0),MATCH(YEAR(ED$9),Fuel_Properties!$B$31:$EI$31,0)))/158.987295</f>
        <v>0</v>
      </c>
      <c r="EE77" s="47">
        <f>(SUMPRODUCT(--(EE$9=Quarterly_kt!$B$9:FC$9),Quarterly_kt!$B77:FC77)/INDEX(Fuel_Properties!$B$31:$IV$42,MATCH("D_Petrol_Regular",Fuel_Properties!$B$31:$B$42,0),MATCH(YEAR(EE$9),Fuel_Properties!$B$31:$EI$31,0)))/158.987295</f>
        <v>0</v>
      </c>
      <c r="EF77" s="47">
        <f>(SUMPRODUCT(--(EF$9=Quarterly_kt!$B$9:FC$9),Quarterly_kt!$B77:FC77)/INDEX(Fuel_Properties!$B$31:$IV$42,MATCH("D_Petrol_Regular",Fuel_Properties!$B$31:$B$42,0),MATCH(YEAR(EF$9),Fuel_Properties!$B$31:$EI$31,0)))/158.987295</f>
        <v>0</v>
      </c>
      <c r="EG77" s="47">
        <f>(SUMPRODUCT(--(EG$9=Quarterly_kt!$B$9:FC$9),Quarterly_kt!$B77:FC77)/INDEX(Fuel_Properties!$B$31:$IV$42,MATCH("D_Petrol_Regular",Fuel_Properties!$B$31:$B$42,0),MATCH(YEAR(EG$9),Fuel_Properties!$B$31:$EI$31,0)))/158.987295</f>
        <v>0</v>
      </c>
      <c r="EH77" s="47">
        <f>(SUMPRODUCT(--(EH$9=Quarterly_kt!$B$9:FC$9),Quarterly_kt!$B77:FC77)/INDEX(Fuel_Properties!$B$31:$IV$42,MATCH("D_Petrol_Regular",Fuel_Properties!$B$31:$B$42,0),MATCH(YEAR(EH$9),Fuel_Properties!$B$31:$EI$31,0)))/158.987295</f>
        <v>0</v>
      </c>
      <c r="EI77" s="47">
        <f>(SUMPRODUCT(--(EI$9=Quarterly_kt!$B$9:FC$9),Quarterly_kt!$B77:FC77)/INDEX(Fuel_Properties!$B$31:$IV$42,MATCH("D_Petrol_Regular",Fuel_Properties!$B$31:$B$42,0),MATCH(YEAR(EI$9),Fuel_Properties!$B$31:$EI$31,0)))/158.987295</f>
        <v>0</v>
      </c>
      <c r="EJ77" s="47">
        <f>(SUMPRODUCT(--(EJ$9=Quarterly_kt!$B$9:FC$9),Quarterly_kt!$B77:FC77)/INDEX(Fuel_Properties!$B$31:$IV$42,MATCH("D_Petrol_Regular",Fuel_Properties!$B$31:$B$42,0),MATCH(YEAR(EJ$9),Fuel_Properties!$B$31:$EI$31,0)))/158.987295</f>
        <v>0</v>
      </c>
      <c r="EK77" s="47">
        <f>(SUMPRODUCT(--(EK$9=Quarterly_kt!$B$9:FC$9),Quarterly_kt!$B77:FC77)/INDEX(Fuel_Properties!$B$31:$IV$42,MATCH("D_Petrol_Regular",Fuel_Properties!$B$31:$B$42,0),MATCH(YEAR(EK$9),Fuel_Properties!$B$31:$EI$31,0)))/158.987295</f>
        <v>0</v>
      </c>
      <c r="EL77" s="47">
        <f>(SUMPRODUCT(--(EL$9=Quarterly_kt!$B$9:FC$9),Quarterly_kt!$B77:FC77)/INDEX(Fuel_Properties!$B$31:$IV$42,MATCH("D_Petrol_Regular",Fuel_Properties!$B$31:$B$42,0),MATCH(YEAR(EL$9),Fuel_Properties!$B$31:$EI$31,0)))/158.987295</f>
        <v>0</v>
      </c>
      <c r="EM77" s="47">
        <f>(SUMPRODUCT(--(EM$9=Quarterly_kt!$B$9:FC$9),Quarterly_kt!$B77:FC77)/INDEX(Fuel_Properties!$B$31:$IV$42,MATCH("D_Petrol_Regular",Fuel_Properties!$B$31:$B$42,0),MATCH(YEAR(EM$9),Fuel_Properties!$B$31:$EI$31,0)))/158.987295</f>
        <v>0</v>
      </c>
      <c r="EN77" s="47">
        <f>(SUMPRODUCT(--(EN$9=Quarterly_kt!$B$9:FC$9),Quarterly_kt!$B77:FC77)/INDEX(Fuel_Properties!$B$31:$IV$42,MATCH("D_Petrol_Regular",Fuel_Properties!$B$31:$B$42,0),MATCH(YEAR(EN$9),Fuel_Properties!$B$31:$EI$31,0)))/158.987295</f>
        <v>0</v>
      </c>
      <c r="EO77" s="47">
        <f>(SUMPRODUCT(--(EO$9=Quarterly_kt!$B$9:FC$9),Quarterly_kt!$B77:FC77)/INDEX(Fuel_Properties!$B$31:$IV$42,MATCH("D_Petrol_Regular",Fuel_Properties!$B$31:$B$42,0),MATCH(YEAR(EO$9),Fuel_Properties!$B$31:$EI$31,0)))/158.987295</f>
        <v>0</v>
      </c>
      <c r="EP77" s="47">
        <f>(SUMPRODUCT(--(EP$9=Quarterly_kt!$B$9:FC$9),Quarterly_kt!$B77:FC77)/INDEX(Fuel_Properties!$B$31:$IV$42,MATCH("D_Petrol_Regular",Fuel_Properties!$B$31:$B$42,0),MATCH(YEAR(EP$9),Fuel_Properties!$B$31:$EI$31,0)))/158.987295</f>
        <v>0</v>
      </c>
      <c r="EQ77" s="47">
        <f>(SUMPRODUCT(--(EQ$9=Quarterly_kt!$B$9:FC$9),Quarterly_kt!$B77:FC77)/INDEX(Fuel_Properties!$B$31:$IV$42,MATCH("D_Petrol_Regular",Fuel_Properties!$B$31:$B$42,0),MATCH(YEAR(EQ$9),Fuel_Properties!$B$31:$EI$31,0)))/158.987295</f>
        <v>0</v>
      </c>
      <c r="ER77" s="47">
        <f>(SUMPRODUCT(--(ER$9=Quarterly_kt!$B$9:FC$9),Quarterly_kt!$B77:FC77)/INDEX(Fuel_Properties!$B$31:$IV$42,MATCH("D_Petrol_Regular",Fuel_Properties!$B$31:$B$42,0),MATCH(YEAR(ER$9),Fuel_Properties!$B$31:$EI$31,0)))/158.987295</f>
        <v>4.4504607400323937E-3</v>
      </c>
      <c r="ES77" s="47">
        <f>(SUMPRODUCT(--(ES$9=Quarterly_kt!$B$9:FC$9),Quarterly_kt!$B77:FC77)/INDEX(Fuel_Properties!$B$31:$IV$42,MATCH("D_Petrol_Regular",Fuel_Properties!$B$31:$B$42,0),MATCH(YEAR(ES$9),Fuel_Properties!$B$31:$EI$31,0)))/158.987295</f>
        <v>9.2718475578451118E-3</v>
      </c>
      <c r="ET77" s="47">
        <f>(SUMPRODUCT(--(ET$9=Quarterly_kt!$B$9:FC$9),Quarterly_kt!$B77:FC77)/INDEX(Fuel_Properties!$B$31:$IV$42,MATCH("D_Petrol_Regular",Fuel_Properties!$B$31:$B$42,0),MATCH(YEAR(ET$9),Fuel_Properties!$B$31:$EI$31,0)))/158.987295</f>
        <v>7.5215292991219927E-3</v>
      </c>
      <c r="EU77" s="47">
        <f>(SUMPRODUCT(--(EU$9=Quarterly_kt!$B$9:FC$9),Quarterly_kt!$B77:FC77)/INDEX(Fuel_Properties!$B$31:$IV$42,MATCH("D_Petrol_Regular",Fuel_Properties!$B$31:$B$42,0),MATCH(YEAR(EU$9),Fuel_Properties!$B$31:$EI$31,0)))/158.987295</f>
        <v>4.8976508574455485E-3</v>
      </c>
      <c r="EV77" s="47">
        <f>(SUMPRODUCT(--(EV$9=Quarterly_kt!$B$9:FC$9),Quarterly_kt!$B77:FC77)/INDEX(Fuel_Properties!$B$31:$IV$42,MATCH("D_Petrol_Regular",Fuel_Properties!$B$31:$B$42,0),MATCH(YEAR(EV$9),Fuel_Properties!$B$31:$EI$31,0)))/158.987295</f>
        <v>4.7709874732012663E-3</v>
      </c>
      <c r="EW77" s="47">
        <f>(SUMPRODUCT(--(EW$9=Quarterly_kt!$B$9:FC$9),Quarterly_kt!$B77:FC77)/INDEX(Fuel_Properties!$B$31:$IV$42,MATCH("D_Petrol_Regular",Fuel_Properties!$B$31:$B$42,0),MATCH(YEAR(EW$9),Fuel_Properties!$B$31:$EI$31,0)))/158.987295</f>
        <v>0</v>
      </c>
      <c r="EX77" s="47">
        <f>(SUMPRODUCT(--(EX$9=Quarterly_kt!$B$9:FC$9),Quarterly_kt!$B77:FC77)/INDEX(Fuel_Properties!$B$31:$IV$42,MATCH("D_Petrol_Regular",Fuel_Properties!$B$31:$B$42,0),MATCH(YEAR(EX$9),Fuel_Properties!$B$31:$EI$31,0)))/158.987295</f>
        <v>0</v>
      </c>
      <c r="EY77" s="47">
        <f>(SUMPRODUCT(--(EY$9=Quarterly_kt!$B$9:FC$9),Quarterly_kt!$B77:FC77)/INDEX(Fuel_Properties!$B$31:$IV$42,MATCH("D_Petrol_Regular",Fuel_Properties!$B$31:$B$42,0),MATCH(YEAR(EY$9),Fuel_Properties!$B$31:$EI$31,0)))/158.987295</f>
        <v>5.907663910677023E-3</v>
      </c>
      <c r="EZ77" s="47">
        <f>(SUMPRODUCT(--(EZ$9=Quarterly_kt!$B$9:FC$9),Quarterly_kt!$B77:FC77)/INDEX(Fuel_Properties!$B$31:$IV$42,MATCH("D_Petrol_Regular",Fuel_Properties!$B$31:$B$42,0),MATCH(YEAR(EZ$9),Fuel_Properties!$B$31:$EI$31,0)))/158.987295</f>
        <v>4.8442844067551581E-3</v>
      </c>
      <c r="FA77" s="47">
        <f>(SUMPRODUCT(--(FA$9=Quarterly_kt!$B$9:FC$9),Quarterly_kt!$B77:FC77)/INDEX(Fuel_Properties!$B$31:$IV$42,MATCH("D_Petrol_Regular",Fuel_Properties!$B$31:$B$42,0),MATCH(YEAR(FA$9),Fuel_Properties!$B$31:$EI$31,0)))/158.987295</f>
        <v>0</v>
      </c>
      <c r="FB77" s="47">
        <f>(SUMPRODUCT(--(FB$9=Quarterly_kt!$B$9:FC$9),Quarterly_kt!$B77:FC77)/INDEX(Fuel_Properties!$B$31:$IV$42,MATCH("D_Petrol_Regular",Fuel_Properties!$B$31:$B$42,0),MATCH(YEAR(FB$9),Fuel_Properties!$B$31:$EI$31,0)))/158.987295</f>
        <v>0</v>
      </c>
      <c r="FC77" s="47">
        <f>(SUMPRODUCT(--(FC$9=Quarterly_kt!$B$9:FC$9),Quarterly_kt!$B77:FC77)/INDEX(Fuel_Properties!$B$31:$IV$42,MATCH("D_Petrol_Regular",Fuel_Properties!$B$31:$B$42,0),MATCH(YEAR(FC$9),Fuel_Properties!$B$31:$EI$31,0)))/158.987295</f>
        <v>0</v>
      </c>
      <c r="FD77" s="47">
        <f>(SUMPRODUCT(--(FD$9=Quarterly_kt!$B$9:FD$9),Quarterly_kt!$B77:FD77)/INDEX(Fuel_Properties!$B$31:$IV$42,MATCH("D_Petrol_Regular",Fuel_Properties!$B$31:$B$42,0),MATCH(YEAR(FD$9),Fuel_Properties!$B$31:$EI$31,0)))/158.987295</f>
        <v>5.8828233006794376E-3</v>
      </c>
      <c r="FE77" s="47">
        <f>(SUMPRODUCT(--(FE$9=Quarterly_kt!$B$9:FF$9),Quarterly_kt!$B77:FF77)/INDEX(Fuel_Properties!$B$31:$IV$42,MATCH("D_Petrol_Regular",Fuel_Properties!$B$31:$B$42,0),MATCH(YEAR(FE$9),Fuel_Properties!$B$31:$EI$31,0)))/158.987295</f>
        <v>0</v>
      </c>
      <c r="FF77" s="47">
        <f>(SUMPRODUCT(--(FF$9=Quarterly_kt!$B$9:FF$9),Quarterly_kt!$B77:FF77)/INDEX(Fuel_Properties!$B$31:$IV$42,MATCH("D_Petrol_Regular",Fuel_Properties!$B$31:$B$42,0),MATCH(YEAR(FF$9),Fuel_Properties!$B$31:$EI$31,0)))/158.987295</f>
        <v>8.4266626568556847E-6</v>
      </c>
      <c r="FG77" s="47">
        <f>(SUMPRODUCT(--(FG$9=Quarterly_kt!$B$9:FG$9),Quarterly_kt!$B77:FG77)/INDEX(Fuel_Properties!$B$31:$IV$42,MATCH("D_Petrol_Regular",Fuel_Properties!$B$31:$B$42,0),MATCH(YEAR(FG$9),Fuel_Properties!$B$31:$EI$31,0)))/158.987295</f>
        <v>0</v>
      </c>
      <c r="FH77" s="47">
        <f>(SUMPRODUCT(--(FH$9=Quarterly_kt!$B$9:FI$9),Quarterly_kt!$B77:FI77)/INDEX(Fuel_Properties!$B$31:$IV$42,MATCH("D_Petrol_Regular",Fuel_Properties!$B$31:$B$42,0),MATCH(YEAR(FH$9),Fuel_Properties!$B$31:$EI$31,0)))/158.987295</f>
        <v>0</v>
      </c>
      <c r="FI77" s="47">
        <f>(SUMPRODUCT(--(FI$9=Quarterly_kt!$B$9:FI$9),Quarterly_kt!$B77:FI77)/INDEX(Fuel_Properties!$B$31:$IV$42,MATCH("D_Petrol_Regular",Fuel_Properties!$B$31:$B$42,0),MATCH(YEAR(FI$9),Fuel_Properties!$B$31:$EI$31,0)))/158.987295</f>
        <v>0</v>
      </c>
      <c r="FJ77" s="47">
        <f>(SUMPRODUCT(--(FJ$9=Quarterly_kt!$B$9:FJ$9),Quarterly_kt!$B77:FJ77)/INDEX(Fuel_Properties!$B$31:$IV$42,MATCH("D_Petrol_Regular",Fuel_Properties!$B$31:$B$42,0),MATCH(YEAR(FJ$9),Fuel_Properties!$B$31:$EI$31,0)))/158.987295</f>
        <v>0</v>
      </c>
      <c r="FK77" s="47">
        <f>(SUMPRODUCT(--(FK$9=Quarterly_kt!$B$9:FL$9),Quarterly_kt!$B77:FL77)/INDEX(Fuel_Properties!$B$31:$IV$42,MATCH("D_Petrol_Regular",Fuel_Properties!$B$31:$B$42,0),MATCH(YEAR(FK$9),Fuel_Properties!$B$31:$EI$31,0)))/158.987295</f>
        <v>0</v>
      </c>
      <c r="FL77" s="47">
        <f>(SUMPRODUCT(--(FL$9=Quarterly_kt!$B$9:FL$9),Quarterly_kt!$B77:FL77)/INDEX(Fuel_Properties!$B$31:$IV$42,MATCH("D_Petrol_Regular",Fuel_Properties!$B$31:$B$42,0),MATCH(YEAR(FL$9),Fuel_Properties!$B$31:$EI$31,0)))/158.987295</f>
        <v>0</v>
      </c>
      <c r="FM77" s="47">
        <f>(SUMPRODUCT(--(FM$9=Quarterly_kt!$B$9:FM$9),Quarterly_kt!$B77:FM77)/INDEX(Fuel_Properties!$B$31:$IV$42,MATCH("D_Petrol_Regular",Fuel_Properties!$B$31:$B$42,0),MATCH(YEAR(FM$9),Fuel_Properties!$B$31:$EI$31,0)))/158.987295</f>
        <v>0</v>
      </c>
      <c r="FN77" s="47">
        <f>(SUMPRODUCT(--(FN$9=Quarterly_kt!$B$9:FN$9),Quarterly_kt!$B77:FN77)/INDEX(Fuel_Properties!$B$31:$IV$42,MATCH("D_Petrol_Regular",Fuel_Properties!$B$31:$B$42,0),MATCH(YEAR(FN$9),Fuel_Properties!$B$31:$EI$31,0)))/158.987295</f>
        <v>0</v>
      </c>
      <c r="FO77" s="47">
        <f>(SUMPRODUCT(--(FO$9=Quarterly_kt!$B$9:FO$9),Quarterly_kt!$B77:FO77)/INDEX(Fuel_Properties!$B$31:$IV$42,MATCH("D_Petrol_Regular",Fuel_Properties!$B$31:$B$42,0),MATCH(YEAR(FO$9),Fuel_Properties!$B$31:$EI$31,0)))/158.987295</f>
        <v>0</v>
      </c>
      <c r="FP77" s="47">
        <f>(SUMPRODUCT(--(FP$9=Quarterly_kt!$B$9:FP$9),Quarterly_kt!$B77:FP77)/INDEX(Fuel_Properties!$B$31:$IV$42,MATCH("D_Petrol_Regular",Fuel_Properties!$B$31:$B$42,0),MATCH(YEAR(FP$9),Fuel_Properties!$B$31:$EI$31,0)))/158.987295</f>
        <v>0</v>
      </c>
      <c r="FQ77" s="47">
        <f>(SUMPRODUCT(--(FQ$9=Quarterly_kt!$B$9:FQ$9),Quarterly_kt!$B77:FQ77)/INDEX(Fuel_Properties!$B$31:$IV$42,MATCH("D_Petrol_Regular",Fuel_Properties!$B$31:$B$42,0),MATCH(YEAR(FQ$9),Fuel_Properties!$B$31:$EI$31,0)))/158.987295</f>
        <v>0</v>
      </c>
      <c r="FR77" s="47">
        <f>(SUMPRODUCT(--(FR$9=Quarterly_kt!$B$9:FR$9),Quarterly_kt!$B77:FR77)/INDEX(Fuel_Properties!$B$31:$IV$42,MATCH("D_Petrol_Regular",Fuel_Properties!$B$31:$B$42,0),MATCH(YEAR(FR$9),Fuel_Properties!$B$31:$EI$31,0)))/158.987295</f>
        <v>0</v>
      </c>
      <c r="FS77" s="47">
        <f>(SUMPRODUCT(--(FS$9=Quarterly_kt!$B$9:FS$9),Quarterly_kt!$B77:FS77)/INDEX(Fuel_Properties!$B$31:$IV$42,MATCH("D_Petrol_Regular",Fuel_Properties!$B$31:$B$42,0),MATCH(YEAR(FS$9),Fuel_Properties!$B$31:$EI$31,0)))/158.987295</f>
        <v>0</v>
      </c>
      <c r="FT77" s="47">
        <f>(SUMPRODUCT(--(FT$9=Quarterly_kt!$B$9:FT$9),Quarterly_kt!$B77:FT77)/INDEX(Fuel_Properties!$B$31:$IV$42,MATCH("D_Petrol_Regular",Fuel_Properties!$B$31:$B$42,0),MATCH(YEAR(FT$9),Fuel_Properties!$B$31:$EI$31,0)))/158.987295</f>
        <v>0</v>
      </c>
      <c r="FU77" s="47">
        <f>(SUMPRODUCT(--(FU$9=Quarterly_kt!$B$9:FU$9),Quarterly_kt!$B77:FU77)/INDEX(Fuel_Properties!$B$31:$IV$42,MATCH("D_Petrol_Regular",Fuel_Properties!$B$31:$B$42,0),MATCH(YEAR(FU$9),Fuel_Properties!$B$31:$EI$31,0)))/158.987295</f>
        <v>5.9640994238627346E-5</v>
      </c>
      <c r="FV77" s="47">
        <f>(SUMPRODUCT(--(FV$9=Quarterly_kt!$B$9:FV$9),Quarterly_kt!$B77:FV77)/INDEX(Fuel_Properties!$B$31:$IV$42,MATCH("D_Petrol_Regular",Fuel_Properties!$B$31:$B$42,0),MATCH(YEAR(FV$9),Fuel_Properties!$B$31:$EI$31,0)))/158.987295</f>
        <v>0</v>
      </c>
    </row>
    <row r="78" spans="1:178" ht="17.25" x14ac:dyDescent="0.25">
      <c r="A78" s="50" t="s">
        <v>102</v>
      </c>
      <c r="B78" s="47">
        <f>(SUMPRODUCT(--(B$9=Quarterly_kt!$B$9:FC$9),Quarterly_kt!$B78:FC78)/INDEX(Fuel_Properties!$B$31:$IV$42,MATCH("D_Petrol_Premium",Fuel_Properties!$B$31:$B$42,0),MATCH(YEAR(B$9),Fuel_Properties!$B$31:$EI$31,0)))/158.987295</f>
        <v>2.9907965872913439E-4</v>
      </c>
      <c r="C78" s="47">
        <f>(SUMPRODUCT(--(C$9=Quarterly_kt!$B$9:FC$9),Quarterly_kt!$B78:FC78)/INDEX(Fuel_Properties!$B$31:$IV$42,MATCH("D_Petrol_Premium",Fuel_Properties!$B$31:$B$42,0),MATCH(YEAR(C$9),Fuel_Properties!$B$31:$EI$31,0)))/158.987295</f>
        <v>2.9907965872913439E-4</v>
      </c>
      <c r="D78" s="47">
        <f>(SUMPRODUCT(--(D$9=Quarterly_kt!$B$9:FC$9),Quarterly_kt!$B78:FC78)/INDEX(Fuel_Properties!$B$31:$IV$42,MATCH("D_Petrol_Premium",Fuel_Properties!$B$31:$B$42,0),MATCH(YEAR(D$9),Fuel_Properties!$B$31:$EI$31,0)))/158.987295</f>
        <v>2.9907965872913439E-4</v>
      </c>
      <c r="E78" s="47">
        <f>(SUMPRODUCT(--(E$9=Quarterly_kt!$B$9:FC$9),Quarterly_kt!$B78:FC78)/INDEX(Fuel_Properties!$B$31:$IV$42,MATCH("D_Petrol_Premium",Fuel_Properties!$B$31:$B$42,0),MATCH(YEAR(E$9),Fuel_Properties!$B$31:$EI$31,0)))/158.987295</f>
        <v>3.9046511000748104E-4</v>
      </c>
      <c r="F78" s="47">
        <f>(SUMPRODUCT(--(F$9=Quarterly_kt!$B$9:FC$9),Quarterly_kt!$B78:FC78)/INDEX(Fuel_Properties!$B$31:$IV$42,MATCH("D_Petrol_Premium",Fuel_Properties!$B$31:$B$42,0),MATCH(YEAR(F$9),Fuel_Properties!$B$31:$EI$31,0)))/158.987295</f>
        <v>9.1385451278346608E-5</v>
      </c>
      <c r="G78" s="47">
        <f>(SUMPRODUCT(--(G$9=Quarterly_kt!$B$9:FC$9),Quarterly_kt!$B78:FC78)/INDEX(Fuel_Properties!$B$31:$IV$42,MATCH("D_Petrol_Premium",Fuel_Properties!$B$31:$B$42,0),MATCH(YEAR(G$9),Fuel_Properties!$B$31:$EI$31,0)))/158.987295</f>
        <v>2.2430974404685075E-4</v>
      </c>
      <c r="H78" s="47">
        <f>(SUMPRODUCT(--(H$9=Quarterly_kt!$B$9:FC$9),Quarterly_kt!$B78:FC78)/INDEX(Fuel_Properties!$B$31:$IV$42,MATCH("D_Petrol_Premium",Fuel_Properties!$B$31:$B$42,0),MATCH(YEAR(H$9),Fuel_Properties!$B$31:$EI$31,0)))/158.987295</f>
        <v>2.2430974404685075E-4</v>
      </c>
      <c r="I78" s="47">
        <f>(SUMPRODUCT(--(I$9=Quarterly_kt!$B$9:FC$9),Quarterly_kt!$B78:FC78)/INDEX(Fuel_Properties!$B$31:$IV$42,MATCH("D_Petrol_Premium",Fuel_Properties!$B$31:$B$42,0),MATCH(YEAR(I$9),Fuel_Properties!$B$31:$EI$31,0)))/158.987295</f>
        <v>2.2430974404685075E-4</v>
      </c>
      <c r="J78" s="47">
        <f>(SUMPRODUCT(--(J$9=Quarterly_kt!$B$9:FC$9),Quarterly_kt!$B78:FC78)/INDEX(Fuel_Properties!$B$31:$IV$42,MATCH("D_Petrol_Premium",Fuel_Properties!$B$31:$B$42,0),MATCH(YEAR(J$9),Fuel_Properties!$B$31:$EI$31,0)))/158.987295</f>
        <v>5.4831270767007978E-4</v>
      </c>
      <c r="K78" s="47">
        <f>(SUMPRODUCT(--(K$9=Quarterly_kt!$B$9:FC$9),Quarterly_kt!$B78:FC78)/INDEX(Fuel_Properties!$B$31:$IV$42,MATCH("D_Petrol_Premium",Fuel_Properties!$B$31:$B$42,0),MATCH(YEAR(K$9),Fuel_Properties!$B$31:$EI$31,0)))/158.987295</f>
        <v>1.9107867085472473E-4</v>
      </c>
      <c r="L78" s="47">
        <f>(SUMPRODUCT(--(L$9=Quarterly_kt!$B$9:FC$9),Quarterly_kt!$B78:FC78)/INDEX(Fuel_Properties!$B$31:$IV$42,MATCH("D_Petrol_Premium",Fuel_Properties!$B$31:$B$42,0),MATCH(YEAR(L$9),Fuel_Properties!$B$31:$EI$31,0)))/158.987295</f>
        <v>1.0800098787440964E-4</v>
      </c>
      <c r="M78" s="47">
        <f>(SUMPRODUCT(--(M$9=Quarterly_kt!$B$9:FC$9),Quarterly_kt!$B78:FC78)/INDEX(Fuel_Properties!$B$31:$IV$42,MATCH("D_Petrol_Premium",Fuel_Properties!$B$31:$B$42,0),MATCH(YEAR(M$9),Fuel_Properties!$B$31:$EI$31,0)))/158.987295</f>
        <v>5.8154378086220575E-5</v>
      </c>
      <c r="N78" s="47">
        <f>(SUMPRODUCT(--(N$9=Quarterly_kt!$B$9:FC$9),Quarterly_kt!$B78:FC78)/INDEX(Fuel_Properties!$B$31:$IV$42,MATCH("D_Petrol_Premium",Fuel_Properties!$B$31:$B$42,0),MATCH(YEAR(N$9),Fuel_Properties!$B$31:$EI$31,0)))/158.987295</f>
        <v>6.6462146384252093E-5</v>
      </c>
      <c r="O78" s="47">
        <f>(SUMPRODUCT(--(O$9=Quarterly_kt!$B$9:FC$9),Quarterly_kt!$B78:FC78)/INDEX(Fuel_Properties!$B$31:$IV$42,MATCH("D_Petrol_Premium",Fuel_Properties!$B$31:$B$42,0),MATCH(YEAR(O$9),Fuel_Properties!$B$31:$EI$31,0)))/158.987295</f>
        <v>6.6462146384252093E-5</v>
      </c>
      <c r="P78" s="47">
        <f>(SUMPRODUCT(--(P$9=Quarterly_kt!$B$9:FC$9),Quarterly_kt!$B78:FC78)/INDEX(Fuel_Properties!$B$31:$IV$42,MATCH("D_Petrol_Premium",Fuel_Properties!$B$31:$B$42,0),MATCH(YEAR(P$9),Fuel_Properties!$B$31:$EI$31,0)))/158.987295</f>
        <v>0</v>
      </c>
      <c r="Q78" s="47">
        <f>(SUMPRODUCT(--(Q$9=Quarterly_kt!$B$9:FC$9),Quarterly_kt!$B78:FC78)/INDEX(Fuel_Properties!$B$31:$IV$42,MATCH("D_Petrol_Premium",Fuel_Properties!$B$31:$B$42,0),MATCH(YEAR(Q$9),Fuel_Properties!$B$31:$EI$31,0)))/158.987295</f>
        <v>0</v>
      </c>
      <c r="R78" s="47">
        <f>(SUMPRODUCT(--(R$9=Quarterly_kt!$B$9:FC$9),Quarterly_kt!$B78:FC78)/INDEX(Fuel_Properties!$B$31:$IV$42,MATCH("D_Petrol_Premium",Fuel_Properties!$B$31:$B$42,0),MATCH(YEAR(R$9),Fuel_Properties!$B$31:$EI$31,0)))/158.987295</f>
        <v>1.6615536596063023E-5</v>
      </c>
      <c r="S78" s="47">
        <f>(SUMPRODUCT(--(S$9=Quarterly_kt!$B$9:FC$9),Quarterly_kt!$B78:FC78)/INDEX(Fuel_Properties!$B$31:$IV$42,MATCH("D_Petrol_Premium",Fuel_Properties!$B$31:$B$42,0),MATCH(YEAR(S$9),Fuel_Properties!$B$31:$EI$31,0)))/158.987295</f>
        <v>0</v>
      </c>
      <c r="T78" s="47">
        <f>(SUMPRODUCT(--(T$9=Quarterly_kt!$B$9:FC$9),Quarterly_kt!$B78:FC78)/INDEX(Fuel_Properties!$B$31:$IV$42,MATCH("D_Petrol_Premium",Fuel_Properties!$B$31:$B$42,0),MATCH(YEAR(T$9),Fuel_Properties!$B$31:$EI$31,0)))/158.987295</f>
        <v>1.6615536596063023E-5</v>
      </c>
      <c r="U78" s="47">
        <f>(SUMPRODUCT(--(U$9=Quarterly_kt!$B$9:FC$9),Quarterly_kt!$B78:FC78)/INDEX(Fuel_Properties!$B$31:$IV$42,MATCH("D_Petrol_Premium",Fuel_Properties!$B$31:$B$42,0),MATCH(YEAR(U$9),Fuel_Properties!$B$31:$EI$31,0)))/158.987295</f>
        <v>0</v>
      </c>
      <c r="V78" s="47">
        <f>(SUMPRODUCT(--(V$9=Quarterly_kt!$B$9:FC$9),Quarterly_kt!$B78:FC78)/INDEX(Fuel_Properties!$B$31:$IV$42,MATCH("D_Petrol_Premium",Fuel_Properties!$B$31:$B$42,0),MATCH(YEAR(V$9),Fuel_Properties!$B$31:$EI$31,0)))/158.987295</f>
        <v>0</v>
      </c>
      <c r="W78" s="47">
        <f>(SUMPRODUCT(--(W$9=Quarterly_kt!$B$9:FC$9),Quarterly_kt!$B78:FC78)/INDEX(Fuel_Properties!$B$31:$IV$42,MATCH("D_Petrol_Premium",Fuel_Properties!$B$31:$B$42,0),MATCH(YEAR(W$9),Fuel_Properties!$B$31:$EI$31,0)))/158.987295</f>
        <v>0</v>
      </c>
      <c r="X78" s="47">
        <f>(SUMPRODUCT(--(X$9=Quarterly_kt!$B$9:FC$9),Quarterly_kt!$B78:FC78)/INDEX(Fuel_Properties!$B$31:$IV$42,MATCH("D_Petrol_Premium",Fuel_Properties!$B$31:$B$42,0),MATCH(YEAR(X$9),Fuel_Properties!$B$31:$EI$31,0)))/158.987295</f>
        <v>6.6462146384252093E-5</v>
      </c>
      <c r="Y78" s="47">
        <f>(SUMPRODUCT(--(Y$9=Quarterly_kt!$B$9:FC$9),Quarterly_kt!$B78:FC78)/INDEX(Fuel_Properties!$B$31:$IV$42,MATCH("D_Petrol_Premium",Fuel_Properties!$B$31:$B$42,0),MATCH(YEAR(Y$9),Fuel_Properties!$B$31:$EI$31,0)))/158.987295</f>
        <v>6.6462146384252093E-5</v>
      </c>
      <c r="Z78" s="47">
        <f>(SUMPRODUCT(--(Z$9=Quarterly_kt!$B$9:FC$9),Quarterly_kt!$B78:FC78)/INDEX(Fuel_Properties!$B$31:$IV$42,MATCH("D_Petrol_Premium",Fuel_Properties!$B$31:$B$42,0),MATCH(YEAR(Z$9),Fuel_Properties!$B$31:$EI$31,0)))/158.987295</f>
        <v>9.1053140546425351E-3</v>
      </c>
      <c r="AA78" s="47">
        <f>(SUMPRODUCT(--(AA$9=Quarterly_kt!$B$9:FC$9),Quarterly_kt!$B78:FC78)/INDEX(Fuel_Properties!$B$31:$IV$42,MATCH("D_Petrol_Premium",Fuel_Properties!$B$31:$B$42,0),MATCH(YEAR(AA$9),Fuel_Properties!$B$31:$EI$31,0)))/158.987295</f>
        <v>0</v>
      </c>
      <c r="AB78" s="47">
        <f>(SUMPRODUCT(--(AB$9=Quarterly_kt!$B$9:FC$9),Quarterly_kt!$B78:FC78)/INDEX(Fuel_Properties!$B$31:$IV$42,MATCH("D_Petrol_Premium",Fuel_Properties!$B$31:$B$42,0),MATCH(YEAR(AB$9),Fuel_Properties!$B$31:$EI$31,0)))/158.987295</f>
        <v>8.3077682980315116E-6</v>
      </c>
      <c r="AC78" s="47">
        <f>(SUMPRODUCT(--(AC$9=Quarterly_kt!$B$9:FC$9),Quarterly_kt!$B78:FC78)/INDEX(Fuel_Properties!$B$31:$IV$42,MATCH("D_Petrol_Premium",Fuel_Properties!$B$31:$B$42,0),MATCH(YEAR(AC$9),Fuel_Properties!$B$31:$EI$31,0)))/158.987295</f>
        <v>9.9693219576378139E-5</v>
      </c>
      <c r="AD78" s="47">
        <f>(SUMPRODUCT(--(AD$9=Quarterly_kt!$B$9:FC$9),Quarterly_kt!$B78:FC78)/INDEX(Fuel_Properties!$B$31:$IV$42,MATCH("D_Petrol_Premium",Fuel_Properties!$B$31:$B$42,0),MATCH(YEAR(AD$9),Fuel_Properties!$B$31:$EI$31,0)))/158.987295</f>
        <v>1.0800098787440964E-4</v>
      </c>
      <c r="AE78" s="47">
        <f>(SUMPRODUCT(--(AE$9=Quarterly_kt!$B$9:FC$9),Quarterly_kt!$B78:FC78)/INDEX(Fuel_Properties!$B$31:$IV$42,MATCH("D_Petrol_Premium",Fuel_Properties!$B$31:$B$42,0),MATCH(YEAR(AE$9),Fuel_Properties!$B$31:$EI$31,0)))/158.987295</f>
        <v>6.6462146384252093E-5</v>
      </c>
      <c r="AF78" s="47">
        <f>(SUMPRODUCT(--(AF$9=Quarterly_kt!$B$9:FC$9),Quarterly_kt!$B78:FC78)/INDEX(Fuel_Properties!$B$31:$IV$42,MATCH("D_Petrol_Premium",Fuel_Properties!$B$31:$B$42,0),MATCH(YEAR(AF$9),Fuel_Properties!$B$31:$EI$31,0)))/158.987295</f>
        <v>8.3077682980315116E-5</v>
      </c>
      <c r="AG78" s="47">
        <f>(SUMPRODUCT(--(AG$9=Quarterly_kt!$B$9:FC$9),Quarterly_kt!$B78:FC78)/INDEX(Fuel_Properties!$B$31:$IV$42,MATCH("D_Petrol_Premium",Fuel_Properties!$B$31:$B$42,0),MATCH(YEAR(AG$9),Fuel_Properties!$B$31:$EI$31,0)))/158.987295</f>
        <v>0</v>
      </c>
      <c r="AH78" s="47">
        <f>(SUMPRODUCT(--(AH$9=Quarterly_kt!$B$9:FC$9),Quarterly_kt!$B78:FC78)/INDEX(Fuel_Properties!$B$31:$IV$42,MATCH("D_Petrol_Premium",Fuel_Properties!$B$31:$B$42,0),MATCH(YEAR(AH$9),Fuel_Properties!$B$31:$EI$31,0)))/158.987295</f>
        <v>0</v>
      </c>
      <c r="AI78" s="47">
        <f>(SUMPRODUCT(--(AI$9=Quarterly_kt!$B$9:FC$9),Quarterly_kt!$B78:FC78)/INDEX(Fuel_Properties!$B$31:$IV$42,MATCH("D_Petrol_Premium",Fuel_Properties!$B$31:$B$42,0),MATCH(YEAR(AI$9),Fuel_Properties!$B$31:$EI$31,0)))/158.987295</f>
        <v>0</v>
      </c>
      <c r="AJ78" s="47">
        <f>(SUMPRODUCT(--(AJ$9=Quarterly_kt!$B$9:FC$9),Quarterly_kt!$B78:FC78)/INDEX(Fuel_Properties!$B$31:$IV$42,MATCH("D_Petrol_Premium",Fuel_Properties!$B$31:$B$42,0),MATCH(YEAR(AJ$9),Fuel_Properties!$B$31:$EI$31,0)))/158.987295</f>
        <v>0</v>
      </c>
      <c r="AK78" s="47">
        <f>(SUMPRODUCT(--(AK$9=Quarterly_kt!$B$9:FC$9),Quarterly_kt!$B78:FC78)/INDEX(Fuel_Properties!$B$31:$IV$42,MATCH("D_Petrol_Premium",Fuel_Properties!$B$31:$B$42,0),MATCH(YEAR(AK$9),Fuel_Properties!$B$31:$EI$31,0)))/158.987295</f>
        <v>0</v>
      </c>
      <c r="AL78" s="47">
        <f>(SUMPRODUCT(--(AL$9=Quarterly_kt!$B$9:FC$9),Quarterly_kt!$B78:FC78)/INDEX(Fuel_Properties!$B$31:$IV$42,MATCH("D_Petrol_Premium",Fuel_Properties!$B$31:$B$42,0),MATCH(YEAR(AL$9),Fuel_Properties!$B$31:$EI$31,0)))/158.987295</f>
        <v>0</v>
      </c>
      <c r="AM78" s="47">
        <f>(SUMPRODUCT(--(AM$9=Quarterly_kt!$B$9:FC$9),Quarterly_kt!$B78:FC78)/INDEX(Fuel_Properties!$B$31:$IV$42,MATCH("D_Petrol_Premium",Fuel_Properties!$B$31:$B$42,0),MATCH(YEAR(AM$9),Fuel_Properties!$B$31:$EI$31,0)))/158.987295</f>
        <v>0</v>
      </c>
      <c r="AN78" s="47">
        <f>(SUMPRODUCT(--(AN$9=Quarterly_kt!$B$9:FC$9),Quarterly_kt!$B78:FC78)/INDEX(Fuel_Properties!$B$31:$IV$42,MATCH("D_Petrol_Premium",Fuel_Properties!$B$31:$B$42,0),MATCH(YEAR(AN$9),Fuel_Properties!$B$31:$EI$31,0)))/158.987295</f>
        <v>0</v>
      </c>
      <c r="AO78" s="47">
        <f>(SUMPRODUCT(--(AO$9=Quarterly_kt!$B$9:FC$9),Quarterly_kt!$B78:FC78)/INDEX(Fuel_Properties!$B$31:$IV$42,MATCH("D_Petrol_Premium",Fuel_Properties!$B$31:$B$42,0),MATCH(YEAR(AO$9),Fuel_Properties!$B$31:$EI$31,0)))/158.987295</f>
        <v>0</v>
      </c>
      <c r="AP78" s="47">
        <f>(SUMPRODUCT(--(AP$9=Quarterly_kt!$B$9:FC$9),Quarterly_kt!$B78:FC78)/INDEX(Fuel_Properties!$B$31:$IV$42,MATCH("D_Petrol_Premium",Fuel_Properties!$B$31:$B$42,0),MATCH(YEAR(AP$9),Fuel_Properties!$B$31:$EI$31,0)))/158.987295</f>
        <v>0</v>
      </c>
      <c r="AQ78" s="47">
        <f>(SUMPRODUCT(--(AQ$9=Quarterly_kt!$B$9:FC$9),Quarterly_kt!$B78:FC78)/INDEX(Fuel_Properties!$B$31:$IV$42,MATCH("D_Petrol_Premium",Fuel_Properties!$B$31:$B$42,0),MATCH(YEAR(AQ$9),Fuel_Properties!$B$31:$EI$31,0)))/158.987295</f>
        <v>0</v>
      </c>
      <c r="AR78" s="47">
        <f>(SUMPRODUCT(--(AR$9=Quarterly_kt!$B$9:FC$9),Quarterly_kt!$B78:FC78)/INDEX(Fuel_Properties!$B$31:$IV$42,MATCH("D_Petrol_Premium",Fuel_Properties!$B$31:$B$42,0),MATCH(YEAR(AR$9),Fuel_Properties!$B$31:$EI$31,0)))/158.987295</f>
        <v>0</v>
      </c>
      <c r="AS78" s="47">
        <f>(SUMPRODUCT(--(AS$9=Quarterly_kt!$B$9:FC$9),Quarterly_kt!$B78:FC78)/INDEX(Fuel_Properties!$B$31:$IV$42,MATCH("D_Petrol_Premium",Fuel_Properties!$B$31:$B$42,0),MATCH(YEAR(AS$9),Fuel_Properties!$B$31:$EI$31,0)))/158.987295</f>
        <v>8.3077682980315116E-6</v>
      </c>
      <c r="AT78" s="47">
        <f>(SUMPRODUCT(--(AT$9=Quarterly_kt!$B$9:FC$9),Quarterly_kt!$B78:FC78)/INDEX(Fuel_Properties!$B$31:$IV$42,MATCH("D_Petrol_Premium",Fuel_Properties!$B$31:$B$42,0),MATCH(YEAR(AT$9),Fuel_Properties!$B$31:$EI$31,0)))/158.987295</f>
        <v>1.6615536596063023E-5</v>
      </c>
      <c r="AU78" s="47">
        <f>(SUMPRODUCT(--(AU$9=Quarterly_kt!$B$9:FC$9),Quarterly_kt!$B78:FC78)/INDEX(Fuel_Properties!$B$31:$IV$42,MATCH("D_Petrol_Premium",Fuel_Properties!$B$31:$B$42,0),MATCH(YEAR(AU$9),Fuel_Properties!$B$31:$EI$31,0)))/158.987295</f>
        <v>0</v>
      </c>
      <c r="AV78" s="47">
        <f>(SUMPRODUCT(--(AV$9=Quarterly_kt!$B$9:FC$9),Quarterly_kt!$B78:FC78)/INDEX(Fuel_Properties!$B$31:$IV$42,MATCH("D_Petrol_Premium",Fuel_Properties!$B$31:$B$42,0),MATCH(YEAR(AV$9),Fuel_Properties!$B$31:$EI$31,0)))/158.987295</f>
        <v>0</v>
      </c>
      <c r="AW78" s="47">
        <f>(SUMPRODUCT(--(AW$9=Quarterly_kt!$B$9:FC$9),Quarterly_kt!$B78:FC78)/INDEX(Fuel_Properties!$B$31:$IV$42,MATCH("D_Petrol_Premium",Fuel_Properties!$B$31:$B$42,0),MATCH(YEAR(AW$9),Fuel_Properties!$B$31:$EI$31,0)))/158.987295</f>
        <v>4.984660978818907E-5</v>
      </c>
      <c r="AX78" s="47">
        <f>(SUMPRODUCT(--(AX$9=Quarterly_kt!$B$9:FC$9),Quarterly_kt!$B78:FC78)/INDEX(Fuel_Properties!$B$31:$IV$42,MATCH("D_Petrol_Premium",Fuel_Properties!$B$31:$B$42,0),MATCH(YEAR(AX$9),Fuel_Properties!$B$31:$EI$31,0)))/158.987295</f>
        <v>9.1343895640297329E-5</v>
      </c>
      <c r="AY78" s="47">
        <f>(SUMPRODUCT(--(AY$9=Quarterly_kt!$B$9:FC$9),Quarterly_kt!$B78:FC78)/INDEX(Fuel_Properties!$B$31:$IV$42,MATCH("D_Petrol_Premium",Fuel_Properties!$B$31:$B$42,0),MATCH(YEAR(AY$9),Fuel_Properties!$B$31:$EI$31,0)))/158.987295</f>
        <v>6.0895920688293846E-5</v>
      </c>
      <c r="AZ78" s="47">
        <f>(SUMPRODUCT(--(AZ$9=Quarterly_kt!$B$9:FC$9),Quarterly_kt!$B78:FC78)/INDEX(Fuel_Properties!$B$31:$IV$42,MATCH("D_Petrol_Premium",Fuel_Properties!$B$31:$B$42,0),MATCH(YEAR(AZ$9),Fuel_Properties!$B$31:$EI$31,0)))/158.987295</f>
        <v>3.0447960591737713E-5</v>
      </c>
      <c r="BA78" s="47">
        <f>(SUMPRODUCT(--(BA$9=Quarterly_kt!$B$9:FC$9),Quarterly_kt!$B78:FC78)/INDEX(Fuel_Properties!$B$31:$IV$42,MATCH("D_Petrol_Premium",Fuel_Properties!$B$31:$B$42,0),MATCH(YEAR(BA$9),Fuel_Properties!$B$31:$EI$31,0)))/158.987295</f>
        <v>1.1570225381391068E-4</v>
      </c>
      <c r="BB78" s="47">
        <f>(SUMPRODUCT(--(BB$9=Quarterly_kt!$B$9:FC$9),Quarterly_kt!$B78:FC78)/INDEX(Fuel_Properties!$B$31:$IV$42,MATCH("D_Petrol_Premium",Fuel_Properties!$B$31:$B$42,0),MATCH(YEAR(BB$9),Fuel_Properties!$B$31:$EI$31,0)))/158.987295</f>
        <v>1.0852435469294421E-4</v>
      </c>
      <c r="BC78" s="47">
        <f>(SUMPRODUCT(--(BC$9=Quarterly_kt!$B$9:FC$9),Quarterly_kt!$B78:FC78)/INDEX(Fuel_Properties!$B$31:$IV$42,MATCH("D_Petrol_Premium",Fuel_Properties!$B$31:$B$42,0),MATCH(YEAR(BC$9),Fuel_Properties!$B$31:$EI$31,0)))/158.987295</f>
        <v>9.4126994375601458E-5</v>
      </c>
      <c r="BD78" s="47">
        <f>(SUMPRODUCT(--(BD$9=Quarterly_kt!$B$9:FC$9),Quarterly_kt!$B78:FC78)/INDEX(Fuel_Properties!$B$31:$IV$42,MATCH("D_Petrol_Premium",Fuel_Properties!$B$31:$B$42,0),MATCH(YEAR(BD$9),Fuel_Properties!$B$31:$EI$31,0)))/158.987295</f>
        <v>6.0895921183475425E-5</v>
      </c>
      <c r="BE78" s="47">
        <f>(SUMPRODUCT(--(BE$9=Quarterly_kt!$B$9:FC$9),Quarterly_kt!$B78:FC78)/INDEX(Fuel_Properties!$B$31:$IV$42,MATCH("D_Petrol_Premium",Fuel_Properties!$B$31:$B$42,0),MATCH(YEAR(BE$9),Fuel_Properties!$B$31:$EI$31,0)))/158.987295</f>
        <v>1.8325269640582327E-4</v>
      </c>
      <c r="BF78" s="47">
        <f>(SUMPRODUCT(--(BF$9=Quarterly_kt!$B$9:FC$9),Quarterly_kt!$B78:FC78)/INDEX(Fuel_Properties!$B$31:$IV$42,MATCH("D_Petrol_Premium",Fuel_Properties!$B$31:$B$42,0),MATCH(YEAR(BF$9),Fuel_Properties!$B$31:$EI$31,0)))/158.987295</f>
        <v>2.4923304894094535E-5</v>
      </c>
      <c r="BG78" s="47">
        <f>(SUMPRODUCT(--(BG$9=Quarterly_kt!$B$9:FC$9),Quarterly_kt!$B78:FC78)/INDEX(Fuel_Properties!$B$31:$IV$42,MATCH("D_Petrol_Premium",Fuel_Properties!$B$31:$B$42,0),MATCH(YEAR(BG$9),Fuel_Properties!$B$31:$EI$31,0)))/158.987295</f>
        <v>5.8154378086220575E-5</v>
      </c>
      <c r="BH78" s="47">
        <f>(SUMPRODUCT(--(BH$9=Quarterly_kt!$B$9:FC$9),Quarterly_kt!$B78:FC78)/INDEX(Fuel_Properties!$B$31:$IV$42,MATCH("D_Petrol_Premium",Fuel_Properties!$B$31:$B$42,0),MATCH(YEAR(BH$9),Fuel_Properties!$B$31:$EI$31,0)))/158.987295</f>
        <v>5.6492824426614271E-4</v>
      </c>
      <c r="BI78" s="47">
        <f>(SUMPRODUCT(--(BI$9=Quarterly_kt!$B$9:FC$9),Quarterly_kt!$B78:FC78)/INDEX(Fuel_Properties!$B$31:$IV$42,MATCH("D_Petrol_Premium",Fuel_Properties!$B$31:$B$42,0),MATCH(YEAR(BI$9),Fuel_Properties!$B$31:$EI$31,0)))/158.987295</f>
        <v>8.0585352490905658E-4</v>
      </c>
      <c r="BJ78" s="47">
        <f>(SUMPRODUCT(--(BJ$9=Quarterly_kt!$B$9:FC$9),Quarterly_kt!$B78:FC78)/INDEX(Fuel_Properties!$B$31:$IV$42,MATCH("D_Petrol_Premium",Fuel_Properties!$B$31:$B$42,0),MATCH(YEAR(BJ$9),Fuel_Properties!$B$31:$EI$31,0)))/158.987295</f>
        <v>6.5631369554448936E-4</v>
      </c>
      <c r="BK78" s="47">
        <f>(SUMPRODUCT(--(BK$9=Quarterly_kt!$B$9:FC$9),Quarterly_kt!$B78:FC78)/INDEX(Fuel_Properties!$B$31:$IV$42,MATCH("D_Petrol_Premium",Fuel_Properties!$B$31:$B$42,0),MATCH(YEAR(BK$9),Fuel_Properties!$B$31:$EI$31,0)))/158.987295</f>
        <v>8.2246906150511962E-4</v>
      </c>
      <c r="BL78" s="47">
        <f>(SUMPRODUCT(--(BL$9=Quarterly_kt!$B$9:FC$9),Quarterly_kt!$B78:FC78)/INDEX(Fuel_Properties!$B$31:$IV$42,MATCH("D_Petrol_Premium",Fuel_Properties!$B$31:$B$42,0),MATCH(YEAR(BL$9),Fuel_Properties!$B$31:$EI$31,0)))/158.987295</f>
        <v>5.6492824426614271E-4</v>
      </c>
      <c r="BM78" s="47">
        <f>(SUMPRODUCT(--(BM$9=Quarterly_kt!$B$9:FC$9),Quarterly_kt!$B78:FC78)/INDEX(Fuel_Properties!$B$31:$IV$42,MATCH("D_Petrol_Premium",Fuel_Properties!$B$31:$B$42,0),MATCH(YEAR(BM$9),Fuel_Properties!$B$31:$EI$31,0)))/158.987295</f>
        <v>1.1630875617244115E-4</v>
      </c>
      <c r="BN78" s="47">
        <f>(SUMPRODUCT(--(BN$9=Quarterly_kt!$B$9:FC$9),Quarterly_kt!$B78:FC78)/INDEX(Fuel_Properties!$B$31:$IV$42,MATCH("D_Petrol_Premium",Fuel_Properties!$B$31:$B$42,0),MATCH(YEAR(BN$9),Fuel_Properties!$B$31:$EI$31,0)))/158.987295</f>
        <v>1.4661563560801078E-4</v>
      </c>
      <c r="BO78" s="47">
        <f>(SUMPRODUCT(--(BO$9=Quarterly_kt!$B$9:FC$9),Quarterly_kt!$B78:FC78)/INDEX(Fuel_Properties!$B$31:$IV$42,MATCH("D_Petrol_Premium",Fuel_Properties!$B$31:$B$42,0),MATCH(YEAR(BO$9),Fuel_Properties!$B$31:$EI$31,0)))/158.987295</f>
        <v>7.0720483057981674E-4</v>
      </c>
      <c r="BP78" s="47">
        <f>(SUMPRODUCT(--(BP$9=Quarterly_kt!$B$9:FC$9),Quarterly_kt!$B78:FC78)/INDEX(Fuel_Properties!$B$31:$IV$42,MATCH("D_Petrol_Premium",Fuel_Properties!$B$31:$B$42,0),MATCH(YEAR(BP$9),Fuel_Properties!$B$31:$EI$31,0)))/158.987295</f>
        <v>6.554581356593422E-4</v>
      </c>
      <c r="BQ78" s="47">
        <f>(SUMPRODUCT(--(BQ$9=Quarterly_kt!$B$9:FC$9),Quarterly_kt!$B78:FC78)/INDEX(Fuel_Properties!$B$31:$IV$42,MATCH("D_Petrol_Premium",Fuel_Properties!$B$31:$B$42,0),MATCH(YEAR(BQ$9),Fuel_Properties!$B$31:$EI$31,0)))/158.987295</f>
        <v>6.9858038142640432E-4</v>
      </c>
      <c r="BR78" s="47">
        <f>(SUMPRODUCT(--(BR$9=Quarterly_kt!$B$9:FC$9),Quarterly_kt!$B78:FC78)/INDEX(Fuel_Properties!$B$31:$IV$42,MATCH("D_Petrol_Premium",Fuel_Properties!$B$31:$B$42,0),MATCH(YEAR(BR$9),Fuel_Properties!$B$31:$EI$31,0)))/158.987295</f>
        <v>4.2816955531542971E-4</v>
      </c>
      <c r="BS78" s="47">
        <f>(SUMPRODUCT(--(BS$9=Quarterly_kt!$B$9:FC$9),Quarterly_kt!$B78:FC78)/INDEX(Fuel_Properties!$B$31:$IV$42,MATCH("D_Petrol_Premium",Fuel_Properties!$B$31:$B$42,0),MATCH(YEAR(BS$9),Fuel_Properties!$B$31:$EI$31,0)))/158.987295</f>
        <v>4.405864724195771E-2</v>
      </c>
      <c r="BT78" s="47">
        <f>(SUMPRODUCT(--(BT$9=Quarterly_kt!$B$9:FC$9),Quarterly_kt!$B78:FC78)/INDEX(Fuel_Properties!$B$31:$IV$42,MATCH("D_Petrol_Premium",Fuel_Properties!$B$31:$B$42,0),MATCH(YEAR(BT$9),Fuel_Properties!$B$31:$EI$31,0)))/158.987295</f>
        <v>5.5662042191005851E-4</v>
      </c>
      <c r="BU78" s="47">
        <f>(SUMPRODUCT(--(BU$9=Quarterly_kt!$B$9:FC$9),Quarterly_kt!$B78:FC78)/INDEX(Fuel_Properties!$B$31:$IV$42,MATCH("D_Petrol_Premium",Fuel_Properties!$B$31:$B$42,0),MATCH(YEAR(BU$9),Fuel_Properties!$B$31:$EI$31,0)))/158.987295</f>
        <v>5.7374720412267568E-4</v>
      </c>
      <c r="BV78" s="47">
        <f>(SUMPRODUCT(--(BV$9=Quarterly_kt!$B$9:FC$9),Quarterly_kt!$B78:FC78)/INDEX(Fuel_Properties!$B$31:$IV$42,MATCH("D_Petrol_Premium",Fuel_Properties!$B$31:$B$42,0),MATCH(YEAR(BV$9),Fuel_Properties!$B$31:$EI$31,0)))/158.987295</f>
        <v>2.313337783057481E-4</v>
      </c>
      <c r="BW78" s="47">
        <f>(SUMPRODUCT(--(BW$9=Quarterly_kt!$B$9:FC$9),Quarterly_kt!$B78:FC78)/INDEX(Fuel_Properties!$B$31:$IV$42,MATCH("D_Petrol_Premium",Fuel_Properties!$B$31:$B$42,0),MATCH(YEAR(BW$9),Fuel_Properties!$B$31:$EI$31,0)))/158.987295</f>
        <v>2.913092023109421E-4</v>
      </c>
      <c r="BX78" s="47">
        <f>(SUMPRODUCT(--(BX$9=Quarterly_kt!$B$9:FC$9),Quarterly_kt!$B78:FC78)/INDEX(Fuel_Properties!$B$31:$IV$42,MATCH("D_Petrol_Premium",Fuel_Properties!$B$31:$B$42,0),MATCH(YEAR(BX$9),Fuel_Properties!$B$31:$EI$31,0)))/158.987295</f>
        <v>8.3108801835768767E-4</v>
      </c>
      <c r="BY78" s="47">
        <f>(SUMPRODUCT(--(BY$9=Quarterly_kt!$B$9:FC$9),Quarterly_kt!$B78:FC78)/INDEX(Fuel_Properties!$B$31:$IV$42,MATCH("D_Petrol_Premium",Fuel_Properties!$B$31:$B$42,0),MATCH(YEAR(BY$9),Fuel_Properties!$B$31:$EI$31,0)))/158.987295</f>
        <v>1.7992627201558189E-4</v>
      </c>
      <c r="BZ78" s="47">
        <f>(SUMPRODUCT(--(BZ$9=Quarterly_kt!$B$9:FC$9),Quarterly_kt!$B78:FC78)/INDEX(Fuel_Properties!$B$31:$IV$42,MATCH("D_Petrol_Premium",Fuel_Properties!$B$31:$B$42,0),MATCH(YEAR(BZ$9),Fuel_Properties!$B$31:$EI$31,0)))/158.987295</f>
        <v>1.1879956004135463E-4</v>
      </c>
      <c r="CA78" s="47">
        <f>(SUMPRODUCT(--(CA$9=Quarterly_kt!$B$9:FC$9),Quarterly_kt!$B78:FC78)/INDEX(Fuel_Properties!$B$31:$IV$42,MATCH("D_Petrol_Premium",Fuel_Properties!$B$31:$B$42,0),MATCH(YEAR(CA$9),Fuel_Properties!$B$31:$EI$31,0)))/158.987295</f>
        <v>1.1031387718125786E-4</v>
      </c>
      <c r="CB78" s="47">
        <f>(SUMPRODUCT(--(CB$9=Quarterly_kt!$B$9:FC$9),Quarterly_kt!$B78:FC78)/INDEX(Fuel_Properties!$B$31:$IV$42,MATCH("D_Petrol_Premium",Fuel_Properties!$B$31:$B$42,0),MATCH(YEAR(CB$9),Fuel_Properties!$B$31:$EI$31,0)))/158.987295</f>
        <v>7.8068282312890184E-4</v>
      </c>
      <c r="CC78" s="47">
        <f>(SUMPRODUCT(--(CC$9=Quarterly_kt!$B$9:FC$9),Quarterly_kt!$B78:FC78)/INDEX(Fuel_Properties!$B$31:$IV$42,MATCH("D_Petrol_Premium",Fuel_Properties!$B$31:$B$42,0),MATCH(YEAR(CC$9),Fuel_Properties!$B$31:$EI$31,0)))/158.987295</f>
        <v>3.9034141156445092E-4</v>
      </c>
      <c r="CD78" s="47">
        <f>(SUMPRODUCT(--(CD$9=Quarterly_kt!$B$9:FC$9),Quarterly_kt!$B78:FC78)/INDEX(Fuel_Properties!$B$31:$IV$42,MATCH("D_Petrol_Premium",Fuel_Properties!$B$31:$B$42,0),MATCH(YEAR(CD$9),Fuel_Properties!$B$31:$EI$31,0)))/158.987295</f>
        <v>3.664850399149467E-2</v>
      </c>
      <c r="CE78" s="47">
        <f>(SUMPRODUCT(--(CE$9=Quarterly_kt!$B$9:FC$9),Quarterly_kt!$B78:FC78)/INDEX(Fuel_Properties!$B$31:$IV$42,MATCH("D_Petrol_Premium",Fuel_Properties!$B$31:$B$42,0),MATCH(YEAR(CE$9),Fuel_Properties!$B$31:$EI$31,0)))/158.987295</f>
        <v>0</v>
      </c>
      <c r="CF78" s="47">
        <f>(SUMPRODUCT(--(CF$9=Quarterly_kt!$B$9:FC$9),Quarterly_kt!$B78:FC78)/INDEX(Fuel_Properties!$B$31:$IV$42,MATCH("D_Petrol_Premium",Fuel_Properties!$B$31:$B$42,0),MATCH(YEAR(CF$9),Fuel_Properties!$B$31:$EI$31,0)))/158.987295</f>
        <v>8.5011607495928263E-6</v>
      </c>
      <c r="CG78" s="47">
        <f>(SUMPRODUCT(--(CG$9=Quarterly_kt!$B$9:FC$9),Quarterly_kt!$B78:FC78)/INDEX(Fuel_Properties!$B$31:$IV$42,MATCH("D_Petrol_Premium",Fuel_Properties!$B$31:$B$42,0),MATCH(YEAR(CG$9),Fuel_Properties!$B$31:$EI$31,0)))/158.987295</f>
        <v>-3.6725014438241006E-3</v>
      </c>
      <c r="CH78" s="47">
        <f>(SUMPRODUCT(--(CH$9=Quarterly_kt!$B$9:FC$9),Quarterly_kt!$B78:FC78)/INDEX(Fuel_Properties!$B$31:$IV$42,MATCH("D_Petrol_Premium",Fuel_Properties!$B$31:$B$42,0),MATCH(YEAR(CH$9),Fuel_Properties!$B$31:$EI$31,0)))/158.987295</f>
        <v>-8.4702886241890343E-6</v>
      </c>
      <c r="CI78" s="47">
        <f>(SUMPRODUCT(--(CI$9=Quarterly_kt!$B$9:FC$9),Quarterly_kt!$B78:FC78)/INDEX(Fuel_Properties!$B$31:$IV$42,MATCH("D_Petrol_Premium",Fuel_Properties!$B$31:$B$42,0),MATCH(YEAR(CI$9),Fuel_Properties!$B$31:$EI$31,0)))/158.987295</f>
        <v>0</v>
      </c>
      <c r="CJ78" s="47">
        <f>(SUMPRODUCT(--(CJ$9=Quarterly_kt!$B$9:FC$9),Quarterly_kt!$B78:FC78)/INDEX(Fuel_Properties!$B$31:$IV$42,MATCH("D_Petrol_Premium",Fuel_Properties!$B$31:$B$42,0),MATCH(YEAR(CJ$9),Fuel_Properties!$B$31:$EI$31,0)))/158.987295</f>
        <v>0</v>
      </c>
      <c r="CK78" s="47">
        <f>(SUMPRODUCT(--(CK$9=Quarterly_kt!$B$9:FC$9),Quarterly_kt!$B78:FC78)/INDEX(Fuel_Properties!$B$31:$IV$42,MATCH("D_Petrol_Premium",Fuel_Properties!$B$31:$B$42,0),MATCH(YEAR(CK$9),Fuel_Properties!$B$31:$EI$31,0)))/158.987295</f>
        <v>7.8773684204958016E-4</v>
      </c>
      <c r="CL78" s="47">
        <f>(SUMPRODUCT(--(CL$9=Quarterly_kt!$B$9:FC$9),Quarterly_kt!$B78:FC78)/INDEX(Fuel_Properties!$B$31:$IV$42,MATCH("D_Petrol_Premium",Fuel_Properties!$B$31:$B$42,0),MATCH(YEAR(CL$9),Fuel_Properties!$B$31:$EI$31,0)))/158.987295</f>
        <v>1.5261213918021509E-3</v>
      </c>
      <c r="CM78" s="47">
        <f>(SUMPRODUCT(--(CM$9=Quarterly_kt!$B$9:FC$9),Quarterly_kt!$B78:FC78)/INDEX(Fuel_Properties!$B$31:$IV$42,MATCH("D_Petrol_Premium",Fuel_Properties!$B$31:$B$42,0),MATCH(YEAR(CM$9),Fuel_Properties!$B$31:$EI$31,0)))/158.987295</f>
        <v>0</v>
      </c>
      <c r="CN78" s="47">
        <f>(SUMPRODUCT(--(CN$9=Quarterly_kt!$B$9:FC$9),Quarterly_kt!$B78:FC78)/INDEX(Fuel_Properties!$B$31:$IV$42,MATCH("D_Petrol_Premium",Fuel_Properties!$B$31:$B$42,0),MATCH(YEAR(CN$9),Fuel_Properties!$B$31:$EI$31,0)))/158.987295</f>
        <v>0</v>
      </c>
      <c r="CO78" s="47">
        <f>(SUMPRODUCT(--(CO$9=Quarterly_kt!$B$9:FC$9),Quarterly_kt!$B78:FC78)/INDEX(Fuel_Properties!$B$31:$IV$42,MATCH("D_Petrol_Premium",Fuel_Properties!$B$31:$B$42,0),MATCH(YEAR(CO$9),Fuel_Properties!$B$31:$EI$31,0)))/158.987295</f>
        <v>5.0036766944332817E-5</v>
      </c>
      <c r="CP78" s="47">
        <f>(SUMPRODUCT(--(CP$9=Quarterly_kt!$B$9:FC$9),Quarterly_kt!$B78:FC78)/INDEX(Fuel_Properties!$B$31:$IV$42,MATCH("D_Petrol_Premium",Fuel_Properties!$B$31:$B$42,0),MATCH(YEAR(CP$9),Fuel_Properties!$B$31:$EI$31,0)))/158.987295</f>
        <v>4.1747653964593895E-5</v>
      </c>
      <c r="CQ78" s="47">
        <f>(SUMPRODUCT(--(CQ$9=Quarterly_kt!$B$9:FC$9),Quarterly_kt!$B78:FC78)/INDEX(Fuel_Properties!$B$31:$IV$42,MATCH("D_Petrol_Premium",Fuel_Properties!$B$31:$B$42,0),MATCH(YEAR(CQ$9),Fuel_Properties!$B$31:$EI$31,0)))/158.987295</f>
        <v>0</v>
      </c>
      <c r="CR78" s="47">
        <f>(SUMPRODUCT(--(CR$9=Quarterly_kt!$B$9:FC$9),Quarterly_kt!$B78:FC78)/INDEX(Fuel_Properties!$B$31:$IV$42,MATCH("D_Petrol_Premium",Fuel_Properties!$B$31:$B$42,0),MATCH(YEAR(CR$9),Fuel_Properties!$B$31:$EI$31,0)))/158.987295</f>
        <v>0</v>
      </c>
      <c r="CS78" s="47">
        <f>(SUMPRODUCT(--(CS$9=Quarterly_kt!$B$9:FC$9),Quarterly_kt!$B78:FC78)/INDEX(Fuel_Properties!$B$31:$IV$42,MATCH("D_Petrol_Premium",Fuel_Properties!$B$31:$B$42,0),MATCH(YEAR(CS$9),Fuel_Properties!$B$31:$EI$31,0)))/158.987295</f>
        <v>0</v>
      </c>
      <c r="CT78" s="47">
        <f>(SUMPRODUCT(--(CT$9=Quarterly_kt!$B$9:FC$9),Quarterly_kt!$B78:FC78)/INDEX(Fuel_Properties!$B$31:$IV$42,MATCH("D_Petrol_Premium",Fuel_Properties!$B$31:$B$42,0),MATCH(YEAR(CT$9),Fuel_Properties!$B$31:$EI$31,0)))/158.987295</f>
        <v>0</v>
      </c>
      <c r="CU78" s="47">
        <f>(SUMPRODUCT(--(CU$9=Quarterly_kt!$B$9:FC$9),Quarterly_kt!$B78:FC78)/INDEX(Fuel_Properties!$B$31:$IV$42,MATCH("D_Petrol_Premium",Fuel_Properties!$B$31:$B$42,0),MATCH(YEAR(CU$9),Fuel_Properties!$B$31:$EI$31,0)))/158.987295</f>
        <v>0</v>
      </c>
      <c r="CV78" s="47">
        <f>(SUMPRODUCT(--(CV$9=Quarterly_kt!$B$9:FC$9),Quarterly_kt!$B78:FC78)/INDEX(Fuel_Properties!$B$31:$IV$42,MATCH("D_Petrol_Premium",Fuel_Properties!$B$31:$B$42,0),MATCH(YEAR(CV$9),Fuel_Properties!$B$31:$EI$31,0)))/158.987295</f>
        <v>0</v>
      </c>
      <c r="CW78" s="47">
        <f>(SUMPRODUCT(--(CW$9=Quarterly_kt!$B$9:FC$9),Quarterly_kt!$B78:FC78)/INDEX(Fuel_Properties!$B$31:$IV$42,MATCH("D_Petrol_Premium",Fuel_Properties!$B$31:$B$42,0),MATCH(YEAR(CW$9),Fuel_Properties!$B$31:$EI$31,0)))/158.987295</f>
        <v>0</v>
      </c>
      <c r="CX78" s="47">
        <f>(SUMPRODUCT(--(CX$9=Quarterly_kt!$B$9:FC$9),Quarterly_kt!$B78:FC78)/INDEX(Fuel_Properties!$B$31:$IV$42,MATCH("D_Petrol_Premium",Fuel_Properties!$B$31:$B$42,0),MATCH(YEAR(CX$9),Fuel_Properties!$B$31:$EI$31,0)))/158.987295</f>
        <v>0</v>
      </c>
      <c r="CY78" s="47">
        <f>(SUMPRODUCT(--(CY$9=Quarterly_kt!$B$9:FC$9),Quarterly_kt!$B78:FC78)/INDEX(Fuel_Properties!$B$31:$IV$42,MATCH("D_Petrol_Premium",Fuel_Properties!$B$31:$B$42,0),MATCH(YEAR(CY$9),Fuel_Properties!$B$31:$EI$31,0)))/158.987295</f>
        <v>2.0851433102538774E-4</v>
      </c>
      <c r="CZ78" s="47">
        <f>(SUMPRODUCT(--(CZ$9=Quarterly_kt!$B$9:FC$9),Quarterly_kt!$B78:FC78)/INDEX(Fuel_Properties!$B$31:$IV$42,MATCH("D_Petrol_Premium",Fuel_Properties!$B$31:$B$42,0),MATCH(YEAR(CZ$9),Fuel_Properties!$B$31:$EI$31,0)))/158.987295</f>
        <v>0</v>
      </c>
      <c r="DA78" s="47">
        <f>(SUMPRODUCT(--(DA$9=Quarterly_kt!$B$9:FC$9),Quarterly_kt!$B78:FC78)/INDEX(Fuel_Properties!$B$31:$IV$42,MATCH("D_Petrol_Premium",Fuel_Properties!$B$31:$B$42,0),MATCH(YEAR(DA$9),Fuel_Properties!$B$31:$EI$31,0)))/158.987295</f>
        <v>0</v>
      </c>
      <c r="DB78" s="47">
        <f>(SUMPRODUCT(--(DB$9=Quarterly_kt!$B$9:FC$9),Quarterly_kt!$B78:FC78)/INDEX(Fuel_Properties!$B$31:$IV$42,MATCH("D_Petrol_Premium",Fuel_Properties!$B$31:$B$42,0),MATCH(YEAR(DB$9),Fuel_Properties!$B$31:$EI$31,0)))/158.987295</f>
        <v>0</v>
      </c>
      <c r="DC78" s="47">
        <f>(SUMPRODUCT(--(DC$9=Quarterly_kt!$B$9:FC$9),Quarterly_kt!$B78:FC78)/INDEX(Fuel_Properties!$B$31:$IV$42,MATCH("D_Petrol_Premium",Fuel_Properties!$B$31:$B$42,0),MATCH(YEAR(DC$9),Fuel_Properties!$B$31:$EI$31,0)))/158.987295</f>
        <v>0</v>
      </c>
      <c r="DD78" s="47">
        <f>(SUMPRODUCT(--(DD$9=Quarterly_kt!$B$9:FC$9),Quarterly_kt!$B78:FC78)/INDEX(Fuel_Properties!$B$31:$IV$42,MATCH("D_Petrol_Premium",Fuel_Properties!$B$31:$B$42,0),MATCH(YEAR(DD$9),Fuel_Properties!$B$31:$EI$31,0)))/158.987295</f>
        <v>0</v>
      </c>
      <c r="DE78" s="47">
        <f>(SUMPRODUCT(--(DE$9=Quarterly_kt!$B$9:FC$9),Quarterly_kt!$B78:FC78)/INDEX(Fuel_Properties!$B$31:$IV$42,MATCH("D_Petrol_Premium",Fuel_Properties!$B$31:$B$42,0),MATCH(YEAR(DE$9),Fuel_Properties!$B$31:$EI$31,0)))/158.987295</f>
        <v>0</v>
      </c>
      <c r="DF78" s="47">
        <f>(SUMPRODUCT(--(DF$9=Quarterly_kt!$B$9:FC$9),Quarterly_kt!$B78:FC78)/INDEX(Fuel_Properties!$B$31:$IV$42,MATCH("D_Petrol_Premium",Fuel_Properties!$B$31:$B$42,0),MATCH(YEAR(DF$9),Fuel_Properties!$B$31:$EI$31,0)))/158.987295</f>
        <v>0</v>
      </c>
      <c r="DG78" s="47">
        <f>(SUMPRODUCT(--(DG$9=Quarterly_kt!$B$9:FC$9),Quarterly_kt!$B78:FC78)/INDEX(Fuel_Properties!$B$31:$IV$42,MATCH("D_Petrol_Premium",Fuel_Properties!$B$31:$B$42,0),MATCH(YEAR(DG$9),Fuel_Properties!$B$31:$EI$31,0)))/158.987295</f>
        <v>0</v>
      </c>
      <c r="DH78" s="47">
        <f>(SUMPRODUCT(--(DH$9=Quarterly_kt!$B$9:FC$9),Quarterly_kt!$B78:FC78)/INDEX(Fuel_Properties!$B$31:$IV$42,MATCH("D_Petrol_Premium",Fuel_Properties!$B$31:$B$42,0),MATCH(YEAR(DH$9),Fuel_Properties!$B$31:$EI$31,0)))/158.987295</f>
        <v>0</v>
      </c>
      <c r="DI78" s="47">
        <f>(SUMPRODUCT(--(DI$9=Quarterly_kt!$B$9:FC$9),Quarterly_kt!$B78:FC78)/INDEX(Fuel_Properties!$B$31:$IV$42,MATCH("D_Petrol_Premium",Fuel_Properties!$B$31:$B$42,0),MATCH(YEAR(DI$9),Fuel_Properties!$B$31:$EI$31,0)))/158.987295</f>
        <v>0</v>
      </c>
      <c r="DJ78" s="47">
        <f>(SUMPRODUCT(--(DJ$9=Quarterly_kt!$B$9:FC$9),Quarterly_kt!$B78:FC78)/INDEX(Fuel_Properties!$B$31:$IV$42,MATCH("D_Petrol_Premium",Fuel_Properties!$B$31:$B$42,0),MATCH(YEAR(DJ$9),Fuel_Properties!$B$31:$EI$31,0)))/158.987295</f>
        <v>0</v>
      </c>
      <c r="DK78" s="47">
        <f>(SUMPRODUCT(--(DK$9=Quarterly_kt!$B$9:FC$9),Quarterly_kt!$B78:FC78)/INDEX(Fuel_Properties!$B$31:$IV$42,MATCH("D_Petrol_Premium",Fuel_Properties!$B$31:$B$42,0),MATCH(YEAR(DK$9),Fuel_Properties!$B$31:$EI$31,0)))/158.987295</f>
        <v>0</v>
      </c>
      <c r="DL78" s="47">
        <f>(SUMPRODUCT(--(DL$9=Quarterly_kt!$B$9:FC$9),Quarterly_kt!$B78:FC78)/INDEX(Fuel_Properties!$B$31:$IV$42,MATCH("D_Petrol_Premium",Fuel_Properties!$B$31:$B$42,0),MATCH(YEAR(DL$9),Fuel_Properties!$B$31:$EI$31,0)))/158.987295</f>
        <v>0</v>
      </c>
      <c r="DM78" s="47">
        <f>(SUMPRODUCT(--(DM$9=Quarterly_kt!$B$9:FC$9),Quarterly_kt!$B78:FC78)/INDEX(Fuel_Properties!$B$31:$IV$42,MATCH("D_Petrol_Premium",Fuel_Properties!$B$31:$B$42,0),MATCH(YEAR(DM$9),Fuel_Properties!$B$31:$EI$31,0)))/158.987295</f>
        <v>0</v>
      </c>
      <c r="DN78" s="47">
        <f>(SUMPRODUCT(--(DN$9=Quarterly_kt!$B$9:FC$9),Quarterly_kt!$B78:FC78)/INDEX(Fuel_Properties!$B$31:$IV$42,MATCH("D_Petrol_Premium",Fuel_Properties!$B$31:$B$42,0),MATCH(YEAR(DN$9),Fuel_Properties!$B$31:$EI$31,0)))/158.987295</f>
        <v>0</v>
      </c>
      <c r="DO78" s="47">
        <f>(SUMPRODUCT(--(DO$9=Quarterly_kt!$B$9:FC$9),Quarterly_kt!$B78:FC78)/INDEX(Fuel_Properties!$B$31:$IV$42,MATCH("D_Petrol_Premium",Fuel_Properties!$B$31:$B$42,0),MATCH(YEAR(DO$9),Fuel_Properties!$B$31:$EI$31,0)))/158.987295</f>
        <v>0</v>
      </c>
      <c r="DP78" s="47">
        <f>(SUMPRODUCT(--(DP$9=Quarterly_kt!$B$9:FC$9),Quarterly_kt!$B78:FC78)/INDEX(Fuel_Properties!$B$31:$IV$42,MATCH("D_Petrol_Premium",Fuel_Properties!$B$31:$B$42,0),MATCH(YEAR(DP$9),Fuel_Properties!$B$31:$EI$31,0)))/158.987295</f>
        <v>0</v>
      </c>
      <c r="DQ78" s="47">
        <f>(SUMPRODUCT(--(DQ$9=Quarterly_kt!$B$9:FC$9),Quarterly_kt!$B78:FC78)/INDEX(Fuel_Properties!$B$31:$IV$42,MATCH("D_Petrol_Premium",Fuel_Properties!$B$31:$B$42,0),MATCH(YEAR(DQ$9),Fuel_Properties!$B$31:$EI$31,0)))/158.987295</f>
        <v>0</v>
      </c>
      <c r="DR78" s="47">
        <f>(SUMPRODUCT(--(DR$9=Quarterly_kt!$B$9:FC$9),Quarterly_kt!$B78:FC78)/INDEX(Fuel_Properties!$B$31:$IV$42,MATCH("D_Petrol_Premium",Fuel_Properties!$B$31:$B$42,0),MATCH(YEAR(DR$9),Fuel_Properties!$B$31:$EI$31,0)))/158.987295</f>
        <v>0</v>
      </c>
      <c r="DS78" s="47">
        <f>(SUMPRODUCT(--(DS$9=Quarterly_kt!$B$9:FC$9),Quarterly_kt!$B78:FC78)/INDEX(Fuel_Properties!$B$31:$IV$42,MATCH("D_Petrol_Premium",Fuel_Properties!$B$31:$B$42,0),MATCH(YEAR(DS$9),Fuel_Properties!$B$31:$EI$31,0)))/158.987295</f>
        <v>0</v>
      </c>
      <c r="DT78" s="47">
        <f>(SUMPRODUCT(--(DT$9=Quarterly_kt!$B$9:FC$9),Quarterly_kt!$B78:FC78)/INDEX(Fuel_Properties!$B$31:$IV$42,MATCH("D_Petrol_Premium",Fuel_Properties!$B$31:$B$42,0),MATCH(YEAR(DT$9),Fuel_Properties!$B$31:$EI$31,0)))/158.987295</f>
        <v>0</v>
      </c>
      <c r="DU78" s="47">
        <f>(SUMPRODUCT(--(DU$9=Quarterly_kt!$B$9:FC$9),Quarterly_kt!$B78:FC78)/INDEX(Fuel_Properties!$B$31:$IV$42,MATCH("D_Petrol_Premium",Fuel_Properties!$B$31:$B$42,0),MATCH(YEAR(DU$9),Fuel_Properties!$B$31:$EI$31,0)))/158.987295</f>
        <v>0</v>
      </c>
      <c r="DV78" s="47">
        <f>(SUMPRODUCT(--(DV$9=Quarterly_kt!$B$9:FC$9),Quarterly_kt!$B78:FC78)/INDEX(Fuel_Properties!$B$31:$IV$42,MATCH("D_Petrol_Premium",Fuel_Properties!$B$31:$B$42,0),MATCH(YEAR(DV$9),Fuel_Properties!$B$31:$EI$31,0)))/158.987295</f>
        <v>0</v>
      </c>
      <c r="DW78" s="47">
        <f>(SUMPRODUCT(--(DW$9=Quarterly_kt!$B$9:FC$9),Quarterly_kt!$B78:FC78)/INDEX(Fuel_Properties!$B$31:$IV$42,MATCH("D_Petrol_Premium",Fuel_Properties!$B$31:$B$42,0),MATCH(YEAR(DW$9),Fuel_Properties!$B$31:$EI$31,0)))/158.987295</f>
        <v>0</v>
      </c>
      <c r="DX78" s="47">
        <f>(SUMPRODUCT(--(DX$9=Quarterly_kt!$B$9:FC$9),Quarterly_kt!$B78:FC78)/INDEX(Fuel_Properties!$B$31:$IV$42,MATCH("D_Petrol_Premium",Fuel_Properties!$B$31:$B$42,0),MATCH(YEAR(DX$9),Fuel_Properties!$B$31:$EI$31,0)))/158.987295</f>
        <v>0</v>
      </c>
      <c r="DY78" s="47">
        <f>(SUMPRODUCT(--(DY$9=Quarterly_kt!$B$9:FC$9),Quarterly_kt!$B78:FC78)/INDEX(Fuel_Properties!$B$31:$IV$42,MATCH("D_Petrol_Premium",Fuel_Properties!$B$31:$B$42,0),MATCH(YEAR(DY$9),Fuel_Properties!$B$31:$EI$31,0)))/158.987295</f>
        <v>0</v>
      </c>
      <c r="DZ78" s="47">
        <f>(SUMPRODUCT(--(DZ$9=Quarterly_kt!$B$9:FC$9),Quarterly_kt!$B78:FC78)/INDEX(Fuel_Properties!$B$31:$IV$42,MATCH("D_Petrol_Premium",Fuel_Properties!$B$31:$B$42,0),MATCH(YEAR(DZ$9),Fuel_Properties!$B$31:$EI$31,0)))/158.987295</f>
        <v>0</v>
      </c>
      <c r="EA78" s="47">
        <f>(SUMPRODUCT(--(EA$9=Quarterly_kt!$B$9:FC$9),Quarterly_kt!$B78:FC78)/INDEX(Fuel_Properties!$B$31:$IV$42,MATCH("D_Petrol_Premium",Fuel_Properties!$B$31:$B$42,0),MATCH(YEAR(EA$9),Fuel_Properties!$B$31:$EI$31,0)))/158.987295</f>
        <v>0</v>
      </c>
      <c r="EB78" s="47">
        <f>(SUMPRODUCT(--(EB$9=Quarterly_kt!$B$9:FC$9),Quarterly_kt!$B78:FC78)/INDEX(Fuel_Properties!$B$31:$IV$42,MATCH("D_Petrol_Premium",Fuel_Properties!$B$31:$B$42,0),MATCH(YEAR(EB$9),Fuel_Properties!$B$31:$EI$31,0)))/158.987295</f>
        <v>0</v>
      </c>
      <c r="EC78" s="47">
        <f>(SUMPRODUCT(--(EC$9=Quarterly_kt!$B$9:FC$9),Quarterly_kt!$B78:FC78)/INDEX(Fuel_Properties!$B$31:$IV$42,MATCH("D_Petrol_Premium",Fuel_Properties!$B$31:$B$42,0),MATCH(YEAR(EC$9),Fuel_Properties!$B$31:$EI$31,0)))/158.987295</f>
        <v>0</v>
      </c>
      <c r="ED78" s="47">
        <f>(SUMPRODUCT(--(ED$9=Quarterly_kt!$B$9:FC$9),Quarterly_kt!$B78:FC78)/INDEX(Fuel_Properties!$B$31:$IV$42,MATCH("D_Petrol_Premium",Fuel_Properties!$B$31:$B$42,0),MATCH(YEAR(ED$9),Fuel_Properties!$B$31:$EI$31,0)))/158.987295</f>
        <v>0</v>
      </c>
      <c r="EE78" s="47">
        <f>(SUMPRODUCT(--(EE$9=Quarterly_kt!$B$9:FC$9),Quarterly_kt!$B78:FC78)/INDEX(Fuel_Properties!$B$31:$IV$42,MATCH("D_Petrol_Premium",Fuel_Properties!$B$31:$B$42,0),MATCH(YEAR(EE$9),Fuel_Properties!$B$31:$EI$31,0)))/158.987295</f>
        <v>0</v>
      </c>
      <c r="EF78" s="47">
        <f>(SUMPRODUCT(--(EF$9=Quarterly_kt!$B$9:FC$9),Quarterly_kt!$B78:FC78)/INDEX(Fuel_Properties!$B$31:$IV$42,MATCH("D_Petrol_Premium",Fuel_Properties!$B$31:$B$42,0),MATCH(YEAR(EF$9),Fuel_Properties!$B$31:$EI$31,0)))/158.987295</f>
        <v>0</v>
      </c>
      <c r="EG78" s="47">
        <f>(SUMPRODUCT(--(EG$9=Quarterly_kt!$B$9:FC$9),Quarterly_kt!$B78:FC78)/INDEX(Fuel_Properties!$B$31:$IV$42,MATCH("D_Petrol_Premium",Fuel_Properties!$B$31:$B$42,0),MATCH(YEAR(EG$9),Fuel_Properties!$B$31:$EI$31,0)))/158.987295</f>
        <v>0</v>
      </c>
      <c r="EH78" s="47">
        <f>(SUMPRODUCT(--(EH$9=Quarterly_kt!$B$9:FC$9),Quarterly_kt!$B78:FC78)/INDEX(Fuel_Properties!$B$31:$IV$42,MATCH("D_Petrol_Premium",Fuel_Properties!$B$31:$B$42,0),MATCH(YEAR(EH$9),Fuel_Properties!$B$31:$EI$31,0)))/158.987295</f>
        <v>0</v>
      </c>
      <c r="EI78" s="47">
        <f>(SUMPRODUCT(--(EI$9=Quarterly_kt!$B$9:FC$9),Quarterly_kt!$B78:FC78)/INDEX(Fuel_Properties!$B$31:$IV$42,MATCH("D_Petrol_Premium",Fuel_Properties!$B$31:$B$42,0),MATCH(YEAR(EI$9),Fuel_Properties!$B$31:$EI$31,0)))/158.987295</f>
        <v>0</v>
      </c>
      <c r="EJ78" s="47">
        <f>(SUMPRODUCT(--(EJ$9=Quarterly_kt!$B$9:FC$9),Quarterly_kt!$B78:FC78)/INDEX(Fuel_Properties!$B$31:$IV$42,MATCH("D_Petrol_Premium",Fuel_Properties!$B$31:$B$42,0),MATCH(YEAR(EJ$9),Fuel_Properties!$B$31:$EI$31,0)))/158.987295</f>
        <v>0</v>
      </c>
      <c r="EK78" s="47">
        <f>(SUMPRODUCT(--(EK$9=Quarterly_kt!$B$9:FC$9),Quarterly_kt!$B78:FC78)/INDEX(Fuel_Properties!$B$31:$IV$42,MATCH("D_Petrol_Premium",Fuel_Properties!$B$31:$B$42,0),MATCH(YEAR(EK$9),Fuel_Properties!$B$31:$EI$31,0)))/158.987295</f>
        <v>0</v>
      </c>
      <c r="EL78" s="47">
        <f>(SUMPRODUCT(--(EL$9=Quarterly_kt!$B$9:FC$9),Quarterly_kt!$B78:FC78)/INDEX(Fuel_Properties!$B$31:$IV$42,MATCH("D_Petrol_Premium",Fuel_Properties!$B$31:$B$42,0),MATCH(YEAR(EL$9),Fuel_Properties!$B$31:$EI$31,0)))/158.987295</f>
        <v>0</v>
      </c>
      <c r="EM78" s="47">
        <f>(SUMPRODUCT(--(EM$9=Quarterly_kt!$B$9:FC$9),Quarterly_kt!$B78:FC78)/INDEX(Fuel_Properties!$B$31:$IV$42,MATCH("D_Petrol_Premium",Fuel_Properties!$B$31:$B$42,0),MATCH(YEAR(EM$9),Fuel_Properties!$B$31:$EI$31,0)))/158.987295</f>
        <v>0</v>
      </c>
      <c r="EN78" s="47">
        <f>(SUMPRODUCT(--(EN$9=Quarterly_kt!$B$9:FC$9),Quarterly_kt!$B78:FC78)/INDEX(Fuel_Properties!$B$31:$IV$42,MATCH("D_Petrol_Premium",Fuel_Properties!$B$31:$B$42,0),MATCH(YEAR(EN$9),Fuel_Properties!$B$31:$EI$31,0)))/158.987295</f>
        <v>0</v>
      </c>
      <c r="EO78" s="47">
        <f>(SUMPRODUCT(--(EO$9=Quarterly_kt!$B$9:FC$9),Quarterly_kt!$B78:FC78)/INDEX(Fuel_Properties!$B$31:$IV$42,MATCH("D_Petrol_Premium",Fuel_Properties!$B$31:$B$42,0),MATCH(YEAR(EO$9),Fuel_Properties!$B$31:$EI$31,0)))/158.987295</f>
        <v>0</v>
      </c>
      <c r="EP78" s="47">
        <f>(SUMPRODUCT(--(EP$9=Quarterly_kt!$B$9:FC$9),Quarterly_kt!$B78:FC78)/INDEX(Fuel_Properties!$B$31:$IV$42,MATCH("D_Petrol_Premium",Fuel_Properties!$B$31:$B$42,0),MATCH(YEAR(EP$9),Fuel_Properties!$B$31:$EI$31,0)))/158.987295</f>
        <v>0</v>
      </c>
      <c r="EQ78" s="47">
        <f>(SUMPRODUCT(--(EQ$9=Quarterly_kt!$B$9:FC$9),Quarterly_kt!$B78:FC78)/INDEX(Fuel_Properties!$B$31:$IV$42,MATCH("D_Petrol_Premium",Fuel_Properties!$B$31:$B$42,0),MATCH(YEAR(EQ$9),Fuel_Properties!$B$31:$EI$31,0)))/158.987295</f>
        <v>0</v>
      </c>
      <c r="ER78" s="47">
        <f>(SUMPRODUCT(--(ER$9=Quarterly_kt!$B$9:FC$9),Quarterly_kt!$B78:FC78)/INDEX(Fuel_Properties!$B$31:$IV$42,MATCH("D_Petrol_Premium",Fuel_Properties!$B$31:$B$42,0),MATCH(YEAR(ER$9),Fuel_Properties!$B$31:$EI$31,0)))/158.987295</f>
        <v>0</v>
      </c>
      <c r="ES78" s="47">
        <f>(SUMPRODUCT(--(ES$9=Quarterly_kt!$B$9:FC$9),Quarterly_kt!$B78:FC78)/INDEX(Fuel_Properties!$B$31:$IV$42,MATCH("D_Petrol_Premium",Fuel_Properties!$B$31:$B$42,0),MATCH(YEAR(ES$9),Fuel_Properties!$B$31:$EI$31,0)))/158.987295</f>
        <v>0</v>
      </c>
      <c r="ET78" s="47">
        <f>(SUMPRODUCT(--(ET$9=Quarterly_kt!$B$9:FC$9),Quarterly_kt!$B78:FC78)/INDEX(Fuel_Properties!$B$31:$IV$42,MATCH("D_Petrol_Premium",Fuel_Properties!$B$31:$B$42,0),MATCH(YEAR(ET$9),Fuel_Properties!$B$31:$EI$31,0)))/158.987295</f>
        <v>0</v>
      </c>
      <c r="EU78" s="47">
        <f>(SUMPRODUCT(--(EU$9=Quarterly_kt!$B$9:FC$9),Quarterly_kt!$B78:FC78)/INDEX(Fuel_Properties!$B$31:$IV$42,MATCH("D_Petrol_Premium",Fuel_Properties!$B$31:$B$42,0),MATCH(YEAR(EU$9),Fuel_Properties!$B$31:$EI$31,0)))/158.987295</f>
        <v>0</v>
      </c>
      <c r="EV78" s="47">
        <f>(SUMPRODUCT(--(EV$9=Quarterly_kt!$B$9:FC$9),Quarterly_kt!$B78:FC78)/INDEX(Fuel_Properties!$B$31:$IV$42,MATCH("D_Petrol_Premium",Fuel_Properties!$B$31:$B$42,0),MATCH(YEAR(EV$9),Fuel_Properties!$B$31:$EI$31,0)))/158.987295</f>
        <v>1.009770555496088E-2</v>
      </c>
      <c r="EW78" s="47">
        <f>(SUMPRODUCT(--(EW$9=Quarterly_kt!$B$9:FC$9),Quarterly_kt!$B78:FC78)/INDEX(Fuel_Properties!$B$31:$IV$42,MATCH("D_Petrol_Premium",Fuel_Properties!$B$31:$B$42,0),MATCH(YEAR(EW$9),Fuel_Properties!$B$31:$EI$31,0)))/158.987295</f>
        <v>0</v>
      </c>
      <c r="EX78" s="47">
        <f>(SUMPRODUCT(--(EX$9=Quarterly_kt!$B$9:FC$9),Quarterly_kt!$B78:FC78)/INDEX(Fuel_Properties!$B$31:$IV$42,MATCH("D_Petrol_Premium",Fuel_Properties!$B$31:$B$42,0),MATCH(YEAR(EX$9),Fuel_Properties!$B$31:$EI$31,0)))/158.987295</f>
        <v>0</v>
      </c>
      <c r="EY78" s="47">
        <f>(SUMPRODUCT(--(EY$9=Quarterly_kt!$B$9:FC$9),Quarterly_kt!$B78:FC78)/INDEX(Fuel_Properties!$B$31:$IV$42,MATCH("D_Petrol_Premium",Fuel_Properties!$B$31:$B$42,0),MATCH(YEAR(EY$9),Fuel_Properties!$B$31:$EI$31,0)))/158.987295</f>
        <v>0</v>
      </c>
      <c r="EZ78" s="47">
        <f>(SUMPRODUCT(--(EZ$9=Quarterly_kt!$B$9:FC$9),Quarterly_kt!$B78:FC78)/INDEX(Fuel_Properties!$B$31:$IV$42,MATCH("D_Petrol_Premium",Fuel_Properties!$B$31:$B$42,0),MATCH(YEAR(EZ$9),Fuel_Properties!$B$31:$EI$31,0)))/158.987295</f>
        <v>0</v>
      </c>
      <c r="FA78" s="47">
        <f>(SUMPRODUCT(--(FA$9=Quarterly_kt!$B$9:FC$9),Quarterly_kt!$B78:FC78)/INDEX(Fuel_Properties!$B$31:$IV$42,MATCH("D_Petrol_Premium",Fuel_Properties!$B$31:$B$42,0),MATCH(YEAR(FA$9),Fuel_Properties!$B$31:$EI$31,0)))/158.987295</f>
        <v>0</v>
      </c>
      <c r="FB78" s="47">
        <f>(SUMPRODUCT(--(FB$9=Quarterly_kt!$B$9:FC$9),Quarterly_kt!$B78:FC78)/INDEX(Fuel_Properties!$B$31:$IV$42,MATCH("D_Petrol_Premium",Fuel_Properties!$B$31:$B$42,0),MATCH(YEAR(FB$9),Fuel_Properties!$B$31:$EI$31,0)))/158.987295</f>
        <v>0</v>
      </c>
      <c r="FC78" s="47">
        <f>(SUMPRODUCT(--(FC$9=Quarterly_kt!$B$9:FC$9),Quarterly_kt!$B78:FC78)/INDEX(Fuel_Properties!$B$31:$IV$42,MATCH("D_Petrol_Premium",Fuel_Properties!$B$31:$B$42,0),MATCH(YEAR(FC$9),Fuel_Properties!$B$31:$EI$31,0)))/158.987295</f>
        <v>0</v>
      </c>
      <c r="FD78" s="47">
        <f>(SUMPRODUCT(--(FD$9=Quarterly_kt!$B$9:FD$9),Quarterly_kt!$B78:FD78)/INDEX(Fuel_Properties!$B$31:$IV$42,MATCH("D_Petrol_Premium",Fuel_Properties!$B$31:$B$42,0),MATCH(YEAR(FD$9),Fuel_Properties!$B$31:$EI$31,0)))/158.987295</f>
        <v>0</v>
      </c>
      <c r="FE78" s="47">
        <f>(SUMPRODUCT(--(FE$9=Quarterly_kt!$B$9:FF$9),Quarterly_kt!$B78:FF78)/INDEX(Fuel_Properties!$B$31:$IV$42,MATCH("D_Petrol_Premium",Fuel_Properties!$B$31:$B$42,0),MATCH(YEAR(FE$9),Fuel_Properties!$B$31:$EI$31,0)))/158.987295</f>
        <v>0</v>
      </c>
      <c r="FF78" s="47">
        <f>(SUMPRODUCT(--(FF$9=Quarterly_kt!$B$9:FF$9),Quarterly_kt!$B78:FF78)/INDEX(Fuel_Properties!$B$31:$IV$42,MATCH("D_Petrol_Premium",Fuel_Properties!$B$31:$B$42,0),MATCH(YEAR(FF$9),Fuel_Properties!$B$31:$EI$31,0)))/158.987295</f>
        <v>0</v>
      </c>
      <c r="FG78" s="47">
        <f>(SUMPRODUCT(--(FG$9=Quarterly_kt!$B$9:FG$9),Quarterly_kt!$B78:FG78)/INDEX(Fuel_Properties!$B$31:$IV$42,MATCH("D_Petrol_Premium",Fuel_Properties!$B$31:$B$42,0),MATCH(YEAR(FG$9),Fuel_Properties!$B$31:$EI$31,0)))/158.987295</f>
        <v>0</v>
      </c>
      <c r="FH78" s="47">
        <f>(SUMPRODUCT(--(FH$9=Quarterly_kt!$B$9:FI$9),Quarterly_kt!$B78:FI78)/INDEX(Fuel_Properties!$B$31:$IV$42,MATCH("D_Petrol_Premium",Fuel_Properties!$B$31:$B$42,0),MATCH(YEAR(FH$9),Fuel_Properties!$B$31:$EI$31,0)))/158.987295</f>
        <v>0</v>
      </c>
      <c r="FI78" s="47">
        <f>(SUMPRODUCT(--(FI$9=Quarterly_kt!$B$9:FI$9),Quarterly_kt!$B78:FI78)/INDEX(Fuel_Properties!$B$31:$IV$42,MATCH("D_Petrol_Premium",Fuel_Properties!$B$31:$B$42,0),MATCH(YEAR(FI$9),Fuel_Properties!$B$31:$EI$31,0)))/158.987295</f>
        <v>0</v>
      </c>
      <c r="FJ78" s="47">
        <f>(SUMPRODUCT(--(FJ$9=Quarterly_kt!$B$9:FJ$9),Quarterly_kt!$B78:FJ78)/INDEX(Fuel_Properties!$B$31:$IV$42,MATCH("D_Petrol_Premium",Fuel_Properties!$B$31:$B$42,0),MATCH(YEAR(FJ$9),Fuel_Properties!$B$31:$EI$31,0)))/158.987295</f>
        <v>0</v>
      </c>
      <c r="FK78" s="47">
        <f>(SUMPRODUCT(--(FK$9=Quarterly_kt!$B$9:FL$9),Quarterly_kt!$B78:FL78)/INDEX(Fuel_Properties!$B$31:$IV$42,MATCH("D_Petrol_Premium",Fuel_Properties!$B$31:$B$42,0),MATCH(YEAR(FK$9),Fuel_Properties!$B$31:$EI$31,0)))/158.987295</f>
        <v>0</v>
      </c>
      <c r="FL78" s="47">
        <f>(SUMPRODUCT(--(FL$9=Quarterly_kt!$B$9:FL$9),Quarterly_kt!$B78:FL78)/INDEX(Fuel_Properties!$B$31:$IV$42,MATCH("D_Petrol_Premium",Fuel_Properties!$B$31:$B$42,0),MATCH(YEAR(FL$9),Fuel_Properties!$B$31:$EI$31,0)))/158.987295</f>
        <v>0</v>
      </c>
      <c r="FM78" s="47">
        <f>(SUMPRODUCT(--(FM$9=Quarterly_kt!$B$9:FM$9),Quarterly_kt!$B78:FM78)/INDEX(Fuel_Properties!$B$31:$IV$42,MATCH("D_Petrol_Premium",Fuel_Properties!$B$31:$B$42,0),MATCH(YEAR(FM$9),Fuel_Properties!$B$31:$EI$31,0)))/158.987295</f>
        <v>3.352435482418973E-5</v>
      </c>
      <c r="FN78" s="47">
        <f>(SUMPRODUCT(--(FN$9=Quarterly_kt!$B$9:FN$9),Quarterly_kt!$B78:FN78)/INDEX(Fuel_Properties!$B$31:$IV$42,MATCH("D_Petrol_Premium",Fuel_Properties!$B$31:$B$42,0),MATCH(YEAR(FN$9),Fuel_Properties!$B$31:$EI$31,0)))/158.987295</f>
        <v>0</v>
      </c>
      <c r="FO78" s="47">
        <f>(SUMPRODUCT(--(FO$9=Quarterly_kt!$B$9:FO$9),Quarterly_kt!$B78:FO78)/INDEX(Fuel_Properties!$B$31:$IV$42,MATCH("D_Petrol_Premium",Fuel_Properties!$B$31:$B$42,0),MATCH(YEAR(FO$9),Fuel_Properties!$B$31:$EI$31,0)))/158.987295</f>
        <v>0</v>
      </c>
      <c r="FP78" s="47">
        <f>(SUMPRODUCT(--(FP$9=Quarterly_kt!$B$9:FP$9),Quarterly_kt!$B78:FP78)/INDEX(Fuel_Properties!$B$31:$IV$42,MATCH("D_Petrol_Premium",Fuel_Properties!$B$31:$B$42,0),MATCH(YEAR(FP$9),Fuel_Properties!$B$31:$EI$31,0)))/158.987295</f>
        <v>0</v>
      </c>
      <c r="FQ78" s="47">
        <f>(SUMPRODUCT(--(FQ$9=Quarterly_kt!$B$9:FQ$9),Quarterly_kt!$B78:FQ78)/INDEX(Fuel_Properties!$B$31:$IV$42,MATCH("D_Petrol_Premium",Fuel_Properties!$B$31:$B$42,0),MATCH(YEAR(FQ$9),Fuel_Properties!$B$31:$EI$31,0)))/158.987295</f>
        <v>4.1698966326120833E-5</v>
      </c>
      <c r="FR78" s="47">
        <f>(SUMPRODUCT(--(FR$9=Quarterly_kt!$B$9:FR$9),Quarterly_kt!$B78:FR78)/INDEX(Fuel_Properties!$B$31:$IV$42,MATCH("D_Petrol_Premium",Fuel_Properties!$B$31:$B$42,0),MATCH(YEAR(FR$9),Fuel_Properties!$B$31:$EI$31,0)))/158.987295</f>
        <v>1.2580920676747795E-5</v>
      </c>
      <c r="FS78" s="47">
        <f>(SUMPRODUCT(--(FS$9=Quarterly_kt!$B$9:FS$9),Quarterly_kt!$B78:FS78)/INDEX(Fuel_Properties!$B$31:$IV$42,MATCH("D_Petrol_Premium",Fuel_Properties!$B$31:$B$42,0),MATCH(YEAR(FS$9),Fuel_Properties!$B$31:$EI$31,0)))/158.987295</f>
        <v>0</v>
      </c>
      <c r="FT78" s="47">
        <f>(SUMPRODUCT(--(FT$9=Quarterly_kt!$B$9:FT$9),Quarterly_kt!$B78:FT78)/INDEX(Fuel_Properties!$B$31:$IV$42,MATCH("D_Petrol_Premium",Fuel_Properties!$B$31:$B$42,0),MATCH(YEAR(FT$9),Fuel_Properties!$B$31:$EI$31,0)))/158.987295</f>
        <v>1.6681146482031018E-5</v>
      </c>
      <c r="FU78" s="47">
        <f>(SUMPRODUCT(--(FU$9=Quarterly_kt!$B$9:FU$9),Quarterly_kt!$B78:FU78)/INDEX(Fuel_Properties!$B$31:$IV$42,MATCH("D_Petrol_Premium",Fuel_Properties!$B$31:$B$42,0),MATCH(YEAR(FU$9),Fuel_Properties!$B$31:$EI$31,0)))/158.987295</f>
        <v>0</v>
      </c>
      <c r="FV78" s="47">
        <f>(SUMPRODUCT(--(FV$9=Quarterly_kt!$B$9:FV$9),Quarterly_kt!$B78:FV78)/INDEX(Fuel_Properties!$B$31:$IV$42,MATCH("D_Petrol_Premium",Fuel_Properties!$B$31:$B$42,0),MATCH(YEAR(FV$9),Fuel_Properties!$B$31:$EI$31,0)))/158.987295</f>
        <v>0</v>
      </c>
    </row>
    <row r="79" spans="1:178" ht="15" customHeight="1" x14ac:dyDescent="0.25">
      <c r="A79" s="49" t="s">
        <v>26</v>
      </c>
      <c r="B79" s="47">
        <f>(SUMPRODUCT(--(B$9=Quarterly_kt!$B$9:FC$9),Quarterly_kt!$B79:FC79)/INDEX(Fuel_Properties!$B$31:$IV$42,MATCH("D_Auto_Diesel",Fuel_Properties!$B$31:$B$42,0),MATCH(YEAR(B$9),Fuel_Properties!$B$31:$EI$31,0)))/158.987295</f>
        <v>5.9791461481628637E-2</v>
      </c>
      <c r="C79" s="47">
        <f>(SUMPRODUCT(--(C$9=Quarterly_kt!$B$9:FC$9),Quarterly_kt!$B79:FC79)/INDEX(Fuel_Properties!$B$31:$IV$42,MATCH("D_Auto_Diesel",Fuel_Properties!$B$31:$B$42,0),MATCH(YEAR(C$9),Fuel_Properties!$B$31:$EI$31,0)))/158.987295</f>
        <v>7.1980839283040762E-2</v>
      </c>
      <c r="D79" s="47">
        <f>(SUMPRODUCT(--(D$9=Quarterly_kt!$B$9:FC$9),Quarterly_kt!$B79:FC79)/INDEX(Fuel_Properties!$B$31:$IV$42,MATCH("D_Auto_Diesel",Fuel_Properties!$B$31:$B$42,0),MATCH(YEAR(D$9),Fuel_Properties!$B$31:$EI$31,0)))/158.987295</f>
        <v>0.22369382965880871</v>
      </c>
      <c r="E79" s="47">
        <f>(SUMPRODUCT(--(E$9=Quarterly_kt!$B$9:FC$9),Quarterly_kt!$B79:FC79)/INDEX(Fuel_Properties!$B$31:$IV$42,MATCH("D_Auto_Diesel",Fuel_Properties!$B$31:$B$42,0),MATCH(YEAR(E$9),Fuel_Properties!$B$31:$EI$31,0)))/158.987295</f>
        <v>0.11811377008323773</v>
      </c>
      <c r="F79" s="47">
        <f>(SUMPRODUCT(--(F$9=Quarterly_kt!$B$9:FC$9),Quarterly_kt!$B79:FC79)/INDEX(Fuel_Properties!$B$31:$IV$42,MATCH("D_Auto_Diesel",Fuel_Properties!$B$31:$B$42,0),MATCH(YEAR(F$9),Fuel_Properties!$B$31:$EI$31,0)))/158.987295</f>
        <v>0.28611752338380575</v>
      </c>
      <c r="G79" s="47">
        <f>(SUMPRODUCT(--(G$9=Quarterly_kt!$B$9:FC$9),Quarterly_kt!$B79:FC79)/INDEX(Fuel_Properties!$B$31:$IV$42,MATCH("D_Auto_Diesel",Fuel_Properties!$B$31:$B$42,0),MATCH(YEAR(G$9),Fuel_Properties!$B$31:$EI$31,0)))/158.987295</f>
        <v>0.20183252873060128</v>
      </c>
      <c r="H79" s="47">
        <f>(SUMPRODUCT(--(H$9=Quarterly_kt!$B$9:FC$9),Quarterly_kt!$B79:FC79)/INDEX(Fuel_Properties!$B$31:$IV$42,MATCH("D_Auto_Diesel",Fuel_Properties!$B$31:$B$42,0),MATCH(YEAR(H$9),Fuel_Properties!$B$31:$EI$31,0)))/158.987295</f>
        <v>0.17716300328693982</v>
      </c>
      <c r="I79" s="47">
        <f>(SUMPRODUCT(--(I$9=Quarterly_kt!$B$9:FC$9),Quarterly_kt!$B79:FC79)/INDEX(Fuel_Properties!$B$31:$IV$42,MATCH("D_Auto_Diesel",Fuel_Properties!$B$31:$B$42,0),MATCH(YEAR(I$9),Fuel_Properties!$B$31:$EI$31,0)))/158.987295</f>
        <v>0.14038061842103391</v>
      </c>
      <c r="J79" s="47">
        <f>(SUMPRODUCT(--(J$9=Quarterly_kt!$B$9:FC$9),Quarterly_kt!$B79:FC79)/INDEX(Fuel_Properties!$B$31:$IV$42,MATCH("D_Auto_Diesel",Fuel_Properties!$B$31:$B$42,0),MATCH(YEAR(J$9),Fuel_Properties!$B$31:$EI$31,0)))/158.987295</f>
        <v>0.38885875109225565</v>
      </c>
      <c r="K79" s="47">
        <f>(SUMPRODUCT(--(K$9=Quarterly_kt!$B$9:FC$9),Quarterly_kt!$B79:FC79)/INDEX(Fuel_Properties!$B$31:$IV$42,MATCH("D_Auto_Diesel",Fuel_Properties!$B$31:$B$42,0),MATCH(YEAR(K$9),Fuel_Properties!$B$31:$EI$31,0)))/158.987295</f>
        <v>0.29165745403554605</v>
      </c>
      <c r="L79" s="47">
        <f>(SUMPRODUCT(--(L$9=Quarterly_kt!$B$9:FC$9),Quarterly_kt!$B79:FC79)/INDEX(Fuel_Properties!$B$31:$IV$42,MATCH("D_Auto_Diesel",Fuel_Properties!$B$31:$B$42,0),MATCH(YEAR(L$9),Fuel_Properties!$B$31:$EI$31,0)))/158.987295</f>
        <v>0.21170339964323256</v>
      </c>
      <c r="M79" s="47">
        <f>(SUMPRODUCT(--(M$9=Quarterly_kt!$B$9:FC$9),Quarterly_kt!$B79:FC79)/INDEX(Fuel_Properties!$B$31:$IV$42,MATCH("D_Auto_Diesel",Fuel_Properties!$B$31:$B$42,0),MATCH(YEAR(M$9),Fuel_Properties!$B$31:$EI$31,0)))/158.987295</f>
        <v>0.16534091370553258</v>
      </c>
      <c r="N79" s="47">
        <f>(SUMPRODUCT(--(N$9=Quarterly_kt!$B$9:FC$9),Quarterly_kt!$B79:FC79)/INDEX(Fuel_Properties!$B$31:$IV$42,MATCH("D_Auto_Diesel",Fuel_Properties!$B$31:$B$42,0),MATCH(YEAR(N$9),Fuel_Properties!$B$31:$EI$31,0)))/158.987295</f>
        <v>0.38364784947093633</v>
      </c>
      <c r="O79" s="47">
        <f>(SUMPRODUCT(--(O$9=Quarterly_kt!$B$9:FC$9),Quarterly_kt!$B79:FC79)/INDEX(Fuel_Properties!$B$31:$IV$42,MATCH("D_Auto_Diesel",Fuel_Properties!$B$31:$B$42,0),MATCH(YEAR(O$9),Fuel_Properties!$B$31:$EI$31,0)))/158.987295</f>
        <v>0.37795488206086059</v>
      </c>
      <c r="P79" s="47">
        <f>(SUMPRODUCT(--(P$9=Quarterly_kt!$B$9:FC$9),Quarterly_kt!$B79:FC79)/INDEX(Fuel_Properties!$B$31:$IV$42,MATCH("D_Auto_Diesel",Fuel_Properties!$B$31:$B$42,0),MATCH(YEAR(P$9),Fuel_Properties!$B$31:$EI$31,0)))/158.987295</f>
        <v>0.20168714381018268</v>
      </c>
      <c r="Q79" s="47">
        <f>(SUMPRODUCT(--(Q$9=Quarterly_kt!$B$9:FC$9),Quarterly_kt!$B79:FC79)/INDEX(Fuel_Properties!$B$31:$IV$42,MATCH("D_Auto_Diesel",Fuel_Properties!$B$31:$B$42,0),MATCH(YEAR(Q$9),Fuel_Properties!$B$31:$EI$31,0)))/158.987295</f>
        <v>0.22790234051303138</v>
      </c>
      <c r="R79" s="47">
        <f>(SUMPRODUCT(--(R$9=Quarterly_kt!$B$9:FC$9),Quarterly_kt!$B79:FC79)/INDEX(Fuel_Properties!$B$31:$IV$42,MATCH("D_Auto_Diesel",Fuel_Properties!$B$31:$B$42,0),MATCH(YEAR(R$9),Fuel_Properties!$B$31:$EI$31,0)))/158.987295</f>
        <v>0.39557706478317828</v>
      </c>
      <c r="S79" s="47">
        <f>(SUMPRODUCT(--(S$9=Quarterly_kt!$B$9:FC$9),Quarterly_kt!$B79:FC79)/INDEX(Fuel_Properties!$B$31:$IV$42,MATCH("D_Auto_Diesel",Fuel_Properties!$B$31:$B$42,0),MATCH(YEAR(S$9),Fuel_Properties!$B$31:$EI$31,0)))/158.987295</f>
        <v>0.21106064525822402</v>
      </c>
      <c r="T79" s="47">
        <f>(SUMPRODUCT(--(T$9=Quarterly_kt!$B$9:FC$9),Quarterly_kt!$B79:FC79)/INDEX(Fuel_Properties!$B$31:$IV$42,MATCH("D_Auto_Diesel",Fuel_Properties!$B$31:$B$42,0),MATCH(YEAR(T$9),Fuel_Properties!$B$31:$EI$31,0)))/158.987295</f>
        <v>0.13500137636554571</v>
      </c>
      <c r="U79" s="47">
        <f>(SUMPRODUCT(--(U$9=Quarterly_kt!$B$9:FC$9),Quarterly_kt!$B79:FC79)/INDEX(Fuel_Properties!$B$31:$IV$42,MATCH("D_Auto_Diesel",Fuel_Properties!$B$31:$B$42,0),MATCH(YEAR(U$9),Fuel_Properties!$B$31:$EI$31,0)))/158.987295</f>
        <v>0.24475168760575547</v>
      </c>
      <c r="V79" s="47">
        <f>(SUMPRODUCT(--(V$9=Quarterly_kt!$B$9:FC$9),Quarterly_kt!$B79:FC79)/INDEX(Fuel_Properties!$B$31:$IV$42,MATCH("D_Auto_Diesel",Fuel_Properties!$B$31:$B$42,0),MATCH(YEAR(V$9),Fuel_Properties!$B$31:$EI$31,0)))/158.987295</f>
        <v>0.46897349408082128</v>
      </c>
      <c r="W79" s="47">
        <f>(SUMPRODUCT(--(W$9=Quarterly_kt!$B$9:FC$9),Quarterly_kt!$B79:FC79)/INDEX(Fuel_Properties!$B$31:$IV$42,MATCH("D_Auto_Diesel",Fuel_Properties!$B$31:$B$42,0),MATCH(YEAR(W$9),Fuel_Properties!$B$31:$EI$31,0)))/158.987295</f>
        <v>0.30586691704698504</v>
      </c>
      <c r="X79" s="47">
        <f>(SUMPRODUCT(--(X$9=Quarterly_kt!$B$9:FC$9),Quarterly_kt!$B79:FC79)/INDEX(Fuel_Properties!$B$31:$IV$42,MATCH("D_Auto_Diesel",Fuel_Properties!$B$31:$B$42,0),MATCH(YEAR(X$9),Fuel_Properties!$B$31:$EI$31,0)))/158.987295</f>
        <v>0.19751689214554385</v>
      </c>
      <c r="Y79" s="47">
        <f>(SUMPRODUCT(--(Y$9=Quarterly_kt!$B$9:FC$9),Quarterly_kt!$B79:FC79)/INDEX(Fuel_Properties!$B$31:$IV$42,MATCH("D_Auto_Diesel",Fuel_Properties!$B$31:$B$42,0),MATCH(YEAR(Y$9),Fuel_Properties!$B$31:$EI$31,0)))/158.987295</f>
        <v>0.21187939191531824</v>
      </c>
      <c r="Z79" s="47">
        <f>(SUMPRODUCT(--(Z$9=Quarterly_kt!$B$9:FC$9),Quarterly_kt!$B79:FC79)/INDEX(Fuel_Properties!$B$31:$IV$42,MATCH("D_Auto_Diesel",Fuel_Properties!$B$31:$B$42,0),MATCH(YEAR(Z$9),Fuel_Properties!$B$31:$EI$31,0)))/158.987295</f>
        <v>0.23777321142566268</v>
      </c>
      <c r="AA79" s="47">
        <f>(SUMPRODUCT(--(AA$9=Quarterly_kt!$B$9:FC$9),Quarterly_kt!$B79:FC79)/INDEX(Fuel_Properties!$B$31:$IV$42,MATCH("D_Auto_Diesel",Fuel_Properties!$B$31:$B$42,0),MATCH(YEAR(AA$9),Fuel_Properties!$B$31:$EI$31,0)))/158.987295</f>
        <v>0.27915435087954643</v>
      </c>
      <c r="AB79" s="47">
        <f>(SUMPRODUCT(--(AB$9=Quarterly_kt!$B$9:FC$9),Quarterly_kt!$B79:FC79)/INDEX(Fuel_Properties!$B$31:$IV$42,MATCH("D_Auto_Diesel",Fuel_Properties!$B$31:$B$42,0),MATCH(YEAR(AB$9),Fuel_Properties!$B$31:$EI$31,0)))/158.987295</f>
        <v>0.15214914513702377</v>
      </c>
      <c r="AC79" s="47">
        <f>(SUMPRODUCT(--(AC$9=Quarterly_kt!$B$9:FC$9),Quarterly_kt!$B79:FC79)/INDEX(Fuel_Properties!$B$31:$IV$42,MATCH("D_Auto_Diesel",Fuel_Properties!$B$31:$B$42,0),MATCH(YEAR(AC$9),Fuel_Properties!$B$31:$EI$31,0)))/158.987295</f>
        <v>0.19173975451838371</v>
      </c>
      <c r="AD79" s="47">
        <f>(SUMPRODUCT(--(AD$9=Quarterly_kt!$B$9:FC$9),Quarterly_kt!$B79:FC79)/INDEX(Fuel_Properties!$B$31:$IV$42,MATCH("D_Auto_Diesel",Fuel_Properties!$B$31:$B$42,0),MATCH(YEAR(AD$9),Fuel_Properties!$B$31:$EI$31,0)))/158.987295</f>
        <v>0.19222182030714011</v>
      </c>
      <c r="AE79" s="47">
        <f>(SUMPRODUCT(--(AE$9=Quarterly_kt!$B$9:FC$9),Quarterly_kt!$B79:FC79)/INDEX(Fuel_Properties!$B$31:$IV$42,MATCH("D_Auto_Diesel",Fuel_Properties!$B$31:$B$42,0),MATCH(YEAR(AE$9),Fuel_Properties!$B$31:$EI$31,0)))/158.987295</f>
        <v>0.31142980321247576</v>
      </c>
      <c r="AF79" s="47">
        <f>(SUMPRODUCT(--(AF$9=Quarterly_kt!$B$9:FC$9),Quarterly_kt!$B79:FC79)/INDEX(Fuel_Properties!$B$31:$IV$42,MATCH("D_Auto_Diesel",Fuel_Properties!$B$31:$B$42,0),MATCH(YEAR(AF$9),Fuel_Properties!$B$31:$EI$31,0)))/158.987295</f>
        <v>0.13827636299392257</v>
      </c>
      <c r="AG79" s="47">
        <f>(SUMPRODUCT(--(AG$9=Quarterly_kt!$B$9:FC$9),Quarterly_kt!$B79:FC79)/INDEX(Fuel_Properties!$B$31:$IV$42,MATCH("D_Auto_Diesel",Fuel_Properties!$B$31:$B$42,0),MATCH(YEAR(AG$9),Fuel_Properties!$B$31:$EI$31,0)))/158.987295</f>
        <v>0.36164881546022709</v>
      </c>
      <c r="AH79" s="47">
        <f>(SUMPRODUCT(--(AH$9=Quarterly_kt!$B$9:FC$9),Quarterly_kt!$B79:FC79)/INDEX(Fuel_Properties!$B$31:$IV$42,MATCH("D_Auto_Diesel",Fuel_Properties!$B$31:$B$42,0),MATCH(YEAR(AH$9),Fuel_Properties!$B$31:$EI$31,0)))/158.987295</f>
        <v>0.46584389237286289</v>
      </c>
      <c r="AI79" s="47">
        <f>(SUMPRODUCT(--(AI$9=Quarterly_kt!$B$9:FC$9),Quarterly_kt!$B79:FC79)/INDEX(Fuel_Properties!$B$31:$IV$42,MATCH("D_Auto_Diesel",Fuel_Properties!$B$31:$B$42,0),MATCH(YEAR(AI$9),Fuel_Properties!$B$31:$EI$31,0)))/158.987295</f>
        <v>0.29643220089560951</v>
      </c>
      <c r="AJ79" s="47">
        <f>(SUMPRODUCT(--(AJ$9=Quarterly_kt!$B$9:FC$9),Quarterly_kt!$B79:FC79)/INDEX(Fuel_Properties!$B$31:$IV$42,MATCH("D_Auto_Diesel",Fuel_Properties!$B$31:$B$42,0),MATCH(YEAR(AJ$9),Fuel_Properties!$B$31:$EI$31,0)))/158.987295</f>
        <v>0.2109229121757222</v>
      </c>
      <c r="AK79" s="47">
        <f>(SUMPRODUCT(--(AK$9=Quarterly_kt!$B$9:FC$9),Quarterly_kt!$B79:FC79)/INDEX(Fuel_Properties!$B$31:$IV$42,MATCH("D_Auto_Diesel",Fuel_Properties!$B$31:$B$42,0),MATCH(YEAR(AK$9),Fuel_Properties!$B$31:$EI$31,0)))/158.987295</f>
        <v>0.22237771353712454</v>
      </c>
      <c r="AL79" s="47">
        <f>(SUMPRODUCT(--(AL$9=Quarterly_kt!$B$9:FC$9),Quarterly_kt!$B79:FC79)/INDEX(Fuel_Properties!$B$31:$IV$42,MATCH("D_Auto_Diesel",Fuel_Properties!$B$31:$B$42,0),MATCH(YEAR(AL$9),Fuel_Properties!$B$31:$EI$31,0)))/158.987295</f>
        <v>0.21634041342079427</v>
      </c>
      <c r="AM79" s="47">
        <f>(SUMPRODUCT(--(AM$9=Quarterly_kt!$B$9:FC$9),Quarterly_kt!$B79:FC79)/INDEX(Fuel_Properties!$B$31:$IV$42,MATCH("D_Auto_Diesel",Fuel_Properties!$B$31:$B$42,0),MATCH(YEAR(AM$9),Fuel_Properties!$B$31:$EI$31,0)))/158.987295</f>
        <v>0.34997211079923835</v>
      </c>
      <c r="AN79" s="47">
        <f>(SUMPRODUCT(--(AN$9=Quarterly_kt!$B$9:FC$9),Quarterly_kt!$B79:FC79)/INDEX(Fuel_Properties!$B$31:$IV$42,MATCH("D_Auto_Diesel",Fuel_Properties!$B$31:$B$42,0),MATCH(YEAR(AN$9),Fuel_Properties!$B$31:$EI$31,0)))/158.987295</f>
        <v>0.22772634824094568</v>
      </c>
      <c r="AO79" s="47">
        <f>(SUMPRODUCT(--(AO$9=Quarterly_kt!$B$9:FC$9),Quarterly_kt!$B79:FC79)/INDEX(Fuel_Properties!$B$31:$IV$42,MATCH("D_Auto_Diesel",Fuel_Properties!$B$31:$B$42,0),MATCH(YEAR(AO$9),Fuel_Properties!$B$31:$EI$31,0)))/158.987295</f>
        <v>0.24260917298906032</v>
      </c>
      <c r="AP79" s="47">
        <f>(SUMPRODUCT(--(AP$9=Quarterly_kt!$B$9:FC$9),Quarterly_kt!$B79:FC79)/INDEX(Fuel_Properties!$B$31:$IV$42,MATCH("D_Auto_Diesel",Fuel_Properties!$B$31:$B$42,0),MATCH(YEAR(AP$9),Fuel_Properties!$B$31:$EI$31,0)))/158.987295</f>
        <v>0.44510741161842049</v>
      </c>
      <c r="AQ79" s="47">
        <f>(SUMPRODUCT(--(AQ$9=Quarterly_kt!$B$9:FC$9),Quarterly_kt!$B79:FC79)/INDEX(Fuel_Properties!$B$31:$IV$42,MATCH("D_Auto_Diesel",Fuel_Properties!$B$31:$B$42,0),MATCH(YEAR(AQ$9),Fuel_Properties!$B$31:$EI$31,0)))/158.987295</f>
        <v>0.27627725982284151</v>
      </c>
      <c r="AR79" s="47">
        <f>(SUMPRODUCT(--(AR$9=Quarterly_kt!$B$9:FC$9),Quarterly_kt!$B79:FC79)/INDEX(Fuel_Properties!$B$31:$IV$42,MATCH("D_Auto_Diesel",Fuel_Properties!$B$31:$B$42,0),MATCH(YEAR(AR$9),Fuel_Properties!$B$31:$EI$31,0)))/158.987295</f>
        <v>0.10936006750645462</v>
      </c>
      <c r="AS79" s="47">
        <f>(SUMPRODUCT(--(AS$9=Quarterly_kt!$B$9:FC$9),Quarterly_kt!$B79:FC79)/INDEX(Fuel_Properties!$B$31:$IV$42,MATCH("D_Auto_Diesel",Fuel_Properties!$B$31:$B$42,0),MATCH(YEAR(AS$9),Fuel_Properties!$B$31:$EI$31,0)))/158.987295</f>
        <v>0.18763836939499584</v>
      </c>
      <c r="AT79" s="47">
        <f>(SUMPRODUCT(--(AT$9=Quarterly_kt!$B$9:FC$9),Quarterly_kt!$B79:FC79)/INDEX(Fuel_Properties!$B$31:$IV$42,MATCH("D_Auto_Diesel",Fuel_Properties!$B$31:$B$42,0),MATCH(YEAR(AT$9),Fuel_Properties!$B$31:$EI$31,0)))/158.987295</f>
        <v>0.2949247888260062</v>
      </c>
      <c r="AU79" s="47">
        <f>(SUMPRODUCT(--(AU$9=Quarterly_kt!$B$9:FC$9),Quarterly_kt!$B79:FC79)/INDEX(Fuel_Properties!$B$31:$IV$42,MATCH("D_Auto_Diesel",Fuel_Properties!$B$31:$B$42,0),MATCH(YEAR(AU$9),Fuel_Properties!$B$31:$EI$31,0)))/158.987295</f>
        <v>0.27949868358580099</v>
      </c>
      <c r="AV79" s="47">
        <f>(SUMPRODUCT(--(AV$9=Quarterly_kt!$B$9:FC$9),Quarterly_kt!$B79:FC79)/INDEX(Fuel_Properties!$B$31:$IV$42,MATCH("D_Auto_Diesel",Fuel_Properties!$B$31:$B$42,0),MATCH(YEAR(AV$9),Fuel_Properties!$B$31:$EI$31,0)))/158.987295</f>
        <v>0.22199512164128613</v>
      </c>
      <c r="AW79" s="47">
        <f>(SUMPRODUCT(--(AW$9=Quarterly_kt!$B$9:FC$9),Quarterly_kt!$B79:FC79)/INDEX(Fuel_Properties!$B$31:$IV$42,MATCH("D_Auto_Diesel",Fuel_Properties!$B$31:$B$42,0),MATCH(YEAR(AW$9),Fuel_Properties!$B$31:$EI$31,0)))/158.987295</f>
        <v>0.15177420507910211</v>
      </c>
      <c r="AX79" s="47">
        <f>(SUMPRODUCT(--(AX$9=Quarterly_kt!$B$9:FC$9),Quarterly_kt!$B79:FC79)/INDEX(Fuel_Properties!$B$31:$IV$42,MATCH("D_Auto_Diesel",Fuel_Properties!$B$31:$B$42,0),MATCH(YEAR(AX$9),Fuel_Properties!$B$31:$EI$31,0)))/158.987295</f>
        <v>0.22976173712680611</v>
      </c>
      <c r="AY79" s="47">
        <f>(SUMPRODUCT(--(AY$9=Quarterly_kt!$B$9:FC$9),Quarterly_kt!$B79:FC79)/INDEX(Fuel_Properties!$B$31:$IV$42,MATCH("D_Auto_Diesel",Fuel_Properties!$B$31:$B$42,0),MATCH(YEAR(AY$9),Fuel_Properties!$B$31:$EI$31,0)))/158.987295</f>
        <v>0.13978377506352596</v>
      </c>
      <c r="AZ79" s="47">
        <f>(SUMPRODUCT(--(AZ$9=Quarterly_kt!$B$9:FC$9),Quarterly_kt!$B79:FC79)/INDEX(Fuel_Properties!$B$31:$IV$42,MATCH("D_Auto_Diesel",Fuel_Properties!$B$31:$B$42,0),MATCH(YEAR(AZ$9),Fuel_Properties!$B$31:$EI$31,0)))/158.987295</f>
        <v>0.14818549309613771</v>
      </c>
      <c r="BA79" s="47">
        <f>(SUMPRODUCT(--(BA$9=Quarterly_kt!$B$9:FC$9),Quarterly_kt!$B79:FC79)/INDEX(Fuel_Properties!$B$31:$IV$42,MATCH("D_Auto_Diesel",Fuel_Properties!$B$31:$B$42,0),MATCH(YEAR(BA$9),Fuel_Properties!$B$31:$EI$31,0)))/158.987295</f>
        <v>0.16277670267708277</v>
      </c>
      <c r="BB79" s="47">
        <f>(SUMPRODUCT(--(BB$9=Quarterly_kt!$B$9:FC$9),Quarterly_kt!$B79:FC79)/INDEX(Fuel_Properties!$B$31:$IV$42,MATCH("D_Auto_Diesel",Fuel_Properties!$B$31:$B$42,0),MATCH(YEAR(BB$9),Fuel_Properties!$B$31:$EI$31,0)))/158.987295</f>
        <v>0.17814243854028619</v>
      </c>
      <c r="BC79" s="47">
        <f>(SUMPRODUCT(--(BC$9=Quarterly_kt!$B$9:FC$9),Quarterly_kt!$B79:FC79)/INDEX(Fuel_Properties!$B$31:$IV$42,MATCH("D_Auto_Diesel",Fuel_Properties!$B$31:$B$42,0),MATCH(YEAR(BC$9),Fuel_Properties!$B$31:$EI$31,0)))/158.987295</f>
        <v>0.15815683232770533</v>
      </c>
      <c r="BD79" s="47">
        <f>(SUMPRODUCT(--(BD$9=Quarterly_kt!$B$9:FC$9),Quarterly_kt!$B79:FC79)/INDEX(Fuel_Properties!$B$31:$IV$42,MATCH("D_Auto_Diesel",Fuel_Properties!$B$31:$B$42,0),MATCH(YEAR(BD$9),Fuel_Properties!$B$31:$EI$31,0)))/158.987295</f>
        <v>9.4555535855774517E-2</v>
      </c>
      <c r="BE79" s="47">
        <f>(SUMPRODUCT(--(BE$9=Quarterly_kt!$B$9:FC$9),Quarterly_kt!$B79:FC79)/INDEX(Fuel_Properties!$B$31:$IV$42,MATCH("D_Auto_Diesel",Fuel_Properties!$B$31:$B$42,0),MATCH(YEAR(BE$9),Fuel_Properties!$B$31:$EI$31,0)))/158.987295</f>
        <v>0.13417120986343553</v>
      </c>
      <c r="BF79" s="47">
        <f>(SUMPRODUCT(--(BF$9=Quarterly_kt!$B$9:FC$9),Quarterly_kt!$B79:FC79)/INDEX(Fuel_Properties!$B$31:$IV$42,MATCH("D_Auto_Diesel",Fuel_Properties!$B$31:$B$42,0),MATCH(YEAR(BF$9),Fuel_Properties!$B$31:$EI$31,0)))/158.987295</f>
        <v>0.25215101487127062</v>
      </c>
      <c r="BG79" s="47">
        <f>(SUMPRODUCT(--(BG$9=Quarterly_kt!$B$9:FC$9),Quarterly_kt!$B79:FC79)/INDEX(Fuel_Properties!$B$31:$IV$42,MATCH("D_Auto_Diesel",Fuel_Properties!$B$31:$B$42,0),MATCH(YEAR(BG$9),Fuel_Properties!$B$31:$EI$31,0)))/158.987295</f>
        <v>0.23999989625944226</v>
      </c>
      <c r="BH79" s="47">
        <f>(SUMPRODUCT(--(BH$9=Quarterly_kt!$B$9:FC$9),Quarterly_kt!$B79:FC79)/INDEX(Fuel_Properties!$B$31:$IV$42,MATCH("D_Auto_Diesel",Fuel_Properties!$B$31:$B$42,0),MATCH(YEAR(BH$9),Fuel_Properties!$B$31:$EI$31,0)))/158.987295</f>
        <v>0.21676126450621652</v>
      </c>
      <c r="BI79" s="47">
        <f>(SUMPRODUCT(--(BI$9=Quarterly_kt!$B$9:FC$9),Quarterly_kt!$B79:FC79)/INDEX(Fuel_Properties!$B$31:$IV$42,MATCH("D_Auto_Diesel",Fuel_Properties!$B$31:$B$42,0),MATCH(YEAR(BI$9),Fuel_Properties!$B$31:$EI$31,0)))/158.987295</f>
        <v>0.11895547225408225</v>
      </c>
      <c r="BJ79" s="47">
        <f>(SUMPRODUCT(--(BJ$9=Quarterly_kt!$B$9:FC$9),Quarterly_kt!$B79:FC79)/INDEX(Fuel_Properties!$B$31:$IV$42,MATCH("D_Auto_Diesel",Fuel_Properties!$B$31:$B$42,0),MATCH(YEAR(BJ$9),Fuel_Properties!$B$31:$EI$31,0)))/158.987295</f>
        <v>0.22993772939889176</v>
      </c>
      <c r="BK79" s="47">
        <f>(SUMPRODUCT(--(BK$9=Quarterly_kt!$B$9:FC$9),Quarterly_kt!$B79:FC79)/INDEX(Fuel_Properties!$B$31:$IV$42,MATCH("D_Auto_Diesel",Fuel_Properties!$B$31:$B$42,0),MATCH(YEAR(BK$9),Fuel_Properties!$B$31:$EI$31,0)))/158.987295</f>
        <v>0.16268572594841393</v>
      </c>
      <c r="BL79" s="47">
        <f>(SUMPRODUCT(--(BL$9=Quarterly_kt!$B$9:FC$9),Quarterly_kt!$B79:FC79)/INDEX(Fuel_Properties!$B$31:$IV$42,MATCH("D_Auto_Diesel",Fuel_Properties!$B$31:$B$42,0),MATCH(YEAR(BL$9),Fuel_Properties!$B$31:$EI$31,0)))/158.987295</f>
        <v>0.18981914320127483</v>
      </c>
      <c r="BM79" s="47">
        <f>(SUMPRODUCT(--(BM$9=Quarterly_kt!$B$9:FC$9),Quarterly_kt!$B79:FC79)/INDEX(Fuel_Properties!$B$31:$IV$42,MATCH("D_Auto_Diesel",Fuel_Properties!$B$31:$B$42,0),MATCH(YEAR(BM$9),Fuel_Properties!$B$31:$EI$31,0)))/158.987295</f>
        <v>0.11072974649355619</v>
      </c>
      <c r="BN79" s="47">
        <f>(SUMPRODUCT(--(BN$9=Quarterly_kt!$B$9:FC$9),Quarterly_kt!$B79:FC79)/INDEX(Fuel_Properties!$B$31:$IV$42,MATCH("D_Auto_Diesel",Fuel_Properties!$B$31:$B$42,0),MATCH(YEAR(BN$9),Fuel_Properties!$B$31:$EI$31,0)))/158.987295</f>
        <v>0.30527708135583143</v>
      </c>
      <c r="BO79" s="47">
        <f>(SUMPRODUCT(--(BO$9=Quarterly_kt!$B$9:FC$9),Quarterly_kt!$B79:FC79)/INDEX(Fuel_Properties!$B$31:$IV$42,MATCH("D_Auto_Diesel",Fuel_Properties!$B$31:$B$42,0),MATCH(YEAR(BO$9),Fuel_Properties!$B$31:$EI$31,0)))/158.987295</f>
        <v>0.21119089214692516</v>
      </c>
      <c r="BP79" s="47">
        <f>(SUMPRODUCT(--(BP$9=Quarterly_kt!$B$9:FC$9),Quarterly_kt!$B79:FC79)/INDEX(Fuel_Properties!$B$31:$IV$42,MATCH("D_Auto_Diesel",Fuel_Properties!$B$31:$B$42,0),MATCH(YEAR(BP$9),Fuel_Properties!$B$31:$EI$31,0)))/158.987295</f>
        <v>0.13474491786285964</v>
      </c>
      <c r="BQ79" s="47">
        <f>(SUMPRODUCT(--(BQ$9=Quarterly_kt!$B$9:FC$9),Quarterly_kt!$B79:FC79)/INDEX(Fuel_Properties!$B$31:$IV$42,MATCH("D_Auto_Diesel",Fuel_Properties!$B$31:$B$42,0),MATCH(YEAR(BQ$9),Fuel_Properties!$B$31:$EI$31,0)))/158.987295</f>
        <v>0.32958910998723717</v>
      </c>
      <c r="BR79" s="47">
        <f>(SUMPRODUCT(--(BR$9=Quarterly_kt!$B$9:FC$9),Quarterly_kt!$B79:FC79)/INDEX(Fuel_Properties!$B$31:$IV$42,MATCH("D_Auto_Diesel",Fuel_Properties!$B$31:$B$42,0),MATCH(YEAR(BR$9),Fuel_Properties!$B$31:$EI$31,0)))/158.987295</f>
        <v>0.38532357717581012</v>
      </c>
      <c r="BS79" s="47">
        <f>(SUMPRODUCT(--(BS$9=Quarterly_kt!$B$9:FC$9),Quarterly_kt!$B79:FC79)/INDEX(Fuel_Properties!$B$31:$IV$42,MATCH("D_Auto_Diesel",Fuel_Properties!$B$31:$B$42,0),MATCH(YEAR(BS$9),Fuel_Properties!$B$31:$EI$31,0)))/158.987295</f>
        <v>0.21835782861607808</v>
      </c>
      <c r="BT79" s="47">
        <f>(SUMPRODUCT(--(BT$9=Quarterly_kt!$B$9:FC$9),Quarterly_kt!$B79:FC79)/INDEX(Fuel_Properties!$B$31:$IV$42,MATCH("D_Auto_Diesel",Fuel_Properties!$B$31:$B$42,0),MATCH(YEAR(BT$9),Fuel_Properties!$B$31:$EI$31,0)))/158.987295</f>
        <v>0.29999475555147859</v>
      </c>
      <c r="BU79" s="47">
        <f>(SUMPRODUCT(--(BU$9=Quarterly_kt!$B$9:FC$9),Quarterly_kt!$B79:FC79)/INDEX(Fuel_Properties!$B$31:$IV$42,MATCH("D_Auto_Diesel",Fuel_Properties!$B$31:$B$42,0),MATCH(YEAR(BU$9),Fuel_Properties!$B$31:$EI$31,0)))/158.987295</f>
        <v>0.18500242833857886</v>
      </c>
      <c r="BV79" s="47">
        <f>(SUMPRODUCT(--(BV$9=Quarterly_kt!$B$9:FC$9),Quarterly_kt!$B79:FC79)/INDEX(Fuel_Properties!$B$31:$IV$42,MATCH("D_Auto_Diesel",Fuel_Properties!$B$31:$B$42,0),MATCH(YEAR(BV$9),Fuel_Properties!$B$31:$EI$31,0)))/158.987295</f>
        <v>0.28189809292816814</v>
      </c>
      <c r="BW79" s="47">
        <f>(SUMPRODUCT(--(BW$9=Quarterly_kt!$B$9:FC$9),Quarterly_kt!$B79:FC79)/INDEX(Fuel_Properties!$B$31:$IV$42,MATCH("D_Auto_Diesel",Fuel_Properties!$B$31:$B$42,0),MATCH(YEAR(BW$9),Fuel_Properties!$B$31:$EI$31,0)))/158.987295</f>
        <v>0.20907725491863544</v>
      </c>
      <c r="BX79" s="47">
        <f>(SUMPRODUCT(--(BX$9=Quarterly_kt!$B$9:FC$9),Quarterly_kt!$B79:FC79)/INDEX(Fuel_Properties!$B$31:$IV$42,MATCH("D_Auto_Diesel",Fuel_Properties!$B$31:$B$42,0),MATCH(YEAR(BX$9),Fuel_Properties!$B$31:$EI$31,0)))/158.987295</f>
        <v>0.16470713791770825</v>
      </c>
      <c r="BY79" s="47">
        <f>(SUMPRODUCT(--(BY$9=Quarterly_kt!$B$9:FC$9),Quarterly_kt!$B79:FC79)/INDEX(Fuel_Properties!$B$31:$IV$42,MATCH("D_Auto_Diesel",Fuel_Properties!$B$31:$B$42,0),MATCH(YEAR(BY$9),Fuel_Properties!$B$31:$EI$31,0)))/158.987295</f>
        <v>0.13383636621193271</v>
      </c>
      <c r="BZ79" s="47">
        <f>(SUMPRODUCT(--(BZ$9=Quarterly_kt!$B$9:FC$9),Quarterly_kt!$B79:FC79)/INDEX(Fuel_Properties!$B$31:$IV$42,MATCH("D_Auto_Diesel",Fuel_Properties!$B$31:$B$42,0),MATCH(YEAR(BZ$9),Fuel_Properties!$B$31:$EI$31,0)))/158.987295</f>
        <v>0.26748876725171805</v>
      </c>
      <c r="CA79" s="47">
        <f>(SUMPRODUCT(--(CA$9=Quarterly_kt!$B$9:FC$9),Quarterly_kt!$B79:FC79)/INDEX(Fuel_Properties!$B$31:$IV$42,MATCH("D_Auto_Diesel",Fuel_Properties!$B$31:$B$42,0),MATCH(YEAR(CA$9),Fuel_Properties!$B$31:$EI$31,0)))/158.987295</f>
        <v>0.19118750385871577</v>
      </c>
      <c r="CB79" s="47">
        <f>(SUMPRODUCT(--(CB$9=Quarterly_kt!$B$9:FC$9),Quarterly_kt!$B79:FC79)/INDEX(Fuel_Properties!$B$31:$IV$42,MATCH("D_Auto_Diesel",Fuel_Properties!$B$31:$B$42,0),MATCH(YEAR(CB$9),Fuel_Properties!$B$31:$EI$31,0)))/158.987295</f>
        <v>0.19781976890762737</v>
      </c>
      <c r="CC79" s="47">
        <f>(SUMPRODUCT(--(CC$9=Quarterly_kt!$B$9:FC$9),Quarterly_kt!$B79:FC79)/INDEX(Fuel_Properties!$B$31:$IV$42,MATCH("D_Auto_Diesel",Fuel_Properties!$B$31:$B$42,0),MATCH(YEAR(CC$9),Fuel_Properties!$B$31:$EI$31,0)))/158.987295</f>
        <v>0.11378338090177144</v>
      </c>
      <c r="CD79" s="47">
        <f>(SUMPRODUCT(--(CD$9=Quarterly_kt!$B$9:FC$9),Quarterly_kt!$B79:FC79)/INDEX(Fuel_Properties!$B$31:$IV$42,MATCH("D_Auto_Diesel",Fuel_Properties!$B$31:$B$42,0),MATCH(YEAR(CD$9),Fuel_Properties!$B$31:$EI$31,0)))/158.987295</f>
        <v>0.39128522724420678</v>
      </c>
      <c r="CE79" s="47">
        <f>(SUMPRODUCT(--(CE$9=Quarterly_kt!$B$9:FC$9),Quarterly_kt!$B79:FC79)/INDEX(Fuel_Properties!$B$31:$IV$42,MATCH("D_Auto_Diesel",Fuel_Properties!$B$31:$B$42,0),MATCH(YEAR(CE$9),Fuel_Properties!$B$31:$EI$31,0)))/158.987295</f>
        <v>0.28561826161149906</v>
      </c>
      <c r="CF79" s="47">
        <f>(SUMPRODUCT(--(CF$9=Quarterly_kt!$B$9:FC$9),Quarterly_kt!$B79:FC79)/INDEX(Fuel_Properties!$B$31:$IV$42,MATCH("D_Auto_Diesel",Fuel_Properties!$B$31:$B$42,0),MATCH(YEAR(CF$9),Fuel_Properties!$B$31:$EI$31,0)))/158.987295</f>
        <v>0.24612542216722891</v>
      </c>
      <c r="CG79" s="47">
        <f>(SUMPRODUCT(--(CG$9=Quarterly_kt!$B$9:FC$9),Quarterly_kt!$B79:FC79)/INDEX(Fuel_Properties!$B$31:$IV$42,MATCH("D_Auto_Diesel",Fuel_Properties!$B$31:$B$42,0),MATCH(YEAR(CG$9),Fuel_Properties!$B$31:$EI$31,0)))/158.987295</f>
        <v>0.22860496248649811</v>
      </c>
      <c r="CH79" s="47">
        <f>(SUMPRODUCT(--(CH$9=Quarterly_kt!$B$9:FC$9),Quarterly_kt!$B79:FC79)/INDEX(Fuel_Properties!$B$31:$IV$42,MATCH("D_Auto_Diesel",Fuel_Properties!$B$31:$B$42,0),MATCH(YEAR(CH$9),Fuel_Properties!$B$31:$EI$31,0)))/158.987295</f>
        <v>0.33331883059117606</v>
      </c>
      <c r="CI79" s="47">
        <f>(SUMPRODUCT(--(CI$9=Quarterly_kt!$B$9:FC$9),Quarterly_kt!$B79:FC79)/INDEX(Fuel_Properties!$B$31:$IV$42,MATCH("D_Auto_Diesel",Fuel_Properties!$B$31:$B$42,0),MATCH(YEAR(CI$9),Fuel_Properties!$B$31:$EI$31,0)))/158.987295</f>
        <v>0.23407824846973563</v>
      </c>
      <c r="CJ79" s="47">
        <f>(SUMPRODUCT(--(CJ$9=Quarterly_kt!$B$9:FC$9),Quarterly_kt!$B79:FC79)/INDEX(Fuel_Properties!$B$31:$IV$42,MATCH("D_Auto_Diesel",Fuel_Properties!$B$31:$B$42,0),MATCH(YEAR(CJ$9),Fuel_Properties!$B$31:$EI$31,0)))/158.987295</f>
        <v>0.24476259653363322</v>
      </c>
      <c r="CK79" s="47">
        <f>(SUMPRODUCT(--(CK$9=Quarterly_kt!$B$9:FC$9),Quarterly_kt!$B79:FC79)/INDEX(Fuel_Properties!$B$31:$IV$42,MATCH("D_Auto_Diesel",Fuel_Properties!$B$31:$B$42,0),MATCH(YEAR(CK$9),Fuel_Properties!$B$31:$EI$31,0)))/158.987295</f>
        <v>0.13781465997783082</v>
      </c>
      <c r="CL79" s="47">
        <f>(SUMPRODUCT(--(CL$9=Quarterly_kt!$B$9:FC$9),Quarterly_kt!$B79:FC79)/INDEX(Fuel_Properties!$B$31:$IV$42,MATCH("D_Auto_Diesel",Fuel_Properties!$B$31:$B$42,0),MATCH(YEAR(CL$9),Fuel_Properties!$B$31:$EI$31,0)))/158.987295</f>
        <v>0.26042873174490166</v>
      </c>
      <c r="CM79" s="47">
        <f>(SUMPRODUCT(--(CM$9=Quarterly_kt!$B$9:FC$9),Quarterly_kt!$B79:FC79)/INDEX(Fuel_Properties!$B$31:$IV$42,MATCH("D_Auto_Diesel",Fuel_Properties!$B$31:$B$42,0),MATCH(YEAR(CM$9),Fuel_Properties!$B$31:$EI$31,0)))/158.987295</f>
        <v>0.19998626009217735</v>
      </c>
      <c r="CN79" s="47">
        <f>(SUMPRODUCT(--(CN$9=Quarterly_kt!$B$9:FC$9),Quarterly_kt!$B79:FC79)/INDEX(Fuel_Properties!$B$31:$IV$42,MATCH("D_Auto_Diesel",Fuel_Properties!$B$31:$B$42,0),MATCH(YEAR(CN$9),Fuel_Properties!$B$31:$EI$31,0)))/158.987295</f>
        <v>0.16395410555024714</v>
      </c>
      <c r="CO79" s="47">
        <f>(SUMPRODUCT(--(CO$9=Quarterly_kt!$B$9:FC$9),Quarterly_kt!$B79:FC79)/INDEX(Fuel_Properties!$B$31:$IV$42,MATCH("D_Auto_Diesel",Fuel_Properties!$B$31:$B$42,0),MATCH(YEAR(CO$9),Fuel_Properties!$B$31:$EI$31,0)))/158.987295</f>
        <v>0.14654364193058483</v>
      </c>
      <c r="CP79" s="47">
        <f>(SUMPRODUCT(--(CP$9=Quarterly_kt!$B$9:FC$9),Quarterly_kt!$B79:FC79)/INDEX(Fuel_Properties!$B$31:$IV$42,MATCH("D_Auto_Diesel",Fuel_Properties!$B$31:$B$42,0),MATCH(YEAR(CP$9),Fuel_Properties!$B$31:$EI$31,0)))/158.987295</f>
        <v>0.24124158608418977</v>
      </c>
      <c r="CQ79" s="47">
        <f>(SUMPRODUCT(--(CQ$9=Quarterly_kt!$B$9:FC$9),Quarterly_kt!$B79:FC79)/INDEX(Fuel_Properties!$B$31:$IV$42,MATCH("D_Auto_Diesel",Fuel_Properties!$B$31:$B$42,0),MATCH(YEAR(CQ$9),Fuel_Properties!$B$31:$EI$31,0)))/158.987295</f>
        <v>0.16848950174093474</v>
      </c>
      <c r="CR79" s="47">
        <f>(SUMPRODUCT(--(CR$9=Quarterly_kt!$B$9:FC$9),Quarterly_kt!$B79:FC79)/INDEX(Fuel_Properties!$B$31:$IV$42,MATCH("D_Auto_Diesel",Fuel_Properties!$B$31:$B$42,0),MATCH(YEAR(CR$9),Fuel_Properties!$B$31:$EI$31,0)))/158.987295</f>
        <v>0.1373750275348804</v>
      </c>
      <c r="CS79" s="47">
        <f>(SUMPRODUCT(--(CS$9=Quarterly_kt!$B$9:FC$9),Quarterly_kt!$B79:FC79)/INDEX(Fuel_Properties!$B$31:$IV$42,MATCH("D_Auto_Diesel",Fuel_Properties!$B$31:$B$42,0),MATCH(YEAR(CS$9),Fuel_Properties!$B$31:$EI$31,0)))/158.987295</f>
        <v>0.17518672078145173</v>
      </c>
      <c r="CT79" s="47">
        <f>(SUMPRODUCT(--(CT$9=Quarterly_kt!$B$9:FC$9),Quarterly_kt!$B79:FC79)/INDEX(Fuel_Properties!$B$31:$IV$42,MATCH("D_Auto_Diesel",Fuel_Properties!$B$31:$B$42,0),MATCH(YEAR(CT$9),Fuel_Properties!$B$31:$EI$31,0)))/158.987295</f>
        <v>0.20740473558604736</v>
      </c>
      <c r="CU79" s="47">
        <f>(SUMPRODUCT(--(CU$9=Quarterly_kt!$B$9:FC$9),Quarterly_kt!$B79:FC79)/INDEX(Fuel_Properties!$B$31:$IV$42,MATCH("D_Auto_Diesel",Fuel_Properties!$B$31:$B$42,0),MATCH(YEAR(CU$9),Fuel_Properties!$B$31:$EI$31,0)))/158.987295</f>
        <v>0.14183870563468906</v>
      </c>
      <c r="CV79" s="47">
        <f>(SUMPRODUCT(--(CV$9=Quarterly_kt!$B$9:FC$9),Quarterly_kt!$B79:FC79)/INDEX(Fuel_Properties!$B$31:$IV$42,MATCH("D_Auto_Diesel",Fuel_Properties!$B$31:$B$42,0),MATCH(YEAR(CV$9),Fuel_Properties!$B$31:$EI$31,0)))/158.987295</f>
        <v>0.14415385856063692</v>
      </c>
      <c r="CW79" s="47">
        <f>(SUMPRODUCT(--(CW$9=Quarterly_kt!$B$9:FC$9),Quarterly_kt!$B79:FC79)/INDEX(Fuel_Properties!$B$31:$IV$42,MATCH("D_Auto_Diesel",Fuel_Properties!$B$31:$B$42,0),MATCH(YEAR(CW$9),Fuel_Properties!$B$31:$EI$31,0)))/158.987295</f>
        <v>0.1404301336279635</v>
      </c>
      <c r="CX79" s="47">
        <f>(SUMPRODUCT(--(CX$9=Quarterly_kt!$B$9:FC$9),Quarterly_kt!$B79:FC79)/INDEX(Fuel_Properties!$B$31:$IV$42,MATCH("D_Auto_Diesel",Fuel_Properties!$B$31:$B$42,0),MATCH(YEAR(CX$9),Fuel_Properties!$B$31:$EI$31,0)))/158.987295</f>
        <v>0.1445915314231852</v>
      </c>
      <c r="CY79" s="47">
        <f>(SUMPRODUCT(--(CY$9=Quarterly_kt!$B$9:FC$9),Quarterly_kt!$B79:FC79)/INDEX(Fuel_Properties!$B$31:$IV$42,MATCH("D_Auto_Diesel",Fuel_Properties!$B$31:$B$42,0),MATCH(YEAR(CY$9),Fuel_Properties!$B$31:$EI$31,0)))/158.987295</f>
        <v>0.10942806195378353</v>
      </c>
      <c r="CZ79" s="47">
        <f>(SUMPRODUCT(--(CZ$9=Quarterly_kt!$B$9:FC$9),Quarterly_kt!$B79:FC79)/INDEX(Fuel_Properties!$B$31:$IV$42,MATCH("D_Auto_Diesel",Fuel_Properties!$B$31:$B$42,0),MATCH(YEAR(CZ$9),Fuel_Properties!$B$31:$EI$31,0)))/158.987295</f>
        <v>7.3698880443807277E-2</v>
      </c>
      <c r="DA79" s="47">
        <f>(SUMPRODUCT(--(DA$9=Quarterly_kt!$B$9:FC$9),Quarterly_kt!$B79:FC79)/INDEX(Fuel_Properties!$B$31:$IV$42,MATCH("D_Auto_Diesel",Fuel_Properties!$B$31:$B$42,0),MATCH(YEAR(DA$9),Fuel_Properties!$B$31:$EI$31,0)))/158.987295</f>
        <v>8.4774926711899928E-2</v>
      </c>
      <c r="DB79" s="47">
        <f>(SUMPRODUCT(--(DB$9=Quarterly_kt!$B$9:FC$9),Quarterly_kt!$B79:FC79)/INDEX(Fuel_Properties!$B$31:$IV$42,MATCH("D_Auto_Diesel",Fuel_Properties!$B$31:$B$42,0),MATCH(YEAR(DB$9),Fuel_Properties!$B$31:$EI$31,0)))/158.987295</f>
        <v>0.10434069060968242</v>
      </c>
      <c r="DC79" s="47">
        <f>(SUMPRODUCT(--(DC$9=Quarterly_kt!$B$9:FC$9),Quarterly_kt!$B79:FC79)/INDEX(Fuel_Properties!$B$31:$IV$42,MATCH("D_Auto_Diesel",Fuel_Properties!$B$31:$B$42,0),MATCH(YEAR(DC$9),Fuel_Properties!$B$31:$EI$31,0)))/158.987295</f>
        <v>7.421903744889996E-2</v>
      </c>
      <c r="DD79" s="47">
        <f>(SUMPRODUCT(--(DD$9=Quarterly_kt!$B$9:FC$9),Quarterly_kt!$B79:FC79)/INDEX(Fuel_Properties!$B$31:$IV$42,MATCH("D_Auto_Diesel",Fuel_Properties!$B$31:$B$42,0),MATCH(YEAR(DD$9),Fuel_Properties!$B$31:$EI$31,0)))/158.987295</f>
        <v>6.5001319373453784E-2</v>
      </c>
      <c r="DE79" s="47">
        <f>(SUMPRODUCT(--(DE$9=Quarterly_kt!$B$9:FC$9),Quarterly_kt!$B79:FC79)/INDEX(Fuel_Properties!$B$31:$IV$42,MATCH("D_Auto_Diesel",Fuel_Properties!$B$31:$B$42,0),MATCH(YEAR(DE$9),Fuel_Properties!$B$31:$EI$31,0)))/158.987295</f>
        <v>9.8441649349425189E-2</v>
      </c>
      <c r="DF79" s="47">
        <f>(SUMPRODUCT(--(DF$9=Quarterly_kt!$B$9:FC$9),Quarterly_kt!$B79:FC79)/INDEX(Fuel_Properties!$B$31:$IV$42,MATCH("D_Auto_Diesel",Fuel_Properties!$B$31:$B$42,0),MATCH(YEAR(DF$9),Fuel_Properties!$B$31:$EI$31,0)))/158.987295</f>
        <v>8.3866487752353822E-2</v>
      </c>
      <c r="DG79" s="47">
        <f>(SUMPRODUCT(--(DG$9=Quarterly_kt!$B$9:FC$9),Quarterly_kt!$B79:FC79)/INDEX(Fuel_Properties!$B$31:$IV$42,MATCH("D_Auto_Diesel",Fuel_Properties!$B$31:$B$42,0),MATCH(YEAR(DG$9),Fuel_Properties!$B$31:$EI$31,0)))/158.987295</f>
        <v>0.12887039245889911</v>
      </c>
      <c r="DH79" s="47">
        <f>(SUMPRODUCT(--(DH$9=Quarterly_kt!$B$9:FC$9),Quarterly_kt!$B79:FC79)/INDEX(Fuel_Properties!$B$31:$IV$42,MATCH("D_Auto_Diesel",Fuel_Properties!$B$31:$B$42,0),MATCH(YEAR(DH$9),Fuel_Properties!$B$31:$EI$31,0)))/158.987295</f>
        <v>7.8945941007104975E-2</v>
      </c>
      <c r="DI79" s="47">
        <f>(SUMPRODUCT(--(DI$9=Quarterly_kt!$B$9:FC$9),Quarterly_kt!$B79:FC79)/INDEX(Fuel_Properties!$B$31:$IV$42,MATCH("D_Auto_Diesel",Fuel_Properties!$B$31:$B$42,0),MATCH(YEAR(DI$9),Fuel_Properties!$B$31:$EI$31,0)))/158.987295</f>
        <v>7.4250076761639194E-2</v>
      </c>
      <c r="DJ79" s="47">
        <f>(SUMPRODUCT(--(DJ$9=Quarterly_kt!$B$9:FC$9),Quarterly_kt!$B79:FC79)/INDEX(Fuel_Properties!$B$31:$IV$42,MATCH("D_Auto_Diesel",Fuel_Properties!$B$31:$B$42,0),MATCH(YEAR(DJ$9),Fuel_Properties!$B$31:$EI$31,0)))/158.987295</f>
        <v>8.4528327920130042E-2</v>
      </c>
      <c r="DK79" s="47">
        <f>(SUMPRODUCT(--(DK$9=Quarterly_kt!$B$9:FC$9),Quarterly_kt!$B79:FC79)/INDEX(Fuel_Properties!$B$31:$IV$42,MATCH("D_Auto_Diesel",Fuel_Properties!$B$31:$B$42,0),MATCH(YEAR(DK$9),Fuel_Properties!$B$31:$EI$31,0)))/158.987295</f>
        <v>0.13009075702023906</v>
      </c>
      <c r="DL79" s="47">
        <f>(SUMPRODUCT(--(DL$9=Quarterly_kt!$B$9:FC$9),Quarterly_kt!$B79:FC79)/INDEX(Fuel_Properties!$B$31:$IV$42,MATCH("D_Auto_Diesel",Fuel_Properties!$B$31:$B$42,0),MATCH(YEAR(DL$9),Fuel_Properties!$B$31:$EI$31,0)))/158.987295</f>
        <v>7.7243724186790222E-2</v>
      </c>
      <c r="DM79" s="47">
        <f>(SUMPRODUCT(--(DM$9=Quarterly_kt!$B$9:FC$9),Quarterly_kt!$B79:FC79)/INDEX(Fuel_Properties!$B$31:$IV$42,MATCH("D_Auto_Diesel",Fuel_Properties!$B$31:$B$42,0),MATCH(YEAR(DM$9),Fuel_Properties!$B$31:$EI$31,0)))/158.987295</f>
        <v>3.6998906230833781E-2</v>
      </c>
      <c r="DN79" s="47">
        <f>(SUMPRODUCT(--(DN$9=Quarterly_kt!$B$9:FC$9),Quarterly_kt!$B79:FC79)/INDEX(Fuel_Properties!$B$31:$IV$42,MATCH("D_Auto_Diesel",Fuel_Properties!$B$31:$B$42,0),MATCH(YEAR(DN$9),Fuel_Properties!$B$31:$EI$31,0)))/158.987295</f>
        <v>0.10316075473262531</v>
      </c>
      <c r="DO79" s="47">
        <f>(SUMPRODUCT(--(DO$9=Quarterly_kt!$B$9:FC$9),Quarterly_kt!$B79:FC79)/INDEX(Fuel_Properties!$B$31:$IV$42,MATCH("D_Auto_Diesel",Fuel_Properties!$B$31:$B$42,0),MATCH(YEAR(DO$9),Fuel_Properties!$B$31:$EI$31,0)))/158.987295</f>
        <v>0.16397461029105218</v>
      </c>
      <c r="DP79" s="47">
        <f>(SUMPRODUCT(--(DP$9=Quarterly_kt!$B$9:FC$9),Quarterly_kt!$B79:FC79)/INDEX(Fuel_Properties!$B$31:$IV$42,MATCH("D_Auto_Diesel",Fuel_Properties!$B$31:$B$42,0),MATCH(YEAR(DP$9),Fuel_Properties!$B$31:$EI$31,0)))/158.987295</f>
        <v>7.6267782216807564E-2</v>
      </c>
      <c r="DQ79" s="47">
        <f>(SUMPRODUCT(--(DQ$9=Quarterly_kt!$B$9:FC$9),Quarterly_kt!$B79:FC79)/INDEX(Fuel_Properties!$B$31:$IV$42,MATCH("D_Auto_Diesel",Fuel_Properties!$B$31:$B$42,0),MATCH(YEAR(DQ$9),Fuel_Properties!$B$31:$EI$31,0)))/158.987295</f>
        <v>4.1225424090135958E-2</v>
      </c>
      <c r="DR79" s="47">
        <f>(SUMPRODUCT(--(DR$9=Quarterly_kt!$B$9:FC$9),Quarterly_kt!$B79:FC79)/INDEX(Fuel_Properties!$B$31:$IV$42,MATCH("D_Auto_Diesel",Fuel_Properties!$B$31:$B$42,0),MATCH(YEAR(DR$9),Fuel_Properties!$B$31:$EI$31,0)))/158.987295</f>
        <v>5.357118126033026E-2</v>
      </c>
      <c r="DS79" s="47">
        <f>(SUMPRODUCT(--(DS$9=Quarterly_kt!$B$9:FC$9),Quarterly_kt!$B79:FC79)/INDEX(Fuel_Properties!$B$31:$IV$42,MATCH("D_Auto_Diesel",Fuel_Properties!$B$31:$B$42,0),MATCH(YEAR(DS$9),Fuel_Properties!$B$31:$EI$31,0)))/158.987295</f>
        <v>8.2401701350697465E-2</v>
      </c>
      <c r="DT79" s="47">
        <f>(SUMPRODUCT(--(DT$9=Quarterly_kt!$B$9:FC$9),Quarterly_kt!$B79:FC79)/INDEX(Fuel_Properties!$B$31:$IV$42,MATCH("D_Auto_Diesel",Fuel_Properties!$B$31:$B$42,0),MATCH(YEAR(DT$9),Fuel_Properties!$B$31:$EI$31,0)))/158.987295</f>
        <v>5.7474459025606488E-2</v>
      </c>
      <c r="DU79" s="47">
        <f>(SUMPRODUCT(--(DU$9=Quarterly_kt!$B$9:FC$9),Quarterly_kt!$B79:FC79)/INDEX(Fuel_Properties!$B$31:$IV$42,MATCH("D_Auto_Diesel",Fuel_Properties!$B$31:$B$42,0),MATCH(YEAR(DU$9),Fuel_Properties!$B$31:$EI$31,0)))/158.987295</f>
        <v>4.3212195527627777E-2</v>
      </c>
      <c r="DV79" s="47">
        <f>(SUMPRODUCT(--(DV$9=Quarterly_kt!$B$9:FC$9),Quarterly_kt!$B79:FC79)/INDEX(Fuel_Properties!$B$31:$IV$42,MATCH("D_Auto_Diesel",Fuel_Properties!$B$31:$B$42,0),MATCH(YEAR(DV$9),Fuel_Properties!$B$31:$EI$31,0)))/158.987295</f>
        <v>0.10350574130036541</v>
      </c>
      <c r="DW79" s="47">
        <f>(SUMPRODUCT(--(DW$9=Quarterly_kt!$B$9:FC$9),Quarterly_kt!$B79:FC79)/INDEX(Fuel_Properties!$B$31:$IV$42,MATCH("D_Auto_Diesel",Fuel_Properties!$B$31:$B$42,0),MATCH(YEAR(DW$9),Fuel_Properties!$B$31:$EI$31,0)))/158.987295</f>
        <v>6.070198661913638E-2</v>
      </c>
      <c r="DX79" s="47">
        <f>(SUMPRODUCT(--(DX$9=Quarterly_kt!$B$9:FC$9),Quarterly_kt!$B79:FC79)/INDEX(Fuel_Properties!$B$31:$IV$42,MATCH("D_Auto_Diesel",Fuel_Properties!$B$31:$B$42,0),MATCH(YEAR(DX$9),Fuel_Properties!$B$31:$EI$31,0)))/158.987295</f>
        <v>5.7669547322650172E-2</v>
      </c>
      <c r="DY79" s="47">
        <f>(SUMPRODUCT(--(DY$9=Quarterly_kt!$B$9:FC$9),Quarterly_kt!$B79:FC79)/INDEX(Fuel_Properties!$B$31:$IV$42,MATCH("D_Auto_Diesel",Fuel_Properties!$B$31:$B$42,0),MATCH(YEAR(DY$9),Fuel_Properties!$B$31:$EI$31,0)))/158.987295</f>
        <v>7.5818582510642871E-2</v>
      </c>
      <c r="DZ79" s="47">
        <f>(SUMPRODUCT(--(DZ$9=Quarterly_kt!$B$9:FC$9),Quarterly_kt!$B79:FC79)/INDEX(Fuel_Properties!$B$31:$IV$42,MATCH("D_Auto_Diesel",Fuel_Properties!$B$31:$B$42,0),MATCH(YEAR(DZ$9),Fuel_Properties!$B$31:$EI$31,0)))/158.987295</f>
        <v>7.5305630129332168E-2</v>
      </c>
      <c r="EA79" s="47">
        <f>(SUMPRODUCT(--(EA$9=Quarterly_kt!$B$9:FC$9),Quarterly_kt!$B79:FC79)/INDEX(Fuel_Properties!$B$31:$IV$42,MATCH("D_Auto_Diesel",Fuel_Properties!$B$31:$B$42,0),MATCH(YEAR(EA$9),Fuel_Properties!$B$31:$EI$31,0)))/158.987295</f>
        <v>6.5510020846949568E-2</v>
      </c>
      <c r="EB79" s="47">
        <f>(SUMPRODUCT(--(EB$9=Quarterly_kt!$B$9:FC$9),Quarterly_kt!$B79:FC79)/INDEX(Fuel_Properties!$B$31:$IV$42,MATCH("D_Auto_Diesel",Fuel_Properties!$B$31:$B$42,0),MATCH(YEAR(EB$9),Fuel_Properties!$B$31:$EI$31,0)))/158.987295</f>
        <v>4.4230943451989177E-2</v>
      </c>
      <c r="EC79" s="47">
        <f>(SUMPRODUCT(--(EC$9=Quarterly_kt!$B$9:FC$9),Quarterly_kt!$B79:FC79)/INDEX(Fuel_Properties!$B$31:$IV$42,MATCH("D_Auto_Diesel",Fuel_Properties!$B$31:$B$42,0),MATCH(YEAR(EC$9),Fuel_Properties!$B$31:$EI$31,0)))/158.987295</f>
        <v>5.3499096849935805E-2</v>
      </c>
      <c r="ED79" s="47">
        <f>(SUMPRODUCT(--(ED$9=Quarterly_kt!$B$9:FC$9),Quarterly_kt!$B79:FC79)/INDEX(Fuel_Properties!$B$31:$IV$42,MATCH("D_Auto_Diesel",Fuel_Properties!$B$31:$B$42,0),MATCH(YEAR(ED$9),Fuel_Properties!$B$31:$EI$31,0)))/158.987295</f>
        <v>7.24398174182104E-2</v>
      </c>
      <c r="EE79" s="47">
        <f>(SUMPRODUCT(--(EE$9=Quarterly_kt!$B$9:FC$9),Quarterly_kt!$B79:FC79)/INDEX(Fuel_Properties!$B$31:$IV$42,MATCH("D_Auto_Diesel",Fuel_Properties!$B$31:$B$42,0),MATCH(YEAR(EE$9),Fuel_Properties!$B$31:$EI$31,0)))/158.987295</f>
        <v>5.3897330405137854E-2</v>
      </c>
      <c r="EF79" s="47">
        <f>(SUMPRODUCT(--(EF$9=Quarterly_kt!$B$9:FC$9),Quarterly_kt!$B79:FC79)/INDEX(Fuel_Properties!$B$31:$IV$42,MATCH("D_Auto_Diesel",Fuel_Properties!$B$31:$B$42,0),MATCH(YEAR(EF$9),Fuel_Properties!$B$31:$EI$31,0)))/158.987295</f>
        <v>5.007599839595292E-2</v>
      </c>
      <c r="EG79" s="47">
        <f>(SUMPRODUCT(--(EG$9=Quarterly_kt!$B$9:FC$9),Quarterly_kt!$B79:FC79)/INDEX(Fuel_Properties!$B$31:$IV$42,MATCH("D_Auto_Diesel",Fuel_Properties!$B$31:$B$42,0),MATCH(YEAR(EG$9),Fuel_Properties!$B$31:$EI$31,0)))/158.987295</f>
        <v>4.2087308250767105E-2</v>
      </c>
      <c r="EH79" s="47">
        <f>(SUMPRODUCT(--(EH$9=Quarterly_kt!$B$9:FC$9),Quarterly_kt!$B79:FC79)/INDEX(Fuel_Properties!$B$31:$IV$42,MATCH("D_Auto_Diesel",Fuel_Properties!$B$31:$B$42,0),MATCH(YEAR(EH$9),Fuel_Properties!$B$31:$EI$31,0)))/158.987295</f>
        <v>8.1241344144027339E-2</v>
      </c>
      <c r="EI79" s="47">
        <f>(SUMPRODUCT(--(EI$9=Quarterly_kt!$B$9:FC$9),Quarterly_kt!$B79:FC79)/INDEX(Fuel_Properties!$B$31:$IV$42,MATCH("D_Auto_Diesel",Fuel_Properties!$B$31:$B$42,0),MATCH(YEAR(EI$9),Fuel_Properties!$B$31:$EI$31,0)))/158.987295</f>
        <v>5.3742539498051758E-2</v>
      </c>
      <c r="EJ79" s="47">
        <f>(SUMPRODUCT(--(EJ$9=Quarterly_kt!$B$9:FC$9),Quarterly_kt!$B79:FC79)/INDEX(Fuel_Properties!$B$31:$IV$42,MATCH("D_Auto_Diesel",Fuel_Properties!$B$31:$B$42,0),MATCH(YEAR(EJ$9),Fuel_Properties!$B$31:$EI$31,0)))/158.987295</f>
        <v>4.3258573255598648E-2</v>
      </c>
      <c r="EK79" s="47">
        <f>(SUMPRODUCT(--(EK$9=Quarterly_kt!$B$9:FC$9),Quarterly_kt!$B79:FC79)/INDEX(Fuel_Properties!$B$31:$IV$42,MATCH("D_Auto_Diesel",Fuel_Properties!$B$31:$B$42,0),MATCH(YEAR(EK$9),Fuel_Properties!$B$31:$EI$31,0)))/158.987295</f>
        <v>8.0234282153712866E-2</v>
      </c>
      <c r="EL79" s="47">
        <f>(SUMPRODUCT(--(EL$9=Quarterly_kt!$B$9:FC$9),Quarterly_kt!$B79:FC79)/INDEX(Fuel_Properties!$B$31:$IV$42,MATCH("D_Auto_Diesel",Fuel_Properties!$B$31:$B$42,0),MATCH(YEAR(EL$9),Fuel_Properties!$B$31:$EI$31,0)))/158.987295</f>
        <v>7.0164551914038906E-2</v>
      </c>
      <c r="EM79" s="47">
        <f>(SUMPRODUCT(--(EM$9=Quarterly_kt!$B$9:FC$9),Quarterly_kt!$B79:FC79)/INDEX(Fuel_Properties!$B$31:$IV$42,MATCH("D_Auto_Diesel",Fuel_Properties!$B$31:$B$42,0),MATCH(YEAR(EM$9),Fuel_Properties!$B$31:$EI$31,0)))/158.987295</f>
        <v>4.3995302834312841E-2</v>
      </c>
      <c r="EN79" s="47">
        <f>(SUMPRODUCT(--(EN$9=Quarterly_kt!$B$9:FC$9),Quarterly_kt!$B79:FC79)/INDEX(Fuel_Properties!$B$31:$IV$42,MATCH("D_Auto_Diesel",Fuel_Properties!$B$31:$B$42,0),MATCH(YEAR(EN$9),Fuel_Properties!$B$31:$EI$31,0)))/158.987295</f>
        <v>3.7315311976447912E-2</v>
      </c>
      <c r="EO79" s="47">
        <f>(SUMPRODUCT(--(EO$9=Quarterly_kt!$B$9:FC$9),Quarterly_kt!$B79:FC79)/INDEX(Fuel_Properties!$B$31:$IV$42,MATCH("D_Auto_Diesel",Fuel_Properties!$B$31:$B$42,0),MATCH(YEAR(EO$9),Fuel_Properties!$B$31:$EI$31,0)))/158.987295</f>
        <v>5.4540380965693573E-2</v>
      </c>
      <c r="EP79" s="47">
        <f>(SUMPRODUCT(--(EP$9=Quarterly_kt!$B$9:FC$9),Quarterly_kt!$B79:FC79)/INDEX(Fuel_Properties!$B$31:$IV$42,MATCH("D_Auto_Diesel",Fuel_Properties!$B$31:$B$42,0),MATCH(YEAR(EP$9),Fuel_Properties!$B$31:$EI$31,0)))/158.987295</f>
        <v>7.3305258671816351E-2</v>
      </c>
      <c r="EQ79" s="47">
        <f>(SUMPRODUCT(--(EQ$9=Quarterly_kt!$B$9:FC$9),Quarterly_kt!$B79:FC79)/INDEX(Fuel_Properties!$B$31:$IV$42,MATCH("D_Auto_Diesel",Fuel_Properties!$B$31:$B$42,0),MATCH(YEAR(EQ$9),Fuel_Properties!$B$31:$EI$31,0)))/158.987295</f>
        <v>4.0991051291170193E-2</v>
      </c>
      <c r="ER79" s="47">
        <f>(SUMPRODUCT(--(ER$9=Quarterly_kt!$B$9:FC$9),Quarterly_kt!$B79:FC79)/INDEX(Fuel_Properties!$B$31:$IV$42,MATCH("D_Auto_Diesel",Fuel_Properties!$B$31:$B$42,0),MATCH(YEAR(ER$9),Fuel_Properties!$B$31:$EI$31,0)))/158.987295</f>
        <v>4.6035731441162221E-2</v>
      </c>
      <c r="ES79" s="47">
        <f>(SUMPRODUCT(--(ES$9=Quarterly_kt!$B$9:FC$9),Quarterly_kt!$B79:FC79)/INDEX(Fuel_Properties!$B$31:$IV$42,MATCH("D_Auto_Diesel",Fuel_Properties!$B$31:$B$42,0),MATCH(YEAR(ES$9),Fuel_Properties!$B$31:$EI$31,0)))/158.987295</f>
        <v>6.7144082354174753E-2</v>
      </c>
      <c r="ET79" s="47">
        <f>(SUMPRODUCT(--(ET$9=Quarterly_kt!$B$9:FC$9),Quarterly_kt!$B79:FC79)/INDEX(Fuel_Properties!$B$31:$IV$42,MATCH("D_Auto_Diesel",Fuel_Properties!$B$31:$B$42,0),MATCH(YEAR(ET$9),Fuel_Properties!$B$31:$EI$31,0)))/158.987295</f>
        <v>9.3428596898203708E-2</v>
      </c>
      <c r="EU79" s="47">
        <f>(SUMPRODUCT(--(EU$9=Quarterly_kt!$B$9:FC$9),Quarterly_kt!$B79:FC79)/INDEX(Fuel_Properties!$B$31:$IV$42,MATCH("D_Auto_Diesel",Fuel_Properties!$B$31:$B$42,0),MATCH(YEAR(EU$9),Fuel_Properties!$B$31:$EI$31,0)))/158.987295</f>
        <v>5.4394738468929761E-2</v>
      </c>
      <c r="EV79" s="47">
        <f>(SUMPRODUCT(--(EV$9=Quarterly_kt!$B$9:FC$9),Quarterly_kt!$B79:FC79)/INDEX(Fuel_Properties!$B$31:$IV$42,MATCH("D_Auto_Diesel",Fuel_Properties!$B$31:$B$42,0),MATCH(YEAR(EV$9),Fuel_Properties!$B$31:$EI$31,0)))/158.987295</f>
        <v>3.249564052346849E-2</v>
      </c>
      <c r="EW79" s="47">
        <f>(SUMPRODUCT(--(EW$9=Quarterly_kt!$B$9:FC$9),Quarterly_kt!$B79:FC79)/INDEX(Fuel_Properties!$B$31:$IV$42,MATCH("D_Auto_Diesel",Fuel_Properties!$B$31:$B$42,0),MATCH(YEAR(EW$9),Fuel_Properties!$B$31:$EI$31,0)))/158.987295</f>
        <v>0.14856217624781662</v>
      </c>
      <c r="EX79" s="47">
        <f>(SUMPRODUCT(--(EX$9=Quarterly_kt!$B$9:FC$9),Quarterly_kt!$B79:FC79)/INDEX(Fuel_Properties!$B$31:$IV$42,MATCH("D_Auto_Diesel",Fuel_Properties!$B$31:$B$42,0),MATCH(YEAR(EX$9),Fuel_Properties!$B$31:$EI$31,0)))/158.987295</f>
        <v>8.8001696538494517E-2</v>
      </c>
      <c r="EY79" s="47">
        <f>(SUMPRODUCT(--(EY$9=Quarterly_kt!$B$9:FC$9),Quarterly_kt!$B79:FC79)/INDEX(Fuel_Properties!$B$31:$IV$42,MATCH("D_Auto_Diesel",Fuel_Properties!$B$31:$B$42,0),MATCH(YEAR(EY$9),Fuel_Properties!$B$31:$EI$31,0)))/158.987295</f>
        <v>7.4557614276258816E-2</v>
      </c>
      <c r="EZ79" s="47">
        <f>(SUMPRODUCT(--(EZ$9=Quarterly_kt!$B$9:FC$9),Quarterly_kt!$B79:FC79)/INDEX(Fuel_Properties!$B$31:$IV$42,MATCH("D_Auto_Diesel",Fuel_Properties!$B$31:$B$42,0),MATCH(YEAR(EZ$9),Fuel_Properties!$B$31:$EI$31,0)))/158.987295</f>
        <v>2.5687666884859656E-2</v>
      </c>
      <c r="FA79" s="47">
        <f>(SUMPRODUCT(--(FA$9=Quarterly_kt!$B$9:FC$9),Quarterly_kt!$B79:FC79)/INDEX(Fuel_Properties!$B$31:$IV$42,MATCH("D_Auto_Diesel",Fuel_Properties!$B$31:$B$42,0),MATCH(YEAR(FA$9),Fuel_Properties!$B$31:$EI$31,0)))/158.987295</f>
        <v>6.7690171257113463E-2</v>
      </c>
      <c r="FB79" s="47">
        <f>(SUMPRODUCT(--(FB$9=Quarterly_kt!$B$9:FC$9),Quarterly_kt!$B79:FC79)/INDEX(Fuel_Properties!$B$31:$IV$42,MATCH("D_Auto_Diesel",Fuel_Properties!$B$31:$B$42,0),MATCH(YEAR(FB$9),Fuel_Properties!$B$31:$EI$31,0)))/158.987295</f>
        <v>0.1097199666782229</v>
      </c>
      <c r="FC79" s="47">
        <f>(SUMPRODUCT(--(FC$9=Quarterly_kt!$B$9:FC$9),Quarterly_kt!$B79:FC79)/INDEX(Fuel_Properties!$B$31:$IV$42,MATCH("D_Auto_Diesel",Fuel_Properties!$B$31:$B$42,0),MATCH(YEAR(FC$9),Fuel_Properties!$B$31:$EI$31,0)))/158.987295</f>
        <v>6.3877908952480231E-2</v>
      </c>
      <c r="FD79" s="47">
        <f>(SUMPRODUCT(--(FD$9=Quarterly_kt!$B$9:FD$9),Quarterly_kt!$B79:FD79)/INDEX(Fuel_Properties!$B$31:$IV$42,MATCH("D_Auto_Diesel",Fuel_Properties!$B$31:$B$42,0),MATCH(YEAR(FD$9),Fuel_Properties!$B$31:$EI$31,0)))/158.987295</f>
        <v>2.58371617199964E-2</v>
      </c>
      <c r="FE79" s="47">
        <f>(SUMPRODUCT(--(FE$9=Quarterly_kt!$B$9:FF$9),Quarterly_kt!$B79:FF79)/INDEX(Fuel_Properties!$B$31:$IV$42,MATCH("D_Auto_Diesel",Fuel_Properties!$B$31:$B$42,0),MATCH(YEAR(FE$9),Fuel_Properties!$B$31:$EI$31,0)))/158.987295</f>
        <v>7.0788282834704702E-2</v>
      </c>
      <c r="FF79" s="47">
        <f>(SUMPRODUCT(--(FF$9=Quarterly_kt!$B$9:FF$9),Quarterly_kt!$B79:FF79)/INDEX(Fuel_Properties!$B$31:$IV$42,MATCH("D_Auto_Diesel",Fuel_Properties!$B$31:$B$42,0),MATCH(YEAR(FF$9),Fuel_Properties!$B$31:$EI$31,0)))/158.987295</f>
        <v>8.3159906114318727E-2</v>
      </c>
      <c r="FG79" s="47">
        <f>(SUMPRODUCT(--(FG$9=Quarterly_kt!$B$9:FG$9),Quarterly_kt!$B79:FG79)/INDEX(Fuel_Properties!$B$31:$IV$42,MATCH("D_Auto_Diesel",Fuel_Properties!$B$31:$B$42,0),MATCH(YEAR(FG$9),Fuel_Properties!$B$31:$EI$31,0)))/158.987295</f>
        <v>6.587516192330585E-2</v>
      </c>
      <c r="FH79" s="47">
        <f>(SUMPRODUCT(--(FH$9=Quarterly_kt!$B$9:FI$9),Quarterly_kt!$B79:FI79)/INDEX(Fuel_Properties!$B$31:$IV$42,MATCH("D_Auto_Diesel",Fuel_Properties!$B$31:$B$42,0),MATCH(YEAR(FH$9),Fuel_Properties!$B$31:$EI$31,0)))/158.987295</f>
        <v>3.72494097420875E-2</v>
      </c>
      <c r="FI79" s="47">
        <f>(SUMPRODUCT(--(FI$9=Quarterly_kt!$B$9:FI$9),Quarterly_kt!$B79:FI79)/INDEX(Fuel_Properties!$B$31:$IV$42,MATCH("D_Auto_Diesel",Fuel_Properties!$B$31:$B$42,0),MATCH(YEAR(FI$9),Fuel_Properties!$B$31:$EI$31,0)))/158.987295</f>
        <v>0.15529320842033861</v>
      </c>
      <c r="FJ79" s="47">
        <f>(SUMPRODUCT(--(FJ$9=Quarterly_kt!$B$9:FJ$9),Quarterly_kt!$B79:FJ79)/INDEX(Fuel_Properties!$B$31:$IV$42,MATCH("D_Auto_Diesel",Fuel_Properties!$B$31:$B$42,0),MATCH(YEAR(FJ$9),Fuel_Properties!$B$31:$EI$31,0)))/158.987295</f>
        <v>0.10324244533916675</v>
      </c>
      <c r="FK79" s="47">
        <f>(SUMPRODUCT(--(FK$9=Quarterly_kt!$B$9:FL$9),Quarterly_kt!$B79:FL79)/INDEX(Fuel_Properties!$B$31:$IV$42,MATCH("D_Auto_Diesel",Fuel_Properties!$B$31:$B$42,0),MATCH(YEAR(FK$9),Fuel_Properties!$B$31:$EI$31,0)))/158.987295</f>
        <v>5.1733199291426293E-2</v>
      </c>
      <c r="FL79" s="47">
        <f>(SUMPRODUCT(--(FL$9=Quarterly_kt!$B$9:FL$9),Quarterly_kt!$B79:FL79)/INDEX(Fuel_Properties!$B$31:$IV$42,MATCH("D_Auto_Diesel",Fuel_Properties!$B$31:$B$42,0),MATCH(YEAR(FL$9),Fuel_Properties!$B$31:$EI$31,0)))/158.987295</f>
        <v>3.982635183546309E-2</v>
      </c>
      <c r="FM79" s="47">
        <f>(SUMPRODUCT(--(FM$9=Quarterly_kt!$B$9:FM$9),Quarterly_kt!$B79:FM79)/INDEX(Fuel_Properties!$B$31:$IV$42,MATCH("D_Auto_Diesel",Fuel_Properties!$B$31:$B$42,0),MATCH(YEAR(FM$9),Fuel_Properties!$B$31:$EI$31,0)))/158.987295</f>
        <v>6.9522551948203906E-2</v>
      </c>
      <c r="FN79" s="47">
        <f>(SUMPRODUCT(--(FN$9=Quarterly_kt!$B$9:FN$9),Quarterly_kt!$B79:FN79)/INDEX(Fuel_Properties!$B$31:$IV$42,MATCH("D_Auto_Diesel",Fuel_Properties!$B$31:$B$42,0),MATCH(YEAR(FN$9),Fuel_Properties!$B$31:$EI$31,0)))/158.987295</f>
        <v>0.12861306505724532</v>
      </c>
      <c r="FO79" s="47">
        <f>(SUMPRODUCT(--(FO$9=Quarterly_kt!$B$9:FO$9),Quarterly_kt!$B79:FO79)/INDEX(Fuel_Properties!$B$31:$IV$42,MATCH("D_Auto_Diesel",Fuel_Properties!$B$31:$B$42,0),MATCH(YEAR(FO$9),Fuel_Properties!$B$31:$EI$31,0)))/158.987295</f>
        <v>5.5874804419688319E-2</v>
      </c>
      <c r="FP79" s="47">
        <f>(SUMPRODUCT(--(FP$9=Quarterly_kt!$B$9:FP$9),Quarterly_kt!$B79:FP79)/INDEX(Fuel_Properties!$B$31:$IV$42,MATCH("D_Auto_Diesel",Fuel_Properties!$B$31:$B$42,0),MATCH(YEAR(FP$9),Fuel_Properties!$B$31:$EI$31,0)))/158.987295</f>
        <v>4.9776218778089847E-2</v>
      </c>
      <c r="FQ79" s="47">
        <f>(SUMPRODUCT(--(FQ$9=Quarterly_kt!$B$9:FQ$9),Quarterly_kt!$B79:FQ79)/INDEX(Fuel_Properties!$B$31:$IV$42,MATCH("D_Auto_Diesel",Fuel_Properties!$B$31:$B$42,0),MATCH(YEAR(FQ$9),Fuel_Properties!$B$31:$EI$31,0)))/158.987295</f>
        <v>7.4215791893123523E-2</v>
      </c>
      <c r="FR79" s="47">
        <f>(SUMPRODUCT(--(FR$9=Quarterly_kt!$B$9:FR$9),Quarterly_kt!$B79:FR79)/INDEX(Fuel_Properties!$B$31:$IV$42,MATCH("D_Auto_Diesel",Fuel_Properties!$B$31:$B$42,0),MATCH(YEAR(FR$9),Fuel_Properties!$B$31:$EI$31,0)))/158.987295</f>
        <v>0.12360322187705616</v>
      </c>
      <c r="FS79" s="47">
        <f>(SUMPRODUCT(--(FS$9=Quarterly_kt!$B$9:FS$9),Quarterly_kt!$B79:FS79)/INDEX(Fuel_Properties!$B$31:$IV$42,MATCH("D_Auto_Diesel",Fuel_Properties!$B$31:$B$42,0),MATCH(YEAR(FS$9),Fuel_Properties!$B$31:$EI$31,0)))/158.987295</f>
        <v>8.0483852792153004E-2</v>
      </c>
      <c r="FT79" s="47">
        <f>(SUMPRODUCT(--(FT$9=Quarterly_kt!$B$9:FT$9),Quarterly_kt!$B79:FT79)/INDEX(Fuel_Properties!$B$31:$IV$42,MATCH("D_Auto_Diesel",Fuel_Properties!$B$31:$B$42,0),MATCH(YEAR(FT$9),Fuel_Properties!$B$31:$EI$31,0)))/158.987295</f>
        <v>2.7418982179831179E-2</v>
      </c>
      <c r="FU79" s="47">
        <f>(SUMPRODUCT(--(FU$9=Quarterly_kt!$B$9:FU$9),Quarterly_kt!$B79:FU79)/INDEX(Fuel_Properties!$B$31:$IV$42,MATCH("D_Auto_Diesel",Fuel_Properties!$B$31:$B$42,0),MATCH(YEAR(FU$9),Fuel_Properties!$B$31:$EI$31,0)))/158.987295</f>
        <v>5.3641433545979673E-2</v>
      </c>
      <c r="FV79" s="47">
        <f>(SUMPRODUCT(--(FV$9=Quarterly_kt!$B$9:FV$9),Quarterly_kt!$B79:FV79)/INDEX(Fuel_Properties!$B$31:$IV$42,MATCH("D_Auto_Diesel",Fuel_Properties!$B$31:$B$42,0),MATCH(YEAR(FV$9),Fuel_Properties!$B$31:$EI$31,0)))/158.987295</f>
        <v>9.9634303406854377E-2</v>
      </c>
    </row>
    <row r="80" spans="1:178" ht="15" x14ac:dyDescent="0.25">
      <c r="A80" s="49" t="s">
        <v>27</v>
      </c>
      <c r="B80" s="94">
        <v>0.31207590210709774</v>
      </c>
      <c r="C80" s="94">
        <v>0.31387190612184368</v>
      </c>
      <c r="D80" s="94">
        <v>0.4857299648881348</v>
      </c>
      <c r="E80" s="94">
        <v>0.49809121278027302</v>
      </c>
      <c r="F80" s="94">
        <v>0.66132267607445194</v>
      </c>
      <c r="G80" s="94">
        <v>0.38471389695393249</v>
      </c>
      <c r="H80" s="94">
        <v>0.35024614925499847</v>
      </c>
      <c r="I80" s="94">
        <v>0.32734359655822665</v>
      </c>
      <c r="J80" s="94">
        <v>0.49344579357434887</v>
      </c>
      <c r="K80" s="94">
        <v>0.41357667821444832</v>
      </c>
      <c r="L80" s="94">
        <v>0.44887206159670423</v>
      </c>
      <c r="M80" s="94">
        <v>0.49090559547596124</v>
      </c>
      <c r="N80" s="94">
        <v>0.474492377618696</v>
      </c>
      <c r="O80" s="94">
        <v>0.4068815179861705</v>
      </c>
      <c r="P80" s="94">
        <v>0.3029286197458107</v>
      </c>
      <c r="Q80" s="94">
        <v>0.33639340524620798</v>
      </c>
      <c r="R80" s="94">
        <v>0.36458333778160207</v>
      </c>
      <c r="S80" s="94">
        <v>0.37326196645197657</v>
      </c>
      <c r="T80" s="94">
        <v>0.30018081580117278</v>
      </c>
      <c r="U80" s="94">
        <v>0.36254394225604469</v>
      </c>
      <c r="V80" s="94">
        <v>0.48764672715756724</v>
      </c>
      <c r="W80" s="94">
        <v>0.5749728887786868</v>
      </c>
      <c r="X80" s="94">
        <v>0.56564669882546492</v>
      </c>
      <c r="Y80" s="94">
        <v>0.47940371996158132</v>
      </c>
      <c r="Z80" s="94">
        <v>0.48206685205155586</v>
      </c>
      <c r="AA80" s="94">
        <v>0.43368339178142973</v>
      </c>
      <c r="AB80" s="94">
        <v>0.31843326927322685</v>
      </c>
      <c r="AC80" s="94">
        <v>0.30329701078858079</v>
      </c>
      <c r="AD80" s="94">
        <v>0.2870355522941308</v>
      </c>
      <c r="AE80" s="94">
        <v>0.31427800677694001</v>
      </c>
      <c r="AF80" s="94">
        <v>0.29660523463291483</v>
      </c>
      <c r="AG80" s="94">
        <v>0.23626152615607993</v>
      </c>
      <c r="AH80" s="94">
        <v>0.27848515766693965</v>
      </c>
      <c r="AI80" s="94">
        <v>0.17139426811205075</v>
      </c>
      <c r="AJ80" s="94">
        <v>0.17426208967620285</v>
      </c>
      <c r="AK80" s="94">
        <v>0.11594353477664546</v>
      </c>
      <c r="AL80" s="94">
        <v>0.11636283144292288</v>
      </c>
      <c r="AM80" s="94">
        <v>0.15477104474094805</v>
      </c>
      <c r="AN80" s="94">
        <v>0.13952950002835854</v>
      </c>
      <c r="AO80" s="94">
        <v>0.15097025222269511</v>
      </c>
      <c r="AP80" s="94">
        <v>0.12523128872311595</v>
      </c>
      <c r="AQ80" s="94">
        <v>0.1594960515865623</v>
      </c>
      <c r="AR80" s="94">
        <v>0.10684264057123852</v>
      </c>
      <c r="AS80" s="94">
        <v>0.13005726424659528</v>
      </c>
      <c r="AT80" s="94">
        <v>0.21229542334469012</v>
      </c>
      <c r="AU80" s="94">
        <v>0.14446537066961512</v>
      </c>
      <c r="AV80" s="94">
        <v>0.10225810118439084</v>
      </c>
      <c r="AW80" s="94">
        <v>8.3833503837108705E-2</v>
      </c>
      <c r="AX80" s="94">
        <v>0.11522996718063452</v>
      </c>
      <c r="AY80" s="94">
        <v>8.3747728961486717E-2</v>
      </c>
      <c r="AZ80" s="94">
        <v>9.9034783765665824E-2</v>
      </c>
      <c r="BA80" s="94">
        <v>0.1065260349083143</v>
      </c>
      <c r="BB80" s="94">
        <v>0.14834139412082348</v>
      </c>
      <c r="BC80" s="94">
        <v>0.11569013534789563</v>
      </c>
      <c r="BD80" s="94">
        <v>0.15676829151980834</v>
      </c>
      <c r="BE80" s="94">
        <v>0.12472464221058246</v>
      </c>
      <c r="BF80" s="94">
        <v>0.2122837943331724</v>
      </c>
      <c r="BG80" s="94">
        <v>0.17612399329031192</v>
      </c>
      <c r="BH80" s="94">
        <v>0.2304181776287208</v>
      </c>
      <c r="BI80" s="94">
        <v>0.16741731440950219</v>
      </c>
      <c r="BJ80" s="94">
        <v>0.15622406593234228</v>
      </c>
      <c r="BK80" s="94">
        <v>0.23357313261738638</v>
      </c>
      <c r="BL80" s="94">
        <v>0.19880191849898415</v>
      </c>
      <c r="BM80" s="94">
        <v>0.15980250421601527</v>
      </c>
      <c r="BN80" s="94">
        <v>0.30144801247364272</v>
      </c>
      <c r="BO80" s="94">
        <v>0.2763565591969111</v>
      </c>
      <c r="BP80" s="94">
        <v>0.30686007145164323</v>
      </c>
      <c r="BQ80" s="94">
        <v>0.4132253747694018</v>
      </c>
      <c r="BR80" s="94">
        <v>0.30079007698947408</v>
      </c>
      <c r="BS80" s="94">
        <v>0.19329453091631063</v>
      </c>
      <c r="BT80" s="94">
        <v>0.25073469456697106</v>
      </c>
      <c r="BU80" s="94">
        <v>0.21190406226069777</v>
      </c>
      <c r="BV80" s="94">
        <v>0.2389498743481408</v>
      </c>
      <c r="BW80" s="94">
        <v>0.34290368725932396</v>
      </c>
      <c r="BX80" s="94">
        <v>0.23920338296385923</v>
      </c>
      <c r="BY80" s="94">
        <v>0.30087664667533592</v>
      </c>
      <c r="BZ80" s="94">
        <v>0.2546893745299274</v>
      </c>
      <c r="CA80" s="94">
        <v>0.35704690222782626</v>
      </c>
      <c r="CB80" s="94">
        <v>0.28098083841190408</v>
      </c>
      <c r="CC80" s="94">
        <v>0.34618599263568495</v>
      </c>
      <c r="CD80" s="94">
        <v>0.4898068679976515</v>
      </c>
      <c r="CE80" s="94">
        <v>0.5016434393790844</v>
      </c>
      <c r="CF80" s="94">
        <v>0.52428968904826079</v>
      </c>
      <c r="CG80" s="94">
        <v>0.30173334814343955</v>
      </c>
      <c r="CH80" s="94">
        <v>0.39534796853982873</v>
      </c>
      <c r="CI80" s="94">
        <v>0.41657081329558571</v>
      </c>
      <c r="CJ80" s="94">
        <v>0.3657492449707474</v>
      </c>
      <c r="CK80" s="94">
        <v>0.34589825034642402</v>
      </c>
      <c r="CL80" s="94">
        <v>0.43226365749150703</v>
      </c>
      <c r="CM80" s="94">
        <v>0.34384986349094454</v>
      </c>
      <c r="CN80" s="94">
        <v>0.40265090642084522</v>
      </c>
      <c r="CO80" s="94">
        <v>0.38004539396768039</v>
      </c>
      <c r="CP80" s="94">
        <v>0.40656701712957888</v>
      </c>
      <c r="CQ80" s="94">
        <v>0.42744167405193484</v>
      </c>
      <c r="CR80" s="94">
        <v>0.43808276584349382</v>
      </c>
      <c r="CS80" s="94">
        <v>0.41342270935020603</v>
      </c>
      <c r="CT80" s="94">
        <v>0.5176948625299308</v>
      </c>
      <c r="CU80" s="94">
        <v>0.44334744562044337</v>
      </c>
      <c r="CV80" s="94">
        <v>0.39132123538187968</v>
      </c>
      <c r="CW80" s="94">
        <v>0.32996150174109601</v>
      </c>
      <c r="CX80" s="94">
        <v>0.45729852309997621</v>
      </c>
      <c r="CY80" s="94">
        <v>0.42777541008719111</v>
      </c>
      <c r="CZ80" s="94">
        <v>0.30269474456494666</v>
      </c>
      <c r="DA80" s="94">
        <v>0.35427320023434311</v>
      </c>
      <c r="DB80" s="94">
        <v>0.41812282751385688</v>
      </c>
      <c r="DC80" s="94">
        <v>0.32491291504357345</v>
      </c>
      <c r="DD80" s="94">
        <v>0.24115608511647718</v>
      </c>
      <c r="DE80" s="94">
        <v>0.26889717592288082</v>
      </c>
      <c r="DF80" s="94">
        <v>0.36249172056191209</v>
      </c>
      <c r="DG80" s="94">
        <v>0.29022211507383533</v>
      </c>
      <c r="DH80" s="94">
        <v>0.35234121686076458</v>
      </c>
      <c r="DI80" s="94">
        <v>0.36254338860985036</v>
      </c>
      <c r="DJ80" s="94">
        <v>0.44516174434966044</v>
      </c>
      <c r="DK80" s="94">
        <v>0.42662167786282079</v>
      </c>
      <c r="DL80" s="94">
        <v>0.36110278926710027</v>
      </c>
      <c r="DM80" s="94">
        <v>0.32882942105393981</v>
      </c>
      <c r="DN80" s="94">
        <v>0.52385037973363568</v>
      </c>
      <c r="DO80" s="94">
        <v>0.26779245066508489</v>
      </c>
      <c r="DP80" s="94">
        <v>0.32919186911712767</v>
      </c>
      <c r="DQ80" s="94">
        <v>0.31822411842414211</v>
      </c>
      <c r="DR80" s="94">
        <v>0.34114159050431891</v>
      </c>
      <c r="DS80" s="94">
        <v>0.35863791951556118</v>
      </c>
      <c r="DT80" s="94">
        <v>0.33962376664521682</v>
      </c>
      <c r="DU80" s="94">
        <v>0.26561586772007501</v>
      </c>
      <c r="DV80" s="94">
        <v>0.43919501470321631</v>
      </c>
      <c r="DW80" s="94">
        <v>0.45338560174490888</v>
      </c>
      <c r="DX80" s="94">
        <v>0.43326739577536239</v>
      </c>
      <c r="DY80" s="94">
        <v>0.45796632522354502</v>
      </c>
      <c r="DZ80" s="94">
        <v>0.48634455680923622</v>
      </c>
      <c r="EA80" s="94">
        <v>0.46061955467633903</v>
      </c>
      <c r="EB80" s="94">
        <v>0.41114758489933495</v>
      </c>
      <c r="EC80" s="94">
        <v>0.40760082096480399</v>
      </c>
      <c r="ED80" s="94">
        <v>0.52272094493176968</v>
      </c>
      <c r="EE80" s="94">
        <v>0.36419485712755129</v>
      </c>
      <c r="EF80" s="94">
        <v>0.42243733818869922</v>
      </c>
      <c r="EG80" s="94">
        <v>0.51986741616802157</v>
      </c>
      <c r="EH80" s="94">
        <v>0.56855212788926501</v>
      </c>
      <c r="EI80" s="94">
        <v>0.52669232448532965</v>
      </c>
      <c r="EJ80" s="94">
        <v>0.47160043690165754</v>
      </c>
      <c r="EK80" s="94">
        <v>0.48393288672219914</v>
      </c>
      <c r="EL80" s="94">
        <v>0.57265525634977055</v>
      </c>
      <c r="EM80" s="94">
        <v>0.45914579823195428</v>
      </c>
      <c r="EN80" s="94">
        <v>0.47954735618086736</v>
      </c>
      <c r="EO80" s="94">
        <v>0.38930208130632471</v>
      </c>
      <c r="EP80" s="94">
        <v>0.51106174688705475</v>
      </c>
      <c r="EQ80" s="94">
        <v>0.47293865020168518</v>
      </c>
      <c r="ER80" s="94">
        <v>0.40159399419715225</v>
      </c>
      <c r="ES80" s="94">
        <v>0.58869779220798335</v>
      </c>
      <c r="ET80" s="94">
        <v>0.64991979977840753</v>
      </c>
      <c r="EU80" s="94">
        <v>0.41817462753240076</v>
      </c>
      <c r="EV80" s="94">
        <v>0.33461314631214312</v>
      </c>
      <c r="EW80" s="94">
        <v>0.36571580403043297</v>
      </c>
      <c r="EX80" s="94">
        <v>0.56800018722479972</v>
      </c>
      <c r="EY80" s="94">
        <v>0.46926476509810466</v>
      </c>
      <c r="EZ80" s="94">
        <v>0.31634311707693169</v>
      </c>
      <c r="FA80" s="94">
        <v>0.40199128076380797</v>
      </c>
      <c r="FB80" s="94">
        <v>0.66457472153111974</v>
      </c>
      <c r="FC80" s="94">
        <v>0.3725228061874693</v>
      </c>
      <c r="FD80" s="94">
        <v>0.29377921423580655</v>
      </c>
      <c r="FE80" s="94">
        <v>0.40066638907749663</v>
      </c>
      <c r="FF80" s="94">
        <v>0.51688538122960126</v>
      </c>
      <c r="FG80" s="94">
        <v>0.32676409582454485</v>
      </c>
      <c r="FH80" s="94">
        <v>0.16950259103060639</v>
      </c>
      <c r="FI80" s="94">
        <v>0.50466009644858478</v>
      </c>
      <c r="FJ80" s="94">
        <v>0.58569957808625428</v>
      </c>
      <c r="FK80" s="94">
        <v>0.38329388576102041</v>
      </c>
      <c r="FL80" s="94">
        <v>0.35821818230747771</v>
      </c>
      <c r="FM80" s="94">
        <v>0.53852753562500355</v>
      </c>
      <c r="FN80" s="94">
        <v>0.6604279618401484</v>
      </c>
      <c r="FO80" s="94">
        <v>0.34776193128283078</v>
      </c>
      <c r="FP80" s="94">
        <v>0.2713641882458781</v>
      </c>
      <c r="FQ80" s="94">
        <v>0.39944632602435942</v>
      </c>
      <c r="FR80" s="94">
        <v>0.54943771038232181</v>
      </c>
      <c r="FS80" s="94">
        <v>0.30909027891178981</v>
      </c>
      <c r="FT80" s="94">
        <v>0.281188242548436</v>
      </c>
      <c r="FU80" s="94">
        <v>0.43731456950805919</v>
      </c>
      <c r="FV80" s="94">
        <v>0.54488095703654127</v>
      </c>
    </row>
    <row r="81" spans="1:178" ht="15" x14ac:dyDescent="0.25">
      <c r="A81" s="49" t="s">
        <v>28</v>
      </c>
      <c r="B81" s="47">
        <f t="shared" ref="B81:BM81" si="117">SUM(B82:B84)</f>
        <v>0.24771114136259242</v>
      </c>
      <c r="C81" s="47">
        <f t="shared" si="117"/>
        <v>0.20941196200730242</v>
      </c>
      <c r="D81" s="47">
        <f t="shared" si="117"/>
        <v>0.21479062513836356</v>
      </c>
      <c r="E81" s="47">
        <f t="shared" si="117"/>
        <v>0.28718611429103968</v>
      </c>
      <c r="F81" s="47">
        <f t="shared" si="117"/>
        <v>0.22062581037271398</v>
      </c>
      <c r="G81" s="47">
        <f t="shared" si="117"/>
        <v>0.19403704668954513</v>
      </c>
      <c r="H81" s="47">
        <f t="shared" si="117"/>
        <v>0.20068622912121878</v>
      </c>
      <c r="I81" s="47">
        <f t="shared" si="117"/>
        <v>0.24209872600022384</v>
      </c>
      <c r="J81" s="47">
        <f t="shared" si="117"/>
        <v>0.21843083442229189</v>
      </c>
      <c r="K81" s="47">
        <f t="shared" si="117"/>
        <v>0.19587261458329808</v>
      </c>
      <c r="L81" s="47">
        <f t="shared" si="117"/>
        <v>0.23534126688455048</v>
      </c>
      <c r="M81" s="47">
        <f t="shared" si="117"/>
        <v>0.22099119501191808</v>
      </c>
      <c r="N81" s="47">
        <f t="shared" si="117"/>
        <v>0.22623713081267183</v>
      </c>
      <c r="O81" s="47">
        <f t="shared" si="117"/>
        <v>0.20240930362167575</v>
      </c>
      <c r="P81" s="47">
        <f t="shared" si="117"/>
        <v>0.2182683051640302</v>
      </c>
      <c r="Q81" s="47">
        <f t="shared" si="117"/>
        <v>0.25075309101688198</v>
      </c>
      <c r="R81" s="47">
        <f t="shared" si="117"/>
        <v>0.23891768053892995</v>
      </c>
      <c r="S81" s="47">
        <f t="shared" si="117"/>
        <v>0.27277869310523845</v>
      </c>
      <c r="T81" s="47">
        <f t="shared" si="117"/>
        <v>0.32860359347137541</v>
      </c>
      <c r="U81" s="47">
        <f t="shared" si="117"/>
        <v>0.39980602346785787</v>
      </c>
      <c r="V81" s="47">
        <f t="shared" si="117"/>
        <v>0.40045041698158163</v>
      </c>
      <c r="W81" s="47">
        <f t="shared" si="117"/>
        <v>0.30903348113982898</v>
      </c>
      <c r="X81" s="47">
        <f t="shared" si="117"/>
        <v>0.34993984946054796</v>
      </c>
      <c r="Y81" s="47">
        <f t="shared" si="117"/>
        <v>0.38919267141550373</v>
      </c>
      <c r="Z81" s="47">
        <f t="shared" si="117"/>
        <v>0.37623642229296861</v>
      </c>
      <c r="AA81" s="47">
        <f t="shared" si="117"/>
        <v>0.25661738829270259</v>
      </c>
      <c r="AB81" s="47">
        <f t="shared" si="117"/>
        <v>0.45267094835180594</v>
      </c>
      <c r="AC81" s="47">
        <f t="shared" si="117"/>
        <v>0.34808774832825151</v>
      </c>
      <c r="AD81" s="47">
        <f t="shared" si="117"/>
        <v>0.33080804429715993</v>
      </c>
      <c r="AE81" s="47">
        <f t="shared" si="117"/>
        <v>0.34033146780938334</v>
      </c>
      <c r="AF81" s="47">
        <f t="shared" si="117"/>
        <v>0.35958360885454066</v>
      </c>
      <c r="AG81" s="47">
        <f t="shared" si="117"/>
        <v>0.36450716391372717</v>
      </c>
      <c r="AH81" s="47">
        <f t="shared" si="117"/>
        <v>0.32333578707845578</v>
      </c>
      <c r="AI81" s="47">
        <f t="shared" si="117"/>
        <v>0.29852240672438451</v>
      </c>
      <c r="AJ81" s="47">
        <f t="shared" si="117"/>
        <v>0.43627237088754839</v>
      </c>
      <c r="AK81" s="47">
        <f t="shared" si="117"/>
        <v>0.32533879082625067</v>
      </c>
      <c r="AL81" s="47">
        <f t="shared" si="117"/>
        <v>0.3450321377534209</v>
      </c>
      <c r="AM81" s="47">
        <f t="shared" si="117"/>
        <v>0.33169665998501729</v>
      </c>
      <c r="AN81" s="47">
        <f t="shared" si="117"/>
        <v>0.3105825892277827</v>
      </c>
      <c r="AO81" s="47">
        <f t="shared" si="117"/>
        <v>0.37751553956503903</v>
      </c>
      <c r="AP81" s="47">
        <f t="shared" si="117"/>
        <v>0.39535709514612632</v>
      </c>
      <c r="AQ81" s="47">
        <f t="shared" si="117"/>
        <v>0.41525665725308486</v>
      </c>
      <c r="AR81" s="47">
        <f t="shared" si="117"/>
        <v>0.34379721926866774</v>
      </c>
      <c r="AS81" s="47">
        <f t="shared" si="117"/>
        <v>0.39892770923866416</v>
      </c>
      <c r="AT81" s="47">
        <f t="shared" si="117"/>
        <v>0.42793704175254088</v>
      </c>
      <c r="AU81" s="47">
        <f t="shared" si="117"/>
        <v>0.33687829908432293</v>
      </c>
      <c r="AV81" s="47">
        <f t="shared" si="117"/>
        <v>0.43005477849744256</v>
      </c>
      <c r="AW81" s="47">
        <f t="shared" si="117"/>
        <v>0.46071860279787968</v>
      </c>
      <c r="AX81" s="47">
        <f t="shared" si="117"/>
        <v>0.47854755171999191</v>
      </c>
      <c r="AY81" s="47">
        <f t="shared" si="117"/>
        <v>0.44136753504115922</v>
      </c>
      <c r="AZ81" s="47">
        <f t="shared" si="117"/>
        <v>0.55347970315393347</v>
      </c>
      <c r="BA81" s="47">
        <f t="shared" si="117"/>
        <v>0.63847727008489175</v>
      </c>
      <c r="BB81" s="47">
        <f t="shared" si="117"/>
        <v>0.64547423932196457</v>
      </c>
      <c r="BC81" s="47">
        <f t="shared" si="117"/>
        <v>0.70539937082834248</v>
      </c>
      <c r="BD81" s="47">
        <f t="shared" si="117"/>
        <v>0.79408750482526791</v>
      </c>
      <c r="BE81" s="47">
        <f t="shared" si="117"/>
        <v>0.80480565312811558</v>
      </c>
      <c r="BF81" s="47">
        <f t="shared" si="117"/>
        <v>0.75436751312956662</v>
      </c>
      <c r="BG81" s="47">
        <f t="shared" si="117"/>
        <v>0.80834511303881096</v>
      </c>
      <c r="BH81" s="47">
        <f t="shared" si="117"/>
        <v>0.76392706919366626</v>
      </c>
      <c r="BI81" s="47">
        <f t="shared" si="117"/>
        <v>0.68913066443854687</v>
      </c>
      <c r="BJ81" s="47">
        <f t="shared" si="117"/>
        <v>0.57852178671825294</v>
      </c>
      <c r="BK81" s="47">
        <f t="shared" si="117"/>
        <v>0.72181556005442904</v>
      </c>
      <c r="BL81" s="47">
        <f t="shared" si="117"/>
        <v>0.66768662710881255</v>
      </c>
      <c r="BM81" s="47">
        <f t="shared" si="117"/>
        <v>0.74427225246032747</v>
      </c>
      <c r="BN81" s="47">
        <f t="shared" ref="BN81:DY81" si="118">SUM(BN82:BN84)</f>
        <v>0.88326352524519358</v>
      </c>
      <c r="BO81" s="47">
        <f t="shared" si="118"/>
        <v>0.82599733548639598</v>
      </c>
      <c r="BP81" s="47">
        <f t="shared" si="118"/>
        <v>0.71965532558636003</v>
      </c>
      <c r="BQ81" s="47">
        <f t="shared" si="118"/>
        <v>0.89551368940791298</v>
      </c>
      <c r="BR81" s="47">
        <f t="shared" si="118"/>
        <v>0.79560389376988083</v>
      </c>
      <c r="BS81" s="47">
        <f t="shared" si="118"/>
        <v>0.75366081922895967</v>
      </c>
      <c r="BT81" s="47">
        <f t="shared" si="118"/>
        <v>0.81649389157536845</v>
      </c>
      <c r="BU81" s="47">
        <f t="shared" si="118"/>
        <v>0.86459611073682163</v>
      </c>
      <c r="BV81" s="47">
        <f t="shared" si="118"/>
        <v>0.77186224972914519</v>
      </c>
      <c r="BW81" s="47">
        <f t="shared" si="118"/>
        <v>0.72113590302001263</v>
      </c>
      <c r="BX81" s="47">
        <f t="shared" si="118"/>
        <v>0.83976985656197078</v>
      </c>
      <c r="BY81" s="47">
        <f t="shared" si="118"/>
        <v>0.8457091948073594</v>
      </c>
      <c r="BZ81" s="47">
        <f t="shared" si="118"/>
        <v>0.85601773551286331</v>
      </c>
      <c r="CA81" s="47">
        <f t="shared" si="118"/>
        <v>0.80635210163657445</v>
      </c>
      <c r="CB81" s="47">
        <f t="shared" si="118"/>
        <v>0.6776302020995385</v>
      </c>
      <c r="CC81" s="47">
        <f t="shared" si="118"/>
        <v>0.88777668493820727</v>
      </c>
      <c r="CD81" s="47">
        <f t="shared" si="118"/>
        <v>0.68176747100564628</v>
      </c>
      <c r="CE81" s="47">
        <f t="shared" si="118"/>
        <v>0.69137505199857641</v>
      </c>
      <c r="CF81" s="47">
        <f t="shared" si="118"/>
        <v>0.86710558876710275</v>
      </c>
      <c r="CG81" s="47">
        <f t="shared" si="118"/>
        <v>0.97245371904812472</v>
      </c>
      <c r="CH81" s="47">
        <f t="shared" si="118"/>
        <v>0.95377223995587446</v>
      </c>
      <c r="CI81" s="47">
        <f t="shared" si="118"/>
        <v>0.96226651101425253</v>
      </c>
      <c r="CJ81" s="47">
        <f t="shared" si="118"/>
        <v>1.0887628465649661</v>
      </c>
      <c r="CK81" s="47">
        <f t="shared" si="118"/>
        <v>0.9987407740675649</v>
      </c>
      <c r="CL81" s="47">
        <f t="shared" si="118"/>
        <v>1.0005672883940737</v>
      </c>
      <c r="CM81" s="47">
        <f t="shared" si="118"/>
        <v>0.97298792008333823</v>
      </c>
      <c r="CN81" s="47">
        <f t="shared" si="118"/>
        <v>0.99296582883225848</v>
      </c>
      <c r="CO81" s="47">
        <f t="shared" si="118"/>
        <v>1.0775228800749568</v>
      </c>
      <c r="CP81" s="47">
        <f t="shared" si="118"/>
        <v>0.81451282294377791</v>
      </c>
      <c r="CQ81" s="47">
        <f t="shared" si="118"/>
        <v>1.0341438574591049</v>
      </c>
      <c r="CR81" s="47">
        <f t="shared" si="118"/>
        <v>1.078274996249291</v>
      </c>
      <c r="CS81" s="47">
        <f t="shared" si="118"/>
        <v>1.1455547014473506</v>
      </c>
      <c r="CT81" s="47">
        <f t="shared" si="118"/>
        <v>1.1571923723224384</v>
      </c>
      <c r="CU81" s="47">
        <f t="shared" si="118"/>
        <v>1.0434127537980837</v>
      </c>
      <c r="CV81" s="47">
        <f t="shared" si="118"/>
        <v>1.0737881403506722</v>
      </c>
      <c r="CW81" s="47">
        <f t="shared" si="118"/>
        <v>1.1284544660936389</v>
      </c>
      <c r="CX81" s="47">
        <f t="shared" si="118"/>
        <v>1.1479862687237352</v>
      </c>
      <c r="CY81" s="47">
        <f t="shared" si="118"/>
        <v>1.0914396048799924</v>
      </c>
      <c r="CZ81" s="47">
        <f t="shared" si="118"/>
        <v>1.1163808134750373</v>
      </c>
      <c r="DA81" s="47">
        <f t="shared" si="118"/>
        <v>1.221196395335052</v>
      </c>
      <c r="DB81" s="47">
        <f t="shared" si="118"/>
        <v>1.185028384396855</v>
      </c>
      <c r="DC81" s="47">
        <f t="shared" si="118"/>
        <v>1.0804015592701455</v>
      </c>
      <c r="DD81" s="47">
        <f t="shared" si="118"/>
        <v>1.058859853625242</v>
      </c>
      <c r="DE81" s="47">
        <f t="shared" si="118"/>
        <v>1.1261190521541318</v>
      </c>
      <c r="DF81" s="47">
        <f t="shared" si="118"/>
        <v>1.2025054710026921</v>
      </c>
      <c r="DG81" s="47">
        <f t="shared" si="118"/>
        <v>1.189589733904201</v>
      </c>
      <c r="DH81" s="47">
        <f t="shared" si="118"/>
        <v>1.1973523490486508</v>
      </c>
      <c r="DI81" s="47">
        <f t="shared" si="118"/>
        <v>1.2328859922834337</v>
      </c>
      <c r="DJ81" s="47">
        <f t="shared" si="118"/>
        <v>1.3340407641797378</v>
      </c>
      <c r="DK81" s="47">
        <f t="shared" si="118"/>
        <v>1.1440423302167109</v>
      </c>
      <c r="DL81" s="47">
        <f t="shared" si="118"/>
        <v>1.0571386986823177</v>
      </c>
      <c r="DM81" s="47">
        <f t="shared" si="118"/>
        <v>1.2842005952705959</v>
      </c>
      <c r="DN81" s="47">
        <f t="shared" si="118"/>
        <v>1.1657752674820954</v>
      </c>
      <c r="DO81" s="47">
        <f t="shared" si="118"/>
        <v>1.1239234335935273</v>
      </c>
      <c r="DP81" s="47">
        <f t="shared" si="118"/>
        <v>1.2643372035264111</v>
      </c>
      <c r="DQ81" s="47">
        <f t="shared" si="118"/>
        <v>1.4036411547210756</v>
      </c>
      <c r="DR81" s="47">
        <f t="shared" si="118"/>
        <v>1.3674557758846881</v>
      </c>
      <c r="DS81" s="47">
        <f t="shared" si="118"/>
        <v>1.3186552199241415</v>
      </c>
      <c r="DT81" s="47">
        <f t="shared" si="118"/>
        <v>1.3730502865244056</v>
      </c>
      <c r="DU81" s="47">
        <f t="shared" si="118"/>
        <v>1.4654066991283698</v>
      </c>
      <c r="DV81" s="47">
        <f t="shared" si="118"/>
        <v>1.4836952257295704</v>
      </c>
      <c r="DW81" s="47">
        <f t="shared" si="118"/>
        <v>1.3053373315124464</v>
      </c>
      <c r="DX81" s="47">
        <f t="shared" si="118"/>
        <v>1.3337619132162075</v>
      </c>
      <c r="DY81" s="47">
        <f t="shared" si="118"/>
        <v>1.381516993652171</v>
      </c>
      <c r="DZ81" s="47">
        <f t="shared" ref="DZ81:FD81" si="119">SUM(DZ82:DZ84)</f>
        <v>1.4378160543199903</v>
      </c>
      <c r="EA81" s="47">
        <f t="shared" si="119"/>
        <v>1.288842802663174</v>
      </c>
      <c r="EB81" s="47">
        <f t="shared" si="119"/>
        <v>1.2942418017515296</v>
      </c>
      <c r="EC81" s="47">
        <f t="shared" si="119"/>
        <v>1.3738809506229555</v>
      </c>
      <c r="ED81" s="47">
        <f t="shared" si="119"/>
        <v>1.3427475803231403</v>
      </c>
      <c r="EE81" s="47">
        <f t="shared" si="119"/>
        <v>1.4093477854625929</v>
      </c>
      <c r="EF81" s="47">
        <f t="shared" si="119"/>
        <v>1.3834274674771798</v>
      </c>
      <c r="EG81" s="47">
        <f t="shared" si="119"/>
        <v>1.5243775779178781</v>
      </c>
      <c r="EH81" s="47">
        <f t="shared" si="119"/>
        <v>1.5657402521400512</v>
      </c>
      <c r="EI81" s="47">
        <f t="shared" si="119"/>
        <v>1.2393072274071728</v>
      </c>
      <c r="EJ81" s="47">
        <f t="shared" si="119"/>
        <v>1.5743162332054004</v>
      </c>
      <c r="EK81" s="47">
        <f t="shared" si="119"/>
        <v>1.2959398878241688</v>
      </c>
      <c r="EL81" s="47">
        <f t="shared" si="119"/>
        <v>1.4924585983477916</v>
      </c>
      <c r="EM81" s="47">
        <f t="shared" si="119"/>
        <v>1.3845875546218962</v>
      </c>
      <c r="EN81" s="47">
        <f t="shared" si="119"/>
        <v>1.3290153153432795</v>
      </c>
      <c r="EO81" s="47">
        <f t="shared" si="119"/>
        <v>1.4680264231176461</v>
      </c>
      <c r="EP81" s="47">
        <f t="shared" si="119"/>
        <v>1.5449084783787286</v>
      </c>
      <c r="EQ81" s="47">
        <f t="shared" si="119"/>
        <v>1.3236557675882215</v>
      </c>
      <c r="ER81" s="47">
        <f t="shared" si="119"/>
        <v>1.3876752227277027</v>
      </c>
      <c r="ES81" s="47">
        <f t="shared" si="119"/>
        <v>1.4446959087829732</v>
      </c>
      <c r="ET81" s="47">
        <f t="shared" si="119"/>
        <v>1.4476393601136495</v>
      </c>
      <c r="EU81" s="47">
        <f t="shared" si="119"/>
        <v>1.3000862301607186</v>
      </c>
      <c r="EV81" s="47">
        <f t="shared" si="119"/>
        <v>1.4508403202910019</v>
      </c>
      <c r="EW81" s="47">
        <f t="shared" si="119"/>
        <v>1.7572939020064471</v>
      </c>
      <c r="EX81" s="47">
        <f t="shared" si="119"/>
        <v>1.6973594537865946</v>
      </c>
      <c r="EY81" s="47">
        <f t="shared" si="119"/>
        <v>1.4538312639712461</v>
      </c>
      <c r="EZ81" s="47">
        <f t="shared" si="119"/>
        <v>1.4423011618427051</v>
      </c>
      <c r="FA81" s="47">
        <f t="shared" si="119"/>
        <v>1.5686439976225772</v>
      </c>
      <c r="FB81" s="47">
        <f t="shared" si="119"/>
        <v>1.5818311222918788</v>
      </c>
      <c r="FC81" s="47">
        <f t="shared" si="119"/>
        <v>1.4440800506103335</v>
      </c>
      <c r="FD81" s="47">
        <f t="shared" si="119"/>
        <v>1.5496223141603858</v>
      </c>
      <c r="FE81" s="47">
        <f t="shared" ref="FE81:FP81" si="120">SUM(FE82:FE84)</f>
        <v>1.6174518917376386</v>
      </c>
      <c r="FF81" s="47">
        <f t="shared" si="120"/>
        <v>1.6673496468381326</v>
      </c>
      <c r="FG81" s="47">
        <f t="shared" si="120"/>
        <v>1.4492766470899312</v>
      </c>
      <c r="FH81" s="47">
        <f t="shared" si="120"/>
        <v>1.5708558605264653</v>
      </c>
      <c r="FI81" s="47">
        <f t="shared" si="120"/>
        <v>1.6889816369603994</v>
      </c>
      <c r="FJ81" s="47">
        <f t="shared" si="120"/>
        <v>1.815808095618813</v>
      </c>
      <c r="FK81" s="47">
        <f t="shared" si="120"/>
        <v>1.556166717201382</v>
      </c>
      <c r="FL81" s="47">
        <f t="shared" si="120"/>
        <v>1.6146030033406131</v>
      </c>
      <c r="FM81" s="47">
        <f t="shared" si="120"/>
        <v>1.8253750967962568</v>
      </c>
      <c r="FN81" s="47">
        <f t="shared" si="120"/>
        <v>2.0526241424389942</v>
      </c>
      <c r="FO81" s="47">
        <f t="shared" si="120"/>
        <v>1.8531538840333677</v>
      </c>
      <c r="FP81" s="47">
        <f t="shared" si="120"/>
        <v>2.0481448910971163</v>
      </c>
      <c r="FQ81" s="47">
        <f t="shared" ref="FQ81:FS81" si="121">SUM(FQ82:FQ84)</f>
        <v>2.2970360416623228</v>
      </c>
      <c r="FR81" s="47">
        <f t="shared" si="121"/>
        <v>2.4208227934972446</v>
      </c>
      <c r="FS81" s="47">
        <f t="shared" si="121"/>
        <v>2.1074758934997897</v>
      </c>
      <c r="FT81" s="47">
        <f t="shared" ref="FT81:FU81" si="122">SUM(FT82:FT84)</f>
        <v>2.082912050188702</v>
      </c>
      <c r="FU81" s="47">
        <f t="shared" si="122"/>
        <v>2.4711642880168272</v>
      </c>
      <c r="FV81" s="47">
        <f t="shared" ref="FV81" si="123">SUM(FV82:FV84)</f>
        <v>2.4234163045907069</v>
      </c>
    </row>
    <row r="82" spans="1:178" ht="15" x14ac:dyDescent="0.25">
      <c r="A82" s="50" t="s">
        <v>43</v>
      </c>
      <c r="B82" s="47">
        <f>(SUMPRODUCT(--(B$9=Quarterly_kt!$B$9:C$9),Quarterly_kt!$B82:C82)/INDEX(Fuel_Properties!$B$31:$IV$42,MATCH("D_Jet/Kero",Fuel_Properties!$B$31:$B$42,0),MATCH(YEAR(B$9),Fuel_Properties!$B$31:$EI$31,0)))/158.987295</f>
        <v>0.24698201525405969</v>
      </c>
      <c r="C82" s="47">
        <f>(SUMPRODUCT(--(C$9=Quarterly_kt!$B$9:D$9),Quarterly_kt!$B82:D82)/INDEX(Fuel_Properties!$B$31:$IV$42,MATCH("D_Jet/Kero",Fuel_Properties!$B$31:$B$42,0),MATCH(YEAR(C$9),Fuel_Properties!$B$31:$EI$31,0)))/158.987295</f>
        <v>0.20841929634146869</v>
      </c>
      <c r="D82" s="47">
        <f>(SUMPRODUCT(--(D$9=Quarterly_kt!$B$9:E$9),Quarterly_kt!$B82:E82)/INDEX(Fuel_Properties!$B$31:$IV$42,MATCH("D_Jet/Kero",Fuel_Properties!$B$31:$B$42,0),MATCH(YEAR(D$9),Fuel_Properties!$B$31:$EI$31,0)))/158.987295</f>
        <v>0.21371889760533952</v>
      </c>
      <c r="E82" s="47">
        <f>(SUMPRODUCT(--(E$9=Quarterly_kt!$B$9:F$9),Quarterly_kt!$B82:F82)/INDEX(Fuel_Properties!$B$31:$IV$42,MATCH("D_Jet/Kero",Fuel_Properties!$B$31:$B$42,0),MATCH(YEAR(E$9),Fuel_Properties!$B$31:$EI$31,0)))/158.987295</f>
        <v>0.28620223327711597</v>
      </c>
      <c r="F82" s="47">
        <f>(SUMPRODUCT(--(F$9=Quarterly_kt!$B$9:G$9),Quarterly_kt!$B82:G82)/INDEX(Fuel_Properties!$B$31:$IV$42,MATCH("D_Jet/Kero",Fuel_Properties!$B$31:$B$42,0),MATCH(YEAR(F$9),Fuel_Properties!$B$31:$EI$31,0)))/158.987295</f>
        <v>0.21954132948717078</v>
      </c>
      <c r="G82" s="47">
        <f>(SUMPRODUCT(--(G$9=Quarterly_kt!$B$9:H$9),Quarterly_kt!$B82:H82)/INDEX(Fuel_Properties!$B$31:$IV$42,MATCH("D_Jet/Kero",Fuel_Properties!$B$31:$B$42,0),MATCH(YEAR(G$9),Fuel_Properties!$B$31:$EI$31,0)))/158.987295</f>
        <v>0.1919263668476284</v>
      </c>
      <c r="H82" s="47">
        <f>(SUMPRODUCT(--(H$9=Quarterly_kt!$B$9:I$9),Quarterly_kt!$B82:I82)/INDEX(Fuel_Properties!$B$31:$IV$42,MATCH("D_Jet/Kero",Fuel_Properties!$B$31:$B$42,0),MATCH(YEAR(H$9),Fuel_Properties!$B$31:$EI$31,0)))/158.987295</f>
        <v>0.20037087349529109</v>
      </c>
      <c r="I82" s="47">
        <f>(SUMPRODUCT(--(I$9=Quarterly_kt!$B$9:J$9),Quarterly_kt!$B82:J82)/INDEX(Fuel_Properties!$B$31:$IV$42,MATCH("D_Jet/Kero",Fuel_Properties!$B$31:$B$42,0),MATCH(YEAR(I$9),Fuel_Properties!$B$31:$EI$31,0)))/158.987295</f>
        <v>0.24154774549768387</v>
      </c>
      <c r="J82" s="47">
        <f>(SUMPRODUCT(--(J$9=Quarterly_kt!$B$9:K$9),Quarterly_kt!$B82:K82)/INDEX(Fuel_Properties!$B$31:$IV$42,MATCH("D_Jet/Kero",Fuel_Properties!$B$31:$B$42,0),MATCH(YEAR(J$9),Fuel_Properties!$B$31:$EI$31,0)))/158.987295</f>
        <v>0.21723612176252738</v>
      </c>
      <c r="K82" s="47">
        <f>(SUMPRODUCT(--(K$9=Quarterly_kt!$B$9:L$9),Quarterly_kt!$B82:L82)/INDEX(Fuel_Properties!$B$31:$IV$42,MATCH("D_Jet/Kero",Fuel_Properties!$B$31:$B$42,0),MATCH(YEAR(K$9),Fuel_Properties!$B$31:$EI$31,0)))/158.987295</f>
        <v>0.19541982597672714</v>
      </c>
      <c r="L82" s="47">
        <f>(SUMPRODUCT(--(L$9=Quarterly_kt!$B$9:M$9),Quarterly_kt!$B82:M82)/INDEX(Fuel_Properties!$B$31:$IV$42,MATCH("D_Jet/Kero",Fuel_Properties!$B$31:$B$42,0),MATCH(YEAR(L$9),Fuel_Properties!$B$31:$EI$31,0)))/158.987295</f>
        <v>0.23521832634995171</v>
      </c>
      <c r="M82" s="47">
        <f>(SUMPRODUCT(--(M$9=Quarterly_kt!$B$9:N$9),Quarterly_kt!$B82:N82)/INDEX(Fuel_Properties!$B$31:$IV$42,MATCH("D_Jet/Kero",Fuel_Properties!$B$31:$B$42,0),MATCH(YEAR(M$9),Fuel_Properties!$B$31:$EI$31,0)))/158.987295</f>
        <v>0.22066620748338853</v>
      </c>
      <c r="N82" s="47">
        <f>(SUMPRODUCT(--(N$9=Quarterly_kt!$B$9:O$9),Quarterly_kt!$B82:O82)/INDEX(Fuel_Properties!$B$31:$IV$42,MATCH("D_Jet/Kero",Fuel_Properties!$B$31:$B$42,0),MATCH(YEAR(N$9),Fuel_Properties!$B$31:$EI$31,0)))/158.987295</f>
        <v>0.22588659198696234</v>
      </c>
      <c r="O82" s="47">
        <f>(SUMPRODUCT(--(O$9=Quarterly_kt!$B$9:P$9),Quarterly_kt!$B82:P82)/INDEX(Fuel_Properties!$B$31:$IV$42,MATCH("D_Jet/Kero",Fuel_Properties!$B$31:$B$42,0),MATCH(YEAR(O$9),Fuel_Properties!$B$31:$EI$31,0)))/158.987295</f>
        <v>0.20197105205329094</v>
      </c>
      <c r="P82" s="47">
        <f>(SUMPRODUCT(--(P$9=Quarterly_kt!$B$9:Q$9),Quarterly_kt!$B82:Q82)/INDEX(Fuel_Properties!$B$31:$IV$42,MATCH("D_Jet/Kero",Fuel_Properties!$B$31:$B$42,0),MATCH(YEAR(P$9),Fuel_Properties!$B$31:$EI$31,0)))/158.987295</f>
        <v>0.2179728376332897</v>
      </c>
      <c r="Q82" s="47">
        <f>(SUMPRODUCT(--(Q$9=Quarterly_kt!$B$9:R$9),Quarterly_kt!$B82:R82)/INDEX(Fuel_Properties!$B$31:$IV$42,MATCH("D_Jet/Kero",Fuel_Properties!$B$31:$B$42,0),MATCH(YEAR(Q$9),Fuel_Properties!$B$31:$EI$31,0)))/158.987295</f>
        <v>0.24992095706107928</v>
      </c>
      <c r="R82" s="47">
        <f>(SUMPRODUCT(--(R$9=Quarterly_kt!$B$9:S$9),Quarterly_kt!$B82:S82)/INDEX(Fuel_Properties!$B$31:$IV$42,MATCH("D_Jet/Kero",Fuel_Properties!$B$31:$B$42,0),MATCH(YEAR(R$9),Fuel_Properties!$B$31:$EI$31,0)))/158.987295</f>
        <v>0.23872762883110984</v>
      </c>
      <c r="S82" s="47">
        <f>(SUMPRODUCT(--(S$9=Quarterly_kt!$B$9:T$9),Quarterly_kt!$B82:T82)/INDEX(Fuel_Properties!$B$31:$IV$42,MATCH("D_Jet/Kero",Fuel_Properties!$B$31:$B$42,0),MATCH(YEAR(S$9),Fuel_Properties!$B$31:$EI$31,0)))/158.987295</f>
        <v>0.27250565542176064</v>
      </c>
      <c r="T82" s="47">
        <f>(SUMPRODUCT(--(T$9=Quarterly_kt!$B$9:U$9),Quarterly_kt!$B82:U82)/INDEX(Fuel_Properties!$B$31:$IV$42,MATCH("D_Jet/Kero",Fuel_Properties!$B$31:$B$42,0),MATCH(YEAR(T$9),Fuel_Properties!$B$31:$EI$31,0)))/158.987295</f>
        <v>0.32803660438997406</v>
      </c>
      <c r="U82" s="47">
        <f>(SUMPRODUCT(--(U$9=Quarterly_kt!$B$9:V$9),Quarterly_kt!$B82:V82)/INDEX(Fuel_Properties!$B$31:$IV$42,MATCH("D_Jet/Kero",Fuel_Properties!$B$31:$B$42,0),MATCH(YEAR(U$9),Fuel_Properties!$B$31:$EI$31,0)))/158.987295</f>
        <v>0.39952973055803775</v>
      </c>
      <c r="V82" s="47">
        <f>(SUMPRODUCT(--(V$9=Quarterly_kt!$B$9:W$9),Quarterly_kt!$B82:W82)/INDEX(Fuel_Properties!$B$31:$IV$42,MATCH("D_Jet/Kero",Fuel_Properties!$B$31:$B$42,0),MATCH(YEAR(V$9),Fuel_Properties!$B$31:$EI$31,0)))/158.987295</f>
        <v>0.39973569413481003</v>
      </c>
      <c r="W82" s="47">
        <f>(SUMPRODUCT(--(W$9=Quarterly_kt!$B$9:X$9),Quarterly_kt!$B82:X82)/INDEX(Fuel_Properties!$B$31:$IV$42,MATCH("D_Jet/Kero",Fuel_Properties!$B$31:$B$42,0),MATCH(YEAR(W$9),Fuel_Properties!$B$31:$EI$31,0)))/158.987295</f>
        <v>0.3085175946527875</v>
      </c>
      <c r="X82" s="47">
        <f>(SUMPRODUCT(--(X$9=Quarterly_kt!$B$9:Y$9),Quarterly_kt!$B82:Y82)/INDEX(Fuel_Properties!$B$31:$IV$42,MATCH("D_Jet/Kero",Fuel_Properties!$B$31:$B$42,0),MATCH(YEAR(X$9),Fuel_Properties!$B$31:$EI$31,0)))/158.987295</f>
        <v>0.34976576173944757</v>
      </c>
      <c r="Y82" s="47">
        <f>(SUMPRODUCT(--(Y$9=Quarterly_kt!$B$9:Z$9),Quarterly_kt!$B82:Z82)/INDEX(Fuel_Properties!$B$31:$IV$42,MATCH("D_Jet/Kero",Fuel_Properties!$B$31:$B$42,0),MATCH(YEAR(Y$9),Fuel_Properties!$B$31:$EI$31,0)))/158.987295</f>
        <v>0.38851067920072174</v>
      </c>
      <c r="Z82" s="47">
        <f>(SUMPRODUCT(--(Z$9=Quarterly_kt!$B$9:AA$9),Quarterly_kt!$B82:AA82)/INDEX(Fuel_Properties!$B$31:$IV$42,MATCH("D_Jet/Kero",Fuel_Properties!$B$31:$B$42,0),MATCH(YEAR(Z$9),Fuel_Properties!$B$31:$EI$31,0)))/158.987295</f>
        <v>0.37608949118614848</v>
      </c>
      <c r="AA82" s="47">
        <f>(SUMPRODUCT(--(AA$9=Quarterly_kt!$B$9:AB$9),Quarterly_kt!$B82:AB82)/INDEX(Fuel_Properties!$B$31:$IV$42,MATCH("D_Jet/Kero",Fuel_Properties!$B$31:$B$42,0),MATCH(YEAR(AA$9),Fuel_Properties!$B$31:$EI$31,0)))/158.987295</f>
        <v>0.25648802648970254</v>
      </c>
      <c r="AB82" s="47">
        <f>(SUMPRODUCT(--(AB$9=Quarterly_kt!$B$9:AC$9),Quarterly_kt!$B82:AC82)/INDEX(Fuel_Properties!$B$31:$IV$42,MATCH("D_Jet/Kero",Fuel_Properties!$B$31:$B$42,0),MATCH(YEAR(AB$9),Fuel_Properties!$B$31:$EI$31,0)))/158.987295</f>
        <v>0.45254158654880589</v>
      </c>
      <c r="AC82" s="47">
        <f>(SUMPRODUCT(--(AC$9=Quarterly_kt!$B$9:AD$9),Quarterly_kt!$B82:AD82)/INDEX(Fuel_Properties!$B$31:$IV$42,MATCH("D_Jet/Kero",Fuel_Properties!$B$31:$B$42,0),MATCH(YEAR(AC$9),Fuel_Properties!$B$31:$EI$31,0)))/158.987295</f>
        <v>0.34781702943614079</v>
      </c>
      <c r="AD82" s="47">
        <f>(SUMPRODUCT(--(AD$9=Quarterly_kt!$B$9:AE$9),Quarterly_kt!$B82:AE82)/INDEX(Fuel_Properties!$B$31:$IV$42,MATCH("D_Jet/Kero",Fuel_Properties!$B$31:$B$42,0),MATCH(YEAR(AD$9),Fuel_Properties!$B$31:$EI$31,0)))/158.987295</f>
        <v>0.33055569736741941</v>
      </c>
      <c r="AE82" s="47">
        <f>(SUMPRODUCT(--(AE$9=Quarterly_kt!$B$9:AF$9),Quarterly_kt!$B82:AF82)/INDEX(Fuel_Properties!$B$31:$IV$42,MATCH("D_Jet/Kero",Fuel_Properties!$B$31:$B$42,0),MATCH(YEAR(AE$9),Fuel_Properties!$B$31:$EI$31,0)))/158.987295</f>
        <v>0.3402755938558642</v>
      </c>
      <c r="AF82" s="47">
        <f>(SUMPRODUCT(--(AF$9=Quarterly_kt!$B$9:AG$9),Quarterly_kt!$B82:AG82)/INDEX(Fuel_Properties!$B$31:$IV$42,MATCH("D_Jet/Kero",Fuel_Properties!$B$31:$B$42,0),MATCH(YEAR(AF$9),Fuel_Properties!$B$31:$EI$31,0)))/158.987295</f>
        <v>0.35951734493201121</v>
      </c>
      <c r="AG82" s="47">
        <f>(SUMPRODUCT(--(AG$9=Quarterly_kt!$B$9:AH$9),Quarterly_kt!$B82:AH82)/INDEX(Fuel_Properties!$B$31:$IV$42,MATCH("D_Jet/Kero",Fuel_Properties!$B$31:$B$42,0),MATCH(YEAR(AG$9),Fuel_Properties!$B$31:$EI$31,0)))/158.987295</f>
        <v>0.36441294071836727</v>
      </c>
      <c r="AH82" s="47">
        <f>(SUMPRODUCT(--(AH$9=Quarterly_kt!$B$9:AI$9),Quarterly_kt!$B82:AI82)/INDEX(Fuel_Properties!$B$31:$IV$42,MATCH("D_Jet/Kero",Fuel_Properties!$B$31:$B$42,0),MATCH(YEAR(AH$9),Fuel_Properties!$B$31:$EI$31,0)))/158.987295</f>
        <v>0.32314100860361805</v>
      </c>
      <c r="AI82" s="47">
        <f>(SUMPRODUCT(--(AI$9=Quarterly_kt!$B$9:AJ$9),Quarterly_kt!$B82:AJ82)/INDEX(Fuel_Properties!$B$31:$IV$42,MATCH("D_Jet/Kero",Fuel_Properties!$B$31:$B$42,0),MATCH(YEAR(AI$9),Fuel_Properties!$B$31:$EI$31,0)))/158.987295</f>
        <v>0.2984729094471249</v>
      </c>
      <c r="AJ82" s="47">
        <f>(SUMPRODUCT(--(AJ$9=Quarterly_kt!$B$9:AK$9),Quarterly_kt!$B82:AK82)/INDEX(Fuel_Properties!$B$31:$IV$42,MATCH("D_Jet/Kero",Fuel_Properties!$B$31:$B$42,0),MATCH(YEAR(AJ$9),Fuel_Properties!$B$31:$EI$31,0)))/158.987295</f>
        <v>0.43623085560364866</v>
      </c>
      <c r="AK82" s="47">
        <f>(SUMPRODUCT(--(AK$9=Quarterly_kt!$B$9:AL$9),Quarterly_kt!$B82:AL82)/INDEX(Fuel_Properties!$B$31:$IV$42,MATCH("D_Jet/Kero",Fuel_Properties!$B$31:$B$42,0),MATCH(YEAR(AK$9),Fuel_Properties!$B$31:$EI$31,0)))/158.987295</f>
        <v>0.32520064437134061</v>
      </c>
      <c r="AL82" s="47">
        <f>(SUMPRODUCT(--(AL$9=Quarterly_kt!$B$9:AM$9),Quarterly_kt!$B82:AM82)/INDEX(Fuel_Properties!$B$31:$IV$42,MATCH("D_Jet/Kero",Fuel_Properties!$B$31:$B$42,0),MATCH(YEAR(AL$9),Fuel_Properties!$B$31:$EI$31,0)))/158.987295</f>
        <v>0.34488600930515095</v>
      </c>
      <c r="AM82" s="47">
        <f>(SUMPRODUCT(--(AM$9=Quarterly_kt!$B$9:AN$9),Quarterly_kt!$B82:AN82)/INDEX(Fuel_Properties!$B$31:$IV$42,MATCH("D_Jet/Kero",Fuel_Properties!$B$31:$B$42,0),MATCH(YEAR(AM$9),Fuel_Properties!$B$31:$EI$31,0)))/158.987295</f>
        <v>0.33166473201157776</v>
      </c>
      <c r="AN82" s="47">
        <f>(SUMPRODUCT(--(AN$9=Quarterly_kt!$B$9:AO$9),Quarterly_kt!$B82:AO82)/INDEX(Fuel_Properties!$B$31:$IV$42,MATCH("D_Jet/Kero",Fuel_Properties!$B$31:$B$42,0),MATCH(YEAR(AN$9),Fuel_Properties!$B$31:$EI$31,0)))/158.987295</f>
        <v>0.31050593533624282</v>
      </c>
      <c r="AO82" s="47">
        <f>(SUMPRODUCT(--(AO$9=Quarterly_kt!$B$9:AP$9),Quarterly_kt!$B82:AP82)/INDEX(Fuel_Properties!$B$31:$IV$42,MATCH("D_Jet/Kero",Fuel_Properties!$B$31:$B$42,0),MATCH(YEAR(AO$9),Fuel_Properties!$B$31:$EI$31,0)))/158.987295</f>
        <v>0.37739656773104935</v>
      </c>
      <c r="AP82" s="47">
        <f>(SUMPRODUCT(--(AP$9=Quarterly_kt!$B$9:AQ$9),Quarterly_kt!$B82:AQ82)/INDEX(Fuel_Properties!$B$31:$IV$42,MATCH("D_Jet/Kero",Fuel_Properties!$B$31:$B$42,0),MATCH(YEAR(AP$9),Fuel_Properties!$B$31:$EI$31,0)))/158.987295</f>
        <v>0.395291633882147</v>
      </c>
      <c r="AQ82" s="47">
        <f>(SUMPRODUCT(--(AQ$9=Quarterly_kt!$B$9:AR$9),Quarterly_kt!$B82:AR82)/INDEX(Fuel_Properties!$B$31:$IV$42,MATCH("D_Jet/Kero",Fuel_Properties!$B$31:$B$42,0),MATCH(YEAR(AQ$9),Fuel_Properties!$B$31:$EI$31,0)))/158.987295</f>
        <v>0.41505621557625438</v>
      </c>
      <c r="AR82" s="47">
        <f>(SUMPRODUCT(--(AR$9=Quarterly_kt!$B$9:AS$9),Quarterly_kt!$B82:AS82)/INDEX(Fuel_Properties!$B$31:$IV$42,MATCH("D_Jet/Kero",Fuel_Properties!$B$31:$B$42,0),MATCH(YEAR(AR$9),Fuel_Properties!$B$31:$EI$31,0)))/158.987295</f>
        <v>0.34364230616848773</v>
      </c>
      <c r="AS82" s="47">
        <f>(SUMPRODUCT(--(AS$9=Quarterly_kt!$B$9:AT$9),Quarterly_kt!$B82:AT82)/INDEX(Fuel_Properties!$B$31:$IV$42,MATCH("D_Jet/Kero",Fuel_Properties!$B$31:$B$42,0),MATCH(YEAR(AS$9),Fuel_Properties!$B$31:$EI$31,0)))/158.987295</f>
        <v>0.3988247013913942</v>
      </c>
      <c r="AT82" s="47">
        <f>(SUMPRODUCT(--(AT$9=Quarterly_kt!$B$9:AU$9),Quarterly_kt!$B82:AU82)/INDEX(Fuel_Properties!$B$31:$IV$42,MATCH("D_Jet/Kero",Fuel_Properties!$B$31:$B$42,0),MATCH(YEAR(AT$9),Fuel_Properties!$B$31:$EI$31,0)))/158.987295</f>
        <v>0.42791309577246123</v>
      </c>
      <c r="AU82" s="47">
        <f>(SUMPRODUCT(--(AU$9=Quarterly_kt!$B$9:AV$9),Quarterly_kt!$B82:AV82)/INDEX(Fuel_Properties!$B$31:$IV$42,MATCH("D_Jet/Kero",Fuel_Properties!$B$31:$B$42,0),MATCH(YEAR(AU$9),Fuel_Properties!$B$31:$EI$31,0)))/158.987295</f>
        <v>0.33683758645897338</v>
      </c>
      <c r="AV82" s="47">
        <f>(SUMPRODUCT(--(AV$9=Quarterly_kt!$B$9:AW$9),Quarterly_kt!$B82:AW82)/INDEX(Fuel_Properties!$B$31:$IV$42,MATCH("D_Jet/Kero",Fuel_Properties!$B$31:$B$42,0),MATCH(YEAR(AV$9),Fuel_Properties!$B$31:$EI$31,0)))/158.987295</f>
        <v>0.42999649656827293</v>
      </c>
      <c r="AW82" s="47">
        <f>(SUMPRODUCT(--(AW$9=Quarterly_kt!$B$9:AX$9),Quarterly_kt!$B82:AX82)/INDEX(Fuel_Properties!$B$31:$IV$42,MATCH("D_Jet/Kero",Fuel_Properties!$B$31:$B$42,0),MATCH(YEAR(AW$9),Fuel_Properties!$B$31:$EI$31,0)))/158.987295</f>
        <v>0.46068506950733984</v>
      </c>
      <c r="AX82" s="47">
        <f>(SUMPRODUCT(--(AX$9=Quarterly_kt!$B$9:AY$9),Quarterly_kt!$B82:AY82)/INDEX(Fuel_Properties!$B$31:$IV$42,MATCH("D_Jet/Kero",Fuel_Properties!$B$31:$B$42,0),MATCH(YEAR(AX$9),Fuel_Properties!$B$31:$EI$31,0)))/158.987295</f>
        <v>0.4784613105179919</v>
      </c>
      <c r="AY82" s="47">
        <f>(SUMPRODUCT(--(AY$9=Quarterly_kt!$B$9:AZ$9),Quarterly_kt!$B82:AZ82)/INDEX(Fuel_Properties!$B$31:$IV$42,MATCH("D_Jet/Kero",Fuel_Properties!$B$31:$B$42,0),MATCH(YEAR(AY$9),Fuel_Properties!$B$31:$EI$31,0)))/158.987295</f>
        <v>0.44122943317839086</v>
      </c>
      <c r="AZ82" s="47">
        <f>(SUMPRODUCT(--(AZ$9=Quarterly_kt!$B$9:BA$9),Quarterly_kt!$B82:BA82)/INDEX(Fuel_Properties!$B$31:$IV$42,MATCH("D_Jet/Kero",Fuel_Properties!$B$31:$B$42,0),MATCH(YEAR(AZ$9),Fuel_Properties!$B$31:$EI$31,0)))/158.987295</f>
        <v>0.5534637391672137</v>
      </c>
      <c r="BA82" s="47">
        <f>(SUMPRODUCT(--(BA$9=Quarterly_kt!$B$9:BB$9),Quarterly_kt!$B82:BB82)/INDEX(Fuel_Properties!$B$31:$IV$42,MATCH("D_Jet/Kero",Fuel_Properties!$B$31:$B$42,0),MATCH(YEAR(BA$9),Fuel_Properties!$B$31:$EI$31,0)))/158.987295</f>
        <v>0.6370532646326329</v>
      </c>
      <c r="BB82" s="47">
        <f>(SUMPRODUCT(--(BB$9=Quarterly_kt!$B$9:BC$9),Quarterly_kt!$B82:BC82)/INDEX(Fuel_Properties!$B$31:$IV$42,MATCH("D_Jet/Kero",Fuel_Properties!$B$31:$B$42,0),MATCH(YEAR(BB$9),Fuel_Properties!$B$31:$EI$31,0)))/158.987295</f>
        <v>0.64524427764734504</v>
      </c>
      <c r="BC82" s="47">
        <f>(SUMPRODUCT(--(BC$9=Quarterly_kt!$B$9:BD$9),Quarterly_kt!$B82:BD82)/INDEX(Fuel_Properties!$B$31:$IV$42,MATCH("D_Jet/Kero",Fuel_Properties!$B$31:$B$42,0),MATCH(YEAR(BC$9),Fuel_Properties!$B$31:$EI$31,0)))/158.987295</f>
        <v>0.70516383513601355</v>
      </c>
      <c r="BD82" s="47">
        <f>(SUMPRODUCT(--(BD$9=Quarterly_kt!$B$9:BE$9),Quarterly_kt!$B82:BE82)/INDEX(Fuel_Properties!$B$31:$IV$42,MATCH("D_Jet/Kero",Fuel_Properties!$B$31:$B$42,0),MATCH(YEAR(BD$9),Fuel_Properties!$B$31:$EI$31,0)))/158.987295</f>
        <v>0.79392621504882832</v>
      </c>
      <c r="BE82" s="47">
        <f>(SUMPRODUCT(--(BE$9=Quarterly_kt!$B$9:BF$9),Quarterly_kt!$B82:BF82)/INDEX(Fuel_Properties!$B$31:$IV$42,MATCH("D_Jet/Kero",Fuel_Properties!$B$31:$B$42,0),MATCH(YEAR(BE$9),Fuel_Properties!$B$31:$EI$31,0)))/158.987295</f>
        <v>0.80462839936495623</v>
      </c>
      <c r="BF82" s="47">
        <f>(SUMPRODUCT(--(BF$9=Quarterly_kt!$B$9:BG$9),Quarterly_kt!$B82:BG82)/INDEX(Fuel_Properties!$B$31:$IV$42,MATCH("D_Jet/Kero",Fuel_Properties!$B$31:$B$42,0),MATCH(YEAR(BF$9),Fuel_Properties!$B$31:$EI$31,0)))/158.987295</f>
        <v>0.75429406987222747</v>
      </c>
      <c r="BG82" s="47">
        <f>(SUMPRODUCT(--(BG$9=Quarterly_kt!$B$9:BH$9),Quarterly_kt!$B82:BH82)/INDEX(Fuel_Properties!$B$31:$IV$42,MATCH("D_Jet/Kero",Fuel_Properties!$B$31:$B$42,0),MATCH(YEAR(BG$9),Fuel_Properties!$B$31:$EI$31,0)))/158.987295</f>
        <v>0.80815354519817384</v>
      </c>
      <c r="BH82" s="47">
        <f>(SUMPRODUCT(--(BH$9=Quarterly_kt!$B$9:BI$9),Quarterly_kt!$B82:BI82)/INDEX(Fuel_Properties!$B$31:$IV$42,MATCH("D_Jet/Kero",Fuel_Properties!$B$31:$B$42,0),MATCH(YEAR(BH$9),Fuel_Properties!$B$31:$EI$31,0)))/158.987295</f>
        <v>0.76389514122022673</v>
      </c>
      <c r="BI82" s="47">
        <f>(SUMPRODUCT(--(BI$9=Quarterly_kt!$B$9:BJ$9),Quarterly_kt!$B82:BJ82)/INDEX(Fuel_Properties!$B$31:$IV$42,MATCH("D_Jet/Kero",Fuel_Properties!$B$31:$B$42,0),MATCH(YEAR(BI$9),Fuel_Properties!$B$31:$EI$31,0)))/158.987295</f>
        <v>0.6890907544717475</v>
      </c>
      <c r="BJ82" s="47">
        <f>(SUMPRODUCT(--(BJ$9=Quarterly_kt!$B$9:BK$9),Quarterly_kt!$B82:BK82)/INDEX(Fuel_Properties!$B$31:$IV$42,MATCH("D_Jet/Kero",Fuel_Properties!$B$31:$B$42,0),MATCH(YEAR(BJ$9),Fuel_Properties!$B$31:$EI$31,0)))/158.987295</f>
        <v>0.57849623542107309</v>
      </c>
      <c r="BK82" s="47">
        <f>(SUMPRODUCT(--(BK$9=Quarterly_kt!$B$9:BL$9),Quarterly_kt!$B82:BL82)/INDEX(Fuel_Properties!$B$31:$IV$42,MATCH("D_Jet/Kero",Fuel_Properties!$B$31:$B$42,0),MATCH(YEAR(BK$9),Fuel_Properties!$B$31:$EI$31,0)))/158.987295</f>
        <v>0.72176766809426973</v>
      </c>
      <c r="BL82" s="47">
        <f>(SUMPRODUCT(--(BL$9=Quarterly_kt!$B$9:BM$9),Quarterly_kt!$B82:BM82)/INDEX(Fuel_Properties!$B$31:$IV$42,MATCH("D_Jet/Kero",Fuel_Properties!$B$31:$B$42,0),MATCH(YEAR(BL$9),Fuel_Properties!$B$31:$EI$31,0)))/158.987295</f>
        <v>0.66765469913537301</v>
      </c>
      <c r="BM82" s="47">
        <f>(SUMPRODUCT(--(BM$9=Quarterly_kt!$B$9:BN$9),Quarterly_kt!$B82:BN82)/INDEX(Fuel_Properties!$B$31:$IV$42,MATCH("D_Jet/Kero",Fuel_Properties!$B$31:$B$42,0),MATCH(YEAR(BM$9),Fuel_Properties!$B$31:$EI$31,0)))/158.987295</f>
        <v>0.7441860112583274</v>
      </c>
      <c r="BN82" s="47">
        <f>(SUMPRODUCT(--(BN$9=Quarterly_kt!$B$9:BO$9),Quarterly_kt!$B82:BO82)/INDEX(Fuel_Properties!$B$31:$IV$42,MATCH("D_Jet/Kero",Fuel_Properties!$B$31:$B$42,0),MATCH(YEAR(BN$9),Fuel_Properties!$B$31:$EI$31,0)))/158.987295</f>
        <v>0.88321242265083366</v>
      </c>
      <c r="BO82" s="47">
        <f>(SUMPRODUCT(--(BO$9=Quarterly_kt!$B$9:BP$9),Quarterly_kt!$B82:BP82)/INDEX(Fuel_Properties!$B$31:$IV$42,MATCH("D_Jet/Kero",Fuel_Properties!$B$31:$B$42,0),MATCH(YEAR(BO$9),Fuel_Properties!$B$31:$EI$31,0)))/158.987295</f>
        <v>0.82596460485440637</v>
      </c>
      <c r="BP82" s="47">
        <f>(SUMPRODUCT(--(BP$9=Quarterly_kt!$B$9:BQ$9),Quarterly_kt!$B82:BQ82)/INDEX(Fuel_Properties!$B$31:$IV$42,MATCH("D_Jet/Kero",Fuel_Properties!$B$31:$B$42,0),MATCH(YEAR(BP$9),Fuel_Properties!$B$31:$EI$31,0)))/158.987295</f>
        <v>0.71963137960628043</v>
      </c>
      <c r="BQ82" s="47">
        <f>(SUMPRODUCT(--(BQ$9=Quarterly_kt!$B$9:BR$9),Quarterly_kt!$B82:BR82)/INDEX(Fuel_Properties!$B$31:$IV$42,MATCH("D_Jet/Kero",Fuel_Properties!$B$31:$B$42,0),MATCH(YEAR(BQ$9),Fuel_Properties!$B$31:$EI$31,0)))/158.987295</f>
        <v>0.89543226415721389</v>
      </c>
      <c r="BR82" s="47">
        <f>(SUMPRODUCT(--(BR$9=Quarterly_kt!$B$9:BS$9),Quarterly_kt!$B82:BS82)/INDEX(Fuel_Properties!$B$31:$IV$42,MATCH("D_Jet/Kero",Fuel_Properties!$B$31:$B$42,0),MATCH(YEAR(BR$9),Fuel_Properties!$B$31:$EI$31,0)))/158.987295</f>
        <v>0.79541865801336165</v>
      </c>
      <c r="BS82" s="47">
        <f>(SUMPRODUCT(--(BS$9=Quarterly_kt!$B$9:BT$9),Quarterly_kt!$B82:BT82)/INDEX(Fuel_Properties!$B$31:$IV$42,MATCH("D_Jet/Kero",Fuel_Properties!$B$31:$B$42,0),MATCH(YEAR(BS$9),Fuel_Properties!$B$31:$EI$31,0)))/158.987295</f>
        <v>0.7535394840114612</v>
      </c>
      <c r="BT82" s="47">
        <f>(SUMPRODUCT(--(BT$9=Quarterly_kt!$B$9:BU$9),Quarterly_kt!$B82:BU82)/INDEX(Fuel_Properties!$B$31:$IV$42,MATCH("D_Jet/Kero",Fuel_Properties!$B$31:$B$42,0),MATCH(YEAR(BT$9),Fuel_Properties!$B$31:$EI$31,0)))/158.987295</f>
        <v>0.8163661796816104</v>
      </c>
      <c r="BU82" s="47">
        <f>(SUMPRODUCT(--(BU$9=Quarterly_kt!$B$9:BV$9),Quarterly_kt!$B82:BV82)/INDEX(Fuel_Properties!$B$31:$IV$42,MATCH("D_Jet/Kero",Fuel_Properties!$B$31:$B$42,0),MATCH(YEAR(BU$9),Fuel_Properties!$B$31:$EI$31,0)))/158.987295</f>
        <v>0.86448993684749276</v>
      </c>
      <c r="BV82" s="47">
        <f>(SUMPRODUCT(--(BV$9=Quarterly_kt!$B$9:BW$9),Quarterly_kt!$B82:BW82)/INDEX(Fuel_Properties!$B$31:$IV$42,MATCH("D_Jet/Kero",Fuel_Properties!$B$31:$B$42,0),MATCH(YEAR(BV$9),Fuel_Properties!$B$31:$EI$31,0)))/158.987295</f>
        <v>0.77162109542696511</v>
      </c>
      <c r="BW82" s="47">
        <f>(SUMPRODUCT(--(BW$9=Quarterly_kt!$B$9:BX$9),Quarterly_kt!$B82:BX82)/INDEX(Fuel_Properties!$B$31:$IV$42,MATCH("D_Jet/Kero",Fuel_Properties!$B$31:$B$42,0),MATCH(YEAR(BW$9),Fuel_Properties!$B$31:$EI$31,0)))/158.987295</f>
        <v>0.71852235759642358</v>
      </c>
      <c r="BX82" s="47">
        <f>(SUMPRODUCT(--(BX$9=Quarterly_kt!$B$9:BY$9),Quarterly_kt!$B82:BY82)/INDEX(Fuel_Properties!$B$31:$IV$42,MATCH("D_Jet/Kero",Fuel_Properties!$B$31:$B$42,0),MATCH(YEAR(BX$9),Fuel_Properties!$B$31:$EI$31,0)))/158.987295</f>
        <v>0.83965012666157257</v>
      </c>
      <c r="BY82" s="47">
        <f>(SUMPRODUCT(--(BY$9=Quarterly_kt!$B$9:BZ$9),Quarterly_kt!$B82:BZ82)/INDEX(Fuel_Properties!$B$31:$IV$42,MATCH("D_Jet/Kero",Fuel_Properties!$B$31:$B$42,0),MATCH(YEAR(BY$9),Fuel_Properties!$B$31:$EI$31,0)))/158.987295</f>
        <v>0.84563655420857031</v>
      </c>
      <c r="BZ82" s="47">
        <f>(SUMPRODUCT(--(BZ$9=Quarterly_kt!$B$9:CA$9),Quarterly_kt!$B82:CA82)/INDEX(Fuel_Properties!$B$31:$IV$42,MATCH("D_Jet/Kero",Fuel_Properties!$B$31:$B$42,0),MATCH(YEAR(BZ$9),Fuel_Properties!$B$31:$EI$31,0)))/158.987295</f>
        <v>0.85516424192119822</v>
      </c>
      <c r="CA82" s="47">
        <f>(SUMPRODUCT(--(CA$9=Quarterly_kt!$B$9:CB$9),Quarterly_kt!$B82:CB82)/INDEX(Fuel_Properties!$B$31:$IV$42,MATCH("D_Jet/Kero",Fuel_Properties!$B$31:$B$42,0),MATCH(YEAR(CA$9),Fuel_Properties!$B$31:$EI$31,0)))/158.987295</f>
        <v>0.80558583027402619</v>
      </c>
      <c r="CB82" s="47">
        <f>(SUMPRODUCT(--(CB$9=Quarterly_kt!$B$9:CC$9),Quarterly_kt!$B82:CC82)/INDEX(Fuel_Properties!$B$31:$IV$42,MATCH("D_Jet/Kero",Fuel_Properties!$B$31:$B$42,0),MATCH(YEAR(CB$9),Fuel_Properties!$B$31:$EI$31,0)))/158.987295</f>
        <v>0.67688787671706985</v>
      </c>
      <c r="CC82" s="47">
        <f>(SUMPRODUCT(--(CC$9=Quarterly_kt!$B$9:CD$9),Quarterly_kt!$B82:CD82)/INDEX(Fuel_Properties!$B$31:$IV$42,MATCH("D_Jet/Kero",Fuel_Properties!$B$31:$B$42,0),MATCH(YEAR(CC$9),Fuel_Properties!$B$31:$EI$31,0)))/158.987295</f>
        <v>0.8872714113808845</v>
      </c>
      <c r="CD82" s="47">
        <f>(SUMPRODUCT(--(CD$9=Quarterly_kt!$B$9:CE$9),Quarterly_kt!$B82:CE82)/INDEX(Fuel_Properties!$B$31:$IV$42,MATCH("D_Jet/Kero",Fuel_Properties!$B$31:$B$42,0),MATCH(YEAR(CD$9),Fuel_Properties!$B$31:$EI$31,0)))/158.987295</f>
        <v>0.68146415525797088</v>
      </c>
      <c r="CE82" s="47">
        <f>(SUMPRODUCT(--(CE$9=Quarterly_kt!$B$9:CF$9),Quarterly_kt!$B82:CF82)/INDEX(Fuel_Properties!$B$31:$IV$42,MATCH("D_Jet/Kero",Fuel_Properties!$B$31:$B$42,0),MATCH(YEAR(CE$9),Fuel_Properties!$B$31:$EI$31,0)))/158.987295</f>
        <v>0.6907125465497066</v>
      </c>
      <c r="CF82" s="47">
        <f>(SUMPRODUCT(--(CF$9=Quarterly_kt!$B$9:CG$9),Quarterly_kt!$B82:CG82)/INDEX(Fuel_Properties!$B$31:$IV$42,MATCH("D_Jet/Kero",Fuel_Properties!$B$31:$B$42,0),MATCH(YEAR(CF$9),Fuel_Properties!$B$31:$EI$31,0)))/158.987295</f>
        <v>0.86628179354179335</v>
      </c>
      <c r="CG82" s="47">
        <f>(SUMPRODUCT(--(CG$9=Quarterly_kt!$B$9:CH$9),Quarterly_kt!$B82:CH82)/INDEX(Fuel_Properties!$B$31:$IV$42,MATCH("D_Jet/Kero",Fuel_Properties!$B$31:$B$42,0),MATCH(YEAR(CG$9),Fuel_Properties!$B$31:$EI$31,0)))/158.987295</f>
        <v>0.97200592476142145</v>
      </c>
      <c r="CH82" s="47">
        <f>(SUMPRODUCT(--(CH$9=Quarterly_kt!$B$9:CI$9),Quarterly_kt!$B82:CI82)/INDEX(Fuel_Properties!$B$31:$IV$42,MATCH("D_Jet/Kero",Fuel_Properties!$B$31:$B$42,0),MATCH(YEAR(CH$9),Fuel_Properties!$B$31:$EI$31,0)))/158.987295</f>
        <v>0.95312881994364163</v>
      </c>
      <c r="CI82" s="47">
        <f>(SUMPRODUCT(--(CI$9=Quarterly_kt!$B$9:CJ$9),Quarterly_kt!$B82:CJ82)/INDEX(Fuel_Properties!$B$31:$IV$42,MATCH("D_Jet/Kero",Fuel_Properties!$B$31:$B$42,0),MATCH(YEAR(CI$9),Fuel_Properties!$B$31:$EI$31,0)))/158.987295</f>
        <v>0.96172373546578083</v>
      </c>
      <c r="CJ82" s="47">
        <f>(SUMPRODUCT(--(CJ$9=Quarterly_kt!$B$9:CK$9),Quarterly_kt!$B82:CK82)/INDEX(Fuel_Properties!$B$31:$IV$42,MATCH("D_Jet/Kero",Fuel_Properties!$B$31:$B$42,0),MATCH(YEAR(CJ$9),Fuel_Properties!$B$31:$EI$31,0)))/158.987295</f>
        <v>1.088116305102816</v>
      </c>
      <c r="CK82" s="47">
        <f>(SUMPRODUCT(--(CK$9=Quarterly_kt!$B$9:CL$9),Quarterly_kt!$B82:CL82)/INDEX(Fuel_Properties!$B$31:$IV$42,MATCH("D_Jet/Kero",Fuel_Properties!$B$31:$B$42,0),MATCH(YEAR(CK$9),Fuel_Properties!$B$31:$EI$31,0)))/158.987295</f>
        <v>0.9985005116082184</v>
      </c>
      <c r="CL82" s="47">
        <f>(SUMPRODUCT(--(CL$9=Quarterly_kt!$B$9:CM$9),Quarterly_kt!$B82:CM82)/INDEX(Fuel_Properties!$B$31:$IV$42,MATCH("D_Jet/Kero",Fuel_Properties!$B$31:$B$42,0),MATCH(YEAR(CL$9),Fuel_Properties!$B$31:$EI$31,0)))/158.987295</f>
        <v>1.0005593064007139</v>
      </c>
      <c r="CM82" s="47">
        <f>(SUMPRODUCT(--(CM$9=Quarterly_kt!$B$9:CN$9),Quarterly_kt!$B82:CN82)/INDEX(Fuel_Properties!$B$31:$IV$42,MATCH("D_Jet/Kero",Fuel_Properties!$B$31:$B$42,0),MATCH(YEAR(CM$9),Fuel_Properties!$B$31:$EI$31,0)))/158.987295</f>
        <v>0.97269882922885731</v>
      </c>
      <c r="CN82" s="47">
        <f>(SUMPRODUCT(--(CN$9=Quarterly_kt!$B$9:CO$9),Quarterly_kt!$B82:CO82)/INDEX(Fuel_Properties!$B$31:$IV$42,MATCH("D_Jet/Kero",Fuel_Properties!$B$31:$B$42,0),MATCH(YEAR(CN$9),Fuel_Properties!$B$31:$EI$31,0)))/158.987295</f>
        <v>0.99268552262968768</v>
      </c>
      <c r="CO82" s="47">
        <f>(SUMPRODUCT(--(CO$9=Quarterly_kt!$B$9:CP$9),Quarterly_kt!$B82:CP82)/INDEX(Fuel_Properties!$B$31:$IV$42,MATCH("D_Jet/Kero",Fuel_Properties!$B$31:$B$42,0),MATCH(YEAR(CO$9),Fuel_Properties!$B$31:$EI$31,0)))/158.987295</f>
        <v>1.0774366388729568</v>
      </c>
      <c r="CP82" s="47">
        <f>(SUMPRODUCT(--(CP$9=Quarterly_kt!$B$9:CQ$9),Quarterly_kt!$B82:CQ82)/INDEX(Fuel_Properties!$B$31:$IV$42,MATCH("D_Jet/Kero",Fuel_Properties!$B$31:$B$42,0),MATCH(YEAR(CP$9),Fuel_Properties!$B$31:$EI$31,0)))/158.987295</f>
        <v>0.81448887696369832</v>
      </c>
      <c r="CQ82" s="47">
        <f>(SUMPRODUCT(--(CQ$9=Quarterly_kt!$B$9:CR$9),Quarterly_kt!$B82:CR82)/INDEX(Fuel_Properties!$B$31:$IV$42,MATCH("D_Jet/Kero",Fuel_Properties!$B$31:$B$42,0),MATCH(YEAR(CQ$9),Fuel_Properties!$B$31:$EI$31,0)))/158.987295</f>
        <v>1.0340831675542848</v>
      </c>
      <c r="CR82" s="47">
        <f>(SUMPRODUCT(--(CR$9=Quarterly_kt!$B$9:CS$9),Quarterly_kt!$B82:CS82)/INDEX(Fuel_Properties!$B$31:$IV$42,MATCH("D_Jet/Kero",Fuel_Properties!$B$31:$B$42,0),MATCH(YEAR(CR$9),Fuel_Properties!$B$31:$EI$31,0)))/158.987295</f>
        <v>1.078205521692561</v>
      </c>
      <c r="CS82" s="47">
        <f>(SUMPRODUCT(--(CS$9=Quarterly_kt!$B$9:CT$9),Quarterly_kt!$B82:CT82)/INDEX(Fuel_Properties!$B$31:$IV$42,MATCH("D_Jet/Kero",Fuel_Properties!$B$31:$B$42,0),MATCH(YEAR(CS$9),Fuel_Properties!$B$31:$EI$31,0)))/158.987295</f>
        <v>1.1447676501467816</v>
      </c>
      <c r="CT82" s="47">
        <f>(SUMPRODUCT(--(CT$9=Quarterly_kt!$B$9:CU$9),Quarterly_kt!$B82:CU82)/INDEX(Fuel_Properties!$B$31:$IV$42,MATCH("D_Jet/Kero",Fuel_Properties!$B$31:$B$42,0),MATCH(YEAR(CT$9),Fuel_Properties!$B$31:$EI$31,0)))/158.987295</f>
        <v>1.1571668210252586</v>
      </c>
      <c r="CU82" s="47">
        <f>(SUMPRODUCT(--(CU$9=Quarterly_kt!$B$9:CV$9),Quarterly_kt!$B82:CV82)/INDEX(Fuel_Properties!$B$31:$IV$42,MATCH("D_Jet/Kero",Fuel_Properties!$B$31:$B$42,0),MATCH(YEAR(CU$9),Fuel_Properties!$B$31:$EI$31,0)))/158.987295</f>
        <v>1.0432993559818036</v>
      </c>
      <c r="CV82" s="47">
        <f>(SUMPRODUCT(--(CV$9=Quarterly_kt!$B$9:CW$9),Quarterly_kt!$B82:CW82)/INDEX(Fuel_Properties!$B$31:$IV$42,MATCH("D_Jet/Kero",Fuel_Properties!$B$31:$B$42,0),MATCH(YEAR(CV$9),Fuel_Properties!$B$31:$EI$31,0)))/158.987295</f>
        <v>1.0737713737054022</v>
      </c>
      <c r="CW82" s="47">
        <f>(SUMPRODUCT(--(CW$9=Quarterly_kt!$B$9:CX$9),Quarterly_kt!$B82:CX82)/INDEX(Fuel_Properties!$B$31:$IV$42,MATCH("D_Jet/Kero",Fuel_Properties!$B$31:$B$42,0),MATCH(YEAR(CW$9),Fuel_Properties!$B$31:$EI$31,0)))/158.987295</f>
        <v>1.1284544660936389</v>
      </c>
      <c r="CX82" s="47">
        <f>(SUMPRODUCT(--(CX$9=Quarterly_kt!$B$9:CY$9),Quarterly_kt!$B82:CY82)/INDEX(Fuel_Properties!$B$31:$IV$42,MATCH("D_Jet/Kero",Fuel_Properties!$B$31:$B$42,0),MATCH(YEAR(CX$9),Fuel_Properties!$B$31:$EI$31,0)))/158.987295</f>
        <v>1.1479774840718251</v>
      </c>
      <c r="CY82" s="47">
        <f>(SUMPRODUCT(--(CY$9=Quarterly_kt!$B$9:CZ$9),Quarterly_kt!$B82:CZ82)/INDEX(Fuel_Properties!$B$31:$IV$42,MATCH("D_Jet/Kero",Fuel_Properties!$B$31:$B$42,0),MATCH(YEAR(CY$9),Fuel_Properties!$B$31:$EI$31,0)))/158.987295</f>
        <v>1.0914228382347224</v>
      </c>
      <c r="CZ82" s="47">
        <f>(SUMPRODUCT(--(CZ$9=Quarterly_kt!$B$9:DA$9),Quarterly_kt!$B82:DA82)/INDEX(Fuel_Properties!$B$31:$IV$42,MATCH("D_Jet/Kero",Fuel_Properties!$B$31:$B$42,0),MATCH(YEAR(CZ$9),Fuel_Properties!$B$31:$EI$31,0)))/158.987295</f>
        <v>1.1163720288231271</v>
      </c>
      <c r="DA82" s="47">
        <f>(SUMPRODUCT(--(DA$9=Quarterly_kt!$B$9:DB$9),Quarterly_kt!$B82:DB82)/INDEX(Fuel_Properties!$B$31:$IV$42,MATCH("D_Jet/Kero",Fuel_Properties!$B$31:$B$42,0),MATCH(YEAR(DA$9),Fuel_Properties!$B$31:$EI$31,0)))/158.987295</f>
        <v>1.221196395335052</v>
      </c>
      <c r="DB82" s="47">
        <f>(SUMPRODUCT(--(DB$9=Quarterly_kt!$B$9:DC$9),Quarterly_kt!$B82:DC82)/INDEX(Fuel_Properties!$B$31:$IV$42,MATCH("D_Jet/Kero",Fuel_Properties!$B$31:$B$42,0),MATCH(YEAR(DB$9),Fuel_Properties!$B$31:$EI$31,0)))/158.987295</f>
        <v>1.185028384396855</v>
      </c>
      <c r="DC82" s="47">
        <f>(SUMPRODUCT(--(DC$9=Quarterly_kt!$B$9:DD$9),Quarterly_kt!$B82:DD82)/INDEX(Fuel_Properties!$B$31:$IV$42,MATCH("D_Jet/Kero",Fuel_Properties!$B$31:$B$42,0),MATCH(YEAR(DC$9),Fuel_Properties!$B$31:$EI$31,0)))/158.987295</f>
        <v>1.0803927746182354</v>
      </c>
      <c r="DD82" s="47">
        <f>(SUMPRODUCT(--(DD$9=Quarterly_kt!$B$9:DE$9),Quarterly_kt!$B82:DE82)/INDEX(Fuel_Properties!$B$31:$IV$42,MATCH("D_Jet/Kero",Fuel_Properties!$B$31:$B$42,0),MATCH(YEAR(DD$9),Fuel_Properties!$B$31:$EI$31,0)))/158.987295</f>
        <v>1.0588510689733319</v>
      </c>
      <c r="DE82" s="47">
        <f>(SUMPRODUCT(--(DE$9=Quarterly_kt!$B$9:DF$9),Quarterly_kt!$B82:DF82)/INDEX(Fuel_Properties!$B$31:$IV$42,MATCH("D_Jet/Kero",Fuel_Properties!$B$31:$B$42,0),MATCH(YEAR(DE$9),Fuel_Properties!$B$31:$EI$31,0)))/158.987295</f>
        <v>1.1261190521541318</v>
      </c>
      <c r="DF82" s="47">
        <f>(SUMPRODUCT(--(DF$9=Quarterly_kt!$B$9:DG$9),Quarterly_kt!$B82:DG82)/INDEX(Fuel_Properties!$B$31:$IV$42,MATCH("D_Jet/Kero",Fuel_Properties!$B$31:$B$42,0),MATCH(YEAR(DF$9),Fuel_Properties!$B$31:$EI$31,0)))/158.987295</f>
        <v>1.202496686350782</v>
      </c>
      <c r="DG82" s="47">
        <f>(SUMPRODUCT(--(DG$9=Quarterly_kt!$B$9:DH$9),Quarterly_kt!$B82:DH82)/INDEX(Fuel_Properties!$B$31:$IV$42,MATCH("D_Jet/Kero",Fuel_Properties!$B$31:$B$42,0),MATCH(YEAR(DG$9),Fuel_Properties!$B$31:$EI$31,0)))/158.987295</f>
        <v>1.1895809492522909</v>
      </c>
      <c r="DH82" s="47">
        <f>(SUMPRODUCT(--(DH$9=Quarterly_kt!$B$9:DI$9),Quarterly_kt!$B82:DI82)/INDEX(Fuel_Properties!$B$31:$IV$42,MATCH("D_Jet/Kero",Fuel_Properties!$B$31:$B$42,0),MATCH(YEAR(DH$9),Fuel_Properties!$B$31:$EI$31,0)))/158.987295</f>
        <v>1.1973523490486508</v>
      </c>
      <c r="DI82" s="47">
        <f>(SUMPRODUCT(--(DI$9=Quarterly_kt!$B$9:DJ$9),Quarterly_kt!$B82:DJ82)/INDEX(Fuel_Properties!$B$31:$IV$42,MATCH("D_Jet/Kero",Fuel_Properties!$B$31:$B$42,0),MATCH(YEAR(DI$9),Fuel_Properties!$B$31:$EI$31,0)))/158.987295</f>
        <v>1.2328372976647242</v>
      </c>
      <c r="DJ82" s="47">
        <f>(SUMPRODUCT(--(DJ$9=Quarterly_kt!$B$9:DK$9),Quarterly_kt!$B82:DK82)/INDEX(Fuel_Properties!$B$31:$IV$42,MATCH("D_Jet/Kero",Fuel_Properties!$B$31:$B$42,0),MATCH(YEAR(DJ$9),Fuel_Properties!$B$31:$EI$31,0)))/158.987295</f>
        <v>1.3340407641797378</v>
      </c>
      <c r="DK82" s="47">
        <f>(SUMPRODUCT(--(DK$9=Quarterly_kt!$B$9:DL$9),Quarterly_kt!$B82:DL82)/INDEX(Fuel_Properties!$B$31:$IV$42,MATCH("D_Jet/Kero",Fuel_Properties!$B$31:$B$42,0),MATCH(YEAR(DK$9),Fuel_Properties!$B$31:$EI$31,0)))/158.987295</f>
        <v>1.1440423302167109</v>
      </c>
      <c r="DL82" s="47">
        <f>(SUMPRODUCT(--(DL$9=Quarterly_kt!$B$9:DM$9),Quarterly_kt!$B82:DM82)/INDEX(Fuel_Properties!$B$31:$IV$42,MATCH("D_Jet/Kero",Fuel_Properties!$B$31:$B$42,0),MATCH(YEAR(DL$9),Fuel_Properties!$B$31:$EI$31,0)))/158.987295</f>
        <v>1.0571386986823177</v>
      </c>
      <c r="DM82" s="47">
        <f>(SUMPRODUCT(--(DM$9=Quarterly_kt!$B$9:DN$9),Quarterly_kt!$B82:DN82)/INDEX(Fuel_Properties!$B$31:$IV$42,MATCH("D_Jet/Kero",Fuel_Properties!$B$31:$B$42,0),MATCH(YEAR(DM$9),Fuel_Properties!$B$31:$EI$31,0)))/158.987295</f>
        <v>1.2842005952705959</v>
      </c>
      <c r="DN82" s="47">
        <f>(SUMPRODUCT(--(DN$9=Quarterly_kt!$B$9:DO$9),Quarterly_kt!$B82:DO82)/INDEX(Fuel_Properties!$B$31:$IV$42,MATCH("D_Jet/Kero",Fuel_Properties!$B$31:$B$42,0),MATCH(YEAR(DN$9),Fuel_Properties!$B$31:$EI$31,0)))/158.987295</f>
        <v>1.1656962056149052</v>
      </c>
      <c r="DO82" s="47">
        <f>(SUMPRODUCT(--(DO$9=Quarterly_kt!$B$9:DP$9),Quarterly_kt!$B82:DP82)/INDEX(Fuel_Properties!$B$31:$IV$42,MATCH("D_Jet/Kero",Fuel_Properties!$B$31:$B$42,0),MATCH(YEAR(DO$9),Fuel_Properties!$B$31:$EI$31,0)))/158.987295</f>
        <v>1.1238092331186968</v>
      </c>
      <c r="DP82" s="47">
        <f>(SUMPRODUCT(--(DP$9=Quarterly_kt!$B$9:DQ$9),Quarterly_kt!$B82:DQ82)/INDEX(Fuel_Properties!$B$31:$IV$42,MATCH("D_Jet/Kero",Fuel_Properties!$B$31:$B$42,0),MATCH(YEAR(DP$9),Fuel_Properties!$B$31:$EI$31,0)))/158.987295</f>
        <v>1.2643196342225911</v>
      </c>
      <c r="DQ82" s="47">
        <f>(SUMPRODUCT(--(DQ$9=Quarterly_kt!$B$9:DR$9),Quarterly_kt!$B82:DR82)/INDEX(Fuel_Properties!$B$31:$IV$42,MATCH("D_Jet/Kero",Fuel_Properties!$B$31:$B$42,0),MATCH(YEAR(DQ$9),Fuel_Properties!$B$31:$EI$31,0)))/158.987295</f>
        <v>1.4036323700691655</v>
      </c>
      <c r="DR82" s="47">
        <f>(SUMPRODUCT(--(DR$9=Quarterly_kt!$B$9:DS$9),Quarterly_kt!$B82:DS82)/INDEX(Fuel_Properties!$B$31:$IV$42,MATCH("D_Jet/Kero",Fuel_Properties!$B$31:$B$42,0),MATCH(YEAR(DR$9),Fuel_Properties!$B$31:$EI$31,0)))/158.987295</f>
        <v>1.367446991232778</v>
      </c>
      <c r="DS82" s="47">
        <f>(SUMPRODUCT(--(DS$9=Quarterly_kt!$B$9:DT$9),Quarterly_kt!$B82:DT82)/INDEX(Fuel_Properties!$B$31:$IV$42,MATCH("D_Jet/Kero",Fuel_Properties!$B$31:$B$42,0),MATCH(YEAR(DS$9),Fuel_Properties!$B$31:$EI$31,0)))/158.987295</f>
        <v>1.3186552199241415</v>
      </c>
      <c r="DT82" s="47">
        <f>(SUMPRODUCT(--(DT$9=Quarterly_kt!$B$9:DU$9),Quarterly_kt!$B82:DU82)/INDEX(Fuel_Properties!$B$31:$IV$42,MATCH("D_Jet/Kero",Fuel_Properties!$B$31:$B$42,0),MATCH(YEAR(DT$9),Fuel_Properties!$B$31:$EI$31,0)))/158.987295</f>
        <v>1.3730502865244056</v>
      </c>
      <c r="DU82" s="47">
        <f>(SUMPRODUCT(--(DU$9=Quarterly_kt!$B$9:DV$9),Quarterly_kt!$B82:DV82)/INDEX(Fuel_Properties!$B$31:$IV$42,MATCH("D_Jet/Kero",Fuel_Properties!$B$31:$B$42,0),MATCH(YEAR(DU$9),Fuel_Properties!$B$31:$EI$31,0)))/158.987295</f>
        <v>1.4654066991283698</v>
      </c>
      <c r="DV82" s="47">
        <f>(SUMPRODUCT(--(DV$9=Quarterly_kt!$B$9:DW$9),Quarterly_kt!$B82:DW82)/INDEX(Fuel_Properties!$B$31:$IV$42,MATCH("D_Jet/Kero",Fuel_Properties!$B$31:$B$42,0),MATCH(YEAR(DV$9),Fuel_Properties!$B$31:$EI$31,0)))/158.987295</f>
        <v>1.4836952257295704</v>
      </c>
      <c r="DW82" s="47">
        <f>(SUMPRODUCT(--(DW$9=Quarterly_kt!$B$9:DX$9),Quarterly_kt!$B82:DX82)/INDEX(Fuel_Properties!$B$31:$IV$42,MATCH("D_Jet/Kero",Fuel_Properties!$B$31:$B$42,0),MATCH(YEAR(DW$9),Fuel_Properties!$B$31:$EI$31,0)))/158.987295</f>
        <v>1.3053373315124464</v>
      </c>
      <c r="DX82" s="47">
        <f>(SUMPRODUCT(--(DX$9=Quarterly_kt!$B$9:DY$9),Quarterly_kt!$B82:DY82)/INDEX(Fuel_Properties!$B$31:$IV$42,MATCH("D_Jet/Kero",Fuel_Properties!$B$31:$B$42,0),MATCH(YEAR(DX$9),Fuel_Properties!$B$31:$EI$31,0)))/158.987295</f>
        <v>1.3337179899566574</v>
      </c>
      <c r="DY82" s="47">
        <f>(SUMPRODUCT(--(DY$9=Quarterly_kt!$B$9:DZ$9),Quarterly_kt!$B82:DZ82)/INDEX(Fuel_Properties!$B$31:$IV$42,MATCH("D_Jet/Kero",Fuel_Properties!$B$31:$B$42,0),MATCH(YEAR(DY$9),Fuel_Properties!$B$31:$EI$31,0)))/158.987295</f>
        <v>1.381516993652171</v>
      </c>
      <c r="DZ82" s="47">
        <f>(SUMPRODUCT(--(DZ$9=Quarterly_kt!$B$9:EA$9),Quarterly_kt!$B82:EA82)/INDEX(Fuel_Properties!$B$31:$IV$42,MATCH("D_Jet/Kero",Fuel_Properties!$B$31:$B$42,0),MATCH(YEAR(DZ$9),Fuel_Properties!$B$31:$EI$31,0)))/158.987295</f>
        <v>1.4378160543199903</v>
      </c>
      <c r="EA82" s="47">
        <f>(SUMPRODUCT(--(EA$9=Quarterly_kt!$B$9:EB$9),Quarterly_kt!$B82:EB82)/INDEX(Fuel_Properties!$B$31:$IV$42,MATCH("D_Jet/Kero",Fuel_Properties!$B$31:$B$42,0),MATCH(YEAR(EA$9),Fuel_Properties!$B$31:$EI$31,0)))/158.987295</f>
        <v>1.288842802663174</v>
      </c>
      <c r="EB82" s="47">
        <f>(SUMPRODUCT(--(EB$9=Quarterly_kt!$B$9:EC$9),Quarterly_kt!$B82:EC82)/INDEX(Fuel_Properties!$B$31:$IV$42,MATCH("D_Jet/Kero",Fuel_Properties!$B$31:$B$42,0),MATCH(YEAR(EB$9),Fuel_Properties!$B$31:$EI$31,0)))/158.987295</f>
        <v>1.2942418017515296</v>
      </c>
      <c r="EC82" s="47">
        <f>(SUMPRODUCT(--(EC$9=Quarterly_kt!$B$9:ED$9),Quarterly_kt!$B82:ED82)/INDEX(Fuel_Properties!$B$31:$IV$42,MATCH("D_Jet/Kero",Fuel_Properties!$B$31:$B$42,0),MATCH(YEAR(EC$9),Fuel_Properties!$B$31:$EI$31,0)))/158.987295</f>
        <v>1.3738809506229555</v>
      </c>
      <c r="ED82" s="47">
        <f>(SUMPRODUCT(--(ED$9=Quarterly_kt!$B$9:EE$9),Quarterly_kt!$B82:EE82)/INDEX(Fuel_Properties!$B$31:$IV$42,MATCH("D_Jet/Kero",Fuel_Properties!$B$31:$B$42,0),MATCH(YEAR(ED$9),Fuel_Properties!$B$31:$EI$31,0)))/158.987295</f>
        <v>1.3427475803231403</v>
      </c>
      <c r="EE82" s="47">
        <f>(SUMPRODUCT(--(EE$9=Quarterly_kt!$B$9:EF$9),Quarterly_kt!$B82:EF82)/INDEX(Fuel_Properties!$B$31:$IV$42,MATCH("D_Jet/Kero",Fuel_Properties!$B$31:$B$42,0),MATCH(YEAR(EE$9),Fuel_Properties!$B$31:$EI$31,0)))/158.987295</f>
        <v>1.4093126468549528</v>
      </c>
      <c r="EF82" s="47">
        <f>(SUMPRODUCT(--(EF$9=Quarterly_kt!$B$9:EG$9),Quarterly_kt!$B82:EG82)/INDEX(Fuel_Properties!$B$31:$IV$42,MATCH("D_Jet/Kero",Fuel_Properties!$B$31:$B$42,0),MATCH(YEAR(EF$9),Fuel_Properties!$B$31:$EI$31,0)))/158.987295</f>
        <v>1.3833923288695398</v>
      </c>
      <c r="EG82" s="47">
        <f>(SUMPRODUCT(--(EG$9=Quarterly_kt!$B$9:EH$9),Quarterly_kt!$B82:EH82)/INDEX(Fuel_Properties!$B$31:$IV$42,MATCH("D_Jet/Kero",Fuel_Properties!$B$31:$B$42,0),MATCH(YEAR(EG$9),Fuel_Properties!$B$31:$EI$31,0)))/158.987295</f>
        <v>1.5243775779178781</v>
      </c>
      <c r="EH82" s="47">
        <f>(SUMPRODUCT(--(EH$9=Quarterly_kt!$B$9:EI$9),Quarterly_kt!$B82:EI82)/INDEX(Fuel_Properties!$B$31:$IV$42,MATCH("D_Jet/Kero",Fuel_Properties!$B$31:$B$42,0),MATCH(YEAR(EH$9),Fuel_Properties!$B$31:$EI$31,0)))/158.987295</f>
        <v>1.5657402521400512</v>
      </c>
      <c r="EI82" s="47">
        <f>(SUMPRODUCT(--(EI$9=Quarterly_kt!$B$9:EJ$9),Quarterly_kt!$B82:EJ82)/INDEX(Fuel_Properties!$B$31:$IV$42,MATCH("D_Jet/Kero",Fuel_Properties!$B$31:$B$42,0),MATCH(YEAR(EI$9),Fuel_Properties!$B$31:$EI$31,0)))/158.987295</f>
        <v>1.2393072274071728</v>
      </c>
      <c r="EJ82" s="47">
        <f>(SUMPRODUCT(--(EJ$9=Quarterly_kt!$B$9:EK$9),Quarterly_kt!$B82:EK82)/INDEX(Fuel_Properties!$B$31:$IV$42,MATCH("D_Jet/Kero",Fuel_Properties!$B$31:$B$42,0),MATCH(YEAR(EJ$9),Fuel_Properties!$B$31:$EI$31,0)))/158.987295</f>
        <v>1.5743162332054004</v>
      </c>
      <c r="EK82" s="47">
        <f>(SUMPRODUCT(--(EK$9=Quarterly_kt!$B$9:EL$9),Quarterly_kt!$B82:EL82)/INDEX(Fuel_Properties!$B$31:$IV$42,MATCH("D_Jet/Kero",Fuel_Properties!$B$31:$B$42,0),MATCH(YEAR(EK$9),Fuel_Properties!$B$31:$EI$31,0)))/158.987295</f>
        <v>1.2959398878241688</v>
      </c>
      <c r="EL82" s="47">
        <f>(SUMPRODUCT(--(EL$9=Quarterly_kt!$B$9:EM$9),Quarterly_kt!$B82:EM82)/INDEX(Fuel_Properties!$B$31:$IV$42,MATCH("D_Jet/Kero",Fuel_Properties!$B$31:$B$42,0),MATCH(YEAR(EL$9),Fuel_Properties!$B$31:$EI$31,0)))/158.987295</f>
        <v>1.4924585983477916</v>
      </c>
      <c r="EM82" s="47">
        <f>(SUMPRODUCT(--(EM$9=Quarterly_kt!$B$9:EN$9),Quarterly_kt!$B82:EN82)/INDEX(Fuel_Properties!$B$31:$IV$42,MATCH("D_Jet/Kero",Fuel_Properties!$B$31:$B$42,0),MATCH(YEAR(EM$9),Fuel_Properties!$B$31:$EI$31,0)))/158.987295</f>
        <v>1.3845875546218962</v>
      </c>
      <c r="EN82" s="47">
        <f>(SUMPRODUCT(--(EN$9=Quarterly_kt!$B$9:EO$9),Quarterly_kt!$B82:EO82)/INDEX(Fuel_Properties!$B$31:$IV$42,MATCH("D_Jet/Kero",Fuel_Properties!$B$31:$B$42,0),MATCH(YEAR(EN$9),Fuel_Properties!$B$31:$EI$31,0)))/158.987295</f>
        <v>1.3290153153432795</v>
      </c>
      <c r="EO82" s="47">
        <f>(SUMPRODUCT(--(EO$9=Quarterly_kt!$B$9:EP$9),Quarterly_kt!$B82:EP82)/INDEX(Fuel_Properties!$B$31:$IV$42,MATCH("D_Jet/Kero",Fuel_Properties!$B$31:$B$42,0),MATCH(YEAR(EO$9),Fuel_Properties!$B$31:$EI$31,0)))/158.987295</f>
        <v>1.4680264231176461</v>
      </c>
      <c r="EP82" s="47">
        <f>(SUMPRODUCT(--(EP$9=Quarterly_kt!$B$9:EQ$9),Quarterly_kt!$B82:EQ82)/INDEX(Fuel_Properties!$B$31:$IV$42,MATCH("D_Jet/Kero",Fuel_Properties!$B$31:$B$42,0),MATCH(YEAR(EP$9),Fuel_Properties!$B$31:$EI$31,0)))/158.987295</f>
        <v>1.5449084783787286</v>
      </c>
      <c r="EQ82" s="47">
        <f>(SUMPRODUCT(--(EQ$9=Quarterly_kt!$B$9:ER$9),Quarterly_kt!$B82:ER82)/INDEX(Fuel_Properties!$B$31:$IV$42,MATCH("D_Jet/Kero",Fuel_Properties!$B$31:$B$42,0),MATCH(YEAR(EQ$9),Fuel_Properties!$B$31:$EI$31,0)))/158.987295</f>
        <v>1.3236557675882215</v>
      </c>
      <c r="ER82" s="47">
        <f>(SUMPRODUCT(--(ER$9=Quarterly_kt!$B$9:ES$9),Quarterly_kt!$B82:ES82)/INDEX(Fuel_Properties!$B$31:$IV$42,MATCH("D_Jet/Kero",Fuel_Properties!$B$31:$B$42,0),MATCH(YEAR(ER$9),Fuel_Properties!$B$31:$EI$31,0)))/158.987295</f>
        <v>1.3876752227277027</v>
      </c>
      <c r="ES82" s="47">
        <f>(SUMPRODUCT(--(ES$9=Quarterly_kt!$B$9:ET$9),Quarterly_kt!$B82:ET82)/INDEX(Fuel_Properties!$B$31:$IV$42,MATCH("D_Jet/Kero",Fuel_Properties!$B$31:$B$42,0),MATCH(YEAR(ES$9),Fuel_Properties!$B$31:$EI$31,0)))/158.987295</f>
        <v>1.4446959087829732</v>
      </c>
      <c r="ET82" s="47">
        <f>(SUMPRODUCT(--(ET$9=Quarterly_kt!$B$9:EU$9),Quarterly_kt!$B82:EU82)/INDEX(Fuel_Properties!$B$31:$IV$42,MATCH("D_Jet/Kero",Fuel_Properties!$B$31:$B$42,0),MATCH(YEAR(ET$9),Fuel_Properties!$B$31:$EI$31,0)))/158.987295</f>
        <v>1.4476393601136495</v>
      </c>
      <c r="EU82" s="47">
        <f>(SUMPRODUCT(--(EU$9=Quarterly_kt!$B$9:EV$9),Quarterly_kt!$B82:EV82)/INDEX(Fuel_Properties!$B$31:$IV$42,MATCH("D_Jet/Kero",Fuel_Properties!$B$31:$B$42,0),MATCH(YEAR(EU$9),Fuel_Properties!$B$31:$EI$31,0)))/158.987295</f>
        <v>1.3000862301607186</v>
      </c>
      <c r="EV82" s="47">
        <f>(SUMPRODUCT(--(EV$9=Quarterly_kt!$B$9:EW$9),Quarterly_kt!$B82:EW82)/INDEX(Fuel_Properties!$B$31:$IV$42,MATCH("D_Jet/Kero",Fuel_Properties!$B$31:$B$42,0),MATCH(YEAR(EV$9),Fuel_Properties!$B$31:$EI$31,0)))/158.987295</f>
        <v>1.4508403202910019</v>
      </c>
      <c r="EW82" s="47">
        <f>(SUMPRODUCT(--(EW$9=Quarterly_kt!$B$9:EX$9),Quarterly_kt!$B82:EX82)/INDEX(Fuel_Properties!$B$31:$IV$42,MATCH("D_Jet/Kero",Fuel_Properties!$B$31:$B$42,0),MATCH(YEAR(EW$9),Fuel_Properties!$B$31:$EI$31,0)))/158.987295</f>
        <v>1.7572939020064471</v>
      </c>
      <c r="EX82" s="47">
        <f>(SUMPRODUCT(--(EX$9=Quarterly_kt!$B$9:EY$9),Quarterly_kt!$B82:EY82)/INDEX(Fuel_Properties!$B$31:$IV$42,MATCH("D_Jet/Kero",Fuel_Properties!$B$31:$B$42,0),MATCH(YEAR(EX$9),Fuel_Properties!$B$31:$EI$31,0)))/158.987295</f>
        <v>1.6973594537865946</v>
      </c>
      <c r="EY82" s="47">
        <f>(SUMPRODUCT(--(EY$9=Quarterly_kt!$B$9:EZ$9),Quarterly_kt!$B82:EZ82)/INDEX(Fuel_Properties!$B$31:$IV$42,MATCH("D_Jet/Kero",Fuel_Properties!$B$31:$B$42,0),MATCH(YEAR(EY$9),Fuel_Properties!$B$31:$EI$31,0)))/158.987295</f>
        <v>1.4538312639712461</v>
      </c>
      <c r="EZ82" s="47">
        <f>(SUMPRODUCT(--(EZ$9=Quarterly_kt!$B$9:FA$9),Quarterly_kt!$B82:FA82)/INDEX(Fuel_Properties!$B$31:$IV$42,MATCH("D_Jet/Kero",Fuel_Properties!$B$31:$B$42,0),MATCH(YEAR(EZ$9),Fuel_Properties!$B$31:$EI$31,0)))/158.987295</f>
        <v>1.4423011618427051</v>
      </c>
      <c r="FA82" s="47">
        <f>(SUMPRODUCT(--(FA$9=Quarterly_kt!$B$9:FB$9),Quarterly_kt!$B82:FB82)/INDEX(Fuel_Properties!$B$31:$IV$42,MATCH("D_Jet/Kero",Fuel_Properties!$B$31:$B$42,0),MATCH(YEAR(FA$9),Fuel_Properties!$B$31:$EI$31,0)))/158.987295</f>
        <v>1.5686439976225772</v>
      </c>
      <c r="FB82" s="47">
        <f>(SUMPRODUCT(--(FB$9=Quarterly_kt!$B$9:FC$9),Quarterly_kt!$B82:FC82)/INDEX(Fuel_Properties!$B$31:$IV$42,MATCH("D_Jet/Kero",Fuel_Properties!$B$31:$B$42,0),MATCH(YEAR(FB$9),Fuel_Properties!$B$31:$EI$31,0)))/158.987295</f>
        <v>1.5814002702542993</v>
      </c>
      <c r="FC82" s="47">
        <f>(SUMPRODUCT(--(FC$9=Quarterly_kt!$B$9:FD$9),Quarterly_kt!$B82:FD82)/INDEX(Fuel_Properties!$B$31:$IV$42,MATCH("D_Jet/Kero",Fuel_Properties!$B$31:$B$42,0),MATCH(YEAR(FC$9),Fuel_Properties!$B$31:$EI$31,0)))/158.987295</f>
        <v>1.4437793913658323</v>
      </c>
      <c r="FD82" s="47">
        <f>(SUMPRODUCT(--(FD$9=Quarterly_kt!$B$9:FE$9),Quarterly_kt!$B82:FE82)/INDEX(Fuel_Properties!$B$31:$IV$42,MATCH("D_Jet/Kero",Fuel_Properties!$B$31:$B$42,0),MATCH(YEAR(FD$9),Fuel_Properties!$B$31:$EI$31,0)))/158.987295</f>
        <v>1.5490918692591125</v>
      </c>
      <c r="FE82" s="47">
        <f>(SUMPRODUCT(--(FE$9=Quarterly_kt!$B$9:FF$9),Quarterly_kt!$B82:FF82)/INDEX(Fuel_Properties!$B$31:$IV$42,MATCH("D_Jet/Kero",Fuel_Properties!$B$31:$B$42,0),MATCH(YEAR(FE$9),Fuel_Properties!$B$31:$EI$31,0)))/158.987295</f>
        <v>1.6165223080246758</v>
      </c>
      <c r="FF82" s="47">
        <f>(SUMPRODUCT(--(FF$9=Quarterly_kt!$B$9:FG$9),Quarterly_kt!$B82:FG82)/INDEX(Fuel_Properties!$B$31:$IV$42,MATCH("D_Jet/Kero",Fuel_Properties!$B$31:$B$42,0),MATCH(YEAR(FF$9),Fuel_Properties!$B$31:$EI$31,0)))/158.987295</f>
        <v>1.6673496468381326</v>
      </c>
      <c r="FG82" s="47">
        <f>(SUMPRODUCT(--(FG$9=Quarterly_kt!$B$9:FH$9),Quarterly_kt!$B82:FH82)/INDEX(Fuel_Properties!$B$31:$IV$42,MATCH("D_Jet/Kero",Fuel_Properties!$B$31:$B$42,0),MATCH(YEAR(FG$9),Fuel_Properties!$B$31:$EI$31,0)))/158.987295</f>
        <v>1.4492738481241396</v>
      </c>
      <c r="FH82" s="47">
        <f>(SUMPRODUCT(--(FH$9=Quarterly_kt!$B$9:FI$9),Quarterly_kt!$B82:FI82)/INDEX(Fuel_Properties!$B$31:$IV$42,MATCH("D_Jet/Kero",Fuel_Properties!$B$31:$B$42,0),MATCH(YEAR(FH$9),Fuel_Properties!$B$31:$EI$31,0)))/158.987295</f>
        <v>1.5703008224650907</v>
      </c>
      <c r="FI82" s="47">
        <f>(SUMPRODUCT(--(FI$9=Quarterly_kt!$B$9:FJ$9),Quarterly_kt!$B82:FJ82)/INDEX(Fuel_Properties!$B$31:$IV$42,MATCH("D_Jet/Kero",Fuel_Properties!$B$31:$B$42,0),MATCH(YEAR(FI$9),Fuel_Properties!$B$31:$EI$31,0)))/158.987295</f>
        <v>1.6889781649848556</v>
      </c>
      <c r="FJ82" s="47">
        <f>(SUMPRODUCT(--(FJ$9=Quarterly_kt!$B$9:FK$9),Quarterly_kt!$B82:FK82)/INDEX(Fuel_Properties!$B$31:$IV$42,MATCH("D_Jet/Kero",Fuel_Properties!$B$31:$B$42,0),MATCH(YEAR(FJ$9),Fuel_Properties!$B$31:$EI$31,0)))/158.987295</f>
        <v>1.815808095618813</v>
      </c>
      <c r="FK82" s="47">
        <f>(SUMPRODUCT(--(FK$9=Quarterly_kt!$B$9:FL$9),Quarterly_kt!$B82:FL82)/INDEX(Fuel_Properties!$B$31:$IV$42,MATCH("D_Jet/Kero",Fuel_Properties!$B$31:$B$42,0),MATCH(YEAR(FK$9),Fuel_Properties!$B$31:$EI$31,0)))/158.987295</f>
        <v>1.556166717201382</v>
      </c>
      <c r="FL82" s="47">
        <f>(SUMPRODUCT(--(FL$9=Quarterly_kt!$B$9:FN$9),Quarterly_kt!$B82:FN82)/INDEX(Fuel_Properties!$B$31:$IV$42,MATCH("D_Jet/Kero",Fuel_Properties!$B$31:$B$42,0),MATCH(YEAR(FL$9),Fuel_Properties!$B$31:$EI$31,0)))/158.987295</f>
        <v>1.6146030033406131</v>
      </c>
      <c r="FM82" s="47">
        <f>(SUMPRODUCT(--(FM$9=Quarterly_kt!$B$9:FO$9),Quarterly_kt!$B82:FO82)/INDEX(Fuel_Properties!$B$31:$IV$42,MATCH("D_Jet/Kero",Fuel_Properties!$B$31:$B$42,0),MATCH(YEAR(FM$9),Fuel_Properties!$B$31:$EI$31,0)))/158.987295</f>
        <v>1.8253750967962568</v>
      </c>
      <c r="FN82" s="47">
        <f>(SUMPRODUCT(--(FN$9=Quarterly_kt!$B$9:FO$9),Quarterly_kt!$B82:FO82)/INDEX(Fuel_Properties!$B$31:$IV$42,MATCH("D_Jet/Kero",Fuel_Properties!$B$31:$B$42,0),MATCH(YEAR(FN$9),Fuel_Properties!$B$31:$EI$31,0)))/158.987295</f>
        <v>2.0526241424389942</v>
      </c>
      <c r="FO82" s="47">
        <f>(SUMPRODUCT(--(FO$9=Quarterly_kt!$B$9:FP$9),Quarterly_kt!$B82:FP82)/INDEX(Fuel_Properties!$B$31:$IV$42,MATCH("D_Jet/Kero",Fuel_Properties!$B$31:$B$42,0),MATCH(YEAR(FO$9),Fuel_Properties!$B$31:$EI$31,0)))/158.987295</f>
        <v>1.8531538840333677</v>
      </c>
      <c r="FP82" s="47">
        <f>(SUMPRODUCT(--(FP$9=Quarterly_kt!$B$9:FQ$9),Quarterly_kt!$B82:FQ82)/INDEX(Fuel_Properties!$B$31:$IV$42,MATCH("D_Jet/Kero",Fuel_Properties!$B$31:$B$42,0),MATCH(YEAR(FP$9),Fuel_Properties!$B$31:$EI$31,0)))/158.987295</f>
        <v>2.0481448910971163</v>
      </c>
      <c r="FQ82" s="47">
        <f>(SUMPRODUCT(--(FQ$9=Quarterly_kt!$B$9:FR$9),Quarterly_kt!$B82:FR82)/INDEX(Fuel_Properties!$B$31:$IV$42,MATCH("D_Jet/Kero",Fuel_Properties!$B$31:$B$42,0),MATCH(YEAR(FQ$9),Fuel_Properties!$B$31:$EI$31,0)))/158.987295</f>
        <v>2.2970360416623228</v>
      </c>
      <c r="FR82" s="47">
        <f>(SUMPRODUCT(--(FR$9=Quarterly_kt!$B$9:FS$9),Quarterly_kt!$B82:FS82)/INDEX(Fuel_Properties!$B$31:$IV$42,MATCH("D_Jet/Kero",Fuel_Properties!$B$31:$B$42,0),MATCH(YEAR(FR$9),Fuel_Properties!$B$31:$EI$31,0)))/158.987295</f>
        <v>2.4208227934972446</v>
      </c>
      <c r="FS82" s="47">
        <f>(SUMPRODUCT(--(FS$9=Quarterly_kt!$B$9:FT$9),Quarterly_kt!$B82:FT82)/INDEX(Fuel_Properties!$B$31:$IV$42,MATCH("D_Jet/Kero",Fuel_Properties!$B$31:$B$42,0),MATCH(YEAR(FS$9),Fuel_Properties!$B$31:$EI$31,0)))/158.987295</f>
        <v>2.1074758934997897</v>
      </c>
      <c r="FT82" s="47">
        <f>(SUMPRODUCT(--(FT$9=Quarterly_kt!$B$9:FU$9),Quarterly_kt!$B82:FU82)/INDEX(Fuel_Properties!$B$31:$IV$42,MATCH("D_Jet/Kero",Fuel_Properties!$B$31:$B$42,0),MATCH(YEAR(FT$9),Fuel_Properties!$B$31:$EI$31,0)))/158.987295</f>
        <v>2.082912050188702</v>
      </c>
      <c r="FU82" s="47">
        <f>(SUMPRODUCT(--(FU$9=Quarterly_kt!$B$9:FV$9),Quarterly_kt!$B82:FV82)/INDEX(Fuel_Properties!$B$31:$IV$42,MATCH("D_Jet/Kero",Fuel_Properties!$B$31:$B$42,0),MATCH(YEAR(FU$9),Fuel_Properties!$B$31:$EI$31,0)))/158.987295</f>
        <v>2.4711642880168272</v>
      </c>
      <c r="FV82" s="47">
        <f>(SUMPRODUCT(--(FV$9=Quarterly_kt!$B$9:FW$9),Quarterly_kt!$B82:FW82)/INDEX(Fuel_Properties!$B$31:$IV$42,MATCH("D_Jet/Kero",Fuel_Properties!$B$31:$B$42,0),MATCH(YEAR(FV$9),Fuel_Properties!$B$31:$EI$31,0)))/158.987295</f>
        <v>2.4234163045907069</v>
      </c>
    </row>
    <row r="83" spans="1:178" ht="15" x14ac:dyDescent="0.25">
      <c r="A83" s="50" t="s">
        <v>44</v>
      </c>
      <c r="B83" s="47">
        <f>(SUMPRODUCT(--(B$9=Quarterly_kt!$B$9:C$9),Quarterly_kt!$B83:C83)/INDEX(Fuel_Properties!$B$31:$IV$42,MATCH("D_AvGas",Fuel_Properties!$B$31:$B$42,0),MATCH(YEAR(B$9),Fuel_Properties!$B$31:$EI$31,0)))/158.987295</f>
        <v>7.2912610853274299E-4</v>
      </c>
      <c r="C83" s="47">
        <f>(SUMPRODUCT(--(C$9=Quarterly_kt!$B$9:D$9),Quarterly_kt!$B83:D83)/INDEX(Fuel_Properties!$B$31:$IV$42,MATCH("D_AvGas",Fuel_Properties!$B$31:$B$42,0),MATCH(YEAR(C$9),Fuel_Properties!$B$31:$EI$31,0)))/158.987295</f>
        <v>9.926656658337345E-4</v>
      </c>
      <c r="D83" s="47">
        <f>(SUMPRODUCT(--(D$9=Quarterly_kt!$B$9:E$9),Quarterly_kt!$B83:E83)/INDEX(Fuel_Properties!$B$31:$IV$42,MATCH("D_AvGas",Fuel_Properties!$B$31:$B$42,0),MATCH(YEAR(D$9),Fuel_Properties!$B$31:$EI$31,0)))/158.987295</f>
        <v>1.0717275330240318E-3</v>
      </c>
      <c r="E83" s="47">
        <f>(SUMPRODUCT(--(E$9=Quarterly_kt!$B$9:F$9),Quarterly_kt!$B83:F83)/INDEX(Fuel_Properties!$B$31:$IV$42,MATCH("D_AvGas",Fuel_Properties!$B$31:$B$42,0),MATCH(YEAR(E$9),Fuel_Properties!$B$31:$EI$31,0)))/158.987295</f>
        <v>9.838810139237012E-4</v>
      </c>
      <c r="F83" s="47">
        <f>(SUMPRODUCT(--(F$9=Quarterly_kt!$B$9:G$9),Quarterly_kt!$B83:G83)/INDEX(Fuel_Properties!$B$31:$IV$42,MATCH("D_AvGas",Fuel_Properties!$B$31:$B$42,0),MATCH(YEAR(F$9),Fuel_Properties!$B$31:$EI$31,0)))/158.987295</f>
        <v>1.0365889253838995E-3</v>
      </c>
      <c r="G83" s="47">
        <f>(SUMPRODUCT(--(G$9=Quarterly_kt!$B$9:H$9),Quarterly_kt!$B83:H83)/INDEX(Fuel_Properties!$B$31:$IV$42,MATCH("D_AvGas",Fuel_Properties!$B$31:$B$42,0),MATCH(YEAR(G$9),Fuel_Properties!$B$31:$EI$31,0)))/158.987295</f>
        <v>2.0468238950376999E-3</v>
      </c>
      <c r="H83" s="47">
        <f>(SUMPRODUCT(--(H$9=Quarterly_kt!$B$9:I$9),Quarterly_kt!$B83:I83)/INDEX(Fuel_Properties!$B$31:$IV$42,MATCH("D_AvGas",Fuel_Properties!$B$31:$B$42,0),MATCH(YEAR(H$9),Fuel_Properties!$B$31:$EI$31,0)))/158.987295</f>
        <v>1.317697786504957E-4</v>
      </c>
      <c r="I83" s="47">
        <f>(SUMPRODUCT(--(I$9=Quarterly_kt!$B$9:J$9),Quarterly_kt!$B83:J83)/INDEX(Fuel_Properties!$B$31:$IV$42,MATCH("D_AvGas",Fuel_Properties!$B$31:$B$42,0),MATCH(YEAR(I$9),Fuel_Properties!$B$31:$EI$31,0)))/158.987295</f>
        <v>4.392325955016524E-4</v>
      </c>
      <c r="J83" s="47">
        <f>(SUMPRODUCT(--(J$9=Quarterly_kt!$B$9:K$9),Quarterly_kt!$B83:K83)/INDEX(Fuel_Properties!$B$31:$IV$42,MATCH("D_AvGas",Fuel_Properties!$B$31:$B$42,0),MATCH(YEAR(J$9),Fuel_Properties!$B$31:$EI$31,0)))/158.987295</f>
        <v>1.1947126597644945E-3</v>
      </c>
      <c r="K83" s="47">
        <f>(SUMPRODUCT(--(K$9=Quarterly_kt!$B$9:L$9),Quarterly_kt!$B83:L83)/INDEX(Fuel_Properties!$B$31:$IV$42,MATCH("D_AvGas",Fuel_Properties!$B$31:$B$42,0),MATCH(YEAR(K$9),Fuel_Properties!$B$31:$EI$31,0)))/158.987295</f>
        <v>4.1287863977155321E-4</v>
      </c>
      <c r="L83" s="47">
        <f>(SUMPRODUCT(--(L$9=Quarterly_kt!$B$9:M$9),Quarterly_kt!$B83:M83)/INDEX(Fuel_Properties!$B$31:$IV$42,MATCH("D_AvGas",Fuel_Properties!$B$31:$B$42,0),MATCH(YEAR(L$9),Fuel_Properties!$B$31:$EI$31,0)))/158.987295</f>
        <v>3.5138607640132189E-5</v>
      </c>
      <c r="M83" s="47">
        <f>(SUMPRODUCT(--(M$9=Quarterly_kt!$B$9:N$9),Quarterly_kt!$B83:N83)/INDEX(Fuel_Properties!$B$31:$IV$42,MATCH("D_AvGas",Fuel_Properties!$B$31:$B$42,0),MATCH(YEAR(M$9),Fuel_Properties!$B$31:$EI$31,0)))/158.987295</f>
        <v>2.3718560157089228E-4</v>
      </c>
      <c r="N83" s="47">
        <f>(SUMPRODUCT(--(N$9=Quarterly_kt!$B$9:O$9),Quarterly_kt!$B83:O83)/INDEX(Fuel_Properties!$B$31:$IV$42,MATCH("D_AvGas",Fuel_Properties!$B$31:$B$42,0),MATCH(YEAR(N$9),Fuel_Properties!$B$31:$EI$31,0)))/158.987295</f>
        <v>2.5475490539095838E-4</v>
      </c>
      <c r="O83" s="47">
        <f>(SUMPRODUCT(--(O$9=Quarterly_kt!$B$9:P$9),Quarterly_kt!$B83:P83)/INDEX(Fuel_Properties!$B$31:$IV$42,MATCH("D_AvGas",Fuel_Properties!$B$31:$B$42,0),MATCH(YEAR(O$9),Fuel_Properties!$B$31:$EI$31,0)))/158.987295</f>
        <v>7.9061867190297416E-5</v>
      </c>
      <c r="P83" s="47">
        <f>(SUMPRODUCT(--(P$9=Quarterly_kt!$B$9:Q$9),Quarterly_kt!$B83:Q83)/INDEX(Fuel_Properties!$B$31:$IV$42,MATCH("D_AvGas",Fuel_Properties!$B$31:$B$42,0),MATCH(YEAR(P$9),Fuel_Properties!$B$31:$EI$31,0)))/158.987295</f>
        <v>2.6353955730099141E-4</v>
      </c>
      <c r="Q83" s="47">
        <f>(SUMPRODUCT(--(Q$9=Quarterly_kt!$B$9:R$9),Quarterly_kt!$B83:R83)/INDEX(Fuel_Properties!$B$31:$IV$42,MATCH("D_AvGas",Fuel_Properties!$B$31:$B$42,0),MATCH(YEAR(Q$9),Fuel_Properties!$B$31:$EI$31,0)))/158.987295</f>
        <v>8.0818797572304037E-4</v>
      </c>
      <c r="R83" s="47">
        <f>(SUMPRODUCT(--(R$9=Quarterly_kt!$B$9:S$9),Quarterly_kt!$B83:S83)/INDEX(Fuel_Properties!$B$31:$IV$42,MATCH("D_AvGas",Fuel_Properties!$B$31:$B$42,0),MATCH(YEAR(R$9),Fuel_Properties!$B$31:$EI$31,0)))/158.987295</f>
        <v>1.5812373438059483E-4</v>
      </c>
      <c r="S83" s="47">
        <f>(SUMPRODUCT(--(S$9=Quarterly_kt!$B$9:T$9),Quarterly_kt!$B83:T83)/INDEX(Fuel_Properties!$B$31:$IV$42,MATCH("D_AvGas",Fuel_Properties!$B$31:$B$42,0),MATCH(YEAR(S$9),Fuel_Properties!$B$31:$EI$31,0)))/158.987295</f>
        <v>1.0541582292039656E-4</v>
      </c>
      <c r="T83" s="47">
        <f>(SUMPRODUCT(--(T$9=Quarterly_kt!$B$9:U$9),Quarterly_kt!$B83:U83)/INDEX(Fuel_Properties!$B$31:$IV$42,MATCH("D_AvGas",Fuel_Properties!$B$31:$B$42,0),MATCH(YEAR(T$9),Fuel_Properties!$B$31:$EI$31,0)))/158.987295</f>
        <v>5.2707911460198281E-4</v>
      </c>
      <c r="U83" s="47">
        <f>(SUMPRODUCT(--(U$9=Quarterly_kt!$B$9:V$9),Quarterly_kt!$B83:V83)/INDEX(Fuel_Properties!$B$31:$IV$42,MATCH("D_AvGas",Fuel_Properties!$B$31:$B$42,0),MATCH(YEAR(U$9),Fuel_Properties!$B$31:$EI$31,0)))/158.987295</f>
        <v>2.2840094966085925E-4</v>
      </c>
      <c r="V83" s="47">
        <f>(SUMPRODUCT(--(V$9=Quarterly_kt!$B$9:W$9),Quarterly_kt!$B83:W83)/INDEX(Fuel_Properties!$B$31:$IV$42,MATCH("D_AvGas",Fuel_Properties!$B$31:$B$42,0),MATCH(YEAR(V$9),Fuel_Properties!$B$31:$EI$31,0)))/158.987295</f>
        <v>6.5884889325247857E-4</v>
      </c>
      <c r="W83" s="47">
        <f>(SUMPRODUCT(--(W$9=Quarterly_kt!$B$9:X$9),Quarterly_kt!$B83:X83)/INDEX(Fuel_Properties!$B$31:$IV$42,MATCH("D_AvGas",Fuel_Properties!$B$31:$B$42,0),MATCH(YEAR(W$9),Fuel_Properties!$B$31:$EI$31,0)))/158.987295</f>
        <v>4.919405069618506E-4</v>
      </c>
      <c r="X83" s="47">
        <f>(SUMPRODUCT(--(X$9=Quarterly_kt!$B$9:Y$9),Quarterly_kt!$B83:Y83)/INDEX(Fuel_Properties!$B$31:$IV$42,MATCH("D_AvGas",Fuel_Properties!$B$31:$B$42,0),MATCH(YEAR(X$9),Fuel_Properties!$B$31:$EI$31,0)))/158.987295</f>
        <v>1.5812373438059483E-4</v>
      </c>
      <c r="Y83" s="47">
        <f>(SUMPRODUCT(--(Y$9=Quarterly_kt!$B$9:Z$9),Quarterly_kt!$B83:Z83)/INDEX(Fuel_Properties!$B$31:$IV$42,MATCH("D_AvGas",Fuel_Properties!$B$31:$B$42,0),MATCH(YEAR(Y$9),Fuel_Properties!$B$31:$EI$31,0)))/158.987295</f>
        <v>6.5006424134244549E-4</v>
      </c>
      <c r="Z83" s="47">
        <f>(SUMPRODUCT(--(Z$9=Quarterly_kt!$B$9:AA$9),Quarterly_kt!$B83:AA83)/INDEX(Fuel_Properties!$B$31:$IV$42,MATCH("D_AvGas",Fuel_Properties!$B$31:$B$42,0),MATCH(YEAR(Z$9),Fuel_Properties!$B$31:$EI$31,0)))/158.987295</f>
        <v>1.2298512674046265E-4</v>
      </c>
      <c r="AA83" s="47">
        <f>(SUMPRODUCT(--(AA$9=Quarterly_kt!$B$9:AB$9),Quarterly_kt!$B83:AB83)/INDEX(Fuel_Properties!$B$31:$IV$42,MATCH("D_AvGas",Fuel_Properties!$B$31:$B$42,0),MATCH(YEAR(AA$9),Fuel_Properties!$B$31:$EI$31,0)))/158.987295</f>
        <v>1.0541582292039656E-4</v>
      </c>
      <c r="AB83" s="47">
        <f>(SUMPRODUCT(--(AB$9=Quarterly_kt!$B$9:AC$9),Quarterly_kt!$B83:AC83)/INDEX(Fuel_Properties!$B$31:$IV$42,MATCH("D_AvGas",Fuel_Properties!$B$31:$B$42,0),MATCH(YEAR(AB$9),Fuel_Properties!$B$31:$EI$31,0)))/158.987295</f>
        <v>1.0541582292039656E-4</v>
      </c>
      <c r="AC83" s="47">
        <f>(SUMPRODUCT(--(AC$9=Quarterly_kt!$B$9:AD$9),Quarterly_kt!$B83:AD83)/INDEX(Fuel_Properties!$B$31:$IV$42,MATCH("D_AvGas",Fuel_Properties!$B$31:$B$42,0),MATCH(YEAR(AC$9),Fuel_Properties!$B$31:$EI$31,0)))/158.987295</f>
        <v>2.5475490539095838E-4</v>
      </c>
      <c r="AD83" s="47">
        <f>(SUMPRODUCT(--(AD$9=Quarterly_kt!$B$9:AE$9),Quarterly_kt!$B83:AE83)/INDEX(Fuel_Properties!$B$31:$IV$42,MATCH("D_AvGas",Fuel_Properties!$B$31:$B$42,0),MATCH(YEAR(AD$9),Fuel_Properties!$B$31:$EI$31,0)))/158.987295</f>
        <v>2.2840094966085925E-4</v>
      </c>
      <c r="AE83" s="47">
        <f>(SUMPRODUCT(--(AE$9=Quarterly_kt!$B$9:AF$9),Quarterly_kt!$B83:AF83)/INDEX(Fuel_Properties!$B$31:$IV$42,MATCH("D_AvGas",Fuel_Properties!$B$31:$B$42,0),MATCH(YEAR(AE$9),Fuel_Properties!$B$31:$EI$31,0)))/158.987295</f>
        <v>0</v>
      </c>
      <c r="AF83" s="47">
        <f>(SUMPRODUCT(--(AF$9=Quarterly_kt!$B$9:AG$9),Quarterly_kt!$B83:AG83)/INDEX(Fuel_Properties!$B$31:$IV$42,MATCH("D_AvGas",Fuel_Properties!$B$31:$B$42,0),MATCH(YEAR(AF$9),Fuel_Properties!$B$31:$EI$31,0)))/158.987295</f>
        <v>2.635395573009914E-5</v>
      </c>
      <c r="AG83" s="47">
        <f>(SUMPRODUCT(--(AG$9=Quarterly_kt!$B$9:AH$9),Quarterly_kt!$B83:AH83)/INDEX(Fuel_Properties!$B$31:$IV$42,MATCH("D_AvGas",Fuel_Properties!$B$31:$B$42,0),MATCH(YEAR(AG$9),Fuel_Properties!$B$31:$EI$31,0)))/158.987295</f>
        <v>7.0277215280264377E-5</v>
      </c>
      <c r="AH83" s="47">
        <f>(SUMPRODUCT(--(AH$9=Quarterly_kt!$B$9:AI$9),Quarterly_kt!$B83:AI83)/INDEX(Fuel_Properties!$B$31:$IV$42,MATCH("D_AvGas",Fuel_Properties!$B$31:$B$42,0),MATCH(YEAR(AH$9),Fuel_Properties!$B$31:$EI$31,0)))/158.987295</f>
        <v>3.5138607640132189E-5</v>
      </c>
      <c r="AI83" s="47">
        <f>(SUMPRODUCT(--(AI$9=Quarterly_kt!$B$9:AJ$9),Quarterly_kt!$B83:AJ83)/INDEX(Fuel_Properties!$B$31:$IV$42,MATCH("D_AvGas",Fuel_Properties!$B$31:$B$42,0),MATCH(YEAR(AI$9),Fuel_Properties!$B$31:$EI$31,0)))/158.987295</f>
        <v>1.7569303820066094E-5</v>
      </c>
      <c r="AJ83" s="47">
        <f>(SUMPRODUCT(--(AJ$9=Quarterly_kt!$B$9:AK$9),Quarterly_kt!$B83:AK83)/INDEX(Fuel_Properties!$B$31:$IV$42,MATCH("D_AvGas",Fuel_Properties!$B$31:$B$42,0),MATCH(YEAR(AJ$9),Fuel_Properties!$B$31:$EI$31,0)))/158.987295</f>
        <v>1.7569303820066094E-5</v>
      </c>
      <c r="AK83" s="47">
        <f>(SUMPRODUCT(--(AK$9=Quarterly_kt!$B$9:AL$9),Quarterly_kt!$B83:AL83)/INDEX(Fuel_Properties!$B$31:$IV$42,MATCH("D_AvGas",Fuel_Properties!$B$31:$B$42,0),MATCH(YEAR(AK$9),Fuel_Properties!$B$31:$EI$31,0)))/158.987295</f>
        <v>1.1420047483042963E-4</v>
      </c>
      <c r="AL83" s="47">
        <f>(SUMPRODUCT(--(AL$9=Quarterly_kt!$B$9:AM$9),Quarterly_kt!$B83:AM83)/INDEX(Fuel_Properties!$B$31:$IV$42,MATCH("D_AvGas",Fuel_Properties!$B$31:$B$42,0),MATCH(YEAR(AL$9),Fuel_Properties!$B$31:$EI$31,0)))/158.987295</f>
        <v>1.1420047483042963E-4</v>
      </c>
      <c r="AM83" s="47">
        <f>(SUMPRODUCT(--(AM$9=Quarterly_kt!$B$9:AN$9),Quarterly_kt!$B83:AN83)/INDEX(Fuel_Properties!$B$31:$IV$42,MATCH("D_AvGas",Fuel_Properties!$B$31:$B$42,0),MATCH(YEAR(AM$9),Fuel_Properties!$B$31:$EI$31,0)))/158.987295</f>
        <v>0</v>
      </c>
      <c r="AN83" s="47">
        <f>(SUMPRODUCT(--(AN$9=Quarterly_kt!$B$9:AO$9),Quarterly_kt!$B83:AO83)/INDEX(Fuel_Properties!$B$31:$IV$42,MATCH("D_AvGas",Fuel_Properties!$B$31:$B$42,0),MATCH(YEAR(AN$9),Fuel_Properties!$B$31:$EI$31,0)))/158.987295</f>
        <v>5.270791146019828E-5</v>
      </c>
      <c r="AO83" s="47">
        <f>(SUMPRODUCT(--(AO$9=Quarterly_kt!$B$9:AP$9),Quarterly_kt!$B83:AP83)/INDEX(Fuel_Properties!$B$31:$IV$42,MATCH("D_AvGas",Fuel_Properties!$B$31:$B$42,0),MATCH(YEAR(AO$9),Fuel_Properties!$B$31:$EI$31,0)))/158.987295</f>
        <v>7.9061867190297416E-5</v>
      </c>
      <c r="AP83" s="47">
        <f>(SUMPRODUCT(--(AP$9=Quarterly_kt!$B$9:AQ$9),Quarterly_kt!$B83:AQ83)/INDEX(Fuel_Properties!$B$31:$IV$42,MATCH("D_AvGas",Fuel_Properties!$B$31:$B$42,0),MATCH(YEAR(AP$9),Fuel_Properties!$B$31:$EI$31,0)))/158.987295</f>
        <v>1.7569303820066094E-5</v>
      </c>
      <c r="AQ83" s="47">
        <f>(SUMPRODUCT(--(AQ$9=Quarterly_kt!$B$9:AR$9),Quarterly_kt!$B83:AR83)/INDEX(Fuel_Properties!$B$31:$IV$42,MATCH("D_AvGas",Fuel_Properties!$B$31:$B$42,0),MATCH(YEAR(AQ$9),Fuel_Properties!$B$31:$EI$31,0)))/158.987295</f>
        <v>1.8447769011069402E-4</v>
      </c>
      <c r="AR83" s="47">
        <f>(SUMPRODUCT(--(AR$9=Quarterly_kt!$B$9:AS$9),Quarterly_kt!$B83:AS83)/INDEX(Fuel_Properties!$B$31:$IV$42,MATCH("D_AvGas",Fuel_Properties!$B$31:$B$42,0),MATCH(YEAR(AR$9),Fuel_Properties!$B$31:$EI$31,0)))/158.987295</f>
        <v>1.2298512674046265E-4</v>
      </c>
      <c r="AS83" s="47">
        <f>(SUMPRODUCT(--(AS$9=Quarterly_kt!$B$9:AT$9),Quarterly_kt!$B83:AT83)/INDEX(Fuel_Properties!$B$31:$IV$42,MATCH("D_AvGas",Fuel_Properties!$B$31:$B$42,0),MATCH(YEAR(AS$9),Fuel_Properties!$B$31:$EI$31,0)))/158.987295</f>
        <v>7.9061867190297416E-5</v>
      </c>
      <c r="AT83" s="47">
        <f>(SUMPRODUCT(--(AT$9=Quarterly_kt!$B$9:AU$9),Quarterly_kt!$B83:AU83)/INDEX(Fuel_Properties!$B$31:$IV$42,MATCH("D_AvGas",Fuel_Properties!$B$31:$B$42,0),MATCH(YEAR(AT$9),Fuel_Properties!$B$31:$EI$31,0)))/158.987295</f>
        <v>0</v>
      </c>
      <c r="AU83" s="47">
        <f>(SUMPRODUCT(--(AU$9=Quarterly_kt!$B$9:AV$9),Quarterly_kt!$B83:AV83)/INDEX(Fuel_Properties!$B$31:$IV$42,MATCH("D_AvGas",Fuel_Properties!$B$31:$B$42,0),MATCH(YEAR(AU$9),Fuel_Properties!$B$31:$EI$31,0)))/158.987295</f>
        <v>8.7846519100330472E-6</v>
      </c>
      <c r="AV83" s="47">
        <f>(SUMPRODUCT(--(AV$9=Quarterly_kt!$B$9:AW$9),Quarterly_kt!$B83:AW83)/INDEX(Fuel_Properties!$B$31:$IV$42,MATCH("D_AvGas",Fuel_Properties!$B$31:$B$42,0),MATCH(YEAR(AV$9),Fuel_Properties!$B$31:$EI$31,0)))/158.987295</f>
        <v>2.635395573009914E-5</v>
      </c>
      <c r="AW83" s="47">
        <f>(SUMPRODUCT(--(AW$9=Quarterly_kt!$B$9:AX$9),Quarterly_kt!$B83:AX83)/INDEX(Fuel_Properties!$B$31:$IV$42,MATCH("D_AvGas",Fuel_Properties!$B$31:$B$42,0),MATCH(YEAR(AW$9),Fuel_Properties!$B$31:$EI$31,0)))/158.987295</f>
        <v>1.7569303820066094E-5</v>
      </c>
      <c r="AX83" s="47">
        <f>(SUMPRODUCT(--(AX$9=Quarterly_kt!$B$9:AY$9),Quarterly_kt!$B83:AY83)/INDEX(Fuel_Properties!$B$31:$IV$42,MATCH("D_AvGas",Fuel_Properties!$B$31:$B$42,0),MATCH(YEAR(AX$9),Fuel_Properties!$B$31:$EI$31,0)))/158.987295</f>
        <v>7.0277215280264377E-5</v>
      </c>
      <c r="AY83" s="47">
        <f>(SUMPRODUCT(--(AY$9=Quarterly_kt!$B$9:AZ$9),Quarterly_kt!$B83:AZ83)/INDEX(Fuel_Properties!$B$31:$IV$42,MATCH("D_AvGas",Fuel_Properties!$B$31:$B$42,0),MATCH(YEAR(AY$9),Fuel_Properties!$B$31:$EI$31,0)))/158.987295</f>
        <v>2.635395573009914E-5</v>
      </c>
      <c r="AZ83" s="47">
        <f>(SUMPRODUCT(--(AZ$9=Quarterly_kt!$B$9:BA$9),Quarterly_kt!$B83:BA83)/INDEX(Fuel_Properties!$B$31:$IV$42,MATCH("D_AvGas",Fuel_Properties!$B$31:$B$42,0),MATCH(YEAR(AZ$9),Fuel_Properties!$B$31:$EI$31,0)))/158.987295</f>
        <v>0</v>
      </c>
      <c r="BA83" s="47">
        <f>(SUMPRODUCT(--(BA$9=Quarterly_kt!$B$9:BB$9),Quarterly_kt!$B83:BB83)/INDEX(Fuel_Properties!$B$31:$IV$42,MATCH("D_AvGas",Fuel_Properties!$B$31:$B$42,0),MATCH(YEAR(BA$9),Fuel_Properties!$B$31:$EI$31,0)))/158.987295</f>
        <v>3.5138607640132189E-5</v>
      </c>
      <c r="BB83" s="47">
        <f>(SUMPRODUCT(--(BB$9=Quarterly_kt!$B$9:BC$9),Quarterly_kt!$B83:BC83)/INDEX(Fuel_Properties!$B$31:$IV$42,MATCH("D_AvGas",Fuel_Properties!$B$31:$B$42,0),MATCH(YEAR(BB$9),Fuel_Properties!$B$31:$EI$31,0)))/158.987295</f>
        <v>1.5812373438059483E-4</v>
      </c>
      <c r="BC83" s="47">
        <f>(SUMPRODUCT(--(BC$9=Quarterly_kt!$B$9:BD$9),Quarterly_kt!$B83:BD83)/INDEX(Fuel_Properties!$B$31:$IV$42,MATCH("D_AvGas",Fuel_Properties!$B$31:$B$42,0),MATCH(YEAR(BC$9),Fuel_Properties!$B$31:$EI$31,0)))/158.987295</f>
        <v>1.317697786504957E-4</v>
      </c>
      <c r="BD83" s="47">
        <f>(SUMPRODUCT(--(BD$9=Quarterly_kt!$B$9:BE$9),Quarterly_kt!$B83:BE83)/INDEX(Fuel_Properties!$B$31:$IV$42,MATCH("D_AvGas",Fuel_Properties!$B$31:$B$42,0),MATCH(YEAR(BD$9),Fuel_Properties!$B$31:$EI$31,0)))/158.987295</f>
        <v>1.0541582292039656E-4</v>
      </c>
      <c r="BE83" s="47">
        <f>(SUMPRODUCT(--(BE$9=Quarterly_kt!$B$9:BF$9),Quarterly_kt!$B83:BF83)/INDEX(Fuel_Properties!$B$31:$IV$42,MATCH("D_AvGas",Fuel_Properties!$B$31:$B$42,0),MATCH(YEAR(BE$9),Fuel_Properties!$B$31:$EI$31,0)))/158.987295</f>
        <v>1.0541582292039656E-4</v>
      </c>
      <c r="BF83" s="47">
        <f>(SUMPRODUCT(--(BF$9=Quarterly_kt!$B$9:BG$9),Quarterly_kt!$B83:BG83)/INDEX(Fuel_Properties!$B$31:$IV$42,MATCH("D_AvGas",Fuel_Properties!$B$31:$B$42,0),MATCH(YEAR(BF$9),Fuel_Properties!$B$31:$EI$31,0)))/158.987295</f>
        <v>1.7569303820066094E-5</v>
      </c>
      <c r="BG83" s="47">
        <f>(SUMPRODUCT(--(BG$9=Quarterly_kt!$B$9:BH$9),Quarterly_kt!$B83:BH83)/INDEX(Fuel_Properties!$B$31:$IV$42,MATCH("D_AvGas",Fuel_Properties!$B$31:$B$42,0),MATCH(YEAR(BG$9),Fuel_Properties!$B$31:$EI$31,0)))/158.987295</f>
        <v>0</v>
      </c>
      <c r="BH83" s="47">
        <f>(SUMPRODUCT(--(BH$9=Quarterly_kt!$B$9:BI$9),Quarterly_kt!$B83:BI83)/INDEX(Fuel_Properties!$B$31:$IV$42,MATCH("D_AvGas",Fuel_Properties!$B$31:$B$42,0),MATCH(YEAR(BH$9),Fuel_Properties!$B$31:$EI$31,0)))/158.987295</f>
        <v>0</v>
      </c>
      <c r="BI83" s="47">
        <f>(SUMPRODUCT(--(BI$9=Quarterly_kt!$B$9:BJ$9),Quarterly_kt!$B83:BJ83)/INDEX(Fuel_Properties!$B$31:$IV$42,MATCH("D_AvGas",Fuel_Properties!$B$31:$B$42,0),MATCH(YEAR(BI$9),Fuel_Properties!$B$31:$EI$31,0)))/158.987295</f>
        <v>0</v>
      </c>
      <c r="BJ83" s="47">
        <f>(SUMPRODUCT(--(BJ$9=Quarterly_kt!$B$9:BK$9),Quarterly_kt!$B83:BK83)/INDEX(Fuel_Properties!$B$31:$IV$42,MATCH("D_AvGas",Fuel_Properties!$B$31:$B$42,0),MATCH(YEAR(BJ$9),Fuel_Properties!$B$31:$EI$31,0)))/158.987295</f>
        <v>1.7569303820066094E-5</v>
      </c>
      <c r="BK83" s="47">
        <f>(SUMPRODUCT(--(BK$9=Quarterly_kt!$B$9:BL$9),Quarterly_kt!$B83:BL83)/INDEX(Fuel_Properties!$B$31:$IV$42,MATCH("D_AvGas",Fuel_Properties!$B$31:$B$42,0),MATCH(YEAR(BK$9),Fuel_Properties!$B$31:$EI$31,0)))/158.987295</f>
        <v>0</v>
      </c>
      <c r="BL83" s="47">
        <f>(SUMPRODUCT(--(BL$9=Quarterly_kt!$B$9:BM$9),Quarterly_kt!$B83:BM83)/INDEX(Fuel_Properties!$B$31:$IV$42,MATCH("D_AvGas",Fuel_Properties!$B$31:$B$42,0),MATCH(YEAR(BL$9),Fuel_Properties!$B$31:$EI$31,0)))/158.987295</f>
        <v>0</v>
      </c>
      <c r="BM83" s="47">
        <f>(SUMPRODUCT(--(BM$9=Quarterly_kt!$B$9:BN$9),Quarterly_kt!$B83:BN83)/INDEX(Fuel_Properties!$B$31:$IV$42,MATCH("D_AvGas",Fuel_Properties!$B$31:$B$42,0),MATCH(YEAR(BM$9),Fuel_Properties!$B$31:$EI$31,0)))/158.987295</f>
        <v>7.0277215280264377E-5</v>
      </c>
      <c r="BN83" s="47">
        <f>(SUMPRODUCT(--(BN$9=Quarterly_kt!$B$9:BO$9),Quarterly_kt!$B83:BO83)/INDEX(Fuel_Properties!$B$31:$IV$42,MATCH("D_AvGas",Fuel_Properties!$B$31:$B$42,0),MATCH(YEAR(BN$9),Fuel_Properties!$B$31:$EI$31,0)))/158.987295</f>
        <v>3.5138607640132189E-5</v>
      </c>
      <c r="BO83" s="47">
        <f>(SUMPRODUCT(--(BO$9=Quarterly_kt!$B$9:BP$9),Quarterly_kt!$B83:BP83)/INDEX(Fuel_Properties!$B$31:$IV$42,MATCH("D_AvGas",Fuel_Properties!$B$31:$B$42,0),MATCH(YEAR(BO$9),Fuel_Properties!$B$31:$EI$31,0)))/158.987295</f>
        <v>8.7846519100330472E-6</v>
      </c>
      <c r="BP83" s="47">
        <f>(SUMPRODUCT(--(BP$9=Quarterly_kt!$B$9:BQ$9),Quarterly_kt!$B83:BQ83)/INDEX(Fuel_Properties!$B$31:$IV$42,MATCH("D_AvGas",Fuel_Properties!$B$31:$B$42,0),MATCH(YEAR(BP$9),Fuel_Properties!$B$31:$EI$31,0)))/158.987295</f>
        <v>0</v>
      </c>
      <c r="BQ83" s="47">
        <f>(SUMPRODUCT(--(BQ$9=Quarterly_kt!$B$9:BR$9),Quarterly_kt!$B83:BR83)/INDEX(Fuel_Properties!$B$31:$IV$42,MATCH("D_AvGas",Fuel_Properties!$B$31:$B$42,0),MATCH(YEAR(BQ$9),Fuel_Properties!$B$31:$EI$31,0)))/158.987295</f>
        <v>1.7569303820066094E-5</v>
      </c>
      <c r="BR83" s="47">
        <f>(SUMPRODUCT(--(BR$9=Quarterly_kt!$B$9:BS$9),Quarterly_kt!$B83:BS83)/INDEX(Fuel_Properties!$B$31:$IV$42,MATCH("D_AvGas",Fuel_Properties!$B$31:$B$42,0),MATCH(YEAR(BR$9),Fuel_Properties!$B$31:$EI$31,0)))/158.987295</f>
        <v>1.0541582292039656E-4</v>
      </c>
      <c r="BS83" s="47">
        <f>(SUMPRODUCT(--(BS$9=Quarterly_kt!$B$9:BT$9),Quarterly_kt!$B83:BT83)/INDEX(Fuel_Properties!$B$31:$IV$42,MATCH("D_AvGas",Fuel_Properties!$B$31:$B$42,0),MATCH(YEAR(BS$9),Fuel_Properties!$B$31:$EI$31,0)))/158.987295</f>
        <v>1.7569303820066094E-5</v>
      </c>
      <c r="BT83" s="47">
        <f>(SUMPRODUCT(--(BT$9=Quarterly_kt!$B$9:BU$9),Quarterly_kt!$B83:BU83)/INDEX(Fuel_Properties!$B$31:$IV$42,MATCH("D_AvGas",Fuel_Properties!$B$31:$B$42,0),MATCH(YEAR(BT$9),Fuel_Properties!$B$31:$EI$31,0)))/158.987295</f>
        <v>0</v>
      </c>
      <c r="BU83" s="47">
        <f>(SUMPRODUCT(--(BU$9=Quarterly_kt!$B$9:BV$9),Quarterly_kt!$B83:BV83)/INDEX(Fuel_Properties!$B$31:$IV$42,MATCH("D_AvGas",Fuel_Properties!$B$31:$B$42,0),MATCH(YEAR(BU$9),Fuel_Properties!$B$31:$EI$31,0)))/158.987295</f>
        <v>2.635395573009914E-5</v>
      </c>
      <c r="BV83" s="47">
        <f>(SUMPRODUCT(--(BV$9=Quarterly_kt!$B$9:BW$9),Quarterly_kt!$B83:BW83)/INDEX(Fuel_Properties!$B$31:$IV$42,MATCH("D_AvGas",Fuel_Properties!$B$31:$B$42,0),MATCH(YEAR(BV$9),Fuel_Properties!$B$31:$EI$31,0)))/158.987295</f>
        <v>1.9326234202072704E-4</v>
      </c>
      <c r="BW83" s="47">
        <f>(SUMPRODUCT(--(BW$9=Quarterly_kt!$B$9:BX$9),Quarterly_kt!$B83:BX83)/INDEX(Fuel_Properties!$B$31:$IV$42,MATCH("D_AvGas",Fuel_Properties!$B$31:$B$42,0),MATCH(YEAR(BW$9),Fuel_Properties!$B$31:$EI$31,0)))/158.987295</f>
        <v>2.0468238950376999E-3</v>
      </c>
      <c r="BX83" s="47">
        <f>(SUMPRODUCT(--(BX$9=Quarterly_kt!$B$9:BY$9),Quarterly_kt!$B83:BY83)/INDEX(Fuel_Properties!$B$31:$IV$42,MATCH("D_AvGas",Fuel_Properties!$B$31:$B$42,0),MATCH(YEAR(BX$9),Fuel_Properties!$B$31:$EI$31,0)))/158.987295</f>
        <v>0</v>
      </c>
      <c r="BY83" s="47">
        <f>(SUMPRODUCT(--(BY$9=Quarterly_kt!$B$9:BZ$9),Quarterly_kt!$B83:BZ83)/INDEX(Fuel_Properties!$B$31:$IV$42,MATCH("D_AvGas",Fuel_Properties!$B$31:$B$42,0),MATCH(YEAR(BY$9),Fuel_Properties!$B$31:$EI$31,0)))/158.987295</f>
        <v>8.7846519100330472E-6</v>
      </c>
      <c r="BZ83" s="47">
        <f>(SUMPRODUCT(--(BZ$9=Quarterly_kt!$B$9:CA$9),Quarterly_kt!$B83:CA83)/INDEX(Fuel_Properties!$B$31:$IV$42,MATCH("D_AvGas",Fuel_Properties!$B$31:$B$42,0),MATCH(YEAR(BZ$9),Fuel_Properties!$B$31:$EI$31,0)))/158.987295</f>
        <v>4.3044794359161937E-4</v>
      </c>
      <c r="CA83" s="47">
        <f>(SUMPRODUCT(--(CA$9=Quarterly_kt!$B$9:CB$9),Quarterly_kt!$B83:CB83)/INDEX(Fuel_Properties!$B$31:$IV$42,MATCH("D_AvGas",Fuel_Properties!$B$31:$B$42,0),MATCH(YEAR(CA$9),Fuel_Properties!$B$31:$EI$31,0)))/158.987295</f>
        <v>0</v>
      </c>
      <c r="CB83" s="47">
        <f>(SUMPRODUCT(--(CB$9=Quarterly_kt!$B$9:CC$9),Quarterly_kt!$B83:CC83)/INDEX(Fuel_Properties!$B$31:$IV$42,MATCH("D_AvGas",Fuel_Properties!$B$31:$B$42,0),MATCH(YEAR(CB$9),Fuel_Properties!$B$31:$EI$31,0)))/158.987295</f>
        <v>0</v>
      </c>
      <c r="CC83" s="47">
        <f>(SUMPRODUCT(--(CC$9=Quarterly_kt!$B$9:CD$9),Quarterly_kt!$B83:CD83)/INDEX(Fuel_Properties!$B$31:$IV$42,MATCH("D_AvGas",Fuel_Properties!$B$31:$B$42,0),MATCH(YEAR(CC$9),Fuel_Properties!$B$31:$EI$31,0)))/158.987295</f>
        <v>2.635395573009914E-5</v>
      </c>
      <c r="CD83" s="47">
        <f>(SUMPRODUCT(--(CD$9=Quarterly_kt!$B$9:CE$9),Quarterly_kt!$B83:CE83)/INDEX(Fuel_Properties!$B$31:$IV$42,MATCH("D_AvGas",Fuel_Properties!$B$31:$B$42,0),MATCH(YEAR(CD$9),Fuel_Properties!$B$31:$EI$31,0)))/158.987295</f>
        <v>0</v>
      </c>
      <c r="CE83" s="47">
        <f>(SUMPRODUCT(--(CE$9=Quarterly_kt!$B$9:CF$9),Quarterly_kt!$B83:CF83)/INDEX(Fuel_Properties!$B$31:$IV$42,MATCH("D_AvGas",Fuel_Properties!$B$31:$B$42,0),MATCH(YEAR(CE$9),Fuel_Properties!$B$31:$EI$31,0)))/158.987295</f>
        <v>0</v>
      </c>
      <c r="CF83" s="47">
        <f>(SUMPRODUCT(--(CF$9=Quarterly_kt!$B$9:CG$9),Quarterly_kt!$B83:CG83)/INDEX(Fuel_Properties!$B$31:$IV$42,MATCH("D_AvGas",Fuel_Properties!$B$31:$B$42,0),MATCH(YEAR(CF$9),Fuel_Properties!$B$31:$EI$31,0)))/158.987295</f>
        <v>1.0541582292039656E-4</v>
      </c>
      <c r="CG83" s="47">
        <f>(SUMPRODUCT(--(CG$9=Quarterly_kt!$B$9:CH$9),Quarterly_kt!$B83:CH83)/INDEX(Fuel_Properties!$B$31:$IV$42,MATCH("D_AvGas",Fuel_Properties!$B$31:$B$42,0),MATCH(YEAR(CG$9),Fuel_Properties!$B$31:$EI$31,0)))/158.987295</f>
        <v>8.7846519100330472E-6</v>
      </c>
      <c r="CH83" s="47">
        <f>(SUMPRODUCT(--(CH$9=Quarterly_kt!$B$9:CI$9),Quarterly_kt!$B83:CI83)/INDEX(Fuel_Properties!$B$31:$IV$42,MATCH("D_AvGas",Fuel_Properties!$B$31:$B$42,0),MATCH(YEAR(CH$9),Fuel_Properties!$B$31:$EI$31,0)))/158.987295</f>
        <v>1.4055443056052875E-4</v>
      </c>
      <c r="CI83" s="47">
        <f>(SUMPRODUCT(--(CI$9=Quarterly_kt!$B$9:CJ$9),Quarterly_kt!$B83:CJ83)/INDEX(Fuel_Properties!$B$31:$IV$42,MATCH("D_AvGas",Fuel_Properties!$B$31:$B$42,0),MATCH(YEAR(CI$9),Fuel_Properties!$B$31:$EI$31,0)))/158.987295</f>
        <v>0</v>
      </c>
      <c r="CJ83" s="47">
        <f>(SUMPRODUCT(--(CJ$9=Quarterly_kt!$B$9:CK$9),Quarterly_kt!$B83:CK83)/INDEX(Fuel_Properties!$B$31:$IV$42,MATCH("D_AvGas",Fuel_Properties!$B$31:$B$42,0),MATCH(YEAR(CJ$9),Fuel_Properties!$B$31:$EI$31,0)))/158.987295</f>
        <v>0</v>
      </c>
      <c r="CK83" s="47">
        <f>(SUMPRODUCT(--(CK$9=Quarterly_kt!$B$9:CL$9),Quarterly_kt!$B83:CL83)/INDEX(Fuel_Properties!$B$31:$IV$42,MATCH("D_AvGas",Fuel_Properties!$B$31:$B$42,0),MATCH(YEAR(CK$9),Fuel_Properties!$B$31:$EI$31,0)))/158.987295</f>
        <v>8.7846519100330472E-6</v>
      </c>
      <c r="CL83" s="47">
        <f>(SUMPRODUCT(--(CL$9=Quarterly_kt!$B$9:CM$9),Quarterly_kt!$B83:CM83)/INDEX(Fuel_Properties!$B$31:$IV$42,MATCH("D_AvGas",Fuel_Properties!$B$31:$B$42,0),MATCH(YEAR(CL$9),Fuel_Properties!$B$31:$EI$31,0)))/158.987295</f>
        <v>0</v>
      </c>
      <c r="CM83" s="47">
        <f>(SUMPRODUCT(--(CM$9=Quarterly_kt!$B$9:CN$9),Quarterly_kt!$B83:CN83)/INDEX(Fuel_Properties!$B$31:$IV$42,MATCH("D_AvGas",Fuel_Properties!$B$31:$B$42,0),MATCH(YEAR(CM$9),Fuel_Properties!$B$31:$EI$31,0)))/158.987295</f>
        <v>2.8110886112105751E-4</v>
      </c>
      <c r="CN83" s="47">
        <f>(SUMPRODUCT(--(CN$9=Quarterly_kt!$B$9:CO$9),Quarterly_kt!$B83:CO83)/INDEX(Fuel_Properties!$B$31:$IV$42,MATCH("D_AvGas",Fuel_Properties!$B$31:$B$42,0),MATCH(YEAR(CN$9),Fuel_Properties!$B$31:$EI$31,0)))/158.987295</f>
        <v>2.7232420921102448E-4</v>
      </c>
      <c r="CO83" s="47">
        <f>(SUMPRODUCT(--(CO$9=Quarterly_kt!$B$9:CP$9),Quarterly_kt!$B83:CP83)/INDEX(Fuel_Properties!$B$31:$IV$42,MATCH("D_AvGas",Fuel_Properties!$B$31:$B$42,0),MATCH(YEAR(CO$9),Fuel_Properties!$B$31:$EI$31,0)))/158.987295</f>
        <v>7.0277215280264377E-5</v>
      </c>
      <c r="CP83" s="47">
        <f>(SUMPRODUCT(--(CP$9=Quarterly_kt!$B$9:CQ$9),Quarterly_kt!$B83:CQ83)/INDEX(Fuel_Properties!$B$31:$IV$42,MATCH("D_AvGas",Fuel_Properties!$B$31:$B$42,0),MATCH(YEAR(CP$9),Fuel_Properties!$B$31:$EI$31,0)))/158.987295</f>
        <v>0</v>
      </c>
      <c r="CQ83" s="47">
        <f>(SUMPRODUCT(--(CQ$9=Quarterly_kt!$B$9:CR$9),Quarterly_kt!$B83:CR83)/INDEX(Fuel_Properties!$B$31:$IV$42,MATCH("D_AvGas",Fuel_Properties!$B$31:$B$42,0),MATCH(YEAR(CQ$9),Fuel_Properties!$B$31:$EI$31,0)))/158.987295</f>
        <v>5.270791146019828E-5</v>
      </c>
      <c r="CR83" s="47">
        <f>(SUMPRODUCT(--(CR$9=Quarterly_kt!$B$9:CS$9),Quarterly_kt!$B83:CS83)/INDEX(Fuel_Properties!$B$31:$IV$42,MATCH("D_AvGas",Fuel_Properties!$B$31:$B$42,0),MATCH(YEAR(CR$9),Fuel_Properties!$B$31:$EI$31,0)))/158.987295</f>
        <v>6.1492563370231325E-5</v>
      </c>
      <c r="CS83" s="47">
        <f>(SUMPRODUCT(--(CS$9=Quarterly_kt!$B$9:CT$9),Quarterly_kt!$B83:CT83)/INDEX(Fuel_Properties!$B$31:$IV$42,MATCH("D_AvGas",Fuel_Properties!$B$31:$B$42,0),MATCH(YEAR(CS$9),Fuel_Properties!$B$31:$EI$31,0)))/158.987295</f>
        <v>5.270791146019828E-5</v>
      </c>
      <c r="CT83" s="47">
        <f>(SUMPRODUCT(--(CT$9=Quarterly_kt!$B$9:CU$9),Quarterly_kt!$B83:CU83)/INDEX(Fuel_Properties!$B$31:$IV$42,MATCH("D_AvGas",Fuel_Properties!$B$31:$B$42,0),MATCH(YEAR(CT$9),Fuel_Properties!$B$31:$EI$31,0)))/158.987295</f>
        <v>1.7569303820066094E-5</v>
      </c>
      <c r="CU83" s="47">
        <f>(SUMPRODUCT(--(CU$9=Quarterly_kt!$B$9:CV$9),Quarterly_kt!$B83:CV83)/INDEX(Fuel_Properties!$B$31:$IV$42,MATCH("D_AvGas",Fuel_Properties!$B$31:$B$42,0),MATCH(YEAR(CU$9),Fuel_Properties!$B$31:$EI$31,0)))/158.987295</f>
        <v>1.0541582292039656E-4</v>
      </c>
      <c r="CV83" s="47">
        <f>(SUMPRODUCT(--(CV$9=Quarterly_kt!$B$9:CW$9),Quarterly_kt!$B83:CW83)/INDEX(Fuel_Properties!$B$31:$IV$42,MATCH("D_AvGas",Fuel_Properties!$B$31:$B$42,0),MATCH(YEAR(CV$9),Fuel_Properties!$B$31:$EI$31,0)))/158.987295</f>
        <v>8.7846519100330472E-6</v>
      </c>
      <c r="CW83" s="47">
        <f>(SUMPRODUCT(--(CW$9=Quarterly_kt!$B$9:CX$9),Quarterly_kt!$B83:CX83)/INDEX(Fuel_Properties!$B$31:$IV$42,MATCH("D_AvGas",Fuel_Properties!$B$31:$B$42,0),MATCH(YEAR(CW$9),Fuel_Properties!$B$31:$EI$31,0)))/158.987295</f>
        <v>0</v>
      </c>
      <c r="CX83" s="47">
        <f>(SUMPRODUCT(--(CX$9=Quarterly_kt!$B$9:CY$9),Quarterly_kt!$B83:CY83)/INDEX(Fuel_Properties!$B$31:$IV$42,MATCH("D_AvGas",Fuel_Properties!$B$31:$B$42,0),MATCH(YEAR(CX$9),Fuel_Properties!$B$31:$EI$31,0)))/158.987295</f>
        <v>8.7846519100330472E-6</v>
      </c>
      <c r="CY83" s="47">
        <f>(SUMPRODUCT(--(CY$9=Quarterly_kt!$B$9:CZ$9),Quarterly_kt!$B83:CZ83)/INDEX(Fuel_Properties!$B$31:$IV$42,MATCH("D_AvGas",Fuel_Properties!$B$31:$B$42,0),MATCH(YEAR(CY$9),Fuel_Properties!$B$31:$EI$31,0)))/158.987295</f>
        <v>8.7846519100330472E-6</v>
      </c>
      <c r="CZ83" s="47">
        <f>(SUMPRODUCT(--(CZ$9=Quarterly_kt!$B$9:DA$9),Quarterly_kt!$B83:DA83)/INDEX(Fuel_Properties!$B$31:$IV$42,MATCH("D_AvGas",Fuel_Properties!$B$31:$B$42,0),MATCH(YEAR(CZ$9),Fuel_Properties!$B$31:$EI$31,0)))/158.987295</f>
        <v>8.7846519100330472E-6</v>
      </c>
      <c r="DA83" s="47">
        <f>(SUMPRODUCT(--(DA$9=Quarterly_kt!$B$9:DB$9),Quarterly_kt!$B83:DB83)/INDEX(Fuel_Properties!$B$31:$IV$42,MATCH("D_AvGas",Fuel_Properties!$B$31:$B$42,0),MATCH(YEAR(DA$9),Fuel_Properties!$B$31:$EI$31,0)))/158.987295</f>
        <v>0</v>
      </c>
      <c r="DB83" s="47">
        <f>(SUMPRODUCT(--(DB$9=Quarterly_kt!$B$9:DC$9),Quarterly_kt!$B83:DC83)/INDEX(Fuel_Properties!$B$31:$IV$42,MATCH("D_AvGas",Fuel_Properties!$B$31:$B$42,0),MATCH(YEAR(DB$9),Fuel_Properties!$B$31:$EI$31,0)))/158.987295</f>
        <v>0</v>
      </c>
      <c r="DC83" s="47">
        <f>(SUMPRODUCT(--(DC$9=Quarterly_kt!$B$9:DD$9),Quarterly_kt!$B83:DD83)/INDEX(Fuel_Properties!$B$31:$IV$42,MATCH("D_AvGas",Fuel_Properties!$B$31:$B$42,0),MATCH(YEAR(DC$9),Fuel_Properties!$B$31:$EI$31,0)))/158.987295</f>
        <v>8.7846519100330472E-6</v>
      </c>
      <c r="DD83" s="47">
        <f>(SUMPRODUCT(--(DD$9=Quarterly_kt!$B$9:DE$9),Quarterly_kt!$B83:DE83)/INDEX(Fuel_Properties!$B$31:$IV$42,MATCH("D_AvGas",Fuel_Properties!$B$31:$B$42,0),MATCH(YEAR(DD$9),Fuel_Properties!$B$31:$EI$31,0)))/158.987295</f>
        <v>8.7846519100330472E-6</v>
      </c>
      <c r="DE83" s="47">
        <f>(SUMPRODUCT(--(DE$9=Quarterly_kt!$B$9:DF$9),Quarterly_kt!$B83:DF83)/INDEX(Fuel_Properties!$B$31:$IV$42,MATCH("D_AvGas",Fuel_Properties!$B$31:$B$42,0),MATCH(YEAR(DE$9),Fuel_Properties!$B$31:$EI$31,0)))/158.987295</f>
        <v>0</v>
      </c>
      <c r="DF83" s="47">
        <f>(SUMPRODUCT(--(DF$9=Quarterly_kt!$B$9:DG$9),Quarterly_kt!$B83:DG83)/INDEX(Fuel_Properties!$B$31:$IV$42,MATCH("D_AvGas",Fuel_Properties!$B$31:$B$42,0),MATCH(YEAR(DF$9),Fuel_Properties!$B$31:$EI$31,0)))/158.987295</f>
        <v>8.7846519100330472E-6</v>
      </c>
      <c r="DG83" s="47">
        <f>(SUMPRODUCT(--(DG$9=Quarterly_kt!$B$9:DH$9),Quarterly_kt!$B83:DH83)/INDEX(Fuel_Properties!$B$31:$IV$42,MATCH("D_AvGas",Fuel_Properties!$B$31:$B$42,0),MATCH(YEAR(DG$9),Fuel_Properties!$B$31:$EI$31,0)))/158.987295</f>
        <v>8.7846519100330472E-6</v>
      </c>
      <c r="DH83" s="47">
        <f>(SUMPRODUCT(--(DH$9=Quarterly_kt!$B$9:DI$9),Quarterly_kt!$B83:DI83)/INDEX(Fuel_Properties!$B$31:$IV$42,MATCH("D_AvGas",Fuel_Properties!$B$31:$B$42,0),MATCH(YEAR(DH$9),Fuel_Properties!$B$31:$EI$31,0)))/158.987295</f>
        <v>0</v>
      </c>
      <c r="DI83" s="47">
        <f>(SUMPRODUCT(--(DI$9=Quarterly_kt!$B$9:DJ$9),Quarterly_kt!$B83:DJ83)/INDEX(Fuel_Properties!$B$31:$IV$42,MATCH("D_AvGas",Fuel_Properties!$B$31:$B$42,0),MATCH(YEAR(DI$9),Fuel_Properties!$B$31:$EI$31,0)))/158.987295</f>
        <v>8.7846519100330472E-6</v>
      </c>
      <c r="DJ83" s="47">
        <f>(SUMPRODUCT(--(DJ$9=Quarterly_kt!$B$9:DK$9),Quarterly_kt!$B83:DK83)/INDEX(Fuel_Properties!$B$31:$IV$42,MATCH("D_AvGas",Fuel_Properties!$B$31:$B$42,0),MATCH(YEAR(DJ$9),Fuel_Properties!$B$31:$EI$31,0)))/158.987295</f>
        <v>0</v>
      </c>
      <c r="DK83" s="47">
        <f>(SUMPRODUCT(--(DK$9=Quarterly_kt!$B$9:DL$9),Quarterly_kt!$B83:DL83)/INDEX(Fuel_Properties!$B$31:$IV$42,MATCH("D_AvGas",Fuel_Properties!$B$31:$B$42,0),MATCH(YEAR(DK$9),Fuel_Properties!$B$31:$EI$31,0)))/158.987295</f>
        <v>0</v>
      </c>
      <c r="DL83" s="47">
        <f>(SUMPRODUCT(--(DL$9=Quarterly_kt!$B$9:DM$9),Quarterly_kt!$B83:DM83)/INDEX(Fuel_Properties!$B$31:$IV$42,MATCH("D_AvGas",Fuel_Properties!$B$31:$B$42,0),MATCH(YEAR(DL$9),Fuel_Properties!$B$31:$EI$31,0)))/158.987295</f>
        <v>0</v>
      </c>
      <c r="DM83" s="47">
        <f>(SUMPRODUCT(--(DM$9=Quarterly_kt!$B$9:DN$9),Quarterly_kt!$B83:DN83)/INDEX(Fuel_Properties!$B$31:$IV$42,MATCH("D_AvGas",Fuel_Properties!$B$31:$B$42,0),MATCH(YEAR(DM$9),Fuel_Properties!$B$31:$EI$31,0)))/158.987295</f>
        <v>0</v>
      </c>
      <c r="DN83" s="47">
        <f>(SUMPRODUCT(--(DN$9=Quarterly_kt!$B$9:DO$9),Quarterly_kt!$B83:DO83)/INDEX(Fuel_Properties!$B$31:$IV$42,MATCH("D_AvGas",Fuel_Properties!$B$31:$B$42,0),MATCH(YEAR(DN$9),Fuel_Properties!$B$31:$EI$31,0)))/158.987295</f>
        <v>7.9061867190297416E-5</v>
      </c>
      <c r="DO83" s="47">
        <f>(SUMPRODUCT(--(DO$9=Quarterly_kt!$B$9:DP$9),Quarterly_kt!$B83:DP83)/INDEX(Fuel_Properties!$B$31:$IV$42,MATCH("D_AvGas",Fuel_Properties!$B$31:$B$42,0),MATCH(YEAR(DO$9),Fuel_Properties!$B$31:$EI$31,0)))/158.987295</f>
        <v>1.1420047483042963E-4</v>
      </c>
      <c r="DP83" s="47">
        <f>(SUMPRODUCT(--(DP$9=Quarterly_kt!$B$9:DQ$9),Quarterly_kt!$B83:DQ83)/INDEX(Fuel_Properties!$B$31:$IV$42,MATCH("D_AvGas",Fuel_Properties!$B$31:$B$42,0),MATCH(YEAR(DP$9),Fuel_Properties!$B$31:$EI$31,0)))/158.987295</f>
        <v>1.7569303820066094E-5</v>
      </c>
      <c r="DQ83" s="47">
        <f>(SUMPRODUCT(--(DQ$9=Quarterly_kt!$B$9:DR$9),Quarterly_kt!$B83:DR83)/INDEX(Fuel_Properties!$B$31:$IV$42,MATCH("D_AvGas",Fuel_Properties!$B$31:$B$42,0),MATCH(YEAR(DQ$9),Fuel_Properties!$B$31:$EI$31,0)))/158.987295</f>
        <v>8.7846519100330472E-6</v>
      </c>
      <c r="DR83" s="47">
        <f>(SUMPRODUCT(--(DR$9=Quarterly_kt!$B$9:DS$9),Quarterly_kt!$B83:DS83)/INDEX(Fuel_Properties!$B$31:$IV$42,MATCH("D_AvGas",Fuel_Properties!$B$31:$B$42,0),MATCH(YEAR(DR$9),Fuel_Properties!$B$31:$EI$31,0)))/158.987295</f>
        <v>8.7846519100330472E-6</v>
      </c>
      <c r="DS83" s="47">
        <f>(SUMPRODUCT(--(DS$9=Quarterly_kt!$B$9:DT$9),Quarterly_kt!$B83:DT83)/INDEX(Fuel_Properties!$B$31:$IV$42,MATCH("D_AvGas",Fuel_Properties!$B$31:$B$42,0),MATCH(YEAR(DS$9),Fuel_Properties!$B$31:$EI$31,0)))/158.987295</f>
        <v>0</v>
      </c>
      <c r="DT83" s="47">
        <f>(SUMPRODUCT(--(DT$9=Quarterly_kt!$B$9:DU$9),Quarterly_kt!$B83:DU83)/INDEX(Fuel_Properties!$B$31:$IV$42,MATCH("D_AvGas",Fuel_Properties!$B$31:$B$42,0),MATCH(YEAR(DT$9),Fuel_Properties!$B$31:$EI$31,0)))/158.987295</f>
        <v>0</v>
      </c>
      <c r="DU83" s="47">
        <f>(SUMPRODUCT(--(DU$9=Quarterly_kt!$B$9:DV$9),Quarterly_kt!$B83:DV83)/INDEX(Fuel_Properties!$B$31:$IV$42,MATCH("D_AvGas",Fuel_Properties!$B$31:$B$42,0),MATCH(YEAR(DU$9),Fuel_Properties!$B$31:$EI$31,0)))/158.987295</f>
        <v>0</v>
      </c>
      <c r="DV83" s="47">
        <f>(SUMPRODUCT(--(DV$9=Quarterly_kt!$B$9:DW$9),Quarterly_kt!$B83:DW83)/INDEX(Fuel_Properties!$B$31:$IV$42,MATCH("D_AvGas",Fuel_Properties!$B$31:$B$42,0),MATCH(YEAR(DV$9),Fuel_Properties!$B$31:$EI$31,0)))/158.987295</f>
        <v>0</v>
      </c>
      <c r="DW83" s="47">
        <f>(SUMPRODUCT(--(DW$9=Quarterly_kt!$B$9:DX$9),Quarterly_kt!$B83:DX83)/INDEX(Fuel_Properties!$B$31:$IV$42,MATCH("D_AvGas",Fuel_Properties!$B$31:$B$42,0),MATCH(YEAR(DW$9),Fuel_Properties!$B$31:$EI$31,0)))/158.987295</f>
        <v>0</v>
      </c>
      <c r="DX83" s="47">
        <f>(SUMPRODUCT(--(DX$9=Quarterly_kt!$B$9:DY$9),Quarterly_kt!$B83:DY83)/INDEX(Fuel_Properties!$B$31:$IV$42,MATCH("D_AvGas",Fuel_Properties!$B$31:$B$42,0),MATCH(YEAR(DX$9),Fuel_Properties!$B$31:$EI$31,0)))/158.987295</f>
        <v>4.3923259550165241E-5</v>
      </c>
      <c r="DY83" s="47">
        <f>(SUMPRODUCT(--(DY$9=Quarterly_kt!$B$9:DZ$9),Quarterly_kt!$B83:DZ83)/INDEX(Fuel_Properties!$B$31:$IV$42,MATCH("D_AvGas",Fuel_Properties!$B$31:$B$42,0),MATCH(YEAR(DY$9),Fuel_Properties!$B$31:$EI$31,0)))/158.987295</f>
        <v>0</v>
      </c>
      <c r="DZ83" s="47">
        <f>(SUMPRODUCT(--(DZ$9=Quarterly_kt!$B$9:EA$9),Quarterly_kt!$B83:EA83)/INDEX(Fuel_Properties!$B$31:$IV$42,MATCH("D_AvGas",Fuel_Properties!$B$31:$B$42,0),MATCH(YEAR(DZ$9),Fuel_Properties!$B$31:$EI$31,0)))/158.987295</f>
        <v>0</v>
      </c>
      <c r="EA83" s="47">
        <f>(SUMPRODUCT(--(EA$9=Quarterly_kt!$B$9:EB$9),Quarterly_kt!$B83:EB83)/INDEX(Fuel_Properties!$B$31:$IV$42,MATCH("D_AvGas",Fuel_Properties!$B$31:$B$42,0),MATCH(YEAR(EA$9),Fuel_Properties!$B$31:$EI$31,0)))/158.987295</f>
        <v>0</v>
      </c>
      <c r="EB83" s="47">
        <f>(SUMPRODUCT(--(EB$9=Quarterly_kt!$B$9:EC$9),Quarterly_kt!$B83:EC83)/INDEX(Fuel_Properties!$B$31:$IV$42,MATCH("D_AvGas",Fuel_Properties!$B$31:$B$42,0),MATCH(YEAR(EB$9),Fuel_Properties!$B$31:$EI$31,0)))/158.987295</f>
        <v>0</v>
      </c>
      <c r="EC83" s="47">
        <f>(SUMPRODUCT(--(EC$9=Quarterly_kt!$B$9:ED$9),Quarterly_kt!$B83:ED83)/INDEX(Fuel_Properties!$B$31:$IV$42,MATCH("D_AvGas",Fuel_Properties!$B$31:$B$42,0),MATCH(YEAR(EC$9),Fuel_Properties!$B$31:$EI$31,0)))/158.987295</f>
        <v>0</v>
      </c>
      <c r="ED83" s="47">
        <f>(SUMPRODUCT(--(ED$9=Quarterly_kt!$B$9:EE$9),Quarterly_kt!$B83:EE83)/INDEX(Fuel_Properties!$B$31:$IV$42,MATCH("D_AvGas",Fuel_Properties!$B$31:$B$42,0),MATCH(YEAR(ED$9),Fuel_Properties!$B$31:$EI$31,0)))/158.987295</f>
        <v>0</v>
      </c>
      <c r="EE83" s="47">
        <f>(SUMPRODUCT(--(EE$9=Quarterly_kt!$B$9:EF$9),Quarterly_kt!$B83:EF83)/INDEX(Fuel_Properties!$B$31:$IV$42,MATCH("D_AvGas",Fuel_Properties!$B$31:$B$42,0),MATCH(YEAR(EE$9),Fuel_Properties!$B$31:$EI$31,0)))/158.987295</f>
        <v>3.5138607640132189E-5</v>
      </c>
      <c r="EF83" s="47">
        <f>(SUMPRODUCT(--(EF$9=Quarterly_kt!$B$9:EG$9),Quarterly_kt!$B83:EG83)/INDEX(Fuel_Properties!$B$31:$IV$42,MATCH("D_AvGas",Fuel_Properties!$B$31:$B$42,0),MATCH(YEAR(EF$9),Fuel_Properties!$B$31:$EI$31,0)))/158.987295</f>
        <v>3.5138607640132189E-5</v>
      </c>
      <c r="EG83" s="47">
        <f>(SUMPRODUCT(--(EG$9=Quarterly_kt!$B$9:EH$9),Quarterly_kt!$B83:EH83)/INDEX(Fuel_Properties!$B$31:$IV$42,MATCH("D_AvGas",Fuel_Properties!$B$31:$B$42,0),MATCH(YEAR(EG$9),Fuel_Properties!$B$31:$EI$31,0)))/158.987295</f>
        <v>0</v>
      </c>
      <c r="EH83" s="47">
        <f>(SUMPRODUCT(--(EH$9=Quarterly_kt!$B$9:EI$9),Quarterly_kt!$B83:EI83)/INDEX(Fuel_Properties!$B$31:$IV$42,MATCH("D_AvGas",Fuel_Properties!$B$31:$B$42,0),MATCH(YEAR(EH$9),Fuel_Properties!$B$31:$EI$31,0)))/158.987295</f>
        <v>0</v>
      </c>
      <c r="EI83" s="47">
        <f>(SUMPRODUCT(--(EI$9=Quarterly_kt!$B$9:EJ$9),Quarterly_kt!$B83:EJ83)/INDEX(Fuel_Properties!$B$31:$IV$42,MATCH("D_AvGas",Fuel_Properties!$B$31:$B$42,0),MATCH(YEAR(EI$9),Fuel_Properties!$B$31:$EI$31,0)))/158.987295</f>
        <v>0</v>
      </c>
      <c r="EJ83" s="47">
        <f>(SUMPRODUCT(--(EJ$9=Quarterly_kt!$B$9:EK$9),Quarterly_kt!$B83:EK83)/INDEX(Fuel_Properties!$B$31:$IV$42,MATCH("D_AvGas",Fuel_Properties!$B$31:$B$42,0),MATCH(YEAR(EJ$9),Fuel_Properties!$B$31:$EI$31,0)))/158.987295</f>
        <v>0</v>
      </c>
      <c r="EK83" s="47">
        <f>(SUMPRODUCT(--(EK$9=Quarterly_kt!$B$9:EL$9),Quarterly_kt!$B83:EL83)/INDEX(Fuel_Properties!$B$31:$IV$42,MATCH("D_AvGas",Fuel_Properties!$B$31:$B$42,0),MATCH(YEAR(EK$9),Fuel_Properties!$B$31:$EI$31,0)))/158.987295</f>
        <v>0</v>
      </c>
      <c r="EL83" s="47">
        <f>(SUMPRODUCT(--(EL$9=Quarterly_kt!$B$9:EM$9),Quarterly_kt!$B83:EM83)/INDEX(Fuel_Properties!$B$31:$IV$42,MATCH("D_AvGas",Fuel_Properties!$B$31:$B$42,0),MATCH(YEAR(EL$9),Fuel_Properties!$B$31:$EI$31,0)))/158.987295</f>
        <v>0</v>
      </c>
      <c r="EM83" s="47">
        <f>(SUMPRODUCT(--(EM$9=Quarterly_kt!$B$9:EN$9),Quarterly_kt!$B83:EN83)/INDEX(Fuel_Properties!$B$31:$IV$42,MATCH("D_AvGas",Fuel_Properties!$B$31:$B$42,0),MATCH(YEAR(EM$9),Fuel_Properties!$B$31:$EI$31,0)))/158.987295</f>
        <v>0</v>
      </c>
      <c r="EN83" s="47">
        <f>(SUMPRODUCT(--(EN$9=Quarterly_kt!$B$9:EO$9),Quarterly_kt!$B83:EO83)/INDEX(Fuel_Properties!$B$31:$IV$42,MATCH("D_AvGas",Fuel_Properties!$B$31:$B$42,0),MATCH(YEAR(EN$9),Fuel_Properties!$B$31:$EI$31,0)))/158.987295</f>
        <v>0</v>
      </c>
      <c r="EO83" s="47">
        <f>(SUMPRODUCT(--(EO$9=Quarterly_kt!$B$9:EP$9),Quarterly_kt!$B83:EP83)/INDEX(Fuel_Properties!$B$31:$IV$42,MATCH("D_AvGas",Fuel_Properties!$B$31:$B$42,0),MATCH(YEAR(EO$9),Fuel_Properties!$B$31:$EI$31,0)))/158.987295</f>
        <v>0</v>
      </c>
      <c r="EP83" s="47">
        <f>(SUMPRODUCT(--(EP$9=Quarterly_kt!$B$9:EQ$9),Quarterly_kt!$B83:EQ83)/INDEX(Fuel_Properties!$B$31:$IV$42,MATCH("D_AvGas",Fuel_Properties!$B$31:$B$42,0),MATCH(YEAR(EP$9),Fuel_Properties!$B$31:$EI$31,0)))/158.987295</f>
        <v>0</v>
      </c>
      <c r="EQ83" s="47">
        <f>(SUMPRODUCT(--(EQ$9=Quarterly_kt!$B$9:ER$9),Quarterly_kt!$B83:ER83)/INDEX(Fuel_Properties!$B$31:$IV$42,MATCH("D_AvGas",Fuel_Properties!$B$31:$B$42,0),MATCH(YEAR(EQ$9),Fuel_Properties!$B$31:$EI$31,0)))/158.987295</f>
        <v>0</v>
      </c>
      <c r="ER83" s="47">
        <f>(SUMPRODUCT(--(ER$9=Quarterly_kt!$B$9:ES$9),Quarterly_kt!$B83:ES83)/INDEX(Fuel_Properties!$B$31:$IV$42,MATCH("D_AvGas",Fuel_Properties!$B$31:$B$42,0),MATCH(YEAR(ER$9),Fuel_Properties!$B$31:$EI$31,0)))/158.987295</f>
        <v>0</v>
      </c>
      <c r="ES83" s="47">
        <f>(SUMPRODUCT(--(ES$9=Quarterly_kt!$B$9:ET$9),Quarterly_kt!$B83:ET83)/INDEX(Fuel_Properties!$B$31:$IV$42,MATCH("D_AvGas",Fuel_Properties!$B$31:$B$42,0),MATCH(YEAR(ES$9),Fuel_Properties!$B$31:$EI$31,0)))/158.987295</f>
        <v>0</v>
      </c>
      <c r="ET83" s="47">
        <f>(SUMPRODUCT(--(ET$9=Quarterly_kt!$B$9:EU$9),Quarterly_kt!$B83:EU83)/INDEX(Fuel_Properties!$B$31:$IV$42,MATCH("D_AvGas",Fuel_Properties!$B$31:$B$42,0),MATCH(YEAR(ET$9),Fuel_Properties!$B$31:$EI$31,0)))/158.987295</f>
        <v>0</v>
      </c>
      <c r="EU83" s="47">
        <f>(SUMPRODUCT(--(EU$9=Quarterly_kt!$B$9:EV$9),Quarterly_kt!$B83:EV83)/INDEX(Fuel_Properties!$B$31:$IV$42,MATCH("D_AvGas",Fuel_Properties!$B$31:$B$42,0),MATCH(YEAR(EU$9),Fuel_Properties!$B$31:$EI$31,0)))/158.987295</f>
        <v>0</v>
      </c>
      <c r="EV83" s="47">
        <f>(SUMPRODUCT(--(EV$9=Quarterly_kt!$B$9:EW$9),Quarterly_kt!$B83:EW83)/INDEX(Fuel_Properties!$B$31:$IV$42,MATCH("D_AvGas",Fuel_Properties!$B$31:$B$42,0),MATCH(YEAR(EV$9),Fuel_Properties!$B$31:$EI$31,0)))/158.987295</f>
        <v>0</v>
      </c>
      <c r="EW83" s="47">
        <f>(SUMPRODUCT(--(EW$9=Quarterly_kt!$B$9:EX$9),Quarterly_kt!$B83:EX83)/INDEX(Fuel_Properties!$B$31:$IV$42,MATCH("D_AvGas",Fuel_Properties!$B$31:$B$42,0),MATCH(YEAR(EW$9),Fuel_Properties!$B$31:$EI$31,0)))/158.987295</f>
        <v>0</v>
      </c>
      <c r="EX83" s="47">
        <f>(SUMPRODUCT(--(EX$9=Quarterly_kt!$B$9:EY$9),Quarterly_kt!$B83:EY83)/INDEX(Fuel_Properties!$B$31:$IV$42,MATCH("D_AvGas",Fuel_Properties!$B$31:$B$42,0),MATCH(YEAR(EX$9),Fuel_Properties!$B$31:$EI$31,0)))/158.987295</f>
        <v>0</v>
      </c>
      <c r="EY83" s="47">
        <f>(SUMPRODUCT(--(EY$9=Quarterly_kt!$B$9:EZ$9),Quarterly_kt!$B83:EZ83)/INDEX(Fuel_Properties!$B$31:$IV$42,MATCH("D_AvGas",Fuel_Properties!$B$31:$B$42,0),MATCH(YEAR(EY$9),Fuel_Properties!$B$31:$EI$31,0)))/158.987295</f>
        <v>0</v>
      </c>
      <c r="EZ83" s="47">
        <f>(SUMPRODUCT(--(EZ$9=Quarterly_kt!$B$9:FA$9),Quarterly_kt!$B83:FA83)/INDEX(Fuel_Properties!$B$31:$IV$42,MATCH("D_AvGas",Fuel_Properties!$B$31:$B$42,0),MATCH(YEAR(EZ$9),Fuel_Properties!$B$31:$EI$31,0)))/158.987295</f>
        <v>0</v>
      </c>
      <c r="FA83" s="47">
        <f>(SUMPRODUCT(--(FA$9=Quarterly_kt!$B$9:FB$9),Quarterly_kt!$B83:FB83)/INDEX(Fuel_Properties!$B$31:$IV$42,MATCH("D_AvGas",Fuel_Properties!$B$31:$B$42,0),MATCH(YEAR(FA$9),Fuel_Properties!$B$31:$EI$31,0)))/158.987295</f>
        <v>0</v>
      </c>
      <c r="FB83" s="47">
        <f>(SUMPRODUCT(--(FB$9=Quarterly_kt!$B$9:FC$9),Quarterly_kt!$B83:FC83)/INDEX(Fuel_Properties!$B$31:$IV$42,MATCH("D_AvGas",Fuel_Properties!$B$31:$B$42,0),MATCH(YEAR(FB$9),Fuel_Properties!$B$31:$EI$31,0)))/158.987295</f>
        <v>4.3085203757948088E-4</v>
      </c>
      <c r="FC83" s="47">
        <f>(SUMPRODUCT(--(FC$9=Quarterly_kt!$B$9:FD$9),Quarterly_kt!$B83:FD83)/INDEX(Fuel_Properties!$B$31:$IV$42,MATCH("D_AvGas",Fuel_Properties!$B$31:$B$42,0),MATCH(YEAR(FC$9),Fuel_Properties!$B$31:$EI$31,0)))/158.987295</f>
        <v>3.0065924450126661E-4</v>
      </c>
      <c r="FD83" s="47">
        <f>(SUMPRODUCT(--(FD$9=Quarterly_kt!$B$9:FE$9),Quarterly_kt!$B83:FE83)/INDEX(Fuel_Properties!$B$31:$IV$42,MATCH("D_AvGas",Fuel_Properties!$B$31:$B$42,0),MATCH(YEAR(FD$9),Fuel_Properties!$B$31:$EI$31,0)))/158.987295</f>
        <v>5.3044490127340056E-4</v>
      </c>
      <c r="FE83" s="47">
        <f>(SUMPRODUCT(--(FE$9=Quarterly_kt!$B$9:FF$9),Quarterly_kt!$B83:FF83)/INDEX(Fuel_Properties!$B$31:$IV$42,MATCH("D_AvGas",Fuel_Properties!$B$31:$B$42,0),MATCH(YEAR(FE$9),Fuel_Properties!$B$31:$EI$31,0)))/158.987295</f>
        <v>9.2958371296272444E-4</v>
      </c>
      <c r="FF83" s="47">
        <f>(SUMPRODUCT(--(FF$9=Quarterly_kt!$B$9:FG$9),Quarterly_kt!$B83:FG83)/INDEX(Fuel_Properties!$B$31:$IV$42,MATCH("D_AvGas",Fuel_Properties!$B$31:$B$42,0),MATCH(YEAR(FF$9),Fuel_Properties!$B$31:$EI$31,0)))/158.987295</f>
        <v>0</v>
      </c>
      <c r="FG83" s="47">
        <f>(SUMPRODUCT(--(FG$9=Quarterly_kt!$B$9:FH$9),Quarterly_kt!$B83:FH83)/INDEX(Fuel_Properties!$B$31:$IV$42,MATCH("D_AvGas",Fuel_Properties!$B$31:$B$42,0),MATCH(YEAR(FG$9),Fuel_Properties!$B$31:$EI$31,0)))/158.987295</f>
        <v>2.79896579157473E-6</v>
      </c>
      <c r="FH83" s="47">
        <f>(SUMPRODUCT(--(FH$9=Quarterly_kt!$B$9:FI$9),Quarterly_kt!$B83:FI83)/INDEX(Fuel_Properties!$B$31:$IV$42,MATCH("D_AvGas",Fuel_Properties!$B$31:$B$42,0),MATCH(YEAR(FH$9),Fuel_Properties!$B$31:$EI$31,0)))/158.987295</f>
        <v>5.5503806137465253E-4</v>
      </c>
      <c r="FI83" s="47">
        <f>(SUMPRODUCT(--(FI$9=Quarterly_kt!$B$9:FJ$9),Quarterly_kt!$B83:FJ83)/INDEX(Fuel_Properties!$B$31:$IV$42,MATCH("D_AvGas",Fuel_Properties!$B$31:$B$42,0),MATCH(YEAR(FI$9),Fuel_Properties!$B$31:$EI$31,0)))/158.987295</f>
        <v>3.4719755437061818E-6</v>
      </c>
      <c r="FJ83" s="47">
        <f>(SUMPRODUCT(--(FJ$9=Quarterly_kt!$B$9:FK$9),Quarterly_kt!$B83:FK83)/INDEX(Fuel_Properties!$B$31:$IV$42,MATCH("D_AvGas",Fuel_Properties!$B$31:$B$42,0),MATCH(YEAR(FJ$9),Fuel_Properties!$B$31:$EI$31,0)))/158.987295</f>
        <v>0</v>
      </c>
      <c r="FK83" s="47">
        <f>(SUMPRODUCT(--(FK$9=Quarterly_kt!$B$9:FL$9),Quarterly_kt!$B83:FL83)/INDEX(Fuel_Properties!$B$31:$IV$42,MATCH("D_AvGas",Fuel_Properties!$B$31:$B$42,0),MATCH(YEAR(FK$9),Fuel_Properties!$B$31:$EI$31,0)))/158.987295</f>
        <v>0</v>
      </c>
      <c r="FL83" s="47">
        <f>(SUMPRODUCT(--(FL$9=Quarterly_kt!$B$9:FN$9),Quarterly_kt!$B83:FN83)/INDEX(Fuel_Properties!$B$31:$IV$42,MATCH("D_AvGas",Fuel_Properties!$B$31:$B$42,0),MATCH(YEAR(FL$9),Fuel_Properties!$B$31:$EI$31,0)))/158.987295</f>
        <v>0</v>
      </c>
      <c r="FM83" s="47">
        <f>(SUMPRODUCT(--(FM$9=Quarterly_kt!$B$9:FO$9),Quarterly_kt!$B83:FO83)/INDEX(Fuel_Properties!$B$31:$IV$42,MATCH("D_AvGas",Fuel_Properties!$B$31:$B$42,0),MATCH(YEAR(FM$9),Fuel_Properties!$B$31:$EI$31,0)))/158.987295</f>
        <v>0</v>
      </c>
      <c r="FN83" s="47">
        <f>(SUMPRODUCT(--(FN$9=Quarterly_kt!$B$9:FO$9),Quarterly_kt!$B83:FO83)/INDEX(Fuel_Properties!$B$31:$IV$42,MATCH("D_AvGas",Fuel_Properties!$B$31:$B$42,0),MATCH(YEAR(FN$9),Fuel_Properties!$B$31:$EI$31,0)))/158.987295</f>
        <v>0</v>
      </c>
      <c r="FO83" s="47">
        <f>(SUMPRODUCT(--(FO$9=Quarterly_kt!$B$9:FP$9),Quarterly_kt!$B83:FP83)/INDEX(Fuel_Properties!$B$31:$IV$42,MATCH("D_AvGas",Fuel_Properties!$B$31:$B$42,0),MATCH(YEAR(FO$9),Fuel_Properties!$B$31:$EI$31,0)))/158.987295</f>
        <v>0</v>
      </c>
      <c r="FP83" s="47">
        <f>(SUMPRODUCT(--(FP$9=Quarterly_kt!$B$9:FQ$9),Quarterly_kt!$B83:FQ83)/INDEX(Fuel_Properties!$B$31:$IV$42,MATCH("D_AvGas",Fuel_Properties!$B$31:$B$42,0),MATCH(YEAR(FP$9),Fuel_Properties!$B$31:$EI$31,0)))/158.987295</f>
        <v>0</v>
      </c>
      <c r="FQ83" s="47">
        <f>(SUMPRODUCT(--(FQ$9=Quarterly_kt!$B$9:FR$9),Quarterly_kt!$B83:FR83)/INDEX(Fuel_Properties!$B$31:$IV$42,MATCH("D_AvGas",Fuel_Properties!$B$31:$B$42,0),MATCH(YEAR(FQ$9),Fuel_Properties!$B$31:$EI$31,0)))/158.987295</f>
        <v>0</v>
      </c>
      <c r="FR83" s="47">
        <f>(SUMPRODUCT(--(FR$9=Quarterly_kt!$B$9:FS$9),Quarterly_kt!$B83:FS83)/INDEX(Fuel_Properties!$B$31:$IV$42,MATCH("D_AvGas",Fuel_Properties!$B$31:$B$42,0),MATCH(YEAR(FR$9),Fuel_Properties!$B$31:$EI$31,0)))/158.987295</f>
        <v>0</v>
      </c>
      <c r="FS83" s="47">
        <f>(SUMPRODUCT(--(FS$9=Quarterly_kt!$B$9:FT$9),Quarterly_kt!$B83:FT83)/INDEX(Fuel_Properties!$B$31:$IV$42,MATCH("D_AvGas",Fuel_Properties!$B$31:$B$42,0),MATCH(YEAR(FS$9),Fuel_Properties!$B$31:$EI$31,0)))/158.987295</f>
        <v>0</v>
      </c>
      <c r="FT83" s="47">
        <f>(SUMPRODUCT(--(FT$9=Quarterly_kt!$B$9:FU$9),Quarterly_kt!$B83:FU83)/INDEX(Fuel_Properties!$B$31:$IV$42,MATCH("D_AvGas",Fuel_Properties!$B$31:$B$42,0),MATCH(YEAR(FT$9),Fuel_Properties!$B$31:$EI$31,0)))/158.987295</f>
        <v>0</v>
      </c>
      <c r="FU83" s="47">
        <f>(SUMPRODUCT(--(FU$9=Quarterly_kt!$B$9:FV$9),Quarterly_kt!$B83:FV83)/INDEX(Fuel_Properties!$B$31:$IV$42,MATCH("D_AvGas",Fuel_Properties!$B$31:$B$42,0),MATCH(YEAR(FU$9),Fuel_Properties!$B$31:$EI$31,0)))/158.987295</f>
        <v>0</v>
      </c>
      <c r="FV83" s="47">
        <f>(SUMPRODUCT(--(FV$9=Quarterly_kt!$B$9:FW$9),Quarterly_kt!$B83:FW83)/INDEX(Fuel_Properties!$B$31:$IV$42,MATCH("D_AvGas",Fuel_Properties!$B$31:$B$42,0),MATCH(YEAR(FV$9),Fuel_Properties!$B$31:$EI$31,0)))/158.987295</f>
        <v>0</v>
      </c>
    </row>
    <row r="84" spans="1:178" ht="15" x14ac:dyDescent="0.25">
      <c r="A84" s="50" t="s">
        <v>45</v>
      </c>
      <c r="B84" s="47">
        <f>(SUMPRODUCT(--(B$9=Quarterly_kt!$B$9:C$9),Quarterly_kt!$B84:C84)/INDEX(Fuel_Properties!$B$31:$IV$42,MATCH("D_Kerosene",Fuel_Properties!$B$31:$B$42,0),MATCH(YEAR(B$9),Fuel_Properties!$B$31:$EI$31,0)))/158.987295</f>
        <v>0</v>
      </c>
      <c r="C84" s="47">
        <f>(SUMPRODUCT(--(C$9=Quarterly_kt!$B$9:D$9),Quarterly_kt!$B84:D84)/INDEX(Fuel_Properties!$B$31:$IV$42,MATCH("D_Kerosene",Fuel_Properties!$B$31:$B$42,0),MATCH(YEAR(C$9),Fuel_Properties!$B$31:$EI$31,0)))/158.987295</f>
        <v>0</v>
      </c>
      <c r="D84" s="47">
        <f>(SUMPRODUCT(--(D$9=Quarterly_kt!$B$9:E$9),Quarterly_kt!$B84:E84)/INDEX(Fuel_Properties!$B$31:$IV$42,MATCH("D_Kerosene",Fuel_Properties!$B$31:$B$42,0),MATCH(YEAR(D$9),Fuel_Properties!$B$31:$EI$31,0)))/158.987295</f>
        <v>0</v>
      </c>
      <c r="E84" s="47">
        <f>(SUMPRODUCT(--(E$9=Quarterly_kt!$B$9:F$9),Quarterly_kt!$B84:F84)/INDEX(Fuel_Properties!$B$31:$IV$42,MATCH("D_Kerosene",Fuel_Properties!$B$31:$B$42,0),MATCH(YEAR(E$9),Fuel_Properties!$B$31:$EI$31,0)))/158.987295</f>
        <v>0</v>
      </c>
      <c r="F84" s="47">
        <f>(SUMPRODUCT(--(F$9=Quarterly_kt!$B$9:G$9),Quarterly_kt!$B84:G84)/INDEX(Fuel_Properties!$B$31:$IV$42,MATCH("D_Kerosene",Fuel_Properties!$B$31:$B$42,0),MATCH(YEAR(F$9),Fuel_Properties!$B$31:$EI$31,0)))/158.987295</f>
        <v>4.7891960159266459E-5</v>
      </c>
      <c r="G84" s="47">
        <f>(SUMPRODUCT(--(G$9=Quarterly_kt!$B$9:H$9),Quarterly_kt!$B84:H84)/INDEX(Fuel_Properties!$B$31:$IV$42,MATCH("D_Kerosene",Fuel_Properties!$B$31:$B$42,0),MATCH(YEAR(G$9),Fuel_Properties!$B$31:$EI$31,0)))/158.987295</f>
        <v>6.3855946879021945E-5</v>
      </c>
      <c r="H84" s="47">
        <f>(SUMPRODUCT(--(H$9=Quarterly_kt!$B$9:I$9),Quarterly_kt!$B84:I84)/INDEX(Fuel_Properties!$B$31:$IV$42,MATCH("D_Kerosene",Fuel_Properties!$B$31:$B$42,0),MATCH(YEAR(H$9),Fuel_Properties!$B$31:$EI$31,0)))/158.987295</f>
        <v>1.8358584727718808E-4</v>
      </c>
      <c r="I84" s="47">
        <f>(SUMPRODUCT(--(I$9=Quarterly_kt!$B$9:J$9),Quarterly_kt!$B84:J84)/INDEX(Fuel_Properties!$B$31:$IV$42,MATCH("D_Kerosene",Fuel_Properties!$B$31:$B$42,0),MATCH(YEAR(I$9),Fuel_Properties!$B$31:$EI$31,0)))/158.987295</f>
        <v>1.1174790703828842E-4</v>
      </c>
      <c r="J84" s="47">
        <f>(SUMPRODUCT(--(J$9=Quarterly_kt!$B$9:K$9),Quarterly_kt!$B84:K84)/INDEX(Fuel_Properties!$B$31:$IV$42,MATCH("D_Kerosene",Fuel_Properties!$B$31:$B$42,0),MATCH(YEAR(J$9),Fuel_Properties!$B$31:$EI$31,0)))/158.987295</f>
        <v>0</v>
      </c>
      <c r="K84" s="47">
        <f>(SUMPRODUCT(--(K$9=Quarterly_kt!$B$9:L$9),Quarterly_kt!$B84:L84)/INDEX(Fuel_Properties!$B$31:$IV$42,MATCH("D_Kerosene",Fuel_Properties!$B$31:$B$42,0),MATCH(YEAR(K$9),Fuel_Properties!$B$31:$EI$31,0)))/158.987295</f>
        <v>3.9909966799388716E-5</v>
      </c>
      <c r="L84" s="47">
        <f>(SUMPRODUCT(--(L$9=Quarterly_kt!$B$9:M$9),Quarterly_kt!$B84:M84)/INDEX(Fuel_Properties!$B$31:$IV$42,MATCH("D_Kerosene",Fuel_Properties!$B$31:$B$42,0),MATCH(YEAR(L$9),Fuel_Properties!$B$31:$EI$31,0)))/158.987295</f>
        <v>8.7801926958655161E-5</v>
      </c>
      <c r="M84" s="47">
        <f>(SUMPRODUCT(--(M$9=Quarterly_kt!$B$9:N$9),Quarterly_kt!$B84:N84)/INDEX(Fuel_Properties!$B$31:$IV$42,MATCH("D_Kerosene",Fuel_Properties!$B$31:$B$42,0),MATCH(YEAR(M$9),Fuel_Properties!$B$31:$EI$31,0)))/158.987295</f>
        <v>8.7801926958655161E-5</v>
      </c>
      <c r="N84" s="47">
        <f>(SUMPRODUCT(--(N$9=Quarterly_kt!$B$9:O$9),Quarterly_kt!$B84:O84)/INDEX(Fuel_Properties!$B$31:$IV$42,MATCH("D_Kerosene",Fuel_Properties!$B$31:$B$42,0),MATCH(YEAR(N$9),Fuel_Properties!$B$31:$EI$31,0)))/158.987295</f>
        <v>9.5783920318532917E-5</v>
      </c>
      <c r="O84" s="47">
        <f>(SUMPRODUCT(--(O$9=Quarterly_kt!$B$9:P$9),Quarterly_kt!$B84:P84)/INDEX(Fuel_Properties!$B$31:$IV$42,MATCH("D_Kerosene",Fuel_Properties!$B$31:$B$42,0),MATCH(YEAR(O$9),Fuel_Properties!$B$31:$EI$31,0)))/158.987295</f>
        <v>3.5918970119449845E-4</v>
      </c>
      <c r="P84" s="47">
        <f>(SUMPRODUCT(--(P$9=Quarterly_kt!$B$9:Q$9),Quarterly_kt!$B84:Q84)/INDEX(Fuel_Properties!$B$31:$IV$42,MATCH("D_Kerosene",Fuel_Properties!$B$31:$B$42,0),MATCH(YEAR(P$9),Fuel_Properties!$B$31:$EI$31,0)))/158.987295</f>
        <v>3.1927973439510972E-5</v>
      </c>
      <c r="Q84" s="47">
        <f>(SUMPRODUCT(--(Q$9=Quarterly_kt!$B$9:R$9),Quarterly_kt!$B84:R84)/INDEX(Fuel_Properties!$B$31:$IV$42,MATCH("D_Kerosene",Fuel_Properties!$B$31:$B$42,0),MATCH(YEAR(Q$9),Fuel_Properties!$B$31:$EI$31,0)))/158.987295</f>
        <v>2.3945980079633229E-5</v>
      </c>
      <c r="R84" s="47">
        <f>(SUMPRODUCT(--(R$9=Quarterly_kt!$B$9:S$9),Quarterly_kt!$B84:S84)/INDEX(Fuel_Properties!$B$31:$IV$42,MATCH("D_Kerosene",Fuel_Properties!$B$31:$B$42,0),MATCH(YEAR(R$9),Fuel_Properties!$B$31:$EI$31,0)))/158.987295</f>
        <v>3.1927973439510972E-5</v>
      </c>
      <c r="S84" s="47">
        <f>(SUMPRODUCT(--(S$9=Quarterly_kt!$B$9:T$9),Quarterly_kt!$B84:T84)/INDEX(Fuel_Properties!$B$31:$IV$42,MATCH("D_Kerosene",Fuel_Properties!$B$31:$B$42,0),MATCH(YEAR(S$9),Fuel_Properties!$B$31:$EI$31,0)))/158.987295</f>
        <v>1.6762186055743262E-4</v>
      </c>
      <c r="T84" s="47">
        <f>(SUMPRODUCT(--(T$9=Quarterly_kt!$B$9:U$9),Quarterly_kt!$B84:U84)/INDEX(Fuel_Properties!$B$31:$IV$42,MATCH("D_Kerosene",Fuel_Properties!$B$31:$B$42,0),MATCH(YEAR(T$9),Fuel_Properties!$B$31:$EI$31,0)))/158.987295</f>
        <v>3.9909966799388716E-5</v>
      </c>
      <c r="U84" s="47">
        <f>(SUMPRODUCT(--(U$9=Quarterly_kt!$B$9:V$9),Quarterly_kt!$B84:V84)/INDEX(Fuel_Properties!$B$31:$IV$42,MATCH("D_Kerosene",Fuel_Properties!$B$31:$B$42,0),MATCH(YEAR(U$9),Fuel_Properties!$B$31:$EI$31,0)))/158.987295</f>
        <v>4.7891960159266459E-5</v>
      </c>
      <c r="V84" s="47">
        <f>(SUMPRODUCT(--(V$9=Quarterly_kt!$B$9:W$9),Quarterly_kt!$B84:W84)/INDEX(Fuel_Properties!$B$31:$IV$42,MATCH("D_Kerosene",Fuel_Properties!$B$31:$B$42,0),MATCH(YEAR(V$9),Fuel_Properties!$B$31:$EI$31,0)))/158.987295</f>
        <v>5.5873953519144209E-5</v>
      </c>
      <c r="W84" s="47">
        <f>(SUMPRODUCT(--(W$9=Quarterly_kt!$B$9:X$9),Quarterly_kt!$B84:X84)/INDEX(Fuel_Properties!$B$31:$IV$42,MATCH("D_Kerosene",Fuel_Properties!$B$31:$B$42,0),MATCH(YEAR(W$9),Fuel_Properties!$B$31:$EI$31,0)))/158.987295</f>
        <v>2.3945980079633229E-5</v>
      </c>
      <c r="X84" s="47">
        <f>(SUMPRODUCT(--(X$9=Quarterly_kt!$B$9:Y$9),Quarterly_kt!$B84:Y84)/INDEX(Fuel_Properties!$B$31:$IV$42,MATCH("D_Kerosene",Fuel_Properties!$B$31:$B$42,0),MATCH(YEAR(X$9),Fuel_Properties!$B$31:$EI$31,0)))/158.987295</f>
        <v>1.5963986719755486E-5</v>
      </c>
      <c r="Y84" s="47">
        <f>(SUMPRODUCT(--(Y$9=Quarterly_kt!$B$9:Z$9),Quarterly_kt!$B84:Z84)/INDEX(Fuel_Properties!$B$31:$IV$42,MATCH("D_Kerosene",Fuel_Properties!$B$31:$B$42,0),MATCH(YEAR(Y$9),Fuel_Properties!$B$31:$EI$31,0)))/158.987295</f>
        <v>3.1927973439510972E-5</v>
      </c>
      <c r="Z84" s="47">
        <f>(SUMPRODUCT(--(Z$9=Quarterly_kt!$B$9:AA$9),Quarterly_kt!$B84:AA84)/INDEX(Fuel_Properties!$B$31:$IV$42,MATCH("D_Kerosene",Fuel_Properties!$B$31:$B$42,0),MATCH(YEAR(Z$9),Fuel_Properties!$B$31:$EI$31,0)))/158.987295</f>
        <v>2.3945980079633229E-5</v>
      </c>
      <c r="AA84" s="47">
        <f>(SUMPRODUCT(--(AA$9=Quarterly_kt!$B$9:AB$9),Quarterly_kt!$B84:AB84)/INDEX(Fuel_Properties!$B$31:$IV$42,MATCH("D_Kerosene",Fuel_Properties!$B$31:$B$42,0),MATCH(YEAR(AA$9),Fuel_Properties!$B$31:$EI$31,0)))/158.987295</f>
        <v>2.3945980079633229E-5</v>
      </c>
      <c r="AB84" s="47">
        <f>(SUMPRODUCT(--(AB$9=Quarterly_kt!$B$9:AC$9),Quarterly_kt!$B84:AC84)/INDEX(Fuel_Properties!$B$31:$IV$42,MATCH("D_Kerosene",Fuel_Properties!$B$31:$B$42,0),MATCH(YEAR(AB$9),Fuel_Properties!$B$31:$EI$31,0)))/158.987295</f>
        <v>2.3945980079633229E-5</v>
      </c>
      <c r="AC84" s="47">
        <f>(SUMPRODUCT(--(AC$9=Quarterly_kt!$B$9:AD$9),Quarterly_kt!$B84:AD84)/INDEX(Fuel_Properties!$B$31:$IV$42,MATCH("D_Kerosene",Fuel_Properties!$B$31:$B$42,0),MATCH(YEAR(AC$9),Fuel_Properties!$B$31:$EI$31,0)))/158.987295</f>
        <v>1.5963986719755486E-5</v>
      </c>
      <c r="AD84" s="47">
        <f>(SUMPRODUCT(--(AD$9=Quarterly_kt!$B$9:AE$9),Quarterly_kt!$B84:AE84)/INDEX(Fuel_Properties!$B$31:$IV$42,MATCH("D_Kerosene",Fuel_Properties!$B$31:$B$42,0),MATCH(YEAR(AD$9),Fuel_Properties!$B$31:$EI$31,0)))/158.987295</f>
        <v>2.3945980079633229E-5</v>
      </c>
      <c r="AE84" s="47">
        <f>(SUMPRODUCT(--(AE$9=Quarterly_kt!$B$9:AF$9),Quarterly_kt!$B84:AF84)/INDEX(Fuel_Properties!$B$31:$IV$42,MATCH("D_Kerosene",Fuel_Properties!$B$31:$B$42,0),MATCH(YEAR(AE$9),Fuel_Properties!$B$31:$EI$31,0)))/158.987295</f>
        <v>5.5873953519144209E-5</v>
      </c>
      <c r="AF84" s="47">
        <f>(SUMPRODUCT(--(AF$9=Quarterly_kt!$B$9:AG$9),Quarterly_kt!$B84:AG84)/INDEX(Fuel_Properties!$B$31:$IV$42,MATCH("D_Kerosene",Fuel_Properties!$B$31:$B$42,0),MATCH(YEAR(AF$9),Fuel_Properties!$B$31:$EI$31,0)))/158.987295</f>
        <v>3.9909966799388716E-5</v>
      </c>
      <c r="AG84" s="47">
        <f>(SUMPRODUCT(--(AG$9=Quarterly_kt!$B$9:AH$9),Quarterly_kt!$B84:AH84)/INDEX(Fuel_Properties!$B$31:$IV$42,MATCH("D_Kerosene",Fuel_Properties!$B$31:$B$42,0),MATCH(YEAR(AG$9),Fuel_Properties!$B$31:$EI$31,0)))/158.987295</f>
        <v>2.3945980079633229E-5</v>
      </c>
      <c r="AH84" s="47">
        <f>(SUMPRODUCT(--(AH$9=Quarterly_kt!$B$9:AI$9),Quarterly_kt!$B84:AI84)/INDEX(Fuel_Properties!$B$31:$IV$42,MATCH("D_Kerosene",Fuel_Properties!$B$31:$B$42,0),MATCH(YEAR(AH$9),Fuel_Properties!$B$31:$EI$31,0)))/158.987295</f>
        <v>1.5963986719755486E-4</v>
      </c>
      <c r="AI84" s="47">
        <f>(SUMPRODUCT(--(AI$9=Quarterly_kt!$B$9:AJ$9),Quarterly_kt!$B84:AJ84)/INDEX(Fuel_Properties!$B$31:$IV$42,MATCH("D_Kerosene",Fuel_Properties!$B$31:$B$42,0),MATCH(YEAR(AI$9),Fuel_Properties!$B$31:$EI$31,0)))/158.987295</f>
        <v>3.1927973439510972E-5</v>
      </c>
      <c r="AJ84" s="47">
        <f>(SUMPRODUCT(--(AJ$9=Quarterly_kt!$B$9:AK$9),Quarterly_kt!$B84:AK84)/INDEX(Fuel_Properties!$B$31:$IV$42,MATCH("D_Kerosene",Fuel_Properties!$B$31:$B$42,0),MATCH(YEAR(AJ$9),Fuel_Properties!$B$31:$EI$31,0)))/158.987295</f>
        <v>2.3945980079633229E-5</v>
      </c>
      <c r="AK84" s="47">
        <f>(SUMPRODUCT(--(AK$9=Quarterly_kt!$B$9:AL$9),Quarterly_kt!$B84:AL84)/INDEX(Fuel_Properties!$B$31:$IV$42,MATCH("D_Kerosene",Fuel_Properties!$B$31:$B$42,0),MATCH(YEAR(AK$9),Fuel_Properties!$B$31:$EI$31,0)))/158.987295</f>
        <v>2.3945980079633229E-5</v>
      </c>
      <c r="AL84" s="47">
        <f>(SUMPRODUCT(--(AL$9=Quarterly_kt!$B$9:AM$9),Quarterly_kt!$B84:AM84)/INDEX(Fuel_Properties!$B$31:$IV$42,MATCH("D_Kerosene",Fuel_Properties!$B$31:$B$42,0),MATCH(YEAR(AL$9),Fuel_Properties!$B$31:$EI$31,0)))/158.987295</f>
        <v>3.1927973439510972E-5</v>
      </c>
      <c r="AM84" s="47">
        <f>(SUMPRODUCT(--(AM$9=Quarterly_kt!$B$9:AN$9),Quarterly_kt!$B84:AN84)/INDEX(Fuel_Properties!$B$31:$IV$42,MATCH("D_Kerosene",Fuel_Properties!$B$31:$B$42,0),MATCH(YEAR(AM$9),Fuel_Properties!$B$31:$EI$31,0)))/158.987295</f>
        <v>3.1927973439510972E-5</v>
      </c>
      <c r="AN84" s="47">
        <f>(SUMPRODUCT(--(AN$9=Quarterly_kt!$B$9:AO$9),Quarterly_kt!$B84:AO84)/INDEX(Fuel_Properties!$B$31:$IV$42,MATCH("D_Kerosene",Fuel_Properties!$B$31:$B$42,0),MATCH(YEAR(AN$9),Fuel_Properties!$B$31:$EI$31,0)))/158.987295</f>
        <v>2.3945980079633229E-5</v>
      </c>
      <c r="AO84" s="47">
        <f>(SUMPRODUCT(--(AO$9=Quarterly_kt!$B$9:AP$9),Quarterly_kt!$B84:AP84)/INDEX(Fuel_Properties!$B$31:$IV$42,MATCH("D_Kerosene",Fuel_Properties!$B$31:$B$42,0),MATCH(YEAR(AO$9),Fuel_Properties!$B$31:$EI$31,0)))/158.987295</f>
        <v>3.9909966799388716E-5</v>
      </c>
      <c r="AP84" s="47">
        <f>(SUMPRODUCT(--(AP$9=Quarterly_kt!$B$9:AQ$9),Quarterly_kt!$B84:AQ84)/INDEX(Fuel_Properties!$B$31:$IV$42,MATCH("D_Kerosene",Fuel_Properties!$B$31:$B$42,0),MATCH(YEAR(AP$9),Fuel_Properties!$B$31:$EI$31,0)))/158.987295</f>
        <v>4.7891960159266459E-5</v>
      </c>
      <c r="AQ84" s="47">
        <f>(SUMPRODUCT(--(AQ$9=Quarterly_kt!$B$9:AR$9),Quarterly_kt!$B84:AR84)/INDEX(Fuel_Properties!$B$31:$IV$42,MATCH("D_Kerosene",Fuel_Properties!$B$31:$B$42,0),MATCH(YEAR(AQ$9),Fuel_Properties!$B$31:$EI$31,0)))/158.987295</f>
        <v>1.5963986719755486E-5</v>
      </c>
      <c r="AR84" s="47">
        <f>(SUMPRODUCT(--(AR$9=Quarterly_kt!$B$9:AS$9),Quarterly_kt!$B84:AS84)/INDEX(Fuel_Properties!$B$31:$IV$42,MATCH("D_Kerosene",Fuel_Properties!$B$31:$B$42,0),MATCH(YEAR(AR$9),Fuel_Properties!$B$31:$EI$31,0)))/158.987295</f>
        <v>3.1927973439510972E-5</v>
      </c>
      <c r="AS84" s="47">
        <f>(SUMPRODUCT(--(AS$9=Quarterly_kt!$B$9:AT$9),Quarterly_kt!$B84:AT84)/INDEX(Fuel_Properties!$B$31:$IV$42,MATCH("D_Kerosene",Fuel_Properties!$B$31:$B$42,0),MATCH(YEAR(AS$9),Fuel_Properties!$B$31:$EI$31,0)))/158.987295</f>
        <v>2.3945980079633229E-5</v>
      </c>
      <c r="AT84" s="47">
        <f>(SUMPRODUCT(--(AT$9=Quarterly_kt!$B$9:AU$9),Quarterly_kt!$B84:AU84)/INDEX(Fuel_Properties!$B$31:$IV$42,MATCH("D_Kerosene",Fuel_Properties!$B$31:$B$42,0),MATCH(YEAR(AT$9),Fuel_Properties!$B$31:$EI$31,0)))/158.987295</f>
        <v>2.3945980079633229E-5</v>
      </c>
      <c r="AU84" s="47">
        <f>(SUMPRODUCT(--(AU$9=Quarterly_kt!$B$9:AV$9),Quarterly_kt!$B84:AV84)/INDEX(Fuel_Properties!$B$31:$IV$42,MATCH("D_Kerosene",Fuel_Properties!$B$31:$B$42,0),MATCH(YEAR(AU$9),Fuel_Properties!$B$31:$EI$31,0)))/158.987295</f>
        <v>3.1927973439510972E-5</v>
      </c>
      <c r="AV84" s="47">
        <f>(SUMPRODUCT(--(AV$9=Quarterly_kt!$B$9:AW$9),Quarterly_kt!$B84:AW84)/INDEX(Fuel_Properties!$B$31:$IV$42,MATCH("D_Kerosene",Fuel_Properties!$B$31:$B$42,0),MATCH(YEAR(AV$9),Fuel_Properties!$B$31:$EI$31,0)))/158.987295</f>
        <v>3.1927973439510972E-5</v>
      </c>
      <c r="AW84" s="47">
        <f>(SUMPRODUCT(--(AW$9=Quarterly_kt!$B$9:AX$9),Quarterly_kt!$B84:AX84)/INDEX(Fuel_Properties!$B$31:$IV$42,MATCH("D_Kerosene",Fuel_Properties!$B$31:$B$42,0),MATCH(YEAR(AW$9),Fuel_Properties!$B$31:$EI$31,0)))/158.987295</f>
        <v>1.5963986719755486E-5</v>
      </c>
      <c r="AX84" s="47">
        <f>(SUMPRODUCT(--(AX$9=Quarterly_kt!$B$9:AY$9),Quarterly_kt!$B84:AY84)/INDEX(Fuel_Properties!$B$31:$IV$42,MATCH("D_Kerosene",Fuel_Properties!$B$31:$B$42,0),MATCH(YEAR(AX$9),Fuel_Properties!$B$31:$EI$31,0)))/158.987295</f>
        <v>1.5963986719755486E-5</v>
      </c>
      <c r="AY84" s="47">
        <f>(SUMPRODUCT(--(AY$9=Quarterly_kt!$B$9:AZ$9),Quarterly_kt!$B84:AZ84)/INDEX(Fuel_Properties!$B$31:$IV$42,MATCH("D_Kerosene",Fuel_Properties!$B$31:$B$42,0),MATCH(YEAR(AY$9),Fuel_Properties!$B$31:$EI$31,0)))/158.987295</f>
        <v>1.1174790703828842E-4</v>
      </c>
      <c r="AZ84" s="47">
        <f>(SUMPRODUCT(--(AZ$9=Quarterly_kt!$B$9:BA$9),Quarterly_kt!$B84:BA84)/INDEX(Fuel_Properties!$B$31:$IV$42,MATCH("D_Kerosene",Fuel_Properties!$B$31:$B$42,0),MATCH(YEAR(AZ$9),Fuel_Properties!$B$31:$EI$31,0)))/158.987295</f>
        <v>1.5963986719755486E-5</v>
      </c>
      <c r="BA84" s="47">
        <f>(SUMPRODUCT(--(BA$9=Quarterly_kt!$B$9:BB$9),Quarterly_kt!$B84:BB84)/INDEX(Fuel_Properties!$B$31:$IV$42,MATCH("D_Kerosene",Fuel_Properties!$B$31:$B$42,0),MATCH(YEAR(BA$9),Fuel_Properties!$B$31:$EI$31,0)))/158.987295</f>
        <v>1.3888668446187271E-3</v>
      </c>
      <c r="BB84" s="47">
        <f>(SUMPRODUCT(--(BB$9=Quarterly_kt!$B$9:BC$9),Quarterly_kt!$B84:BC84)/INDEX(Fuel_Properties!$B$31:$IV$42,MATCH("D_Kerosene",Fuel_Properties!$B$31:$B$42,0),MATCH(YEAR(BB$9),Fuel_Properties!$B$31:$EI$31,0)))/158.987295</f>
        <v>7.1837940238899674E-5</v>
      </c>
      <c r="BC84" s="47">
        <f>(SUMPRODUCT(--(BC$9=Quarterly_kt!$B$9:BD$9),Quarterly_kt!$B84:BD84)/INDEX(Fuel_Properties!$B$31:$IV$42,MATCH("D_Kerosene",Fuel_Properties!$B$31:$B$42,0),MATCH(YEAR(BC$9),Fuel_Properties!$B$31:$EI$31,0)))/158.987295</f>
        <v>1.0376591367841065E-4</v>
      </c>
      <c r="BD84" s="47">
        <f>(SUMPRODUCT(--(BD$9=Quarterly_kt!$B$9:BE$9),Quarterly_kt!$B84:BE84)/INDEX(Fuel_Properties!$B$31:$IV$42,MATCH("D_Kerosene",Fuel_Properties!$B$31:$B$42,0),MATCH(YEAR(BD$9),Fuel_Properties!$B$31:$EI$31,0)))/158.987295</f>
        <v>5.5873953519144209E-5</v>
      </c>
      <c r="BE84" s="47">
        <f>(SUMPRODUCT(--(BE$9=Quarterly_kt!$B$9:BF$9),Quarterly_kt!$B84:BF84)/INDEX(Fuel_Properties!$B$31:$IV$42,MATCH("D_Kerosene",Fuel_Properties!$B$31:$B$42,0),MATCH(YEAR(BE$9),Fuel_Properties!$B$31:$EI$31,0)))/158.987295</f>
        <v>7.1837940238899674E-5</v>
      </c>
      <c r="BF84" s="47">
        <f>(SUMPRODUCT(--(BF$9=Quarterly_kt!$B$9:BG$9),Quarterly_kt!$B84:BG84)/INDEX(Fuel_Properties!$B$31:$IV$42,MATCH("D_Kerosene",Fuel_Properties!$B$31:$B$42,0),MATCH(YEAR(BF$9),Fuel_Properties!$B$31:$EI$31,0)))/158.987295</f>
        <v>5.5873953519144209E-5</v>
      </c>
      <c r="BG84" s="47">
        <f>(SUMPRODUCT(--(BG$9=Quarterly_kt!$B$9:BH$9),Quarterly_kt!$B84:BH84)/INDEX(Fuel_Properties!$B$31:$IV$42,MATCH("D_Kerosene",Fuel_Properties!$B$31:$B$42,0),MATCH(YEAR(BG$9),Fuel_Properties!$B$31:$EI$31,0)))/158.987295</f>
        <v>1.9156784063706583E-4</v>
      </c>
      <c r="BH84" s="47">
        <f>(SUMPRODUCT(--(BH$9=Quarterly_kt!$B$9:BI$9),Quarterly_kt!$B84:BI84)/INDEX(Fuel_Properties!$B$31:$IV$42,MATCH("D_Kerosene",Fuel_Properties!$B$31:$B$42,0),MATCH(YEAR(BH$9),Fuel_Properties!$B$31:$EI$31,0)))/158.987295</f>
        <v>3.1927973439510972E-5</v>
      </c>
      <c r="BI84" s="47">
        <f>(SUMPRODUCT(--(BI$9=Quarterly_kt!$B$9:BJ$9),Quarterly_kt!$B84:BJ84)/INDEX(Fuel_Properties!$B$31:$IV$42,MATCH("D_Kerosene",Fuel_Properties!$B$31:$B$42,0),MATCH(YEAR(BI$9),Fuel_Properties!$B$31:$EI$31,0)))/158.987295</f>
        <v>3.9909966799388716E-5</v>
      </c>
      <c r="BJ84" s="47">
        <f>(SUMPRODUCT(--(BJ$9=Quarterly_kt!$B$9:BK$9),Quarterly_kt!$B84:BK84)/INDEX(Fuel_Properties!$B$31:$IV$42,MATCH("D_Kerosene",Fuel_Properties!$B$31:$B$42,0),MATCH(YEAR(BJ$9),Fuel_Properties!$B$31:$EI$31,0)))/158.987295</f>
        <v>7.9819933598777431E-6</v>
      </c>
      <c r="BK84" s="47">
        <f>(SUMPRODUCT(--(BK$9=Quarterly_kt!$B$9:BL$9),Quarterly_kt!$B84:BL84)/INDEX(Fuel_Properties!$B$31:$IV$42,MATCH("D_Kerosene",Fuel_Properties!$B$31:$B$42,0),MATCH(YEAR(BK$9),Fuel_Properties!$B$31:$EI$31,0)))/158.987295</f>
        <v>4.7891960159266459E-5</v>
      </c>
      <c r="BL84" s="47">
        <f>(SUMPRODUCT(--(BL$9=Quarterly_kt!$B$9:BM$9),Quarterly_kt!$B84:BM84)/INDEX(Fuel_Properties!$B$31:$IV$42,MATCH("D_Kerosene",Fuel_Properties!$B$31:$B$42,0),MATCH(YEAR(BL$9),Fuel_Properties!$B$31:$EI$31,0)))/158.987295</f>
        <v>3.1927973439510972E-5</v>
      </c>
      <c r="BM84" s="47">
        <f>(SUMPRODUCT(--(BM$9=Quarterly_kt!$B$9:BN$9),Quarterly_kt!$B84:BN84)/INDEX(Fuel_Properties!$B$31:$IV$42,MATCH("D_Kerosene",Fuel_Properties!$B$31:$B$42,0),MATCH(YEAR(BM$9),Fuel_Properties!$B$31:$EI$31,0)))/158.987295</f>
        <v>1.5963986719755486E-5</v>
      </c>
      <c r="BN84" s="47">
        <f>(SUMPRODUCT(--(BN$9=Quarterly_kt!$B$9:BO$9),Quarterly_kt!$B84:BO84)/INDEX(Fuel_Properties!$B$31:$IV$42,MATCH("D_Kerosene",Fuel_Properties!$B$31:$B$42,0),MATCH(YEAR(BN$9),Fuel_Properties!$B$31:$EI$31,0)))/158.987295</f>
        <v>1.5963986719755486E-5</v>
      </c>
      <c r="BO84" s="47">
        <f>(SUMPRODUCT(--(BO$9=Quarterly_kt!$B$9:BP$9),Quarterly_kt!$B84:BP84)/INDEX(Fuel_Properties!$B$31:$IV$42,MATCH("D_Kerosene",Fuel_Properties!$B$31:$B$42,0),MATCH(YEAR(BO$9),Fuel_Properties!$B$31:$EI$31,0)))/158.987295</f>
        <v>2.3945980079633229E-5</v>
      </c>
      <c r="BP84" s="47">
        <f>(SUMPRODUCT(--(BP$9=Quarterly_kt!$B$9:BQ$9),Quarterly_kt!$B84:BQ84)/INDEX(Fuel_Properties!$B$31:$IV$42,MATCH("D_Kerosene",Fuel_Properties!$B$31:$B$42,0),MATCH(YEAR(BP$9),Fuel_Properties!$B$31:$EI$31,0)))/158.987295</f>
        <v>2.3945980079633229E-5</v>
      </c>
      <c r="BQ84" s="47">
        <f>(SUMPRODUCT(--(BQ$9=Quarterly_kt!$B$9:BR$9),Quarterly_kt!$B84:BR84)/INDEX(Fuel_Properties!$B$31:$IV$42,MATCH("D_Kerosene",Fuel_Properties!$B$31:$B$42,0),MATCH(YEAR(BQ$9),Fuel_Properties!$B$31:$EI$31,0)))/158.987295</f>
        <v>6.3855946879021945E-5</v>
      </c>
      <c r="BR84" s="47">
        <f>(SUMPRODUCT(--(BR$9=Quarterly_kt!$B$9:BS$9),Quarterly_kt!$B84:BS84)/INDEX(Fuel_Properties!$B$31:$IV$42,MATCH("D_Kerosene",Fuel_Properties!$B$31:$B$42,0),MATCH(YEAR(BR$9),Fuel_Properties!$B$31:$EI$31,0)))/158.987295</f>
        <v>7.9819933598777431E-5</v>
      </c>
      <c r="BS84" s="47">
        <f>(SUMPRODUCT(--(BS$9=Quarterly_kt!$B$9:BT$9),Quarterly_kt!$B84:BT84)/INDEX(Fuel_Properties!$B$31:$IV$42,MATCH("D_Kerosene",Fuel_Properties!$B$31:$B$42,0),MATCH(YEAR(BS$9),Fuel_Properties!$B$31:$EI$31,0)))/158.987295</f>
        <v>1.0376591367841065E-4</v>
      </c>
      <c r="BT84" s="47">
        <f>(SUMPRODUCT(--(BT$9=Quarterly_kt!$B$9:BU$9),Quarterly_kt!$B84:BU84)/INDEX(Fuel_Properties!$B$31:$IV$42,MATCH("D_Kerosene",Fuel_Properties!$B$31:$B$42,0),MATCH(YEAR(BT$9),Fuel_Properties!$B$31:$EI$31,0)))/158.987295</f>
        <v>1.2771189375804389E-4</v>
      </c>
      <c r="BU84" s="47">
        <f>(SUMPRODUCT(--(BU$9=Quarterly_kt!$B$9:BV$9),Quarterly_kt!$B84:BV84)/INDEX(Fuel_Properties!$B$31:$IV$42,MATCH("D_Kerosene",Fuel_Properties!$B$31:$B$42,0),MATCH(YEAR(BU$9),Fuel_Properties!$B$31:$EI$31,0)))/158.987295</f>
        <v>7.9819933598777431E-5</v>
      </c>
      <c r="BV84" s="47">
        <f>(SUMPRODUCT(--(BV$9=Quarterly_kt!$B$9:BW$9),Quarterly_kt!$B84:BW84)/INDEX(Fuel_Properties!$B$31:$IV$42,MATCH("D_Kerosene",Fuel_Properties!$B$31:$B$42,0),MATCH(YEAR(BV$9),Fuel_Properties!$B$31:$EI$31,0)))/158.987295</f>
        <v>4.7891960159266459E-5</v>
      </c>
      <c r="BW84" s="47">
        <f>(SUMPRODUCT(--(BW$9=Quarterly_kt!$B$9:BX$9),Quarterly_kt!$B84:BX84)/INDEX(Fuel_Properties!$B$31:$IV$42,MATCH("D_Kerosene",Fuel_Properties!$B$31:$B$42,0),MATCH(YEAR(BW$9),Fuel_Properties!$B$31:$EI$31,0)))/158.987295</f>
        <v>5.6672152855131975E-4</v>
      </c>
      <c r="BX84" s="47">
        <f>(SUMPRODUCT(--(BX$9=Quarterly_kt!$B$9:BY$9),Quarterly_kt!$B84:BY84)/INDEX(Fuel_Properties!$B$31:$IV$42,MATCH("D_Kerosene",Fuel_Properties!$B$31:$B$42,0),MATCH(YEAR(BX$9),Fuel_Properties!$B$31:$EI$31,0)))/158.987295</f>
        <v>1.1972990039816613E-4</v>
      </c>
      <c r="BY84" s="47">
        <f>(SUMPRODUCT(--(BY$9=Quarterly_kt!$B$9:BZ$9),Quarterly_kt!$B84:BZ84)/INDEX(Fuel_Properties!$B$31:$IV$42,MATCH("D_Kerosene",Fuel_Properties!$B$31:$B$42,0),MATCH(YEAR(BY$9),Fuel_Properties!$B$31:$EI$31,0)))/158.987295</f>
        <v>6.3855946879021945E-5</v>
      </c>
      <c r="BZ84" s="47">
        <f>(SUMPRODUCT(--(BZ$9=Quarterly_kt!$B$9:CA$9),Quarterly_kt!$B84:CA84)/INDEX(Fuel_Properties!$B$31:$IV$42,MATCH("D_Kerosene",Fuel_Properties!$B$31:$B$42,0),MATCH(YEAR(BZ$9),Fuel_Properties!$B$31:$EI$31,0)))/158.987295</f>
        <v>4.2304564807352034E-4</v>
      </c>
      <c r="CA84" s="47">
        <f>(SUMPRODUCT(--(CA$9=Quarterly_kt!$B$9:CB$9),Quarterly_kt!$B84:CB84)/INDEX(Fuel_Properties!$B$31:$IV$42,MATCH("D_Kerosene",Fuel_Properties!$B$31:$B$42,0),MATCH(YEAR(CA$9),Fuel_Properties!$B$31:$EI$31,0)))/158.987295</f>
        <v>7.6627136254826334E-4</v>
      </c>
      <c r="CB84" s="47">
        <f>(SUMPRODUCT(--(CB$9=Quarterly_kt!$B$9:CC$9),Quarterly_kt!$B84:CC84)/INDEX(Fuel_Properties!$B$31:$IV$42,MATCH("D_Kerosene",Fuel_Properties!$B$31:$B$42,0),MATCH(YEAR(CB$9),Fuel_Properties!$B$31:$EI$31,0)))/158.987295</f>
        <v>7.4232538246863007E-4</v>
      </c>
      <c r="CC84" s="47">
        <f>(SUMPRODUCT(--(CC$9=Quarterly_kt!$B$9:CD$9),Quarterly_kt!$B84:CD84)/INDEX(Fuel_Properties!$B$31:$IV$42,MATCH("D_Kerosene",Fuel_Properties!$B$31:$B$42,0),MATCH(YEAR(CC$9),Fuel_Properties!$B$31:$EI$31,0)))/158.987295</f>
        <v>4.7891960159266453E-4</v>
      </c>
      <c r="CD84" s="47">
        <f>(SUMPRODUCT(--(CD$9=Quarterly_kt!$B$9:CE$9),Quarterly_kt!$B84:CE84)/INDEX(Fuel_Properties!$B$31:$IV$42,MATCH("D_Kerosene",Fuel_Properties!$B$31:$B$42,0),MATCH(YEAR(CD$9),Fuel_Properties!$B$31:$EI$31,0)))/158.987295</f>
        <v>3.0331574767535427E-4</v>
      </c>
      <c r="CE84" s="47">
        <f>(SUMPRODUCT(--(CE$9=Quarterly_kt!$B$9:CF$9),Quarterly_kt!$B84:CF84)/INDEX(Fuel_Properties!$B$31:$IV$42,MATCH("D_Kerosene",Fuel_Properties!$B$31:$B$42,0),MATCH(YEAR(CE$9),Fuel_Properties!$B$31:$EI$31,0)))/158.987295</f>
        <v>6.6250544886985272E-4</v>
      </c>
      <c r="CF84" s="47">
        <f>(SUMPRODUCT(--(CF$9=Quarterly_kt!$B$9:CG$9),Quarterly_kt!$B84:CG84)/INDEX(Fuel_Properties!$B$31:$IV$42,MATCH("D_Kerosene",Fuel_Properties!$B$31:$B$42,0),MATCH(YEAR(CF$9),Fuel_Properties!$B$31:$EI$31,0)))/158.987295</f>
        <v>7.1837940238899691E-4</v>
      </c>
      <c r="CG84" s="47">
        <f>(SUMPRODUCT(--(CG$9=Quarterly_kt!$B$9:CH$9),Quarterly_kt!$B84:CH84)/INDEX(Fuel_Properties!$B$31:$IV$42,MATCH("D_Kerosene",Fuel_Properties!$B$31:$B$42,0),MATCH(YEAR(CG$9),Fuel_Properties!$B$31:$EI$31,0)))/158.987295</f>
        <v>4.3900963479327591E-4</v>
      </c>
      <c r="CH84" s="47">
        <f>(SUMPRODUCT(--(CH$9=Quarterly_kt!$B$9:CI$9),Quarterly_kt!$B84:CI84)/INDEX(Fuel_Properties!$B$31:$IV$42,MATCH("D_Kerosene",Fuel_Properties!$B$31:$B$42,0),MATCH(YEAR(CH$9),Fuel_Properties!$B$31:$EI$31,0)))/158.987295</f>
        <v>5.028655816722978E-4</v>
      </c>
      <c r="CI84" s="47">
        <f>(SUMPRODUCT(--(CI$9=Quarterly_kt!$B$9:CJ$9),Quarterly_kt!$B84:CJ84)/INDEX(Fuel_Properties!$B$31:$IV$42,MATCH("D_Kerosene",Fuel_Properties!$B$31:$B$42,0),MATCH(YEAR(CI$9),Fuel_Properties!$B$31:$EI$31,0)))/158.987295</f>
        <v>5.4277554847168659E-4</v>
      </c>
      <c r="CJ84" s="47">
        <f>(SUMPRODUCT(--(CJ$9=Quarterly_kt!$B$9:CK$9),Quarterly_kt!$B84:CK84)/INDEX(Fuel_Properties!$B$31:$IV$42,MATCH("D_Kerosene",Fuel_Properties!$B$31:$B$42,0),MATCH(YEAR(CJ$9),Fuel_Properties!$B$31:$EI$31,0)))/158.987295</f>
        <v>6.4654146215009721E-4</v>
      </c>
      <c r="CK84" s="47">
        <f>(SUMPRODUCT(--(CK$9=Quarterly_kt!$B$9:CL$9),Quarterly_kt!$B84:CL84)/INDEX(Fuel_Properties!$B$31:$IV$42,MATCH("D_Kerosene",Fuel_Properties!$B$31:$B$42,0),MATCH(YEAR(CK$9),Fuel_Properties!$B$31:$EI$31,0)))/158.987295</f>
        <v>2.3147780743645456E-4</v>
      </c>
      <c r="CL84" s="47">
        <f>(SUMPRODUCT(--(CL$9=Quarterly_kt!$B$9:CM$9),Quarterly_kt!$B84:CM84)/INDEX(Fuel_Properties!$B$31:$IV$42,MATCH("D_Kerosene",Fuel_Properties!$B$31:$B$42,0),MATCH(YEAR(CL$9),Fuel_Properties!$B$31:$EI$31,0)))/158.987295</f>
        <v>7.9819933598777431E-6</v>
      </c>
      <c r="CM84" s="47">
        <f>(SUMPRODUCT(--(CM$9=Quarterly_kt!$B$9:CN$9),Quarterly_kt!$B84:CN84)/INDEX(Fuel_Properties!$B$31:$IV$42,MATCH("D_Kerosene",Fuel_Properties!$B$31:$B$42,0),MATCH(YEAR(CM$9),Fuel_Properties!$B$31:$EI$31,0)))/158.987295</f>
        <v>7.9819933598777431E-6</v>
      </c>
      <c r="CN84" s="47">
        <f>(SUMPRODUCT(--(CN$9=Quarterly_kt!$B$9:CO$9),Quarterly_kt!$B84:CO84)/INDEX(Fuel_Properties!$B$31:$IV$42,MATCH("D_Kerosene",Fuel_Properties!$B$31:$B$42,0),MATCH(YEAR(CN$9),Fuel_Properties!$B$31:$EI$31,0)))/158.987295</f>
        <v>7.9819933598777431E-6</v>
      </c>
      <c r="CO84" s="47">
        <f>(SUMPRODUCT(--(CO$9=Quarterly_kt!$B$9:CP$9),Quarterly_kt!$B84:CP84)/INDEX(Fuel_Properties!$B$31:$IV$42,MATCH("D_Kerosene",Fuel_Properties!$B$31:$B$42,0),MATCH(YEAR(CO$9),Fuel_Properties!$B$31:$EI$31,0)))/158.987295</f>
        <v>1.5963986719755486E-5</v>
      </c>
      <c r="CP84" s="47">
        <f>(SUMPRODUCT(--(CP$9=Quarterly_kt!$B$9:CQ$9),Quarterly_kt!$B84:CQ84)/INDEX(Fuel_Properties!$B$31:$IV$42,MATCH("D_Kerosene",Fuel_Properties!$B$31:$B$42,0),MATCH(YEAR(CP$9),Fuel_Properties!$B$31:$EI$31,0)))/158.987295</f>
        <v>2.3945980079633229E-5</v>
      </c>
      <c r="CQ84" s="47">
        <f>(SUMPRODUCT(--(CQ$9=Quarterly_kt!$B$9:CR$9),Quarterly_kt!$B84:CR84)/INDEX(Fuel_Properties!$B$31:$IV$42,MATCH("D_Kerosene",Fuel_Properties!$B$31:$B$42,0),MATCH(YEAR(CQ$9),Fuel_Properties!$B$31:$EI$31,0)))/158.987295</f>
        <v>7.9819933598777431E-6</v>
      </c>
      <c r="CR84" s="47">
        <f>(SUMPRODUCT(--(CR$9=Quarterly_kt!$B$9:CS$9),Quarterly_kt!$B84:CS84)/INDEX(Fuel_Properties!$B$31:$IV$42,MATCH("D_Kerosene",Fuel_Properties!$B$31:$B$42,0),MATCH(YEAR(CR$9),Fuel_Properties!$B$31:$EI$31,0)))/158.987295</f>
        <v>7.9819933598777431E-6</v>
      </c>
      <c r="CS84" s="47">
        <f>(SUMPRODUCT(--(CS$9=Quarterly_kt!$B$9:CT$9),Quarterly_kt!$B84:CT84)/INDEX(Fuel_Properties!$B$31:$IV$42,MATCH("D_Kerosene",Fuel_Properties!$B$31:$B$42,0),MATCH(YEAR(CS$9),Fuel_Properties!$B$31:$EI$31,0)))/158.987295</f>
        <v>7.3434338910875231E-4</v>
      </c>
      <c r="CT84" s="47">
        <f>(SUMPRODUCT(--(CT$9=Quarterly_kt!$B$9:CU$9),Quarterly_kt!$B84:CU84)/INDEX(Fuel_Properties!$B$31:$IV$42,MATCH("D_Kerosene",Fuel_Properties!$B$31:$B$42,0),MATCH(YEAR(CT$9),Fuel_Properties!$B$31:$EI$31,0)))/158.987295</f>
        <v>7.9819933598777431E-6</v>
      </c>
      <c r="CU84" s="47">
        <f>(SUMPRODUCT(--(CU$9=Quarterly_kt!$B$9:CV$9),Quarterly_kt!$B84:CV84)/INDEX(Fuel_Properties!$B$31:$IV$42,MATCH("D_Kerosene",Fuel_Properties!$B$31:$B$42,0),MATCH(YEAR(CU$9),Fuel_Properties!$B$31:$EI$31,0)))/158.987295</f>
        <v>7.9819933598777431E-6</v>
      </c>
      <c r="CV84" s="47">
        <f>(SUMPRODUCT(--(CV$9=Quarterly_kt!$B$9:CW$9),Quarterly_kt!$B84:CW84)/INDEX(Fuel_Properties!$B$31:$IV$42,MATCH("D_Kerosene",Fuel_Properties!$B$31:$B$42,0),MATCH(YEAR(CV$9),Fuel_Properties!$B$31:$EI$31,0)))/158.987295</f>
        <v>7.9819933598777431E-6</v>
      </c>
      <c r="CW84" s="47">
        <f>(SUMPRODUCT(--(CW$9=Quarterly_kt!$B$9:CX$9),Quarterly_kt!$B84:CX84)/INDEX(Fuel_Properties!$B$31:$IV$42,MATCH("D_Kerosene",Fuel_Properties!$B$31:$B$42,0),MATCH(YEAR(CW$9),Fuel_Properties!$B$31:$EI$31,0)))/158.987295</f>
        <v>0</v>
      </c>
      <c r="CX84" s="47">
        <f>(SUMPRODUCT(--(CX$9=Quarterly_kt!$B$9:CY$9),Quarterly_kt!$B84:CY84)/INDEX(Fuel_Properties!$B$31:$IV$42,MATCH("D_Kerosene",Fuel_Properties!$B$31:$B$42,0),MATCH(YEAR(CX$9),Fuel_Properties!$B$31:$EI$31,0)))/158.987295</f>
        <v>0</v>
      </c>
      <c r="CY84" s="47">
        <f>(SUMPRODUCT(--(CY$9=Quarterly_kt!$B$9:CZ$9),Quarterly_kt!$B84:CZ84)/INDEX(Fuel_Properties!$B$31:$IV$42,MATCH("D_Kerosene",Fuel_Properties!$B$31:$B$42,0),MATCH(YEAR(CY$9),Fuel_Properties!$B$31:$EI$31,0)))/158.987295</f>
        <v>7.9819933598777431E-6</v>
      </c>
      <c r="CZ84" s="47">
        <f>(SUMPRODUCT(--(CZ$9=Quarterly_kt!$B$9:DA$9),Quarterly_kt!$B84:DA84)/INDEX(Fuel_Properties!$B$31:$IV$42,MATCH("D_Kerosene",Fuel_Properties!$B$31:$B$42,0),MATCH(YEAR(CZ$9),Fuel_Properties!$B$31:$EI$31,0)))/158.987295</f>
        <v>0</v>
      </c>
      <c r="DA84" s="47">
        <f>(SUMPRODUCT(--(DA$9=Quarterly_kt!$B$9:DB$9),Quarterly_kt!$B84:DB84)/INDEX(Fuel_Properties!$B$31:$IV$42,MATCH("D_Kerosene",Fuel_Properties!$B$31:$B$42,0),MATCH(YEAR(DA$9),Fuel_Properties!$B$31:$EI$31,0)))/158.987295</f>
        <v>0</v>
      </c>
      <c r="DB84" s="47">
        <f>(SUMPRODUCT(--(DB$9=Quarterly_kt!$B$9:DC$9),Quarterly_kt!$B84:DC84)/INDEX(Fuel_Properties!$B$31:$IV$42,MATCH("D_Kerosene",Fuel_Properties!$B$31:$B$42,0),MATCH(YEAR(DB$9),Fuel_Properties!$B$31:$EI$31,0)))/158.987295</f>
        <v>0</v>
      </c>
      <c r="DC84" s="47">
        <f>(SUMPRODUCT(--(DC$9=Quarterly_kt!$B$9:DD$9),Quarterly_kt!$B84:DD84)/INDEX(Fuel_Properties!$B$31:$IV$42,MATCH("D_Kerosene",Fuel_Properties!$B$31:$B$42,0),MATCH(YEAR(DC$9),Fuel_Properties!$B$31:$EI$31,0)))/158.987295</f>
        <v>0</v>
      </c>
      <c r="DD84" s="47">
        <f>(SUMPRODUCT(--(DD$9=Quarterly_kt!$B$9:DE$9),Quarterly_kt!$B84:DE84)/INDEX(Fuel_Properties!$B$31:$IV$42,MATCH("D_Kerosene",Fuel_Properties!$B$31:$B$42,0),MATCH(YEAR(DD$9),Fuel_Properties!$B$31:$EI$31,0)))/158.987295</f>
        <v>0</v>
      </c>
      <c r="DE84" s="47">
        <f>(SUMPRODUCT(--(DE$9=Quarterly_kt!$B$9:DF$9),Quarterly_kt!$B84:DF84)/INDEX(Fuel_Properties!$B$31:$IV$42,MATCH("D_Kerosene",Fuel_Properties!$B$31:$B$42,0),MATCH(YEAR(DE$9),Fuel_Properties!$B$31:$EI$31,0)))/158.987295</f>
        <v>0</v>
      </c>
      <c r="DF84" s="47">
        <f>(SUMPRODUCT(--(DF$9=Quarterly_kt!$B$9:DG$9),Quarterly_kt!$B84:DG84)/INDEX(Fuel_Properties!$B$31:$IV$42,MATCH("D_Kerosene",Fuel_Properties!$B$31:$B$42,0),MATCH(YEAR(DF$9),Fuel_Properties!$B$31:$EI$31,0)))/158.987295</f>
        <v>0</v>
      </c>
      <c r="DG84" s="47">
        <f>(SUMPRODUCT(--(DG$9=Quarterly_kt!$B$9:DH$9),Quarterly_kt!$B84:DH84)/INDEX(Fuel_Properties!$B$31:$IV$42,MATCH("D_Kerosene",Fuel_Properties!$B$31:$B$42,0),MATCH(YEAR(DG$9),Fuel_Properties!$B$31:$EI$31,0)))/158.987295</f>
        <v>0</v>
      </c>
      <c r="DH84" s="47">
        <f>(SUMPRODUCT(--(DH$9=Quarterly_kt!$B$9:DI$9),Quarterly_kt!$B84:DI84)/INDEX(Fuel_Properties!$B$31:$IV$42,MATCH("D_Kerosene",Fuel_Properties!$B$31:$B$42,0),MATCH(YEAR(DH$9),Fuel_Properties!$B$31:$EI$31,0)))/158.987295</f>
        <v>0</v>
      </c>
      <c r="DI84" s="47">
        <f>(SUMPRODUCT(--(DI$9=Quarterly_kt!$B$9:DJ$9),Quarterly_kt!$B84:DJ84)/INDEX(Fuel_Properties!$B$31:$IV$42,MATCH("D_Kerosene",Fuel_Properties!$B$31:$B$42,0),MATCH(YEAR(DI$9),Fuel_Properties!$B$31:$EI$31,0)))/158.987295</f>
        <v>3.9909966799388716E-5</v>
      </c>
      <c r="DJ84" s="47">
        <f>(SUMPRODUCT(--(DJ$9=Quarterly_kt!$B$9:DK$9),Quarterly_kt!$B84:DK84)/INDEX(Fuel_Properties!$B$31:$IV$42,MATCH("D_Kerosene",Fuel_Properties!$B$31:$B$42,0),MATCH(YEAR(DJ$9),Fuel_Properties!$B$31:$EI$31,0)))/158.987295</f>
        <v>0</v>
      </c>
      <c r="DK84" s="47">
        <f>(SUMPRODUCT(--(DK$9=Quarterly_kt!$B$9:DL$9),Quarterly_kt!$B84:DL84)/INDEX(Fuel_Properties!$B$31:$IV$42,MATCH("D_Kerosene",Fuel_Properties!$B$31:$B$42,0),MATCH(YEAR(DK$9),Fuel_Properties!$B$31:$EI$31,0)))/158.987295</f>
        <v>0</v>
      </c>
      <c r="DL84" s="47">
        <f>(SUMPRODUCT(--(DL$9=Quarterly_kt!$B$9:DM$9),Quarterly_kt!$B84:DM84)/INDEX(Fuel_Properties!$B$31:$IV$42,MATCH("D_Kerosene",Fuel_Properties!$B$31:$B$42,0),MATCH(YEAR(DL$9),Fuel_Properties!$B$31:$EI$31,0)))/158.987295</f>
        <v>0</v>
      </c>
      <c r="DM84" s="47">
        <f>(SUMPRODUCT(--(DM$9=Quarterly_kt!$B$9:DN$9),Quarterly_kt!$B84:DN84)/INDEX(Fuel_Properties!$B$31:$IV$42,MATCH("D_Kerosene",Fuel_Properties!$B$31:$B$42,0),MATCH(YEAR(DM$9),Fuel_Properties!$B$31:$EI$31,0)))/158.987295</f>
        <v>0</v>
      </c>
      <c r="DN84" s="47">
        <f>(SUMPRODUCT(--(DN$9=Quarterly_kt!$B$9:DO$9),Quarterly_kt!$B84:DO84)/INDEX(Fuel_Properties!$B$31:$IV$42,MATCH("D_Kerosene",Fuel_Properties!$B$31:$B$42,0),MATCH(YEAR(DN$9),Fuel_Properties!$B$31:$EI$31,0)))/158.987295</f>
        <v>0</v>
      </c>
      <c r="DO84" s="47">
        <f>(SUMPRODUCT(--(DO$9=Quarterly_kt!$B$9:DP$9),Quarterly_kt!$B84:DP84)/INDEX(Fuel_Properties!$B$31:$IV$42,MATCH("D_Kerosene",Fuel_Properties!$B$31:$B$42,0),MATCH(YEAR(DO$9),Fuel_Properties!$B$31:$EI$31,0)))/158.987295</f>
        <v>0</v>
      </c>
      <c r="DP84" s="47">
        <f>(SUMPRODUCT(--(DP$9=Quarterly_kt!$B$9:DQ$9),Quarterly_kt!$B84:DQ84)/INDEX(Fuel_Properties!$B$31:$IV$42,MATCH("D_Kerosene",Fuel_Properties!$B$31:$B$42,0),MATCH(YEAR(DP$9),Fuel_Properties!$B$31:$EI$31,0)))/158.987295</f>
        <v>0</v>
      </c>
      <c r="DQ84" s="47">
        <f>(SUMPRODUCT(--(DQ$9=Quarterly_kt!$B$9:DR$9),Quarterly_kt!$B84:DR84)/INDEX(Fuel_Properties!$B$31:$IV$42,MATCH("D_Kerosene",Fuel_Properties!$B$31:$B$42,0),MATCH(YEAR(DQ$9),Fuel_Properties!$B$31:$EI$31,0)))/158.987295</f>
        <v>0</v>
      </c>
      <c r="DR84" s="47">
        <f>(SUMPRODUCT(--(DR$9=Quarterly_kt!$B$9:DS$9),Quarterly_kt!$B84:DS84)/INDEX(Fuel_Properties!$B$31:$IV$42,MATCH("D_Kerosene",Fuel_Properties!$B$31:$B$42,0),MATCH(YEAR(DR$9),Fuel_Properties!$B$31:$EI$31,0)))/158.987295</f>
        <v>0</v>
      </c>
      <c r="DS84" s="47">
        <f>(SUMPRODUCT(--(DS$9=Quarterly_kt!$B$9:DT$9),Quarterly_kt!$B84:DT84)/INDEX(Fuel_Properties!$B$31:$IV$42,MATCH("D_Kerosene",Fuel_Properties!$B$31:$B$42,0),MATCH(YEAR(DS$9),Fuel_Properties!$B$31:$EI$31,0)))/158.987295</f>
        <v>0</v>
      </c>
      <c r="DT84" s="47">
        <f>(SUMPRODUCT(--(DT$9=Quarterly_kt!$B$9:DU$9),Quarterly_kt!$B84:DU84)/INDEX(Fuel_Properties!$B$31:$IV$42,MATCH("D_Kerosene",Fuel_Properties!$B$31:$B$42,0),MATCH(YEAR(DT$9),Fuel_Properties!$B$31:$EI$31,0)))/158.987295</f>
        <v>0</v>
      </c>
      <c r="DU84" s="47">
        <f>(SUMPRODUCT(--(DU$9=Quarterly_kt!$B$9:DV$9),Quarterly_kt!$B84:DV84)/INDEX(Fuel_Properties!$B$31:$IV$42,MATCH("D_Kerosene",Fuel_Properties!$B$31:$B$42,0),MATCH(YEAR(DU$9),Fuel_Properties!$B$31:$EI$31,0)))/158.987295</f>
        <v>0</v>
      </c>
      <c r="DV84" s="47">
        <f>(SUMPRODUCT(--(DV$9=Quarterly_kt!$B$9:DW$9),Quarterly_kt!$B84:DW84)/INDEX(Fuel_Properties!$B$31:$IV$42,MATCH("D_Kerosene",Fuel_Properties!$B$31:$B$42,0),MATCH(YEAR(DV$9),Fuel_Properties!$B$31:$EI$31,0)))/158.987295</f>
        <v>0</v>
      </c>
      <c r="DW84" s="47">
        <f>(SUMPRODUCT(--(DW$9=Quarterly_kt!$B$9:DX$9),Quarterly_kt!$B84:DX84)/INDEX(Fuel_Properties!$B$31:$IV$42,MATCH("D_Kerosene",Fuel_Properties!$B$31:$B$42,0),MATCH(YEAR(DW$9),Fuel_Properties!$B$31:$EI$31,0)))/158.987295</f>
        <v>0</v>
      </c>
      <c r="DX84" s="47">
        <f>(SUMPRODUCT(--(DX$9=Quarterly_kt!$B$9:DY$9),Quarterly_kt!$B84:DY84)/INDEX(Fuel_Properties!$B$31:$IV$42,MATCH("D_Kerosene",Fuel_Properties!$B$31:$B$42,0),MATCH(YEAR(DX$9),Fuel_Properties!$B$31:$EI$31,0)))/158.987295</f>
        <v>0</v>
      </c>
      <c r="DY84" s="47">
        <f>(SUMPRODUCT(--(DY$9=Quarterly_kt!$B$9:DZ$9),Quarterly_kt!$B84:DZ84)/INDEX(Fuel_Properties!$B$31:$IV$42,MATCH("D_Kerosene",Fuel_Properties!$B$31:$B$42,0),MATCH(YEAR(DY$9),Fuel_Properties!$B$31:$EI$31,0)))/158.987295</f>
        <v>0</v>
      </c>
      <c r="DZ84" s="47">
        <f>(SUMPRODUCT(--(DZ$9=Quarterly_kt!$B$9:EA$9),Quarterly_kt!$B84:EA84)/INDEX(Fuel_Properties!$B$31:$IV$42,MATCH("D_Kerosene",Fuel_Properties!$B$31:$B$42,0),MATCH(YEAR(DZ$9),Fuel_Properties!$B$31:$EI$31,0)))/158.987295</f>
        <v>0</v>
      </c>
      <c r="EA84" s="47">
        <f>(SUMPRODUCT(--(EA$9=Quarterly_kt!$B$9:EB$9),Quarterly_kt!$B84:EB84)/INDEX(Fuel_Properties!$B$31:$IV$42,MATCH("D_Kerosene",Fuel_Properties!$B$31:$B$42,0),MATCH(YEAR(EA$9),Fuel_Properties!$B$31:$EI$31,0)))/158.987295</f>
        <v>0</v>
      </c>
      <c r="EB84" s="47">
        <f>(SUMPRODUCT(--(EB$9=Quarterly_kt!$B$9:EC$9),Quarterly_kt!$B84:EC84)/INDEX(Fuel_Properties!$B$31:$IV$42,MATCH("D_Kerosene",Fuel_Properties!$B$31:$B$42,0),MATCH(YEAR(EB$9),Fuel_Properties!$B$31:$EI$31,0)))/158.987295</f>
        <v>0</v>
      </c>
      <c r="EC84" s="47">
        <f>(SUMPRODUCT(--(EC$9=Quarterly_kt!$B$9:ED$9),Quarterly_kt!$B84:ED84)/INDEX(Fuel_Properties!$B$31:$IV$42,MATCH("D_Kerosene",Fuel_Properties!$B$31:$B$42,0),MATCH(YEAR(EC$9),Fuel_Properties!$B$31:$EI$31,0)))/158.987295</f>
        <v>0</v>
      </c>
      <c r="ED84" s="47">
        <f>(SUMPRODUCT(--(ED$9=Quarterly_kt!$B$9:EE$9),Quarterly_kt!$B84:EE84)/INDEX(Fuel_Properties!$B$31:$IV$42,MATCH("D_Kerosene",Fuel_Properties!$B$31:$B$42,0),MATCH(YEAR(ED$9),Fuel_Properties!$B$31:$EI$31,0)))/158.987295</f>
        <v>0</v>
      </c>
      <c r="EE84" s="47">
        <f>(SUMPRODUCT(--(EE$9=Quarterly_kt!$B$9:EF$9),Quarterly_kt!$B84:EF84)/INDEX(Fuel_Properties!$B$31:$IV$42,MATCH("D_Kerosene",Fuel_Properties!$B$31:$B$42,0),MATCH(YEAR(EE$9),Fuel_Properties!$B$31:$EI$31,0)))/158.987295</f>
        <v>0</v>
      </c>
      <c r="EF84" s="47">
        <f>(SUMPRODUCT(--(EF$9=Quarterly_kt!$B$9:EG$9),Quarterly_kt!$B84:EG84)/INDEX(Fuel_Properties!$B$31:$IV$42,MATCH("D_Kerosene",Fuel_Properties!$B$31:$B$42,0),MATCH(YEAR(EF$9),Fuel_Properties!$B$31:$EI$31,0)))/158.987295</f>
        <v>0</v>
      </c>
      <c r="EG84" s="47">
        <f>(SUMPRODUCT(--(EG$9=Quarterly_kt!$B$9:EH$9),Quarterly_kt!$B84:EH84)/INDEX(Fuel_Properties!$B$31:$IV$42,MATCH("D_Kerosene",Fuel_Properties!$B$31:$B$42,0),MATCH(YEAR(EG$9),Fuel_Properties!$B$31:$EI$31,0)))/158.987295</f>
        <v>0</v>
      </c>
      <c r="EH84" s="47">
        <f>(SUMPRODUCT(--(EH$9=Quarterly_kt!$B$9:EI$9),Quarterly_kt!$B84:EI84)/INDEX(Fuel_Properties!$B$31:$IV$42,MATCH("D_Kerosene",Fuel_Properties!$B$31:$B$42,0),MATCH(YEAR(EH$9),Fuel_Properties!$B$31:$EI$31,0)))/158.987295</f>
        <v>0</v>
      </c>
      <c r="EI84" s="47">
        <f>(SUMPRODUCT(--(EI$9=Quarterly_kt!$B$9:EJ$9),Quarterly_kt!$B84:EJ84)/INDEX(Fuel_Properties!$B$31:$IV$42,MATCH("D_Kerosene",Fuel_Properties!$B$31:$B$42,0),MATCH(YEAR(EI$9),Fuel_Properties!$B$31:$EI$31,0)))/158.987295</f>
        <v>0</v>
      </c>
      <c r="EJ84" s="47">
        <f>(SUMPRODUCT(--(EJ$9=Quarterly_kt!$B$9:EK$9),Quarterly_kt!$B84:EK84)/INDEX(Fuel_Properties!$B$31:$IV$42,MATCH("D_Kerosene",Fuel_Properties!$B$31:$B$42,0),MATCH(YEAR(EJ$9),Fuel_Properties!$B$31:$EI$31,0)))/158.987295</f>
        <v>0</v>
      </c>
      <c r="EK84" s="47">
        <f>(SUMPRODUCT(--(EK$9=Quarterly_kt!$B$9:EL$9),Quarterly_kt!$B84:EL84)/INDEX(Fuel_Properties!$B$31:$IV$42,MATCH("D_Kerosene",Fuel_Properties!$B$31:$B$42,0),MATCH(YEAR(EK$9),Fuel_Properties!$B$31:$EI$31,0)))/158.987295</f>
        <v>0</v>
      </c>
      <c r="EL84" s="47">
        <f>(SUMPRODUCT(--(EL$9=Quarterly_kt!$B$9:EM$9),Quarterly_kt!$B84:EM84)/INDEX(Fuel_Properties!$B$31:$IV$42,MATCH("D_Kerosene",Fuel_Properties!$B$31:$B$42,0),MATCH(YEAR(EL$9),Fuel_Properties!$B$31:$EI$31,0)))/158.987295</f>
        <v>0</v>
      </c>
      <c r="EM84" s="47">
        <f>(SUMPRODUCT(--(EM$9=Quarterly_kt!$B$9:EN$9),Quarterly_kt!$B84:EN84)/INDEX(Fuel_Properties!$B$31:$IV$42,MATCH("D_Kerosene",Fuel_Properties!$B$31:$B$42,0),MATCH(YEAR(EM$9),Fuel_Properties!$B$31:$EI$31,0)))/158.987295</f>
        <v>0</v>
      </c>
      <c r="EN84" s="47">
        <f>(SUMPRODUCT(--(EN$9=Quarterly_kt!$B$9:EO$9),Quarterly_kt!$B84:EO84)/INDEX(Fuel_Properties!$B$31:$IV$42,MATCH("D_Kerosene",Fuel_Properties!$B$31:$B$42,0),MATCH(YEAR(EN$9),Fuel_Properties!$B$31:$EI$31,0)))/158.987295</f>
        <v>0</v>
      </c>
      <c r="EO84" s="47">
        <f>(SUMPRODUCT(--(EO$9=Quarterly_kt!$B$9:EP$9),Quarterly_kt!$B84:EP84)/INDEX(Fuel_Properties!$B$31:$IV$42,MATCH("D_Kerosene",Fuel_Properties!$B$31:$B$42,0),MATCH(YEAR(EO$9),Fuel_Properties!$B$31:$EI$31,0)))/158.987295</f>
        <v>0</v>
      </c>
      <c r="EP84" s="47">
        <f>(SUMPRODUCT(--(EP$9=Quarterly_kt!$B$9:EQ$9),Quarterly_kt!$B84:EQ84)/INDEX(Fuel_Properties!$B$31:$IV$42,MATCH("D_Kerosene",Fuel_Properties!$B$31:$B$42,0),MATCH(YEAR(EP$9),Fuel_Properties!$B$31:$EI$31,0)))/158.987295</f>
        <v>0</v>
      </c>
      <c r="EQ84" s="47">
        <f>(SUMPRODUCT(--(EQ$9=Quarterly_kt!$B$9:ER$9),Quarterly_kt!$B84:ER84)/INDEX(Fuel_Properties!$B$31:$IV$42,MATCH("D_Kerosene",Fuel_Properties!$B$31:$B$42,0),MATCH(YEAR(EQ$9),Fuel_Properties!$B$31:$EI$31,0)))/158.987295</f>
        <v>0</v>
      </c>
      <c r="ER84" s="47">
        <f>(SUMPRODUCT(--(ER$9=Quarterly_kt!$B$9:ES$9),Quarterly_kt!$B84:ES84)/INDEX(Fuel_Properties!$B$31:$IV$42,MATCH("D_Kerosene",Fuel_Properties!$B$31:$B$42,0),MATCH(YEAR(ER$9),Fuel_Properties!$B$31:$EI$31,0)))/158.987295</f>
        <v>0</v>
      </c>
      <c r="ES84" s="47">
        <f>(SUMPRODUCT(--(ES$9=Quarterly_kt!$B$9:ET$9),Quarterly_kt!$B84:ET84)/INDEX(Fuel_Properties!$B$31:$IV$42,MATCH("D_Kerosene",Fuel_Properties!$B$31:$B$42,0),MATCH(YEAR(ES$9),Fuel_Properties!$B$31:$EI$31,0)))/158.987295</f>
        <v>0</v>
      </c>
      <c r="ET84" s="47">
        <f>(SUMPRODUCT(--(ET$9=Quarterly_kt!$B$9:EU$9),Quarterly_kt!$B84:EU84)/INDEX(Fuel_Properties!$B$31:$IV$42,MATCH("D_Kerosene",Fuel_Properties!$B$31:$B$42,0),MATCH(YEAR(ET$9),Fuel_Properties!$B$31:$EI$31,0)))/158.987295</f>
        <v>0</v>
      </c>
      <c r="EU84" s="47">
        <f>(SUMPRODUCT(--(EU$9=Quarterly_kt!$B$9:EV$9),Quarterly_kt!$B84:EV84)/INDEX(Fuel_Properties!$B$31:$IV$42,MATCH("D_Kerosene",Fuel_Properties!$B$31:$B$42,0),MATCH(YEAR(EU$9),Fuel_Properties!$B$31:$EI$31,0)))/158.987295</f>
        <v>0</v>
      </c>
      <c r="EV84" s="47">
        <f>(SUMPRODUCT(--(EV$9=Quarterly_kt!$B$9:EW$9),Quarterly_kt!$B84:EW84)/INDEX(Fuel_Properties!$B$31:$IV$42,MATCH("D_Kerosene",Fuel_Properties!$B$31:$B$42,0),MATCH(YEAR(EV$9),Fuel_Properties!$B$31:$EI$31,0)))/158.987295</f>
        <v>0</v>
      </c>
      <c r="EW84" s="47">
        <f>(SUMPRODUCT(--(EW$9=Quarterly_kt!$B$9:EX$9),Quarterly_kt!$B84:EX84)/INDEX(Fuel_Properties!$B$31:$IV$42,MATCH("D_Kerosene",Fuel_Properties!$B$31:$B$42,0),MATCH(YEAR(EW$9),Fuel_Properties!$B$31:$EI$31,0)))/158.987295</f>
        <v>0</v>
      </c>
      <c r="EX84" s="47">
        <f>(SUMPRODUCT(--(EX$9=Quarterly_kt!$B$9:EY$9),Quarterly_kt!$B84:EY84)/INDEX(Fuel_Properties!$B$31:$IV$42,MATCH("D_Kerosene",Fuel_Properties!$B$31:$B$42,0),MATCH(YEAR(EX$9),Fuel_Properties!$B$31:$EI$31,0)))/158.987295</f>
        <v>0</v>
      </c>
      <c r="EY84" s="47">
        <f>(SUMPRODUCT(--(EY$9=Quarterly_kt!$B$9:EZ$9),Quarterly_kt!$B84:EZ84)/INDEX(Fuel_Properties!$B$31:$IV$42,MATCH("D_Kerosene",Fuel_Properties!$B$31:$B$42,0),MATCH(YEAR(EY$9),Fuel_Properties!$B$31:$EI$31,0)))/158.987295</f>
        <v>0</v>
      </c>
      <c r="EZ84" s="47">
        <f>(SUMPRODUCT(--(EZ$9=Quarterly_kt!$B$9:FA$9),Quarterly_kt!$B84:FA84)/INDEX(Fuel_Properties!$B$31:$IV$42,MATCH("D_Kerosene",Fuel_Properties!$B$31:$B$42,0),MATCH(YEAR(EZ$9),Fuel_Properties!$B$31:$EI$31,0)))/158.987295</f>
        <v>0</v>
      </c>
      <c r="FA84" s="47">
        <f>(SUMPRODUCT(--(FA$9=Quarterly_kt!$B$9:FB$9),Quarterly_kt!$B84:FB84)/INDEX(Fuel_Properties!$B$31:$IV$42,MATCH("D_Kerosene",Fuel_Properties!$B$31:$B$42,0),MATCH(YEAR(FA$9),Fuel_Properties!$B$31:$EI$31,0)))/158.987295</f>
        <v>0</v>
      </c>
      <c r="FB84" s="47">
        <f>(SUMPRODUCT(--(FB$9=Quarterly_kt!$B$9:FC$9),Quarterly_kt!$B84:FC84)/INDEX(Fuel_Properties!$B$31:$IV$42,MATCH("D_Kerosene",Fuel_Properties!$B$31:$B$42,0),MATCH(YEAR(FB$9),Fuel_Properties!$B$31:$EI$31,0)))/158.987295</f>
        <v>0</v>
      </c>
      <c r="FC84" s="47">
        <f>(SUMPRODUCT(--(FC$9=Quarterly_kt!$B$9:FD$9),Quarterly_kt!$B84:FD84)/INDEX(Fuel_Properties!$B$31:$IV$42,MATCH("D_Kerosene",Fuel_Properties!$B$31:$B$42,0),MATCH(YEAR(FC$9),Fuel_Properties!$B$31:$EI$31,0)))/158.987295</f>
        <v>0</v>
      </c>
      <c r="FD84" s="47">
        <f>(SUMPRODUCT(--(FD$9=Quarterly_kt!$B$9:FE$9),Quarterly_kt!$B84:FE84)/INDEX(Fuel_Properties!$B$31:$IV$42,MATCH("D_Kerosene",Fuel_Properties!$B$31:$B$42,0),MATCH(YEAR(FD$9),Fuel_Properties!$B$31:$EI$31,0)))/158.987295</f>
        <v>0</v>
      </c>
      <c r="FE84" s="47">
        <f>(SUMPRODUCT(--(FE$9=Quarterly_kt!$B$9:FF$9),Quarterly_kt!$B84:FF84)/INDEX(Fuel_Properties!$B$31:$IV$42,MATCH("D_Kerosene",Fuel_Properties!$B$31:$B$42,0),MATCH(YEAR(FE$9),Fuel_Properties!$B$31:$EI$31,0)))/158.987295</f>
        <v>0</v>
      </c>
      <c r="FF84" s="47">
        <f>(SUMPRODUCT(--(FF$9=Quarterly_kt!$B$9:FG$9),Quarterly_kt!$B84:FG84)/INDEX(Fuel_Properties!$B$31:$IV$42,MATCH("D_Kerosene",Fuel_Properties!$B$31:$B$42,0),MATCH(YEAR(FF$9),Fuel_Properties!$B$31:$EI$31,0)))/158.987295</f>
        <v>0</v>
      </c>
      <c r="FG84" s="47">
        <f>(SUMPRODUCT(--(FG$9=Quarterly_kt!$B$9:FH$9),Quarterly_kt!$B84:FH84)/INDEX(Fuel_Properties!$B$31:$IV$42,MATCH("D_Kerosene",Fuel_Properties!$B$31:$B$42,0),MATCH(YEAR(FG$9),Fuel_Properties!$B$31:$EI$31,0)))/158.987295</f>
        <v>0</v>
      </c>
      <c r="FH84" s="47">
        <f>(SUMPRODUCT(--(FH$9=Quarterly_kt!$B$9:FI$9),Quarterly_kt!$B84:FI84)/INDEX(Fuel_Properties!$B$31:$IV$42,MATCH("D_Kerosene",Fuel_Properties!$B$31:$B$42,0),MATCH(YEAR(FH$9),Fuel_Properties!$B$31:$EI$31,0)))/158.987295</f>
        <v>0</v>
      </c>
      <c r="FI84" s="47">
        <f>(SUMPRODUCT(--(FI$9=Quarterly_kt!$B$9:FJ$9),Quarterly_kt!$B84:FJ84)/INDEX(Fuel_Properties!$B$31:$IV$42,MATCH("D_Kerosene",Fuel_Properties!$B$31:$B$42,0),MATCH(YEAR(FI$9),Fuel_Properties!$B$31:$EI$31,0)))/158.987295</f>
        <v>0</v>
      </c>
      <c r="FJ84" s="47">
        <f>(SUMPRODUCT(--(FJ$9=Quarterly_kt!$B$9:FK$9),Quarterly_kt!$B84:FK84)/INDEX(Fuel_Properties!$B$31:$IV$42,MATCH("D_Kerosene",Fuel_Properties!$B$31:$B$42,0),MATCH(YEAR(FJ$9),Fuel_Properties!$B$31:$EI$31,0)))/158.987295</f>
        <v>0</v>
      </c>
      <c r="FK84" s="47">
        <f>(SUMPRODUCT(--(FK$9=Quarterly_kt!$B$9:FL$9),Quarterly_kt!$B84:FL84)/INDEX(Fuel_Properties!$B$31:$IV$42,MATCH("D_Kerosene",Fuel_Properties!$B$31:$B$42,0),MATCH(YEAR(FK$9),Fuel_Properties!$B$31:$EI$31,0)))/158.987295</f>
        <v>0</v>
      </c>
      <c r="FL84" s="47">
        <f>(SUMPRODUCT(--(FL$9=Quarterly_kt!$B$9:FN$9),Quarterly_kt!$B84:FN84)/INDEX(Fuel_Properties!$B$31:$IV$42,MATCH("D_Kerosene",Fuel_Properties!$B$31:$B$42,0),MATCH(YEAR(FL$9),Fuel_Properties!$B$31:$EI$31,0)))/158.987295</f>
        <v>0</v>
      </c>
      <c r="FM84" s="47">
        <f>(SUMPRODUCT(--(FM$9=Quarterly_kt!$B$9:FO$9),Quarterly_kt!$B84:FO84)/INDEX(Fuel_Properties!$B$31:$IV$42,MATCH("D_Kerosene",Fuel_Properties!$B$31:$B$42,0),MATCH(YEAR(FM$9),Fuel_Properties!$B$31:$EI$31,0)))/158.987295</f>
        <v>0</v>
      </c>
      <c r="FN84" s="47">
        <f>(SUMPRODUCT(--(FN$9=Quarterly_kt!$B$9:FO$9),Quarterly_kt!$B84:FO84)/INDEX(Fuel_Properties!$B$31:$IV$42,MATCH("D_Kerosene",Fuel_Properties!$B$31:$B$42,0),MATCH(YEAR(FN$9),Fuel_Properties!$B$31:$EI$31,0)))/158.987295</f>
        <v>0</v>
      </c>
      <c r="FO84" s="47">
        <f>(SUMPRODUCT(--(FO$9=Quarterly_kt!$B$9:FP$9),Quarterly_kt!$B84:FP84)/INDEX(Fuel_Properties!$B$31:$IV$42,MATCH("D_Kerosene",Fuel_Properties!$B$31:$B$42,0),MATCH(YEAR(FO$9),Fuel_Properties!$B$31:$EI$31,0)))/158.987295</f>
        <v>0</v>
      </c>
      <c r="FP84" s="47">
        <f>(SUMPRODUCT(--(FP$9=Quarterly_kt!$B$9:FQ$9),Quarterly_kt!$B84:FQ84)/INDEX(Fuel_Properties!$B$31:$IV$42,MATCH("D_Kerosene",Fuel_Properties!$B$31:$B$42,0),MATCH(YEAR(FP$9),Fuel_Properties!$B$31:$EI$31,0)))/158.987295</f>
        <v>0</v>
      </c>
      <c r="FQ84" s="47">
        <f>(SUMPRODUCT(--(FQ$9=Quarterly_kt!$B$9:FR$9),Quarterly_kt!$B84:FR84)/INDEX(Fuel_Properties!$B$31:$IV$42,MATCH("D_Kerosene",Fuel_Properties!$B$31:$B$42,0),MATCH(YEAR(FQ$9),Fuel_Properties!$B$31:$EI$31,0)))/158.987295</f>
        <v>0</v>
      </c>
      <c r="FR84" s="47">
        <f>(SUMPRODUCT(--(FR$9=Quarterly_kt!$B$9:FS$9),Quarterly_kt!$B84:FS84)/INDEX(Fuel_Properties!$B$31:$IV$42,MATCH("D_Kerosene",Fuel_Properties!$B$31:$B$42,0),MATCH(YEAR(FR$9),Fuel_Properties!$B$31:$EI$31,0)))/158.987295</f>
        <v>0</v>
      </c>
      <c r="FS84" s="47">
        <f>(SUMPRODUCT(--(FS$9=Quarterly_kt!$B$9:FT$9),Quarterly_kt!$B84:FT84)/INDEX(Fuel_Properties!$B$31:$IV$42,MATCH("D_Kerosene",Fuel_Properties!$B$31:$B$42,0),MATCH(YEAR(FS$9),Fuel_Properties!$B$31:$EI$31,0)))/158.987295</f>
        <v>0</v>
      </c>
      <c r="FT84" s="47">
        <f>(SUMPRODUCT(--(FT$9=Quarterly_kt!$B$9:FU$9),Quarterly_kt!$B84:FU84)/INDEX(Fuel_Properties!$B$31:$IV$42,MATCH("D_Kerosene",Fuel_Properties!$B$31:$B$42,0),MATCH(YEAR(FT$9),Fuel_Properties!$B$31:$EI$31,0)))/158.987295</f>
        <v>0</v>
      </c>
      <c r="FU84" s="47">
        <f>(SUMPRODUCT(--(FU$9=Quarterly_kt!$B$9:FV$9),Quarterly_kt!$B84:FV84)/INDEX(Fuel_Properties!$B$31:$IV$42,MATCH("D_Kerosene",Fuel_Properties!$B$31:$B$42,0),MATCH(YEAR(FU$9),Fuel_Properties!$B$31:$EI$31,0)))/158.987295</f>
        <v>0</v>
      </c>
      <c r="FV84" s="47">
        <f>(SUMPRODUCT(--(FV$9=Quarterly_kt!$B$9:FW$9),Quarterly_kt!$B84:FW84)/INDEX(Fuel_Properties!$B$31:$IV$42,MATCH("D_Kerosene",Fuel_Properties!$B$31:$B$42,0),MATCH(YEAR(FV$9),Fuel_Properties!$B$31:$EI$31,0)))/158.987295</f>
        <v>0</v>
      </c>
    </row>
    <row r="85" spans="1:178" ht="17.25" x14ac:dyDescent="0.25">
      <c r="A85" s="49" t="s">
        <v>105</v>
      </c>
      <c r="B85" s="94">
        <v>0</v>
      </c>
      <c r="C85" s="94">
        <v>0</v>
      </c>
      <c r="D85" s="94">
        <v>0</v>
      </c>
      <c r="E85" s="94">
        <v>0</v>
      </c>
      <c r="F85" s="94">
        <v>0</v>
      </c>
      <c r="G85" s="94">
        <v>0</v>
      </c>
      <c r="H85" s="94">
        <v>0</v>
      </c>
      <c r="I85" s="94">
        <v>0</v>
      </c>
      <c r="J85" s="94">
        <v>0</v>
      </c>
      <c r="K85" s="94">
        <v>0</v>
      </c>
      <c r="L85" s="94">
        <v>0</v>
      </c>
      <c r="M85" s="94">
        <v>0</v>
      </c>
      <c r="N85" s="94">
        <v>0</v>
      </c>
      <c r="O85" s="94">
        <v>0</v>
      </c>
      <c r="P85" s="94">
        <v>0</v>
      </c>
      <c r="Q85" s="94">
        <v>0</v>
      </c>
      <c r="R85" s="94">
        <v>0</v>
      </c>
      <c r="S85" s="94">
        <v>0</v>
      </c>
      <c r="T85" s="94">
        <v>0</v>
      </c>
      <c r="U85" s="94">
        <v>0</v>
      </c>
      <c r="V85" s="94">
        <v>0</v>
      </c>
      <c r="W85" s="94">
        <v>1.052581001639607E-3</v>
      </c>
      <c r="X85" s="94">
        <v>1.8833901926445628E-3</v>
      </c>
      <c r="Y85" s="94">
        <v>1.6417476773618639E-3</v>
      </c>
      <c r="Z85" s="94">
        <v>2.4377465512342828E-3</v>
      </c>
      <c r="AA85" s="94">
        <v>2.2316396999637459E-3</v>
      </c>
      <c r="AB85" s="94">
        <v>1.9544615206688858E-3</v>
      </c>
      <c r="AC85" s="94">
        <v>1.4711764901034886E-3</v>
      </c>
      <c r="AD85" s="94">
        <v>2.7859960585534665E-3</v>
      </c>
      <c r="AE85" s="94">
        <v>1.5706763493375411E-3</v>
      </c>
      <c r="AF85" s="94">
        <v>3.1058170346629208E-3</v>
      </c>
      <c r="AG85" s="94">
        <v>2.7575675273437371E-3</v>
      </c>
      <c r="AH85" s="94">
        <v>2.3879966216172571E-3</v>
      </c>
      <c r="AI85" s="94">
        <v>2.4590679496415803E-3</v>
      </c>
      <c r="AJ85" s="94">
        <v>5.7032433134590844E-3</v>
      </c>
      <c r="AK85" s="94">
        <v>1.1964442704007676E-3</v>
      </c>
      <c r="AL85" s="94">
        <v>4.6259588832266206E-3</v>
      </c>
      <c r="AM85" s="94">
        <v>2.8565597280123898E-3</v>
      </c>
      <c r="AN85" s="94">
        <v>2.1911198125701679E-3</v>
      </c>
      <c r="AO85" s="94">
        <v>2.6226704458743697E-3</v>
      </c>
      <c r="AP85" s="94">
        <v>5.646155505065642E-3</v>
      </c>
      <c r="AQ85" s="94">
        <v>4.6391578607384073E-3</v>
      </c>
      <c r="AR85" s="94">
        <v>6.3604685038086582E-3</v>
      </c>
      <c r="AS85" s="94">
        <v>3.2610201974087858E-3</v>
      </c>
      <c r="AT85" s="94">
        <v>4.6874309812766643E-3</v>
      </c>
      <c r="AU85" s="94">
        <v>4.2023460914613741E-3</v>
      </c>
      <c r="AV85" s="94">
        <v>5.2215273961695955E-3</v>
      </c>
      <c r="AW85" s="94">
        <v>2.8826346038271179E-3</v>
      </c>
      <c r="AX85" s="94">
        <v>3.0275462696390267E-3</v>
      </c>
      <c r="AY85" s="94">
        <v>1.5706763493375411E-3</v>
      </c>
      <c r="AZ85" s="94">
        <v>1.9260329894591568E-3</v>
      </c>
      <c r="BA85" s="94">
        <v>4.2856010798666844E-3</v>
      </c>
      <c r="BB85" s="94">
        <v>1.4640693573010565E-3</v>
      </c>
      <c r="BC85" s="94">
        <v>1.9615686534713182E-3</v>
      </c>
      <c r="BD85" s="94">
        <v>3.1982097610945407E-4</v>
      </c>
      <c r="BE85" s="94">
        <v>2.9849957770215711E-3</v>
      </c>
      <c r="BF85" s="94">
        <v>1.1868911780061962E-3</v>
      </c>
      <c r="BG85" s="94">
        <v>1.9189258566567242E-3</v>
      </c>
      <c r="BH85" s="94">
        <v>1.5706763493375411E-3</v>
      </c>
      <c r="BI85" s="94">
        <v>1.2579625060305192E-3</v>
      </c>
      <c r="BJ85" s="94">
        <v>1.6204262789545675E-3</v>
      </c>
      <c r="BK85" s="94">
        <v>2.1961040359515845E-3</v>
      </c>
      <c r="BL85" s="94">
        <v>2.0539613799029385E-3</v>
      </c>
      <c r="BM85" s="94">
        <v>1.1584626467964669E-3</v>
      </c>
      <c r="BN85" s="94">
        <v>1.6772833413740257E-3</v>
      </c>
      <c r="BO85" s="94">
        <v>2.3382466920002305E-3</v>
      </c>
      <c r="BP85" s="94">
        <v>1.99710431748348E-3</v>
      </c>
      <c r="BQ85" s="94">
        <v>2.1179255751248289E-3</v>
      </c>
      <c r="BR85" s="94">
        <v>2.0113185830883443E-3</v>
      </c>
      <c r="BS85" s="94">
        <v>3.5393521356112917E-3</v>
      </c>
      <c r="BT85" s="94">
        <v>4.3922080719031699E-3</v>
      </c>
      <c r="BU85" s="94">
        <v>3.04185283944103E-3</v>
      </c>
      <c r="BV85" s="94">
        <v>2.9423529802069773E-3</v>
      </c>
      <c r="BW85" s="94">
        <v>2.2245325671613136E-3</v>
      </c>
      <c r="BX85" s="94">
        <v>2.4590679496415803E-3</v>
      </c>
      <c r="BY85" s="94">
        <v>2.8570673865777898E-3</v>
      </c>
      <c r="BZ85" s="94">
        <v>2.4093180200245538E-3</v>
      </c>
      <c r="CA85" s="94">
        <v>3.3403524171431867E-3</v>
      </c>
      <c r="CB85" s="94">
        <v>2.7078175977267114E-3</v>
      </c>
      <c r="CC85" s="94">
        <v>1.7767832006080784E-3</v>
      </c>
      <c r="CD85" s="94">
        <v>2.6864961993194139E-3</v>
      </c>
      <c r="CE85" s="94">
        <v>3.0489599722434619E-3</v>
      </c>
      <c r="CF85" s="94">
        <v>2.2174254343588816E-3</v>
      </c>
      <c r="CG85" s="94">
        <v>3.6886019244623701E-3</v>
      </c>
      <c r="CH85" s="94">
        <v>3.8307445805110165E-3</v>
      </c>
      <c r="CI85" s="94">
        <v>4.4774936655323574E-3</v>
      </c>
      <c r="CJ85" s="94">
        <v>2.8641745193802221E-3</v>
      </c>
      <c r="CK85" s="94">
        <v>2.4988720743635956E-3</v>
      </c>
      <c r="CL85" s="94">
        <v>2.8428531209729255E-3</v>
      </c>
      <c r="CM85" s="94">
        <v>2.8641745193802221E-3</v>
      </c>
      <c r="CN85" s="94">
        <v>2.2742824967783397E-3</v>
      </c>
      <c r="CO85" s="94">
        <v>3.3442065748672391E-3</v>
      </c>
      <c r="CP85" s="94">
        <v>2.8499602537753574E-3</v>
      </c>
      <c r="CQ85" s="94">
        <v>3.9373515725475011E-3</v>
      </c>
      <c r="CR85" s="94">
        <v>2.8073174569607632E-3</v>
      </c>
      <c r="CS85" s="94">
        <v>1.8478545286324012E-3</v>
      </c>
      <c r="CT85" s="94">
        <v>1.2225104625862519E-5</v>
      </c>
      <c r="CU85" s="94">
        <v>1.9560167401380031E-4</v>
      </c>
      <c r="CV85" s="94">
        <v>0</v>
      </c>
      <c r="CW85" s="94">
        <v>0</v>
      </c>
      <c r="CX85" s="94">
        <v>9.7800837006900169E-5</v>
      </c>
      <c r="CY85" s="94">
        <v>1.5892636013621278E-4</v>
      </c>
      <c r="CZ85" s="94">
        <v>0</v>
      </c>
      <c r="DA85" s="94">
        <v>0</v>
      </c>
      <c r="DB85" s="94">
        <v>0</v>
      </c>
      <c r="DC85" s="94">
        <v>0</v>
      </c>
      <c r="DD85" s="94">
        <v>0</v>
      </c>
      <c r="DE85" s="94">
        <v>0</v>
      </c>
      <c r="DF85" s="94">
        <v>0</v>
      </c>
      <c r="DG85" s="94">
        <v>0</v>
      </c>
      <c r="DH85" s="94">
        <v>0</v>
      </c>
      <c r="DI85" s="94">
        <v>0</v>
      </c>
      <c r="DJ85" s="94">
        <v>0</v>
      </c>
      <c r="DK85" s="94">
        <v>0</v>
      </c>
      <c r="DL85" s="94">
        <v>0</v>
      </c>
      <c r="DM85" s="94">
        <v>0</v>
      </c>
      <c r="DN85" s="94">
        <v>0</v>
      </c>
      <c r="DO85" s="94">
        <v>0</v>
      </c>
      <c r="DP85" s="94">
        <v>0</v>
      </c>
      <c r="DQ85" s="94">
        <v>0</v>
      </c>
      <c r="DR85" s="94">
        <v>0</v>
      </c>
      <c r="DS85" s="94">
        <v>0</v>
      </c>
      <c r="DT85" s="94">
        <v>0</v>
      </c>
      <c r="DU85" s="94">
        <v>0</v>
      </c>
      <c r="DV85" s="94">
        <v>0</v>
      </c>
      <c r="DW85" s="94">
        <v>0</v>
      </c>
      <c r="DX85" s="94">
        <v>0</v>
      </c>
      <c r="DY85" s="94">
        <v>0</v>
      </c>
      <c r="DZ85" s="94">
        <v>0</v>
      </c>
      <c r="EA85" s="94">
        <v>0</v>
      </c>
      <c r="EB85" s="94">
        <v>0</v>
      </c>
      <c r="EC85" s="94">
        <v>0</v>
      </c>
      <c r="ED85" s="94">
        <v>0</v>
      </c>
      <c r="EE85" s="94">
        <v>0</v>
      </c>
      <c r="EF85" s="94">
        <v>0</v>
      </c>
      <c r="EG85" s="94">
        <v>0</v>
      </c>
      <c r="EH85" s="94">
        <v>1.2082125764134931E-4</v>
      </c>
      <c r="EI85" s="94">
        <v>6.1832055381161116E-4</v>
      </c>
      <c r="EJ85" s="94">
        <v>7.1426684664444733E-4</v>
      </c>
      <c r="EK85" s="94">
        <v>2.7717817929486015E-4</v>
      </c>
      <c r="EL85" s="94">
        <v>0</v>
      </c>
      <c r="EM85" s="94">
        <v>0</v>
      </c>
      <c r="EN85" s="94">
        <v>0</v>
      </c>
      <c r="EO85" s="94">
        <v>0</v>
      </c>
      <c r="EP85" s="94">
        <v>0</v>
      </c>
      <c r="EQ85" s="94">
        <v>0</v>
      </c>
      <c r="ER85" s="94">
        <v>0</v>
      </c>
      <c r="ES85" s="94">
        <v>1.520926419720515E-3</v>
      </c>
      <c r="ET85" s="94">
        <v>0</v>
      </c>
      <c r="EU85" s="94">
        <v>0</v>
      </c>
      <c r="EV85" s="94">
        <v>0</v>
      </c>
      <c r="EW85" s="94">
        <v>0</v>
      </c>
      <c r="EX85" s="94">
        <v>0</v>
      </c>
      <c r="EY85" s="94">
        <v>0</v>
      </c>
      <c r="EZ85" s="94">
        <v>0</v>
      </c>
      <c r="FA85" s="94">
        <v>0</v>
      </c>
      <c r="FB85" s="94">
        <v>0</v>
      </c>
      <c r="FC85" s="94">
        <v>0</v>
      </c>
      <c r="FD85" s="94">
        <v>0</v>
      </c>
      <c r="FE85" s="94">
        <v>0</v>
      </c>
      <c r="FF85" s="94">
        <v>0</v>
      </c>
      <c r="FG85" s="94">
        <v>0</v>
      </c>
      <c r="FH85" s="94">
        <v>0</v>
      </c>
      <c r="FI85" s="94">
        <v>0</v>
      </c>
      <c r="FJ85" s="94">
        <v>0</v>
      </c>
      <c r="FK85" s="94">
        <v>0</v>
      </c>
      <c r="FL85" s="94">
        <v>0</v>
      </c>
      <c r="FM85" s="94">
        <v>0</v>
      </c>
      <c r="FN85" s="94">
        <v>0</v>
      </c>
      <c r="FO85" s="94">
        <v>0</v>
      </c>
      <c r="FP85" s="94">
        <v>0</v>
      </c>
      <c r="FQ85" s="94">
        <v>0</v>
      </c>
      <c r="FR85" s="94">
        <v>0</v>
      </c>
      <c r="FS85" s="94">
        <v>0</v>
      </c>
      <c r="FT85" s="94">
        <v>0</v>
      </c>
      <c r="FU85" s="94">
        <v>0</v>
      </c>
      <c r="FV85" s="94">
        <v>0</v>
      </c>
    </row>
    <row r="86" spans="1:178" ht="15" x14ac:dyDescent="0.2">
      <c r="A86" s="9"/>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6"/>
      <c r="BL86" s="36"/>
      <c r="BM86" s="36"/>
      <c r="BN86" s="36"/>
      <c r="BO86" s="36"/>
      <c r="BP86" s="36"/>
      <c r="BQ86" s="36"/>
      <c r="BR86" s="36"/>
      <c r="BS86" s="36"/>
      <c r="BT86" s="36"/>
      <c r="BU86" s="36"/>
      <c r="BV86" s="36"/>
      <c r="BW86" s="36"/>
      <c r="BX86" s="36"/>
      <c r="BY86" s="36"/>
      <c r="BZ86" s="36"/>
      <c r="CA86" s="36"/>
      <c r="CB86" s="36"/>
      <c r="CC86" s="36"/>
      <c r="CD86" s="36"/>
      <c r="CE86" s="36"/>
      <c r="CF86" s="36"/>
      <c r="CG86" s="36"/>
      <c r="CH86" s="36"/>
      <c r="CI86" s="36"/>
      <c r="CJ86" s="36"/>
      <c r="CK86" s="36"/>
      <c r="CL86" s="36"/>
      <c r="CM86" s="36"/>
      <c r="CN86" s="36"/>
      <c r="CO86" s="36"/>
      <c r="CP86" s="36"/>
      <c r="CQ86" s="36"/>
      <c r="CR86" s="36"/>
      <c r="CS86" s="36"/>
      <c r="CT86" s="36"/>
      <c r="CU86" s="36"/>
      <c r="CV86" s="36"/>
      <c r="CW86" s="36"/>
      <c r="CX86" s="36"/>
      <c r="CY86" s="36"/>
      <c r="CZ86" s="36"/>
      <c r="DA86" s="36"/>
      <c r="DB86" s="36"/>
      <c r="DC86" s="36"/>
      <c r="DD86" s="36"/>
      <c r="DE86" s="36"/>
      <c r="DF86" s="36"/>
      <c r="DG86" s="36"/>
      <c r="DH86" s="36"/>
      <c r="DI86" s="36"/>
      <c r="DJ86" s="36"/>
      <c r="DK86" s="36"/>
      <c r="DL86" s="36"/>
      <c r="DM86" s="36"/>
      <c r="DN86" s="36"/>
      <c r="DO86" s="36"/>
      <c r="DP86" s="36"/>
      <c r="DQ86" s="36"/>
      <c r="DR86" s="36"/>
      <c r="DS86" s="36"/>
      <c r="DT86" s="36"/>
      <c r="DU86" s="36"/>
      <c r="DV86" s="36"/>
      <c r="DW86" s="36"/>
      <c r="DX86" s="36"/>
      <c r="DY86" s="36"/>
      <c r="DZ86" s="36"/>
      <c r="EA86" s="36"/>
      <c r="EB86" s="36"/>
      <c r="EC86" s="36"/>
      <c r="ED86" s="36"/>
      <c r="EE86" s="36"/>
      <c r="EF86" s="36"/>
      <c r="EG86" s="36"/>
      <c r="EH86" s="36"/>
      <c r="EI86" s="36"/>
      <c r="EJ86" s="36"/>
      <c r="EK86" s="36"/>
      <c r="EL86" s="36"/>
      <c r="EM86" s="36"/>
      <c r="EN86" s="36"/>
      <c r="EO86" s="36"/>
      <c r="EP86" s="36"/>
      <c r="EQ86" s="36"/>
      <c r="ER86" s="36"/>
      <c r="ES86" s="36"/>
      <c r="ET86" s="36"/>
      <c r="EU86" s="36"/>
      <c r="EV86" s="36"/>
      <c r="EW86" s="36"/>
      <c r="EX86" s="36"/>
      <c r="EY86" s="36"/>
      <c r="EZ86" s="36"/>
      <c r="FA86" s="36"/>
      <c r="FB86" s="36"/>
      <c r="FC86" s="36"/>
      <c r="FD86" s="36"/>
      <c r="FE86" s="36"/>
      <c r="FF86" s="36"/>
      <c r="FG86" s="36"/>
      <c r="FH86" s="36"/>
      <c r="FI86" s="36"/>
      <c r="FJ86" s="36"/>
      <c r="FK86" s="36"/>
      <c r="FL86" s="36"/>
      <c r="FM86" s="36"/>
      <c r="FN86" s="36"/>
      <c r="FO86" s="36"/>
      <c r="FP86" s="36"/>
      <c r="FQ86" s="36"/>
      <c r="FR86" s="36"/>
      <c r="FS86" s="36"/>
      <c r="FT86" s="36"/>
      <c r="FU86" s="36"/>
      <c r="FV86" s="36"/>
    </row>
    <row r="87" spans="1:178" ht="15" x14ac:dyDescent="0.25">
      <c r="A87" s="42" t="s">
        <v>64</v>
      </c>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c r="EK87" s="35"/>
      <c r="EL87" s="35"/>
      <c r="EM87" s="35"/>
      <c r="EN87" s="35"/>
      <c r="EO87" s="35"/>
      <c r="EP87" s="35"/>
      <c r="EQ87" s="35"/>
      <c r="ER87" s="35"/>
      <c r="ES87" s="35"/>
      <c r="ET87" s="35"/>
      <c r="EU87" s="35"/>
      <c r="EV87" s="35"/>
      <c r="EW87" s="35"/>
      <c r="EX87" s="35"/>
      <c r="EY87" s="35"/>
      <c r="EZ87" s="35"/>
      <c r="FA87" s="35"/>
      <c r="FB87" s="35"/>
      <c r="FC87" s="35"/>
      <c r="FD87" s="35"/>
      <c r="FE87" s="35"/>
      <c r="FF87" s="35"/>
      <c r="FG87" s="35"/>
      <c r="FH87" s="35"/>
      <c r="FI87" s="35"/>
      <c r="FJ87" s="35"/>
      <c r="FK87" s="35"/>
      <c r="FL87" s="35"/>
      <c r="FM87" s="35"/>
      <c r="FN87" s="35"/>
      <c r="FO87" s="35"/>
      <c r="FP87" s="35"/>
      <c r="FQ87" s="35"/>
      <c r="FR87" s="35"/>
      <c r="FS87" s="35"/>
      <c r="FT87" s="35"/>
      <c r="FU87" s="35"/>
      <c r="FV87" s="35"/>
    </row>
    <row r="88" spans="1:178" ht="15" x14ac:dyDescent="0.2">
      <c r="A88" s="27" t="s">
        <v>32</v>
      </c>
      <c r="B88" s="34">
        <f>SUM(B89:B91)</f>
        <v>5.918136344979164</v>
      </c>
      <c r="C88" s="34">
        <f t="shared" ref="C88:BN88" si="124">SUM(C89:C91)</f>
        <v>6.8172851260945446</v>
      </c>
      <c r="D88" s="34">
        <f t="shared" si="124"/>
        <v>7.6446308149354412</v>
      </c>
      <c r="E88" s="34">
        <f t="shared" si="124"/>
        <v>6.6641123713222399</v>
      </c>
      <c r="F88" s="34">
        <f t="shared" si="124"/>
        <v>6.4969707174050697</v>
      </c>
      <c r="G88" s="34">
        <f t="shared" si="124"/>
        <v>5.8761509359093314</v>
      </c>
      <c r="H88" s="34">
        <f t="shared" si="124"/>
        <v>6.0411848265962877</v>
      </c>
      <c r="I88" s="34">
        <f t="shared" si="124"/>
        <v>4.8167621581170597</v>
      </c>
      <c r="J88" s="34">
        <f t="shared" si="124"/>
        <v>6.7692287366121082</v>
      </c>
      <c r="K88" s="34">
        <f t="shared" si="124"/>
        <v>6.8503213286508844</v>
      </c>
      <c r="L88" s="34">
        <f t="shared" si="124"/>
        <v>6.2663503260406692</v>
      </c>
      <c r="M88" s="34">
        <f t="shared" si="124"/>
        <v>7.3211354899836092</v>
      </c>
      <c r="N88" s="34">
        <f t="shared" si="124"/>
        <v>6.0319639641376881</v>
      </c>
      <c r="O88" s="34">
        <f t="shared" si="124"/>
        <v>6.8759557910265325</v>
      </c>
      <c r="P88" s="34">
        <f t="shared" si="124"/>
        <v>6.9209056301307514</v>
      </c>
      <c r="Q88" s="34">
        <f t="shared" si="124"/>
        <v>5.4929433718690639</v>
      </c>
      <c r="R88" s="34">
        <f t="shared" si="124"/>
        <v>6.1869780451266188</v>
      </c>
      <c r="S88" s="34">
        <f t="shared" si="124"/>
        <v>3.9824986836895957</v>
      </c>
      <c r="T88" s="34">
        <f t="shared" si="124"/>
        <v>6.8405018705319947</v>
      </c>
      <c r="U88" s="34">
        <f t="shared" si="124"/>
        <v>6.1706622121799057</v>
      </c>
      <c r="V88" s="34">
        <f t="shared" si="124"/>
        <v>5.4927735037895191</v>
      </c>
      <c r="W88" s="34">
        <f t="shared" si="124"/>
        <v>6.3140438234388094</v>
      </c>
      <c r="X88" s="34">
        <f t="shared" si="124"/>
        <v>5.7820011818184529</v>
      </c>
      <c r="Y88" s="34">
        <f t="shared" si="124"/>
        <v>6.4191030875949711</v>
      </c>
      <c r="Z88" s="34">
        <f t="shared" si="124"/>
        <v>6.2975178604329631</v>
      </c>
      <c r="AA88" s="34">
        <f t="shared" si="124"/>
        <v>3.6944164279486813</v>
      </c>
      <c r="AB88" s="34">
        <f t="shared" si="124"/>
        <v>6.3248018385832374</v>
      </c>
      <c r="AC88" s="34">
        <f t="shared" si="124"/>
        <v>6.2211522396471848</v>
      </c>
      <c r="AD88" s="34">
        <f t="shared" si="124"/>
        <v>5.4158505009613869</v>
      </c>
      <c r="AE88" s="34">
        <f t="shared" si="124"/>
        <v>6.1464754303839468</v>
      </c>
      <c r="AF88" s="34">
        <f t="shared" si="124"/>
        <v>4.0532742121261425</v>
      </c>
      <c r="AG88" s="34">
        <f t="shared" si="124"/>
        <v>6.1090032205175318</v>
      </c>
      <c r="AH88" s="34">
        <f t="shared" si="124"/>
        <v>6.3675082584518705</v>
      </c>
      <c r="AI88" s="34">
        <f t="shared" si="124"/>
        <v>5.6880817317268866</v>
      </c>
      <c r="AJ88" s="34">
        <f t="shared" si="124"/>
        <v>5.6615667261855913</v>
      </c>
      <c r="AK88" s="34">
        <f t="shared" si="124"/>
        <v>0.58706079258633503</v>
      </c>
      <c r="AL88" s="34">
        <f t="shared" si="124"/>
        <v>4.7200600911215993</v>
      </c>
      <c r="AM88" s="34">
        <f t="shared" si="124"/>
        <v>5.8841711489439845</v>
      </c>
      <c r="AN88" s="34">
        <f t="shared" si="124"/>
        <v>4.0947444202293966</v>
      </c>
      <c r="AO88" s="34">
        <f t="shared" si="124"/>
        <v>4.964237819598325</v>
      </c>
      <c r="AP88" s="34">
        <f t="shared" si="124"/>
        <v>6.1050411166297804</v>
      </c>
      <c r="AQ88" s="34">
        <f t="shared" si="124"/>
        <v>2.2632282410469036</v>
      </c>
      <c r="AR88" s="34">
        <f t="shared" si="124"/>
        <v>5.6948509580579438</v>
      </c>
      <c r="AS88" s="34">
        <f t="shared" si="124"/>
        <v>5.9549581034418395</v>
      </c>
      <c r="AT88" s="34">
        <f t="shared" si="124"/>
        <v>4.5061147590319264</v>
      </c>
      <c r="AU88" s="34">
        <f t="shared" si="124"/>
        <v>5.8575442431331775</v>
      </c>
      <c r="AV88" s="34">
        <f t="shared" si="124"/>
        <v>0.15205130273873227</v>
      </c>
      <c r="AW88" s="34">
        <f t="shared" si="124"/>
        <v>1.0849503133390235</v>
      </c>
      <c r="AX88" s="34">
        <f t="shared" si="124"/>
        <v>4.2620677709352606</v>
      </c>
      <c r="AY88" s="34">
        <f t="shared" si="124"/>
        <v>3.3850828103981598</v>
      </c>
      <c r="AZ88" s="34">
        <f t="shared" si="124"/>
        <v>4.7778675345301833</v>
      </c>
      <c r="BA88" s="34">
        <f t="shared" si="124"/>
        <v>4.9111008682695472</v>
      </c>
      <c r="BB88" s="34">
        <f t="shared" si="124"/>
        <v>5.9160881483243868</v>
      </c>
      <c r="BC88" s="34">
        <f t="shared" si="124"/>
        <v>6.2078142043822941</v>
      </c>
      <c r="BD88" s="34">
        <f t="shared" si="124"/>
        <v>6.9184650065764064</v>
      </c>
      <c r="BE88" s="34">
        <f t="shared" si="124"/>
        <v>7.0617750741037151</v>
      </c>
      <c r="BF88" s="34">
        <f t="shared" si="124"/>
        <v>6.6837463814019937</v>
      </c>
      <c r="BG88" s="34">
        <f t="shared" si="124"/>
        <v>6.7846867777012605</v>
      </c>
      <c r="BH88" s="34">
        <f t="shared" si="124"/>
        <v>6.6920820730400674</v>
      </c>
      <c r="BI88" s="34">
        <f t="shared" si="124"/>
        <v>8.43547233470224</v>
      </c>
      <c r="BJ88" s="34">
        <f t="shared" si="124"/>
        <v>7.8369907811666542</v>
      </c>
      <c r="BK88" s="34">
        <f t="shared" si="124"/>
        <v>7.4475943916396403</v>
      </c>
      <c r="BL88" s="34">
        <f t="shared" si="124"/>
        <v>7.5660512005293663</v>
      </c>
      <c r="BM88" s="34">
        <f t="shared" si="124"/>
        <v>8.68604183790349</v>
      </c>
      <c r="BN88" s="34">
        <f t="shared" si="124"/>
        <v>8.0024601169191136</v>
      </c>
      <c r="BO88" s="34">
        <f t="shared" ref="BO88:DZ88" si="125">SUM(BO89:BO91)</f>
        <v>7.121026151557774</v>
      </c>
      <c r="BP88" s="34">
        <f t="shared" si="125"/>
        <v>7.7268777216799647</v>
      </c>
      <c r="BQ88" s="34">
        <f t="shared" si="125"/>
        <v>8.5043563608750006</v>
      </c>
      <c r="BR88" s="34">
        <f t="shared" si="125"/>
        <v>8.1476895594015666</v>
      </c>
      <c r="BS88" s="34">
        <f t="shared" si="125"/>
        <v>7.2136907126180363</v>
      </c>
      <c r="BT88" s="34">
        <f t="shared" si="125"/>
        <v>7.7821915064772016</v>
      </c>
      <c r="BU88" s="34">
        <f t="shared" si="125"/>
        <v>8.5850470499907612</v>
      </c>
      <c r="BV88" s="34">
        <f t="shared" si="125"/>
        <v>8.3337292366069669</v>
      </c>
      <c r="BW88" s="34">
        <f t="shared" si="125"/>
        <v>6.853294529032592</v>
      </c>
      <c r="BX88" s="34">
        <f t="shared" si="125"/>
        <v>7.5480780505198179</v>
      </c>
      <c r="BY88" s="34">
        <f t="shared" si="125"/>
        <v>8.3927710439880823</v>
      </c>
      <c r="BZ88" s="34">
        <f t="shared" si="125"/>
        <v>7.3452965768414833</v>
      </c>
      <c r="CA88" s="34">
        <f t="shared" si="125"/>
        <v>8.4044732661172024</v>
      </c>
      <c r="CB88" s="34">
        <f t="shared" si="125"/>
        <v>8.263971496413701</v>
      </c>
      <c r="CC88" s="34">
        <f t="shared" si="125"/>
        <v>7.4969654352075459</v>
      </c>
      <c r="CD88" s="34">
        <f t="shared" si="125"/>
        <v>8.5685983511447557</v>
      </c>
      <c r="CE88" s="34">
        <f t="shared" si="125"/>
        <v>8.1358106810313551</v>
      </c>
      <c r="CF88" s="34">
        <f t="shared" si="125"/>
        <v>8.807720347780597</v>
      </c>
      <c r="CG88" s="34">
        <f t="shared" si="125"/>
        <v>8.9984857066657078</v>
      </c>
      <c r="CH88" s="34">
        <f t="shared" si="125"/>
        <v>7.8469356413449161</v>
      </c>
      <c r="CI88" s="34">
        <f t="shared" si="125"/>
        <v>8.5494586727506938</v>
      </c>
      <c r="CJ88" s="34">
        <f t="shared" si="125"/>
        <v>8.5713971920164767</v>
      </c>
      <c r="CK88" s="34">
        <f t="shared" si="125"/>
        <v>8.2037236929789206</v>
      </c>
      <c r="CL88" s="34">
        <f t="shared" si="125"/>
        <v>7.2524273010823812</v>
      </c>
      <c r="CM88" s="34">
        <f t="shared" si="125"/>
        <v>8.8442940960808087</v>
      </c>
      <c r="CN88" s="34">
        <f t="shared" si="125"/>
        <v>8.6760464159782753</v>
      </c>
      <c r="CO88" s="34">
        <f t="shared" si="125"/>
        <v>7.8677214692969137</v>
      </c>
      <c r="CP88" s="34">
        <f t="shared" si="125"/>
        <v>8.7358358875785544</v>
      </c>
      <c r="CQ88" s="34">
        <f t="shared" si="125"/>
        <v>9.4899789409345239</v>
      </c>
      <c r="CR88" s="34">
        <f t="shared" si="125"/>
        <v>9.7734946888126029</v>
      </c>
      <c r="CS88" s="34">
        <f t="shared" si="125"/>
        <v>9.4811250996860768</v>
      </c>
      <c r="CT88" s="34">
        <f t="shared" si="125"/>
        <v>8.8714748660514786</v>
      </c>
      <c r="CU88" s="34">
        <f t="shared" si="125"/>
        <v>10.314645919109596</v>
      </c>
      <c r="CV88" s="34">
        <f t="shared" si="125"/>
        <v>9.8205262042064128</v>
      </c>
      <c r="CW88" s="34">
        <f t="shared" si="125"/>
        <v>10.050177925157856</v>
      </c>
      <c r="CX88" s="34">
        <f t="shared" si="125"/>
        <v>8.3033189324123082</v>
      </c>
      <c r="CY88" s="34">
        <f t="shared" si="125"/>
        <v>9.4003643434776443</v>
      </c>
      <c r="CZ88" s="34">
        <f t="shared" si="125"/>
        <v>9.8736396957257409</v>
      </c>
      <c r="DA88" s="34">
        <f t="shared" si="125"/>
        <v>9.374363428818274</v>
      </c>
      <c r="DB88" s="34">
        <f t="shared" si="125"/>
        <v>9.215644319273359</v>
      </c>
      <c r="DC88" s="34">
        <f t="shared" si="125"/>
        <v>9.658132986145306</v>
      </c>
      <c r="DD88" s="34">
        <f t="shared" si="125"/>
        <v>9.7088286718308456</v>
      </c>
      <c r="DE88" s="34">
        <f t="shared" si="125"/>
        <v>9.3513990465829036</v>
      </c>
      <c r="DF88" s="34">
        <f t="shared" si="125"/>
        <v>9.9058565974423018</v>
      </c>
      <c r="DG88" s="34">
        <f t="shared" si="125"/>
        <v>8.2521867534482833</v>
      </c>
      <c r="DH88" s="34">
        <f t="shared" si="125"/>
        <v>10.419931183782026</v>
      </c>
      <c r="DI88" s="34">
        <f t="shared" si="125"/>
        <v>9.067971223743136</v>
      </c>
      <c r="DJ88" s="34">
        <f t="shared" si="125"/>
        <v>9.8854034958882213</v>
      </c>
      <c r="DK88" s="34">
        <f t="shared" si="125"/>
        <v>9.6951712529046716</v>
      </c>
      <c r="DL88" s="34">
        <f t="shared" si="125"/>
        <v>10.042563411857696</v>
      </c>
      <c r="DM88" s="34">
        <f t="shared" si="125"/>
        <v>9.9824610149993251</v>
      </c>
      <c r="DN88" s="34">
        <f t="shared" si="125"/>
        <v>10.074554228515034</v>
      </c>
      <c r="DO88" s="34">
        <f t="shared" si="125"/>
        <v>9.571576469885569</v>
      </c>
      <c r="DP88" s="34">
        <f t="shared" si="125"/>
        <v>10.098780897752667</v>
      </c>
      <c r="DQ88" s="34">
        <f t="shared" si="125"/>
        <v>9.9381658596271478</v>
      </c>
      <c r="DR88" s="34">
        <f t="shared" si="125"/>
        <v>9.7553586425912826</v>
      </c>
      <c r="DS88" s="34">
        <f t="shared" si="125"/>
        <v>7.984738927780838</v>
      </c>
      <c r="DT88" s="34">
        <f t="shared" si="125"/>
        <v>9.9734020535468328</v>
      </c>
      <c r="DU88" s="34">
        <f t="shared" si="125"/>
        <v>9.9802737956382295</v>
      </c>
      <c r="DV88" s="34">
        <f t="shared" si="125"/>
        <v>8.7421752970689823</v>
      </c>
      <c r="DW88" s="34">
        <f t="shared" si="125"/>
        <v>9.9449785468541343</v>
      </c>
      <c r="DX88" s="34">
        <f t="shared" si="125"/>
        <v>9.7098695057561724</v>
      </c>
      <c r="DY88" s="34">
        <f t="shared" si="125"/>
        <v>10.518625263404884</v>
      </c>
      <c r="DZ88" s="34">
        <f t="shared" si="125"/>
        <v>9.548094998470317</v>
      </c>
      <c r="EA88" s="34">
        <f t="shared" ref="EA88:FC88" si="126">SUM(EA89:EA91)</f>
        <v>9.3323438477646565</v>
      </c>
      <c r="EB88" s="34">
        <f t="shared" si="126"/>
        <v>9.3815782460103776</v>
      </c>
      <c r="EC88" s="34">
        <f t="shared" si="126"/>
        <v>9.8321051039910081</v>
      </c>
      <c r="ED88" s="34">
        <f t="shared" si="126"/>
        <v>8.518181113572421</v>
      </c>
      <c r="EE88" s="34">
        <f t="shared" si="126"/>
        <v>8.7794873671770493</v>
      </c>
      <c r="EF88" s="34">
        <f t="shared" si="126"/>
        <v>9.4331327116687831</v>
      </c>
      <c r="EG88" s="34">
        <f t="shared" si="126"/>
        <v>9.1211422559804767</v>
      </c>
      <c r="EH88" s="34">
        <f t="shared" si="126"/>
        <v>9.7973701103687318</v>
      </c>
      <c r="EI88" s="34">
        <f t="shared" si="126"/>
        <v>9.2797837763071911</v>
      </c>
      <c r="EJ88" s="34">
        <f t="shared" si="126"/>
        <v>9.1567991913496982</v>
      </c>
      <c r="EK88" s="34">
        <f t="shared" si="126"/>
        <v>10.102285189807191</v>
      </c>
      <c r="EL88" s="34">
        <f t="shared" si="126"/>
        <v>8.5777881465981771</v>
      </c>
      <c r="EM88" s="34">
        <f t="shared" si="126"/>
        <v>9.6336258269767772</v>
      </c>
      <c r="EN88" s="34">
        <f t="shared" si="126"/>
        <v>9.4032988928121899</v>
      </c>
      <c r="EO88" s="34">
        <f t="shared" si="126"/>
        <v>9.5171442371307489</v>
      </c>
      <c r="EP88" s="34">
        <f t="shared" si="126"/>
        <v>10.318462430135128</v>
      </c>
      <c r="EQ88" s="34">
        <f t="shared" si="126"/>
        <v>8.9237649584637158</v>
      </c>
      <c r="ER88" s="34">
        <f t="shared" si="126"/>
        <v>10.126569116522889</v>
      </c>
      <c r="ES88" s="34">
        <f t="shared" si="126"/>
        <v>9.2246898915899891</v>
      </c>
      <c r="ET88" s="34">
        <f t="shared" si="126"/>
        <v>9.8703039456049879</v>
      </c>
      <c r="EU88" s="34">
        <f t="shared" si="126"/>
        <v>10.277959634379021</v>
      </c>
      <c r="EV88" s="34">
        <f t="shared" si="126"/>
        <v>10.199264520027699</v>
      </c>
      <c r="EW88" s="34">
        <f t="shared" si="126"/>
        <v>10.069535915189451</v>
      </c>
      <c r="EX88" s="34">
        <f t="shared" si="126"/>
        <v>10.425486159037817</v>
      </c>
      <c r="EY88" s="34">
        <f t="shared" si="126"/>
        <v>9.6420289383635325</v>
      </c>
      <c r="EZ88" s="34">
        <f t="shared" si="126"/>
        <v>10.345610010843181</v>
      </c>
      <c r="FA88" s="34">
        <f t="shared" si="126"/>
        <v>11.130514995012476</v>
      </c>
      <c r="FB88" s="34">
        <f t="shared" si="126"/>
        <v>9.7610694280906944</v>
      </c>
      <c r="FC88" s="34">
        <f t="shared" si="126"/>
        <v>10.210476222712163</v>
      </c>
      <c r="FD88" s="34">
        <f t="shared" ref="FD88:FP88" si="127">SUM(FD89:FD91)</f>
        <v>10.600079973904228</v>
      </c>
      <c r="FE88" s="34">
        <f t="shared" si="127"/>
        <v>8.899141694499118</v>
      </c>
      <c r="FF88" s="34">
        <f t="shared" si="127"/>
        <v>9.2594476627738089</v>
      </c>
      <c r="FG88" s="34">
        <f t="shared" si="127"/>
        <v>9.3466195807395938</v>
      </c>
      <c r="FH88" s="34">
        <f t="shared" si="127"/>
        <v>9.540326132138226</v>
      </c>
      <c r="FI88" s="34">
        <f t="shared" si="127"/>
        <v>10.780476527828327</v>
      </c>
      <c r="FJ88" s="34">
        <f t="shared" si="127"/>
        <v>10.866174553237181</v>
      </c>
      <c r="FK88" s="34">
        <f t="shared" si="127"/>
        <v>9.7135327761750574</v>
      </c>
      <c r="FL88" s="34">
        <f t="shared" si="127"/>
        <v>10.930321691977065</v>
      </c>
      <c r="FM88" s="34">
        <f t="shared" si="127"/>
        <v>10.681145844884529</v>
      </c>
      <c r="FN88" s="34">
        <f t="shared" si="127"/>
        <v>10.419712801692532</v>
      </c>
      <c r="FO88" s="34">
        <f t="shared" si="127"/>
        <v>10.201383103571199</v>
      </c>
      <c r="FP88" s="34">
        <f t="shared" si="127"/>
        <v>10.224332378648354</v>
      </c>
      <c r="FQ88" s="34">
        <f t="shared" ref="FQ88:FS88" si="128">SUM(FQ89:FQ91)</f>
        <v>10.627927165556516</v>
      </c>
      <c r="FR88" s="34">
        <f t="shared" si="128"/>
        <v>10.025785396431766</v>
      </c>
      <c r="FS88" s="34">
        <f t="shared" si="128"/>
        <v>10.429204366190611</v>
      </c>
      <c r="FT88" s="34">
        <f t="shared" ref="FT88:FU88" si="129">SUM(FT89:FT91)</f>
        <v>10.409659842529413</v>
      </c>
      <c r="FU88" s="34">
        <f t="shared" si="129"/>
        <v>10.916407959611567</v>
      </c>
      <c r="FV88" s="34">
        <f t="shared" ref="FV88" si="130">SUM(FV89:FV91)</f>
        <v>10.319081962615881</v>
      </c>
    </row>
    <row r="89" spans="1:178" ht="15" x14ac:dyDescent="0.25">
      <c r="A89" s="49" t="s">
        <v>22</v>
      </c>
      <c r="B89" s="94">
        <v>3.9566386683880599</v>
      </c>
      <c r="C89" s="94">
        <v>4.8504226384375562</v>
      </c>
      <c r="D89" s="94">
        <v>5.6709456893514458</v>
      </c>
      <c r="E89" s="94">
        <v>5.273422557757053</v>
      </c>
      <c r="F89" s="94">
        <v>4.3204750894064654</v>
      </c>
      <c r="G89" s="94">
        <v>3.7682487746195994</v>
      </c>
      <c r="H89" s="94">
        <v>3.9010773829149334</v>
      </c>
      <c r="I89" s="94">
        <v>3.2279004093864865</v>
      </c>
      <c r="J89" s="94">
        <v>4.9269914176202221</v>
      </c>
      <c r="K89" s="94">
        <v>4.6357890110420996</v>
      </c>
      <c r="L89" s="94">
        <v>4.4648013263535464</v>
      </c>
      <c r="M89" s="94">
        <v>5.5330462250656653</v>
      </c>
      <c r="N89" s="94">
        <v>4.6511471121786201</v>
      </c>
      <c r="O89" s="94">
        <v>5.1103258248107482</v>
      </c>
      <c r="P89" s="94">
        <v>5.0573290925536885</v>
      </c>
      <c r="Q89" s="94">
        <v>4.3499516129453957</v>
      </c>
      <c r="R89" s="94">
        <v>4.6901371983620619</v>
      </c>
      <c r="S89" s="94">
        <v>3.0667391147746739</v>
      </c>
      <c r="T89" s="94">
        <v>4.7968896939525809</v>
      </c>
      <c r="U89" s="94">
        <v>4.4698247180261239</v>
      </c>
      <c r="V89" s="94">
        <v>3.9999899642947172</v>
      </c>
      <c r="W89" s="94">
        <v>4.616967801426064</v>
      </c>
      <c r="X89" s="94">
        <v>4.2966601591472511</v>
      </c>
      <c r="Y89" s="94">
        <v>5.0794334898460276</v>
      </c>
      <c r="Z89" s="94">
        <v>4.6517410663056689</v>
      </c>
      <c r="AA89" s="94">
        <v>2.9187846840693168</v>
      </c>
      <c r="AB89" s="94">
        <v>4.9219344241337764</v>
      </c>
      <c r="AC89" s="94">
        <v>4.7985117728325193</v>
      </c>
      <c r="AD89" s="94">
        <v>4.3247996855652229</v>
      </c>
      <c r="AE89" s="94">
        <v>5.0949481609541625</v>
      </c>
      <c r="AF89" s="94">
        <v>3.413202878019221</v>
      </c>
      <c r="AG89" s="94">
        <v>5.13484467741067</v>
      </c>
      <c r="AH89" s="94">
        <v>5.1629237588809147</v>
      </c>
      <c r="AI89" s="94">
        <v>5.0062352541475326</v>
      </c>
      <c r="AJ89" s="94">
        <v>5.0113164239299115</v>
      </c>
      <c r="AK89" s="94">
        <v>0.54703425385490501</v>
      </c>
      <c r="AL89" s="94">
        <v>4.3037660591225082</v>
      </c>
      <c r="AM89" s="94">
        <v>5.2099780099398876</v>
      </c>
      <c r="AN89" s="94">
        <v>3.7173869935368073</v>
      </c>
      <c r="AO89" s="94">
        <v>4.5774553249013366</v>
      </c>
      <c r="AP89" s="94">
        <v>5.5416345948810424</v>
      </c>
      <c r="AQ89" s="94">
        <v>1.9914791702082848</v>
      </c>
      <c r="AR89" s="94">
        <v>5.559829601001546</v>
      </c>
      <c r="AS89" s="94">
        <v>5.417594923606428</v>
      </c>
      <c r="AT89" s="94">
        <v>4.0440793910553614</v>
      </c>
      <c r="AU89" s="94">
        <v>5.5528874078950317</v>
      </c>
      <c r="AV89" s="94">
        <v>-1.40262772130809E-2</v>
      </c>
      <c r="AW89" s="94">
        <v>1.3695145693570654</v>
      </c>
      <c r="AX89" s="94">
        <v>4.2672491990268488</v>
      </c>
      <c r="AY89" s="94">
        <v>3.3242603455936091</v>
      </c>
      <c r="AZ89" s="94">
        <v>5.0550344236447726</v>
      </c>
      <c r="BA89" s="94">
        <v>5.1983818646694901</v>
      </c>
      <c r="BB89" s="94">
        <v>5.5372238538339333</v>
      </c>
      <c r="BC89" s="94">
        <v>6.2315344987991264</v>
      </c>
      <c r="BD89" s="94">
        <v>7.1108673725819482</v>
      </c>
      <c r="BE89" s="94">
        <v>6.6990201613072475</v>
      </c>
      <c r="BF89" s="94">
        <v>7.1693309686855553</v>
      </c>
      <c r="BG89" s="94">
        <v>6.256705523068729</v>
      </c>
      <c r="BH89" s="94">
        <v>7.139806313041035</v>
      </c>
      <c r="BI89" s="94">
        <v>8.0083007773681842</v>
      </c>
      <c r="BJ89" s="94">
        <v>7.9848712020598676</v>
      </c>
      <c r="BK89" s="94">
        <v>7.2264966921465827</v>
      </c>
      <c r="BL89" s="94">
        <v>8.050702452422426</v>
      </c>
      <c r="BM89" s="94">
        <v>8.1596360135006538</v>
      </c>
      <c r="BN89" s="94">
        <v>8.1259927288248939</v>
      </c>
      <c r="BO89" s="94">
        <v>7.4421307939490271</v>
      </c>
      <c r="BP89" s="94">
        <v>7.4668374450267834</v>
      </c>
      <c r="BQ89" s="94">
        <v>8.3408235138313032</v>
      </c>
      <c r="BR89" s="94">
        <v>7.8173345714933298</v>
      </c>
      <c r="BS89" s="94">
        <v>7.2676110749156626</v>
      </c>
      <c r="BT89" s="94">
        <v>7.2842327605774235</v>
      </c>
      <c r="BU89" s="94">
        <v>7.9227745343718166</v>
      </c>
      <c r="BV89" s="94">
        <v>7.8866766924545564</v>
      </c>
      <c r="BW89" s="94">
        <v>6.947263576500597</v>
      </c>
      <c r="BX89" s="94">
        <v>7.1664906137348661</v>
      </c>
      <c r="BY89" s="94">
        <v>8.1397528383640871</v>
      </c>
      <c r="BZ89" s="94">
        <v>7.3855989875573655</v>
      </c>
      <c r="CA89" s="94">
        <v>8.1975479490236243</v>
      </c>
      <c r="CB89" s="94">
        <v>8.4577910265447205</v>
      </c>
      <c r="CC89" s="94">
        <v>7.6258137670650594</v>
      </c>
      <c r="CD89" s="94">
        <v>8.369586344649111</v>
      </c>
      <c r="CE89" s="94">
        <v>7.6111678312926712</v>
      </c>
      <c r="CF89" s="94">
        <v>8.6625136122231403</v>
      </c>
      <c r="CG89" s="94">
        <v>8.7388136550258082</v>
      </c>
      <c r="CH89" s="94">
        <v>7.9293515837683408</v>
      </c>
      <c r="CI89" s="94">
        <v>8.2887756339449883</v>
      </c>
      <c r="CJ89" s="94">
        <v>8.1934208930838235</v>
      </c>
      <c r="CK89" s="94">
        <v>7.8762190620912849</v>
      </c>
      <c r="CL89" s="94">
        <v>7.6237944173897088</v>
      </c>
      <c r="CM89" s="94">
        <v>7.6759539746088121</v>
      </c>
      <c r="CN89" s="94">
        <v>8.4070520437188989</v>
      </c>
      <c r="CO89" s="94">
        <v>7.3249234321814072</v>
      </c>
      <c r="CP89" s="94">
        <v>8.395438894454001</v>
      </c>
      <c r="CQ89" s="94">
        <v>8.6297599795465683</v>
      </c>
      <c r="CR89" s="94">
        <v>8.5656527680558359</v>
      </c>
      <c r="CS89" s="94">
        <v>9.2326454916069469</v>
      </c>
      <c r="CT89" s="94">
        <v>8.0834070416776616</v>
      </c>
      <c r="CU89" s="94">
        <v>9.350353117791677</v>
      </c>
      <c r="CV89" s="94">
        <v>9.1514328541127323</v>
      </c>
      <c r="CW89" s="94">
        <v>9.1664293512383423</v>
      </c>
      <c r="CX89" s="94">
        <v>8.7352387537653815</v>
      </c>
      <c r="CY89" s="94">
        <v>8.2075040955785585</v>
      </c>
      <c r="CZ89" s="94">
        <v>9.142761441063838</v>
      </c>
      <c r="DA89" s="94">
        <v>8.7906266671244353</v>
      </c>
      <c r="DB89" s="94">
        <v>8.9592667708668898</v>
      </c>
      <c r="DC89" s="94">
        <v>9.2552700816790328</v>
      </c>
      <c r="DD89" s="94">
        <v>9.4288006931432413</v>
      </c>
      <c r="DE89" s="94">
        <v>8.616829371591578</v>
      </c>
      <c r="DF89" s="94">
        <v>9.0332849374285722</v>
      </c>
      <c r="DG89" s="94">
        <v>7.5974619201716829</v>
      </c>
      <c r="DH89" s="94">
        <v>9.1433633817546855</v>
      </c>
      <c r="DI89" s="94">
        <v>8.4889079178279019</v>
      </c>
      <c r="DJ89" s="94">
        <v>8.5735266887269628</v>
      </c>
      <c r="DK89" s="94">
        <v>9.4096464062143514</v>
      </c>
      <c r="DL89" s="94">
        <v>9.1729259342004532</v>
      </c>
      <c r="DM89" s="94">
        <v>9.0902475677405299</v>
      </c>
      <c r="DN89" s="94">
        <v>8.9745894203460672</v>
      </c>
      <c r="DO89" s="94">
        <v>8.7410520424966798</v>
      </c>
      <c r="DP89" s="94">
        <v>9.3471563198248848</v>
      </c>
      <c r="DQ89" s="94">
        <v>9.1250727150958344</v>
      </c>
      <c r="DR89" s="94">
        <v>8.9083994512127944</v>
      </c>
      <c r="DS89" s="94">
        <v>7.6093297551219381</v>
      </c>
      <c r="DT89" s="94">
        <v>8.955371835899852</v>
      </c>
      <c r="DU89" s="94">
        <v>9.6893927509014723</v>
      </c>
      <c r="DV89" s="94">
        <v>7.7526096667023925</v>
      </c>
      <c r="DW89" s="94">
        <v>9.2709904103365464</v>
      </c>
      <c r="DX89" s="94">
        <v>9.1514638302033404</v>
      </c>
      <c r="DY89" s="94">
        <v>9.4310121763165693</v>
      </c>
      <c r="DZ89" s="94">
        <v>9.3142698530709165</v>
      </c>
      <c r="EA89" s="94">
        <v>8.6114725426883307</v>
      </c>
      <c r="EB89" s="94">
        <v>8.916471203814357</v>
      </c>
      <c r="EC89" s="94">
        <v>9.0057149343009932</v>
      </c>
      <c r="ED89" s="94">
        <v>7.9801230963364373</v>
      </c>
      <c r="EE89" s="94">
        <v>8.3917299440414954</v>
      </c>
      <c r="EF89" s="94">
        <v>8.6693910907378502</v>
      </c>
      <c r="EG89" s="94">
        <v>8.5654738182930927</v>
      </c>
      <c r="EH89" s="94">
        <v>9.0450349267901853</v>
      </c>
      <c r="EI89" s="94">
        <v>8.9871137740031823</v>
      </c>
      <c r="EJ89" s="94">
        <v>9.0631310257911295</v>
      </c>
      <c r="EK89" s="94">
        <v>9.2368892747018396</v>
      </c>
      <c r="EL89" s="94">
        <v>8.0846703979510597</v>
      </c>
      <c r="EM89" s="94">
        <v>9.3145299036074345</v>
      </c>
      <c r="EN89" s="94">
        <v>8.835430715817008</v>
      </c>
      <c r="EO89" s="94">
        <v>8.8417878050113679</v>
      </c>
      <c r="EP89" s="94">
        <v>10.151132028285462</v>
      </c>
      <c r="EQ89" s="94">
        <v>9.2170525247540009</v>
      </c>
      <c r="ER89" s="94">
        <v>9.3688055141091944</v>
      </c>
      <c r="ES89" s="94">
        <v>8.0123748642793178</v>
      </c>
      <c r="ET89" s="94">
        <v>9.750419143326436</v>
      </c>
      <c r="EU89" s="94">
        <v>10.268460987936296</v>
      </c>
      <c r="EV89" s="94">
        <v>10.152652859573712</v>
      </c>
      <c r="EW89" s="94">
        <v>9.6112115881656663</v>
      </c>
      <c r="EX89" s="94">
        <v>10.643072675761543</v>
      </c>
      <c r="EY89" s="94">
        <v>8.720966397275232</v>
      </c>
      <c r="EZ89" s="94">
        <v>10.483917687252903</v>
      </c>
      <c r="FA89" s="94">
        <v>10.332007451760383</v>
      </c>
      <c r="FB89" s="94">
        <v>9.7302995014708387</v>
      </c>
      <c r="FC89" s="94">
        <v>10.295693426426192</v>
      </c>
      <c r="FD89" s="94">
        <v>10.407800333556562</v>
      </c>
      <c r="FE89" s="94">
        <v>8.2750958011373488</v>
      </c>
      <c r="FF89" s="94">
        <v>8.9827662219570552</v>
      </c>
      <c r="FG89" s="94">
        <v>9.6057544944902116</v>
      </c>
      <c r="FH89" s="94">
        <v>8.5970949349497978</v>
      </c>
      <c r="FI89" s="94">
        <v>10.007569444403449</v>
      </c>
      <c r="FJ89" s="94">
        <v>10.705128989492952</v>
      </c>
      <c r="FK89" s="94">
        <v>8.6642525656704326</v>
      </c>
      <c r="FL89" s="94">
        <v>10.692453281942369</v>
      </c>
      <c r="FM89" s="94">
        <v>10.323040172239168</v>
      </c>
      <c r="FN89" s="94">
        <v>10.048760888638864</v>
      </c>
      <c r="FO89" s="94">
        <v>9.5374623164074883</v>
      </c>
      <c r="FP89" s="94">
        <v>9.9452224116335497</v>
      </c>
      <c r="FQ89" s="94">
        <v>10.633623732771685</v>
      </c>
      <c r="FR89" s="94">
        <v>8.9572513387060031</v>
      </c>
      <c r="FS89" s="94">
        <v>10.395828029907722</v>
      </c>
      <c r="FT89" s="94">
        <v>9.955000908730856</v>
      </c>
      <c r="FU89" s="94">
        <v>10.783452876790653</v>
      </c>
      <c r="FV89" s="94">
        <v>10.302580252682342</v>
      </c>
    </row>
    <row r="90" spans="1:178" ht="15" x14ac:dyDescent="0.25">
      <c r="A90" s="49" t="s">
        <v>23</v>
      </c>
      <c r="B90" s="94">
        <v>1.9614976765911045</v>
      </c>
      <c r="C90" s="94">
        <v>1.9668624876569885</v>
      </c>
      <c r="D90" s="94">
        <v>1.9736851255839953</v>
      </c>
      <c r="E90" s="94">
        <v>1.3906898135651871</v>
      </c>
      <c r="F90" s="94">
        <v>2.1764956279986043</v>
      </c>
      <c r="G90" s="94">
        <v>2.1079021612897315</v>
      </c>
      <c r="H90" s="94">
        <v>2.1401074436813543</v>
      </c>
      <c r="I90" s="94">
        <v>1.5888617487305736</v>
      </c>
      <c r="J90" s="94">
        <v>1.8422373189918859</v>
      </c>
      <c r="K90" s="94">
        <v>2.2145323176087848</v>
      </c>
      <c r="L90" s="94">
        <v>1.801548999687123</v>
      </c>
      <c r="M90" s="94">
        <v>1.7880892649179434</v>
      </c>
      <c r="N90" s="94">
        <v>1.3808168519590684</v>
      </c>
      <c r="O90" s="94">
        <v>1.7656299662157848</v>
      </c>
      <c r="P90" s="94">
        <v>1.8635765375770628</v>
      </c>
      <c r="Q90" s="94">
        <v>1.1429917589236678</v>
      </c>
      <c r="R90" s="94">
        <v>1.4968408467645571</v>
      </c>
      <c r="S90" s="94">
        <v>0.91575956891492172</v>
      </c>
      <c r="T90" s="94">
        <v>2.0436121765794137</v>
      </c>
      <c r="U90" s="94">
        <v>1.7008374941537816</v>
      </c>
      <c r="V90" s="94">
        <v>1.4927835394948019</v>
      </c>
      <c r="W90" s="94">
        <v>1.6970760220127454</v>
      </c>
      <c r="X90" s="94">
        <v>1.4853410226712018</v>
      </c>
      <c r="Y90" s="94">
        <v>1.3396695977489432</v>
      </c>
      <c r="Z90" s="94">
        <v>1.6457767941272945</v>
      </c>
      <c r="AA90" s="94">
        <v>0.7756317438793644</v>
      </c>
      <c r="AB90" s="94">
        <v>1.4028674144494606</v>
      </c>
      <c r="AC90" s="94">
        <v>1.4226404668146657</v>
      </c>
      <c r="AD90" s="94">
        <v>1.0910508153961638</v>
      </c>
      <c r="AE90" s="94">
        <v>1.0515272694297844</v>
      </c>
      <c r="AF90" s="94">
        <v>0.6400713341069213</v>
      </c>
      <c r="AG90" s="94">
        <v>0.97415854310686201</v>
      </c>
      <c r="AH90" s="94">
        <v>1.2045844995709554</v>
      </c>
      <c r="AI90" s="94">
        <v>0.68184647757935424</v>
      </c>
      <c r="AJ90" s="94">
        <v>0.65025030225567992</v>
      </c>
      <c r="AK90" s="94">
        <v>4.0026538731430042E-2</v>
      </c>
      <c r="AL90" s="94">
        <v>0.41629403199909104</v>
      </c>
      <c r="AM90" s="94">
        <v>0.67419313900409716</v>
      </c>
      <c r="AN90" s="94">
        <v>0.37735742669258965</v>
      </c>
      <c r="AO90" s="94">
        <v>0.38678249469698828</v>
      </c>
      <c r="AP90" s="94">
        <v>0.56340652174873784</v>
      </c>
      <c r="AQ90" s="94">
        <v>0.27174907083861882</v>
      </c>
      <c r="AR90" s="94">
        <v>0.1350213570563977</v>
      </c>
      <c r="AS90" s="94">
        <v>0.5373631798354116</v>
      </c>
      <c r="AT90" s="94">
        <v>0.46203536797656464</v>
      </c>
      <c r="AU90" s="94">
        <v>0.30465683523814563</v>
      </c>
      <c r="AV90" s="94">
        <v>0.16607757995181316</v>
      </c>
      <c r="AW90" s="94">
        <v>-0.28456425601804186</v>
      </c>
      <c r="AX90" s="94">
        <v>-5.1814280915884903E-3</v>
      </c>
      <c r="AY90" s="94">
        <v>6.0822464804550586E-2</v>
      </c>
      <c r="AZ90" s="94">
        <v>-0.27716688911458898</v>
      </c>
      <c r="BA90" s="94">
        <v>-0.2872809963999427</v>
      </c>
      <c r="BB90" s="94">
        <v>0.37886429449045356</v>
      </c>
      <c r="BC90" s="94">
        <v>-2.3720294416832211E-2</v>
      </c>
      <c r="BD90" s="94">
        <v>-0.19240236600554192</v>
      </c>
      <c r="BE90" s="94">
        <v>0.36275491279646771</v>
      </c>
      <c r="BF90" s="94">
        <v>-0.48558458728356135</v>
      </c>
      <c r="BG90" s="94">
        <v>0.52798125463253121</v>
      </c>
      <c r="BH90" s="94">
        <v>-0.44772424000096711</v>
      </c>
      <c r="BI90" s="94">
        <v>0.42717155733405521</v>
      </c>
      <c r="BJ90" s="94">
        <v>-0.14788042089321302</v>
      </c>
      <c r="BK90" s="94">
        <v>0.22109769949305749</v>
      </c>
      <c r="BL90" s="94">
        <v>-0.48465125189305958</v>
      </c>
      <c r="BM90" s="94">
        <v>0.52640582440283645</v>
      </c>
      <c r="BN90" s="94">
        <v>-0.12353261190578001</v>
      </c>
      <c r="BO90" s="94">
        <v>-0.32110464239125297</v>
      </c>
      <c r="BP90" s="94">
        <v>0.26004027665318113</v>
      </c>
      <c r="BQ90" s="94">
        <v>0.16353284704369792</v>
      </c>
      <c r="BR90" s="94">
        <v>0.3303549879082362</v>
      </c>
      <c r="BS90" s="94">
        <v>-5.3920362297626583E-2</v>
      </c>
      <c r="BT90" s="94">
        <v>0.49795874589977773</v>
      </c>
      <c r="BU90" s="94">
        <v>0.6622725156189454</v>
      </c>
      <c r="BV90" s="94">
        <v>0.44705254415241119</v>
      </c>
      <c r="BW90" s="94">
        <v>-9.396904746800526E-2</v>
      </c>
      <c r="BX90" s="94">
        <v>0.38158743678495177</v>
      </c>
      <c r="BY90" s="94">
        <v>0.25301820562399557</v>
      </c>
      <c r="BZ90" s="94">
        <v>-4.0302410715882316E-2</v>
      </c>
      <c r="CA90" s="94">
        <v>0.20692531709357873</v>
      </c>
      <c r="CB90" s="94">
        <v>-0.19381953013102002</v>
      </c>
      <c r="CC90" s="94">
        <v>-0.12884833185751379</v>
      </c>
      <c r="CD90" s="94">
        <v>0.19901200649564538</v>
      </c>
      <c r="CE90" s="94">
        <v>0.52464284973868425</v>
      </c>
      <c r="CF90" s="94">
        <v>0.14520673555745706</v>
      </c>
      <c r="CG90" s="94">
        <v>0.25967205163989876</v>
      </c>
      <c r="CH90" s="94">
        <v>-8.2415942423424857E-2</v>
      </c>
      <c r="CI90" s="94">
        <v>0.26068303880570476</v>
      </c>
      <c r="CJ90" s="94">
        <v>0.37797629893265378</v>
      </c>
      <c r="CK90" s="94">
        <v>0.32750463088763654</v>
      </c>
      <c r="CL90" s="94">
        <v>-0.37136711630732783</v>
      </c>
      <c r="CM90" s="94">
        <v>1.1683401214719973</v>
      </c>
      <c r="CN90" s="94">
        <v>0.26899437225937606</v>
      </c>
      <c r="CO90" s="94">
        <v>0.54279803711550612</v>
      </c>
      <c r="CP90" s="94">
        <v>0.3403969931245529</v>
      </c>
      <c r="CQ90" s="94">
        <v>0.86021896138795628</v>
      </c>
      <c r="CR90" s="94">
        <v>1.2078419207567674</v>
      </c>
      <c r="CS90" s="94">
        <v>0.24847960807912975</v>
      </c>
      <c r="CT90" s="94">
        <v>0.7880678243738175</v>
      </c>
      <c r="CU90" s="94">
        <v>0.96429280131791917</v>
      </c>
      <c r="CV90" s="94">
        <v>0.66909335009368109</v>
      </c>
      <c r="CW90" s="94">
        <v>0.88374857391951278</v>
      </c>
      <c r="CX90" s="94">
        <v>-0.43191982135307333</v>
      </c>
      <c r="CY90" s="94">
        <v>1.1928602478990848</v>
      </c>
      <c r="CZ90" s="94">
        <v>0.73087825466190259</v>
      </c>
      <c r="DA90" s="94">
        <v>0.58373676169383837</v>
      </c>
      <c r="DB90" s="94">
        <v>0.2563775484064697</v>
      </c>
      <c r="DC90" s="94">
        <v>0.40286290446627399</v>
      </c>
      <c r="DD90" s="94">
        <v>0.28002797868760443</v>
      </c>
      <c r="DE90" s="94">
        <v>0.73456967499132597</v>
      </c>
      <c r="DF90" s="94">
        <v>0.87257166001373054</v>
      </c>
      <c r="DG90" s="94">
        <v>0.65472483327659969</v>
      </c>
      <c r="DH90" s="94">
        <v>1.2765678020273405</v>
      </c>
      <c r="DI90" s="94">
        <v>0.57906330591523392</v>
      </c>
      <c r="DJ90" s="94">
        <v>1.3118768071612579</v>
      </c>
      <c r="DK90" s="94">
        <v>0.2855248466903193</v>
      </c>
      <c r="DL90" s="94">
        <v>0.86963747765724331</v>
      </c>
      <c r="DM90" s="94">
        <v>0.89221344725879559</v>
      </c>
      <c r="DN90" s="94">
        <v>1.0999648081689655</v>
      </c>
      <c r="DO90" s="94">
        <v>0.83052442738888976</v>
      </c>
      <c r="DP90" s="94">
        <v>0.75162457792778237</v>
      </c>
      <c r="DQ90" s="94">
        <v>0.81309314453131287</v>
      </c>
      <c r="DR90" s="94">
        <v>0.84695919137848774</v>
      </c>
      <c r="DS90" s="94">
        <v>0.37540917265889978</v>
      </c>
      <c r="DT90" s="94">
        <v>1.0180302176469811</v>
      </c>
      <c r="DU90" s="94">
        <v>0.29088104473675641</v>
      </c>
      <c r="DV90" s="94">
        <v>0.98956563036658962</v>
      </c>
      <c r="DW90" s="94">
        <v>0.67398813651758771</v>
      </c>
      <c r="DX90" s="94">
        <v>0.55840567555283238</v>
      </c>
      <c r="DY90" s="94">
        <v>1.0876130870883141</v>
      </c>
      <c r="DZ90" s="94">
        <v>0.23382514539940011</v>
      </c>
      <c r="EA90" s="94">
        <v>0.72087130507632657</v>
      </c>
      <c r="EB90" s="94">
        <v>0.46510704219601989</v>
      </c>
      <c r="EC90" s="94">
        <v>0.82639016969001533</v>
      </c>
      <c r="ED90" s="94">
        <v>0.53805801723598357</v>
      </c>
      <c r="EE90" s="94">
        <v>0.38775742313555323</v>
      </c>
      <c r="EF90" s="94">
        <v>0.76374162093093323</v>
      </c>
      <c r="EG90" s="94">
        <v>0.55566843768738328</v>
      </c>
      <c r="EH90" s="94">
        <v>0.75233518357854678</v>
      </c>
      <c r="EI90" s="94">
        <v>0.29267000230400964</v>
      </c>
      <c r="EJ90" s="94">
        <v>9.3668165558568689E-2</v>
      </c>
      <c r="EK90" s="94">
        <v>0.86539591510535152</v>
      </c>
      <c r="EL90" s="94">
        <v>0.49311774864711733</v>
      </c>
      <c r="EM90" s="94">
        <v>0.31909592336934339</v>
      </c>
      <c r="EN90" s="94">
        <v>0.56786817699518244</v>
      </c>
      <c r="EO90" s="94">
        <v>0.67535643211938035</v>
      </c>
      <c r="EP90" s="94">
        <v>0.16733040184966536</v>
      </c>
      <c r="EQ90" s="94">
        <v>-0.29328756629028541</v>
      </c>
      <c r="ER90" s="94">
        <v>0.75776360241369489</v>
      </c>
      <c r="ES90" s="94">
        <v>1.2123150273106718</v>
      </c>
      <c r="ET90" s="94">
        <v>0.11988480227855158</v>
      </c>
      <c r="EU90" s="94">
        <v>9.4986464427265997E-3</v>
      </c>
      <c r="EV90" s="94">
        <v>4.6611660453986223E-2</v>
      </c>
      <c r="EW90" s="94">
        <v>0.45832432702378439</v>
      </c>
      <c r="EX90" s="94">
        <v>-0.2175865167237257</v>
      </c>
      <c r="EY90" s="94">
        <v>0.92106254108829999</v>
      </c>
      <c r="EZ90" s="94">
        <v>-0.13830767640972264</v>
      </c>
      <c r="FA90" s="94">
        <v>0.79850754325209206</v>
      </c>
      <c r="FB90" s="94">
        <v>3.0769926619856499E-2</v>
      </c>
      <c r="FC90" s="94">
        <v>-8.5217203714028952E-2</v>
      </c>
      <c r="FD90" s="94">
        <v>0.19227964034766562</v>
      </c>
      <c r="FE90" s="94">
        <v>0.62404589336176919</v>
      </c>
      <c r="FF90" s="94">
        <v>0.27668144081675394</v>
      </c>
      <c r="FG90" s="94">
        <v>-0.2591349137506182</v>
      </c>
      <c r="FH90" s="94">
        <v>0.94323119718842852</v>
      </c>
      <c r="FI90" s="94">
        <v>0.77290708342487824</v>
      </c>
      <c r="FJ90" s="94">
        <v>0.16104556374422899</v>
      </c>
      <c r="FK90" s="94">
        <v>1.0492802105046242</v>
      </c>
      <c r="FL90" s="94">
        <v>0.2378684100346963</v>
      </c>
      <c r="FM90" s="94">
        <v>0.35810567264536242</v>
      </c>
      <c r="FN90" s="94">
        <v>0.37095191305366754</v>
      </c>
      <c r="FO90" s="94">
        <v>0.66392078716371128</v>
      </c>
      <c r="FP90" s="94">
        <v>0.27910996701480489</v>
      </c>
      <c r="FQ90" s="94">
        <v>-5.6965672151698199E-3</v>
      </c>
      <c r="FR90" s="94">
        <v>1.0685340577257634</v>
      </c>
      <c r="FS90" s="94">
        <v>3.3376336282887872E-2</v>
      </c>
      <c r="FT90" s="94">
        <v>0.45465893379855743</v>
      </c>
      <c r="FU90" s="94">
        <v>0.13295508282091414</v>
      </c>
      <c r="FV90" s="94">
        <v>1.6501709933538816E-2</v>
      </c>
    </row>
    <row r="91" spans="1:178" ht="17.25" x14ac:dyDescent="0.25">
      <c r="A91" s="49" t="s">
        <v>107</v>
      </c>
      <c r="B91" s="47">
        <f>(SUMPRODUCT(--(B$9=Quarterly_kt!$B$9:FC$9),Quarterly_kt!$B91:FC91)/INDEX(Fuel_Properties!$B$31:$IV$42,MATCH("D_Petrol_Regular",Fuel_Properties!$B$31:$B$42,0),MATCH(YEAR(B$9),Fuel_Properties!$B$31:$EI$31,0)))/158.987295</f>
        <v>0</v>
      </c>
      <c r="C91" s="47">
        <f>(SUMPRODUCT(--(C$9=Quarterly_kt!$B$9:FC$9),Quarterly_kt!$B91:FC91)/INDEX(Fuel_Properties!$B$31:$IV$42,MATCH("D_Petrol_Regular",Fuel_Properties!$B$31:$B$42,0),MATCH(YEAR(C$9),Fuel_Properties!$B$31:$EI$31,0)))/158.987295</f>
        <v>0</v>
      </c>
      <c r="D91" s="47">
        <f>(SUMPRODUCT(--(D$9=Quarterly_kt!$B$9:FC$9),Quarterly_kt!$B91:FC91)/INDEX(Fuel_Properties!$B$31:$IV$42,MATCH("D_Petrol_Regular",Fuel_Properties!$B$31:$B$42,0),MATCH(YEAR(D$9),Fuel_Properties!$B$31:$EI$31,0)))/158.987295</f>
        <v>0</v>
      </c>
      <c r="E91" s="47">
        <f>(SUMPRODUCT(--(E$9=Quarterly_kt!$B$9:FC$9),Quarterly_kt!$B91:FC91)/INDEX(Fuel_Properties!$B$31:$IV$42,MATCH("D_Petrol_Regular",Fuel_Properties!$B$31:$B$42,0),MATCH(YEAR(E$9),Fuel_Properties!$B$31:$EI$31,0)))/158.987295</f>
        <v>0</v>
      </c>
      <c r="F91" s="47">
        <f>(SUMPRODUCT(--(F$9=Quarterly_kt!$B$9:FC$9),Quarterly_kt!$B91:FC91)/INDEX(Fuel_Properties!$B$31:$IV$42,MATCH("D_Petrol_Regular",Fuel_Properties!$B$31:$B$42,0),MATCH(YEAR(F$9),Fuel_Properties!$B$31:$EI$31,0)))/158.987295</f>
        <v>0</v>
      </c>
      <c r="G91" s="47">
        <f>(SUMPRODUCT(--(G$9=Quarterly_kt!$B$9:FC$9),Quarterly_kt!$B91:FC91)/INDEX(Fuel_Properties!$B$31:$IV$42,MATCH("D_Petrol_Regular",Fuel_Properties!$B$31:$B$42,0),MATCH(YEAR(G$9),Fuel_Properties!$B$31:$EI$31,0)))/158.987295</f>
        <v>0</v>
      </c>
      <c r="H91" s="47">
        <f>(SUMPRODUCT(--(H$9=Quarterly_kt!$B$9:FC$9),Quarterly_kt!$B91:FC91)/INDEX(Fuel_Properties!$B$31:$IV$42,MATCH("D_Petrol_Regular",Fuel_Properties!$B$31:$B$42,0),MATCH(YEAR(H$9),Fuel_Properties!$B$31:$EI$31,0)))/158.987295</f>
        <v>0</v>
      </c>
      <c r="I91" s="47">
        <f>(SUMPRODUCT(--(I$9=Quarterly_kt!$B$9:FC$9),Quarterly_kt!$B91:FC91)/INDEX(Fuel_Properties!$B$31:$IV$42,MATCH("D_Petrol_Regular",Fuel_Properties!$B$31:$B$42,0),MATCH(YEAR(I$9),Fuel_Properties!$B$31:$EI$31,0)))/158.987295</f>
        <v>0</v>
      </c>
      <c r="J91" s="47">
        <f>(SUMPRODUCT(--(J$9=Quarterly_kt!$B$9:FC$9),Quarterly_kt!$B91:FC91)/INDEX(Fuel_Properties!$B$31:$IV$42,MATCH("D_Petrol_Regular",Fuel_Properties!$B$31:$B$42,0),MATCH(YEAR(J$9),Fuel_Properties!$B$31:$EI$31,0)))/158.987295</f>
        <v>0</v>
      </c>
      <c r="K91" s="47">
        <f>(SUMPRODUCT(--(K$9=Quarterly_kt!$B$9:FC$9),Quarterly_kt!$B91:FC91)/INDEX(Fuel_Properties!$B$31:$IV$42,MATCH("D_Petrol_Regular",Fuel_Properties!$B$31:$B$42,0),MATCH(YEAR(K$9),Fuel_Properties!$B$31:$EI$31,0)))/158.987295</f>
        <v>0</v>
      </c>
      <c r="L91" s="47">
        <f>(SUMPRODUCT(--(L$9=Quarterly_kt!$B$9:FC$9),Quarterly_kt!$B91:FC91)/INDEX(Fuel_Properties!$B$31:$IV$42,MATCH("D_Petrol_Regular",Fuel_Properties!$B$31:$B$42,0),MATCH(YEAR(L$9),Fuel_Properties!$B$31:$EI$31,0)))/158.987295</f>
        <v>0</v>
      </c>
      <c r="M91" s="47">
        <f>(SUMPRODUCT(--(M$9=Quarterly_kt!$B$9:FC$9),Quarterly_kt!$B91:FC91)/INDEX(Fuel_Properties!$B$31:$IV$42,MATCH("D_Petrol_Regular",Fuel_Properties!$B$31:$B$42,0),MATCH(YEAR(M$9),Fuel_Properties!$B$31:$EI$31,0)))/158.987295</f>
        <v>0</v>
      </c>
      <c r="N91" s="47">
        <f>(SUMPRODUCT(--(N$9=Quarterly_kt!$B$9:FC$9),Quarterly_kt!$B91:FC91)/INDEX(Fuel_Properties!$B$31:$IV$42,MATCH("D_Petrol_Regular",Fuel_Properties!$B$31:$B$42,0),MATCH(YEAR(N$9),Fuel_Properties!$B$31:$EI$31,0)))/158.987295</f>
        <v>0</v>
      </c>
      <c r="O91" s="47">
        <f>(SUMPRODUCT(--(O$9=Quarterly_kt!$B$9:FC$9),Quarterly_kt!$B91:FC91)/INDEX(Fuel_Properties!$B$31:$IV$42,MATCH("D_Petrol_Regular",Fuel_Properties!$B$31:$B$42,0),MATCH(YEAR(O$9),Fuel_Properties!$B$31:$EI$31,0)))/158.987295</f>
        <v>0</v>
      </c>
      <c r="P91" s="47">
        <f>(SUMPRODUCT(--(P$9=Quarterly_kt!$B$9:FC$9),Quarterly_kt!$B91:FC91)/INDEX(Fuel_Properties!$B$31:$IV$42,MATCH("D_Petrol_Regular",Fuel_Properties!$B$31:$B$42,0),MATCH(YEAR(P$9),Fuel_Properties!$B$31:$EI$31,0)))/158.987295</f>
        <v>0</v>
      </c>
      <c r="Q91" s="47">
        <f>(SUMPRODUCT(--(Q$9=Quarterly_kt!$B$9:FC$9),Quarterly_kt!$B91:FC91)/INDEX(Fuel_Properties!$B$31:$IV$42,MATCH("D_Petrol_Regular",Fuel_Properties!$B$31:$B$42,0),MATCH(YEAR(Q$9),Fuel_Properties!$B$31:$EI$31,0)))/158.987295</f>
        <v>0</v>
      </c>
      <c r="R91" s="47">
        <f>(SUMPRODUCT(--(R$9=Quarterly_kt!$B$9:FC$9),Quarterly_kt!$B91:FC91)/INDEX(Fuel_Properties!$B$31:$IV$42,MATCH("D_Petrol_Regular",Fuel_Properties!$B$31:$B$42,0),MATCH(YEAR(R$9),Fuel_Properties!$B$31:$EI$31,0)))/158.987295</f>
        <v>0</v>
      </c>
      <c r="S91" s="47">
        <f>(SUMPRODUCT(--(S$9=Quarterly_kt!$B$9:FC$9),Quarterly_kt!$B91:FC91)/INDEX(Fuel_Properties!$B$31:$IV$42,MATCH("D_Petrol_Regular",Fuel_Properties!$B$31:$B$42,0),MATCH(YEAR(S$9),Fuel_Properties!$B$31:$EI$31,0)))/158.987295</f>
        <v>0</v>
      </c>
      <c r="T91" s="47">
        <f>(SUMPRODUCT(--(T$9=Quarterly_kt!$B$9:FC$9),Quarterly_kt!$B91:FC91)/INDEX(Fuel_Properties!$B$31:$IV$42,MATCH("D_Petrol_Regular",Fuel_Properties!$B$31:$B$42,0),MATCH(YEAR(T$9),Fuel_Properties!$B$31:$EI$31,0)))/158.987295</f>
        <v>0</v>
      </c>
      <c r="U91" s="47">
        <f>(SUMPRODUCT(--(U$9=Quarterly_kt!$B$9:FC$9),Quarterly_kt!$B91:FC91)/INDEX(Fuel_Properties!$B$31:$IV$42,MATCH("D_Petrol_Regular",Fuel_Properties!$B$31:$B$42,0),MATCH(YEAR(U$9),Fuel_Properties!$B$31:$EI$31,0)))/158.987295</f>
        <v>0</v>
      </c>
      <c r="V91" s="47">
        <f>(SUMPRODUCT(--(V$9=Quarterly_kt!$B$9:FC$9),Quarterly_kt!$B91:FC91)/INDEX(Fuel_Properties!$B$31:$IV$42,MATCH("D_Petrol_Regular",Fuel_Properties!$B$31:$B$42,0),MATCH(YEAR(V$9),Fuel_Properties!$B$31:$EI$31,0)))/158.987295</f>
        <v>0</v>
      </c>
      <c r="W91" s="47">
        <f>(SUMPRODUCT(--(W$9=Quarterly_kt!$B$9:FC$9),Quarterly_kt!$B91:FC91)/INDEX(Fuel_Properties!$B$31:$IV$42,MATCH("D_Petrol_Regular",Fuel_Properties!$B$31:$B$42,0),MATCH(YEAR(W$9),Fuel_Properties!$B$31:$EI$31,0)))/158.987295</f>
        <v>0</v>
      </c>
      <c r="X91" s="47">
        <f>(SUMPRODUCT(--(X$9=Quarterly_kt!$B$9:FC$9),Quarterly_kt!$B91:FC91)/INDEX(Fuel_Properties!$B$31:$IV$42,MATCH("D_Petrol_Regular",Fuel_Properties!$B$31:$B$42,0),MATCH(YEAR(X$9),Fuel_Properties!$B$31:$EI$31,0)))/158.987295</f>
        <v>0</v>
      </c>
      <c r="Y91" s="47">
        <f>(SUMPRODUCT(--(Y$9=Quarterly_kt!$B$9:FC$9),Quarterly_kt!$B91:FC91)/INDEX(Fuel_Properties!$B$31:$IV$42,MATCH("D_Petrol_Regular",Fuel_Properties!$B$31:$B$42,0),MATCH(YEAR(Y$9),Fuel_Properties!$B$31:$EI$31,0)))/158.987295</f>
        <v>0</v>
      </c>
      <c r="Z91" s="47">
        <f>(SUMPRODUCT(--(Z$9=Quarterly_kt!$B$9:FC$9),Quarterly_kt!$B91:FC91)/INDEX(Fuel_Properties!$B$31:$IV$42,MATCH("D_Petrol_Regular",Fuel_Properties!$B$31:$B$42,0),MATCH(YEAR(Z$9),Fuel_Properties!$B$31:$EI$31,0)))/158.987295</f>
        <v>0</v>
      </c>
      <c r="AA91" s="47">
        <f>(SUMPRODUCT(--(AA$9=Quarterly_kt!$B$9:FC$9),Quarterly_kt!$B91:FC91)/INDEX(Fuel_Properties!$B$31:$IV$42,MATCH("D_Petrol_Regular",Fuel_Properties!$B$31:$B$42,0),MATCH(YEAR(AA$9),Fuel_Properties!$B$31:$EI$31,0)))/158.987295</f>
        <v>0</v>
      </c>
      <c r="AB91" s="47">
        <f>(SUMPRODUCT(--(AB$9=Quarterly_kt!$B$9:FC$9),Quarterly_kt!$B91:FC91)/INDEX(Fuel_Properties!$B$31:$IV$42,MATCH("D_Petrol_Regular",Fuel_Properties!$B$31:$B$42,0),MATCH(YEAR(AB$9),Fuel_Properties!$B$31:$EI$31,0)))/158.987295</f>
        <v>0</v>
      </c>
      <c r="AC91" s="47">
        <f>(SUMPRODUCT(--(AC$9=Quarterly_kt!$B$9:FC$9),Quarterly_kt!$B91:FC91)/INDEX(Fuel_Properties!$B$31:$IV$42,MATCH("D_Petrol_Regular",Fuel_Properties!$B$31:$B$42,0),MATCH(YEAR(AC$9),Fuel_Properties!$B$31:$EI$31,0)))/158.987295</f>
        <v>0</v>
      </c>
      <c r="AD91" s="47">
        <f>(SUMPRODUCT(--(AD$9=Quarterly_kt!$B$9:FC$9),Quarterly_kt!$B91:FC91)/INDEX(Fuel_Properties!$B$31:$IV$42,MATCH("D_Petrol_Regular",Fuel_Properties!$B$31:$B$42,0),MATCH(YEAR(AD$9),Fuel_Properties!$B$31:$EI$31,0)))/158.987295</f>
        <v>0</v>
      </c>
      <c r="AE91" s="47">
        <f>(SUMPRODUCT(--(AE$9=Quarterly_kt!$B$9:FC$9),Quarterly_kt!$B91:FC91)/INDEX(Fuel_Properties!$B$31:$IV$42,MATCH("D_Petrol_Regular",Fuel_Properties!$B$31:$B$42,0),MATCH(YEAR(AE$9),Fuel_Properties!$B$31:$EI$31,0)))/158.987295</f>
        <v>0</v>
      </c>
      <c r="AF91" s="47">
        <f>(SUMPRODUCT(--(AF$9=Quarterly_kt!$B$9:FC$9),Quarterly_kt!$B91:FC91)/INDEX(Fuel_Properties!$B$31:$IV$42,MATCH("D_Petrol_Regular",Fuel_Properties!$B$31:$B$42,0),MATCH(YEAR(AF$9),Fuel_Properties!$B$31:$EI$31,0)))/158.987295</f>
        <v>0</v>
      </c>
      <c r="AG91" s="47">
        <f>(SUMPRODUCT(--(AG$9=Quarterly_kt!$B$9:FC$9),Quarterly_kt!$B91:FC91)/INDEX(Fuel_Properties!$B$31:$IV$42,MATCH("D_Petrol_Regular",Fuel_Properties!$B$31:$B$42,0),MATCH(YEAR(AG$9),Fuel_Properties!$B$31:$EI$31,0)))/158.987295</f>
        <v>0</v>
      </c>
      <c r="AH91" s="47">
        <f>(SUMPRODUCT(--(AH$9=Quarterly_kt!$B$9:FC$9),Quarterly_kt!$B91:FC91)/INDEX(Fuel_Properties!$B$31:$IV$42,MATCH("D_Petrol_Regular",Fuel_Properties!$B$31:$B$42,0),MATCH(YEAR(AH$9),Fuel_Properties!$B$31:$EI$31,0)))/158.987295</f>
        <v>0</v>
      </c>
      <c r="AI91" s="47">
        <f>(SUMPRODUCT(--(AI$9=Quarterly_kt!$B$9:FC$9),Quarterly_kt!$B91:FC91)/INDEX(Fuel_Properties!$B$31:$IV$42,MATCH("D_Petrol_Regular",Fuel_Properties!$B$31:$B$42,0),MATCH(YEAR(AI$9),Fuel_Properties!$B$31:$EI$31,0)))/158.987295</f>
        <v>0</v>
      </c>
      <c r="AJ91" s="47">
        <f>(SUMPRODUCT(--(AJ$9=Quarterly_kt!$B$9:FC$9),Quarterly_kt!$B91:FC91)/INDEX(Fuel_Properties!$B$31:$IV$42,MATCH("D_Petrol_Regular",Fuel_Properties!$B$31:$B$42,0),MATCH(YEAR(AJ$9),Fuel_Properties!$B$31:$EI$31,0)))/158.987295</f>
        <v>0</v>
      </c>
      <c r="AK91" s="47">
        <f>(SUMPRODUCT(--(AK$9=Quarterly_kt!$B$9:FC$9),Quarterly_kt!$B91:FC91)/INDEX(Fuel_Properties!$B$31:$IV$42,MATCH("D_Petrol_Regular",Fuel_Properties!$B$31:$B$42,0),MATCH(YEAR(AK$9),Fuel_Properties!$B$31:$EI$31,0)))/158.987295</f>
        <v>0</v>
      </c>
      <c r="AL91" s="47">
        <f>(SUMPRODUCT(--(AL$9=Quarterly_kt!$B$9:FC$9),Quarterly_kt!$B91:FC91)/INDEX(Fuel_Properties!$B$31:$IV$42,MATCH("D_Petrol_Regular",Fuel_Properties!$B$31:$B$42,0),MATCH(YEAR(AL$9),Fuel_Properties!$B$31:$EI$31,0)))/158.987295</f>
        <v>0</v>
      </c>
      <c r="AM91" s="47">
        <f>(SUMPRODUCT(--(AM$9=Quarterly_kt!$B$9:FC$9),Quarterly_kt!$B91:FC91)/INDEX(Fuel_Properties!$B$31:$IV$42,MATCH("D_Petrol_Regular",Fuel_Properties!$B$31:$B$42,0),MATCH(YEAR(AM$9),Fuel_Properties!$B$31:$EI$31,0)))/158.987295</f>
        <v>0</v>
      </c>
      <c r="AN91" s="47">
        <f>(SUMPRODUCT(--(AN$9=Quarterly_kt!$B$9:FC$9),Quarterly_kt!$B91:FC91)/INDEX(Fuel_Properties!$B$31:$IV$42,MATCH("D_Petrol_Regular",Fuel_Properties!$B$31:$B$42,0),MATCH(YEAR(AN$9),Fuel_Properties!$B$31:$EI$31,0)))/158.987295</f>
        <v>0</v>
      </c>
      <c r="AO91" s="47">
        <f>(SUMPRODUCT(--(AO$9=Quarterly_kt!$B$9:FC$9),Quarterly_kt!$B91:FC91)/INDEX(Fuel_Properties!$B$31:$IV$42,MATCH("D_Petrol_Regular",Fuel_Properties!$B$31:$B$42,0),MATCH(YEAR(AO$9),Fuel_Properties!$B$31:$EI$31,0)))/158.987295</f>
        <v>0</v>
      </c>
      <c r="AP91" s="47">
        <f>(SUMPRODUCT(--(AP$9=Quarterly_kt!$B$9:FC$9),Quarterly_kt!$B91:FC91)/INDEX(Fuel_Properties!$B$31:$IV$42,MATCH("D_Petrol_Regular",Fuel_Properties!$B$31:$B$42,0),MATCH(YEAR(AP$9),Fuel_Properties!$B$31:$EI$31,0)))/158.987295</f>
        <v>0</v>
      </c>
      <c r="AQ91" s="47">
        <f>(SUMPRODUCT(--(AQ$9=Quarterly_kt!$B$9:FC$9),Quarterly_kt!$B91:FC91)/INDEX(Fuel_Properties!$B$31:$IV$42,MATCH("D_Petrol_Regular",Fuel_Properties!$B$31:$B$42,0),MATCH(YEAR(AQ$9),Fuel_Properties!$B$31:$EI$31,0)))/158.987295</f>
        <v>0</v>
      </c>
      <c r="AR91" s="47">
        <f>(SUMPRODUCT(--(AR$9=Quarterly_kt!$B$9:FC$9),Quarterly_kt!$B91:FC91)/INDEX(Fuel_Properties!$B$31:$IV$42,MATCH("D_Petrol_Regular",Fuel_Properties!$B$31:$B$42,0),MATCH(YEAR(AR$9),Fuel_Properties!$B$31:$EI$31,0)))/158.987295</f>
        <v>0</v>
      </c>
      <c r="AS91" s="47">
        <f>(SUMPRODUCT(--(AS$9=Quarterly_kt!$B$9:FC$9),Quarterly_kt!$B91:FC91)/INDEX(Fuel_Properties!$B$31:$IV$42,MATCH("D_Petrol_Regular",Fuel_Properties!$B$31:$B$42,0),MATCH(YEAR(AS$9),Fuel_Properties!$B$31:$EI$31,0)))/158.987295</f>
        <v>0</v>
      </c>
      <c r="AT91" s="47">
        <f>(SUMPRODUCT(--(AT$9=Quarterly_kt!$B$9:FC$9),Quarterly_kt!$B91:FC91)/INDEX(Fuel_Properties!$B$31:$IV$42,MATCH("D_Petrol_Regular",Fuel_Properties!$B$31:$B$42,0),MATCH(YEAR(AT$9),Fuel_Properties!$B$31:$EI$31,0)))/158.987295</f>
        <v>0</v>
      </c>
      <c r="AU91" s="47">
        <f>(SUMPRODUCT(--(AU$9=Quarterly_kt!$B$9:FC$9),Quarterly_kt!$B91:FC91)/INDEX(Fuel_Properties!$B$31:$IV$42,MATCH("D_Petrol_Regular",Fuel_Properties!$B$31:$B$42,0),MATCH(YEAR(AU$9),Fuel_Properties!$B$31:$EI$31,0)))/158.987295</f>
        <v>0</v>
      </c>
      <c r="AV91" s="47">
        <f>(SUMPRODUCT(--(AV$9=Quarterly_kt!$B$9:FC$9),Quarterly_kt!$B91:FC91)/INDEX(Fuel_Properties!$B$31:$IV$42,MATCH("D_Petrol_Regular",Fuel_Properties!$B$31:$B$42,0),MATCH(YEAR(AV$9),Fuel_Properties!$B$31:$EI$31,0)))/158.987295</f>
        <v>0</v>
      </c>
      <c r="AW91" s="47">
        <f>(SUMPRODUCT(--(AW$9=Quarterly_kt!$B$9:FC$9),Quarterly_kt!$B91:FC91)/INDEX(Fuel_Properties!$B$31:$IV$42,MATCH("D_Petrol_Regular",Fuel_Properties!$B$31:$B$42,0),MATCH(YEAR(AW$9),Fuel_Properties!$B$31:$EI$31,0)))/158.987295</f>
        <v>0</v>
      </c>
      <c r="AX91" s="47">
        <f>(SUMPRODUCT(--(AX$9=Quarterly_kt!$B$9:FC$9),Quarterly_kt!$B91:FC91)/INDEX(Fuel_Properties!$B$31:$IV$42,MATCH("D_Petrol_Regular",Fuel_Properties!$B$31:$B$42,0),MATCH(YEAR(AX$9),Fuel_Properties!$B$31:$EI$31,0)))/158.987295</f>
        <v>0</v>
      </c>
      <c r="AY91" s="47">
        <f>(SUMPRODUCT(--(AY$9=Quarterly_kt!$B$9:FC$9),Quarterly_kt!$B91:FC91)/INDEX(Fuel_Properties!$B$31:$IV$42,MATCH("D_Petrol_Regular",Fuel_Properties!$B$31:$B$42,0),MATCH(YEAR(AY$9),Fuel_Properties!$B$31:$EI$31,0)))/158.987295</f>
        <v>0</v>
      </c>
      <c r="AZ91" s="47">
        <f>(SUMPRODUCT(--(AZ$9=Quarterly_kt!$B$9:FC$9),Quarterly_kt!$B91:FC91)/INDEX(Fuel_Properties!$B$31:$IV$42,MATCH("D_Petrol_Regular",Fuel_Properties!$B$31:$B$42,0),MATCH(YEAR(AZ$9),Fuel_Properties!$B$31:$EI$31,0)))/158.987295</f>
        <v>0</v>
      </c>
      <c r="BA91" s="47">
        <f>(SUMPRODUCT(--(BA$9=Quarterly_kt!$B$9:FC$9),Quarterly_kt!$B91:FC91)/INDEX(Fuel_Properties!$B$31:$IV$42,MATCH("D_Petrol_Regular",Fuel_Properties!$B$31:$B$42,0),MATCH(YEAR(BA$9),Fuel_Properties!$B$31:$EI$31,0)))/158.987295</f>
        <v>0</v>
      </c>
      <c r="BB91" s="47">
        <f>(SUMPRODUCT(--(BB$9=Quarterly_kt!$B$9:FC$9),Quarterly_kt!$B91:FC91)/INDEX(Fuel_Properties!$B$31:$IV$42,MATCH("D_Petrol_Regular",Fuel_Properties!$B$31:$B$42,0),MATCH(YEAR(BB$9),Fuel_Properties!$B$31:$EI$31,0)))/158.987295</f>
        <v>0</v>
      </c>
      <c r="BC91" s="47">
        <f>(SUMPRODUCT(--(BC$9=Quarterly_kt!$B$9:FC$9),Quarterly_kt!$B91:FC91)/INDEX(Fuel_Properties!$B$31:$IV$42,MATCH("D_Petrol_Regular",Fuel_Properties!$B$31:$B$42,0),MATCH(YEAR(BC$9),Fuel_Properties!$B$31:$EI$31,0)))/158.987295</f>
        <v>0</v>
      </c>
      <c r="BD91" s="47">
        <f>(SUMPRODUCT(--(BD$9=Quarterly_kt!$B$9:FC$9),Quarterly_kt!$B91:FC91)/INDEX(Fuel_Properties!$B$31:$IV$42,MATCH("D_Petrol_Regular",Fuel_Properties!$B$31:$B$42,0),MATCH(YEAR(BD$9),Fuel_Properties!$B$31:$EI$31,0)))/158.987295</f>
        <v>0</v>
      </c>
      <c r="BE91" s="47">
        <f>(SUMPRODUCT(--(BE$9=Quarterly_kt!$B$9:FC$9),Quarterly_kt!$B91:FC91)/INDEX(Fuel_Properties!$B$31:$IV$42,MATCH("D_Petrol_Regular",Fuel_Properties!$B$31:$B$42,0),MATCH(YEAR(BE$9),Fuel_Properties!$B$31:$EI$31,0)))/158.987295</f>
        <v>0</v>
      </c>
      <c r="BF91" s="47">
        <f>(SUMPRODUCT(--(BF$9=Quarterly_kt!$B$9:FC$9),Quarterly_kt!$B91:FC91)/INDEX(Fuel_Properties!$B$31:$IV$42,MATCH("D_Petrol_Regular",Fuel_Properties!$B$31:$B$42,0),MATCH(YEAR(BF$9),Fuel_Properties!$B$31:$EI$31,0)))/158.987295</f>
        <v>0</v>
      </c>
      <c r="BG91" s="47">
        <f>(SUMPRODUCT(--(BG$9=Quarterly_kt!$B$9:FC$9),Quarterly_kt!$B91:FC91)/INDEX(Fuel_Properties!$B$31:$IV$42,MATCH("D_Petrol_Regular",Fuel_Properties!$B$31:$B$42,0),MATCH(YEAR(BG$9),Fuel_Properties!$B$31:$EI$31,0)))/158.987295</f>
        <v>0</v>
      </c>
      <c r="BH91" s="47">
        <f>(SUMPRODUCT(--(BH$9=Quarterly_kt!$B$9:FC$9),Quarterly_kt!$B91:FC91)/INDEX(Fuel_Properties!$B$31:$IV$42,MATCH("D_Petrol_Regular",Fuel_Properties!$B$31:$B$42,0),MATCH(YEAR(BH$9),Fuel_Properties!$B$31:$EI$31,0)))/158.987295</f>
        <v>0</v>
      </c>
      <c r="BI91" s="47">
        <f>(SUMPRODUCT(--(BI$9=Quarterly_kt!$B$9:FC$9),Quarterly_kt!$B91:FC91)/INDEX(Fuel_Properties!$B$31:$IV$42,MATCH("D_Petrol_Regular",Fuel_Properties!$B$31:$B$42,0),MATCH(YEAR(BI$9),Fuel_Properties!$B$31:$EI$31,0)))/158.987295</f>
        <v>0</v>
      </c>
      <c r="BJ91" s="47">
        <f>(SUMPRODUCT(--(BJ$9=Quarterly_kt!$B$9:FC$9),Quarterly_kt!$B91:FC91)/INDEX(Fuel_Properties!$B$31:$IV$42,MATCH("D_Petrol_Regular",Fuel_Properties!$B$31:$B$42,0),MATCH(YEAR(BJ$9),Fuel_Properties!$B$31:$EI$31,0)))/158.987295</f>
        <v>0</v>
      </c>
      <c r="BK91" s="47">
        <f>(SUMPRODUCT(--(BK$9=Quarterly_kt!$B$9:FC$9),Quarterly_kt!$B91:FC91)/INDEX(Fuel_Properties!$B$31:$IV$42,MATCH("D_Petrol_Regular",Fuel_Properties!$B$31:$B$42,0),MATCH(YEAR(BK$9),Fuel_Properties!$B$31:$EI$31,0)))/158.987295</f>
        <v>0</v>
      </c>
      <c r="BL91" s="47">
        <f>(SUMPRODUCT(--(BL$9=Quarterly_kt!$B$9:FC$9),Quarterly_kt!$B91:FC91)/INDEX(Fuel_Properties!$B$31:$IV$42,MATCH("D_Petrol_Regular",Fuel_Properties!$B$31:$B$42,0),MATCH(YEAR(BL$9),Fuel_Properties!$B$31:$EI$31,0)))/158.987295</f>
        <v>0</v>
      </c>
      <c r="BM91" s="47">
        <f>(SUMPRODUCT(--(BM$9=Quarterly_kt!$B$9:FC$9),Quarterly_kt!$B91:FC91)/INDEX(Fuel_Properties!$B$31:$IV$42,MATCH("D_Petrol_Regular",Fuel_Properties!$B$31:$B$42,0),MATCH(YEAR(BM$9),Fuel_Properties!$B$31:$EI$31,0)))/158.987295</f>
        <v>0</v>
      </c>
      <c r="BN91" s="47">
        <f>(SUMPRODUCT(--(BN$9=Quarterly_kt!$B$9:FC$9),Quarterly_kt!$B91:FC91)/INDEX(Fuel_Properties!$B$31:$IV$42,MATCH("D_Petrol_Regular",Fuel_Properties!$B$31:$B$42,0),MATCH(YEAR(BN$9),Fuel_Properties!$B$31:$EI$31,0)))/158.987295</f>
        <v>0</v>
      </c>
      <c r="BO91" s="47">
        <f>(SUMPRODUCT(--(BO$9=Quarterly_kt!$B$9:FC$9),Quarterly_kt!$B91:FC91)/INDEX(Fuel_Properties!$B$31:$IV$42,MATCH("D_Petrol_Regular",Fuel_Properties!$B$31:$B$42,0),MATCH(YEAR(BO$9),Fuel_Properties!$B$31:$EI$31,0)))/158.987295</f>
        <v>0</v>
      </c>
      <c r="BP91" s="47">
        <f>(SUMPRODUCT(--(BP$9=Quarterly_kt!$B$9:FC$9),Quarterly_kt!$B91:FC91)/INDEX(Fuel_Properties!$B$31:$IV$42,MATCH("D_Petrol_Regular",Fuel_Properties!$B$31:$B$42,0),MATCH(YEAR(BP$9),Fuel_Properties!$B$31:$EI$31,0)))/158.987295</f>
        <v>0</v>
      </c>
      <c r="BQ91" s="47">
        <f>(SUMPRODUCT(--(BQ$9=Quarterly_kt!$B$9:FC$9),Quarterly_kt!$B91:FC91)/INDEX(Fuel_Properties!$B$31:$IV$42,MATCH("D_Petrol_Regular",Fuel_Properties!$B$31:$B$42,0),MATCH(YEAR(BQ$9),Fuel_Properties!$B$31:$EI$31,0)))/158.987295</f>
        <v>0</v>
      </c>
      <c r="BR91" s="47">
        <f>(SUMPRODUCT(--(BR$9=Quarterly_kt!$B$9:FC$9),Quarterly_kt!$B91:FC91)/INDEX(Fuel_Properties!$B$31:$IV$42,MATCH("D_Petrol_Regular",Fuel_Properties!$B$31:$B$42,0),MATCH(YEAR(BR$9),Fuel_Properties!$B$31:$EI$31,0)))/158.987295</f>
        <v>0</v>
      </c>
      <c r="BS91" s="47">
        <f>(SUMPRODUCT(--(BS$9=Quarterly_kt!$B$9:FC$9),Quarterly_kt!$B91:FC91)/INDEX(Fuel_Properties!$B$31:$IV$42,MATCH("D_Petrol_Regular",Fuel_Properties!$B$31:$B$42,0),MATCH(YEAR(BS$9),Fuel_Properties!$B$31:$EI$31,0)))/158.987295</f>
        <v>0</v>
      </c>
      <c r="BT91" s="47">
        <f>(SUMPRODUCT(--(BT$9=Quarterly_kt!$B$9:FC$9),Quarterly_kt!$B91:FC91)/INDEX(Fuel_Properties!$B$31:$IV$42,MATCH("D_Petrol_Regular",Fuel_Properties!$B$31:$B$42,0),MATCH(YEAR(BT$9),Fuel_Properties!$B$31:$EI$31,0)))/158.987295</f>
        <v>0</v>
      </c>
      <c r="BU91" s="47">
        <f>(SUMPRODUCT(--(BU$9=Quarterly_kt!$B$9:FC$9),Quarterly_kt!$B91:FC91)/INDEX(Fuel_Properties!$B$31:$IV$42,MATCH("D_Petrol_Regular",Fuel_Properties!$B$31:$B$42,0),MATCH(YEAR(BU$9),Fuel_Properties!$B$31:$EI$31,0)))/158.987295</f>
        <v>0</v>
      </c>
      <c r="BV91" s="47">
        <f>(SUMPRODUCT(--(BV$9=Quarterly_kt!$B$9:FC$9),Quarterly_kt!$B91:FC91)/INDEX(Fuel_Properties!$B$31:$IV$42,MATCH("D_Petrol_Regular",Fuel_Properties!$B$31:$B$42,0),MATCH(YEAR(BV$9),Fuel_Properties!$B$31:$EI$31,0)))/158.987295</f>
        <v>0</v>
      </c>
      <c r="BW91" s="47">
        <f>(SUMPRODUCT(--(BW$9=Quarterly_kt!$B$9:FC$9),Quarterly_kt!$B91:FC91)/INDEX(Fuel_Properties!$B$31:$IV$42,MATCH("D_Petrol_Regular",Fuel_Properties!$B$31:$B$42,0),MATCH(YEAR(BW$9),Fuel_Properties!$B$31:$EI$31,0)))/158.987295</f>
        <v>0</v>
      </c>
      <c r="BX91" s="47">
        <f>(SUMPRODUCT(--(BX$9=Quarterly_kt!$B$9:FC$9),Quarterly_kt!$B91:FC91)/INDEX(Fuel_Properties!$B$31:$IV$42,MATCH("D_Petrol_Regular",Fuel_Properties!$B$31:$B$42,0),MATCH(YEAR(BX$9),Fuel_Properties!$B$31:$EI$31,0)))/158.987295</f>
        <v>0</v>
      </c>
      <c r="BY91" s="47">
        <f>(SUMPRODUCT(--(BY$9=Quarterly_kt!$B$9:FC$9),Quarterly_kt!$B91:FC91)/INDEX(Fuel_Properties!$B$31:$IV$42,MATCH("D_Petrol_Regular",Fuel_Properties!$B$31:$B$42,0),MATCH(YEAR(BY$9),Fuel_Properties!$B$31:$EI$31,0)))/158.987295</f>
        <v>0</v>
      </c>
      <c r="BZ91" s="47">
        <f>(SUMPRODUCT(--(BZ$9=Quarterly_kt!$B$9:FC$9),Quarterly_kt!$B91:FC91)/INDEX(Fuel_Properties!$B$31:$IV$42,MATCH("D_Petrol_Regular",Fuel_Properties!$B$31:$B$42,0),MATCH(YEAR(BZ$9),Fuel_Properties!$B$31:$EI$31,0)))/158.987295</f>
        <v>0</v>
      </c>
      <c r="CA91" s="47">
        <f>(SUMPRODUCT(--(CA$9=Quarterly_kt!$B$9:FC$9),Quarterly_kt!$B91:FC91)/INDEX(Fuel_Properties!$B$31:$IV$42,MATCH("D_Petrol_Regular",Fuel_Properties!$B$31:$B$42,0),MATCH(YEAR(CA$9),Fuel_Properties!$B$31:$EI$31,0)))/158.987295</f>
        <v>0</v>
      </c>
      <c r="CB91" s="47">
        <f>(SUMPRODUCT(--(CB$9=Quarterly_kt!$B$9:FC$9),Quarterly_kt!$B91:FC91)/INDEX(Fuel_Properties!$B$31:$IV$42,MATCH("D_Petrol_Regular",Fuel_Properties!$B$31:$B$42,0),MATCH(YEAR(CB$9),Fuel_Properties!$B$31:$EI$31,0)))/158.987295</f>
        <v>0</v>
      </c>
      <c r="CC91" s="47">
        <f>(SUMPRODUCT(--(CC$9=Quarterly_kt!$B$9:FC$9),Quarterly_kt!$B91:FC91)/INDEX(Fuel_Properties!$B$31:$IV$42,MATCH("D_Petrol_Regular",Fuel_Properties!$B$31:$B$42,0),MATCH(YEAR(CC$9),Fuel_Properties!$B$31:$EI$31,0)))/158.987295</f>
        <v>0</v>
      </c>
      <c r="CD91" s="47">
        <f>(SUMPRODUCT(--(CD$9=Quarterly_kt!$B$9:FC$9),Quarterly_kt!$B91:FC91)/INDEX(Fuel_Properties!$B$31:$IV$42,MATCH("D_Petrol_Regular",Fuel_Properties!$B$31:$B$42,0),MATCH(YEAR(CD$9),Fuel_Properties!$B$31:$EI$31,0)))/158.987295</f>
        <v>0</v>
      </c>
      <c r="CE91" s="47">
        <f>(SUMPRODUCT(--(CE$9=Quarterly_kt!$B$9:FC$9),Quarterly_kt!$B91:FC91)/INDEX(Fuel_Properties!$B$31:$IV$42,MATCH("D_Petrol_Regular",Fuel_Properties!$B$31:$B$42,0),MATCH(YEAR(CE$9),Fuel_Properties!$B$31:$EI$31,0)))/158.987295</f>
        <v>0</v>
      </c>
      <c r="CF91" s="47">
        <f>(SUMPRODUCT(--(CF$9=Quarterly_kt!$B$9:FC$9),Quarterly_kt!$B91:FC91)/INDEX(Fuel_Properties!$B$31:$IV$42,MATCH("D_Petrol_Regular",Fuel_Properties!$B$31:$B$42,0),MATCH(YEAR(CF$9),Fuel_Properties!$B$31:$EI$31,0)))/158.987295</f>
        <v>0</v>
      </c>
      <c r="CG91" s="47">
        <f>(SUMPRODUCT(--(CG$9=Quarterly_kt!$B$9:FC$9),Quarterly_kt!$B91:FC91)/INDEX(Fuel_Properties!$B$31:$IV$42,MATCH("D_Petrol_Regular",Fuel_Properties!$B$31:$B$42,0),MATCH(YEAR(CG$9),Fuel_Properties!$B$31:$EI$31,0)))/158.987295</f>
        <v>0</v>
      </c>
      <c r="CH91" s="47">
        <f>(SUMPRODUCT(--(CH$9=Quarterly_kt!$B$9:FC$9),Quarterly_kt!$B91:FC91)/INDEX(Fuel_Properties!$B$31:$IV$42,MATCH("D_Petrol_Regular",Fuel_Properties!$B$31:$B$42,0),MATCH(YEAR(CH$9),Fuel_Properties!$B$31:$EI$31,0)))/158.987295</f>
        <v>0</v>
      </c>
      <c r="CI91" s="47">
        <f>(SUMPRODUCT(--(CI$9=Quarterly_kt!$B$9:FC$9),Quarterly_kt!$B91:FC91)/INDEX(Fuel_Properties!$B$31:$IV$42,MATCH("D_Petrol_Regular",Fuel_Properties!$B$31:$B$42,0),MATCH(YEAR(CI$9),Fuel_Properties!$B$31:$EI$31,0)))/158.987295</f>
        <v>0</v>
      </c>
      <c r="CJ91" s="47">
        <f>(SUMPRODUCT(--(CJ$9=Quarterly_kt!$B$9:FC$9),Quarterly_kt!$B91:FC91)/INDEX(Fuel_Properties!$B$31:$IV$42,MATCH("D_Petrol_Regular",Fuel_Properties!$B$31:$B$42,0),MATCH(YEAR(CJ$9),Fuel_Properties!$B$31:$EI$31,0)))/158.987295</f>
        <v>0</v>
      </c>
      <c r="CK91" s="47">
        <f>(SUMPRODUCT(--(CK$9=Quarterly_kt!$B$9:FC$9),Quarterly_kt!$B91:FC91)/INDEX(Fuel_Properties!$B$31:$IV$42,MATCH("D_Petrol_Regular",Fuel_Properties!$B$31:$B$42,0),MATCH(YEAR(CK$9),Fuel_Properties!$B$31:$EI$31,0)))/158.987295</f>
        <v>0</v>
      </c>
      <c r="CL91" s="47">
        <f>(SUMPRODUCT(--(CL$9=Quarterly_kt!$B$9:FC$9),Quarterly_kt!$B91:FC91)/INDEX(Fuel_Properties!$B$31:$IV$42,MATCH("D_Petrol_Regular",Fuel_Properties!$B$31:$B$42,0),MATCH(YEAR(CL$9),Fuel_Properties!$B$31:$EI$31,0)))/158.987295</f>
        <v>0</v>
      </c>
      <c r="CM91" s="47">
        <f>(SUMPRODUCT(--(CM$9=Quarterly_kt!$B$9:FC$9),Quarterly_kt!$B91:FC91)/INDEX(Fuel_Properties!$B$31:$IV$42,MATCH("D_Petrol_Regular",Fuel_Properties!$B$31:$B$42,0),MATCH(YEAR(CM$9),Fuel_Properties!$B$31:$EI$31,0)))/158.987295</f>
        <v>0</v>
      </c>
      <c r="CN91" s="47">
        <f>(SUMPRODUCT(--(CN$9=Quarterly_kt!$B$9:FC$9),Quarterly_kt!$B91:FC91)/INDEX(Fuel_Properties!$B$31:$IV$42,MATCH("D_Petrol_Regular",Fuel_Properties!$B$31:$B$42,0),MATCH(YEAR(CN$9),Fuel_Properties!$B$31:$EI$31,0)))/158.987295</f>
        <v>0</v>
      </c>
      <c r="CO91" s="47">
        <f>(SUMPRODUCT(--(CO$9=Quarterly_kt!$B$9:FC$9),Quarterly_kt!$B91:FC91)/INDEX(Fuel_Properties!$B$31:$IV$42,MATCH("D_Petrol_Regular",Fuel_Properties!$B$31:$B$42,0),MATCH(YEAR(CO$9),Fuel_Properties!$B$31:$EI$31,0)))/158.987295</f>
        <v>0</v>
      </c>
      <c r="CP91" s="47">
        <f>(SUMPRODUCT(--(CP$9=Quarterly_kt!$B$9:FC$9),Quarterly_kt!$B91:FC91)/INDEX(Fuel_Properties!$B$31:$IV$42,MATCH("D_Petrol_Regular",Fuel_Properties!$B$31:$B$42,0),MATCH(YEAR(CP$9),Fuel_Properties!$B$31:$EI$31,0)))/158.987295</f>
        <v>0</v>
      </c>
      <c r="CQ91" s="47">
        <f>(SUMPRODUCT(--(CQ$9=Quarterly_kt!$B$9:FC$9),Quarterly_kt!$B91:FC91)/INDEX(Fuel_Properties!$B$31:$IV$42,MATCH("D_Petrol_Regular",Fuel_Properties!$B$31:$B$42,0),MATCH(YEAR(CQ$9),Fuel_Properties!$B$31:$EI$31,0)))/158.987295</f>
        <v>0</v>
      </c>
      <c r="CR91" s="47">
        <f>(SUMPRODUCT(--(CR$9=Quarterly_kt!$B$9:FC$9),Quarterly_kt!$B91:FC91)/INDEX(Fuel_Properties!$B$31:$IV$42,MATCH("D_Petrol_Regular",Fuel_Properties!$B$31:$B$42,0),MATCH(YEAR(CR$9),Fuel_Properties!$B$31:$EI$31,0)))/158.987295</f>
        <v>0</v>
      </c>
      <c r="CS91" s="47">
        <f>(SUMPRODUCT(--(CS$9=Quarterly_kt!$B$9:FC$9),Quarterly_kt!$B91:FC91)/INDEX(Fuel_Properties!$B$31:$IV$42,MATCH("D_Petrol_Regular",Fuel_Properties!$B$31:$B$42,0),MATCH(YEAR(CS$9),Fuel_Properties!$B$31:$EI$31,0)))/158.987295</f>
        <v>0</v>
      </c>
      <c r="CT91" s="47">
        <f>(SUMPRODUCT(--(CT$9=Quarterly_kt!$B$9:FC$9),Quarterly_kt!$B91:FC91)/INDEX(Fuel_Properties!$B$31:$IV$42,MATCH("D_Petrol_Regular",Fuel_Properties!$B$31:$B$42,0),MATCH(YEAR(CT$9),Fuel_Properties!$B$31:$EI$31,0)))/158.987295</f>
        <v>0</v>
      </c>
      <c r="CU91" s="47">
        <f>(SUMPRODUCT(--(CU$9=Quarterly_kt!$B$9:FC$9),Quarterly_kt!$B91:FC91)/INDEX(Fuel_Properties!$B$31:$IV$42,MATCH("D_Petrol_Regular",Fuel_Properties!$B$31:$B$42,0),MATCH(YEAR(CU$9),Fuel_Properties!$B$31:$EI$31,0)))/158.987295</f>
        <v>0</v>
      </c>
      <c r="CV91" s="47">
        <f>(SUMPRODUCT(--(CV$9=Quarterly_kt!$B$9:FC$9),Quarterly_kt!$B91:FC91)/INDEX(Fuel_Properties!$B$31:$IV$42,MATCH("D_Petrol_Regular",Fuel_Properties!$B$31:$B$42,0),MATCH(YEAR(CV$9),Fuel_Properties!$B$31:$EI$31,0)))/158.987295</f>
        <v>0</v>
      </c>
      <c r="CW91" s="47">
        <f>(SUMPRODUCT(--(CW$9=Quarterly_kt!$B$9:FC$9),Quarterly_kt!$B91:FC91)/INDEX(Fuel_Properties!$B$31:$IV$42,MATCH("D_Petrol_Regular",Fuel_Properties!$B$31:$B$42,0),MATCH(YEAR(CW$9),Fuel_Properties!$B$31:$EI$31,0)))/158.987295</f>
        <v>0</v>
      </c>
      <c r="CX91" s="47">
        <f>(SUMPRODUCT(--(CX$9=Quarterly_kt!$B$9:FC$9),Quarterly_kt!$B91:FC91)/INDEX(Fuel_Properties!$B$31:$IV$42,MATCH("D_Petrol_Regular",Fuel_Properties!$B$31:$B$42,0),MATCH(YEAR(CX$9),Fuel_Properties!$B$31:$EI$31,0)))/158.987295</f>
        <v>0</v>
      </c>
      <c r="CY91" s="47">
        <f>(SUMPRODUCT(--(CY$9=Quarterly_kt!$B$9:FC$9),Quarterly_kt!$B91:FC91)/INDEX(Fuel_Properties!$B$31:$IV$42,MATCH("D_Petrol_Regular",Fuel_Properties!$B$31:$B$42,0),MATCH(YEAR(CY$9),Fuel_Properties!$B$31:$EI$31,0)))/158.987295</f>
        <v>0</v>
      </c>
      <c r="CZ91" s="47">
        <f>(SUMPRODUCT(--(CZ$9=Quarterly_kt!$B$9:FC$9),Quarterly_kt!$B91:FC91)/INDEX(Fuel_Properties!$B$31:$IV$42,MATCH("D_Petrol_Regular",Fuel_Properties!$B$31:$B$42,0),MATCH(YEAR(CZ$9),Fuel_Properties!$B$31:$EI$31,0)))/158.987295</f>
        <v>0</v>
      </c>
      <c r="DA91" s="47">
        <f>(SUMPRODUCT(--(DA$9=Quarterly_kt!$B$9:FC$9),Quarterly_kt!$B91:FC91)/INDEX(Fuel_Properties!$B$31:$IV$42,MATCH("D_Petrol_Regular",Fuel_Properties!$B$31:$B$42,0),MATCH(YEAR(DA$9),Fuel_Properties!$B$31:$EI$31,0)))/158.987295</f>
        <v>0</v>
      </c>
      <c r="DB91" s="47">
        <f>(SUMPRODUCT(--(DB$9=Quarterly_kt!$B$9:FC$9),Quarterly_kt!$B91:FC91)/INDEX(Fuel_Properties!$B$31:$IV$42,MATCH("D_Petrol_Regular",Fuel_Properties!$B$31:$B$42,0),MATCH(YEAR(DB$9),Fuel_Properties!$B$31:$EI$31,0)))/158.987295</f>
        <v>0</v>
      </c>
      <c r="DC91" s="47">
        <f>(SUMPRODUCT(--(DC$9=Quarterly_kt!$B$9:FC$9),Quarterly_kt!$B91:FC91)/INDEX(Fuel_Properties!$B$31:$IV$42,MATCH("D_Petrol_Regular",Fuel_Properties!$B$31:$B$42,0),MATCH(YEAR(DC$9),Fuel_Properties!$B$31:$EI$31,0)))/158.987295</f>
        <v>0</v>
      </c>
      <c r="DD91" s="47">
        <f>(SUMPRODUCT(--(DD$9=Quarterly_kt!$B$9:FC$9),Quarterly_kt!$B91:FC91)/INDEX(Fuel_Properties!$B$31:$IV$42,MATCH("D_Petrol_Regular",Fuel_Properties!$B$31:$B$42,0),MATCH(YEAR(DD$9),Fuel_Properties!$B$31:$EI$31,0)))/158.987295</f>
        <v>0</v>
      </c>
      <c r="DE91" s="47">
        <f>(SUMPRODUCT(--(DE$9=Quarterly_kt!$B$9:FC$9),Quarterly_kt!$B91:FC91)/INDEX(Fuel_Properties!$B$31:$IV$42,MATCH("D_Petrol_Regular",Fuel_Properties!$B$31:$B$42,0),MATCH(YEAR(DE$9),Fuel_Properties!$B$31:$EI$31,0)))/158.987295</f>
        <v>0</v>
      </c>
      <c r="DF91" s="47">
        <f>(SUMPRODUCT(--(DF$9=Quarterly_kt!$B$9:FC$9),Quarterly_kt!$B91:FC91)/INDEX(Fuel_Properties!$B$31:$IV$42,MATCH("D_Petrol_Regular",Fuel_Properties!$B$31:$B$42,0),MATCH(YEAR(DF$9),Fuel_Properties!$B$31:$EI$31,0)))/158.987295</f>
        <v>0</v>
      </c>
      <c r="DG91" s="47">
        <f>(SUMPRODUCT(--(DG$9=Quarterly_kt!$B$9:FC$9),Quarterly_kt!$B91:FC91)/INDEX(Fuel_Properties!$B$31:$IV$42,MATCH("D_Petrol_Regular",Fuel_Properties!$B$31:$B$42,0),MATCH(YEAR(DG$9),Fuel_Properties!$B$31:$EI$31,0)))/158.987295</f>
        <v>0</v>
      </c>
      <c r="DH91" s="47">
        <f>(SUMPRODUCT(--(DH$9=Quarterly_kt!$B$9:FC$9),Quarterly_kt!$B91:FC91)/INDEX(Fuel_Properties!$B$31:$IV$42,MATCH("D_Petrol_Regular",Fuel_Properties!$B$31:$B$42,0),MATCH(YEAR(DH$9),Fuel_Properties!$B$31:$EI$31,0)))/158.987295</f>
        <v>0</v>
      </c>
      <c r="DI91" s="47">
        <f>(SUMPRODUCT(--(DI$9=Quarterly_kt!$B$9:FC$9),Quarterly_kt!$B91:FC91)/INDEX(Fuel_Properties!$B$31:$IV$42,MATCH("D_Petrol_Regular",Fuel_Properties!$B$31:$B$42,0),MATCH(YEAR(DI$9),Fuel_Properties!$B$31:$EI$31,0)))/158.987295</f>
        <v>0</v>
      </c>
      <c r="DJ91" s="47">
        <f>(SUMPRODUCT(--(DJ$9=Quarterly_kt!$B$9:FC$9),Quarterly_kt!$B91:FC91)/INDEX(Fuel_Properties!$B$31:$IV$42,MATCH("D_Petrol_Regular",Fuel_Properties!$B$31:$B$42,0),MATCH(YEAR(DJ$9),Fuel_Properties!$B$31:$EI$31,0)))/158.987295</f>
        <v>0</v>
      </c>
      <c r="DK91" s="47">
        <f>(SUMPRODUCT(--(DK$9=Quarterly_kt!$B$9:FC$9),Quarterly_kt!$B91:FC91)/INDEX(Fuel_Properties!$B$31:$IV$42,MATCH("D_Petrol_Regular",Fuel_Properties!$B$31:$B$42,0),MATCH(YEAR(DK$9),Fuel_Properties!$B$31:$EI$31,0)))/158.987295</f>
        <v>0</v>
      </c>
      <c r="DL91" s="47">
        <f>(SUMPRODUCT(--(DL$9=Quarterly_kt!$B$9:FC$9),Quarterly_kt!$B91:FC91)/INDEX(Fuel_Properties!$B$31:$IV$42,MATCH("D_Petrol_Regular",Fuel_Properties!$B$31:$B$42,0),MATCH(YEAR(DL$9),Fuel_Properties!$B$31:$EI$31,0)))/158.987295</f>
        <v>0</v>
      </c>
      <c r="DM91" s="47">
        <f>(SUMPRODUCT(--(DM$9=Quarterly_kt!$B$9:FC$9),Quarterly_kt!$B91:FC91)/INDEX(Fuel_Properties!$B$31:$IV$42,MATCH("D_Petrol_Regular",Fuel_Properties!$B$31:$B$42,0),MATCH(YEAR(DM$9),Fuel_Properties!$B$31:$EI$31,0)))/158.987295</f>
        <v>0</v>
      </c>
      <c r="DN91" s="47">
        <f>(SUMPRODUCT(--(DN$9=Quarterly_kt!$B$9:FC$9),Quarterly_kt!$B91:FC91)/INDEX(Fuel_Properties!$B$31:$IV$42,MATCH("D_Petrol_Regular",Fuel_Properties!$B$31:$B$42,0),MATCH(YEAR(DN$9),Fuel_Properties!$B$31:$EI$31,0)))/158.987295</f>
        <v>0</v>
      </c>
      <c r="DO91" s="47">
        <f>(SUMPRODUCT(--(DO$9=Quarterly_kt!$B$9:FC$9),Quarterly_kt!$B91:FC91)/INDEX(Fuel_Properties!$B$31:$IV$42,MATCH("D_Petrol_Regular",Fuel_Properties!$B$31:$B$42,0),MATCH(YEAR(DO$9),Fuel_Properties!$B$31:$EI$31,0)))/158.987295</f>
        <v>0</v>
      </c>
      <c r="DP91" s="47">
        <f>(SUMPRODUCT(--(DP$9=Quarterly_kt!$B$9:FC$9),Quarterly_kt!$B91:FC91)/INDEX(Fuel_Properties!$B$31:$IV$42,MATCH("D_Petrol_Regular",Fuel_Properties!$B$31:$B$42,0),MATCH(YEAR(DP$9),Fuel_Properties!$B$31:$EI$31,0)))/158.987295</f>
        <v>0</v>
      </c>
      <c r="DQ91" s="47">
        <f>(SUMPRODUCT(--(DQ$9=Quarterly_kt!$B$9:FC$9),Quarterly_kt!$B91:FC91)/INDEX(Fuel_Properties!$B$31:$IV$42,MATCH("D_Petrol_Regular",Fuel_Properties!$B$31:$B$42,0),MATCH(YEAR(DQ$9),Fuel_Properties!$B$31:$EI$31,0)))/158.987295</f>
        <v>0</v>
      </c>
      <c r="DR91" s="47">
        <f>(SUMPRODUCT(--(DR$9=Quarterly_kt!$B$9:FC$9),Quarterly_kt!$B91:FC91)/INDEX(Fuel_Properties!$B$31:$IV$42,MATCH("D_Petrol_Regular",Fuel_Properties!$B$31:$B$42,0),MATCH(YEAR(DR$9),Fuel_Properties!$B$31:$EI$31,0)))/158.987295</f>
        <v>0</v>
      </c>
      <c r="DS91" s="47">
        <f>(SUMPRODUCT(--(DS$9=Quarterly_kt!$B$9:FC$9),Quarterly_kt!$B91:FC91)/INDEX(Fuel_Properties!$B$31:$IV$42,MATCH("D_Petrol_Regular",Fuel_Properties!$B$31:$B$42,0),MATCH(YEAR(DS$9),Fuel_Properties!$B$31:$EI$31,0)))/158.987295</f>
        <v>0</v>
      </c>
      <c r="DT91" s="47">
        <f>(SUMPRODUCT(--(DT$9=Quarterly_kt!$B$9:FC$9),Quarterly_kt!$B91:FC91)/INDEX(Fuel_Properties!$B$31:$IV$42,MATCH("D_Petrol_Regular",Fuel_Properties!$B$31:$B$42,0),MATCH(YEAR(DT$9),Fuel_Properties!$B$31:$EI$31,0)))/158.987295</f>
        <v>0</v>
      </c>
      <c r="DU91" s="47">
        <f>(SUMPRODUCT(--(DU$9=Quarterly_kt!$B$9:FC$9),Quarterly_kt!$B91:FC91)/INDEX(Fuel_Properties!$B$31:$IV$42,MATCH("D_Petrol_Regular",Fuel_Properties!$B$31:$B$42,0),MATCH(YEAR(DU$9),Fuel_Properties!$B$31:$EI$31,0)))/158.987295</f>
        <v>0</v>
      </c>
      <c r="DV91" s="47">
        <f>(SUMPRODUCT(--(DV$9=Quarterly_kt!$B$9:FC$9),Quarterly_kt!$B91:FC91)/INDEX(Fuel_Properties!$B$31:$IV$42,MATCH("D_Petrol_Regular",Fuel_Properties!$B$31:$B$42,0),MATCH(YEAR(DV$9),Fuel_Properties!$B$31:$EI$31,0)))/158.987295</f>
        <v>0</v>
      </c>
      <c r="DW91" s="47">
        <f>(SUMPRODUCT(--(DW$9=Quarterly_kt!$B$9:FC$9),Quarterly_kt!$B91:FC91)/INDEX(Fuel_Properties!$B$31:$IV$42,MATCH("D_Petrol_Regular",Fuel_Properties!$B$31:$B$42,0),MATCH(YEAR(DW$9),Fuel_Properties!$B$31:$EI$31,0)))/158.987295</f>
        <v>0</v>
      </c>
      <c r="DX91" s="47">
        <f>(SUMPRODUCT(--(DX$9=Quarterly_kt!$B$9:FC$9),Quarterly_kt!$B91:FC91)/INDEX(Fuel_Properties!$B$31:$IV$42,MATCH("D_Petrol_Regular",Fuel_Properties!$B$31:$B$42,0),MATCH(YEAR(DX$9),Fuel_Properties!$B$31:$EI$31,0)))/158.987295</f>
        <v>0</v>
      </c>
      <c r="DY91" s="47">
        <f>(SUMPRODUCT(--(DY$9=Quarterly_kt!$B$9:FC$9),Quarterly_kt!$B91:FC91)/INDEX(Fuel_Properties!$B$31:$IV$42,MATCH("D_Petrol_Regular",Fuel_Properties!$B$31:$B$42,0),MATCH(YEAR(DY$9),Fuel_Properties!$B$31:$EI$31,0)))/158.987295</f>
        <v>0</v>
      </c>
      <c r="DZ91" s="47">
        <f>(SUMPRODUCT(--(DZ$9=Quarterly_kt!$B$9:FC$9),Quarterly_kt!$B91:FC91)/INDEX(Fuel_Properties!$B$31:$IV$42,MATCH("D_Petrol_Regular",Fuel_Properties!$B$31:$B$42,0),MATCH(YEAR(DZ$9),Fuel_Properties!$B$31:$EI$31,0)))/158.987295</f>
        <v>0</v>
      </c>
      <c r="EA91" s="47">
        <f>(SUMPRODUCT(--(EA$9=Quarterly_kt!$B$9:FC$9),Quarterly_kt!$B91:FC91)/INDEX(Fuel_Properties!$B$31:$IV$42,MATCH("D_Petrol_Regular",Fuel_Properties!$B$31:$B$42,0),MATCH(YEAR(EA$9),Fuel_Properties!$B$31:$EI$31,0)))/158.987295</f>
        <v>0</v>
      </c>
      <c r="EB91" s="47">
        <f>(SUMPRODUCT(--(EB$9=Quarterly_kt!$B$9:FC$9),Quarterly_kt!$B91:FC91)/INDEX(Fuel_Properties!$B$31:$IV$42,MATCH("D_Petrol_Regular",Fuel_Properties!$B$31:$B$42,0),MATCH(YEAR(EB$9),Fuel_Properties!$B$31:$EI$31,0)))/158.987295</f>
        <v>0</v>
      </c>
      <c r="EC91" s="47">
        <f>(SUMPRODUCT(--(EC$9=Quarterly_kt!$B$9:FC$9),Quarterly_kt!$B91:FC91)/INDEX(Fuel_Properties!$B$31:$IV$42,MATCH("D_Petrol_Regular",Fuel_Properties!$B$31:$B$42,0),MATCH(YEAR(EC$9),Fuel_Properties!$B$31:$EI$31,0)))/158.987295</f>
        <v>0</v>
      </c>
      <c r="ED91" s="47">
        <f>(SUMPRODUCT(--(ED$9=Quarterly_kt!$B$9:FC$9),Quarterly_kt!$B91:FC91)/INDEX(Fuel_Properties!$B$31:$IV$42,MATCH("D_Petrol_Regular",Fuel_Properties!$B$31:$B$42,0),MATCH(YEAR(ED$9),Fuel_Properties!$B$31:$EI$31,0)))/158.987295</f>
        <v>0</v>
      </c>
      <c r="EE91" s="47">
        <f>(SUMPRODUCT(--(EE$9=Quarterly_kt!$B$9:FC$9),Quarterly_kt!$B91:FC91)/INDEX(Fuel_Properties!$B$31:$IV$42,MATCH("D_Petrol_Regular",Fuel_Properties!$B$31:$B$42,0),MATCH(YEAR(EE$9),Fuel_Properties!$B$31:$EI$31,0)))/158.987295</f>
        <v>0</v>
      </c>
      <c r="EF91" s="47">
        <f>(SUMPRODUCT(--(EF$9=Quarterly_kt!$B$9:FC$9),Quarterly_kt!$B91:FC91)/INDEX(Fuel_Properties!$B$31:$IV$42,MATCH("D_Petrol_Regular",Fuel_Properties!$B$31:$B$42,0),MATCH(YEAR(EF$9),Fuel_Properties!$B$31:$EI$31,0)))/158.987295</f>
        <v>0</v>
      </c>
      <c r="EG91" s="47">
        <f>(SUMPRODUCT(--(EG$9=Quarterly_kt!$B$9:FC$9),Quarterly_kt!$B91:FC91)/INDEX(Fuel_Properties!$B$31:$IV$42,MATCH("D_Petrol_Regular",Fuel_Properties!$B$31:$B$42,0),MATCH(YEAR(EG$9),Fuel_Properties!$B$31:$EI$31,0)))/158.987295</f>
        <v>0</v>
      </c>
      <c r="EH91" s="47">
        <f>(SUMPRODUCT(--(EH$9=Quarterly_kt!$B$9:FC$9),Quarterly_kt!$B91:FC91)/INDEX(Fuel_Properties!$B$31:$IV$42,MATCH("D_Petrol_Regular",Fuel_Properties!$B$31:$B$42,0),MATCH(YEAR(EH$9),Fuel_Properties!$B$31:$EI$31,0)))/158.987295</f>
        <v>0</v>
      </c>
      <c r="EI91" s="47">
        <f>(SUMPRODUCT(--(EI$9=Quarterly_kt!$B$9:FC$9),Quarterly_kt!$B91:FC91)/INDEX(Fuel_Properties!$B$31:$IV$42,MATCH("D_Petrol_Regular",Fuel_Properties!$B$31:$B$42,0),MATCH(YEAR(EI$9),Fuel_Properties!$B$31:$EI$31,0)))/158.987295</f>
        <v>0</v>
      </c>
      <c r="EJ91" s="47">
        <f>(SUMPRODUCT(--(EJ$9=Quarterly_kt!$B$9:FC$9),Quarterly_kt!$B91:FC91)/INDEX(Fuel_Properties!$B$31:$IV$42,MATCH("D_Petrol_Regular",Fuel_Properties!$B$31:$B$42,0),MATCH(YEAR(EJ$9),Fuel_Properties!$B$31:$EI$31,0)))/158.987295</f>
        <v>0</v>
      </c>
      <c r="EK91" s="47">
        <f>(SUMPRODUCT(--(EK$9=Quarterly_kt!$B$9:FC$9),Quarterly_kt!$B91:FC91)/INDEX(Fuel_Properties!$B$31:$IV$42,MATCH("D_Petrol_Regular",Fuel_Properties!$B$31:$B$42,0),MATCH(YEAR(EK$9),Fuel_Properties!$B$31:$EI$31,0)))/158.987295</f>
        <v>0</v>
      </c>
      <c r="EL91" s="47">
        <f>(SUMPRODUCT(--(EL$9=Quarterly_kt!$B$9:FC$9),Quarterly_kt!$B91:FC91)/INDEX(Fuel_Properties!$B$31:$IV$42,MATCH("D_Petrol_Regular",Fuel_Properties!$B$31:$B$42,0),MATCH(YEAR(EL$9),Fuel_Properties!$B$31:$EI$31,0)))/158.987295</f>
        <v>0</v>
      </c>
      <c r="EM91" s="47">
        <f>(SUMPRODUCT(--(EM$9=Quarterly_kt!$B$9:FC$9),Quarterly_kt!$B91:FC91)/INDEX(Fuel_Properties!$B$31:$IV$42,MATCH("D_Petrol_Regular",Fuel_Properties!$B$31:$B$42,0),MATCH(YEAR(EM$9),Fuel_Properties!$B$31:$EI$31,0)))/158.987295</f>
        <v>0</v>
      </c>
      <c r="EN91" s="47">
        <f>(SUMPRODUCT(--(EN$9=Quarterly_kt!$B$9:FC$9),Quarterly_kt!$B91:FC91)/INDEX(Fuel_Properties!$B$31:$IV$42,MATCH("D_Petrol_Regular",Fuel_Properties!$B$31:$B$42,0),MATCH(YEAR(EN$9),Fuel_Properties!$B$31:$EI$31,0)))/158.987295</f>
        <v>0</v>
      </c>
      <c r="EO91" s="47">
        <f>(SUMPRODUCT(--(EO$9=Quarterly_kt!$B$9:FC$9),Quarterly_kt!$B91:FC91)/INDEX(Fuel_Properties!$B$31:$IV$42,MATCH("D_Petrol_Regular",Fuel_Properties!$B$31:$B$42,0),MATCH(YEAR(EO$9),Fuel_Properties!$B$31:$EI$31,0)))/158.987295</f>
        <v>0</v>
      </c>
      <c r="EP91" s="47">
        <f>(SUMPRODUCT(--(EP$9=Quarterly_kt!$B$9:FC$9),Quarterly_kt!$B91:FC91)/INDEX(Fuel_Properties!$B$31:$IV$42,MATCH("D_Petrol_Regular",Fuel_Properties!$B$31:$B$42,0),MATCH(YEAR(EP$9),Fuel_Properties!$B$31:$EI$31,0)))/158.987295</f>
        <v>0</v>
      </c>
      <c r="EQ91" s="47">
        <f>(SUMPRODUCT(--(EQ$9=Quarterly_kt!$B$9:FC$9),Quarterly_kt!$B91:FC91)/INDEX(Fuel_Properties!$B$31:$IV$42,MATCH("D_Petrol_Regular",Fuel_Properties!$B$31:$B$42,0),MATCH(YEAR(EQ$9),Fuel_Properties!$B$31:$EI$31,0)))/158.987295</f>
        <v>0</v>
      </c>
      <c r="ER91" s="47">
        <f>(SUMPRODUCT(--(ER$9=Quarterly_kt!$B$9:FC$9),Quarterly_kt!$B91:FC91)/INDEX(Fuel_Properties!$B$31:$IV$42,MATCH("D_Petrol_Regular",Fuel_Properties!$B$31:$B$42,0),MATCH(YEAR(ER$9),Fuel_Properties!$B$31:$EI$31,0)))/158.987295</f>
        <v>0</v>
      </c>
      <c r="ES91" s="47">
        <f>(SUMPRODUCT(--(ES$9=Quarterly_kt!$B$9:FC$9),Quarterly_kt!$B91:FC91)/INDEX(Fuel_Properties!$B$31:$IV$42,MATCH("D_Petrol_Regular",Fuel_Properties!$B$31:$B$42,0),MATCH(YEAR(ES$9),Fuel_Properties!$B$31:$EI$31,0)))/158.987295</f>
        <v>0</v>
      </c>
      <c r="ET91" s="47">
        <f>(SUMPRODUCT(--(ET$9=Quarterly_kt!$B$9:FC$9),Quarterly_kt!$B91:FC91)/INDEX(Fuel_Properties!$B$31:$IV$42,MATCH("D_Petrol_Regular",Fuel_Properties!$B$31:$B$42,0),MATCH(YEAR(ET$9),Fuel_Properties!$B$31:$EI$31,0)))/158.987295</f>
        <v>0</v>
      </c>
      <c r="EU91" s="47">
        <f>(SUMPRODUCT(--(EU$9=Quarterly_kt!$B$9:FC$9),Quarterly_kt!$B91:FC91)/INDEX(Fuel_Properties!$B$31:$IV$42,MATCH("D_Petrol_Regular",Fuel_Properties!$B$31:$B$42,0),MATCH(YEAR(EU$9),Fuel_Properties!$B$31:$EI$31,0)))/158.987295</f>
        <v>0</v>
      </c>
      <c r="EV91" s="47">
        <f>(SUMPRODUCT(--(EV$9=Quarterly_kt!$B$9:FC$9),Quarterly_kt!$B91:FC91)/INDEX(Fuel_Properties!$B$31:$IV$42,MATCH("D_Petrol_Regular",Fuel_Properties!$B$31:$B$42,0),MATCH(YEAR(EV$9),Fuel_Properties!$B$31:$EI$31,0)))/158.987295</f>
        <v>0</v>
      </c>
      <c r="EW91" s="47">
        <f>(SUMPRODUCT(--(EW$9=Quarterly_kt!$B$9:FC$9),Quarterly_kt!$B91:FC91)/INDEX(Fuel_Properties!$B$31:$IV$42,MATCH("D_Petrol_Regular",Fuel_Properties!$B$31:$B$42,0),MATCH(YEAR(EW$9),Fuel_Properties!$B$31:$EI$31,0)))/158.987295</f>
        <v>0</v>
      </c>
      <c r="EX91" s="47">
        <f>(SUMPRODUCT(--(EX$9=Quarterly_kt!$B$9:FC$9),Quarterly_kt!$B91:FC91)/INDEX(Fuel_Properties!$B$31:$IV$42,MATCH("D_Petrol_Regular",Fuel_Properties!$B$31:$B$42,0),MATCH(YEAR(EX$9),Fuel_Properties!$B$31:$EI$31,0)))/158.987295</f>
        <v>0</v>
      </c>
      <c r="EY91" s="47">
        <f>(SUMPRODUCT(--(EY$9=Quarterly_kt!$B$9:FC$9),Quarterly_kt!$B91:FC91)/INDEX(Fuel_Properties!$B$31:$IV$42,MATCH("D_Petrol_Regular",Fuel_Properties!$B$31:$B$42,0),MATCH(YEAR(EY$9),Fuel_Properties!$B$31:$EI$31,0)))/158.987295</f>
        <v>0</v>
      </c>
      <c r="EZ91" s="47">
        <f>(SUMPRODUCT(--(EZ$9=Quarterly_kt!$B$9:FC$9),Quarterly_kt!$B91:FC91)/INDEX(Fuel_Properties!$B$31:$IV$42,MATCH("D_Petrol_Regular",Fuel_Properties!$B$31:$B$42,0),MATCH(YEAR(EZ$9),Fuel_Properties!$B$31:$EI$31,0)))/158.987295</f>
        <v>0</v>
      </c>
      <c r="FA91" s="47">
        <f>(SUMPRODUCT(--(FA$9=Quarterly_kt!$B$9:FC$9),Quarterly_kt!$B91:FC91)/INDEX(Fuel_Properties!$B$31:$IV$42,MATCH("D_Petrol_Regular",Fuel_Properties!$B$31:$B$42,0),MATCH(YEAR(FA$9),Fuel_Properties!$B$31:$EI$31,0)))/158.987295</f>
        <v>0</v>
      </c>
      <c r="FB91" s="47">
        <f>(SUMPRODUCT(--(FB$9=Quarterly_kt!$B$9:FC$9),Quarterly_kt!$B91:FC91)/INDEX(Fuel_Properties!$B$31:$IV$42,MATCH("D_Petrol_Regular",Fuel_Properties!$B$31:$B$42,0),MATCH(YEAR(FB$9),Fuel_Properties!$B$31:$EI$31,0)))/158.987295</f>
        <v>0</v>
      </c>
      <c r="FC91" s="47">
        <f>(SUMPRODUCT(--(FC$9=Quarterly_kt!$B$9:FC$9),Quarterly_kt!$B91:FC91)/INDEX(Fuel_Properties!$B$31:$IV$42,MATCH("D_Petrol_Regular",Fuel_Properties!$B$31:$B$42,0),MATCH(YEAR(FC$9),Fuel_Properties!$B$31:$EI$31,0)))/158.987295</f>
        <v>0</v>
      </c>
      <c r="FD91" s="47">
        <f>(SUMPRODUCT(--(FD$9=Quarterly_kt!$B$9:FD$9),Quarterly_kt!$B91:FD91)/INDEX(Fuel_Properties!$B$31:$IV$42,MATCH("D_Petrol_Regular",Fuel_Properties!$B$31:$B$42,0),MATCH(YEAR(FD$9),Fuel_Properties!$B$31:$EI$31,0)))/158.987295</f>
        <v>0</v>
      </c>
      <c r="FE91" s="47">
        <f>(SUMPRODUCT(--(FE$9=Quarterly_kt!$B$9:FF$9),Quarterly_kt!$B91:FF91)/INDEX(Fuel_Properties!$B$31:$IV$42,MATCH("D_Petrol_Regular",Fuel_Properties!$B$31:$B$42,0),MATCH(YEAR(FE$9),Fuel_Properties!$B$31:$EI$31,0)))/158.987295</f>
        <v>0</v>
      </c>
      <c r="FF91" s="47">
        <f>(SUMPRODUCT(--(FF$9=Quarterly_kt!$B$9:FF$9),Quarterly_kt!$B91:FF91)/INDEX(Fuel_Properties!$B$31:$IV$42,MATCH("D_Petrol_Regular",Fuel_Properties!$B$31:$B$42,0),MATCH(YEAR(FF$9),Fuel_Properties!$B$31:$EI$31,0)))/158.987295</f>
        <v>0</v>
      </c>
      <c r="FG91" s="47">
        <f>(SUMPRODUCT(--(FG$9=Quarterly_kt!$B$9:FG$9),Quarterly_kt!$B91:FG91)/INDEX(Fuel_Properties!$B$31:$IV$42,MATCH("D_Petrol_Regular",Fuel_Properties!$B$31:$B$42,0),MATCH(YEAR(FG$9),Fuel_Properties!$B$31:$EI$31,0)))/158.987295</f>
        <v>0</v>
      </c>
      <c r="FH91" s="47">
        <f>(SUMPRODUCT(--(FH$9=Quarterly_kt!$B$9:FI$9),Quarterly_kt!$B91:FI91)/INDEX(Fuel_Properties!$B$31:$IV$42,MATCH("D_Petrol_Regular",Fuel_Properties!$B$31:$B$42,0),MATCH(YEAR(FH$9),Fuel_Properties!$B$31:$EI$31,0)))/158.987295</f>
        <v>0</v>
      </c>
      <c r="FI91" s="47">
        <f>(SUMPRODUCT(--(FI$9=Quarterly_kt!$B$9:FI$9),Quarterly_kt!$B91:FI91)/INDEX(Fuel_Properties!$B$31:$IV$42,MATCH("D_Petrol_Regular",Fuel_Properties!$B$31:$B$42,0),MATCH(YEAR(FI$9),Fuel_Properties!$B$31:$EI$31,0)))/158.987295</f>
        <v>0</v>
      </c>
      <c r="FJ91" s="47">
        <f>(SUMPRODUCT(--(FJ$9=Quarterly_kt!$B$9:FJ$9),Quarterly_kt!$B91:FJ91)/INDEX(Fuel_Properties!$B$31:$IV$42,MATCH("D_Petrol_Regular",Fuel_Properties!$B$31:$B$42,0),MATCH(YEAR(FJ$9),Fuel_Properties!$B$31:$EI$31,0)))/158.987295</f>
        <v>0</v>
      </c>
      <c r="FK91" s="47">
        <f>(SUMPRODUCT(--(FK$9=Quarterly_kt!$B$9:FL$9),Quarterly_kt!$B91:FL91)/INDEX(Fuel_Properties!$B$31:$IV$42,MATCH("D_Petrol_Regular",Fuel_Properties!$B$31:$B$42,0),MATCH(YEAR(FK$9),Fuel_Properties!$B$31:$EI$31,0)))/158.987295</f>
        <v>0</v>
      </c>
      <c r="FL91" s="47">
        <f>(SUMPRODUCT(--(FL$9=Quarterly_kt!$B$9:FL$9),Quarterly_kt!$B91:FL91)/INDEX(Fuel_Properties!$B$31:$IV$42,MATCH("D_Petrol_Regular",Fuel_Properties!$B$31:$B$42,0),MATCH(YEAR(FL$9),Fuel_Properties!$B$31:$EI$31,0)))/158.987295</f>
        <v>0</v>
      </c>
      <c r="FM91" s="47">
        <f>(SUMPRODUCT(--(FM$9=Quarterly_kt!$B$9:FM$9),Quarterly_kt!$B91:FM91)/INDEX(Fuel_Properties!$B$31:$IV$42,MATCH("D_Petrol_Regular",Fuel_Properties!$B$31:$B$42,0),MATCH(YEAR(FM$9),Fuel_Properties!$B$31:$EI$31,0)))/158.987295</f>
        <v>0</v>
      </c>
      <c r="FN91" s="47">
        <f>(SUMPRODUCT(--(FN$9=Quarterly_kt!$B$9:FN$9),Quarterly_kt!$B91:FN91)/INDEX(Fuel_Properties!$B$31:$IV$42,MATCH("D_Petrol_Regular",Fuel_Properties!$B$31:$B$42,0),MATCH(YEAR(FN$9),Fuel_Properties!$B$31:$EI$31,0)))/158.987295</f>
        <v>0</v>
      </c>
      <c r="FO91" s="47">
        <f>(SUMPRODUCT(--(FO$9=Quarterly_kt!$B$9:FO$9),Quarterly_kt!$B91:FO91)/INDEX(Fuel_Properties!$B$31:$IV$42,MATCH("D_Petrol_Regular",Fuel_Properties!$B$31:$B$42,0),MATCH(YEAR(FO$9),Fuel_Properties!$B$31:$EI$31,0)))/158.987295</f>
        <v>0</v>
      </c>
      <c r="FP91" s="47">
        <f>(SUMPRODUCT(--(FP$9=Quarterly_kt!$B$9:FP$9),Quarterly_kt!$B91:FP91)/INDEX(Fuel_Properties!$B$31:$IV$42,MATCH("D_Petrol_Regular",Fuel_Properties!$B$31:$B$42,0),MATCH(YEAR(FP$9),Fuel_Properties!$B$31:$EI$31,0)))/158.987295</f>
        <v>0</v>
      </c>
      <c r="FQ91" s="47">
        <f>(SUMPRODUCT(--(FQ$9=Quarterly_kt!$B$9:FQ$9),Quarterly_kt!$B91:FQ91)/INDEX(Fuel_Properties!$B$31:$IV$42,MATCH("D_Petrol_Regular",Fuel_Properties!$B$31:$B$42,0),MATCH(YEAR(FQ$9),Fuel_Properties!$B$31:$EI$31,0)))/158.987295</f>
        <v>0</v>
      </c>
      <c r="FR91" s="47">
        <f>(SUMPRODUCT(--(FR$9=Quarterly_kt!$B$9:FR$9),Quarterly_kt!$B91:FR91)/INDEX(Fuel_Properties!$B$31:$IV$42,MATCH("D_Petrol_Regular",Fuel_Properties!$B$31:$B$42,0),MATCH(YEAR(FR$9),Fuel_Properties!$B$31:$EI$31,0)))/158.987295</f>
        <v>0</v>
      </c>
      <c r="FS91" s="47">
        <f>(SUMPRODUCT(--(FS$9=Quarterly_kt!$B$9:FS$9),Quarterly_kt!$B91:FS91)/INDEX(Fuel_Properties!$B$31:$IV$42,MATCH("D_Petrol_Regular",Fuel_Properties!$B$31:$B$42,0),MATCH(YEAR(FS$9),Fuel_Properties!$B$31:$EI$31,0)))/158.987295</f>
        <v>0</v>
      </c>
      <c r="FT91" s="47">
        <f>(SUMPRODUCT(--(FT$9=Quarterly_kt!$B$9:FT$9),Quarterly_kt!$B91:FT91)/INDEX(Fuel_Properties!$B$31:$IV$42,MATCH("D_Petrol_Regular",Fuel_Properties!$B$31:$B$42,0),MATCH(YEAR(FT$9),Fuel_Properties!$B$31:$EI$31,0)))/158.987295</f>
        <v>0</v>
      </c>
      <c r="FU91" s="47">
        <f>(SUMPRODUCT(--(FU$9=Quarterly_kt!$B$9:FU$9),Quarterly_kt!$B91:FU91)/INDEX(Fuel_Properties!$B$31:$IV$42,MATCH("D_Petrol_Regular",Fuel_Properties!$B$31:$B$42,0),MATCH(YEAR(FU$9),Fuel_Properties!$B$31:$EI$31,0)))/158.987295</f>
        <v>0</v>
      </c>
      <c r="FV91" s="47">
        <f>(SUMPRODUCT(--(FV$9=Quarterly_kt!$B$9:FV$9),Quarterly_kt!$B91:FV91)/INDEX(Fuel_Properties!$B$31:$IV$42,MATCH("D_Petrol_Regular",Fuel_Properties!$B$31:$B$42,0),MATCH(YEAR(FV$9),Fuel_Properties!$B$31:$EI$31,0)))/158.987295</f>
        <v>0</v>
      </c>
    </row>
    <row r="92" spans="1:178" ht="15" x14ac:dyDescent="0.2">
      <c r="A92" s="27" t="s">
        <v>63</v>
      </c>
      <c r="B92" s="34">
        <f>B88-B93</f>
        <v>0.39345985112799919</v>
      </c>
      <c r="C92" s="34">
        <f t="shared" ref="C92:BN92" si="131">C88-C93</f>
        <v>0.38095095798673206</v>
      </c>
      <c r="D92" s="34">
        <f t="shared" si="131"/>
        <v>0.41779852446601407</v>
      </c>
      <c r="E92" s="34">
        <f t="shared" si="131"/>
        <v>0.41571061040157176</v>
      </c>
      <c r="F92" s="34">
        <f t="shared" si="131"/>
        <v>0.47032065675477419</v>
      </c>
      <c r="G92" s="34">
        <f t="shared" si="131"/>
        <v>0.44450031964961134</v>
      </c>
      <c r="H92" s="34">
        <f t="shared" si="131"/>
        <v>0.41639042545681804</v>
      </c>
      <c r="I92" s="34">
        <f t="shared" si="131"/>
        <v>0.38326744451630024</v>
      </c>
      <c r="J92" s="34">
        <f t="shared" si="131"/>
        <v>0.40544826883602791</v>
      </c>
      <c r="K92" s="34">
        <f t="shared" si="131"/>
        <v>0.48114910919219156</v>
      </c>
      <c r="L92" s="34">
        <f t="shared" si="131"/>
        <v>0.48368517324104321</v>
      </c>
      <c r="M92" s="34">
        <f t="shared" si="131"/>
        <v>0.50546653745600612</v>
      </c>
      <c r="N92" s="34">
        <f t="shared" si="131"/>
        <v>0.40837515780734179</v>
      </c>
      <c r="O92" s="34">
        <f t="shared" si="131"/>
        <v>0.47903182326142613</v>
      </c>
      <c r="P92" s="34">
        <f t="shared" si="131"/>
        <v>0.50457490845216668</v>
      </c>
      <c r="Q92" s="34">
        <f t="shared" si="131"/>
        <v>0.41292338719509925</v>
      </c>
      <c r="R92" s="34">
        <f t="shared" si="131"/>
        <v>0.41191264060657495</v>
      </c>
      <c r="S92" s="34">
        <f t="shared" si="131"/>
        <v>0.31985342311203313</v>
      </c>
      <c r="T92" s="34">
        <f t="shared" si="131"/>
        <v>0.4747883351666129</v>
      </c>
      <c r="U92" s="34">
        <f t="shared" si="131"/>
        <v>0.46574365889850977</v>
      </c>
      <c r="V92" s="34">
        <f t="shared" si="131"/>
        <v>0.44902049116454457</v>
      </c>
      <c r="W92" s="34">
        <f t="shared" si="131"/>
        <v>0.43986828600962813</v>
      </c>
      <c r="X92" s="34">
        <f t="shared" si="131"/>
        <v>0.58438420381961365</v>
      </c>
      <c r="Y92" s="34">
        <f t="shared" si="131"/>
        <v>0.40464925191757306</v>
      </c>
      <c r="Z92" s="34">
        <f t="shared" si="131"/>
        <v>0.45544730643321163</v>
      </c>
      <c r="AA92" s="34">
        <f t="shared" si="131"/>
        <v>0.26746039600188398</v>
      </c>
      <c r="AB92" s="34">
        <f t="shared" si="131"/>
        <v>0.40887321452991987</v>
      </c>
      <c r="AC92" s="34">
        <f t="shared" si="131"/>
        <v>0.45393642012311464</v>
      </c>
      <c r="AD92" s="34">
        <f t="shared" si="131"/>
        <v>0.4452623382728742</v>
      </c>
      <c r="AE92" s="34">
        <f t="shared" si="131"/>
        <v>0.49407056962510243</v>
      </c>
      <c r="AF92" s="34">
        <f t="shared" si="131"/>
        <v>0.33964568992719357</v>
      </c>
      <c r="AG92" s="34">
        <f t="shared" si="131"/>
        <v>0.3997396514740208</v>
      </c>
      <c r="AH92" s="34">
        <f t="shared" si="131"/>
        <v>0.44146632390199958</v>
      </c>
      <c r="AI92" s="34">
        <f t="shared" si="131"/>
        <v>0.4007055663188881</v>
      </c>
      <c r="AJ92" s="34">
        <f t="shared" si="131"/>
        <v>0.47117835321879831</v>
      </c>
      <c r="AK92" s="34">
        <f t="shared" si="131"/>
        <v>8.1335922299820229E-2</v>
      </c>
      <c r="AL92" s="34">
        <f t="shared" si="131"/>
        <v>0.39931663189925271</v>
      </c>
      <c r="AM92" s="34">
        <f t="shared" si="131"/>
        <v>0.41127761176588429</v>
      </c>
      <c r="AN92" s="34">
        <f t="shared" si="131"/>
        <v>0.27650033073751379</v>
      </c>
      <c r="AO92" s="34">
        <f t="shared" si="131"/>
        <v>0.39162921956984942</v>
      </c>
      <c r="AP92" s="34">
        <f t="shared" si="131"/>
        <v>0.45639739010134406</v>
      </c>
      <c r="AQ92" s="34">
        <f t="shared" si="131"/>
        <v>0.15996425426111349</v>
      </c>
      <c r="AR92" s="34">
        <f t="shared" si="131"/>
        <v>0.39046126788730984</v>
      </c>
      <c r="AS92" s="34">
        <f t="shared" si="131"/>
        <v>0.42548681324993165</v>
      </c>
      <c r="AT92" s="34">
        <f t="shared" si="131"/>
        <v>0.2928545168929686</v>
      </c>
      <c r="AU92" s="34">
        <f t="shared" si="131"/>
        <v>0.38725188094551832</v>
      </c>
      <c r="AV92" s="34">
        <f t="shared" si="131"/>
        <v>1.4824783630497024E-2</v>
      </c>
      <c r="AW92" s="34">
        <f t="shared" si="131"/>
        <v>-0.47444393922647876</v>
      </c>
      <c r="AX92" s="34">
        <f t="shared" si="131"/>
        <v>-1.7415655013096023</v>
      </c>
      <c r="AY92" s="34">
        <f t="shared" si="131"/>
        <v>-2.0559200278915934</v>
      </c>
      <c r="AZ92" s="34">
        <f t="shared" si="131"/>
        <v>-1.8388547202377232</v>
      </c>
      <c r="BA92" s="34">
        <f t="shared" si="131"/>
        <v>-1.6009467533658048</v>
      </c>
      <c r="BB92" s="34">
        <f t="shared" si="131"/>
        <v>-1.3369905334223873</v>
      </c>
      <c r="BC92" s="34">
        <f t="shared" si="131"/>
        <v>-1.2625546175673197</v>
      </c>
      <c r="BD92" s="34">
        <f t="shared" si="131"/>
        <v>-0.59729303925384336</v>
      </c>
      <c r="BE92" s="34">
        <f t="shared" si="131"/>
        <v>-0.70761160304454851</v>
      </c>
      <c r="BF92" s="34">
        <f t="shared" si="131"/>
        <v>-1.5572549123747113</v>
      </c>
      <c r="BG92" s="34">
        <f t="shared" si="131"/>
        <v>-1.9655246973386689</v>
      </c>
      <c r="BH92" s="34">
        <f t="shared" si="131"/>
        <v>-2.0066140216169135</v>
      </c>
      <c r="BI92" s="34">
        <f t="shared" si="131"/>
        <v>-1.4588563932633321</v>
      </c>
      <c r="BJ92" s="34">
        <f t="shared" si="131"/>
        <v>-1.8794037944274029</v>
      </c>
      <c r="BK92" s="34">
        <f t="shared" si="131"/>
        <v>-1.6261697421653736</v>
      </c>
      <c r="BL92" s="34">
        <f t="shared" si="131"/>
        <v>-1.9321188182642279</v>
      </c>
      <c r="BM92" s="34">
        <f t="shared" si="131"/>
        <v>-1.749643918831632</v>
      </c>
      <c r="BN92" s="34">
        <f t="shared" si="131"/>
        <v>-2.1673649461373099</v>
      </c>
      <c r="BO92" s="34">
        <f t="shared" ref="BO92:DZ92" si="132">BO88-BO93</f>
        <v>-2.3193851867354054</v>
      </c>
      <c r="BP92" s="34">
        <f t="shared" si="132"/>
        <v>-2.518588229433516</v>
      </c>
      <c r="BQ92" s="34">
        <f t="shared" si="132"/>
        <v>-2.1201944002213686</v>
      </c>
      <c r="BR92" s="34">
        <f t="shared" si="132"/>
        <v>-1.3288242702376163</v>
      </c>
      <c r="BS92" s="34">
        <f t="shared" si="132"/>
        <v>-1.3440817113512145</v>
      </c>
      <c r="BT92" s="34">
        <f t="shared" si="132"/>
        <v>-2.0123894945613161</v>
      </c>
      <c r="BU92" s="34">
        <f t="shared" si="132"/>
        <v>-1.1212301268403468</v>
      </c>
      <c r="BV92" s="34">
        <f t="shared" si="132"/>
        <v>-1.4817319820046215</v>
      </c>
      <c r="BW92" s="34">
        <f t="shared" si="132"/>
        <v>-1.9541662859718461</v>
      </c>
      <c r="BX92" s="34">
        <f t="shared" si="132"/>
        <v>-1.8962642042245221</v>
      </c>
      <c r="BY92" s="34">
        <f t="shared" si="132"/>
        <v>-1.7147255753161694</v>
      </c>
      <c r="BZ92" s="34">
        <f t="shared" si="132"/>
        <v>-2.2070334140185457</v>
      </c>
      <c r="CA92" s="34">
        <f t="shared" si="132"/>
        <v>-1.7228736314077793</v>
      </c>
      <c r="CB92" s="34">
        <f t="shared" si="132"/>
        <v>-1.9322562335732272</v>
      </c>
      <c r="CC92" s="34">
        <f t="shared" si="132"/>
        <v>-0.89970090526960966</v>
      </c>
      <c r="CD92" s="34">
        <f t="shared" si="132"/>
        <v>-1.5859645362970909</v>
      </c>
      <c r="CE92" s="34">
        <f t="shared" si="132"/>
        <v>-1.1681291322326821</v>
      </c>
      <c r="CF92" s="34">
        <f t="shared" si="132"/>
        <v>-1.1290615067797347</v>
      </c>
      <c r="CG92" s="34">
        <f t="shared" si="132"/>
        <v>-0.3891841977366397</v>
      </c>
      <c r="CH92" s="34">
        <f t="shared" si="132"/>
        <v>-0.44427654797575311</v>
      </c>
      <c r="CI92" s="34">
        <f t="shared" si="132"/>
        <v>-1.2239543532325321</v>
      </c>
      <c r="CJ92" s="34">
        <f t="shared" si="132"/>
        <v>-0.98550534605923445</v>
      </c>
      <c r="CK92" s="34">
        <f t="shared" si="132"/>
        <v>-0.67226202467774776</v>
      </c>
      <c r="CL92" s="34">
        <f t="shared" si="132"/>
        <v>-0.48935278665884319</v>
      </c>
      <c r="CM92" s="34">
        <f t="shared" si="132"/>
        <v>-6.1406196122142376E-2</v>
      </c>
      <c r="CN92" s="34">
        <f t="shared" si="132"/>
        <v>-0.15933245333858892</v>
      </c>
      <c r="CO92" s="34">
        <f t="shared" si="132"/>
        <v>-0.11482157890376854</v>
      </c>
      <c r="CP92" s="34">
        <f t="shared" si="132"/>
        <v>0.56032076270374986</v>
      </c>
      <c r="CQ92" s="34">
        <f t="shared" si="132"/>
        <v>0.31014920110282596</v>
      </c>
      <c r="CR92" s="34">
        <f t="shared" si="132"/>
        <v>0.4035107425331308</v>
      </c>
      <c r="CS92" s="34">
        <f t="shared" si="132"/>
        <v>0.21016404078730488</v>
      </c>
      <c r="CT92" s="34">
        <f t="shared" si="132"/>
        <v>3.9198268437862893E-2</v>
      </c>
      <c r="CU92" s="34">
        <f t="shared" si="132"/>
        <v>0.76088113635127641</v>
      </c>
      <c r="CV92" s="34">
        <f t="shared" si="132"/>
        <v>0.32001098808339279</v>
      </c>
      <c r="CW92" s="34">
        <f t="shared" si="132"/>
        <v>0.55096811757133501</v>
      </c>
      <c r="CX92" s="34">
        <f t="shared" si="132"/>
        <v>-0.13635046184204214</v>
      </c>
      <c r="CY92" s="34">
        <f t="shared" si="132"/>
        <v>0.23011537034657792</v>
      </c>
      <c r="CZ92" s="34">
        <f t="shared" si="132"/>
        <v>0.76778925271920428</v>
      </c>
      <c r="DA92" s="34">
        <f t="shared" si="132"/>
        <v>0.75469382046254196</v>
      </c>
      <c r="DB92" s="34">
        <f t="shared" si="132"/>
        <v>0.10298506339687208</v>
      </c>
      <c r="DC92" s="34">
        <f t="shared" si="132"/>
        <v>0.43893824349358646</v>
      </c>
      <c r="DD92" s="34">
        <f t="shared" si="132"/>
        <v>4.0845027228803232E-2</v>
      </c>
      <c r="DE92" s="34">
        <f t="shared" si="132"/>
        <v>0.64016679697478196</v>
      </c>
      <c r="DF92" s="34">
        <f t="shared" si="132"/>
        <v>0.35152117244934367</v>
      </c>
      <c r="DG92" s="34">
        <f t="shared" si="132"/>
        <v>-0.39705835544933699</v>
      </c>
      <c r="DH92" s="34">
        <f t="shared" si="132"/>
        <v>0.77096733264097139</v>
      </c>
      <c r="DI92" s="34">
        <f t="shared" si="132"/>
        <v>0.57229808744170541</v>
      </c>
      <c r="DJ92" s="34">
        <f t="shared" si="132"/>
        <v>0.29119724769877386</v>
      </c>
      <c r="DK92" s="34">
        <f t="shared" si="132"/>
        <v>0.14889589991343755</v>
      </c>
      <c r="DL92" s="34">
        <f t="shared" si="132"/>
        <v>0.27235498189321383</v>
      </c>
      <c r="DM92" s="34">
        <f t="shared" si="132"/>
        <v>0.21147595374238115</v>
      </c>
      <c r="DN92" s="34">
        <f t="shared" si="132"/>
        <v>0.65106642614039245</v>
      </c>
      <c r="DO92" s="34">
        <f t="shared" si="132"/>
        <v>0.44635814447582867</v>
      </c>
      <c r="DP92" s="34">
        <f t="shared" si="132"/>
        <v>0.49573840608678488</v>
      </c>
      <c r="DQ92" s="34">
        <f t="shared" si="132"/>
        <v>0.39025481474203794</v>
      </c>
      <c r="DR92" s="34">
        <f t="shared" si="132"/>
        <v>0.2384600864454427</v>
      </c>
      <c r="DS92" s="34">
        <f t="shared" si="132"/>
        <v>-0.23503668198817973</v>
      </c>
      <c r="DT92" s="34">
        <f t="shared" si="132"/>
        <v>0.53915730935500505</v>
      </c>
      <c r="DU92" s="34">
        <f t="shared" si="132"/>
        <v>-6.9789651648154205E-2</v>
      </c>
      <c r="DV92" s="34">
        <f t="shared" si="132"/>
        <v>-7.2368048049048284E-2</v>
      </c>
      <c r="DW92" s="34">
        <f t="shared" si="132"/>
        <v>9.569921457278241E-2</v>
      </c>
      <c r="DX92" s="34">
        <f t="shared" si="132"/>
        <v>0.32719981045115709</v>
      </c>
      <c r="DY92" s="34">
        <f t="shared" si="132"/>
        <v>0.50083267494487949</v>
      </c>
      <c r="DZ92" s="34">
        <f t="shared" si="132"/>
        <v>0.26736434036842915</v>
      </c>
      <c r="EA92" s="34">
        <f t="shared" ref="EA92:FA92" si="133">EA88-EA93</f>
        <v>0.26312374918460968</v>
      </c>
      <c r="EB92" s="34">
        <f t="shared" si="133"/>
        <v>0.30721650225533104</v>
      </c>
      <c r="EC92" s="34">
        <f t="shared" si="133"/>
        <v>0.54048847206470008</v>
      </c>
      <c r="ED92" s="34">
        <f t="shared" si="133"/>
        <v>0.42510074814759236</v>
      </c>
      <c r="EE92" s="34">
        <f t="shared" si="133"/>
        <v>7.3032856472483587E-3</v>
      </c>
      <c r="EF92" s="34">
        <f t="shared" si="133"/>
        <v>9.4157899134996725E-2</v>
      </c>
      <c r="EG92" s="34">
        <f t="shared" si="133"/>
        <v>0.18754687923114233</v>
      </c>
      <c r="EH92" s="34">
        <f t="shared" si="133"/>
        <v>0.47255761675749497</v>
      </c>
      <c r="EI92" s="34">
        <f t="shared" si="133"/>
        <v>-7.2808855998442112E-2</v>
      </c>
      <c r="EJ92" s="34">
        <f t="shared" si="133"/>
        <v>0.15795708280093912</v>
      </c>
      <c r="EK92" s="34">
        <f t="shared" si="133"/>
        <v>0.65386135337956119</v>
      </c>
      <c r="EL92" s="34">
        <f t="shared" si="133"/>
        <v>5.321836233214583E-2</v>
      </c>
      <c r="EM92" s="34">
        <f t="shared" si="133"/>
        <v>0.41145125529922844</v>
      </c>
      <c r="EN92" s="34">
        <f t="shared" si="133"/>
        <v>0.40493128766404496</v>
      </c>
      <c r="EO92" s="34">
        <f t="shared" si="133"/>
        <v>0.1729396712570086</v>
      </c>
      <c r="EP92" s="34">
        <f t="shared" si="133"/>
        <v>0.38878007148619353</v>
      </c>
      <c r="EQ92" s="34">
        <f t="shared" si="133"/>
        <v>0.65193041760152148</v>
      </c>
      <c r="ER92" s="34">
        <f t="shared" si="133"/>
        <v>0.18401795941411159</v>
      </c>
      <c r="ES92" s="34">
        <f t="shared" si="133"/>
        <v>0.33517013567853482</v>
      </c>
      <c r="ET92" s="34">
        <f t="shared" si="133"/>
        <v>0.62856206132533643</v>
      </c>
      <c r="EU92" s="34">
        <f t="shared" si="133"/>
        <v>0.1845534494399832</v>
      </c>
      <c r="EV92" s="34">
        <f t="shared" si="133"/>
        <v>0.42643052013355387</v>
      </c>
      <c r="EW92" s="34">
        <f t="shared" si="133"/>
        <v>0.28847847657654846</v>
      </c>
      <c r="EX92" s="34">
        <f t="shared" si="133"/>
        <v>0.23086601862476286</v>
      </c>
      <c r="EY92" s="34">
        <f t="shared" si="133"/>
        <v>0.42419024257631577</v>
      </c>
      <c r="EZ92" s="34">
        <f t="shared" si="133"/>
        <v>-0.1290871729906371</v>
      </c>
      <c r="FA92" s="34">
        <f t="shared" si="133"/>
        <v>0.88093851709602689</v>
      </c>
      <c r="FB92" s="34">
        <f t="shared" ref="FB92:FP92" si="134">FB88-FB93</f>
        <v>0.62624241684681259</v>
      </c>
      <c r="FC92" s="34">
        <f t="shared" si="134"/>
        <v>0.15094833979564193</v>
      </c>
      <c r="FD92" s="34">
        <f t="shared" si="134"/>
        <v>0.22358015827373734</v>
      </c>
      <c r="FE92" s="34">
        <f t="shared" si="134"/>
        <v>0.26861822211768072</v>
      </c>
      <c r="FF92" s="34">
        <f t="shared" si="134"/>
        <v>0.57917608975516899</v>
      </c>
      <c r="FG92" s="34">
        <f t="shared" si="134"/>
        <v>-2.9022850408759737E-2</v>
      </c>
      <c r="FH92" s="34">
        <f t="shared" si="134"/>
        <v>0.56892919639073725</v>
      </c>
      <c r="FI92" s="34">
        <f t="shared" si="134"/>
        <v>0.36441033261315958</v>
      </c>
      <c r="FJ92" s="34">
        <f t="shared" si="134"/>
        <v>0.5203769538547629</v>
      </c>
      <c r="FK92" s="34">
        <f t="shared" si="134"/>
        <v>0.23301698993332032</v>
      </c>
      <c r="FL92" s="34">
        <f t="shared" si="134"/>
        <v>0.57989235019462804</v>
      </c>
      <c r="FM92" s="34">
        <f t="shared" si="134"/>
        <v>0.51621321163777623</v>
      </c>
      <c r="FN92" s="34">
        <f t="shared" si="134"/>
        <v>0.2068596564622851</v>
      </c>
      <c r="FO92" s="34">
        <f t="shared" si="134"/>
        <v>0.41164748388309391</v>
      </c>
      <c r="FP92" s="34">
        <f t="shared" si="134"/>
        <v>0.18214916868158859</v>
      </c>
      <c r="FQ92" s="34">
        <f t="shared" ref="FQ92:FS92" si="135">FQ88-FQ93</f>
        <v>0.35881879585648591</v>
      </c>
      <c r="FR92" s="34">
        <f t="shared" si="135"/>
        <v>0.84823701619743375</v>
      </c>
      <c r="FS92" s="34">
        <f t="shared" si="135"/>
        <v>0.29213502597283636</v>
      </c>
      <c r="FT92" s="34">
        <f t="shared" ref="FT92:FU92" si="136">FT88-FT93</f>
        <v>0.43750404422435274</v>
      </c>
      <c r="FU92" s="34">
        <f t="shared" si="136"/>
        <v>0.72921623778389488</v>
      </c>
      <c r="FV92" s="34">
        <f t="shared" ref="FV92" si="137">FV88-FV93</f>
        <v>8.9524000187255481E-2</v>
      </c>
    </row>
    <row r="93" spans="1:178" ht="15" x14ac:dyDescent="0.2">
      <c r="A93" s="27" t="s">
        <v>33</v>
      </c>
      <c r="B93" s="34">
        <f t="shared" ref="B93:BM93" si="138">SUM(B94,B97:B99,B102)</f>
        <v>5.5246764938511648</v>
      </c>
      <c r="C93" s="34">
        <f t="shared" si="138"/>
        <v>6.4363341681078126</v>
      </c>
      <c r="D93" s="34">
        <f t="shared" si="138"/>
        <v>7.2268322904694271</v>
      </c>
      <c r="E93" s="34">
        <f t="shared" si="138"/>
        <v>6.2484017609206681</v>
      </c>
      <c r="F93" s="34">
        <f t="shared" si="138"/>
        <v>6.0266500606502955</v>
      </c>
      <c r="G93" s="34">
        <f t="shared" si="138"/>
        <v>5.43165061625972</v>
      </c>
      <c r="H93" s="34">
        <f t="shared" si="138"/>
        <v>5.6247944011394697</v>
      </c>
      <c r="I93" s="34">
        <f t="shared" si="138"/>
        <v>4.4334947136007594</v>
      </c>
      <c r="J93" s="34">
        <f t="shared" si="138"/>
        <v>6.3637804677760803</v>
      </c>
      <c r="K93" s="34">
        <f t="shared" si="138"/>
        <v>6.3691722194586928</v>
      </c>
      <c r="L93" s="34">
        <f t="shared" si="138"/>
        <v>5.782665152799626</v>
      </c>
      <c r="M93" s="34">
        <f t="shared" si="138"/>
        <v>6.8156689525276031</v>
      </c>
      <c r="N93" s="34">
        <f t="shared" si="138"/>
        <v>5.6235888063303463</v>
      </c>
      <c r="O93" s="34">
        <f t="shared" si="138"/>
        <v>6.3969239677651064</v>
      </c>
      <c r="P93" s="34">
        <f t="shared" si="138"/>
        <v>6.4163307216785848</v>
      </c>
      <c r="Q93" s="34">
        <f t="shared" si="138"/>
        <v>5.0800199846739647</v>
      </c>
      <c r="R93" s="34">
        <f t="shared" si="138"/>
        <v>5.7750654045200438</v>
      </c>
      <c r="S93" s="34">
        <f t="shared" si="138"/>
        <v>3.6626452605775626</v>
      </c>
      <c r="T93" s="34">
        <f t="shared" si="138"/>
        <v>6.3657135353653818</v>
      </c>
      <c r="U93" s="34">
        <f t="shared" si="138"/>
        <v>5.704918553281396</v>
      </c>
      <c r="V93" s="34">
        <f t="shared" si="138"/>
        <v>5.0437530126249746</v>
      </c>
      <c r="W93" s="34">
        <f t="shared" si="138"/>
        <v>5.8741755374291813</v>
      </c>
      <c r="X93" s="34">
        <f t="shared" si="138"/>
        <v>5.1976169779988393</v>
      </c>
      <c r="Y93" s="34">
        <f t="shared" si="138"/>
        <v>6.014453835677398</v>
      </c>
      <c r="Z93" s="34">
        <f t="shared" si="138"/>
        <v>5.8420705539997515</v>
      </c>
      <c r="AA93" s="34">
        <f t="shared" si="138"/>
        <v>3.4269560319467973</v>
      </c>
      <c r="AB93" s="34">
        <f t="shared" si="138"/>
        <v>5.9159286240533175</v>
      </c>
      <c r="AC93" s="34">
        <f t="shared" si="138"/>
        <v>5.7672158195240701</v>
      </c>
      <c r="AD93" s="34">
        <f t="shared" si="138"/>
        <v>4.9705881626885127</v>
      </c>
      <c r="AE93" s="34">
        <f t="shared" si="138"/>
        <v>5.6524048607588444</v>
      </c>
      <c r="AF93" s="34">
        <f t="shared" si="138"/>
        <v>3.7136285221989489</v>
      </c>
      <c r="AG93" s="34">
        <f t="shared" si="138"/>
        <v>5.709263569043511</v>
      </c>
      <c r="AH93" s="34">
        <f t="shared" si="138"/>
        <v>5.9260419345498709</v>
      </c>
      <c r="AI93" s="34">
        <f t="shared" si="138"/>
        <v>5.2873761654079985</v>
      </c>
      <c r="AJ93" s="34">
        <f t="shared" si="138"/>
        <v>5.190388372966793</v>
      </c>
      <c r="AK93" s="34">
        <f t="shared" si="138"/>
        <v>0.5057248702865148</v>
      </c>
      <c r="AL93" s="34">
        <f t="shared" si="138"/>
        <v>4.3207434592223466</v>
      </c>
      <c r="AM93" s="34">
        <f t="shared" si="138"/>
        <v>5.4728935371781002</v>
      </c>
      <c r="AN93" s="34">
        <f t="shared" si="138"/>
        <v>3.8182440894918828</v>
      </c>
      <c r="AO93" s="34">
        <f t="shared" si="138"/>
        <v>4.5726086000284756</v>
      </c>
      <c r="AP93" s="34">
        <f t="shared" si="138"/>
        <v>5.6486437265284364</v>
      </c>
      <c r="AQ93" s="34">
        <f t="shared" si="138"/>
        <v>2.1032639867857901</v>
      </c>
      <c r="AR93" s="34">
        <f t="shared" si="138"/>
        <v>5.304389690170634</v>
      </c>
      <c r="AS93" s="34">
        <f t="shared" si="138"/>
        <v>5.5294712901919079</v>
      </c>
      <c r="AT93" s="34">
        <f t="shared" si="138"/>
        <v>4.2132602421389578</v>
      </c>
      <c r="AU93" s="34">
        <f t="shared" si="138"/>
        <v>5.4702923621876591</v>
      </c>
      <c r="AV93" s="34">
        <f t="shared" si="138"/>
        <v>0.13722651910823525</v>
      </c>
      <c r="AW93" s="34">
        <f t="shared" si="138"/>
        <v>1.5593942525655022</v>
      </c>
      <c r="AX93" s="34">
        <f t="shared" si="138"/>
        <v>6.0036332722448629</v>
      </c>
      <c r="AY93" s="34">
        <f t="shared" si="138"/>
        <v>5.4410028382897533</v>
      </c>
      <c r="AZ93" s="34">
        <f t="shared" si="138"/>
        <v>6.6167222547679065</v>
      </c>
      <c r="BA93" s="34">
        <f t="shared" si="138"/>
        <v>6.512047621635352</v>
      </c>
      <c r="BB93" s="34">
        <f t="shared" si="138"/>
        <v>7.2530786817467741</v>
      </c>
      <c r="BC93" s="34">
        <f t="shared" si="138"/>
        <v>7.4703688219496138</v>
      </c>
      <c r="BD93" s="34">
        <f t="shared" si="138"/>
        <v>7.5157580458302498</v>
      </c>
      <c r="BE93" s="34">
        <f t="shared" si="138"/>
        <v>7.7693866771482636</v>
      </c>
      <c r="BF93" s="34">
        <f t="shared" si="138"/>
        <v>8.241001293776705</v>
      </c>
      <c r="BG93" s="34">
        <f t="shared" si="138"/>
        <v>8.7502114750399294</v>
      </c>
      <c r="BH93" s="34">
        <f t="shared" si="138"/>
        <v>8.6986960946569809</v>
      </c>
      <c r="BI93" s="34">
        <f t="shared" si="138"/>
        <v>9.8943287279655721</v>
      </c>
      <c r="BJ93" s="34">
        <f t="shared" si="138"/>
        <v>9.7163945755940571</v>
      </c>
      <c r="BK93" s="34">
        <f t="shared" si="138"/>
        <v>9.0737641338050139</v>
      </c>
      <c r="BL93" s="34">
        <f t="shared" si="138"/>
        <v>9.4981700187935942</v>
      </c>
      <c r="BM93" s="34">
        <f t="shared" si="138"/>
        <v>10.435685756735122</v>
      </c>
      <c r="BN93" s="34">
        <f t="shared" ref="BN93:DY93" si="139">SUM(BN94,BN97:BN99,BN102)</f>
        <v>10.169825063056424</v>
      </c>
      <c r="BO93" s="34">
        <f t="shared" si="139"/>
        <v>9.4404113382931794</v>
      </c>
      <c r="BP93" s="34">
        <f t="shared" si="139"/>
        <v>10.245465951113481</v>
      </c>
      <c r="BQ93" s="34">
        <f t="shared" si="139"/>
        <v>10.624550761096369</v>
      </c>
      <c r="BR93" s="34">
        <f t="shared" si="139"/>
        <v>9.4765138296391829</v>
      </c>
      <c r="BS93" s="34">
        <f t="shared" si="139"/>
        <v>8.5577724239692508</v>
      </c>
      <c r="BT93" s="34">
        <f t="shared" si="139"/>
        <v>9.7945810010385177</v>
      </c>
      <c r="BU93" s="34">
        <f t="shared" si="139"/>
        <v>9.706277176831108</v>
      </c>
      <c r="BV93" s="34">
        <f t="shared" si="139"/>
        <v>9.8154612186115884</v>
      </c>
      <c r="BW93" s="34">
        <f t="shared" si="139"/>
        <v>8.807460815004438</v>
      </c>
      <c r="BX93" s="34">
        <f t="shared" si="139"/>
        <v>9.4443422547443401</v>
      </c>
      <c r="BY93" s="34">
        <f t="shared" si="139"/>
        <v>10.107496619304252</v>
      </c>
      <c r="BZ93" s="34">
        <f t="shared" si="139"/>
        <v>9.552329990860029</v>
      </c>
      <c r="CA93" s="34">
        <f t="shared" si="139"/>
        <v>10.127346897524982</v>
      </c>
      <c r="CB93" s="34">
        <f t="shared" si="139"/>
        <v>10.196227729986928</v>
      </c>
      <c r="CC93" s="34">
        <f t="shared" si="139"/>
        <v>8.3966663404771555</v>
      </c>
      <c r="CD93" s="34">
        <f t="shared" si="139"/>
        <v>10.154562887441847</v>
      </c>
      <c r="CE93" s="34">
        <f t="shared" si="139"/>
        <v>9.3039398132640372</v>
      </c>
      <c r="CF93" s="34">
        <f t="shared" si="139"/>
        <v>9.9367818545603317</v>
      </c>
      <c r="CG93" s="34">
        <f t="shared" si="139"/>
        <v>9.3876699044023475</v>
      </c>
      <c r="CH93" s="34">
        <f t="shared" si="139"/>
        <v>8.2912121893206692</v>
      </c>
      <c r="CI93" s="34">
        <f t="shared" si="139"/>
        <v>9.7734130259832259</v>
      </c>
      <c r="CJ93" s="34">
        <f t="shared" si="139"/>
        <v>9.5569025380757111</v>
      </c>
      <c r="CK93" s="34">
        <f t="shared" si="139"/>
        <v>8.8759857176566683</v>
      </c>
      <c r="CL93" s="34">
        <f t="shared" si="139"/>
        <v>7.7417800877412244</v>
      </c>
      <c r="CM93" s="34">
        <f t="shared" si="139"/>
        <v>8.9057002922029511</v>
      </c>
      <c r="CN93" s="34">
        <f t="shared" si="139"/>
        <v>8.8353788693168642</v>
      </c>
      <c r="CO93" s="34">
        <f t="shared" si="139"/>
        <v>7.9825430482006823</v>
      </c>
      <c r="CP93" s="34">
        <f t="shared" si="139"/>
        <v>8.1755151248748046</v>
      </c>
      <c r="CQ93" s="34">
        <f t="shared" si="139"/>
        <v>9.1798297398316979</v>
      </c>
      <c r="CR93" s="34">
        <f t="shared" si="139"/>
        <v>9.3699839462794721</v>
      </c>
      <c r="CS93" s="34">
        <f t="shared" si="139"/>
        <v>9.2709610588987719</v>
      </c>
      <c r="CT93" s="34">
        <f t="shared" si="139"/>
        <v>8.8322765976136157</v>
      </c>
      <c r="CU93" s="34">
        <f t="shared" si="139"/>
        <v>9.5537647827583196</v>
      </c>
      <c r="CV93" s="34">
        <f t="shared" si="139"/>
        <v>9.50051521612302</v>
      </c>
      <c r="CW93" s="34">
        <f t="shared" si="139"/>
        <v>9.4992098075865208</v>
      </c>
      <c r="CX93" s="34">
        <f t="shared" si="139"/>
        <v>8.4396693942543504</v>
      </c>
      <c r="CY93" s="34">
        <f t="shared" si="139"/>
        <v>9.1702489731310664</v>
      </c>
      <c r="CZ93" s="34">
        <f t="shared" si="139"/>
        <v>9.1058504430065366</v>
      </c>
      <c r="DA93" s="34">
        <f t="shared" si="139"/>
        <v>8.619669608355732</v>
      </c>
      <c r="DB93" s="34">
        <f t="shared" si="139"/>
        <v>9.112659255876487</v>
      </c>
      <c r="DC93" s="34">
        <f t="shared" si="139"/>
        <v>9.2191947426517196</v>
      </c>
      <c r="DD93" s="34">
        <f t="shared" si="139"/>
        <v>9.6679836446020424</v>
      </c>
      <c r="DE93" s="34">
        <f t="shared" si="139"/>
        <v>8.7112322496081216</v>
      </c>
      <c r="DF93" s="34">
        <f t="shared" si="139"/>
        <v>9.5543354249929582</v>
      </c>
      <c r="DG93" s="34">
        <f t="shared" si="139"/>
        <v>8.6492451088976203</v>
      </c>
      <c r="DH93" s="34">
        <f t="shared" si="139"/>
        <v>9.6489638511410547</v>
      </c>
      <c r="DI93" s="34">
        <f t="shared" si="139"/>
        <v>8.4956731363014306</v>
      </c>
      <c r="DJ93" s="34">
        <f t="shared" si="139"/>
        <v>9.5942062481894475</v>
      </c>
      <c r="DK93" s="34">
        <f t="shared" si="139"/>
        <v>9.5462753529912341</v>
      </c>
      <c r="DL93" s="34">
        <f t="shared" si="139"/>
        <v>9.770208429964482</v>
      </c>
      <c r="DM93" s="34">
        <f t="shared" si="139"/>
        <v>9.770985061256944</v>
      </c>
      <c r="DN93" s="34">
        <f t="shared" si="139"/>
        <v>9.4234878023746411</v>
      </c>
      <c r="DO93" s="34">
        <f t="shared" si="139"/>
        <v>9.1252183254097403</v>
      </c>
      <c r="DP93" s="34">
        <f t="shared" si="139"/>
        <v>9.6030424916658816</v>
      </c>
      <c r="DQ93" s="34">
        <f t="shared" si="139"/>
        <v>9.5479110448851099</v>
      </c>
      <c r="DR93" s="34">
        <f t="shared" si="139"/>
        <v>9.5168985561458399</v>
      </c>
      <c r="DS93" s="34">
        <f t="shared" si="139"/>
        <v>8.2197756097690178</v>
      </c>
      <c r="DT93" s="34">
        <f t="shared" si="139"/>
        <v>9.4342447441918278</v>
      </c>
      <c r="DU93" s="34">
        <f t="shared" si="139"/>
        <v>10.050063447286384</v>
      </c>
      <c r="DV93" s="34">
        <f t="shared" si="139"/>
        <v>8.8145433451180306</v>
      </c>
      <c r="DW93" s="34">
        <f t="shared" si="139"/>
        <v>9.8492793322813519</v>
      </c>
      <c r="DX93" s="34">
        <f t="shared" si="139"/>
        <v>9.3826696953050153</v>
      </c>
      <c r="DY93" s="34">
        <f t="shared" si="139"/>
        <v>10.017792588460004</v>
      </c>
      <c r="DZ93" s="34">
        <f t="shared" ref="DZ93:FB93" si="140">SUM(DZ94,DZ97:DZ99,DZ102)</f>
        <v>9.2807306581018878</v>
      </c>
      <c r="EA93" s="34">
        <f t="shared" si="140"/>
        <v>9.0692200985800469</v>
      </c>
      <c r="EB93" s="34">
        <f t="shared" si="140"/>
        <v>9.0743617437550466</v>
      </c>
      <c r="EC93" s="34">
        <f t="shared" si="140"/>
        <v>9.291616631926308</v>
      </c>
      <c r="ED93" s="34">
        <f t="shared" si="140"/>
        <v>8.0930803654248287</v>
      </c>
      <c r="EE93" s="34">
        <f t="shared" si="140"/>
        <v>8.7721840815298009</v>
      </c>
      <c r="EF93" s="34">
        <f t="shared" si="140"/>
        <v>9.3389748125337864</v>
      </c>
      <c r="EG93" s="34">
        <f t="shared" si="140"/>
        <v>8.9335953767493343</v>
      </c>
      <c r="EH93" s="34">
        <f t="shared" si="140"/>
        <v>9.3248124936112369</v>
      </c>
      <c r="EI93" s="34">
        <f t="shared" si="140"/>
        <v>9.3525926323056332</v>
      </c>
      <c r="EJ93" s="34">
        <f t="shared" si="140"/>
        <v>8.9988421085487591</v>
      </c>
      <c r="EK93" s="34">
        <f t="shared" si="140"/>
        <v>9.4484238364276294</v>
      </c>
      <c r="EL93" s="34">
        <f t="shared" si="140"/>
        <v>8.5245697842660313</v>
      </c>
      <c r="EM93" s="34">
        <f t="shared" si="140"/>
        <v>9.2221745716775487</v>
      </c>
      <c r="EN93" s="34">
        <f t="shared" si="140"/>
        <v>8.9983676051481449</v>
      </c>
      <c r="EO93" s="34">
        <f t="shared" si="140"/>
        <v>9.3442045658737403</v>
      </c>
      <c r="EP93" s="34">
        <f t="shared" si="140"/>
        <v>9.9296823586489342</v>
      </c>
      <c r="EQ93" s="34">
        <f t="shared" si="140"/>
        <v>8.2718345408621943</v>
      </c>
      <c r="ER93" s="34">
        <f t="shared" si="140"/>
        <v>9.9425511571087775</v>
      </c>
      <c r="ES93" s="34">
        <f t="shared" si="140"/>
        <v>8.8895197559114543</v>
      </c>
      <c r="ET93" s="34">
        <f t="shared" si="140"/>
        <v>9.2417418842796515</v>
      </c>
      <c r="EU93" s="34">
        <f t="shared" si="140"/>
        <v>10.093406184939038</v>
      </c>
      <c r="EV93" s="34">
        <f t="shared" si="140"/>
        <v>9.7728339998941447</v>
      </c>
      <c r="EW93" s="34">
        <f t="shared" si="140"/>
        <v>9.781057438612903</v>
      </c>
      <c r="EX93" s="34">
        <f t="shared" si="140"/>
        <v>10.194620140413054</v>
      </c>
      <c r="EY93" s="34">
        <f t="shared" si="140"/>
        <v>9.2178386957872167</v>
      </c>
      <c r="EZ93" s="34">
        <f t="shared" si="140"/>
        <v>10.474697183833818</v>
      </c>
      <c r="FA93" s="34">
        <f t="shared" si="140"/>
        <v>10.249576477916449</v>
      </c>
      <c r="FB93" s="34">
        <f t="shared" si="140"/>
        <v>9.1348270112438819</v>
      </c>
      <c r="FC93" s="34">
        <f t="shared" ref="FC93:FP93" si="141">SUM(FC94,FC97:FC99,FC102)</f>
        <v>10.059527882916521</v>
      </c>
      <c r="FD93" s="34">
        <f t="shared" si="141"/>
        <v>10.37649981563049</v>
      </c>
      <c r="FE93" s="34">
        <f t="shared" si="141"/>
        <v>8.6305234723814372</v>
      </c>
      <c r="FF93" s="34">
        <f t="shared" si="141"/>
        <v>8.6802715730186399</v>
      </c>
      <c r="FG93" s="34">
        <f t="shared" si="141"/>
        <v>9.3756424311483535</v>
      </c>
      <c r="FH93" s="34">
        <f t="shared" si="141"/>
        <v>8.9713969357474888</v>
      </c>
      <c r="FI93" s="34">
        <f t="shared" si="141"/>
        <v>10.416066195215167</v>
      </c>
      <c r="FJ93" s="34">
        <f t="shared" si="141"/>
        <v>10.345797599382418</v>
      </c>
      <c r="FK93" s="34">
        <f t="shared" si="141"/>
        <v>9.4805157862417371</v>
      </c>
      <c r="FL93" s="34">
        <f t="shared" si="141"/>
        <v>10.350429341782437</v>
      </c>
      <c r="FM93" s="34">
        <f t="shared" si="141"/>
        <v>10.164932633246753</v>
      </c>
      <c r="FN93" s="34">
        <f t="shared" si="141"/>
        <v>10.212853145230246</v>
      </c>
      <c r="FO93" s="34">
        <f t="shared" si="141"/>
        <v>9.7897356196881056</v>
      </c>
      <c r="FP93" s="34">
        <f t="shared" si="141"/>
        <v>10.042183209966765</v>
      </c>
      <c r="FQ93" s="34">
        <f t="shared" ref="FQ93:FS93" si="142">SUM(FQ94,FQ97:FQ99,FQ102)</f>
        <v>10.26910836970003</v>
      </c>
      <c r="FR93" s="34">
        <f t="shared" si="142"/>
        <v>9.1775483802343327</v>
      </c>
      <c r="FS93" s="34">
        <f t="shared" si="142"/>
        <v>10.137069340217774</v>
      </c>
      <c r="FT93" s="34">
        <f t="shared" ref="FT93:FU93" si="143">SUM(FT94,FT97:FT99,FT102)</f>
        <v>9.9721557983050602</v>
      </c>
      <c r="FU93" s="34">
        <f t="shared" si="143"/>
        <v>10.187191721827672</v>
      </c>
      <c r="FV93" s="34">
        <f t="shared" ref="FV93" si="144">SUM(FV94,FV97:FV99,FV102)</f>
        <v>10.229557962428625</v>
      </c>
    </row>
    <row r="94" spans="1:178" ht="15" x14ac:dyDescent="0.25">
      <c r="A94" s="49" t="s">
        <v>25</v>
      </c>
      <c r="B94" s="47">
        <f>SUM(B95:B96)</f>
        <v>2.5985985933659848</v>
      </c>
      <c r="C94" s="47">
        <f t="shared" ref="C94:BN94" si="145">SUM(C95:C96)</f>
        <v>2.5986365324685998</v>
      </c>
      <c r="D94" s="47">
        <f t="shared" si="145"/>
        <v>2.7806787751983624</v>
      </c>
      <c r="E94" s="47">
        <f t="shared" si="145"/>
        <v>2.4196386218756158</v>
      </c>
      <c r="F94" s="47">
        <f t="shared" si="145"/>
        <v>2.7677635307651167</v>
      </c>
      <c r="G94" s="47">
        <f t="shared" si="145"/>
        <v>2.5598340140021185</v>
      </c>
      <c r="H94" s="47">
        <f t="shared" si="145"/>
        <v>2.8322631378445138</v>
      </c>
      <c r="I94" s="47">
        <f t="shared" si="145"/>
        <v>1.9250776508889669</v>
      </c>
      <c r="J94" s="47">
        <f t="shared" si="145"/>
        <v>2.8312244652995844</v>
      </c>
      <c r="K94" s="47">
        <f t="shared" si="145"/>
        <v>3.1762546620495899</v>
      </c>
      <c r="L94" s="47">
        <f t="shared" si="145"/>
        <v>2.5755183393772763</v>
      </c>
      <c r="M94" s="47">
        <f t="shared" si="145"/>
        <v>3.0616613816805853</v>
      </c>
      <c r="N94" s="47">
        <f t="shared" si="145"/>
        <v>2.4431812720421031</v>
      </c>
      <c r="O94" s="47">
        <f t="shared" si="145"/>
        <v>3.0101565398878254</v>
      </c>
      <c r="P94" s="47">
        <f t="shared" si="145"/>
        <v>2.8804889341281203</v>
      </c>
      <c r="Q94" s="47">
        <f t="shared" si="145"/>
        <v>2.2896368877734368</v>
      </c>
      <c r="R94" s="47">
        <f t="shared" si="145"/>
        <v>2.6856617642860927</v>
      </c>
      <c r="S94" s="47">
        <f t="shared" si="145"/>
        <v>1.8044642755557059</v>
      </c>
      <c r="T94" s="47">
        <f t="shared" si="145"/>
        <v>3.0544290053403751</v>
      </c>
      <c r="U94" s="47">
        <f t="shared" si="145"/>
        <v>2.7875765653888354</v>
      </c>
      <c r="V94" s="47">
        <f t="shared" si="145"/>
        <v>2.4780096917822698</v>
      </c>
      <c r="W94" s="47">
        <f t="shared" si="145"/>
        <v>2.9187089106005901</v>
      </c>
      <c r="X94" s="47">
        <f t="shared" si="145"/>
        <v>2.6128812455960313</v>
      </c>
      <c r="Y94" s="47">
        <f t="shared" si="145"/>
        <v>2.6436168280479526</v>
      </c>
      <c r="Z94" s="47">
        <f t="shared" si="145"/>
        <v>2.6785048379692595</v>
      </c>
      <c r="AA94" s="47">
        <f t="shared" si="145"/>
        <v>1.464662093304024</v>
      </c>
      <c r="AB94" s="47">
        <f t="shared" si="145"/>
        <v>2.9246421347215898</v>
      </c>
      <c r="AC94" s="47">
        <f t="shared" si="145"/>
        <v>2.9967664399746963</v>
      </c>
      <c r="AD94" s="47">
        <f t="shared" si="145"/>
        <v>2.5935026576855074</v>
      </c>
      <c r="AE94" s="47">
        <f t="shared" si="145"/>
        <v>2.7953559471130625</v>
      </c>
      <c r="AF94" s="47">
        <f t="shared" si="145"/>
        <v>1.8974587457147138</v>
      </c>
      <c r="AG94" s="47">
        <f t="shared" si="145"/>
        <v>3.2079125315484669</v>
      </c>
      <c r="AH94" s="47">
        <f t="shared" si="145"/>
        <v>3.0870321792045825</v>
      </c>
      <c r="AI94" s="47">
        <f t="shared" si="145"/>
        <v>3.1158182199130073</v>
      </c>
      <c r="AJ94" s="47">
        <f t="shared" si="145"/>
        <v>3.1072613370609883</v>
      </c>
      <c r="AK94" s="47">
        <f t="shared" si="145"/>
        <v>0.28005549373574895</v>
      </c>
      <c r="AL94" s="47">
        <f t="shared" si="145"/>
        <v>2.4866419489063603</v>
      </c>
      <c r="AM94" s="47">
        <f t="shared" si="145"/>
        <v>3.1580900164253571</v>
      </c>
      <c r="AN94" s="47">
        <f t="shared" si="145"/>
        <v>2.2075180573586053</v>
      </c>
      <c r="AO94" s="47">
        <f t="shared" si="145"/>
        <v>2.5916255873361895</v>
      </c>
      <c r="AP94" s="47">
        <f t="shared" si="145"/>
        <v>3.1800239160590329</v>
      </c>
      <c r="AQ94" s="47">
        <f t="shared" si="145"/>
        <v>1.2753384672390244</v>
      </c>
      <c r="AR94" s="47">
        <f t="shared" si="145"/>
        <v>3.0889925120784283</v>
      </c>
      <c r="AS94" s="47">
        <f t="shared" si="145"/>
        <v>3.1951821037899242</v>
      </c>
      <c r="AT94" s="47">
        <f t="shared" si="145"/>
        <v>2.2464100480284293</v>
      </c>
      <c r="AU94" s="47">
        <f t="shared" si="145"/>
        <v>2.9553365075770617</v>
      </c>
      <c r="AV94" s="47">
        <f t="shared" si="145"/>
        <v>9.9150212076922387E-2</v>
      </c>
      <c r="AW94" s="47">
        <f t="shared" si="145"/>
        <v>0.98951869944690329</v>
      </c>
      <c r="AX94" s="47">
        <f t="shared" si="145"/>
        <v>4.2489016066775207</v>
      </c>
      <c r="AY94" s="47">
        <f t="shared" si="145"/>
        <v>4.2700892725066772</v>
      </c>
      <c r="AZ94" s="47">
        <f t="shared" si="145"/>
        <v>4.7088493794496493</v>
      </c>
      <c r="BA94" s="47">
        <f t="shared" si="145"/>
        <v>4.3807812481035668</v>
      </c>
      <c r="BB94" s="47">
        <f t="shared" si="145"/>
        <v>4.1268862577546592</v>
      </c>
      <c r="BC94" s="47">
        <f t="shared" si="145"/>
        <v>3.8674533831088471</v>
      </c>
      <c r="BD94" s="47">
        <f t="shared" si="145"/>
        <v>3.6292803719752764</v>
      </c>
      <c r="BE94" s="47">
        <f t="shared" si="145"/>
        <v>3.675344301927991</v>
      </c>
      <c r="BF94" s="47">
        <f t="shared" si="145"/>
        <v>4.2283895981874595</v>
      </c>
      <c r="BG94" s="47">
        <f t="shared" si="145"/>
        <v>4.4877349632237138</v>
      </c>
      <c r="BH94" s="47">
        <f t="shared" si="145"/>
        <v>4.8217758967538575</v>
      </c>
      <c r="BI94" s="47">
        <f t="shared" si="145"/>
        <v>4.6318529455659085</v>
      </c>
      <c r="BJ94" s="47">
        <f t="shared" si="145"/>
        <v>4.7353563161726067</v>
      </c>
      <c r="BK94" s="47">
        <f t="shared" si="145"/>
        <v>4.338554292201664</v>
      </c>
      <c r="BL94" s="47">
        <f t="shared" si="145"/>
        <v>4.9298436433433128</v>
      </c>
      <c r="BM94" s="47">
        <f t="shared" si="145"/>
        <v>5.0886245933878866</v>
      </c>
      <c r="BN94" s="47">
        <f t="shared" si="145"/>
        <v>4.8664940269094012</v>
      </c>
      <c r="BO94" s="47">
        <f t="shared" ref="BO94:DZ94" si="146">SUM(BO95:BO96)</f>
        <v>5.3299518140721602</v>
      </c>
      <c r="BP94" s="47">
        <f t="shared" si="146"/>
        <v>5.0434723301661677</v>
      </c>
      <c r="BQ94" s="47">
        <f t="shared" si="146"/>
        <v>5.2427960690695725</v>
      </c>
      <c r="BR94" s="47">
        <f t="shared" si="146"/>
        <v>4.2643310995252275</v>
      </c>
      <c r="BS94" s="47">
        <f t="shared" si="146"/>
        <v>4.5799777761604599</v>
      </c>
      <c r="BT94" s="47">
        <f t="shared" si="146"/>
        <v>4.7685049369894941</v>
      </c>
      <c r="BU94" s="47">
        <f t="shared" si="146"/>
        <v>4.1474165071712799</v>
      </c>
      <c r="BV94" s="47">
        <f t="shared" si="146"/>
        <v>4.3495710546490383</v>
      </c>
      <c r="BW94" s="47">
        <f t="shared" si="146"/>
        <v>4.6521331218157016</v>
      </c>
      <c r="BX94" s="47">
        <f t="shared" si="146"/>
        <v>4.521100228984591</v>
      </c>
      <c r="BY94" s="47">
        <f t="shared" si="146"/>
        <v>4.7270007791237099</v>
      </c>
      <c r="BZ94" s="47">
        <f t="shared" si="146"/>
        <v>4.4038462188764758</v>
      </c>
      <c r="CA94" s="47">
        <f t="shared" si="146"/>
        <v>4.6727031313698202</v>
      </c>
      <c r="CB94" s="47">
        <f t="shared" si="146"/>
        <v>4.7047456760129416</v>
      </c>
      <c r="CC94" s="47">
        <f t="shared" si="146"/>
        <v>3.7760726448274791</v>
      </c>
      <c r="CD94" s="47">
        <f t="shared" si="146"/>
        <v>4.2146736687848314</v>
      </c>
      <c r="CE94" s="47">
        <f t="shared" si="146"/>
        <v>4.0223704861538891</v>
      </c>
      <c r="CF94" s="47">
        <f t="shared" si="146"/>
        <v>4.2392941836466758</v>
      </c>
      <c r="CG94" s="47">
        <f t="shared" si="146"/>
        <v>3.5699826845943883</v>
      </c>
      <c r="CH94" s="47">
        <f t="shared" si="146"/>
        <v>3.6021313212728039</v>
      </c>
      <c r="CI94" s="47">
        <f t="shared" si="146"/>
        <v>4.2354942332677528</v>
      </c>
      <c r="CJ94" s="47">
        <f t="shared" si="146"/>
        <v>4.1370018662238452</v>
      </c>
      <c r="CK94" s="47">
        <f t="shared" si="146"/>
        <v>3.4378349890523885</v>
      </c>
      <c r="CL94" s="47">
        <f t="shared" si="146"/>
        <v>3.2354173732453577</v>
      </c>
      <c r="CM94" s="47">
        <f t="shared" si="146"/>
        <v>3.2765119807352954</v>
      </c>
      <c r="CN94" s="47">
        <f t="shared" si="146"/>
        <v>3.3133879168465556</v>
      </c>
      <c r="CO94" s="47">
        <f t="shared" si="146"/>
        <v>2.9085781835369788</v>
      </c>
      <c r="CP94" s="47">
        <f t="shared" si="146"/>
        <v>2.9677996994140292</v>
      </c>
      <c r="CQ94" s="47">
        <f t="shared" si="146"/>
        <v>3.4427240859247736</v>
      </c>
      <c r="CR94" s="47">
        <f t="shared" si="146"/>
        <v>3.5784350451560965</v>
      </c>
      <c r="CS94" s="47">
        <f t="shared" si="146"/>
        <v>3.2283750738592132</v>
      </c>
      <c r="CT94" s="47">
        <f t="shared" si="146"/>
        <v>3.2146708558956973</v>
      </c>
      <c r="CU94" s="47">
        <f t="shared" si="146"/>
        <v>3.2943390292714509</v>
      </c>
      <c r="CV94" s="47">
        <f t="shared" si="146"/>
        <v>3.2806169552256481</v>
      </c>
      <c r="CW94" s="47">
        <f t="shared" si="146"/>
        <v>3.6997990455032541</v>
      </c>
      <c r="CX94" s="47">
        <f t="shared" si="146"/>
        <v>2.9986372665405634</v>
      </c>
      <c r="CY94" s="47">
        <f t="shared" si="146"/>
        <v>3.112301046849268</v>
      </c>
      <c r="CZ94" s="47">
        <f t="shared" si="146"/>
        <v>2.7387258791371534</v>
      </c>
      <c r="DA94" s="47">
        <f t="shared" si="146"/>
        <v>2.7671408074289543</v>
      </c>
      <c r="DB94" s="47">
        <f t="shared" si="146"/>
        <v>2.8057169645937483</v>
      </c>
      <c r="DC94" s="47">
        <f t="shared" si="146"/>
        <v>3.1388433973552932</v>
      </c>
      <c r="DD94" s="47">
        <f t="shared" si="146"/>
        <v>3.2741066381489676</v>
      </c>
      <c r="DE94" s="47">
        <f t="shared" si="146"/>
        <v>2.8929219007423921</v>
      </c>
      <c r="DF94" s="47">
        <f t="shared" si="146"/>
        <v>3.3750806231182842</v>
      </c>
      <c r="DG94" s="47">
        <f t="shared" si="146"/>
        <v>3.2588606536523228</v>
      </c>
      <c r="DH94" s="47">
        <f t="shared" si="146"/>
        <v>3.0324898442185675</v>
      </c>
      <c r="DI94" s="47">
        <f t="shared" si="146"/>
        <v>3.0775823851973136</v>
      </c>
      <c r="DJ94" s="47">
        <f t="shared" si="146"/>
        <v>3.1410129563107074</v>
      </c>
      <c r="DK94" s="47">
        <f t="shared" si="146"/>
        <v>3.2451546746612605</v>
      </c>
      <c r="DL94" s="47">
        <f t="shared" si="146"/>
        <v>3.370134272951423</v>
      </c>
      <c r="DM94" s="47">
        <f t="shared" si="146"/>
        <v>3.2447521200883109</v>
      </c>
      <c r="DN94" s="47">
        <f t="shared" si="146"/>
        <v>3.0014909365664328</v>
      </c>
      <c r="DO94" s="47">
        <f t="shared" si="146"/>
        <v>3.2837167233036815</v>
      </c>
      <c r="DP94" s="47">
        <f t="shared" si="146"/>
        <v>3.3480448811036365</v>
      </c>
      <c r="DQ94" s="47">
        <f t="shared" si="146"/>
        <v>3.2380847361556739</v>
      </c>
      <c r="DR94" s="47">
        <f t="shared" si="146"/>
        <v>3.4721366117516026</v>
      </c>
      <c r="DS94" s="47">
        <f t="shared" si="146"/>
        <v>3.1224635920615613</v>
      </c>
      <c r="DT94" s="47">
        <f t="shared" si="146"/>
        <v>3.473807451006353</v>
      </c>
      <c r="DU94" s="47">
        <f t="shared" si="146"/>
        <v>3.7055849591902636</v>
      </c>
      <c r="DV94" s="47">
        <f t="shared" si="146"/>
        <v>3.372817014534391</v>
      </c>
      <c r="DW94" s="47">
        <f t="shared" si="146"/>
        <v>3.5058313741079945</v>
      </c>
      <c r="DX94" s="47">
        <f t="shared" si="146"/>
        <v>3.3501388054268455</v>
      </c>
      <c r="DY94" s="47">
        <f t="shared" si="146"/>
        <v>3.7148945237253992</v>
      </c>
      <c r="DZ94" s="47">
        <f t="shared" si="146"/>
        <v>3.0637163904672109</v>
      </c>
      <c r="EA94" s="47">
        <f t="shared" ref="EA94:FC94" si="147">SUM(EA95:EA96)</f>
        <v>2.9240035439214167</v>
      </c>
      <c r="EB94" s="47">
        <f t="shared" si="147"/>
        <v>3.2487485175108608</v>
      </c>
      <c r="EC94" s="47">
        <f t="shared" si="147"/>
        <v>3.3175373232483647</v>
      </c>
      <c r="ED94" s="47">
        <f t="shared" si="147"/>
        <v>2.9397447298361357</v>
      </c>
      <c r="EE94" s="47">
        <f t="shared" si="147"/>
        <v>3.0774177624007222</v>
      </c>
      <c r="EF94" s="47">
        <f t="shared" si="147"/>
        <v>3.0121947409434635</v>
      </c>
      <c r="EG94" s="47">
        <f t="shared" si="147"/>
        <v>3.0298365478026876</v>
      </c>
      <c r="EH94" s="47">
        <f t="shared" si="147"/>
        <v>3.0904851724678699</v>
      </c>
      <c r="EI94" s="47">
        <f t="shared" si="147"/>
        <v>3.2163024039637724</v>
      </c>
      <c r="EJ94" s="47">
        <f t="shared" si="147"/>
        <v>3.1212532997902116</v>
      </c>
      <c r="EK94" s="47">
        <f t="shared" si="147"/>
        <v>3.2614134797598799</v>
      </c>
      <c r="EL94" s="47">
        <f t="shared" si="147"/>
        <v>2.7267764011137898</v>
      </c>
      <c r="EM94" s="47">
        <f t="shared" si="147"/>
        <v>3.0429704354835057</v>
      </c>
      <c r="EN94" s="47">
        <f t="shared" si="147"/>
        <v>3.0654324946760658</v>
      </c>
      <c r="EO94" s="47">
        <f t="shared" si="147"/>
        <v>3.0909497708682934</v>
      </c>
      <c r="EP94" s="47">
        <f t="shared" si="147"/>
        <v>2.9962273490203355</v>
      </c>
      <c r="EQ94" s="47">
        <f t="shared" si="147"/>
        <v>2.7482497384420137</v>
      </c>
      <c r="ER94" s="47">
        <f t="shared" si="147"/>
        <v>2.9773522748299746</v>
      </c>
      <c r="ES94" s="47">
        <f t="shared" si="147"/>
        <v>2.8371464248999643</v>
      </c>
      <c r="ET94" s="47">
        <f t="shared" si="147"/>
        <v>2.7033917603712707</v>
      </c>
      <c r="EU94" s="47">
        <f t="shared" si="147"/>
        <v>2.9617321735286457</v>
      </c>
      <c r="EV94" s="47">
        <f t="shared" si="147"/>
        <v>2.8907796176568019</v>
      </c>
      <c r="EW94" s="47">
        <f t="shared" si="147"/>
        <v>2.712993667759438</v>
      </c>
      <c r="EX94" s="47">
        <f t="shared" si="147"/>
        <v>2.7377976016988503</v>
      </c>
      <c r="EY94" s="47">
        <f t="shared" si="147"/>
        <v>2.8184820800188621</v>
      </c>
      <c r="EZ94" s="47">
        <f t="shared" si="147"/>
        <v>3.0837917763523648</v>
      </c>
      <c r="FA94" s="47">
        <f t="shared" si="147"/>
        <v>2.7794940832801909</v>
      </c>
      <c r="FB94" s="47">
        <f t="shared" si="147"/>
        <v>2.8761188660670065</v>
      </c>
      <c r="FC94" s="47">
        <f t="shared" si="147"/>
        <v>2.9210442758438022</v>
      </c>
      <c r="FD94" s="47">
        <f t="shared" ref="FD94:FP94" si="148">SUM(FD95:FD96)</f>
        <v>2.8513719256166379</v>
      </c>
      <c r="FE94" s="47">
        <f t="shared" si="148"/>
        <v>2.6268703559492748</v>
      </c>
      <c r="FF94" s="47">
        <f t="shared" si="148"/>
        <v>2.5529669269008299</v>
      </c>
      <c r="FG94" s="47">
        <f t="shared" si="148"/>
        <v>2.6605863871648721</v>
      </c>
      <c r="FH94" s="47">
        <f t="shared" si="148"/>
        <v>2.56761491621655</v>
      </c>
      <c r="FI94" s="47">
        <f t="shared" si="148"/>
        <v>3.159423202069028</v>
      </c>
      <c r="FJ94" s="47">
        <f t="shared" si="148"/>
        <v>2.9552269172968275</v>
      </c>
      <c r="FK94" s="47">
        <f t="shared" si="148"/>
        <v>3.1593227826036658</v>
      </c>
      <c r="FL94" s="47">
        <f t="shared" si="148"/>
        <v>3.1000286682093288</v>
      </c>
      <c r="FM94" s="47">
        <f t="shared" si="148"/>
        <v>2.9618229578774864</v>
      </c>
      <c r="FN94" s="47">
        <f t="shared" si="148"/>
        <v>3.3413527335895878</v>
      </c>
      <c r="FO94" s="47">
        <f t="shared" si="148"/>
        <v>3.034913654164483</v>
      </c>
      <c r="FP94" s="47">
        <f t="shared" si="148"/>
        <v>3.1310757912348652</v>
      </c>
      <c r="FQ94" s="47">
        <f t="shared" ref="FQ94:FS94" si="149">SUM(FQ95:FQ96)</f>
        <v>2.9312064546801828</v>
      </c>
      <c r="FR94" s="47">
        <f t="shared" si="149"/>
        <v>2.6739536996240996</v>
      </c>
      <c r="FS94" s="47">
        <f t="shared" si="149"/>
        <v>2.7824641359202893</v>
      </c>
      <c r="FT94" s="47">
        <f t="shared" ref="FT94:FU94" si="150">SUM(FT95:FT96)</f>
        <v>2.824368603486096</v>
      </c>
      <c r="FU94" s="47">
        <f t="shared" si="150"/>
        <v>3.0259555067223523</v>
      </c>
      <c r="FV94" s="47">
        <f t="shared" ref="FV94" si="151">SUM(FV95:FV96)</f>
        <v>3.0729147468098592</v>
      </c>
    </row>
    <row r="95" spans="1:178" ht="17.25" x14ac:dyDescent="0.25">
      <c r="A95" s="50" t="s">
        <v>103</v>
      </c>
      <c r="B95" s="47">
        <f>(SUMPRODUCT(--(B$9=Quarterly_kt!$B$9:FC$9),Quarterly_kt!$B95:FC95)/INDEX(Fuel_Properties!$B$31:$IV$42,MATCH("D_Petrol_Regular",Fuel_Properties!$B$31:$B$42,0),MATCH(YEAR(B$9),Fuel_Properties!$B$31:$EI$31,0)))/158.987295</f>
        <v>0.39117470996922382</v>
      </c>
      <c r="C95" s="47">
        <f>(SUMPRODUCT(--(C$9=Quarterly_kt!$B$9:FC$9),Quarterly_kt!$B95:FC95)/INDEX(Fuel_Properties!$B$31:$IV$42,MATCH("D_Petrol_Regular",Fuel_Properties!$B$31:$B$42,0),MATCH(YEAR(C$9),Fuel_Properties!$B$31:$EI$31,0)))/158.987295</f>
        <v>0.32529881539525729</v>
      </c>
      <c r="D95" s="47">
        <f>(SUMPRODUCT(--(D$9=Quarterly_kt!$B$9:FC$9),Quarterly_kt!$B95:FC95)/INDEX(Fuel_Properties!$B$31:$IV$42,MATCH("D_Petrol_Regular",Fuel_Properties!$B$31:$B$42,0),MATCH(YEAR(D$9),Fuel_Properties!$B$31:$EI$31,0)))/158.987295</f>
        <v>0.32581632081303091</v>
      </c>
      <c r="E95" s="47">
        <f>(SUMPRODUCT(--(E$9=Quarterly_kt!$B$9:FC$9),Quarterly_kt!$B95:FC95)/INDEX(Fuel_Properties!$B$31:$IV$42,MATCH("D_Petrol_Regular",Fuel_Properties!$B$31:$B$42,0),MATCH(YEAR(E$9),Fuel_Properties!$B$31:$EI$31,0)))/158.987295</f>
        <v>0.26927249114973573</v>
      </c>
      <c r="F95" s="47">
        <f>(SUMPRODUCT(--(F$9=Quarterly_kt!$B$9:FC$9),Quarterly_kt!$B95:FC95)/INDEX(Fuel_Properties!$B$31:$IV$42,MATCH("D_Petrol_Regular",Fuel_Properties!$B$31:$B$42,0),MATCH(YEAR(F$9),Fuel_Properties!$B$31:$EI$31,0)))/158.987295</f>
        <v>0.27750167566187317</v>
      </c>
      <c r="G95" s="47">
        <f>(SUMPRODUCT(--(G$9=Quarterly_kt!$B$9:FC$9),Quarterly_kt!$B95:FC95)/INDEX(Fuel_Properties!$B$31:$IV$42,MATCH("D_Petrol_Regular",Fuel_Properties!$B$31:$B$42,0),MATCH(YEAR(G$9),Fuel_Properties!$B$31:$EI$31,0)))/158.987295</f>
        <v>0.25453631228624829</v>
      </c>
      <c r="H95" s="47">
        <f>(SUMPRODUCT(--(H$9=Quarterly_kt!$B$9:FC$9),Quarterly_kt!$B95:FC95)/INDEX(Fuel_Properties!$B$31:$IV$42,MATCH("D_Petrol_Regular",Fuel_Properties!$B$31:$B$42,0),MATCH(YEAR(H$9),Fuel_Properties!$B$31:$EI$31,0)))/158.987295</f>
        <v>0.3166708972005729</v>
      </c>
      <c r="I95" s="47">
        <f>(SUMPRODUCT(--(I$9=Quarterly_kt!$B$9:FC$9),Quarterly_kt!$B95:FC95)/INDEX(Fuel_Properties!$B$31:$IV$42,MATCH("D_Petrol_Regular",Fuel_Properties!$B$31:$B$42,0),MATCH(YEAR(I$9),Fuel_Properties!$B$31:$EI$31,0)))/158.987295</f>
        <v>0.2428542637571624</v>
      </c>
      <c r="J95" s="47">
        <f>(SUMPRODUCT(--(J$9=Quarterly_kt!$B$9:FC$9),Quarterly_kt!$B95:FC95)/INDEX(Fuel_Properties!$B$31:$IV$42,MATCH("D_Petrol_Regular",Fuel_Properties!$B$31:$B$42,0),MATCH(YEAR(J$9),Fuel_Properties!$B$31:$EI$31,0)))/158.987295</f>
        <v>0.26297758918271918</v>
      </c>
      <c r="K95" s="47">
        <f>(SUMPRODUCT(--(K$9=Quarterly_kt!$B$9:FC$9),Quarterly_kt!$B95:FC95)/INDEX(Fuel_Properties!$B$31:$IV$42,MATCH("D_Petrol_Regular",Fuel_Properties!$B$31:$B$42,0),MATCH(YEAR(K$9),Fuel_Properties!$B$31:$EI$31,0)))/158.987295</f>
        <v>0.19368276537329762</v>
      </c>
      <c r="L95" s="47">
        <f>(SUMPRODUCT(--(L$9=Quarterly_kt!$B$9:FC$9),Quarterly_kt!$B95:FC95)/INDEX(Fuel_Properties!$B$31:$IV$42,MATCH("D_Petrol_Regular",Fuel_Properties!$B$31:$B$42,0),MATCH(YEAR(L$9),Fuel_Properties!$B$31:$EI$31,0)))/158.987295</f>
        <v>0.17036957048736587</v>
      </c>
      <c r="M95" s="47">
        <f>(SUMPRODUCT(--(M$9=Quarterly_kt!$B$9:FC$9),Quarterly_kt!$B95:FC95)/INDEX(Fuel_Properties!$B$31:$IV$42,MATCH("D_Petrol_Regular",Fuel_Properties!$B$31:$B$42,0),MATCH(YEAR(M$9),Fuel_Properties!$B$31:$EI$31,0)))/158.987295</f>
        <v>0.23314043255469086</v>
      </c>
      <c r="N95" s="47">
        <f>(SUMPRODUCT(--(N$9=Quarterly_kt!$B$9:FC$9),Quarterly_kt!$B95:FC95)/INDEX(Fuel_Properties!$B$31:$IV$42,MATCH("D_Petrol_Regular",Fuel_Properties!$B$31:$B$42,0),MATCH(YEAR(N$9),Fuel_Properties!$B$31:$EI$31,0)))/158.987295</f>
        <v>0.19708472721800599</v>
      </c>
      <c r="O95" s="47">
        <f>(SUMPRODUCT(--(O$9=Quarterly_kt!$B$9:FC$9),Quarterly_kt!$B95:FC95)/INDEX(Fuel_Properties!$B$31:$IV$42,MATCH("D_Petrol_Regular",Fuel_Properties!$B$31:$B$42,0),MATCH(YEAR(O$9),Fuel_Properties!$B$31:$EI$31,0)))/158.987295</f>
        <v>0.2389093454085604</v>
      </c>
      <c r="P95" s="47">
        <f>(SUMPRODUCT(--(P$9=Quarterly_kt!$B$9:FC$9),Quarterly_kt!$B95:FC95)/INDEX(Fuel_Properties!$B$31:$IV$42,MATCH("D_Petrol_Regular",Fuel_Properties!$B$31:$B$42,0),MATCH(YEAR(P$9),Fuel_Properties!$B$31:$EI$31,0)))/158.987295</f>
        <v>0.15037350049240913</v>
      </c>
      <c r="Q95" s="47">
        <f>(SUMPRODUCT(--(Q$9=Quarterly_kt!$B$9:FC$9),Quarterly_kt!$B95:FC95)/INDEX(Fuel_Properties!$B$31:$IV$42,MATCH("D_Petrol_Regular",Fuel_Properties!$B$31:$B$42,0),MATCH(YEAR(Q$9),Fuel_Properties!$B$31:$EI$31,0)))/158.987295</f>
        <v>0.17944712453683712</v>
      </c>
      <c r="R95" s="47">
        <f>(SUMPRODUCT(--(R$9=Quarterly_kt!$B$9:FC$9),Quarterly_kt!$B95:FC95)/INDEX(Fuel_Properties!$B$31:$IV$42,MATCH("D_Petrol_Regular",Fuel_Properties!$B$31:$B$42,0),MATCH(YEAR(R$9),Fuel_Properties!$B$31:$EI$31,0)))/158.987295</f>
        <v>0.12985992507967878</v>
      </c>
      <c r="S95" s="47">
        <f>(SUMPRODUCT(--(S$9=Quarterly_kt!$B$9:FC$9),Quarterly_kt!$B95:FC95)/INDEX(Fuel_Properties!$B$31:$IV$42,MATCH("D_Petrol_Regular",Fuel_Properties!$B$31:$B$42,0),MATCH(YEAR(S$9),Fuel_Properties!$B$31:$EI$31,0)))/158.987295</f>
        <v>9.8572056542809677E-2</v>
      </c>
      <c r="T95" s="47">
        <f>(SUMPRODUCT(--(T$9=Quarterly_kt!$B$9:FC$9),Quarterly_kt!$B95:FC95)/INDEX(Fuel_Properties!$B$31:$IV$42,MATCH("D_Petrol_Regular",Fuel_Properties!$B$31:$B$42,0),MATCH(YEAR(T$9),Fuel_Properties!$B$31:$EI$31,0)))/158.987295</f>
        <v>0.17402604319327439</v>
      </c>
      <c r="U95" s="47">
        <f>(SUMPRODUCT(--(U$9=Quarterly_kt!$B$9:FC$9),Quarterly_kt!$B95:FC95)/INDEX(Fuel_Properties!$B$31:$IV$42,MATCH("D_Petrol_Regular",Fuel_Properties!$B$31:$B$42,0),MATCH(YEAR(U$9),Fuel_Properties!$B$31:$EI$31,0)))/158.987295</f>
        <v>0.18330720593170571</v>
      </c>
      <c r="V95" s="47">
        <f>(SUMPRODUCT(--(V$9=Quarterly_kt!$B$9:FC$9),Quarterly_kt!$B95:FC95)/INDEX(Fuel_Properties!$B$31:$IV$42,MATCH("D_Petrol_Regular",Fuel_Properties!$B$31:$B$42,0),MATCH(YEAR(V$9),Fuel_Properties!$B$31:$EI$31,0)))/158.987295</f>
        <v>9.1428785038459415E-2</v>
      </c>
      <c r="W95" s="47">
        <f>(SUMPRODUCT(--(W$9=Quarterly_kt!$B$9:FC$9),Quarterly_kt!$B95:FC95)/INDEX(Fuel_Properties!$B$31:$IV$42,MATCH("D_Petrol_Regular",Fuel_Properties!$B$31:$B$42,0),MATCH(YEAR(W$9),Fuel_Properties!$B$31:$EI$31,0)))/158.987295</f>
        <v>0.14857495707326152</v>
      </c>
      <c r="X95" s="47">
        <f>(SUMPRODUCT(--(X$9=Quarterly_kt!$B$9:FC$9),Quarterly_kt!$B95:FC95)/INDEX(Fuel_Properties!$B$31:$IV$42,MATCH("D_Petrol_Regular",Fuel_Properties!$B$31:$B$42,0),MATCH(YEAR(X$9),Fuel_Properties!$B$31:$EI$31,0)))/158.987295</f>
        <v>9.7995165257422731E-2</v>
      </c>
      <c r="Y95" s="47">
        <f>(SUMPRODUCT(--(Y$9=Quarterly_kt!$B$9:FC$9),Quarterly_kt!$B95:FC95)/INDEX(Fuel_Properties!$B$31:$IV$42,MATCH("D_Petrol_Regular",Fuel_Properties!$B$31:$B$42,0),MATCH(YEAR(Y$9),Fuel_Properties!$B$31:$EI$31,0)))/158.987295</f>
        <v>0.1499238646376222</v>
      </c>
      <c r="Z95" s="47">
        <f>(SUMPRODUCT(--(Z$9=Quarterly_kt!$B$9:FC$9),Quarterly_kt!$B95:FC95)/INDEX(Fuel_Properties!$B$31:$IV$42,MATCH("D_Petrol_Regular",Fuel_Properties!$B$31:$B$42,0),MATCH(YEAR(Z$9),Fuel_Properties!$B$31:$EI$31,0)))/158.987295</f>
        <v>0.16452430437513627</v>
      </c>
      <c r="AA95" s="47">
        <f>(SUMPRODUCT(--(AA$9=Quarterly_kt!$B$9:FC$9),Quarterly_kt!$B95:FC95)/INDEX(Fuel_Properties!$B$31:$IV$42,MATCH("D_Petrol_Regular",Fuel_Properties!$B$31:$B$42,0),MATCH(YEAR(AA$9),Fuel_Properties!$B$31:$EI$31,0)))/158.987295</f>
        <v>7.3036133469063486E-2</v>
      </c>
      <c r="AB95" s="47">
        <f>(SUMPRODUCT(--(AB$9=Quarterly_kt!$B$9:FC$9),Quarterly_kt!$B95:FC95)/INDEX(Fuel_Properties!$B$31:$IV$42,MATCH("D_Petrol_Regular",Fuel_Properties!$B$31:$B$42,0),MATCH(YEAR(AB$9),Fuel_Properties!$B$31:$EI$31,0)))/158.987295</f>
        <v>0.10297509444157189</v>
      </c>
      <c r="AC95" s="47">
        <f>(SUMPRODUCT(--(AC$9=Quarterly_kt!$B$9:FC$9),Quarterly_kt!$B95:FC95)/INDEX(Fuel_Properties!$B$31:$IV$42,MATCH("D_Petrol_Regular",Fuel_Properties!$B$31:$B$42,0),MATCH(YEAR(AC$9),Fuel_Properties!$B$31:$EI$31,0)))/158.987295</f>
        <v>0.12482909372328956</v>
      </c>
      <c r="AD95" s="47">
        <f>(SUMPRODUCT(--(AD$9=Quarterly_kt!$B$9:FC$9),Quarterly_kt!$B95:FC95)/INDEX(Fuel_Properties!$B$31:$IV$42,MATCH("D_Petrol_Regular",Fuel_Properties!$B$31:$B$42,0),MATCH(YEAR(AD$9),Fuel_Properties!$B$31:$EI$31,0)))/158.987295</f>
        <v>3.9669759565726659E-2</v>
      </c>
      <c r="AE95" s="47">
        <f>(SUMPRODUCT(--(AE$9=Quarterly_kt!$B$9:FC$9),Quarterly_kt!$B95:FC95)/INDEX(Fuel_Properties!$B$31:$IV$42,MATCH("D_Petrol_Regular",Fuel_Properties!$B$31:$B$42,0),MATCH(YEAR(AE$9),Fuel_Properties!$B$31:$EI$31,0)))/158.987295</f>
        <v>7.7702165924399158E-2</v>
      </c>
      <c r="AF95" s="47">
        <f>(SUMPRODUCT(--(AF$9=Quarterly_kt!$B$9:FC$9),Quarterly_kt!$B95:FC95)/INDEX(Fuel_Properties!$B$31:$IV$42,MATCH("D_Petrol_Regular",Fuel_Properties!$B$31:$B$42,0),MATCH(YEAR(AF$9),Fuel_Properties!$B$31:$EI$31,0)))/158.987295</f>
        <v>6.1184411032510835E-2</v>
      </c>
      <c r="AG95" s="47">
        <f>(SUMPRODUCT(--(AG$9=Quarterly_kt!$B$9:FC$9),Quarterly_kt!$B95:FC95)/INDEX(Fuel_Properties!$B$31:$IV$42,MATCH("D_Petrol_Regular",Fuel_Properties!$B$31:$B$42,0),MATCH(YEAR(AG$9),Fuel_Properties!$B$31:$EI$31,0)))/158.987295</f>
        <v>0.13825029980390968</v>
      </c>
      <c r="AH95" s="47">
        <f>(SUMPRODUCT(--(AH$9=Quarterly_kt!$B$9:FC$9),Quarterly_kt!$B95:FC95)/INDEX(Fuel_Properties!$B$31:$IV$42,MATCH("D_Petrol_Regular",Fuel_Properties!$B$31:$B$42,0),MATCH(YEAR(AH$9),Fuel_Properties!$B$31:$EI$31,0)))/158.987295</f>
        <v>5.040163421299873E-2</v>
      </c>
      <c r="AI95" s="47">
        <f>(SUMPRODUCT(--(AI$9=Quarterly_kt!$B$9:FC$9),Quarterly_kt!$B95:FC95)/INDEX(Fuel_Properties!$B$31:$IV$42,MATCH("D_Petrol_Regular",Fuel_Properties!$B$31:$B$42,0),MATCH(YEAR(AI$9),Fuel_Properties!$B$31:$EI$31,0)))/158.987295</f>
        <v>7.0414671598702155E-2</v>
      </c>
      <c r="AJ95" s="47">
        <f>(SUMPRODUCT(--(AJ$9=Quarterly_kt!$B$9:FC$9),Quarterly_kt!$B95:FC95)/INDEX(Fuel_Properties!$B$31:$IV$42,MATCH("D_Petrol_Regular",Fuel_Properties!$B$31:$B$42,0),MATCH(YEAR(AJ$9),Fuel_Properties!$B$31:$EI$31,0)))/158.987295</f>
        <v>6.5612900017393075E-2</v>
      </c>
      <c r="AK95" s="47">
        <f>(SUMPRODUCT(--(AK$9=Quarterly_kt!$B$9:FC$9),Quarterly_kt!$B95:FC95)/INDEX(Fuel_Properties!$B$31:$IV$42,MATCH("D_Petrol_Regular",Fuel_Properties!$B$31:$B$42,0),MATCH(YEAR(AK$9),Fuel_Properties!$B$31:$EI$31,0)))/158.987295</f>
        <v>4.4369726802555706E-3</v>
      </c>
      <c r="AL95" s="47">
        <f>(SUMPRODUCT(--(AL$9=Quarterly_kt!$B$9:FC$9),Quarterly_kt!$B95:FC95)/INDEX(Fuel_Properties!$B$31:$IV$42,MATCH("D_Petrol_Regular",Fuel_Properties!$B$31:$B$42,0),MATCH(YEAR(AL$9),Fuel_Properties!$B$31:$EI$31,0)))/158.987295</f>
        <v>0.10266968140813175</v>
      </c>
      <c r="AM95" s="47">
        <f>(SUMPRODUCT(--(AM$9=Quarterly_kt!$B$9:FC$9),Quarterly_kt!$B95:FC95)/INDEX(Fuel_Properties!$B$31:$IV$42,MATCH("D_Petrol_Regular",Fuel_Properties!$B$31:$B$42,0),MATCH(YEAR(AM$9),Fuel_Properties!$B$31:$EI$31,0)))/158.987295</f>
        <v>9.0936730706805843E-2</v>
      </c>
      <c r="AN95" s="47">
        <f>(SUMPRODUCT(--(AN$9=Quarterly_kt!$B$9:FC$9),Quarterly_kt!$B95:FC95)/INDEX(Fuel_Properties!$B$31:$IV$42,MATCH("D_Petrol_Regular",Fuel_Properties!$B$31:$B$42,0),MATCH(YEAR(AN$9),Fuel_Properties!$B$31:$EI$31,0)))/158.987295</f>
        <v>0.10469728460235943</v>
      </c>
      <c r="AO95" s="47">
        <f>(SUMPRODUCT(--(AO$9=Quarterly_kt!$B$9:FC$9),Quarterly_kt!$B95:FC95)/INDEX(Fuel_Properties!$B$31:$IV$42,MATCH("D_Petrol_Regular",Fuel_Properties!$B$31:$B$42,0),MATCH(YEAR(AO$9),Fuel_Properties!$B$31:$EI$31,0)))/158.987295</f>
        <v>0.36379782499946334</v>
      </c>
      <c r="AP95" s="47">
        <f>(SUMPRODUCT(--(AP$9=Quarterly_kt!$B$9:FC$9),Quarterly_kt!$B95:FC95)/INDEX(Fuel_Properties!$B$31:$IV$42,MATCH("D_Petrol_Regular",Fuel_Properties!$B$31:$B$42,0),MATCH(YEAR(AP$9),Fuel_Properties!$B$31:$EI$31,0)))/158.987295</f>
        <v>0.38786606877362212</v>
      </c>
      <c r="AQ95" s="47">
        <f>(SUMPRODUCT(--(AQ$9=Quarterly_kt!$B$9:FC$9),Quarterly_kt!$B95:FC95)/INDEX(Fuel_Properties!$B$31:$IV$42,MATCH("D_Petrol_Regular",Fuel_Properties!$B$31:$B$42,0),MATCH(YEAR(AQ$9),Fuel_Properties!$B$31:$EI$31,0)))/158.987295</f>
        <v>9.4771361015554431E-2</v>
      </c>
      <c r="AR95" s="47">
        <f>(SUMPRODUCT(--(AR$9=Quarterly_kt!$B$9:FC$9),Quarterly_kt!$B95:FC95)/INDEX(Fuel_Properties!$B$31:$IV$42,MATCH("D_Petrol_Regular",Fuel_Properties!$B$31:$B$42,0),MATCH(YEAR(AR$9),Fuel_Properties!$B$31:$EI$31,0)))/158.987295</f>
        <v>0.38971551436500979</v>
      </c>
      <c r="AS95" s="47">
        <f>(SUMPRODUCT(--(AS$9=Quarterly_kt!$B$9:FC$9),Quarterly_kt!$B95:FC95)/INDEX(Fuel_Properties!$B$31:$IV$42,MATCH("D_Petrol_Regular",Fuel_Properties!$B$31:$B$42,0),MATCH(YEAR(AS$9),Fuel_Properties!$B$31:$EI$31,0)))/158.987295</f>
        <v>0.34963853742136292</v>
      </c>
      <c r="AT95" s="47">
        <f>(SUMPRODUCT(--(AT$9=Quarterly_kt!$B$9:FC$9),Quarterly_kt!$B95:FC95)/INDEX(Fuel_Properties!$B$31:$IV$42,MATCH("D_Petrol_Regular",Fuel_Properties!$B$31:$B$42,0),MATCH(YEAR(AT$9),Fuel_Properties!$B$31:$EI$31,0)))/158.987295</f>
        <v>0.24347357351941601</v>
      </c>
      <c r="AU95" s="47">
        <f>(SUMPRODUCT(--(AU$9=Quarterly_kt!$B$9:FC$9),Quarterly_kt!$B95:FC95)/INDEX(Fuel_Properties!$B$31:$IV$42,MATCH("D_Petrol_Regular",Fuel_Properties!$B$31:$B$42,0),MATCH(YEAR(AU$9),Fuel_Properties!$B$31:$EI$31,0)))/158.987295</f>
        <v>0.32238042418682916</v>
      </c>
      <c r="AV95" s="47">
        <f>(SUMPRODUCT(--(AV$9=Quarterly_kt!$B$9:FC$9),Quarterly_kt!$B95:FC95)/INDEX(Fuel_Properties!$B$31:$IV$42,MATCH("D_Petrol_Regular",Fuel_Properties!$B$31:$B$42,0),MATCH(YEAR(AV$9),Fuel_Properties!$B$31:$EI$31,0)))/158.987295</f>
        <v>4.6728194116343554E-2</v>
      </c>
      <c r="AW95" s="47">
        <f>(SUMPRODUCT(--(AW$9=Quarterly_kt!$B$9:FC$9),Quarterly_kt!$B95:FC95)/INDEX(Fuel_Properties!$B$31:$IV$42,MATCH("D_Petrol_Regular",Fuel_Properties!$B$31:$B$42,0),MATCH(YEAR(AW$9),Fuel_Properties!$B$31:$EI$31,0)))/158.987295</f>
        <v>6.0751742568470629E-2</v>
      </c>
      <c r="AX95" s="47">
        <f>(SUMPRODUCT(--(AX$9=Quarterly_kt!$B$9:FC$9),Quarterly_kt!$B95:FC95)/INDEX(Fuel_Properties!$B$31:$IV$42,MATCH("D_Petrol_Regular",Fuel_Properties!$B$31:$B$42,0),MATCH(YEAR(AX$9),Fuel_Properties!$B$31:$EI$31,0)))/158.987295</f>
        <v>0.2849164254181703</v>
      </c>
      <c r="AY95" s="47">
        <f>(SUMPRODUCT(--(AY$9=Quarterly_kt!$B$9:FC$9),Quarterly_kt!$B95:FC95)/INDEX(Fuel_Properties!$B$31:$IV$42,MATCH("D_Petrol_Regular",Fuel_Properties!$B$31:$B$42,0),MATCH(YEAR(AY$9),Fuel_Properties!$B$31:$EI$31,0)))/158.987295</f>
        <v>0.19651631962799238</v>
      </c>
      <c r="AZ95" s="47">
        <f>(SUMPRODUCT(--(AZ$9=Quarterly_kt!$B$9:FC$9),Quarterly_kt!$B95:FC95)/INDEX(Fuel_Properties!$B$31:$IV$42,MATCH("D_Petrol_Regular",Fuel_Properties!$B$31:$B$42,0),MATCH(YEAR(AZ$9),Fuel_Properties!$B$31:$EI$31,0)))/158.987295</f>
        <v>0.25590218724135566</v>
      </c>
      <c r="BA95" s="47">
        <f>(SUMPRODUCT(--(BA$9=Quarterly_kt!$B$9:FC$9),Quarterly_kt!$B95:FC95)/INDEX(Fuel_Properties!$B$31:$IV$42,MATCH("D_Petrol_Regular",Fuel_Properties!$B$31:$B$42,0),MATCH(YEAR(BA$9),Fuel_Properties!$B$31:$EI$31,0)))/158.987295</f>
        <v>0.22011796015661764</v>
      </c>
      <c r="BB95" s="47">
        <f>(SUMPRODUCT(--(BB$9=Quarterly_kt!$B$9:FC$9),Quarterly_kt!$B95:FC95)/INDEX(Fuel_Properties!$B$31:$IV$42,MATCH("D_Petrol_Regular",Fuel_Properties!$B$31:$B$42,0),MATCH(YEAR(BB$9),Fuel_Properties!$B$31:$EI$31,0)))/158.987295</f>
        <v>0.2709352954429099</v>
      </c>
      <c r="BC95" s="47">
        <f>(SUMPRODUCT(--(BC$9=Quarterly_kt!$B$9:FC$9),Quarterly_kt!$B95:FC95)/INDEX(Fuel_Properties!$B$31:$IV$42,MATCH("D_Petrol_Regular",Fuel_Properties!$B$31:$B$42,0),MATCH(YEAR(BC$9),Fuel_Properties!$B$31:$EI$31,0)))/158.987295</f>
        <v>0.1828999885537855</v>
      </c>
      <c r="BD95" s="47">
        <f>(SUMPRODUCT(--(BD$9=Quarterly_kt!$B$9:FC$9),Quarterly_kt!$B95:FC95)/INDEX(Fuel_Properties!$B$31:$IV$42,MATCH("D_Petrol_Regular",Fuel_Properties!$B$31:$B$42,0),MATCH(YEAR(BD$9),Fuel_Properties!$B$31:$EI$31,0)))/158.987295</f>
        <v>0.1297326696490787</v>
      </c>
      <c r="BE95" s="47">
        <f>(SUMPRODUCT(--(BE$9=Quarterly_kt!$B$9:FC$9),Quarterly_kt!$B95:FC95)/INDEX(Fuel_Properties!$B$31:$IV$42,MATCH("D_Petrol_Regular",Fuel_Properties!$B$31:$B$42,0),MATCH(YEAR(BE$9),Fuel_Properties!$B$31:$EI$31,0)))/158.987295</f>
        <v>0.15484440795415805</v>
      </c>
      <c r="BF95" s="47">
        <f>(SUMPRODUCT(--(BF$9=Quarterly_kt!$B$9:FC$9),Quarterly_kt!$B95:FC95)/INDEX(Fuel_Properties!$B$31:$IV$42,MATCH("D_Petrol_Regular",Fuel_Properties!$B$31:$B$42,0),MATCH(YEAR(BF$9),Fuel_Properties!$B$31:$EI$31,0)))/158.987295</f>
        <v>0.25205907323723376</v>
      </c>
      <c r="BG95" s="47">
        <f>(SUMPRODUCT(--(BG$9=Quarterly_kt!$B$9:FC$9),Quarterly_kt!$B95:FC95)/INDEX(Fuel_Properties!$B$31:$IV$42,MATCH("D_Petrol_Regular",Fuel_Properties!$B$31:$B$42,0),MATCH(YEAR(BG$9),Fuel_Properties!$B$31:$EI$31,0)))/158.987295</f>
        <v>0.31864759822256061</v>
      </c>
      <c r="BH95" s="47">
        <f>(SUMPRODUCT(--(BH$9=Quarterly_kt!$B$9:FC$9),Quarterly_kt!$B95:FC95)/INDEX(Fuel_Properties!$B$31:$IV$42,MATCH("D_Petrol_Regular",Fuel_Properties!$B$31:$B$42,0),MATCH(YEAR(BH$9),Fuel_Properties!$B$31:$EI$31,0)))/158.987295</f>
        <v>0.25505381770402191</v>
      </c>
      <c r="BI95" s="47">
        <f>(SUMPRODUCT(--(BI$9=Quarterly_kt!$B$9:FC$9),Quarterly_kt!$B95:FC95)/INDEX(Fuel_Properties!$B$31:$IV$42,MATCH("D_Petrol_Regular",Fuel_Properties!$B$31:$B$42,0),MATCH(YEAR(BI$9),Fuel_Properties!$B$31:$EI$31,0)))/158.987295</f>
        <v>0.32641017948916451</v>
      </c>
      <c r="BJ95" s="47">
        <f>(SUMPRODUCT(--(BJ$9=Quarterly_kt!$B$9:FC$9),Quarterly_kt!$B95:FC95)/INDEX(Fuel_Properties!$B$31:$IV$42,MATCH("D_Petrol_Regular",Fuel_Properties!$B$31:$B$42,0),MATCH(YEAR(BJ$9),Fuel_Properties!$B$31:$EI$31,0)))/158.987295</f>
        <v>0.43002155108373669</v>
      </c>
      <c r="BK95" s="47">
        <f>(SUMPRODUCT(--(BK$9=Quarterly_kt!$B$9:FC$9),Quarterly_kt!$B95:FC95)/INDEX(Fuel_Properties!$B$31:$IV$42,MATCH("D_Petrol_Regular",Fuel_Properties!$B$31:$B$42,0),MATCH(YEAR(BK$9),Fuel_Properties!$B$31:$EI$31,0)))/158.987295</f>
        <v>0.36200776527568912</v>
      </c>
      <c r="BL95" s="47">
        <f>(SUMPRODUCT(--(BL$9=Quarterly_kt!$B$9:FC$9),Quarterly_kt!$B95:FC95)/INDEX(Fuel_Properties!$B$31:$IV$42,MATCH("D_Petrol_Regular",Fuel_Properties!$B$31:$B$42,0),MATCH(YEAR(BL$9),Fuel_Properties!$B$31:$EI$31,0)))/158.987295</f>
        <v>0.55233098728114505</v>
      </c>
      <c r="BM95" s="47">
        <f>(SUMPRODUCT(--(BM$9=Quarterly_kt!$B$9:FC$9),Quarterly_kt!$B95:FC95)/INDEX(Fuel_Properties!$B$31:$IV$42,MATCH("D_Petrol_Regular",Fuel_Properties!$B$31:$B$42,0),MATCH(YEAR(BM$9),Fuel_Properties!$B$31:$EI$31,0)))/158.987295</f>
        <v>0.59493610544604658</v>
      </c>
      <c r="BN95" s="47">
        <f>(SUMPRODUCT(--(BN$9=Quarterly_kt!$B$9:FC$9),Quarterly_kt!$B95:FC95)/INDEX(Fuel_Properties!$B$31:$IV$42,MATCH("D_Petrol_Regular",Fuel_Properties!$B$31:$B$42,0),MATCH(YEAR(BN$9),Fuel_Properties!$B$31:$EI$31,0)))/158.987295</f>
        <v>0.59269999563080733</v>
      </c>
      <c r="BO95" s="47">
        <f>(SUMPRODUCT(--(BO$9=Quarterly_kt!$B$9:FC$9),Quarterly_kt!$B95:FC95)/INDEX(Fuel_Properties!$B$31:$IV$42,MATCH("D_Petrol_Regular",Fuel_Properties!$B$31:$B$42,0),MATCH(YEAR(BO$9),Fuel_Properties!$B$31:$EI$31,0)))/158.987295</f>
        <v>0.8573901031548713</v>
      </c>
      <c r="BP95" s="47">
        <f>(SUMPRODUCT(--(BP$9=Quarterly_kt!$B$9:FC$9),Quarterly_kt!$B95:FC95)/INDEX(Fuel_Properties!$B$31:$IV$42,MATCH("D_Petrol_Regular",Fuel_Properties!$B$31:$B$42,0),MATCH(YEAR(BP$9),Fuel_Properties!$B$31:$EI$31,0)))/158.987295</f>
        <v>0.96798888272113937</v>
      </c>
      <c r="BQ95" s="47">
        <f>(SUMPRODUCT(--(BQ$9=Quarterly_kt!$B$9:FC$9),Quarterly_kt!$B95:FC95)/INDEX(Fuel_Properties!$B$31:$IV$42,MATCH("D_Petrol_Regular",Fuel_Properties!$B$31:$B$42,0),MATCH(YEAR(BQ$9),Fuel_Properties!$B$31:$EI$31,0)))/158.987295</f>
        <v>0.86391312485664751</v>
      </c>
      <c r="BR95" s="47">
        <f>(SUMPRODUCT(--(BR$9=Quarterly_kt!$B$9:FC$9),Quarterly_kt!$B95:FC95)/INDEX(Fuel_Properties!$B$31:$IV$42,MATCH("D_Petrol_Regular",Fuel_Properties!$B$31:$B$42,0),MATCH(YEAR(BR$9),Fuel_Properties!$B$31:$EI$31,0)))/158.987295</f>
        <v>0.95892207622785552</v>
      </c>
      <c r="BS95" s="47">
        <f>(SUMPRODUCT(--(BS$9=Quarterly_kt!$B$9:FC$9),Quarterly_kt!$B95:FC95)/INDEX(Fuel_Properties!$B$31:$IV$42,MATCH("D_Petrol_Regular",Fuel_Properties!$B$31:$B$42,0),MATCH(YEAR(BS$9),Fuel_Properties!$B$31:$EI$31,0)))/158.987295</f>
        <v>1.0853092460225615</v>
      </c>
      <c r="BT95" s="47">
        <f>(SUMPRODUCT(--(BT$9=Quarterly_kt!$B$9:FC$9),Quarterly_kt!$B95:FC95)/INDEX(Fuel_Properties!$B$31:$IV$42,MATCH("D_Petrol_Regular",Fuel_Properties!$B$31:$B$42,0),MATCH(YEAR(BT$9),Fuel_Properties!$B$31:$EI$31,0)))/158.987295</f>
        <v>0.9896688363798507</v>
      </c>
      <c r="BU95" s="47">
        <f>(SUMPRODUCT(--(BU$9=Quarterly_kt!$B$9:FC$9),Quarterly_kt!$B95:FC95)/INDEX(Fuel_Properties!$B$31:$IV$42,MATCH("D_Petrol_Regular",Fuel_Properties!$B$31:$B$42,0),MATCH(YEAR(BU$9),Fuel_Properties!$B$31:$EI$31,0)))/158.987295</f>
        <v>1.0320034423495756</v>
      </c>
      <c r="BV95" s="47">
        <f>(SUMPRODUCT(--(BV$9=Quarterly_kt!$B$9:FC$9),Quarterly_kt!$B95:FC95)/INDEX(Fuel_Properties!$B$31:$IV$42,MATCH("D_Petrol_Regular",Fuel_Properties!$B$31:$B$42,0),MATCH(YEAR(BV$9),Fuel_Properties!$B$31:$EI$31,0)))/158.987295</f>
        <v>1.0884502139551913</v>
      </c>
      <c r="BW95" s="47">
        <f>(SUMPRODUCT(--(BW$9=Quarterly_kt!$B$9:FC$9),Quarterly_kt!$B95:FC95)/INDEX(Fuel_Properties!$B$31:$IV$42,MATCH("D_Petrol_Regular",Fuel_Properties!$B$31:$B$42,0),MATCH(YEAR(BW$9),Fuel_Properties!$B$31:$EI$31,0)))/158.987295</f>
        <v>1.0181450700815642</v>
      </c>
      <c r="BX95" s="47">
        <f>(SUMPRODUCT(--(BX$9=Quarterly_kt!$B$9:FC$9),Quarterly_kt!$B95:FC95)/INDEX(Fuel_Properties!$B$31:$IV$42,MATCH("D_Petrol_Regular",Fuel_Properties!$B$31:$B$42,0),MATCH(YEAR(BX$9),Fuel_Properties!$B$31:$EI$31,0)))/158.987295</f>
        <v>1.0460470508642181</v>
      </c>
      <c r="BY95" s="47">
        <f>(SUMPRODUCT(--(BY$9=Quarterly_kt!$B$9:FC$9),Quarterly_kt!$B95:FC95)/INDEX(Fuel_Properties!$B$31:$IV$42,MATCH("D_Petrol_Regular",Fuel_Properties!$B$31:$B$42,0),MATCH(YEAR(BY$9),Fuel_Properties!$B$31:$EI$31,0)))/158.987295</f>
        <v>1.1705780864637185</v>
      </c>
      <c r="BZ95" s="47">
        <f>(SUMPRODUCT(--(BZ$9=Quarterly_kt!$B$9:FC$9),Quarterly_kt!$B95:FC95)/INDEX(Fuel_Properties!$B$31:$IV$42,MATCH("D_Petrol_Regular",Fuel_Properties!$B$31:$B$42,0),MATCH(YEAR(BZ$9),Fuel_Properties!$B$31:$EI$31,0)))/158.987295</f>
        <v>1.0172611035090198</v>
      </c>
      <c r="CA95" s="47">
        <f>(SUMPRODUCT(--(CA$9=Quarterly_kt!$B$9:FC$9),Quarterly_kt!$B95:FC95)/INDEX(Fuel_Properties!$B$31:$IV$42,MATCH("D_Petrol_Regular",Fuel_Properties!$B$31:$B$42,0),MATCH(YEAR(CA$9),Fuel_Properties!$B$31:$EI$31,0)))/158.987295</f>
        <v>1.2718366117488216</v>
      </c>
      <c r="CB95" s="47">
        <f>(SUMPRODUCT(--(CB$9=Quarterly_kt!$B$9:FC$9),Quarterly_kt!$B95:FC95)/INDEX(Fuel_Properties!$B$31:$IV$42,MATCH("D_Petrol_Regular",Fuel_Properties!$B$31:$B$42,0),MATCH(YEAR(CB$9),Fuel_Properties!$B$31:$EI$31,0)))/158.987295</f>
        <v>1.2517176638509278</v>
      </c>
      <c r="CC95" s="47">
        <f>(SUMPRODUCT(--(CC$9=Quarterly_kt!$B$9:FC$9),Quarterly_kt!$B95:FC95)/INDEX(Fuel_Properties!$B$31:$IV$42,MATCH("D_Petrol_Regular",Fuel_Properties!$B$31:$B$42,0),MATCH(YEAR(CC$9),Fuel_Properties!$B$31:$EI$31,0)))/158.987295</f>
        <v>1.1303555286093507</v>
      </c>
      <c r="CD95" s="47">
        <f>(SUMPRODUCT(--(CD$9=Quarterly_kt!$B$9:FC$9),Quarterly_kt!$B95:FC95)/INDEX(Fuel_Properties!$B$31:$IV$42,MATCH("D_Petrol_Regular",Fuel_Properties!$B$31:$B$42,0),MATCH(YEAR(CD$9),Fuel_Properties!$B$31:$EI$31,0)))/158.987295</f>
        <v>1.2558191664067997</v>
      </c>
      <c r="CE95" s="47">
        <f>(SUMPRODUCT(--(CE$9=Quarterly_kt!$B$9:FC$9),Quarterly_kt!$B95:FC95)/INDEX(Fuel_Properties!$B$31:$IV$42,MATCH("D_Petrol_Regular",Fuel_Properties!$B$31:$B$42,0),MATCH(YEAR(CE$9),Fuel_Properties!$B$31:$EI$31,0)))/158.987295</f>
        <v>1.2910325489172103</v>
      </c>
      <c r="CF95" s="47">
        <f>(SUMPRODUCT(--(CF$9=Quarterly_kt!$B$9:FC$9),Quarterly_kt!$B95:FC95)/INDEX(Fuel_Properties!$B$31:$IV$42,MATCH("D_Petrol_Regular",Fuel_Properties!$B$31:$B$42,0),MATCH(YEAR(CF$9),Fuel_Properties!$B$31:$EI$31,0)))/158.987295</f>
        <v>1.4084076540322645</v>
      </c>
      <c r="CG95" s="47">
        <f>(SUMPRODUCT(--(CG$9=Quarterly_kt!$B$9:FC$9),Quarterly_kt!$B95:FC95)/INDEX(Fuel_Properties!$B$31:$IV$42,MATCH("D_Petrol_Regular",Fuel_Properties!$B$31:$B$42,0),MATCH(YEAR(CG$9),Fuel_Properties!$B$31:$EI$31,0)))/158.987295</f>
        <v>1.5785517743592703</v>
      </c>
      <c r="CH95" s="47">
        <f>(SUMPRODUCT(--(CH$9=Quarterly_kt!$B$9:FC$9),Quarterly_kt!$B95:FC95)/INDEX(Fuel_Properties!$B$31:$IV$42,MATCH("D_Petrol_Regular",Fuel_Properties!$B$31:$B$42,0),MATCH(YEAR(CH$9),Fuel_Properties!$B$31:$EI$31,0)))/158.987295</f>
        <v>1.5357874708246404</v>
      </c>
      <c r="CI95" s="47">
        <f>(SUMPRODUCT(--(CI$9=Quarterly_kt!$B$9:FC$9),Quarterly_kt!$B95:FC95)/INDEX(Fuel_Properties!$B$31:$IV$42,MATCH("D_Petrol_Regular",Fuel_Properties!$B$31:$B$42,0),MATCH(YEAR(CI$9),Fuel_Properties!$B$31:$EI$31,0)))/158.987295</f>
        <v>1.8936965967609627</v>
      </c>
      <c r="CJ95" s="47">
        <f>(SUMPRODUCT(--(CJ$9=Quarterly_kt!$B$9:FC$9),Quarterly_kt!$B95:FC95)/INDEX(Fuel_Properties!$B$31:$IV$42,MATCH("D_Petrol_Regular",Fuel_Properties!$B$31:$B$42,0),MATCH(YEAR(CJ$9),Fuel_Properties!$B$31:$EI$31,0)))/158.987295</f>
        <v>1.9457720803006384</v>
      </c>
      <c r="CK95" s="47">
        <f>(SUMPRODUCT(--(CK$9=Quarterly_kt!$B$9:FC$9),Quarterly_kt!$B95:FC95)/INDEX(Fuel_Properties!$B$31:$IV$42,MATCH("D_Petrol_Regular",Fuel_Properties!$B$31:$B$42,0),MATCH(YEAR(CK$9),Fuel_Properties!$B$31:$EI$31,0)))/158.987295</f>
        <v>1.6268449297576522</v>
      </c>
      <c r="CL95" s="47">
        <f>(SUMPRODUCT(--(CL$9=Quarterly_kt!$B$9:FC$9),Quarterly_kt!$B95:FC95)/INDEX(Fuel_Properties!$B$31:$IV$42,MATCH("D_Petrol_Regular",Fuel_Properties!$B$31:$B$42,0),MATCH(YEAR(CL$9),Fuel_Properties!$B$31:$EI$31,0)))/158.987295</f>
        <v>1.4929536800982266</v>
      </c>
      <c r="CM95" s="47">
        <f>(SUMPRODUCT(--(CM$9=Quarterly_kt!$B$9:FC$9),Quarterly_kt!$B95:FC95)/INDEX(Fuel_Properties!$B$31:$IV$42,MATCH("D_Petrol_Regular",Fuel_Properties!$B$31:$B$42,0),MATCH(YEAR(CM$9),Fuel_Properties!$B$31:$EI$31,0)))/158.987295</f>
        <v>2.0489849956734507</v>
      </c>
      <c r="CN95" s="47">
        <f>(SUMPRODUCT(--(CN$9=Quarterly_kt!$B$9:FC$9),Quarterly_kt!$B95:FC95)/INDEX(Fuel_Properties!$B$31:$IV$42,MATCH("D_Petrol_Regular",Fuel_Properties!$B$31:$B$42,0),MATCH(YEAR(CN$9),Fuel_Properties!$B$31:$EI$31,0)))/158.987295</f>
        <v>1.6967166557974771</v>
      </c>
      <c r="CO95" s="47">
        <f>(SUMPRODUCT(--(CO$9=Quarterly_kt!$B$9:FC$9),Quarterly_kt!$B95:FC95)/INDEX(Fuel_Properties!$B$31:$IV$42,MATCH("D_Petrol_Regular",Fuel_Properties!$B$31:$B$42,0),MATCH(YEAR(CO$9),Fuel_Properties!$B$31:$EI$31,0)))/158.987295</f>
        <v>1.7617938614009725</v>
      </c>
      <c r="CP95" s="47">
        <f>(SUMPRODUCT(--(CP$9=Quarterly_kt!$B$9:FC$9),Quarterly_kt!$B95:FC95)/INDEX(Fuel_Properties!$B$31:$IV$42,MATCH("D_Petrol_Regular",Fuel_Properties!$B$31:$B$42,0),MATCH(YEAR(CP$9),Fuel_Properties!$B$31:$EI$31,0)))/158.987295</f>
        <v>1.960278517694106</v>
      </c>
      <c r="CQ95" s="47">
        <f>(SUMPRODUCT(--(CQ$9=Quarterly_kt!$B$9:FC$9),Quarterly_kt!$B95:FC95)/INDEX(Fuel_Properties!$B$31:$IV$42,MATCH("D_Petrol_Regular",Fuel_Properties!$B$31:$B$42,0),MATCH(YEAR(CQ$9),Fuel_Properties!$B$31:$EI$31,0)))/158.987295</f>
        <v>2.4860932943876906</v>
      </c>
      <c r="CR95" s="47">
        <f>(SUMPRODUCT(--(CR$9=Quarterly_kt!$B$9:FC$9),Quarterly_kt!$B95:FC95)/INDEX(Fuel_Properties!$B$31:$IV$42,MATCH("D_Petrol_Regular",Fuel_Properties!$B$31:$B$42,0),MATCH(YEAR(CR$9),Fuel_Properties!$B$31:$EI$31,0)))/158.987295</f>
        <v>2.7273339733107136</v>
      </c>
      <c r="CS95" s="47">
        <f>(SUMPRODUCT(--(CS$9=Quarterly_kt!$B$9:FC$9),Quarterly_kt!$B95:FC95)/INDEX(Fuel_Properties!$B$31:$IV$42,MATCH("D_Petrol_Regular",Fuel_Properties!$B$31:$B$42,0),MATCH(YEAR(CS$9),Fuel_Properties!$B$31:$EI$31,0)))/158.987295</f>
        <v>2.5731539944157049</v>
      </c>
      <c r="CT95" s="47">
        <f>(SUMPRODUCT(--(CT$9=Quarterly_kt!$B$9:FC$9),Quarterly_kt!$B95:FC95)/INDEX(Fuel_Properties!$B$31:$IV$42,MATCH("D_Petrol_Regular",Fuel_Properties!$B$31:$B$42,0),MATCH(YEAR(CT$9),Fuel_Properties!$B$31:$EI$31,0)))/158.987295</f>
        <v>2.0027556074786732</v>
      </c>
      <c r="CU95" s="47">
        <f>(SUMPRODUCT(--(CU$9=Quarterly_kt!$B$9:FC$9),Quarterly_kt!$B95:FC95)/INDEX(Fuel_Properties!$B$31:$IV$42,MATCH("D_Petrol_Regular",Fuel_Properties!$B$31:$B$42,0),MATCH(YEAR(CU$9),Fuel_Properties!$B$31:$EI$31,0)))/158.987295</f>
        <v>2.5729048689241689</v>
      </c>
      <c r="CV95" s="47">
        <f>(SUMPRODUCT(--(CV$9=Quarterly_kt!$B$9:FC$9),Quarterly_kt!$B95:FC95)/INDEX(Fuel_Properties!$B$31:$IV$42,MATCH("D_Petrol_Regular",Fuel_Properties!$B$31:$B$42,0),MATCH(YEAR(CV$9),Fuel_Properties!$B$31:$EI$31,0)))/158.987295</f>
        <v>2.4850592583399007</v>
      </c>
      <c r="CW95" s="47">
        <f>(SUMPRODUCT(--(CW$9=Quarterly_kt!$B$9:FC$9),Quarterly_kt!$B95:FC95)/INDEX(Fuel_Properties!$B$31:$IV$42,MATCH("D_Petrol_Regular",Fuel_Properties!$B$31:$B$42,0),MATCH(YEAR(CW$9),Fuel_Properties!$B$31:$EI$31,0)))/158.987295</f>
        <v>2.5852681360142489</v>
      </c>
      <c r="CX95" s="47">
        <f>(SUMPRODUCT(--(CX$9=Quarterly_kt!$B$9:FC$9),Quarterly_kt!$B95:FC95)/INDEX(Fuel_Properties!$B$31:$IV$42,MATCH("D_Petrol_Regular",Fuel_Properties!$B$31:$B$42,0),MATCH(YEAR(CX$9),Fuel_Properties!$B$31:$EI$31,0)))/158.987295</f>
        <v>1.7871189598436144</v>
      </c>
      <c r="CY95" s="47">
        <f>(SUMPRODUCT(--(CY$9=Quarterly_kt!$B$9:FC$9),Quarterly_kt!$B95:FC95)/INDEX(Fuel_Properties!$B$31:$IV$42,MATCH("D_Petrol_Regular",Fuel_Properties!$B$31:$B$42,0),MATCH(YEAR(CY$9),Fuel_Properties!$B$31:$EI$31,0)))/158.987295</f>
        <v>1.8819247040543832</v>
      </c>
      <c r="CZ95" s="47">
        <f>(SUMPRODUCT(--(CZ$9=Quarterly_kt!$B$9:FC$9),Quarterly_kt!$B95:FC95)/INDEX(Fuel_Properties!$B$31:$IV$42,MATCH("D_Petrol_Regular",Fuel_Properties!$B$31:$B$42,0),MATCH(YEAR(CZ$9),Fuel_Properties!$B$31:$EI$31,0)))/158.987295</f>
        <v>2.5288520346734802</v>
      </c>
      <c r="DA95" s="47">
        <f>(SUMPRODUCT(--(DA$9=Quarterly_kt!$B$9:FC$9),Quarterly_kt!$B95:FC95)/INDEX(Fuel_Properties!$B$31:$IV$42,MATCH("D_Petrol_Regular",Fuel_Properties!$B$31:$B$42,0),MATCH(YEAR(DA$9),Fuel_Properties!$B$31:$EI$31,0)))/158.987295</f>
        <v>2.2164294374711822</v>
      </c>
      <c r="DB95" s="47">
        <f>(SUMPRODUCT(--(DB$9=Quarterly_kt!$B$9:FC$9),Quarterly_kt!$B95:FC95)/INDEX(Fuel_Properties!$B$31:$IV$42,MATCH("D_Petrol_Regular",Fuel_Properties!$B$31:$B$42,0),MATCH(YEAR(DB$9),Fuel_Properties!$B$31:$EI$31,0)))/158.987295</f>
        <v>2.0409148228458278</v>
      </c>
      <c r="DC95" s="47">
        <f>(SUMPRODUCT(--(DC$9=Quarterly_kt!$B$9:FC$9),Quarterly_kt!$B95:FC95)/INDEX(Fuel_Properties!$B$31:$IV$42,MATCH("D_Petrol_Regular",Fuel_Properties!$B$31:$B$42,0),MATCH(YEAR(DC$9),Fuel_Properties!$B$31:$EI$31,0)))/158.987295</f>
        <v>2.3877527647695476</v>
      </c>
      <c r="DD95" s="47">
        <f>(SUMPRODUCT(--(DD$9=Quarterly_kt!$B$9:FC$9),Quarterly_kt!$B95:FC95)/INDEX(Fuel_Properties!$B$31:$IV$42,MATCH("D_Petrol_Regular",Fuel_Properties!$B$31:$B$42,0),MATCH(YEAR(DD$9),Fuel_Properties!$B$31:$EI$31,0)))/158.987295</f>
        <v>2.4449229178182894</v>
      </c>
      <c r="DE95" s="47">
        <f>(SUMPRODUCT(--(DE$9=Quarterly_kt!$B$9:FC$9),Quarterly_kt!$B95:FC95)/INDEX(Fuel_Properties!$B$31:$IV$42,MATCH("D_Petrol_Regular",Fuel_Properties!$B$31:$B$42,0),MATCH(YEAR(DE$9),Fuel_Properties!$B$31:$EI$31,0)))/158.987295</f>
        <v>2.2276678160910377</v>
      </c>
      <c r="DF95" s="47">
        <f>(SUMPRODUCT(--(DF$9=Quarterly_kt!$B$9:FC$9),Quarterly_kt!$B95:FC95)/INDEX(Fuel_Properties!$B$31:$IV$42,MATCH("D_Petrol_Regular",Fuel_Properties!$B$31:$B$42,0),MATCH(YEAR(DF$9),Fuel_Properties!$B$31:$EI$31,0)))/158.987295</f>
        <v>2.6009598135816607</v>
      </c>
      <c r="DG95" s="47">
        <f>(SUMPRODUCT(--(DG$9=Quarterly_kt!$B$9:FC$9),Quarterly_kt!$B95:FC95)/INDEX(Fuel_Properties!$B$31:$IV$42,MATCH("D_Petrol_Regular",Fuel_Properties!$B$31:$B$42,0),MATCH(YEAR(DG$9),Fuel_Properties!$B$31:$EI$31,0)))/158.987295</f>
        <v>2.0859503361725902</v>
      </c>
      <c r="DH95" s="47">
        <f>(SUMPRODUCT(--(DH$9=Quarterly_kt!$B$9:FC$9),Quarterly_kt!$B95:FC95)/INDEX(Fuel_Properties!$B$31:$IV$42,MATCH("D_Petrol_Regular",Fuel_Properties!$B$31:$B$42,0),MATCH(YEAR(DH$9),Fuel_Properties!$B$31:$EI$31,0)))/158.987295</f>
        <v>2.5296066311437935</v>
      </c>
      <c r="DI95" s="47">
        <f>(SUMPRODUCT(--(DI$9=Quarterly_kt!$B$9:FC$9),Quarterly_kt!$B95:FC95)/INDEX(Fuel_Properties!$B$31:$IV$42,MATCH("D_Petrol_Regular",Fuel_Properties!$B$31:$B$42,0),MATCH(YEAR(DI$9),Fuel_Properties!$B$31:$EI$31,0)))/158.987295</f>
        <v>2.459535395929028</v>
      </c>
      <c r="DJ95" s="47">
        <f>(SUMPRODUCT(--(DJ$9=Quarterly_kt!$B$9:FC$9),Quarterly_kt!$B95:FC95)/INDEX(Fuel_Properties!$B$31:$IV$42,MATCH("D_Petrol_Regular",Fuel_Properties!$B$31:$B$42,0),MATCH(YEAR(DJ$9),Fuel_Properties!$B$31:$EI$31,0)))/158.987295</f>
        <v>2.3207347392908115</v>
      </c>
      <c r="DK95" s="47">
        <f>(SUMPRODUCT(--(DK$9=Quarterly_kt!$B$9:FC$9),Quarterly_kt!$B95:FC95)/INDEX(Fuel_Properties!$B$31:$IV$42,MATCH("D_Petrol_Regular",Fuel_Properties!$B$31:$B$42,0),MATCH(YEAR(DK$9),Fuel_Properties!$B$31:$EI$31,0)))/158.987295</f>
        <v>2.377136851847423</v>
      </c>
      <c r="DL95" s="47">
        <f>(SUMPRODUCT(--(DL$9=Quarterly_kt!$B$9:FC$9),Quarterly_kt!$B95:FC95)/INDEX(Fuel_Properties!$B$31:$IV$42,MATCH("D_Petrol_Regular",Fuel_Properties!$B$31:$B$42,0),MATCH(YEAR(DL$9),Fuel_Properties!$B$31:$EI$31,0)))/158.987295</f>
        <v>2.6285335252604014</v>
      </c>
      <c r="DM95" s="47">
        <f>(SUMPRODUCT(--(DM$9=Quarterly_kt!$B$9:FC$9),Quarterly_kt!$B95:FC95)/INDEX(Fuel_Properties!$B$31:$IV$42,MATCH("D_Petrol_Regular",Fuel_Properties!$B$31:$B$42,0),MATCH(YEAR(DM$9),Fuel_Properties!$B$31:$EI$31,0)))/158.987295</f>
        <v>2.3811325718965639</v>
      </c>
      <c r="DN95" s="47">
        <f>(SUMPRODUCT(--(DN$9=Quarterly_kt!$B$9:FC$9),Quarterly_kt!$B95:FC95)/INDEX(Fuel_Properties!$B$31:$IV$42,MATCH("D_Petrol_Regular",Fuel_Properties!$B$31:$B$42,0),MATCH(YEAR(DN$9),Fuel_Properties!$B$31:$EI$31,0)))/158.987295</f>
        <v>2.4022752768725355</v>
      </c>
      <c r="DO95" s="47">
        <f>(SUMPRODUCT(--(DO$9=Quarterly_kt!$B$9:FC$9),Quarterly_kt!$B95:FC95)/INDEX(Fuel_Properties!$B$31:$IV$42,MATCH("D_Petrol_Regular",Fuel_Properties!$B$31:$B$42,0),MATCH(YEAR(DO$9),Fuel_Properties!$B$31:$EI$31,0)))/158.987295</f>
        <v>2.5404814281982411</v>
      </c>
      <c r="DP95" s="47">
        <f>(SUMPRODUCT(--(DP$9=Quarterly_kt!$B$9:FC$9),Quarterly_kt!$B95:FC95)/INDEX(Fuel_Properties!$B$31:$IV$42,MATCH("D_Petrol_Regular",Fuel_Properties!$B$31:$B$42,0),MATCH(YEAR(DP$9),Fuel_Properties!$B$31:$EI$31,0)))/158.987295</f>
        <v>2.6923354688748331</v>
      </c>
      <c r="DQ95" s="47">
        <f>(SUMPRODUCT(--(DQ$9=Quarterly_kt!$B$9:FC$9),Quarterly_kt!$B95:FC95)/INDEX(Fuel_Properties!$B$31:$IV$42,MATCH("D_Petrol_Regular",Fuel_Properties!$B$31:$B$42,0),MATCH(YEAR(DQ$9),Fuel_Properties!$B$31:$EI$31,0)))/158.987295</f>
        <v>2.5880703590832179</v>
      </c>
      <c r="DR95" s="47">
        <f>(SUMPRODUCT(--(DR$9=Quarterly_kt!$B$9:FC$9),Quarterly_kt!$B95:FC95)/INDEX(Fuel_Properties!$B$31:$IV$42,MATCH("D_Petrol_Regular",Fuel_Properties!$B$31:$B$42,0),MATCH(YEAR(DR$9),Fuel_Properties!$B$31:$EI$31,0)))/158.987295</f>
        <v>2.7476929905604894</v>
      </c>
      <c r="DS95" s="47">
        <f>(SUMPRODUCT(--(DS$9=Quarterly_kt!$B$9:FC$9),Quarterly_kt!$B95:FC95)/INDEX(Fuel_Properties!$B$31:$IV$42,MATCH("D_Petrol_Regular",Fuel_Properties!$B$31:$B$42,0),MATCH(YEAR(DS$9),Fuel_Properties!$B$31:$EI$31,0)))/158.987295</f>
        <v>2.3387454159639898</v>
      </c>
      <c r="DT95" s="47">
        <f>(SUMPRODUCT(--(DT$9=Quarterly_kt!$B$9:FC$9),Quarterly_kt!$B95:FC95)/INDEX(Fuel_Properties!$B$31:$IV$42,MATCH("D_Petrol_Regular",Fuel_Properties!$B$31:$B$42,0),MATCH(YEAR(DT$9),Fuel_Properties!$B$31:$EI$31,0)))/158.987295</f>
        <v>2.9691524452793332</v>
      </c>
      <c r="DU95" s="47">
        <f>(SUMPRODUCT(--(DU$9=Quarterly_kt!$B$9:FC$9),Quarterly_kt!$B95:FC95)/INDEX(Fuel_Properties!$B$31:$IV$42,MATCH("D_Petrol_Regular",Fuel_Properties!$B$31:$B$42,0),MATCH(YEAR(DU$9),Fuel_Properties!$B$31:$EI$31,0)))/158.987295</f>
        <v>2.8942931506442946</v>
      </c>
      <c r="DV95" s="47">
        <f>(SUMPRODUCT(--(DV$9=Quarterly_kt!$B$9:FC$9),Quarterly_kt!$B95:FC95)/INDEX(Fuel_Properties!$B$31:$IV$42,MATCH("D_Petrol_Regular",Fuel_Properties!$B$31:$B$42,0),MATCH(YEAR(DV$9),Fuel_Properties!$B$31:$EI$31,0)))/158.987295</f>
        <v>2.5835816784001429</v>
      </c>
      <c r="DW95" s="47">
        <f>(SUMPRODUCT(--(DW$9=Quarterly_kt!$B$9:FC$9),Quarterly_kt!$B95:FC95)/INDEX(Fuel_Properties!$B$31:$IV$42,MATCH("D_Petrol_Regular",Fuel_Properties!$B$31:$B$42,0),MATCH(YEAR(DW$9),Fuel_Properties!$B$31:$EI$31,0)))/158.987295</f>
        <v>2.8663381730553872</v>
      </c>
      <c r="DX95" s="47">
        <f>(SUMPRODUCT(--(DX$9=Quarterly_kt!$B$9:FC$9),Quarterly_kt!$B95:FC95)/INDEX(Fuel_Properties!$B$31:$IV$42,MATCH("D_Petrol_Regular",Fuel_Properties!$B$31:$B$42,0),MATCH(YEAR(DX$9),Fuel_Properties!$B$31:$EI$31,0)))/158.987295</f>
        <v>2.8504991868179381</v>
      </c>
      <c r="DY95" s="47">
        <f>(SUMPRODUCT(--(DY$9=Quarterly_kt!$B$9:FC$9),Quarterly_kt!$B95:FC95)/INDEX(Fuel_Properties!$B$31:$IV$42,MATCH("D_Petrol_Regular",Fuel_Properties!$B$31:$B$42,0),MATCH(YEAR(DY$9),Fuel_Properties!$B$31:$EI$31,0)))/158.987295</f>
        <v>3.2764183639455817</v>
      </c>
      <c r="DZ95" s="47">
        <f>(SUMPRODUCT(--(DZ$9=Quarterly_kt!$B$9:FC$9),Quarterly_kt!$B95:FC95)/INDEX(Fuel_Properties!$B$31:$IV$42,MATCH("D_Petrol_Regular",Fuel_Properties!$B$31:$B$42,0),MATCH(YEAR(DZ$9),Fuel_Properties!$B$31:$EI$31,0)))/158.987295</f>
        <v>2.5503663924945559</v>
      </c>
      <c r="EA95" s="47">
        <f>(SUMPRODUCT(--(EA$9=Quarterly_kt!$B$9:FC$9),Quarterly_kt!$B95:FC95)/INDEX(Fuel_Properties!$B$31:$IV$42,MATCH("D_Petrol_Regular",Fuel_Properties!$B$31:$B$42,0),MATCH(YEAR(EA$9),Fuel_Properties!$B$31:$EI$31,0)))/158.987295</f>
        <v>2.4082478595941064</v>
      </c>
      <c r="EB95" s="47">
        <f>(SUMPRODUCT(--(EB$9=Quarterly_kt!$B$9:FC$9),Quarterly_kt!$B95:FC95)/INDEX(Fuel_Properties!$B$31:$IV$42,MATCH("D_Petrol_Regular",Fuel_Properties!$B$31:$B$42,0),MATCH(YEAR(EB$9),Fuel_Properties!$B$31:$EI$31,0)))/158.987295</f>
        <v>2.8364624929809876</v>
      </c>
      <c r="EC95" s="47">
        <f>(SUMPRODUCT(--(EC$9=Quarterly_kt!$B$9:FC$9),Quarterly_kt!$B95:FC95)/INDEX(Fuel_Properties!$B$31:$IV$42,MATCH("D_Petrol_Regular",Fuel_Properties!$B$31:$B$42,0),MATCH(YEAR(EC$9),Fuel_Properties!$B$31:$EI$31,0)))/158.987295</f>
        <v>2.6284967817440918</v>
      </c>
      <c r="ED95" s="47">
        <f>(SUMPRODUCT(--(ED$9=Quarterly_kt!$B$9:FC$9),Quarterly_kt!$B95:FC95)/INDEX(Fuel_Properties!$B$31:$IV$42,MATCH("D_Petrol_Regular",Fuel_Properties!$B$31:$B$42,0),MATCH(YEAR(ED$9),Fuel_Properties!$B$31:$EI$31,0)))/158.987295</f>
        <v>2.4017936407673997</v>
      </c>
      <c r="EE95" s="47">
        <f>(SUMPRODUCT(--(EE$9=Quarterly_kt!$B$9:FC$9),Quarterly_kt!$B95:FC95)/INDEX(Fuel_Properties!$B$31:$IV$42,MATCH("D_Petrol_Regular",Fuel_Properties!$B$31:$B$42,0),MATCH(YEAR(EE$9),Fuel_Properties!$B$31:$EI$31,0)))/158.987295</f>
        <v>2.5983057286071558</v>
      </c>
      <c r="EF95" s="47">
        <f>(SUMPRODUCT(--(EF$9=Quarterly_kt!$B$9:FC$9),Quarterly_kt!$B95:FC95)/INDEX(Fuel_Properties!$B$31:$IV$42,MATCH("D_Petrol_Regular",Fuel_Properties!$B$31:$B$42,0),MATCH(YEAR(EF$9),Fuel_Properties!$B$31:$EI$31,0)))/158.987295</f>
        <v>2.4693648471774559</v>
      </c>
      <c r="EG95" s="47">
        <f>(SUMPRODUCT(--(EG$9=Quarterly_kt!$B$9:FC$9),Quarterly_kt!$B95:FC95)/INDEX(Fuel_Properties!$B$31:$IV$42,MATCH("D_Petrol_Regular",Fuel_Properties!$B$31:$B$42,0),MATCH(YEAR(EG$9),Fuel_Properties!$B$31:$EI$31,0)))/158.987295</f>
        <v>2.4443548356522857</v>
      </c>
      <c r="EH95" s="47">
        <f>(SUMPRODUCT(--(EH$9=Quarterly_kt!$B$9:FC$9),Quarterly_kt!$B95:FC95)/INDEX(Fuel_Properties!$B$31:$IV$42,MATCH("D_Petrol_Regular",Fuel_Properties!$B$31:$B$42,0),MATCH(YEAR(EH$9),Fuel_Properties!$B$31:$EI$31,0)))/158.987295</f>
        <v>2.6212635212044497</v>
      </c>
      <c r="EI95" s="47">
        <f>(SUMPRODUCT(--(EI$9=Quarterly_kt!$B$9:FC$9),Quarterly_kt!$B95:FC95)/INDEX(Fuel_Properties!$B$31:$IV$42,MATCH("D_Petrol_Regular",Fuel_Properties!$B$31:$B$42,0),MATCH(YEAR(EI$9),Fuel_Properties!$B$31:$EI$31,0)))/158.987295</f>
        <v>2.6074790659404425</v>
      </c>
      <c r="EJ95" s="47">
        <f>(SUMPRODUCT(--(EJ$9=Quarterly_kt!$B$9:FC$9),Quarterly_kt!$B95:FC95)/INDEX(Fuel_Properties!$B$31:$IV$42,MATCH("D_Petrol_Regular",Fuel_Properties!$B$31:$B$42,0),MATCH(YEAR(EJ$9),Fuel_Properties!$B$31:$EI$31,0)))/158.987295</f>
        <v>2.4691775700319498</v>
      </c>
      <c r="EK95" s="47">
        <f>(SUMPRODUCT(--(EK$9=Quarterly_kt!$B$9:FC$9),Quarterly_kt!$B95:FC95)/INDEX(Fuel_Properties!$B$31:$IV$42,MATCH("D_Petrol_Regular",Fuel_Properties!$B$31:$B$42,0),MATCH(YEAR(EK$9),Fuel_Properties!$B$31:$EI$31,0)))/158.987295</f>
        <v>2.661466066913043</v>
      </c>
      <c r="EL95" s="47">
        <f>(SUMPRODUCT(--(EL$9=Quarterly_kt!$B$9:FC$9),Quarterly_kt!$B95:FC95)/INDEX(Fuel_Properties!$B$31:$IV$42,MATCH("D_Petrol_Regular",Fuel_Properties!$B$31:$B$42,0),MATCH(YEAR(EL$9),Fuel_Properties!$B$31:$EI$31,0)))/158.987295</f>
        <v>2.0060769641166907</v>
      </c>
      <c r="EM95" s="47">
        <f>(SUMPRODUCT(--(EM$9=Quarterly_kt!$B$9:FC$9),Quarterly_kt!$B95:FC95)/INDEX(Fuel_Properties!$B$31:$IV$42,MATCH("D_Petrol_Regular",Fuel_Properties!$B$31:$B$42,0),MATCH(YEAR(EM$9),Fuel_Properties!$B$31:$EI$31,0)))/158.987295</f>
        <v>2.4463340553675326</v>
      </c>
      <c r="EN95" s="47">
        <f>(SUMPRODUCT(--(EN$9=Quarterly_kt!$B$9:FC$9),Quarterly_kt!$B95:FC95)/INDEX(Fuel_Properties!$B$31:$IV$42,MATCH("D_Petrol_Regular",Fuel_Properties!$B$31:$B$42,0),MATCH(YEAR(EN$9),Fuel_Properties!$B$31:$EI$31,0)))/158.987295</f>
        <v>2.5425205672724034</v>
      </c>
      <c r="EO95" s="47">
        <f>(SUMPRODUCT(--(EO$9=Quarterly_kt!$B$9:FC$9),Quarterly_kt!$B95:FC95)/INDEX(Fuel_Properties!$B$31:$IV$42,MATCH("D_Petrol_Regular",Fuel_Properties!$B$31:$B$42,0),MATCH(YEAR(EO$9),Fuel_Properties!$B$31:$EI$31,0)))/158.987295</f>
        <v>2.209521816634906</v>
      </c>
      <c r="EP95" s="47">
        <f>(SUMPRODUCT(--(EP$9=Quarterly_kt!$B$9:FC$9),Quarterly_kt!$B95:FC95)/INDEX(Fuel_Properties!$B$31:$IV$42,MATCH("D_Petrol_Regular",Fuel_Properties!$B$31:$B$42,0),MATCH(YEAR(EP$9),Fuel_Properties!$B$31:$EI$31,0)))/158.987295</f>
        <v>2.1899865939231362</v>
      </c>
      <c r="EQ95" s="47">
        <f>(SUMPRODUCT(--(EQ$9=Quarterly_kt!$B$9:FC$9),Quarterly_kt!$B95:FC95)/INDEX(Fuel_Properties!$B$31:$IV$42,MATCH("D_Petrol_Regular",Fuel_Properties!$B$31:$B$42,0),MATCH(YEAR(EQ$9),Fuel_Properties!$B$31:$EI$31,0)))/158.987295</f>
        <v>2.0960854473265322</v>
      </c>
      <c r="ER95" s="47">
        <f>(SUMPRODUCT(--(ER$9=Quarterly_kt!$B$9:FC$9),Quarterly_kt!$B95:FC95)/INDEX(Fuel_Properties!$B$31:$IV$42,MATCH("D_Petrol_Regular",Fuel_Properties!$B$31:$B$42,0),MATCH(YEAR(ER$9),Fuel_Properties!$B$31:$EI$31,0)))/158.987295</f>
        <v>2.414838261734531</v>
      </c>
      <c r="ES95" s="47">
        <f>(SUMPRODUCT(--(ES$9=Quarterly_kt!$B$9:FC$9),Quarterly_kt!$B95:FC95)/INDEX(Fuel_Properties!$B$31:$IV$42,MATCH("D_Petrol_Regular",Fuel_Properties!$B$31:$B$42,0),MATCH(YEAR(ES$9),Fuel_Properties!$B$31:$EI$31,0)))/158.987295</f>
        <v>2.1515287864432984</v>
      </c>
      <c r="ET95" s="47">
        <f>(SUMPRODUCT(--(ET$9=Quarterly_kt!$B$9:FC$9),Quarterly_kt!$B95:FC95)/INDEX(Fuel_Properties!$B$31:$IV$42,MATCH("D_Petrol_Regular",Fuel_Properties!$B$31:$B$42,0),MATCH(YEAR(ET$9),Fuel_Properties!$B$31:$EI$31,0)))/158.987295</f>
        <v>2.4284157354082119</v>
      </c>
      <c r="EU95" s="47">
        <f>(SUMPRODUCT(--(EU$9=Quarterly_kt!$B$9:FC$9),Quarterly_kt!$B95:FC95)/INDEX(Fuel_Properties!$B$31:$IV$42,MATCH("D_Petrol_Regular",Fuel_Properties!$B$31:$B$42,0),MATCH(YEAR(EU$9),Fuel_Properties!$B$31:$EI$31,0)))/158.987295</f>
        <v>2.2897277738863404</v>
      </c>
      <c r="EV95" s="47">
        <f>(SUMPRODUCT(--(EV$9=Quarterly_kt!$B$9:FC$9),Quarterly_kt!$B95:FC95)/INDEX(Fuel_Properties!$B$31:$IV$42,MATCH("D_Petrol_Regular",Fuel_Properties!$B$31:$B$42,0),MATCH(YEAR(EV$9),Fuel_Properties!$B$31:$EI$31,0)))/158.987295</f>
        <v>2.3578051208048336</v>
      </c>
      <c r="EW95" s="47">
        <f>(SUMPRODUCT(--(EW$9=Quarterly_kt!$B$9:FC$9),Quarterly_kt!$B95:FC95)/INDEX(Fuel_Properties!$B$31:$IV$42,MATCH("D_Petrol_Regular",Fuel_Properties!$B$31:$B$42,0),MATCH(YEAR(EW$9),Fuel_Properties!$B$31:$EI$31,0)))/158.987295</f>
        <v>2.1205139367615962</v>
      </c>
      <c r="EX95" s="47">
        <f>(SUMPRODUCT(--(EX$9=Quarterly_kt!$B$9:FC$9),Quarterly_kt!$B95:FC95)/INDEX(Fuel_Properties!$B$31:$IV$42,MATCH("D_Petrol_Regular",Fuel_Properties!$B$31:$B$42,0),MATCH(YEAR(EX$9),Fuel_Properties!$B$31:$EI$31,0)))/158.987295</f>
        <v>2.0801391000686142</v>
      </c>
      <c r="EY95" s="47">
        <f>(SUMPRODUCT(--(EY$9=Quarterly_kt!$B$9:FC$9),Quarterly_kt!$B95:FC95)/INDEX(Fuel_Properties!$B$31:$IV$42,MATCH("D_Petrol_Regular",Fuel_Properties!$B$31:$B$42,0),MATCH(YEAR(EY$9),Fuel_Properties!$B$31:$EI$31,0)))/158.987295</f>
        <v>2.2578500700216515</v>
      </c>
      <c r="EZ95" s="47">
        <f>(SUMPRODUCT(--(EZ$9=Quarterly_kt!$B$9:FC$9),Quarterly_kt!$B95:FC95)/INDEX(Fuel_Properties!$B$31:$IV$42,MATCH("D_Petrol_Regular",Fuel_Properties!$B$31:$B$42,0),MATCH(YEAR(EZ$9),Fuel_Properties!$B$31:$EI$31,0)))/158.987295</f>
        <v>2.1363378628988974</v>
      </c>
      <c r="FA95" s="47">
        <f>(SUMPRODUCT(--(FA$9=Quarterly_kt!$B$9:FC$9),Quarterly_kt!$B95:FC95)/INDEX(Fuel_Properties!$B$31:$IV$42,MATCH("D_Petrol_Regular",Fuel_Properties!$B$31:$B$42,0),MATCH(YEAR(FA$9),Fuel_Properties!$B$31:$EI$31,0)))/158.987295</f>
        <v>2.3294509566190569</v>
      </c>
      <c r="FB95" s="47">
        <f>(SUMPRODUCT(--(FB$9=Quarterly_kt!$B$9:FC$9),Quarterly_kt!$B95:FC95)/INDEX(Fuel_Properties!$B$31:$IV$42,MATCH("D_Petrol_Regular",Fuel_Properties!$B$31:$B$42,0),MATCH(YEAR(FB$9),Fuel_Properties!$B$31:$EI$31,0)))/158.987295</f>
        <v>2.1778871141036911</v>
      </c>
      <c r="FC95" s="47">
        <f>(SUMPRODUCT(--(FC$9=Quarterly_kt!$B$9:FC$9),Quarterly_kt!$B95:FC95)/INDEX(Fuel_Properties!$B$31:$IV$42,MATCH("D_Petrol_Regular",Fuel_Properties!$B$31:$B$42,0),MATCH(YEAR(FC$9),Fuel_Properties!$B$31:$EI$31,0)))/158.987295</f>
        <v>2.0655556174570964</v>
      </c>
      <c r="FD95" s="47">
        <f>(SUMPRODUCT(--(FD$9=Quarterly_kt!$B$9:FD$9),Quarterly_kt!$B95:FD95)/INDEX(Fuel_Properties!$B$31:$IV$42,MATCH("D_Petrol_Regular",Fuel_Properties!$B$31:$B$42,0),MATCH(YEAR(FD$9),Fuel_Properties!$B$31:$EI$31,0)))/158.987295</f>
        <v>2.1399192372837885</v>
      </c>
      <c r="FE95" s="47">
        <f>(SUMPRODUCT(--(FE$9=Quarterly_kt!$B$9:FF$9),Quarterly_kt!$B95:FF95)/INDEX(Fuel_Properties!$B$31:$IV$42,MATCH("D_Petrol_Regular",Fuel_Properties!$B$31:$B$42,0),MATCH(YEAR(FE$9),Fuel_Properties!$B$31:$EI$31,0)))/158.987295</f>
        <v>1.7352131130598916</v>
      </c>
      <c r="FF95" s="47">
        <f>(SUMPRODUCT(--(FF$9=Quarterly_kt!$B$9:FF$9),Quarterly_kt!$B95:FF95)/INDEX(Fuel_Properties!$B$31:$IV$42,MATCH("D_Petrol_Regular",Fuel_Properties!$B$31:$B$42,0),MATCH(YEAR(FF$9),Fuel_Properties!$B$31:$EI$31,0)))/158.987295</f>
        <v>1.9931248115754479</v>
      </c>
      <c r="FG95" s="47">
        <f>(SUMPRODUCT(--(FG$9=Quarterly_kt!$B$9:FG$9),Quarterly_kt!$B95:FG95)/INDEX(Fuel_Properties!$B$31:$IV$42,MATCH("D_Petrol_Regular",Fuel_Properties!$B$31:$B$42,0),MATCH(YEAR(FG$9),Fuel_Properties!$B$31:$EI$31,0)))/158.987295</f>
        <v>1.9136698093839555</v>
      </c>
      <c r="FH95" s="47">
        <f>(SUMPRODUCT(--(FH$9=Quarterly_kt!$B$9:FI$9),Quarterly_kt!$B95:FI95)/INDEX(Fuel_Properties!$B$31:$IV$42,MATCH("D_Petrol_Regular",Fuel_Properties!$B$31:$B$42,0),MATCH(YEAR(FH$9),Fuel_Properties!$B$31:$EI$31,0)))/158.987295</f>
        <v>2.0833827952930291</v>
      </c>
      <c r="FI95" s="47">
        <f>(SUMPRODUCT(--(FI$9=Quarterly_kt!$B$9:FI$9),Quarterly_kt!$B95:FI95)/INDEX(Fuel_Properties!$B$31:$IV$42,MATCH("D_Petrol_Regular",Fuel_Properties!$B$31:$B$42,0),MATCH(YEAR(FI$9),Fuel_Properties!$B$31:$EI$31,0)))/158.987295</f>
        <v>2.5150807232037451</v>
      </c>
      <c r="FJ95" s="47">
        <f>(SUMPRODUCT(--(FJ$9=Quarterly_kt!$B$9:FJ$9),Quarterly_kt!$B95:FJ95)/INDEX(Fuel_Properties!$B$31:$IV$42,MATCH("D_Petrol_Regular",Fuel_Properties!$B$31:$B$42,0),MATCH(YEAR(FJ$9),Fuel_Properties!$B$31:$EI$31,0)))/158.987295</f>
        <v>2.1887009253304353</v>
      </c>
      <c r="FK95" s="47">
        <f>(SUMPRODUCT(--(FK$9=Quarterly_kt!$B$9:FL$9),Quarterly_kt!$B95:FL95)/INDEX(Fuel_Properties!$B$31:$IV$42,MATCH("D_Petrol_Regular",Fuel_Properties!$B$31:$B$42,0),MATCH(YEAR(FK$9),Fuel_Properties!$B$31:$EI$31,0)))/158.987295</f>
        <v>2.351695931622817</v>
      </c>
      <c r="FL95" s="47">
        <f>(SUMPRODUCT(--(FL$9=Quarterly_kt!$B$9:FL$9),Quarterly_kt!$B95:FL95)/INDEX(Fuel_Properties!$B$31:$IV$42,MATCH("D_Petrol_Regular",Fuel_Properties!$B$31:$B$42,0),MATCH(YEAR(FL$9),Fuel_Properties!$B$31:$EI$31,0)))/158.987295</f>
        <v>2.5485027448191713</v>
      </c>
      <c r="FM95" s="47">
        <f>(SUMPRODUCT(--(FM$9=Quarterly_kt!$B$9:FM$9),Quarterly_kt!$B95:FM95)/INDEX(Fuel_Properties!$B$31:$IV$42,MATCH("D_Petrol_Regular",Fuel_Properties!$B$31:$B$42,0),MATCH(YEAR(FM$9),Fuel_Properties!$B$31:$EI$31,0)))/158.987295</f>
        <v>2.2301539138395454</v>
      </c>
      <c r="FN95" s="47">
        <f>(SUMPRODUCT(--(FN$9=Quarterly_kt!$B$9:FN$9),Quarterly_kt!$B95:FN95)/INDEX(Fuel_Properties!$B$31:$IV$42,MATCH("D_Petrol_Regular",Fuel_Properties!$B$31:$B$42,0),MATCH(YEAR(FN$9),Fuel_Properties!$B$31:$EI$31,0)))/158.987295</f>
        <v>2.6514600153104491</v>
      </c>
      <c r="FO95" s="47">
        <f>(SUMPRODUCT(--(FO$9=Quarterly_kt!$B$9:FO$9),Quarterly_kt!$B95:FO95)/INDEX(Fuel_Properties!$B$31:$IV$42,MATCH("D_Petrol_Regular",Fuel_Properties!$B$31:$B$42,0),MATCH(YEAR(FO$9),Fuel_Properties!$B$31:$EI$31,0)))/158.987295</f>
        <v>2.3443287330443305</v>
      </c>
      <c r="FP95" s="47">
        <f>(SUMPRODUCT(--(FP$9=Quarterly_kt!$B$9:FP$9),Quarterly_kt!$B95:FP95)/INDEX(Fuel_Properties!$B$31:$IV$42,MATCH("D_Petrol_Regular",Fuel_Properties!$B$31:$B$42,0),MATCH(YEAR(FP$9),Fuel_Properties!$B$31:$EI$31,0)))/158.987295</f>
        <v>2.5222067544241158</v>
      </c>
      <c r="FQ95" s="47">
        <f>(SUMPRODUCT(--(FQ$9=Quarterly_kt!$B$9:FQ$9),Quarterly_kt!$B95:FQ95)/INDEX(Fuel_Properties!$B$31:$IV$42,MATCH("D_Petrol_Regular",Fuel_Properties!$B$31:$B$42,0),MATCH(YEAR(FQ$9),Fuel_Properties!$B$31:$EI$31,0)))/158.987295</f>
        <v>2.1339707424390828</v>
      </c>
      <c r="FR95" s="47">
        <f>(SUMPRODUCT(--(FR$9=Quarterly_kt!$B$9:FR$9),Quarterly_kt!$B95:FR95)/INDEX(Fuel_Properties!$B$31:$IV$42,MATCH("D_Petrol_Regular",Fuel_Properties!$B$31:$B$42,0),MATCH(YEAR(FR$9),Fuel_Properties!$B$31:$EI$31,0)))/158.987295</f>
        <v>1.9030718583098651</v>
      </c>
      <c r="FS95" s="47">
        <f>(SUMPRODUCT(--(FS$9=Quarterly_kt!$B$9:FS$9),Quarterly_kt!$B95:FS95)/INDEX(Fuel_Properties!$B$31:$IV$42,MATCH("D_Petrol_Regular",Fuel_Properties!$B$31:$B$42,0),MATCH(YEAR(FS$9),Fuel_Properties!$B$31:$EI$31,0)))/158.987295</f>
        <v>2.1917383771332819</v>
      </c>
      <c r="FT95" s="47">
        <f>(SUMPRODUCT(--(FT$9=Quarterly_kt!$B$9:FT$9),Quarterly_kt!$B95:FT95)/INDEX(Fuel_Properties!$B$31:$IV$42,MATCH("D_Petrol_Regular",Fuel_Properties!$B$31:$B$42,0),MATCH(YEAR(FT$9),Fuel_Properties!$B$31:$EI$31,0)))/158.987295</f>
        <v>2.0858184342190365</v>
      </c>
      <c r="FU95" s="47">
        <f>(SUMPRODUCT(--(FU$9=Quarterly_kt!$B$9:FU$9),Quarterly_kt!$B95:FU95)/INDEX(Fuel_Properties!$B$31:$IV$42,MATCH("D_Petrol_Regular",Fuel_Properties!$B$31:$B$42,0),MATCH(YEAR(FU$9),Fuel_Properties!$B$31:$EI$31,0)))/158.987295</f>
        <v>2.5908303501520735</v>
      </c>
      <c r="FV95" s="47">
        <f>(SUMPRODUCT(--(FV$9=Quarterly_kt!$B$9:FV$9),Quarterly_kt!$B95:FV95)/INDEX(Fuel_Properties!$B$31:$IV$42,MATCH("D_Petrol_Regular",Fuel_Properties!$B$31:$B$42,0),MATCH(YEAR(FV$9),Fuel_Properties!$B$31:$EI$31,0)))/158.987295</f>
        <v>2.5319596789950327</v>
      </c>
    </row>
    <row r="96" spans="1:178" ht="17.25" x14ac:dyDescent="0.25">
      <c r="A96" s="50" t="s">
        <v>102</v>
      </c>
      <c r="B96" s="47">
        <f>(SUMPRODUCT(--(B$9=Quarterly_kt!$B$9:FC$9),Quarterly_kt!$B96:FC96)/INDEX(Fuel_Properties!$B$31:$IV$42,MATCH("D_Petrol_Premium",Fuel_Properties!$B$31:$B$42,0),MATCH(YEAR(B$9),Fuel_Properties!$B$31:$EI$31,0)))/158.987295</f>
        <v>2.207423883396761</v>
      </c>
      <c r="C96" s="47">
        <f>(SUMPRODUCT(--(C$9=Quarterly_kt!$B$9:FC$9),Quarterly_kt!$B96:FC96)/INDEX(Fuel_Properties!$B$31:$IV$42,MATCH("D_Petrol_Premium",Fuel_Properties!$B$31:$B$42,0),MATCH(YEAR(C$9),Fuel_Properties!$B$31:$EI$31,0)))/158.987295</f>
        <v>2.2733377170733426</v>
      </c>
      <c r="D96" s="47">
        <f>(SUMPRODUCT(--(D$9=Quarterly_kt!$B$9:FC$9),Quarterly_kt!$B96:FC96)/INDEX(Fuel_Properties!$B$31:$IV$42,MATCH("D_Petrol_Premium",Fuel_Properties!$B$31:$B$42,0),MATCH(YEAR(D$9),Fuel_Properties!$B$31:$EI$31,0)))/158.987295</f>
        <v>2.4548624543853315</v>
      </c>
      <c r="E96" s="47">
        <f>(SUMPRODUCT(--(E$9=Quarterly_kt!$B$9:FC$9),Quarterly_kt!$B96:FC96)/INDEX(Fuel_Properties!$B$31:$IV$42,MATCH("D_Petrol_Premium",Fuel_Properties!$B$31:$B$42,0),MATCH(YEAR(E$9),Fuel_Properties!$B$31:$EI$31,0)))/158.987295</f>
        <v>2.1503661307258799</v>
      </c>
      <c r="F96" s="47">
        <f>(SUMPRODUCT(--(F$9=Quarterly_kt!$B$9:FC$9),Quarterly_kt!$B96:FC96)/INDEX(Fuel_Properties!$B$31:$IV$42,MATCH("D_Petrol_Premium",Fuel_Properties!$B$31:$B$42,0),MATCH(YEAR(F$9),Fuel_Properties!$B$31:$EI$31,0)))/158.987295</f>
        <v>2.4902618551032436</v>
      </c>
      <c r="G96" s="47">
        <f>(SUMPRODUCT(--(G$9=Quarterly_kt!$B$9:FC$9),Quarterly_kt!$B96:FC96)/INDEX(Fuel_Properties!$B$31:$IV$42,MATCH("D_Petrol_Premium",Fuel_Properties!$B$31:$B$42,0),MATCH(YEAR(G$9),Fuel_Properties!$B$31:$EI$31,0)))/158.987295</f>
        <v>2.3052977017158702</v>
      </c>
      <c r="H96" s="47">
        <f>(SUMPRODUCT(--(H$9=Quarterly_kt!$B$9:FC$9),Quarterly_kt!$B96:FC96)/INDEX(Fuel_Properties!$B$31:$IV$42,MATCH("D_Petrol_Premium",Fuel_Properties!$B$31:$B$42,0),MATCH(YEAR(H$9),Fuel_Properties!$B$31:$EI$31,0)))/158.987295</f>
        <v>2.515592240643941</v>
      </c>
      <c r="I96" s="47">
        <f>(SUMPRODUCT(--(I$9=Quarterly_kt!$B$9:FC$9),Quarterly_kt!$B96:FC96)/INDEX(Fuel_Properties!$B$31:$IV$42,MATCH("D_Petrol_Premium",Fuel_Properties!$B$31:$B$42,0),MATCH(YEAR(I$9),Fuel_Properties!$B$31:$EI$31,0)))/158.987295</f>
        <v>1.6822233871318044</v>
      </c>
      <c r="J96" s="47">
        <f>(SUMPRODUCT(--(J$9=Quarterly_kt!$B$9:FC$9),Quarterly_kt!$B96:FC96)/INDEX(Fuel_Properties!$B$31:$IV$42,MATCH("D_Petrol_Premium",Fuel_Properties!$B$31:$B$42,0),MATCH(YEAR(J$9),Fuel_Properties!$B$31:$EI$31,0)))/158.987295</f>
        <v>2.5682468761168651</v>
      </c>
      <c r="K96" s="47">
        <f>(SUMPRODUCT(--(K$9=Quarterly_kt!$B$9:FC$9),Quarterly_kt!$B96:FC96)/INDEX(Fuel_Properties!$B$31:$IV$42,MATCH("D_Petrol_Premium",Fuel_Properties!$B$31:$B$42,0),MATCH(YEAR(K$9),Fuel_Properties!$B$31:$EI$31,0)))/158.987295</f>
        <v>2.9825718966762924</v>
      </c>
      <c r="L96" s="47">
        <f>(SUMPRODUCT(--(L$9=Quarterly_kt!$B$9:FC$9),Quarterly_kt!$B96:FC96)/INDEX(Fuel_Properties!$B$31:$IV$42,MATCH("D_Petrol_Premium",Fuel_Properties!$B$31:$B$42,0),MATCH(YEAR(L$9),Fuel_Properties!$B$31:$EI$31,0)))/158.987295</f>
        <v>2.4051487688899105</v>
      </c>
      <c r="M96" s="47">
        <f>(SUMPRODUCT(--(M$9=Quarterly_kt!$B$9:FC$9),Quarterly_kt!$B96:FC96)/INDEX(Fuel_Properties!$B$31:$IV$42,MATCH("D_Petrol_Premium",Fuel_Properties!$B$31:$B$42,0),MATCH(YEAR(M$9),Fuel_Properties!$B$31:$EI$31,0)))/158.987295</f>
        <v>2.8285209491258945</v>
      </c>
      <c r="N96" s="47">
        <f>(SUMPRODUCT(--(N$9=Quarterly_kt!$B$9:FC$9),Quarterly_kt!$B96:FC96)/INDEX(Fuel_Properties!$B$31:$IV$42,MATCH("D_Petrol_Premium",Fuel_Properties!$B$31:$B$42,0),MATCH(YEAR(N$9),Fuel_Properties!$B$31:$EI$31,0)))/158.987295</f>
        <v>2.246096544824097</v>
      </c>
      <c r="O96" s="47">
        <f>(SUMPRODUCT(--(O$9=Quarterly_kt!$B$9:FC$9),Quarterly_kt!$B96:FC96)/INDEX(Fuel_Properties!$B$31:$IV$42,MATCH("D_Petrol_Premium",Fuel_Properties!$B$31:$B$42,0),MATCH(YEAR(O$9),Fuel_Properties!$B$31:$EI$31,0)))/158.987295</f>
        <v>2.7712471944792649</v>
      </c>
      <c r="P96" s="47">
        <f>(SUMPRODUCT(--(P$9=Quarterly_kt!$B$9:FC$9),Quarterly_kt!$B96:FC96)/INDEX(Fuel_Properties!$B$31:$IV$42,MATCH("D_Petrol_Premium",Fuel_Properties!$B$31:$B$42,0),MATCH(YEAR(P$9),Fuel_Properties!$B$31:$EI$31,0)))/158.987295</f>
        <v>2.7301154336357114</v>
      </c>
      <c r="Q96" s="47">
        <f>(SUMPRODUCT(--(Q$9=Quarterly_kt!$B$9:FC$9),Quarterly_kt!$B96:FC96)/INDEX(Fuel_Properties!$B$31:$IV$42,MATCH("D_Petrol_Premium",Fuel_Properties!$B$31:$B$42,0),MATCH(YEAR(Q$9),Fuel_Properties!$B$31:$EI$31,0)))/158.987295</f>
        <v>2.1101897632365998</v>
      </c>
      <c r="R96" s="47">
        <f>(SUMPRODUCT(--(R$9=Quarterly_kt!$B$9:FC$9),Quarterly_kt!$B96:FC96)/INDEX(Fuel_Properties!$B$31:$IV$42,MATCH("D_Petrol_Premium",Fuel_Properties!$B$31:$B$42,0),MATCH(YEAR(R$9),Fuel_Properties!$B$31:$EI$31,0)))/158.987295</f>
        <v>2.5558018392064139</v>
      </c>
      <c r="S96" s="47">
        <f>(SUMPRODUCT(--(S$9=Quarterly_kt!$B$9:FC$9),Quarterly_kt!$B96:FC96)/INDEX(Fuel_Properties!$B$31:$IV$42,MATCH("D_Petrol_Premium",Fuel_Properties!$B$31:$B$42,0),MATCH(YEAR(S$9),Fuel_Properties!$B$31:$EI$31,0)))/158.987295</f>
        <v>1.7058922190128962</v>
      </c>
      <c r="T96" s="47">
        <f>(SUMPRODUCT(--(T$9=Quarterly_kt!$B$9:FC$9),Quarterly_kt!$B96:FC96)/INDEX(Fuel_Properties!$B$31:$IV$42,MATCH("D_Petrol_Premium",Fuel_Properties!$B$31:$B$42,0),MATCH(YEAR(T$9),Fuel_Properties!$B$31:$EI$31,0)))/158.987295</f>
        <v>2.8804029621471008</v>
      </c>
      <c r="U96" s="47">
        <f>(SUMPRODUCT(--(U$9=Quarterly_kt!$B$9:FC$9),Quarterly_kt!$B96:FC96)/INDEX(Fuel_Properties!$B$31:$IV$42,MATCH("D_Petrol_Premium",Fuel_Properties!$B$31:$B$42,0),MATCH(YEAR(U$9),Fuel_Properties!$B$31:$EI$31,0)))/158.987295</f>
        <v>2.6042693594571298</v>
      </c>
      <c r="V96" s="47">
        <f>(SUMPRODUCT(--(V$9=Quarterly_kt!$B$9:FC$9),Quarterly_kt!$B96:FC96)/INDEX(Fuel_Properties!$B$31:$IV$42,MATCH("D_Petrol_Premium",Fuel_Properties!$B$31:$B$42,0),MATCH(YEAR(V$9),Fuel_Properties!$B$31:$EI$31,0)))/158.987295</f>
        <v>2.3865809067438102</v>
      </c>
      <c r="W96" s="47">
        <f>(SUMPRODUCT(--(W$9=Quarterly_kt!$B$9:FC$9),Quarterly_kt!$B96:FC96)/INDEX(Fuel_Properties!$B$31:$IV$42,MATCH("D_Petrol_Premium",Fuel_Properties!$B$31:$B$42,0),MATCH(YEAR(W$9),Fuel_Properties!$B$31:$EI$31,0)))/158.987295</f>
        <v>2.7701339535273286</v>
      </c>
      <c r="X96" s="47">
        <f>(SUMPRODUCT(--(X$9=Quarterly_kt!$B$9:FC$9),Quarterly_kt!$B96:FC96)/INDEX(Fuel_Properties!$B$31:$IV$42,MATCH("D_Petrol_Premium",Fuel_Properties!$B$31:$B$42,0),MATCH(YEAR(X$9),Fuel_Properties!$B$31:$EI$31,0)))/158.987295</f>
        <v>2.5148860803386084</v>
      </c>
      <c r="Y96" s="47">
        <f>(SUMPRODUCT(--(Y$9=Quarterly_kt!$B$9:FC$9),Quarterly_kt!$B96:FC96)/INDEX(Fuel_Properties!$B$31:$IV$42,MATCH("D_Petrol_Premium",Fuel_Properties!$B$31:$B$42,0),MATCH(YEAR(Y$9),Fuel_Properties!$B$31:$EI$31,0)))/158.987295</f>
        <v>2.4936929634103304</v>
      </c>
      <c r="Z96" s="47">
        <f>(SUMPRODUCT(--(Z$9=Quarterly_kt!$B$9:FC$9),Quarterly_kt!$B96:FC96)/INDEX(Fuel_Properties!$B$31:$IV$42,MATCH("D_Petrol_Premium",Fuel_Properties!$B$31:$B$42,0),MATCH(YEAR(Z$9),Fuel_Properties!$B$31:$EI$31,0)))/158.987295</f>
        <v>2.5139805335941232</v>
      </c>
      <c r="AA96" s="47">
        <f>(SUMPRODUCT(--(AA$9=Quarterly_kt!$B$9:FC$9),Quarterly_kt!$B96:FC96)/INDEX(Fuel_Properties!$B$31:$IV$42,MATCH("D_Petrol_Premium",Fuel_Properties!$B$31:$B$42,0),MATCH(YEAR(AA$9),Fuel_Properties!$B$31:$EI$31,0)))/158.987295</f>
        <v>1.3916259598349605</v>
      </c>
      <c r="AB96" s="47">
        <f>(SUMPRODUCT(--(AB$9=Quarterly_kt!$B$9:FC$9),Quarterly_kt!$B96:FC96)/INDEX(Fuel_Properties!$B$31:$IV$42,MATCH("D_Petrol_Premium",Fuel_Properties!$B$31:$B$42,0),MATCH(YEAR(AB$9),Fuel_Properties!$B$31:$EI$31,0)))/158.987295</f>
        <v>2.8216670402800181</v>
      </c>
      <c r="AC96" s="47">
        <f>(SUMPRODUCT(--(AC$9=Quarterly_kt!$B$9:FC$9),Quarterly_kt!$B96:FC96)/INDEX(Fuel_Properties!$B$31:$IV$42,MATCH("D_Petrol_Premium",Fuel_Properties!$B$31:$B$42,0),MATCH(YEAR(AC$9),Fuel_Properties!$B$31:$EI$31,0)))/158.987295</f>
        <v>2.8719373462514066</v>
      </c>
      <c r="AD96" s="47">
        <f>(SUMPRODUCT(--(AD$9=Quarterly_kt!$B$9:FC$9),Quarterly_kt!$B96:FC96)/INDEX(Fuel_Properties!$B$31:$IV$42,MATCH("D_Petrol_Premium",Fuel_Properties!$B$31:$B$42,0),MATCH(YEAR(AD$9),Fuel_Properties!$B$31:$EI$31,0)))/158.987295</f>
        <v>2.5538328981197806</v>
      </c>
      <c r="AE96" s="47">
        <f>(SUMPRODUCT(--(AE$9=Quarterly_kt!$B$9:FC$9),Quarterly_kt!$B96:FC96)/INDEX(Fuel_Properties!$B$31:$IV$42,MATCH("D_Petrol_Premium",Fuel_Properties!$B$31:$B$42,0),MATCH(YEAR(AE$9),Fuel_Properties!$B$31:$EI$31,0)))/158.987295</f>
        <v>2.7176537811886634</v>
      </c>
      <c r="AF96" s="47">
        <f>(SUMPRODUCT(--(AF$9=Quarterly_kt!$B$9:FC$9),Quarterly_kt!$B96:FC96)/INDEX(Fuel_Properties!$B$31:$IV$42,MATCH("D_Petrol_Premium",Fuel_Properties!$B$31:$B$42,0),MATCH(YEAR(AF$9),Fuel_Properties!$B$31:$EI$31,0)))/158.987295</f>
        <v>1.836274334682203</v>
      </c>
      <c r="AG96" s="47">
        <f>(SUMPRODUCT(--(AG$9=Quarterly_kt!$B$9:FC$9),Quarterly_kt!$B96:FC96)/INDEX(Fuel_Properties!$B$31:$IV$42,MATCH("D_Petrol_Premium",Fuel_Properties!$B$31:$B$42,0),MATCH(YEAR(AG$9),Fuel_Properties!$B$31:$EI$31,0)))/158.987295</f>
        <v>3.069662231744557</v>
      </c>
      <c r="AH96" s="47">
        <f>(SUMPRODUCT(--(AH$9=Quarterly_kt!$B$9:FC$9),Quarterly_kt!$B96:FC96)/INDEX(Fuel_Properties!$B$31:$IV$42,MATCH("D_Petrol_Premium",Fuel_Properties!$B$31:$B$42,0),MATCH(YEAR(AH$9),Fuel_Properties!$B$31:$EI$31,0)))/158.987295</f>
        <v>3.0366305449915836</v>
      </c>
      <c r="AI96" s="47">
        <f>(SUMPRODUCT(--(AI$9=Quarterly_kt!$B$9:FC$9),Quarterly_kt!$B96:FC96)/INDEX(Fuel_Properties!$B$31:$IV$42,MATCH("D_Petrol_Premium",Fuel_Properties!$B$31:$B$42,0),MATCH(YEAR(AI$9),Fuel_Properties!$B$31:$EI$31,0)))/158.987295</f>
        <v>3.0454035483143054</v>
      </c>
      <c r="AJ96" s="47">
        <f>(SUMPRODUCT(--(AJ$9=Quarterly_kt!$B$9:FC$9),Quarterly_kt!$B96:FC96)/INDEX(Fuel_Properties!$B$31:$IV$42,MATCH("D_Petrol_Premium",Fuel_Properties!$B$31:$B$42,0),MATCH(YEAR(AJ$9),Fuel_Properties!$B$31:$EI$31,0)))/158.987295</f>
        <v>3.041648437043595</v>
      </c>
      <c r="AK96" s="47">
        <f>(SUMPRODUCT(--(AK$9=Quarterly_kt!$B$9:FC$9),Quarterly_kt!$B96:FC96)/INDEX(Fuel_Properties!$B$31:$IV$42,MATCH("D_Petrol_Premium",Fuel_Properties!$B$31:$B$42,0),MATCH(YEAR(AK$9),Fuel_Properties!$B$31:$EI$31,0)))/158.987295</f>
        <v>0.27561852105549339</v>
      </c>
      <c r="AL96" s="47">
        <f>(SUMPRODUCT(--(AL$9=Quarterly_kt!$B$9:FC$9),Quarterly_kt!$B96:FC96)/INDEX(Fuel_Properties!$B$31:$IV$42,MATCH("D_Petrol_Premium",Fuel_Properties!$B$31:$B$42,0),MATCH(YEAR(AL$9),Fuel_Properties!$B$31:$EI$31,0)))/158.987295</f>
        <v>2.3839722674982284</v>
      </c>
      <c r="AM96" s="47">
        <f>(SUMPRODUCT(--(AM$9=Quarterly_kt!$B$9:FC$9),Quarterly_kt!$B96:FC96)/INDEX(Fuel_Properties!$B$31:$IV$42,MATCH("D_Petrol_Premium",Fuel_Properties!$B$31:$B$42,0),MATCH(YEAR(AM$9),Fuel_Properties!$B$31:$EI$31,0)))/158.987295</f>
        <v>3.0671532857185513</v>
      </c>
      <c r="AN96" s="47">
        <f>(SUMPRODUCT(--(AN$9=Quarterly_kt!$B$9:FC$9),Quarterly_kt!$B96:FC96)/INDEX(Fuel_Properties!$B$31:$IV$42,MATCH("D_Petrol_Premium",Fuel_Properties!$B$31:$B$42,0),MATCH(YEAR(AN$9),Fuel_Properties!$B$31:$EI$31,0)))/158.987295</f>
        <v>2.102820772756246</v>
      </c>
      <c r="AO96" s="47">
        <f>(SUMPRODUCT(--(AO$9=Quarterly_kt!$B$9:FC$9),Quarterly_kt!$B96:FC96)/INDEX(Fuel_Properties!$B$31:$IV$42,MATCH("D_Petrol_Premium",Fuel_Properties!$B$31:$B$42,0),MATCH(YEAR(AO$9),Fuel_Properties!$B$31:$EI$31,0)))/158.987295</f>
        <v>2.2278277623367262</v>
      </c>
      <c r="AP96" s="47">
        <f>(SUMPRODUCT(--(AP$9=Quarterly_kt!$B$9:FC$9),Quarterly_kt!$B96:FC96)/INDEX(Fuel_Properties!$B$31:$IV$42,MATCH("D_Petrol_Premium",Fuel_Properties!$B$31:$B$42,0),MATCH(YEAR(AP$9),Fuel_Properties!$B$31:$EI$31,0)))/158.987295</f>
        <v>2.7921578472854107</v>
      </c>
      <c r="AQ96" s="47">
        <f>(SUMPRODUCT(--(AQ$9=Quarterly_kt!$B$9:FC$9),Quarterly_kt!$B96:FC96)/INDEX(Fuel_Properties!$B$31:$IV$42,MATCH("D_Petrol_Premium",Fuel_Properties!$B$31:$B$42,0),MATCH(YEAR(AQ$9),Fuel_Properties!$B$31:$EI$31,0)))/158.987295</f>
        <v>1.1805671062234699</v>
      </c>
      <c r="AR96" s="47">
        <f>(SUMPRODUCT(--(AR$9=Quarterly_kt!$B$9:FC$9),Quarterly_kt!$B96:FC96)/INDEX(Fuel_Properties!$B$31:$IV$42,MATCH("D_Petrol_Premium",Fuel_Properties!$B$31:$B$42,0),MATCH(YEAR(AR$9),Fuel_Properties!$B$31:$EI$31,0)))/158.987295</f>
        <v>2.6992769977134183</v>
      </c>
      <c r="AS96" s="47">
        <f>(SUMPRODUCT(--(AS$9=Quarterly_kt!$B$9:FC$9),Quarterly_kt!$B96:FC96)/INDEX(Fuel_Properties!$B$31:$IV$42,MATCH("D_Petrol_Premium",Fuel_Properties!$B$31:$B$42,0),MATCH(YEAR(AS$9),Fuel_Properties!$B$31:$EI$31,0)))/158.987295</f>
        <v>2.8455435663685611</v>
      </c>
      <c r="AT96" s="47">
        <f>(SUMPRODUCT(--(AT$9=Quarterly_kt!$B$9:FC$9),Quarterly_kt!$B96:FC96)/INDEX(Fuel_Properties!$B$31:$IV$42,MATCH("D_Petrol_Premium",Fuel_Properties!$B$31:$B$42,0),MATCH(YEAR(AT$9),Fuel_Properties!$B$31:$EI$31,0)))/158.987295</f>
        <v>2.002936474509013</v>
      </c>
      <c r="AU96" s="47">
        <f>(SUMPRODUCT(--(AU$9=Quarterly_kt!$B$9:FC$9),Quarterly_kt!$B96:FC96)/INDEX(Fuel_Properties!$B$31:$IV$42,MATCH("D_Petrol_Premium",Fuel_Properties!$B$31:$B$42,0),MATCH(YEAR(AU$9),Fuel_Properties!$B$31:$EI$31,0)))/158.987295</f>
        <v>2.6329560833902326</v>
      </c>
      <c r="AV96" s="47">
        <f>(SUMPRODUCT(--(AV$9=Quarterly_kt!$B$9:FC$9),Quarterly_kt!$B96:FC96)/INDEX(Fuel_Properties!$B$31:$IV$42,MATCH("D_Petrol_Premium",Fuel_Properties!$B$31:$B$42,0),MATCH(YEAR(AV$9),Fuel_Properties!$B$31:$EI$31,0)))/158.987295</f>
        <v>5.2422017960578833E-2</v>
      </c>
      <c r="AW96" s="47">
        <f>(SUMPRODUCT(--(AW$9=Quarterly_kt!$B$9:FC$9),Quarterly_kt!$B96:FC96)/INDEX(Fuel_Properties!$B$31:$IV$42,MATCH("D_Petrol_Premium",Fuel_Properties!$B$31:$B$42,0),MATCH(YEAR(AW$9),Fuel_Properties!$B$31:$EI$31,0)))/158.987295</f>
        <v>0.92876695687843269</v>
      </c>
      <c r="AX96" s="47">
        <f>(SUMPRODUCT(--(AX$9=Quarterly_kt!$B$9:FC$9),Quarterly_kt!$B96:FC96)/INDEX(Fuel_Properties!$B$31:$IV$42,MATCH("D_Petrol_Premium",Fuel_Properties!$B$31:$B$42,0),MATCH(YEAR(AX$9),Fuel_Properties!$B$31:$EI$31,0)))/158.987295</f>
        <v>3.9639851812593503</v>
      </c>
      <c r="AY96" s="47">
        <f>(SUMPRODUCT(--(AY$9=Quarterly_kt!$B$9:FC$9),Quarterly_kt!$B96:FC96)/INDEX(Fuel_Properties!$B$31:$IV$42,MATCH("D_Petrol_Premium",Fuel_Properties!$B$31:$B$42,0),MATCH(YEAR(AY$9),Fuel_Properties!$B$31:$EI$31,0)))/158.987295</f>
        <v>4.0735729528786848</v>
      </c>
      <c r="AZ96" s="47">
        <f>(SUMPRODUCT(--(AZ$9=Quarterly_kt!$B$9:FC$9),Quarterly_kt!$B96:FC96)/INDEX(Fuel_Properties!$B$31:$IV$42,MATCH("D_Petrol_Premium",Fuel_Properties!$B$31:$B$42,0),MATCH(YEAR(AZ$9),Fuel_Properties!$B$31:$EI$31,0)))/158.987295</f>
        <v>4.4529471922082937</v>
      </c>
      <c r="BA96" s="47">
        <f>(SUMPRODUCT(--(BA$9=Quarterly_kt!$B$9:FC$9),Quarterly_kt!$B96:FC96)/INDEX(Fuel_Properties!$B$31:$IV$42,MATCH("D_Petrol_Premium",Fuel_Properties!$B$31:$B$42,0),MATCH(YEAR(BA$9),Fuel_Properties!$B$31:$EI$31,0)))/158.987295</f>
        <v>4.1606632879469494</v>
      </c>
      <c r="BB96" s="47">
        <f>(SUMPRODUCT(--(BB$9=Quarterly_kt!$B$9:FC$9),Quarterly_kt!$B96:FC96)/INDEX(Fuel_Properties!$B$31:$IV$42,MATCH("D_Petrol_Premium",Fuel_Properties!$B$31:$B$42,0),MATCH(YEAR(BB$9),Fuel_Properties!$B$31:$EI$31,0)))/158.987295</f>
        <v>3.8559509623117494</v>
      </c>
      <c r="BC96" s="47">
        <f>(SUMPRODUCT(--(BC$9=Quarterly_kt!$B$9:FC$9),Quarterly_kt!$B96:FC96)/INDEX(Fuel_Properties!$B$31:$IV$42,MATCH("D_Petrol_Premium",Fuel_Properties!$B$31:$B$42,0),MATCH(YEAR(BC$9),Fuel_Properties!$B$31:$EI$31,0)))/158.987295</f>
        <v>3.6845533945550617</v>
      </c>
      <c r="BD96" s="47">
        <f>(SUMPRODUCT(--(BD$9=Quarterly_kt!$B$9:FC$9),Quarterly_kt!$B96:FC96)/INDEX(Fuel_Properties!$B$31:$IV$42,MATCH("D_Petrol_Premium",Fuel_Properties!$B$31:$B$42,0),MATCH(YEAR(BD$9),Fuel_Properties!$B$31:$EI$31,0)))/158.987295</f>
        <v>3.4995477023261978</v>
      </c>
      <c r="BE96" s="47">
        <f>(SUMPRODUCT(--(BE$9=Quarterly_kt!$B$9:FC$9),Quarterly_kt!$B96:FC96)/INDEX(Fuel_Properties!$B$31:$IV$42,MATCH("D_Petrol_Premium",Fuel_Properties!$B$31:$B$42,0),MATCH(YEAR(BE$9),Fuel_Properties!$B$31:$EI$31,0)))/158.987295</f>
        <v>3.5204998939738328</v>
      </c>
      <c r="BF96" s="47">
        <f>(SUMPRODUCT(--(BF$9=Quarterly_kt!$B$9:FC$9),Quarterly_kt!$B96:FC96)/INDEX(Fuel_Properties!$B$31:$IV$42,MATCH("D_Petrol_Premium",Fuel_Properties!$B$31:$B$42,0),MATCH(YEAR(BF$9),Fuel_Properties!$B$31:$EI$31,0)))/158.987295</f>
        <v>3.9763305249502259</v>
      </c>
      <c r="BG96" s="47">
        <f>(SUMPRODUCT(--(BG$9=Quarterly_kt!$B$9:FC$9),Quarterly_kt!$B96:FC96)/INDEX(Fuel_Properties!$B$31:$IV$42,MATCH("D_Petrol_Premium",Fuel_Properties!$B$31:$B$42,0),MATCH(YEAR(BG$9),Fuel_Properties!$B$31:$EI$31,0)))/158.987295</f>
        <v>4.1690873650011531</v>
      </c>
      <c r="BH96" s="47">
        <f>(SUMPRODUCT(--(BH$9=Quarterly_kt!$B$9:FC$9),Quarterly_kt!$B96:FC96)/INDEX(Fuel_Properties!$B$31:$IV$42,MATCH("D_Petrol_Premium",Fuel_Properties!$B$31:$B$42,0),MATCH(YEAR(BH$9),Fuel_Properties!$B$31:$EI$31,0)))/158.987295</f>
        <v>4.5667220790498355</v>
      </c>
      <c r="BI96" s="47">
        <f>(SUMPRODUCT(--(BI$9=Quarterly_kt!$B$9:FC$9),Quarterly_kt!$B96:FC96)/INDEX(Fuel_Properties!$B$31:$IV$42,MATCH("D_Petrol_Premium",Fuel_Properties!$B$31:$B$42,0),MATCH(YEAR(BI$9),Fuel_Properties!$B$31:$EI$31,0)))/158.987295</f>
        <v>4.3054427660767445</v>
      </c>
      <c r="BJ96" s="47">
        <f>(SUMPRODUCT(--(BJ$9=Quarterly_kt!$B$9:FC$9),Quarterly_kt!$B96:FC96)/INDEX(Fuel_Properties!$B$31:$IV$42,MATCH("D_Petrol_Premium",Fuel_Properties!$B$31:$B$42,0),MATCH(YEAR(BJ$9),Fuel_Properties!$B$31:$EI$31,0)))/158.987295</f>
        <v>4.3053347650888698</v>
      </c>
      <c r="BK96" s="47">
        <f>(SUMPRODUCT(--(BK$9=Quarterly_kt!$B$9:FC$9),Quarterly_kt!$B96:FC96)/INDEX(Fuel_Properties!$B$31:$IV$42,MATCH("D_Petrol_Premium",Fuel_Properties!$B$31:$B$42,0),MATCH(YEAR(BK$9),Fuel_Properties!$B$31:$EI$31,0)))/158.987295</f>
        <v>3.9765465269259748</v>
      </c>
      <c r="BL96" s="47">
        <f>(SUMPRODUCT(--(BL$9=Quarterly_kt!$B$9:FC$9),Quarterly_kt!$B96:FC96)/INDEX(Fuel_Properties!$B$31:$IV$42,MATCH("D_Petrol_Premium",Fuel_Properties!$B$31:$B$42,0),MATCH(YEAR(BL$9),Fuel_Properties!$B$31:$EI$31,0)))/158.987295</f>
        <v>4.3775126560621676</v>
      </c>
      <c r="BM96" s="47">
        <f>(SUMPRODUCT(--(BM$9=Quarterly_kt!$B$9:FC$9),Quarterly_kt!$B96:FC96)/INDEX(Fuel_Properties!$B$31:$IV$42,MATCH("D_Petrol_Premium",Fuel_Properties!$B$31:$B$42,0),MATCH(YEAR(BM$9),Fuel_Properties!$B$31:$EI$31,0)))/158.987295</f>
        <v>4.4936884879418404</v>
      </c>
      <c r="BN96" s="47">
        <f>(SUMPRODUCT(--(BN$9=Quarterly_kt!$B$9:FC$9),Quarterly_kt!$B96:FC96)/INDEX(Fuel_Properties!$B$31:$IV$42,MATCH("D_Petrol_Premium",Fuel_Properties!$B$31:$B$42,0),MATCH(YEAR(BN$9),Fuel_Properties!$B$31:$EI$31,0)))/158.987295</f>
        <v>4.2737940312785936</v>
      </c>
      <c r="BO96" s="47">
        <f>(SUMPRODUCT(--(BO$9=Quarterly_kt!$B$9:FC$9),Quarterly_kt!$B96:FC96)/INDEX(Fuel_Properties!$B$31:$IV$42,MATCH("D_Petrol_Premium",Fuel_Properties!$B$31:$B$42,0),MATCH(YEAR(BO$9),Fuel_Properties!$B$31:$EI$31,0)))/158.987295</f>
        <v>4.4725617109172893</v>
      </c>
      <c r="BP96" s="47">
        <f>(SUMPRODUCT(--(BP$9=Quarterly_kt!$B$9:FC$9),Quarterly_kt!$B96:FC96)/INDEX(Fuel_Properties!$B$31:$IV$42,MATCH("D_Petrol_Premium",Fuel_Properties!$B$31:$B$42,0),MATCH(YEAR(BP$9),Fuel_Properties!$B$31:$EI$31,0)))/158.987295</f>
        <v>4.0754834474450288</v>
      </c>
      <c r="BQ96" s="47">
        <f>(SUMPRODUCT(--(BQ$9=Quarterly_kt!$B$9:FC$9),Quarterly_kt!$B96:FC96)/INDEX(Fuel_Properties!$B$31:$IV$42,MATCH("D_Petrol_Premium",Fuel_Properties!$B$31:$B$42,0),MATCH(YEAR(BQ$9),Fuel_Properties!$B$31:$EI$31,0)))/158.987295</f>
        <v>4.3788829442129247</v>
      </c>
      <c r="BR96" s="47">
        <f>(SUMPRODUCT(--(BR$9=Quarterly_kt!$B$9:FC$9),Quarterly_kt!$B96:FC96)/INDEX(Fuel_Properties!$B$31:$IV$42,MATCH("D_Petrol_Premium",Fuel_Properties!$B$31:$B$42,0),MATCH(YEAR(BR$9),Fuel_Properties!$B$31:$EI$31,0)))/158.987295</f>
        <v>3.3054090232973721</v>
      </c>
      <c r="BS96" s="47">
        <f>(SUMPRODUCT(--(BS$9=Quarterly_kt!$B$9:FC$9),Quarterly_kt!$B96:FC96)/INDEX(Fuel_Properties!$B$31:$IV$42,MATCH("D_Petrol_Premium",Fuel_Properties!$B$31:$B$42,0),MATCH(YEAR(BS$9),Fuel_Properties!$B$31:$EI$31,0)))/158.987295</f>
        <v>3.4946685301378984</v>
      </c>
      <c r="BT96" s="47">
        <f>(SUMPRODUCT(--(BT$9=Quarterly_kt!$B$9:FC$9),Quarterly_kt!$B96:FC96)/INDEX(Fuel_Properties!$B$31:$IV$42,MATCH("D_Petrol_Premium",Fuel_Properties!$B$31:$B$42,0),MATCH(YEAR(BT$9),Fuel_Properties!$B$31:$EI$31,0)))/158.987295</f>
        <v>3.7788361006096429</v>
      </c>
      <c r="BU96" s="47">
        <f>(SUMPRODUCT(--(BU$9=Quarterly_kt!$B$9:FC$9),Quarterly_kt!$B96:FC96)/INDEX(Fuel_Properties!$B$31:$IV$42,MATCH("D_Petrol_Premium",Fuel_Properties!$B$31:$B$42,0),MATCH(YEAR(BU$9),Fuel_Properties!$B$31:$EI$31,0)))/158.987295</f>
        <v>3.1154130648217042</v>
      </c>
      <c r="BV96" s="47">
        <f>(SUMPRODUCT(--(BV$9=Quarterly_kt!$B$9:FC$9),Quarterly_kt!$B96:FC96)/INDEX(Fuel_Properties!$B$31:$IV$42,MATCH("D_Petrol_Premium",Fuel_Properties!$B$31:$B$42,0),MATCH(YEAR(BV$9),Fuel_Properties!$B$31:$EI$31,0)))/158.987295</f>
        <v>3.2611208406938466</v>
      </c>
      <c r="BW96" s="47">
        <f>(SUMPRODUCT(--(BW$9=Quarterly_kt!$B$9:FC$9),Quarterly_kt!$B96:FC96)/INDEX(Fuel_Properties!$B$31:$IV$42,MATCH("D_Petrol_Premium",Fuel_Properties!$B$31:$B$42,0),MATCH(YEAR(BW$9),Fuel_Properties!$B$31:$EI$31,0)))/158.987295</f>
        <v>3.633988051734137</v>
      </c>
      <c r="BX96" s="47">
        <f>(SUMPRODUCT(--(BX$9=Quarterly_kt!$B$9:FC$9),Quarterly_kt!$B96:FC96)/INDEX(Fuel_Properties!$B$31:$IV$42,MATCH("D_Petrol_Premium",Fuel_Properties!$B$31:$B$42,0),MATCH(YEAR(BX$9),Fuel_Properties!$B$31:$EI$31,0)))/158.987295</f>
        <v>3.4750531781203731</v>
      </c>
      <c r="BY96" s="47">
        <f>(SUMPRODUCT(--(BY$9=Quarterly_kt!$B$9:FC$9),Quarterly_kt!$B96:FC96)/INDEX(Fuel_Properties!$B$31:$IV$42,MATCH("D_Petrol_Premium",Fuel_Properties!$B$31:$B$42,0),MATCH(YEAR(BY$9),Fuel_Properties!$B$31:$EI$31,0)))/158.987295</f>
        <v>3.5564226926599916</v>
      </c>
      <c r="BZ96" s="47">
        <f>(SUMPRODUCT(--(BZ$9=Quarterly_kt!$B$9:FC$9),Quarterly_kt!$B96:FC96)/INDEX(Fuel_Properties!$B$31:$IV$42,MATCH("D_Petrol_Premium",Fuel_Properties!$B$31:$B$42,0),MATCH(YEAR(BZ$9),Fuel_Properties!$B$31:$EI$31,0)))/158.987295</f>
        <v>3.3865851153674558</v>
      </c>
      <c r="CA96" s="47">
        <f>(SUMPRODUCT(--(CA$9=Quarterly_kt!$B$9:FC$9),Quarterly_kt!$B96:FC96)/INDEX(Fuel_Properties!$B$31:$IV$42,MATCH("D_Petrol_Premium",Fuel_Properties!$B$31:$B$42,0),MATCH(YEAR(CA$9),Fuel_Properties!$B$31:$EI$31,0)))/158.987295</f>
        <v>3.4008665196209988</v>
      </c>
      <c r="CB96" s="47">
        <f>(SUMPRODUCT(--(CB$9=Quarterly_kt!$B$9:FC$9),Quarterly_kt!$B96:FC96)/INDEX(Fuel_Properties!$B$31:$IV$42,MATCH("D_Petrol_Premium",Fuel_Properties!$B$31:$B$42,0),MATCH(YEAR(CB$9),Fuel_Properties!$B$31:$EI$31,0)))/158.987295</f>
        <v>3.4530280121620138</v>
      </c>
      <c r="CC96" s="47">
        <f>(SUMPRODUCT(--(CC$9=Quarterly_kt!$B$9:FC$9),Quarterly_kt!$B96:FC96)/INDEX(Fuel_Properties!$B$31:$IV$42,MATCH("D_Petrol_Premium",Fuel_Properties!$B$31:$B$42,0),MATCH(YEAR(CC$9),Fuel_Properties!$B$31:$EI$31,0)))/158.987295</f>
        <v>2.6457171162181283</v>
      </c>
      <c r="CD96" s="47">
        <f>(SUMPRODUCT(--(CD$9=Quarterly_kt!$B$9:FC$9),Quarterly_kt!$B96:FC96)/INDEX(Fuel_Properties!$B$31:$IV$42,MATCH("D_Petrol_Premium",Fuel_Properties!$B$31:$B$42,0),MATCH(YEAR(CD$9),Fuel_Properties!$B$31:$EI$31,0)))/158.987295</f>
        <v>2.9588545023780317</v>
      </c>
      <c r="CE96" s="47">
        <f>(SUMPRODUCT(--(CE$9=Quarterly_kt!$B$9:FC$9),Quarterly_kt!$B96:FC96)/INDEX(Fuel_Properties!$B$31:$IV$42,MATCH("D_Petrol_Premium",Fuel_Properties!$B$31:$B$42,0),MATCH(YEAR(CE$9),Fuel_Properties!$B$31:$EI$31,0)))/158.987295</f>
        <v>2.7313379372366788</v>
      </c>
      <c r="CF96" s="47">
        <f>(SUMPRODUCT(--(CF$9=Quarterly_kt!$B$9:FC$9),Quarterly_kt!$B96:FC96)/INDEX(Fuel_Properties!$B$31:$IV$42,MATCH("D_Petrol_Premium",Fuel_Properties!$B$31:$B$42,0),MATCH(YEAR(CF$9),Fuel_Properties!$B$31:$EI$31,0)))/158.987295</f>
        <v>2.830886529614411</v>
      </c>
      <c r="CG96" s="47">
        <f>(SUMPRODUCT(--(CG$9=Quarterly_kt!$B$9:FC$9),Quarterly_kt!$B96:FC96)/INDEX(Fuel_Properties!$B$31:$IV$42,MATCH("D_Petrol_Premium",Fuel_Properties!$B$31:$B$42,0),MATCH(YEAR(CG$9),Fuel_Properties!$B$31:$EI$31,0)))/158.987295</f>
        <v>1.991430910235118</v>
      </c>
      <c r="CH96" s="47">
        <f>(SUMPRODUCT(--(CH$9=Quarterly_kt!$B$9:FC$9),Quarterly_kt!$B96:FC96)/INDEX(Fuel_Properties!$B$31:$IV$42,MATCH("D_Petrol_Premium",Fuel_Properties!$B$31:$B$42,0),MATCH(YEAR(CH$9),Fuel_Properties!$B$31:$EI$31,0)))/158.987295</f>
        <v>2.0663438504481637</v>
      </c>
      <c r="CI96" s="47">
        <f>(SUMPRODUCT(--(CI$9=Quarterly_kt!$B$9:FC$9),Quarterly_kt!$B96:FC96)/INDEX(Fuel_Properties!$B$31:$IV$42,MATCH("D_Petrol_Premium",Fuel_Properties!$B$31:$B$42,0),MATCH(YEAR(CI$9),Fuel_Properties!$B$31:$EI$31,0)))/158.987295</f>
        <v>2.3417976365067905</v>
      </c>
      <c r="CJ96" s="47">
        <f>(SUMPRODUCT(--(CJ$9=Quarterly_kt!$B$9:FC$9),Quarterly_kt!$B96:FC96)/INDEX(Fuel_Properties!$B$31:$IV$42,MATCH("D_Petrol_Premium",Fuel_Properties!$B$31:$B$42,0),MATCH(YEAR(CJ$9),Fuel_Properties!$B$31:$EI$31,0)))/158.987295</f>
        <v>2.1912297859232068</v>
      </c>
      <c r="CK96" s="47">
        <f>(SUMPRODUCT(--(CK$9=Quarterly_kt!$B$9:FC$9),Quarterly_kt!$B96:FC96)/INDEX(Fuel_Properties!$B$31:$IV$42,MATCH("D_Petrol_Premium",Fuel_Properties!$B$31:$B$42,0),MATCH(YEAR(CK$9),Fuel_Properties!$B$31:$EI$31,0)))/158.987295</f>
        <v>1.8109900592947363</v>
      </c>
      <c r="CL96" s="47">
        <f>(SUMPRODUCT(--(CL$9=Quarterly_kt!$B$9:FC$9),Quarterly_kt!$B96:FC96)/INDEX(Fuel_Properties!$B$31:$IV$42,MATCH("D_Petrol_Premium",Fuel_Properties!$B$31:$B$42,0),MATCH(YEAR(CL$9),Fuel_Properties!$B$31:$EI$31,0)))/158.987295</f>
        <v>1.7424636931471311</v>
      </c>
      <c r="CM96" s="47">
        <f>(SUMPRODUCT(--(CM$9=Quarterly_kt!$B$9:FC$9),Quarterly_kt!$B96:FC96)/INDEX(Fuel_Properties!$B$31:$IV$42,MATCH("D_Petrol_Premium",Fuel_Properties!$B$31:$B$42,0),MATCH(YEAR(CM$9),Fuel_Properties!$B$31:$EI$31,0)))/158.987295</f>
        <v>1.2275269850618447</v>
      </c>
      <c r="CN96" s="47">
        <f>(SUMPRODUCT(--(CN$9=Quarterly_kt!$B$9:FC$9),Quarterly_kt!$B96:FC96)/INDEX(Fuel_Properties!$B$31:$IV$42,MATCH("D_Petrol_Premium",Fuel_Properties!$B$31:$B$42,0),MATCH(YEAR(CN$9),Fuel_Properties!$B$31:$EI$31,0)))/158.987295</f>
        <v>1.6166712610490785</v>
      </c>
      <c r="CO96" s="47">
        <f>(SUMPRODUCT(--(CO$9=Quarterly_kt!$B$9:FC$9),Quarterly_kt!$B96:FC96)/INDEX(Fuel_Properties!$B$31:$IV$42,MATCH("D_Petrol_Premium",Fuel_Properties!$B$31:$B$42,0),MATCH(YEAR(CO$9),Fuel_Properties!$B$31:$EI$31,0)))/158.987295</f>
        <v>1.1467843221360066</v>
      </c>
      <c r="CP96" s="47">
        <f>(SUMPRODUCT(--(CP$9=Quarterly_kt!$B$9:FC$9),Quarterly_kt!$B96:FC96)/INDEX(Fuel_Properties!$B$31:$IV$42,MATCH("D_Petrol_Premium",Fuel_Properties!$B$31:$B$42,0),MATCH(YEAR(CP$9),Fuel_Properties!$B$31:$EI$31,0)))/158.987295</f>
        <v>1.0075211817199232</v>
      </c>
      <c r="CQ96" s="47">
        <f>(SUMPRODUCT(--(CQ$9=Quarterly_kt!$B$9:FC$9),Quarterly_kt!$B96:FC96)/INDEX(Fuel_Properties!$B$31:$IV$42,MATCH("D_Petrol_Premium",Fuel_Properties!$B$31:$B$42,0),MATCH(YEAR(CQ$9),Fuel_Properties!$B$31:$EI$31,0)))/158.987295</f>
        <v>0.95663079153708319</v>
      </c>
      <c r="CR96" s="47">
        <f>(SUMPRODUCT(--(CR$9=Quarterly_kt!$B$9:FC$9),Quarterly_kt!$B96:FC96)/INDEX(Fuel_Properties!$B$31:$IV$42,MATCH("D_Petrol_Premium",Fuel_Properties!$B$31:$B$42,0),MATCH(YEAR(CR$9),Fuel_Properties!$B$31:$EI$31,0)))/158.987295</f>
        <v>0.85110107184538264</v>
      </c>
      <c r="CS96" s="47">
        <f>(SUMPRODUCT(--(CS$9=Quarterly_kt!$B$9:FC$9),Quarterly_kt!$B96:FC96)/INDEX(Fuel_Properties!$B$31:$IV$42,MATCH("D_Petrol_Premium",Fuel_Properties!$B$31:$B$42,0),MATCH(YEAR(CS$9),Fuel_Properties!$B$31:$EI$31,0)))/158.987295</f>
        <v>0.65522107944350827</v>
      </c>
      <c r="CT96" s="47">
        <f>(SUMPRODUCT(--(CT$9=Quarterly_kt!$B$9:FC$9),Quarterly_kt!$B96:FC96)/INDEX(Fuel_Properties!$B$31:$IV$42,MATCH("D_Petrol_Premium",Fuel_Properties!$B$31:$B$42,0),MATCH(YEAR(CT$9),Fuel_Properties!$B$31:$EI$31,0)))/158.987295</f>
        <v>1.2119152484170239</v>
      </c>
      <c r="CU96" s="47">
        <f>(SUMPRODUCT(--(CU$9=Quarterly_kt!$B$9:FC$9),Quarterly_kt!$B96:FC96)/INDEX(Fuel_Properties!$B$31:$IV$42,MATCH("D_Petrol_Premium",Fuel_Properties!$B$31:$B$42,0),MATCH(YEAR(CU$9),Fuel_Properties!$B$31:$EI$31,0)))/158.987295</f>
        <v>0.72143416034728225</v>
      </c>
      <c r="CV96" s="47">
        <f>(SUMPRODUCT(--(CV$9=Quarterly_kt!$B$9:FC$9),Quarterly_kt!$B96:FC96)/INDEX(Fuel_Properties!$B$31:$IV$42,MATCH("D_Petrol_Premium",Fuel_Properties!$B$31:$B$42,0),MATCH(YEAR(CV$9),Fuel_Properties!$B$31:$EI$31,0)))/158.987295</f>
        <v>0.79555769688574762</v>
      </c>
      <c r="CW96" s="47">
        <f>(SUMPRODUCT(--(CW$9=Quarterly_kt!$B$9:FC$9),Quarterly_kt!$B96:FC96)/INDEX(Fuel_Properties!$B$31:$IV$42,MATCH("D_Petrol_Premium",Fuel_Properties!$B$31:$B$42,0),MATCH(YEAR(CW$9),Fuel_Properties!$B$31:$EI$31,0)))/158.987295</f>
        <v>1.1145309094890055</v>
      </c>
      <c r="CX96" s="47">
        <f>(SUMPRODUCT(--(CX$9=Quarterly_kt!$B$9:FC$9),Quarterly_kt!$B96:FC96)/INDEX(Fuel_Properties!$B$31:$IV$42,MATCH("D_Petrol_Premium",Fuel_Properties!$B$31:$B$42,0),MATCH(YEAR(CX$9),Fuel_Properties!$B$31:$EI$31,0)))/158.987295</f>
        <v>1.2115183066969488</v>
      </c>
      <c r="CY96" s="47">
        <f>(SUMPRODUCT(--(CY$9=Quarterly_kt!$B$9:FC$9),Quarterly_kt!$B96:FC96)/INDEX(Fuel_Properties!$B$31:$IV$42,MATCH("D_Petrol_Premium",Fuel_Properties!$B$31:$B$42,0),MATCH(YEAR(CY$9),Fuel_Properties!$B$31:$EI$31,0)))/158.987295</f>
        <v>1.2303763427948848</v>
      </c>
      <c r="CZ96" s="47">
        <f>(SUMPRODUCT(--(CZ$9=Quarterly_kt!$B$9:FC$9),Quarterly_kt!$B96:FC96)/INDEX(Fuel_Properties!$B$31:$IV$42,MATCH("D_Petrol_Premium",Fuel_Properties!$B$31:$B$42,0),MATCH(YEAR(CZ$9),Fuel_Properties!$B$31:$EI$31,0)))/158.987295</f>
        <v>0.20987384446367327</v>
      </c>
      <c r="DA96" s="47">
        <f>(SUMPRODUCT(--(DA$9=Quarterly_kt!$B$9:FC$9),Quarterly_kt!$B96:FC96)/INDEX(Fuel_Properties!$B$31:$IV$42,MATCH("D_Petrol_Premium",Fuel_Properties!$B$31:$B$42,0),MATCH(YEAR(DA$9),Fuel_Properties!$B$31:$EI$31,0)))/158.987295</f>
        <v>0.55071136995777203</v>
      </c>
      <c r="DB96" s="47">
        <f>(SUMPRODUCT(--(DB$9=Quarterly_kt!$B$9:FC$9),Quarterly_kt!$B96:FC96)/INDEX(Fuel_Properties!$B$31:$IV$42,MATCH("D_Petrol_Premium",Fuel_Properties!$B$31:$B$42,0),MATCH(YEAR(DB$9),Fuel_Properties!$B$31:$EI$31,0)))/158.987295</f>
        <v>0.76480214174792038</v>
      </c>
      <c r="DC96" s="47">
        <f>(SUMPRODUCT(--(DC$9=Quarterly_kt!$B$9:FC$9),Quarterly_kt!$B96:FC96)/INDEX(Fuel_Properties!$B$31:$IV$42,MATCH("D_Petrol_Premium",Fuel_Properties!$B$31:$B$42,0),MATCH(YEAR(DC$9),Fuel_Properties!$B$31:$EI$31,0)))/158.987295</f>
        <v>0.75109063258574571</v>
      </c>
      <c r="DD96" s="47">
        <f>(SUMPRODUCT(--(DD$9=Quarterly_kt!$B$9:FC$9),Quarterly_kt!$B96:FC96)/INDEX(Fuel_Properties!$B$31:$IV$42,MATCH("D_Petrol_Premium",Fuel_Properties!$B$31:$B$42,0),MATCH(YEAR(DD$9),Fuel_Properties!$B$31:$EI$31,0)))/158.987295</f>
        <v>0.82918372033067811</v>
      </c>
      <c r="DE96" s="47">
        <f>(SUMPRODUCT(--(DE$9=Quarterly_kt!$B$9:FC$9),Quarterly_kt!$B96:FC96)/INDEX(Fuel_Properties!$B$31:$IV$42,MATCH("D_Petrol_Premium",Fuel_Properties!$B$31:$B$42,0),MATCH(YEAR(DE$9),Fuel_Properties!$B$31:$EI$31,0)))/158.987295</f>
        <v>0.66525408465135438</v>
      </c>
      <c r="DF96" s="47">
        <f>(SUMPRODUCT(--(DF$9=Quarterly_kt!$B$9:FC$9),Quarterly_kt!$B96:FC96)/INDEX(Fuel_Properties!$B$31:$IV$42,MATCH("D_Petrol_Premium",Fuel_Properties!$B$31:$B$42,0),MATCH(YEAR(DF$9),Fuel_Properties!$B$31:$EI$31,0)))/158.987295</f>
        <v>0.77412080953662354</v>
      </c>
      <c r="DG96" s="47">
        <f>(SUMPRODUCT(--(DG$9=Quarterly_kt!$B$9:FC$9),Quarterly_kt!$B96:FC96)/INDEX(Fuel_Properties!$B$31:$IV$42,MATCH("D_Petrol_Premium",Fuel_Properties!$B$31:$B$42,0),MATCH(YEAR(DG$9),Fuel_Properties!$B$31:$EI$31,0)))/158.987295</f>
        <v>1.1729103174797328</v>
      </c>
      <c r="DH96" s="47">
        <f>(SUMPRODUCT(--(DH$9=Quarterly_kt!$B$9:FC$9),Quarterly_kt!$B96:FC96)/INDEX(Fuel_Properties!$B$31:$IV$42,MATCH("D_Petrol_Premium",Fuel_Properties!$B$31:$B$42,0),MATCH(YEAR(DH$9),Fuel_Properties!$B$31:$EI$31,0)))/158.987295</f>
        <v>0.50288321307477413</v>
      </c>
      <c r="DI96" s="47">
        <f>(SUMPRODUCT(--(DI$9=Quarterly_kt!$B$9:FC$9),Quarterly_kt!$B96:FC96)/INDEX(Fuel_Properties!$B$31:$IV$42,MATCH("D_Petrol_Premium",Fuel_Properties!$B$31:$B$42,0),MATCH(YEAR(DI$9),Fuel_Properties!$B$31:$EI$31,0)))/158.987295</f>
        <v>0.61804698926828561</v>
      </c>
      <c r="DJ96" s="47">
        <f>(SUMPRODUCT(--(DJ$9=Quarterly_kt!$B$9:FC$9),Quarterly_kt!$B96:FC96)/INDEX(Fuel_Properties!$B$31:$IV$42,MATCH("D_Petrol_Premium",Fuel_Properties!$B$31:$B$42,0),MATCH(YEAR(DJ$9),Fuel_Properties!$B$31:$EI$31,0)))/158.987295</f>
        <v>0.82027821701989589</v>
      </c>
      <c r="DK96" s="47">
        <f>(SUMPRODUCT(--(DK$9=Quarterly_kt!$B$9:FC$9),Quarterly_kt!$B96:FC96)/INDEX(Fuel_Properties!$B$31:$IV$42,MATCH("D_Petrol_Premium",Fuel_Properties!$B$31:$B$42,0),MATCH(YEAR(DK$9),Fuel_Properties!$B$31:$EI$31,0)))/158.987295</f>
        <v>0.86801782281383744</v>
      </c>
      <c r="DL96" s="47">
        <f>(SUMPRODUCT(--(DL$9=Quarterly_kt!$B$9:FC$9),Quarterly_kt!$B96:FC96)/INDEX(Fuel_Properties!$B$31:$IV$42,MATCH("D_Petrol_Premium",Fuel_Properties!$B$31:$B$42,0),MATCH(YEAR(DL$9),Fuel_Properties!$B$31:$EI$31,0)))/158.987295</f>
        <v>0.74160074769102147</v>
      </c>
      <c r="DM96" s="47">
        <f>(SUMPRODUCT(--(DM$9=Quarterly_kt!$B$9:FC$9),Quarterly_kt!$B96:FC96)/INDEX(Fuel_Properties!$B$31:$IV$42,MATCH("D_Petrol_Premium",Fuel_Properties!$B$31:$B$42,0),MATCH(YEAR(DM$9),Fuel_Properties!$B$31:$EI$31,0)))/158.987295</f>
        <v>0.86361954819174691</v>
      </c>
      <c r="DN96" s="47">
        <f>(SUMPRODUCT(--(DN$9=Quarterly_kt!$B$9:FC$9),Quarterly_kt!$B96:FC96)/INDEX(Fuel_Properties!$B$31:$IV$42,MATCH("D_Petrol_Premium",Fuel_Properties!$B$31:$B$42,0),MATCH(YEAR(DN$9),Fuel_Properties!$B$31:$EI$31,0)))/158.987295</f>
        <v>0.59921565969389756</v>
      </c>
      <c r="DO96" s="47">
        <f>(SUMPRODUCT(--(DO$9=Quarterly_kt!$B$9:FC$9),Quarterly_kt!$B96:FC96)/INDEX(Fuel_Properties!$B$31:$IV$42,MATCH("D_Petrol_Premium",Fuel_Properties!$B$31:$B$42,0),MATCH(YEAR(DO$9),Fuel_Properties!$B$31:$EI$31,0)))/158.987295</f>
        <v>0.74323529510544029</v>
      </c>
      <c r="DP96" s="47">
        <f>(SUMPRODUCT(--(DP$9=Quarterly_kt!$B$9:FC$9),Quarterly_kt!$B96:FC96)/INDEX(Fuel_Properties!$B$31:$IV$42,MATCH("D_Petrol_Premium",Fuel_Properties!$B$31:$B$42,0),MATCH(YEAR(DP$9),Fuel_Properties!$B$31:$EI$31,0)))/158.987295</f>
        <v>0.65570941222880341</v>
      </c>
      <c r="DQ96" s="47">
        <f>(SUMPRODUCT(--(DQ$9=Quarterly_kt!$B$9:FC$9),Quarterly_kt!$B96:FC96)/INDEX(Fuel_Properties!$B$31:$IV$42,MATCH("D_Petrol_Premium",Fuel_Properties!$B$31:$B$42,0),MATCH(YEAR(DQ$9),Fuel_Properties!$B$31:$EI$31,0)))/158.987295</f>
        <v>0.65001437707245591</v>
      </c>
      <c r="DR96" s="47">
        <f>(SUMPRODUCT(--(DR$9=Quarterly_kt!$B$9:FC$9),Quarterly_kt!$B96:FC96)/INDEX(Fuel_Properties!$B$31:$IV$42,MATCH("D_Petrol_Premium",Fuel_Properties!$B$31:$B$42,0),MATCH(YEAR(DR$9),Fuel_Properties!$B$31:$EI$31,0)))/158.987295</f>
        <v>0.72444362119111305</v>
      </c>
      <c r="DS96" s="47">
        <f>(SUMPRODUCT(--(DS$9=Quarterly_kt!$B$9:FC$9),Quarterly_kt!$B96:FC96)/INDEX(Fuel_Properties!$B$31:$IV$42,MATCH("D_Petrol_Premium",Fuel_Properties!$B$31:$B$42,0),MATCH(YEAR(DS$9),Fuel_Properties!$B$31:$EI$31,0)))/158.987295</f>
        <v>0.78371817609757144</v>
      </c>
      <c r="DT96" s="47">
        <f>(SUMPRODUCT(--(DT$9=Quarterly_kt!$B$9:FC$9),Quarterly_kt!$B96:FC96)/INDEX(Fuel_Properties!$B$31:$IV$42,MATCH("D_Petrol_Premium",Fuel_Properties!$B$31:$B$42,0),MATCH(YEAR(DT$9),Fuel_Properties!$B$31:$EI$31,0)))/158.987295</f>
        <v>0.50465500572701982</v>
      </c>
      <c r="DU96" s="47">
        <f>(SUMPRODUCT(--(DU$9=Quarterly_kt!$B$9:FC$9),Quarterly_kt!$B96:FC96)/INDEX(Fuel_Properties!$B$31:$IV$42,MATCH("D_Petrol_Premium",Fuel_Properties!$B$31:$B$42,0),MATCH(YEAR(DU$9),Fuel_Properties!$B$31:$EI$31,0)))/158.987295</f>
        <v>0.81129180854596894</v>
      </c>
      <c r="DV96" s="47">
        <f>(SUMPRODUCT(--(DV$9=Quarterly_kt!$B$9:FC$9),Quarterly_kt!$B96:FC96)/INDEX(Fuel_Properties!$B$31:$IV$42,MATCH("D_Petrol_Premium",Fuel_Properties!$B$31:$B$42,0),MATCH(YEAR(DV$9),Fuel_Properties!$B$31:$EI$31,0)))/158.987295</f>
        <v>0.78923533613424812</v>
      </c>
      <c r="DW96" s="47">
        <f>(SUMPRODUCT(--(DW$9=Quarterly_kt!$B$9:FC$9),Quarterly_kt!$B96:FC96)/INDEX(Fuel_Properties!$B$31:$IV$42,MATCH("D_Petrol_Premium",Fuel_Properties!$B$31:$B$42,0),MATCH(YEAR(DW$9),Fuel_Properties!$B$31:$EI$31,0)))/158.987295</f>
        <v>0.63949320105260732</v>
      </c>
      <c r="DX96" s="47">
        <f>(SUMPRODUCT(--(DX$9=Quarterly_kt!$B$9:FC$9),Quarterly_kt!$B96:FC96)/INDEX(Fuel_Properties!$B$31:$IV$42,MATCH("D_Petrol_Premium",Fuel_Properties!$B$31:$B$42,0),MATCH(YEAR(DX$9),Fuel_Properties!$B$31:$EI$31,0)))/158.987295</f>
        <v>0.49963961860890715</v>
      </c>
      <c r="DY96" s="47">
        <f>(SUMPRODUCT(--(DY$9=Quarterly_kt!$B$9:FC$9),Quarterly_kt!$B96:FC96)/INDEX(Fuel_Properties!$B$31:$IV$42,MATCH("D_Petrol_Premium",Fuel_Properties!$B$31:$B$42,0),MATCH(YEAR(DY$9),Fuel_Properties!$B$31:$EI$31,0)))/158.987295</f>
        <v>0.43847615977981752</v>
      </c>
      <c r="DZ96" s="47">
        <f>(SUMPRODUCT(--(DZ$9=Quarterly_kt!$B$9:FC$9),Quarterly_kt!$B96:FC96)/INDEX(Fuel_Properties!$B$31:$IV$42,MATCH("D_Petrol_Premium",Fuel_Properties!$B$31:$B$42,0),MATCH(YEAR(DZ$9),Fuel_Properties!$B$31:$EI$31,0)))/158.987295</f>
        <v>0.51334999797265524</v>
      </c>
      <c r="EA96" s="47">
        <f>(SUMPRODUCT(--(EA$9=Quarterly_kt!$B$9:FC$9),Quarterly_kt!$B96:FC96)/INDEX(Fuel_Properties!$B$31:$IV$42,MATCH("D_Petrol_Premium",Fuel_Properties!$B$31:$B$42,0),MATCH(YEAR(EA$9),Fuel_Properties!$B$31:$EI$31,0)))/158.987295</f>
        <v>0.51575568432731045</v>
      </c>
      <c r="EB96" s="47">
        <f>(SUMPRODUCT(--(EB$9=Quarterly_kt!$B$9:FC$9),Quarterly_kt!$B96:FC96)/INDEX(Fuel_Properties!$B$31:$IV$42,MATCH("D_Petrol_Premium",Fuel_Properties!$B$31:$B$42,0),MATCH(YEAR(EB$9),Fuel_Properties!$B$31:$EI$31,0)))/158.987295</f>
        <v>0.41228602452987295</v>
      </c>
      <c r="EC96" s="47">
        <f>(SUMPRODUCT(--(EC$9=Quarterly_kt!$B$9:FC$9),Quarterly_kt!$B96:FC96)/INDEX(Fuel_Properties!$B$31:$IV$42,MATCH("D_Petrol_Premium",Fuel_Properties!$B$31:$B$42,0),MATCH(YEAR(EC$9),Fuel_Properties!$B$31:$EI$31,0)))/158.987295</f>
        <v>0.68904054150427263</v>
      </c>
      <c r="ED96" s="47">
        <f>(SUMPRODUCT(--(ED$9=Quarterly_kt!$B$9:FC$9),Quarterly_kt!$B96:FC96)/INDEX(Fuel_Properties!$B$31:$IV$42,MATCH("D_Petrol_Premium",Fuel_Properties!$B$31:$B$42,0),MATCH(YEAR(ED$9),Fuel_Properties!$B$31:$EI$31,0)))/158.987295</f>
        <v>0.53795108906873612</v>
      </c>
      <c r="EE96" s="47">
        <f>(SUMPRODUCT(--(EE$9=Quarterly_kt!$B$9:FC$9),Quarterly_kt!$B96:FC96)/INDEX(Fuel_Properties!$B$31:$IV$42,MATCH("D_Petrol_Premium",Fuel_Properties!$B$31:$B$42,0),MATCH(YEAR(EE$9),Fuel_Properties!$B$31:$EI$31,0)))/158.987295</f>
        <v>0.47911203379356648</v>
      </c>
      <c r="EF96" s="47">
        <f>(SUMPRODUCT(--(EF$9=Quarterly_kt!$B$9:FC$9),Quarterly_kt!$B96:FC96)/INDEX(Fuel_Properties!$B$31:$IV$42,MATCH("D_Petrol_Premium",Fuel_Properties!$B$31:$B$42,0),MATCH(YEAR(EF$9),Fuel_Properties!$B$31:$EI$31,0)))/158.987295</f>
        <v>0.54282989376600754</v>
      </c>
      <c r="EG96" s="47">
        <f>(SUMPRODUCT(--(EG$9=Quarterly_kt!$B$9:FC$9),Quarterly_kt!$B96:FC96)/INDEX(Fuel_Properties!$B$31:$IV$42,MATCH("D_Petrol_Premium",Fuel_Properties!$B$31:$B$42,0),MATCH(YEAR(EG$9),Fuel_Properties!$B$31:$EI$31,0)))/158.987295</f>
        <v>0.58548171215040179</v>
      </c>
      <c r="EH96" s="47">
        <f>(SUMPRODUCT(--(EH$9=Quarterly_kt!$B$9:FC$9),Quarterly_kt!$B96:FC96)/INDEX(Fuel_Properties!$B$31:$IV$42,MATCH("D_Petrol_Premium",Fuel_Properties!$B$31:$B$42,0),MATCH(YEAR(EH$9),Fuel_Properties!$B$31:$EI$31,0)))/158.987295</f>
        <v>0.46922165126342008</v>
      </c>
      <c r="EI96" s="47">
        <f>(SUMPRODUCT(--(EI$9=Quarterly_kt!$B$9:FC$9),Quarterly_kt!$B96:FC96)/INDEX(Fuel_Properties!$B$31:$IV$42,MATCH("D_Petrol_Premium",Fuel_Properties!$B$31:$B$42,0),MATCH(YEAR(EI$9),Fuel_Properties!$B$31:$EI$31,0)))/158.987295</f>
        <v>0.60882333802332977</v>
      </c>
      <c r="EJ96" s="47">
        <f>(SUMPRODUCT(--(EJ$9=Quarterly_kt!$B$9:FC$9),Quarterly_kt!$B96:FC96)/INDEX(Fuel_Properties!$B$31:$IV$42,MATCH("D_Petrol_Premium",Fuel_Properties!$B$31:$B$42,0),MATCH(YEAR(EJ$9),Fuel_Properties!$B$31:$EI$31,0)))/158.987295</f>
        <v>0.65207572975826189</v>
      </c>
      <c r="EK96" s="47">
        <f>(SUMPRODUCT(--(EK$9=Quarterly_kt!$B$9:FC$9),Quarterly_kt!$B96:FC96)/INDEX(Fuel_Properties!$B$31:$IV$42,MATCH("D_Petrol_Premium",Fuel_Properties!$B$31:$B$42,0),MATCH(YEAR(EK$9),Fuel_Properties!$B$31:$EI$31,0)))/158.987295</f>
        <v>0.59994741284683684</v>
      </c>
      <c r="EL96" s="47">
        <f>(SUMPRODUCT(--(EL$9=Quarterly_kt!$B$9:FC$9),Quarterly_kt!$B96:FC96)/INDEX(Fuel_Properties!$B$31:$IV$42,MATCH("D_Petrol_Premium",Fuel_Properties!$B$31:$B$42,0),MATCH(YEAR(EL$9),Fuel_Properties!$B$31:$EI$31,0)))/158.987295</f>
        <v>0.72069943699709904</v>
      </c>
      <c r="EM96" s="47">
        <f>(SUMPRODUCT(--(EM$9=Quarterly_kt!$B$9:FC$9),Quarterly_kt!$B96:FC96)/INDEX(Fuel_Properties!$B$31:$IV$42,MATCH("D_Petrol_Premium",Fuel_Properties!$B$31:$B$42,0),MATCH(YEAR(EM$9),Fuel_Properties!$B$31:$EI$31,0)))/158.987295</f>
        <v>0.59663638011597309</v>
      </c>
      <c r="EN96" s="47">
        <f>(SUMPRODUCT(--(EN$9=Quarterly_kt!$B$9:FC$9),Quarterly_kt!$B96:FC96)/INDEX(Fuel_Properties!$B$31:$IV$42,MATCH("D_Petrol_Premium",Fuel_Properties!$B$31:$B$42,0),MATCH(YEAR(EN$9),Fuel_Properties!$B$31:$EI$31,0)))/158.987295</f>
        <v>0.52291192740366221</v>
      </c>
      <c r="EO96" s="47">
        <f>(SUMPRODUCT(--(EO$9=Quarterly_kt!$B$9:FC$9),Quarterly_kt!$B96:FC96)/INDEX(Fuel_Properties!$B$31:$IV$42,MATCH("D_Petrol_Premium",Fuel_Properties!$B$31:$B$42,0),MATCH(YEAR(EO$9),Fuel_Properties!$B$31:$EI$31,0)))/158.987295</f>
        <v>0.88142795423338738</v>
      </c>
      <c r="EP96" s="47">
        <f>(SUMPRODUCT(--(EP$9=Quarterly_kt!$B$9:FC$9),Quarterly_kt!$B96:FC96)/INDEX(Fuel_Properties!$B$31:$IV$42,MATCH("D_Petrol_Premium",Fuel_Properties!$B$31:$B$42,0),MATCH(YEAR(EP$9),Fuel_Properties!$B$31:$EI$31,0)))/158.987295</f>
        <v>0.80624075509719939</v>
      </c>
      <c r="EQ96" s="47">
        <f>(SUMPRODUCT(--(EQ$9=Quarterly_kt!$B$9:FC$9),Quarterly_kt!$B96:FC96)/INDEX(Fuel_Properties!$B$31:$IV$42,MATCH("D_Petrol_Premium",Fuel_Properties!$B$31:$B$42,0),MATCH(YEAR(EQ$9),Fuel_Properties!$B$31:$EI$31,0)))/158.987295</f>
        <v>0.65216429111548135</v>
      </c>
      <c r="ER96" s="47">
        <f>(SUMPRODUCT(--(ER$9=Quarterly_kt!$B$9:FC$9),Quarterly_kt!$B96:FC96)/INDEX(Fuel_Properties!$B$31:$IV$42,MATCH("D_Petrol_Premium",Fuel_Properties!$B$31:$B$42,0),MATCH(YEAR(ER$9),Fuel_Properties!$B$31:$EI$31,0)))/158.987295</f>
        <v>0.56251401309544347</v>
      </c>
      <c r="ES96" s="47">
        <f>(SUMPRODUCT(--(ES$9=Quarterly_kt!$B$9:FC$9),Quarterly_kt!$B96:FC96)/INDEX(Fuel_Properties!$B$31:$IV$42,MATCH("D_Petrol_Premium",Fuel_Properties!$B$31:$B$42,0),MATCH(YEAR(ES$9),Fuel_Properties!$B$31:$EI$31,0)))/158.987295</f>
        <v>0.6856176384566659</v>
      </c>
      <c r="ET96" s="47">
        <f>(SUMPRODUCT(--(ET$9=Quarterly_kt!$B$9:FC$9),Quarterly_kt!$B96:FC96)/INDEX(Fuel_Properties!$B$31:$IV$42,MATCH("D_Petrol_Premium",Fuel_Properties!$B$31:$B$42,0),MATCH(YEAR(ET$9),Fuel_Properties!$B$31:$EI$31,0)))/158.987295</f>
        <v>0.27497602496305906</v>
      </c>
      <c r="EU96" s="47">
        <f>(SUMPRODUCT(--(EU$9=Quarterly_kt!$B$9:FC$9),Quarterly_kt!$B96:FC96)/INDEX(Fuel_Properties!$B$31:$IV$42,MATCH("D_Petrol_Premium",Fuel_Properties!$B$31:$B$42,0),MATCH(YEAR(EU$9),Fuel_Properties!$B$31:$EI$31,0)))/158.987295</f>
        <v>0.67200439964230518</v>
      </c>
      <c r="EV96" s="47">
        <f>(SUMPRODUCT(--(EV$9=Quarterly_kt!$B$9:FC$9),Quarterly_kt!$B96:FC96)/INDEX(Fuel_Properties!$B$31:$IV$42,MATCH("D_Petrol_Premium",Fuel_Properties!$B$31:$B$42,0),MATCH(YEAR(EV$9),Fuel_Properties!$B$31:$EI$31,0)))/158.987295</f>
        <v>0.5329744968519684</v>
      </c>
      <c r="EW96" s="47">
        <f>(SUMPRODUCT(--(EW$9=Quarterly_kt!$B$9:FC$9),Quarterly_kt!$B96:FC96)/INDEX(Fuel_Properties!$B$31:$IV$42,MATCH("D_Petrol_Premium",Fuel_Properties!$B$31:$B$42,0),MATCH(YEAR(EW$9),Fuel_Properties!$B$31:$EI$31,0)))/158.987295</f>
        <v>0.59247973099784157</v>
      </c>
      <c r="EX96" s="47">
        <f>(SUMPRODUCT(--(EX$9=Quarterly_kt!$B$9:FC$9),Quarterly_kt!$B96:FC96)/INDEX(Fuel_Properties!$B$31:$IV$42,MATCH("D_Petrol_Premium",Fuel_Properties!$B$31:$B$42,0),MATCH(YEAR(EX$9),Fuel_Properties!$B$31:$EI$31,0)))/158.987295</f>
        <v>0.6576585016302362</v>
      </c>
      <c r="EY96" s="47">
        <f>(SUMPRODUCT(--(EY$9=Quarterly_kt!$B$9:FC$9),Quarterly_kt!$B96:FC96)/INDEX(Fuel_Properties!$B$31:$IV$42,MATCH("D_Petrol_Premium",Fuel_Properties!$B$31:$B$42,0),MATCH(YEAR(EY$9),Fuel_Properties!$B$31:$EI$31,0)))/158.987295</f>
        <v>0.56063200999721041</v>
      </c>
      <c r="EZ96" s="47">
        <f>(SUMPRODUCT(--(EZ$9=Quarterly_kt!$B$9:FC$9),Quarterly_kt!$B96:FC96)/INDEX(Fuel_Properties!$B$31:$IV$42,MATCH("D_Petrol_Premium",Fuel_Properties!$B$31:$B$42,0),MATCH(YEAR(EZ$9),Fuel_Properties!$B$31:$EI$31,0)))/158.987295</f>
        <v>0.94745391345346741</v>
      </c>
      <c r="FA96" s="47">
        <f>(SUMPRODUCT(--(FA$9=Quarterly_kt!$B$9:FC$9),Quarterly_kt!$B96:FC96)/INDEX(Fuel_Properties!$B$31:$IV$42,MATCH("D_Petrol_Premium",Fuel_Properties!$B$31:$B$42,0),MATCH(YEAR(FA$9),Fuel_Properties!$B$31:$EI$31,0)))/158.987295</f>
        <v>0.45004312666113405</v>
      </c>
      <c r="FB96" s="47">
        <f>(SUMPRODUCT(--(FB$9=Quarterly_kt!$B$9:FC$9),Quarterly_kt!$B96:FC96)/INDEX(Fuel_Properties!$B$31:$IV$42,MATCH("D_Petrol_Premium",Fuel_Properties!$B$31:$B$42,0),MATCH(YEAR(FB$9),Fuel_Properties!$B$31:$EI$31,0)))/158.987295</f>
        <v>0.69823175196331544</v>
      </c>
      <c r="FC96" s="47">
        <f>(SUMPRODUCT(--(FC$9=Quarterly_kt!$B$9:FC$9),Quarterly_kt!$B96:FC96)/INDEX(Fuel_Properties!$B$31:$IV$42,MATCH("D_Petrol_Premium",Fuel_Properties!$B$31:$B$42,0),MATCH(YEAR(FC$9),Fuel_Properties!$B$31:$EI$31,0)))/158.987295</f>
        <v>0.85548865838670596</v>
      </c>
      <c r="FD96" s="47">
        <f>(SUMPRODUCT(--(FD$9=Quarterly_kt!$B$9:FD$9),Quarterly_kt!$B96:FD96)/INDEX(Fuel_Properties!$B$31:$IV$42,MATCH("D_Petrol_Premium",Fuel_Properties!$B$31:$B$42,0),MATCH(YEAR(FD$9),Fuel_Properties!$B$31:$EI$31,0)))/158.987295</f>
        <v>0.71145268833284947</v>
      </c>
      <c r="FE96" s="47">
        <f>(SUMPRODUCT(--(FE$9=Quarterly_kt!$B$9:FF$9),Quarterly_kt!$B96:FF96)/INDEX(Fuel_Properties!$B$31:$IV$42,MATCH("D_Petrol_Premium",Fuel_Properties!$B$31:$B$42,0),MATCH(YEAR(FE$9),Fuel_Properties!$B$31:$EI$31,0)))/158.987295</f>
        <v>0.89165724288938319</v>
      </c>
      <c r="FF96" s="47">
        <f>(SUMPRODUCT(--(FF$9=Quarterly_kt!$B$9:FF$9),Quarterly_kt!$B96:FF96)/INDEX(Fuel_Properties!$B$31:$IV$42,MATCH("D_Petrol_Premium",Fuel_Properties!$B$31:$B$42,0),MATCH(YEAR(FF$9),Fuel_Properties!$B$31:$EI$31,0)))/158.987295</f>
        <v>0.55984211532538208</v>
      </c>
      <c r="FG96" s="47">
        <f>(SUMPRODUCT(--(FG$9=Quarterly_kt!$B$9:FG$9),Quarterly_kt!$B96:FG96)/INDEX(Fuel_Properties!$B$31:$IV$42,MATCH("D_Petrol_Premium",Fuel_Properties!$B$31:$B$42,0),MATCH(YEAR(FG$9),Fuel_Properties!$B$31:$EI$31,0)))/158.987295</f>
        <v>0.74691657778091636</v>
      </c>
      <c r="FH96" s="47">
        <f>(SUMPRODUCT(--(FH$9=Quarterly_kt!$B$9:FI$9),Quarterly_kt!$B96:FI96)/INDEX(Fuel_Properties!$B$31:$IV$42,MATCH("D_Petrol_Premium",Fuel_Properties!$B$31:$B$42,0),MATCH(YEAR(FH$9),Fuel_Properties!$B$31:$EI$31,0)))/158.987295</f>
        <v>0.48423212092352114</v>
      </c>
      <c r="FI96" s="47">
        <f>(SUMPRODUCT(--(FI$9=Quarterly_kt!$B$9:FI$9),Quarterly_kt!$B96:FI96)/INDEX(Fuel_Properties!$B$31:$IV$42,MATCH("D_Petrol_Premium",Fuel_Properties!$B$31:$B$42,0),MATCH(YEAR(FI$9),Fuel_Properties!$B$31:$EI$31,0)))/158.987295</f>
        <v>0.64434247886528284</v>
      </c>
      <c r="FJ96" s="47">
        <f>(SUMPRODUCT(--(FJ$9=Quarterly_kt!$B$9:FJ$9),Quarterly_kt!$B96:FJ96)/INDEX(Fuel_Properties!$B$31:$IV$42,MATCH("D_Petrol_Premium",Fuel_Properties!$B$31:$B$42,0),MATCH(YEAR(FJ$9),Fuel_Properties!$B$31:$EI$31,0)))/158.987295</f>
        <v>0.76652599196639215</v>
      </c>
      <c r="FK96" s="47">
        <f>(SUMPRODUCT(--(FK$9=Quarterly_kt!$B$9:FL$9),Quarterly_kt!$B96:FL96)/INDEX(Fuel_Properties!$B$31:$IV$42,MATCH("D_Petrol_Premium",Fuel_Properties!$B$31:$B$42,0),MATCH(YEAR(FK$9),Fuel_Properties!$B$31:$EI$31,0)))/158.987295</f>
        <v>0.80762685098084863</v>
      </c>
      <c r="FL96" s="47">
        <f>(SUMPRODUCT(--(FL$9=Quarterly_kt!$B$9:FL$9),Quarterly_kt!$B96:FL96)/INDEX(Fuel_Properties!$B$31:$IV$42,MATCH("D_Petrol_Premium",Fuel_Properties!$B$31:$B$42,0),MATCH(YEAR(FL$9),Fuel_Properties!$B$31:$EI$31,0)))/158.987295</f>
        <v>0.55152592339015727</v>
      </c>
      <c r="FM96" s="47">
        <f>(SUMPRODUCT(--(FM$9=Quarterly_kt!$B$9:FM$9),Quarterly_kt!$B96:FM96)/INDEX(Fuel_Properties!$B$31:$IV$42,MATCH("D_Petrol_Premium",Fuel_Properties!$B$31:$B$42,0),MATCH(YEAR(FM$9),Fuel_Properties!$B$31:$EI$31,0)))/158.987295</f>
        <v>0.73166904403794075</v>
      </c>
      <c r="FN96" s="47">
        <f>(SUMPRODUCT(--(FN$9=Quarterly_kt!$B$9:FN$9),Quarterly_kt!$B96:FN96)/INDEX(Fuel_Properties!$B$31:$IV$42,MATCH("D_Petrol_Premium",Fuel_Properties!$B$31:$B$42,0),MATCH(YEAR(FN$9),Fuel_Properties!$B$31:$EI$31,0)))/158.987295</f>
        <v>0.68989271827913867</v>
      </c>
      <c r="FO96" s="47">
        <f>(SUMPRODUCT(--(FO$9=Quarterly_kt!$B$9:FO$9),Quarterly_kt!$B96:FO96)/INDEX(Fuel_Properties!$B$31:$IV$42,MATCH("D_Petrol_Premium",Fuel_Properties!$B$31:$B$42,0),MATCH(YEAR(FO$9),Fuel_Properties!$B$31:$EI$31,0)))/158.987295</f>
        <v>0.69058492112015235</v>
      </c>
      <c r="FP96" s="47">
        <f>(SUMPRODUCT(--(FP$9=Quarterly_kt!$B$9:FP$9),Quarterly_kt!$B96:FP96)/INDEX(Fuel_Properties!$B$31:$IV$42,MATCH("D_Petrol_Premium",Fuel_Properties!$B$31:$B$42,0),MATCH(YEAR(FP$9),Fuel_Properties!$B$31:$EI$31,0)))/158.987295</f>
        <v>0.60886903681074922</v>
      </c>
      <c r="FQ96" s="47">
        <f>(SUMPRODUCT(--(FQ$9=Quarterly_kt!$B$9:FQ$9),Quarterly_kt!$B96:FQ96)/INDEX(Fuel_Properties!$B$31:$IV$42,MATCH("D_Petrol_Premium",Fuel_Properties!$B$31:$B$42,0),MATCH(YEAR(FQ$9),Fuel_Properties!$B$31:$EI$31,0)))/158.987295</f>
        <v>0.79723571224110001</v>
      </c>
      <c r="FR96" s="47">
        <f>(SUMPRODUCT(--(FR$9=Quarterly_kt!$B$9:FR$9),Quarterly_kt!$B96:FR96)/INDEX(Fuel_Properties!$B$31:$IV$42,MATCH("D_Petrol_Premium",Fuel_Properties!$B$31:$B$42,0),MATCH(YEAR(FR$9),Fuel_Properties!$B$31:$EI$31,0)))/158.987295</f>
        <v>0.77088184131423432</v>
      </c>
      <c r="FS96" s="47">
        <f>(SUMPRODUCT(--(FS$9=Quarterly_kt!$B$9:FS$9),Quarterly_kt!$B96:FS96)/INDEX(Fuel_Properties!$B$31:$IV$42,MATCH("D_Petrol_Premium",Fuel_Properties!$B$31:$B$42,0),MATCH(YEAR(FS$9),Fuel_Properties!$B$31:$EI$31,0)))/158.987295</f>
        <v>0.59072575878700728</v>
      </c>
      <c r="FT96" s="47">
        <f>(SUMPRODUCT(--(FT$9=Quarterly_kt!$B$9:FT$9),Quarterly_kt!$B96:FT96)/INDEX(Fuel_Properties!$B$31:$IV$42,MATCH("D_Petrol_Premium",Fuel_Properties!$B$31:$B$42,0),MATCH(YEAR(FT$9),Fuel_Properties!$B$31:$EI$31,0)))/158.987295</f>
        <v>0.73855016926705941</v>
      </c>
      <c r="FU96" s="47">
        <f>(SUMPRODUCT(--(FU$9=Quarterly_kt!$B$9:FU$9),Quarterly_kt!$B96:FU96)/INDEX(Fuel_Properties!$B$31:$IV$42,MATCH("D_Petrol_Premium",Fuel_Properties!$B$31:$B$42,0),MATCH(YEAR(FU$9),Fuel_Properties!$B$31:$EI$31,0)))/158.987295</f>
        <v>0.43512515657027867</v>
      </c>
      <c r="FV96" s="47">
        <f>(SUMPRODUCT(--(FV$9=Quarterly_kt!$B$9:FV$9),Quarterly_kt!$B96:FV96)/INDEX(Fuel_Properties!$B$31:$IV$42,MATCH("D_Petrol_Premium",Fuel_Properties!$B$31:$B$42,0),MATCH(YEAR(FV$9),Fuel_Properties!$B$31:$EI$31,0)))/158.987295</f>
        <v>0.54095506781482661</v>
      </c>
    </row>
    <row r="97" spans="1:178" ht="15" x14ac:dyDescent="0.25">
      <c r="A97" s="49" t="s">
        <v>26</v>
      </c>
      <c r="B97" s="47">
        <f>(SUMPRODUCT(--(B$9=Quarterly_kt!$B$9:FC$9),Quarterly_kt!$B97:FC97)/INDEX(Fuel_Properties!$B$31:$IV$42,MATCH("D_Auto_Diesel",Fuel_Properties!$B$31:$B$42,0),MATCH(YEAR(B$9),Fuel_Properties!$B$31:$EI$31,0)))/158.987295</f>
        <v>0.95996897768610201</v>
      </c>
      <c r="C97" s="47">
        <f>(SUMPRODUCT(--(C$9=Quarterly_kt!$B$9:FC$9),Quarterly_kt!$B97:FC97)/INDEX(Fuel_Properties!$B$31:$IV$42,MATCH("D_Auto_Diesel",Fuel_Properties!$B$31:$B$42,0),MATCH(YEAR(C$9),Fuel_Properties!$B$31:$EI$31,0)))/158.987295</f>
        <v>1.17883449761943</v>
      </c>
      <c r="D97" s="47">
        <f>(SUMPRODUCT(--(D$9=Quarterly_kt!$B$9:FC$9),Quarterly_kt!$B97:FC97)/INDEX(Fuel_Properties!$B$31:$IV$42,MATCH("D_Auto_Diesel",Fuel_Properties!$B$31:$B$42,0),MATCH(YEAR(D$9),Fuel_Properties!$B$31:$EI$31,0)))/158.987295</f>
        <v>1.2971166081368366</v>
      </c>
      <c r="E97" s="47">
        <f>(SUMPRODUCT(--(E$9=Quarterly_kt!$B$9:FC$9),Quarterly_kt!$B97:FC97)/INDEX(Fuel_Properties!$B$31:$IV$42,MATCH("D_Auto_Diesel",Fuel_Properties!$B$31:$B$42,0),MATCH(YEAR(E$9),Fuel_Properties!$B$31:$EI$31,0)))/158.987295</f>
        <v>1.1652907445067497</v>
      </c>
      <c r="F97" s="47">
        <f>(SUMPRODUCT(--(F$9=Quarterly_kt!$B$9:FC$9),Quarterly_kt!$B97:FC97)/INDEX(Fuel_Properties!$B$31:$IV$42,MATCH("D_Auto_Diesel",Fuel_Properties!$B$31:$B$42,0),MATCH(YEAR(F$9),Fuel_Properties!$B$31:$EI$31,0)))/158.987295</f>
        <v>1.2318005196793012</v>
      </c>
      <c r="G97" s="47">
        <f>(SUMPRODUCT(--(G$9=Quarterly_kt!$B$9:FC$9),Quarterly_kt!$B97:FC97)/INDEX(Fuel_Properties!$B$31:$IV$42,MATCH("D_Auto_Diesel",Fuel_Properties!$B$31:$B$42,0),MATCH(YEAR(G$9),Fuel_Properties!$B$31:$EI$31,0)))/158.987295</f>
        <v>1.0507274272168927</v>
      </c>
      <c r="H97" s="47">
        <f>(SUMPRODUCT(--(H$9=Quarterly_kt!$B$9:FC$9),Quarterly_kt!$B97:FC97)/INDEX(Fuel_Properties!$B$31:$IV$42,MATCH("D_Auto_Diesel",Fuel_Properties!$B$31:$B$42,0),MATCH(YEAR(H$9),Fuel_Properties!$B$31:$EI$31,0)))/158.987295</f>
        <v>1.0916724119095207</v>
      </c>
      <c r="I97" s="47">
        <f>(SUMPRODUCT(--(I$9=Quarterly_kt!$B$9:FC$9),Quarterly_kt!$B97:FC97)/INDEX(Fuel_Properties!$B$31:$IV$42,MATCH("D_Auto_Diesel",Fuel_Properties!$B$31:$B$42,0),MATCH(YEAR(I$9),Fuel_Properties!$B$31:$EI$31,0)))/158.987295</f>
        <v>0.87264620337994059</v>
      </c>
      <c r="J97" s="47">
        <f>(SUMPRODUCT(--(J$9=Quarterly_kt!$B$9:FC$9),Quarterly_kt!$B97:FC97)/INDEX(Fuel_Properties!$B$31:$IV$42,MATCH("D_Auto_Diesel",Fuel_Properties!$B$31:$B$42,0),MATCH(YEAR(J$9),Fuel_Properties!$B$31:$EI$31,0)))/158.987295</f>
        <v>1.4070811708387161</v>
      </c>
      <c r="K97" s="47">
        <f>(SUMPRODUCT(--(K$9=Quarterly_kt!$B$9:FC$9),Quarterly_kt!$B97:FC97)/INDEX(Fuel_Properties!$B$31:$IV$42,MATCH("D_Auto_Diesel",Fuel_Properties!$B$31:$B$42,0),MATCH(YEAR(K$9),Fuel_Properties!$B$31:$EI$31,0)))/158.987295</f>
        <v>1.2370955915177049</v>
      </c>
      <c r="L97" s="47">
        <f>(SUMPRODUCT(--(L$9=Quarterly_kt!$B$9:FC$9),Quarterly_kt!$B97:FC97)/INDEX(Fuel_Properties!$B$31:$IV$42,MATCH("D_Auto_Diesel",Fuel_Properties!$B$31:$B$42,0),MATCH(YEAR(L$9),Fuel_Properties!$B$31:$EI$31,0)))/158.987295</f>
        <v>1.1166250553561026</v>
      </c>
      <c r="M97" s="47">
        <f>(SUMPRODUCT(--(M$9=Quarterly_kt!$B$9:FC$9),Quarterly_kt!$B97:FC97)/INDEX(Fuel_Properties!$B$31:$IV$42,MATCH("D_Auto_Diesel",Fuel_Properties!$B$31:$B$42,0),MATCH(YEAR(M$9),Fuel_Properties!$B$31:$EI$31,0)))/158.987295</f>
        <v>1.4037985323724222</v>
      </c>
      <c r="N97" s="47">
        <f>(SUMPRODUCT(--(N$9=Quarterly_kt!$B$9:FC$9),Quarterly_kt!$B97:FC97)/INDEX(Fuel_Properties!$B$31:$IV$42,MATCH("D_Auto_Diesel",Fuel_Properties!$B$31:$B$42,0),MATCH(YEAR(N$9),Fuel_Properties!$B$31:$EI$31,0)))/158.987295</f>
        <v>1.2411051545860916</v>
      </c>
      <c r="O97" s="47">
        <f>(SUMPRODUCT(--(O$9=Quarterly_kt!$B$9:FC$9),Quarterly_kt!$B97:FC97)/INDEX(Fuel_Properties!$B$31:$IV$42,MATCH("D_Auto_Diesel",Fuel_Properties!$B$31:$B$42,0),MATCH(YEAR(O$9),Fuel_Properties!$B$31:$EI$31,0)))/158.987295</f>
        <v>1.3767798926883128</v>
      </c>
      <c r="P97" s="47">
        <f>(SUMPRODUCT(--(P$9=Quarterly_kt!$B$9:FC$9),Quarterly_kt!$B97:FC97)/INDEX(Fuel_Properties!$B$31:$IV$42,MATCH("D_Auto_Diesel",Fuel_Properties!$B$31:$B$42,0),MATCH(YEAR(P$9),Fuel_Properties!$B$31:$EI$31,0)))/158.987295</f>
        <v>1.3023810726235734</v>
      </c>
      <c r="Q97" s="47">
        <f>(SUMPRODUCT(--(Q$9=Quarterly_kt!$B$9:FC$9),Quarterly_kt!$B97:FC97)/INDEX(Fuel_Properties!$B$31:$IV$42,MATCH("D_Auto_Diesel",Fuel_Properties!$B$31:$B$42,0),MATCH(YEAR(Q$9),Fuel_Properties!$B$31:$EI$31,0)))/158.987295</f>
        <v>1.0987197546308645</v>
      </c>
      <c r="R97" s="47">
        <f>(SUMPRODUCT(--(R$9=Quarterly_kt!$B$9:FC$9),Quarterly_kt!$B97:FC97)/INDEX(Fuel_Properties!$B$31:$IV$42,MATCH("D_Auto_Diesel",Fuel_Properties!$B$31:$B$42,0),MATCH(YEAR(R$9),Fuel_Properties!$B$31:$EI$31,0)))/158.987295</f>
        <v>1.3216407486600796</v>
      </c>
      <c r="S97" s="47">
        <f>(SUMPRODUCT(--(S$9=Quarterly_kt!$B$9:FC$9),Quarterly_kt!$B97:FC97)/INDEX(Fuel_Properties!$B$31:$IV$42,MATCH("D_Auto_Diesel",Fuel_Properties!$B$31:$B$42,0),MATCH(YEAR(S$9),Fuel_Properties!$B$31:$EI$31,0)))/158.987295</f>
        <v>0.7896237619830031</v>
      </c>
      <c r="T97" s="47">
        <f>(SUMPRODUCT(--(T$9=Quarterly_kt!$B$9:FC$9),Quarterly_kt!$B97:FC97)/INDEX(Fuel_Properties!$B$31:$IV$42,MATCH("D_Auto_Diesel",Fuel_Properties!$B$31:$B$42,0),MATCH(YEAR(T$9),Fuel_Properties!$B$31:$EI$31,0)))/158.987295</f>
        <v>1.4111213412587695</v>
      </c>
      <c r="U97" s="47">
        <f>(SUMPRODUCT(--(U$9=Quarterly_kt!$B$9:FC$9),Quarterly_kt!$B97:FC97)/INDEX(Fuel_Properties!$B$31:$IV$42,MATCH("D_Auto_Diesel",Fuel_Properties!$B$31:$B$42,0),MATCH(YEAR(U$9),Fuel_Properties!$B$31:$EI$31,0)))/158.987295</f>
        <v>1.2917144105675982</v>
      </c>
      <c r="V97" s="47">
        <f>(SUMPRODUCT(--(V$9=Quarterly_kt!$B$9:FC$9),Quarterly_kt!$B97:FC97)/INDEX(Fuel_Properties!$B$31:$IV$42,MATCH("D_Auto_Diesel",Fuel_Properties!$B$31:$B$42,0),MATCH(YEAR(V$9),Fuel_Properties!$B$31:$EI$31,0)))/158.987295</f>
        <v>1.0815337266698022</v>
      </c>
      <c r="W97" s="47">
        <f>(SUMPRODUCT(--(W$9=Quarterly_kt!$B$9:FC$9),Quarterly_kt!$B97:FC97)/INDEX(Fuel_Properties!$B$31:$IV$42,MATCH("D_Auto_Diesel",Fuel_Properties!$B$31:$B$42,0),MATCH(YEAR(W$9),Fuel_Properties!$B$31:$EI$31,0)))/158.987295</f>
        <v>1.2813385183524599</v>
      </c>
      <c r="X97" s="47">
        <f>(SUMPRODUCT(--(X$9=Quarterly_kt!$B$9:FC$9),Quarterly_kt!$B97:FC97)/INDEX(Fuel_Properties!$B$31:$IV$42,MATCH("D_Auto_Diesel",Fuel_Properties!$B$31:$B$42,0),MATCH(YEAR(X$9),Fuel_Properties!$B$31:$EI$31,0)))/158.987295</f>
        <v>1.1727895456651829</v>
      </c>
      <c r="Y97" s="47">
        <f>(SUMPRODUCT(--(Y$9=Quarterly_kt!$B$9:FC$9),Quarterly_kt!$B97:FC97)/INDEX(Fuel_Properties!$B$31:$IV$42,MATCH("D_Auto_Diesel",Fuel_Properties!$B$31:$B$42,0),MATCH(YEAR(Y$9),Fuel_Properties!$B$31:$EI$31,0)))/158.987295</f>
        <v>1.4542547515955933</v>
      </c>
      <c r="Z97" s="47">
        <f>(SUMPRODUCT(--(Z$9=Quarterly_kt!$B$9:FC$9),Quarterly_kt!$B97:FC97)/INDEX(Fuel_Properties!$B$31:$IV$42,MATCH("D_Auto_Diesel",Fuel_Properties!$B$31:$B$42,0),MATCH(YEAR(Z$9),Fuel_Properties!$B$31:$EI$31,0)))/158.987295</f>
        <v>1.3635039539027194</v>
      </c>
      <c r="AA97" s="47">
        <f>(SUMPRODUCT(--(AA$9=Quarterly_kt!$B$9:FC$9),Quarterly_kt!$B97:FC97)/INDEX(Fuel_Properties!$B$31:$IV$42,MATCH("D_Auto_Diesel",Fuel_Properties!$B$31:$B$42,0),MATCH(YEAR(AA$9),Fuel_Properties!$B$31:$EI$31,0)))/158.987295</f>
        <v>0.73233445150015763</v>
      </c>
      <c r="AB97" s="47">
        <f>(SUMPRODUCT(--(AB$9=Quarterly_kt!$B$9:FC$9),Quarterly_kt!$B97:FC97)/INDEX(Fuel_Properties!$B$31:$IV$42,MATCH("D_Auto_Diesel",Fuel_Properties!$B$31:$B$42,0),MATCH(YEAR(AB$9),Fuel_Properties!$B$31:$EI$31,0)))/158.987295</f>
        <v>1.5112762477513517</v>
      </c>
      <c r="AC97" s="47">
        <f>(SUMPRODUCT(--(AC$9=Quarterly_kt!$B$9:FC$9),Quarterly_kt!$B97:FC97)/INDEX(Fuel_Properties!$B$31:$IV$42,MATCH("D_Auto_Diesel",Fuel_Properties!$B$31:$B$42,0),MATCH(YEAR(AC$9),Fuel_Properties!$B$31:$EI$31,0)))/158.987295</f>
        <v>1.398281557234432</v>
      </c>
      <c r="AD97" s="47">
        <f>(SUMPRODUCT(--(AD$9=Quarterly_kt!$B$9:FC$9),Quarterly_kt!$B97:FC97)/INDEX(Fuel_Properties!$B$31:$IV$42,MATCH("D_Auto_Diesel",Fuel_Properties!$B$31:$B$42,0),MATCH(YEAR(AD$9),Fuel_Properties!$B$31:$EI$31,0)))/158.987295</f>
        <v>1.2394829649477368</v>
      </c>
      <c r="AE97" s="47">
        <f>(SUMPRODUCT(--(AE$9=Quarterly_kt!$B$9:FC$9),Quarterly_kt!$B97:FC97)/INDEX(Fuel_Properties!$B$31:$IV$42,MATCH("D_Auto_Diesel",Fuel_Properties!$B$31:$B$42,0),MATCH(YEAR(AE$9),Fuel_Properties!$B$31:$EI$31,0)))/158.987295</f>
        <v>1.4862164785739349</v>
      </c>
      <c r="AF97" s="47">
        <f>(SUMPRODUCT(--(AF$9=Quarterly_kt!$B$9:FC$9),Quarterly_kt!$B97:FC97)/INDEX(Fuel_Properties!$B$31:$IV$42,MATCH("D_Auto_Diesel",Fuel_Properties!$B$31:$B$42,0),MATCH(YEAR(AF$9),Fuel_Properties!$B$31:$EI$31,0)))/158.987295</f>
        <v>0.94359404454421769</v>
      </c>
      <c r="AG97" s="47">
        <f>(SUMPRODUCT(--(AG$9=Quarterly_kt!$B$9:FC$9),Quarterly_kt!$B97:FC97)/INDEX(Fuel_Properties!$B$31:$IV$42,MATCH("D_Auto_Diesel",Fuel_Properties!$B$31:$B$42,0),MATCH(YEAR(AG$9),Fuel_Properties!$B$31:$EI$31,0)))/158.987295</f>
        <v>1.5186067084756159</v>
      </c>
      <c r="AH97" s="47">
        <f>(SUMPRODUCT(--(AH$9=Quarterly_kt!$B$9:FC$9),Quarterly_kt!$B97:FC97)/INDEX(Fuel_Properties!$B$31:$IV$42,MATCH("D_Auto_Diesel",Fuel_Properties!$B$31:$B$42,0),MATCH(YEAR(AH$9),Fuel_Properties!$B$31:$EI$31,0)))/158.987295</f>
        <v>1.4862394340876857</v>
      </c>
      <c r="AI97" s="47">
        <f>(SUMPRODUCT(--(AI$9=Quarterly_kt!$B$9:FC$9),Quarterly_kt!$B97:FC97)/INDEX(Fuel_Properties!$B$31:$IV$42,MATCH("D_Auto_Diesel",Fuel_Properties!$B$31:$B$42,0),MATCH(YEAR(AI$9),Fuel_Properties!$B$31:$EI$31,0)))/158.987295</f>
        <v>1.3972102999260847</v>
      </c>
      <c r="AJ97" s="47">
        <f>(SUMPRODUCT(--(AJ$9=Quarterly_kt!$B$9:FC$9),Quarterly_kt!$B97:FC97)/INDEX(Fuel_Properties!$B$31:$IV$42,MATCH("D_Auto_Diesel",Fuel_Properties!$B$31:$B$42,0),MATCH(YEAR(AJ$9),Fuel_Properties!$B$31:$EI$31,0)))/158.987295</f>
        <v>1.2811625260803743</v>
      </c>
      <c r="AK97" s="47">
        <f>(SUMPRODUCT(--(AK$9=Quarterly_kt!$B$9:FC$9),Quarterly_kt!$B97:FC97)/INDEX(Fuel_Properties!$B$31:$IV$42,MATCH("D_Auto_Diesel",Fuel_Properties!$B$31:$B$42,0),MATCH(YEAR(AK$9),Fuel_Properties!$B$31:$EI$31,0)))/158.987295</f>
        <v>7.1093226084695635E-2</v>
      </c>
      <c r="AL97" s="47">
        <f>(SUMPRODUCT(--(AL$9=Quarterly_kt!$B$9:FC$9),Quarterly_kt!$B97:FC97)/INDEX(Fuel_Properties!$B$31:$IV$42,MATCH("D_Auto_Diesel",Fuel_Properties!$B$31:$B$42,0),MATCH(YEAR(AL$9),Fuel_Properties!$B$31:$EI$31,0)))/158.987295</f>
        <v>1.1230832065578551</v>
      </c>
      <c r="AM97" s="47">
        <f>(SUMPRODUCT(--(AM$9=Quarterly_kt!$B$9:FC$9),Quarterly_kt!$B97:FC97)/INDEX(Fuel_Properties!$B$31:$IV$42,MATCH("D_Auto_Diesel",Fuel_Properties!$B$31:$B$42,0),MATCH(YEAR(AM$9),Fuel_Properties!$B$31:$EI$31,0)))/158.987295</f>
        <v>1.4178473067876094</v>
      </c>
      <c r="AN97" s="47">
        <f>(SUMPRODUCT(--(AN$9=Quarterly_kt!$B$9:FC$9),Quarterly_kt!$B97:FC97)/INDEX(Fuel_Properties!$B$31:$IV$42,MATCH("D_Auto_Diesel",Fuel_Properties!$B$31:$B$42,0),MATCH(YEAR(AN$9),Fuel_Properties!$B$31:$EI$31,0)))/158.987295</f>
        <v>0.96984750043665013</v>
      </c>
      <c r="AO97" s="47">
        <f>(SUMPRODUCT(--(AO$9=Quarterly_kt!$B$9:FC$9),Quarterly_kt!$B97:FC97)/INDEX(Fuel_Properties!$B$31:$IV$42,MATCH("D_Auto_Diesel",Fuel_Properties!$B$31:$B$42,0),MATCH(YEAR(AO$9),Fuel_Properties!$B$31:$EI$31,0)))/158.987295</f>
        <v>1.1655202996442526</v>
      </c>
      <c r="AP97" s="47">
        <f>(SUMPRODUCT(--(AP$9=Quarterly_kt!$B$9:FC$9),Quarterly_kt!$B97:FC97)/INDEX(Fuel_Properties!$B$31:$IV$42,MATCH("D_Auto_Diesel",Fuel_Properties!$B$31:$B$42,0),MATCH(YEAR(AP$9),Fuel_Properties!$B$31:$EI$31,0)))/158.987295</f>
        <v>1.4272131563977337</v>
      </c>
      <c r="AQ97" s="47">
        <f>(SUMPRODUCT(--(AQ$9=Quarterly_kt!$B$9:FC$9),Quarterly_kt!$B97:FC97)/INDEX(Fuel_Properties!$B$31:$IV$42,MATCH("D_Auto_Diesel",Fuel_Properties!$B$31:$B$42,0),MATCH(YEAR(AQ$9),Fuel_Properties!$B$31:$EI$31,0)))/158.987295</f>
        <v>0.42635275688442098</v>
      </c>
      <c r="AR97" s="47">
        <f>(SUMPRODUCT(--(AR$9=Quarterly_kt!$B$9:FC$9),Quarterly_kt!$B97:FC97)/INDEX(Fuel_Properties!$B$31:$IV$42,MATCH("D_Auto_Diesel",Fuel_Properties!$B$31:$B$42,0),MATCH(YEAR(AR$9),Fuel_Properties!$B$31:$EI$31,0)))/158.987295</f>
        <v>1.4190716008542921</v>
      </c>
      <c r="AS97" s="47">
        <f>(SUMPRODUCT(--(AS$9=Quarterly_kt!$B$9:FC$9),Quarterly_kt!$B97:FC97)/INDEX(Fuel_Properties!$B$31:$IV$42,MATCH("D_Auto_Diesel",Fuel_Properties!$B$31:$B$42,0),MATCH(YEAR(AS$9),Fuel_Properties!$B$31:$EI$31,0)))/158.987295</f>
        <v>1.44071865032083</v>
      </c>
      <c r="AT97" s="47">
        <f>(SUMPRODUCT(--(AT$9=Quarterly_kt!$B$9:FC$9),Quarterly_kt!$B97:FC97)/INDEX(Fuel_Properties!$B$31:$IV$42,MATCH("D_Auto_Diesel",Fuel_Properties!$B$31:$B$42,0),MATCH(YEAR(AT$9),Fuel_Properties!$B$31:$EI$31,0)))/158.987295</f>
        <v>0.98164663450430723</v>
      </c>
      <c r="AU97" s="47">
        <f>(SUMPRODUCT(--(AU$9=Quarterly_kt!$B$9:FC$9),Quarterly_kt!$B97:FC97)/INDEX(Fuel_Properties!$B$31:$IV$42,MATCH("D_Auto_Diesel",Fuel_Properties!$B$31:$B$42,0),MATCH(YEAR(AU$9),Fuel_Properties!$B$31:$EI$31,0)))/158.987295</f>
        <v>1.299611107297703</v>
      </c>
      <c r="AV97" s="47">
        <f>(SUMPRODUCT(--(AV$9=Quarterly_kt!$B$9:FC$9),Quarterly_kt!$B97:FC97)/INDEX(Fuel_Properties!$B$31:$IV$42,MATCH("D_Auto_Diesel",Fuel_Properties!$B$31:$B$42,0),MATCH(YEAR(AV$9),Fuel_Properties!$B$31:$EI$31,0)))/158.987295</f>
        <v>-1.2793872996836842E-2</v>
      </c>
      <c r="AW97" s="47">
        <f>(SUMPRODUCT(--(AW$9=Quarterly_kt!$B$9:FC$9),Quarterly_kt!$B97:FC97)/INDEX(Fuel_Properties!$B$31:$IV$42,MATCH("D_Auto_Diesel",Fuel_Properties!$B$31:$B$42,0),MATCH(YEAR(AW$9),Fuel_Properties!$B$31:$EI$31,0)))/158.987295</f>
        <v>0.24208119617280333</v>
      </c>
      <c r="AX97" s="47">
        <f>(SUMPRODUCT(--(AX$9=Quarterly_kt!$B$9:FC$9),Quarterly_kt!$B97:FC97)/INDEX(Fuel_Properties!$B$31:$IV$42,MATCH("D_Auto_Diesel",Fuel_Properties!$B$31:$B$42,0),MATCH(YEAR(AX$9),Fuel_Properties!$B$31:$EI$31,0)))/158.987295</f>
        <v>1.1322348047063102</v>
      </c>
      <c r="AY97" s="47">
        <f>(SUMPRODUCT(--(AY$9=Quarterly_kt!$B$9:FC$9),Quarterly_kt!$B97:FC97)/INDEX(Fuel_Properties!$B$31:$IV$42,MATCH("D_Auto_Diesel",Fuel_Properties!$B$31:$B$42,0),MATCH(YEAR(AY$9),Fuel_Properties!$B$31:$EI$31,0)))/158.987295</f>
        <v>0.90540372150162629</v>
      </c>
      <c r="AZ97" s="47">
        <f>(SUMPRODUCT(--(AZ$9=Quarterly_kt!$B$9:FC$9),Quarterly_kt!$B97:FC97)/INDEX(Fuel_Properties!$B$31:$IV$42,MATCH("D_Auto_Diesel",Fuel_Properties!$B$31:$B$42,0),MATCH(YEAR(AZ$9),Fuel_Properties!$B$31:$EI$31,0)))/158.987295</f>
        <v>1.3143179397737319</v>
      </c>
      <c r="BA97" s="47">
        <f>(SUMPRODUCT(--(BA$9=Quarterly_kt!$B$9:FC$9),Quarterly_kt!$B97:FC97)/INDEX(Fuel_Properties!$B$31:$IV$42,MATCH("D_Auto_Diesel",Fuel_Properties!$B$31:$B$42,0),MATCH(YEAR(BA$9),Fuel_Properties!$B$31:$EI$31,0)))/158.987295</f>
        <v>1.3431118058545315</v>
      </c>
      <c r="BB97" s="47">
        <f>(SUMPRODUCT(--(BB$9=Quarterly_kt!$B$9:FC$9),Quarterly_kt!$B97:FC97)/INDEX(Fuel_Properties!$B$31:$IV$42,MATCH("D_Auto_Diesel",Fuel_Properties!$B$31:$B$42,0),MATCH(YEAR(BB$9),Fuel_Properties!$B$31:$EI$31,0)))/158.987295</f>
        <v>1.7021589964230572</v>
      </c>
      <c r="BC97" s="47">
        <f>(SUMPRODUCT(--(BC$9=Quarterly_kt!$B$9:FC$9),Quarterly_kt!$B97:FC97)/INDEX(Fuel_Properties!$B$31:$IV$42,MATCH("D_Auto_Diesel",Fuel_Properties!$B$31:$B$42,0),MATCH(YEAR(BC$9),Fuel_Properties!$B$31:$EI$31,0)))/158.987295</f>
        <v>1.9278040447506422</v>
      </c>
      <c r="BD97" s="47">
        <f>(SUMPRODUCT(--(BD$9=Quarterly_kt!$B$9:FC$9),Quarterly_kt!$B97:FC97)/INDEX(Fuel_Properties!$B$31:$IV$42,MATCH("D_Auto_Diesel",Fuel_Properties!$B$31:$B$42,0),MATCH(YEAR(BD$9),Fuel_Properties!$B$31:$EI$31,0)))/158.987295</f>
        <v>2.0899541420448822</v>
      </c>
      <c r="BE97" s="47">
        <f>(SUMPRODUCT(--(BE$9=Quarterly_kt!$B$9:FC$9),Quarterly_kt!$B97:FC97)/INDEX(Fuel_Properties!$B$31:$IV$42,MATCH("D_Auto_Diesel",Fuel_Properties!$B$31:$B$42,0),MATCH(YEAR(BE$9),Fuel_Properties!$B$31:$EI$31,0)))/158.987295</f>
        <v>1.9456634344483799</v>
      </c>
      <c r="BF97" s="47">
        <f>(SUMPRODUCT(--(BF$9=Quarterly_kt!$B$9:FC$9),Quarterly_kt!$B97:FC97)/INDEX(Fuel_Properties!$B$31:$IV$42,MATCH("D_Auto_Diesel",Fuel_Properties!$B$31:$B$42,0),MATCH(YEAR(BF$9),Fuel_Properties!$B$31:$EI$31,0)))/158.987295</f>
        <v>2.045979029537214</v>
      </c>
      <c r="BG97" s="47">
        <f>(SUMPRODUCT(--(BG$9=Quarterly_kt!$B$9:FC$9),Quarterly_kt!$B97:FC97)/INDEX(Fuel_Properties!$B$31:$IV$42,MATCH("D_Auto_Diesel",Fuel_Properties!$B$31:$B$42,0),MATCH(YEAR(BG$9),Fuel_Properties!$B$31:$EI$31,0)))/158.987295</f>
        <v>2.3427708668149116</v>
      </c>
      <c r="BH97" s="47">
        <f>(SUMPRODUCT(--(BH$9=Quarterly_kt!$B$9:FC$9),Quarterly_kt!$B97:FC97)/INDEX(Fuel_Properties!$B$31:$IV$42,MATCH("D_Auto_Diesel",Fuel_Properties!$B$31:$B$42,0),MATCH(YEAR(BH$9),Fuel_Properties!$B$31:$EI$31,0)))/158.987295</f>
        <v>1.9640890601519581</v>
      </c>
      <c r="BI97" s="47">
        <f>(SUMPRODUCT(--(BI$9=Quarterly_kt!$B$9:FC$9),Quarterly_kt!$B97:FC97)/INDEX(Fuel_Properties!$B$31:$IV$42,MATCH("D_Auto_Diesel",Fuel_Properties!$B$31:$B$42,0),MATCH(YEAR(BI$9),Fuel_Properties!$B$31:$EI$31,0)))/158.987295</f>
        <v>2.7680982774184857</v>
      </c>
      <c r="BJ97" s="47">
        <f>(SUMPRODUCT(--(BJ$9=Quarterly_kt!$B$9:FC$9),Quarterly_kt!$B97:FC97)/INDEX(Fuel_Properties!$B$31:$IV$42,MATCH("D_Auto_Diesel",Fuel_Properties!$B$31:$B$42,0),MATCH(YEAR(BJ$9),Fuel_Properties!$B$31:$EI$31,0)))/158.987295</f>
        <v>2.6849610584527963</v>
      </c>
      <c r="BK97" s="47">
        <f>(SUMPRODUCT(--(BK$9=Quarterly_kt!$B$9:FC$9),Quarterly_kt!$B97:FC97)/INDEX(Fuel_Properties!$B$31:$IV$42,MATCH("D_Auto_Diesel",Fuel_Properties!$B$31:$B$42,0),MATCH(YEAR(BK$9),Fuel_Properties!$B$31:$EI$31,0)))/158.987295</f>
        <v>2.7546846055503904</v>
      </c>
      <c r="BL97" s="47">
        <f>(SUMPRODUCT(--(BL$9=Quarterly_kt!$B$9:FC$9),Quarterly_kt!$B97:FC97)/INDEX(Fuel_Properties!$B$31:$IV$42,MATCH("D_Auto_Diesel",Fuel_Properties!$B$31:$B$42,0),MATCH(YEAR(BL$9),Fuel_Properties!$B$31:$EI$31,0)))/158.987295</f>
        <v>2.3577455136180276</v>
      </c>
      <c r="BM97" s="47">
        <f>(SUMPRODUCT(--(BM$9=Quarterly_kt!$B$9:FC$9),Quarterly_kt!$B97:FC97)/INDEX(Fuel_Properties!$B$31:$IV$42,MATCH("D_Auto_Diesel",Fuel_Properties!$B$31:$B$42,0),MATCH(YEAR(BM$9),Fuel_Properties!$B$31:$EI$31,0)))/158.987295</f>
        <v>2.6371294196350772</v>
      </c>
      <c r="BN97" s="47">
        <f>(SUMPRODUCT(--(BN$9=Quarterly_kt!$B$9:FC$9),Quarterly_kt!$B97:FC97)/INDEX(Fuel_Properties!$B$31:$IV$42,MATCH("D_Auto_Diesel",Fuel_Properties!$B$31:$B$42,0),MATCH(YEAR(BN$9),Fuel_Properties!$B$31:$EI$31,0)))/158.987295</f>
        <v>2.7530460125433205</v>
      </c>
      <c r="BO97" s="47">
        <f>(SUMPRODUCT(--(BO$9=Quarterly_kt!$B$9:FC$9),Quarterly_kt!$B97:FC97)/INDEX(Fuel_Properties!$B$31:$IV$42,MATCH("D_Auto_Diesel",Fuel_Properties!$B$31:$B$42,0),MATCH(YEAR(BO$9),Fuel_Properties!$B$31:$EI$31,0)))/158.987295</f>
        <v>2.0934820074225482</v>
      </c>
      <c r="BP97" s="47">
        <f>(SUMPRODUCT(--(BP$9=Quarterly_kt!$B$9:FC$9),Quarterly_kt!$B97:FC97)/INDEX(Fuel_Properties!$B$31:$IV$42,MATCH("D_Auto_Diesel",Fuel_Properties!$B$31:$B$42,0),MATCH(YEAR(BP$9),Fuel_Properties!$B$31:$EI$31,0)))/158.987295</f>
        <v>2.6453968278969184</v>
      </c>
      <c r="BQ97" s="47">
        <f>(SUMPRODUCT(--(BQ$9=Quarterly_kt!$B$9:FC$9),Quarterly_kt!$B97:FC97)/INDEX(Fuel_Properties!$B$31:$IV$42,MATCH("D_Auto_Diesel",Fuel_Properties!$B$31:$B$42,0),MATCH(YEAR(BQ$9),Fuel_Properties!$B$31:$EI$31,0)))/158.987295</f>
        <v>2.7278262541559193</v>
      </c>
      <c r="BR97" s="47">
        <f>(SUMPRODUCT(--(BR$9=Quarterly_kt!$B$9:FC$9),Quarterly_kt!$B97:FC97)/INDEX(Fuel_Properties!$B$31:$IV$42,MATCH("D_Auto_Diesel",Fuel_Properties!$B$31:$B$42,0),MATCH(YEAR(BR$9),Fuel_Properties!$B$31:$EI$31,0)))/158.987295</f>
        <v>2.803159753741808</v>
      </c>
      <c r="BS97" s="47">
        <f>(SUMPRODUCT(--(BS$9=Quarterly_kt!$B$9:FC$9),Quarterly_kt!$B97:FC97)/INDEX(Fuel_Properties!$B$31:$IV$42,MATCH("D_Auto_Diesel",Fuel_Properties!$B$31:$B$42,0),MATCH(YEAR(BS$9),Fuel_Properties!$B$31:$EI$31,0)))/158.987295</f>
        <v>2.2874194304379936</v>
      </c>
      <c r="BT97" s="47">
        <f>(SUMPRODUCT(--(BT$9=Quarterly_kt!$B$9:FC$9),Quarterly_kt!$B97:FC97)/INDEX(Fuel_Properties!$B$31:$IV$42,MATCH("D_Auto_Diesel",Fuel_Properties!$B$31:$B$42,0),MATCH(YEAR(BT$9),Fuel_Properties!$B$31:$EI$31,0)))/158.987295</f>
        <v>2.7239538903848035</v>
      </c>
      <c r="BU97" s="47">
        <f>(SUMPRODUCT(--(BU$9=Quarterly_kt!$B$9:FC$9),Quarterly_kt!$B97:FC97)/INDEX(Fuel_Properties!$B$31:$IV$42,MATCH("D_Auto_Diesel",Fuel_Properties!$B$31:$B$42,0),MATCH(YEAR(BU$9),Fuel_Properties!$B$31:$EI$31,0)))/158.987295</f>
        <v>3.0002042516690266</v>
      </c>
      <c r="BV97" s="47">
        <f>(SUMPRODUCT(--(BV$9=Quarterly_kt!$B$9:FC$9),Quarterly_kt!$B97:FC97)/INDEX(Fuel_Properties!$B$31:$IV$42,MATCH("D_Auto_Diesel",Fuel_Properties!$B$31:$B$42,0),MATCH(YEAR(BV$9),Fuel_Properties!$B$31:$EI$31,0)))/158.987295</f>
        <v>2.9675039781620653</v>
      </c>
      <c r="BW97" s="47">
        <f>(SUMPRODUCT(--(BW$9=Quarterly_kt!$B$9:FC$9),Quarterly_kt!$B97:FC97)/INDEX(Fuel_Properties!$B$31:$IV$42,MATCH("D_Auto_Diesel",Fuel_Properties!$B$31:$B$42,0),MATCH(YEAR(BW$9),Fuel_Properties!$B$31:$EI$31,0)))/158.987295</f>
        <v>2.2271802192640302</v>
      </c>
      <c r="BX97" s="47">
        <f>(SUMPRODUCT(--(BX$9=Quarterly_kt!$B$9:FC$9),Quarterly_kt!$B97:FC97)/INDEX(Fuel_Properties!$B$31:$IV$42,MATCH("D_Auto_Diesel",Fuel_Properties!$B$31:$B$42,0),MATCH(YEAR(BX$9),Fuel_Properties!$B$31:$EI$31,0)))/158.987295</f>
        <v>2.6512865412846542</v>
      </c>
      <c r="BY97" s="47">
        <f>(SUMPRODUCT(--(BY$9=Quarterly_kt!$B$9:FC$9),Quarterly_kt!$B97:FC97)/INDEX(Fuel_Properties!$B$31:$IV$42,MATCH("D_Auto_Diesel",Fuel_Properties!$B$31:$B$42,0),MATCH(YEAR(BY$9),Fuel_Properties!$B$31:$EI$31,0)))/158.987295</f>
        <v>2.7806609390236794</v>
      </c>
      <c r="BZ97" s="47">
        <f>(SUMPRODUCT(--(BZ$9=Quarterly_kt!$B$9:FC$9),Quarterly_kt!$B97:FC97)/INDEX(Fuel_Properties!$B$31:$IV$42,MATCH("D_Auto_Diesel",Fuel_Properties!$B$31:$B$42,0),MATCH(YEAR(BZ$9),Fuel_Properties!$B$31:$EI$31,0)))/158.987295</f>
        <v>2.8124580723700028</v>
      </c>
      <c r="CA97" s="47">
        <f>(SUMPRODUCT(--(CA$9=Quarterly_kt!$B$9:FC$9),Quarterly_kt!$B97:FC97)/INDEX(Fuel_Properties!$B$31:$IV$42,MATCH("D_Auto_Diesel",Fuel_Properties!$B$31:$B$42,0),MATCH(YEAR(CA$9),Fuel_Properties!$B$31:$EI$31,0)))/158.987295</f>
        <v>3.1577966387038199</v>
      </c>
      <c r="CB97" s="47">
        <f>(SUMPRODUCT(--(CB$9=Quarterly_kt!$B$9:FC$9),Quarterly_kt!$B97:FC97)/INDEX(Fuel_Properties!$B$31:$IV$42,MATCH("D_Auto_Diesel",Fuel_Properties!$B$31:$B$42,0),MATCH(YEAR(CB$9),Fuel_Properties!$B$31:$EI$31,0)))/158.987295</f>
        <v>3.0605259359306598</v>
      </c>
      <c r="CC97" s="47">
        <f>(SUMPRODUCT(--(CC$9=Quarterly_kt!$B$9:FC$9),Quarterly_kt!$B97:FC97)/INDEX(Fuel_Properties!$B$31:$IV$42,MATCH("D_Auto_Diesel",Fuel_Properties!$B$31:$B$42,0),MATCH(YEAR(CC$9),Fuel_Properties!$B$31:$EI$31,0)))/158.987295</f>
        <v>2.2097151053451705</v>
      </c>
      <c r="CD97" s="47">
        <f>(SUMPRODUCT(--(CD$9=Quarterly_kt!$B$9:FC$9),Quarterly_kt!$B97:FC97)/INDEX(Fuel_Properties!$B$31:$IV$42,MATCH("D_Auto_Diesel",Fuel_Properties!$B$31:$B$42,0),MATCH(YEAR(CD$9),Fuel_Properties!$B$31:$EI$31,0)))/158.987295</f>
        <v>3.0335716015537613</v>
      </c>
      <c r="CE97" s="47">
        <f>(SUMPRODUCT(--(CE$9=Quarterly_kt!$B$9:FC$9),Quarterly_kt!$B97:FC97)/INDEX(Fuel_Properties!$B$31:$IV$42,MATCH("D_Auto_Diesel",Fuel_Properties!$B$31:$B$42,0),MATCH(YEAR(CE$9),Fuel_Properties!$B$31:$EI$31,0)))/158.987295</f>
        <v>2.6784912931493738</v>
      </c>
      <c r="CF97" s="47">
        <f>(SUMPRODUCT(--(CF$9=Quarterly_kt!$B$9:FC$9),Quarterly_kt!$B97:FC97)/INDEX(Fuel_Properties!$B$31:$IV$42,MATCH("D_Auto_Diesel",Fuel_Properties!$B$31:$B$42,0),MATCH(YEAR(CF$9),Fuel_Properties!$B$31:$EI$31,0)))/158.987295</f>
        <v>3.0787635033790806</v>
      </c>
      <c r="CG97" s="47">
        <f>(SUMPRODUCT(--(CG$9=Quarterly_kt!$B$9:FC$9),Quarterly_kt!$B97:FC97)/INDEX(Fuel_Properties!$B$31:$IV$42,MATCH("D_Auto_Diesel",Fuel_Properties!$B$31:$B$42,0),MATCH(YEAR(CG$9),Fuel_Properties!$B$31:$EI$31,0)))/158.987295</f>
        <v>3.0766395822529873</v>
      </c>
      <c r="CH97" s="47">
        <f>(SUMPRODUCT(--(CH$9=Quarterly_kt!$B$9:FC$9),Quarterly_kt!$B97:FC97)/INDEX(Fuel_Properties!$B$31:$IV$42,MATCH("D_Auto_Diesel",Fuel_Properties!$B$31:$B$42,0),MATCH(YEAR(CH$9),Fuel_Properties!$B$31:$EI$31,0)))/158.987295</f>
        <v>2.6038099444016747</v>
      </c>
      <c r="CI97" s="47">
        <f>(SUMPRODUCT(--(CI$9=Quarterly_kt!$B$9:FC$9),Quarterly_kt!$B97:FC97)/INDEX(Fuel_Properties!$B$31:$IV$42,MATCH("D_Auto_Diesel",Fuel_Properties!$B$31:$B$42,0),MATCH(YEAR(CI$9),Fuel_Properties!$B$31:$EI$31,0)))/158.987295</f>
        <v>3.0418010647892331</v>
      </c>
      <c r="CJ97" s="47">
        <f>(SUMPRODUCT(--(CJ$9=Quarterly_kt!$B$9:FC$9),Quarterly_kt!$B97:FC97)/INDEX(Fuel_Properties!$B$31:$IV$42,MATCH("D_Auto_Diesel",Fuel_Properties!$B$31:$B$42,0),MATCH(YEAR(CJ$9),Fuel_Properties!$B$31:$EI$31,0)))/158.987295</f>
        <v>3.0543432359452476</v>
      </c>
      <c r="CK97" s="47">
        <f>(SUMPRODUCT(--(CK$9=Quarterly_kt!$B$9:FC$9),Quarterly_kt!$B97:FC97)/INDEX(Fuel_Properties!$B$31:$IV$42,MATCH("D_Auto_Diesel",Fuel_Properties!$B$31:$B$42,0),MATCH(YEAR(CK$9),Fuel_Properties!$B$31:$EI$31,0)))/158.987295</f>
        <v>2.8561530560420954</v>
      </c>
      <c r="CL97" s="47">
        <f>(SUMPRODUCT(--(CL$9=Quarterly_kt!$B$9:FC$9),Quarterly_kt!$B97:FC97)/INDEX(Fuel_Properties!$B$31:$IV$42,MATCH("D_Auto_Diesel",Fuel_Properties!$B$31:$B$42,0),MATCH(YEAR(CL$9),Fuel_Properties!$B$31:$EI$31,0)))/158.987295</f>
        <v>2.3131097600710966</v>
      </c>
      <c r="CM97" s="47">
        <f>(SUMPRODUCT(--(CM$9=Quarterly_kt!$B$9:FC$9),Quarterly_kt!$B97:FC97)/INDEX(Fuel_Properties!$B$31:$IV$42,MATCH("D_Auto_Diesel",Fuel_Properties!$B$31:$B$42,0),MATCH(YEAR(CM$9),Fuel_Properties!$B$31:$EI$31,0)))/158.987295</f>
        <v>2.983267708002324</v>
      </c>
      <c r="CN97" s="47">
        <f>(SUMPRODUCT(--(CN$9=Quarterly_kt!$B$9:FC$9),Quarterly_kt!$B97:FC97)/INDEX(Fuel_Properties!$B$31:$IV$42,MATCH("D_Auto_Diesel",Fuel_Properties!$B$31:$B$42,0),MATCH(YEAR(CN$9),Fuel_Properties!$B$31:$EI$31,0)))/158.987295</f>
        <v>2.9733178100993238</v>
      </c>
      <c r="CO97" s="47">
        <f>(SUMPRODUCT(--(CO$9=Quarterly_kt!$B$9:FC$9),Quarterly_kt!$B97:FC97)/INDEX(Fuel_Properties!$B$31:$IV$42,MATCH("D_Auto_Diesel",Fuel_Properties!$B$31:$B$42,0),MATCH(YEAR(CO$9),Fuel_Properties!$B$31:$EI$31,0)))/158.987295</f>
        <v>2.5403300573660319</v>
      </c>
      <c r="CP97" s="47">
        <f>(SUMPRODUCT(--(CP$9=Quarterly_kt!$B$9:FC$9),Quarterly_kt!$B97:FC97)/INDEX(Fuel_Properties!$B$31:$IV$42,MATCH("D_Auto_Diesel",Fuel_Properties!$B$31:$B$42,0),MATCH(YEAR(CP$9),Fuel_Properties!$B$31:$EI$31,0)))/158.987295</f>
        <v>2.6345278624729409</v>
      </c>
      <c r="CQ97" s="47">
        <f>(SUMPRODUCT(--(CQ$9=Quarterly_kt!$B$9:FC$9),Quarterly_kt!$B97:FC97)/INDEX(Fuel_Properties!$B$31:$IV$42,MATCH("D_Auto_Diesel",Fuel_Properties!$B$31:$B$42,0),MATCH(YEAR(CQ$9),Fuel_Properties!$B$31:$EI$31,0)))/158.987295</f>
        <v>3.1783077420956731</v>
      </c>
      <c r="CR97" s="47">
        <f>(SUMPRODUCT(--(CR$9=Quarterly_kt!$B$9:FC$9),Quarterly_kt!$B97:FC97)/INDEX(Fuel_Properties!$B$31:$IV$42,MATCH("D_Auto_Diesel",Fuel_Properties!$B$31:$B$42,0),MATCH(YEAR(CR$9),Fuel_Properties!$B$31:$EI$31,0)))/158.987295</f>
        <v>3.0482414836695977</v>
      </c>
      <c r="CS97" s="47">
        <f>(SUMPRODUCT(--(CS$9=Quarterly_kt!$B$9:FC$9),Quarterly_kt!$B97:FC97)/INDEX(Fuel_Properties!$B$31:$IV$42,MATCH("D_Auto_Diesel",Fuel_Properties!$B$31:$B$42,0),MATCH(YEAR(CS$9),Fuel_Properties!$B$31:$EI$31,0)))/158.987295</f>
        <v>3.1739075647750665</v>
      </c>
      <c r="CT97" s="47">
        <f>(SUMPRODUCT(--(CT$9=Quarterly_kt!$B$9:FC$9),Quarterly_kt!$B97:FC97)/INDEX(Fuel_Properties!$B$31:$IV$42,MATCH("D_Auto_Diesel",Fuel_Properties!$B$31:$B$42,0),MATCH(YEAR(CT$9),Fuel_Properties!$B$31:$EI$31,0)))/158.987295</f>
        <v>2.9841871671210431</v>
      </c>
      <c r="CU97" s="47">
        <f>(SUMPRODUCT(--(CU$9=Quarterly_kt!$B$9:FC$9),Quarterly_kt!$B97:FC97)/INDEX(Fuel_Properties!$B$31:$IV$42,MATCH("D_Auto_Diesel",Fuel_Properties!$B$31:$B$42,0),MATCH(YEAR(CU$9),Fuel_Properties!$B$31:$EI$31,0)))/158.987295</f>
        <v>3.5494291316497106</v>
      </c>
      <c r="CV97" s="47">
        <f>(SUMPRODUCT(--(CV$9=Quarterly_kt!$B$9:FC$9),Quarterly_kt!$B97:FC97)/INDEX(Fuel_Properties!$B$31:$IV$42,MATCH("D_Auto_Diesel",Fuel_Properties!$B$31:$B$42,0),MATCH(YEAR(CV$9),Fuel_Properties!$B$31:$EI$31,0)))/158.987295</f>
        <v>3.5894235857555676</v>
      </c>
      <c r="CW97" s="47">
        <f>(SUMPRODUCT(--(CW$9=Quarterly_kt!$B$9:FC$9),Quarterly_kt!$B97:FC97)/INDEX(Fuel_Properties!$B$31:$IV$42,MATCH("D_Auto_Diesel",Fuel_Properties!$B$31:$B$42,0),MATCH(YEAR(CW$9),Fuel_Properties!$B$31:$EI$31,0)))/158.987295</f>
        <v>3.1262431524801744</v>
      </c>
      <c r="CX97" s="47">
        <f>(SUMPRODUCT(--(CX$9=Quarterly_kt!$B$9:FC$9),Quarterly_kt!$B97:FC97)/INDEX(Fuel_Properties!$B$31:$IV$42,MATCH("D_Auto_Diesel",Fuel_Properties!$B$31:$B$42,0),MATCH(YEAR(CX$9),Fuel_Properties!$B$31:$EI$31,0)))/158.987295</f>
        <v>2.824845856711979</v>
      </c>
      <c r="CY97" s="47">
        <f>(SUMPRODUCT(--(CY$9=Quarterly_kt!$B$9:FC$9),Quarterly_kt!$B97:FC97)/INDEX(Fuel_Properties!$B$31:$IV$42,MATCH("D_Auto_Diesel",Fuel_Properties!$B$31:$B$42,0),MATCH(YEAR(CY$9),Fuel_Properties!$B$31:$EI$31,0)))/158.987295</f>
        <v>3.4081470756007861</v>
      </c>
      <c r="CZ97" s="47">
        <f>(SUMPRODUCT(--(CZ$9=Quarterly_kt!$B$9:FC$9),Quarterly_kt!$B97:FC97)/INDEX(Fuel_Properties!$B$31:$IV$42,MATCH("D_Auto_Diesel",Fuel_Properties!$B$31:$B$42,0),MATCH(YEAR(CZ$9),Fuel_Properties!$B$31:$EI$31,0)))/158.987295</f>
        <v>3.5415955685405467</v>
      </c>
      <c r="DA97" s="47">
        <f>(SUMPRODUCT(--(DA$9=Quarterly_kt!$B$9:FC$9),Quarterly_kt!$B97:FC97)/INDEX(Fuel_Properties!$B$31:$IV$42,MATCH("D_Auto_Diesel",Fuel_Properties!$B$31:$B$42,0),MATCH(YEAR(DA$9),Fuel_Properties!$B$31:$EI$31,0)))/158.987295</f>
        <v>2.9898849009701447</v>
      </c>
      <c r="DB97" s="47">
        <f>(SUMPRODUCT(--(DB$9=Quarterly_kt!$B$9:FC$9),Quarterly_kt!$B97:FC97)/INDEX(Fuel_Properties!$B$31:$IV$42,MATCH("D_Auto_Diesel",Fuel_Properties!$B$31:$B$42,0),MATCH(YEAR(DB$9),Fuel_Properties!$B$31:$EI$31,0)))/158.987295</f>
        <v>3.4950216061371759</v>
      </c>
      <c r="DC97" s="47">
        <f>(SUMPRODUCT(--(DC$9=Quarterly_kt!$B$9:FC$9),Quarterly_kt!$B97:FC97)/INDEX(Fuel_Properties!$B$31:$IV$42,MATCH("D_Auto_Diesel",Fuel_Properties!$B$31:$B$42,0),MATCH(YEAR(DC$9),Fuel_Properties!$B$31:$EI$31,0)))/158.987295</f>
        <v>3.3428397654838142</v>
      </c>
      <c r="DD97" s="47">
        <f>(SUMPRODUCT(--(DD$9=Quarterly_kt!$B$9:FC$9),Quarterly_kt!$B97:FC97)/INDEX(Fuel_Properties!$B$31:$IV$42,MATCH("D_Auto_Diesel",Fuel_Properties!$B$31:$B$42,0),MATCH(YEAR(DD$9),Fuel_Properties!$B$31:$EI$31,0)))/158.987295</f>
        <v>3.5341074155493226</v>
      </c>
      <c r="DE97" s="47">
        <f>(SUMPRODUCT(--(DE$9=Quarterly_kt!$B$9:FC$9),Quarterly_kt!$B97:FC97)/INDEX(Fuel_Properties!$B$31:$IV$42,MATCH("D_Auto_Diesel",Fuel_Properties!$B$31:$B$42,0),MATCH(YEAR(DE$9),Fuel_Properties!$B$31:$EI$31,0)))/158.987295</f>
        <v>3.3142991448731891</v>
      </c>
      <c r="DF97" s="47">
        <f>(SUMPRODUCT(--(DF$9=Quarterly_kt!$B$9:FC$9),Quarterly_kt!$B97:FC97)/INDEX(Fuel_Properties!$B$31:$IV$42,MATCH("D_Auto_Diesel",Fuel_Properties!$B$31:$B$42,0),MATCH(YEAR(DF$9),Fuel_Properties!$B$31:$EI$31,0)))/158.987295</f>
        <v>3.311655279635676</v>
      </c>
      <c r="DG97" s="47">
        <f>(SUMPRODUCT(--(DG$9=Quarterly_kt!$B$9:FC$9),Quarterly_kt!$B97:FC97)/INDEX(Fuel_Properties!$B$31:$IV$42,MATCH("D_Auto_Diesel",Fuel_Properties!$B$31:$B$42,0),MATCH(YEAR(DG$9),Fuel_Properties!$B$31:$EI$31,0)))/158.987295</f>
        <v>3.0908972341821688</v>
      </c>
      <c r="DH97" s="47">
        <f>(SUMPRODUCT(--(DH$9=Quarterly_kt!$B$9:FC$9),Quarterly_kt!$B97:FC97)/INDEX(Fuel_Properties!$B$31:$IV$42,MATCH("D_Auto_Diesel",Fuel_Properties!$B$31:$B$42,0),MATCH(YEAR(DH$9),Fuel_Properties!$B$31:$EI$31,0)))/158.987295</f>
        <v>3.7777366571856388</v>
      </c>
      <c r="DI97" s="47">
        <f>(SUMPRODUCT(--(DI$9=Quarterly_kt!$B$9:FC$9),Quarterly_kt!$B97:FC97)/INDEX(Fuel_Properties!$B$31:$IV$42,MATCH("D_Auto_Diesel",Fuel_Properties!$B$31:$B$42,0),MATCH(YEAR(DI$9),Fuel_Properties!$B$31:$EI$31,0)))/158.987295</f>
        <v>3.0662645427892863</v>
      </c>
      <c r="DJ97" s="47">
        <f>(SUMPRODUCT(--(DJ$9=Quarterly_kt!$B$9:FC$9),Quarterly_kt!$B97:FC97)/INDEX(Fuel_Properties!$B$31:$IV$42,MATCH("D_Auto_Diesel",Fuel_Properties!$B$31:$B$42,0),MATCH(YEAR(DJ$9),Fuel_Properties!$B$31:$EI$31,0)))/158.987295</f>
        <v>3.3314721632226791</v>
      </c>
      <c r="DK97" s="47">
        <f>(SUMPRODUCT(--(DK$9=Quarterly_kt!$B$9:FC$9),Quarterly_kt!$B97:FC97)/INDEX(Fuel_Properties!$B$31:$IV$42,MATCH("D_Auto_Diesel",Fuel_Properties!$B$31:$B$42,0),MATCH(YEAR(DK$9),Fuel_Properties!$B$31:$EI$31,0)))/158.987295</f>
        <v>3.7778448579012434</v>
      </c>
      <c r="DL97" s="47">
        <f>(SUMPRODUCT(--(DL$9=Quarterly_kt!$B$9:FC$9),Quarterly_kt!$B97:FC97)/INDEX(Fuel_Properties!$B$31:$IV$42,MATCH("D_Auto_Diesel",Fuel_Properties!$B$31:$B$42,0),MATCH(YEAR(DL$9),Fuel_Properties!$B$31:$EI$31,0)))/158.987295</f>
        <v>3.6312552961215094</v>
      </c>
      <c r="DM97" s="47">
        <f>(SUMPRODUCT(--(DM$9=Quarterly_kt!$B$9:FC$9),Quarterly_kt!$B97:FC97)/INDEX(Fuel_Properties!$B$31:$IV$42,MATCH("D_Auto_Diesel",Fuel_Properties!$B$31:$B$42,0),MATCH(YEAR(DM$9),Fuel_Properties!$B$31:$EI$31,0)))/158.987295</f>
        <v>3.535336360926352</v>
      </c>
      <c r="DN97" s="47">
        <f>(SUMPRODUCT(--(DN$9=Quarterly_kt!$B$9:FC$9),Quarterly_kt!$B97:FC97)/INDEX(Fuel_Properties!$B$31:$IV$42,MATCH("D_Auto_Diesel",Fuel_Properties!$B$31:$B$42,0),MATCH(YEAR(DN$9),Fuel_Properties!$B$31:$EI$31,0)))/158.987295</f>
        <v>3.6774663306520079</v>
      </c>
      <c r="DO97" s="47">
        <f>(SUMPRODUCT(--(DO$9=Quarterly_kt!$B$9:FC$9),Quarterly_kt!$B97:FC97)/INDEX(Fuel_Properties!$B$31:$IV$42,MATCH("D_Auto_Diesel",Fuel_Properties!$B$31:$B$42,0),MATCH(YEAR(DO$9),Fuel_Properties!$B$31:$EI$31,0)))/158.987295</f>
        <v>3.4342632439222234</v>
      </c>
      <c r="DP97" s="47">
        <f>(SUMPRODUCT(--(DP$9=Quarterly_kt!$B$9:FC$9),Quarterly_kt!$B97:FC97)/INDEX(Fuel_Properties!$B$31:$IV$42,MATCH("D_Auto_Diesel",Fuel_Properties!$B$31:$B$42,0),MATCH(YEAR(DP$9),Fuel_Properties!$B$31:$EI$31,0)))/158.987295</f>
        <v>3.382451095038538</v>
      </c>
      <c r="DQ97" s="47">
        <f>(SUMPRODUCT(--(DQ$9=Quarterly_kt!$B$9:FC$9),Quarterly_kt!$B97:FC97)/INDEX(Fuel_Properties!$B$31:$IV$42,MATCH("D_Auto_Diesel",Fuel_Properties!$B$31:$B$42,0),MATCH(YEAR(DQ$9),Fuel_Properties!$B$31:$EI$31,0)))/158.987295</f>
        <v>3.352260985775577</v>
      </c>
      <c r="DR97" s="47">
        <f>(SUMPRODUCT(--(DR$9=Quarterly_kt!$B$9:FC$9),Quarterly_kt!$B97:FC97)/INDEX(Fuel_Properties!$B$31:$IV$42,MATCH("D_Auto_Diesel",Fuel_Properties!$B$31:$B$42,0),MATCH(YEAR(DR$9),Fuel_Properties!$B$31:$EI$31,0)))/158.987295</f>
        <v>3.0961127617004016</v>
      </c>
      <c r="DS97" s="47">
        <f>(SUMPRODUCT(--(DS$9=Quarterly_kt!$B$9:FC$9),Quarterly_kt!$B97:FC97)/INDEX(Fuel_Properties!$B$31:$IV$42,MATCH("D_Auto_Diesel",Fuel_Properties!$B$31:$B$42,0),MATCH(YEAR(DS$9),Fuel_Properties!$B$31:$EI$31,0)))/158.987295</f>
        <v>2.6253834338050539</v>
      </c>
      <c r="DT97" s="47">
        <f>(SUMPRODUCT(--(DT$9=Quarterly_kt!$B$9:FC$9),Quarterly_kt!$B97:FC97)/INDEX(Fuel_Properties!$B$31:$IV$42,MATCH("D_Auto_Diesel",Fuel_Properties!$B$31:$B$42,0),MATCH(YEAR(DT$9),Fuel_Properties!$B$31:$EI$31,0)))/158.987295</f>
        <v>3.2384219403395749</v>
      </c>
      <c r="DU97" s="47">
        <f>(SUMPRODUCT(--(DU$9=Quarterly_kt!$B$9:FC$9),Quarterly_kt!$B97:FC97)/INDEX(Fuel_Properties!$B$31:$IV$42,MATCH("D_Auto_Diesel",Fuel_Properties!$B$31:$B$42,0),MATCH(YEAR(DU$9),Fuel_Properties!$B$31:$EI$31,0)))/158.987295</f>
        <v>3.1985159628808137</v>
      </c>
      <c r="DV97" s="47">
        <f>(SUMPRODUCT(--(DV$9=Quarterly_kt!$B$9:FC$9),Quarterly_kt!$B97:FC97)/INDEX(Fuel_Properties!$B$31:$IV$42,MATCH("D_Auto_Diesel",Fuel_Properties!$B$31:$B$42,0),MATCH(YEAR(DV$9),Fuel_Properties!$B$31:$EI$31,0)))/158.987295</f>
        <v>2.585325502470468</v>
      </c>
      <c r="DW97" s="47">
        <f>(SUMPRODUCT(--(DW$9=Quarterly_kt!$B$9:FC$9),Quarterly_kt!$B97:FC97)/INDEX(Fuel_Properties!$B$31:$IV$42,MATCH("D_Auto_Diesel",Fuel_Properties!$B$31:$B$42,0),MATCH(YEAR(DW$9),Fuel_Properties!$B$31:$EI$31,0)))/158.987295</f>
        <v>3.4154234594649986</v>
      </c>
      <c r="DX97" s="47">
        <f>(SUMPRODUCT(--(DX$9=Quarterly_kt!$B$9:FC$9),Quarterly_kt!$B97:FC97)/INDEX(Fuel_Properties!$B$31:$IV$42,MATCH("D_Auto_Diesel",Fuel_Properties!$B$31:$B$42,0),MATCH(YEAR(DX$9),Fuel_Properties!$B$31:$EI$31,0)))/158.987295</f>
        <v>3.2325802900543081</v>
      </c>
      <c r="DY97" s="47">
        <f>(SUMPRODUCT(--(DY$9=Quarterly_kt!$B$9:FC$9),Quarterly_kt!$B97:FC97)/INDEX(Fuel_Properties!$B$31:$IV$42,MATCH("D_Auto_Diesel",Fuel_Properties!$B$31:$B$42,0),MATCH(YEAR(DY$9),Fuel_Properties!$B$31:$EI$31,0)))/158.987295</f>
        <v>3.2069451578561923</v>
      </c>
      <c r="DZ97" s="47">
        <f>(SUMPRODUCT(--(DZ$9=Quarterly_kt!$B$9:FC$9),Quarterly_kt!$B97:FC97)/INDEX(Fuel_Properties!$B$31:$IV$42,MATCH("D_Auto_Diesel",Fuel_Properties!$B$31:$B$42,0),MATCH(YEAR(DZ$9),Fuel_Properties!$B$31:$EI$31,0)))/158.987295</f>
        <v>3.3052796945659209</v>
      </c>
      <c r="EA97" s="47">
        <f>(SUMPRODUCT(--(EA$9=Quarterly_kt!$B$9:FC$9),Quarterly_kt!$B97:FC97)/INDEX(Fuel_Properties!$B$31:$IV$42,MATCH("D_Auto_Diesel",Fuel_Properties!$B$31:$B$42,0),MATCH(YEAR(EA$9),Fuel_Properties!$B$31:$EI$31,0)))/158.987295</f>
        <v>3.0860464237421348</v>
      </c>
      <c r="EB97" s="47">
        <f>(SUMPRODUCT(--(EB$9=Quarterly_kt!$B$9:FC$9),Quarterly_kt!$B97:FC97)/INDEX(Fuel_Properties!$B$31:$IV$42,MATCH("D_Auto_Diesel",Fuel_Properties!$B$31:$B$42,0),MATCH(YEAR(EB$9),Fuel_Properties!$B$31:$EI$31,0)))/158.987295</f>
        <v>3.0869581689138026</v>
      </c>
      <c r="EC97" s="47">
        <f>(SUMPRODUCT(--(EC$9=Quarterly_kt!$B$9:FC$9),Quarterly_kt!$B97:FC97)/INDEX(Fuel_Properties!$B$31:$IV$42,MATCH("D_Auto_Diesel",Fuel_Properties!$B$31:$B$42,0),MATCH(YEAR(EC$9),Fuel_Properties!$B$31:$EI$31,0)))/158.987295</f>
        <v>3.0214180077305999</v>
      </c>
      <c r="ED97" s="47">
        <f>(SUMPRODUCT(--(ED$9=Quarterly_kt!$B$9:FC$9),Quarterly_kt!$B97:FC97)/INDEX(Fuel_Properties!$B$31:$IV$42,MATCH("D_Auto_Diesel",Fuel_Properties!$B$31:$B$42,0),MATCH(YEAR(ED$9),Fuel_Properties!$B$31:$EI$31,0)))/158.987295</f>
        <v>2.4884318463827548</v>
      </c>
      <c r="EE97" s="47">
        <f>(SUMPRODUCT(--(EE$9=Quarterly_kt!$B$9:FC$9),Quarterly_kt!$B97:FC97)/INDEX(Fuel_Properties!$B$31:$IV$42,MATCH("D_Auto_Diesel",Fuel_Properties!$B$31:$B$42,0),MATCH(YEAR(EE$9),Fuel_Properties!$B$31:$EI$31,0)))/158.987295</f>
        <v>2.9697466664766479</v>
      </c>
      <c r="EF97" s="47">
        <f>(SUMPRODUCT(--(EF$9=Quarterly_kt!$B$9:FC$9),Quarterly_kt!$B97:FC97)/INDEX(Fuel_Properties!$B$31:$IV$42,MATCH("D_Auto_Diesel",Fuel_Properties!$B$31:$B$42,0),MATCH(YEAR(EF$9),Fuel_Properties!$B$31:$EI$31,0)))/158.987295</f>
        <v>3.5153922569298905</v>
      </c>
      <c r="EG97" s="47">
        <f>(SUMPRODUCT(--(EG$9=Quarterly_kt!$B$9:FC$9),Quarterly_kt!$B97:FC97)/INDEX(Fuel_Properties!$B$31:$IV$42,MATCH("D_Auto_Diesel",Fuel_Properties!$B$31:$B$42,0),MATCH(YEAR(EG$9),Fuel_Properties!$B$31:$EI$31,0)))/158.987295</f>
        <v>2.9164511206398855</v>
      </c>
      <c r="EH97" s="47">
        <f>(SUMPRODUCT(--(EH$9=Quarterly_kt!$B$9:FC$9),Quarterly_kt!$B97:FC97)/INDEX(Fuel_Properties!$B$31:$IV$42,MATCH("D_Auto_Diesel",Fuel_Properties!$B$31:$B$42,0),MATCH(YEAR(EH$9),Fuel_Properties!$B$31:$EI$31,0)))/158.987295</f>
        <v>3.1303319506848015</v>
      </c>
      <c r="EI97" s="47">
        <f>(SUMPRODUCT(--(EI$9=Quarterly_kt!$B$9:FC$9),Quarterly_kt!$B97:FC97)/INDEX(Fuel_Properties!$B$31:$IV$42,MATCH("D_Auto_Diesel",Fuel_Properties!$B$31:$B$42,0),MATCH(YEAR(EI$9),Fuel_Properties!$B$31:$EI$31,0)))/158.987295</f>
        <v>3.2678109431387039</v>
      </c>
      <c r="EJ97" s="47">
        <f>(SUMPRODUCT(--(EJ$9=Quarterly_kt!$B$9:FC$9),Quarterly_kt!$B97:FC97)/INDEX(Fuel_Properties!$B$31:$IV$42,MATCH("D_Auto_Diesel",Fuel_Properties!$B$31:$B$42,0),MATCH(YEAR(EJ$9),Fuel_Properties!$B$31:$EI$31,0)))/158.987295</f>
        <v>2.7824220945830938</v>
      </c>
      <c r="EK97" s="47">
        <f>(SUMPRODUCT(--(EK$9=Quarterly_kt!$B$9:FC$9),Quarterly_kt!$B97:FC97)/INDEX(Fuel_Properties!$B$31:$IV$42,MATCH("D_Auto_Diesel",Fuel_Properties!$B$31:$B$42,0),MATCH(YEAR(EK$9),Fuel_Properties!$B$31:$EI$31,0)))/158.987295</f>
        <v>2.9648280764258028</v>
      </c>
      <c r="EL97" s="47">
        <f>(SUMPRODUCT(--(EL$9=Quarterly_kt!$B$9:FC$9),Quarterly_kt!$B97:FC97)/INDEX(Fuel_Properties!$B$31:$IV$42,MATCH("D_Auto_Diesel",Fuel_Properties!$B$31:$B$42,0),MATCH(YEAR(EL$9),Fuel_Properties!$B$31:$EI$31,0)))/158.987295</f>
        <v>2.7548211573181525</v>
      </c>
      <c r="EM97" s="47">
        <f>(SUMPRODUCT(--(EM$9=Quarterly_kt!$B$9:FC$9),Quarterly_kt!$B97:FC97)/INDEX(Fuel_Properties!$B$31:$IV$42,MATCH("D_Auto_Diesel",Fuel_Properties!$B$31:$B$42,0),MATCH(YEAR(EM$9),Fuel_Properties!$B$31:$EI$31,0)))/158.987295</f>
        <v>3.0623824567391171</v>
      </c>
      <c r="EN97" s="47">
        <f>(SUMPRODUCT(--(EN$9=Quarterly_kt!$B$9:FC$9),Quarterly_kt!$B97:FC97)/INDEX(Fuel_Properties!$B$31:$IV$42,MATCH("D_Auto_Diesel",Fuel_Properties!$B$31:$B$42,0),MATCH(YEAR(EN$9),Fuel_Properties!$B$31:$EI$31,0)))/158.987295</f>
        <v>2.881605067631674</v>
      </c>
      <c r="EO97" s="47">
        <f>(SUMPRODUCT(--(EO$9=Quarterly_kt!$B$9:FC$9),Quarterly_kt!$B97:FC97)/INDEX(Fuel_Properties!$B$31:$IV$42,MATCH("D_Auto_Diesel",Fuel_Properties!$B$31:$B$42,0),MATCH(YEAR(EO$9),Fuel_Properties!$B$31:$EI$31,0)))/158.987295</f>
        <v>3.0992721319966821</v>
      </c>
      <c r="EP97" s="47">
        <f>(SUMPRODUCT(--(EP$9=Quarterly_kt!$B$9:FC$9),Quarterly_kt!$B97:FC97)/INDEX(Fuel_Properties!$B$31:$IV$42,MATCH("D_Auto_Diesel",Fuel_Properties!$B$31:$B$42,0),MATCH(YEAR(EP$9),Fuel_Properties!$B$31:$EI$31,0)))/158.987295</f>
        <v>3.7810324702798255</v>
      </c>
      <c r="EQ97" s="47">
        <f>(SUMPRODUCT(--(EQ$9=Quarterly_kt!$B$9:FC$9),Quarterly_kt!$B97:FC97)/INDEX(Fuel_Properties!$B$31:$IV$42,MATCH("D_Auto_Diesel",Fuel_Properties!$B$31:$B$42,0),MATCH(YEAR(EQ$9),Fuel_Properties!$B$31:$EI$31,0)))/158.987295</f>
        <v>2.6689781668597363</v>
      </c>
      <c r="ER97" s="47">
        <f>(SUMPRODUCT(--(ER$9=Quarterly_kt!$B$9:FC$9),Quarterly_kt!$B97:FC97)/INDEX(Fuel_Properties!$B$31:$IV$42,MATCH("D_Auto_Diesel",Fuel_Properties!$B$31:$B$42,0),MATCH(YEAR(ER$9),Fuel_Properties!$B$31:$EI$31,0)))/158.987295</f>
        <v>3.7887090788916282</v>
      </c>
      <c r="ES97" s="47">
        <f>(SUMPRODUCT(--(ES$9=Quarterly_kt!$B$9:FC$9),Quarterly_kt!$B97:FC97)/INDEX(Fuel_Properties!$B$31:$IV$42,MATCH("D_Auto_Diesel",Fuel_Properties!$B$31:$B$42,0),MATCH(YEAR(ES$9),Fuel_Properties!$B$31:$EI$31,0)))/158.987295</f>
        <v>3.0505287867131954</v>
      </c>
      <c r="ET97" s="47">
        <f>(SUMPRODUCT(--(ET$9=Quarterly_kt!$B$9:FC$9),Quarterly_kt!$B97:FC97)/INDEX(Fuel_Properties!$B$31:$IV$42,MATCH("D_Auto_Diesel",Fuel_Properties!$B$31:$B$42,0),MATCH(YEAR(ET$9),Fuel_Properties!$B$31:$EI$31,0)))/158.987295</f>
        <v>3.015517714114802</v>
      </c>
      <c r="EU97" s="47">
        <f>(SUMPRODUCT(--(EU$9=Quarterly_kt!$B$9:FC$9),Quarterly_kt!$B97:FC97)/INDEX(Fuel_Properties!$B$31:$IV$42,MATCH("D_Auto_Diesel",Fuel_Properties!$B$31:$B$42,0),MATCH(YEAR(EU$9),Fuel_Properties!$B$31:$EI$31,0)))/158.987295</f>
        <v>3.7651894504598058</v>
      </c>
      <c r="EV97" s="47">
        <f>(SUMPRODUCT(--(EV$9=Quarterly_kt!$B$9:FC$9),Quarterly_kt!$B97:FC97)/INDEX(Fuel_Properties!$B$31:$IV$42,MATCH("D_Auto_Diesel",Fuel_Properties!$B$31:$B$42,0),MATCH(YEAR(EV$9),Fuel_Properties!$B$31:$EI$31,0)))/158.987295</f>
        <v>3.3508700337855837</v>
      </c>
      <c r="EW97" s="47">
        <f>(SUMPRODUCT(--(EW$9=Quarterly_kt!$B$9:FC$9),Quarterly_kt!$B97:FC97)/INDEX(Fuel_Properties!$B$31:$IV$42,MATCH("D_Auto_Diesel",Fuel_Properties!$B$31:$B$42,0),MATCH(YEAR(EW$9),Fuel_Properties!$B$31:$EI$31,0)))/158.987295</f>
        <v>3.5143347645880914</v>
      </c>
      <c r="EX97" s="47">
        <f>(SUMPRODUCT(--(EX$9=Quarterly_kt!$B$9:FC$9),Quarterly_kt!$B97:FC97)/INDEX(Fuel_Properties!$B$31:$IV$42,MATCH("D_Auto_Diesel",Fuel_Properties!$B$31:$B$42,0),MATCH(YEAR(EX$9),Fuel_Properties!$B$31:$EI$31,0)))/158.987295</f>
        <v>3.5221631400287929</v>
      </c>
      <c r="EY97" s="47">
        <f>(SUMPRODUCT(--(EY$9=Quarterly_kt!$B$9:FC$9),Quarterly_kt!$B97:FC97)/INDEX(Fuel_Properties!$B$31:$IV$42,MATCH("D_Auto_Diesel",Fuel_Properties!$B$31:$B$42,0),MATCH(YEAR(EY$9),Fuel_Properties!$B$31:$EI$31,0)))/158.987295</f>
        <v>3.2537885372654056</v>
      </c>
      <c r="EZ97" s="47">
        <f>(SUMPRODUCT(--(EZ$9=Quarterly_kt!$B$9:FC$9),Quarterly_kt!$B97:FC97)/INDEX(Fuel_Properties!$B$31:$IV$42,MATCH("D_Auto_Diesel",Fuel_Properties!$B$31:$B$42,0),MATCH(YEAR(EZ$9),Fuel_Properties!$B$31:$EI$31,0)))/158.987295</f>
        <v>3.9194234676411774</v>
      </c>
      <c r="FA97" s="47">
        <f>(SUMPRODUCT(--(FA$9=Quarterly_kt!$B$9:FC$9),Quarterly_kt!$B97:FC97)/INDEX(Fuel_Properties!$B$31:$IV$42,MATCH("D_Auto_Diesel",Fuel_Properties!$B$31:$B$42,0),MATCH(YEAR(FA$9),Fuel_Properties!$B$31:$EI$31,0)))/158.987295</f>
        <v>4.2931212328860289</v>
      </c>
      <c r="FB97" s="47">
        <f>(SUMPRODUCT(--(FB$9=Quarterly_kt!$B$9:FC$9),Quarterly_kt!$B97:FC97)/INDEX(Fuel_Properties!$B$31:$IV$42,MATCH("D_Auto_Diesel",Fuel_Properties!$B$31:$B$42,0),MATCH(YEAR(FB$9),Fuel_Properties!$B$31:$EI$31,0)))/158.987295</f>
        <v>3.2324303277668163</v>
      </c>
      <c r="FC97" s="47">
        <f>(SUMPRODUCT(--(FC$9=Quarterly_kt!$B$9:FC$9),Quarterly_kt!$B97:FC97)/INDEX(Fuel_Properties!$B$31:$IV$42,MATCH("D_Auto_Diesel",Fuel_Properties!$B$31:$B$42,0),MATCH(YEAR(FC$9),Fuel_Properties!$B$31:$EI$31,0)))/158.987295</f>
        <v>3.8138076442092621</v>
      </c>
      <c r="FD97" s="47">
        <f>(SUMPRODUCT(--(FD$9=Quarterly_kt!$B$9:FD$9),Quarterly_kt!$B97:FD97)/INDEX(Fuel_Properties!$B$31:$IV$42,MATCH("D_Auto_Diesel",Fuel_Properties!$B$31:$B$42,0),MATCH(YEAR(FD$9),Fuel_Properties!$B$31:$EI$31,0)))/158.987295</f>
        <v>4.1551262085827529</v>
      </c>
      <c r="FE97" s="47">
        <f>(SUMPRODUCT(--(FE$9=Quarterly_kt!$B$9:FF$9),Quarterly_kt!$B97:FF97)/INDEX(Fuel_Properties!$B$31:$IV$42,MATCH("D_Auto_Diesel",Fuel_Properties!$B$31:$B$42,0),MATCH(YEAR(FE$9),Fuel_Properties!$B$31:$EI$31,0)))/158.987295</f>
        <v>3.1945468046421626</v>
      </c>
      <c r="FF97" s="47">
        <f>(SUMPRODUCT(--(FF$9=Quarterly_kt!$B$9:FF$9),Quarterly_kt!$B97:FF97)/INDEX(Fuel_Properties!$B$31:$IV$42,MATCH("D_Auto_Diesel",Fuel_Properties!$B$31:$B$42,0),MATCH(YEAR(FF$9),Fuel_Properties!$B$31:$EI$31,0)))/158.987295</f>
        <v>3.2340213016030228</v>
      </c>
      <c r="FG97" s="47">
        <f>(SUMPRODUCT(--(FG$9=Quarterly_kt!$B$9:FG$9),Quarterly_kt!$B97:FG97)/INDEX(Fuel_Properties!$B$31:$IV$42,MATCH("D_Auto_Diesel",Fuel_Properties!$B$31:$B$42,0),MATCH(YEAR(FG$9),Fuel_Properties!$B$31:$EI$31,0)))/158.987295</f>
        <v>3.4860686540982169</v>
      </c>
      <c r="FH97" s="47">
        <f>(SUMPRODUCT(--(FH$9=Quarterly_kt!$B$9:FI$9),Quarterly_kt!$B97:FI97)/INDEX(Fuel_Properties!$B$31:$IV$42,MATCH("D_Auto_Diesel",Fuel_Properties!$B$31:$B$42,0),MATCH(YEAR(FH$9),Fuel_Properties!$B$31:$EI$31,0)))/158.987295</f>
        <v>3.3932894771803248</v>
      </c>
      <c r="FI97" s="47">
        <f>(SUMPRODUCT(--(FI$9=Quarterly_kt!$B$9:FI$9),Quarterly_kt!$B97:FI97)/INDEX(Fuel_Properties!$B$31:$IV$42,MATCH("D_Auto_Diesel",Fuel_Properties!$B$31:$B$42,0),MATCH(YEAR(FI$9),Fuel_Properties!$B$31:$EI$31,0)))/158.987295</f>
        <v>3.8354540441489506</v>
      </c>
      <c r="FJ97" s="47">
        <f>(SUMPRODUCT(--(FJ$9=Quarterly_kt!$B$9:FJ$9),Quarterly_kt!$B97:FJ97)/INDEX(Fuel_Properties!$B$31:$IV$42,MATCH("D_Auto_Diesel",Fuel_Properties!$B$31:$B$42,0),MATCH(YEAR(FJ$9),Fuel_Properties!$B$31:$EI$31,0)))/158.987295</f>
        <v>3.6388669544885639</v>
      </c>
      <c r="FK97" s="47">
        <f>(SUMPRODUCT(--(FK$9=Quarterly_kt!$B$9:FL$9),Quarterly_kt!$B97:FL97)/INDEX(Fuel_Properties!$B$31:$IV$42,MATCH("D_Auto_Diesel",Fuel_Properties!$B$31:$B$42,0),MATCH(YEAR(FK$9),Fuel_Properties!$B$31:$EI$31,0)))/158.987295</f>
        <v>3.2961214452436494</v>
      </c>
      <c r="FL97" s="47">
        <f>(SUMPRODUCT(--(FL$9=Quarterly_kt!$B$9:FL$9),Quarterly_kt!$B97:FL97)/INDEX(Fuel_Properties!$B$31:$IV$42,MATCH("D_Auto_Diesel",Fuel_Properties!$B$31:$B$42,0),MATCH(YEAR(FL$9),Fuel_Properties!$B$31:$EI$31,0)))/158.987295</f>
        <v>4.1997578532997206</v>
      </c>
      <c r="FM97" s="47">
        <f>(SUMPRODUCT(--(FM$9=Quarterly_kt!$B$9:FM$9),Quarterly_kt!$B97:FM97)/INDEX(Fuel_Properties!$B$31:$IV$42,MATCH("D_Auto_Diesel",Fuel_Properties!$B$31:$B$42,0),MATCH(YEAR(FM$9),Fuel_Properties!$B$31:$EI$31,0)))/158.987295</f>
        <v>3.948034407396849</v>
      </c>
      <c r="FN97" s="47">
        <f>(SUMPRODUCT(--(FN$9=Quarterly_kt!$B$9:FN$9),Quarterly_kt!$B97:FN97)/INDEX(Fuel_Properties!$B$31:$IV$42,MATCH("D_Auto_Diesel",Fuel_Properties!$B$31:$B$42,0),MATCH(YEAR(FN$9),Fuel_Properties!$B$31:$EI$31,0)))/158.987295</f>
        <v>3.4091847579012771</v>
      </c>
      <c r="FO97" s="47">
        <f>(SUMPRODUCT(--(FO$9=Quarterly_kt!$B$9:FO$9),Quarterly_kt!$B97:FO97)/INDEX(Fuel_Properties!$B$31:$IV$42,MATCH("D_Auto_Diesel",Fuel_Properties!$B$31:$B$42,0),MATCH(YEAR(FO$9),Fuel_Properties!$B$31:$EI$31,0)))/158.987295</f>
        <v>3.1319742637127717</v>
      </c>
      <c r="FP97" s="47">
        <f>(SUMPRODUCT(--(FP$9=Quarterly_kt!$B$9:FP$9),Quarterly_kt!$B97:FP97)/INDEX(Fuel_Properties!$B$31:$IV$42,MATCH("D_Auto_Diesel",Fuel_Properties!$B$31:$B$42,0),MATCH(YEAR(FP$9),Fuel_Properties!$B$31:$EI$31,0)))/158.987295</f>
        <v>3.4584867626459714</v>
      </c>
      <c r="FQ97" s="47">
        <f>(SUMPRODUCT(--(FQ$9=Quarterly_kt!$B$9:FQ$9),Quarterly_kt!$B97:FQ97)/INDEX(Fuel_Properties!$B$31:$IV$42,MATCH("D_Auto_Diesel",Fuel_Properties!$B$31:$B$42,0),MATCH(YEAR(FQ$9),Fuel_Properties!$B$31:$EI$31,0)))/158.987295</f>
        <v>3.7478152746575537</v>
      </c>
      <c r="FR97" s="47">
        <f>(SUMPRODUCT(--(FR$9=Quarterly_kt!$B$9:FR$9),Quarterly_kt!$B97:FR97)/INDEX(Fuel_Properties!$B$31:$IV$42,MATCH("D_Auto_Diesel",Fuel_Properties!$B$31:$B$42,0),MATCH(YEAR(FR$9),Fuel_Properties!$B$31:$EI$31,0)))/158.987295</f>
        <v>3.0018094714675101</v>
      </c>
      <c r="FS97" s="47">
        <f>(SUMPRODUCT(--(FS$9=Quarterly_kt!$B$9:FS$9),Quarterly_kt!$B97:FS97)/INDEX(Fuel_Properties!$B$31:$IV$42,MATCH("D_Auto_Diesel",Fuel_Properties!$B$31:$B$42,0),MATCH(YEAR(FS$9),Fuel_Properties!$B$31:$EI$31,0)))/158.987295</f>
        <v>4.1568470046574326</v>
      </c>
      <c r="FT97" s="47">
        <f>(SUMPRODUCT(--(FT$9=Quarterly_kt!$B$9:FT$9),Quarterly_kt!$B97:FT97)/INDEX(Fuel_Properties!$B$31:$IV$42,MATCH("D_Auto_Diesel",Fuel_Properties!$B$31:$B$42,0),MATCH(YEAR(FT$9),Fuel_Properties!$B$31:$EI$31,0)))/158.987295</f>
        <v>3.6530807102683465</v>
      </c>
      <c r="FU97" s="47">
        <f>(SUMPRODUCT(--(FU$9=Quarterly_kt!$B$9:FU$9),Quarterly_kt!$B97:FU97)/INDEX(Fuel_Properties!$B$31:$IV$42,MATCH("D_Auto_Diesel",Fuel_Properties!$B$31:$B$42,0),MATCH(YEAR(FU$9),Fuel_Properties!$B$31:$EI$31,0)))/158.987295</f>
        <v>3.7152361335306878</v>
      </c>
      <c r="FV97" s="47">
        <f>(SUMPRODUCT(--(FV$9=Quarterly_kt!$B$9:FV$9),Quarterly_kt!$B97:FV97)/INDEX(Fuel_Properties!$B$31:$IV$42,MATCH("D_Auto_Diesel",Fuel_Properties!$B$31:$B$42,0),MATCH(YEAR(FV$9),Fuel_Properties!$B$31:$EI$31,0)))/158.987295</f>
        <v>3.1962966331316216</v>
      </c>
    </row>
    <row r="98" spans="1:178" ht="15" x14ac:dyDescent="0.25">
      <c r="A98" s="49" t="s">
        <v>27</v>
      </c>
      <c r="B98" s="47">
        <v>1.6941368265809402</v>
      </c>
      <c r="C98" s="47">
        <v>2.5011031289682624</v>
      </c>
      <c r="D98" s="47">
        <v>3.0455271979071492</v>
      </c>
      <c r="E98" s="47">
        <v>2.4398550083213197</v>
      </c>
      <c r="F98" s="47">
        <v>1.8478114215658892</v>
      </c>
      <c r="G98" s="47">
        <v>1.6615815571758663</v>
      </c>
      <c r="H98" s="47">
        <v>1.6219727053684589</v>
      </c>
      <c r="I98" s="47">
        <v>1.5484754968391872</v>
      </c>
      <c r="J98" s="47">
        <v>1.9510065440183644</v>
      </c>
      <c r="K98" s="47">
        <v>1.7620933814262443</v>
      </c>
      <c r="L98" s="47">
        <v>1.9708342049560288</v>
      </c>
      <c r="M98" s="47">
        <v>2.1640147331810651</v>
      </c>
      <c r="N98" s="47">
        <v>1.7365067547078556</v>
      </c>
      <c r="O98" s="47">
        <v>1.9211812967417188</v>
      </c>
      <c r="P98" s="47">
        <v>2.0320419362921043</v>
      </c>
      <c r="Q98" s="47">
        <v>1.513502869286413</v>
      </c>
      <c r="R98" s="47">
        <v>1.5713593721665122</v>
      </c>
      <c r="S98" s="47">
        <v>0.96361551958142855</v>
      </c>
      <c r="T98" s="47">
        <v>1.7583891547098358</v>
      </c>
      <c r="U98" s="47">
        <v>1.4443775844828965</v>
      </c>
      <c r="V98" s="47">
        <v>1.3174397831441196</v>
      </c>
      <c r="W98" s="47">
        <v>1.5820225759611235</v>
      </c>
      <c r="X98" s="47">
        <v>1.2531222222262346</v>
      </c>
      <c r="Y98" s="47">
        <v>1.7274976600290961</v>
      </c>
      <c r="Z98" s="47">
        <v>1.5645403122107442</v>
      </c>
      <c r="AA98" s="47">
        <v>1.1001468794122093</v>
      </c>
      <c r="AB98" s="47">
        <v>1.3858546592032039</v>
      </c>
      <c r="AC98" s="47">
        <v>1.1962187878637671</v>
      </c>
      <c r="AD98" s="47">
        <v>0.94831762805535158</v>
      </c>
      <c r="AE98" s="47">
        <v>1.2370849247380877</v>
      </c>
      <c r="AF98" s="47">
        <v>0.82687025499679534</v>
      </c>
      <c r="AG98" s="47">
        <v>0.80156425448912438</v>
      </c>
      <c r="AH98" s="47">
        <v>1.1331055281551035</v>
      </c>
      <c r="AI98" s="47">
        <v>0.62160008001157641</v>
      </c>
      <c r="AJ98" s="47">
        <v>0.7520614853456794</v>
      </c>
      <c r="AK98" s="47">
        <v>0.15304277165764893</v>
      </c>
      <c r="AL98" s="47">
        <v>0.419928268121121</v>
      </c>
      <c r="AM98" s="47">
        <v>0.78680157978289578</v>
      </c>
      <c r="AN98" s="47">
        <v>0.55266709142471415</v>
      </c>
      <c r="AO98" s="47">
        <v>0.61244179821754796</v>
      </c>
      <c r="AP98" s="47">
        <v>0.73616253934169684</v>
      </c>
      <c r="AQ98" s="47">
        <v>0.31807179787556156</v>
      </c>
      <c r="AR98" s="47">
        <v>0.7292195830097159</v>
      </c>
      <c r="AS98" s="47">
        <v>0.53399217225893947</v>
      </c>
      <c r="AT98" s="47">
        <v>0.71970528037915804</v>
      </c>
      <c r="AU98" s="47">
        <v>0.9895864880059243</v>
      </c>
      <c r="AV98" s="47">
        <v>5.0736891343436265E-2</v>
      </c>
      <c r="AW98" s="47">
        <v>0.2688851301421642</v>
      </c>
      <c r="AX98" s="47">
        <v>0.43720981420051686</v>
      </c>
      <c r="AY98" s="47">
        <v>0.16799818295147784</v>
      </c>
      <c r="AZ98" s="47">
        <v>0.43611607030699551</v>
      </c>
      <c r="BA98" s="47">
        <v>0.36170027610524019</v>
      </c>
      <c r="BB98" s="47">
        <v>0.45802562015074949</v>
      </c>
      <c r="BC98" s="47">
        <v>0.50554573895808097</v>
      </c>
      <c r="BD98" s="47">
        <v>0.69215910859967367</v>
      </c>
      <c r="BE98" s="47">
        <v>0.49535247788527437</v>
      </c>
      <c r="BF98" s="47">
        <v>0.50758483822437583</v>
      </c>
      <c r="BG98" s="47">
        <v>0.57684591434560173</v>
      </c>
      <c r="BH98" s="47">
        <v>0.49491690965215235</v>
      </c>
      <c r="BI98" s="47">
        <v>0.42676608183198111</v>
      </c>
      <c r="BJ98" s="47">
        <v>0.59064735979983329</v>
      </c>
      <c r="BK98" s="47">
        <v>0.61431707870628283</v>
      </c>
      <c r="BL98" s="47">
        <v>0.51955394660978083</v>
      </c>
      <c r="BM98" s="47">
        <v>0.54882913901510666</v>
      </c>
      <c r="BN98" s="47">
        <v>0.60315026132901128</v>
      </c>
      <c r="BO98" s="47">
        <v>0.46195198391555975</v>
      </c>
      <c r="BP98" s="47">
        <v>0.79015795803144062</v>
      </c>
      <c r="BQ98" s="47">
        <v>0.75156925265778929</v>
      </c>
      <c r="BR98" s="47">
        <v>0.73561846037486212</v>
      </c>
      <c r="BS98" s="47">
        <v>0.44639334640385686</v>
      </c>
      <c r="BT98" s="47">
        <v>0.58417720206701673</v>
      </c>
      <c r="BU98" s="47">
        <v>0.77590364708529835</v>
      </c>
      <c r="BV98" s="47">
        <v>0.8243249147739774</v>
      </c>
      <c r="BW98" s="47">
        <v>0.64910498634518166</v>
      </c>
      <c r="BX98" s="47">
        <v>0.62056253948296725</v>
      </c>
      <c r="BY98" s="47">
        <v>0.65425330335781373</v>
      </c>
      <c r="BZ98" s="47">
        <v>0.71491181105999269</v>
      </c>
      <c r="CA98" s="47">
        <v>0.56384018177332074</v>
      </c>
      <c r="CB98" s="47">
        <v>0.83238742731001814</v>
      </c>
      <c r="CC98" s="47">
        <v>0.46457555907994552</v>
      </c>
      <c r="CD98" s="47">
        <v>0.84168710991174478</v>
      </c>
      <c r="CE98" s="47">
        <v>1.0040525023673539</v>
      </c>
      <c r="CF98" s="47">
        <v>0.77311507568843085</v>
      </c>
      <c r="CG98" s="47">
        <v>0.78603490957508471</v>
      </c>
      <c r="CH98" s="47">
        <v>0.59247808757351017</v>
      </c>
      <c r="CI98" s="47">
        <v>0.77238924305482659</v>
      </c>
      <c r="CJ98" s="47">
        <v>0.73032808093610502</v>
      </c>
      <c r="CK98" s="47">
        <v>0.59504513526439828</v>
      </c>
      <c r="CL98" s="47">
        <v>0.50759020881277184</v>
      </c>
      <c r="CM98" s="47">
        <v>0.89015298446009339</v>
      </c>
      <c r="CN98" s="47">
        <v>0.80111862359053021</v>
      </c>
      <c r="CO98" s="47">
        <v>0.79302843248322696</v>
      </c>
      <c r="CP98" s="47">
        <v>0.77522145248806562</v>
      </c>
      <c r="CQ98" s="47">
        <v>0.82993875832577213</v>
      </c>
      <c r="CR98" s="47">
        <v>1.004490929403933</v>
      </c>
      <c r="CS98" s="47">
        <v>0.66199766892968026</v>
      </c>
      <c r="CT98" s="47">
        <v>0.91015230873422659</v>
      </c>
      <c r="CU98" s="47">
        <v>0.87937801984237274</v>
      </c>
      <c r="CV98" s="47">
        <v>0.78812980368187435</v>
      </c>
      <c r="CW98" s="47">
        <v>0.7656655090773653</v>
      </c>
      <c r="CX98" s="47">
        <v>0.7052609551974991</v>
      </c>
      <c r="CY98" s="47">
        <v>0.8187276786792933</v>
      </c>
      <c r="CZ98" s="47">
        <v>0.89975028464021778</v>
      </c>
      <c r="DA98" s="47">
        <v>0.9503490405916496</v>
      </c>
      <c r="DB98" s="47">
        <v>0.92791806379344455</v>
      </c>
      <c r="DC98" s="47">
        <v>0.97228798547573314</v>
      </c>
      <c r="DD98" s="47">
        <v>0.83550787730791565</v>
      </c>
      <c r="DE98" s="47">
        <v>0.68145539778878939</v>
      </c>
      <c r="DF98" s="47">
        <v>0.86646907184516075</v>
      </c>
      <c r="DG98" s="47">
        <v>0.70376157860216404</v>
      </c>
      <c r="DH98" s="47">
        <v>0.91783400047561459</v>
      </c>
      <c r="DI98" s="47">
        <v>0.66579890342544534</v>
      </c>
      <c r="DJ98" s="47">
        <v>1.0899706657166259</v>
      </c>
      <c r="DK98" s="47">
        <v>0.93873857930772397</v>
      </c>
      <c r="DL98" s="47">
        <v>0.93087274563061839</v>
      </c>
      <c r="DM98" s="47">
        <v>0.8343393065994722</v>
      </c>
      <c r="DN98" s="47">
        <v>0.83162876001646946</v>
      </c>
      <c r="DO98" s="47">
        <v>0.75144593997993514</v>
      </c>
      <c r="DP98" s="47">
        <v>1.0654364964557281</v>
      </c>
      <c r="DQ98" s="47">
        <v>0.8618307288082584</v>
      </c>
      <c r="DR98" s="47">
        <v>0.96264618591933382</v>
      </c>
      <c r="DS98" s="47">
        <v>0.61664566358643758</v>
      </c>
      <c r="DT98" s="47">
        <v>0.77933890876712619</v>
      </c>
      <c r="DU98" s="47">
        <v>0.86731577023709816</v>
      </c>
      <c r="DV98" s="47">
        <v>1.0425396731259473</v>
      </c>
      <c r="DW98" s="47">
        <v>0.89444371546194834</v>
      </c>
      <c r="DX98" s="47">
        <v>0.92612660805880143</v>
      </c>
      <c r="DY98" s="47">
        <v>1.064629019246627</v>
      </c>
      <c r="DZ98" s="47">
        <v>0.81760655120165571</v>
      </c>
      <c r="EA98" s="47">
        <v>1.0817063327057901</v>
      </c>
      <c r="EB98" s="47">
        <v>0.79646760349501788</v>
      </c>
      <c r="EC98" s="47">
        <v>0.93909274547904986</v>
      </c>
      <c r="ED98" s="47">
        <v>0.82539654998509759</v>
      </c>
      <c r="EE98" s="47">
        <v>0.89524524890094681</v>
      </c>
      <c r="EF98" s="47">
        <v>0.9732308375333224</v>
      </c>
      <c r="EG98" s="47">
        <v>1.0012613139415316</v>
      </c>
      <c r="EH98" s="47">
        <v>1.0519245179928216</v>
      </c>
      <c r="EI98" s="47">
        <v>0.94353270666623734</v>
      </c>
      <c r="EJ98" s="47">
        <v>1.3367689048048321</v>
      </c>
      <c r="EK98" s="47">
        <v>1.1724015586397638</v>
      </c>
      <c r="EL98" s="47">
        <v>1.1291678926883253</v>
      </c>
      <c r="EM98" s="47">
        <v>1.2060916163461284</v>
      </c>
      <c r="EN98" s="47">
        <v>1.2798444358534735</v>
      </c>
      <c r="EO98" s="47">
        <v>1.125554637578104</v>
      </c>
      <c r="EP98" s="47">
        <v>0.73768204269734794</v>
      </c>
      <c r="EQ98" s="47">
        <v>0.87011539040892505</v>
      </c>
      <c r="ER98" s="47">
        <v>0.91491503472632607</v>
      </c>
      <c r="ES98" s="47">
        <v>0.92726905528511805</v>
      </c>
      <c r="ET98" s="47">
        <v>1.2567213228178424</v>
      </c>
      <c r="EU98" s="47">
        <v>1.2030853902831473</v>
      </c>
      <c r="EV98" s="47">
        <v>1.2568920031590989</v>
      </c>
      <c r="EW98" s="47">
        <v>1.232023863474462</v>
      </c>
      <c r="EX98" s="47">
        <v>1.3405884921499085</v>
      </c>
      <c r="EY98" s="47">
        <v>1.1599106963094921</v>
      </c>
      <c r="EZ98" s="47">
        <v>1.2188466751898186</v>
      </c>
      <c r="FA98" s="47">
        <v>1.0400804305553262</v>
      </c>
      <c r="FB98" s="47">
        <v>1.0554483337810472</v>
      </c>
      <c r="FC98" s="47">
        <v>1.1810759411050971</v>
      </c>
      <c r="FD98" s="47">
        <v>1.0727196067104074</v>
      </c>
      <c r="FE98" s="47">
        <v>0.91038516107060519</v>
      </c>
      <c r="FF98" s="47">
        <v>0.78989029117429588</v>
      </c>
      <c r="FG98" s="47">
        <v>1.31789503406022</v>
      </c>
      <c r="FH98" s="47">
        <v>0.99021698580233553</v>
      </c>
      <c r="FI98" s="47">
        <v>1.1177122508949058</v>
      </c>
      <c r="FJ98" s="47">
        <v>1.3193938306062822</v>
      </c>
      <c r="FK98" s="47">
        <v>1.0417676013941102</v>
      </c>
      <c r="FL98" s="47">
        <v>0.79028574275334762</v>
      </c>
      <c r="FM98" s="47">
        <v>0.82116391640852271</v>
      </c>
      <c r="FN98" s="47">
        <v>0.95886545708637339</v>
      </c>
      <c r="FO98" s="47">
        <v>1.2683253501425027</v>
      </c>
      <c r="FP98" s="47">
        <v>0.90537152202584625</v>
      </c>
      <c r="FQ98" s="47">
        <v>0.89718768488340106</v>
      </c>
      <c r="FR98" s="47">
        <v>0.87712696965446213</v>
      </c>
      <c r="FS98" s="47">
        <v>0.61614826723767058</v>
      </c>
      <c r="FT98" s="47">
        <v>1.1227270090928743</v>
      </c>
      <c r="FU98" s="47">
        <v>0.84194582804847784</v>
      </c>
      <c r="FV98" s="47">
        <v>0.95715813115940807</v>
      </c>
    </row>
    <row r="99" spans="1:178" ht="15" x14ac:dyDescent="0.25">
      <c r="A99" s="49" t="s">
        <v>28</v>
      </c>
      <c r="B99" s="47">
        <f t="shared" ref="B99:AG99" si="152">SUM(B100:B101)</f>
        <v>0</v>
      </c>
      <c r="C99" s="47">
        <f t="shared" si="152"/>
        <v>0</v>
      </c>
      <c r="D99" s="47">
        <f t="shared" si="152"/>
        <v>0</v>
      </c>
      <c r="E99" s="47">
        <f t="shared" si="152"/>
        <v>0</v>
      </c>
      <c r="F99" s="47">
        <f t="shared" si="152"/>
        <v>0</v>
      </c>
      <c r="G99" s="47">
        <f t="shared" si="152"/>
        <v>0</v>
      </c>
      <c r="H99" s="47">
        <f t="shared" si="152"/>
        <v>0</v>
      </c>
      <c r="I99" s="47">
        <f t="shared" si="152"/>
        <v>0</v>
      </c>
      <c r="J99" s="47">
        <f t="shared" si="152"/>
        <v>0</v>
      </c>
      <c r="K99" s="47">
        <f t="shared" si="152"/>
        <v>0</v>
      </c>
      <c r="L99" s="47">
        <f t="shared" si="152"/>
        <v>0</v>
      </c>
      <c r="M99" s="47">
        <f t="shared" si="152"/>
        <v>0</v>
      </c>
      <c r="N99" s="47">
        <f t="shared" si="152"/>
        <v>0</v>
      </c>
      <c r="O99" s="47">
        <f t="shared" si="152"/>
        <v>0</v>
      </c>
      <c r="P99" s="47">
        <f t="shared" si="152"/>
        <v>0</v>
      </c>
      <c r="Q99" s="47">
        <f t="shared" si="152"/>
        <v>0</v>
      </c>
      <c r="R99" s="47">
        <f t="shared" si="152"/>
        <v>0</v>
      </c>
      <c r="S99" s="47">
        <f t="shared" si="152"/>
        <v>0</v>
      </c>
      <c r="T99" s="47">
        <f t="shared" si="152"/>
        <v>0</v>
      </c>
      <c r="U99" s="47">
        <f t="shared" si="152"/>
        <v>0</v>
      </c>
      <c r="V99" s="47">
        <f t="shared" si="152"/>
        <v>0</v>
      </c>
      <c r="W99" s="47">
        <f t="shared" si="152"/>
        <v>0</v>
      </c>
      <c r="X99" s="47">
        <f t="shared" si="152"/>
        <v>0</v>
      </c>
      <c r="Y99" s="47">
        <f t="shared" si="152"/>
        <v>0</v>
      </c>
      <c r="Z99" s="47">
        <f t="shared" si="152"/>
        <v>0</v>
      </c>
      <c r="AA99" s="47">
        <f t="shared" si="152"/>
        <v>0</v>
      </c>
      <c r="AB99" s="47">
        <f t="shared" si="152"/>
        <v>0</v>
      </c>
      <c r="AC99" s="47">
        <f t="shared" si="152"/>
        <v>0</v>
      </c>
      <c r="AD99" s="47">
        <f t="shared" si="152"/>
        <v>0</v>
      </c>
      <c r="AE99" s="47">
        <f t="shared" si="152"/>
        <v>0</v>
      </c>
      <c r="AF99" s="47">
        <f t="shared" si="152"/>
        <v>0</v>
      </c>
      <c r="AG99" s="47">
        <f t="shared" si="152"/>
        <v>0</v>
      </c>
      <c r="AH99" s="47">
        <f t="shared" ref="AH99:BM99" si="153">SUM(AH100:AH101)</f>
        <v>0</v>
      </c>
      <c r="AI99" s="47">
        <f t="shared" si="153"/>
        <v>0</v>
      </c>
      <c r="AJ99" s="47">
        <f t="shared" si="153"/>
        <v>0</v>
      </c>
      <c r="AK99" s="47">
        <f t="shared" si="153"/>
        <v>0</v>
      </c>
      <c r="AL99" s="47">
        <f t="shared" si="153"/>
        <v>0</v>
      </c>
      <c r="AM99" s="47">
        <f t="shared" si="153"/>
        <v>0</v>
      </c>
      <c r="AN99" s="47">
        <f t="shared" si="153"/>
        <v>0</v>
      </c>
      <c r="AO99" s="47">
        <f t="shared" si="153"/>
        <v>0</v>
      </c>
      <c r="AP99" s="47">
        <f t="shared" si="153"/>
        <v>0</v>
      </c>
      <c r="AQ99" s="47">
        <f t="shared" si="153"/>
        <v>0</v>
      </c>
      <c r="AR99" s="47">
        <f t="shared" si="153"/>
        <v>0</v>
      </c>
      <c r="AS99" s="47">
        <f t="shared" si="153"/>
        <v>0</v>
      </c>
      <c r="AT99" s="47">
        <f t="shared" si="153"/>
        <v>0</v>
      </c>
      <c r="AU99" s="47">
        <f t="shared" si="153"/>
        <v>0</v>
      </c>
      <c r="AV99" s="47">
        <f t="shared" si="153"/>
        <v>0</v>
      </c>
      <c r="AW99" s="47">
        <f t="shared" si="153"/>
        <v>0</v>
      </c>
      <c r="AX99" s="47">
        <f t="shared" si="153"/>
        <v>0</v>
      </c>
      <c r="AY99" s="47">
        <f t="shared" si="153"/>
        <v>0</v>
      </c>
      <c r="AZ99" s="47">
        <f t="shared" si="153"/>
        <v>1.9892414222525745E-2</v>
      </c>
      <c r="BA99" s="47">
        <f t="shared" si="153"/>
        <v>0.15008749204078389</v>
      </c>
      <c r="BB99" s="47">
        <f t="shared" si="153"/>
        <v>0.65362201301050349</v>
      </c>
      <c r="BC99" s="47">
        <f t="shared" si="153"/>
        <v>0.89578907674865182</v>
      </c>
      <c r="BD99" s="47">
        <f t="shared" si="153"/>
        <v>0.97864854135540447</v>
      </c>
      <c r="BE99" s="47">
        <f t="shared" si="153"/>
        <v>1.3238407415343025</v>
      </c>
      <c r="BF99" s="47">
        <f t="shared" si="153"/>
        <v>1.1479996595574125</v>
      </c>
      <c r="BG99" s="47">
        <f t="shared" si="153"/>
        <v>1.1294881100803686</v>
      </c>
      <c r="BH99" s="47">
        <f t="shared" si="153"/>
        <v>1.1747862239843261</v>
      </c>
      <c r="BI99" s="47">
        <f t="shared" si="153"/>
        <v>1.7527210458019031</v>
      </c>
      <c r="BJ99" s="47">
        <f t="shared" si="153"/>
        <v>1.4588163698844954</v>
      </c>
      <c r="BK99" s="47">
        <f t="shared" si="153"/>
        <v>1.2087293190018902</v>
      </c>
      <c r="BL99" s="47">
        <f t="shared" si="153"/>
        <v>1.5188357726603812</v>
      </c>
      <c r="BM99" s="47">
        <f t="shared" si="153"/>
        <v>1.8631172213651841</v>
      </c>
      <c r="BN99" s="47">
        <f t="shared" ref="BN99:CS99" si="154">SUM(BN100:BN101)</f>
        <v>1.6546203351999711</v>
      </c>
      <c r="BO99" s="47">
        <f t="shared" si="154"/>
        <v>1.4354202967991299</v>
      </c>
      <c r="BP99" s="47">
        <f t="shared" si="154"/>
        <v>1.5561754192278838</v>
      </c>
      <c r="BQ99" s="47">
        <f t="shared" si="154"/>
        <v>1.6046427024010494</v>
      </c>
      <c r="BR99" s="47">
        <f t="shared" si="154"/>
        <v>1.4549482038712576</v>
      </c>
      <c r="BS99" s="47">
        <f t="shared" si="154"/>
        <v>1.1631508139660107</v>
      </c>
      <c r="BT99" s="47">
        <f t="shared" si="154"/>
        <v>1.561320353676009</v>
      </c>
      <c r="BU99" s="47">
        <f t="shared" si="154"/>
        <v>1.4997711394409308</v>
      </c>
      <c r="BV99" s="47">
        <f t="shared" si="154"/>
        <v>1.4198406923353397</v>
      </c>
      <c r="BW99" s="47">
        <f t="shared" si="154"/>
        <v>1.0833605336379539</v>
      </c>
      <c r="BX99" s="47">
        <f t="shared" si="154"/>
        <v>1.4513787508731086</v>
      </c>
      <c r="BY99" s="47">
        <f t="shared" si="154"/>
        <v>1.6215030046290237</v>
      </c>
      <c r="BZ99" s="47">
        <f t="shared" si="154"/>
        <v>1.3780264078213029</v>
      </c>
      <c r="CA99" s="47">
        <f t="shared" si="154"/>
        <v>1.501069571295818</v>
      </c>
      <c r="CB99" s="47">
        <f t="shared" si="154"/>
        <v>1.4423674647257159</v>
      </c>
      <c r="CC99" s="47">
        <f t="shared" si="154"/>
        <v>1.604012094393253</v>
      </c>
      <c r="CD99" s="47">
        <f t="shared" si="154"/>
        <v>1.7482384246318876</v>
      </c>
      <c r="CE99" s="47">
        <f t="shared" si="154"/>
        <v>1.3600115101854713</v>
      </c>
      <c r="CF99" s="47">
        <f t="shared" si="154"/>
        <v>1.6391864534688227</v>
      </c>
      <c r="CG99" s="47">
        <f t="shared" si="154"/>
        <v>1.6862188707216668</v>
      </c>
      <c r="CH99" s="47">
        <f t="shared" si="154"/>
        <v>1.2071913686806355</v>
      </c>
      <c r="CI99" s="47">
        <f t="shared" si="154"/>
        <v>1.5379852228726165</v>
      </c>
      <c r="CJ99" s="47">
        <f t="shared" si="154"/>
        <v>1.4973841035850068</v>
      </c>
      <c r="CK99" s="47">
        <f t="shared" si="154"/>
        <v>1.6799669191034767</v>
      </c>
      <c r="CL99" s="47">
        <f t="shared" si="154"/>
        <v>1.369441758445102</v>
      </c>
      <c r="CM99" s="47">
        <f t="shared" si="154"/>
        <v>1.4591542219897555</v>
      </c>
      <c r="CN99" s="47">
        <f t="shared" si="154"/>
        <v>1.5548878143004881</v>
      </c>
      <c r="CO99" s="47">
        <f t="shared" si="154"/>
        <v>1.5573920386503954</v>
      </c>
      <c r="CP99" s="47">
        <f t="shared" si="154"/>
        <v>1.4941813591788919</v>
      </c>
      <c r="CQ99" s="47">
        <f t="shared" si="154"/>
        <v>1.4867991775339213</v>
      </c>
      <c r="CR99" s="47">
        <f t="shared" si="154"/>
        <v>1.679113784395569</v>
      </c>
      <c r="CS99" s="47">
        <f t="shared" si="154"/>
        <v>1.8804577905636681</v>
      </c>
      <c r="CT99" s="47">
        <f t="shared" ref="CT99:DY99" si="155">SUM(CT100:CT101)</f>
        <v>1.4205530038876737</v>
      </c>
      <c r="CU99" s="47">
        <f t="shared" si="155"/>
        <v>1.575450737690324</v>
      </c>
      <c r="CV99" s="47">
        <f t="shared" si="155"/>
        <v>1.7377202645513352</v>
      </c>
      <c r="CW99" s="47">
        <f t="shared" si="155"/>
        <v>1.6549661349580422</v>
      </c>
      <c r="CX99" s="47">
        <f t="shared" si="155"/>
        <v>1.6337434348017039</v>
      </c>
      <c r="CY99" s="47">
        <f t="shared" si="155"/>
        <v>1.592818372158731</v>
      </c>
      <c r="CZ99" s="47">
        <f t="shared" si="155"/>
        <v>1.7311888477025759</v>
      </c>
      <c r="DA99" s="47">
        <f t="shared" si="155"/>
        <v>1.6440538220731404</v>
      </c>
      <c r="DB99" s="47">
        <f t="shared" si="155"/>
        <v>1.6182510364631812</v>
      </c>
      <c r="DC99" s="47">
        <f t="shared" si="155"/>
        <v>1.5214968126420858</v>
      </c>
      <c r="DD99" s="47">
        <f t="shared" si="155"/>
        <v>1.8861229379157729</v>
      </c>
      <c r="DE99" s="47">
        <f t="shared" si="155"/>
        <v>1.5393835779073368</v>
      </c>
      <c r="DF99" s="47">
        <f t="shared" si="155"/>
        <v>1.7111246709493759</v>
      </c>
      <c r="DG99" s="47">
        <f t="shared" si="155"/>
        <v>1.4369618654606449</v>
      </c>
      <c r="DH99" s="47">
        <f t="shared" si="155"/>
        <v>1.7549628647824895</v>
      </c>
      <c r="DI99" s="47">
        <f t="shared" si="155"/>
        <v>1.511454919627258</v>
      </c>
      <c r="DJ99" s="47">
        <f t="shared" si="155"/>
        <v>1.7831048766738804</v>
      </c>
      <c r="DK99" s="47">
        <f t="shared" si="155"/>
        <v>1.4394741297231732</v>
      </c>
      <c r="DL99" s="47">
        <f t="shared" si="155"/>
        <v>1.7075376763639243</v>
      </c>
      <c r="DM99" s="47">
        <f t="shared" si="155"/>
        <v>1.9304505006158095</v>
      </c>
      <c r="DN99" s="47">
        <f t="shared" si="155"/>
        <v>1.5815504305360784</v>
      </c>
      <c r="DO99" s="47">
        <f t="shared" si="155"/>
        <v>1.4832968576554144</v>
      </c>
      <c r="DP99" s="47">
        <f t="shared" si="155"/>
        <v>1.7050250844548169</v>
      </c>
      <c r="DQ99" s="47">
        <f t="shared" si="155"/>
        <v>1.7693194433238342</v>
      </c>
      <c r="DR99" s="47">
        <f t="shared" si="155"/>
        <v>1.82218715667896</v>
      </c>
      <c r="DS99" s="47">
        <f t="shared" si="155"/>
        <v>1.7083874748068846</v>
      </c>
      <c r="DT99" s="47">
        <f t="shared" si="155"/>
        <v>1.7436123680857067</v>
      </c>
      <c r="DU99" s="47">
        <f t="shared" si="155"/>
        <v>2.0371960128014388</v>
      </c>
      <c r="DV99" s="47">
        <f t="shared" si="155"/>
        <v>1.6072100525486841</v>
      </c>
      <c r="DW99" s="47">
        <f t="shared" si="155"/>
        <v>1.7671401664304633</v>
      </c>
      <c r="DX99" s="47">
        <f t="shared" si="155"/>
        <v>1.7017886376925229</v>
      </c>
      <c r="DY99" s="47">
        <f t="shared" si="155"/>
        <v>1.8330013330500243</v>
      </c>
      <c r="DZ99" s="47">
        <f t="shared" ref="DZ99:FC99" si="156">SUM(DZ100:DZ101)</f>
        <v>1.8349406412759055</v>
      </c>
      <c r="EA99" s="47">
        <f t="shared" si="156"/>
        <v>1.7929379223660449</v>
      </c>
      <c r="EB99" s="47">
        <f t="shared" si="156"/>
        <v>1.7119896312167941</v>
      </c>
      <c r="EC99" s="47">
        <f t="shared" si="156"/>
        <v>1.7871312953366014</v>
      </c>
      <c r="ED99" s="47">
        <f t="shared" si="156"/>
        <v>1.5596339581230338</v>
      </c>
      <c r="EE99" s="47">
        <f t="shared" si="156"/>
        <v>1.6020524698463965</v>
      </c>
      <c r="EF99" s="47">
        <f t="shared" si="156"/>
        <v>1.668817528526612</v>
      </c>
      <c r="EG99" s="47">
        <f t="shared" si="156"/>
        <v>1.7402076941160729</v>
      </c>
      <c r="EH99" s="47">
        <f t="shared" si="156"/>
        <v>1.8277927263581737</v>
      </c>
      <c r="EI99" s="47">
        <f t="shared" si="156"/>
        <v>1.6457419135059381</v>
      </c>
      <c r="EJ99" s="47">
        <f t="shared" si="156"/>
        <v>1.672846459299838</v>
      </c>
      <c r="EK99" s="47">
        <f t="shared" si="156"/>
        <v>1.813882374341955</v>
      </c>
      <c r="EL99" s="47">
        <f t="shared" si="156"/>
        <v>1.6494522578970479</v>
      </c>
      <c r="EM99" s="47">
        <f t="shared" si="156"/>
        <v>1.6858643034534615</v>
      </c>
      <c r="EN99" s="47">
        <f t="shared" si="156"/>
        <v>1.6051022272001589</v>
      </c>
      <c r="EO99" s="47">
        <f t="shared" si="156"/>
        <v>1.8230793305395536</v>
      </c>
      <c r="EP99" s="47">
        <f t="shared" si="156"/>
        <v>2.1345434227416047</v>
      </c>
      <c r="EQ99" s="47">
        <f t="shared" si="156"/>
        <v>1.7372786060000616</v>
      </c>
      <c r="ER99" s="47">
        <f t="shared" si="156"/>
        <v>2.0253274955080784</v>
      </c>
      <c r="ES99" s="47">
        <f t="shared" si="156"/>
        <v>1.8166071633712775</v>
      </c>
      <c r="ET99" s="47">
        <f t="shared" si="156"/>
        <v>2.0323255636726767</v>
      </c>
      <c r="EU99" s="47">
        <f t="shared" si="156"/>
        <v>1.9444016700689073</v>
      </c>
      <c r="EV99" s="47">
        <f t="shared" si="156"/>
        <v>2.0828258224854657</v>
      </c>
      <c r="EW99" s="47">
        <f t="shared" si="156"/>
        <v>2.1133324891989944</v>
      </c>
      <c r="EX99" s="47">
        <f t="shared" si="156"/>
        <v>2.4032859471782686</v>
      </c>
      <c r="EY99" s="47">
        <f t="shared" si="156"/>
        <v>1.7780115626040898</v>
      </c>
      <c r="EZ99" s="47">
        <f t="shared" si="156"/>
        <v>2.0506625413509596</v>
      </c>
      <c r="FA99" s="47">
        <f t="shared" si="156"/>
        <v>1.9084711609204845</v>
      </c>
      <c r="FB99" s="47">
        <f t="shared" si="156"/>
        <v>1.769200863232961</v>
      </c>
      <c r="FC99" s="47">
        <f t="shared" si="156"/>
        <v>1.9611337884292395</v>
      </c>
      <c r="FD99" s="47">
        <f t="shared" ref="FD99:FP99" si="157">SUM(FD100:FD101)</f>
        <v>2.0686356413800611</v>
      </c>
      <c r="FE99" s="47">
        <f t="shared" si="157"/>
        <v>1.7940487281663946</v>
      </c>
      <c r="FF99" s="47">
        <f t="shared" si="157"/>
        <v>1.8750788962952241</v>
      </c>
      <c r="FG99" s="47">
        <f t="shared" si="157"/>
        <v>1.7423658312213772</v>
      </c>
      <c r="FH99" s="47">
        <f t="shared" si="157"/>
        <v>1.8318927467132722</v>
      </c>
      <c r="FI99" s="47">
        <f t="shared" si="157"/>
        <v>2.0716905546330677</v>
      </c>
      <c r="FJ99" s="47">
        <f t="shared" si="157"/>
        <v>2.2085225439905911</v>
      </c>
      <c r="FK99" s="47">
        <f t="shared" si="157"/>
        <v>1.8017838141456053</v>
      </c>
      <c r="FL99" s="47">
        <f t="shared" si="157"/>
        <v>2.0958028887058009</v>
      </c>
      <c r="FM99" s="47">
        <f t="shared" si="157"/>
        <v>2.2600606615013286</v>
      </c>
      <c r="FN99" s="47">
        <f t="shared" si="157"/>
        <v>2.3022870056729019</v>
      </c>
      <c r="FO99" s="47">
        <f t="shared" si="157"/>
        <v>2.1077400573251168</v>
      </c>
      <c r="FP99" s="47">
        <f t="shared" si="157"/>
        <v>2.2586131470230182</v>
      </c>
      <c r="FQ99" s="47">
        <f t="shared" ref="FQ99:FS99" si="158">SUM(FQ100:FQ101)</f>
        <v>2.42057104103462</v>
      </c>
      <c r="FR99" s="47">
        <f t="shared" si="158"/>
        <v>2.4504139747891767</v>
      </c>
      <c r="FS99" s="47">
        <f t="shared" si="158"/>
        <v>2.4273692670643428</v>
      </c>
      <c r="FT99" s="47">
        <f t="shared" ref="FT99:FU99" si="159">SUM(FT100:FT101)</f>
        <v>2.2072795460413022</v>
      </c>
      <c r="FU99" s="47">
        <f t="shared" si="159"/>
        <v>2.4808150789410548</v>
      </c>
      <c r="FV99" s="47">
        <f t="shared" ref="FV99" si="160">SUM(FV100:FV101)</f>
        <v>2.8055477327725815</v>
      </c>
    </row>
    <row r="100" spans="1:178" ht="15" x14ac:dyDescent="0.25">
      <c r="A100" s="50" t="s">
        <v>43</v>
      </c>
      <c r="B100" s="47">
        <f>(SUMPRODUCT(--(B$9=Quarterly_kt!$B$9:FC$9),Quarterly_kt!$B100:FC100)/INDEX(Fuel_Properties!$B$31:$IV$42,MATCH("D_Jet/Kero",Fuel_Properties!$B$31:$B$42,0),MATCH(YEAR(B$9),Fuel_Properties!$B$31:$EI$31,0)))/158.987295</f>
        <v>0</v>
      </c>
      <c r="C100" s="47">
        <f>(SUMPRODUCT(--(C$9=Quarterly_kt!$B$9:FC$9),Quarterly_kt!$B100:FC100)/INDEX(Fuel_Properties!$B$31:$IV$42,MATCH("D_Jet/Kero",Fuel_Properties!$B$31:$B$42,0),MATCH(YEAR(C$9),Fuel_Properties!$B$31:$EI$31,0)))/158.987295</f>
        <v>0</v>
      </c>
      <c r="D100" s="47">
        <f>(SUMPRODUCT(--(D$9=Quarterly_kt!$B$9:FC$9),Quarterly_kt!$B100:FC100)/INDEX(Fuel_Properties!$B$31:$IV$42,MATCH("D_Jet/Kero",Fuel_Properties!$B$31:$B$42,0),MATCH(YEAR(D$9),Fuel_Properties!$B$31:$EI$31,0)))/158.987295</f>
        <v>0</v>
      </c>
      <c r="E100" s="47">
        <f>(SUMPRODUCT(--(E$9=Quarterly_kt!$B$9:FC$9),Quarterly_kt!$B100:FC100)/INDEX(Fuel_Properties!$B$31:$IV$42,MATCH("D_Jet/Kero",Fuel_Properties!$B$31:$B$42,0),MATCH(YEAR(E$9),Fuel_Properties!$B$31:$EI$31,0)))/158.987295</f>
        <v>0</v>
      </c>
      <c r="F100" s="47">
        <f>(SUMPRODUCT(--(F$9=Quarterly_kt!$B$9:FC$9),Quarterly_kt!$B100:FC100)/INDEX(Fuel_Properties!$B$31:$IV$42,MATCH("D_Jet/Kero",Fuel_Properties!$B$31:$B$42,0),MATCH(YEAR(F$9),Fuel_Properties!$B$31:$EI$31,0)))/158.987295</f>
        <v>0</v>
      </c>
      <c r="G100" s="47">
        <f>(SUMPRODUCT(--(G$9=Quarterly_kt!$B$9:FC$9),Quarterly_kt!$B100:FC100)/INDEX(Fuel_Properties!$B$31:$IV$42,MATCH("D_Jet/Kero",Fuel_Properties!$B$31:$B$42,0),MATCH(YEAR(G$9),Fuel_Properties!$B$31:$EI$31,0)))/158.987295</f>
        <v>0</v>
      </c>
      <c r="H100" s="47">
        <f>(SUMPRODUCT(--(H$9=Quarterly_kt!$B$9:FC$9),Quarterly_kt!$B100:FC100)/INDEX(Fuel_Properties!$B$31:$IV$42,MATCH("D_Jet/Kero",Fuel_Properties!$B$31:$B$42,0),MATCH(YEAR(H$9),Fuel_Properties!$B$31:$EI$31,0)))/158.987295</f>
        <v>0</v>
      </c>
      <c r="I100" s="47">
        <f>(SUMPRODUCT(--(I$9=Quarterly_kt!$B$9:FC$9),Quarterly_kt!$B100:FC100)/INDEX(Fuel_Properties!$B$31:$IV$42,MATCH("D_Jet/Kero",Fuel_Properties!$B$31:$B$42,0),MATCH(YEAR(I$9),Fuel_Properties!$B$31:$EI$31,0)))/158.987295</f>
        <v>0</v>
      </c>
      <c r="J100" s="47">
        <f>(SUMPRODUCT(--(J$9=Quarterly_kt!$B$9:FC$9),Quarterly_kt!$B100:FC100)/INDEX(Fuel_Properties!$B$31:$IV$42,MATCH("D_Jet/Kero",Fuel_Properties!$B$31:$B$42,0),MATCH(YEAR(J$9),Fuel_Properties!$B$31:$EI$31,0)))/158.987295</f>
        <v>0</v>
      </c>
      <c r="K100" s="47">
        <f>(SUMPRODUCT(--(K$9=Quarterly_kt!$B$9:FC$9),Quarterly_kt!$B100:FC100)/INDEX(Fuel_Properties!$B$31:$IV$42,MATCH("D_Jet/Kero",Fuel_Properties!$B$31:$B$42,0),MATCH(YEAR(K$9),Fuel_Properties!$B$31:$EI$31,0)))/158.987295</f>
        <v>0</v>
      </c>
      <c r="L100" s="47">
        <f>(SUMPRODUCT(--(L$9=Quarterly_kt!$B$9:FC$9),Quarterly_kt!$B100:FC100)/INDEX(Fuel_Properties!$B$31:$IV$42,MATCH("D_Jet/Kero",Fuel_Properties!$B$31:$B$42,0),MATCH(YEAR(L$9),Fuel_Properties!$B$31:$EI$31,0)))/158.987295</f>
        <v>0</v>
      </c>
      <c r="M100" s="47">
        <f>(SUMPRODUCT(--(M$9=Quarterly_kt!$B$9:FC$9),Quarterly_kt!$B100:FC100)/INDEX(Fuel_Properties!$B$31:$IV$42,MATCH("D_Jet/Kero",Fuel_Properties!$B$31:$B$42,0),MATCH(YEAR(M$9),Fuel_Properties!$B$31:$EI$31,0)))/158.987295</f>
        <v>0</v>
      </c>
      <c r="N100" s="47">
        <f>(SUMPRODUCT(--(N$9=Quarterly_kt!$B$9:FC$9),Quarterly_kt!$B100:FC100)/INDEX(Fuel_Properties!$B$31:$IV$42,MATCH("D_Jet/Kero",Fuel_Properties!$B$31:$B$42,0),MATCH(YEAR(N$9),Fuel_Properties!$B$31:$EI$31,0)))/158.987295</f>
        <v>0</v>
      </c>
      <c r="O100" s="47">
        <f>(SUMPRODUCT(--(O$9=Quarterly_kt!$B$9:FC$9),Quarterly_kt!$B100:FC100)/INDEX(Fuel_Properties!$B$31:$IV$42,MATCH("D_Jet/Kero",Fuel_Properties!$B$31:$B$42,0),MATCH(YEAR(O$9),Fuel_Properties!$B$31:$EI$31,0)))/158.987295</f>
        <v>0</v>
      </c>
      <c r="P100" s="47">
        <f>(SUMPRODUCT(--(P$9=Quarterly_kt!$B$9:FC$9),Quarterly_kt!$B100:FC100)/INDEX(Fuel_Properties!$B$31:$IV$42,MATCH("D_Jet/Kero",Fuel_Properties!$B$31:$B$42,0),MATCH(YEAR(P$9),Fuel_Properties!$B$31:$EI$31,0)))/158.987295</f>
        <v>0</v>
      </c>
      <c r="Q100" s="47">
        <f>(SUMPRODUCT(--(Q$9=Quarterly_kt!$B$9:FC$9),Quarterly_kt!$B100:FC100)/INDEX(Fuel_Properties!$B$31:$IV$42,MATCH("D_Jet/Kero",Fuel_Properties!$B$31:$B$42,0),MATCH(YEAR(Q$9),Fuel_Properties!$B$31:$EI$31,0)))/158.987295</f>
        <v>0</v>
      </c>
      <c r="R100" s="47">
        <f>(SUMPRODUCT(--(R$9=Quarterly_kt!$B$9:FC$9),Quarterly_kt!$B100:FC100)/INDEX(Fuel_Properties!$B$31:$IV$42,MATCH("D_Jet/Kero",Fuel_Properties!$B$31:$B$42,0),MATCH(YEAR(R$9),Fuel_Properties!$B$31:$EI$31,0)))/158.987295</f>
        <v>0</v>
      </c>
      <c r="S100" s="47">
        <f>(SUMPRODUCT(--(S$9=Quarterly_kt!$B$9:FC$9),Quarterly_kt!$B100:FC100)/INDEX(Fuel_Properties!$B$31:$IV$42,MATCH("D_Jet/Kero",Fuel_Properties!$B$31:$B$42,0),MATCH(YEAR(S$9),Fuel_Properties!$B$31:$EI$31,0)))/158.987295</f>
        <v>0</v>
      </c>
      <c r="T100" s="47">
        <f>(SUMPRODUCT(--(T$9=Quarterly_kt!$B$9:FC$9),Quarterly_kt!$B100:FC100)/INDEX(Fuel_Properties!$B$31:$IV$42,MATCH("D_Jet/Kero",Fuel_Properties!$B$31:$B$42,0),MATCH(YEAR(T$9),Fuel_Properties!$B$31:$EI$31,0)))/158.987295</f>
        <v>0</v>
      </c>
      <c r="U100" s="47">
        <f>(SUMPRODUCT(--(U$9=Quarterly_kt!$B$9:FC$9),Quarterly_kt!$B100:FC100)/INDEX(Fuel_Properties!$B$31:$IV$42,MATCH("D_Jet/Kero",Fuel_Properties!$B$31:$B$42,0),MATCH(YEAR(U$9),Fuel_Properties!$B$31:$EI$31,0)))/158.987295</f>
        <v>0</v>
      </c>
      <c r="V100" s="47">
        <f>(SUMPRODUCT(--(V$9=Quarterly_kt!$B$9:FC$9),Quarterly_kt!$B100:FC100)/INDEX(Fuel_Properties!$B$31:$IV$42,MATCH("D_Jet/Kero",Fuel_Properties!$B$31:$B$42,0),MATCH(YEAR(V$9),Fuel_Properties!$B$31:$EI$31,0)))/158.987295</f>
        <v>0</v>
      </c>
      <c r="W100" s="47">
        <f>(SUMPRODUCT(--(W$9=Quarterly_kt!$B$9:FC$9),Quarterly_kt!$B100:FC100)/INDEX(Fuel_Properties!$B$31:$IV$42,MATCH("D_Jet/Kero",Fuel_Properties!$B$31:$B$42,0),MATCH(YEAR(W$9),Fuel_Properties!$B$31:$EI$31,0)))/158.987295</f>
        <v>0</v>
      </c>
      <c r="X100" s="47">
        <f>(SUMPRODUCT(--(X$9=Quarterly_kt!$B$9:FC$9),Quarterly_kt!$B100:FC100)/INDEX(Fuel_Properties!$B$31:$IV$42,MATCH("D_Jet/Kero",Fuel_Properties!$B$31:$B$42,0),MATCH(YEAR(X$9),Fuel_Properties!$B$31:$EI$31,0)))/158.987295</f>
        <v>0</v>
      </c>
      <c r="Y100" s="47">
        <f>(SUMPRODUCT(--(Y$9=Quarterly_kt!$B$9:FC$9),Quarterly_kt!$B100:FC100)/INDEX(Fuel_Properties!$B$31:$IV$42,MATCH("D_Jet/Kero",Fuel_Properties!$B$31:$B$42,0),MATCH(YEAR(Y$9),Fuel_Properties!$B$31:$EI$31,0)))/158.987295</f>
        <v>0</v>
      </c>
      <c r="Z100" s="47">
        <f>(SUMPRODUCT(--(Z$9=Quarterly_kt!$B$9:FC$9),Quarterly_kt!$B100:FC100)/INDEX(Fuel_Properties!$B$31:$IV$42,MATCH("D_Jet/Kero",Fuel_Properties!$B$31:$B$42,0),MATCH(YEAR(Z$9),Fuel_Properties!$B$31:$EI$31,0)))/158.987295</f>
        <v>0</v>
      </c>
      <c r="AA100" s="47">
        <f>(SUMPRODUCT(--(AA$9=Quarterly_kt!$B$9:FC$9),Quarterly_kt!$B100:FC100)/INDEX(Fuel_Properties!$B$31:$IV$42,MATCH("D_Jet/Kero",Fuel_Properties!$B$31:$B$42,0),MATCH(YEAR(AA$9),Fuel_Properties!$B$31:$EI$31,0)))/158.987295</f>
        <v>0</v>
      </c>
      <c r="AB100" s="47">
        <f>(SUMPRODUCT(--(AB$9=Quarterly_kt!$B$9:FC$9),Quarterly_kt!$B100:FC100)/INDEX(Fuel_Properties!$B$31:$IV$42,MATCH("D_Jet/Kero",Fuel_Properties!$B$31:$B$42,0),MATCH(YEAR(AB$9),Fuel_Properties!$B$31:$EI$31,0)))/158.987295</f>
        <v>0</v>
      </c>
      <c r="AC100" s="47">
        <f>(SUMPRODUCT(--(AC$9=Quarterly_kt!$B$9:FC$9),Quarterly_kt!$B100:FC100)/INDEX(Fuel_Properties!$B$31:$IV$42,MATCH("D_Jet/Kero",Fuel_Properties!$B$31:$B$42,0),MATCH(YEAR(AC$9),Fuel_Properties!$B$31:$EI$31,0)))/158.987295</f>
        <v>0</v>
      </c>
      <c r="AD100" s="47">
        <f>(SUMPRODUCT(--(AD$9=Quarterly_kt!$B$9:FC$9),Quarterly_kt!$B100:FC100)/INDEX(Fuel_Properties!$B$31:$IV$42,MATCH("D_Jet/Kero",Fuel_Properties!$B$31:$B$42,0),MATCH(YEAR(AD$9),Fuel_Properties!$B$31:$EI$31,0)))/158.987295</f>
        <v>0</v>
      </c>
      <c r="AE100" s="47">
        <f>(SUMPRODUCT(--(AE$9=Quarterly_kt!$B$9:FC$9),Quarterly_kt!$B100:FC100)/INDEX(Fuel_Properties!$B$31:$IV$42,MATCH("D_Jet/Kero",Fuel_Properties!$B$31:$B$42,0),MATCH(YEAR(AE$9),Fuel_Properties!$B$31:$EI$31,0)))/158.987295</f>
        <v>0</v>
      </c>
      <c r="AF100" s="47">
        <f>(SUMPRODUCT(--(AF$9=Quarterly_kt!$B$9:FC$9),Quarterly_kt!$B100:FC100)/INDEX(Fuel_Properties!$B$31:$IV$42,MATCH("D_Jet/Kero",Fuel_Properties!$B$31:$B$42,0),MATCH(YEAR(AF$9),Fuel_Properties!$B$31:$EI$31,0)))/158.987295</f>
        <v>0</v>
      </c>
      <c r="AG100" s="47">
        <f>(SUMPRODUCT(--(AG$9=Quarterly_kt!$B$9:FC$9),Quarterly_kt!$B100:FC100)/INDEX(Fuel_Properties!$B$31:$IV$42,MATCH("D_Jet/Kero",Fuel_Properties!$B$31:$B$42,0),MATCH(YEAR(AG$9),Fuel_Properties!$B$31:$EI$31,0)))/158.987295</f>
        <v>0</v>
      </c>
      <c r="AH100" s="47">
        <f>(SUMPRODUCT(--(AH$9=Quarterly_kt!$B$9:FC$9),Quarterly_kt!$B100:FC100)/INDEX(Fuel_Properties!$B$31:$IV$42,MATCH("D_Jet/Kero",Fuel_Properties!$B$31:$B$42,0),MATCH(YEAR(AH$9),Fuel_Properties!$B$31:$EI$31,0)))/158.987295</f>
        <v>0</v>
      </c>
      <c r="AI100" s="47">
        <f>(SUMPRODUCT(--(AI$9=Quarterly_kt!$B$9:FC$9),Quarterly_kt!$B100:FC100)/INDEX(Fuel_Properties!$B$31:$IV$42,MATCH("D_Jet/Kero",Fuel_Properties!$B$31:$B$42,0),MATCH(YEAR(AI$9),Fuel_Properties!$B$31:$EI$31,0)))/158.987295</f>
        <v>0</v>
      </c>
      <c r="AJ100" s="47">
        <f>(SUMPRODUCT(--(AJ$9=Quarterly_kt!$B$9:FC$9),Quarterly_kt!$B100:FC100)/INDEX(Fuel_Properties!$B$31:$IV$42,MATCH("D_Jet/Kero",Fuel_Properties!$B$31:$B$42,0),MATCH(YEAR(AJ$9),Fuel_Properties!$B$31:$EI$31,0)))/158.987295</f>
        <v>0</v>
      </c>
      <c r="AK100" s="47">
        <f>(SUMPRODUCT(--(AK$9=Quarterly_kt!$B$9:FC$9),Quarterly_kt!$B100:FC100)/INDEX(Fuel_Properties!$B$31:$IV$42,MATCH("D_Jet/Kero",Fuel_Properties!$B$31:$B$42,0),MATCH(YEAR(AK$9),Fuel_Properties!$B$31:$EI$31,0)))/158.987295</f>
        <v>0</v>
      </c>
      <c r="AL100" s="47">
        <f>(SUMPRODUCT(--(AL$9=Quarterly_kt!$B$9:FC$9),Quarterly_kt!$B100:FC100)/INDEX(Fuel_Properties!$B$31:$IV$42,MATCH("D_Jet/Kero",Fuel_Properties!$B$31:$B$42,0),MATCH(YEAR(AL$9),Fuel_Properties!$B$31:$EI$31,0)))/158.987295</f>
        <v>0</v>
      </c>
      <c r="AM100" s="47">
        <f>(SUMPRODUCT(--(AM$9=Quarterly_kt!$B$9:FC$9),Quarterly_kt!$B100:FC100)/INDEX(Fuel_Properties!$B$31:$IV$42,MATCH("D_Jet/Kero",Fuel_Properties!$B$31:$B$42,0),MATCH(YEAR(AM$9),Fuel_Properties!$B$31:$EI$31,0)))/158.987295</f>
        <v>0</v>
      </c>
      <c r="AN100" s="47">
        <f>(SUMPRODUCT(--(AN$9=Quarterly_kt!$B$9:FC$9),Quarterly_kt!$B100:FC100)/INDEX(Fuel_Properties!$B$31:$IV$42,MATCH("D_Jet/Kero",Fuel_Properties!$B$31:$B$42,0),MATCH(YEAR(AN$9),Fuel_Properties!$B$31:$EI$31,0)))/158.987295</f>
        <v>0</v>
      </c>
      <c r="AO100" s="47">
        <f>(SUMPRODUCT(--(AO$9=Quarterly_kt!$B$9:FC$9),Quarterly_kt!$B100:FC100)/INDEX(Fuel_Properties!$B$31:$IV$42,MATCH("D_Jet/Kero",Fuel_Properties!$B$31:$B$42,0),MATCH(YEAR(AO$9),Fuel_Properties!$B$31:$EI$31,0)))/158.987295</f>
        <v>0</v>
      </c>
      <c r="AP100" s="47">
        <f>(SUMPRODUCT(--(AP$9=Quarterly_kt!$B$9:FC$9),Quarterly_kt!$B100:FC100)/INDEX(Fuel_Properties!$B$31:$IV$42,MATCH("D_Jet/Kero",Fuel_Properties!$B$31:$B$42,0),MATCH(YEAR(AP$9),Fuel_Properties!$B$31:$EI$31,0)))/158.987295</f>
        <v>0</v>
      </c>
      <c r="AQ100" s="47">
        <f>(SUMPRODUCT(--(AQ$9=Quarterly_kt!$B$9:FC$9),Quarterly_kt!$B100:FC100)/INDEX(Fuel_Properties!$B$31:$IV$42,MATCH("D_Jet/Kero",Fuel_Properties!$B$31:$B$42,0),MATCH(YEAR(AQ$9),Fuel_Properties!$B$31:$EI$31,0)))/158.987295</f>
        <v>0</v>
      </c>
      <c r="AR100" s="47">
        <f>(SUMPRODUCT(--(AR$9=Quarterly_kt!$B$9:FC$9),Quarterly_kt!$B100:FC100)/INDEX(Fuel_Properties!$B$31:$IV$42,MATCH("D_Jet/Kero",Fuel_Properties!$B$31:$B$42,0),MATCH(YEAR(AR$9),Fuel_Properties!$B$31:$EI$31,0)))/158.987295</f>
        <v>0</v>
      </c>
      <c r="AS100" s="47">
        <f>(SUMPRODUCT(--(AS$9=Quarterly_kt!$B$9:FC$9),Quarterly_kt!$B100:FC100)/INDEX(Fuel_Properties!$B$31:$IV$42,MATCH("D_Jet/Kero",Fuel_Properties!$B$31:$B$42,0),MATCH(YEAR(AS$9),Fuel_Properties!$B$31:$EI$31,0)))/158.987295</f>
        <v>0</v>
      </c>
      <c r="AT100" s="47">
        <f>(SUMPRODUCT(--(AT$9=Quarterly_kt!$B$9:FC$9),Quarterly_kt!$B100:FC100)/INDEX(Fuel_Properties!$B$31:$IV$42,MATCH("D_Jet/Kero",Fuel_Properties!$B$31:$B$42,0),MATCH(YEAR(AT$9),Fuel_Properties!$B$31:$EI$31,0)))/158.987295</f>
        <v>0</v>
      </c>
      <c r="AU100" s="47">
        <f>(SUMPRODUCT(--(AU$9=Quarterly_kt!$B$9:FC$9),Quarterly_kt!$B100:FC100)/INDEX(Fuel_Properties!$B$31:$IV$42,MATCH("D_Jet/Kero",Fuel_Properties!$B$31:$B$42,0),MATCH(YEAR(AU$9),Fuel_Properties!$B$31:$EI$31,0)))/158.987295</f>
        <v>0</v>
      </c>
      <c r="AV100" s="47">
        <f>(SUMPRODUCT(--(AV$9=Quarterly_kt!$B$9:FC$9),Quarterly_kt!$B100:FC100)/INDEX(Fuel_Properties!$B$31:$IV$42,MATCH("D_Jet/Kero",Fuel_Properties!$B$31:$B$42,0),MATCH(YEAR(AV$9),Fuel_Properties!$B$31:$EI$31,0)))/158.987295</f>
        <v>0</v>
      </c>
      <c r="AW100" s="47">
        <f>(SUMPRODUCT(--(AW$9=Quarterly_kt!$B$9:FC$9),Quarterly_kt!$B100:FC100)/INDEX(Fuel_Properties!$B$31:$IV$42,MATCH("D_Jet/Kero",Fuel_Properties!$B$31:$B$42,0),MATCH(YEAR(AW$9),Fuel_Properties!$B$31:$EI$31,0)))/158.987295</f>
        <v>0</v>
      </c>
      <c r="AX100" s="47">
        <f>(SUMPRODUCT(--(AX$9=Quarterly_kt!$B$9:FC$9),Quarterly_kt!$B100:FC100)/INDEX(Fuel_Properties!$B$31:$IV$42,MATCH("D_Jet/Kero",Fuel_Properties!$B$31:$B$42,0),MATCH(YEAR(AX$9),Fuel_Properties!$B$31:$EI$31,0)))/158.987295</f>
        <v>0</v>
      </c>
      <c r="AY100" s="47">
        <f>(SUMPRODUCT(--(AY$9=Quarterly_kt!$B$9:FC$9),Quarterly_kt!$B100:FC100)/INDEX(Fuel_Properties!$B$31:$IV$42,MATCH("D_Jet/Kero",Fuel_Properties!$B$31:$B$42,0),MATCH(YEAR(AY$9),Fuel_Properties!$B$31:$EI$31,0)))/158.987295</f>
        <v>0</v>
      </c>
      <c r="AZ100" s="47">
        <f>(SUMPRODUCT(--(AZ$9=Quarterly_kt!$B$9:FC$9),Quarterly_kt!$B100:FC100)/INDEX(Fuel_Properties!$B$31:$IV$42,MATCH("D_Jet/Kero",Fuel_Properties!$B$31:$B$42,0),MATCH(YEAR(AZ$9),Fuel_Properties!$B$31:$EI$31,0)))/158.987295</f>
        <v>1.9748738342047944E-2</v>
      </c>
      <c r="BA100" s="47">
        <f>(SUMPRODUCT(--(BA$9=Quarterly_kt!$B$9:FC$9),Quarterly_kt!$B100:FC100)/INDEX(Fuel_Properties!$B$31:$IV$42,MATCH("D_Jet/Kero",Fuel_Properties!$B$31:$B$42,0),MATCH(YEAR(BA$9),Fuel_Properties!$B$31:$EI$31,0)))/158.987295</f>
        <v>0.12971744498637588</v>
      </c>
      <c r="BB100" s="47">
        <f>(SUMPRODUCT(--(BB$9=Quarterly_kt!$B$9:FC$9),Quarterly_kt!$B100:FC100)/INDEX(Fuel_Properties!$B$31:$IV$42,MATCH("D_Jet/Kero",Fuel_Properties!$B$31:$B$42,0),MATCH(YEAR(BB$9),Fuel_Properties!$B$31:$EI$31,0)))/158.987295</f>
        <v>0.6404437419733453</v>
      </c>
      <c r="BC100" s="47">
        <f>(SUMPRODUCT(--(BC$9=Quarterly_kt!$B$9:FC$9),Quarterly_kt!$B100:FC100)/INDEX(Fuel_Properties!$B$31:$IV$42,MATCH("D_Jet/Kero",Fuel_Properties!$B$31:$B$42,0),MATCH(YEAR(BC$9),Fuel_Properties!$B$31:$EI$31,0)))/158.987295</f>
        <v>0.89080831289208806</v>
      </c>
      <c r="BD100" s="47">
        <f>(SUMPRODUCT(--(BD$9=Quarterly_kt!$B$9:FC$9),Quarterly_kt!$B100:FC100)/INDEX(Fuel_Properties!$B$31:$IV$42,MATCH("D_Jet/Kero",Fuel_Properties!$B$31:$B$42,0),MATCH(YEAR(BD$9),Fuel_Properties!$B$31:$EI$31,0)))/158.987295</f>
        <v>0.96125577782423088</v>
      </c>
      <c r="BE100" s="47">
        <f>(SUMPRODUCT(--(BE$9=Quarterly_kt!$B$9:FC$9),Quarterly_kt!$B100:FC100)/INDEX(Fuel_Properties!$B$31:$IV$42,MATCH("D_Jet/Kero",Fuel_Properties!$B$31:$B$42,0),MATCH(YEAR(BE$9),Fuel_Properties!$B$31:$EI$31,0)))/158.987295</f>
        <v>1.3047158854440355</v>
      </c>
      <c r="BF100" s="47">
        <f>(SUMPRODUCT(--(BF$9=Quarterly_kt!$B$9:FC$9),Quarterly_kt!$B100:FC100)/INDEX(Fuel_Properties!$B$31:$IV$42,MATCH("D_Jet/Kero",Fuel_Properties!$B$31:$B$42,0),MATCH(YEAR(BF$9),Fuel_Properties!$B$31:$EI$31,0)))/158.987295</f>
        <v>1.147177514241345</v>
      </c>
      <c r="BG100" s="47">
        <f>(SUMPRODUCT(--(BG$9=Quarterly_kt!$B$9:FC$9),Quarterly_kt!$B100:FC100)/INDEX(Fuel_Properties!$B$31:$IV$42,MATCH("D_Jet/Kero",Fuel_Properties!$B$31:$B$42,0),MATCH(YEAR(BG$9),Fuel_Properties!$B$31:$EI$31,0)))/158.987295</f>
        <v>1.0697748177551232</v>
      </c>
      <c r="BH100" s="47">
        <f>(SUMPRODUCT(--(BH$9=Quarterly_kt!$B$9:FC$9),Quarterly_kt!$B100:FC100)/INDEX(Fuel_Properties!$B$31:$IV$42,MATCH("D_Jet/Kero",Fuel_Properties!$B$31:$B$42,0),MATCH(YEAR(BH$9),Fuel_Properties!$B$31:$EI$31,0)))/158.987295</f>
        <v>1.1609374655049383</v>
      </c>
      <c r="BI100" s="47">
        <f>(SUMPRODUCT(--(BI$9=Quarterly_kt!$B$9:FC$9),Quarterly_kt!$B100:FC100)/INDEX(Fuel_Properties!$B$31:$IV$42,MATCH("D_Jet/Kero",Fuel_Properties!$B$31:$B$42,0),MATCH(YEAR(BI$9),Fuel_Properties!$B$31:$EI$31,0)))/158.987295</f>
        <v>1.7355916880516056</v>
      </c>
      <c r="BJ100" s="47">
        <f>(SUMPRODUCT(--(BJ$9=Quarterly_kt!$B$9:FC$9),Quarterly_kt!$B100:FC100)/INDEX(Fuel_Properties!$B$31:$IV$42,MATCH("D_Jet/Kero",Fuel_Properties!$B$31:$B$42,0),MATCH(YEAR(BJ$9),Fuel_Properties!$B$31:$EI$31,0)))/158.987295</f>
        <v>1.4682351220491512</v>
      </c>
      <c r="BK100" s="47">
        <f>(SUMPRODUCT(--(BK$9=Quarterly_kt!$B$9:FC$9),Quarterly_kt!$B100:FC100)/INDEX(Fuel_Properties!$B$31:$IV$42,MATCH("D_Jet/Kero",Fuel_Properties!$B$31:$B$42,0),MATCH(YEAR(BK$9),Fuel_Properties!$B$31:$EI$31,0)))/158.987295</f>
        <v>1.2002923520204993</v>
      </c>
      <c r="BL100" s="47">
        <f>(SUMPRODUCT(--(BL$9=Quarterly_kt!$B$9:FC$9),Quarterly_kt!$B100:FC100)/INDEX(Fuel_Properties!$B$31:$IV$42,MATCH("D_Jet/Kero",Fuel_Properties!$B$31:$B$42,0),MATCH(YEAR(BL$9),Fuel_Properties!$B$31:$EI$31,0)))/158.987295</f>
        <v>1.5129450615607913</v>
      </c>
      <c r="BM100" s="47">
        <f>(SUMPRODUCT(--(BM$9=Quarterly_kt!$B$9:FC$9),Quarterly_kt!$B100:FC100)/INDEX(Fuel_Properties!$B$31:$IV$42,MATCH("D_Jet/Kero",Fuel_Properties!$B$31:$B$42,0),MATCH(YEAR(BM$9),Fuel_Properties!$B$31:$EI$31,0)))/158.987295</f>
        <v>1.8460277735816859</v>
      </c>
      <c r="BN100" s="47">
        <f>(SUMPRODUCT(--(BN$9=Quarterly_kt!$B$9:FC$9),Quarterly_kt!$B100:FC100)/INDEX(Fuel_Properties!$B$31:$IV$42,MATCH("D_Jet/Kero",Fuel_Properties!$B$31:$B$42,0),MATCH(YEAR(BN$9),Fuel_Properties!$B$31:$EI$31,0)))/158.987295</f>
        <v>1.6330050971814221</v>
      </c>
      <c r="BO100" s="47">
        <f>(SUMPRODUCT(--(BO$9=Quarterly_kt!$B$9:FC$9),Quarterly_kt!$B100:FC100)/INDEX(Fuel_Properties!$B$31:$IV$42,MATCH("D_Jet/Kero",Fuel_Properties!$B$31:$B$42,0),MATCH(YEAR(BO$9),Fuel_Properties!$B$31:$EI$31,0)))/158.987295</f>
        <v>1.4374876330793382</v>
      </c>
      <c r="BP100" s="47">
        <f>(SUMPRODUCT(--(BP$9=Quarterly_kt!$B$9:FC$9),Quarterly_kt!$B100:FC100)/INDEX(Fuel_Properties!$B$31:$IV$42,MATCH("D_Jet/Kero",Fuel_Properties!$B$31:$B$42,0),MATCH(YEAR(BP$9),Fuel_Properties!$B$31:$EI$31,0)))/158.987295</f>
        <v>1.5561754192278838</v>
      </c>
      <c r="BQ100" s="47">
        <f>(SUMPRODUCT(--(BQ$9=Quarterly_kt!$B$9:FC$9),Quarterly_kt!$B100:FC100)/INDEX(Fuel_Properties!$B$31:$IV$42,MATCH("D_Jet/Kero",Fuel_Properties!$B$31:$B$42,0),MATCH(YEAR(BQ$9),Fuel_Properties!$B$31:$EI$31,0)))/158.987295</f>
        <v>1.6046427024010494</v>
      </c>
      <c r="BR100" s="47">
        <f>(SUMPRODUCT(--(BR$9=Quarterly_kt!$B$9:FC$9),Quarterly_kt!$B100:FC100)/INDEX(Fuel_Properties!$B$31:$IV$42,MATCH("D_Jet/Kero",Fuel_Properties!$B$31:$B$42,0),MATCH(YEAR(BR$9),Fuel_Properties!$B$31:$EI$31,0)))/158.987295</f>
        <v>1.4549482038712576</v>
      </c>
      <c r="BS100" s="47">
        <f>(SUMPRODUCT(--(BS$9=Quarterly_kt!$B$9:FC$9),Quarterly_kt!$B100:FC100)/INDEX(Fuel_Properties!$B$31:$IV$42,MATCH("D_Jet/Kero",Fuel_Properties!$B$31:$B$42,0),MATCH(YEAR(BS$9),Fuel_Properties!$B$31:$EI$31,0)))/158.987295</f>
        <v>1.1631508139660107</v>
      </c>
      <c r="BT100" s="47">
        <f>(SUMPRODUCT(--(BT$9=Quarterly_kt!$B$9:FC$9),Quarterly_kt!$B100:FC100)/INDEX(Fuel_Properties!$B$31:$IV$42,MATCH("D_Jet/Kero",Fuel_Properties!$B$31:$B$42,0),MATCH(YEAR(BT$9),Fuel_Properties!$B$31:$EI$31,0)))/158.987295</f>
        <v>1.561320353676009</v>
      </c>
      <c r="BU100" s="47">
        <f>(SUMPRODUCT(--(BU$9=Quarterly_kt!$B$9:FC$9),Quarterly_kt!$B100:FC100)/INDEX(Fuel_Properties!$B$31:$IV$42,MATCH("D_Jet/Kero",Fuel_Properties!$B$31:$B$42,0),MATCH(YEAR(BU$9),Fuel_Properties!$B$31:$EI$31,0)))/158.987295</f>
        <v>1.4997711394409308</v>
      </c>
      <c r="BV100" s="47">
        <f>(SUMPRODUCT(--(BV$9=Quarterly_kt!$B$9:FC$9),Quarterly_kt!$B100:FC100)/INDEX(Fuel_Properties!$B$31:$IV$42,MATCH("D_Jet/Kero",Fuel_Properties!$B$31:$B$42,0),MATCH(YEAR(BV$9),Fuel_Properties!$B$31:$EI$31,0)))/158.987295</f>
        <v>1.4198406923353397</v>
      </c>
      <c r="BW100" s="47">
        <f>(SUMPRODUCT(--(BW$9=Quarterly_kt!$B$9:FC$9),Quarterly_kt!$B100:FC100)/INDEX(Fuel_Properties!$B$31:$IV$42,MATCH("D_Jet/Kero",Fuel_Properties!$B$31:$B$42,0),MATCH(YEAR(BW$9),Fuel_Properties!$B$31:$EI$31,0)))/158.987295</f>
        <v>1.0833605336379539</v>
      </c>
      <c r="BX100" s="47">
        <f>(SUMPRODUCT(--(BX$9=Quarterly_kt!$B$9:FC$9),Quarterly_kt!$B100:FC100)/INDEX(Fuel_Properties!$B$31:$IV$42,MATCH("D_Jet/Kero",Fuel_Properties!$B$31:$B$42,0),MATCH(YEAR(BX$9),Fuel_Properties!$B$31:$EI$31,0)))/158.987295</f>
        <v>1.4513787508731086</v>
      </c>
      <c r="BY100" s="47">
        <f>(SUMPRODUCT(--(BY$9=Quarterly_kt!$B$9:FC$9),Quarterly_kt!$B100:FC100)/INDEX(Fuel_Properties!$B$31:$IV$42,MATCH("D_Jet/Kero",Fuel_Properties!$B$31:$B$42,0),MATCH(YEAR(BY$9),Fuel_Properties!$B$31:$EI$31,0)))/158.987295</f>
        <v>1.6215030046290237</v>
      </c>
      <c r="BZ100" s="47">
        <f>(SUMPRODUCT(--(BZ$9=Quarterly_kt!$B$9:FC$9),Quarterly_kt!$B100:FC100)/INDEX(Fuel_Properties!$B$31:$IV$42,MATCH("D_Jet/Kero",Fuel_Properties!$B$31:$B$42,0),MATCH(YEAR(BZ$9),Fuel_Properties!$B$31:$EI$31,0)))/158.987295</f>
        <v>1.3780264078213029</v>
      </c>
      <c r="CA100" s="47">
        <f>(SUMPRODUCT(--(CA$9=Quarterly_kt!$B$9:FC$9),Quarterly_kt!$B100:FC100)/INDEX(Fuel_Properties!$B$31:$IV$42,MATCH("D_Jet/Kero",Fuel_Properties!$B$31:$B$42,0),MATCH(YEAR(CA$9),Fuel_Properties!$B$31:$EI$31,0)))/158.987295</f>
        <v>1.501069571295818</v>
      </c>
      <c r="CB100" s="47">
        <f>(SUMPRODUCT(--(CB$9=Quarterly_kt!$B$9:FC$9),Quarterly_kt!$B100:FC100)/INDEX(Fuel_Properties!$B$31:$IV$42,MATCH("D_Jet/Kero",Fuel_Properties!$B$31:$B$42,0),MATCH(YEAR(CB$9),Fuel_Properties!$B$31:$EI$31,0)))/158.987295</f>
        <v>1.4423674647257159</v>
      </c>
      <c r="CC100" s="47">
        <f>(SUMPRODUCT(--(CC$9=Quarterly_kt!$B$9:FC$9),Quarterly_kt!$B100:FC100)/INDEX(Fuel_Properties!$B$31:$IV$42,MATCH("D_Jet/Kero",Fuel_Properties!$B$31:$B$42,0),MATCH(YEAR(CC$9),Fuel_Properties!$B$31:$EI$31,0)))/158.987295</f>
        <v>1.604012094393253</v>
      </c>
      <c r="CD100" s="47">
        <f>(SUMPRODUCT(--(CD$9=Quarterly_kt!$B$9:FC$9),Quarterly_kt!$B100:FC100)/INDEX(Fuel_Properties!$B$31:$IV$42,MATCH("D_Jet/Kero",Fuel_Properties!$B$31:$B$42,0),MATCH(YEAR(CD$9),Fuel_Properties!$B$31:$EI$31,0)))/158.987295</f>
        <v>1.7482384246318876</v>
      </c>
      <c r="CE100" s="47">
        <f>(SUMPRODUCT(--(CE$9=Quarterly_kt!$B$9:FC$9),Quarterly_kt!$B100:FC100)/INDEX(Fuel_Properties!$B$31:$IV$42,MATCH("D_Jet/Kero",Fuel_Properties!$B$31:$B$42,0),MATCH(YEAR(CE$9),Fuel_Properties!$B$31:$EI$31,0)))/158.987295</f>
        <v>1.3600115101854713</v>
      </c>
      <c r="CF100" s="47">
        <f>(SUMPRODUCT(--(CF$9=Quarterly_kt!$B$9:FC$9),Quarterly_kt!$B100:FC100)/INDEX(Fuel_Properties!$B$31:$IV$42,MATCH("D_Jet/Kero",Fuel_Properties!$B$31:$B$42,0),MATCH(YEAR(CF$9),Fuel_Properties!$B$31:$EI$31,0)))/158.987295</f>
        <v>1.6391864534688227</v>
      </c>
      <c r="CG100" s="47">
        <f>(SUMPRODUCT(--(CG$9=Quarterly_kt!$B$9:FC$9),Quarterly_kt!$B100:FC100)/INDEX(Fuel_Properties!$B$31:$IV$42,MATCH("D_Jet/Kero",Fuel_Properties!$B$31:$B$42,0),MATCH(YEAR(CG$9),Fuel_Properties!$B$31:$EI$31,0)))/158.987295</f>
        <v>1.6862188707216668</v>
      </c>
      <c r="CH100" s="47">
        <f>(SUMPRODUCT(--(CH$9=Quarterly_kt!$B$9:FC$9),Quarterly_kt!$B100:FC100)/INDEX(Fuel_Properties!$B$31:$IV$42,MATCH("D_Jet/Kero",Fuel_Properties!$B$31:$B$42,0),MATCH(YEAR(CH$9),Fuel_Properties!$B$31:$EI$31,0)))/158.987295</f>
        <v>1.2071913686806355</v>
      </c>
      <c r="CI100" s="47">
        <f>(SUMPRODUCT(--(CI$9=Quarterly_kt!$B$9:FC$9),Quarterly_kt!$B100:FC100)/INDEX(Fuel_Properties!$B$31:$IV$42,MATCH("D_Jet/Kero",Fuel_Properties!$B$31:$B$42,0),MATCH(YEAR(CI$9),Fuel_Properties!$B$31:$EI$31,0)))/158.987295</f>
        <v>1.5379852228726165</v>
      </c>
      <c r="CJ100" s="47">
        <f>(SUMPRODUCT(--(CJ$9=Quarterly_kt!$B$9:FC$9),Quarterly_kt!$B100:FC100)/INDEX(Fuel_Properties!$B$31:$IV$42,MATCH("D_Jet/Kero",Fuel_Properties!$B$31:$B$42,0),MATCH(YEAR(CJ$9),Fuel_Properties!$B$31:$EI$31,0)))/158.987295</f>
        <v>1.4973841035850068</v>
      </c>
      <c r="CK100" s="47">
        <f>(SUMPRODUCT(--(CK$9=Quarterly_kt!$B$9:FC$9),Quarterly_kt!$B100:FC100)/INDEX(Fuel_Properties!$B$31:$IV$42,MATCH("D_Jet/Kero",Fuel_Properties!$B$31:$B$42,0),MATCH(YEAR(CK$9),Fuel_Properties!$B$31:$EI$31,0)))/158.987295</f>
        <v>1.6799669191034767</v>
      </c>
      <c r="CL100" s="47">
        <f>(SUMPRODUCT(--(CL$9=Quarterly_kt!$B$9:FC$9),Quarterly_kt!$B100:FC100)/INDEX(Fuel_Properties!$B$31:$IV$42,MATCH("D_Jet/Kero",Fuel_Properties!$B$31:$B$42,0),MATCH(YEAR(CL$9),Fuel_Properties!$B$31:$EI$31,0)))/158.987295</f>
        <v>1.369441758445102</v>
      </c>
      <c r="CM100" s="47">
        <f>(SUMPRODUCT(--(CM$9=Quarterly_kt!$B$9:FC$9),Quarterly_kt!$B100:FC100)/INDEX(Fuel_Properties!$B$31:$IV$42,MATCH("D_Jet/Kero",Fuel_Properties!$B$31:$B$42,0),MATCH(YEAR(CM$9),Fuel_Properties!$B$31:$EI$31,0)))/158.987295</f>
        <v>1.4591542219897555</v>
      </c>
      <c r="CN100" s="47">
        <f>(SUMPRODUCT(--(CN$9=Quarterly_kt!$B$9:FC$9),Quarterly_kt!$B100:FC100)/INDEX(Fuel_Properties!$B$31:$IV$42,MATCH("D_Jet/Kero",Fuel_Properties!$B$31:$B$42,0),MATCH(YEAR(CN$9),Fuel_Properties!$B$31:$EI$31,0)))/158.987295</f>
        <v>1.5548878143004881</v>
      </c>
      <c r="CO100" s="47">
        <f>(SUMPRODUCT(--(CO$9=Quarterly_kt!$B$9:FC$9),Quarterly_kt!$B100:FC100)/INDEX(Fuel_Properties!$B$31:$IV$42,MATCH("D_Jet/Kero",Fuel_Properties!$B$31:$B$42,0),MATCH(YEAR(CO$9),Fuel_Properties!$B$31:$EI$31,0)))/158.987295</f>
        <v>1.5573920386503954</v>
      </c>
      <c r="CP100" s="47">
        <f>(SUMPRODUCT(--(CP$9=Quarterly_kt!$B$9:FC$9),Quarterly_kt!$B100:FC100)/INDEX(Fuel_Properties!$B$31:$IV$42,MATCH("D_Jet/Kero",Fuel_Properties!$B$31:$B$42,0),MATCH(YEAR(CP$9),Fuel_Properties!$B$31:$EI$31,0)))/158.987295</f>
        <v>1.4941813591788919</v>
      </c>
      <c r="CQ100" s="47">
        <f>(SUMPRODUCT(--(CQ$9=Quarterly_kt!$B$9:FC$9),Quarterly_kt!$B100:FC100)/INDEX(Fuel_Properties!$B$31:$IV$42,MATCH("D_Jet/Kero",Fuel_Properties!$B$31:$B$42,0),MATCH(YEAR(CQ$9),Fuel_Properties!$B$31:$EI$31,0)))/158.987295</f>
        <v>1.4707793168606467</v>
      </c>
      <c r="CR100" s="47">
        <f>(SUMPRODUCT(--(CR$9=Quarterly_kt!$B$9:FC$9),Quarterly_kt!$B100:FC100)/INDEX(Fuel_Properties!$B$31:$IV$42,MATCH("D_Jet/Kero",Fuel_Properties!$B$31:$B$42,0),MATCH(YEAR(CR$9),Fuel_Properties!$B$31:$EI$31,0)))/158.987295</f>
        <v>1.6668374786080771</v>
      </c>
      <c r="CS100" s="47">
        <f>(SUMPRODUCT(--(CS$9=Quarterly_kt!$B$9:FC$9),Quarterly_kt!$B100:FC100)/INDEX(Fuel_Properties!$B$31:$IV$42,MATCH("D_Jet/Kero",Fuel_Properties!$B$31:$B$42,0),MATCH(YEAR(CS$9),Fuel_Properties!$B$31:$EI$31,0)))/158.987295</f>
        <v>1.8780631925557048</v>
      </c>
      <c r="CT100" s="47">
        <f>(SUMPRODUCT(--(CT$9=Quarterly_kt!$B$9:FC$9),Quarterly_kt!$B100:FC100)/INDEX(Fuel_Properties!$B$31:$IV$42,MATCH("D_Jet/Kero",Fuel_Properties!$B$31:$B$42,0),MATCH(YEAR(CT$9),Fuel_Properties!$B$31:$EI$31,0)))/158.987295</f>
        <v>1.4109746118558204</v>
      </c>
      <c r="CU100" s="47">
        <f>(SUMPRODUCT(--(CU$9=Quarterly_kt!$B$9:FC$9),Quarterly_kt!$B100:FC100)/INDEX(Fuel_Properties!$B$31:$IV$42,MATCH("D_Jet/Kero",Fuel_Properties!$B$31:$B$42,0),MATCH(YEAR(CU$9),Fuel_Properties!$B$31:$EI$31,0)))/158.987295</f>
        <v>1.5663512652600633</v>
      </c>
      <c r="CV100" s="47">
        <f>(SUMPRODUCT(--(CV$9=Quarterly_kt!$B$9:FC$9),Quarterly_kt!$B100:FC100)/INDEX(Fuel_Properties!$B$31:$IV$42,MATCH("D_Jet/Kero",Fuel_Properties!$B$31:$B$42,0),MATCH(YEAR(CV$9),Fuel_Properties!$B$31:$EI$31,0)))/158.987295</f>
        <v>1.7328672125885296</v>
      </c>
      <c r="CW100" s="47">
        <f>(SUMPRODUCT(--(CW$9=Quarterly_kt!$B$9:FC$9),Quarterly_kt!$B100:FC100)/INDEX(Fuel_Properties!$B$31:$IV$42,MATCH("D_Jet/Kero",Fuel_Properties!$B$31:$B$42,0),MATCH(YEAR(CW$9),Fuel_Properties!$B$31:$EI$31,0)))/158.987295</f>
        <v>1.6488040360842167</v>
      </c>
      <c r="CX100" s="47">
        <f>(SUMPRODUCT(--(CX$9=Quarterly_kt!$B$9:FC$9),Quarterly_kt!$B100:FC100)/INDEX(Fuel_Properties!$B$31:$IV$42,MATCH("D_Jet/Kero",Fuel_Properties!$B$31:$B$42,0),MATCH(YEAR(CX$9),Fuel_Properties!$B$31:$EI$31,0)))/158.987295</f>
        <v>1.6287706529385</v>
      </c>
      <c r="CY100" s="47">
        <f>(SUMPRODUCT(--(CY$9=Quarterly_kt!$B$9:FC$9),Quarterly_kt!$B100:FC100)/INDEX(Fuel_Properties!$B$31:$IV$42,MATCH("D_Jet/Kero",Fuel_Properties!$B$31:$B$42,0),MATCH(YEAR(CY$9),Fuel_Properties!$B$31:$EI$31,0)))/158.987295</f>
        <v>1.5864726874376283</v>
      </c>
      <c r="CZ100" s="47">
        <f>(SUMPRODUCT(--(CZ$9=Quarterly_kt!$B$9:FC$9),Quarterly_kt!$B100:FC100)/INDEX(Fuel_Properties!$B$31:$IV$42,MATCH("D_Jet/Kero",Fuel_Properties!$B$31:$B$42,0),MATCH(YEAR(CZ$9),Fuel_Properties!$B$31:$EI$31,0)))/158.987295</f>
        <v>1.7222809431129522</v>
      </c>
      <c r="DA100" s="47">
        <f>(SUMPRODUCT(--(DA$9=Quarterly_kt!$B$9:FC$9),Quarterly_kt!$B100:FC100)/INDEX(Fuel_Properties!$B$31:$IV$42,MATCH("D_Jet/Kero",Fuel_Properties!$B$31:$B$42,0),MATCH(YEAR(DA$9),Fuel_Properties!$B$31:$EI$31,0)))/158.987295</f>
        <v>1.6421461256601297</v>
      </c>
      <c r="DB100" s="47">
        <f>(SUMPRODUCT(--(DB$9=Quarterly_kt!$B$9:FC$9),Quarterly_kt!$B100:FC100)/INDEX(Fuel_Properties!$B$31:$IV$42,MATCH("D_Jet/Kero",Fuel_Properties!$B$31:$B$42,0),MATCH(YEAR(DB$9),Fuel_Properties!$B$31:$EI$31,0)))/158.987295</f>
        <v>1.6088721942653248</v>
      </c>
      <c r="DC100" s="47">
        <f>(SUMPRODUCT(--(DC$9=Quarterly_kt!$B$9:FC$9),Quarterly_kt!$B100:FC100)/INDEX(Fuel_Properties!$B$31:$IV$42,MATCH("D_Jet/Kero",Fuel_Properties!$B$31:$B$42,0),MATCH(YEAR(DC$9),Fuel_Properties!$B$31:$EI$31,0)))/158.987295</f>
        <v>1.5182641053313353</v>
      </c>
      <c r="DD100" s="47">
        <f>(SUMPRODUCT(--(DD$9=Quarterly_kt!$B$9:FC$9),Quarterly_kt!$B100:FC100)/INDEX(Fuel_Properties!$B$31:$IV$42,MATCH("D_Jet/Kero",Fuel_Properties!$B$31:$B$42,0),MATCH(YEAR(DD$9),Fuel_Properties!$B$31:$EI$31,0)))/158.987295</f>
        <v>1.8861229379157729</v>
      </c>
      <c r="DE100" s="47">
        <f>(SUMPRODUCT(--(DE$9=Quarterly_kt!$B$9:FC$9),Quarterly_kt!$B100:FC100)/INDEX(Fuel_Properties!$B$31:$IV$42,MATCH("D_Jet/Kero",Fuel_Properties!$B$31:$B$42,0),MATCH(YEAR(DE$9),Fuel_Properties!$B$31:$EI$31,0)))/158.987295</f>
        <v>1.5393835779073368</v>
      </c>
      <c r="DF100" s="47">
        <f>(SUMPRODUCT(--(DF$9=Quarterly_kt!$B$9:FC$9),Quarterly_kt!$B100:FC100)/INDEX(Fuel_Properties!$B$31:$IV$42,MATCH("D_Jet/Kero",Fuel_Properties!$B$31:$B$42,0),MATCH(YEAR(DF$9),Fuel_Properties!$B$31:$EI$31,0)))/158.987295</f>
        <v>1.7023364962601506</v>
      </c>
      <c r="DG100" s="47">
        <f>(SUMPRODUCT(--(DG$9=Quarterly_kt!$B$9:FC$9),Quarterly_kt!$B100:FC100)/INDEX(Fuel_Properties!$B$31:$IV$42,MATCH("D_Jet/Kero",Fuel_Properties!$B$31:$B$42,0),MATCH(YEAR(DG$9),Fuel_Properties!$B$31:$EI$31,0)))/158.987295</f>
        <v>1.4335056623358178</v>
      </c>
      <c r="DH100" s="47">
        <f>(SUMPRODUCT(--(DH$9=Quarterly_kt!$B$9:FC$9),Quarterly_kt!$B100:FC100)/INDEX(Fuel_Properties!$B$31:$IV$42,MATCH("D_Jet/Kero",Fuel_Properties!$B$31:$B$42,0),MATCH(YEAR(DH$9),Fuel_Properties!$B$31:$EI$31,0)))/158.987295</f>
        <v>1.7456398965381523</v>
      </c>
      <c r="DI100" s="47">
        <f>(SUMPRODUCT(--(DI$9=Quarterly_kt!$B$9:FC$9),Quarterly_kt!$B100:FC100)/INDEX(Fuel_Properties!$B$31:$IV$42,MATCH("D_Jet/Kero",Fuel_Properties!$B$31:$B$42,0),MATCH(YEAR(DI$9),Fuel_Properties!$B$31:$EI$31,0)))/158.987295</f>
        <v>1.511454919627258</v>
      </c>
      <c r="DJ100" s="47">
        <f>(SUMPRODUCT(--(DJ$9=Quarterly_kt!$B$9:FC$9),Quarterly_kt!$B100:FC100)/INDEX(Fuel_Properties!$B$31:$IV$42,MATCH("D_Jet/Kero",Fuel_Properties!$B$31:$B$42,0),MATCH(YEAR(DJ$9),Fuel_Properties!$B$31:$EI$31,0)))/158.987295</f>
        <v>1.7782358607243549</v>
      </c>
      <c r="DK100" s="47">
        <f>(SUMPRODUCT(--(DK$9=Quarterly_kt!$B$9:FC$9),Quarterly_kt!$B100:FC100)/INDEX(Fuel_Properties!$B$31:$IV$42,MATCH("D_Jet/Kero",Fuel_Properties!$B$31:$B$42,0),MATCH(YEAR(DK$9),Fuel_Properties!$B$31:$EI$31,0)))/158.987295</f>
        <v>1.4311169826753813</v>
      </c>
      <c r="DL100" s="47">
        <f>(SUMPRODUCT(--(DL$9=Quarterly_kt!$B$9:FC$9),Quarterly_kt!$B100:FC100)/INDEX(Fuel_Properties!$B$31:$IV$42,MATCH("D_Jet/Kero",Fuel_Properties!$B$31:$B$42,0),MATCH(YEAR(DL$9),Fuel_Properties!$B$31:$EI$31,0)))/158.987295</f>
        <v>1.7021578128393666</v>
      </c>
      <c r="DM100" s="47">
        <f>(SUMPRODUCT(--(DM$9=Quarterly_kt!$B$9:FC$9),Quarterly_kt!$B100:FC100)/INDEX(Fuel_Properties!$B$31:$IV$42,MATCH("D_Jet/Kero",Fuel_Properties!$B$31:$B$42,0),MATCH(YEAR(DM$9),Fuel_Properties!$B$31:$EI$31,0)))/158.987295</f>
        <v>1.9280159926410467</v>
      </c>
      <c r="DN100" s="47">
        <f>(SUMPRODUCT(--(DN$9=Quarterly_kt!$B$9:FC$9),Quarterly_kt!$B100:FC100)/INDEX(Fuel_Properties!$B$31:$IV$42,MATCH("D_Jet/Kero",Fuel_Properties!$B$31:$B$42,0),MATCH(YEAR(DN$9),Fuel_Properties!$B$31:$EI$31,0)))/158.987295</f>
        <v>1.5747497721934625</v>
      </c>
      <c r="DO100" s="47">
        <f>(SUMPRODUCT(--(DO$9=Quarterly_kt!$B$9:FC$9),Quarterly_kt!$B100:FC100)/INDEX(Fuel_Properties!$B$31:$IV$42,MATCH("D_Jet/Kero",Fuel_Properties!$B$31:$B$42,0),MATCH(YEAR(DO$9),Fuel_Properties!$B$31:$EI$31,0)))/158.987295</f>
        <v>1.4751791704084187</v>
      </c>
      <c r="DP100" s="47">
        <f>(SUMPRODUCT(--(DP$9=Quarterly_kt!$B$9:FC$9),Quarterly_kt!$B100:FC100)/INDEX(Fuel_Properties!$B$31:$IV$42,MATCH("D_Jet/Kero",Fuel_Properties!$B$31:$B$42,0),MATCH(YEAR(DP$9),Fuel_Properties!$B$31:$EI$31,0)))/158.987295</f>
        <v>1.6999645006646544</v>
      </c>
      <c r="DQ100" s="47">
        <f>(SUMPRODUCT(--(DQ$9=Quarterly_kt!$B$9:FC$9),Quarterly_kt!$B100:FC100)/INDEX(Fuel_Properties!$B$31:$IV$42,MATCH("D_Jet/Kero",Fuel_Properties!$B$31:$B$42,0),MATCH(YEAR(DQ$9),Fuel_Properties!$B$31:$EI$31,0)))/158.987295</f>
        <v>1.7660787540197238</v>
      </c>
      <c r="DR100" s="47">
        <f>(SUMPRODUCT(--(DR$9=Quarterly_kt!$B$9:FC$9),Quarterly_kt!$B100:FC100)/INDEX(Fuel_Properties!$B$31:$IV$42,MATCH("D_Jet/Kero",Fuel_Properties!$B$31:$B$42,0),MATCH(YEAR(DR$9),Fuel_Properties!$B$31:$EI$31,0)))/158.987295</f>
        <v>1.8198484326245159</v>
      </c>
      <c r="DS100" s="47">
        <f>(SUMPRODUCT(--(DS$9=Quarterly_kt!$B$9:FC$9),Quarterly_kt!$B100:FC100)/INDEX(Fuel_Properties!$B$31:$IV$42,MATCH("D_Jet/Kero",Fuel_Properties!$B$31:$B$42,0),MATCH(YEAR(DS$9),Fuel_Properties!$B$31:$EI$31,0)))/158.987295</f>
        <v>1.7027042955346516</v>
      </c>
      <c r="DT100" s="47">
        <f>(SUMPRODUCT(--(DT$9=Quarterly_kt!$B$9:FC$9),Quarterly_kt!$B100:FC100)/INDEX(Fuel_Properties!$B$31:$IV$42,MATCH("D_Jet/Kero",Fuel_Properties!$B$31:$B$42,0),MATCH(YEAR(DT$9),Fuel_Properties!$B$31:$EI$31,0)))/158.987295</f>
        <v>1.7349918152570387</v>
      </c>
      <c r="DU100" s="47">
        <f>(SUMPRODUCT(--(DU$9=Quarterly_kt!$B$9:FC$9),Quarterly_kt!$B100:FC100)/INDEX(Fuel_Properties!$B$31:$IV$42,MATCH("D_Jet/Kero",Fuel_Properties!$B$31:$B$42,0),MATCH(YEAR(DU$9),Fuel_Properties!$B$31:$EI$31,0)))/158.987295</f>
        <v>2.0288787757204463</v>
      </c>
      <c r="DV100" s="47">
        <f>(SUMPRODUCT(--(DV$9=Quarterly_kt!$B$9:FC$9),Quarterly_kt!$B100:FC100)/INDEX(Fuel_Properties!$B$31:$IV$42,MATCH("D_Jet/Kero",Fuel_Properties!$B$31:$B$42,0),MATCH(YEAR(DV$9),Fuel_Properties!$B$31:$EI$31,0)))/158.987295</f>
        <v>1.6072100525486841</v>
      </c>
      <c r="DW100" s="47">
        <f>(SUMPRODUCT(--(DW$9=Quarterly_kt!$B$9:FC$9),Quarterly_kt!$B100:FC100)/INDEX(Fuel_Properties!$B$31:$IV$42,MATCH("D_Jet/Kero",Fuel_Properties!$B$31:$B$42,0),MATCH(YEAR(DW$9),Fuel_Properties!$B$31:$EI$31,0)))/158.987295</f>
        <v>1.7640112250333913</v>
      </c>
      <c r="DX100" s="47">
        <f>(SUMPRODUCT(--(DX$9=Quarterly_kt!$B$9:FC$9),Quarterly_kt!$B100:FC100)/INDEX(Fuel_Properties!$B$31:$IV$42,MATCH("D_Jet/Kero",Fuel_Properties!$B$31:$B$42,0),MATCH(YEAR(DX$9),Fuel_Properties!$B$31:$EI$31,0)))/158.987295</f>
        <v>1.6964007921746054</v>
      </c>
      <c r="DY100" s="47">
        <f>(SUMPRODUCT(--(DY$9=Quarterly_kt!$B$9:FC$9),Quarterly_kt!$B100:FC100)/INDEX(Fuel_Properties!$B$31:$IV$42,MATCH("D_Jet/Kero",Fuel_Properties!$B$31:$B$42,0),MATCH(YEAR(DY$9),Fuel_Properties!$B$31:$EI$31,0)))/158.987295</f>
        <v>1.8285713267352921</v>
      </c>
      <c r="DZ100" s="47">
        <f>(SUMPRODUCT(--(DZ$9=Quarterly_kt!$B$9:FC$9),Quarterly_kt!$B100:FC100)/INDEX(Fuel_Properties!$B$31:$IV$42,MATCH("D_Jet/Kero",Fuel_Properties!$B$31:$B$42,0),MATCH(YEAR(DZ$9),Fuel_Properties!$B$31:$EI$31,0)))/158.987295</f>
        <v>1.8317238979518748</v>
      </c>
      <c r="EA100" s="47">
        <f>(SUMPRODUCT(--(EA$9=Quarterly_kt!$B$9:FC$9),Quarterly_kt!$B100:FC100)/INDEX(Fuel_Properties!$B$31:$IV$42,MATCH("D_Jet/Kero",Fuel_Properties!$B$31:$B$42,0),MATCH(YEAR(EA$9),Fuel_Properties!$B$31:$EI$31,0)))/158.987295</f>
        <v>1.7889309616993863</v>
      </c>
      <c r="EB100" s="47">
        <f>(SUMPRODUCT(--(EB$9=Quarterly_kt!$B$9:FC$9),Quarterly_kt!$B100:FC100)/INDEX(Fuel_Properties!$B$31:$IV$42,MATCH("D_Jet/Kero",Fuel_Properties!$B$31:$B$42,0),MATCH(YEAR(EB$9),Fuel_Properties!$B$31:$EI$31,0)))/158.987295</f>
        <v>1.7029460327400527</v>
      </c>
      <c r="EC100" s="47">
        <f>(SUMPRODUCT(--(EC$9=Quarterly_kt!$B$9:FC$9),Quarterly_kt!$B100:FC100)/INDEX(Fuel_Properties!$B$31:$IV$42,MATCH("D_Jet/Kero",Fuel_Properties!$B$31:$B$42,0),MATCH(YEAR(EC$9),Fuel_Properties!$B$31:$EI$31,0)))/158.987295</f>
        <v>1.7871312953366014</v>
      </c>
      <c r="ED100" s="47">
        <f>(SUMPRODUCT(--(ED$9=Quarterly_kt!$B$9:FC$9),Quarterly_kt!$B100:FC100)/INDEX(Fuel_Properties!$B$31:$IV$42,MATCH("D_Jet/Kero",Fuel_Properties!$B$31:$B$42,0),MATCH(YEAR(ED$9),Fuel_Properties!$B$31:$EI$31,0)))/158.987295</f>
        <v>1.5520191364577105</v>
      </c>
      <c r="EE100" s="47">
        <f>(SUMPRODUCT(--(EE$9=Quarterly_kt!$B$9:FC$9),Quarterly_kt!$B100:FC100)/INDEX(Fuel_Properties!$B$31:$IV$42,MATCH("D_Jet/Kero",Fuel_Properties!$B$31:$B$42,0),MATCH(YEAR(EE$9),Fuel_Properties!$B$31:$EI$31,0)))/158.987295</f>
        <v>1.6020524698463965</v>
      </c>
      <c r="EF100" s="47">
        <f>(SUMPRODUCT(--(EF$9=Quarterly_kt!$B$9:FC$9),Quarterly_kt!$B100:FC100)/INDEX(Fuel_Properties!$B$31:$IV$42,MATCH("D_Jet/Kero",Fuel_Properties!$B$31:$B$42,0),MATCH(YEAR(EF$9),Fuel_Properties!$B$31:$EI$31,0)))/158.987295</f>
        <v>1.6599096239369884</v>
      </c>
      <c r="EG100" s="47">
        <f>(SUMPRODUCT(--(EG$9=Quarterly_kt!$B$9:FC$9),Quarterly_kt!$B100:FC100)/INDEX(Fuel_Properties!$B$31:$IV$42,MATCH("D_Jet/Kero",Fuel_Properties!$B$31:$B$42,0),MATCH(YEAR(EG$9),Fuel_Properties!$B$31:$EI$31,0)))/158.987295</f>
        <v>1.7357537418212612</v>
      </c>
      <c r="EH100" s="47">
        <f>(SUMPRODUCT(--(EH$9=Quarterly_kt!$B$9:FC$9),Quarterly_kt!$B100:FC100)/INDEX(Fuel_Properties!$B$31:$IV$42,MATCH("D_Jet/Kero",Fuel_Properties!$B$31:$B$42,0),MATCH(YEAR(EH$9),Fuel_Properties!$B$31:$EI$31,0)))/158.987295</f>
        <v>1.824703694927901</v>
      </c>
      <c r="EI100" s="47">
        <f>(SUMPRODUCT(--(EI$9=Quarterly_kt!$B$9:FC$9),Quarterly_kt!$B100:FC100)/INDEX(Fuel_Properties!$B$31:$IV$42,MATCH("D_Jet/Kero",Fuel_Properties!$B$31:$B$42,0),MATCH(YEAR(EI$9),Fuel_Properties!$B$31:$EI$31,0)))/158.987295</f>
        <v>1.6419105566931969</v>
      </c>
      <c r="EJ100" s="47">
        <f>(SUMPRODUCT(--(EJ$9=Quarterly_kt!$B$9:FC$9),Quarterly_kt!$B100:FC100)/INDEX(Fuel_Properties!$B$31:$IV$42,MATCH("D_Jet/Kero",Fuel_Properties!$B$31:$B$42,0),MATCH(YEAR(EJ$9),Fuel_Properties!$B$31:$EI$31,0)))/158.987295</f>
        <v>1.672846459299838</v>
      </c>
      <c r="EK100" s="47">
        <f>(SUMPRODUCT(--(EK$9=Quarterly_kt!$B$9:FC$9),Quarterly_kt!$B100:FC100)/INDEX(Fuel_Properties!$B$31:$IV$42,MATCH("D_Jet/Kero",Fuel_Properties!$B$31:$B$42,0),MATCH(YEAR(EK$9),Fuel_Properties!$B$31:$EI$31,0)))/158.987295</f>
        <v>1.8105299371308063</v>
      </c>
      <c r="EL100" s="47">
        <f>(SUMPRODUCT(--(EL$9=Quarterly_kt!$B$9:FC$9),Quarterly_kt!$B100:FC100)/INDEX(Fuel_Properties!$B$31:$IV$42,MATCH("D_Jet/Kero",Fuel_Properties!$B$31:$B$42,0),MATCH(YEAR(EL$9),Fuel_Properties!$B$31:$EI$31,0)))/158.987295</f>
        <v>1.6439047725119329</v>
      </c>
      <c r="EM100" s="47">
        <f>(SUMPRODUCT(--(EM$9=Quarterly_kt!$B$9:FC$9),Quarterly_kt!$B100:FC100)/INDEX(Fuel_Properties!$B$31:$IV$42,MATCH("D_Jet/Kero",Fuel_Properties!$B$31:$B$42,0),MATCH(YEAR(EM$9),Fuel_Properties!$B$31:$EI$31,0)))/158.987295</f>
        <v>1.6830466597974247</v>
      </c>
      <c r="EN100" s="47">
        <f>(SUMPRODUCT(--(EN$9=Quarterly_kt!$B$9:FC$9),Quarterly_kt!$B100:FC100)/INDEX(Fuel_Properties!$B$31:$IV$42,MATCH("D_Jet/Kero",Fuel_Properties!$B$31:$B$42,0),MATCH(YEAR(EN$9),Fuel_Properties!$B$31:$EI$31,0)))/158.987295</f>
        <v>1.6011351765002997</v>
      </c>
      <c r="EO100" s="47">
        <f>(SUMPRODUCT(--(EO$9=Quarterly_kt!$B$9:FC$9),Quarterly_kt!$B100:FC100)/INDEX(Fuel_Properties!$B$31:$IV$42,MATCH("D_Jet/Kero",Fuel_Properties!$B$31:$B$42,0),MATCH(YEAR(EO$9),Fuel_Properties!$B$31:$EI$31,0)))/158.987295</f>
        <v>1.8230793305395536</v>
      </c>
      <c r="EP100" s="47">
        <f>(SUMPRODUCT(--(EP$9=Quarterly_kt!$B$9:FC$9),Quarterly_kt!$B100:FC100)/INDEX(Fuel_Properties!$B$31:$IV$42,MATCH("D_Jet/Kero",Fuel_Properties!$B$31:$B$42,0),MATCH(YEAR(EP$9),Fuel_Properties!$B$31:$EI$31,0)))/158.987295</f>
        <v>2.1263538975543703</v>
      </c>
      <c r="EQ100" s="47">
        <f>(SUMPRODUCT(--(EQ$9=Quarterly_kt!$B$9:FC$9),Quarterly_kt!$B100:FC100)/INDEX(Fuel_Properties!$B$31:$IV$42,MATCH("D_Jet/Kero",Fuel_Properties!$B$31:$B$42,0),MATCH(YEAR(EQ$9),Fuel_Properties!$B$31:$EI$31,0)))/158.987295</f>
        <v>1.7323856440704566</v>
      </c>
      <c r="ER100" s="47">
        <f>(SUMPRODUCT(--(ER$9=Quarterly_kt!$B$9:FC$9),Quarterly_kt!$B100:FC100)/INDEX(Fuel_Properties!$B$31:$IV$42,MATCH("D_Jet/Kero",Fuel_Properties!$B$31:$B$42,0),MATCH(YEAR(ER$9),Fuel_Properties!$B$31:$EI$31,0)))/158.987295</f>
        <v>2.020514353512072</v>
      </c>
      <c r="ES100" s="47">
        <f>(SUMPRODUCT(--(ES$9=Quarterly_kt!$B$9:FC$9),Quarterly_kt!$B100:FC100)/INDEX(Fuel_Properties!$B$31:$IV$42,MATCH("D_Jet/Kero",Fuel_Properties!$B$31:$B$42,0),MATCH(YEAR(ES$9),Fuel_Properties!$B$31:$EI$31,0)))/158.987295</f>
        <v>1.8166071633712775</v>
      </c>
      <c r="ET100" s="47">
        <f>(SUMPRODUCT(--(ET$9=Quarterly_kt!$B$9:FC$9),Quarterly_kt!$B100:FC100)/INDEX(Fuel_Properties!$B$31:$IV$42,MATCH("D_Jet/Kero",Fuel_Properties!$B$31:$B$42,0),MATCH(YEAR(ET$9),Fuel_Properties!$B$31:$EI$31,0)))/158.987295</f>
        <v>2.0236092269236901</v>
      </c>
      <c r="EU100" s="47">
        <f>(SUMPRODUCT(--(EU$9=Quarterly_kt!$B$9:FC$9),Quarterly_kt!$B100:FC100)/INDEX(Fuel_Properties!$B$31:$IV$42,MATCH("D_Jet/Kero",Fuel_Properties!$B$31:$B$42,0),MATCH(YEAR(EU$9),Fuel_Properties!$B$31:$EI$31,0)))/158.987295</f>
        <v>1.9444016700689073</v>
      </c>
      <c r="EV100" s="47">
        <f>(SUMPRODUCT(--(EV$9=Quarterly_kt!$B$9:FC$9),Quarterly_kt!$B100:FC100)/INDEX(Fuel_Properties!$B$31:$IV$42,MATCH("D_Jet/Kero",Fuel_Properties!$B$31:$B$42,0),MATCH(YEAR(EV$9),Fuel_Properties!$B$31:$EI$31,0)))/158.987295</f>
        <v>2.0828258224854657</v>
      </c>
      <c r="EW100" s="47">
        <f>(SUMPRODUCT(--(EW$9=Quarterly_kt!$B$9:FC$9),Quarterly_kt!$B100:FC100)/INDEX(Fuel_Properties!$B$31:$IV$42,MATCH("D_Jet/Kero",Fuel_Properties!$B$31:$B$42,0),MATCH(YEAR(EW$9),Fuel_Properties!$B$31:$EI$31,0)))/158.987295</f>
        <v>2.1077131658736405</v>
      </c>
      <c r="EX100" s="47">
        <f>(SUMPRODUCT(--(EX$9=Quarterly_kt!$B$9:FC$9),Quarterly_kt!$B100:FC100)/INDEX(Fuel_Properties!$B$31:$IV$42,MATCH("D_Jet/Kero",Fuel_Properties!$B$31:$B$42,0),MATCH(YEAR(EX$9),Fuel_Properties!$B$31:$EI$31,0)))/158.987295</f>
        <v>2.4032859471782686</v>
      </c>
      <c r="EY100" s="47">
        <f>(SUMPRODUCT(--(EY$9=Quarterly_kt!$B$9:FC$9),Quarterly_kt!$B100:FC100)/INDEX(Fuel_Properties!$B$31:$IV$42,MATCH("D_Jet/Kero",Fuel_Properties!$B$31:$B$42,0),MATCH(YEAR(EY$9),Fuel_Properties!$B$31:$EI$31,0)))/158.987295</f>
        <v>1.7780115626040898</v>
      </c>
      <c r="EZ100" s="47">
        <f>(SUMPRODUCT(--(EZ$9=Quarterly_kt!$B$9:FC$9),Quarterly_kt!$B100:FC100)/INDEX(Fuel_Properties!$B$31:$IV$42,MATCH("D_Jet/Kero",Fuel_Properties!$B$31:$B$42,0),MATCH(YEAR(EZ$9),Fuel_Properties!$B$31:$EI$31,0)))/158.987295</f>
        <v>2.0506625413509596</v>
      </c>
      <c r="FA100" s="47">
        <f>(SUMPRODUCT(--(FA$9=Quarterly_kt!$B$9:FC$9),Quarterly_kt!$B100:FC100)/INDEX(Fuel_Properties!$B$31:$IV$42,MATCH("D_Jet/Kero",Fuel_Properties!$B$31:$B$42,0),MATCH(YEAR(FA$9),Fuel_Properties!$B$31:$EI$31,0)))/158.987295</f>
        <v>1.9084711609204845</v>
      </c>
      <c r="FB100" s="47">
        <f>(SUMPRODUCT(--(FB$9=Quarterly_kt!$B$9:FC$9),Quarterly_kt!$B100:FC100)/INDEX(Fuel_Properties!$B$31:$IV$42,MATCH("D_Jet/Kero",Fuel_Properties!$B$31:$B$42,0),MATCH(YEAR(FB$9),Fuel_Properties!$B$31:$EI$31,0)))/158.987295</f>
        <v>1.769200863232961</v>
      </c>
      <c r="FC100" s="47">
        <f>(SUMPRODUCT(--(FC$9=Quarterly_kt!$B$9:FC$9),Quarterly_kt!$B100:FC100)/INDEX(Fuel_Properties!$B$31:$IV$42,MATCH("D_Jet/Kero",Fuel_Properties!$B$31:$B$42,0),MATCH(YEAR(FC$9),Fuel_Properties!$B$31:$EI$31,0)))/158.987295</f>
        <v>1.9611337884292395</v>
      </c>
      <c r="FD100" s="47">
        <f>(SUMPRODUCT(--(FD$9=Quarterly_kt!$B$9:FD$9),Quarterly_kt!$B100:FD100)/INDEX(Fuel_Properties!$B$31:$IV$42,MATCH("D_Jet/Kero",Fuel_Properties!$B$31:$B$42,0),MATCH(YEAR(FD$9),Fuel_Properties!$B$31:$EI$31,0)))/158.987295</f>
        <v>2.0686356413800611</v>
      </c>
      <c r="FE100" s="47">
        <f>(SUMPRODUCT(--(FE$9=Quarterly_kt!$B$9:FF$9),Quarterly_kt!$B100:FF100)/INDEX(Fuel_Properties!$B$31:$IV$42,MATCH("D_Jet/Kero",Fuel_Properties!$B$31:$B$42,0),MATCH(YEAR(FE$9),Fuel_Properties!$B$31:$EI$31,0)))/158.987295</f>
        <v>1.7940487281663946</v>
      </c>
      <c r="FF100" s="47">
        <f>(SUMPRODUCT(--(FF$9=Quarterly_kt!$B$9:FF$9),Quarterly_kt!$B100:FF100)/INDEX(Fuel_Properties!$B$31:$IV$42,MATCH("D_Jet/Kero",Fuel_Properties!$B$31:$B$42,0),MATCH(YEAR(FF$9),Fuel_Properties!$B$31:$EI$31,0)))/158.987295</f>
        <v>1.8750788962952241</v>
      </c>
      <c r="FG100" s="47">
        <f>(SUMPRODUCT(--(FG$9=Quarterly_kt!$B$9:FG$9),Quarterly_kt!$B100:FG100)/INDEX(Fuel_Properties!$B$31:$IV$42,MATCH("D_Jet/Kero",Fuel_Properties!$B$31:$B$42,0),MATCH(YEAR(FG$9),Fuel_Properties!$B$31:$EI$31,0)))/158.987295</f>
        <v>1.7423658312213772</v>
      </c>
      <c r="FH100" s="47">
        <f>(SUMPRODUCT(--(FH$9=Quarterly_kt!$B$9:FI$9),Quarterly_kt!$B100:FI100)/INDEX(Fuel_Properties!$B$31:$IV$42,MATCH("D_Jet/Kero",Fuel_Properties!$B$31:$B$42,0),MATCH(YEAR(FH$9),Fuel_Properties!$B$31:$EI$31,0)))/158.987295</f>
        <v>1.8318927467132722</v>
      </c>
      <c r="FI100" s="47">
        <f>(SUMPRODUCT(--(FI$9=Quarterly_kt!$B$9:FI$9),Quarterly_kt!$B100:FI100)/INDEX(Fuel_Properties!$B$31:$IV$42,MATCH("D_Jet/Kero",Fuel_Properties!$B$31:$B$42,0),MATCH(YEAR(FI$9),Fuel_Properties!$B$31:$EI$31,0)))/158.987295</f>
        <v>2.0716905546330677</v>
      </c>
      <c r="FJ100" s="47">
        <f>(SUMPRODUCT(--(FJ$9=Quarterly_kt!$B$9:FJ$9),Quarterly_kt!$B100:FJ100)/INDEX(Fuel_Properties!$B$31:$IV$42,MATCH("D_Jet/Kero",Fuel_Properties!$B$31:$B$42,0),MATCH(YEAR(FJ$9),Fuel_Properties!$B$31:$EI$31,0)))/158.987295</f>
        <v>2.2085225439905911</v>
      </c>
      <c r="FK100" s="47">
        <f>(SUMPRODUCT(--(FK$9=Quarterly_kt!$B$9:FL$9),Quarterly_kt!$B100:FL100)/INDEX(Fuel_Properties!$B$31:$IV$42,MATCH("D_Jet/Kero",Fuel_Properties!$B$31:$B$42,0),MATCH(YEAR(FK$9),Fuel_Properties!$B$31:$EI$31,0)))/158.987295</f>
        <v>1.8017838141456053</v>
      </c>
      <c r="FL100" s="47">
        <f>(SUMPRODUCT(--(FL$9=Quarterly_kt!$B$9:FL$9),Quarterly_kt!$B100:FL100)/INDEX(Fuel_Properties!$B$31:$IV$42,MATCH("D_Jet/Kero",Fuel_Properties!$B$31:$B$42,0),MATCH(YEAR(FL$9),Fuel_Properties!$B$31:$EI$31,0)))/158.987295</f>
        <v>2.0958028887058009</v>
      </c>
      <c r="FM100" s="47">
        <f>(SUMPRODUCT(--(FM$9=Quarterly_kt!$B$9:FM$9),Quarterly_kt!$B100:FM100)/INDEX(Fuel_Properties!$B$31:$IV$42,MATCH("D_Jet/Kero",Fuel_Properties!$B$31:$B$42,0),MATCH(YEAR(FM$9),Fuel_Properties!$B$31:$EI$31,0)))/158.987295</f>
        <v>2.2600606615013286</v>
      </c>
      <c r="FN100" s="47">
        <f>(SUMPRODUCT(--(FN$9=Quarterly_kt!$B$9:FN$9),Quarterly_kt!$B100:FN100)/INDEX(Fuel_Properties!$B$31:$IV$42,MATCH("D_Jet/Kero",Fuel_Properties!$B$31:$B$42,0),MATCH(YEAR(FN$9),Fuel_Properties!$B$31:$EI$31,0)))/158.987295</f>
        <v>2.3022870056729019</v>
      </c>
      <c r="FO100" s="47">
        <f>(SUMPRODUCT(--(FO$9=Quarterly_kt!$B$9:FO$9),Quarterly_kt!$B100:FO100)/INDEX(Fuel_Properties!$B$31:$IV$42,MATCH("D_Jet/Kero",Fuel_Properties!$B$31:$B$42,0),MATCH(YEAR(FO$9),Fuel_Properties!$B$31:$EI$31,0)))/158.987295</f>
        <v>2.1077400573251168</v>
      </c>
      <c r="FP100" s="47">
        <f>(SUMPRODUCT(--(FP$9=Quarterly_kt!$B$9:FP$9),Quarterly_kt!$B100:FP100)/INDEX(Fuel_Properties!$B$31:$IV$42,MATCH("D_Jet/Kero",Fuel_Properties!$B$31:$B$42,0),MATCH(YEAR(FP$9),Fuel_Properties!$B$31:$EI$31,0)))/158.987295</f>
        <v>2.2586131470230182</v>
      </c>
      <c r="FQ100" s="47">
        <f>(SUMPRODUCT(--(FQ$9=Quarterly_kt!$B$9:FQ$9),Quarterly_kt!$B100:FQ100)/INDEX(Fuel_Properties!$B$31:$IV$42,MATCH("D_Jet/Kero",Fuel_Properties!$B$31:$B$42,0),MATCH(YEAR(FQ$9),Fuel_Properties!$B$31:$EI$31,0)))/158.987295</f>
        <v>2.42057104103462</v>
      </c>
      <c r="FR100" s="47">
        <f>(SUMPRODUCT(--(FR$9=Quarterly_kt!$B$9:FR$9),Quarterly_kt!$B100:FR100)/INDEX(Fuel_Properties!$B$31:$IV$42,MATCH("D_Jet/Kero",Fuel_Properties!$B$31:$B$42,0),MATCH(YEAR(FR$9),Fuel_Properties!$B$31:$EI$31,0)))/158.987295</f>
        <v>2.4504139747891767</v>
      </c>
      <c r="FS100" s="47">
        <f>(SUMPRODUCT(--(FS$9=Quarterly_kt!$B$9:FS$9),Quarterly_kt!$B100:FS100)/INDEX(Fuel_Properties!$B$31:$IV$42,MATCH("D_Jet/Kero",Fuel_Properties!$B$31:$B$42,0),MATCH(YEAR(FS$9),Fuel_Properties!$B$31:$EI$31,0)))/158.987295</f>
        <v>2.4273692670643428</v>
      </c>
      <c r="FT100" s="47">
        <f>(SUMPRODUCT(--(FT$9=Quarterly_kt!$B$9:FT$9),Quarterly_kt!$B100:FT100)/INDEX(Fuel_Properties!$B$31:$IV$42,MATCH("D_Jet/Kero",Fuel_Properties!$B$31:$B$42,0),MATCH(YEAR(FT$9),Fuel_Properties!$B$31:$EI$31,0)))/158.987295</f>
        <v>2.2072795460413022</v>
      </c>
      <c r="FU100" s="47">
        <f>(SUMPRODUCT(--(FU$9=Quarterly_kt!$B$9:FU$9),Quarterly_kt!$B100:FU100)/INDEX(Fuel_Properties!$B$31:$IV$42,MATCH("D_Jet/Kero",Fuel_Properties!$B$31:$B$42,0),MATCH(YEAR(FU$9),Fuel_Properties!$B$31:$EI$31,0)))/158.987295</f>
        <v>2.4808150789410548</v>
      </c>
      <c r="FV100" s="47">
        <f>(SUMPRODUCT(--(FV$9=Quarterly_kt!$B$9:FV$9),Quarterly_kt!$B100:FV100)/INDEX(Fuel_Properties!$B$31:$IV$42,MATCH("D_Jet/Kero",Fuel_Properties!$B$31:$B$42,0),MATCH(YEAR(FV$9),Fuel_Properties!$B$31:$EI$31,0)))/158.987295</f>
        <v>2.8055477327725815</v>
      </c>
    </row>
    <row r="101" spans="1:178" ht="15" x14ac:dyDescent="0.25">
      <c r="A101" s="50" t="s">
        <v>45</v>
      </c>
      <c r="B101" s="47">
        <f>(SUMPRODUCT(--(B$9=Quarterly_kt!$B$9:FC$9),Quarterly_kt!$B101:FC101)/INDEX(Fuel_Properties!$B$31:$IV$42,MATCH("D_Kerosene",Fuel_Properties!$B$31:$B$42,0),MATCH(YEAR(B$9),Fuel_Properties!$B$31:$EI$31,0)))/158.987295</f>
        <v>0</v>
      </c>
      <c r="C101" s="47">
        <f>(SUMPRODUCT(--(C$9=Quarterly_kt!$B$9:FC$9),Quarterly_kt!$B101:FC101)/INDEX(Fuel_Properties!$B$31:$IV$42,MATCH("D_Kerosene",Fuel_Properties!$B$31:$B$42,0),MATCH(YEAR(C$9),Fuel_Properties!$B$31:$EI$31,0)))/158.987295</f>
        <v>0</v>
      </c>
      <c r="D101" s="47">
        <f>(SUMPRODUCT(--(D$9=Quarterly_kt!$B$9:FC$9),Quarterly_kt!$B101:FC101)/INDEX(Fuel_Properties!$B$31:$IV$42,MATCH("D_Kerosene",Fuel_Properties!$B$31:$B$42,0),MATCH(YEAR(D$9),Fuel_Properties!$B$31:$EI$31,0)))/158.987295</f>
        <v>0</v>
      </c>
      <c r="E101" s="47">
        <f>(SUMPRODUCT(--(E$9=Quarterly_kt!$B$9:FC$9),Quarterly_kt!$B101:FC101)/INDEX(Fuel_Properties!$B$31:$IV$42,MATCH("D_Kerosene",Fuel_Properties!$B$31:$B$42,0),MATCH(YEAR(E$9),Fuel_Properties!$B$31:$EI$31,0)))/158.987295</f>
        <v>0</v>
      </c>
      <c r="F101" s="47">
        <f>(SUMPRODUCT(--(F$9=Quarterly_kt!$B$9:FC$9),Quarterly_kt!$B101:FC101)/INDEX(Fuel_Properties!$B$31:$IV$42,MATCH("D_Kerosene",Fuel_Properties!$B$31:$B$42,0),MATCH(YEAR(F$9),Fuel_Properties!$B$31:$EI$31,0)))/158.987295</f>
        <v>0</v>
      </c>
      <c r="G101" s="47">
        <f>(SUMPRODUCT(--(G$9=Quarterly_kt!$B$9:FC$9),Quarterly_kt!$B101:FC101)/INDEX(Fuel_Properties!$B$31:$IV$42,MATCH("D_Kerosene",Fuel_Properties!$B$31:$B$42,0),MATCH(YEAR(G$9),Fuel_Properties!$B$31:$EI$31,0)))/158.987295</f>
        <v>0</v>
      </c>
      <c r="H101" s="47">
        <f>(SUMPRODUCT(--(H$9=Quarterly_kt!$B$9:FC$9),Quarterly_kt!$B101:FC101)/INDEX(Fuel_Properties!$B$31:$IV$42,MATCH("D_Kerosene",Fuel_Properties!$B$31:$B$42,0),MATCH(YEAR(H$9),Fuel_Properties!$B$31:$EI$31,0)))/158.987295</f>
        <v>0</v>
      </c>
      <c r="I101" s="47">
        <f>(SUMPRODUCT(--(I$9=Quarterly_kt!$B$9:FC$9),Quarterly_kt!$B101:FC101)/INDEX(Fuel_Properties!$B$31:$IV$42,MATCH("D_Kerosene",Fuel_Properties!$B$31:$B$42,0),MATCH(YEAR(I$9),Fuel_Properties!$B$31:$EI$31,0)))/158.987295</f>
        <v>0</v>
      </c>
      <c r="J101" s="47">
        <f>(SUMPRODUCT(--(J$9=Quarterly_kt!$B$9:FC$9),Quarterly_kt!$B101:FC101)/INDEX(Fuel_Properties!$B$31:$IV$42,MATCH("D_Kerosene",Fuel_Properties!$B$31:$B$42,0),MATCH(YEAR(J$9),Fuel_Properties!$B$31:$EI$31,0)))/158.987295</f>
        <v>0</v>
      </c>
      <c r="K101" s="47">
        <f>(SUMPRODUCT(--(K$9=Quarterly_kt!$B$9:FC$9),Quarterly_kt!$B101:FC101)/INDEX(Fuel_Properties!$B$31:$IV$42,MATCH("D_Kerosene",Fuel_Properties!$B$31:$B$42,0),MATCH(YEAR(K$9),Fuel_Properties!$B$31:$EI$31,0)))/158.987295</f>
        <v>0</v>
      </c>
      <c r="L101" s="47">
        <f>(SUMPRODUCT(--(L$9=Quarterly_kt!$B$9:FC$9),Quarterly_kt!$B101:FC101)/INDEX(Fuel_Properties!$B$31:$IV$42,MATCH("D_Kerosene",Fuel_Properties!$B$31:$B$42,0),MATCH(YEAR(L$9),Fuel_Properties!$B$31:$EI$31,0)))/158.987295</f>
        <v>0</v>
      </c>
      <c r="M101" s="47">
        <f>(SUMPRODUCT(--(M$9=Quarterly_kt!$B$9:FC$9),Quarterly_kt!$B101:FC101)/INDEX(Fuel_Properties!$B$31:$IV$42,MATCH("D_Kerosene",Fuel_Properties!$B$31:$B$42,0),MATCH(YEAR(M$9),Fuel_Properties!$B$31:$EI$31,0)))/158.987295</f>
        <v>0</v>
      </c>
      <c r="N101" s="47">
        <f>(SUMPRODUCT(--(N$9=Quarterly_kt!$B$9:FC$9),Quarterly_kt!$B101:FC101)/INDEX(Fuel_Properties!$B$31:$IV$42,MATCH("D_Kerosene",Fuel_Properties!$B$31:$B$42,0),MATCH(YEAR(N$9),Fuel_Properties!$B$31:$EI$31,0)))/158.987295</f>
        <v>0</v>
      </c>
      <c r="O101" s="47">
        <f>(SUMPRODUCT(--(O$9=Quarterly_kt!$B$9:FC$9),Quarterly_kt!$B101:FC101)/INDEX(Fuel_Properties!$B$31:$IV$42,MATCH("D_Kerosene",Fuel_Properties!$B$31:$B$42,0),MATCH(YEAR(O$9),Fuel_Properties!$B$31:$EI$31,0)))/158.987295</f>
        <v>0</v>
      </c>
      <c r="P101" s="47">
        <f>(SUMPRODUCT(--(P$9=Quarterly_kt!$B$9:FC$9),Quarterly_kt!$B101:FC101)/INDEX(Fuel_Properties!$B$31:$IV$42,MATCH("D_Kerosene",Fuel_Properties!$B$31:$B$42,0),MATCH(YEAR(P$9),Fuel_Properties!$B$31:$EI$31,0)))/158.987295</f>
        <v>0</v>
      </c>
      <c r="Q101" s="47">
        <f>(SUMPRODUCT(--(Q$9=Quarterly_kt!$B$9:FC$9),Quarterly_kt!$B101:FC101)/INDEX(Fuel_Properties!$B$31:$IV$42,MATCH("D_Kerosene",Fuel_Properties!$B$31:$B$42,0),MATCH(YEAR(Q$9),Fuel_Properties!$B$31:$EI$31,0)))/158.987295</f>
        <v>0</v>
      </c>
      <c r="R101" s="47">
        <f>(SUMPRODUCT(--(R$9=Quarterly_kt!$B$9:FC$9),Quarterly_kt!$B101:FC101)/INDEX(Fuel_Properties!$B$31:$IV$42,MATCH("D_Kerosene",Fuel_Properties!$B$31:$B$42,0),MATCH(YEAR(R$9),Fuel_Properties!$B$31:$EI$31,0)))/158.987295</f>
        <v>0</v>
      </c>
      <c r="S101" s="47">
        <f>(SUMPRODUCT(--(S$9=Quarterly_kt!$B$9:FC$9),Quarterly_kt!$B101:FC101)/INDEX(Fuel_Properties!$B$31:$IV$42,MATCH("D_Kerosene",Fuel_Properties!$B$31:$B$42,0),MATCH(YEAR(S$9),Fuel_Properties!$B$31:$EI$31,0)))/158.987295</f>
        <v>0</v>
      </c>
      <c r="T101" s="47">
        <f>(SUMPRODUCT(--(T$9=Quarterly_kt!$B$9:FC$9),Quarterly_kt!$B101:FC101)/INDEX(Fuel_Properties!$B$31:$IV$42,MATCH("D_Kerosene",Fuel_Properties!$B$31:$B$42,0),MATCH(YEAR(T$9),Fuel_Properties!$B$31:$EI$31,0)))/158.987295</f>
        <v>0</v>
      </c>
      <c r="U101" s="47">
        <f>(SUMPRODUCT(--(U$9=Quarterly_kt!$B$9:FC$9),Quarterly_kt!$B101:FC101)/INDEX(Fuel_Properties!$B$31:$IV$42,MATCH("D_Kerosene",Fuel_Properties!$B$31:$B$42,0),MATCH(YEAR(U$9),Fuel_Properties!$B$31:$EI$31,0)))/158.987295</f>
        <v>0</v>
      </c>
      <c r="V101" s="47">
        <f>(SUMPRODUCT(--(V$9=Quarterly_kt!$B$9:FC$9),Quarterly_kt!$B101:FC101)/INDEX(Fuel_Properties!$B$31:$IV$42,MATCH("D_Kerosene",Fuel_Properties!$B$31:$B$42,0),MATCH(YEAR(V$9),Fuel_Properties!$B$31:$EI$31,0)))/158.987295</f>
        <v>0</v>
      </c>
      <c r="W101" s="47">
        <f>(SUMPRODUCT(--(W$9=Quarterly_kt!$B$9:FC$9),Quarterly_kt!$B101:FC101)/INDEX(Fuel_Properties!$B$31:$IV$42,MATCH("D_Kerosene",Fuel_Properties!$B$31:$B$42,0),MATCH(YEAR(W$9),Fuel_Properties!$B$31:$EI$31,0)))/158.987295</f>
        <v>0</v>
      </c>
      <c r="X101" s="47">
        <f>(SUMPRODUCT(--(X$9=Quarterly_kt!$B$9:FC$9),Quarterly_kt!$B101:FC101)/INDEX(Fuel_Properties!$B$31:$IV$42,MATCH("D_Kerosene",Fuel_Properties!$B$31:$B$42,0),MATCH(YEAR(X$9),Fuel_Properties!$B$31:$EI$31,0)))/158.987295</f>
        <v>0</v>
      </c>
      <c r="Y101" s="47">
        <f>(SUMPRODUCT(--(Y$9=Quarterly_kt!$B$9:FC$9),Quarterly_kt!$B101:FC101)/INDEX(Fuel_Properties!$B$31:$IV$42,MATCH("D_Kerosene",Fuel_Properties!$B$31:$B$42,0),MATCH(YEAR(Y$9),Fuel_Properties!$B$31:$EI$31,0)))/158.987295</f>
        <v>0</v>
      </c>
      <c r="Z101" s="47">
        <f>(SUMPRODUCT(--(Z$9=Quarterly_kt!$B$9:FC$9),Quarterly_kt!$B101:FC101)/INDEX(Fuel_Properties!$B$31:$IV$42,MATCH("D_Kerosene",Fuel_Properties!$B$31:$B$42,0),MATCH(YEAR(Z$9),Fuel_Properties!$B$31:$EI$31,0)))/158.987295</f>
        <v>0</v>
      </c>
      <c r="AA101" s="47">
        <f>(SUMPRODUCT(--(AA$9=Quarterly_kt!$B$9:FC$9),Quarterly_kt!$B101:FC101)/INDEX(Fuel_Properties!$B$31:$IV$42,MATCH("D_Kerosene",Fuel_Properties!$B$31:$B$42,0),MATCH(YEAR(AA$9),Fuel_Properties!$B$31:$EI$31,0)))/158.987295</f>
        <v>0</v>
      </c>
      <c r="AB101" s="47">
        <f>(SUMPRODUCT(--(AB$9=Quarterly_kt!$B$9:FC$9),Quarterly_kt!$B101:FC101)/INDEX(Fuel_Properties!$B$31:$IV$42,MATCH("D_Kerosene",Fuel_Properties!$B$31:$B$42,0),MATCH(YEAR(AB$9),Fuel_Properties!$B$31:$EI$31,0)))/158.987295</f>
        <v>0</v>
      </c>
      <c r="AC101" s="47">
        <f>(SUMPRODUCT(--(AC$9=Quarterly_kt!$B$9:FC$9),Quarterly_kt!$B101:FC101)/INDEX(Fuel_Properties!$B$31:$IV$42,MATCH("D_Kerosene",Fuel_Properties!$B$31:$B$42,0),MATCH(YEAR(AC$9),Fuel_Properties!$B$31:$EI$31,0)))/158.987295</f>
        <v>0</v>
      </c>
      <c r="AD101" s="47">
        <f>(SUMPRODUCT(--(AD$9=Quarterly_kt!$B$9:FC$9),Quarterly_kt!$B101:FC101)/INDEX(Fuel_Properties!$B$31:$IV$42,MATCH("D_Kerosene",Fuel_Properties!$B$31:$B$42,0),MATCH(YEAR(AD$9),Fuel_Properties!$B$31:$EI$31,0)))/158.987295</f>
        <v>0</v>
      </c>
      <c r="AE101" s="47">
        <f>(SUMPRODUCT(--(AE$9=Quarterly_kt!$B$9:FC$9),Quarterly_kt!$B101:FC101)/INDEX(Fuel_Properties!$B$31:$IV$42,MATCH("D_Kerosene",Fuel_Properties!$B$31:$B$42,0),MATCH(YEAR(AE$9),Fuel_Properties!$B$31:$EI$31,0)))/158.987295</f>
        <v>0</v>
      </c>
      <c r="AF101" s="47">
        <f>(SUMPRODUCT(--(AF$9=Quarterly_kt!$B$9:FC$9),Quarterly_kt!$B101:FC101)/INDEX(Fuel_Properties!$B$31:$IV$42,MATCH("D_Kerosene",Fuel_Properties!$B$31:$B$42,0),MATCH(YEAR(AF$9),Fuel_Properties!$B$31:$EI$31,0)))/158.987295</f>
        <v>0</v>
      </c>
      <c r="AG101" s="47">
        <f>(SUMPRODUCT(--(AG$9=Quarterly_kt!$B$9:FC$9),Quarterly_kt!$B101:FC101)/INDEX(Fuel_Properties!$B$31:$IV$42,MATCH("D_Kerosene",Fuel_Properties!$B$31:$B$42,0),MATCH(YEAR(AG$9),Fuel_Properties!$B$31:$EI$31,0)))/158.987295</f>
        <v>0</v>
      </c>
      <c r="AH101" s="47">
        <f>(SUMPRODUCT(--(AH$9=Quarterly_kt!$B$9:FC$9),Quarterly_kt!$B101:FC101)/INDEX(Fuel_Properties!$B$31:$IV$42,MATCH("D_Kerosene",Fuel_Properties!$B$31:$B$42,0),MATCH(YEAR(AH$9),Fuel_Properties!$B$31:$EI$31,0)))/158.987295</f>
        <v>0</v>
      </c>
      <c r="AI101" s="47">
        <f>(SUMPRODUCT(--(AI$9=Quarterly_kt!$B$9:FC$9),Quarterly_kt!$B101:FC101)/INDEX(Fuel_Properties!$B$31:$IV$42,MATCH("D_Kerosene",Fuel_Properties!$B$31:$B$42,0),MATCH(YEAR(AI$9),Fuel_Properties!$B$31:$EI$31,0)))/158.987295</f>
        <v>0</v>
      </c>
      <c r="AJ101" s="47">
        <f>(SUMPRODUCT(--(AJ$9=Quarterly_kt!$B$9:FC$9),Quarterly_kt!$B101:FC101)/INDEX(Fuel_Properties!$B$31:$IV$42,MATCH("D_Kerosene",Fuel_Properties!$B$31:$B$42,0),MATCH(YEAR(AJ$9),Fuel_Properties!$B$31:$EI$31,0)))/158.987295</f>
        <v>0</v>
      </c>
      <c r="AK101" s="47">
        <f>(SUMPRODUCT(--(AK$9=Quarterly_kt!$B$9:FC$9),Quarterly_kt!$B101:FC101)/INDEX(Fuel_Properties!$B$31:$IV$42,MATCH("D_Kerosene",Fuel_Properties!$B$31:$B$42,0),MATCH(YEAR(AK$9),Fuel_Properties!$B$31:$EI$31,0)))/158.987295</f>
        <v>0</v>
      </c>
      <c r="AL101" s="47">
        <f>(SUMPRODUCT(--(AL$9=Quarterly_kt!$B$9:FC$9),Quarterly_kt!$B101:FC101)/INDEX(Fuel_Properties!$B$31:$IV$42,MATCH("D_Kerosene",Fuel_Properties!$B$31:$B$42,0),MATCH(YEAR(AL$9),Fuel_Properties!$B$31:$EI$31,0)))/158.987295</f>
        <v>0</v>
      </c>
      <c r="AM101" s="47">
        <f>(SUMPRODUCT(--(AM$9=Quarterly_kt!$B$9:FC$9),Quarterly_kt!$B101:FC101)/INDEX(Fuel_Properties!$B$31:$IV$42,MATCH("D_Kerosene",Fuel_Properties!$B$31:$B$42,0),MATCH(YEAR(AM$9),Fuel_Properties!$B$31:$EI$31,0)))/158.987295</f>
        <v>0</v>
      </c>
      <c r="AN101" s="47">
        <f>(SUMPRODUCT(--(AN$9=Quarterly_kt!$B$9:FC$9),Quarterly_kt!$B101:FC101)/INDEX(Fuel_Properties!$B$31:$IV$42,MATCH("D_Kerosene",Fuel_Properties!$B$31:$B$42,0),MATCH(YEAR(AN$9),Fuel_Properties!$B$31:$EI$31,0)))/158.987295</f>
        <v>0</v>
      </c>
      <c r="AO101" s="47">
        <f>(SUMPRODUCT(--(AO$9=Quarterly_kt!$B$9:FC$9),Quarterly_kt!$B101:FC101)/INDEX(Fuel_Properties!$B$31:$IV$42,MATCH("D_Kerosene",Fuel_Properties!$B$31:$B$42,0),MATCH(YEAR(AO$9),Fuel_Properties!$B$31:$EI$31,0)))/158.987295</f>
        <v>0</v>
      </c>
      <c r="AP101" s="47">
        <f>(SUMPRODUCT(--(AP$9=Quarterly_kt!$B$9:FC$9),Quarterly_kt!$B101:FC101)/INDEX(Fuel_Properties!$B$31:$IV$42,MATCH("D_Kerosene",Fuel_Properties!$B$31:$B$42,0),MATCH(YEAR(AP$9),Fuel_Properties!$B$31:$EI$31,0)))/158.987295</f>
        <v>0</v>
      </c>
      <c r="AQ101" s="47">
        <f>(SUMPRODUCT(--(AQ$9=Quarterly_kt!$B$9:FC$9),Quarterly_kt!$B101:FC101)/INDEX(Fuel_Properties!$B$31:$IV$42,MATCH("D_Kerosene",Fuel_Properties!$B$31:$B$42,0),MATCH(YEAR(AQ$9),Fuel_Properties!$B$31:$EI$31,0)))/158.987295</f>
        <v>0</v>
      </c>
      <c r="AR101" s="47">
        <f>(SUMPRODUCT(--(AR$9=Quarterly_kt!$B$9:FC$9),Quarterly_kt!$B101:FC101)/INDEX(Fuel_Properties!$B$31:$IV$42,MATCH("D_Kerosene",Fuel_Properties!$B$31:$B$42,0),MATCH(YEAR(AR$9),Fuel_Properties!$B$31:$EI$31,0)))/158.987295</f>
        <v>0</v>
      </c>
      <c r="AS101" s="47">
        <f>(SUMPRODUCT(--(AS$9=Quarterly_kt!$B$9:FC$9),Quarterly_kt!$B101:FC101)/INDEX(Fuel_Properties!$B$31:$IV$42,MATCH("D_Kerosene",Fuel_Properties!$B$31:$B$42,0),MATCH(YEAR(AS$9),Fuel_Properties!$B$31:$EI$31,0)))/158.987295</f>
        <v>0</v>
      </c>
      <c r="AT101" s="47">
        <f>(SUMPRODUCT(--(AT$9=Quarterly_kt!$B$9:FC$9),Quarterly_kt!$B101:FC101)/INDEX(Fuel_Properties!$B$31:$IV$42,MATCH("D_Kerosene",Fuel_Properties!$B$31:$B$42,0),MATCH(YEAR(AT$9),Fuel_Properties!$B$31:$EI$31,0)))/158.987295</f>
        <v>0</v>
      </c>
      <c r="AU101" s="47">
        <f>(SUMPRODUCT(--(AU$9=Quarterly_kt!$B$9:FC$9),Quarterly_kt!$B101:FC101)/INDEX(Fuel_Properties!$B$31:$IV$42,MATCH("D_Kerosene",Fuel_Properties!$B$31:$B$42,0),MATCH(YEAR(AU$9),Fuel_Properties!$B$31:$EI$31,0)))/158.987295</f>
        <v>0</v>
      </c>
      <c r="AV101" s="47">
        <f>(SUMPRODUCT(--(AV$9=Quarterly_kt!$B$9:FC$9),Quarterly_kt!$B101:FC101)/INDEX(Fuel_Properties!$B$31:$IV$42,MATCH("D_Kerosene",Fuel_Properties!$B$31:$B$42,0),MATCH(YEAR(AV$9),Fuel_Properties!$B$31:$EI$31,0)))/158.987295</f>
        <v>0</v>
      </c>
      <c r="AW101" s="47">
        <f>(SUMPRODUCT(--(AW$9=Quarterly_kt!$B$9:FC$9),Quarterly_kt!$B101:FC101)/INDEX(Fuel_Properties!$B$31:$IV$42,MATCH("D_Kerosene",Fuel_Properties!$B$31:$B$42,0),MATCH(YEAR(AW$9),Fuel_Properties!$B$31:$EI$31,0)))/158.987295</f>
        <v>0</v>
      </c>
      <c r="AX101" s="47">
        <f>(SUMPRODUCT(--(AX$9=Quarterly_kt!$B$9:FC$9),Quarterly_kt!$B101:FC101)/INDEX(Fuel_Properties!$B$31:$IV$42,MATCH("D_Kerosene",Fuel_Properties!$B$31:$B$42,0),MATCH(YEAR(AX$9),Fuel_Properties!$B$31:$EI$31,0)))/158.987295</f>
        <v>0</v>
      </c>
      <c r="AY101" s="47">
        <f>(SUMPRODUCT(--(AY$9=Quarterly_kt!$B$9:FC$9),Quarterly_kt!$B101:FC101)/INDEX(Fuel_Properties!$B$31:$IV$42,MATCH("D_Kerosene",Fuel_Properties!$B$31:$B$42,0),MATCH(YEAR(AY$9),Fuel_Properties!$B$31:$EI$31,0)))/158.987295</f>
        <v>0</v>
      </c>
      <c r="AZ101" s="47">
        <f>(SUMPRODUCT(--(AZ$9=Quarterly_kt!$B$9:FC$9),Quarterly_kt!$B101:FC101)/INDEX(Fuel_Properties!$B$31:$IV$42,MATCH("D_Kerosene",Fuel_Properties!$B$31:$B$42,0),MATCH(YEAR(AZ$9),Fuel_Properties!$B$31:$EI$31,0)))/158.987295</f>
        <v>1.4367588047779951E-4</v>
      </c>
      <c r="BA101" s="47">
        <f>(SUMPRODUCT(--(BA$9=Quarterly_kt!$B$9:FC$9),Quarterly_kt!$B101:FC101)/INDEX(Fuel_Properties!$B$31:$IV$42,MATCH("D_Kerosene",Fuel_Properties!$B$31:$B$42,0),MATCH(YEAR(BA$9),Fuel_Properties!$B$31:$EI$31,0)))/158.987295</f>
        <v>2.0370047054407998E-2</v>
      </c>
      <c r="BB101" s="47">
        <f>(SUMPRODUCT(--(BB$9=Quarterly_kt!$B$9:FC$9),Quarterly_kt!$B101:FC101)/INDEX(Fuel_Properties!$B$31:$IV$42,MATCH("D_Kerosene",Fuel_Properties!$B$31:$B$42,0),MATCH(YEAR(BB$9),Fuel_Properties!$B$31:$EI$31,0)))/158.987295</f>
        <v>1.3178271037158155E-2</v>
      </c>
      <c r="BC101" s="47">
        <f>(SUMPRODUCT(--(BC$9=Quarterly_kt!$B$9:FC$9),Quarterly_kt!$B101:FC101)/INDEX(Fuel_Properties!$B$31:$IV$42,MATCH("D_Kerosene",Fuel_Properties!$B$31:$B$42,0),MATCH(YEAR(BC$9),Fuel_Properties!$B$31:$EI$31,0)))/158.987295</f>
        <v>4.9807638565637106E-3</v>
      </c>
      <c r="BD101" s="47">
        <f>(SUMPRODUCT(--(BD$9=Quarterly_kt!$B$9:FC$9),Quarterly_kt!$B101:FC101)/INDEX(Fuel_Properties!$B$31:$IV$42,MATCH("D_Kerosene",Fuel_Properties!$B$31:$B$42,0),MATCH(YEAR(BD$9),Fuel_Properties!$B$31:$EI$31,0)))/158.987295</f>
        <v>1.7392763531173604E-2</v>
      </c>
      <c r="BE101" s="47">
        <f>(SUMPRODUCT(--(BE$9=Quarterly_kt!$B$9:FC$9),Quarterly_kt!$B101:FC101)/INDEX(Fuel_Properties!$B$31:$IV$42,MATCH("D_Kerosene",Fuel_Properties!$B$31:$B$42,0),MATCH(YEAR(BE$9),Fuel_Properties!$B$31:$EI$31,0)))/158.987295</f>
        <v>1.9124856090267071E-2</v>
      </c>
      <c r="BF101" s="47">
        <f>(SUMPRODUCT(--(BF$9=Quarterly_kt!$B$9:FC$9),Quarterly_kt!$B101:FC101)/INDEX(Fuel_Properties!$B$31:$IV$42,MATCH("D_Kerosene",Fuel_Properties!$B$31:$B$42,0),MATCH(YEAR(BF$9),Fuel_Properties!$B$31:$EI$31,0)))/158.987295</f>
        <v>8.2214531606740742E-4</v>
      </c>
      <c r="BG101" s="47">
        <f>(SUMPRODUCT(--(BG$9=Quarterly_kt!$B$9:FC$9),Quarterly_kt!$B101:FC101)/INDEX(Fuel_Properties!$B$31:$IV$42,MATCH("D_Kerosene",Fuel_Properties!$B$31:$B$42,0),MATCH(YEAR(BG$9),Fuel_Properties!$B$31:$EI$31,0)))/158.987295</f>
        <v>5.9713292325245394E-2</v>
      </c>
      <c r="BH101" s="47">
        <f>(SUMPRODUCT(--(BH$9=Quarterly_kt!$B$9:FC$9),Quarterly_kt!$B101:FC101)/INDEX(Fuel_Properties!$B$31:$IV$42,MATCH("D_Kerosene",Fuel_Properties!$B$31:$B$42,0),MATCH(YEAR(BH$9),Fuel_Properties!$B$31:$EI$31,0)))/158.987295</f>
        <v>1.3848758479387886E-2</v>
      </c>
      <c r="BI101" s="47">
        <f>(SUMPRODUCT(--(BI$9=Quarterly_kt!$B$9:FC$9),Quarterly_kt!$B101:FC101)/INDEX(Fuel_Properties!$B$31:$IV$42,MATCH("D_Kerosene",Fuel_Properties!$B$31:$B$42,0),MATCH(YEAR(BI$9),Fuel_Properties!$B$31:$EI$31,0)))/158.987295</f>
        <v>1.7129357750297634E-2</v>
      </c>
      <c r="BJ101" s="47">
        <f>(SUMPRODUCT(--(BJ$9=Quarterly_kt!$B$9:FC$9),Quarterly_kt!$B101:FC101)/INDEX(Fuel_Properties!$B$31:$IV$42,MATCH("D_Kerosene",Fuel_Properties!$B$31:$B$42,0),MATCH(YEAR(BJ$9),Fuel_Properties!$B$31:$EI$31,0)))/158.987295</f>
        <v>-9.4187521646557359E-3</v>
      </c>
      <c r="BK101" s="47">
        <f>(SUMPRODUCT(--(BK$9=Quarterly_kt!$B$9:FC$9),Quarterly_kt!$B101:FC101)/INDEX(Fuel_Properties!$B$31:$IV$42,MATCH("D_Kerosene",Fuel_Properties!$B$31:$B$42,0),MATCH(YEAR(BK$9),Fuel_Properties!$B$31:$EI$31,0)))/158.987295</f>
        <v>8.4369669813907731E-3</v>
      </c>
      <c r="BL101" s="47">
        <f>(SUMPRODUCT(--(BL$9=Quarterly_kt!$B$9:FC$9),Quarterly_kt!$B101:FC101)/INDEX(Fuel_Properties!$B$31:$IV$42,MATCH("D_Kerosene",Fuel_Properties!$B$31:$B$42,0),MATCH(YEAR(BL$9),Fuel_Properties!$B$31:$EI$31,0)))/158.987295</f>
        <v>5.8907110995897747E-3</v>
      </c>
      <c r="BM101" s="47">
        <f>(SUMPRODUCT(--(BM$9=Quarterly_kt!$B$9:FC$9),Quarterly_kt!$B101:FC101)/INDEX(Fuel_Properties!$B$31:$IV$42,MATCH("D_Kerosene",Fuel_Properties!$B$31:$B$42,0),MATCH(YEAR(BM$9),Fuel_Properties!$B$31:$EI$31,0)))/158.987295</f>
        <v>1.708944778349825E-2</v>
      </c>
      <c r="BN101" s="47">
        <f>(SUMPRODUCT(--(BN$9=Quarterly_kt!$B$9:FC$9),Quarterly_kt!$B101:FC101)/INDEX(Fuel_Properties!$B$31:$IV$42,MATCH("D_Kerosene",Fuel_Properties!$B$31:$B$42,0),MATCH(YEAR(BN$9),Fuel_Properties!$B$31:$EI$31,0)))/158.987295</f>
        <v>2.1615238018548932E-2</v>
      </c>
      <c r="BO101" s="47">
        <f>(SUMPRODUCT(--(BO$9=Quarterly_kt!$B$9:FC$9),Quarterly_kt!$B101:FC101)/INDEX(Fuel_Properties!$B$31:$IV$42,MATCH("D_Kerosene",Fuel_Properties!$B$31:$B$42,0),MATCH(YEAR(BO$9),Fuel_Properties!$B$31:$EI$31,0)))/158.987295</f>
        <v>-2.0673362802083347E-3</v>
      </c>
      <c r="BP101" s="47">
        <f>(SUMPRODUCT(--(BP$9=Quarterly_kt!$B$9:FC$9),Quarterly_kt!$B101:FC101)/INDEX(Fuel_Properties!$B$31:$IV$42,MATCH("D_Kerosene",Fuel_Properties!$B$31:$B$42,0),MATCH(YEAR(BP$9),Fuel_Properties!$B$31:$EI$31,0)))/158.987295</f>
        <v>0</v>
      </c>
      <c r="BQ101" s="47">
        <f>(SUMPRODUCT(--(BQ$9=Quarterly_kt!$B$9:FC$9),Quarterly_kt!$B101:FC101)/INDEX(Fuel_Properties!$B$31:$IV$42,MATCH("D_Kerosene",Fuel_Properties!$B$31:$B$42,0),MATCH(YEAR(BQ$9),Fuel_Properties!$B$31:$EI$31,0)))/158.987295</f>
        <v>0</v>
      </c>
      <c r="BR101" s="47">
        <f>(SUMPRODUCT(--(BR$9=Quarterly_kt!$B$9:FC$9),Quarterly_kt!$B101:FC101)/INDEX(Fuel_Properties!$B$31:$IV$42,MATCH("D_Kerosene",Fuel_Properties!$B$31:$B$42,0),MATCH(YEAR(BR$9),Fuel_Properties!$B$31:$EI$31,0)))/158.987295</f>
        <v>0</v>
      </c>
      <c r="BS101" s="47">
        <f>(SUMPRODUCT(--(BS$9=Quarterly_kt!$B$9:FC$9),Quarterly_kt!$B101:FC101)/INDEX(Fuel_Properties!$B$31:$IV$42,MATCH("D_Kerosene",Fuel_Properties!$B$31:$B$42,0),MATCH(YEAR(BS$9),Fuel_Properties!$B$31:$EI$31,0)))/158.987295</f>
        <v>0</v>
      </c>
      <c r="BT101" s="47">
        <f>(SUMPRODUCT(--(BT$9=Quarterly_kt!$B$9:FC$9),Quarterly_kt!$B101:FC101)/INDEX(Fuel_Properties!$B$31:$IV$42,MATCH("D_Kerosene",Fuel_Properties!$B$31:$B$42,0),MATCH(YEAR(BT$9),Fuel_Properties!$B$31:$EI$31,0)))/158.987295</f>
        <v>0</v>
      </c>
      <c r="BU101" s="47">
        <f>(SUMPRODUCT(--(BU$9=Quarterly_kt!$B$9:FC$9),Quarterly_kt!$B101:FC101)/INDEX(Fuel_Properties!$B$31:$IV$42,MATCH("D_Kerosene",Fuel_Properties!$B$31:$B$42,0),MATCH(YEAR(BU$9),Fuel_Properties!$B$31:$EI$31,0)))/158.987295</f>
        <v>0</v>
      </c>
      <c r="BV101" s="47">
        <f>(SUMPRODUCT(--(BV$9=Quarterly_kt!$B$9:FC$9),Quarterly_kt!$B101:FC101)/INDEX(Fuel_Properties!$B$31:$IV$42,MATCH("D_Kerosene",Fuel_Properties!$B$31:$B$42,0),MATCH(YEAR(BV$9),Fuel_Properties!$B$31:$EI$31,0)))/158.987295</f>
        <v>0</v>
      </c>
      <c r="BW101" s="47">
        <f>(SUMPRODUCT(--(BW$9=Quarterly_kt!$B$9:FC$9),Quarterly_kt!$B101:FC101)/INDEX(Fuel_Properties!$B$31:$IV$42,MATCH("D_Kerosene",Fuel_Properties!$B$31:$B$42,0),MATCH(YEAR(BW$9),Fuel_Properties!$B$31:$EI$31,0)))/158.987295</f>
        <v>0</v>
      </c>
      <c r="BX101" s="47">
        <f>(SUMPRODUCT(--(BX$9=Quarterly_kt!$B$9:FC$9),Quarterly_kt!$B101:FC101)/INDEX(Fuel_Properties!$B$31:$IV$42,MATCH("D_Kerosene",Fuel_Properties!$B$31:$B$42,0),MATCH(YEAR(BX$9),Fuel_Properties!$B$31:$EI$31,0)))/158.987295</f>
        <v>0</v>
      </c>
      <c r="BY101" s="47">
        <f>(SUMPRODUCT(--(BY$9=Quarterly_kt!$B$9:FC$9),Quarterly_kt!$B101:FC101)/INDEX(Fuel_Properties!$B$31:$IV$42,MATCH("D_Kerosene",Fuel_Properties!$B$31:$B$42,0),MATCH(YEAR(BY$9),Fuel_Properties!$B$31:$EI$31,0)))/158.987295</f>
        <v>0</v>
      </c>
      <c r="BZ101" s="47">
        <f>(SUMPRODUCT(--(BZ$9=Quarterly_kt!$B$9:FC$9),Quarterly_kt!$B101:FC101)/INDEX(Fuel_Properties!$B$31:$IV$42,MATCH("D_Kerosene",Fuel_Properties!$B$31:$B$42,0),MATCH(YEAR(BZ$9),Fuel_Properties!$B$31:$EI$31,0)))/158.987295</f>
        <v>0</v>
      </c>
      <c r="CA101" s="47">
        <f>(SUMPRODUCT(--(CA$9=Quarterly_kt!$B$9:FC$9),Quarterly_kt!$B101:FC101)/INDEX(Fuel_Properties!$B$31:$IV$42,MATCH("D_Kerosene",Fuel_Properties!$B$31:$B$42,0),MATCH(YEAR(CA$9),Fuel_Properties!$B$31:$EI$31,0)))/158.987295</f>
        <v>0</v>
      </c>
      <c r="CB101" s="47">
        <f>(SUMPRODUCT(--(CB$9=Quarterly_kt!$B$9:FC$9),Quarterly_kt!$B101:FC101)/INDEX(Fuel_Properties!$B$31:$IV$42,MATCH("D_Kerosene",Fuel_Properties!$B$31:$B$42,0),MATCH(YEAR(CB$9),Fuel_Properties!$B$31:$EI$31,0)))/158.987295</f>
        <v>0</v>
      </c>
      <c r="CC101" s="47">
        <f>(SUMPRODUCT(--(CC$9=Quarterly_kt!$B$9:FC$9),Quarterly_kt!$B101:FC101)/INDEX(Fuel_Properties!$B$31:$IV$42,MATCH("D_Kerosene",Fuel_Properties!$B$31:$B$42,0),MATCH(YEAR(CC$9),Fuel_Properties!$B$31:$EI$31,0)))/158.987295</f>
        <v>0</v>
      </c>
      <c r="CD101" s="47">
        <f>(SUMPRODUCT(--(CD$9=Quarterly_kt!$B$9:FC$9),Quarterly_kt!$B101:FC101)/INDEX(Fuel_Properties!$B$31:$IV$42,MATCH("D_Kerosene",Fuel_Properties!$B$31:$B$42,0),MATCH(YEAR(CD$9),Fuel_Properties!$B$31:$EI$31,0)))/158.987295</f>
        <v>0</v>
      </c>
      <c r="CE101" s="47">
        <f>(SUMPRODUCT(--(CE$9=Quarterly_kt!$B$9:FC$9),Quarterly_kt!$B101:FC101)/INDEX(Fuel_Properties!$B$31:$IV$42,MATCH("D_Kerosene",Fuel_Properties!$B$31:$B$42,0),MATCH(YEAR(CE$9),Fuel_Properties!$B$31:$EI$31,0)))/158.987295</f>
        <v>0</v>
      </c>
      <c r="CF101" s="47">
        <f>(SUMPRODUCT(--(CF$9=Quarterly_kt!$B$9:FC$9),Quarterly_kt!$B101:FC101)/INDEX(Fuel_Properties!$B$31:$IV$42,MATCH("D_Kerosene",Fuel_Properties!$B$31:$B$42,0),MATCH(YEAR(CF$9),Fuel_Properties!$B$31:$EI$31,0)))/158.987295</f>
        <v>0</v>
      </c>
      <c r="CG101" s="47">
        <f>(SUMPRODUCT(--(CG$9=Quarterly_kt!$B$9:FC$9),Quarterly_kt!$B101:FC101)/INDEX(Fuel_Properties!$B$31:$IV$42,MATCH("D_Kerosene",Fuel_Properties!$B$31:$B$42,0),MATCH(YEAR(CG$9),Fuel_Properties!$B$31:$EI$31,0)))/158.987295</f>
        <v>0</v>
      </c>
      <c r="CH101" s="47">
        <f>(SUMPRODUCT(--(CH$9=Quarterly_kt!$B$9:FC$9),Quarterly_kt!$B101:FC101)/INDEX(Fuel_Properties!$B$31:$IV$42,MATCH("D_Kerosene",Fuel_Properties!$B$31:$B$42,0),MATCH(YEAR(CH$9),Fuel_Properties!$B$31:$EI$31,0)))/158.987295</f>
        <v>0</v>
      </c>
      <c r="CI101" s="47">
        <f>(SUMPRODUCT(--(CI$9=Quarterly_kt!$B$9:FC$9),Quarterly_kt!$B101:FC101)/INDEX(Fuel_Properties!$B$31:$IV$42,MATCH("D_Kerosene",Fuel_Properties!$B$31:$B$42,0),MATCH(YEAR(CI$9),Fuel_Properties!$B$31:$EI$31,0)))/158.987295</f>
        <v>0</v>
      </c>
      <c r="CJ101" s="47">
        <f>(SUMPRODUCT(--(CJ$9=Quarterly_kt!$B$9:FC$9),Quarterly_kt!$B101:FC101)/INDEX(Fuel_Properties!$B$31:$IV$42,MATCH("D_Kerosene",Fuel_Properties!$B$31:$B$42,0),MATCH(YEAR(CJ$9),Fuel_Properties!$B$31:$EI$31,0)))/158.987295</f>
        <v>0</v>
      </c>
      <c r="CK101" s="47">
        <f>(SUMPRODUCT(--(CK$9=Quarterly_kt!$B$9:FC$9),Quarterly_kt!$B101:FC101)/INDEX(Fuel_Properties!$B$31:$IV$42,MATCH("D_Kerosene",Fuel_Properties!$B$31:$B$42,0),MATCH(YEAR(CK$9),Fuel_Properties!$B$31:$EI$31,0)))/158.987295</f>
        <v>0</v>
      </c>
      <c r="CL101" s="47">
        <f>(SUMPRODUCT(--(CL$9=Quarterly_kt!$B$9:FC$9),Quarterly_kt!$B101:FC101)/INDEX(Fuel_Properties!$B$31:$IV$42,MATCH("D_Kerosene",Fuel_Properties!$B$31:$B$42,0),MATCH(YEAR(CL$9),Fuel_Properties!$B$31:$EI$31,0)))/158.987295</f>
        <v>0</v>
      </c>
      <c r="CM101" s="47">
        <f>(SUMPRODUCT(--(CM$9=Quarterly_kt!$B$9:FC$9),Quarterly_kt!$B101:FC101)/INDEX(Fuel_Properties!$B$31:$IV$42,MATCH("D_Kerosene",Fuel_Properties!$B$31:$B$42,0),MATCH(YEAR(CM$9),Fuel_Properties!$B$31:$EI$31,0)))/158.987295</f>
        <v>0</v>
      </c>
      <c r="CN101" s="47">
        <f>(SUMPRODUCT(--(CN$9=Quarterly_kt!$B$9:FC$9),Quarterly_kt!$B101:FC101)/INDEX(Fuel_Properties!$B$31:$IV$42,MATCH("D_Kerosene",Fuel_Properties!$B$31:$B$42,0),MATCH(YEAR(CN$9),Fuel_Properties!$B$31:$EI$31,0)))/158.987295</f>
        <v>0</v>
      </c>
      <c r="CO101" s="47">
        <f>(SUMPRODUCT(--(CO$9=Quarterly_kt!$B$9:FC$9),Quarterly_kt!$B101:FC101)/INDEX(Fuel_Properties!$B$31:$IV$42,MATCH("D_Kerosene",Fuel_Properties!$B$31:$B$42,0),MATCH(YEAR(CO$9),Fuel_Properties!$B$31:$EI$31,0)))/158.987295</f>
        <v>0</v>
      </c>
      <c r="CP101" s="47">
        <f>(SUMPRODUCT(--(CP$9=Quarterly_kt!$B$9:FC$9),Quarterly_kt!$B101:FC101)/INDEX(Fuel_Properties!$B$31:$IV$42,MATCH("D_Kerosene",Fuel_Properties!$B$31:$B$42,0),MATCH(YEAR(CP$9),Fuel_Properties!$B$31:$EI$31,0)))/158.987295</f>
        <v>0</v>
      </c>
      <c r="CQ101" s="47">
        <f>(SUMPRODUCT(--(CQ$9=Quarterly_kt!$B$9:FC$9),Quarterly_kt!$B101:FC101)/INDEX(Fuel_Properties!$B$31:$IV$42,MATCH("D_Kerosene",Fuel_Properties!$B$31:$B$42,0),MATCH(YEAR(CQ$9),Fuel_Properties!$B$31:$EI$31,0)))/158.987295</f>
        <v>1.6019860673274631E-2</v>
      </c>
      <c r="CR101" s="47">
        <f>(SUMPRODUCT(--(CR$9=Quarterly_kt!$B$9:FC$9),Quarterly_kt!$B101:FC101)/INDEX(Fuel_Properties!$B$31:$IV$42,MATCH("D_Kerosene",Fuel_Properties!$B$31:$B$42,0),MATCH(YEAR(CR$9),Fuel_Properties!$B$31:$EI$31,0)))/158.987295</f>
        <v>1.2276305787491969E-2</v>
      </c>
      <c r="CS101" s="47">
        <f>(SUMPRODUCT(--(CS$9=Quarterly_kt!$B$9:FC$9),Quarterly_kt!$B101:FC101)/INDEX(Fuel_Properties!$B$31:$IV$42,MATCH("D_Kerosene",Fuel_Properties!$B$31:$B$42,0),MATCH(YEAR(CS$9),Fuel_Properties!$B$31:$EI$31,0)))/158.987295</f>
        <v>2.3945980079633227E-3</v>
      </c>
      <c r="CT101" s="47">
        <f>(SUMPRODUCT(--(CT$9=Quarterly_kt!$B$9:FC$9),Quarterly_kt!$B101:FC101)/INDEX(Fuel_Properties!$B$31:$IV$42,MATCH("D_Kerosene",Fuel_Properties!$B$31:$B$42,0),MATCH(YEAR(CT$9),Fuel_Properties!$B$31:$EI$31,0)))/158.987295</f>
        <v>9.5783920318532906E-3</v>
      </c>
      <c r="CU101" s="47">
        <f>(SUMPRODUCT(--(CU$9=Quarterly_kt!$B$9:FC$9),Quarterly_kt!$B101:FC101)/INDEX(Fuel_Properties!$B$31:$IV$42,MATCH("D_Kerosene",Fuel_Properties!$B$31:$B$42,0),MATCH(YEAR(CU$9),Fuel_Properties!$B$31:$EI$31,0)))/158.987295</f>
        <v>9.0994724302606283E-3</v>
      </c>
      <c r="CV101" s="47">
        <f>(SUMPRODUCT(--(CV$9=Quarterly_kt!$B$9:FC$9),Quarterly_kt!$B101:FC101)/INDEX(Fuel_Properties!$B$31:$IV$42,MATCH("D_Kerosene",Fuel_Properties!$B$31:$B$42,0),MATCH(YEAR(CV$9),Fuel_Properties!$B$31:$EI$31,0)))/158.987295</f>
        <v>4.8530519628056682E-3</v>
      </c>
      <c r="CW101" s="47">
        <f>(SUMPRODUCT(--(CW$9=Quarterly_kt!$B$9:FC$9),Quarterly_kt!$B101:FC101)/INDEX(Fuel_Properties!$B$31:$IV$42,MATCH("D_Kerosene",Fuel_Properties!$B$31:$B$42,0),MATCH(YEAR(CW$9),Fuel_Properties!$B$31:$EI$31,0)))/158.987295</f>
        <v>6.1620988738256173E-3</v>
      </c>
      <c r="CX101" s="47">
        <f>(SUMPRODUCT(--(CX$9=Quarterly_kt!$B$9:FC$9),Quarterly_kt!$B101:FC101)/INDEX(Fuel_Properties!$B$31:$IV$42,MATCH("D_Kerosene",Fuel_Properties!$B$31:$B$42,0),MATCH(YEAR(CX$9),Fuel_Properties!$B$31:$EI$31,0)))/158.987295</f>
        <v>4.9727818632038338E-3</v>
      </c>
      <c r="CY101" s="47">
        <f>(SUMPRODUCT(--(CY$9=Quarterly_kt!$B$9:FC$9),Quarterly_kt!$B101:FC101)/INDEX(Fuel_Properties!$B$31:$IV$42,MATCH("D_Kerosene",Fuel_Properties!$B$31:$B$42,0),MATCH(YEAR(CY$9),Fuel_Properties!$B$31:$EI$31,0)))/158.987295</f>
        <v>6.3456847211028049E-3</v>
      </c>
      <c r="CZ101" s="47">
        <f>(SUMPRODUCT(--(CZ$9=Quarterly_kt!$B$9:FC$9),Quarterly_kt!$B101:FC101)/INDEX(Fuel_Properties!$B$31:$IV$42,MATCH("D_Kerosene",Fuel_Properties!$B$31:$B$42,0),MATCH(YEAR(CZ$9),Fuel_Properties!$B$31:$EI$31,0)))/158.987295</f>
        <v>8.907904589623563E-3</v>
      </c>
      <c r="DA101" s="47">
        <f>(SUMPRODUCT(--(DA$9=Quarterly_kt!$B$9:FC$9),Quarterly_kt!$B101:FC101)/INDEX(Fuel_Properties!$B$31:$IV$42,MATCH("D_Kerosene",Fuel_Properties!$B$31:$B$42,0),MATCH(YEAR(DA$9),Fuel_Properties!$B$31:$EI$31,0)))/158.987295</f>
        <v>1.9076964130107807E-3</v>
      </c>
      <c r="DB101" s="47">
        <f>(SUMPRODUCT(--(DB$9=Quarterly_kt!$B$9:FC$9),Quarterly_kt!$B101:FC101)/INDEX(Fuel_Properties!$B$31:$IV$42,MATCH("D_Kerosene",Fuel_Properties!$B$31:$B$42,0),MATCH(YEAR(DB$9),Fuel_Properties!$B$31:$EI$31,0)))/158.987295</f>
        <v>9.3788421978563477E-3</v>
      </c>
      <c r="DC101" s="47">
        <f>(SUMPRODUCT(--(DC$9=Quarterly_kt!$B$9:FC$9),Quarterly_kt!$B101:FC101)/INDEX(Fuel_Properties!$B$31:$IV$42,MATCH("D_Kerosene",Fuel_Properties!$B$31:$B$42,0),MATCH(YEAR(DC$9),Fuel_Properties!$B$31:$EI$31,0)))/158.987295</f>
        <v>3.2327073107504861E-3</v>
      </c>
      <c r="DD101" s="47">
        <f>(SUMPRODUCT(--(DD$9=Quarterly_kt!$B$9:FC$9),Quarterly_kt!$B101:FC101)/INDEX(Fuel_Properties!$B$31:$IV$42,MATCH("D_Kerosene",Fuel_Properties!$B$31:$B$42,0),MATCH(YEAR(DD$9),Fuel_Properties!$B$31:$EI$31,0)))/158.987295</f>
        <v>0</v>
      </c>
      <c r="DE101" s="47">
        <f>(SUMPRODUCT(--(DE$9=Quarterly_kt!$B$9:FC$9),Quarterly_kt!$B101:FC101)/INDEX(Fuel_Properties!$B$31:$IV$42,MATCH("D_Kerosene",Fuel_Properties!$B$31:$B$42,0),MATCH(YEAR(DE$9),Fuel_Properties!$B$31:$EI$31,0)))/158.987295</f>
        <v>0</v>
      </c>
      <c r="DF101" s="47">
        <f>(SUMPRODUCT(--(DF$9=Quarterly_kt!$B$9:FC$9),Quarterly_kt!$B101:FC101)/INDEX(Fuel_Properties!$B$31:$IV$42,MATCH("D_Kerosene",Fuel_Properties!$B$31:$B$42,0),MATCH(YEAR(DF$9),Fuel_Properties!$B$31:$EI$31,0)))/158.987295</f>
        <v>8.7881746892253948E-3</v>
      </c>
      <c r="DG101" s="47">
        <f>(SUMPRODUCT(--(DG$9=Quarterly_kt!$B$9:FC$9),Quarterly_kt!$B101:FC101)/INDEX(Fuel_Properties!$B$31:$IV$42,MATCH("D_Kerosene",Fuel_Properties!$B$31:$B$42,0),MATCH(YEAR(DG$9),Fuel_Properties!$B$31:$EI$31,0)))/158.987295</f>
        <v>3.4562031248270629E-3</v>
      </c>
      <c r="DH101" s="47">
        <f>(SUMPRODUCT(--(DH$9=Quarterly_kt!$B$9:FC$9),Quarterly_kt!$B101:FC101)/INDEX(Fuel_Properties!$B$31:$IV$42,MATCH("D_Kerosene",Fuel_Properties!$B$31:$B$42,0),MATCH(YEAR(DH$9),Fuel_Properties!$B$31:$EI$31,0)))/158.987295</f>
        <v>9.3229682443372024E-3</v>
      </c>
      <c r="DI101" s="47">
        <f>(SUMPRODUCT(--(DI$9=Quarterly_kt!$B$9:FC$9),Quarterly_kt!$B101:FC101)/INDEX(Fuel_Properties!$B$31:$IV$42,MATCH("D_Kerosene",Fuel_Properties!$B$31:$B$42,0),MATCH(YEAR(DI$9),Fuel_Properties!$B$31:$EI$31,0)))/158.987295</f>
        <v>0</v>
      </c>
      <c r="DJ101" s="47">
        <f>(SUMPRODUCT(--(DJ$9=Quarterly_kt!$B$9:FC$9),Quarterly_kt!$B101:FC101)/INDEX(Fuel_Properties!$B$31:$IV$42,MATCH("D_Kerosene",Fuel_Properties!$B$31:$B$42,0),MATCH(YEAR(DJ$9),Fuel_Properties!$B$31:$EI$31,0)))/158.987295</f>
        <v>4.8690159495254227E-3</v>
      </c>
      <c r="DK101" s="47">
        <f>(SUMPRODUCT(--(DK$9=Quarterly_kt!$B$9:FC$9),Quarterly_kt!$B101:FC101)/INDEX(Fuel_Properties!$B$31:$IV$42,MATCH("D_Kerosene",Fuel_Properties!$B$31:$B$42,0),MATCH(YEAR(DK$9),Fuel_Properties!$B$31:$EI$31,0)))/158.987295</f>
        <v>8.3571470477919966E-3</v>
      </c>
      <c r="DL101" s="47">
        <f>(SUMPRODUCT(--(DL$9=Quarterly_kt!$B$9:FC$9),Quarterly_kt!$B101:FC101)/INDEX(Fuel_Properties!$B$31:$IV$42,MATCH("D_Kerosene",Fuel_Properties!$B$31:$B$42,0),MATCH(YEAR(DL$9),Fuel_Properties!$B$31:$EI$31,0)))/158.987295</f>
        <v>5.3798635245575991E-3</v>
      </c>
      <c r="DM101" s="47">
        <f>(SUMPRODUCT(--(DM$9=Quarterly_kt!$B$9:FC$9),Quarterly_kt!$B101:FC101)/INDEX(Fuel_Properties!$B$31:$IV$42,MATCH("D_Kerosene",Fuel_Properties!$B$31:$B$42,0),MATCH(YEAR(DM$9),Fuel_Properties!$B$31:$EI$31,0)))/158.987295</f>
        <v>2.4345079747627113E-3</v>
      </c>
      <c r="DN101" s="47">
        <f>(SUMPRODUCT(--(DN$9=Quarterly_kt!$B$9:FC$9),Quarterly_kt!$B101:FC101)/INDEX(Fuel_Properties!$B$31:$IV$42,MATCH("D_Kerosene",Fuel_Properties!$B$31:$B$42,0),MATCH(YEAR(DN$9),Fuel_Properties!$B$31:$EI$31,0)))/158.987295</f>
        <v>6.8006583426158378E-3</v>
      </c>
      <c r="DO101" s="47">
        <f>(SUMPRODUCT(--(DO$9=Quarterly_kt!$B$9:FC$9),Quarterly_kt!$B101:FC101)/INDEX(Fuel_Properties!$B$31:$IV$42,MATCH("D_Kerosene",Fuel_Properties!$B$31:$B$42,0),MATCH(YEAR(DO$9),Fuel_Properties!$B$31:$EI$31,0)))/158.987295</f>
        <v>8.1176872469956637E-3</v>
      </c>
      <c r="DP101" s="47">
        <f>(SUMPRODUCT(--(DP$9=Quarterly_kt!$B$9:FC$9),Quarterly_kt!$B101:FC101)/INDEX(Fuel_Properties!$B$31:$IV$42,MATCH("D_Kerosene",Fuel_Properties!$B$31:$B$42,0),MATCH(YEAR(DP$9),Fuel_Properties!$B$31:$EI$31,0)))/158.987295</f>
        <v>5.0605837901624897E-3</v>
      </c>
      <c r="DQ101" s="47">
        <f>(SUMPRODUCT(--(DQ$9=Quarterly_kt!$B$9:FC$9),Quarterly_kt!$B101:FC101)/INDEX(Fuel_Properties!$B$31:$IV$42,MATCH("D_Kerosene",Fuel_Properties!$B$31:$B$42,0),MATCH(YEAR(DQ$9),Fuel_Properties!$B$31:$EI$31,0)))/158.987295</f>
        <v>3.2406893041103642E-3</v>
      </c>
      <c r="DR101" s="47">
        <f>(SUMPRODUCT(--(DR$9=Quarterly_kt!$B$9:FC$9),Quarterly_kt!$B101:FC101)/INDEX(Fuel_Properties!$B$31:$IV$42,MATCH("D_Kerosene",Fuel_Properties!$B$31:$B$42,0),MATCH(YEAR(DR$9),Fuel_Properties!$B$31:$EI$31,0)))/158.987295</f>
        <v>2.3387240544441787E-3</v>
      </c>
      <c r="DS101" s="47">
        <f>(SUMPRODUCT(--(DS$9=Quarterly_kt!$B$9:FC$9),Quarterly_kt!$B101:FC101)/INDEX(Fuel_Properties!$B$31:$IV$42,MATCH("D_Kerosene",Fuel_Properties!$B$31:$B$42,0),MATCH(YEAR(DS$9),Fuel_Properties!$B$31:$EI$31,0)))/158.987295</f>
        <v>5.6831792722329532E-3</v>
      </c>
      <c r="DT101" s="47">
        <f>(SUMPRODUCT(--(DT$9=Quarterly_kt!$B$9:FC$9),Quarterly_kt!$B101:FC101)/INDEX(Fuel_Properties!$B$31:$IV$42,MATCH("D_Kerosene",Fuel_Properties!$B$31:$B$42,0),MATCH(YEAR(DT$9),Fuel_Properties!$B$31:$EI$31,0)))/158.987295</f>
        <v>8.6205528286679642E-3</v>
      </c>
      <c r="DU101" s="47">
        <f>(SUMPRODUCT(--(DU$9=Quarterly_kt!$B$9:FC$9),Quarterly_kt!$B101:FC101)/INDEX(Fuel_Properties!$B$31:$IV$42,MATCH("D_Kerosene",Fuel_Properties!$B$31:$B$42,0),MATCH(YEAR(DU$9),Fuel_Properties!$B$31:$EI$31,0)))/158.987295</f>
        <v>8.3172370809926083E-3</v>
      </c>
      <c r="DV101" s="47">
        <f>(SUMPRODUCT(--(DV$9=Quarterly_kt!$B$9:FC$9),Quarterly_kt!$B101:FC101)/INDEX(Fuel_Properties!$B$31:$IV$42,MATCH("D_Kerosene",Fuel_Properties!$B$31:$B$42,0),MATCH(YEAR(DV$9),Fuel_Properties!$B$31:$EI$31,0)))/158.987295</f>
        <v>0</v>
      </c>
      <c r="DW101" s="47">
        <f>(SUMPRODUCT(--(DW$9=Quarterly_kt!$B$9:FC$9),Quarterly_kt!$B101:FC101)/INDEX(Fuel_Properties!$B$31:$IV$42,MATCH("D_Kerosene",Fuel_Properties!$B$31:$B$42,0),MATCH(YEAR(DW$9),Fuel_Properties!$B$31:$EI$31,0)))/158.987295</f>
        <v>3.1289413970720754E-3</v>
      </c>
      <c r="DX101" s="47">
        <f>(SUMPRODUCT(--(DX$9=Quarterly_kt!$B$9:FC$9),Quarterly_kt!$B101:FC101)/INDEX(Fuel_Properties!$B$31:$IV$42,MATCH("D_Kerosene",Fuel_Properties!$B$31:$B$42,0),MATCH(YEAR(DX$9),Fuel_Properties!$B$31:$EI$31,0)))/158.987295</f>
        <v>5.3878455179174767E-3</v>
      </c>
      <c r="DY101" s="47">
        <f>(SUMPRODUCT(--(DY$9=Quarterly_kt!$B$9:FC$9),Quarterly_kt!$B101:FC101)/INDEX(Fuel_Properties!$B$31:$IV$42,MATCH("D_Kerosene",Fuel_Properties!$B$31:$B$42,0),MATCH(YEAR(DY$9),Fuel_Properties!$B$31:$EI$31,0)))/158.987295</f>
        <v>4.4300063147321477E-3</v>
      </c>
      <c r="DZ101" s="47">
        <f>(SUMPRODUCT(--(DZ$9=Quarterly_kt!$B$9:FC$9),Quarterly_kt!$B101:FC101)/INDEX(Fuel_Properties!$B$31:$IV$42,MATCH("D_Kerosene",Fuel_Properties!$B$31:$B$42,0),MATCH(YEAR(DZ$9),Fuel_Properties!$B$31:$EI$31,0)))/158.987295</f>
        <v>3.2167433240307308E-3</v>
      </c>
      <c r="EA101" s="47">
        <f>(SUMPRODUCT(--(EA$9=Quarterly_kt!$B$9:FC$9),Quarterly_kt!$B101:FC101)/INDEX(Fuel_Properties!$B$31:$IV$42,MATCH("D_Kerosene",Fuel_Properties!$B$31:$B$42,0),MATCH(YEAR(EA$9),Fuel_Properties!$B$31:$EI$31,0)))/158.987295</f>
        <v>4.0069606666586271E-3</v>
      </c>
      <c r="EB101" s="47">
        <f>(SUMPRODUCT(--(EB$9=Quarterly_kt!$B$9:FC$9),Quarterly_kt!$B101:FC101)/INDEX(Fuel_Properties!$B$31:$IV$42,MATCH("D_Kerosene",Fuel_Properties!$B$31:$B$42,0),MATCH(YEAR(EB$9),Fuel_Properties!$B$31:$EI$31,0)))/158.987295</f>
        <v>9.043598476741483E-3</v>
      </c>
      <c r="EC101" s="47">
        <f>(SUMPRODUCT(--(EC$9=Quarterly_kt!$B$9:FC$9),Quarterly_kt!$B101:FC101)/INDEX(Fuel_Properties!$B$31:$IV$42,MATCH("D_Kerosene",Fuel_Properties!$B$31:$B$42,0),MATCH(YEAR(EC$9),Fuel_Properties!$B$31:$EI$31,0)))/158.987295</f>
        <v>0</v>
      </c>
      <c r="ED101" s="47">
        <f>(SUMPRODUCT(--(ED$9=Quarterly_kt!$B$9:FC$9),Quarterly_kt!$B101:FC101)/INDEX(Fuel_Properties!$B$31:$IV$42,MATCH("D_Kerosene",Fuel_Properties!$B$31:$B$42,0),MATCH(YEAR(ED$9),Fuel_Properties!$B$31:$EI$31,0)))/158.987295</f>
        <v>7.6148216653233666E-3</v>
      </c>
      <c r="EE101" s="47">
        <f>(SUMPRODUCT(--(EE$9=Quarterly_kt!$B$9:FC$9),Quarterly_kt!$B101:FC101)/INDEX(Fuel_Properties!$B$31:$IV$42,MATCH("D_Kerosene",Fuel_Properties!$B$31:$B$42,0),MATCH(YEAR(EE$9),Fuel_Properties!$B$31:$EI$31,0)))/158.987295</f>
        <v>0</v>
      </c>
      <c r="EF101" s="47">
        <f>(SUMPRODUCT(--(EF$9=Quarterly_kt!$B$9:FC$9),Quarterly_kt!$B101:FC101)/INDEX(Fuel_Properties!$B$31:$IV$42,MATCH("D_Kerosene",Fuel_Properties!$B$31:$B$42,0),MATCH(YEAR(EF$9),Fuel_Properties!$B$31:$EI$31,0)))/158.987295</f>
        <v>8.9079045896235595E-3</v>
      </c>
      <c r="EG101" s="47">
        <f>(SUMPRODUCT(--(EG$9=Quarterly_kt!$B$9:FC$9),Quarterly_kt!$B101:FC101)/INDEX(Fuel_Properties!$B$31:$IV$42,MATCH("D_Kerosene",Fuel_Properties!$B$31:$B$42,0),MATCH(YEAR(EG$9),Fuel_Properties!$B$31:$EI$31,0)))/158.987295</f>
        <v>4.4539522948117815E-3</v>
      </c>
      <c r="EH101" s="47">
        <f>(SUMPRODUCT(--(EH$9=Quarterly_kt!$B$9:FC$9),Quarterly_kt!$B101:FC101)/INDEX(Fuel_Properties!$B$31:$IV$42,MATCH("D_Kerosene",Fuel_Properties!$B$31:$B$42,0),MATCH(YEAR(EH$9),Fuel_Properties!$B$31:$EI$31,0)))/158.987295</f>
        <v>3.0890314302726867E-3</v>
      </c>
      <c r="EI101" s="47">
        <f>(SUMPRODUCT(--(EI$9=Quarterly_kt!$B$9:FC$9),Quarterly_kt!$B101:FC101)/INDEX(Fuel_Properties!$B$31:$IV$42,MATCH("D_Kerosene",Fuel_Properties!$B$31:$B$42,0),MATCH(YEAR(EI$9),Fuel_Properties!$B$31:$EI$31,0)))/158.987295</f>
        <v>3.8313568127413163E-3</v>
      </c>
      <c r="EJ101" s="47">
        <f>(SUMPRODUCT(--(EJ$9=Quarterly_kt!$B$9:FC$9),Quarterly_kt!$B101:FC101)/INDEX(Fuel_Properties!$B$31:$IV$42,MATCH("D_Kerosene",Fuel_Properties!$B$31:$B$42,0),MATCH(YEAR(EJ$9),Fuel_Properties!$B$31:$EI$31,0)))/158.987295</f>
        <v>0</v>
      </c>
      <c r="EK101" s="47">
        <f>(SUMPRODUCT(--(EK$9=Quarterly_kt!$B$9:FC$9),Quarterly_kt!$B101:FC101)/INDEX(Fuel_Properties!$B$31:$IV$42,MATCH("D_Kerosene",Fuel_Properties!$B$31:$B$42,0),MATCH(YEAR(EK$9),Fuel_Properties!$B$31:$EI$31,0)))/158.987295</f>
        <v>3.3524372111486517E-3</v>
      </c>
      <c r="EL101" s="47">
        <f>(SUMPRODUCT(--(EL$9=Quarterly_kt!$B$9:FC$9),Quarterly_kt!$B101:FC101)/INDEX(Fuel_Properties!$B$31:$IV$42,MATCH("D_Kerosene",Fuel_Properties!$B$31:$B$42,0),MATCH(YEAR(EL$9),Fuel_Properties!$B$31:$EI$31,0)))/158.987295</f>
        <v>5.5474853851150314E-3</v>
      </c>
      <c r="EM101" s="47">
        <f>(SUMPRODUCT(--(EM$9=Quarterly_kt!$B$9:FC$9),Quarterly_kt!$B101:FC101)/INDEX(Fuel_Properties!$B$31:$IV$42,MATCH("D_Kerosene",Fuel_Properties!$B$31:$B$42,0),MATCH(YEAR(EM$9),Fuel_Properties!$B$31:$EI$31,0)))/158.987295</f>
        <v>2.8176436560368432E-3</v>
      </c>
      <c r="EN101" s="47">
        <f>(SUMPRODUCT(--(EN$9=Quarterly_kt!$B$9:FC$9),Quarterly_kt!$B101:FC101)/INDEX(Fuel_Properties!$B$31:$IV$42,MATCH("D_Kerosene",Fuel_Properties!$B$31:$B$42,0),MATCH(YEAR(EN$9),Fuel_Properties!$B$31:$EI$31,0)))/158.987295</f>
        <v>3.967050699859238E-3</v>
      </c>
      <c r="EO101" s="47">
        <f>(SUMPRODUCT(--(EO$9=Quarterly_kt!$B$9:FC$9),Quarterly_kt!$B101:FC101)/INDEX(Fuel_Properties!$B$31:$IV$42,MATCH("D_Kerosene",Fuel_Properties!$B$31:$B$42,0),MATCH(YEAR(EO$9),Fuel_Properties!$B$31:$EI$31,0)))/158.987295</f>
        <v>0</v>
      </c>
      <c r="EP101" s="47">
        <f>(SUMPRODUCT(--(EP$9=Quarterly_kt!$B$9:FC$9),Quarterly_kt!$B101:FC101)/INDEX(Fuel_Properties!$B$31:$IV$42,MATCH("D_Kerosene",Fuel_Properties!$B$31:$B$42,0),MATCH(YEAR(EP$9),Fuel_Properties!$B$31:$EI$31,0)))/158.987295</f>
        <v>8.1895251872345642E-3</v>
      </c>
      <c r="EQ101" s="47">
        <f>(SUMPRODUCT(--(EQ$9=Quarterly_kt!$B$9:FC$9),Quarterly_kt!$B101:FC101)/INDEX(Fuel_Properties!$B$31:$IV$42,MATCH("D_Kerosene",Fuel_Properties!$B$31:$B$42,0),MATCH(YEAR(EQ$9),Fuel_Properties!$B$31:$EI$31,0)))/158.987295</f>
        <v>4.8929619296050565E-3</v>
      </c>
      <c r="ER101" s="47">
        <f>(SUMPRODUCT(--(ER$9=Quarterly_kt!$B$9:FC$9),Quarterly_kt!$B101:FC101)/INDEX(Fuel_Properties!$B$31:$IV$42,MATCH("D_Kerosene",Fuel_Properties!$B$31:$B$42,0),MATCH(YEAR(ER$9),Fuel_Properties!$B$31:$EI$31,0)))/158.987295</f>
        <v>4.8131419960062791E-3</v>
      </c>
      <c r="ES101" s="47">
        <f>(SUMPRODUCT(--(ES$9=Quarterly_kt!$B$9:FC$9),Quarterly_kt!$B101:FC101)/INDEX(Fuel_Properties!$B$31:$IV$42,MATCH("D_Kerosene",Fuel_Properties!$B$31:$B$42,0),MATCH(YEAR(ES$9),Fuel_Properties!$B$31:$EI$31,0)))/158.987295</f>
        <v>0</v>
      </c>
      <c r="ET101" s="47">
        <f>(SUMPRODUCT(--(ET$9=Quarterly_kt!$B$9:FC$9),Quarterly_kt!$B101:FC101)/INDEX(Fuel_Properties!$B$31:$IV$42,MATCH("D_Kerosene",Fuel_Properties!$B$31:$B$42,0),MATCH(YEAR(ET$9),Fuel_Properties!$B$31:$EI$31,0)))/158.987295</f>
        <v>8.716336748986496E-3</v>
      </c>
      <c r="EU101" s="47">
        <f>(SUMPRODUCT(--(EU$9=Quarterly_kt!$B$9:FC$9),Quarterly_kt!$B101:FC101)/INDEX(Fuel_Properties!$B$31:$IV$42,MATCH("D_Kerosene",Fuel_Properties!$B$31:$B$42,0),MATCH(YEAR(EU$9),Fuel_Properties!$B$31:$EI$31,0)))/158.987295</f>
        <v>0</v>
      </c>
      <c r="EV101" s="47">
        <f>(SUMPRODUCT(--(EV$9=Quarterly_kt!$B$9:FC$9),Quarterly_kt!$B101:FC101)/INDEX(Fuel_Properties!$B$31:$IV$42,MATCH("D_Kerosene",Fuel_Properties!$B$31:$B$42,0),MATCH(YEAR(EV$9),Fuel_Properties!$B$31:$EI$31,0)))/158.987295</f>
        <v>0</v>
      </c>
      <c r="EW101" s="47">
        <f>(SUMPRODUCT(--(EW$9=Quarterly_kt!$B$9:FC$9),Quarterly_kt!$B101:FC101)/INDEX(Fuel_Properties!$B$31:$IV$42,MATCH("D_Kerosene",Fuel_Properties!$B$31:$B$42,0),MATCH(YEAR(EW$9),Fuel_Properties!$B$31:$EI$31,0)))/158.987295</f>
        <v>5.6193233253539303E-3</v>
      </c>
      <c r="EX101" s="47">
        <f>(SUMPRODUCT(--(EX$9=Quarterly_kt!$B$9:FC$9),Quarterly_kt!$B101:FC101)/INDEX(Fuel_Properties!$B$31:$IV$42,MATCH("D_Kerosene",Fuel_Properties!$B$31:$B$42,0),MATCH(YEAR(EX$9),Fuel_Properties!$B$31:$EI$31,0)))/158.987295</f>
        <v>0</v>
      </c>
      <c r="EY101" s="47">
        <f>(SUMPRODUCT(--(EY$9=Quarterly_kt!$B$9:FC$9),Quarterly_kt!$B101:FC101)/INDEX(Fuel_Properties!$B$31:$IV$42,MATCH("D_Kerosene",Fuel_Properties!$B$31:$B$42,0),MATCH(YEAR(EY$9),Fuel_Properties!$B$31:$EI$31,0)))/158.987295</f>
        <v>0</v>
      </c>
      <c r="EZ101" s="47">
        <f>(SUMPRODUCT(--(EZ$9=Quarterly_kt!$B$9:FC$9),Quarterly_kt!$B101:FC101)/INDEX(Fuel_Properties!$B$31:$IV$42,MATCH("D_Kerosene",Fuel_Properties!$B$31:$B$42,0),MATCH(YEAR(EZ$9),Fuel_Properties!$B$31:$EI$31,0)))/158.987295</f>
        <v>0</v>
      </c>
      <c r="FA101" s="47">
        <f>(SUMPRODUCT(--(FA$9=Quarterly_kt!$B$9:FC$9),Quarterly_kt!$B101:FC101)/INDEX(Fuel_Properties!$B$31:$IV$42,MATCH("D_Kerosene",Fuel_Properties!$B$31:$B$42,0),MATCH(YEAR(FA$9),Fuel_Properties!$B$31:$EI$31,0)))/158.987295</f>
        <v>0</v>
      </c>
      <c r="FB101" s="47">
        <f>(SUMPRODUCT(--(FB$9=Quarterly_kt!$B$9:FC$9),Quarterly_kt!$B101:FC101)/INDEX(Fuel_Properties!$B$31:$IV$42,MATCH("D_Kerosene",Fuel_Properties!$B$31:$B$42,0),MATCH(YEAR(FB$9),Fuel_Properties!$B$31:$EI$31,0)))/158.987295</f>
        <v>0</v>
      </c>
      <c r="FC101" s="47">
        <f>(SUMPRODUCT(--(FC$9=Quarterly_kt!$B$9:FC$9),Quarterly_kt!$B101:FC101)/INDEX(Fuel_Properties!$B$31:$IV$42,MATCH("D_Kerosene",Fuel_Properties!$B$31:$B$42,0),MATCH(YEAR(FC$9),Fuel_Properties!$B$31:$EI$31,0)))/158.987295</f>
        <v>0</v>
      </c>
      <c r="FD101" s="47">
        <f>(SUMPRODUCT(--(FD$9=Quarterly_kt!$B$9:FD$9),Quarterly_kt!$B101:FD101)/INDEX(Fuel_Properties!$B$31:$IV$42,MATCH("D_Kerosene",Fuel_Properties!$B$31:$B$42,0),MATCH(YEAR(FD$9),Fuel_Properties!$B$31:$EI$31,0)))/158.987295</f>
        <v>0</v>
      </c>
      <c r="FE101" s="47">
        <f>(SUMPRODUCT(--(FE$9=Quarterly_kt!$B$9:FF$9),Quarterly_kt!$B101:FF101)/INDEX(Fuel_Properties!$B$31:$IV$42,MATCH("D_Kerosene",Fuel_Properties!$B$31:$B$42,0),MATCH(YEAR(FE$9),Fuel_Properties!$B$31:$EI$31,0)))/158.987295</f>
        <v>0</v>
      </c>
      <c r="FF101" s="47">
        <f>(SUMPRODUCT(--(FF$9=Quarterly_kt!$B$9:FF$9),Quarterly_kt!$B101:FF101)/INDEX(Fuel_Properties!$B$31:$IV$42,MATCH("D_Kerosene",Fuel_Properties!$B$31:$B$42,0),MATCH(YEAR(FF$9),Fuel_Properties!$B$31:$EI$31,0)))/158.987295</f>
        <v>0</v>
      </c>
      <c r="FG101" s="47">
        <f>(SUMPRODUCT(--(FG$9=Quarterly_kt!$B$9:FG$9),Quarterly_kt!$B101:FG101)/INDEX(Fuel_Properties!$B$31:$IV$42,MATCH("D_Kerosene",Fuel_Properties!$B$31:$B$42,0),MATCH(YEAR(FG$9),Fuel_Properties!$B$31:$EI$31,0)))/158.987295</f>
        <v>0</v>
      </c>
      <c r="FH101" s="47">
        <f>(SUMPRODUCT(--(FH$9=Quarterly_kt!$B$9:FI$9),Quarterly_kt!$B101:FI101)/INDEX(Fuel_Properties!$B$31:$IV$42,MATCH("D_Kerosene",Fuel_Properties!$B$31:$B$42,0),MATCH(YEAR(FH$9),Fuel_Properties!$B$31:$EI$31,0)))/158.987295</f>
        <v>0</v>
      </c>
      <c r="FI101" s="47">
        <f>(SUMPRODUCT(--(FI$9=Quarterly_kt!$B$9:FI$9),Quarterly_kt!$B101:FI101)/INDEX(Fuel_Properties!$B$31:$IV$42,MATCH("D_Kerosene",Fuel_Properties!$B$31:$B$42,0),MATCH(YEAR(FI$9),Fuel_Properties!$B$31:$EI$31,0)))/158.987295</f>
        <v>0</v>
      </c>
      <c r="FJ101" s="47">
        <f>(SUMPRODUCT(--(FJ$9=Quarterly_kt!$B$9:FJ$9),Quarterly_kt!$B101:FJ101)/INDEX(Fuel_Properties!$B$31:$IV$42,MATCH("D_Kerosene",Fuel_Properties!$B$31:$B$42,0),MATCH(YEAR(FJ$9),Fuel_Properties!$B$31:$EI$31,0)))/158.987295</f>
        <v>0</v>
      </c>
      <c r="FK101" s="47">
        <f>(SUMPRODUCT(--(FK$9=Quarterly_kt!$B$9:FL$9),Quarterly_kt!$B101:FL101)/INDEX(Fuel_Properties!$B$31:$IV$42,MATCH("D_Kerosene",Fuel_Properties!$B$31:$B$42,0),MATCH(YEAR(FK$9),Fuel_Properties!$B$31:$EI$31,0)))/158.987295</f>
        <v>0</v>
      </c>
      <c r="FL101" s="47">
        <f>(SUMPRODUCT(--(FL$9=Quarterly_kt!$B$9:FL$9),Quarterly_kt!$B101:FL101)/INDEX(Fuel_Properties!$B$31:$IV$42,MATCH("D_Kerosene",Fuel_Properties!$B$31:$B$42,0),MATCH(YEAR(FL$9),Fuel_Properties!$B$31:$EI$31,0)))/158.987295</f>
        <v>0</v>
      </c>
      <c r="FM101" s="47">
        <f>(SUMPRODUCT(--(FM$9=Quarterly_kt!$B$9:FM$9),Quarterly_kt!$B101:FM101)/INDEX(Fuel_Properties!$B$31:$IV$42,MATCH("D_Kerosene",Fuel_Properties!$B$31:$B$42,0),MATCH(YEAR(FM$9),Fuel_Properties!$B$31:$EI$31,0)))/158.987295</f>
        <v>0</v>
      </c>
      <c r="FN101" s="47">
        <f>(SUMPRODUCT(--(FN$9=Quarterly_kt!$B$9:FN$9),Quarterly_kt!$B101:FN101)/INDEX(Fuel_Properties!$B$31:$IV$42,MATCH("D_Kerosene",Fuel_Properties!$B$31:$B$42,0),MATCH(YEAR(FN$9),Fuel_Properties!$B$31:$EI$31,0)))/158.987295</f>
        <v>0</v>
      </c>
      <c r="FO101" s="47">
        <f>(SUMPRODUCT(--(FO$9=Quarterly_kt!$B$9:FO$9),Quarterly_kt!$B101:FO101)/INDEX(Fuel_Properties!$B$31:$IV$42,MATCH("D_Kerosene",Fuel_Properties!$B$31:$B$42,0),MATCH(YEAR(FO$9),Fuel_Properties!$B$31:$EI$31,0)))/158.987295</f>
        <v>0</v>
      </c>
      <c r="FP101" s="47">
        <f>(SUMPRODUCT(--(FP$9=Quarterly_kt!$B$9:FP$9),Quarterly_kt!$B101:FP101)/INDEX(Fuel_Properties!$B$31:$IV$42,MATCH("D_Kerosene",Fuel_Properties!$B$31:$B$42,0),MATCH(YEAR(FP$9),Fuel_Properties!$B$31:$EI$31,0)))/158.987295</f>
        <v>0</v>
      </c>
      <c r="FQ101" s="47">
        <f>(SUMPRODUCT(--(FQ$9=Quarterly_kt!$B$9:FQ$9),Quarterly_kt!$B101:FQ101)/INDEX(Fuel_Properties!$B$31:$IV$42,MATCH("D_Kerosene",Fuel_Properties!$B$31:$B$42,0),MATCH(YEAR(FQ$9),Fuel_Properties!$B$31:$EI$31,0)))/158.987295</f>
        <v>0</v>
      </c>
      <c r="FR101" s="47">
        <f>(SUMPRODUCT(--(FR$9=Quarterly_kt!$B$9:FR$9),Quarterly_kt!$B101:FR101)/INDEX(Fuel_Properties!$B$31:$IV$42,MATCH("D_Kerosene",Fuel_Properties!$B$31:$B$42,0),MATCH(YEAR(FR$9),Fuel_Properties!$B$31:$EI$31,0)))/158.987295</f>
        <v>0</v>
      </c>
      <c r="FS101" s="47">
        <f>(SUMPRODUCT(--(FS$9=Quarterly_kt!$B$9:FS$9),Quarterly_kt!$B101:FS101)/INDEX(Fuel_Properties!$B$31:$IV$42,MATCH("D_Kerosene",Fuel_Properties!$B$31:$B$42,0),MATCH(YEAR(FS$9),Fuel_Properties!$B$31:$EI$31,0)))/158.987295</f>
        <v>0</v>
      </c>
      <c r="FT101" s="47">
        <f>(SUMPRODUCT(--(FT$9=Quarterly_kt!$B$9:FT$9),Quarterly_kt!$B101:FT101)/INDEX(Fuel_Properties!$B$31:$IV$42,MATCH("D_Kerosene",Fuel_Properties!$B$31:$B$42,0),MATCH(YEAR(FT$9),Fuel_Properties!$B$31:$EI$31,0)))/158.987295</f>
        <v>0</v>
      </c>
      <c r="FU101" s="47">
        <f>(SUMPRODUCT(--(FU$9=Quarterly_kt!$B$9:FU$9),Quarterly_kt!$B101:FU101)/INDEX(Fuel_Properties!$B$31:$IV$42,MATCH("D_Kerosene",Fuel_Properties!$B$31:$B$42,0),MATCH(YEAR(FU$9),Fuel_Properties!$B$31:$EI$31,0)))/158.987295</f>
        <v>0</v>
      </c>
      <c r="FV101" s="47">
        <f>(SUMPRODUCT(--(FV$9=Quarterly_kt!$B$9:FV$9),Quarterly_kt!$B101:FV101)/INDEX(Fuel_Properties!$B$31:$IV$42,MATCH("D_Kerosene",Fuel_Properties!$B$31:$B$42,0),MATCH(YEAR(FV$9),Fuel_Properties!$B$31:$EI$31,0)))/158.987295</f>
        <v>0</v>
      </c>
    </row>
    <row r="102" spans="1:178" ht="17.25" x14ac:dyDescent="0.25">
      <c r="A102" s="49" t="s">
        <v>105</v>
      </c>
      <c r="B102" s="39">
        <v>0.2719720962181385</v>
      </c>
      <c r="C102" s="39">
        <v>0.15776000905152054</v>
      </c>
      <c r="D102" s="39">
        <v>0.10350970922707839</v>
      </c>
      <c r="E102" s="39">
        <v>0.22361738621698263</v>
      </c>
      <c r="F102" s="39">
        <v>0.17927458863998882</v>
      </c>
      <c r="G102" s="39">
        <v>0.1595076178648423</v>
      </c>
      <c r="H102" s="39">
        <v>7.8886146016976522E-2</v>
      </c>
      <c r="I102" s="39">
        <v>8.7295362492664536E-2</v>
      </c>
      <c r="J102" s="39">
        <v>0.17446828761941513</v>
      </c>
      <c r="K102" s="39">
        <v>0.19372858446515415</v>
      </c>
      <c r="L102" s="39">
        <v>0.11968755311021818</v>
      </c>
      <c r="M102" s="39">
        <v>0.18619430529353079</v>
      </c>
      <c r="N102" s="39">
        <v>0.20279562499429624</v>
      </c>
      <c r="O102" s="39">
        <v>8.8806238447249677E-2</v>
      </c>
      <c r="P102" s="39">
        <v>0.20141877863478602</v>
      </c>
      <c r="Q102" s="39">
        <v>0.17816047298325027</v>
      </c>
      <c r="R102" s="39">
        <v>0.19640351940735973</v>
      </c>
      <c r="S102" s="39">
        <v>0.10494170345742504</v>
      </c>
      <c r="T102" s="39">
        <v>0.14177403405640157</v>
      </c>
      <c r="U102" s="39">
        <v>0.18124999284206678</v>
      </c>
      <c r="V102" s="39">
        <v>0.16676981102878338</v>
      </c>
      <c r="W102" s="39">
        <v>9.2105532515007568E-2</v>
      </c>
      <c r="X102" s="39">
        <v>0.15882396451138978</v>
      </c>
      <c r="Y102" s="39">
        <v>0.18908459600475627</v>
      </c>
      <c r="Z102" s="39">
        <v>0.23552144991702811</v>
      </c>
      <c r="AA102" s="39">
        <v>0.12981260773040618</v>
      </c>
      <c r="AB102" s="39">
        <v>9.4155582377171823E-2</v>
      </c>
      <c r="AC102" s="39">
        <v>0.17594903445117485</v>
      </c>
      <c r="AD102" s="39">
        <v>0.18928491199991623</v>
      </c>
      <c r="AE102" s="39">
        <v>0.13374751033375851</v>
      </c>
      <c r="AF102" s="39">
        <v>4.5705476943222301E-2</v>
      </c>
      <c r="AG102" s="39">
        <v>0.1811800745303036</v>
      </c>
      <c r="AH102" s="39">
        <v>0.21966479310249923</v>
      </c>
      <c r="AI102" s="39">
        <v>0.15274756555733046</v>
      </c>
      <c r="AJ102" s="39">
        <v>4.9903024479750896E-2</v>
      </c>
      <c r="AK102" s="39">
        <v>1.5333788084212964E-3</v>
      </c>
      <c r="AL102" s="39">
        <v>0.29109003563700997</v>
      </c>
      <c r="AM102" s="39">
        <v>0.11015463418223818</v>
      </c>
      <c r="AN102" s="39">
        <v>8.8211440271913535E-2</v>
      </c>
      <c r="AO102" s="39">
        <v>0.20302091483048521</v>
      </c>
      <c r="AP102" s="39">
        <v>0.30524411472997354</v>
      </c>
      <c r="AQ102" s="39">
        <v>8.3500964786783441E-2</v>
      </c>
      <c r="AR102" s="39">
        <v>6.7105994228198282E-2</v>
      </c>
      <c r="AS102" s="39">
        <v>0.35957836382221514</v>
      </c>
      <c r="AT102" s="39">
        <v>0.26549827922706298</v>
      </c>
      <c r="AU102" s="39">
        <v>0.22575825930696941</v>
      </c>
      <c r="AV102" s="39">
        <v>1.3328868471343804E-4</v>
      </c>
      <c r="AW102" s="39">
        <v>5.8909226803631615E-2</v>
      </c>
      <c r="AX102" s="39">
        <v>0.1852870466605156</v>
      </c>
      <c r="AY102" s="39">
        <v>9.7511661329972438E-2</v>
      </c>
      <c r="AZ102" s="39">
        <v>0.1375464510150034</v>
      </c>
      <c r="BA102" s="39">
        <v>0.27636679953122895</v>
      </c>
      <c r="BB102" s="39">
        <v>0.31238579440780528</v>
      </c>
      <c r="BC102" s="39">
        <v>0.27377657838339153</v>
      </c>
      <c r="BD102" s="39">
        <v>0.12571588185501326</v>
      </c>
      <c r="BE102" s="39">
        <v>0.32918572135231583</v>
      </c>
      <c r="BF102" s="39">
        <v>0.31104816827024345</v>
      </c>
      <c r="BG102" s="39">
        <v>0.21337162057533357</v>
      </c>
      <c r="BH102" s="39">
        <v>0.24312800411468738</v>
      </c>
      <c r="BI102" s="39">
        <v>0.31489037734729297</v>
      </c>
      <c r="BJ102" s="39">
        <v>0.24661347128432445</v>
      </c>
      <c r="BK102" s="39">
        <v>0.15747883834478624</v>
      </c>
      <c r="BL102" s="39">
        <v>0.17219114256209236</v>
      </c>
      <c r="BM102" s="39">
        <v>0.29798538333186675</v>
      </c>
      <c r="BN102" s="39">
        <v>0.29251442707471942</v>
      </c>
      <c r="BO102" s="39">
        <v>0.11960523608378107</v>
      </c>
      <c r="BP102" s="39">
        <v>0.2102634157910688</v>
      </c>
      <c r="BQ102" s="39">
        <v>0.29771648281203783</v>
      </c>
      <c r="BR102" s="39">
        <v>0.21845631212602787</v>
      </c>
      <c r="BS102" s="39">
        <v>8.0831057000930587E-2</v>
      </c>
      <c r="BT102" s="39">
        <v>0.15662461792119348</v>
      </c>
      <c r="BU102" s="39">
        <v>0.28298163146457284</v>
      </c>
      <c r="BV102" s="39">
        <v>0.25422057869116677</v>
      </c>
      <c r="BW102" s="39">
        <v>0.19568195394157165</v>
      </c>
      <c r="BX102" s="39">
        <v>0.20001419411901944</v>
      </c>
      <c r="BY102" s="39">
        <v>0.32407859317002496</v>
      </c>
      <c r="BZ102" s="39">
        <v>0.2430874807322552</v>
      </c>
      <c r="CA102" s="39">
        <v>0.23193737438220391</v>
      </c>
      <c r="CB102" s="39">
        <v>0.1562012260075927</v>
      </c>
      <c r="CC102" s="39">
        <v>0.34229093683130735</v>
      </c>
      <c r="CD102" s="39">
        <v>0.31639208255962098</v>
      </c>
      <c r="CE102" s="39">
        <v>0.23901402140794922</v>
      </c>
      <c r="CF102" s="39">
        <v>0.20642263837732205</v>
      </c>
      <c r="CG102" s="39">
        <v>0.26879385725822003</v>
      </c>
      <c r="CH102" s="39">
        <v>0.28560146739204512</v>
      </c>
      <c r="CI102" s="39">
        <v>0.18574326199879646</v>
      </c>
      <c r="CJ102" s="39">
        <v>0.13784525138550632</v>
      </c>
      <c r="CK102" s="39">
        <v>0.30698561819430858</v>
      </c>
      <c r="CL102" s="39">
        <v>0.31622098716689545</v>
      </c>
      <c r="CM102" s="39">
        <v>0.29661339701548162</v>
      </c>
      <c r="CN102" s="39">
        <v>0.19266670447996639</v>
      </c>
      <c r="CO102" s="39">
        <v>0.18321433616404892</v>
      </c>
      <c r="CP102" s="39">
        <v>0.30378475132087651</v>
      </c>
      <c r="CQ102" s="39">
        <v>0.24205997595155798</v>
      </c>
      <c r="CR102" s="39">
        <v>5.9702703654275671E-2</v>
      </c>
      <c r="CS102" s="39">
        <v>0.32622296077114465</v>
      </c>
      <c r="CT102" s="39">
        <v>0.30271326197497606</v>
      </c>
      <c r="CU102" s="39">
        <v>0.25516786430446053</v>
      </c>
      <c r="CV102" s="39">
        <v>0.10462460690859314</v>
      </c>
      <c r="CW102" s="39">
        <v>0.25253596556768476</v>
      </c>
      <c r="CX102" s="39">
        <v>0.27718188100260671</v>
      </c>
      <c r="CY102" s="39">
        <v>0.2382547998429877</v>
      </c>
      <c r="CZ102" s="39">
        <v>0.19458986298604264</v>
      </c>
      <c r="DA102" s="39">
        <v>0.26824103729184401</v>
      </c>
      <c r="DB102" s="39">
        <v>0.2657515848889378</v>
      </c>
      <c r="DC102" s="39">
        <v>0.24372678169479228</v>
      </c>
      <c r="DD102" s="39">
        <v>0.13813877568006466</v>
      </c>
      <c r="DE102" s="39">
        <v>0.28317222829641558</v>
      </c>
      <c r="DF102" s="39">
        <v>0.29000577944446226</v>
      </c>
      <c r="DG102" s="39">
        <v>0.15876377700031932</v>
      </c>
      <c r="DH102" s="39">
        <v>0.16594048447874507</v>
      </c>
      <c r="DI102" s="39">
        <v>0.17457238526212773</v>
      </c>
      <c r="DJ102" s="39">
        <v>0.2486455862655558</v>
      </c>
      <c r="DK102" s="39">
        <v>0.14506311139783168</v>
      </c>
      <c r="DL102" s="39">
        <v>0.13040843889700654</v>
      </c>
      <c r="DM102" s="39">
        <v>0.22610677302700036</v>
      </c>
      <c r="DN102" s="39">
        <v>0.33135134460365234</v>
      </c>
      <c r="DO102" s="39">
        <v>0.17249556054848736</v>
      </c>
      <c r="DP102" s="39">
        <v>0.10208493461316176</v>
      </c>
      <c r="DQ102" s="39">
        <v>0.32641515082176642</v>
      </c>
      <c r="DR102" s="39">
        <v>0.16381584009554159</v>
      </c>
      <c r="DS102" s="39">
        <v>0.14689544550907888</v>
      </c>
      <c r="DT102" s="39">
        <v>0.19906407599306677</v>
      </c>
      <c r="DU102" s="39">
        <v>0.24145074217677023</v>
      </c>
      <c r="DV102" s="39">
        <v>0.2066511024385404</v>
      </c>
      <c r="DW102" s="39">
        <v>0.26644061681594688</v>
      </c>
      <c r="DX102" s="39">
        <v>0.17203535407253714</v>
      </c>
      <c r="DY102" s="39">
        <v>0.19832255458176098</v>
      </c>
      <c r="DZ102" s="39">
        <v>0.25918738059119417</v>
      </c>
      <c r="EA102" s="39">
        <v>0.18452587584466046</v>
      </c>
      <c r="EB102" s="39">
        <v>0.23019782261857058</v>
      </c>
      <c r="EC102" s="39">
        <v>0.22643726013169257</v>
      </c>
      <c r="ED102" s="39">
        <v>0.27987328109780657</v>
      </c>
      <c r="EE102" s="39">
        <v>0.22772193390508702</v>
      </c>
      <c r="EF102" s="39">
        <v>0.16933944860049768</v>
      </c>
      <c r="EG102" s="39">
        <v>0.24583870024915586</v>
      </c>
      <c r="EH102" s="39">
        <v>0.22427812610757125</v>
      </c>
      <c r="EI102" s="39">
        <v>0.27920466503098201</v>
      </c>
      <c r="EJ102" s="39">
        <v>8.5551350070782808E-2</v>
      </c>
      <c r="EK102" s="39">
        <v>0.23589834726022818</v>
      </c>
      <c r="EL102" s="39">
        <v>0.26435207524871601</v>
      </c>
      <c r="EM102" s="39">
        <v>0.22486575965533531</v>
      </c>
      <c r="EN102" s="39">
        <v>0.16638337978677178</v>
      </c>
      <c r="EO102" s="39">
        <v>0.20534869489110794</v>
      </c>
      <c r="EP102" s="39">
        <v>0.28019707390982052</v>
      </c>
      <c r="EQ102" s="39">
        <v>0.24721263915145672</v>
      </c>
      <c r="ER102" s="39">
        <v>0.23624727315277091</v>
      </c>
      <c r="ES102" s="39">
        <v>0.25796832564189881</v>
      </c>
      <c r="ET102" s="39">
        <v>0.23378552330305877</v>
      </c>
      <c r="EU102" s="39">
        <v>0.2189975005985314</v>
      </c>
      <c r="EV102" s="39">
        <v>0.19146652280719501</v>
      </c>
      <c r="EW102" s="39">
        <v>0.20837265359191728</v>
      </c>
      <c r="EX102" s="39">
        <v>0.19078495935723377</v>
      </c>
      <c r="EY102" s="39">
        <v>0.20764581958936898</v>
      </c>
      <c r="EZ102" s="39">
        <v>0.20197272329949809</v>
      </c>
      <c r="FA102" s="39">
        <v>0.22840957027441933</v>
      </c>
      <c r="FB102" s="39">
        <v>0.20162862039604984</v>
      </c>
      <c r="FC102" s="39">
        <v>0.18246623332912032</v>
      </c>
      <c r="FD102" s="39">
        <v>0.22864643334063212</v>
      </c>
      <c r="FE102" s="39">
        <v>0.10467242255299888</v>
      </c>
      <c r="FF102" s="39">
        <v>0.22831415704526725</v>
      </c>
      <c r="FG102" s="39">
        <v>0.16872652460366619</v>
      </c>
      <c r="FH102" s="39">
        <v>0.18838280983500502</v>
      </c>
      <c r="FI102" s="39">
        <v>0.2317861434692163</v>
      </c>
      <c r="FJ102" s="39">
        <v>0.2237873530001524</v>
      </c>
      <c r="FK102" s="39">
        <v>0.18152014285470622</v>
      </c>
      <c r="FL102" s="39">
        <v>0.16455418881423964</v>
      </c>
      <c r="FM102" s="39">
        <v>0.17385069006256437</v>
      </c>
      <c r="FN102" s="39">
        <v>0.20116319098010632</v>
      </c>
      <c r="FO102" s="39">
        <v>0.24678229434323193</v>
      </c>
      <c r="FP102" s="39">
        <v>0.28863598703706417</v>
      </c>
      <c r="FQ102" s="39">
        <v>0.27232791444427124</v>
      </c>
      <c r="FR102" s="39">
        <v>0.17424426469908463</v>
      </c>
      <c r="FS102" s="39">
        <v>0.15424066533803779</v>
      </c>
      <c r="FT102" s="39">
        <v>0.16469992941644152</v>
      </c>
      <c r="FU102" s="39">
        <v>0.12323917458509778</v>
      </c>
      <c r="FV102" s="39">
        <v>0.19764071855515422</v>
      </c>
    </row>
    <row r="103" spans="1:178" ht="15" x14ac:dyDescent="0.25">
      <c r="A103" s="4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c r="DR103" s="39"/>
      <c r="DS103" s="39"/>
      <c r="DT103" s="39"/>
      <c r="DU103" s="39"/>
      <c r="DV103" s="39"/>
      <c r="DW103" s="39"/>
      <c r="DX103" s="39"/>
      <c r="DY103" s="39"/>
      <c r="DZ103" s="39"/>
      <c r="EA103" s="39"/>
      <c r="EB103" s="39"/>
      <c r="EC103" s="39"/>
      <c r="ED103" s="39"/>
      <c r="EE103" s="39"/>
      <c r="EF103" s="39"/>
      <c r="EG103" s="39"/>
      <c r="EH103" s="39"/>
      <c r="EI103" s="39"/>
      <c r="EJ103" s="39"/>
      <c r="EK103" s="39"/>
      <c r="EL103" s="39"/>
      <c r="EM103" s="39"/>
      <c r="EN103" s="39"/>
      <c r="EO103" s="39"/>
      <c r="EP103" s="39"/>
      <c r="EQ103" s="39"/>
      <c r="ER103" s="39"/>
      <c r="ES103" s="39"/>
      <c r="ET103" s="39"/>
      <c r="EU103" s="39"/>
      <c r="EV103" s="39"/>
      <c r="EW103" s="39"/>
      <c r="EX103" s="39"/>
      <c r="EY103" s="39"/>
      <c r="EZ103" s="39"/>
      <c r="FA103" s="39"/>
      <c r="FB103" s="39"/>
      <c r="FC103" s="39"/>
      <c r="FD103" s="39"/>
      <c r="FE103" s="39"/>
      <c r="FF103" s="39"/>
      <c r="FG103" s="39"/>
      <c r="FH103" s="39"/>
      <c r="FI103" s="39"/>
      <c r="FJ103" s="39"/>
      <c r="FK103" s="39"/>
      <c r="FL103" s="39"/>
      <c r="FM103" s="39"/>
      <c r="FN103" s="39"/>
      <c r="FO103" s="39"/>
      <c r="FP103" s="39"/>
      <c r="FQ103" s="39"/>
      <c r="FR103" s="39"/>
      <c r="FS103" s="39"/>
      <c r="FT103" s="39"/>
      <c r="FU103" s="39"/>
      <c r="FV103" s="39"/>
    </row>
    <row r="104" spans="1:178" ht="15" x14ac:dyDescent="0.2">
      <c r="A104" s="9" t="s">
        <v>34</v>
      </c>
      <c r="B104" s="34">
        <f>SUM(B105:B107)</f>
        <v>0.25991485430578665</v>
      </c>
      <c r="C104" s="34">
        <f t="shared" ref="C104:BN104" si="161">SUM(C105:C107)</f>
        <v>1.0648750374169913</v>
      </c>
      <c r="D104" s="34">
        <f t="shared" si="161"/>
        <v>1.2452637049575745</v>
      </c>
      <c r="E104" s="34">
        <f t="shared" si="161"/>
        <v>1.1987117907535534</v>
      </c>
      <c r="F104" s="34">
        <f t="shared" si="161"/>
        <v>0.45776048967287791</v>
      </c>
      <c r="G104" s="34">
        <f t="shared" si="161"/>
        <v>0.33750137797915575</v>
      </c>
      <c r="H104" s="34">
        <f t="shared" si="161"/>
        <v>0.59741623228494234</v>
      </c>
      <c r="I104" s="34">
        <f t="shared" si="161"/>
        <v>0.13383675333656175</v>
      </c>
      <c r="J104" s="34">
        <f t="shared" si="161"/>
        <v>0.53340735025441288</v>
      </c>
      <c r="K104" s="34">
        <f t="shared" si="161"/>
        <v>0.59935589537677669</v>
      </c>
      <c r="L104" s="34">
        <f t="shared" si="161"/>
        <v>0.82241715093771284</v>
      </c>
      <c r="M104" s="34">
        <f t="shared" si="161"/>
        <v>0.52758836097891015</v>
      </c>
      <c r="N104" s="34">
        <f t="shared" si="161"/>
        <v>0.38017396599950876</v>
      </c>
      <c r="O104" s="34">
        <f t="shared" si="161"/>
        <v>0.56444195972376043</v>
      </c>
      <c r="P104" s="34">
        <f t="shared" si="161"/>
        <v>0.43448453257086728</v>
      </c>
      <c r="Q104" s="34">
        <f t="shared" si="161"/>
        <v>3.4913935653016114E-2</v>
      </c>
      <c r="R104" s="34">
        <f t="shared" si="161"/>
        <v>0.15323338425490407</v>
      </c>
      <c r="S104" s="34">
        <f t="shared" si="161"/>
        <v>0.16293169971407517</v>
      </c>
      <c r="T104" s="34">
        <f t="shared" si="161"/>
        <v>5.6250229663192625E-2</v>
      </c>
      <c r="U104" s="34">
        <f t="shared" si="161"/>
        <v>1.3577641642839602E-2</v>
      </c>
      <c r="V104" s="34">
        <f t="shared" si="161"/>
        <v>1.7456967826508057E-2</v>
      </c>
      <c r="W104" s="34">
        <f t="shared" si="161"/>
        <v>3.6853598744850342E-2</v>
      </c>
      <c r="X104" s="34">
        <f t="shared" si="161"/>
        <v>2.7155283285679205E-2</v>
      </c>
      <c r="Y104" s="34">
        <f t="shared" si="161"/>
        <v>1.1637978551005372E-2</v>
      </c>
      <c r="Z104" s="34">
        <f t="shared" si="161"/>
        <v>0</v>
      </c>
      <c r="AA104" s="34">
        <f t="shared" si="161"/>
        <v>0</v>
      </c>
      <c r="AB104" s="34">
        <f t="shared" si="161"/>
        <v>0</v>
      </c>
      <c r="AC104" s="34">
        <f t="shared" si="161"/>
        <v>5.8189892755026859E-3</v>
      </c>
      <c r="AD104" s="34">
        <f t="shared" si="161"/>
        <v>0</v>
      </c>
      <c r="AE104" s="34">
        <f t="shared" si="161"/>
        <v>0</v>
      </c>
      <c r="AF104" s="34">
        <f t="shared" si="161"/>
        <v>5.8189892755026859E-3</v>
      </c>
      <c r="AG104" s="34">
        <f t="shared" si="161"/>
        <v>0</v>
      </c>
      <c r="AH104" s="34">
        <f t="shared" si="161"/>
        <v>2.1336294010176511E-2</v>
      </c>
      <c r="AI104" s="34">
        <f t="shared" si="161"/>
        <v>0</v>
      </c>
      <c r="AJ104" s="34">
        <f t="shared" si="161"/>
        <v>7.7586523673369148E-3</v>
      </c>
      <c r="AK104" s="34">
        <f t="shared" si="161"/>
        <v>0</v>
      </c>
      <c r="AL104" s="34">
        <f t="shared" si="161"/>
        <v>3.8793261836684564E-2</v>
      </c>
      <c r="AM104" s="34">
        <f t="shared" si="161"/>
        <v>0.21142327700993094</v>
      </c>
      <c r="AN104" s="34">
        <f t="shared" si="161"/>
        <v>3.2974272561181885E-2</v>
      </c>
      <c r="AO104" s="34">
        <f t="shared" si="161"/>
        <v>0</v>
      </c>
      <c r="AP104" s="34">
        <f t="shared" si="161"/>
        <v>0</v>
      </c>
      <c r="AQ104" s="34">
        <f t="shared" si="161"/>
        <v>0</v>
      </c>
      <c r="AR104" s="34">
        <f t="shared" si="161"/>
        <v>5.8189892755026859E-3</v>
      </c>
      <c r="AS104" s="34">
        <f t="shared" si="161"/>
        <v>3.8793261836684574E-3</v>
      </c>
      <c r="AT104" s="34">
        <f t="shared" si="161"/>
        <v>1.551730473467383E-2</v>
      </c>
      <c r="AU104" s="34">
        <f t="shared" si="161"/>
        <v>4.4194855256982413E-2</v>
      </c>
      <c r="AV104" s="34">
        <f t="shared" si="161"/>
        <v>2.3754734700628045E-2</v>
      </c>
      <c r="AW104" s="34">
        <f t="shared" si="161"/>
        <v>8.8389710513964836E-3</v>
      </c>
      <c r="AX104" s="34">
        <f t="shared" si="161"/>
        <v>1.0642027719888241E-2</v>
      </c>
      <c r="AY104" s="34">
        <f t="shared" si="161"/>
        <v>1.0122407035204025E-3</v>
      </c>
      <c r="AZ104" s="34">
        <f t="shared" si="161"/>
        <v>4.4872587557143195E-4</v>
      </c>
      <c r="BA104" s="34">
        <f t="shared" si="161"/>
        <v>4.1169736594305243E-4</v>
      </c>
      <c r="BB104" s="34">
        <f t="shared" si="161"/>
        <v>2.2884550569740531E-3</v>
      </c>
      <c r="BC104" s="34">
        <f t="shared" si="161"/>
        <v>5.8727048830868678E-3</v>
      </c>
      <c r="BD104" s="34">
        <f t="shared" si="161"/>
        <v>5.873566881819497E-3</v>
      </c>
      <c r="BE104" s="34">
        <f t="shared" si="161"/>
        <v>5.8654364717386203E-3</v>
      </c>
      <c r="BF104" s="34">
        <f t="shared" si="161"/>
        <v>5.8929320436769865E-3</v>
      </c>
      <c r="BG104" s="34">
        <f t="shared" si="161"/>
        <v>4.2735797673469709E-4</v>
      </c>
      <c r="BH104" s="34">
        <f t="shared" si="161"/>
        <v>6.4103696510204558E-4</v>
      </c>
      <c r="BI104" s="34">
        <f t="shared" si="161"/>
        <v>7.501686022737989E-3</v>
      </c>
      <c r="BJ104" s="34">
        <f t="shared" si="161"/>
        <v>2.1367898836734855E-4</v>
      </c>
      <c r="BK104" s="34">
        <f t="shared" si="161"/>
        <v>0</v>
      </c>
      <c r="BL104" s="34">
        <f t="shared" si="161"/>
        <v>4.2735797673469709E-4</v>
      </c>
      <c r="BM104" s="34">
        <f t="shared" si="161"/>
        <v>4.7009377440816687E-4</v>
      </c>
      <c r="BN104" s="34">
        <f t="shared" si="161"/>
        <v>2.3415350034319262E-3</v>
      </c>
      <c r="BO104" s="34">
        <f t="shared" ref="BO104:DZ104" si="162">SUM(BO105:BO107)</f>
        <v>6.7711169306254645E-3</v>
      </c>
      <c r="BP104" s="34">
        <f t="shared" si="162"/>
        <v>6.8984767769300469E-3</v>
      </c>
      <c r="BQ104" s="34">
        <f t="shared" si="162"/>
        <v>6.5376238790670615E-3</v>
      </c>
      <c r="BR104" s="34">
        <f t="shared" si="162"/>
        <v>6.1643573667972988E-3</v>
      </c>
      <c r="BS104" s="34">
        <f t="shared" si="162"/>
        <v>7.2068773359324336E-4</v>
      </c>
      <c r="BT104" s="34">
        <f t="shared" si="162"/>
        <v>2.2245151153597591E-2</v>
      </c>
      <c r="BU104" s="34">
        <f t="shared" si="162"/>
        <v>1.8474571162845645E-2</v>
      </c>
      <c r="BV104" s="34">
        <f t="shared" si="162"/>
        <v>2.8905662235069446E-4</v>
      </c>
      <c r="BW104" s="34">
        <f t="shared" si="162"/>
        <v>0.21159463453439642</v>
      </c>
      <c r="BX104" s="34">
        <f t="shared" si="162"/>
        <v>0.17928903372735422</v>
      </c>
      <c r="BY104" s="34">
        <f t="shared" si="162"/>
        <v>0</v>
      </c>
      <c r="BZ104" s="34">
        <f t="shared" si="162"/>
        <v>0</v>
      </c>
      <c r="CA104" s="34">
        <f t="shared" si="162"/>
        <v>4.1540520636274524E-2</v>
      </c>
      <c r="CB104" s="34">
        <f t="shared" si="162"/>
        <v>3.7543740956891843E-2</v>
      </c>
      <c r="CC104" s="34">
        <f t="shared" si="162"/>
        <v>3.7543740956891843E-2</v>
      </c>
      <c r="CD104" s="34">
        <f t="shared" si="162"/>
        <v>3.7580878351680398E-2</v>
      </c>
      <c r="CE104" s="34">
        <f t="shared" si="162"/>
        <v>1.9886906450402955E-3</v>
      </c>
      <c r="CF104" s="34">
        <f t="shared" si="162"/>
        <v>0</v>
      </c>
      <c r="CG104" s="34">
        <f t="shared" si="162"/>
        <v>0</v>
      </c>
      <c r="CH104" s="34">
        <f t="shared" si="162"/>
        <v>2.3442722119466053E-3</v>
      </c>
      <c r="CI104" s="34">
        <f t="shared" si="162"/>
        <v>3.4510009671823529E-2</v>
      </c>
      <c r="CJ104" s="34">
        <f t="shared" si="162"/>
        <v>2.8894189441148934E-2</v>
      </c>
      <c r="CK104" s="34">
        <f t="shared" si="162"/>
        <v>2.8894189441148934E-2</v>
      </c>
      <c r="CL104" s="34">
        <f t="shared" si="162"/>
        <v>3.6755800258072048E-2</v>
      </c>
      <c r="CM104" s="34">
        <f t="shared" si="162"/>
        <v>0</v>
      </c>
      <c r="CN104" s="34">
        <f t="shared" si="162"/>
        <v>0</v>
      </c>
      <c r="CO104" s="34">
        <f t="shared" si="162"/>
        <v>0</v>
      </c>
      <c r="CP104" s="34">
        <f t="shared" si="162"/>
        <v>1.670184686181402E-4</v>
      </c>
      <c r="CQ104" s="34">
        <f t="shared" si="162"/>
        <v>0</v>
      </c>
      <c r="CR104" s="34">
        <f t="shared" si="162"/>
        <v>0</v>
      </c>
      <c r="CS104" s="34">
        <f t="shared" si="162"/>
        <v>0</v>
      </c>
      <c r="CT104" s="34">
        <f t="shared" si="162"/>
        <v>0</v>
      </c>
      <c r="CU104" s="34">
        <f t="shared" si="162"/>
        <v>2.0259672984622949E-3</v>
      </c>
      <c r="CV104" s="34">
        <f t="shared" si="162"/>
        <v>3.9665748629842765E-3</v>
      </c>
      <c r="CW104" s="34">
        <f t="shared" si="162"/>
        <v>0</v>
      </c>
      <c r="CX104" s="34">
        <f t="shared" si="162"/>
        <v>0</v>
      </c>
      <c r="CY104" s="34">
        <f t="shared" si="162"/>
        <v>3.0904896133982044E-5</v>
      </c>
      <c r="CZ104" s="34">
        <f t="shared" si="162"/>
        <v>3.3775528605725335E-5</v>
      </c>
      <c r="DA104" s="34">
        <f t="shared" si="162"/>
        <v>3.0189220497035014E-5</v>
      </c>
      <c r="DB104" s="34">
        <f t="shared" si="162"/>
        <v>3.0005129025839246E-5</v>
      </c>
      <c r="DC104" s="34">
        <f t="shared" si="162"/>
        <v>0</v>
      </c>
      <c r="DD104" s="34">
        <f t="shared" si="162"/>
        <v>0</v>
      </c>
      <c r="DE104" s="34">
        <f t="shared" si="162"/>
        <v>0</v>
      </c>
      <c r="DF104" s="34">
        <f t="shared" si="162"/>
        <v>0</v>
      </c>
      <c r="DG104" s="34">
        <f t="shared" si="162"/>
        <v>0</v>
      </c>
      <c r="DH104" s="34">
        <f t="shared" si="162"/>
        <v>0</v>
      </c>
      <c r="DI104" s="34">
        <f t="shared" si="162"/>
        <v>0</v>
      </c>
      <c r="DJ104" s="34">
        <f t="shared" si="162"/>
        <v>1.0525589783527843E-6</v>
      </c>
      <c r="DK104" s="34">
        <f t="shared" si="162"/>
        <v>2.6313974458819598E-6</v>
      </c>
      <c r="DL104" s="34">
        <f t="shared" si="162"/>
        <v>2.6313974458819598E-6</v>
      </c>
      <c r="DM104" s="34">
        <f t="shared" si="162"/>
        <v>2.6313974458819598E-6</v>
      </c>
      <c r="DN104" s="34">
        <f t="shared" si="162"/>
        <v>2.6307421528423672E-6</v>
      </c>
      <c r="DO104" s="34">
        <f t="shared" si="162"/>
        <v>7.5765374001860177E-7</v>
      </c>
      <c r="DP104" s="34">
        <f t="shared" si="162"/>
        <v>2.2775788533898854E-2</v>
      </c>
      <c r="DQ104" s="34">
        <f t="shared" si="162"/>
        <v>1.4280639274467708E-2</v>
      </c>
      <c r="DR104" s="34">
        <f t="shared" si="162"/>
        <v>7.5667673015698979E-7</v>
      </c>
      <c r="DS104" s="34">
        <f t="shared" si="162"/>
        <v>4.759637050950128E-2</v>
      </c>
      <c r="DT104" s="34">
        <f t="shared" si="162"/>
        <v>1.1740702319511663E-3</v>
      </c>
      <c r="DU104" s="34">
        <f t="shared" si="162"/>
        <v>2.4367786996946502E-4</v>
      </c>
      <c r="DV104" s="34">
        <f t="shared" si="162"/>
        <v>1.9643399198260056E-3</v>
      </c>
      <c r="DW104" s="34">
        <f t="shared" si="162"/>
        <v>5.1343759067932755E-4</v>
      </c>
      <c r="DX104" s="34">
        <f t="shared" si="162"/>
        <v>3.5323466038885066E-4</v>
      </c>
      <c r="DY104" s="34">
        <f t="shared" si="162"/>
        <v>4.5594706599692619E-3</v>
      </c>
      <c r="DZ104" s="34">
        <f t="shared" si="162"/>
        <v>3.5462327410705791E-2</v>
      </c>
      <c r="EA104" s="34">
        <f t="shared" ref="EA104:FC104" si="163">SUM(EA105:EA107)</f>
        <v>2.2164927069605643E-3</v>
      </c>
      <c r="EB104" s="34">
        <f t="shared" si="163"/>
        <v>1.7390428918502543E-4</v>
      </c>
      <c r="EC104" s="34">
        <f t="shared" si="163"/>
        <v>4.8503136016880691E-4</v>
      </c>
      <c r="ED104" s="34">
        <f t="shared" si="163"/>
        <v>6.6615456680774339E-4</v>
      </c>
      <c r="EE104" s="34">
        <f t="shared" si="163"/>
        <v>2.7830458794090765E-4</v>
      </c>
      <c r="EF104" s="34">
        <f t="shared" si="163"/>
        <v>1.5926354629850351E-4</v>
      </c>
      <c r="EG104" s="34">
        <f t="shared" si="163"/>
        <v>7.0475446722441569E-5</v>
      </c>
      <c r="EH104" s="34">
        <f t="shared" si="163"/>
        <v>4.9248967000983412E-2</v>
      </c>
      <c r="EI104" s="34">
        <f t="shared" si="163"/>
        <v>0.18262980007436819</v>
      </c>
      <c r="EJ104" s="34">
        <f t="shared" si="163"/>
        <v>1.1359237780779725E-3</v>
      </c>
      <c r="EK104" s="34">
        <f t="shared" si="163"/>
        <v>1.0408914057797964E-3</v>
      </c>
      <c r="EL104" s="34">
        <f t="shared" si="163"/>
        <v>1.6069202587657924E-4</v>
      </c>
      <c r="EM104" s="34">
        <f t="shared" si="163"/>
        <v>4.3374453325076201E-3</v>
      </c>
      <c r="EN104" s="34">
        <f t="shared" si="163"/>
        <v>6.0566449691420478E-3</v>
      </c>
      <c r="EO104" s="34">
        <f t="shared" si="163"/>
        <v>5.4365029236192255E-3</v>
      </c>
      <c r="EP104" s="34">
        <f t="shared" si="163"/>
        <v>1.2306587971477603E-3</v>
      </c>
      <c r="EQ104" s="34">
        <f t="shared" si="163"/>
        <v>1.0772713171606513E-3</v>
      </c>
      <c r="ER104" s="34">
        <f t="shared" si="163"/>
        <v>3.8965571551990053E-4</v>
      </c>
      <c r="ES104" s="34">
        <f t="shared" si="163"/>
        <v>6.3352414632444757E-4</v>
      </c>
      <c r="ET104" s="34">
        <f t="shared" si="163"/>
        <v>2.7565313477611279E-4</v>
      </c>
      <c r="EU104" s="34">
        <f t="shared" si="163"/>
        <v>2.0991842680530533E-3</v>
      </c>
      <c r="EV104" s="34">
        <f t="shared" si="163"/>
        <v>5.9235685087275609E-4</v>
      </c>
      <c r="EW104" s="34">
        <f t="shared" si="163"/>
        <v>2.0007564916146806E-3</v>
      </c>
      <c r="EX104" s="34">
        <f t="shared" si="163"/>
        <v>1.1805011701024397E-4</v>
      </c>
      <c r="EY104" s="34">
        <f t="shared" si="163"/>
        <v>1.3095847884251938E-3</v>
      </c>
      <c r="EZ104" s="34">
        <f t="shared" si="163"/>
        <v>1.2260202640112341E-3</v>
      </c>
      <c r="FA104" s="34">
        <f t="shared" si="163"/>
        <v>3.8871719118967834E-3</v>
      </c>
      <c r="FB104" s="34">
        <f t="shared" si="163"/>
        <v>3.6153008217359784E-3</v>
      </c>
      <c r="FC104" s="34">
        <f t="shared" si="163"/>
        <v>8.7710285180410679E-4</v>
      </c>
      <c r="FD104" s="34">
        <f t="shared" ref="FD104:FP104" si="164">SUM(FD105:FD107)</f>
        <v>1.8815971001180302E-3</v>
      </c>
      <c r="FE104" s="34">
        <f t="shared" si="164"/>
        <v>1.1505599206233907E-3</v>
      </c>
      <c r="FF104" s="34">
        <f t="shared" si="164"/>
        <v>3.6526656466637019E-4</v>
      </c>
      <c r="FG104" s="34">
        <f t="shared" si="164"/>
        <v>1.1042517478492954E-3</v>
      </c>
      <c r="FH104" s="34">
        <f t="shared" si="164"/>
        <v>1.6957283513838867E-3</v>
      </c>
      <c r="FI104" s="34">
        <f t="shared" si="164"/>
        <v>7.9588129637639296E-4</v>
      </c>
      <c r="FJ104" s="34">
        <f t="shared" si="164"/>
        <v>3.1406804291276549E-4</v>
      </c>
      <c r="FK104" s="34">
        <f t="shared" si="164"/>
        <v>1.0229479355533407E-3</v>
      </c>
      <c r="FL104" s="34">
        <f t="shared" si="164"/>
        <v>9.5538633855766142E-4</v>
      </c>
      <c r="FM104" s="34">
        <f t="shared" si="164"/>
        <v>3.1608195340387469E-4</v>
      </c>
      <c r="FN104" s="34">
        <f t="shared" si="164"/>
        <v>2.7861646596711963E-4</v>
      </c>
      <c r="FO104" s="34">
        <f t="shared" si="164"/>
        <v>2.7288087345569306E-3</v>
      </c>
      <c r="FP104" s="34">
        <f t="shared" si="164"/>
        <v>2.2770539306179199E-4</v>
      </c>
      <c r="FQ104" s="34">
        <f t="shared" ref="FQ104:FS104" si="165">SUM(FQ105:FQ107)</f>
        <v>5.8799043619395122E-4</v>
      </c>
      <c r="FR104" s="34">
        <f t="shared" si="165"/>
        <v>1.2508159480030908E-4</v>
      </c>
      <c r="FS104" s="34">
        <f t="shared" si="165"/>
        <v>5.9898125443698152E-4</v>
      </c>
      <c r="FT104" s="34">
        <f t="shared" ref="FT104:FU104" si="166">SUM(FT105:FT107)</f>
        <v>2.7418352808282614E-3</v>
      </c>
      <c r="FU104" s="34">
        <f t="shared" si="166"/>
        <v>1.6051697183180625E-4</v>
      </c>
      <c r="FV104" s="34">
        <f t="shared" ref="FV104" si="167">SUM(FV105:FV107)</f>
        <v>1.2508159480030911E-4</v>
      </c>
    </row>
    <row r="105" spans="1:178" ht="15" x14ac:dyDescent="0.25">
      <c r="A105" s="49" t="s">
        <v>24</v>
      </c>
      <c r="B105" s="47">
        <f>((SUMPRODUCT(--(B$9=Quarterly_kt!$B$9:FC$9),Quarterly_kt!$B105:FC105)/Fuel_Properties!$D$51))/158.987295</f>
        <v>0</v>
      </c>
      <c r="C105" s="47">
        <f>((SUMPRODUCT(--(C$9=Quarterly_kt!$B$9:FC$9),Quarterly_kt!$B105:FC105)/Fuel_Properties!$D$51))/158.987295</f>
        <v>0</v>
      </c>
      <c r="D105" s="47">
        <f>((SUMPRODUCT(--(D$9=Quarterly_kt!$B$9:FC$9),Quarterly_kt!$B105:FC105)/Fuel_Properties!$D$51))/158.987295</f>
        <v>0</v>
      </c>
      <c r="E105" s="47">
        <f>((SUMPRODUCT(--(E$9=Quarterly_kt!$B$9:FC$9),Quarterly_kt!$B105:FC105)/Fuel_Properties!$D$51))/158.987295</f>
        <v>0</v>
      </c>
      <c r="F105" s="47">
        <f>((SUMPRODUCT(--(F$9=Quarterly_kt!$B$9:FC$9),Quarterly_kt!$B105:FC105)/Fuel_Properties!$D$51))/158.987295</f>
        <v>0</v>
      </c>
      <c r="G105" s="47">
        <f>((SUMPRODUCT(--(G$9=Quarterly_kt!$B$9:FC$9),Quarterly_kt!$B105:FC105)/Fuel_Properties!$D$51))/158.987295</f>
        <v>0</v>
      </c>
      <c r="H105" s="47">
        <f>((SUMPRODUCT(--(H$9=Quarterly_kt!$B$9:FC$9),Quarterly_kt!$B105:FC105)/Fuel_Properties!$D$51))/158.987295</f>
        <v>0</v>
      </c>
      <c r="I105" s="47">
        <f>((SUMPRODUCT(--(I$9=Quarterly_kt!$B$9:FC$9),Quarterly_kt!$B105:FC105)/Fuel_Properties!$D$51))/158.987295</f>
        <v>0</v>
      </c>
      <c r="J105" s="47">
        <f>((SUMPRODUCT(--(J$9=Quarterly_kt!$B$9:FC$9),Quarterly_kt!$B105:FC105)/Fuel_Properties!$D$51))/158.987295</f>
        <v>0</v>
      </c>
      <c r="K105" s="47">
        <f>((SUMPRODUCT(--(K$9=Quarterly_kt!$B$9:FC$9),Quarterly_kt!$B105:FC105)/Fuel_Properties!$D$51))/158.987295</f>
        <v>0</v>
      </c>
      <c r="L105" s="47">
        <f>((SUMPRODUCT(--(L$9=Quarterly_kt!$B$9:FC$9),Quarterly_kt!$B105:FC105)/Fuel_Properties!$D$51))/158.987295</f>
        <v>0</v>
      </c>
      <c r="M105" s="47">
        <f>((SUMPRODUCT(--(M$9=Quarterly_kt!$B$9:FC$9),Quarterly_kt!$B105:FC105)/Fuel_Properties!$D$51))/158.987295</f>
        <v>0</v>
      </c>
      <c r="N105" s="47">
        <f>((SUMPRODUCT(--(N$9=Quarterly_kt!$B$9:FC$9),Quarterly_kt!$B105:FC105)/Fuel_Properties!$D$51))/158.987295</f>
        <v>0</v>
      </c>
      <c r="O105" s="47">
        <f>((SUMPRODUCT(--(O$9=Quarterly_kt!$B$9:FC$9),Quarterly_kt!$B105:FC105)/Fuel_Properties!$D$51))/158.987295</f>
        <v>0</v>
      </c>
      <c r="P105" s="47">
        <f>((SUMPRODUCT(--(P$9=Quarterly_kt!$B$9:FC$9),Quarterly_kt!$B105:FC105)/Fuel_Properties!$D$51))/158.987295</f>
        <v>0</v>
      </c>
      <c r="Q105" s="47">
        <f>((SUMPRODUCT(--(Q$9=Quarterly_kt!$B$9:FC$9),Quarterly_kt!$B105:FC105)/Fuel_Properties!$D$51))/158.987295</f>
        <v>0</v>
      </c>
      <c r="R105" s="47">
        <f>((SUMPRODUCT(--(R$9=Quarterly_kt!$B$9:FC$9),Quarterly_kt!$B105:FC105)/Fuel_Properties!$D$51))/158.987295</f>
        <v>0</v>
      </c>
      <c r="S105" s="47">
        <f>((SUMPRODUCT(--(S$9=Quarterly_kt!$B$9:FC$9),Quarterly_kt!$B105:FC105)/Fuel_Properties!$D$51))/158.987295</f>
        <v>0</v>
      </c>
      <c r="T105" s="47">
        <f>((SUMPRODUCT(--(T$9=Quarterly_kt!$B$9:FC$9),Quarterly_kt!$B105:FC105)/Fuel_Properties!$D$51))/158.987295</f>
        <v>0</v>
      </c>
      <c r="U105" s="47">
        <f>((SUMPRODUCT(--(U$9=Quarterly_kt!$B$9:FC$9),Quarterly_kt!$B105:FC105)/Fuel_Properties!$D$51))/158.987295</f>
        <v>0</v>
      </c>
      <c r="V105" s="47">
        <f>((SUMPRODUCT(--(V$9=Quarterly_kt!$B$9:FC$9),Quarterly_kt!$B105:FC105)/Fuel_Properties!$D$51))/158.987295</f>
        <v>0</v>
      </c>
      <c r="W105" s="47">
        <f>((SUMPRODUCT(--(W$9=Quarterly_kt!$B$9:FC$9),Quarterly_kt!$B105:FC105)/Fuel_Properties!$D$51))/158.987295</f>
        <v>0</v>
      </c>
      <c r="X105" s="47">
        <f>((SUMPRODUCT(--(X$9=Quarterly_kt!$B$9:FC$9),Quarterly_kt!$B105:FC105)/Fuel_Properties!$D$51))/158.987295</f>
        <v>0</v>
      </c>
      <c r="Y105" s="47">
        <f>((SUMPRODUCT(--(Y$9=Quarterly_kt!$B$9:FC$9),Quarterly_kt!$B105:FC105)/Fuel_Properties!$D$51))/158.987295</f>
        <v>0</v>
      </c>
      <c r="Z105" s="47">
        <f>((SUMPRODUCT(--(Z$9=Quarterly_kt!$B$9:FC$9),Quarterly_kt!$B105:FC105)/Fuel_Properties!$D$51))/158.987295</f>
        <v>0</v>
      </c>
      <c r="AA105" s="47">
        <f>((SUMPRODUCT(--(AA$9=Quarterly_kt!$B$9:FC$9),Quarterly_kt!$B105:FC105)/Fuel_Properties!$D$51))/158.987295</f>
        <v>0</v>
      </c>
      <c r="AB105" s="47">
        <f>((SUMPRODUCT(--(AB$9=Quarterly_kt!$B$9:FC$9),Quarterly_kt!$B105:FC105)/Fuel_Properties!$D$51))/158.987295</f>
        <v>0</v>
      </c>
      <c r="AC105" s="47">
        <f>((SUMPRODUCT(--(AC$9=Quarterly_kt!$B$9:FC$9),Quarterly_kt!$B105:FC105)/Fuel_Properties!$D$51))/158.987295</f>
        <v>0</v>
      </c>
      <c r="AD105" s="47">
        <f>((SUMPRODUCT(--(AD$9=Quarterly_kt!$B$9:FC$9),Quarterly_kt!$B105:FC105)/Fuel_Properties!$D$51))/158.987295</f>
        <v>0</v>
      </c>
      <c r="AE105" s="47">
        <f>((SUMPRODUCT(--(AE$9=Quarterly_kt!$B$9:FC$9),Quarterly_kt!$B105:FC105)/Fuel_Properties!$D$51))/158.987295</f>
        <v>0</v>
      </c>
      <c r="AF105" s="47">
        <f>((SUMPRODUCT(--(AF$9=Quarterly_kt!$B$9:FC$9),Quarterly_kt!$B105:FC105)/Fuel_Properties!$D$51))/158.987295</f>
        <v>0</v>
      </c>
      <c r="AG105" s="47">
        <f>((SUMPRODUCT(--(AG$9=Quarterly_kt!$B$9:FC$9),Quarterly_kt!$B105:FC105)/Fuel_Properties!$D$51))/158.987295</f>
        <v>0</v>
      </c>
      <c r="AH105" s="47">
        <f>((SUMPRODUCT(--(AH$9=Quarterly_kt!$B$9:FC$9),Quarterly_kt!$B105:FC105)/Fuel_Properties!$D$51))/158.987295</f>
        <v>0</v>
      </c>
      <c r="AI105" s="47">
        <f>((SUMPRODUCT(--(AI$9=Quarterly_kt!$B$9:FC$9),Quarterly_kt!$B105:FC105)/Fuel_Properties!$D$51))/158.987295</f>
        <v>0</v>
      </c>
      <c r="AJ105" s="47">
        <f>((SUMPRODUCT(--(AJ$9=Quarterly_kt!$B$9:FC$9),Quarterly_kt!$B105:FC105)/Fuel_Properties!$D$51))/158.987295</f>
        <v>0</v>
      </c>
      <c r="AK105" s="47">
        <f>((SUMPRODUCT(--(AK$9=Quarterly_kt!$B$9:FC$9),Quarterly_kt!$B105:FC105)/Fuel_Properties!$D$51))/158.987295</f>
        <v>0</v>
      </c>
      <c r="AL105" s="47">
        <f>((SUMPRODUCT(--(AL$9=Quarterly_kt!$B$9:FC$9),Quarterly_kt!$B105:FC105)/Fuel_Properties!$D$51))/158.987295</f>
        <v>0</v>
      </c>
      <c r="AM105" s="47">
        <f>((SUMPRODUCT(--(AM$9=Quarterly_kt!$B$9:FC$9),Quarterly_kt!$B105:FC105)/Fuel_Properties!$D$51))/158.987295</f>
        <v>0</v>
      </c>
      <c r="AN105" s="47">
        <f>((SUMPRODUCT(--(AN$9=Quarterly_kt!$B$9:FC$9),Quarterly_kt!$B105:FC105)/Fuel_Properties!$D$51))/158.987295</f>
        <v>0</v>
      </c>
      <c r="AO105" s="47">
        <f>((SUMPRODUCT(--(AO$9=Quarterly_kt!$B$9:FC$9),Quarterly_kt!$B105:FC105)/Fuel_Properties!$D$51))/158.987295</f>
        <v>0</v>
      </c>
      <c r="AP105" s="47">
        <f>((SUMPRODUCT(--(AP$9=Quarterly_kt!$B$9:FC$9),Quarterly_kt!$B105:FC105)/Fuel_Properties!$D$51))/158.987295</f>
        <v>0</v>
      </c>
      <c r="AQ105" s="47">
        <f>((SUMPRODUCT(--(AQ$9=Quarterly_kt!$B$9:FC$9),Quarterly_kt!$B105:FC105)/Fuel_Properties!$D$51))/158.987295</f>
        <v>0</v>
      </c>
      <c r="AR105" s="47">
        <f>((SUMPRODUCT(--(AR$9=Quarterly_kt!$B$9:FC$9),Quarterly_kt!$B105:FC105)/Fuel_Properties!$D$51))/158.987295</f>
        <v>0</v>
      </c>
      <c r="AS105" s="47">
        <f>((SUMPRODUCT(--(AS$9=Quarterly_kt!$B$9:FC$9),Quarterly_kt!$B105:FC105)/Fuel_Properties!$D$51))/158.987295</f>
        <v>0</v>
      </c>
      <c r="AT105" s="47">
        <f>((SUMPRODUCT(--(AT$9=Quarterly_kt!$B$9:FC$9),Quarterly_kt!$B105:FC105)/Fuel_Properties!$D$51))/158.987295</f>
        <v>0</v>
      </c>
      <c r="AU105" s="47">
        <f>((SUMPRODUCT(--(AU$9=Quarterly_kt!$B$9:FC$9),Quarterly_kt!$B105:FC105)/Fuel_Properties!$D$51))/158.987295</f>
        <v>0</v>
      </c>
      <c r="AV105" s="47">
        <f>((SUMPRODUCT(--(AV$9=Quarterly_kt!$B$9:FC$9),Quarterly_kt!$B105:FC105)/Fuel_Properties!$D$51))/158.987295</f>
        <v>0</v>
      </c>
      <c r="AW105" s="47">
        <f>((SUMPRODUCT(--(AW$9=Quarterly_kt!$B$9:FC$9),Quarterly_kt!$B105:FC105)/Fuel_Properties!$D$51))/158.987295</f>
        <v>0</v>
      </c>
      <c r="AX105" s="47">
        <f>((SUMPRODUCT(--(AX$9=Quarterly_kt!$B$9:FC$9),Quarterly_kt!$B105:FC105)/Fuel_Properties!$D$51))/158.987295</f>
        <v>0</v>
      </c>
      <c r="AY105" s="47">
        <f>((SUMPRODUCT(--(AY$9=Quarterly_kt!$B$9:FC$9),Quarterly_kt!$B105:FC105)/Fuel_Properties!$D$51))/158.987295</f>
        <v>0</v>
      </c>
      <c r="AZ105" s="47">
        <f>((SUMPRODUCT(--(AZ$9=Quarterly_kt!$B$9:FC$9),Quarterly_kt!$B105:FC105)/Fuel_Properties!$D$51))/158.987295</f>
        <v>0</v>
      </c>
      <c r="BA105" s="47">
        <f>((SUMPRODUCT(--(BA$9=Quarterly_kt!$B$9:FC$9),Quarterly_kt!$B105:FC105)/Fuel_Properties!$D$51))/158.987295</f>
        <v>0</v>
      </c>
      <c r="BB105" s="47">
        <f>((SUMPRODUCT(--(BB$9=Quarterly_kt!$B$9:FC$9),Quarterly_kt!$B105:FC105)/Fuel_Properties!$D$51))/158.987295</f>
        <v>0</v>
      </c>
      <c r="BC105" s="47">
        <f>((SUMPRODUCT(--(BC$9=Quarterly_kt!$B$9:FC$9),Quarterly_kt!$B105:FC105)/Fuel_Properties!$D$51))/158.987295</f>
        <v>0</v>
      </c>
      <c r="BD105" s="47">
        <f>((SUMPRODUCT(--(BD$9=Quarterly_kt!$B$9:FC$9),Quarterly_kt!$B105:FC105)/Fuel_Properties!$D$51))/158.987295</f>
        <v>0</v>
      </c>
      <c r="BE105" s="47">
        <f>((SUMPRODUCT(--(BE$9=Quarterly_kt!$B$9:FC$9),Quarterly_kt!$B105:FC105)/Fuel_Properties!$D$51))/158.987295</f>
        <v>0</v>
      </c>
      <c r="BF105" s="47">
        <f>((SUMPRODUCT(--(BF$9=Quarterly_kt!$B$9:FC$9),Quarterly_kt!$B105:FC105)/Fuel_Properties!$D$51))/158.987295</f>
        <v>0</v>
      </c>
      <c r="BG105" s="47">
        <f>((SUMPRODUCT(--(BG$9=Quarterly_kt!$B$9:FC$9),Quarterly_kt!$B105:FC105)/Fuel_Properties!$D$51))/158.987295</f>
        <v>0</v>
      </c>
      <c r="BH105" s="47">
        <f>((SUMPRODUCT(--(BH$9=Quarterly_kt!$B$9:FC$9),Quarterly_kt!$B105:FC105)/Fuel_Properties!$D$51))/158.987295</f>
        <v>0</v>
      </c>
      <c r="BI105" s="47">
        <f>((SUMPRODUCT(--(BI$9=Quarterly_kt!$B$9:FC$9),Quarterly_kt!$B105:FC105)/Fuel_Properties!$D$51))/158.987295</f>
        <v>0</v>
      </c>
      <c r="BJ105" s="47">
        <f>((SUMPRODUCT(--(BJ$9=Quarterly_kt!$B$9:FC$9),Quarterly_kt!$B105:FC105)/Fuel_Properties!$D$51))/158.987295</f>
        <v>0</v>
      </c>
      <c r="BK105" s="47">
        <f>((SUMPRODUCT(--(BK$9=Quarterly_kt!$B$9:FC$9),Quarterly_kt!$B105:FC105)/Fuel_Properties!$D$51))/158.987295</f>
        <v>0</v>
      </c>
      <c r="BL105" s="47">
        <f>((SUMPRODUCT(--(BL$9=Quarterly_kt!$B$9:FC$9),Quarterly_kt!$B105:FC105)/Fuel_Properties!$D$51))/158.987295</f>
        <v>0</v>
      </c>
      <c r="BM105" s="47">
        <f>((SUMPRODUCT(--(BM$9=Quarterly_kt!$B$9:FC$9),Quarterly_kt!$B105:FC105)/Fuel_Properties!$D$51))/158.987295</f>
        <v>0</v>
      </c>
      <c r="BN105" s="47">
        <f>((SUMPRODUCT(--(BN$9=Quarterly_kt!$B$9:FC$9),Quarterly_kt!$B105:FC105)/Fuel_Properties!$D$51))/158.987295</f>
        <v>0</v>
      </c>
      <c r="BO105" s="47">
        <f>((SUMPRODUCT(--(BO$9=Quarterly_kt!$B$9:FC$9),Quarterly_kt!$B105:FC105)/Fuel_Properties!$D$51))/158.987295</f>
        <v>0</v>
      </c>
      <c r="BP105" s="47">
        <f>((SUMPRODUCT(--(BP$9=Quarterly_kt!$B$9:FC$9),Quarterly_kt!$B105:FC105)/Fuel_Properties!$D$51))/158.987295</f>
        <v>0</v>
      </c>
      <c r="BQ105" s="47">
        <f>((SUMPRODUCT(--(BQ$9=Quarterly_kt!$B$9:FC$9),Quarterly_kt!$B105:FC105)/Fuel_Properties!$D$51))/158.987295</f>
        <v>0</v>
      </c>
      <c r="BR105" s="47">
        <f>((SUMPRODUCT(--(BR$9=Quarterly_kt!$B$9:FC$9),Quarterly_kt!$B105:FC105)/Fuel_Properties!$D$51))/158.987295</f>
        <v>0</v>
      </c>
      <c r="BS105" s="47">
        <f>((SUMPRODUCT(--(BS$9=Quarterly_kt!$B$9:FC$9),Quarterly_kt!$B105:FC105)/Fuel_Properties!$D$51))/158.987295</f>
        <v>0</v>
      </c>
      <c r="BT105" s="47">
        <f>((SUMPRODUCT(--(BT$9=Quarterly_kt!$B$9:FC$9),Quarterly_kt!$B105:FC105)/Fuel_Properties!$D$51))/158.987295</f>
        <v>0</v>
      </c>
      <c r="BU105" s="47">
        <f>((SUMPRODUCT(--(BU$9=Quarterly_kt!$B$9:FC$9),Quarterly_kt!$B105:FC105)/Fuel_Properties!$D$51))/158.987295</f>
        <v>0</v>
      </c>
      <c r="BV105" s="47">
        <f>((SUMPRODUCT(--(BV$9=Quarterly_kt!$B$9:FC$9),Quarterly_kt!$B105:FC105)/Fuel_Properties!$D$51))/158.987295</f>
        <v>0</v>
      </c>
      <c r="BW105" s="47">
        <f>((SUMPRODUCT(--(BW$9=Quarterly_kt!$B$9:FC$9),Quarterly_kt!$B105:FC105)/Fuel_Properties!$D$51))/158.987295</f>
        <v>0</v>
      </c>
      <c r="BX105" s="47">
        <f>((SUMPRODUCT(--(BX$9=Quarterly_kt!$B$9:FC$9),Quarterly_kt!$B105:FC105)/Fuel_Properties!$D$51))/158.987295</f>
        <v>0</v>
      </c>
      <c r="BY105" s="47">
        <f>((SUMPRODUCT(--(BY$9=Quarterly_kt!$B$9:FC$9),Quarterly_kt!$B105:FC105)/Fuel_Properties!$D$51))/158.987295</f>
        <v>0</v>
      </c>
      <c r="BZ105" s="47">
        <f>((SUMPRODUCT(--(BZ$9=Quarterly_kt!$B$9:FC$9),Quarterly_kt!$B105:FC105)/Fuel_Properties!$D$51))/158.987295</f>
        <v>0</v>
      </c>
      <c r="CA105" s="47">
        <f>((SUMPRODUCT(--(CA$9=Quarterly_kt!$B$9:FC$9),Quarterly_kt!$B105:FC105)/Fuel_Properties!$D$51))/158.987295</f>
        <v>0</v>
      </c>
      <c r="CB105" s="47">
        <f>((SUMPRODUCT(--(CB$9=Quarterly_kt!$B$9:FC$9),Quarterly_kt!$B105:FC105)/Fuel_Properties!$D$51))/158.987295</f>
        <v>0</v>
      </c>
      <c r="CC105" s="47">
        <f>((SUMPRODUCT(--(CC$9=Quarterly_kt!$B$9:FC$9),Quarterly_kt!$B105:FC105)/Fuel_Properties!$D$51))/158.987295</f>
        <v>0</v>
      </c>
      <c r="CD105" s="47">
        <f>((SUMPRODUCT(--(CD$9=Quarterly_kt!$B$9:FC$9),Quarterly_kt!$B105:FC105)/Fuel_Properties!$D$51))/158.987295</f>
        <v>0</v>
      </c>
      <c r="CE105" s="47">
        <f>((SUMPRODUCT(--(CE$9=Quarterly_kt!$B$9:FC$9),Quarterly_kt!$B105:FC105)/Fuel_Properties!$D$51))/158.987295</f>
        <v>0</v>
      </c>
      <c r="CF105" s="47">
        <f>((SUMPRODUCT(--(CF$9=Quarterly_kt!$B$9:FC$9),Quarterly_kt!$B105:FC105)/Fuel_Properties!$D$51))/158.987295</f>
        <v>0</v>
      </c>
      <c r="CG105" s="47">
        <f>((SUMPRODUCT(--(CG$9=Quarterly_kt!$B$9:FC$9),Quarterly_kt!$B105:FC105)/Fuel_Properties!$D$51))/158.987295</f>
        <v>0</v>
      </c>
      <c r="CH105" s="47">
        <f>((SUMPRODUCT(--(CH$9=Quarterly_kt!$B$9:FC$9),Quarterly_kt!$B105:FC105)/Fuel_Properties!$D$51))/158.987295</f>
        <v>0</v>
      </c>
      <c r="CI105" s="47">
        <f>((SUMPRODUCT(--(CI$9=Quarterly_kt!$B$9:FC$9),Quarterly_kt!$B105:FC105)/Fuel_Properties!$D$51))/158.987295</f>
        <v>0</v>
      </c>
      <c r="CJ105" s="47">
        <f>((SUMPRODUCT(--(CJ$9=Quarterly_kt!$B$9:FC$9),Quarterly_kt!$B105:FC105)/Fuel_Properties!$D$51))/158.987295</f>
        <v>0</v>
      </c>
      <c r="CK105" s="47">
        <f>((SUMPRODUCT(--(CK$9=Quarterly_kt!$B$9:FC$9),Quarterly_kt!$B105:FC105)/Fuel_Properties!$D$51))/158.987295</f>
        <v>0</v>
      </c>
      <c r="CL105" s="47">
        <f>((SUMPRODUCT(--(CL$9=Quarterly_kt!$B$9:FC$9),Quarterly_kt!$B105:FC105)/Fuel_Properties!$D$51))/158.987295</f>
        <v>0</v>
      </c>
      <c r="CM105" s="47">
        <f>((SUMPRODUCT(--(CM$9=Quarterly_kt!$B$9:FC$9),Quarterly_kt!$B105:FC105)/Fuel_Properties!$D$51))/158.987295</f>
        <v>0</v>
      </c>
      <c r="CN105" s="47">
        <f>((SUMPRODUCT(--(CN$9=Quarterly_kt!$B$9:FC$9),Quarterly_kt!$B105:FC105)/Fuel_Properties!$D$51))/158.987295</f>
        <v>0</v>
      </c>
      <c r="CO105" s="47">
        <f>((SUMPRODUCT(--(CO$9=Quarterly_kt!$B$9:FC$9),Quarterly_kt!$B105:FC105)/Fuel_Properties!$D$51))/158.987295</f>
        <v>0</v>
      </c>
      <c r="CP105" s="47">
        <f>((SUMPRODUCT(--(CP$9=Quarterly_kt!$B$9:FC$9),Quarterly_kt!$B105:FC105)/Fuel_Properties!$D$51))/158.987295</f>
        <v>0</v>
      </c>
      <c r="CQ105" s="47">
        <f>((SUMPRODUCT(--(CQ$9=Quarterly_kt!$B$9:FC$9),Quarterly_kt!$B105:FC105)/Fuel_Properties!$D$51))/158.987295</f>
        <v>0</v>
      </c>
      <c r="CR105" s="47">
        <f>((SUMPRODUCT(--(CR$9=Quarterly_kt!$B$9:FC$9),Quarterly_kt!$B105:FC105)/Fuel_Properties!$D$51))/158.987295</f>
        <v>0</v>
      </c>
      <c r="CS105" s="47">
        <f>((SUMPRODUCT(--(CS$9=Quarterly_kt!$B$9:FC$9),Quarterly_kt!$B105:FC105)/Fuel_Properties!$D$51))/158.987295</f>
        <v>0</v>
      </c>
      <c r="CT105" s="47">
        <f>((SUMPRODUCT(--(CT$9=Quarterly_kt!$B$9:FC$9),Quarterly_kt!$B105:FC105)/Fuel_Properties!$D$51))/158.987295</f>
        <v>0</v>
      </c>
      <c r="CU105" s="47">
        <f>((SUMPRODUCT(--(CU$9=Quarterly_kt!$B$9:FC$9),Quarterly_kt!$B105:FC105)/Fuel_Properties!$D$51))/158.987295</f>
        <v>0</v>
      </c>
      <c r="CV105" s="47">
        <f>((SUMPRODUCT(--(CV$9=Quarterly_kt!$B$9:FC$9),Quarterly_kt!$B105:FC105)/Fuel_Properties!$D$51))/158.987295</f>
        <v>0</v>
      </c>
      <c r="CW105" s="47">
        <f>((SUMPRODUCT(--(CW$9=Quarterly_kt!$B$9:FC$9),Quarterly_kt!$B105:FC105)/Fuel_Properties!$D$51))/158.987295</f>
        <v>0</v>
      </c>
      <c r="CX105" s="47">
        <f>((SUMPRODUCT(--(CX$9=Quarterly_kt!$B$9:FC$9),Quarterly_kt!$B105:FC105)/Fuel_Properties!$D$51))/158.987295</f>
        <v>0</v>
      </c>
      <c r="CY105" s="47">
        <f>((SUMPRODUCT(--(CY$9=Quarterly_kt!$B$9:FC$9),Quarterly_kt!$B105:FC105)/Fuel_Properties!$D$51))/158.987295</f>
        <v>0</v>
      </c>
      <c r="CZ105" s="47">
        <f>((SUMPRODUCT(--(CZ$9=Quarterly_kt!$B$9:FC$9),Quarterly_kt!$B105:FC105)/Fuel_Properties!$D$51))/158.987295</f>
        <v>0</v>
      </c>
      <c r="DA105" s="47">
        <f>((SUMPRODUCT(--(DA$9=Quarterly_kt!$B$9:FC$9),Quarterly_kt!$B105:FC105)/Fuel_Properties!$D$51))/158.987295</f>
        <v>0</v>
      </c>
      <c r="DB105" s="47">
        <f>((SUMPRODUCT(--(DB$9=Quarterly_kt!$B$9:FC$9),Quarterly_kt!$B105:FC105)/Fuel_Properties!$D$51))/158.987295</f>
        <v>0</v>
      </c>
      <c r="DC105" s="47">
        <f>((SUMPRODUCT(--(DC$9=Quarterly_kt!$B$9:FC$9),Quarterly_kt!$B105:FC105)/Fuel_Properties!$D$51))/158.987295</f>
        <v>0</v>
      </c>
      <c r="DD105" s="47">
        <f>((SUMPRODUCT(--(DD$9=Quarterly_kt!$B$9:FC$9),Quarterly_kt!$B105:FC105)/Fuel_Properties!$D$51))/158.987295</f>
        <v>0</v>
      </c>
      <c r="DE105" s="47">
        <f>((SUMPRODUCT(--(DE$9=Quarterly_kt!$B$9:FC$9),Quarterly_kt!$B105:FC105)/Fuel_Properties!$D$51))/158.987295</f>
        <v>0</v>
      </c>
      <c r="DF105" s="47">
        <f>((SUMPRODUCT(--(DF$9=Quarterly_kt!$B$9:FC$9),Quarterly_kt!$B105:FC105)/Fuel_Properties!$D$51))/158.987295</f>
        <v>0</v>
      </c>
      <c r="DG105" s="47">
        <f>((SUMPRODUCT(--(DG$9=Quarterly_kt!$B$9:FC$9),Quarterly_kt!$B105:FC105)/Fuel_Properties!$D$51))/158.987295</f>
        <v>0</v>
      </c>
      <c r="DH105" s="47">
        <f>((SUMPRODUCT(--(DH$9=Quarterly_kt!$B$9:FC$9),Quarterly_kt!$B105:FC105)/Fuel_Properties!$D$51))/158.987295</f>
        <v>0</v>
      </c>
      <c r="DI105" s="47">
        <f>((SUMPRODUCT(--(DI$9=Quarterly_kt!$B$9:FC$9),Quarterly_kt!$B105:FC105)/Fuel_Properties!$D$51))/158.987295</f>
        <v>0</v>
      </c>
      <c r="DJ105" s="47">
        <f>((SUMPRODUCT(--(DJ$9=Quarterly_kt!$B$9:FC$9),Quarterly_kt!$B105:FC105)/Fuel_Properties!$D$51))/158.987295</f>
        <v>0</v>
      </c>
      <c r="DK105" s="47">
        <f>((SUMPRODUCT(--(DK$9=Quarterly_kt!$B$9:FC$9),Quarterly_kt!$B105:FC105)/Fuel_Properties!$D$51))/158.987295</f>
        <v>0</v>
      </c>
      <c r="DL105" s="47">
        <f>((SUMPRODUCT(--(DL$9=Quarterly_kt!$B$9:FC$9),Quarterly_kt!$B105:FC105)/Fuel_Properties!$D$51))/158.987295</f>
        <v>0</v>
      </c>
      <c r="DM105" s="47">
        <f>((SUMPRODUCT(--(DM$9=Quarterly_kt!$B$9:FC$9),Quarterly_kt!$B105:FC105)/Fuel_Properties!$D$51))/158.987295</f>
        <v>0</v>
      </c>
      <c r="DN105" s="47">
        <f>((SUMPRODUCT(--(DN$9=Quarterly_kt!$B$9:FC$9),Quarterly_kt!$B105:FC105)/Fuel_Properties!$D$51))/158.987295</f>
        <v>0</v>
      </c>
      <c r="DO105" s="47">
        <f>((SUMPRODUCT(--(DO$9=Quarterly_kt!$B$9:FC$9),Quarterly_kt!$B105:FC105)/Fuel_Properties!$D$51))/158.987295</f>
        <v>0</v>
      </c>
      <c r="DP105" s="47">
        <f>((SUMPRODUCT(--(DP$9=Quarterly_kt!$B$9:FC$9),Quarterly_kt!$B105:FC105)/Fuel_Properties!$D$51))/158.987295</f>
        <v>0</v>
      </c>
      <c r="DQ105" s="47">
        <f>((SUMPRODUCT(--(DQ$9=Quarterly_kt!$B$9:FC$9),Quarterly_kt!$B105:FC105)/Fuel_Properties!$D$51))/158.987295</f>
        <v>0</v>
      </c>
      <c r="DR105" s="47">
        <f>((SUMPRODUCT(--(DR$9=Quarterly_kt!$B$9:FC$9),Quarterly_kt!$B105:FC105)/Fuel_Properties!$D$51))/158.987295</f>
        <v>0</v>
      </c>
      <c r="DS105" s="47">
        <f>((SUMPRODUCT(--(DS$9=Quarterly_kt!$B$9:FC$9),Quarterly_kt!$B105:FC105)/Fuel_Properties!$D$51))/158.987295</f>
        <v>0</v>
      </c>
      <c r="DT105" s="47">
        <f>((SUMPRODUCT(--(DT$9=Quarterly_kt!$B$9:FC$9),Quarterly_kt!$B105:FC105)/Fuel_Properties!$D$51))/158.987295</f>
        <v>0</v>
      </c>
      <c r="DU105" s="47">
        <f>((SUMPRODUCT(--(DU$9=Quarterly_kt!$B$9:FC$9),Quarterly_kt!$B105:FC105)/Fuel_Properties!$D$51))/158.987295</f>
        <v>0</v>
      </c>
      <c r="DV105" s="47">
        <f>((SUMPRODUCT(--(DV$9=Quarterly_kt!$B$9:FC$9),Quarterly_kt!$B105:FC105)/Fuel_Properties!$D$51))/158.987295</f>
        <v>0</v>
      </c>
      <c r="DW105" s="47">
        <f>((SUMPRODUCT(--(DW$9=Quarterly_kt!$B$9:FC$9),Quarterly_kt!$B105:FC105)/Fuel_Properties!$D$51))/158.987295</f>
        <v>0</v>
      </c>
      <c r="DX105" s="47">
        <f>((SUMPRODUCT(--(DX$9=Quarterly_kt!$B$9:FC$9),Quarterly_kt!$B105:FC105)/Fuel_Properties!$D$51))/158.987295</f>
        <v>0</v>
      </c>
      <c r="DY105" s="47">
        <f>((SUMPRODUCT(--(DY$9=Quarterly_kt!$B$9:FC$9),Quarterly_kt!$B105:FC105)/Fuel_Properties!$D$51))/158.987295</f>
        <v>0</v>
      </c>
      <c r="DZ105" s="47">
        <f>((SUMPRODUCT(--(DZ$9=Quarterly_kt!$B$9:FC$9),Quarterly_kt!$B105:FC105)/Fuel_Properties!$D$51))/158.987295</f>
        <v>0</v>
      </c>
      <c r="EA105" s="47">
        <f>((SUMPRODUCT(--(EA$9=Quarterly_kt!$B$9:FC$9),Quarterly_kt!$B105:FC105)/Fuel_Properties!$D$51))/158.987295</f>
        <v>0</v>
      </c>
      <c r="EB105" s="47">
        <f>((SUMPRODUCT(--(EB$9=Quarterly_kt!$B$9:FC$9),Quarterly_kt!$B105:FC105)/Fuel_Properties!$D$51))/158.987295</f>
        <v>0</v>
      </c>
      <c r="EC105" s="47">
        <f>((SUMPRODUCT(--(EC$9=Quarterly_kt!$B$9:FC$9),Quarterly_kt!$B105:FC105)/Fuel_Properties!$D$51))/158.987295</f>
        <v>0</v>
      </c>
      <c r="ED105" s="47">
        <f>((SUMPRODUCT(--(ED$9=Quarterly_kt!$B$9:FC$9),Quarterly_kt!$B105:FC105)/Fuel_Properties!$D$51))/158.987295</f>
        <v>0</v>
      </c>
      <c r="EE105" s="47">
        <f>((SUMPRODUCT(--(EE$9=Quarterly_kt!$B$9:FC$9),Quarterly_kt!$B105:FC105)/Fuel_Properties!$D$51))/158.987295</f>
        <v>0</v>
      </c>
      <c r="EF105" s="47">
        <f>((SUMPRODUCT(--(EF$9=Quarterly_kt!$B$9:FC$9),Quarterly_kt!$B105:FC105)/Fuel_Properties!$D$51))/158.987295</f>
        <v>0</v>
      </c>
      <c r="EG105" s="47">
        <f>((SUMPRODUCT(--(EG$9=Quarterly_kt!$B$9:FC$9),Quarterly_kt!$B105:FC105)/Fuel_Properties!$D$51))/158.987295</f>
        <v>0</v>
      </c>
      <c r="EH105" s="47">
        <f>((SUMPRODUCT(--(EH$9=Quarterly_kt!$B$9:FC$9),Quarterly_kt!$B105:FC105)/Fuel_Properties!$D$51))/158.987295</f>
        <v>0</v>
      </c>
      <c r="EI105" s="47">
        <f>((SUMPRODUCT(--(EI$9=Quarterly_kt!$B$9:FC$9),Quarterly_kt!$B105:FC105)/Fuel_Properties!$D$51))/158.987295</f>
        <v>0</v>
      </c>
      <c r="EJ105" s="47">
        <f>((SUMPRODUCT(--(EJ$9=Quarterly_kt!$B$9:FC$9),Quarterly_kt!$B105:FC105)/Fuel_Properties!$D$51))/158.987295</f>
        <v>0</v>
      </c>
      <c r="EK105" s="47">
        <f>((SUMPRODUCT(--(EK$9=Quarterly_kt!$B$9:FC$9),Quarterly_kt!$B105:FC105)/Fuel_Properties!$D$51))/158.987295</f>
        <v>0</v>
      </c>
      <c r="EL105" s="47">
        <f>((SUMPRODUCT(--(EL$9=Quarterly_kt!$B$9:FC$9),Quarterly_kt!$B105:FC105)/Fuel_Properties!$D$51))/158.987295</f>
        <v>0</v>
      </c>
      <c r="EM105" s="47">
        <f>((SUMPRODUCT(--(EM$9=Quarterly_kt!$B$9:FC$9),Quarterly_kt!$B105:FC105)/Fuel_Properties!$D$51))/158.987295</f>
        <v>0</v>
      </c>
      <c r="EN105" s="47">
        <f>((SUMPRODUCT(--(EN$9=Quarterly_kt!$B$9:FC$9),Quarterly_kt!$B105:FC105)/Fuel_Properties!$D$51))/158.987295</f>
        <v>0</v>
      </c>
      <c r="EO105" s="47">
        <f>((SUMPRODUCT(--(EO$9=Quarterly_kt!$B$9:FC$9),Quarterly_kt!$B105:FC105)/Fuel_Properties!$D$51))/158.987295</f>
        <v>0</v>
      </c>
      <c r="EP105" s="47">
        <f>((SUMPRODUCT(--(EP$9=Quarterly_kt!$B$9:FC$9),Quarterly_kt!$B105:FC105)/Fuel_Properties!$D$51))/158.987295</f>
        <v>0</v>
      </c>
      <c r="EQ105" s="47">
        <f>((SUMPRODUCT(--(EQ$9=Quarterly_kt!$B$9:FC$9),Quarterly_kt!$B105:FC105)/Fuel_Properties!$D$51))/158.987295</f>
        <v>3.1529961069223566E-4</v>
      </c>
      <c r="ER105" s="47">
        <f>((SUMPRODUCT(--(ER$9=Quarterly_kt!$B$9:FC$9),Quarterly_kt!$B105:FC105)/Fuel_Properties!$D$51))/158.987295</f>
        <v>0</v>
      </c>
      <c r="ES105" s="47">
        <f>((SUMPRODUCT(--(ES$9=Quarterly_kt!$B$9:FC$9),Quarterly_kt!$B105:FC105)/Fuel_Properties!$D$51))/158.987295</f>
        <v>0</v>
      </c>
      <c r="ET105" s="47">
        <f>((SUMPRODUCT(--(ET$9=Quarterly_kt!$B$9:FC$9),Quarterly_kt!$B105:FC105)/Fuel_Properties!$D$51))/158.987295</f>
        <v>1.0587551502949613E-4</v>
      </c>
      <c r="EU105" s="47">
        <f>((SUMPRODUCT(--(EU$9=Quarterly_kt!$B$9:FC$9),Quarterly_kt!$B105:FC105)/Fuel_Properties!$D$51))/158.987295</f>
        <v>2.0226877239426268E-3</v>
      </c>
      <c r="EV105" s="47">
        <f>((SUMPRODUCT(--(EV$9=Quarterly_kt!$B$9:FC$9),Quarterly_kt!$B105:FC105)/Fuel_Properties!$D$51))/158.987295</f>
        <v>0</v>
      </c>
      <c r="EW105" s="47">
        <f>((SUMPRODUCT(--(EW$9=Quarterly_kt!$B$9:FC$9),Quarterly_kt!$B105:FC105)/Fuel_Properties!$D$51))/158.987295</f>
        <v>4.8553347042815668E-4</v>
      </c>
      <c r="EX105" s="47">
        <f>((SUMPRODUCT(--(EX$9=Quarterly_kt!$B$9:FC$9),Quarterly_kt!$B105:FC105)/Fuel_Properties!$D$51))/158.987295</f>
        <v>0</v>
      </c>
      <c r="EY105" s="47">
        <f>((SUMPRODUCT(--(EY$9=Quarterly_kt!$B$9:FC$9),Quarterly_kt!$B105:FC105)/Fuel_Properties!$D$51))/158.987295</f>
        <v>0</v>
      </c>
      <c r="EZ105" s="47">
        <f>((SUMPRODUCT(--(EZ$9=Quarterly_kt!$B$9:FC$9),Quarterly_kt!$B105:FC105)/Fuel_Properties!$D$51))/158.987295</f>
        <v>0</v>
      </c>
      <c r="FA105" s="47">
        <f>((SUMPRODUCT(--(FA$9=Quarterly_kt!$B$9:FC$9),Quarterly_kt!$B105:FC105)/Fuel_Properties!$D$51))/158.987295</f>
        <v>0</v>
      </c>
      <c r="FB105" s="47">
        <f>((SUMPRODUCT(--(FB$9=Quarterly_kt!$B$9:FC$9),Quarterly_kt!$B105:FC105)/Fuel_Properties!$D$51))/158.987295</f>
        <v>0</v>
      </c>
      <c r="FC105" s="47">
        <f>((SUMPRODUCT(--(FC$9=Quarterly_kt!$B$9:FC$9),Quarterly_kt!$B105:FC105)/Fuel_Properties!$D$51))/158.987295</f>
        <v>0</v>
      </c>
      <c r="FD105" s="47">
        <f>((SUMPRODUCT(--(FD$9=Quarterly_kt!$B$9:FD$9),Quarterly_kt!$B105:FD105)/Fuel_Properties!$D$51))/158.987295</f>
        <v>0</v>
      </c>
      <c r="FE105" s="47">
        <f>((SUMPRODUCT(--(FE$9=Quarterly_kt!$B$9:FF$9),Quarterly_kt!$B105:FF105)/Fuel_Properties!$D$51))/158.987295</f>
        <v>0</v>
      </c>
      <c r="FF105" s="47">
        <f>((SUMPRODUCT(--(FF$9=Quarterly_kt!$B$9:FF$9),Quarterly_kt!$B105:FF105)/Fuel_Properties!$D$51))/158.987295</f>
        <v>0</v>
      </c>
      <c r="FG105" s="47">
        <f>((SUMPRODUCT(--(FG$9=Quarterly_kt!$B$9:FG$9),Quarterly_kt!$B105:FG105)/Fuel_Properties!$D$51))/158.987295</f>
        <v>0</v>
      </c>
      <c r="FH105" s="47">
        <f>((SUMPRODUCT(--(FH$9=Quarterly_kt!$B$9:FI$9),Quarterly_kt!$B105:FI105)/Fuel_Properties!$D$51))/158.987295</f>
        <v>0</v>
      </c>
      <c r="FI105" s="47">
        <f>((SUMPRODUCT(--(FI$9=Quarterly_kt!$B$9:FI$9),Quarterly_kt!$B105:FI105)/Fuel_Properties!$D$51))/158.987295</f>
        <v>0</v>
      </c>
      <c r="FJ105" s="47">
        <f>((SUMPRODUCT(--(FJ$9=Quarterly_kt!$B$9:FJ$9),Quarterly_kt!$B105:FJ105)/Fuel_Properties!$D$51))/158.987295</f>
        <v>0</v>
      </c>
      <c r="FK105" s="47">
        <f>((SUMPRODUCT(--(FK$9=Quarterly_kt!$B$9:FL$9),Quarterly_kt!$B105:FL105)/Fuel_Properties!$D$51))/158.987295</f>
        <v>0</v>
      </c>
      <c r="FL105" s="47">
        <f>((SUMPRODUCT(--(FL$9=Quarterly_kt!$B$9:FL$9),Quarterly_kt!$B105:FL105)/Fuel_Properties!$D$51))/158.987295</f>
        <v>0</v>
      </c>
      <c r="FM105" s="47">
        <f>((SUMPRODUCT(--(FM$9=Quarterly_kt!$B$9:FM$9),Quarterly_kt!$B105:FM105)/Fuel_Properties!$D$51))/158.987295</f>
        <v>0</v>
      </c>
      <c r="FN105" s="47">
        <f>((SUMPRODUCT(--(FN$9=Quarterly_kt!$B$9:FN$9),Quarterly_kt!$B105:FN105)/Fuel_Properties!$D$51))/158.987295</f>
        <v>0</v>
      </c>
      <c r="FO105" s="47">
        <f>((SUMPRODUCT(--(FO$9=Quarterly_kt!$B$9:FO$9),Quarterly_kt!$B105:FO105)/Fuel_Properties!$D$51))/158.987295</f>
        <v>0</v>
      </c>
      <c r="FP105" s="47">
        <f>((SUMPRODUCT(--(FP$9=Quarterly_kt!$B$9:FP$9),Quarterly_kt!$B105:FP105)/Fuel_Properties!$D$51))/158.987295</f>
        <v>0</v>
      </c>
      <c r="FQ105" s="47">
        <f>((SUMPRODUCT(--(FQ$9=Quarterly_kt!$B$9:FQ$9),Quarterly_kt!$B105:FQ105)/Fuel_Properties!$D$51))/158.987295</f>
        <v>0</v>
      </c>
      <c r="FR105" s="47">
        <f>((SUMPRODUCT(--(FR$9=Quarterly_kt!$B$9:FR$9),Quarterly_kt!$B105:FR105)/Fuel_Properties!$D$51))/158.987295</f>
        <v>0</v>
      </c>
      <c r="FS105" s="47">
        <f>((SUMPRODUCT(--(FS$9=Quarterly_kt!$B$9:FS$9),Quarterly_kt!$B105:FS105)/Fuel_Properties!$D$51))/158.987295</f>
        <v>0</v>
      </c>
      <c r="FT105" s="47">
        <f>((SUMPRODUCT(--(FT$9=Quarterly_kt!$B$9:FT$9),Quarterly_kt!$B105:FT105)/Fuel_Properties!$D$51))/158.987295</f>
        <v>0</v>
      </c>
      <c r="FU105" s="47">
        <f>((SUMPRODUCT(--(FU$9=Quarterly_kt!$B$9:FU$9),Quarterly_kt!$B105:FU105)/Fuel_Properties!$D$51))/158.987295</f>
        <v>0</v>
      </c>
      <c r="FV105" s="47">
        <f>((SUMPRODUCT(--(FV$9=Quarterly_kt!$B$9:FV$9),Quarterly_kt!$B105:FV105)/Fuel_Properties!$D$51))/158.987295</f>
        <v>0</v>
      </c>
    </row>
    <row r="106" spans="1:178" ht="15" x14ac:dyDescent="0.25">
      <c r="A106" s="49" t="s">
        <v>26</v>
      </c>
      <c r="B106" s="47">
        <f>(SUMPRODUCT(--(B$9=Quarterly_kt!$B$9:FC$9),Quarterly_kt!$B106:FC106)/INDEX(Fuel_Properties!$B$31:$IV$42,MATCH("D_Auto_Diesel",Fuel_Properties!$B$31:$B$42,0),MATCH(YEAR(B$9),Fuel_Properties!$B$31:$EI$31,0)))/158.987295</f>
        <v>0</v>
      </c>
      <c r="C106" s="47">
        <f>(SUMPRODUCT(--(C$9=Quarterly_kt!$B$9:FC$9),Quarterly_kt!$B106:FC106)/INDEX(Fuel_Properties!$B$31:$IV$42,MATCH("D_Auto_Diesel",Fuel_Properties!$B$31:$B$42,0),MATCH(YEAR(C$9),Fuel_Properties!$B$31:$EI$31,0)))/158.987295</f>
        <v>0</v>
      </c>
      <c r="D106" s="47">
        <f>(SUMPRODUCT(--(D$9=Quarterly_kt!$B$9:FC$9),Quarterly_kt!$B106:FC106)/INDEX(Fuel_Properties!$B$31:$IV$42,MATCH("D_Auto_Diesel",Fuel_Properties!$B$31:$B$42,0),MATCH(YEAR(D$9),Fuel_Properties!$B$31:$EI$31,0)))/158.987295</f>
        <v>0</v>
      </c>
      <c r="E106" s="47">
        <f>(SUMPRODUCT(--(E$9=Quarterly_kt!$B$9:FC$9),Quarterly_kt!$B106:FC106)/INDEX(Fuel_Properties!$B$31:$IV$42,MATCH("D_Auto_Diesel",Fuel_Properties!$B$31:$B$42,0),MATCH(YEAR(E$9),Fuel_Properties!$B$31:$EI$31,0)))/158.987295</f>
        <v>0</v>
      </c>
      <c r="F106" s="47">
        <f>(SUMPRODUCT(--(F$9=Quarterly_kt!$B$9:FC$9),Quarterly_kt!$B106:FC106)/INDEX(Fuel_Properties!$B$31:$IV$42,MATCH("D_Auto_Diesel",Fuel_Properties!$B$31:$B$42,0),MATCH(YEAR(F$9),Fuel_Properties!$B$31:$EI$31,0)))/158.987295</f>
        <v>0</v>
      </c>
      <c r="G106" s="47">
        <f>(SUMPRODUCT(--(G$9=Quarterly_kt!$B$9:FC$9),Quarterly_kt!$B106:FC106)/INDEX(Fuel_Properties!$B$31:$IV$42,MATCH("D_Auto_Diesel",Fuel_Properties!$B$31:$B$42,0),MATCH(YEAR(G$9),Fuel_Properties!$B$31:$EI$31,0)))/158.987295</f>
        <v>0</v>
      </c>
      <c r="H106" s="47">
        <f>(SUMPRODUCT(--(H$9=Quarterly_kt!$B$9:FC$9),Quarterly_kt!$B106:FC106)/INDEX(Fuel_Properties!$B$31:$IV$42,MATCH("D_Auto_Diesel",Fuel_Properties!$B$31:$B$42,0),MATCH(YEAR(H$9),Fuel_Properties!$B$31:$EI$31,0)))/158.987295</f>
        <v>0</v>
      </c>
      <c r="I106" s="47">
        <f>(SUMPRODUCT(--(I$9=Quarterly_kt!$B$9:FC$9),Quarterly_kt!$B106:FC106)/INDEX(Fuel_Properties!$B$31:$IV$42,MATCH("D_Auto_Diesel",Fuel_Properties!$B$31:$B$42,0),MATCH(YEAR(I$9),Fuel_Properties!$B$31:$EI$31,0)))/158.987295</f>
        <v>0</v>
      </c>
      <c r="J106" s="47">
        <f>(SUMPRODUCT(--(J$9=Quarterly_kt!$B$9:FC$9),Quarterly_kt!$B106:FC106)/INDEX(Fuel_Properties!$B$31:$IV$42,MATCH("D_Auto_Diesel",Fuel_Properties!$B$31:$B$42,0),MATCH(YEAR(J$9),Fuel_Properties!$B$31:$EI$31,0)))/158.987295</f>
        <v>0</v>
      </c>
      <c r="K106" s="47">
        <f>(SUMPRODUCT(--(K$9=Quarterly_kt!$B$9:FC$9),Quarterly_kt!$B106:FC106)/INDEX(Fuel_Properties!$B$31:$IV$42,MATCH("D_Auto_Diesel",Fuel_Properties!$B$31:$B$42,0),MATCH(YEAR(K$9),Fuel_Properties!$B$31:$EI$31,0)))/158.987295</f>
        <v>0</v>
      </c>
      <c r="L106" s="47">
        <f>(SUMPRODUCT(--(L$9=Quarterly_kt!$B$9:FC$9),Quarterly_kt!$B106:FC106)/INDEX(Fuel_Properties!$B$31:$IV$42,MATCH("D_Auto_Diesel",Fuel_Properties!$B$31:$B$42,0),MATCH(YEAR(L$9),Fuel_Properties!$B$31:$EI$31,0)))/158.987295</f>
        <v>0</v>
      </c>
      <c r="M106" s="47">
        <f>(SUMPRODUCT(--(M$9=Quarterly_kt!$B$9:FC$9),Quarterly_kt!$B106:FC106)/INDEX(Fuel_Properties!$B$31:$IV$42,MATCH("D_Auto_Diesel",Fuel_Properties!$B$31:$B$42,0),MATCH(YEAR(M$9),Fuel_Properties!$B$31:$EI$31,0)))/158.987295</f>
        <v>0</v>
      </c>
      <c r="N106" s="47">
        <f>(SUMPRODUCT(--(N$9=Quarterly_kt!$B$9:FC$9),Quarterly_kt!$B106:FC106)/INDEX(Fuel_Properties!$B$31:$IV$42,MATCH("D_Auto_Diesel",Fuel_Properties!$B$31:$B$42,0),MATCH(YEAR(N$9),Fuel_Properties!$B$31:$EI$31,0)))/158.987295</f>
        <v>0</v>
      </c>
      <c r="O106" s="47">
        <f>(SUMPRODUCT(--(O$9=Quarterly_kt!$B$9:FC$9),Quarterly_kt!$B106:FC106)/INDEX(Fuel_Properties!$B$31:$IV$42,MATCH("D_Auto_Diesel",Fuel_Properties!$B$31:$B$42,0),MATCH(YEAR(O$9),Fuel_Properties!$B$31:$EI$31,0)))/158.987295</f>
        <v>0</v>
      </c>
      <c r="P106" s="47">
        <f>(SUMPRODUCT(--(P$9=Quarterly_kt!$B$9:FC$9),Quarterly_kt!$B106:FC106)/INDEX(Fuel_Properties!$B$31:$IV$42,MATCH("D_Auto_Diesel",Fuel_Properties!$B$31:$B$42,0),MATCH(YEAR(P$9),Fuel_Properties!$B$31:$EI$31,0)))/158.987295</f>
        <v>0</v>
      </c>
      <c r="Q106" s="47">
        <f>(SUMPRODUCT(--(Q$9=Quarterly_kt!$B$9:FC$9),Quarterly_kt!$B106:FC106)/INDEX(Fuel_Properties!$B$31:$IV$42,MATCH("D_Auto_Diesel",Fuel_Properties!$B$31:$B$42,0),MATCH(YEAR(Q$9),Fuel_Properties!$B$31:$EI$31,0)))/158.987295</f>
        <v>0</v>
      </c>
      <c r="R106" s="47">
        <f>(SUMPRODUCT(--(R$9=Quarterly_kt!$B$9:FC$9),Quarterly_kt!$B106:FC106)/INDEX(Fuel_Properties!$B$31:$IV$42,MATCH("D_Auto_Diesel",Fuel_Properties!$B$31:$B$42,0),MATCH(YEAR(R$9),Fuel_Properties!$B$31:$EI$31,0)))/158.987295</f>
        <v>0</v>
      </c>
      <c r="S106" s="47">
        <f>(SUMPRODUCT(--(S$9=Quarterly_kt!$B$9:FC$9),Quarterly_kt!$B106:FC106)/INDEX(Fuel_Properties!$B$31:$IV$42,MATCH("D_Auto_Diesel",Fuel_Properties!$B$31:$B$42,0),MATCH(YEAR(S$9),Fuel_Properties!$B$31:$EI$31,0)))/158.987295</f>
        <v>0</v>
      </c>
      <c r="T106" s="47">
        <f>(SUMPRODUCT(--(T$9=Quarterly_kt!$B$9:FC$9),Quarterly_kt!$B106:FC106)/INDEX(Fuel_Properties!$B$31:$IV$42,MATCH("D_Auto_Diesel",Fuel_Properties!$B$31:$B$42,0),MATCH(YEAR(T$9),Fuel_Properties!$B$31:$EI$31,0)))/158.987295</f>
        <v>0</v>
      </c>
      <c r="U106" s="47">
        <f>(SUMPRODUCT(--(U$9=Quarterly_kt!$B$9:FC$9),Quarterly_kt!$B106:FC106)/INDEX(Fuel_Properties!$B$31:$IV$42,MATCH("D_Auto_Diesel",Fuel_Properties!$B$31:$B$42,0),MATCH(YEAR(U$9),Fuel_Properties!$B$31:$EI$31,0)))/158.987295</f>
        <v>0</v>
      </c>
      <c r="V106" s="47">
        <f>(SUMPRODUCT(--(V$9=Quarterly_kt!$B$9:FC$9),Quarterly_kt!$B106:FC106)/INDEX(Fuel_Properties!$B$31:$IV$42,MATCH("D_Auto_Diesel",Fuel_Properties!$B$31:$B$42,0),MATCH(YEAR(V$9),Fuel_Properties!$B$31:$EI$31,0)))/158.987295</f>
        <v>0</v>
      </c>
      <c r="W106" s="47">
        <f>(SUMPRODUCT(--(W$9=Quarterly_kt!$B$9:FC$9),Quarterly_kt!$B106:FC106)/INDEX(Fuel_Properties!$B$31:$IV$42,MATCH("D_Auto_Diesel",Fuel_Properties!$B$31:$B$42,0),MATCH(YEAR(W$9),Fuel_Properties!$B$31:$EI$31,0)))/158.987295</f>
        <v>0</v>
      </c>
      <c r="X106" s="47">
        <f>(SUMPRODUCT(--(X$9=Quarterly_kt!$B$9:FC$9),Quarterly_kt!$B106:FC106)/INDEX(Fuel_Properties!$B$31:$IV$42,MATCH("D_Auto_Diesel",Fuel_Properties!$B$31:$B$42,0),MATCH(YEAR(X$9),Fuel_Properties!$B$31:$EI$31,0)))/158.987295</f>
        <v>0</v>
      </c>
      <c r="Y106" s="47">
        <f>(SUMPRODUCT(--(Y$9=Quarterly_kt!$B$9:FC$9),Quarterly_kt!$B106:FC106)/INDEX(Fuel_Properties!$B$31:$IV$42,MATCH("D_Auto_Diesel",Fuel_Properties!$B$31:$B$42,0),MATCH(YEAR(Y$9),Fuel_Properties!$B$31:$EI$31,0)))/158.987295</f>
        <v>0</v>
      </c>
      <c r="Z106" s="47">
        <f>(SUMPRODUCT(--(Z$9=Quarterly_kt!$B$9:FC$9),Quarterly_kt!$B106:FC106)/INDEX(Fuel_Properties!$B$31:$IV$42,MATCH("D_Auto_Diesel",Fuel_Properties!$B$31:$B$42,0),MATCH(YEAR(Z$9),Fuel_Properties!$B$31:$EI$31,0)))/158.987295</f>
        <v>0</v>
      </c>
      <c r="AA106" s="47">
        <f>(SUMPRODUCT(--(AA$9=Quarterly_kt!$B$9:FC$9),Quarterly_kt!$B106:FC106)/INDEX(Fuel_Properties!$B$31:$IV$42,MATCH("D_Auto_Diesel",Fuel_Properties!$B$31:$B$42,0),MATCH(YEAR(AA$9),Fuel_Properties!$B$31:$EI$31,0)))/158.987295</f>
        <v>0</v>
      </c>
      <c r="AB106" s="47">
        <f>(SUMPRODUCT(--(AB$9=Quarterly_kt!$B$9:FC$9),Quarterly_kt!$B106:FC106)/INDEX(Fuel_Properties!$B$31:$IV$42,MATCH("D_Auto_Diesel",Fuel_Properties!$B$31:$B$42,0),MATCH(YEAR(AB$9),Fuel_Properties!$B$31:$EI$31,0)))/158.987295</f>
        <v>0</v>
      </c>
      <c r="AC106" s="47">
        <f>(SUMPRODUCT(--(AC$9=Quarterly_kt!$B$9:FC$9),Quarterly_kt!$B106:FC106)/INDEX(Fuel_Properties!$B$31:$IV$42,MATCH("D_Auto_Diesel",Fuel_Properties!$B$31:$B$42,0),MATCH(YEAR(AC$9),Fuel_Properties!$B$31:$EI$31,0)))/158.987295</f>
        <v>0</v>
      </c>
      <c r="AD106" s="47">
        <f>(SUMPRODUCT(--(AD$9=Quarterly_kt!$B$9:FC$9),Quarterly_kt!$B106:FC106)/INDEX(Fuel_Properties!$B$31:$IV$42,MATCH("D_Auto_Diesel",Fuel_Properties!$B$31:$B$42,0),MATCH(YEAR(AD$9),Fuel_Properties!$B$31:$EI$31,0)))/158.987295</f>
        <v>0</v>
      </c>
      <c r="AE106" s="47">
        <f>(SUMPRODUCT(--(AE$9=Quarterly_kt!$B$9:FC$9),Quarterly_kt!$B106:FC106)/INDEX(Fuel_Properties!$B$31:$IV$42,MATCH("D_Auto_Diesel",Fuel_Properties!$B$31:$B$42,0),MATCH(YEAR(AE$9),Fuel_Properties!$B$31:$EI$31,0)))/158.987295</f>
        <v>0</v>
      </c>
      <c r="AF106" s="47">
        <f>(SUMPRODUCT(--(AF$9=Quarterly_kt!$B$9:FC$9),Quarterly_kt!$B106:FC106)/INDEX(Fuel_Properties!$B$31:$IV$42,MATCH("D_Auto_Diesel",Fuel_Properties!$B$31:$B$42,0),MATCH(YEAR(AF$9),Fuel_Properties!$B$31:$EI$31,0)))/158.987295</f>
        <v>0</v>
      </c>
      <c r="AG106" s="47">
        <f>(SUMPRODUCT(--(AG$9=Quarterly_kt!$B$9:FC$9),Quarterly_kt!$B106:FC106)/INDEX(Fuel_Properties!$B$31:$IV$42,MATCH("D_Auto_Diesel",Fuel_Properties!$B$31:$B$42,0),MATCH(YEAR(AG$9),Fuel_Properties!$B$31:$EI$31,0)))/158.987295</f>
        <v>0</v>
      </c>
      <c r="AH106" s="47">
        <f>(SUMPRODUCT(--(AH$9=Quarterly_kt!$B$9:FC$9),Quarterly_kt!$B106:FC106)/INDEX(Fuel_Properties!$B$31:$IV$42,MATCH("D_Auto_Diesel",Fuel_Properties!$B$31:$B$42,0),MATCH(YEAR(AH$9),Fuel_Properties!$B$31:$EI$31,0)))/158.987295</f>
        <v>0</v>
      </c>
      <c r="AI106" s="47">
        <f>(SUMPRODUCT(--(AI$9=Quarterly_kt!$B$9:FC$9),Quarterly_kt!$B106:FC106)/INDEX(Fuel_Properties!$B$31:$IV$42,MATCH("D_Auto_Diesel",Fuel_Properties!$B$31:$B$42,0),MATCH(YEAR(AI$9),Fuel_Properties!$B$31:$EI$31,0)))/158.987295</f>
        <v>0</v>
      </c>
      <c r="AJ106" s="47">
        <f>(SUMPRODUCT(--(AJ$9=Quarterly_kt!$B$9:FC$9),Quarterly_kt!$B106:FC106)/INDEX(Fuel_Properties!$B$31:$IV$42,MATCH("D_Auto_Diesel",Fuel_Properties!$B$31:$B$42,0),MATCH(YEAR(AJ$9),Fuel_Properties!$B$31:$EI$31,0)))/158.987295</f>
        <v>0</v>
      </c>
      <c r="AK106" s="47">
        <f>(SUMPRODUCT(--(AK$9=Quarterly_kt!$B$9:FC$9),Quarterly_kt!$B106:FC106)/INDEX(Fuel_Properties!$B$31:$IV$42,MATCH("D_Auto_Diesel",Fuel_Properties!$B$31:$B$42,0),MATCH(YEAR(AK$9),Fuel_Properties!$B$31:$EI$31,0)))/158.987295</f>
        <v>0</v>
      </c>
      <c r="AL106" s="47">
        <f>(SUMPRODUCT(--(AL$9=Quarterly_kt!$B$9:FC$9),Quarterly_kt!$B106:FC106)/INDEX(Fuel_Properties!$B$31:$IV$42,MATCH("D_Auto_Diesel",Fuel_Properties!$B$31:$B$42,0),MATCH(YEAR(AL$9),Fuel_Properties!$B$31:$EI$31,0)))/158.987295</f>
        <v>0</v>
      </c>
      <c r="AM106" s="47">
        <f>(SUMPRODUCT(--(AM$9=Quarterly_kt!$B$9:FC$9),Quarterly_kt!$B106:FC106)/INDEX(Fuel_Properties!$B$31:$IV$42,MATCH("D_Auto_Diesel",Fuel_Properties!$B$31:$B$42,0),MATCH(YEAR(AM$9),Fuel_Properties!$B$31:$EI$31,0)))/158.987295</f>
        <v>0</v>
      </c>
      <c r="AN106" s="47">
        <f>(SUMPRODUCT(--(AN$9=Quarterly_kt!$B$9:FC$9),Quarterly_kt!$B106:FC106)/INDEX(Fuel_Properties!$B$31:$IV$42,MATCH("D_Auto_Diesel",Fuel_Properties!$B$31:$B$42,0),MATCH(YEAR(AN$9),Fuel_Properties!$B$31:$EI$31,0)))/158.987295</f>
        <v>0</v>
      </c>
      <c r="AO106" s="47">
        <f>(SUMPRODUCT(--(AO$9=Quarterly_kt!$B$9:FC$9),Quarterly_kt!$B106:FC106)/INDEX(Fuel_Properties!$B$31:$IV$42,MATCH("D_Auto_Diesel",Fuel_Properties!$B$31:$B$42,0),MATCH(YEAR(AO$9),Fuel_Properties!$B$31:$EI$31,0)))/158.987295</f>
        <v>0</v>
      </c>
      <c r="AP106" s="47">
        <f>(SUMPRODUCT(--(AP$9=Quarterly_kt!$B$9:FC$9),Quarterly_kt!$B106:FC106)/INDEX(Fuel_Properties!$B$31:$IV$42,MATCH("D_Auto_Diesel",Fuel_Properties!$B$31:$B$42,0),MATCH(YEAR(AP$9),Fuel_Properties!$B$31:$EI$31,0)))/158.987295</f>
        <v>0</v>
      </c>
      <c r="AQ106" s="47">
        <f>(SUMPRODUCT(--(AQ$9=Quarterly_kt!$B$9:FC$9),Quarterly_kt!$B106:FC106)/INDEX(Fuel_Properties!$B$31:$IV$42,MATCH("D_Auto_Diesel",Fuel_Properties!$B$31:$B$42,0),MATCH(YEAR(AQ$9),Fuel_Properties!$B$31:$EI$31,0)))/158.987295</f>
        <v>0</v>
      </c>
      <c r="AR106" s="47">
        <f>(SUMPRODUCT(--(AR$9=Quarterly_kt!$B$9:FC$9),Quarterly_kt!$B106:FC106)/INDEX(Fuel_Properties!$B$31:$IV$42,MATCH("D_Auto_Diesel",Fuel_Properties!$B$31:$B$42,0),MATCH(YEAR(AR$9),Fuel_Properties!$B$31:$EI$31,0)))/158.987295</f>
        <v>0</v>
      </c>
      <c r="AS106" s="47">
        <f>(SUMPRODUCT(--(AS$9=Quarterly_kt!$B$9:FC$9),Quarterly_kt!$B106:FC106)/INDEX(Fuel_Properties!$B$31:$IV$42,MATCH("D_Auto_Diesel",Fuel_Properties!$B$31:$B$42,0),MATCH(YEAR(AS$9),Fuel_Properties!$B$31:$EI$31,0)))/158.987295</f>
        <v>0</v>
      </c>
      <c r="AT106" s="47">
        <f>(SUMPRODUCT(--(AT$9=Quarterly_kt!$B$9:FC$9),Quarterly_kt!$B106:FC106)/INDEX(Fuel_Properties!$B$31:$IV$42,MATCH("D_Auto_Diesel",Fuel_Properties!$B$31:$B$42,0),MATCH(YEAR(AT$9),Fuel_Properties!$B$31:$EI$31,0)))/158.987295</f>
        <v>0</v>
      </c>
      <c r="AU106" s="47">
        <f>(SUMPRODUCT(--(AU$9=Quarterly_kt!$B$9:FC$9),Quarterly_kt!$B106:FC106)/INDEX(Fuel_Properties!$B$31:$IV$42,MATCH("D_Auto_Diesel",Fuel_Properties!$B$31:$B$42,0),MATCH(YEAR(AU$9),Fuel_Properties!$B$31:$EI$31,0)))/158.987295</f>
        <v>0</v>
      </c>
      <c r="AV106" s="47">
        <f>(SUMPRODUCT(--(AV$9=Quarterly_kt!$B$9:FC$9),Quarterly_kt!$B106:FC106)/INDEX(Fuel_Properties!$B$31:$IV$42,MATCH("D_Auto_Diesel",Fuel_Properties!$B$31:$B$42,0),MATCH(YEAR(AV$9),Fuel_Properties!$B$31:$EI$31,0)))/158.987295</f>
        <v>0</v>
      </c>
      <c r="AW106" s="47">
        <f>(SUMPRODUCT(--(AW$9=Quarterly_kt!$B$9:FC$9),Quarterly_kt!$B106:FC106)/INDEX(Fuel_Properties!$B$31:$IV$42,MATCH("D_Auto_Diesel",Fuel_Properties!$B$31:$B$42,0),MATCH(YEAR(AW$9),Fuel_Properties!$B$31:$EI$31,0)))/158.987295</f>
        <v>0</v>
      </c>
      <c r="AX106" s="47">
        <f>(SUMPRODUCT(--(AX$9=Quarterly_kt!$B$9:FC$9),Quarterly_kt!$B106:FC106)/INDEX(Fuel_Properties!$B$31:$IV$42,MATCH("D_Auto_Diesel",Fuel_Properties!$B$31:$B$42,0),MATCH(YEAR(AX$9),Fuel_Properties!$B$31:$EI$31,0)))/158.987295</f>
        <v>6.6240486393878044E-4</v>
      </c>
      <c r="AY106" s="47">
        <f>(SUMPRODUCT(--(AY$9=Quarterly_kt!$B$9:FC$9),Quarterly_kt!$B106:FC106)/INDEX(Fuel_Properties!$B$31:$IV$42,MATCH("D_Auto_Diesel",Fuel_Properties!$B$31:$B$42,0),MATCH(YEAR(AY$9),Fuel_Properties!$B$31:$EI$31,0)))/158.987295</f>
        <v>1.0021544554428645E-3</v>
      </c>
      <c r="AZ106" s="47">
        <f>(SUMPRODUCT(--(AZ$9=Quarterly_kt!$B$9:FC$9),Quarterly_kt!$B106:FC106)/INDEX(Fuel_Properties!$B$31:$IV$42,MATCH("D_Auto_Diesel",Fuel_Properties!$B$31:$B$42,0),MATCH(YEAR(AZ$9),Fuel_Properties!$B$31:$EI$31,0)))/158.987295</f>
        <v>4.4872587557143195E-4</v>
      </c>
      <c r="BA106" s="47">
        <f>(SUMPRODUCT(--(BA$9=Quarterly_kt!$B$9:FC$9),Quarterly_kt!$B106:FC106)/INDEX(Fuel_Properties!$B$31:$IV$42,MATCH("D_Auto_Diesel",Fuel_Properties!$B$31:$B$42,0),MATCH(YEAR(BA$9),Fuel_Properties!$B$31:$EI$31,0)))/158.987295</f>
        <v>3.6325428022449257E-4</v>
      </c>
      <c r="BB106" s="47">
        <f>(SUMPRODUCT(--(BB$9=Quarterly_kt!$B$9:FC$9),Quarterly_kt!$B106:FC106)/INDEX(Fuel_Properties!$B$31:$IV$42,MATCH("D_Auto_Diesel",Fuel_Properties!$B$31:$B$42,0),MATCH(YEAR(BB$9),Fuel_Properties!$B$31:$EI$31,0)))/158.987295</f>
        <v>3.1197132301632883E-4</v>
      </c>
      <c r="BC106" s="47">
        <f>(SUMPRODUCT(--(BC$9=Quarterly_kt!$B$9:FC$9),Quarterly_kt!$B106:FC106)/INDEX(Fuel_Properties!$B$31:$IV$42,MATCH("D_Auto_Diesel",Fuel_Properties!$B$31:$B$42,0),MATCH(YEAR(BC$9),Fuel_Properties!$B$31:$EI$31,0)))/158.987295</f>
        <v>4.7009377440816687E-4</v>
      </c>
      <c r="BD106" s="47">
        <f>(SUMPRODUCT(--(BD$9=Quarterly_kt!$B$9:FC$9),Quarterly_kt!$B106:FC106)/INDEX(Fuel_Properties!$B$31:$IV$42,MATCH("D_Auto_Diesel",Fuel_Properties!$B$31:$B$42,0),MATCH(YEAR(BD$9),Fuel_Properties!$B$31:$EI$31,0)))/158.987295</f>
        <v>5.1282957208163642E-4</v>
      </c>
      <c r="BE106" s="47">
        <f>(SUMPRODUCT(--(BE$9=Quarterly_kt!$B$9:FC$9),Quarterly_kt!$B106:FC106)/INDEX(Fuel_Properties!$B$31:$IV$42,MATCH("D_Auto_Diesel",Fuel_Properties!$B$31:$B$42,0),MATCH(YEAR(BE$9),Fuel_Properties!$B$31:$EI$31,0)))/158.987295</f>
        <v>3.8462217906122737E-4</v>
      </c>
      <c r="BF106" s="47">
        <f>(SUMPRODUCT(--(BF$9=Quarterly_kt!$B$9:FC$9),Quarterly_kt!$B106:FC106)/INDEX(Fuel_Properties!$B$31:$IV$42,MATCH("D_Auto_Diesel",Fuel_Properties!$B$31:$B$42,0),MATCH(YEAR(BF$9),Fuel_Properties!$B$31:$EI$31,0)))/158.987295</f>
        <v>4.2735797673469704E-4</v>
      </c>
      <c r="BG106" s="47">
        <f>(SUMPRODUCT(--(BG$9=Quarterly_kt!$B$9:FC$9),Quarterly_kt!$B106:FC106)/INDEX(Fuel_Properties!$B$31:$IV$42,MATCH("D_Auto_Diesel",Fuel_Properties!$B$31:$B$42,0),MATCH(YEAR(BG$9),Fuel_Properties!$B$31:$EI$31,0)))/158.987295</f>
        <v>4.2735797673469709E-4</v>
      </c>
      <c r="BH106" s="47">
        <f>(SUMPRODUCT(--(BH$9=Quarterly_kt!$B$9:FC$9),Quarterly_kt!$B106:FC106)/INDEX(Fuel_Properties!$B$31:$IV$42,MATCH("D_Auto_Diesel",Fuel_Properties!$B$31:$B$42,0),MATCH(YEAR(BH$9),Fuel_Properties!$B$31:$EI$31,0)))/158.987295</f>
        <v>6.4103696510204558E-4</v>
      </c>
      <c r="BI106" s="47">
        <f>(SUMPRODUCT(--(BI$9=Quarterly_kt!$B$9:FC$9),Quarterly_kt!$B106:FC106)/INDEX(Fuel_Properties!$B$31:$IV$42,MATCH("D_Auto_Diesel",Fuel_Properties!$B$31:$B$42,0),MATCH(YEAR(BI$9),Fuel_Properties!$B$31:$EI$31,0)))/158.987295</f>
        <v>1.2820739302040912E-3</v>
      </c>
      <c r="BJ106" s="47">
        <f>(SUMPRODUCT(--(BJ$9=Quarterly_kt!$B$9:FC$9),Quarterly_kt!$B106:FC106)/INDEX(Fuel_Properties!$B$31:$IV$42,MATCH("D_Auto_Diesel",Fuel_Properties!$B$31:$B$42,0),MATCH(YEAR(BJ$9),Fuel_Properties!$B$31:$EI$31,0)))/158.987295</f>
        <v>2.1367898836734855E-4</v>
      </c>
      <c r="BK106" s="47">
        <f>(SUMPRODUCT(--(BK$9=Quarterly_kt!$B$9:FC$9),Quarterly_kt!$B106:FC106)/INDEX(Fuel_Properties!$B$31:$IV$42,MATCH("D_Auto_Diesel",Fuel_Properties!$B$31:$B$42,0),MATCH(YEAR(BK$9),Fuel_Properties!$B$31:$EI$31,0)))/158.987295</f>
        <v>0</v>
      </c>
      <c r="BL106" s="47">
        <f>(SUMPRODUCT(--(BL$9=Quarterly_kt!$B$9:FC$9),Quarterly_kt!$B106:FC106)/INDEX(Fuel_Properties!$B$31:$IV$42,MATCH("D_Auto_Diesel",Fuel_Properties!$B$31:$B$42,0),MATCH(YEAR(BL$9),Fuel_Properties!$B$31:$EI$31,0)))/158.987295</f>
        <v>4.2735797673469709E-4</v>
      </c>
      <c r="BM106" s="47">
        <f>(SUMPRODUCT(--(BM$9=Quarterly_kt!$B$9:FC$9),Quarterly_kt!$B106:FC106)/INDEX(Fuel_Properties!$B$31:$IV$42,MATCH("D_Auto_Diesel",Fuel_Properties!$B$31:$B$42,0),MATCH(YEAR(BM$9),Fuel_Properties!$B$31:$EI$31,0)))/158.987295</f>
        <v>4.7009377440816687E-4</v>
      </c>
      <c r="BN106" s="47">
        <f>(SUMPRODUCT(--(BN$9=Quarterly_kt!$B$9:FC$9),Quarterly_kt!$B106:FC106)/INDEX(Fuel_Properties!$B$31:$IV$42,MATCH("D_Auto_Diesel",Fuel_Properties!$B$31:$B$42,0),MATCH(YEAR(BN$9),Fuel_Properties!$B$31:$EI$31,0)))/158.987295</f>
        <v>3.6085289786298545E-4</v>
      </c>
      <c r="BO106" s="47">
        <f>(SUMPRODUCT(--(BO$9=Quarterly_kt!$B$9:FC$9),Quarterly_kt!$B106:FC106)/INDEX(Fuel_Properties!$B$31:$IV$42,MATCH("D_Auto_Diesel",Fuel_Properties!$B$31:$B$42,0),MATCH(YEAR(BO$9),Fuel_Properties!$B$31:$EI$31,0)))/158.987295</f>
        <v>8.2783900097979028E-4</v>
      </c>
      <c r="BP106" s="47">
        <f>(SUMPRODUCT(--(BP$9=Quarterly_kt!$B$9:FC$9),Quarterly_kt!$B106:FC106)/INDEX(Fuel_Properties!$B$31:$IV$42,MATCH("D_Auto_Diesel",Fuel_Properties!$B$31:$B$42,0),MATCH(YEAR(BP$9),Fuel_Properties!$B$31:$EI$31,0)))/158.987295</f>
        <v>9.5519884728437307E-4</v>
      </c>
      <c r="BQ106" s="47">
        <f>(SUMPRODUCT(--(BQ$9=Quarterly_kt!$B$9:FC$9),Quarterly_kt!$B106:FC106)/INDEX(Fuel_Properties!$B$31:$IV$42,MATCH("D_Auto_Diesel",Fuel_Properties!$B$31:$B$42,0),MATCH(YEAR(BQ$9),Fuel_Properties!$B$31:$EI$31,0)))/158.987295</f>
        <v>5.9434594942138789E-4</v>
      </c>
      <c r="BR106" s="47">
        <f>(SUMPRODUCT(--(BR$9=Quarterly_kt!$B$9:FC$9),Quarterly_kt!$B106:FC106)/INDEX(Fuel_Properties!$B$31:$IV$42,MATCH("D_Auto_Diesel",Fuel_Properties!$B$31:$B$42,0),MATCH(YEAR(BR$9),Fuel_Properties!$B$31:$EI$31,0)))/158.987295</f>
        <v>2.3316367851546109E-4</v>
      </c>
      <c r="BS106" s="47">
        <f>(SUMPRODUCT(--(BS$9=Quarterly_kt!$B$9:FC$9),Quarterly_kt!$B106:FC106)/INDEX(Fuel_Properties!$B$31:$IV$42,MATCH("D_Auto_Diesel",Fuel_Properties!$B$31:$B$42,0),MATCH(YEAR(BS$9),Fuel_Properties!$B$31:$EI$31,0)))/158.987295</f>
        <v>7.2068773359324336E-4</v>
      </c>
      <c r="BT106" s="47">
        <f>(SUMPRODUCT(--(BT$9=Quarterly_kt!$B$9:FC$9),Quarterly_kt!$B106:FC106)/INDEX(Fuel_Properties!$B$31:$IV$42,MATCH("D_Auto_Diesel",Fuel_Properties!$B$31:$B$42,0),MATCH(YEAR(BT$9),Fuel_Properties!$B$31:$EI$31,0)))/158.987295</f>
        <v>2.9675377265604138E-4</v>
      </c>
      <c r="BU106" s="47">
        <f>(SUMPRODUCT(--(BU$9=Quarterly_kt!$B$9:FC$9),Quarterly_kt!$B106:FC106)/INDEX(Fuel_Properties!$B$31:$IV$42,MATCH("D_Auto_Diesel",Fuel_Properties!$B$31:$B$42,0),MATCH(YEAR(BU$9),Fuel_Properties!$B$31:$EI$31,0)))/158.987295</f>
        <v>2.5436037656232112E-4</v>
      </c>
      <c r="BV106" s="47">
        <f>(SUMPRODUCT(--(BV$9=Quarterly_kt!$B$9:FC$9),Quarterly_kt!$B106:FC106)/INDEX(Fuel_Properties!$B$31:$IV$42,MATCH("D_Auto_Diesel",Fuel_Properties!$B$31:$B$42,0),MATCH(YEAR(BV$9),Fuel_Properties!$B$31:$EI$31,0)))/158.987295</f>
        <v>1.9100717694017484E-4</v>
      </c>
      <c r="BW106" s="47">
        <f>(SUMPRODUCT(--(BW$9=Quarterly_kt!$B$9:FC$9),Quarterly_kt!$B106:FC106)/INDEX(Fuel_Properties!$B$31:$IV$42,MATCH("D_Auto_Diesel",Fuel_Properties!$B$31:$B$42,0),MATCH(YEAR(BW$9),Fuel_Properties!$B$31:$EI$31,0)))/158.987295</f>
        <v>2.9882011681307365E-2</v>
      </c>
      <c r="BX106" s="47">
        <f>(SUMPRODUCT(--(BX$9=Quarterly_kt!$B$9:FC$9),Quarterly_kt!$B106:FC106)/INDEX(Fuel_Properties!$B$31:$IV$42,MATCH("D_Auto_Diesel",Fuel_Properties!$B$31:$B$42,0),MATCH(YEAR(BX$9),Fuel_Properties!$B$31:$EI$31,0)))/158.987295</f>
        <v>1.9270501851297642E-2</v>
      </c>
      <c r="BY106" s="47">
        <f>(SUMPRODUCT(--(BY$9=Quarterly_kt!$B$9:FC$9),Quarterly_kt!$B106:FC106)/INDEX(Fuel_Properties!$B$31:$IV$42,MATCH("D_Auto_Diesel",Fuel_Properties!$B$31:$B$42,0),MATCH(YEAR(BY$9),Fuel_Properties!$B$31:$EI$31,0)))/158.987295</f>
        <v>0</v>
      </c>
      <c r="BZ106" s="47">
        <f>(SUMPRODUCT(--(BZ$9=Quarterly_kt!$B$9:FC$9),Quarterly_kt!$B106:FC106)/INDEX(Fuel_Properties!$B$31:$IV$42,MATCH("D_Auto_Diesel",Fuel_Properties!$B$31:$B$42,0),MATCH(YEAR(BZ$9),Fuel_Properties!$B$31:$EI$31,0)))/158.987295</f>
        <v>0</v>
      </c>
      <c r="CA106" s="47">
        <f>(SUMPRODUCT(--(CA$9=Quarterly_kt!$B$9:FC$9),Quarterly_kt!$B106:FC106)/INDEX(Fuel_Properties!$B$31:$IV$42,MATCH("D_Auto_Diesel",Fuel_Properties!$B$31:$B$42,0),MATCH(YEAR(CA$9),Fuel_Properties!$B$31:$EI$31,0)))/158.987295</f>
        <v>0</v>
      </c>
      <c r="CB106" s="47">
        <f>(SUMPRODUCT(--(CB$9=Quarterly_kt!$B$9:FC$9),Quarterly_kt!$B106:FC106)/INDEX(Fuel_Properties!$B$31:$IV$42,MATCH("D_Auto_Diesel",Fuel_Properties!$B$31:$B$42,0),MATCH(YEAR(CB$9),Fuel_Properties!$B$31:$EI$31,0)))/158.987295</f>
        <v>0</v>
      </c>
      <c r="CC106" s="47">
        <f>(SUMPRODUCT(--(CC$9=Quarterly_kt!$B$9:FC$9),Quarterly_kt!$B106:FC106)/INDEX(Fuel_Properties!$B$31:$IV$42,MATCH("D_Auto_Diesel",Fuel_Properties!$B$31:$B$42,0),MATCH(YEAR(CC$9),Fuel_Properties!$B$31:$EI$31,0)))/158.987295</f>
        <v>0</v>
      </c>
      <c r="CD106" s="47">
        <f>(SUMPRODUCT(--(CD$9=Quarterly_kt!$B$9:FC$9),Quarterly_kt!$B106:FC106)/INDEX(Fuel_Properties!$B$31:$IV$42,MATCH("D_Auto_Diesel",Fuel_Properties!$B$31:$B$42,0),MATCH(YEAR(CD$9),Fuel_Properties!$B$31:$EI$31,0)))/158.987295</f>
        <v>0</v>
      </c>
      <c r="CE106" s="47">
        <f>(SUMPRODUCT(--(CE$9=Quarterly_kt!$B$9:FC$9),Quarterly_kt!$B106:FC106)/INDEX(Fuel_Properties!$B$31:$IV$42,MATCH("D_Auto_Diesel",Fuel_Properties!$B$31:$B$42,0),MATCH(YEAR(CE$9),Fuel_Properties!$B$31:$EI$31,0)))/158.987295</f>
        <v>0</v>
      </c>
      <c r="CF106" s="47">
        <f>(SUMPRODUCT(--(CF$9=Quarterly_kt!$B$9:FC$9),Quarterly_kt!$B106:FC106)/INDEX(Fuel_Properties!$B$31:$IV$42,MATCH("D_Auto_Diesel",Fuel_Properties!$B$31:$B$42,0),MATCH(YEAR(CF$9),Fuel_Properties!$B$31:$EI$31,0)))/158.987295</f>
        <v>0</v>
      </c>
      <c r="CG106" s="47">
        <f>(SUMPRODUCT(--(CG$9=Quarterly_kt!$B$9:FC$9),Quarterly_kt!$B106:FC106)/INDEX(Fuel_Properties!$B$31:$IV$42,MATCH("D_Auto_Diesel",Fuel_Properties!$B$31:$B$42,0),MATCH(YEAR(CG$9),Fuel_Properties!$B$31:$EI$31,0)))/158.987295</f>
        <v>0</v>
      </c>
      <c r="CH106" s="47">
        <f>(SUMPRODUCT(--(CH$9=Quarterly_kt!$B$9:FC$9),Quarterly_kt!$B106:FC106)/INDEX(Fuel_Properties!$B$31:$IV$42,MATCH("D_Auto_Diesel",Fuel_Properties!$B$31:$B$42,0),MATCH(YEAR(CH$9),Fuel_Properties!$B$31:$EI$31,0)))/158.987295</f>
        <v>0</v>
      </c>
      <c r="CI106" s="47">
        <f>(SUMPRODUCT(--(CI$9=Quarterly_kt!$B$9:FC$9),Quarterly_kt!$B106:FC106)/INDEX(Fuel_Properties!$B$31:$IV$42,MATCH("D_Auto_Diesel",Fuel_Properties!$B$31:$B$42,0),MATCH(YEAR(CI$9),Fuel_Properties!$B$31:$EI$31,0)))/158.987295</f>
        <v>0</v>
      </c>
      <c r="CJ106" s="47">
        <f>(SUMPRODUCT(--(CJ$9=Quarterly_kt!$B$9:FC$9),Quarterly_kt!$B106:FC106)/INDEX(Fuel_Properties!$B$31:$IV$42,MATCH("D_Auto_Diesel",Fuel_Properties!$B$31:$B$42,0),MATCH(YEAR(CJ$9),Fuel_Properties!$B$31:$EI$31,0)))/158.987295</f>
        <v>0</v>
      </c>
      <c r="CK106" s="47">
        <f>(SUMPRODUCT(--(CK$9=Quarterly_kt!$B$9:FC$9),Quarterly_kt!$B106:FC106)/INDEX(Fuel_Properties!$B$31:$IV$42,MATCH("D_Auto_Diesel",Fuel_Properties!$B$31:$B$42,0),MATCH(YEAR(CK$9),Fuel_Properties!$B$31:$EI$31,0)))/158.987295</f>
        <v>0</v>
      </c>
      <c r="CL106" s="47">
        <f>(SUMPRODUCT(--(CL$9=Quarterly_kt!$B$9:FC$9),Quarterly_kt!$B106:FC106)/INDEX(Fuel_Properties!$B$31:$IV$42,MATCH("D_Auto_Diesel",Fuel_Properties!$B$31:$B$42,0),MATCH(YEAR(CL$9),Fuel_Properties!$B$31:$EI$31,0)))/158.987295</f>
        <v>0</v>
      </c>
      <c r="CM106" s="47">
        <f>(SUMPRODUCT(--(CM$9=Quarterly_kt!$B$9:FC$9),Quarterly_kt!$B106:FC106)/INDEX(Fuel_Properties!$B$31:$IV$42,MATCH("D_Auto_Diesel",Fuel_Properties!$B$31:$B$42,0),MATCH(YEAR(CM$9),Fuel_Properties!$B$31:$EI$31,0)))/158.987295</f>
        <v>0</v>
      </c>
      <c r="CN106" s="47">
        <f>(SUMPRODUCT(--(CN$9=Quarterly_kt!$B$9:FC$9),Quarterly_kt!$B106:FC106)/INDEX(Fuel_Properties!$B$31:$IV$42,MATCH("D_Auto_Diesel",Fuel_Properties!$B$31:$B$42,0),MATCH(YEAR(CN$9),Fuel_Properties!$B$31:$EI$31,0)))/158.987295</f>
        <v>0</v>
      </c>
      <c r="CO106" s="47">
        <f>(SUMPRODUCT(--(CO$9=Quarterly_kt!$B$9:FC$9),Quarterly_kt!$B106:FC106)/INDEX(Fuel_Properties!$B$31:$IV$42,MATCH("D_Auto_Diesel",Fuel_Properties!$B$31:$B$42,0),MATCH(YEAR(CO$9),Fuel_Properties!$B$31:$EI$31,0)))/158.987295</f>
        <v>0</v>
      </c>
      <c r="CP106" s="47">
        <f>(SUMPRODUCT(--(CP$9=Quarterly_kt!$B$9:FC$9),Quarterly_kt!$B106:FC106)/INDEX(Fuel_Properties!$B$31:$IV$42,MATCH("D_Auto_Diesel",Fuel_Properties!$B$31:$B$42,0),MATCH(YEAR(CP$9),Fuel_Properties!$B$31:$EI$31,0)))/158.987295</f>
        <v>0</v>
      </c>
      <c r="CQ106" s="47">
        <f>(SUMPRODUCT(--(CQ$9=Quarterly_kt!$B$9:FC$9),Quarterly_kt!$B106:FC106)/INDEX(Fuel_Properties!$B$31:$IV$42,MATCH("D_Auto_Diesel",Fuel_Properties!$B$31:$B$42,0),MATCH(YEAR(CQ$9),Fuel_Properties!$B$31:$EI$31,0)))/158.987295</f>
        <v>0</v>
      </c>
      <c r="CR106" s="47">
        <f>(SUMPRODUCT(--(CR$9=Quarterly_kt!$B$9:FC$9),Quarterly_kt!$B106:FC106)/INDEX(Fuel_Properties!$B$31:$IV$42,MATCH("D_Auto_Diesel",Fuel_Properties!$B$31:$B$42,0),MATCH(YEAR(CR$9),Fuel_Properties!$B$31:$EI$31,0)))/158.987295</f>
        <v>0</v>
      </c>
      <c r="CS106" s="47">
        <f>(SUMPRODUCT(--(CS$9=Quarterly_kt!$B$9:FC$9),Quarterly_kt!$B106:FC106)/INDEX(Fuel_Properties!$B$31:$IV$42,MATCH("D_Auto_Diesel",Fuel_Properties!$B$31:$B$42,0),MATCH(YEAR(CS$9),Fuel_Properties!$B$31:$EI$31,0)))/158.987295</f>
        <v>0</v>
      </c>
      <c r="CT106" s="47">
        <f>(SUMPRODUCT(--(CT$9=Quarterly_kt!$B$9:FC$9),Quarterly_kt!$B106:FC106)/INDEX(Fuel_Properties!$B$31:$IV$42,MATCH("D_Auto_Diesel",Fuel_Properties!$B$31:$B$42,0),MATCH(YEAR(CT$9),Fuel_Properties!$B$31:$EI$31,0)))/158.987295</f>
        <v>0</v>
      </c>
      <c r="CU106" s="47">
        <f>(SUMPRODUCT(--(CU$9=Quarterly_kt!$B$9:FC$9),Quarterly_kt!$B106:FC106)/INDEX(Fuel_Properties!$B$31:$IV$42,MATCH("D_Auto_Diesel",Fuel_Properties!$B$31:$B$42,0),MATCH(YEAR(CU$9),Fuel_Properties!$B$31:$EI$31,0)))/158.987295</f>
        <v>0</v>
      </c>
      <c r="CV106" s="47">
        <f>(SUMPRODUCT(--(CV$9=Quarterly_kt!$B$9:FC$9),Quarterly_kt!$B106:FC106)/INDEX(Fuel_Properties!$B$31:$IV$42,MATCH("D_Auto_Diesel",Fuel_Properties!$B$31:$B$42,0),MATCH(YEAR(CV$9),Fuel_Properties!$B$31:$EI$31,0)))/158.987295</f>
        <v>0</v>
      </c>
      <c r="CW106" s="47">
        <f>(SUMPRODUCT(--(CW$9=Quarterly_kt!$B$9:FC$9),Quarterly_kt!$B106:FC106)/INDEX(Fuel_Properties!$B$31:$IV$42,MATCH("D_Auto_Diesel",Fuel_Properties!$B$31:$B$42,0),MATCH(YEAR(CW$9),Fuel_Properties!$B$31:$EI$31,0)))/158.987295</f>
        <v>0</v>
      </c>
      <c r="CX106" s="47">
        <f>(SUMPRODUCT(--(CX$9=Quarterly_kt!$B$9:FC$9),Quarterly_kt!$B106:FC106)/INDEX(Fuel_Properties!$B$31:$IV$42,MATCH("D_Auto_Diesel",Fuel_Properties!$B$31:$B$42,0),MATCH(YEAR(CX$9),Fuel_Properties!$B$31:$EI$31,0)))/158.987295</f>
        <v>0</v>
      </c>
      <c r="CY106" s="47">
        <f>(SUMPRODUCT(--(CY$9=Quarterly_kt!$B$9:FC$9),Quarterly_kt!$B106:FC106)/INDEX(Fuel_Properties!$B$31:$IV$42,MATCH("D_Auto_Diesel",Fuel_Properties!$B$31:$B$42,0),MATCH(YEAR(CY$9),Fuel_Properties!$B$31:$EI$31,0)))/158.987295</f>
        <v>0</v>
      </c>
      <c r="CZ106" s="47">
        <f>(SUMPRODUCT(--(CZ$9=Quarterly_kt!$B$9:FC$9),Quarterly_kt!$B106:FC106)/INDEX(Fuel_Properties!$B$31:$IV$42,MATCH("D_Auto_Diesel",Fuel_Properties!$B$31:$B$42,0),MATCH(YEAR(CZ$9),Fuel_Properties!$B$31:$EI$31,0)))/158.987295</f>
        <v>0</v>
      </c>
      <c r="DA106" s="47">
        <f>(SUMPRODUCT(--(DA$9=Quarterly_kt!$B$9:FC$9),Quarterly_kt!$B106:FC106)/INDEX(Fuel_Properties!$B$31:$IV$42,MATCH("D_Auto_Diesel",Fuel_Properties!$B$31:$B$42,0),MATCH(YEAR(DA$9),Fuel_Properties!$B$31:$EI$31,0)))/158.987295</f>
        <v>0</v>
      </c>
      <c r="DB106" s="47">
        <f>(SUMPRODUCT(--(DB$9=Quarterly_kt!$B$9:FC$9),Quarterly_kt!$B106:FC106)/INDEX(Fuel_Properties!$B$31:$IV$42,MATCH("D_Auto_Diesel",Fuel_Properties!$B$31:$B$42,0),MATCH(YEAR(DB$9),Fuel_Properties!$B$31:$EI$31,0)))/158.987295</f>
        <v>0</v>
      </c>
      <c r="DC106" s="47">
        <f>(SUMPRODUCT(--(DC$9=Quarterly_kt!$B$9:FC$9),Quarterly_kt!$B106:FC106)/INDEX(Fuel_Properties!$B$31:$IV$42,MATCH("D_Auto_Diesel",Fuel_Properties!$B$31:$B$42,0),MATCH(YEAR(DC$9),Fuel_Properties!$B$31:$EI$31,0)))/158.987295</f>
        <v>0</v>
      </c>
      <c r="DD106" s="47">
        <f>(SUMPRODUCT(--(DD$9=Quarterly_kt!$B$9:FC$9),Quarterly_kt!$B106:FC106)/INDEX(Fuel_Properties!$B$31:$IV$42,MATCH("D_Auto_Diesel",Fuel_Properties!$B$31:$B$42,0),MATCH(YEAR(DD$9),Fuel_Properties!$B$31:$EI$31,0)))/158.987295</f>
        <v>0</v>
      </c>
      <c r="DE106" s="47">
        <f>(SUMPRODUCT(--(DE$9=Quarterly_kt!$B$9:FC$9),Quarterly_kt!$B106:FC106)/INDEX(Fuel_Properties!$B$31:$IV$42,MATCH("D_Auto_Diesel",Fuel_Properties!$B$31:$B$42,0),MATCH(YEAR(DE$9),Fuel_Properties!$B$31:$EI$31,0)))/158.987295</f>
        <v>0</v>
      </c>
      <c r="DF106" s="47">
        <f>(SUMPRODUCT(--(DF$9=Quarterly_kt!$B$9:FC$9),Quarterly_kt!$B106:FC106)/INDEX(Fuel_Properties!$B$31:$IV$42,MATCH("D_Auto_Diesel",Fuel_Properties!$B$31:$B$42,0),MATCH(YEAR(DF$9),Fuel_Properties!$B$31:$EI$31,0)))/158.987295</f>
        <v>0</v>
      </c>
      <c r="DG106" s="47">
        <f>(SUMPRODUCT(--(DG$9=Quarterly_kt!$B$9:FC$9),Quarterly_kt!$B106:FC106)/INDEX(Fuel_Properties!$B$31:$IV$42,MATCH("D_Auto_Diesel",Fuel_Properties!$B$31:$B$42,0),MATCH(YEAR(DG$9),Fuel_Properties!$B$31:$EI$31,0)))/158.987295</f>
        <v>0</v>
      </c>
      <c r="DH106" s="47">
        <f>(SUMPRODUCT(--(DH$9=Quarterly_kt!$B$9:FC$9),Quarterly_kt!$B106:FC106)/INDEX(Fuel_Properties!$B$31:$IV$42,MATCH("D_Auto_Diesel",Fuel_Properties!$B$31:$B$42,0),MATCH(YEAR(DH$9),Fuel_Properties!$B$31:$EI$31,0)))/158.987295</f>
        <v>0</v>
      </c>
      <c r="DI106" s="47">
        <f>(SUMPRODUCT(--(DI$9=Quarterly_kt!$B$9:FC$9),Quarterly_kt!$B106:FC106)/INDEX(Fuel_Properties!$B$31:$IV$42,MATCH("D_Auto_Diesel",Fuel_Properties!$B$31:$B$42,0),MATCH(YEAR(DI$9),Fuel_Properties!$B$31:$EI$31,0)))/158.987295</f>
        <v>0</v>
      </c>
      <c r="DJ106" s="47">
        <f>(SUMPRODUCT(--(DJ$9=Quarterly_kt!$B$9:FC$9),Quarterly_kt!$B106:FC106)/INDEX(Fuel_Properties!$B$31:$IV$42,MATCH("D_Auto_Diesel",Fuel_Properties!$B$31:$B$42,0),MATCH(YEAR(DJ$9),Fuel_Properties!$B$31:$EI$31,0)))/158.987295</f>
        <v>1.0525589783527843E-6</v>
      </c>
      <c r="DK106" s="47">
        <f>(SUMPRODUCT(--(DK$9=Quarterly_kt!$B$9:FC$9),Quarterly_kt!$B106:FC106)/INDEX(Fuel_Properties!$B$31:$IV$42,MATCH("D_Auto_Diesel",Fuel_Properties!$B$31:$B$42,0),MATCH(YEAR(DK$9),Fuel_Properties!$B$31:$EI$31,0)))/158.987295</f>
        <v>2.6313974458819598E-6</v>
      </c>
      <c r="DL106" s="47">
        <f>(SUMPRODUCT(--(DL$9=Quarterly_kt!$B$9:FC$9),Quarterly_kt!$B106:FC106)/INDEX(Fuel_Properties!$B$31:$IV$42,MATCH("D_Auto_Diesel",Fuel_Properties!$B$31:$B$42,0),MATCH(YEAR(DL$9),Fuel_Properties!$B$31:$EI$31,0)))/158.987295</f>
        <v>2.6313974458819598E-6</v>
      </c>
      <c r="DM106" s="47">
        <f>(SUMPRODUCT(--(DM$9=Quarterly_kt!$B$9:FC$9),Quarterly_kt!$B106:FC106)/INDEX(Fuel_Properties!$B$31:$IV$42,MATCH("D_Auto_Diesel",Fuel_Properties!$B$31:$B$42,0),MATCH(YEAR(DM$9),Fuel_Properties!$B$31:$EI$31,0)))/158.987295</f>
        <v>2.6313974458819598E-6</v>
      </c>
      <c r="DN106" s="47">
        <f>(SUMPRODUCT(--(DN$9=Quarterly_kt!$B$9:FC$9),Quarterly_kt!$B106:FC106)/INDEX(Fuel_Properties!$B$31:$IV$42,MATCH("D_Auto_Diesel",Fuel_Properties!$B$31:$B$42,0),MATCH(YEAR(DN$9),Fuel_Properties!$B$31:$EI$31,0)))/158.987295</f>
        <v>2.6307421528423672E-6</v>
      </c>
      <c r="DO106" s="47">
        <f>(SUMPRODUCT(--(DO$9=Quarterly_kt!$B$9:FC$9),Quarterly_kt!$B106:FC106)/INDEX(Fuel_Properties!$B$31:$IV$42,MATCH("D_Auto_Diesel",Fuel_Properties!$B$31:$B$42,0),MATCH(YEAR(DO$9),Fuel_Properties!$B$31:$EI$31,0)))/158.987295</f>
        <v>7.5765374001860177E-7</v>
      </c>
      <c r="DP106" s="47">
        <f>(SUMPRODUCT(--(DP$9=Quarterly_kt!$B$9:FC$9),Quarterly_kt!$B106:FC106)/INDEX(Fuel_Properties!$B$31:$IV$42,MATCH("D_Auto_Diesel",Fuel_Properties!$B$31:$B$42,0),MATCH(YEAR(DP$9),Fuel_Properties!$B$31:$EI$31,0)))/158.987295</f>
        <v>7.5765374001860177E-7</v>
      </c>
      <c r="DQ106" s="47">
        <f>(SUMPRODUCT(--(DQ$9=Quarterly_kt!$B$9:FC$9),Quarterly_kt!$B106:FC106)/INDEX(Fuel_Properties!$B$31:$IV$42,MATCH("D_Auto_Diesel",Fuel_Properties!$B$31:$B$42,0),MATCH(YEAR(DQ$9),Fuel_Properties!$B$31:$EI$31,0)))/158.987295</f>
        <v>7.5765374001860177E-7</v>
      </c>
      <c r="DR106" s="47">
        <f>(SUMPRODUCT(--(DR$9=Quarterly_kt!$B$9:FC$9),Quarterly_kt!$B106:FC106)/INDEX(Fuel_Properties!$B$31:$IV$42,MATCH("D_Auto_Diesel",Fuel_Properties!$B$31:$B$42,0),MATCH(YEAR(DR$9),Fuel_Properties!$B$31:$EI$31,0)))/158.987295</f>
        <v>7.5667673015698979E-7</v>
      </c>
      <c r="DS106" s="47">
        <f>(SUMPRODUCT(--(DS$9=Quarterly_kt!$B$9:FC$9),Quarterly_kt!$B106:FC106)/INDEX(Fuel_Properties!$B$31:$IV$42,MATCH("D_Auto_Diesel",Fuel_Properties!$B$31:$B$42,0),MATCH(YEAR(DS$9),Fuel_Properties!$B$31:$EI$31,0)))/158.987295</f>
        <v>4.3019430876921061E-2</v>
      </c>
      <c r="DT106" s="47">
        <f>(SUMPRODUCT(--(DT$9=Quarterly_kt!$B$9:FC$9),Quarterly_kt!$B106:FC106)/INDEX(Fuel_Properties!$B$31:$IV$42,MATCH("D_Auto_Diesel",Fuel_Properties!$B$31:$B$42,0),MATCH(YEAR(DT$9),Fuel_Properties!$B$31:$EI$31,0)))/158.987295</f>
        <v>1.1740702319511663E-3</v>
      </c>
      <c r="DU106" s="47">
        <f>(SUMPRODUCT(--(DU$9=Quarterly_kt!$B$9:FC$9),Quarterly_kt!$B106:FC106)/INDEX(Fuel_Properties!$B$31:$IV$42,MATCH("D_Auto_Diesel",Fuel_Properties!$B$31:$B$42,0),MATCH(YEAR(DU$9),Fuel_Properties!$B$31:$EI$31,0)))/158.987295</f>
        <v>2.4367786996946502E-4</v>
      </c>
      <c r="DV106" s="47">
        <f>(SUMPRODUCT(--(DV$9=Quarterly_kt!$B$9:FC$9),Quarterly_kt!$B106:FC106)/INDEX(Fuel_Properties!$B$31:$IV$42,MATCH("D_Auto_Diesel",Fuel_Properties!$B$31:$B$42,0),MATCH(YEAR(DV$9),Fuel_Properties!$B$31:$EI$31,0)))/158.987295</f>
        <v>1.9643399198260056E-3</v>
      </c>
      <c r="DW106" s="47">
        <f>(SUMPRODUCT(--(DW$9=Quarterly_kt!$B$9:FC$9),Quarterly_kt!$B106:FC106)/INDEX(Fuel_Properties!$B$31:$IV$42,MATCH("D_Auto_Diesel",Fuel_Properties!$B$31:$B$42,0),MATCH(YEAR(DW$9),Fuel_Properties!$B$31:$EI$31,0)))/158.987295</f>
        <v>2.5564540092039566E-4</v>
      </c>
      <c r="DX106" s="47">
        <f>(SUMPRODUCT(--(DX$9=Quarterly_kt!$B$9:FC$9),Quarterly_kt!$B106:FC106)/INDEX(Fuel_Properties!$B$31:$IV$42,MATCH("D_Auto_Diesel",Fuel_Properties!$B$31:$B$42,0),MATCH(YEAR(DX$9),Fuel_Properties!$B$31:$EI$31,0)))/158.987295</f>
        <v>3.5323466038885066E-4</v>
      </c>
      <c r="DY106" s="47">
        <f>(SUMPRODUCT(--(DY$9=Quarterly_kt!$B$9:FC$9),Quarterly_kt!$B106:FC106)/INDEX(Fuel_Properties!$B$31:$IV$42,MATCH("D_Auto_Diesel",Fuel_Properties!$B$31:$B$42,0),MATCH(YEAR(DY$9),Fuel_Properties!$B$31:$EI$31,0)))/158.987295</f>
        <v>4.5217449736630767E-3</v>
      </c>
      <c r="DZ106" s="47">
        <f>(SUMPRODUCT(--(DZ$9=Quarterly_kt!$B$9:FC$9),Quarterly_kt!$B106:FC106)/INDEX(Fuel_Properties!$B$31:$IV$42,MATCH("D_Auto_Diesel",Fuel_Properties!$B$31:$B$42,0),MATCH(YEAR(DZ$9),Fuel_Properties!$B$31:$EI$31,0)))/158.987295</f>
        <v>3.5462327410705791E-2</v>
      </c>
      <c r="EA106" s="47">
        <f>(SUMPRODUCT(--(EA$9=Quarterly_kt!$B$9:FC$9),Quarterly_kt!$B106:FC106)/INDEX(Fuel_Properties!$B$31:$IV$42,MATCH("D_Auto_Diesel",Fuel_Properties!$B$31:$B$42,0),MATCH(YEAR(EA$9),Fuel_Properties!$B$31:$EI$31,0)))/158.987295</f>
        <v>1.9794044224239254E-3</v>
      </c>
      <c r="EB106" s="47">
        <f>(SUMPRODUCT(--(EB$9=Quarterly_kt!$B$9:FC$9),Quarterly_kt!$B106:FC106)/INDEX(Fuel_Properties!$B$31:$IV$42,MATCH("D_Auto_Diesel",Fuel_Properties!$B$31:$B$42,0),MATCH(YEAR(EB$9),Fuel_Properties!$B$31:$EI$31,0)))/158.987295</f>
        <v>1.7390428918502543E-4</v>
      </c>
      <c r="EC106" s="47">
        <f>(SUMPRODUCT(--(EC$9=Quarterly_kt!$B$9:FC$9),Quarterly_kt!$B106:FC106)/INDEX(Fuel_Properties!$B$31:$IV$42,MATCH("D_Auto_Diesel",Fuel_Properties!$B$31:$B$42,0),MATCH(YEAR(EC$9),Fuel_Properties!$B$31:$EI$31,0)))/158.987295</f>
        <v>4.8503136016880691E-4</v>
      </c>
      <c r="ED106" s="47">
        <f>(SUMPRODUCT(--(ED$9=Quarterly_kt!$B$9:FC$9),Quarterly_kt!$B106:FC106)/INDEX(Fuel_Properties!$B$31:$IV$42,MATCH("D_Auto_Diesel",Fuel_Properties!$B$31:$B$42,0),MATCH(YEAR(ED$9),Fuel_Properties!$B$31:$EI$31,0)))/158.987295</f>
        <v>6.6615456680774339E-4</v>
      </c>
      <c r="EE106" s="47">
        <f>(SUMPRODUCT(--(EE$9=Quarterly_kt!$B$9:FC$9),Quarterly_kt!$B106:FC106)/INDEX(Fuel_Properties!$B$31:$IV$42,MATCH("D_Auto_Diesel",Fuel_Properties!$B$31:$B$42,0),MATCH(YEAR(EE$9),Fuel_Properties!$B$31:$EI$31,0)))/158.987295</f>
        <v>4.7016683713328905E-5</v>
      </c>
      <c r="EF106" s="47">
        <f>(SUMPRODUCT(--(EF$9=Quarterly_kt!$B$9:FC$9),Quarterly_kt!$B106:FC106)/INDEX(Fuel_Properties!$B$31:$IV$42,MATCH("D_Auto_Diesel",Fuel_Properties!$B$31:$B$42,0),MATCH(YEAR(EF$9),Fuel_Properties!$B$31:$EI$31,0)))/158.987295</f>
        <v>1.5926354629850351E-4</v>
      </c>
      <c r="EG106" s="47">
        <f>(SUMPRODUCT(--(EG$9=Quarterly_kt!$B$9:FC$9),Quarterly_kt!$B106:FC106)/INDEX(Fuel_Properties!$B$31:$IV$42,MATCH("D_Auto_Diesel",Fuel_Properties!$B$31:$B$42,0),MATCH(YEAR(EG$9),Fuel_Properties!$B$31:$EI$31,0)))/158.987295</f>
        <v>7.0475446722441569E-5</v>
      </c>
      <c r="EH106" s="47">
        <f>(SUMPRODUCT(--(EH$9=Quarterly_kt!$B$9:FC$9),Quarterly_kt!$B106:FC106)/INDEX(Fuel_Properties!$B$31:$IV$42,MATCH("D_Auto_Diesel",Fuel_Properties!$B$31:$B$42,0),MATCH(YEAR(EH$9),Fuel_Properties!$B$31:$EI$31,0)))/158.987295</f>
        <v>4.9248967000983412E-2</v>
      </c>
      <c r="EI106" s="47">
        <f>(SUMPRODUCT(--(EI$9=Quarterly_kt!$B$9:FC$9),Quarterly_kt!$B106:FC106)/INDEX(Fuel_Properties!$B$31:$IV$42,MATCH("D_Auto_Diesel",Fuel_Properties!$B$31:$B$42,0),MATCH(YEAR(EI$9),Fuel_Properties!$B$31:$EI$31,0)))/158.987295</f>
        <v>0.18262980007436819</v>
      </c>
      <c r="EJ106" s="47">
        <f>(SUMPRODUCT(--(EJ$9=Quarterly_kt!$B$9:FC$9),Quarterly_kt!$B106:FC106)/INDEX(Fuel_Properties!$B$31:$IV$42,MATCH("D_Auto_Diesel",Fuel_Properties!$B$31:$B$42,0),MATCH(YEAR(EJ$9),Fuel_Properties!$B$31:$EI$31,0)))/158.987295</f>
        <v>1.1359237780779725E-3</v>
      </c>
      <c r="EK106" s="47">
        <f>(SUMPRODUCT(--(EK$9=Quarterly_kt!$B$9:FC$9),Quarterly_kt!$B106:FC106)/INDEX(Fuel_Properties!$B$31:$IV$42,MATCH("D_Auto_Diesel",Fuel_Properties!$B$31:$B$42,0),MATCH(YEAR(EK$9),Fuel_Properties!$B$31:$EI$31,0)))/158.987295</f>
        <v>1.0408914057797964E-3</v>
      </c>
      <c r="EL106" s="47">
        <f>(SUMPRODUCT(--(EL$9=Quarterly_kt!$B$9:FC$9),Quarterly_kt!$B106:FC106)/INDEX(Fuel_Properties!$B$31:$IV$42,MATCH("D_Auto_Diesel",Fuel_Properties!$B$31:$B$42,0),MATCH(YEAR(EL$9),Fuel_Properties!$B$31:$EI$31,0)))/158.987295</f>
        <v>1.6069202587657924E-4</v>
      </c>
      <c r="EM106" s="47">
        <f>(SUMPRODUCT(--(EM$9=Quarterly_kt!$B$9:FC$9),Quarterly_kt!$B106:FC106)/INDEX(Fuel_Properties!$B$31:$IV$42,MATCH("D_Auto_Diesel",Fuel_Properties!$B$31:$B$42,0),MATCH(YEAR(EM$9),Fuel_Properties!$B$31:$EI$31,0)))/158.987295</f>
        <v>4.3374453325076201E-3</v>
      </c>
      <c r="EN106" s="47">
        <f>(SUMPRODUCT(--(EN$9=Quarterly_kt!$B$9:FC$9),Quarterly_kt!$B106:FC106)/INDEX(Fuel_Properties!$B$31:$IV$42,MATCH("D_Auto_Diesel",Fuel_Properties!$B$31:$B$42,0),MATCH(YEAR(EN$9),Fuel_Properties!$B$31:$EI$31,0)))/158.987295</f>
        <v>3.7094007767368305E-3</v>
      </c>
      <c r="EO106" s="47">
        <f>(SUMPRODUCT(--(EO$9=Quarterly_kt!$B$9:FC$9),Quarterly_kt!$B106:FC106)/INDEX(Fuel_Properties!$B$31:$IV$42,MATCH("D_Auto_Diesel",Fuel_Properties!$B$31:$B$42,0),MATCH(YEAR(EO$9),Fuel_Properties!$B$31:$EI$31,0)))/158.987295</f>
        <v>5.4365029236192255E-3</v>
      </c>
      <c r="EP106" s="47">
        <f>(SUMPRODUCT(--(EP$9=Quarterly_kt!$B$9:FC$9),Quarterly_kt!$B106:FC106)/INDEX(Fuel_Properties!$B$31:$IV$42,MATCH("D_Auto_Diesel",Fuel_Properties!$B$31:$B$42,0),MATCH(YEAR(EP$9),Fuel_Properties!$B$31:$EI$31,0)))/158.987295</f>
        <v>1.2306587971477603E-3</v>
      </c>
      <c r="EQ106" s="47">
        <f>(SUMPRODUCT(--(EQ$9=Quarterly_kt!$B$9:FC$9),Quarterly_kt!$B106:FC106)/INDEX(Fuel_Properties!$B$31:$IV$42,MATCH("D_Auto_Diesel",Fuel_Properties!$B$31:$B$42,0),MATCH(YEAR(EQ$9),Fuel_Properties!$B$31:$EI$31,0)))/158.987295</f>
        <v>7.6197170646841563E-4</v>
      </c>
      <c r="ER106" s="47">
        <f>(SUMPRODUCT(--(ER$9=Quarterly_kt!$B$9:FC$9),Quarterly_kt!$B106:FC106)/INDEX(Fuel_Properties!$B$31:$IV$42,MATCH("D_Auto_Diesel",Fuel_Properties!$B$31:$B$42,0),MATCH(YEAR(ER$9),Fuel_Properties!$B$31:$EI$31,0)))/158.987295</f>
        <v>2.7396989932172136E-4</v>
      </c>
      <c r="ES106" s="47">
        <f>(SUMPRODUCT(--(ES$9=Quarterly_kt!$B$9:FC$9),Quarterly_kt!$B106:FC106)/INDEX(Fuel_Properties!$B$31:$IV$42,MATCH("D_Auto_Diesel",Fuel_Properties!$B$31:$B$42,0),MATCH(YEAR(ES$9),Fuel_Properties!$B$31:$EI$31,0)))/158.987295</f>
        <v>6.3352414632444757E-4</v>
      </c>
      <c r="ET106" s="47">
        <f>(SUMPRODUCT(--(ET$9=Quarterly_kt!$B$9:FC$9),Quarterly_kt!$B106:FC106)/INDEX(Fuel_Properties!$B$31:$IV$42,MATCH("D_Auto_Diesel",Fuel_Properties!$B$31:$B$42,0),MATCH(YEAR(ET$9),Fuel_Properties!$B$31:$EI$31,0)))/158.987295</f>
        <v>1.6977761974661665E-4</v>
      </c>
      <c r="EU106" s="47">
        <f>(SUMPRODUCT(--(EU$9=Quarterly_kt!$B$9:FC$9),Quarterly_kt!$B106:FC106)/INDEX(Fuel_Properties!$B$31:$IV$42,MATCH("D_Auto_Diesel",Fuel_Properties!$B$31:$B$42,0),MATCH(YEAR(EU$9),Fuel_Properties!$B$31:$EI$31,0)))/158.987295</f>
        <v>7.6496544110426427E-5</v>
      </c>
      <c r="EV106" s="47">
        <f>(SUMPRODUCT(--(EV$9=Quarterly_kt!$B$9:FC$9),Quarterly_kt!$B106:FC106)/INDEX(Fuel_Properties!$B$31:$IV$42,MATCH("D_Auto_Diesel",Fuel_Properties!$B$31:$B$42,0),MATCH(YEAR(EV$9),Fuel_Properties!$B$31:$EI$31,0)))/158.987295</f>
        <v>5.9235685087275609E-4</v>
      </c>
      <c r="EW106" s="47">
        <f>(SUMPRODUCT(--(EW$9=Quarterly_kt!$B$9:FC$9),Quarterly_kt!$B106:FC106)/INDEX(Fuel_Properties!$B$31:$IV$42,MATCH("D_Auto_Diesel",Fuel_Properties!$B$31:$B$42,0),MATCH(YEAR(EW$9),Fuel_Properties!$B$31:$EI$31,0)))/158.987295</f>
        <v>9.2341120230731116E-4</v>
      </c>
      <c r="EX106" s="47">
        <f>(SUMPRODUCT(--(EX$9=Quarterly_kt!$B$9:FC$9),Quarterly_kt!$B106:FC106)/INDEX(Fuel_Properties!$B$31:$IV$42,MATCH("D_Auto_Diesel",Fuel_Properties!$B$31:$B$42,0),MATCH(YEAR(EX$9),Fuel_Properties!$B$31:$EI$31,0)))/158.987295</f>
        <v>1.1805011701024397E-4</v>
      </c>
      <c r="EY106" s="47">
        <f>(SUMPRODUCT(--(EY$9=Quarterly_kt!$B$9:FC$9),Quarterly_kt!$B106:FC106)/INDEX(Fuel_Properties!$B$31:$IV$42,MATCH("D_Auto_Diesel",Fuel_Properties!$B$31:$B$42,0),MATCH(YEAR(EY$9),Fuel_Properties!$B$31:$EI$31,0)))/158.987295</f>
        <v>1.3095847884251938E-3</v>
      </c>
      <c r="EZ106" s="47">
        <f>(SUMPRODUCT(--(EZ$9=Quarterly_kt!$B$9:FC$9),Quarterly_kt!$B106:FC106)/INDEX(Fuel_Properties!$B$31:$IV$42,MATCH("D_Auto_Diesel",Fuel_Properties!$B$31:$B$42,0),MATCH(YEAR(EZ$9),Fuel_Properties!$B$31:$EI$31,0)))/158.987295</f>
        <v>1.2260202640112341E-3</v>
      </c>
      <c r="FA106" s="47">
        <f>(SUMPRODUCT(--(FA$9=Quarterly_kt!$B$9:FC$9),Quarterly_kt!$B106:FC106)/INDEX(Fuel_Properties!$B$31:$IV$42,MATCH("D_Auto_Diesel",Fuel_Properties!$B$31:$B$42,0),MATCH(YEAR(FA$9),Fuel_Properties!$B$31:$EI$31,0)))/158.987295</f>
        <v>3.8871719118967834E-3</v>
      </c>
      <c r="FB106" s="47">
        <f>(SUMPRODUCT(--(FB$9=Quarterly_kt!$B$9:FC$9),Quarterly_kt!$B106:FC106)/INDEX(Fuel_Properties!$B$31:$IV$42,MATCH("D_Auto_Diesel",Fuel_Properties!$B$31:$B$42,0),MATCH(YEAR(FB$9),Fuel_Properties!$B$31:$EI$31,0)))/158.987295</f>
        <v>3.6153008217359784E-3</v>
      </c>
      <c r="FC106" s="47">
        <f>(SUMPRODUCT(--(FC$9=Quarterly_kt!$B$9:FC$9),Quarterly_kt!$B106:FC106)/INDEX(Fuel_Properties!$B$31:$IV$42,MATCH("D_Auto_Diesel",Fuel_Properties!$B$31:$B$42,0),MATCH(YEAR(FC$9),Fuel_Properties!$B$31:$EI$31,0)))/158.987295</f>
        <v>8.7710285180410679E-4</v>
      </c>
      <c r="FD106" s="47">
        <f>(SUMPRODUCT(--(FD$9=Quarterly_kt!$B$9:FD$9),Quarterly_kt!$B106:FD106)/INDEX(Fuel_Properties!$B$31:$IV$42,MATCH("D_Auto_Diesel",Fuel_Properties!$B$31:$B$42,0),MATCH(YEAR(FD$9),Fuel_Properties!$B$31:$EI$31,0)))/158.987295</f>
        <v>1.8815971001180302E-3</v>
      </c>
      <c r="FE106" s="47">
        <f>(SUMPRODUCT(--(FE$9=Quarterly_kt!$B$9:FF$9),Quarterly_kt!$B106:FF106)/INDEX(Fuel_Properties!$B$31:$IV$42,MATCH("D_Auto_Diesel",Fuel_Properties!$B$31:$B$42,0),MATCH(YEAR(FE$9),Fuel_Properties!$B$31:$EI$31,0)))/158.987295</f>
        <v>1.1505599206233907E-3</v>
      </c>
      <c r="FF106" s="47">
        <f>(SUMPRODUCT(--(FF$9=Quarterly_kt!$B$9:FF$9),Quarterly_kt!$B106:FF106)/INDEX(Fuel_Properties!$B$31:$IV$42,MATCH("D_Auto_Diesel",Fuel_Properties!$B$31:$B$42,0),MATCH(YEAR(FF$9),Fuel_Properties!$B$31:$EI$31,0)))/158.987295</f>
        <v>3.6526656466637019E-4</v>
      </c>
      <c r="FG106" s="47">
        <f>(SUMPRODUCT(--(FG$9=Quarterly_kt!$B$9:FG$9),Quarterly_kt!$B106:FG106)/INDEX(Fuel_Properties!$B$31:$IV$42,MATCH("D_Auto_Diesel",Fuel_Properties!$B$31:$B$42,0),MATCH(YEAR(FG$9),Fuel_Properties!$B$31:$EI$31,0)))/158.987295</f>
        <v>1.1042517478492954E-3</v>
      </c>
      <c r="FH106" s="47">
        <f>(SUMPRODUCT(--(FH$9=Quarterly_kt!$B$9:FI$9),Quarterly_kt!$B106:FI106)/INDEX(Fuel_Properties!$B$31:$IV$42,MATCH("D_Auto_Diesel",Fuel_Properties!$B$31:$B$42,0),MATCH(YEAR(FH$9),Fuel_Properties!$B$31:$EI$31,0)))/158.987295</f>
        <v>1.6957283513838867E-3</v>
      </c>
      <c r="FI106" s="47">
        <f>(SUMPRODUCT(--(FI$9=Quarterly_kt!$B$9:FI$9),Quarterly_kt!$B106:FI106)/INDEX(Fuel_Properties!$B$31:$IV$42,MATCH("D_Auto_Diesel",Fuel_Properties!$B$31:$B$42,0),MATCH(YEAR(FI$9),Fuel_Properties!$B$31:$EI$31,0)))/158.987295</f>
        <v>7.9588129637639296E-4</v>
      </c>
      <c r="FJ106" s="47">
        <f>(SUMPRODUCT(--(FJ$9=Quarterly_kt!$B$9:FJ$9),Quarterly_kt!$B106:FJ106)/INDEX(Fuel_Properties!$B$31:$IV$42,MATCH("D_Auto_Diesel",Fuel_Properties!$B$31:$B$42,0),MATCH(YEAR(FJ$9),Fuel_Properties!$B$31:$EI$31,0)))/158.987295</f>
        <v>3.1406804291276549E-4</v>
      </c>
      <c r="FK106" s="47">
        <f>(SUMPRODUCT(--(FK$9=Quarterly_kt!$B$9:FL$9),Quarterly_kt!$B106:FL106)/INDEX(Fuel_Properties!$B$31:$IV$42,MATCH("D_Auto_Diesel",Fuel_Properties!$B$31:$B$42,0),MATCH(YEAR(FK$9),Fuel_Properties!$B$31:$EI$31,0)))/158.987295</f>
        <v>1.0229479355533407E-3</v>
      </c>
      <c r="FL106" s="47">
        <f>(SUMPRODUCT(--(FL$9=Quarterly_kt!$B$9:FL$9),Quarterly_kt!$B106:FL106)/INDEX(Fuel_Properties!$B$31:$IV$42,MATCH("D_Auto_Diesel",Fuel_Properties!$B$31:$B$42,0),MATCH(YEAR(FL$9),Fuel_Properties!$B$31:$EI$31,0)))/158.987295</f>
        <v>9.5538633855766142E-4</v>
      </c>
      <c r="FM106" s="47">
        <f>(SUMPRODUCT(--(FM$9=Quarterly_kt!$B$9:FM$9),Quarterly_kt!$B106:FM106)/INDEX(Fuel_Properties!$B$31:$IV$42,MATCH("D_Auto_Diesel",Fuel_Properties!$B$31:$B$42,0),MATCH(YEAR(FM$9),Fuel_Properties!$B$31:$EI$31,0)))/158.987295</f>
        <v>3.1608195340387469E-4</v>
      </c>
      <c r="FN106" s="47">
        <f>(SUMPRODUCT(--(FN$9=Quarterly_kt!$B$9:FN$9),Quarterly_kt!$B106:FN106)/INDEX(Fuel_Properties!$B$31:$IV$42,MATCH("D_Auto_Diesel",Fuel_Properties!$B$31:$B$42,0),MATCH(YEAR(FN$9),Fuel_Properties!$B$31:$EI$31,0)))/158.987295</f>
        <v>2.7861646596711963E-4</v>
      </c>
      <c r="FO106" s="47">
        <f>(SUMPRODUCT(--(FO$9=Quarterly_kt!$B$9:FO$9),Quarterly_kt!$B106:FO106)/INDEX(Fuel_Properties!$B$31:$IV$42,MATCH("D_Auto_Diesel",Fuel_Properties!$B$31:$B$42,0),MATCH(YEAR(FO$9),Fuel_Properties!$B$31:$EI$31,0)))/158.987295</f>
        <v>2.7288087345569306E-3</v>
      </c>
      <c r="FP106" s="47">
        <f>(SUMPRODUCT(--(FP$9=Quarterly_kt!$B$9:FP$9),Quarterly_kt!$B106:FP106)/INDEX(Fuel_Properties!$B$31:$IV$42,MATCH("D_Auto_Diesel",Fuel_Properties!$B$31:$B$42,0),MATCH(YEAR(FP$9),Fuel_Properties!$B$31:$EI$31,0)))/158.987295</f>
        <v>2.2770539306179199E-4</v>
      </c>
      <c r="FQ106" s="47">
        <f>(SUMPRODUCT(--(FQ$9=Quarterly_kt!$B$9:FQ$9),Quarterly_kt!$B106:FQ106)/INDEX(Fuel_Properties!$B$31:$IV$42,MATCH("D_Auto_Diesel",Fuel_Properties!$B$31:$B$42,0),MATCH(YEAR(FQ$9),Fuel_Properties!$B$31:$EI$31,0)))/158.987295</f>
        <v>5.8799043619395122E-4</v>
      </c>
      <c r="FR106" s="47">
        <f>(SUMPRODUCT(--(FR$9=Quarterly_kt!$B$9:FR$9),Quarterly_kt!$B106:FR106)/INDEX(Fuel_Properties!$B$31:$IV$42,MATCH("D_Auto_Diesel",Fuel_Properties!$B$31:$B$42,0),MATCH(YEAR(FR$9),Fuel_Properties!$B$31:$EI$31,0)))/158.987295</f>
        <v>1.2508159480030908E-4</v>
      </c>
      <c r="FS106" s="47">
        <f>(SUMPRODUCT(--(FS$9=Quarterly_kt!$B$9:FS$9),Quarterly_kt!$B106:FS106)/INDEX(Fuel_Properties!$B$31:$IV$42,MATCH("D_Auto_Diesel",Fuel_Properties!$B$31:$B$42,0),MATCH(YEAR(FS$9),Fuel_Properties!$B$31:$EI$31,0)))/158.987295</f>
        <v>5.9898125443698152E-4</v>
      </c>
      <c r="FT106" s="47">
        <f>(SUMPRODUCT(--(FT$9=Quarterly_kt!$B$9:FT$9),Quarterly_kt!$B106:FT106)/INDEX(Fuel_Properties!$B$31:$IV$42,MATCH("D_Auto_Diesel",Fuel_Properties!$B$31:$B$42,0),MATCH(YEAR(FT$9),Fuel_Properties!$B$31:$EI$31,0)))/158.987295</f>
        <v>2.7418352808282614E-3</v>
      </c>
      <c r="FU106" s="47">
        <f>(SUMPRODUCT(--(FU$9=Quarterly_kt!$B$9:FU$9),Quarterly_kt!$B106:FU106)/INDEX(Fuel_Properties!$B$31:$IV$42,MATCH("D_Auto_Diesel",Fuel_Properties!$B$31:$B$42,0),MATCH(YEAR(FU$9),Fuel_Properties!$B$31:$EI$31,0)))/158.987295</f>
        <v>1.6051697183180625E-4</v>
      </c>
      <c r="FV106" s="47">
        <f>(SUMPRODUCT(--(FV$9=Quarterly_kt!$B$9:FV$9),Quarterly_kt!$B106:FV106)/INDEX(Fuel_Properties!$B$31:$IV$42,MATCH("D_Auto_Diesel",Fuel_Properties!$B$31:$B$42,0),MATCH(YEAR(FV$9),Fuel_Properties!$B$31:$EI$31,0)))/158.987295</f>
        <v>1.2508159480030911E-4</v>
      </c>
    </row>
    <row r="107" spans="1:178" ht="15" x14ac:dyDescent="0.25">
      <c r="A107" s="49" t="s">
        <v>27</v>
      </c>
      <c r="B107" s="47">
        <f>(SUMPRODUCT(--(B$9=Quarterly_kt!$B$9:FC$9),Quarterly_kt!$B107:FC107)/INDEX(Fuel_Properties!$B$31:$IV$42,MATCH("D_Heavy_Fuel_Oil",Fuel_Properties!$B$31:$B$42,0),MATCH(YEAR(B$9),Fuel_Properties!$B$31:$EI$31,0)))/158.987295</f>
        <v>0.25991485430578665</v>
      </c>
      <c r="C107" s="47">
        <f>(SUMPRODUCT(--(C$9=Quarterly_kt!$B$9:FD$9),Quarterly_kt!$B107:FD107)/INDEX(Fuel_Properties!$B$31:$IV$42,MATCH("D_Heavy_Fuel_Oil",Fuel_Properties!$B$31:$B$42,0),MATCH(YEAR(C$9),Fuel_Properties!$B$31:$EI$31,0)))/158.987295</f>
        <v>1.0648750374169913</v>
      </c>
      <c r="D107" s="47">
        <f>(SUMPRODUCT(--(D$9=Quarterly_kt!$B$9:FE$9),Quarterly_kt!$B107:FE107)/INDEX(Fuel_Properties!$B$31:$IV$42,MATCH("D_Heavy_Fuel_Oil",Fuel_Properties!$B$31:$B$42,0),MATCH(YEAR(D$9),Fuel_Properties!$B$31:$EI$31,0)))/158.987295</f>
        <v>1.2452637049575745</v>
      </c>
      <c r="E107" s="47">
        <f>(SUMPRODUCT(--(E$9=Quarterly_kt!$B$9:FF$9),Quarterly_kt!$B107:FF107)/INDEX(Fuel_Properties!$B$31:$IV$42,MATCH("D_Heavy_Fuel_Oil",Fuel_Properties!$B$31:$B$42,0),MATCH(YEAR(E$9),Fuel_Properties!$B$31:$EI$31,0)))/158.987295</f>
        <v>1.1987117907535534</v>
      </c>
      <c r="F107" s="47">
        <f>(SUMPRODUCT(--(F$9=Quarterly_kt!$B$9:FG$9),Quarterly_kt!$B107:FG107)/INDEX(Fuel_Properties!$B$31:$IV$42,MATCH("D_Heavy_Fuel_Oil",Fuel_Properties!$B$31:$B$42,0),MATCH(YEAR(F$9),Fuel_Properties!$B$31:$EI$31,0)))/158.987295</f>
        <v>0.45776048967287791</v>
      </c>
      <c r="G107" s="47">
        <f>(SUMPRODUCT(--(G$9=Quarterly_kt!$B$9:FH$9),Quarterly_kt!$B107:FH107)/INDEX(Fuel_Properties!$B$31:$IV$42,MATCH("D_Heavy_Fuel_Oil",Fuel_Properties!$B$31:$B$42,0),MATCH(YEAR(G$9),Fuel_Properties!$B$31:$EI$31,0)))/158.987295</f>
        <v>0.33750137797915575</v>
      </c>
      <c r="H107" s="47">
        <f>(SUMPRODUCT(--(H$9=Quarterly_kt!$B$9:FI$9),Quarterly_kt!$B107:FI107)/INDEX(Fuel_Properties!$B$31:$IV$42,MATCH("D_Heavy_Fuel_Oil",Fuel_Properties!$B$31:$B$42,0),MATCH(YEAR(H$9),Fuel_Properties!$B$31:$EI$31,0)))/158.987295</f>
        <v>0.59741623228494234</v>
      </c>
      <c r="I107" s="47">
        <f>(SUMPRODUCT(--(I$9=Quarterly_kt!$B$9:FJ$9),Quarterly_kt!$B107:FJ107)/INDEX(Fuel_Properties!$B$31:$IV$42,MATCH("D_Heavy_Fuel_Oil",Fuel_Properties!$B$31:$B$42,0),MATCH(YEAR(I$9),Fuel_Properties!$B$31:$EI$31,0)))/158.987295</f>
        <v>0.13383675333656175</v>
      </c>
      <c r="J107" s="47">
        <f>(SUMPRODUCT(--(J$9=Quarterly_kt!$B$9:FK$9),Quarterly_kt!$B107:FK107)/INDEX(Fuel_Properties!$B$31:$IV$42,MATCH("D_Heavy_Fuel_Oil",Fuel_Properties!$B$31:$B$42,0),MATCH(YEAR(J$9),Fuel_Properties!$B$31:$EI$31,0)))/158.987295</f>
        <v>0.53340735025441288</v>
      </c>
      <c r="K107" s="47">
        <f>(SUMPRODUCT(--(K$9=Quarterly_kt!$B$9:FL$9),Quarterly_kt!$B107:FL107)/INDEX(Fuel_Properties!$B$31:$IV$42,MATCH("D_Heavy_Fuel_Oil",Fuel_Properties!$B$31:$B$42,0),MATCH(YEAR(K$9),Fuel_Properties!$B$31:$EI$31,0)))/158.987295</f>
        <v>0.59935589537677669</v>
      </c>
      <c r="L107" s="47">
        <f>(SUMPRODUCT(--(L$9=Quarterly_kt!$B$9:FN$9),Quarterly_kt!$B107:FN107)/INDEX(Fuel_Properties!$B$31:$IV$42,MATCH("D_Heavy_Fuel_Oil",Fuel_Properties!$B$31:$B$42,0),MATCH(YEAR(L$9),Fuel_Properties!$B$31:$EI$31,0)))/158.987295</f>
        <v>0.82241715093771284</v>
      </c>
      <c r="M107" s="47">
        <f>(SUMPRODUCT(--(M$9=Quarterly_kt!$B$9:FO$9),Quarterly_kt!$B107:FO107)/INDEX(Fuel_Properties!$B$31:$IV$42,MATCH("D_Heavy_Fuel_Oil",Fuel_Properties!$B$31:$B$42,0),MATCH(YEAR(M$9),Fuel_Properties!$B$31:$EI$31,0)))/158.987295</f>
        <v>0.52758836097891015</v>
      </c>
      <c r="N107" s="47">
        <f>(SUMPRODUCT(--(N$9=Quarterly_kt!$B$9:FP$9),Quarterly_kt!$B107:FP107)/INDEX(Fuel_Properties!$B$31:$IV$42,MATCH("D_Heavy_Fuel_Oil",Fuel_Properties!$B$31:$B$42,0),MATCH(YEAR(N$9),Fuel_Properties!$B$31:$EI$31,0)))/158.987295</f>
        <v>0.38017396599950876</v>
      </c>
      <c r="O107" s="47">
        <f>(SUMPRODUCT(--(O$9=Quarterly_kt!$B$9:FQ$9),Quarterly_kt!$B107:FQ107)/INDEX(Fuel_Properties!$B$31:$IV$42,MATCH("D_Heavy_Fuel_Oil",Fuel_Properties!$B$31:$B$42,0),MATCH(YEAR(O$9),Fuel_Properties!$B$31:$EI$31,0)))/158.987295</f>
        <v>0.56444195972376043</v>
      </c>
      <c r="P107" s="47">
        <f>(SUMPRODUCT(--(P$9=Quarterly_kt!$B$9:FR$9),Quarterly_kt!$B107:FR107)/INDEX(Fuel_Properties!$B$31:$IV$42,MATCH("D_Heavy_Fuel_Oil",Fuel_Properties!$B$31:$B$42,0),MATCH(YEAR(P$9),Fuel_Properties!$B$31:$EI$31,0)))/158.987295</f>
        <v>0.43448453257086728</v>
      </c>
      <c r="Q107" s="47">
        <f>(SUMPRODUCT(--(Q$9=Quarterly_kt!$B$9:FS$9),Quarterly_kt!$B107:FS107)/INDEX(Fuel_Properties!$B$31:$IV$42,MATCH("D_Heavy_Fuel_Oil",Fuel_Properties!$B$31:$B$42,0),MATCH(YEAR(Q$9),Fuel_Properties!$B$31:$EI$31,0)))/158.987295</f>
        <v>3.4913935653016114E-2</v>
      </c>
      <c r="R107" s="47">
        <f>(SUMPRODUCT(--(R$9=Quarterly_kt!$B$9:FT$9),Quarterly_kt!$B107:FT107)/INDEX(Fuel_Properties!$B$31:$IV$42,MATCH("D_Heavy_Fuel_Oil",Fuel_Properties!$B$31:$B$42,0),MATCH(YEAR(R$9),Fuel_Properties!$B$31:$EI$31,0)))/158.987295</f>
        <v>0.15323338425490407</v>
      </c>
      <c r="S107" s="47">
        <f>(SUMPRODUCT(--(S$9=Quarterly_kt!$B$9:FU$9),Quarterly_kt!$B107:FU107)/INDEX(Fuel_Properties!$B$31:$IV$42,MATCH("D_Heavy_Fuel_Oil",Fuel_Properties!$B$31:$B$42,0),MATCH(YEAR(S$9),Fuel_Properties!$B$31:$EI$31,0)))/158.987295</f>
        <v>0.16293169971407517</v>
      </c>
      <c r="T107" s="47">
        <f>(SUMPRODUCT(--(T$9=Quarterly_kt!$B$9:FV$9),Quarterly_kt!$B107:FV107)/INDEX(Fuel_Properties!$B$31:$IV$42,MATCH("D_Heavy_Fuel_Oil",Fuel_Properties!$B$31:$B$42,0),MATCH(YEAR(T$9),Fuel_Properties!$B$31:$EI$31,0)))/158.987295</f>
        <v>5.6250229663192625E-2</v>
      </c>
      <c r="U107" s="47">
        <f>(SUMPRODUCT(--(U$9=Quarterly_kt!$B$9:FW$9),Quarterly_kt!$B107:FW107)/INDEX(Fuel_Properties!$B$31:$IV$42,MATCH("D_Heavy_Fuel_Oil",Fuel_Properties!$B$31:$B$42,0),MATCH(YEAR(U$9),Fuel_Properties!$B$31:$EI$31,0)))/158.987295</f>
        <v>1.3577641642839602E-2</v>
      </c>
      <c r="V107" s="47">
        <f>(SUMPRODUCT(--(V$9=Quarterly_kt!$B$9:FX$9),Quarterly_kt!$B107:FX107)/INDEX(Fuel_Properties!$B$31:$IV$42,MATCH("D_Heavy_Fuel_Oil",Fuel_Properties!$B$31:$B$42,0),MATCH(YEAR(V$9),Fuel_Properties!$B$31:$EI$31,0)))/158.987295</f>
        <v>1.7456967826508057E-2</v>
      </c>
      <c r="W107" s="47">
        <f>(SUMPRODUCT(--(W$9=Quarterly_kt!$B$9:FY$9),Quarterly_kt!$B107:FY107)/INDEX(Fuel_Properties!$B$31:$IV$42,MATCH("D_Heavy_Fuel_Oil",Fuel_Properties!$B$31:$B$42,0),MATCH(YEAR(W$9),Fuel_Properties!$B$31:$EI$31,0)))/158.987295</f>
        <v>3.6853598744850342E-2</v>
      </c>
      <c r="X107" s="47">
        <f>(SUMPRODUCT(--(X$9=Quarterly_kt!$B$9:FZ$9),Quarterly_kt!$B107:FZ107)/INDEX(Fuel_Properties!$B$31:$IV$42,MATCH("D_Heavy_Fuel_Oil",Fuel_Properties!$B$31:$B$42,0),MATCH(YEAR(X$9),Fuel_Properties!$B$31:$EI$31,0)))/158.987295</f>
        <v>2.7155283285679205E-2</v>
      </c>
      <c r="Y107" s="47">
        <f>(SUMPRODUCT(--(Y$9=Quarterly_kt!$B$9:GA$9),Quarterly_kt!$B107:GA107)/INDEX(Fuel_Properties!$B$31:$IV$42,MATCH("D_Heavy_Fuel_Oil",Fuel_Properties!$B$31:$B$42,0),MATCH(YEAR(Y$9),Fuel_Properties!$B$31:$EI$31,0)))/158.987295</f>
        <v>1.1637978551005372E-2</v>
      </c>
      <c r="Z107" s="47">
        <f>(SUMPRODUCT(--(Z$9=Quarterly_kt!$B$9:GB$9),Quarterly_kt!$B107:GB107)/INDEX(Fuel_Properties!$B$31:$IV$42,MATCH("D_Heavy_Fuel_Oil",Fuel_Properties!$B$31:$B$42,0),MATCH(YEAR(Z$9),Fuel_Properties!$B$31:$EI$31,0)))/158.987295</f>
        <v>0</v>
      </c>
      <c r="AA107" s="47">
        <f>(SUMPRODUCT(--(AA$9=Quarterly_kt!$B$9:GC$9),Quarterly_kt!$B107:GC107)/INDEX(Fuel_Properties!$B$31:$IV$42,MATCH("D_Heavy_Fuel_Oil",Fuel_Properties!$B$31:$B$42,0),MATCH(YEAR(AA$9),Fuel_Properties!$B$31:$EI$31,0)))/158.987295</f>
        <v>0</v>
      </c>
      <c r="AB107" s="47">
        <f>(SUMPRODUCT(--(AB$9=Quarterly_kt!$B$9:GD$9),Quarterly_kt!$B107:GD107)/INDEX(Fuel_Properties!$B$31:$IV$42,MATCH("D_Heavy_Fuel_Oil",Fuel_Properties!$B$31:$B$42,0),MATCH(YEAR(AB$9),Fuel_Properties!$B$31:$EI$31,0)))/158.987295</f>
        <v>0</v>
      </c>
      <c r="AC107" s="47">
        <f>(SUMPRODUCT(--(AC$9=Quarterly_kt!$B$9:GE$9),Quarterly_kt!$B107:GE107)/INDEX(Fuel_Properties!$B$31:$IV$42,MATCH("D_Heavy_Fuel_Oil",Fuel_Properties!$B$31:$B$42,0),MATCH(YEAR(AC$9),Fuel_Properties!$B$31:$EI$31,0)))/158.987295</f>
        <v>5.8189892755026859E-3</v>
      </c>
      <c r="AD107" s="47">
        <f>(SUMPRODUCT(--(AD$9=Quarterly_kt!$B$9:GF$9),Quarterly_kt!$B107:GF107)/INDEX(Fuel_Properties!$B$31:$IV$42,MATCH("D_Heavy_Fuel_Oil",Fuel_Properties!$B$31:$B$42,0),MATCH(YEAR(AD$9),Fuel_Properties!$B$31:$EI$31,0)))/158.987295</f>
        <v>0</v>
      </c>
      <c r="AE107" s="47">
        <f>(SUMPRODUCT(--(AE$9=Quarterly_kt!$B$9:GG$9),Quarterly_kt!$B107:GG107)/INDEX(Fuel_Properties!$B$31:$IV$42,MATCH("D_Heavy_Fuel_Oil",Fuel_Properties!$B$31:$B$42,0),MATCH(YEAR(AE$9),Fuel_Properties!$B$31:$EI$31,0)))/158.987295</f>
        <v>0</v>
      </c>
      <c r="AF107" s="47">
        <f>(SUMPRODUCT(--(AF$9=Quarterly_kt!$B$9:GH$9),Quarterly_kt!$B107:GH107)/INDEX(Fuel_Properties!$B$31:$IV$42,MATCH("D_Heavy_Fuel_Oil",Fuel_Properties!$B$31:$B$42,0),MATCH(YEAR(AF$9),Fuel_Properties!$B$31:$EI$31,0)))/158.987295</f>
        <v>5.8189892755026859E-3</v>
      </c>
      <c r="AG107" s="47">
        <f>(SUMPRODUCT(--(AG$9=Quarterly_kt!$B$9:GI$9),Quarterly_kt!$B107:GI107)/INDEX(Fuel_Properties!$B$31:$IV$42,MATCH("D_Heavy_Fuel_Oil",Fuel_Properties!$B$31:$B$42,0),MATCH(YEAR(AG$9),Fuel_Properties!$B$31:$EI$31,0)))/158.987295</f>
        <v>0</v>
      </c>
      <c r="AH107" s="47">
        <f>(SUMPRODUCT(--(AH$9=Quarterly_kt!$B$9:GJ$9),Quarterly_kt!$B107:GJ107)/INDEX(Fuel_Properties!$B$31:$IV$42,MATCH("D_Heavy_Fuel_Oil",Fuel_Properties!$B$31:$B$42,0),MATCH(YEAR(AH$9),Fuel_Properties!$B$31:$EI$31,0)))/158.987295</f>
        <v>2.1336294010176511E-2</v>
      </c>
      <c r="AI107" s="47">
        <f>(SUMPRODUCT(--(AI$9=Quarterly_kt!$B$9:GK$9),Quarterly_kt!$B107:GK107)/INDEX(Fuel_Properties!$B$31:$IV$42,MATCH("D_Heavy_Fuel_Oil",Fuel_Properties!$B$31:$B$42,0),MATCH(YEAR(AI$9),Fuel_Properties!$B$31:$EI$31,0)))/158.987295</f>
        <v>0</v>
      </c>
      <c r="AJ107" s="47">
        <f>(SUMPRODUCT(--(AJ$9=Quarterly_kt!$B$9:GL$9),Quarterly_kt!$B107:GL107)/INDEX(Fuel_Properties!$B$31:$IV$42,MATCH("D_Heavy_Fuel_Oil",Fuel_Properties!$B$31:$B$42,0),MATCH(YEAR(AJ$9),Fuel_Properties!$B$31:$EI$31,0)))/158.987295</f>
        <v>7.7586523673369148E-3</v>
      </c>
      <c r="AK107" s="47">
        <f>(SUMPRODUCT(--(AK$9=Quarterly_kt!$B$9:GM$9),Quarterly_kt!$B107:GM107)/INDEX(Fuel_Properties!$B$31:$IV$42,MATCH("D_Heavy_Fuel_Oil",Fuel_Properties!$B$31:$B$42,0),MATCH(YEAR(AK$9),Fuel_Properties!$B$31:$EI$31,0)))/158.987295</f>
        <v>0</v>
      </c>
      <c r="AL107" s="47">
        <f>(SUMPRODUCT(--(AL$9=Quarterly_kt!$B$9:GN$9),Quarterly_kt!$B107:GN107)/INDEX(Fuel_Properties!$B$31:$IV$42,MATCH("D_Heavy_Fuel_Oil",Fuel_Properties!$B$31:$B$42,0),MATCH(YEAR(AL$9),Fuel_Properties!$B$31:$EI$31,0)))/158.987295</f>
        <v>3.8793261836684564E-2</v>
      </c>
      <c r="AM107" s="47">
        <f>(SUMPRODUCT(--(AM$9=Quarterly_kt!$B$9:GO$9),Quarterly_kt!$B107:GO107)/INDEX(Fuel_Properties!$B$31:$IV$42,MATCH("D_Heavy_Fuel_Oil",Fuel_Properties!$B$31:$B$42,0),MATCH(YEAR(AM$9),Fuel_Properties!$B$31:$EI$31,0)))/158.987295</f>
        <v>0.21142327700993094</v>
      </c>
      <c r="AN107" s="47">
        <f>(SUMPRODUCT(--(AN$9=Quarterly_kt!$B$9:GP$9),Quarterly_kt!$B107:GP107)/INDEX(Fuel_Properties!$B$31:$IV$42,MATCH("D_Heavy_Fuel_Oil",Fuel_Properties!$B$31:$B$42,0),MATCH(YEAR(AN$9),Fuel_Properties!$B$31:$EI$31,0)))/158.987295</f>
        <v>3.2974272561181885E-2</v>
      </c>
      <c r="AO107" s="47">
        <f>(SUMPRODUCT(--(AO$9=Quarterly_kt!$B$9:GQ$9),Quarterly_kt!$B107:GQ107)/INDEX(Fuel_Properties!$B$31:$IV$42,MATCH("D_Heavy_Fuel_Oil",Fuel_Properties!$B$31:$B$42,0),MATCH(YEAR(AO$9),Fuel_Properties!$B$31:$EI$31,0)))/158.987295</f>
        <v>0</v>
      </c>
      <c r="AP107" s="47">
        <f>(SUMPRODUCT(--(AP$9=Quarterly_kt!$B$9:GR$9),Quarterly_kt!$B107:GR107)/INDEX(Fuel_Properties!$B$31:$IV$42,MATCH("D_Heavy_Fuel_Oil",Fuel_Properties!$B$31:$B$42,0),MATCH(YEAR(AP$9),Fuel_Properties!$B$31:$EI$31,0)))/158.987295</f>
        <v>0</v>
      </c>
      <c r="AQ107" s="47">
        <f>(SUMPRODUCT(--(AQ$9=Quarterly_kt!$B$9:GS$9),Quarterly_kt!$B107:GS107)/INDEX(Fuel_Properties!$B$31:$IV$42,MATCH("D_Heavy_Fuel_Oil",Fuel_Properties!$B$31:$B$42,0),MATCH(YEAR(AQ$9),Fuel_Properties!$B$31:$EI$31,0)))/158.987295</f>
        <v>0</v>
      </c>
      <c r="AR107" s="47">
        <f>(SUMPRODUCT(--(AR$9=Quarterly_kt!$B$9:GT$9),Quarterly_kt!$B107:GT107)/INDEX(Fuel_Properties!$B$31:$IV$42,MATCH("D_Heavy_Fuel_Oil",Fuel_Properties!$B$31:$B$42,0),MATCH(YEAR(AR$9),Fuel_Properties!$B$31:$EI$31,0)))/158.987295</f>
        <v>5.8189892755026859E-3</v>
      </c>
      <c r="AS107" s="47">
        <f>(SUMPRODUCT(--(AS$9=Quarterly_kt!$B$9:GU$9),Quarterly_kt!$B107:GU107)/INDEX(Fuel_Properties!$B$31:$IV$42,MATCH("D_Heavy_Fuel_Oil",Fuel_Properties!$B$31:$B$42,0),MATCH(YEAR(AS$9),Fuel_Properties!$B$31:$EI$31,0)))/158.987295</f>
        <v>3.8793261836684574E-3</v>
      </c>
      <c r="AT107" s="47">
        <f>(SUMPRODUCT(--(AT$9=Quarterly_kt!$B$9:GV$9),Quarterly_kt!$B107:GV107)/INDEX(Fuel_Properties!$B$31:$IV$42,MATCH("D_Heavy_Fuel_Oil",Fuel_Properties!$B$31:$B$42,0),MATCH(YEAR(AT$9),Fuel_Properties!$B$31:$EI$31,0)))/158.987295</f>
        <v>1.551730473467383E-2</v>
      </c>
      <c r="AU107" s="47">
        <f>(SUMPRODUCT(--(AU$9=Quarterly_kt!$B$9:GW$9),Quarterly_kt!$B107:GW107)/INDEX(Fuel_Properties!$B$31:$IV$42,MATCH("D_Heavy_Fuel_Oil",Fuel_Properties!$B$31:$B$42,0),MATCH(YEAR(AU$9),Fuel_Properties!$B$31:$EI$31,0)))/158.987295</f>
        <v>4.4194855256982413E-2</v>
      </c>
      <c r="AV107" s="47">
        <f>(SUMPRODUCT(--(AV$9=Quarterly_kt!$B$9:GX$9),Quarterly_kt!$B107:GX107)/INDEX(Fuel_Properties!$B$31:$IV$42,MATCH("D_Heavy_Fuel_Oil",Fuel_Properties!$B$31:$B$42,0),MATCH(YEAR(AV$9),Fuel_Properties!$B$31:$EI$31,0)))/158.987295</f>
        <v>2.3754734700628045E-2</v>
      </c>
      <c r="AW107" s="47">
        <f>(SUMPRODUCT(--(AW$9=Quarterly_kt!$B$9:GY$9),Quarterly_kt!$B107:GY107)/INDEX(Fuel_Properties!$B$31:$IV$42,MATCH("D_Heavy_Fuel_Oil",Fuel_Properties!$B$31:$B$42,0),MATCH(YEAR(AW$9),Fuel_Properties!$B$31:$EI$31,0)))/158.987295</f>
        <v>8.8389710513964836E-3</v>
      </c>
      <c r="AX107" s="47">
        <f>(SUMPRODUCT(--(AX$9=Quarterly_kt!$B$9:GZ$9),Quarterly_kt!$B107:GZ107)/INDEX(Fuel_Properties!$B$31:$IV$42,MATCH("D_Heavy_Fuel_Oil",Fuel_Properties!$B$31:$B$42,0),MATCH(YEAR(AX$9),Fuel_Properties!$B$31:$EI$31,0)))/158.987295</f>
        <v>9.9796228559494611E-3</v>
      </c>
      <c r="AY107" s="47">
        <f>(SUMPRODUCT(--(AY$9=Quarterly_kt!$B$9:HA$9),Quarterly_kt!$B107:HA107)/INDEX(Fuel_Properties!$B$31:$IV$42,MATCH("D_Heavy_Fuel_Oil",Fuel_Properties!$B$31:$B$42,0),MATCH(YEAR(AY$9),Fuel_Properties!$B$31:$EI$31,0)))/158.987295</f>
        <v>1.0086248077537982E-5</v>
      </c>
      <c r="AZ107" s="47">
        <f>(SUMPRODUCT(--(AZ$9=Quarterly_kt!$B$9:HB$9),Quarterly_kt!$B107:HB107)/INDEX(Fuel_Properties!$B$31:$IV$42,MATCH("D_Heavy_Fuel_Oil",Fuel_Properties!$B$31:$B$42,0),MATCH(YEAR(AZ$9),Fuel_Properties!$B$31:$EI$31,0)))/158.987295</f>
        <v>0</v>
      </c>
      <c r="BA107" s="47">
        <f>(SUMPRODUCT(--(BA$9=Quarterly_kt!$B$9:HC$9),Quarterly_kt!$B107:HC107)/INDEX(Fuel_Properties!$B$31:$IV$42,MATCH("D_Heavy_Fuel_Oil",Fuel_Properties!$B$31:$B$42,0),MATCH(YEAR(BA$9),Fuel_Properties!$B$31:$EI$31,0)))/158.987295</f>
        <v>4.8443085718559851E-5</v>
      </c>
      <c r="BB107" s="47">
        <f>(SUMPRODUCT(--(BB$9=Quarterly_kt!$B$9:HD$9),Quarterly_kt!$B107:HD107)/INDEX(Fuel_Properties!$B$31:$IV$42,MATCH("D_Heavy_Fuel_Oil",Fuel_Properties!$B$31:$B$42,0),MATCH(YEAR(BB$9),Fuel_Properties!$B$31:$EI$31,0)))/158.987295</f>
        <v>1.9764837339577243E-3</v>
      </c>
      <c r="BC107" s="47">
        <f>(SUMPRODUCT(--(BC$9=Quarterly_kt!$B$9:HE$9),Quarterly_kt!$B107:HE107)/INDEX(Fuel_Properties!$B$31:$IV$42,MATCH("D_Heavy_Fuel_Oil",Fuel_Properties!$B$31:$B$42,0),MATCH(YEAR(BC$9),Fuel_Properties!$B$31:$EI$31,0)))/158.987295</f>
        <v>5.4026111086787013E-3</v>
      </c>
      <c r="BD107" s="47">
        <f>(SUMPRODUCT(--(BD$9=Quarterly_kt!$B$9:HF$9),Quarterly_kt!$B107:HF107)/INDEX(Fuel_Properties!$B$31:$IV$42,MATCH("D_Heavy_Fuel_Oil",Fuel_Properties!$B$31:$B$42,0),MATCH(YEAR(BD$9),Fuel_Properties!$B$31:$EI$31,0)))/158.987295</f>
        <v>5.3607373097378603E-3</v>
      </c>
      <c r="BE107" s="47">
        <f>(SUMPRODUCT(--(BE$9=Quarterly_kt!$B$9:HG$9),Quarterly_kt!$B107:HG107)/INDEX(Fuel_Properties!$B$31:$IV$42,MATCH("D_Heavy_Fuel_Oil",Fuel_Properties!$B$31:$B$42,0),MATCH(YEAR(BE$9),Fuel_Properties!$B$31:$EI$31,0)))/158.987295</f>
        <v>5.4808142926773933E-3</v>
      </c>
      <c r="BF107" s="47">
        <f>(SUMPRODUCT(--(BF$9=Quarterly_kt!$B$9:HH$9),Quarterly_kt!$B107:HH107)/INDEX(Fuel_Properties!$B$31:$IV$42,MATCH("D_Heavy_Fuel_Oil",Fuel_Properties!$B$31:$B$42,0),MATCH(YEAR(BF$9),Fuel_Properties!$B$31:$EI$31,0)))/158.987295</f>
        <v>5.4655740669422893E-3</v>
      </c>
      <c r="BG107" s="47">
        <f>(SUMPRODUCT(--(BG$9=Quarterly_kt!$B$9:HI$9),Quarterly_kt!$B107:HI107)/INDEX(Fuel_Properties!$B$31:$IV$42,MATCH("D_Heavy_Fuel_Oil",Fuel_Properties!$B$31:$B$42,0),MATCH(YEAR(BG$9),Fuel_Properties!$B$31:$EI$31,0)))/158.987295</f>
        <v>0</v>
      </c>
      <c r="BH107" s="47">
        <f>(SUMPRODUCT(--(BH$9=Quarterly_kt!$B$9:HJ$9),Quarterly_kt!$B107:HJ107)/INDEX(Fuel_Properties!$B$31:$IV$42,MATCH("D_Heavy_Fuel_Oil",Fuel_Properties!$B$31:$B$42,0),MATCH(YEAR(BH$9),Fuel_Properties!$B$31:$EI$31,0)))/158.987295</f>
        <v>0</v>
      </c>
      <c r="BI107" s="47">
        <f>(SUMPRODUCT(--(BI$9=Quarterly_kt!$B$9:HK$9),Quarterly_kt!$B107:HK107)/INDEX(Fuel_Properties!$B$31:$IV$42,MATCH("D_Heavy_Fuel_Oil",Fuel_Properties!$B$31:$B$42,0),MATCH(YEAR(BI$9),Fuel_Properties!$B$31:$EI$31,0)))/158.987295</f>
        <v>6.2196120925338974E-3</v>
      </c>
      <c r="BJ107" s="47">
        <f>(SUMPRODUCT(--(BJ$9=Quarterly_kt!$B$9:HL$9),Quarterly_kt!$B107:HL107)/INDEX(Fuel_Properties!$B$31:$IV$42,MATCH("D_Heavy_Fuel_Oil",Fuel_Properties!$B$31:$B$42,0),MATCH(YEAR(BJ$9),Fuel_Properties!$B$31:$EI$31,0)))/158.987295</f>
        <v>0</v>
      </c>
      <c r="BK107" s="47">
        <f>(SUMPRODUCT(--(BK$9=Quarterly_kt!$B$9:HM$9),Quarterly_kt!$B107:HM107)/INDEX(Fuel_Properties!$B$31:$IV$42,MATCH("D_Heavy_Fuel_Oil",Fuel_Properties!$B$31:$B$42,0),MATCH(YEAR(BK$9),Fuel_Properties!$B$31:$EI$31,0)))/158.987295</f>
        <v>0</v>
      </c>
      <c r="BL107" s="47">
        <f>(SUMPRODUCT(--(BL$9=Quarterly_kt!$B$9:HN$9),Quarterly_kt!$B107:HN107)/INDEX(Fuel_Properties!$B$31:$IV$42,MATCH("D_Heavy_Fuel_Oil",Fuel_Properties!$B$31:$B$42,0),MATCH(YEAR(BL$9),Fuel_Properties!$B$31:$EI$31,0)))/158.987295</f>
        <v>0</v>
      </c>
      <c r="BM107" s="47">
        <f>(SUMPRODUCT(--(BM$9=Quarterly_kt!$B$9:HO$9),Quarterly_kt!$B107:HO107)/INDEX(Fuel_Properties!$B$31:$IV$42,MATCH("D_Heavy_Fuel_Oil",Fuel_Properties!$B$31:$B$42,0),MATCH(YEAR(BM$9),Fuel_Properties!$B$31:$EI$31,0)))/158.987295</f>
        <v>0</v>
      </c>
      <c r="BN107" s="47">
        <f>(SUMPRODUCT(--(BN$9=Quarterly_kt!$B$9:HP$9),Quarterly_kt!$B107:HP107)/INDEX(Fuel_Properties!$B$31:$IV$42,MATCH("D_Heavy_Fuel_Oil",Fuel_Properties!$B$31:$B$42,0),MATCH(YEAR(BN$9),Fuel_Properties!$B$31:$EI$31,0)))/158.987295</f>
        <v>1.9806821055689408E-3</v>
      </c>
      <c r="BO107" s="47">
        <f>(SUMPRODUCT(--(BO$9=Quarterly_kt!$B$9:HQ$9),Quarterly_kt!$B107:HQ107)/INDEX(Fuel_Properties!$B$31:$IV$42,MATCH("D_Heavy_Fuel_Oil",Fuel_Properties!$B$31:$B$42,0),MATCH(YEAR(BO$9),Fuel_Properties!$B$31:$EI$31,0)))/158.987295</f>
        <v>5.9432779296456741E-3</v>
      </c>
      <c r="BP107" s="47">
        <f>(SUMPRODUCT(--(BP$9=Quarterly_kt!$B$9:HR$9),Quarterly_kt!$B107:HR107)/INDEX(Fuel_Properties!$B$31:$IV$42,MATCH("D_Heavy_Fuel_Oil",Fuel_Properties!$B$31:$B$42,0),MATCH(YEAR(BP$9),Fuel_Properties!$B$31:$EI$31,0)))/158.987295</f>
        <v>5.9432779296456741E-3</v>
      </c>
      <c r="BQ107" s="47">
        <f>(SUMPRODUCT(--(BQ$9=Quarterly_kt!$B$9:HS$9),Quarterly_kt!$B107:HS107)/INDEX(Fuel_Properties!$B$31:$IV$42,MATCH("D_Heavy_Fuel_Oil",Fuel_Properties!$B$31:$B$42,0),MATCH(YEAR(BQ$9),Fuel_Properties!$B$31:$EI$31,0)))/158.987295</f>
        <v>5.9432779296456741E-3</v>
      </c>
      <c r="BR107" s="47">
        <f>(SUMPRODUCT(--(BR$9=Quarterly_kt!$B$9:HT$9),Quarterly_kt!$B107:HT107)/INDEX(Fuel_Properties!$B$31:$IV$42,MATCH("D_Heavy_Fuel_Oil",Fuel_Properties!$B$31:$B$42,0),MATCH(YEAR(BR$9),Fuel_Properties!$B$31:$EI$31,0)))/158.987295</f>
        <v>5.9311936882818373E-3</v>
      </c>
      <c r="BS107" s="47">
        <f>(SUMPRODUCT(--(BS$9=Quarterly_kt!$B$9:HU$9),Quarterly_kt!$B107:HU107)/INDEX(Fuel_Properties!$B$31:$IV$42,MATCH("D_Heavy_Fuel_Oil",Fuel_Properties!$B$31:$B$42,0),MATCH(YEAR(BS$9),Fuel_Properties!$B$31:$EI$31,0)))/158.987295</f>
        <v>0</v>
      </c>
      <c r="BT107" s="47">
        <f>(SUMPRODUCT(--(BT$9=Quarterly_kt!$B$9:HV$9),Quarterly_kt!$B107:HV107)/INDEX(Fuel_Properties!$B$31:$IV$42,MATCH("D_Heavy_Fuel_Oil",Fuel_Properties!$B$31:$B$42,0),MATCH(YEAR(BT$9),Fuel_Properties!$B$31:$EI$31,0)))/158.987295</f>
        <v>2.1948397380941551E-2</v>
      </c>
      <c r="BU107" s="47">
        <f>(SUMPRODUCT(--(BU$9=Quarterly_kt!$B$9:HW$9),Quarterly_kt!$B107:HW107)/INDEX(Fuel_Properties!$B$31:$IV$42,MATCH("D_Heavy_Fuel_Oil",Fuel_Properties!$B$31:$B$42,0),MATCH(YEAR(BU$9),Fuel_Properties!$B$31:$EI$31,0)))/158.987295</f>
        <v>1.8220210786283324E-2</v>
      </c>
      <c r="BV107" s="47">
        <f>(SUMPRODUCT(--(BV$9=Quarterly_kt!$B$9:HX$9),Quarterly_kt!$B107:HX107)/INDEX(Fuel_Properties!$B$31:$IV$42,MATCH("D_Heavy_Fuel_Oil",Fuel_Properties!$B$31:$B$42,0),MATCH(YEAR(BV$9),Fuel_Properties!$B$31:$EI$31,0)))/158.987295</f>
        <v>9.8049445410519634E-5</v>
      </c>
      <c r="BW107" s="47">
        <f>(SUMPRODUCT(--(BW$9=Quarterly_kt!$B$9:HY$9),Quarterly_kt!$B107:HY107)/INDEX(Fuel_Properties!$B$31:$IV$42,MATCH("D_Heavy_Fuel_Oil",Fuel_Properties!$B$31:$B$42,0),MATCH(YEAR(BW$9),Fuel_Properties!$B$31:$EI$31,0)))/158.987295</f>
        <v>0.18171262285308906</v>
      </c>
      <c r="BX107" s="47">
        <f>(SUMPRODUCT(--(BX$9=Quarterly_kt!$B$9:HZ$9),Quarterly_kt!$B107:HZ107)/INDEX(Fuel_Properties!$B$31:$IV$42,MATCH("D_Heavy_Fuel_Oil",Fuel_Properties!$B$31:$B$42,0),MATCH(YEAR(BX$9),Fuel_Properties!$B$31:$EI$31,0)))/158.987295</f>
        <v>0.16001853187605658</v>
      </c>
      <c r="BY107" s="47">
        <f>(SUMPRODUCT(--(BY$9=Quarterly_kt!$B$9:IA$9),Quarterly_kt!$B107:IA107)/INDEX(Fuel_Properties!$B$31:$IV$42,MATCH("D_Heavy_Fuel_Oil",Fuel_Properties!$B$31:$B$42,0),MATCH(YEAR(BY$9),Fuel_Properties!$B$31:$EI$31,0)))/158.987295</f>
        <v>0</v>
      </c>
      <c r="BZ107" s="47">
        <f>(SUMPRODUCT(--(BZ$9=Quarterly_kt!$B$9:IB$9),Quarterly_kt!$B107:IB107)/INDEX(Fuel_Properties!$B$31:$IV$42,MATCH("D_Heavy_Fuel_Oil",Fuel_Properties!$B$31:$B$42,0),MATCH(YEAR(BZ$9),Fuel_Properties!$B$31:$EI$31,0)))/158.987295</f>
        <v>0</v>
      </c>
      <c r="CA107" s="47">
        <f>(SUMPRODUCT(--(CA$9=Quarterly_kt!$B$9:IC$9),Quarterly_kt!$B107:IC107)/INDEX(Fuel_Properties!$B$31:$IV$42,MATCH("D_Heavy_Fuel_Oil",Fuel_Properties!$B$31:$B$42,0),MATCH(YEAR(CA$9),Fuel_Properties!$B$31:$EI$31,0)))/158.987295</f>
        <v>4.1540520636274524E-2</v>
      </c>
      <c r="CB107" s="47">
        <f>(SUMPRODUCT(--(CB$9=Quarterly_kt!$B$9:ID$9),Quarterly_kt!$B107:ID107)/INDEX(Fuel_Properties!$B$31:$IV$42,MATCH("D_Heavy_Fuel_Oil",Fuel_Properties!$B$31:$B$42,0),MATCH(YEAR(CB$9),Fuel_Properties!$B$31:$EI$31,0)))/158.987295</f>
        <v>3.7543740956891843E-2</v>
      </c>
      <c r="CC107" s="47">
        <f>(SUMPRODUCT(--(CC$9=Quarterly_kt!$B$9:IE$9),Quarterly_kt!$B107:IE107)/INDEX(Fuel_Properties!$B$31:$IV$42,MATCH("D_Heavy_Fuel_Oil",Fuel_Properties!$B$31:$B$42,0),MATCH(YEAR(CC$9),Fuel_Properties!$B$31:$EI$31,0)))/158.987295</f>
        <v>3.7543740956891843E-2</v>
      </c>
      <c r="CD107" s="47">
        <f>(SUMPRODUCT(--(CD$9=Quarterly_kt!$B$9:IF$9),Quarterly_kt!$B107:IF107)/INDEX(Fuel_Properties!$B$31:$IV$42,MATCH("D_Heavy_Fuel_Oil",Fuel_Properties!$B$31:$B$42,0),MATCH(YEAR(CD$9),Fuel_Properties!$B$31:$EI$31,0)))/158.987295</f>
        <v>3.7580878351680398E-2</v>
      </c>
      <c r="CE107" s="47">
        <f>(SUMPRODUCT(--(CE$9=Quarterly_kt!$B$9:IG$9),Quarterly_kt!$B107:IG107)/INDEX(Fuel_Properties!$B$31:$IV$42,MATCH("D_Heavy_Fuel_Oil",Fuel_Properties!$B$31:$B$42,0),MATCH(YEAR(CE$9),Fuel_Properties!$B$31:$EI$31,0)))/158.987295</f>
        <v>1.9886906450402955E-3</v>
      </c>
      <c r="CF107" s="47">
        <f>(SUMPRODUCT(--(CF$9=Quarterly_kt!$B$9:IH$9),Quarterly_kt!$B107:IH107)/INDEX(Fuel_Properties!$B$31:$IV$42,MATCH("D_Heavy_Fuel_Oil",Fuel_Properties!$B$31:$B$42,0),MATCH(YEAR(CF$9),Fuel_Properties!$B$31:$EI$31,0)))/158.987295</f>
        <v>0</v>
      </c>
      <c r="CG107" s="47">
        <f>(SUMPRODUCT(--(CG$9=Quarterly_kt!$B$9:II$9),Quarterly_kt!$B107:II107)/INDEX(Fuel_Properties!$B$31:$IV$42,MATCH("D_Heavy_Fuel_Oil",Fuel_Properties!$B$31:$B$42,0),MATCH(YEAR(CG$9),Fuel_Properties!$B$31:$EI$31,0)))/158.987295</f>
        <v>0</v>
      </c>
      <c r="CH107" s="47">
        <f>(SUMPRODUCT(--(CH$9=Quarterly_kt!$B$9:IJ$9),Quarterly_kt!$B107:IJ107)/INDEX(Fuel_Properties!$B$31:$IV$42,MATCH("D_Heavy_Fuel_Oil",Fuel_Properties!$B$31:$B$42,0),MATCH(YEAR(CH$9),Fuel_Properties!$B$31:$EI$31,0)))/158.987295</f>
        <v>2.3442722119466053E-3</v>
      </c>
      <c r="CI107" s="47">
        <f>(SUMPRODUCT(--(CI$9=Quarterly_kt!$B$9:IK$9),Quarterly_kt!$B107:IK107)/INDEX(Fuel_Properties!$B$31:$IV$42,MATCH("D_Heavy_Fuel_Oil",Fuel_Properties!$B$31:$B$42,0),MATCH(YEAR(CI$9),Fuel_Properties!$B$31:$EI$31,0)))/158.987295</f>
        <v>3.4510009671823529E-2</v>
      </c>
      <c r="CJ107" s="47">
        <f>(SUMPRODUCT(--(CJ$9=Quarterly_kt!$B$9:IL$9),Quarterly_kt!$B107:IL107)/INDEX(Fuel_Properties!$B$31:$IV$42,MATCH("D_Heavy_Fuel_Oil",Fuel_Properties!$B$31:$B$42,0),MATCH(YEAR(CJ$9),Fuel_Properties!$B$31:$EI$31,0)))/158.987295</f>
        <v>2.8894189441148934E-2</v>
      </c>
      <c r="CK107" s="47">
        <f>(SUMPRODUCT(--(CK$9=Quarterly_kt!$B$9:IM$9),Quarterly_kt!$B107:IM107)/INDEX(Fuel_Properties!$B$31:$IV$42,MATCH("D_Heavy_Fuel_Oil",Fuel_Properties!$B$31:$B$42,0),MATCH(YEAR(CK$9),Fuel_Properties!$B$31:$EI$31,0)))/158.987295</f>
        <v>2.8894189441148934E-2</v>
      </c>
      <c r="CL107" s="47">
        <f>(SUMPRODUCT(--(CL$9=Quarterly_kt!$B$9:IN$9),Quarterly_kt!$B107:IN107)/INDEX(Fuel_Properties!$B$31:$IV$42,MATCH("D_Heavy_Fuel_Oil",Fuel_Properties!$B$31:$B$42,0),MATCH(YEAR(CL$9),Fuel_Properties!$B$31:$EI$31,0)))/158.987295</f>
        <v>3.6755800258072048E-2</v>
      </c>
      <c r="CM107" s="47">
        <f>(SUMPRODUCT(--(CM$9=Quarterly_kt!$B$9:IO$9),Quarterly_kt!$B107:IO107)/INDEX(Fuel_Properties!$B$31:$IV$42,MATCH("D_Heavy_Fuel_Oil",Fuel_Properties!$B$31:$B$42,0),MATCH(YEAR(CM$9),Fuel_Properties!$B$31:$EI$31,0)))/158.987295</f>
        <v>0</v>
      </c>
      <c r="CN107" s="47">
        <f>(SUMPRODUCT(--(CN$9=Quarterly_kt!$B$9:IP$9),Quarterly_kt!$B107:IP107)/INDEX(Fuel_Properties!$B$31:$IV$42,MATCH("D_Heavy_Fuel_Oil",Fuel_Properties!$B$31:$B$42,0),MATCH(YEAR(CN$9),Fuel_Properties!$B$31:$EI$31,0)))/158.987295</f>
        <v>0</v>
      </c>
      <c r="CO107" s="47">
        <f>(SUMPRODUCT(--(CO$9=Quarterly_kt!$B$9:IQ$9),Quarterly_kt!$B107:IQ107)/INDEX(Fuel_Properties!$B$31:$IV$42,MATCH("D_Heavy_Fuel_Oil",Fuel_Properties!$B$31:$B$42,0),MATCH(YEAR(CO$9),Fuel_Properties!$B$31:$EI$31,0)))/158.987295</f>
        <v>0</v>
      </c>
      <c r="CP107" s="47">
        <f>(SUMPRODUCT(--(CP$9=Quarterly_kt!$B$9:IR$9),Quarterly_kt!$B107:IR107)/INDEX(Fuel_Properties!$B$31:$IV$42,MATCH("D_Heavy_Fuel_Oil",Fuel_Properties!$B$31:$B$42,0),MATCH(YEAR(CP$9),Fuel_Properties!$B$31:$EI$31,0)))/158.987295</f>
        <v>1.670184686181402E-4</v>
      </c>
      <c r="CQ107" s="47">
        <f>(SUMPRODUCT(--(CQ$9=Quarterly_kt!$B$9:IS$9),Quarterly_kt!$B107:IS107)/INDEX(Fuel_Properties!$B$31:$IV$42,MATCH("D_Heavy_Fuel_Oil",Fuel_Properties!$B$31:$B$42,0),MATCH(YEAR(CQ$9),Fuel_Properties!$B$31:$EI$31,0)))/158.987295</f>
        <v>0</v>
      </c>
      <c r="CR107" s="47">
        <f>(SUMPRODUCT(--(CR$9=Quarterly_kt!$B$9:IT$9),Quarterly_kt!$B107:IT107)/INDEX(Fuel_Properties!$B$31:$IV$42,MATCH("D_Heavy_Fuel_Oil",Fuel_Properties!$B$31:$B$42,0),MATCH(YEAR(CR$9),Fuel_Properties!$B$31:$EI$31,0)))/158.987295</f>
        <v>0</v>
      </c>
      <c r="CS107" s="47">
        <f>(SUMPRODUCT(--(CS$9=Quarterly_kt!$B$9:IU$9),Quarterly_kt!$B107:IU107)/INDEX(Fuel_Properties!$B$31:$IV$42,MATCH("D_Heavy_Fuel_Oil",Fuel_Properties!$B$31:$B$42,0),MATCH(YEAR(CS$9),Fuel_Properties!$B$31:$EI$31,0)))/158.987295</f>
        <v>0</v>
      </c>
      <c r="CT107" s="47">
        <f>(SUMPRODUCT(--(CT$9=Quarterly_kt!$B$9:IV$9),Quarterly_kt!$B107:IV107)/INDEX(Fuel_Properties!$B$31:$IV$42,MATCH("D_Heavy_Fuel_Oil",Fuel_Properties!$B$31:$B$42,0),MATCH(YEAR(CT$9),Fuel_Properties!$B$31:$EI$31,0)))/158.987295</f>
        <v>0</v>
      </c>
      <c r="CU107" s="47">
        <f>(SUMPRODUCT(--(CU$9=Quarterly_kt!$B$9:IW$9),Quarterly_kt!$B107:IW107)/INDEX(Fuel_Properties!$B$31:$IV$42,MATCH("D_Heavy_Fuel_Oil",Fuel_Properties!$B$31:$B$42,0),MATCH(YEAR(CU$9),Fuel_Properties!$B$31:$EI$31,0)))/158.987295</f>
        <v>2.0259672984622949E-3</v>
      </c>
      <c r="CV107" s="47">
        <f>(SUMPRODUCT(--(CV$9=Quarterly_kt!$B$9:IX$9),Quarterly_kt!$B107:IX107)/INDEX(Fuel_Properties!$B$31:$IV$42,MATCH("D_Heavy_Fuel_Oil",Fuel_Properties!$B$31:$B$42,0),MATCH(YEAR(CV$9),Fuel_Properties!$B$31:$EI$31,0)))/158.987295</f>
        <v>3.9665748629842765E-3</v>
      </c>
      <c r="CW107" s="47">
        <f>(SUMPRODUCT(--(CW$9=Quarterly_kt!$B$9:IY$9),Quarterly_kt!$B107:IY107)/INDEX(Fuel_Properties!$B$31:$IV$42,MATCH("D_Heavy_Fuel_Oil",Fuel_Properties!$B$31:$B$42,0),MATCH(YEAR(CW$9),Fuel_Properties!$B$31:$EI$31,0)))/158.987295</f>
        <v>0</v>
      </c>
      <c r="CX107" s="47">
        <f>(SUMPRODUCT(--(CX$9=Quarterly_kt!$B$9:IZ$9),Quarterly_kt!$B107:IZ107)/INDEX(Fuel_Properties!$B$31:$IV$42,MATCH("D_Heavy_Fuel_Oil",Fuel_Properties!$B$31:$B$42,0),MATCH(YEAR(CX$9),Fuel_Properties!$B$31:$EI$31,0)))/158.987295</f>
        <v>0</v>
      </c>
      <c r="CY107" s="47">
        <f>(SUMPRODUCT(--(CY$9=Quarterly_kt!$B$9:JA$9),Quarterly_kt!$B107:JA107)/INDEX(Fuel_Properties!$B$31:$IV$42,MATCH("D_Heavy_Fuel_Oil",Fuel_Properties!$B$31:$B$42,0),MATCH(YEAR(CY$9),Fuel_Properties!$B$31:$EI$31,0)))/158.987295</f>
        <v>3.0904896133982044E-5</v>
      </c>
      <c r="CZ107" s="47">
        <f>(SUMPRODUCT(--(CZ$9=Quarterly_kt!$B$9:JB$9),Quarterly_kt!$B107:JB107)/INDEX(Fuel_Properties!$B$31:$IV$42,MATCH("D_Heavy_Fuel_Oil",Fuel_Properties!$B$31:$B$42,0),MATCH(YEAR(CZ$9),Fuel_Properties!$B$31:$EI$31,0)))/158.987295</f>
        <v>3.3775528605725335E-5</v>
      </c>
      <c r="DA107" s="47">
        <f>(SUMPRODUCT(--(DA$9=Quarterly_kt!$B$9:JC$9),Quarterly_kt!$B107:JC107)/INDEX(Fuel_Properties!$B$31:$IV$42,MATCH("D_Heavy_Fuel_Oil",Fuel_Properties!$B$31:$B$42,0),MATCH(YEAR(DA$9),Fuel_Properties!$B$31:$EI$31,0)))/158.987295</f>
        <v>3.0189220497035014E-5</v>
      </c>
      <c r="DB107" s="47">
        <f>(SUMPRODUCT(--(DB$9=Quarterly_kt!$B$9:JD$9),Quarterly_kt!$B107:JD107)/INDEX(Fuel_Properties!$B$31:$IV$42,MATCH("D_Heavy_Fuel_Oil",Fuel_Properties!$B$31:$B$42,0),MATCH(YEAR(DB$9),Fuel_Properties!$B$31:$EI$31,0)))/158.987295</f>
        <v>3.0005129025839246E-5</v>
      </c>
      <c r="DC107" s="47">
        <f>(SUMPRODUCT(--(DC$9=Quarterly_kt!$B$9:JE$9),Quarterly_kt!$B107:JE107)/INDEX(Fuel_Properties!$B$31:$IV$42,MATCH("D_Heavy_Fuel_Oil",Fuel_Properties!$B$31:$B$42,0),MATCH(YEAR(DC$9),Fuel_Properties!$B$31:$EI$31,0)))/158.987295</f>
        <v>0</v>
      </c>
      <c r="DD107" s="47">
        <f>(SUMPRODUCT(--(DD$9=Quarterly_kt!$B$9:JF$9),Quarterly_kt!$B107:JF107)/INDEX(Fuel_Properties!$B$31:$IV$42,MATCH("D_Heavy_Fuel_Oil",Fuel_Properties!$B$31:$B$42,0),MATCH(YEAR(DD$9),Fuel_Properties!$B$31:$EI$31,0)))/158.987295</f>
        <v>0</v>
      </c>
      <c r="DE107" s="47">
        <f>(SUMPRODUCT(--(DE$9=Quarterly_kt!$B$9:JG$9),Quarterly_kt!$B107:JG107)/INDEX(Fuel_Properties!$B$31:$IV$42,MATCH("D_Heavy_Fuel_Oil",Fuel_Properties!$B$31:$B$42,0),MATCH(YEAR(DE$9),Fuel_Properties!$B$31:$EI$31,0)))/158.987295</f>
        <v>0</v>
      </c>
      <c r="DF107" s="47">
        <f>(SUMPRODUCT(--(DF$9=Quarterly_kt!$B$9:JH$9),Quarterly_kt!$B107:JH107)/INDEX(Fuel_Properties!$B$31:$IV$42,MATCH("D_Heavy_Fuel_Oil",Fuel_Properties!$B$31:$B$42,0),MATCH(YEAR(DF$9),Fuel_Properties!$B$31:$EI$31,0)))/158.987295</f>
        <v>0</v>
      </c>
      <c r="DG107" s="47">
        <f>(SUMPRODUCT(--(DG$9=Quarterly_kt!$B$9:JI$9),Quarterly_kt!$B107:JI107)/INDEX(Fuel_Properties!$B$31:$IV$42,MATCH("D_Heavy_Fuel_Oil",Fuel_Properties!$B$31:$B$42,0),MATCH(YEAR(DG$9),Fuel_Properties!$B$31:$EI$31,0)))/158.987295</f>
        <v>0</v>
      </c>
      <c r="DH107" s="47">
        <f>(SUMPRODUCT(--(DH$9=Quarterly_kt!$B$9:JJ$9),Quarterly_kt!$B107:JJ107)/INDEX(Fuel_Properties!$B$31:$IV$42,MATCH("D_Heavy_Fuel_Oil",Fuel_Properties!$B$31:$B$42,0),MATCH(YEAR(DH$9),Fuel_Properties!$B$31:$EI$31,0)))/158.987295</f>
        <v>0</v>
      </c>
      <c r="DI107" s="47">
        <f>(SUMPRODUCT(--(DI$9=Quarterly_kt!$B$9:JK$9),Quarterly_kt!$B107:JK107)/INDEX(Fuel_Properties!$B$31:$IV$42,MATCH("D_Heavy_Fuel_Oil",Fuel_Properties!$B$31:$B$42,0),MATCH(YEAR(DI$9),Fuel_Properties!$B$31:$EI$31,0)))/158.987295</f>
        <v>0</v>
      </c>
      <c r="DJ107" s="47">
        <f>(SUMPRODUCT(--(DJ$9=Quarterly_kt!$B$9:JL$9),Quarterly_kt!$B107:JL107)/INDEX(Fuel_Properties!$B$31:$IV$42,MATCH("D_Heavy_Fuel_Oil",Fuel_Properties!$B$31:$B$42,0),MATCH(YEAR(DJ$9),Fuel_Properties!$B$31:$EI$31,0)))/158.987295</f>
        <v>0</v>
      </c>
      <c r="DK107" s="47">
        <f>(SUMPRODUCT(--(DK$9=Quarterly_kt!$B$9:JM$9),Quarterly_kt!$B107:JM107)/INDEX(Fuel_Properties!$B$31:$IV$42,MATCH("D_Heavy_Fuel_Oil",Fuel_Properties!$B$31:$B$42,0),MATCH(YEAR(DK$9),Fuel_Properties!$B$31:$EI$31,0)))/158.987295</f>
        <v>0</v>
      </c>
      <c r="DL107" s="47">
        <f>(SUMPRODUCT(--(DL$9=Quarterly_kt!$B$9:JN$9),Quarterly_kt!$B107:JN107)/INDEX(Fuel_Properties!$B$31:$IV$42,MATCH("D_Heavy_Fuel_Oil",Fuel_Properties!$B$31:$B$42,0),MATCH(YEAR(DL$9),Fuel_Properties!$B$31:$EI$31,0)))/158.987295</f>
        <v>0</v>
      </c>
      <c r="DM107" s="47">
        <f>(SUMPRODUCT(--(DM$9=Quarterly_kt!$B$9:JO$9),Quarterly_kt!$B107:JO107)/INDEX(Fuel_Properties!$B$31:$IV$42,MATCH("D_Heavy_Fuel_Oil",Fuel_Properties!$B$31:$B$42,0),MATCH(YEAR(DM$9),Fuel_Properties!$B$31:$EI$31,0)))/158.987295</f>
        <v>0</v>
      </c>
      <c r="DN107" s="47">
        <f>(SUMPRODUCT(--(DN$9=Quarterly_kt!$B$9:JP$9),Quarterly_kt!$B107:JP107)/INDEX(Fuel_Properties!$B$31:$IV$42,MATCH("D_Heavy_Fuel_Oil",Fuel_Properties!$B$31:$B$42,0),MATCH(YEAR(DN$9),Fuel_Properties!$B$31:$EI$31,0)))/158.987295</f>
        <v>0</v>
      </c>
      <c r="DO107" s="47">
        <f>(SUMPRODUCT(--(DO$9=Quarterly_kt!$B$9:JQ$9),Quarterly_kt!$B107:JQ107)/INDEX(Fuel_Properties!$B$31:$IV$42,MATCH("D_Heavy_Fuel_Oil",Fuel_Properties!$B$31:$B$42,0),MATCH(YEAR(DO$9),Fuel_Properties!$B$31:$EI$31,0)))/158.987295</f>
        <v>0</v>
      </c>
      <c r="DP107" s="47">
        <f>(SUMPRODUCT(--(DP$9=Quarterly_kt!$B$9:JR$9),Quarterly_kt!$B107:JR107)/INDEX(Fuel_Properties!$B$31:$IV$42,MATCH("D_Heavy_Fuel_Oil",Fuel_Properties!$B$31:$B$42,0),MATCH(YEAR(DP$9),Fuel_Properties!$B$31:$EI$31,0)))/158.987295</f>
        <v>2.2775030880158836E-2</v>
      </c>
      <c r="DQ107" s="47">
        <f>(SUMPRODUCT(--(DQ$9=Quarterly_kt!$B$9:JS$9),Quarterly_kt!$B107:JS107)/INDEX(Fuel_Properties!$B$31:$IV$42,MATCH("D_Heavy_Fuel_Oil",Fuel_Properties!$B$31:$B$42,0),MATCH(YEAR(DQ$9),Fuel_Properties!$B$31:$EI$31,0)))/158.987295</f>
        <v>1.4279881620727689E-2</v>
      </c>
      <c r="DR107" s="47">
        <f>(SUMPRODUCT(--(DR$9=Quarterly_kt!$B$9:JT$9),Quarterly_kt!$B107:JT107)/INDEX(Fuel_Properties!$B$31:$IV$42,MATCH("D_Heavy_Fuel_Oil",Fuel_Properties!$B$31:$B$42,0),MATCH(YEAR(DR$9),Fuel_Properties!$B$31:$EI$31,0)))/158.987295</f>
        <v>0</v>
      </c>
      <c r="DS107" s="47">
        <f>(SUMPRODUCT(--(DS$9=Quarterly_kt!$B$9:JU$9),Quarterly_kt!$B107:JU107)/INDEX(Fuel_Properties!$B$31:$IV$42,MATCH("D_Heavy_Fuel_Oil",Fuel_Properties!$B$31:$B$42,0),MATCH(YEAR(DS$9),Fuel_Properties!$B$31:$EI$31,0)))/158.987295</f>
        <v>4.5769396325802186E-3</v>
      </c>
      <c r="DT107" s="47">
        <f>(SUMPRODUCT(--(DT$9=Quarterly_kt!$B$9:JV$9),Quarterly_kt!$B107:JV107)/INDEX(Fuel_Properties!$B$31:$IV$42,MATCH("D_Heavy_Fuel_Oil",Fuel_Properties!$B$31:$B$42,0),MATCH(YEAR(DT$9),Fuel_Properties!$B$31:$EI$31,0)))/158.987295</f>
        <v>0</v>
      </c>
      <c r="DU107" s="47">
        <f>(SUMPRODUCT(--(DU$9=Quarterly_kt!$B$9:JW$9),Quarterly_kt!$B107:JW107)/INDEX(Fuel_Properties!$B$31:$IV$42,MATCH("D_Heavy_Fuel_Oil",Fuel_Properties!$B$31:$B$42,0),MATCH(YEAR(DU$9),Fuel_Properties!$B$31:$EI$31,0)))/158.987295</f>
        <v>0</v>
      </c>
      <c r="DV107" s="47">
        <f>(SUMPRODUCT(--(DV$9=Quarterly_kt!$B$9:JX$9),Quarterly_kt!$B107:JX107)/INDEX(Fuel_Properties!$B$31:$IV$42,MATCH("D_Heavy_Fuel_Oil",Fuel_Properties!$B$31:$B$42,0),MATCH(YEAR(DV$9),Fuel_Properties!$B$31:$EI$31,0)))/158.987295</f>
        <v>0</v>
      </c>
      <c r="DW107" s="47">
        <f>(SUMPRODUCT(--(DW$9=Quarterly_kt!$B$9:JY$9),Quarterly_kt!$B107:JY107)/INDEX(Fuel_Properties!$B$31:$IV$42,MATCH("D_Heavy_Fuel_Oil",Fuel_Properties!$B$31:$B$42,0),MATCH(YEAR(DW$9),Fuel_Properties!$B$31:$EI$31,0)))/158.987295</f>
        <v>2.5779218975893189E-4</v>
      </c>
      <c r="DX107" s="47">
        <f>(SUMPRODUCT(--(DX$9=Quarterly_kt!$B$9:JZ$9),Quarterly_kt!$B107:JZ107)/INDEX(Fuel_Properties!$B$31:$IV$42,MATCH("D_Heavy_Fuel_Oil",Fuel_Properties!$B$31:$B$42,0),MATCH(YEAR(DX$9),Fuel_Properties!$B$31:$EI$31,0)))/158.987295</f>
        <v>0</v>
      </c>
      <c r="DY107" s="47">
        <f>(SUMPRODUCT(--(DY$9=Quarterly_kt!$B$9:KA$9),Quarterly_kt!$B107:KA107)/INDEX(Fuel_Properties!$B$31:$IV$42,MATCH("D_Heavy_Fuel_Oil",Fuel_Properties!$B$31:$B$42,0),MATCH(YEAR(DY$9),Fuel_Properties!$B$31:$EI$31,0)))/158.987295</f>
        <v>3.772568630618515E-5</v>
      </c>
      <c r="DZ107" s="47">
        <f>(SUMPRODUCT(--(DZ$9=Quarterly_kt!$B$9:KB$9),Quarterly_kt!$B107:KB107)/INDEX(Fuel_Properties!$B$31:$IV$42,MATCH("D_Heavy_Fuel_Oil",Fuel_Properties!$B$31:$B$42,0),MATCH(YEAR(DZ$9),Fuel_Properties!$B$31:$EI$31,0)))/158.987295</f>
        <v>0</v>
      </c>
      <c r="EA107" s="47">
        <f>(SUMPRODUCT(--(EA$9=Quarterly_kt!$B$9:KC$9),Quarterly_kt!$B107:KC107)/INDEX(Fuel_Properties!$B$31:$IV$42,MATCH("D_Heavy_Fuel_Oil",Fuel_Properties!$B$31:$B$42,0),MATCH(YEAR(EA$9),Fuel_Properties!$B$31:$EI$31,0)))/158.987295</f>
        <v>2.3708828453663914E-4</v>
      </c>
      <c r="EB107" s="47">
        <f>(SUMPRODUCT(--(EB$9=Quarterly_kt!$B$9:KD$9),Quarterly_kt!$B107:KD107)/INDEX(Fuel_Properties!$B$31:$IV$42,MATCH("D_Heavy_Fuel_Oil",Fuel_Properties!$B$31:$B$42,0),MATCH(YEAR(EB$9),Fuel_Properties!$B$31:$EI$31,0)))/158.987295</f>
        <v>0</v>
      </c>
      <c r="EC107" s="47">
        <f>(SUMPRODUCT(--(EC$9=Quarterly_kt!$B$9:KE$9),Quarterly_kt!$B107:KE107)/INDEX(Fuel_Properties!$B$31:$IV$42,MATCH("D_Heavy_Fuel_Oil",Fuel_Properties!$B$31:$B$42,0),MATCH(YEAR(EC$9),Fuel_Properties!$B$31:$EI$31,0)))/158.987295</f>
        <v>0</v>
      </c>
      <c r="ED107" s="47">
        <f>(SUMPRODUCT(--(ED$9=Quarterly_kt!$B$9:KF$9),Quarterly_kt!$B107:KF107)/INDEX(Fuel_Properties!$B$31:$IV$42,MATCH("D_Heavy_Fuel_Oil",Fuel_Properties!$B$31:$B$42,0),MATCH(YEAR(ED$9),Fuel_Properties!$B$31:$EI$31,0)))/158.987295</f>
        <v>0</v>
      </c>
      <c r="EE107" s="47">
        <f>(SUMPRODUCT(--(EE$9=Quarterly_kt!$B$9:KG$9),Quarterly_kt!$B107:KG107)/INDEX(Fuel_Properties!$B$31:$IV$42,MATCH("D_Heavy_Fuel_Oil",Fuel_Properties!$B$31:$B$42,0),MATCH(YEAR(EE$9),Fuel_Properties!$B$31:$EI$31,0)))/158.987295</f>
        <v>2.3128790422757874E-4</v>
      </c>
      <c r="EF107" s="47">
        <f>(SUMPRODUCT(--(EF$9=Quarterly_kt!$B$9:KH$9),Quarterly_kt!$B107:KH107)/INDEX(Fuel_Properties!$B$31:$IV$42,MATCH("D_Heavy_Fuel_Oil",Fuel_Properties!$B$31:$B$42,0),MATCH(YEAR(EF$9),Fuel_Properties!$B$31:$EI$31,0)))/158.987295</f>
        <v>0</v>
      </c>
      <c r="EG107" s="47">
        <f>(SUMPRODUCT(--(EG$9=Quarterly_kt!$B$9:KI$9),Quarterly_kt!$B107:KI107)/INDEX(Fuel_Properties!$B$31:$IV$42,MATCH("D_Heavy_Fuel_Oil",Fuel_Properties!$B$31:$B$42,0),MATCH(YEAR(EG$9),Fuel_Properties!$B$31:$EI$31,0)))/158.987295</f>
        <v>0</v>
      </c>
      <c r="EH107" s="47">
        <f>(SUMPRODUCT(--(EH$9=Quarterly_kt!$B$9:KJ$9),Quarterly_kt!$B107:KJ107)/INDEX(Fuel_Properties!$B$31:$IV$42,MATCH("D_Heavy_Fuel_Oil",Fuel_Properties!$B$31:$B$42,0),MATCH(YEAR(EH$9),Fuel_Properties!$B$31:$EI$31,0)))/158.987295</f>
        <v>0</v>
      </c>
      <c r="EI107" s="47">
        <f>(SUMPRODUCT(--(EI$9=Quarterly_kt!$B$9:KK$9),Quarterly_kt!$B107:KK107)/INDEX(Fuel_Properties!$B$31:$IV$42,MATCH("D_Heavy_Fuel_Oil",Fuel_Properties!$B$31:$B$42,0),MATCH(YEAR(EI$9),Fuel_Properties!$B$31:$EI$31,0)))/158.987295</f>
        <v>0</v>
      </c>
      <c r="EJ107" s="47">
        <f>(SUMPRODUCT(--(EJ$9=Quarterly_kt!$B$9:KL$9),Quarterly_kt!$B107:KL107)/INDEX(Fuel_Properties!$B$31:$IV$42,MATCH("D_Heavy_Fuel_Oil",Fuel_Properties!$B$31:$B$42,0),MATCH(YEAR(EJ$9),Fuel_Properties!$B$31:$EI$31,0)))/158.987295</f>
        <v>0</v>
      </c>
      <c r="EK107" s="47">
        <f>(SUMPRODUCT(--(EK$9=Quarterly_kt!$B$9:KM$9),Quarterly_kt!$B107:KM107)/INDEX(Fuel_Properties!$B$31:$IV$42,MATCH("D_Heavy_Fuel_Oil",Fuel_Properties!$B$31:$B$42,0),MATCH(YEAR(EK$9),Fuel_Properties!$B$31:$EI$31,0)))/158.987295</f>
        <v>0</v>
      </c>
      <c r="EL107" s="47">
        <f>(SUMPRODUCT(--(EL$9=Quarterly_kt!$B$9:KN$9),Quarterly_kt!$B107:KN107)/INDEX(Fuel_Properties!$B$31:$IV$42,MATCH("D_Heavy_Fuel_Oil",Fuel_Properties!$B$31:$B$42,0),MATCH(YEAR(EL$9),Fuel_Properties!$B$31:$EI$31,0)))/158.987295</f>
        <v>0</v>
      </c>
      <c r="EM107" s="47">
        <f>(SUMPRODUCT(--(EM$9=Quarterly_kt!$B$9:KO$9),Quarterly_kt!$B107:KO107)/INDEX(Fuel_Properties!$B$31:$IV$42,MATCH("D_Heavy_Fuel_Oil",Fuel_Properties!$B$31:$B$42,0),MATCH(YEAR(EM$9),Fuel_Properties!$B$31:$EI$31,0)))/158.987295</f>
        <v>0</v>
      </c>
      <c r="EN107" s="47">
        <f>(SUMPRODUCT(--(EN$9=Quarterly_kt!$B$9:KP$9),Quarterly_kt!$B107:KP107)/INDEX(Fuel_Properties!$B$31:$IV$42,MATCH("D_Heavy_Fuel_Oil",Fuel_Properties!$B$31:$B$42,0),MATCH(YEAR(EN$9),Fuel_Properties!$B$31:$EI$31,0)))/158.987295</f>
        <v>2.3472441924052173E-3</v>
      </c>
      <c r="EO107" s="47">
        <f>(SUMPRODUCT(--(EO$9=Quarterly_kt!$B$9:KQ$9),Quarterly_kt!$B107:KQ107)/INDEX(Fuel_Properties!$B$31:$IV$42,MATCH("D_Heavy_Fuel_Oil",Fuel_Properties!$B$31:$B$42,0),MATCH(YEAR(EO$9),Fuel_Properties!$B$31:$EI$31,0)))/158.987295</f>
        <v>0</v>
      </c>
      <c r="EP107" s="47">
        <f>(SUMPRODUCT(--(EP$9=Quarterly_kt!$B$9:KR$9),Quarterly_kt!$B107:KR107)/INDEX(Fuel_Properties!$B$31:$IV$42,MATCH("D_Heavy_Fuel_Oil",Fuel_Properties!$B$31:$B$42,0),MATCH(YEAR(EP$9),Fuel_Properties!$B$31:$EI$31,0)))/158.987295</f>
        <v>0</v>
      </c>
      <c r="EQ107" s="47">
        <f>(SUMPRODUCT(--(EQ$9=Quarterly_kt!$B$9:KS$9),Quarterly_kt!$B107:KS107)/INDEX(Fuel_Properties!$B$31:$IV$42,MATCH("D_Heavy_Fuel_Oil",Fuel_Properties!$B$31:$B$42,0),MATCH(YEAR(EQ$9),Fuel_Properties!$B$31:$EI$31,0)))/158.987295</f>
        <v>0</v>
      </c>
      <c r="ER107" s="47">
        <f>(SUMPRODUCT(--(ER$9=Quarterly_kt!$B$9:KT$9),Quarterly_kt!$B107:KT107)/INDEX(Fuel_Properties!$B$31:$IV$42,MATCH("D_Heavy_Fuel_Oil",Fuel_Properties!$B$31:$B$42,0),MATCH(YEAR(ER$9),Fuel_Properties!$B$31:$EI$31,0)))/158.987295</f>
        <v>1.1568581619817915E-4</v>
      </c>
      <c r="ES107" s="47">
        <f>(SUMPRODUCT(--(ES$9=Quarterly_kt!$B$9:KU$9),Quarterly_kt!$B107:KU107)/INDEX(Fuel_Properties!$B$31:$IV$42,MATCH("D_Heavy_Fuel_Oil",Fuel_Properties!$B$31:$B$42,0),MATCH(YEAR(ES$9),Fuel_Properties!$B$31:$EI$31,0)))/158.987295</f>
        <v>0</v>
      </c>
      <c r="ET107" s="47">
        <f>(SUMPRODUCT(--(ET$9=Quarterly_kt!$B$9:KV$9),Quarterly_kt!$B107:KV107)/INDEX(Fuel_Properties!$B$31:$IV$42,MATCH("D_Heavy_Fuel_Oil",Fuel_Properties!$B$31:$B$42,0),MATCH(YEAR(ET$9),Fuel_Properties!$B$31:$EI$31,0)))/158.987295</f>
        <v>0</v>
      </c>
      <c r="EU107" s="47">
        <f>(SUMPRODUCT(--(EU$9=Quarterly_kt!$B$9:KW$9),Quarterly_kt!$B107:KW107)/INDEX(Fuel_Properties!$B$31:$IV$42,MATCH("D_Heavy_Fuel_Oil",Fuel_Properties!$B$31:$B$42,0),MATCH(YEAR(EU$9),Fuel_Properties!$B$31:$EI$31,0)))/158.987295</f>
        <v>0</v>
      </c>
      <c r="EV107" s="47">
        <f>(SUMPRODUCT(--(EV$9=Quarterly_kt!$B$9:KX$9),Quarterly_kt!$B107:KX107)/INDEX(Fuel_Properties!$B$31:$IV$42,MATCH("D_Heavy_Fuel_Oil",Fuel_Properties!$B$31:$B$42,0),MATCH(YEAR(EV$9),Fuel_Properties!$B$31:$EI$31,0)))/158.987295</f>
        <v>0</v>
      </c>
      <c r="EW107" s="47">
        <f>(SUMPRODUCT(--(EW$9=Quarterly_kt!$B$9:KY$9),Quarterly_kt!$B107:KY107)/INDEX(Fuel_Properties!$B$31:$IV$42,MATCH("D_Heavy_Fuel_Oil",Fuel_Properties!$B$31:$B$42,0),MATCH(YEAR(EW$9),Fuel_Properties!$B$31:$EI$31,0)))/158.987295</f>
        <v>5.9181181887921295E-4</v>
      </c>
      <c r="EX107" s="47">
        <f>(SUMPRODUCT(--(EX$9=Quarterly_kt!$B$9:KZ$9),Quarterly_kt!$B107:KZ107)/INDEX(Fuel_Properties!$B$31:$IV$42,MATCH("D_Heavy_Fuel_Oil",Fuel_Properties!$B$31:$B$42,0),MATCH(YEAR(EX$9),Fuel_Properties!$B$31:$EI$31,0)))/158.987295</f>
        <v>0</v>
      </c>
      <c r="EY107" s="47">
        <f>(SUMPRODUCT(--(EY$9=Quarterly_kt!$B$9:LA$9),Quarterly_kt!$B107:LA107)/INDEX(Fuel_Properties!$B$31:$IV$42,MATCH("D_Heavy_Fuel_Oil",Fuel_Properties!$B$31:$B$42,0),MATCH(YEAR(EY$9),Fuel_Properties!$B$31:$EI$31,0)))/158.987295</f>
        <v>0</v>
      </c>
      <c r="EZ107" s="47">
        <f>(SUMPRODUCT(--(EZ$9=Quarterly_kt!$B$9:LB$9),Quarterly_kt!$B107:LB107)/INDEX(Fuel_Properties!$B$31:$IV$42,MATCH("D_Heavy_Fuel_Oil",Fuel_Properties!$B$31:$B$42,0),MATCH(YEAR(EZ$9),Fuel_Properties!$B$31:$EI$31,0)))/158.987295</f>
        <v>0</v>
      </c>
      <c r="FA107" s="47">
        <f>(SUMPRODUCT(--(FA$9=Quarterly_kt!$B$9:LC$9),Quarterly_kt!$B107:LC107)/INDEX(Fuel_Properties!$B$31:$IV$42,MATCH("D_Heavy_Fuel_Oil",Fuel_Properties!$B$31:$B$42,0),MATCH(YEAR(FA$9),Fuel_Properties!$B$31:$EI$31,0)))/158.987295</f>
        <v>0</v>
      </c>
      <c r="FB107" s="47">
        <f>(SUMPRODUCT(--(FB$9=Quarterly_kt!$B$9:LD$9),Quarterly_kt!$B107:LD107)/INDEX(Fuel_Properties!$B$31:$IV$42,MATCH("D_Heavy_Fuel_Oil",Fuel_Properties!$B$31:$B$42,0),MATCH(YEAR(FB$9),Fuel_Properties!$B$31:$EI$31,0)))/158.987295</f>
        <v>0</v>
      </c>
      <c r="FC107" s="47">
        <f>(SUMPRODUCT(--(FC$9=Quarterly_kt!$B$9:LE$9),Quarterly_kt!$B107:LE107)/INDEX(Fuel_Properties!$B$31:$IV$42,MATCH("D_Heavy_Fuel_Oil",Fuel_Properties!$B$31:$B$42,0),MATCH(YEAR(FC$9),Fuel_Properties!$B$31:$EI$31,0)))/158.987295</f>
        <v>0</v>
      </c>
      <c r="FD107" s="47">
        <f>(SUMPRODUCT(--(FD$9=Quarterly_kt!$B$9:LF$9),Quarterly_kt!$B107:LF107)/INDEX(Fuel_Properties!$B$31:$IV$42,MATCH("D_Heavy_Fuel_Oil",Fuel_Properties!$B$31:$B$42,0),MATCH(YEAR(FD$9),Fuel_Properties!$B$31:$EI$31,0)))/158.987295</f>
        <v>0</v>
      </c>
      <c r="FE107" s="47">
        <f>(SUMPRODUCT(--(FE$9=Quarterly_kt!$B$9:LG$9),Quarterly_kt!$B107:LG107)/INDEX(Fuel_Properties!$B$31:$IV$42,MATCH("D_Heavy_Fuel_Oil",Fuel_Properties!$B$31:$B$42,0),MATCH(YEAR(FE$9),Fuel_Properties!$B$31:$EI$31,0)))/158.987295</f>
        <v>0</v>
      </c>
      <c r="FF107" s="47">
        <f>(SUMPRODUCT(--(FF$9=Quarterly_kt!$B$9:LH$9),Quarterly_kt!$B107:LH107)/INDEX(Fuel_Properties!$B$31:$IV$42,MATCH("D_Heavy_Fuel_Oil",Fuel_Properties!$B$31:$B$42,0),MATCH(YEAR(FF$9),Fuel_Properties!$B$31:$EI$31,0)))/158.987295</f>
        <v>0</v>
      </c>
      <c r="FG107" s="47">
        <f>(SUMPRODUCT(--(FG$9=Quarterly_kt!$B$9:LI$9),Quarterly_kt!$B107:LI107)/INDEX(Fuel_Properties!$B$31:$IV$42,MATCH("D_Heavy_Fuel_Oil",Fuel_Properties!$B$31:$B$42,0),MATCH(YEAR(FG$9),Fuel_Properties!$B$31:$EI$31,0)))/158.987295</f>
        <v>0</v>
      </c>
      <c r="FH107" s="47">
        <f>(SUMPRODUCT(--(FH$9=Quarterly_kt!$B$9:LJ$9),Quarterly_kt!$B107:LJ107)/INDEX(Fuel_Properties!$B$31:$IV$42,MATCH("D_Heavy_Fuel_Oil",Fuel_Properties!$B$31:$B$42,0),MATCH(YEAR(FH$9),Fuel_Properties!$B$31:$EI$31,0)))/158.987295</f>
        <v>0</v>
      </c>
      <c r="FI107" s="47">
        <f>(SUMPRODUCT(--(FI$9=Quarterly_kt!$B$9:LK$9),Quarterly_kt!$B107:LK107)/INDEX(Fuel_Properties!$B$31:$IV$42,MATCH("D_Heavy_Fuel_Oil",Fuel_Properties!$B$31:$B$42,0),MATCH(YEAR(FI$9),Fuel_Properties!$B$31:$EI$31,0)))/158.987295</f>
        <v>0</v>
      </c>
      <c r="FJ107" s="47">
        <f>(SUMPRODUCT(--(FJ$9=Quarterly_kt!$B$9:LL$9),Quarterly_kt!$B107:LL107)/INDEX(Fuel_Properties!$B$31:$IV$42,MATCH("D_Heavy_Fuel_Oil",Fuel_Properties!$B$31:$B$42,0),MATCH(YEAR(FJ$9),Fuel_Properties!$B$31:$EI$31,0)))/158.987295</f>
        <v>0</v>
      </c>
      <c r="FK107" s="47">
        <f>(SUMPRODUCT(--(FK$9=Quarterly_kt!$B$9:LM$9),Quarterly_kt!$B107:LM107)/INDEX(Fuel_Properties!$B$31:$IV$42,MATCH("D_Heavy_Fuel_Oil",Fuel_Properties!$B$31:$B$42,0),MATCH(YEAR(FK$9),Fuel_Properties!$B$31:$EI$31,0)))/158.987295</f>
        <v>0</v>
      </c>
      <c r="FL107" s="47">
        <f>(SUMPRODUCT(--(FL$9=Quarterly_kt!$B$9:LN$9),Quarterly_kt!$B107:LN107)/INDEX(Fuel_Properties!$B$31:$IV$42,MATCH("D_Heavy_Fuel_Oil",Fuel_Properties!$B$31:$B$42,0),MATCH(YEAR(FL$9),Fuel_Properties!$B$31:$EI$31,0)))/158.987295</f>
        <v>0</v>
      </c>
      <c r="FM107" s="47">
        <f>(SUMPRODUCT(--(FM$9=Quarterly_kt!$B$9:LO$9),Quarterly_kt!$B107:LO107)/INDEX(Fuel_Properties!$B$31:$IV$42,MATCH("D_Heavy_Fuel_Oil",Fuel_Properties!$B$31:$B$42,0),MATCH(YEAR(FM$9),Fuel_Properties!$B$31:$EI$31,0)))/158.987295</f>
        <v>0</v>
      </c>
      <c r="FN107" s="47">
        <f>(SUMPRODUCT(--(FN$9=Quarterly_kt!$B$9:LP$9),Quarterly_kt!$B107:LP107)/INDEX(Fuel_Properties!$B$31:$IV$42,MATCH("D_Heavy_Fuel_Oil",Fuel_Properties!$B$31:$B$42,0),MATCH(YEAR(FN$9),Fuel_Properties!$B$31:$EI$31,0)))/158.987295</f>
        <v>0</v>
      </c>
      <c r="FO107" s="47">
        <f>(SUMPRODUCT(--(FO$9=Quarterly_kt!$B$9:LQ$9),Quarterly_kt!$B107:LQ107)/INDEX(Fuel_Properties!$B$31:$IV$42,MATCH("D_Heavy_Fuel_Oil",Fuel_Properties!$B$31:$B$42,0),MATCH(YEAR(FO$9),Fuel_Properties!$B$31:$EI$31,0)))/158.987295</f>
        <v>0</v>
      </c>
      <c r="FP107" s="47">
        <f>(SUMPRODUCT(--(FP$9=Quarterly_kt!$B$9:LR$9),Quarterly_kt!$B107:LR107)/INDEX(Fuel_Properties!$B$31:$IV$42,MATCH("D_Heavy_Fuel_Oil",Fuel_Properties!$B$31:$B$42,0),MATCH(YEAR(FP$9),Fuel_Properties!$B$31:$EI$31,0)))/158.987295</f>
        <v>0</v>
      </c>
      <c r="FQ107" s="47">
        <f>(SUMPRODUCT(--(FQ$9=Quarterly_kt!$B$9:LS$9),Quarterly_kt!$B107:LS107)/INDEX(Fuel_Properties!$B$31:$IV$42,MATCH("D_Heavy_Fuel_Oil",Fuel_Properties!$B$31:$B$42,0),MATCH(YEAR(FQ$9),Fuel_Properties!$B$31:$EI$31,0)))/158.987295</f>
        <v>0</v>
      </c>
      <c r="FR107" s="47">
        <f>(SUMPRODUCT(--(FR$9=Quarterly_kt!$B$9:LT$9),Quarterly_kt!$B107:LT107)/INDEX(Fuel_Properties!$B$31:$IV$42,MATCH("D_Heavy_Fuel_Oil",Fuel_Properties!$B$31:$B$42,0),MATCH(YEAR(FR$9),Fuel_Properties!$B$31:$EI$31,0)))/158.987295</f>
        <v>0</v>
      </c>
      <c r="FS107" s="47">
        <f>(SUMPRODUCT(--(FS$9=Quarterly_kt!$B$9:LU$9),Quarterly_kt!$B107:LU107)/INDEX(Fuel_Properties!$B$31:$IV$42,MATCH("D_Heavy_Fuel_Oil",Fuel_Properties!$B$31:$B$42,0),MATCH(YEAR(FS$9),Fuel_Properties!$B$31:$EI$31,0)))/158.987295</f>
        <v>0</v>
      </c>
      <c r="FT107" s="47">
        <f>(SUMPRODUCT(--(FT$9=Quarterly_kt!$B$9:LV$9),Quarterly_kt!$B107:LV107)/INDEX(Fuel_Properties!$B$31:$IV$42,MATCH("D_Heavy_Fuel_Oil",Fuel_Properties!$B$31:$B$42,0),MATCH(YEAR(FT$9),Fuel_Properties!$B$31:$EI$31,0)))/158.987295</f>
        <v>0</v>
      </c>
      <c r="FU107" s="47">
        <f>(SUMPRODUCT(--(FU$9=Quarterly_kt!$B$9:LW$9),Quarterly_kt!$B107:LW107)/INDEX(Fuel_Properties!$B$31:$IV$42,MATCH("D_Heavy_Fuel_Oil",Fuel_Properties!$B$31:$B$42,0),MATCH(YEAR(FU$9),Fuel_Properties!$B$31:$EI$31,0)))/158.987295</f>
        <v>0</v>
      </c>
      <c r="FV107" s="47">
        <f>(SUMPRODUCT(--(FV$9=Quarterly_kt!$B$9:LX$9),Quarterly_kt!$B107:LX107)/INDEX(Fuel_Properties!$B$31:$IV$42,MATCH("D_Heavy_Fuel_Oil",Fuel_Properties!$B$31:$B$42,0),MATCH(YEAR(FV$9),Fuel_Properties!$B$31:$EI$31,0)))/158.987295</f>
        <v>0</v>
      </c>
    </row>
    <row r="108" spans="1:178" ht="15" x14ac:dyDescent="0.25">
      <c r="A108" s="52"/>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9"/>
      <c r="BC108" s="39"/>
      <c r="BD108" s="39"/>
      <c r="BE108" s="39"/>
      <c r="BF108" s="39"/>
      <c r="BG108" s="39"/>
      <c r="BH108" s="39"/>
      <c r="BI108" s="39"/>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c r="DR108" s="39"/>
      <c r="DS108" s="39"/>
      <c r="DT108" s="39"/>
      <c r="DU108" s="39"/>
      <c r="DV108" s="39"/>
      <c r="DW108" s="39"/>
      <c r="DX108" s="39"/>
      <c r="DY108" s="39"/>
      <c r="DZ108" s="39"/>
      <c r="EA108" s="39"/>
      <c r="EB108" s="39"/>
      <c r="EC108" s="39"/>
      <c r="ED108" s="39"/>
      <c r="EE108" s="39"/>
      <c r="EF108" s="39"/>
      <c r="EG108" s="39"/>
      <c r="EH108" s="39"/>
      <c r="EI108" s="39"/>
      <c r="EJ108" s="39"/>
      <c r="EK108" s="39"/>
      <c r="EL108" s="39"/>
      <c r="EM108" s="39"/>
      <c r="EN108" s="39"/>
      <c r="EO108" s="39"/>
      <c r="EP108" s="39"/>
      <c r="EQ108" s="39"/>
      <c r="ER108" s="39"/>
      <c r="ES108" s="39"/>
      <c r="ET108" s="39"/>
      <c r="EU108" s="39"/>
      <c r="EV108" s="39"/>
      <c r="EW108" s="39"/>
      <c r="EX108" s="39"/>
      <c r="EY108" s="39"/>
      <c r="EZ108" s="39"/>
      <c r="FA108" s="39"/>
      <c r="FB108" s="39"/>
      <c r="FC108" s="39"/>
      <c r="FD108" s="39"/>
      <c r="FE108" s="39"/>
      <c r="FF108" s="39"/>
      <c r="FG108" s="39"/>
      <c r="FH108" s="39"/>
      <c r="FI108" s="39"/>
      <c r="FJ108" s="39"/>
      <c r="FK108" s="39"/>
      <c r="FL108" s="39"/>
      <c r="FM108" s="39"/>
      <c r="FN108" s="39"/>
      <c r="FO108" s="39"/>
      <c r="FP108" s="39"/>
      <c r="FQ108" s="39"/>
      <c r="FR108" s="39"/>
      <c r="FS108" s="39"/>
      <c r="FT108" s="39"/>
      <c r="FU108" s="39"/>
      <c r="FV108" s="39"/>
    </row>
    <row r="109" spans="1:178" ht="17.25" x14ac:dyDescent="0.25">
      <c r="A109" s="42" t="s">
        <v>115</v>
      </c>
      <c r="B109" s="36">
        <v>0.30861054117527348</v>
      </c>
      <c r="C109" s="36">
        <v>0.1871296765080776</v>
      </c>
      <c r="D109" s="36">
        <v>0.11935369646229585</v>
      </c>
      <c r="E109" s="36">
        <v>0.22351158787464448</v>
      </c>
      <c r="F109" s="36">
        <v>0.27344667290399993</v>
      </c>
      <c r="G109" s="36">
        <v>0.22026582259647798</v>
      </c>
      <c r="H109" s="36">
        <v>0.15384682916416687</v>
      </c>
      <c r="I109" s="36">
        <v>0.11749548055916469</v>
      </c>
      <c r="J109" s="36">
        <v>0.21420217070205017</v>
      </c>
      <c r="K109" s="36">
        <v>0.13800309356904905</v>
      </c>
      <c r="L109" s="36">
        <v>8.0392288019671951E-2</v>
      </c>
      <c r="M109" s="36">
        <v>0.15785666348144978</v>
      </c>
      <c r="N109" s="36">
        <v>0.22137830711743145</v>
      </c>
      <c r="O109" s="36">
        <v>0.13467786511081448</v>
      </c>
      <c r="P109" s="36">
        <v>0.13325975297421444</v>
      </c>
      <c r="Q109" s="36">
        <v>0.19984378531897465</v>
      </c>
      <c r="R109" s="36">
        <v>0.14447628646844327</v>
      </c>
      <c r="S109" s="36">
        <v>0.10060649851853562</v>
      </c>
      <c r="T109" s="36">
        <v>0.1609862902656706</v>
      </c>
      <c r="U109" s="36">
        <v>0.20979399486585215</v>
      </c>
      <c r="V109" s="36">
        <v>0.18727026521127504</v>
      </c>
      <c r="W109" s="36">
        <v>0.14728181974332735</v>
      </c>
      <c r="X109" s="36">
        <v>0.15507562765326727</v>
      </c>
      <c r="Y109" s="36">
        <v>0.31389645226683299</v>
      </c>
      <c r="Z109" s="36">
        <v>0.31366902214382092</v>
      </c>
      <c r="AA109" s="36">
        <v>0.25358893892054374</v>
      </c>
      <c r="AB109" s="36">
        <v>0.1618547716235082</v>
      </c>
      <c r="AC109" s="36">
        <v>0.25132888685444266</v>
      </c>
      <c r="AD109" s="36">
        <v>0.31976900589881357</v>
      </c>
      <c r="AE109" s="36">
        <v>0.21025775080484044</v>
      </c>
      <c r="AF109" s="36">
        <v>0.17063689736898291</v>
      </c>
      <c r="AG109" s="36">
        <v>0.3222283577043541</v>
      </c>
      <c r="AH109" s="36">
        <v>0.36002927755427028</v>
      </c>
      <c r="AI109" s="36">
        <v>0.19832424963711667</v>
      </c>
      <c r="AJ109" s="36">
        <v>0.15829493251520971</v>
      </c>
      <c r="AK109" s="36">
        <v>0.31386993944437158</v>
      </c>
      <c r="AL109" s="36">
        <v>0.33754693923067142</v>
      </c>
      <c r="AM109" s="36">
        <v>0.18085563786080028</v>
      </c>
      <c r="AN109" s="36">
        <v>0.18420693164392229</v>
      </c>
      <c r="AO109" s="36">
        <v>0.33788260028656114</v>
      </c>
      <c r="AP109" s="36">
        <v>0.42286288216849627</v>
      </c>
      <c r="AQ109" s="36">
        <v>0.22298240160123833</v>
      </c>
      <c r="AR109" s="36">
        <v>0.16935757290095801</v>
      </c>
      <c r="AS109" s="36">
        <v>0.41877572823496834</v>
      </c>
      <c r="AT109" s="36">
        <v>0.3132742055031657</v>
      </c>
      <c r="AU109" s="36">
        <v>8.1174394613113363E-2</v>
      </c>
      <c r="AV109" s="36">
        <v>0.15990296679327054</v>
      </c>
      <c r="AW109" s="36">
        <v>0.36677099254025636</v>
      </c>
      <c r="AX109" s="36">
        <v>0.32564811083262007</v>
      </c>
      <c r="AY109" s="36">
        <v>0.22826980779616329</v>
      </c>
      <c r="AZ109" s="36">
        <v>0.17130609923777787</v>
      </c>
      <c r="BA109" s="36">
        <v>0.37294730545526078</v>
      </c>
      <c r="BB109" s="36">
        <v>0.38488622001732037</v>
      </c>
      <c r="BC109" s="36">
        <v>0.28315516738837287</v>
      </c>
      <c r="BD109" s="36">
        <v>0.23393027135134042</v>
      </c>
      <c r="BE109" s="36">
        <v>0.35110416278703316</v>
      </c>
      <c r="BF109" s="36">
        <v>0.40988705098024758</v>
      </c>
      <c r="BG109" s="36">
        <v>0.27946957911287673</v>
      </c>
      <c r="BH109" s="36">
        <v>0.19590847135487854</v>
      </c>
      <c r="BI109" s="36">
        <v>0.47300961458272822</v>
      </c>
      <c r="BJ109" s="36">
        <v>0.4164634520746836</v>
      </c>
      <c r="BK109" s="36">
        <v>0.24627190030172963</v>
      </c>
      <c r="BL109" s="36">
        <v>0.23376620811090856</v>
      </c>
      <c r="BM109" s="36">
        <v>0.40152439075851226</v>
      </c>
      <c r="BN109" s="36">
        <v>0.65100868698618153</v>
      </c>
      <c r="BO109" s="36">
        <v>0.41671558148904109</v>
      </c>
      <c r="BP109" s="36">
        <v>0.44551810915005852</v>
      </c>
      <c r="BQ109" s="36">
        <v>0.69454581593113873</v>
      </c>
      <c r="BR109" s="36">
        <v>0.50319538999138558</v>
      </c>
      <c r="BS109" s="36">
        <v>0.4551925478565047</v>
      </c>
      <c r="BT109" s="36">
        <v>0.37724570714587219</v>
      </c>
      <c r="BU109" s="36">
        <v>0.66570830745973919</v>
      </c>
      <c r="BV109" s="36">
        <v>0.61819857398590516</v>
      </c>
      <c r="BW109" s="36">
        <v>0.40486756592095491</v>
      </c>
      <c r="BX109" s="36">
        <v>0.43635604834680286</v>
      </c>
      <c r="BY109" s="36">
        <v>0.55816986625534804</v>
      </c>
      <c r="BZ109" s="36">
        <v>0.59053333890147131</v>
      </c>
      <c r="CA109" s="36">
        <v>0.55156293597458839</v>
      </c>
      <c r="CB109" s="36">
        <v>0.34398736757003895</v>
      </c>
      <c r="CC109" s="36">
        <v>0.65416874848301843</v>
      </c>
      <c r="CD109" s="36">
        <v>0.66689730349405929</v>
      </c>
      <c r="CE109" s="36">
        <v>0.62989152012498317</v>
      </c>
      <c r="CF109" s="36">
        <v>0.43674517473833435</v>
      </c>
      <c r="CG109" s="36">
        <v>0.54063780101230163</v>
      </c>
      <c r="CH109" s="36">
        <v>0.60489929685175292</v>
      </c>
      <c r="CI109" s="36">
        <v>0.47405526874622522</v>
      </c>
      <c r="CJ109" s="36">
        <v>0.60711600688027356</v>
      </c>
      <c r="CK109" s="36">
        <v>0.56870394114244338</v>
      </c>
      <c r="CL109" s="36">
        <v>0.63242327180382329</v>
      </c>
      <c r="CM109" s="36">
        <v>0.62561845096664936</v>
      </c>
      <c r="CN109" s="36">
        <v>0.38692522200114771</v>
      </c>
      <c r="CO109" s="36">
        <v>0.49958668060705719</v>
      </c>
      <c r="CP109" s="36">
        <v>0.76810380354692553</v>
      </c>
      <c r="CQ109" s="36">
        <v>0.43491726701858086</v>
      </c>
      <c r="CR109" s="36">
        <v>0.52297762212582688</v>
      </c>
      <c r="CS109" s="36">
        <v>0.44753786157768594</v>
      </c>
      <c r="CT109" s="36">
        <v>0.65911371449487244</v>
      </c>
      <c r="CU109" s="36">
        <v>0.37852735186725617</v>
      </c>
      <c r="CV109" s="36">
        <v>0.44559236450169276</v>
      </c>
      <c r="CW109" s="36">
        <v>0.54388105283678068</v>
      </c>
      <c r="CX109" s="36">
        <v>0.57707679253062993</v>
      </c>
      <c r="CY109" s="36">
        <v>0.56514498031964822</v>
      </c>
      <c r="CZ109" s="36">
        <v>0.32436813920325236</v>
      </c>
      <c r="DA109" s="36">
        <v>0.58282597228385136</v>
      </c>
      <c r="DB109" s="36">
        <v>0.71984297769062577</v>
      </c>
      <c r="DC109" s="36">
        <v>0.35737064715584554</v>
      </c>
      <c r="DD109" s="36">
        <v>0.50499824920622838</v>
      </c>
      <c r="DE109" s="36">
        <v>0.56099190375406183</v>
      </c>
      <c r="DF109" s="36">
        <v>0.43939872812872049</v>
      </c>
      <c r="DG109" s="36">
        <v>0.46155916713686568</v>
      </c>
      <c r="DH109" s="36">
        <v>0.26850441189649438</v>
      </c>
      <c r="DI109" s="36">
        <v>0.40273888152150428</v>
      </c>
      <c r="DJ109" s="36">
        <v>0.48936370909148097</v>
      </c>
      <c r="DK109" s="36">
        <v>0.37391566678460597</v>
      </c>
      <c r="DL109" s="36">
        <v>0.46948319244997888</v>
      </c>
      <c r="DM109" s="36">
        <v>0.48725473404607406</v>
      </c>
      <c r="DN109" s="36">
        <v>0.60225850779920276</v>
      </c>
      <c r="DO109" s="36">
        <v>0.32030996769760528</v>
      </c>
      <c r="DP109" s="36">
        <v>0.41212128136004006</v>
      </c>
      <c r="DQ109" s="36">
        <v>0.54556680881241937</v>
      </c>
      <c r="DR109" s="36">
        <v>0.58988484092208271</v>
      </c>
      <c r="DS109" s="36">
        <v>0.4547826149664782</v>
      </c>
      <c r="DT109" s="36">
        <v>0.40383704814337112</v>
      </c>
      <c r="DU109" s="36">
        <v>0.64881715899095493</v>
      </c>
      <c r="DV109" s="36">
        <v>0.58841842354803586</v>
      </c>
      <c r="DW109" s="36">
        <v>0.36685358053689771</v>
      </c>
      <c r="DX109" s="36">
        <v>0.42575333019582556</v>
      </c>
      <c r="DY109" s="36">
        <v>0.5862820727974154</v>
      </c>
      <c r="DZ109" s="36">
        <v>0.64808421191051191</v>
      </c>
      <c r="EA109" s="36">
        <v>0.47044648369949088</v>
      </c>
      <c r="EB109" s="36">
        <v>0.47037390097951054</v>
      </c>
      <c r="EC109" s="36">
        <v>0.63703656219070648</v>
      </c>
      <c r="ED109" s="36">
        <v>0.61640104235350102</v>
      </c>
      <c r="EE109" s="36">
        <v>0.46632155948469556</v>
      </c>
      <c r="EF109" s="36">
        <v>0.45476719307608682</v>
      </c>
      <c r="EG109" s="36">
        <v>0.630110083660674</v>
      </c>
      <c r="EH109" s="36">
        <v>0.53138685722952661</v>
      </c>
      <c r="EI109" s="36">
        <v>0.53578890960117997</v>
      </c>
      <c r="EJ109" s="36">
        <v>0.36982628105061122</v>
      </c>
      <c r="EK109" s="36">
        <v>0.71702943930261953</v>
      </c>
      <c r="EL109" s="36">
        <v>0.56524786405067962</v>
      </c>
      <c r="EM109" s="36">
        <v>0.46895075922224388</v>
      </c>
      <c r="EN109" s="36">
        <v>0.35039929655828944</v>
      </c>
      <c r="EO109" s="36">
        <v>0.40146992153023442</v>
      </c>
      <c r="EP109" s="36">
        <v>0.66281884288874737</v>
      </c>
      <c r="EQ109" s="36">
        <v>0.41427569908310169</v>
      </c>
      <c r="ER109" s="36">
        <v>0.51427173511630508</v>
      </c>
      <c r="ES109" s="36">
        <v>0.68789733620471716</v>
      </c>
      <c r="ET109" s="36">
        <v>0.4426477201728708</v>
      </c>
      <c r="EU109" s="36">
        <v>0.39226884790521327</v>
      </c>
      <c r="EV109" s="36">
        <v>0.39707651924717025</v>
      </c>
      <c r="EW109" s="36">
        <v>0.61513005231188556</v>
      </c>
      <c r="EX109" s="36">
        <v>0.51804431208683221</v>
      </c>
      <c r="EY109" s="36">
        <v>0.3266234405610125</v>
      </c>
      <c r="EZ109" s="36">
        <v>0.36828909310381652</v>
      </c>
      <c r="FA109" s="36">
        <v>0.42918526926148592</v>
      </c>
      <c r="FB109" s="36">
        <v>0.76432598363362936</v>
      </c>
      <c r="FC109" s="36">
        <v>0.34219802418010709</v>
      </c>
      <c r="FD109" s="36">
        <v>0.32475114758593376</v>
      </c>
      <c r="FE109" s="36">
        <v>0.41085726034006714</v>
      </c>
      <c r="FF109" s="36">
        <v>0.62147520953591606</v>
      </c>
      <c r="FG109" s="36">
        <v>0.46156600077211696</v>
      </c>
      <c r="FH109" s="36">
        <v>0.31801279483547767</v>
      </c>
      <c r="FI109" s="36">
        <v>0.37852858266733164</v>
      </c>
      <c r="FJ109" s="36">
        <v>0.57727278281580563</v>
      </c>
      <c r="FK109" s="36">
        <v>0.35837572736917123</v>
      </c>
      <c r="FL109" s="36">
        <v>0.38271066436263601</v>
      </c>
      <c r="FM109" s="36">
        <v>0.63037464265958776</v>
      </c>
      <c r="FN109" s="36">
        <v>0.44516994113299962</v>
      </c>
      <c r="FO109" s="36">
        <v>0.31549148627349299</v>
      </c>
      <c r="FP109" s="36">
        <v>0.53623934186509847</v>
      </c>
      <c r="FQ109" s="36">
        <v>0.31923151167420449</v>
      </c>
      <c r="FR109" s="36">
        <v>0.79547341704809627</v>
      </c>
      <c r="FS109" s="36">
        <v>0.47066934060461291</v>
      </c>
      <c r="FT109" s="36">
        <v>0.37343034840986833</v>
      </c>
      <c r="FU109" s="36">
        <v>0.30662208940890862</v>
      </c>
      <c r="FV109" s="36">
        <v>0.593681768912249</v>
      </c>
    </row>
    <row r="110" spans="1:178" ht="15" x14ac:dyDescent="0.25">
      <c r="A110" s="65"/>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c r="DR110" s="39"/>
      <c r="DS110" s="39"/>
      <c r="DT110" s="39"/>
      <c r="DU110" s="39"/>
      <c r="DV110" s="39"/>
      <c r="DW110" s="39"/>
      <c r="DX110" s="39"/>
      <c r="DY110" s="39"/>
      <c r="DZ110" s="39"/>
      <c r="EA110" s="39"/>
      <c r="EB110" s="39"/>
      <c r="EC110" s="39"/>
      <c r="ED110" s="39"/>
      <c r="EE110" s="39"/>
      <c r="EF110" s="39"/>
      <c r="EG110" s="39"/>
      <c r="EH110" s="39"/>
      <c r="EI110" s="39"/>
      <c r="EJ110" s="39"/>
      <c r="EK110" s="39"/>
      <c r="EL110" s="39"/>
      <c r="EM110" s="39"/>
      <c r="EN110" s="39"/>
      <c r="EO110" s="39"/>
      <c r="EP110" s="39"/>
      <c r="EQ110" s="39"/>
      <c r="ER110" s="39"/>
      <c r="ES110" s="39"/>
      <c r="ET110" s="39"/>
      <c r="EU110" s="39"/>
      <c r="EV110" s="39"/>
      <c r="EW110" s="39"/>
      <c r="EX110" s="39"/>
      <c r="EY110" s="39"/>
      <c r="EZ110" s="39"/>
      <c r="FA110" s="39"/>
      <c r="FB110" s="39"/>
      <c r="FC110" s="39"/>
      <c r="FD110" s="39"/>
      <c r="FE110" s="39"/>
      <c r="FF110" s="39"/>
      <c r="FG110" s="39"/>
      <c r="FH110" s="39"/>
      <c r="FI110" s="39"/>
      <c r="FJ110" s="39"/>
      <c r="FK110" s="39"/>
      <c r="FL110" s="39"/>
      <c r="FM110" s="39"/>
      <c r="FN110" s="39"/>
      <c r="FO110" s="39"/>
      <c r="FP110" s="39"/>
      <c r="FQ110" s="39"/>
      <c r="FR110" s="39"/>
      <c r="FS110" s="39"/>
      <c r="FT110" s="39"/>
      <c r="FU110" s="39"/>
      <c r="FV110" s="39"/>
    </row>
    <row r="111" spans="1:178" ht="15" x14ac:dyDescent="0.25">
      <c r="A111" s="42" t="s">
        <v>55</v>
      </c>
      <c r="B111" s="34">
        <f>B112+B120+B128+B136+B144</f>
        <v>6.2433870184514051</v>
      </c>
      <c r="C111" s="34">
        <f t="shared" ref="C111:BN111" si="168">C112+C120+C128+C136+C144</f>
        <v>5.8881920930058547</v>
      </c>
      <c r="D111" s="34">
        <f t="shared" si="168"/>
        <v>6.4539149576189043</v>
      </c>
      <c r="E111" s="34">
        <f t="shared" si="168"/>
        <v>6.1556809488239788</v>
      </c>
      <c r="F111" s="34">
        <f t="shared" si="168"/>
        <v>5.9917659523135267</v>
      </c>
      <c r="G111" s="34">
        <f t="shared" si="168"/>
        <v>6.4225183446972531</v>
      </c>
      <c r="H111" s="34">
        <f t="shared" si="168"/>
        <v>6.5039374368950149</v>
      </c>
      <c r="I111" s="34">
        <f t="shared" si="168"/>
        <v>6.7185968764300474</v>
      </c>
      <c r="J111" s="34">
        <f t="shared" si="168"/>
        <v>6.0202193773745591</v>
      </c>
      <c r="K111" s="34">
        <f t="shared" si="168"/>
        <v>6.3826069864652872</v>
      </c>
      <c r="L111" s="34">
        <f t="shared" si="168"/>
        <v>6.092823298860921</v>
      </c>
      <c r="M111" s="34">
        <f t="shared" si="168"/>
        <v>6.7790193579508511</v>
      </c>
      <c r="N111" s="34">
        <f t="shared" si="168"/>
        <v>6.6410131152034895</v>
      </c>
      <c r="O111" s="34">
        <f t="shared" si="168"/>
        <v>6.3958989106378379</v>
      </c>
      <c r="P111" s="34">
        <f t="shared" si="168"/>
        <v>6.8352477725483274</v>
      </c>
      <c r="Q111" s="34">
        <f t="shared" si="168"/>
        <v>6.7347680713814757</v>
      </c>
      <c r="R111" s="34">
        <f t="shared" si="168"/>
        <v>6.4890537697004866</v>
      </c>
      <c r="S111" s="34">
        <f t="shared" si="168"/>
        <v>6.1899894296957569</v>
      </c>
      <c r="T111" s="34">
        <f t="shared" si="168"/>
        <v>6.6952575648367807</v>
      </c>
      <c r="U111" s="34">
        <f t="shared" si="168"/>
        <v>6.8922348983285566</v>
      </c>
      <c r="V111" s="34">
        <f t="shared" si="168"/>
        <v>6.633548911536467</v>
      </c>
      <c r="W111" s="34">
        <f t="shared" si="168"/>
        <v>6.278944982267662</v>
      </c>
      <c r="X111" s="34">
        <f t="shared" si="168"/>
        <v>5.9830150894509941</v>
      </c>
      <c r="Y111" s="34">
        <f t="shared" si="168"/>
        <v>6.5109641750743332</v>
      </c>
      <c r="Z111" s="34">
        <f t="shared" si="168"/>
        <v>6.307142542159708</v>
      </c>
      <c r="AA111" s="34">
        <f t="shared" si="168"/>
        <v>6.465295903803959</v>
      </c>
      <c r="AB111" s="34">
        <f t="shared" si="168"/>
        <v>6.3338104421835002</v>
      </c>
      <c r="AC111" s="34">
        <f t="shared" si="168"/>
        <v>6.4919326413901475</v>
      </c>
      <c r="AD111" s="34">
        <f t="shared" si="168"/>
        <v>6.149257700956543</v>
      </c>
      <c r="AE111" s="34">
        <f t="shared" si="168"/>
        <v>6.0503070329116388</v>
      </c>
      <c r="AF111" s="34">
        <f t="shared" si="168"/>
        <v>5.9606922677028518</v>
      </c>
      <c r="AG111" s="34">
        <f t="shared" si="168"/>
        <v>6.1049323822798183</v>
      </c>
      <c r="AH111" s="34">
        <f t="shared" si="168"/>
        <v>6.256689905617586</v>
      </c>
      <c r="AI111" s="34">
        <f t="shared" si="168"/>
        <v>6.2517233260825495</v>
      </c>
      <c r="AJ111" s="34">
        <f t="shared" si="168"/>
        <v>6.0978964635628987</v>
      </c>
      <c r="AK111" s="34">
        <f t="shared" si="168"/>
        <v>6.0311492127562367</v>
      </c>
      <c r="AL111" s="34">
        <f t="shared" si="168"/>
        <v>5.7969290330930878</v>
      </c>
      <c r="AM111" s="34">
        <f t="shared" si="168"/>
        <v>5.6913725857996109</v>
      </c>
      <c r="AN111" s="34">
        <f t="shared" si="168"/>
        <v>5.9824830181982298</v>
      </c>
      <c r="AO111" s="34">
        <f t="shared" si="168"/>
        <v>6.0562776805989262</v>
      </c>
      <c r="AP111" s="34">
        <f t="shared" si="168"/>
        <v>6.236778289504727</v>
      </c>
      <c r="AQ111" s="34">
        <f t="shared" si="168"/>
        <v>6.0579536191151222</v>
      </c>
      <c r="AR111" s="34">
        <f t="shared" si="168"/>
        <v>5.9279125842819891</v>
      </c>
      <c r="AS111" s="34">
        <f t="shared" si="168"/>
        <v>6.2350272862588536</v>
      </c>
      <c r="AT111" s="34">
        <f t="shared" si="168"/>
        <v>6.1667298686382495</v>
      </c>
      <c r="AU111" s="34">
        <f t="shared" si="168"/>
        <v>5.927394105502712</v>
      </c>
      <c r="AV111" s="34">
        <f t="shared" si="168"/>
        <v>5.9433017069463876</v>
      </c>
      <c r="AW111" s="34">
        <f t="shared" si="168"/>
        <v>6.1392807313948525</v>
      </c>
      <c r="AX111" s="34">
        <f t="shared" si="168"/>
        <v>5.8692816708128888</v>
      </c>
      <c r="AY111" s="34">
        <f t="shared" si="168"/>
        <v>6.1422158293308744</v>
      </c>
      <c r="AZ111" s="34">
        <f t="shared" si="168"/>
        <v>6.2501880705754482</v>
      </c>
      <c r="BA111" s="34">
        <f t="shared" si="168"/>
        <v>6.3730448257261356</v>
      </c>
      <c r="BB111" s="34">
        <f t="shared" si="168"/>
        <v>6.6359454967734415</v>
      </c>
      <c r="BC111" s="34">
        <f t="shared" si="168"/>
        <v>6.3792327835694991</v>
      </c>
      <c r="BD111" s="34">
        <f t="shared" si="168"/>
        <v>6.1558293864130746</v>
      </c>
      <c r="BE111" s="34">
        <f t="shared" si="168"/>
        <v>6.5284519574447275</v>
      </c>
      <c r="BF111" s="34">
        <f t="shared" si="168"/>
        <v>6.5136512076348474</v>
      </c>
      <c r="BG111" s="34">
        <f t="shared" si="168"/>
        <v>6.2778832277817793</v>
      </c>
      <c r="BH111" s="34">
        <f t="shared" si="168"/>
        <v>6.3205697871886395</v>
      </c>
      <c r="BI111" s="34">
        <f t="shared" si="168"/>
        <v>6.7543057869871559</v>
      </c>
      <c r="BJ111" s="34">
        <f t="shared" si="168"/>
        <v>6.7386696419588432</v>
      </c>
      <c r="BK111" s="34">
        <f t="shared" si="168"/>
        <v>6.6336325542640742</v>
      </c>
      <c r="BL111" s="34">
        <f t="shared" si="168"/>
        <v>6.6047195742489597</v>
      </c>
      <c r="BM111" s="34">
        <f t="shared" si="168"/>
        <v>6.9498479103009796</v>
      </c>
      <c r="BN111" s="34">
        <f t="shared" si="168"/>
        <v>7.1040516856172484</v>
      </c>
      <c r="BO111" s="34">
        <f t="shared" ref="BO111:DZ111" si="169">BO112+BO120+BO128+BO136+BO144</f>
        <v>7.1329173254177345</v>
      </c>
      <c r="BP111" s="34">
        <f t="shared" si="169"/>
        <v>7.4198974458802738</v>
      </c>
      <c r="BQ111" s="34">
        <f t="shared" si="169"/>
        <v>7.4273664750645949</v>
      </c>
      <c r="BR111" s="34">
        <f t="shared" si="169"/>
        <v>7.2999002835810947</v>
      </c>
      <c r="BS111" s="34">
        <f t="shared" si="169"/>
        <v>7.0087288882376351</v>
      </c>
      <c r="BT111" s="34">
        <f t="shared" si="169"/>
        <v>7.1521198640162549</v>
      </c>
      <c r="BU111" s="34">
        <f t="shared" si="169"/>
        <v>7.1874981173738259</v>
      </c>
      <c r="BV111" s="34">
        <f t="shared" si="169"/>
        <v>7.3204622540992759</v>
      </c>
      <c r="BW111" s="34">
        <f t="shared" si="169"/>
        <v>7.4461393168388526</v>
      </c>
      <c r="BX111" s="34">
        <f t="shared" si="169"/>
        <v>7.8372225090454704</v>
      </c>
      <c r="BY111" s="34">
        <f t="shared" si="169"/>
        <v>7.8348002042182943</v>
      </c>
      <c r="BZ111" s="34">
        <f t="shared" si="169"/>
        <v>7.5140605245932868</v>
      </c>
      <c r="CA111" s="34">
        <f t="shared" si="169"/>
        <v>7.4090755077794643</v>
      </c>
      <c r="CB111" s="34">
        <f t="shared" si="169"/>
        <v>7.5998399223522117</v>
      </c>
      <c r="CC111" s="34">
        <f t="shared" si="169"/>
        <v>7.8241806120976864</v>
      </c>
      <c r="CD111" s="34">
        <f t="shared" si="169"/>
        <v>8.3694063136794092</v>
      </c>
      <c r="CE111" s="34">
        <f t="shared" si="169"/>
        <v>8.0575471622853243</v>
      </c>
      <c r="CF111" s="34">
        <f t="shared" si="169"/>
        <v>8.0299014443641177</v>
      </c>
      <c r="CG111" s="34">
        <f t="shared" si="169"/>
        <v>8.5623929916170489</v>
      </c>
      <c r="CH111" s="34">
        <f t="shared" si="169"/>
        <v>8.3651432450453527</v>
      </c>
      <c r="CI111" s="34">
        <f t="shared" si="169"/>
        <v>8.4851881049122717</v>
      </c>
      <c r="CJ111" s="34">
        <f t="shared" si="169"/>
        <v>8.6818950725941164</v>
      </c>
      <c r="CK111" s="34">
        <f t="shared" si="169"/>
        <v>8.7305560675699709</v>
      </c>
      <c r="CL111" s="34">
        <f t="shared" si="169"/>
        <v>8.5135718973922376</v>
      </c>
      <c r="CM111" s="34">
        <f t="shared" si="169"/>
        <v>8.6011119731764989</v>
      </c>
      <c r="CN111" s="34">
        <f t="shared" si="169"/>
        <v>8.2689398860836576</v>
      </c>
      <c r="CO111" s="34">
        <f t="shared" si="169"/>
        <v>9.0002325692285137</v>
      </c>
      <c r="CP111" s="34">
        <f t="shared" si="169"/>
        <v>8.6595128493960427</v>
      </c>
      <c r="CQ111" s="34">
        <f t="shared" si="169"/>
        <v>8.7449607280374604</v>
      </c>
      <c r="CR111" s="34">
        <f t="shared" si="169"/>
        <v>8.5777431430889681</v>
      </c>
      <c r="CS111" s="34">
        <f t="shared" si="169"/>
        <v>9.157786662096278</v>
      </c>
      <c r="CT111" s="34">
        <f t="shared" si="169"/>
        <v>9.0371079704442288</v>
      </c>
      <c r="CU111" s="34">
        <f t="shared" si="169"/>
        <v>8.7348796801486568</v>
      </c>
      <c r="CV111" s="34">
        <f t="shared" si="169"/>
        <v>8.6629748263406725</v>
      </c>
      <c r="CW111" s="34">
        <f t="shared" si="169"/>
        <v>9.2267214714549883</v>
      </c>
      <c r="CX111" s="34">
        <f t="shared" si="169"/>
        <v>9.1246687512251654</v>
      </c>
      <c r="CY111" s="34">
        <f t="shared" si="169"/>
        <v>8.875996296606445</v>
      </c>
      <c r="CZ111" s="34">
        <f t="shared" si="169"/>
        <v>8.9774621101855434</v>
      </c>
      <c r="DA111" s="34">
        <f t="shared" si="169"/>
        <v>9.3919364070802711</v>
      </c>
      <c r="DB111" s="34">
        <f t="shared" si="169"/>
        <v>9.7918380465585972</v>
      </c>
      <c r="DC111" s="34">
        <f t="shared" si="169"/>
        <v>9.2307771918165749</v>
      </c>
      <c r="DD111" s="34">
        <f t="shared" si="169"/>
        <v>9.2238021026401675</v>
      </c>
      <c r="DE111" s="34">
        <f t="shared" si="169"/>
        <v>9.8507118885547378</v>
      </c>
      <c r="DF111" s="34">
        <f t="shared" si="169"/>
        <v>9.7255214852716012</v>
      </c>
      <c r="DG111" s="34">
        <f t="shared" si="169"/>
        <v>9.487984121281908</v>
      </c>
      <c r="DH111" s="34">
        <f t="shared" si="169"/>
        <v>9.5869910105685943</v>
      </c>
      <c r="DI111" s="34">
        <f t="shared" si="169"/>
        <v>9.8607434998977777</v>
      </c>
      <c r="DJ111" s="34">
        <f t="shared" si="169"/>
        <v>9.7757359492406568</v>
      </c>
      <c r="DK111" s="34">
        <f t="shared" si="169"/>
        <v>9.8425059512229147</v>
      </c>
      <c r="DL111" s="34">
        <f t="shared" si="169"/>
        <v>10.09299918224796</v>
      </c>
      <c r="DM111" s="34">
        <f t="shared" si="169"/>
        <v>10.693595588056528</v>
      </c>
      <c r="DN111" s="34">
        <f t="shared" si="169"/>
        <v>10.660695673540355</v>
      </c>
      <c r="DO111" s="34">
        <f t="shared" si="169"/>
        <v>10.328339587685347</v>
      </c>
      <c r="DP111" s="34">
        <f t="shared" si="169"/>
        <v>10.217554530255804</v>
      </c>
      <c r="DQ111" s="34">
        <f t="shared" si="169"/>
        <v>10.885096058073731</v>
      </c>
      <c r="DR111" s="34">
        <f t="shared" si="169"/>
        <v>11.005198573906315</v>
      </c>
      <c r="DS111" s="34">
        <f t="shared" si="169"/>
        <v>10.570950604472451</v>
      </c>
      <c r="DT111" s="34">
        <f t="shared" si="169"/>
        <v>10.667073050332267</v>
      </c>
      <c r="DU111" s="34">
        <f t="shared" si="169"/>
        <v>11.043154597873956</v>
      </c>
      <c r="DV111" s="34">
        <f t="shared" si="169"/>
        <v>11.315812731004055</v>
      </c>
      <c r="DW111" s="34">
        <f t="shared" si="169"/>
        <v>10.836853290344383</v>
      </c>
      <c r="DX111" s="34">
        <f t="shared" si="169"/>
        <v>10.616598337503099</v>
      </c>
      <c r="DY111" s="34">
        <f t="shared" si="169"/>
        <v>11.291454549839944</v>
      </c>
      <c r="DZ111" s="34">
        <f t="shared" si="169"/>
        <v>11.145202011229461</v>
      </c>
      <c r="EA111" s="34">
        <f t="shared" ref="EA111:FC111" si="170">EA112+EA120+EA128+EA136+EA144</f>
        <v>10.999110378646034</v>
      </c>
      <c r="EB111" s="34">
        <f t="shared" si="170"/>
        <v>10.548834290458533</v>
      </c>
      <c r="EC111" s="34">
        <f t="shared" si="170"/>
        <v>11.401327712583354</v>
      </c>
      <c r="ED111" s="34">
        <f t="shared" si="170"/>
        <v>11.354181587708684</v>
      </c>
      <c r="EE111" s="34">
        <f t="shared" si="170"/>
        <v>10.766856089941152</v>
      </c>
      <c r="EF111" s="34">
        <f t="shared" si="170"/>
        <v>10.873549995724563</v>
      </c>
      <c r="EG111" s="34">
        <f t="shared" si="170"/>
        <v>11.723532792472874</v>
      </c>
      <c r="EH111" s="34">
        <f t="shared" si="170"/>
        <v>11.405137968760542</v>
      </c>
      <c r="EI111" s="34">
        <f t="shared" si="170"/>
        <v>11.307160972881192</v>
      </c>
      <c r="EJ111" s="34">
        <f t="shared" si="170"/>
        <v>10.406793141302185</v>
      </c>
      <c r="EK111" s="34">
        <f t="shared" si="170"/>
        <v>11.007243844590811</v>
      </c>
      <c r="EL111" s="34">
        <f t="shared" si="170"/>
        <v>10.573336798498453</v>
      </c>
      <c r="EM111" s="34">
        <f t="shared" si="170"/>
        <v>10.445863178437337</v>
      </c>
      <c r="EN111" s="34">
        <f t="shared" si="170"/>
        <v>10.447068971169362</v>
      </c>
      <c r="EO111" s="34">
        <f t="shared" si="170"/>
        <v>11.128466636908243</v>
      </c>
      <c r="EP111" s="34">
        <f t="shared" si="170"/>
        <v>10.461927887364883</v>
      </c>
      <c r="EQ111" s="34">
        <f t="shared" si="170"/>
        <v>10.456365710382212</v>
      </c>
      <c r="ER111" s="34">
        <f t="shared" si="170"/>
        <v>10.381072231369034</v>
      </c>
      <c r="ES111" s="34">
        <f t="shared" si="170"/>
        <v>11.132382581945416</v>
      </c>
      <c r="ET111" s="34">
        <f t="shared" si="170"/>
        <v>10.882385602791906</v>
      </c>
      <c r="EU111" s="34">
        <f t="shared" si="170"/>
        <v>10.402587534729312</v>
      </c>
      <c r="EV111" s="34">
        <f t="shared" si="170"/>
        <v>10.486688021732016</v>
      </c>
      <c r="EW111" s="34">
        <f t="shared" si="170"/>
        <v>10.845641652584906</v>
      </c>
      <c r="EX111" s="34">
        <f t="shared" si="170"/>
        <v>10.764549901365445</v>
      </c>
      <c r="EY111" s="34">
        <f t="shared" si="170"/>
        <v>10.402934814532813</v>
      </c>
      <c r="EZ111" s="34">
        <f t="shared" si="170"/>
        <v>10.11167564073236</v>
      </c>
      <c r="FA111" s="34">
        <f t="shared" si="170"/>
        <v>11.028180058581558</v>
      </c>
      <c r="FB111" s="34">
        <f t="shared" si="170"/>
        <v>10.836267688575427</v>
      </c>
      <c r="FC111" s="34">
        <f t="shared" si="170"/>
        <v>10.43641810847649</v>
      </c>
      <c r="FD111" s="34">
        <f t="shared" ref="FD111:FP111" si="171">FD112+FD120+FD128+FD136+FD144</f>
        <v>10.465339911343948</v>
      </c>
      <c r="FE111" s="34">
        <f t="shared" si="171"/>
        <v>11.411974153384058</v>
      </c>
      <c r="FF111" s="34">
        <f t="shared" si="171"/>
        <v>10.976884689851619</v>
      </c>
      <c r="FG111" s="34">
        <f t="shared" si="171"/>
        <v>10.613285692316534</v>
      </c>
      <c r="FH111" s="34">
        <f t="shared" si="171"/>
        <v>10.779559976013632</v>
      </c>
      <c r="FI111" s="34">
        <f t="shared" si="171"/>
        <v>11.483461970232399</v>
      </c>
      <c r="FJ111" s="34">
        <f t="shared" si="171"/>
        <v>11.479081796576841</v>
      </c>
      <c r="FK111" s="34">
        <f t="shared" si="171"/>
        <v>10.829860134114364</v>
      </c>
      <c r="FL111" s="34">
        <f t="shared" si="171"/>
        <v>10.851053818467335</v>
      </c>
      <c r="FM111" s="34">
        <f t="shared" si="171"/>
        <v>11.845839065725951</v>
      </c>
      <c r="FN111" s="34">
        <f t="shared" si="171"/>
        <v>11.642773132779986</v>
      </c>
      <c r="FO111" s="34">
        <f t="shared" si="171"/>
        <v>11.075487307884803</v>
      </c>
      <c r="FP111" s="34">
        <f t="shared" si="171"/>
        <v>11.286092979292071</v>
      </c>
      <c r="FQ111" s="34">
        <f t="shared" ref="FQ111:FS111" si="172">FQ112+FQ120+FQ128+FQ136+FQ144</f>
        <v>12.143722732869133</v>
      </c>
      <c r="FR111" s="34">
        <f t="shared" si="172"/>
        <v>12.137886977412345</v>
      </c>
      <c r="FS111" s="34">
        <f t="shared" si="172"/>
        <v>11.689895248123678</v>
      </c>
      <c r="FT111" s="34">
        <f t="shared" ref="FT111:FU111" si="173">FT112+FT120+FT128+FT136+FT144</f>
        <v>11.578029302583531</v>
      </c>
      <c r="FU111" s="34">
        <f t="shared" si="173"/>
        <v>12.77106879852551</v>
      </c>
      <c r="FV111" s="34">
        <f t="shared" ref="FV111" si="174">FV112+FV120+FV128+FV136+FV144</f>
        <v>12.498139292283554</v>
      </c>
    </row>
    <row r="112" spans="1:178" ht="15" x14ac:dyDescent="0.2">
      <c r="A112" s="27" t="s">
        <v>56</v>
      </c>
      <c r="B112" s="34">
        <f>SUM(B113,B116:B118)</f>
        <v>0.54752223786643794</v>
      </c>
      <c r="C112" s="34">
        <f t="shared" ref="C112:BN112" si="175">SUM(C113,C116:C118)</f>
        <v>0.47412499536976882</v>
      </c>
      <c r="D112" s="34">
        <f t="shared" si="175"/>
        <v>0.51366845695765195</v>
      </c>
      <c r="E112" s="34">
        <f t="shared" si="175"/>
        <v>0.60767780902270707</v>
      </c>
      <c r="F112" s="34">
        <f t="shared" si="175"/>
        <v>0.52312756463947196</v>
      </c>
      <c r="G112" s="34">
        <f t="shared" si="175"/>
        <v>0.49274434136955875</v>
      </c>
      <c r="H112" s="34">
        <f t="shared" si="175"/>
        <v>0.517813053775671</v>
      </c>
      <c r="I112" s="34">
        <f t="shared" si="175"/>
        <v>0.63232248002908842</v>
      </c>
      <c r="J112" s="34">
        <f t="shared" si="175"/>
        <v>0.51008627841730325</v>
      </c>
      <c r="K112" s="34">
        <f t="shared" si="175"/>
        <v>0.4882816585199431</v>
      </c>
      <c r="L112" s="34">
        <f t="shared" si="175"/>
        <v>0.53352351122523245</v>
      </c>
      <c r="M112" s="34">
        <f t="shared" si="175"/>
        <v>0.62534790754717884</v>
      </c>
      <c r="N112" s="34">
        <f t="shared" si="175"/>
        <v>0.63823072678550563</v>
      </c>
      <c r="O112" s="34">
        <f t="shared" si="175"/>
        <v>0.48351169920052112</v>
      </c>
      <c r="P112" s="34">
        <f t="shared" si="175"/>
        <v>0.69282300734688373</v>
      </c>
      <c r="Q112" s="34">
        <f t="shared" si="175"/>
        <v>0.60315918432739835</v>
      </c>
      <c r="R112" s="34">
        <f t="shared" si="175"/>
        <v>0.55917098687422417</v>
      </c>
      <c r="S112" s="34">
        <f t="shared" si="175"/>
        <v>0.50453308355718374</v>
      </c>
      <c r="T112" s="34">
        <f t="shared" si="175"/>
        <v>0.49373950864775612</v>
      </c>
      <c r="U112" s="34">
        <f t="shared" si="175"/>
        <v>0.60822681609978746</v>
      </c>
      <c r="V112" s="34">
        <f t="shared" si="175"/>
        <v>0.64396396499349062</v>
      </c>
      <c r="W112" s="34">
        <f t="shared" si="175"/>
        <v>0.49687430469263127</v>
      </c>
      <c r="X112" s="34">
        <f t="shared" si="175"/>
        <v>0.47606274101900919</v>
      </c>
      <c r="Y112" s="34">
        <f t="shared" si="175"/>
        <v>0.62902452890456084</v>
      </c>
      <c r="Z112" s="34">
        <f t="shared" si="175"/>
        <v>0.69638291415561626</v>
      </c>
      <c r="AA112" s="34">
        <f t="shared" si="175"/>
        <v>0.63711429522708718</v>
      </c>
      <c r="AB112" s="34">
        <f t="shared" si="175"/>
        <v>0.58203588095712255</v>
      </c>
      <c r="AC112" s="34">
        <f t="shared" si="175"/>
        <v>0.64082396549967191</v>
      </c>
      <c r="AD112" s="34">
        <f t="shared" si="175"/>
        <v>0.63138300524045177</v>
      </c>
      <c r="AE112" s="34">
        <f t="shared" si="175"/>
        <v>0.60427068675450257</v>
      </c>
      <c r="AF112" s="34">
        <f t="shared" si="175"/>
        <v>0.56737725342183176</v>
      </c>
      <c r="AG112" s="34">
        <f t="shared" si="175"/>
        <v>0.59559497111254345</v>
      </c>
      <c r="AH112" s="34">
        <f t="shared" si="175"/>
        <v>0.69551804639833725</v>
      </c>
      <c r="AI112" s="34">
        <f t="shared" si="175"/>
        <v>0.67578146969733588</v>
      </c>
      <c r="AJ112" s="34">
        <f t="shared" si="175"/>
        <v>0.61462353285849824</v>
      </c>
      <c r="AK112" s="34">
        <f t="shared" si="175"/>
        <v>0.61778160816470973</v>
      </c>
      <c r="AL112" s="34">
        <f t="shared" si="175"/>
        <v>0.60511102900764357</v>
      </c>
      <c r="AM112" s="34">
        <f t="shared" si="175"/>
        <v>0.63055451976505072</v>
      </c>
      <c r="AN112" s="34">
        <f t="shared" si="175"/>
        <v>0.58816136647791473</v>
      </c>
      <c r="AO112" s="34">
        <f t="shared" si="175"/>
        <v>0.64456303003651205</v>
      </c>
      <c r="AP112" s="34">
        <f t="shared" si="175"/>
        <v>0.65360231698651161</v>
      </c>
      <c r="AQ112" s="34">
        <f t="shared" si="175"/>
        <v>0.61494901314262762</v>
      </c>
      <c r="AR112" s="34">
        <f t="shared" si="175"/>
        <v>0.6083796730832296</v>
      </c>
      <c r="AS112" s="34">
        <f t="shared" si="175"/>
        <v>0.61818108030050256</v>
      </c>
      <c r="AT112" s="34">
        <f t="shared" si="175"/>
        <v>0.65527255415311725</v>
      </c>
      <c r="AU112" s="34">
        <f t="shared" si="175"/>
        <v>0.60639810634073865</v>
      </c>
      <c r="AV112" s="34">
        <f t="shared" si="175"/>
        <v>0.57121421616677548</v>
      </c>
      <c r="AW112" s="34">
        <f t="shared" si="175"/>
        <v>0.64475671439286475</v>
      </c>
      <c r="AX112" s="34">
        <f t="shared" si="175"/>
        <v>0.61962077219318112</v>
      </c>
      <c r="AY112" s="34">
        <f t="shared" si="175"/>
        <v>0.54838355492051938</v>
      </c>
      <c r="AZ112" s="34">
        <f t="shared" si="175"/>
        <v>0.59490196218803559</v>
      </c>
      <c r="BA112" s="34">
        <f t="shared" si="175"/>
        <v>0.60234199358745544</v>
      </c>
      <c r="BB112" s="34">
        <f t="shared" si="175"/>
        <v>0.87786616044460608</v>
      </c>
      <c r="BC112" s="34">
        <f t="shared" si="175"/>
        <v>0.6969204188892677</v>
      </c>
      <c r="BD112" s="34">
        <f t="shared" si="175"/>
        <v>0.50947092546187722</v>
      </c>
      <c r="BE112" s="34">
        <f t="shared" si="175"/>
        <v>0.58022158606350305</v>
      </c>
      <c r="BF112" s="34">
        <f t="shared" si="175"/>
        <v>0.57018669374232067</v>
      </c>
      <c r="BG112" s="34">
        <f t="shared" si="175"/>
        <v>0.50452871848176772</v>
      </c>
      <c r="BH112" s="34">
        <f t="shared" si="175"/>
        <v>0.51595301966566154</v>
      </c>
      <c r="BI112" s="34">
        <f t="shared" si="175"/>
        <v>0.51468238583676951</v>
      </c>
      <c r="BJ112" s="34">
        <f t="shared" si="175"/>
        <v>0.6183939398995687</v>
      </c>
      <c r="BK112" s="34">
        <f t="shared" si="175"/>
        <v>0.57751825029648929</v>
      </c>
      <c r="BL112" s="34">
        <f t="shared" si="175"/>
        <v>0.6262145118257888</v>
      </c>
      <c r="BM112" s="34">
        <f t="shared" si="175"/>
        <v>0.61226403156638554</v>
      </c>
      <c r="BN112" s="34">
        <f t="shared" si="175"/>
        <v>0.67083635246206741</v>
      </c>
      <c r="BO112" s="34">
        <f t="shared" ref="BO112:DZ112" si="176">SUM(BO113,BO116:BO118)</f>
        <v>0.62239520389425185</v>
      </c>
      <c r="BP112" s="34">
        <f t="shared" si="176"/>
        <v>0.73595014352901011</v>
      </c>
      <c r="BQ112" s="34">
        <f t="shared" si="176"/>
        <v>0.60896470311508311</v>
      </c>
      <c r="BR112" s="34">
        <f t="shared" si="176"/>
        <v>0.6266222830185797</v>
      </c>
      <c r="BS112" s="34">
        <f t="shared" si="176"/>
        <v>0.60278509843630179</v>
      </c>
      <c r="BT112" s="34">
        <f t="shared" si="176"/>
        <v>0.55937355891933771</v>
      </c>
      <c r="BU112" s="34">
        <f t="shared" si="176"/>
        <v>0.56379182272910133</v>
      </c>
      <c r="BV112" s="34">
        <f t="shared" si="176"/>
        <v>0.66766101462402228</v>
      </c>
      <c r="BW112" s="34">
        <f t="shared" si="176"/>
        <v>0.54276353682290124</v>
      </c>
      <c r="BX112" s="34">
        <f t="shared" si="176"/>
        <v>0.71349962548792167</v>
      </c>
      <c r="BY112" s="34">
        <f t="shared" si="176"/>
        <v>0.6830670061063886</v>
      </c>
      <c r="BZ112" s="34">
        <f t="shared" si="176"/>
        <v>0.70992795203854575</v>
      </c>
      <c r="CA112" s="34">
        <f t="shared" si="176"/>
        <v>0.63136712257980832</v>
      </c>
      <c r="CB112" s="34">
        <f t="shared" si="176"/>
        <v>0.63330963031421084</v>
      </c>
      <c r="CC112" s="34">
        <f t="shared" si="176"/>
        <v>0.65565302101762857</v>
      </c>
      <c r="CD112" s="34">
        <f t="shared" si="176"/>
        <v>0.70082698553990352</v>
      </c>
      <c r="CE112" s="34">
        <f t="shared" si="176"/>
        <v>0.63341798821692152</v>
      </c>
      <c r="CF112" s="34">
        <f t="shared" si="176"/>
        <v>0.68403911491470759</v>
      </c>
      <c r="CG112" s="34">
        <f t="shared" si="176"/>
        <v>0.7043574993694639</v>
      </c>
      <c r="CH112" s="34">
        <f t="shared" si="176"/>
        <v>0.74617958189276323</v>
      </c>
      <c r="CI112" s="34">
        <f t="shared" si="176"/>
        <v>0.73037355343346044</v>
      </c>
      <c r="CJ112" s="34">
        <f t="shared" si="176"/>
        <v>0.60781047060448201</v>
      </c>
      <c r="CK112" s="34">
        <f t="shared" si="176"/>
        <v>0.70159935531723805</v>
      </c>
      <c r="CL112" s="34">
        <f t="shared" si="176"/>
        <v>0.76030629190087884</v>
      </c>
      <c r="CM112" s="34">
        <f t="shared" si="176"/>
        <v>0.71760627040699121</v>
      </c>
      <c r="CN112" s="34">
        <f t="shared" si="176"/>
        <v>0.65656047962408381</v>
      </c>
      <c r="CO112" s="34">
        <f t="shared" si="176"/>
        <v>0.70753361000646453</v>
      </c>
      <c r="CP112" s="34">
        <f t="shared" si="176"/>
        <v>0.76502342290574021</v>
      </c>
      <c r="CQ112" s="34">
        <f t="shared" si="176"/>
        <v>0.79730349296966063</v>
      </c>
      <c r="CR112" s="34">
        <f t="shared" si="176"/>
        <v>0.76776672583284256</v>
      </c>
      <c r="CS112" s="34">
        <f t="shared" si="176"/>
        <v>0.74256057422123134</v>
      </c>
      <c r="CT112" s="34">
        <f t="shared" si="176"/>
        <v>0.81233050378762617</v>
      </c>
      <c r="CU112" s="34">
        <f t="shared" si="176"/>
        <v>0.84068809527158195</v>
      </c>
      <c r="CV112" s="34">
        <f t="shared" si="176"/>
        <v>0.77549304019389687</v>
      </c>
      <c r="CW112" s="34">
        <f t="shared" si="176"/>
        <v>0.8159569159857315</v>
      </c>
      <c r="CX112" s="34">
        <f t="shared" si="176"/>
        <v>0.86133590348557232</v>
      </c>
      <c r="CY112" s="34">
        <f t="shared" si="176"/>
        <v>0.82681254757782352</v>
      </c>
      <c r="CZ112" s="34">
        <f t="shared" si="176"/>
        <v>0.86847517804390439</v>
      </c>
      <c r="DA112" s="34">
        <f t="shared" si="176"/>
        <v>0.82803969475577299</v>
      </c>
      <c r="DB112" s="34">
        <f t="shared" si="176"/>
        <v>0.84304610518313317</v>
      </c>
      <c r="DC112" s="34">
        <f t="shared" si="176"/>
        <v>0.79187325826786992</v>
      </c>
      <c r="DD112" s="34">
        <f t="shared" si="176"/>
        <v>0.7623678247923702</v>
      </c>
      <c r="DE112" s="34">
        <f t="shared" si="176"/>
        <v>0.8201469888375601</v>
      </c>
      <c r="DF112" s="34">
        <f t="shared" si="176"/>
        <v>0.83060482805447555</v>
      </c>
      <c r="DG112" s="34">
        <f t="shared" si="176"/>
        <v>0.76083768870328639</v>
      </c>
      <c r="DH112" s="34">
        <f t="shared" si="176"/>
        <v>0.83614091765819698</v>
      </c>
      <c r="DI112" s="34">
        <f t="shared" si="176"/>
        <v>0.84026268008888627</v>
      </c>
      <c r="DJ112" s="34">
        <f t="shared" si="176"/>
        <v>0.88479194925692795</v>
      </c>
      <c r="DK112" s="34">
        <f t="shared" si="176"/>
        <v>0.88348052176110303</v>
      </c>
      <c r="DL112" s="34">
        <f t="shared" si="176"/>
        <v>0.8794208149725522</v>
      </c>
      <c r="DM112" s="34">
        <f t="shared" si="176"/>
        <v>0.95167147162311183</v>
      </c>
      <c r="DN112" s="34">
        <f t="shared" si="176"/>
        <v>1.0382997597414878</v>
      </c>
      <c r="DO112" s="34">
        <f t="shared" si="176"/>
        <v>0.98362946833815146</v>
      </c>
      <c r="DP112" s="34">
        <f t="shared" si="176"/>
        <v>0.86858688652290861</v>
      </c>
      <c r="DQ112" s="34">
        <f t="shared" si="176"/>
        <v>0.91905383784238182</v>
      </c>
      <c r="DR112" s="34">
        <f t="shared" si="176"/>
        <v>0.91602466089260615</v>
      </c>
      <c r="DS112" s="34">
        <f t="shared" si="176"/>
        <v>0.86307757781599936</v>
      </c>
      <c r="DT112" s="34">
        <f t="shared" si="176"/>
        <v>0.77879814195508268</v>
      </c>
      <c r="DU112" s="34">
        <f t="shared" si="176"/>
        <v>0.88450679725954484</v>
      </c>
      <c r="DV112" s="34">
        <f t="shared" si="176"/>
        <v>0.97035209871237471</v>
      </c>
      <c r="DW112" s="34">
        <f t="shared" si="176"/>
        <v>0.91946435622910849</v>
      </c>
      <c r="DX112" s="34">
        <f t="shared" si="176"/>
        <v>0.91610979529255843</v>
      </c>
      <c r="DY112" s="34">
        <f t="shared" si="176"/>
        <v>0.9301768356179031</v>
      </c>
      <c r="DZ112" s="34">
        <f t="shared" si="176"/>
        <v>0.9570288070031101</v>
      </c>
      <c r="EA112" s="34">
        <f t="shared" ref="EA112:FB112" si="177">SUM(EA113,EA116:EA118)</f>
        <v>0.86256653399176064</v>
      </c>
      <c r="EB112" s="34">
        <f t="shared" si="177"/>
        <v>0.90160597342596061</v>
      </c>
      <c r="EC112" s="34">
        <f t="shared" si="177"/>
        <v>0.9061679529261143</v>
      </c>
      <c r="ED112" s="34">
        <f t="shared" si="177"/>
        <v>0.93515535121499627</v>
      </c>
      <c r="EE112" s="34">
        <f t="shared" si="177"/>
        <v>0.84643601100998489</v>
      </c>
      <c r="EF112" s="34">
        <f t="shared" si="177"/>
        <v>0.88739704575021183</v>
      </c>
      <c r="EG112" s="34">
        <f t="shared" si="177"/>
        <v>0.90589922350957419</v>
      </c>
      <c r="EH112" s="34">
        <f t="shared" si="177"/>
        <v>0.9082478748054319</v>
      </c>
      <c r="EI112" s="34">
        <f t="shared" si="177"/>
        <v>0.74748453335490361</v>
      </c>
      <c r="EJ112" s="34">
        <f t="shared" si="177"/>
        <v>0.89192542181021661</v>
      </c>
      <c r="EK112" s="34">
        <f t="shared" si="177"/>
        <v>0.76813272260407139</v>
      </c>
      <c r="EL112" s="34">
        <f t="shared" si="177"/>
        <v>0.85672016545074625</v>
      </c>
      <c r="EM112" s="34">
        <f t="shared" si="177"/>
        <v>0.78649918335001678</v>
      </c>
      <c r="EN112" s="34">
        <f t="shared" si="177"/>
        <v>0.6871163915507088</v>
      </c>
      <c r="EO112" s="34">
        <f t="shared" si="177"/>
        <v>0.6616830168072243</v>
      </c>
      <c r="EP112" s="34">
        <f t="shared" si="177"/>
        <v>0.72090814464080588</v>
      </c>
      <c r="EQ112" s="34">
        <f t="shared" si="177"/>
        <v>0.71078676984793343</v>
      </c>
      <c r="ER112" s="34">
        <f t="shared" si="177"/>
        <v>0.69044162214289184</v>
      </c>
      <c r="ES112" s="34">
        <f t="shared" si="177"/>
        <v>0.68072558118506798</v>
      </c>
      <c r="ET112" s="34">
        <f t="shared" si="177"/>
        <v>0.77069323005605805</v>
      </c>
      <c r="EU112" s="34">
        <f t="shared" si="177"/>
        <v>0.74741014653584881</v>
      </c>
      <c r="EV112" s="34">
        <f t="shared" si="177"/>
        <v>0.74768314662083368</v>
      </c>
      <c r="EW112" s="34">
        <f t="shared" si="177"/>
        <v>0.74302445810842743</v>
      </c>
      <c r="EX112" s="34">
        <f t="shared" si="177"/>
        <v>0.79774248752104793</v>
      </c>
      <c r="EY112" s="34">
        <f t="shared" si="177"/>
        <v>0.79914154399391879</v>
      </c>
      <c r="EZ112" s="34">
        <f t="shared" si="177"/>
        <v>0.79759978367562423</v>
      </c>
      <c r="FA112" s="34">
        <f t="shared" si="177"/>
        <v>0.78975557914180161</v>
      </c>
      <c r="FB112" s="34">
        <f t="shared" si="177"/>
        <v>0.79957028914724115</v>
      </c>
      <c r="FC112" s="34">
        <f t="shared" ref="FC112:FP112" si="178">SUM(FC113,FC116:FC118)</f>
        <v>0.77188182473413802</v>
      </c>
      <c r="FD112" s="34">
        <f t="shared" si="178"/>
        <v>0.76672308403345968</v>
      </c>
      <c r="FE112" s="34">
        <f t="shared" si="178"/>
        <v>0.76603598037340548</v>
      </c>
      <c r="FF112" s="34">
        <f t="shared" si="178"/>
        <v>0.86720416039403025</v>
      </c>
      <c r="FG112" s="34">
        <f t="shared" si="178"/>
        <v>0.90224970510035774</v>
      </c>
      <c r="FH112" s="34">
        <f t="shared" si="178"/>
        <v>0.87525098696817116</v>
      </c>
      <c r="FI112" s="34">
        <f t="shared" si="178"/>
        <v>0.8931763130789746</v>
      </c>
      <c r="FJ112" s="34">
        <f t="shared" si="178"/>
        <v>0.82046588905813211</v>
      </c>
      <c r="FK112" s="34">
        <f t="shared" si="178"/>
        <v>0.79208709192647131</v>
      </c>
      <c r="FL112" s="34">
        <f t="shared" si="178"/>
        <v>0.82471146887069946</v>
      </c>
      <c r="FM112" s="34">
        <f t="shared" si="178"/>
        <v>0.79219497858848176</v>
      </c>
      <c r="FN112" s="34">
        <f t="shared" si="178"/>
        <v>0.80258145723783192</v>
      </c>
      <c r="FO112" s="34">
        <f t="shared" si="178"/>
        <v>0.78219899033816986</v>
      </c>
      <c r="FP112" s="34">
        <f t="shared" si="178"/>
        <v>0.7992695045294429</v>
      </c>
      <c r="FQ112" s="34">
        <f t="shared" ref="FQ112:FS112" si="179">SUM(FQ113,FQ116:FQ118)</f>
        <v>0.75661790145637975</v>
      </c>
      <c r="FR112" s="34">
        <f t="shared" si="179"/>
        <v>0.687501658835316</v>
      </c>
      <c r="FS112" s="34">
        <f t="shared" si="179"/>
        <v>0.67909172442042687</v>
      </c>
      <c r="FT112" s="34">
        <f t="shared" ref="FT112:FU112" si="180">SUM(FT113,FT116:FT118)</f>
        <v>0.68113246816549122</v>
      </c>
      <c r="FU112" s="34">
        <f t="shared" si="180"/>
        <v>0.70209509889570698</v>
      </c>
      <c r="FV112" s="34">
        <f t="shared" ref="FV112" si="181">SUM(FV113,FV116:FV118)</f>
        <v>0.74837338198753223</v>
      </c>
    </row>
    <row r="113" spans="1:178" ht="15" x14ac:dyDescent="0.25">
      <c r="A113" s="49" t="s">
        <v>25</v>
      </c>
      <c r="B113" s="39">
        <f t="shared" ref="B113:BM113" si="182">SUM(B114:B115)</f>
        <v>0.24730415683237633</v>
      </c>
      <c r="C113" s="39">
        <f t="shared" si="182"/>
        <v>0.22842038436003795</v>
      </c>
      <c r="D113" s="39">
        <f t="shared" si="182"/>
        <v>0.24486426690213661</v>
      </c>
      <c r="E113" s="39">
        <f t="shared" si="182"/>
        <v>0.27811549313015582</v>
      </c>
      <c r="F113" s="39">
        <f t="shared" si="182"/>
        <v>0.25724772466538115</v>
      </c>
      <c r="G113" s="39">
        <f t="shared" si="182"/>
        <v>0.24612706153834929</v>
      </c>
      <c r="H113" s="39">
        <f t="shared" si="182"/>
        <v>0.24734453897230724</v>
      </c>
      <c r="I113" s="39">
        <f t="shared" si="182"/>
        <v>0.29136608175379525</v>
      </c>
      <c r="J113" s="39">
        <f t="shared" si="182"/>
        <v>0.23494977749679835</v>
      </c>
      <c r="K113" s="39">
        <f t="shared" si="182"/>
        <v>0.23377509602984964</v>
      </c>
      <c r="L113" s="39">
        <f t="shared" si="182"/>
        <v>0.25268555314035723</v>
      </c>
      <c r="M113" s="39">
        <f t="shared" si="182"/>
        <v>0.26983567705367506</v>
      </c>
      <c r="N113" s="39">
        <f t="shared" si="182"/>
        <v>0.3010844911770999</v>
      </c>
      <c r="O113" s="39">
        <f t="shared" si="182"/>
        <v>0.21435052186805731</v>
      </c>
      <c r="P113" s="39">
        <f t="shared" si="182"/>
        <v>0.25242769221822509</v>
      </c>
      <c r="Q113" s="39">
        <f t="shared" si="182"/>
        <v>0.26313456986958206</v>
      </c>
      <c r="R113" s="39">
        <f t="shared" si="182"/>
        <v>0.26137379741496009</v>
      </c>
      <c r="S113" s="39">
        <f t="shared" si="182"/>
        <v>0.25106130174852082</v>
      </c>
      <c r="T113" s="39">
        <f t="shared" si="182"/>
        <v>0.23746530182477352</v>
      </c>
      <c r="U113" s="39">
        <f t="shared" si="182"/>
        <v>0.26145660570345836</v>
      </c>
      <c r="V113" s="39">
        <f t="shared" si="182"/>
        <v>0.28248476635727471</v>
      </c>
      <c r="W113" s="39">
        <f t="shared" si="182"/>
        <v>0.21517060707409003</v>
      </c>
      <c r="X113" s="39">
        <f t="shared" si="182"/>
        <v>0.21589070161182769</v>
      </c>
      <c r="Y113" s="39">
        <f t="shared" si="182"/>
        <v>0.23757468778989363</v>
      </c>
      <c r="Z113" s="39">
        <f t="shared" si="182"/>
        <v>0.24911083230658762</v>
      </c>
      <c r="AA113" s="39">
        <f t="shared" si="182"/>
        <v>0.23007404178256985</v>
      </c>
      <c r="AB113" s="39">
        <f t="shared" si="182"/>
        <v>0.2331298072179179</v>
      </c>
      <c r="AC113" s="39">
        <f t="shared" si="182"/>
        <v>0.25737889304964323</v>
      </c>
      <c r="AD113" s="39">
        <f t="shared" si="182"/>
        <v>0.2449135801786767</v>
      </c>
      <c r="AE113" s="39">
        <f t="shared" si="182"/>
        <v>0.21971989688874821</v>
      </c>
      <c r="AF113" s="39">
        <f t="shared" si="182"/>
        <v>0.23344310156557699</v>
      </c>
      <c r="AG113" s="39">
        <f t="shared" si="182"/>
        <v>0.2244582866591362</v>
      </c>
      <c r="AH113" s="39">
        <f t="shared" si="182"/>
        <v>0.25141813806882668</v>
      </c>
      <c r="AI113" s="39">
        <f t="shared" si="182"/>
        <v>0.23813802446884669</v>
      </c>
      <c r="AJ113" s="39">
        <f t="shared" si="182"/>
        <v>0.24326099745350552</v>
      </c>
      <c r="AK113" s="39">
        <f t="shared" si="182"/>
        <v>0.24183227677711003</v>
      </c>
      <c r="AL113" s="39">
        <f t="shared" si="182"/>
        <v>0.23299867514619862</v>
      </c>
      <c r="AM113" s="39">
        <f t="shared" si="182"/>
        <v>0.22612116962601436</v>
      </c>
      <c r="AN113" s="39">
        <f t="shared" si="182"/>
        <v>0.23136245057196578</v>
      </c>
      <c r="AO113" s="39">
        <f t="shared" si="182"/>
        <v>0.22960329140873245</v>
      </c>
      <c r="AP113" s="39">
        <f t="shared" si="182"/>
        <v>0.23880637912060226</v>
      </c>
      <c r="AQ113" s="39">
        <f t="shared" si="182"/>
        <v>0.21680584094798</v>
      </c>
      <c r="AR113" s="39">
        <f t="shared" si="182"/>
        <v>0.22797536346484795</v>
      </c>
      <c r="AS113" s="39">
        <f t="shared" si="182"/>
        <v>0.2220743403259044</v>
      </c>
      <c r="AT113" s="39">
        <f t="shared" si="182"/>
        <v>0.22396496137810706</v>
      </c>
      <c r="AU113" s="39">
        <f t="shared" si="182"/>
        <v>0.20312857698033693</v>
      </c>
      <c r="AV113" s="39">
        <f t="shared" si="182"/>
        <v>0.19587103568595648</v>
      </c>
      <c r="AW113" s="39">
        <f t="shared" si="182"/>
        <v>0.27143700024681561</v>
      </c>
      <c r="AX113" s="39">
        <f t="shared" si="182"/>
        <v>0.21672097161799617</v>
      </c>
      <c r="AY113" s="39">
        <f t="shared" si="182"/>
        <v>0.16808693989143245</v>
      </c>
      <c r="AZ113" s="39">
        <f t="shared" si="182"/>
        <v>0.19631097767372707</v>
      </c>
      <c r="BA113" s="39">
        <f t="shared" si="182"/>
        <v>0.18699059669809465</v>
      </c>
      <c r="BB113" s="39">
        <f t="shared" si="182"/>
        <v>0.49123986549643039</v>
      </c>
      <c r="BC113" s="39">
        <f t="shared" si="182"/>
        <v>0.30790608853979295</v>
      </c>
      <c r="BD113" s="39">
        <f t="shared" si="182"/>
        <v>0.1627908982869484</v>
      </c>
      <c r="BE113" s="39">
        <f t="shared" si="182"/>
        <v>0.17122865234575094</v>
      </c>
      <c r="BF113" s="39">
        <f t="shared" si="182"/>
        <v>0.17018872536746535</v>
      </c>
      <c r="BG113" s="39">
        <f t="shared" si="182"/>
        <v>0.15081592191362145</v>
      </c>
      <c r="BH113" s="39">
        <f t="shared" si="182"/>
        <v>0.15486483391641145</v>
      </c>
      <c r="BI113" s="39">
        <f t="shared" si="182"/>
        <v>0.15523496947197651</v>
      </c>
      <c r="BJ113" s="39">
        <f t="shared" si="182"/>
        <v>0.16787935477157614</v>
      </c>
      <c r="BK113" s="39">
        <f t="shared" si="182"/>
        <v>0.15714110829785766</v>
      </c>
      <c r="BL113" s="39">
        <f t="shared" si="182"/>
        <v>0.16178717160481196</v>
      </c>
      <c r="BM113" s="39">
        <f t="shared" si="182"/>
        <v>0.1684256743707917</v>
      </c>
      <c r="BN113" s="39">
        <f t="shared" ref="BN113:DY113" si="183">SUM(BN114:BN115)</f>
        <v>0.17412830860821271</v>
      </c>
      <c r="BO113" s="39">
        <f t="shared" si="183"/>
        <v>0.16264314225446069</v>
      </c>
      <c r="BP113" s="39">
        <f t="shared" si="183"/>
        <v>0.17196406846630238</v>
      </c>
      <c r="BQ113" s="39">
        <f t="shared" si="183"/>
        <v>0.15643396773933907</v>
      </c>
      <c r="BR113" s="39">
        <f t="shared" si="183"/>
        <v>0.16081754508351209</v>
      </c>
      <c r="BS113" s="39">
        <f t="shared" si="183"/>
        <v>0.14629708585962453</v>
      </c>
      <c r="BT113" s="39">
        <f t="shared" si="183"/>
        <v>0.15598496038912973</v>
      </c>
      <c r="BU113" s="39">
        <f t="shared" si="183"/>
        <v>0.14876316184748722</v>
      </c>
      <c r="BV113" s="39">
        <f t="shared" si="183"/>
        <v>0.14550899108647419</v>
      </c>
      <c r="BW113" s="39">
        <f t="shared" si="183"/>
        <v>0.13584366523922053</v>
      </c>
      <c r="BX113" s="39">
        <f t="shared" si="183"/>
        <v>0.13782372873136273</v>
      </c>
      <c r="BY113" s="39">
        <f t="shared" si="183"/>
        <v>0.14220073886896623</v>
      </c>
      <c r="BZ113" s="39">
        <f t="shared" si="183"/>
        <v>0.13815322671428179</v>
      </c>
      <c r="CA113" s="39">
        <f t="shared" si="183"/>
        <v>0.12705042685896784</v>
      </c>
      <c r="CB113" s="39">
        <f t="shared" si="183"/>
        <v>0.12870333017883945</v>
      </c>
      <c r="CC113" s="39">
        <f t="shared" si="183"/>
        <v>0.13046047247047352</v>
      </c>
      <c r="CD113" s="39">
        <f t="shared" si="183"/>
        <v>0.12820100441759513</v>
      </c>
      <c r="CE113" s="39">
        <f t="shared" si="183"/>
        <v>0.12150346737278588</v>
      </c>
      <c r="CF113" s="39">
        <f t="shared" si="183"/>
        <v>0.12117728365060523</v>
      </c>
      <c r="CG113" s="39">
        <f t="shared" si="183"/>
        <v>0.12447549068129662</v>
      </c>
      <c r="CH113" s="39">
        <f t="shared" si="183"/>
        <v>0.12296941155049435</v>
      </c>
      <c r="CI113" s="39">
        <f t="shared" si="183"/>
        <v>0.11547336322709265</v>
      </c>
      <c r="CJ113" s="39">
        <f t="shared" si="183"/>
        <v>0.11890225230721951</v>
      </c>
      <c r="CK113" s="39">
        <f t="shared" si="183"/>
        <v>0.11446594425589326</v>
      </c>
      <c r="CL113" s="39">
        <f t="shared" si="183"/>
        <v>0.10724704766072954</v>
      </c>
      <c r="CM113" s="39">
        <f t="shared" si="183"/>
        <v>9.5385253083055427E-2</v>
      </c>
      <c r="CN113" s="39">
        <f t="shared" si="183"/>
        <v>9.7324064657048237E-2</v>
      </c>
      <c r="CO113" s="39">
        <f t="shared" si="183"/>
        <v>0.10050669514695232</v>
      </c>
      <c r="CP113" s="39">
        <f t="shared" si="183"/>
        <v>0.10237876977317231</v>
      </c>
      <c r="CQ113" s="39">
        <f t="shared" si="183"/>
        <v>8.9311714603743764E-2</v>
      </c>
      <c r="CR113" s="39">
        <f t="shared" si="183"/>
        <v>9.6506080060198229E-2</v>
      </c>
      <c r="CS113" s="39">
        <f t="shared" si="183"/>
        <v>0.10051783938856779</v>
      </c>
      <c r="CT113" s="39">
        <f t="shared" si="183"/>
        <v>0.10049516660104804</v>
      </c>
      <c r="CU113" s="39">
        <f t="shared" si="183"/>
        <v>9.3349734295429088E-2</v>
      </c>
      <c r="CV113" s="39">
        <f t="shared" si="183"/>
        <v>9.6120270644346334E-2</v>
      </c>
      <c r="CW113" s="39">
        <f t="shared" si="183"/>
        <v>9.9399377829619551E-2</v>
      </c>
      <c r="CX113" s="39">
        <f t="shared" si="183"/>
        <v>0.10328785465783785</v>
      </c>
      <c r="CY113" s="39">
        <f t="shared" si="183"/>
        <v>9.5543549970803637E-2</v>
      </c>
      <c r="CZ113" s="39">
        <f t="shared" si="183"/>
        <v>9.9805048842078803E-2</v>
      </c>
      <c r="DA113" s="39">
        <f t="shared" si="183"/>
        <v>9.7790749720158165E-2</v>
      </c>
      <c r="DB113" s="39">
        <f t="shared" si="183"/>
        <v>0.10253244250174376</v>
      </c>
      <c r="DC113" s="39">
        <f t="shared" si="183"/>
        <v>9.3029586700273392E-2</v>
      </c>
      <c r="DD113" s="39">
        <f t="shared" si="183"/>
        <v>9.7395171238166808E-2</v>
      </c>
      <c r="DE113" s="39">
        <f t="shared" si="183"/>
        <v>9.6633822944305281E-2</v>
      </c>
      <c r="DF113" s="39">
        <f t="shared" si="183"/>
        <v>0.10236023453977849</v>
      </c>
      <c r="DG113" s="39">
        <f t="shared" si="183"/>
        <v>9.4541996486010291E-2</v>
      </c>
      <c r="DH113" s="39">
        <f t="shared" si="183"/>
        <v>9.9495747290491016E-2</v>
      </c>
      <c r="DI113" s="39">
        <f t="shared" si="183"/>
        <v>9.9078686267290092E-2</v>
      </c>
      <c r="DJ113" s="39">
        <f t="shared" si="183"/>
        <v>0.10183141217677896</v>
      </c>
      <c r="DK113" s="39">
        <f t="shared" si="183"/>
        <v>0.10073927063613958</v>
      </c>
      <c r="DL113" s="39">
        <f t="shared" si="183"/>
        <v>0.10362770557772066</v>
      </c>
      <c r="DM113" s="39">
        <f t="shared" si="183"/>
        <v>0.10687415164618647</v>
      </c>
      <c r="DN113" s="39">
        <f t="shared" si="183"/>
        <v>0.1051726021996611</v>
      </c>
      <c r="DO113" s="39">
        <f t="shared" si="183"/>
        <v>9.6023919306689118E-2</v>
      </c>
      <c r="DP113" s="39">
        <f t="shared" si="183"/>
        <v>9.8122184045453781E-2</v>
      </c>
      <c r="DQ113" s="39">
        <f t="shared" si="183"/>
        <v>0.10301197708606379</v>
      </c>
      <c r="DR113" s="39">
        <f t="shared" si="183"/>
        <v>0.10556285989727114</v>
      </c>
      <c r="DS113" s="39">
        <f t="shared" si="183"/>
        <v>9.611119728017796E-2</v>
      </c>
      <c r="DT113" s="39">
        <f t="shared" si="183"/>
        <v>9.8713795255309988E-2</v>
      </c>
      <c r="DU113" s="39">
        <f t="shared" si="183"/>
        <v>0.10394099028863149</v>
      </c>
      <c r="DV113" s="39">
        <f t="shared" si="183"/>
        <v>0.10653789395020238</v>
      </c>
      <c r="DW113" s="39">
        <f t="shared" si="183"/>
        <v>9.8774343147125521E-2</v>
      </c>
      <c r="DX113" s="39">
        <f t="shared" si="183"/>
        <v>0.10380780270325177</v>
      </c>
      <c r="DY113" s="39">
        <f t="shared" si="183"/>
        <v>0.10409494686983803</v>
      </c>
      <c r="DZ113" s="39">
        <f t="shared" ref="DZ113:FB113" si="184">SUM(DZ114:DZ115)</f>
        <v>0.11037993767950564</v>
      </c>
      <c r="EA113" s="39">
        <f t="shared" si="184"/>
        <v>0.10144296263000076</v>
      </c>
      <c r="EB113" s="39">
        <f t="shared" si="184"/>
        <v>0.10469485500153579</v>
      </c>
      <c r="EC113" s="39">
        <f t="shared" si="184"/>
        <v>0.10437463872470393</v>
      </c>
      <c r="ED113" s="39">
        <f t="shared" si="184"/>
        <v>0.102063669225105</v>
      </c>
      <c r="EE113" s="39">
        <f t="shared" si="184"/>
        <v>9.7512603611456444E-2</v>
      </c>
      <c r="EF113" s="39">
        <f t="shared" si="184"/>
        <v>9.9253026030160382E-2</v>
      </c>
      <c r="EG113" s="39">
        <f t="shared" si="184"/>
        <v>0.10240280363517174</v>
      </c>
      <c r="EH113" s="39">
        <f t="shared" si="184"/>
        <v>0.10021574859161948</v>
      </c>
      <c r="EI113" s="39">
        <f t="shared" si="184"/>
        <v>7.729609634275203E-2</v>
      </c>
      <c r="EJ113" s="39">
        <f t="shared" si="184"/>
        <v>9.4931047037376606E-2</v>
      </c>
      <c r="EK113" s="39">
        <f t="shared" si="184"/>
        <v>8.4487642921476633E-2</v>
      </c>
      <c r="EL113" s="39">
        <f t="shared" si="184"/>
        <v>9.191847526536373E-2</v>
      </c>
      <c r="EM113" s="39">
        <f t="shared" si="184"/>
        <v>8.8427799471135077E-2</v>
      </c>
      <c r="EN113" s="39">
        <f t="shared" si="184"/>
        <v>6.7562367566584042E-2</v>
      </c>
      <c r="EO113" s="39">
        <f t="shared" si="184"/>
        <v>6.7485384754363803E-2</v>
      </c>
      <c r="EP113" s="39">
        <f t="shared" si="184"/>
        <v>6.189374093726626E-2</v>
      </c>
      <c r="EQ113" s="39">
        <f t="shared" si="184"/>
        <v>6.1801721005736519E-2</v>
      </c>
      <c r="ER113" s="39">
        <f t="shared" si="184"/>
        <v>6.1806186771381499E-2</v>
      </c>
      <c r="ES113" s="39">
        <f t="shared" si="184"/>
        <v>6.1833214088249801E-2</v>
      </c>
      <c r="ET113" s="39">
        <f t="shared" si="184"/>
        <v>6.387667022339294E-2</v>
      </c>
      <c r="EU113" s="39">
        <f t="shared" si="184"/>
        <v>6.3881670622953163E-2</v>
      </c>
      <c r="EV113" s="39">
        <f t="shared" si="184"/>
        <v>6.3977552498294218E-2</v>
      </c>
      <c r="EW113" s="39">
        <f t="shared" si="184"/>
        <v>6.3916912432683937E-2</v>
      </c>
      <c r="EX113" s="39">
        <f t="shared" si="184"/>
        <v>6.5235516235518043E-2</v>
      </c>
      <c r="EY113" s="39">
        <f t="shared" si="184"/>
        <v>6.5199909616762738E-2</v>
      </c>
      <c r="EZ113" s="39">
        <f t="shared" si="184"/>
        <v>6.5976933969557727E-2</v>
      </c>
      <c r="FA113" s="39">
        <f t="shared" si="184"/>
        <v>6.6016842818878055E-2</v>
      </c>
      <c r="FB113" s="39">
        <f t="shared" si="184"/>
        <v>6.8021571146954021E-2</v>
      </c>
      <c r="FC113" s="39">
        <f t="shared" ref="FC113:FP113" si="185">SUM(FC114:FC115)</f>
        <v>6.7969944380173689E-2</v>
      </c>
      <c r="FD113" s="39">
        <f t="shared" si="185"/>
        <v>6.8084620210088279E-2</v>
      </c>
      <c r="FE113" s="39">
        <f t="shared" si="185"/>
        <v>6.810638295534413E-2</v>
      </c>
      <c r="FF113" s="39">
        <f t="shared" si="185"/>
        <v>7.358792463788974E-2</v>
      </c>
      <c r="FG113" s="39">
        <f t="shared" si="185"/>
        <v>7.3566256239795416E-2</v>
      </c>
      <c r="FH113" s="39">
        <f t="shared" si="185"/>
        <v>7.3612731651557087E-2</v>
      </c>
      <c r="FI113" s="39">
        <f t="shared" si="185"/>
        <v>7.3728306924411458E-2</v>
      </c>
      <c r="FJ113" s="39">
        <f t="shared" si="185"/>
        <v>6.4233432000623245E-2</v>
      </c>
      <c r="FK113" s="39">
        <f t="shared" si="185"/>
        <v>6.4211581198016662E-2</v>
      </c>
      <c r="FL113" s="39">
        <f t="shared" si="185"/>
        <v>6.4320137042054387E-2</v>
      </c>
      <c r="FM113" s="39">
        <f t="shared" si="185"/>
        <v>6.4374688570841637E-2</v>
      </c>
      <c r="FN113" s="39">
        <f t="shared" si="185"/>
        <v>6.8401149703946756E-2</v>
      </c>
      <c r="FO113" s="39">
        <f t="shared" si="185"/>
        <v>6.846326158527663E-2</v>
      </c>
      <c r="FP113" s="39">
        <f t="shared" si="185"/>
        <v>6.8551413283184315E-2</v>
      </c>
      <c r="FQ113" s="39">
        <f t="shared" ref="FQ113:FS113" si="186">SUM(FQ114:FQ115)</f>
        <v>6.8564156439799448E-2</v>
      </c>
      <c r="FR113" s="39">
        <f t="shared" si="186"/>
        <v>5.3835630791216817E-2</v>
      </c>
      <c r="FS113" s="39">
        <f t="shared" si="186"/>
        <v>5.3790844238134142E-2</v>
      </c>
      <c r="FT113" s="39">
        <f t="shared" ref="FT113:FU113" si="187">SUM(FT114:FT115)</f>
        <v>5.3859235317099019E-2</v>
      </c>
      <c r="FU113" s="39">
        <f t="shared" si="187"/>
        <v>5.6333834662662917E-2</v>
      </c>
      <c r="FV113" s="39">
        <f t="shared" ref="FV113" si="188">SUM(FV114:FV115)</f>
        <v>5.6898230139697963E-2</v>
      </c>
    </row>
    <row r="114" spans="1:178" ht="17.25" x14ac:dyDescent="0.25">
      <c r="A114" s="50" t="s">
        <v>117</v>
      </c>
      <c r="B114" s="47">
        <f>(SUMPRODUCT(--(B$9=Quarterly_kt!$B$9:FC$9),Quarterly_kt!$B114:FC114)/INDEX(Fuel_Properties!$B$31:$IV$42,MATCH("D_Petrol_Regular",Fuel_Properties!$B$31:$B$42,0),MATCH(YEAR(B$9),Fuel_Properties!$B$31:$EI$31,0)))/158.987295</f>
        <v>5.7368279516050516E-2</v>
      </c>
      <c r="C114" s="47">
        <f>(SUMPRODUCT(--(C$9=Quarterly_kt!$B$9:FC$9),Quarterly_kt!$B114:FC114)/INDEX(Fuel_Properties!$B$31:$IV$42,MATCH("D_Petrol_Regular",Fuel_Properties!$B$31:$B$42,0),MATCH(YEAR(C$9),Fuel_Properties!$B$31:$EI$31,0)))/158.987295</f>
        <v>4.6437172578717156E-2</v>
      </c>
      <c r="D114" s="47">
        <f>(SUMPRODUCT(--(D$9=Quarterly_kt!$B$9:FC$9),Quarterly_kt!$B114:FC114)/INDEX(Fuel_Properties!$B$31:$IV$42,MATCH("D_Petrol_Regular",Fuel_Properties!$B$31:$B$42,0),MATCH(YEAR(D$9),Fuel_Properties!$B$31:$EI$31,0)))/158.987295</f>
        <v>4.8233231645538249E-2</v>
      </c>
      <c r="E114" s="47">
        <f>(SUMPRODUCT(--(E$9=Quarterly_kt!$B$9:FC$9),Quarterly_kt!$B114:FC114)/INDEX(Fuel_Properties!$B$31:$IV$42,MATCH("D_Petrol_Regular",Fuel_Properties!$B$31:$B$42,0),MATCH(YEAR(E$9),Fuel_Properties!$B$31:$EI$31,0)))/158.987295</f>
        <v>5.6140981756775073E-2</v>
      </c>
      <c r="F114" s="47">
        <f>(SUMPRODUCT(--(F$9=Quarterly_kt!$B$9:FC$9),Quarterly_kt!$B114:FC114)/INDEX(Fuel_Properties!$B$31:$IV$42,MATCH("D_Petrol_Regular",Fuel_Properties!$B$31:$B$42,0),MATCH(YEAR(F$9),Fuel_Properties!$B$31:$EI$31,0)))/158.987295</f>
        <v>5.0209609464196031E-2</v>
      </c>
      <c r="G114" s="47">
        <f>(SUMPRODUCT(--(G$9=Quarterly_kt!$B$9:FC$9),Quarterly_kt!$B114:FC114)/INDEX(Fuel_Properties!$B$31:$IV$42,MATCH("D_Petrol_Regular",Fuel_Properties!$B$31:$B$42,0),MATCH(YEAR(G$9),Fuel_Properties!$B$31:$EI$31,0)))/158.987295</f>
        <v>4.1949228368214894E-2</v>
      </c>
      <c r="H114" s="47">
        <f>(SUMPRODUCT(--(H$9=Quarterly_kt!$B$9:FC$9),Quarterly_kt!$B114:FC114)/INDEX(Fuel_Properties!$B$31:$IV$42,MATCH("D_Petrol_Regular",Fuel_Properties!$B$31:$B$42,0),MATCH(YEAR(H$9),Fuel_Properties!$B$31:$EI$31,0)))/158.987295</f>
        <v>4.2308889334399975E-2</v>
      </c>
      <c r="I114" s="47">
        <f>(SUMPRODUCT(--(I$9=Quarterly_kt!$B$9:FC$9),Quarterly_kt!$B114:FC114)/INDEX(Fuel_Properties!$B$31:$IV$42,MATCH("D_Petrol_Regular",Fuel_Properties!$B$31:$B$42,0),MATCH(YEAR(I$9),Fuel_Properties!$B$31:$EI$31,0)))/158.987295</f>
        <v>5.0273625576031419E-2</v>
      </c>
      <c r="J114" s="47">
        <f>(SUMPRODUCT(--(J$9=Quarterly_kt!$B$9:FC$9),Quarterly_kt!$B114:FC114)/INDEX(Fuel_Properties!$B$31:$IV$42,MATCH("D_Petrol_Regular",Fuel_Properties!$B$31:$B$42,0),MATCH(YEAR(J$9),Fuel_Properties!$B$31:$EI$31,0)))/158.987295</f>
        <v>3.8223109182057236E-2</v>
      </c>
      <c r="K114" s="47">
        <f>(SUMPRODUCT(--(K$9=Quarterly_kt!$B$9:FC$9),Quarterly_kt!$B114:FC114)/INDEX(Fuel_Properties!$B$31:$IV$42,MATCH("D_Petrol_Regular",Fuel_Properties!$B$31:$B$42,0),MATCH(YEAR(K$9),Fuel_Properties!$B$31:$EI$31,0)))/158.987295</f>
        <v>3.3129292352226558E-2</v>
      </c>
      <c r="L114" s="47">
        <f>(SUMPRODUCT(--(L$9=Quarterly_kt!$B$9:FC$9),Quarterly_kt!$B114:FC114)/INDEX(Fuel_Properties!$B$31:$IV$42,MATCH("D_Petrol_Regular",Fuel_Properties!$B$31:$B$42,0),MATCH(YEAR(L$9),Fuel_Properties!$B$31:$EI$31,0)))/158.987295</f>
        <v>3.5023217697268641E-2</v>
      </c>
      <c r="M114" s="47">
        <f>(SUMPRODUCT(--(M$9=Quarterly_kt!$B$9:FC$9),Quarterly_kt!$B114:FC114)/INDEX(Fuel_Properties!$B$31:$IV$42,MATCH("D_Petrol_Regular",Fuel_Properties!$B$31:$B$42,0),MATCH(YEAR(M$9),Fuel_Properties!$B$31:$EI$31,0)))/158.987295</f>
        <v>3.8050866307156275E-2</v>
      </c>
      <c r="N114" s="47">
        <f>(SUMPRODUCT(--(N$9=Quarterly_kt!$B$9:FC$9),Quarterly_kt!$B114:FC114)/INDEX(Fuel_Properties!$B$31:$IV$42,MATCH("D_Petrol_Regular",Fuel_Properties!$B$31:$B$42,0),MATCH(YEAR(N$9),Fuel_Properties!$B$31:$EI$31,0)))/158.987295</f>
        <v>4.0639762494849088E-2</v>
      </c>
      <c r="O114" s="47">
        <f>(SUMPRODUCT(--(O$9=Quarterly_kt!$B$9:FC$9),Quarterly_kt!$B114:FC114)/INDEX(Fuel_Properties!$B$31:$IV$42,MATCH("D_Petrol_Regular",Fuel_Properties!$B$31:$B$42,0),MATCH(YEAR(O$9),Fuel_Properties!$B$31:$EI$31,0)))/158.987295</f>
        <v>2.4942710804272308E-2</v>
      </c>
      <c r="P114" s="47">
        <f>(SUMPRODUCT(--(P$9=Quarterly_kt!$B$9:FC$9),Quarterly_kt!$B114:FC114)/INDEX(Fuel_Properties!$B$31:$IV$42,MATCH("D_Petrol_Regular",Fuel_Properties!$B$31:$B$42,0),MATCH(YEAR(P$9),Fuel_Properties!$B$31:$EI$31,0)))/158.987295</f>
        <v>2.8366439514164846E-2</v>
      </c>
      <c r="Q114" s="47">
        <f>(SUMPRODUCT(--(Q$9=Quarterly_kt!$B$9:FC$9),Quarterly_kt!$B114:FC114)/INDEX(Fuel_Properties!$B$31:$IV$42,MATCH("D_Petrol_Regular",Fuel_Properties!$B$31:$B$42,0),MATCH(YEAR(Q$9),Fuel_Properties!$B$31:$EI$31,0)))/158.987295</f>
        <v>3.0546918455328087E-2</v>
      </c>
      <c r="R114" s="47">
        <f>(SUMPRODUCT(--(R$9=Quarterly_kt!$B$9:FC$9),Quarterly_kt!$B114:FC114)/INDEX(Fuel_Properties!$B$31:$IV$42,MATCH("D_Petrol_Regular",Fuel_Properties!$B$31:$B$42,0),MATCH(YEAR(R$9),Fuel_Properties!$B$31:$EI$31,0)))/158.987295</f>
        <v>2.9092283737329375E-2</v>
      </c>
      <c r="S114" s="47">
        <f>(SUMPRODUCT(--(S$9=Quarterly_kt!$B$9:FC$9),Quarterly_kt!$B114:FC114)/INDEX(Fuel_Properties!$B$31:$IV$42,MATCH("D_Petrol_Regular",Fuel_Properties!$B$31:$B$42,0),MATCH(YEAR(S$9),Fuel_Properties!$B$31:$EI$31,0)))/158.987295</f>
        <v>2.4502266079922782E-2</v>
      </c>
      <c r="T114" s="47">
        <f>(SUMPRODUCT(--(T$9=Quarterly_kt!$B$9:FC$9),Quarterly_kt!$B114:FC114)/INDEX(Fuel_Properties!$B$31:$IV$42,MATCH("D_Petrol_Regular",Fuel_Properties!$B$31:$B$42,0),MATCH(YEAR(T$9),Fuel_Properties!$B$31:$EI$31,0)))/158.987295</f>
        <v>2.1690224845088975E-2</v>
      </c>
      <c r="U114" s="47">
        <f>(SUMPRODUCT(--(U$9=Quarterly_kt!$B$9:FC$9),Quarterly_kt!$B114:FC114)/INDEX(Fuel_Properties!$B$31:$IV$42,MATCH("D_Petrol_Regular",Fuel_Properties!$B$31:$B$42,0),MATCH(YEAR(U$9),Fuel_Properties!$B$31:$EI$31,0)))/158.987295</f>
        <v>2.3064498880461935E-2</v>
      </c>
      <c r="V114" s="47">
        <f>(SUMPRODUCT(--(V$9=Quarterly_kt!$B$9:FC$9),Quarterly_kt!$B114:FC114)/INDEX(Fuel_Properties!$B$31:$IV$42,MATCH("D_Petrol_Regular",Fuel_Properties!$B$31:$B$42,0),MATCH(YEAR(V$9),Fuel_Properties!$B$31:$EI$31,0)))/158.987295</f>
        <v>2.4395069955251099E-2</v>
      </c>
      <c r="W114" s="47">
        <f>(SUMPRODUCT(--(W$9=Quarterly_kt!$B$9:FC$9),Quarterly_kt!$B114:FC114)/INDEX(Fuel_Properties!$B$31:$IV$42,MATCH("D_Petrol_Regular",Fuel_Properties!$B$31:$B$42,0),MATCH(YEAR(W$9),Fuel_Properties!$B$31:$EI$31,0)))/158.987295</f>
        <v>1.4509334338309509E-2</v>
      </c>
      <c r="X114" s="47">
        <f>(SUMPRODUCT(--(X$9=Quarterly_kt!$B$9:FC$9),Quarterly_kt!$B114:FC114)/INDEX(Fuel_Properties!$B$31:$IV$42,MATCH("D_Petrol_Regular",Fuel_Properties!$B$31:$B$42,0),MATCH(YEAR(X$9),Fuel_Properties!$B$31:$EI$31,0)))/158.987295</f>
        <v>1.4140681986104669E-2</v>
      </c>
      <c r="Y114" s="47">
        <f>(SUMPRODUCT(--(Y$9=Quarterly_kt!$B$9:FC$9),Quarterly_kt!$B114:FC114)/INDEX(Fuel_Properties!$B$31:$IV$42,MATCH("D_Petrol_Regular",Fuel_Properties!$B$31:$B$42,0),MATCH(YEAR(Y$9),Fuel_Properties!$B$31:$EI$31,0)))/158.987295</f>
        <v>1.5764752023348004E-2</v>
      </c>
      <c r="Z114" s="47">
        <f>(SUMPRODUCT(--(Z$9=Quarterly_kt!$B$9:FC$9),Quarterly_kt!$B114:FC114)/INDEX(Fuel_Properties!$B$31:$IV$42,MATCH("D_Petrol_Regular",Fuel_Properties!$B$31:$B$42,0),MATCH(YEAR(Z$9),Fuel_Properties!$B$31:$EI$31,0)))/158.987295</f>
        <v>1.539275391063826E-2</v>
      </c>
      <c r="AA114" s="47">
        <f>(SUMPRODUCT(--(AA$9=Quarterly_kt!$B$9:FC$9),Quarterly_kt!$B114:FC114)/INDEX(Fuel_Properties!$B$31:$IV$42,MATCH("D_Petrol_Regular",Fuel_Properties!$B$31:$B$42,0),MATCH(YEAR(AA$9),Fuel_Properties!$B$31:$EI$31,0)))/158.987295</f>
        <v>1.1625739319553154E-2</v>
      </c>
      <c r="AB114" s="47">
        <f>(SUMPRODUCT(--(AB$9=Quarterly_kt!$B$9:FC$9),Quarterly_kt!$B114:FC114)/INDEX(Fuel_Properties!$B$31:$IV$42,MATCH("D_Petrol_Regular",Fuel_Properties!$B$31:$B$42,0),MATCH(YEAR(AB$9),Fuel_Properties!$B$31:$EI$31,0)))/158.987295</f>
        <v>1.1400448380516624E-2</v>
      </c>
      <c r="AC114" s="47">
        <f>(SUMPRODUCT(--(AC$9=Quarterly_kt!$B$9:FC$9),Quarterly_kt!$B114:FC114)/INDEX(Fuel_Properties!$B$31:$IV$42,MATCH("D_Petrol_Regular",Fuel_Properties!$B$31:$B$42,0),MATCH(YEAR(AC$9),Fuel_Properties!$B$31:$EI$31,0)))/158.987295</f>
        <v>1.1762847544351397E-2</v>
      </c>
      <c r="AD114" s="47">
        <f>(SUMPRODUCT(--(AD$9=Quarterly_kt!$B$9:FC$9),Quarterly_kt!$B114:FC114)/INDEX(Fuel_Properties!$B$31:$IV$42,MATCH("D_Petrol_Regular",Fuel_Properties!$B$31:$B$42,0),MATCH(YEAR(AD$9),Fuel_Properties!$B$31:$EI$31,0)))/158.987295</f>
        <v>1.0582414018848098E-2</v>
      </c>
      <c r="AE114" s="47">
        <f>(SUMPRODUCT(--(AE$9=Quarterly_kt!$B$9:FC$9),Quarterly_kt!$B114:FC114)/INDEX(Fuel_Properties!$B$31:$IV$42,MATCH("D_Petrol_Regular",Fuel_Properties!$B$31:$B$42,0),MATCH(YEAR(AE$9),Fuel_Properties!$B$31:$EI$31,0)))/158.987295</f>
        <v>7.0943307366892333E-3</v>
      </c>
      <c r="AF114" s="47">
        <f>(SUMPRODUCT(--(AF$9=Quarterly_kt!$B$9:FC$9),Quarterly_kt!$B114:FC114)/INDEX(Fuel_Properties!$B$31:$IV$42,MATCH("D_Petrol_Regular",Fuel_Properties!$B$31:$B$42,0),MATCH(YEAR(AF$9),Fuel_Properties!$B$31:$EI$31,0)))/158.987295</f>
        <v>6.1644700061270043E-3</v>
      </c>
      <c r="AG114" s="47">
        <f>(SUMPRODUCT(--(AG$9=Quarterly_kt!$B$9:FC$9),Quarterly_kt!$B114:FC114)/INDEX(Fuel_Properties!$B$31:$IV$42,MATCH("D_Petrol_Regular",Fuel_Properties!$B$31:$B$42,0),MATCH(YEAR(AG$9),Fuel_Properties!$B$31:$EI$31,0)))/158.987295</f>
        <v>7.1111288972204364E-3</v>
      </c>
      <c r="AH114" s="47">
        <f>(SUMPRODUCT(--(AH$9=Quarterly_kt!$B$9:FC$9),Quarterly_kt!$B114:FC114)/INDEX(Fuel_Properties!$B$31:$IV$42,MATCH("D_Petrol_Regular",Fuel_Properties!$B$31:$B$42,0),MATCH(YEAR(AH$9),Fuel_Properties!$B$31:$EI$31,0)))/158.987295</f>
        <v>7.5341984123856818E-3</v>
      </c>
      <c r="AI114" s="47">
        <f>(SUMPRODUCT(--(AI$9=Quarterly_kt!$B$9:FC$9),Quarterly_kt!$B114:FC114)/INDEX(Fuel_Properties!$B$31:$IV$42,MATCH("D_Petrol_Regular",Fuel_Properties!$B$31:$B$42,0),MATCH(YEAR(AI$9),Fuel_Properties!$B$31:$EI$31,0)))/158.987295</f>
        <v>5.7683052910143511E-3</v>
      </c>
      <c r="AJ114" s="47">
        <f>(SUMPRODUCT(--(AJ$9=Quarterly_kt!$B$9:FC$9),Quarterly_kt!$B114:FC114)/INDEX(Fuel_Properties!$B$31:$IV$42,MATCH("D_Petrol_Regular",Fuel_Properties!$B$31:$B$42,0),MATCH(YEAR(AJ$9),Fuel_Properties!$B$31:$EI$31,0)))/158.987295</f>
        <v>4.9562702723926835E-3</v>
      </c>
      <c r="AK114" s="47">
        <f>(SUMPRODUCT(--(AK$9=Quarterly_kt!$B$9:FC$9),Quarterly_kt!$B114:FC114)/INDEX(Fuel_Properties!$B$31:$IV$42,MATCH("D_Petrol_Regular",Fuel_Properties!$B$31:$B$42,0),MATCH(YEAR(AK$9),Fuel_Properties!$B$31:$EI$31,0)))/158.987295</f>
        <v>4.9052834850449225E-3</v>
      </c>
      <c r="AL114" s="47">
        <f>(SUMPRODUCT(--(AL$9=Quarterly_kt!$B$9:FC$9),Quarterly_kt!$B114:FC114)/INDEX(Fuel_Properties!$B$31:$IV$42,MATCH("D_Petrol_Regular",Fuel_Properties!$B$31:$B$42,0),MATCH(YEAR(AL$9),Fuel_Properties!$B$31:$EI$31,0)))/158.987295</f>
        <v>3.5648596160575805E-3</v>
      </c>
      <c r="AM114" s="47">
        <f>(SUMPRODUCT(--(AM$9=Quarterly_kt!$B$9:FC$9),Quarterly_kt!$B114:FC114)/INDEX(Fuel_Properties!$B$31:$IV$42,MATCH("D_Petrol_Regular",Fuel_Properties!$B$31:$B$42,0),MATCH(YEAR(AM$9),Fuel_Properties!$B$31:$EI$31,0)))/158.987295</f>
        <v>3.1635569660764988E-3</v>
      </c>
      <c r="AN114" s="47">
        <f>(SUMPRODUCT(--(AN$9=Quarterly_kt!$B$9:FC$9),Quarterly_kt!$B114:FC114)/INDEX(Fuel_Properties!$B$31:$IV$42,MATCH("D_Petrol_Regular",Fuel_Properties!$B$31:$B$42,0),MATCH(YEAR(AN$9),Fuel_Properties!$B$31:$EI$31,0)))/158.987295</f>
        <v>3.395185708590829E-3</v>
      </c>
      <c r="AO114" s="47">
        <f>(SUMPRODUCT(--(AO$9=Quarterly_kt!$B$9:FC$9),Quarterly_kt!$B114:FC114)/INDEX(Fuel_Properties!$B$31:$IV$42,MATCH("D_Petrol_Regular",Fuel_Properties!$B$31:$B$42,0),MATCH(YEAR(AO$9),Fuel_Properties!$B$31:$EI$31,0)))/158.987295</f>
        <v>9.1278486588560453E-3</v>
      </c>
      <c r="AP114" s="47">
        <f>(SUMPRODUCT(--(AP$9=Quarterly_kt!$B$9:FC$9),Quarterly_kt!$B114:FC114)/INDEX(Fuel_Properties!$B$31:$IV$42,MATCH("D_Petrol_Regular",Fuel_Properties!$B$31:$B$42,0),MATCH(YEAR(AP$9),Fuel_Properties!$B$31:$EI$31,0)))/158.987295</f>
        <v>1.2029610936968447E-2</v>
      </c>
      <c r="AQ114" s="47">
        <f>(SUMPRODUCT(--(AQ$9=Quarterly_kt!$B$9:FC$9),Quarterly_kt!$B114:FC114)/INDEX(Fuel_Properties!$B$31:$IV$42,MATCH("D_Petrol_Regular",Fuel_Properties!$B$31:$B$42,0),MATCH(YEAR(AQ$9),Fuel_Properties!$B$31:$EI$31,0)))/158.987295</f>
        <v>9.3196278919379025E-3</v>
      </c>
      <c r="AR114" s="47">
        <f>(SUMPRODUCT(--(AR$9=Quarterly_kt!$B$9:FC$9),Quarterly_kt!$B114:FC114)/INDEX(Fuel_Properties!$B$31:$IV$42,MATCH("D_Petrol_Regular",Fuel_Properties!$B$31:$B$42,0),MATCH(YEAR(AR$9),Fuel_Properties!$B$31:$EI$31,0)))/158.987295</f>
        <v>9.7741478362700172E-3</v>
      </c>
      <c r="AS114" s="47">
        <f>(SUMPRODUCT(--(AS$9=Quarterly_kt!$B$9:FC$9),Quarterly_kt!$B114:FC114)/INDEX(Fuel_Properties!$B$31:$IV$42,MATCH("D_Petrol_Regular",Fuel_Properties!$B$31:$B$42,0),MATCH(YEAR(AS$9),Fuel_Properties!$B$31:$EI$31,0)))/158.987295</f>
        <v>1.0154460414137631E-2</v>
      </c>
      <c r="AT114" s="47">
        <f>(SUMPRODUCT(--(AT$9=Quarterly_kt!$B$9:FC$9),Quarterly_kt!$B114:FC114)/INDEX(Fuel_Properties!$B$31:$IV$42,MATCH("D_Petrol_Regular",Fuel_Properties!$B$31:$B$42,0),MATCH(YEAR(AT$9),Fuel_Properties!$B$31:$EI$31,0)))/158.987295</f>
        <v>1.0671189038840531E-2</v>
      </c>
      <c r="AU114" s="47">
        <f>(SUMPRODUCT(--(AU$9=Quarterly_kt!$B$9:FC$9),Quarterly_kt!$B114:FC114)/INDEX(Fuel_Properties!$B$31:$IV$42,MATCH("D_Petrol_Regular",Fuel_Properties!$B$31:$B$42,0),MATCH(YEAR(AU$9),Fuel_Properties!$B$31:$EI$31,0)))/158.987295</f>
        <v>8.7452209588774234E-3</v>
      </c>
      <c r="AV114" s="47">
        <f>(SUMPRODUCT(--(AV$9=Quarterly_kt!$B$9:FC$9),Quarterly_kt!$B114:FC114)/INDEX(Fuel_Properties!$B$31:$IV$42,MATCH("D_Petrol_Regular",Fuel_Properties!$B$31:$B$42,0),MATCH(YEAR(AV$9),Fuel_Properties!$B$31:$EI$31,0)))/158.987295</f>
        <v>8.4662050348434468E-3</v>
      </c>
      <c r="AW114" s="47">
        <f>(SUMPRODUCT(--(AW$9=Quarterly_kt!$B$9:FC$9),Quarterly_kt!$B114:FC114)/INDEX(Fuel_Properties!$B$31:$IV$42,MATCH("D_Petrol_Regular",Fuel_Properties!$B$31:$B$42,0),MATCH(YEAR(AW$9),Fuel_Properties!$B$31:$EI$31,0)))/158.987295</f>
        <v>8.4675588765672164E-3</v>
      </c>
      <c r="AX114" s="47">
        <f>(SUMPRODUCT(--(AX$9=Quarterly_kt!$B$9:FC$9),Quarterly_kt!$B114:FC114)/INDEX(Fuel_Properties!$B$31:$IV$42,MATCH("D_Petrol_Regular",Fuel_Properties!$B$31:$B$42,0),MATCH(YEAR(AX$9),Fuel_Properties!$B$31:$EI$31,0)))/158.987295</f>
        <v>8.0493040929405339E-3</v>
      </c>
      <c r="AY114" s="47">
        <f>(SUMPRODUCT(--(AY$9=Quarterly_kt!$B$9:FC$9),Quarterly_kt!$B114:FC114)/INDEX(Fuel_Properties!$B$31:$IV$42,MATCH("D_Petrol_Regular",Fuel_Properties!$B$31:$B$42,0),MATCH(YEAR(AY$9),Fuel_Properties!$B$31:$EI$31,0)))/158.987295</f>
        <v>6.6735763436349977E-3</v>
      </c>
      <c r="AZ114" s="47">
        <f>(SUMPRODUCT(--(AZ$9=Quarterly_kt!$B$9:FC$9),Quarterly_kt!$B114:FC114)/INDEX(Fuel_Properties!$B$31:$IV$42,MATCH("D_Petrol_Regular",Fuel_Properties!$B$31:$B$42,0),MATCH(YEAR(AZ$9),Fuel_Properties!$B$31:$EI$31,0)))/158.987295</f>
        <v>7.8163908667090946E-3</v>
      </c>
      <c r="BA114" s="47">
        <f>(SUMPRODUCT(--(BA$9=Quarterly_kt!$B$9:FC$9),Quarterly_kt!$B114:FC114)/INDEX(Fuel_Properties!$B$31:$IV$42,MATCH("D_Petrol_Regular",Fuel_Properties!$B$31:$B$42,0),MATCH(YEAR(BA$9),Fuel_Properties!$B$31:$EI$31,0)))/158.987295</f>
        <v>6.0590660558188384E-3</v>
      </c>
      <c r="BB114" s="47">
        <f>(SUMPRODUCT(--(BB$9=Quarterly_kt!$B$9:FC$9),Quarterly_kt!$B114:FC114)/INDEX(Fuel_Properties!$B$31:$IV$42,MATCH("D_Petrol_Regular",Fuel_Properties!$B$31:$B$42,0),MATCH(YEAR(BB$9),Fuel_Properties!$B$31:$EI$31,0)))/158.987295</f>
        <v>3.5076196403397543E-3</v>
      </c>
      <c r="BC114" s="47">
        <f>(SUMPRODUCT(--(BC$9=Quarterly_kt!$B$9:FC$9),Quarterly_kt!$B114:FC114)/INDEX(Fuel_Properties!$B$31:$IV$42,MATCH("D_Petrol_Regular",Fuel_Properties!$B$31:$B$42,0),MATCH(YEAR(BC$9),Fuel_Properties!$B$31:$EI$31,0)))/158.987295</f>
        <v>1.6243238825665409E-3</v>
      </c>
      <c r="BD114" s="47">
        <f>(SUMPRODUCT(--(BD$9=Quarterly_kt!$B$9:FC$9),Quarterly_kt!$B114:FC114)/INDEX(Fuel_Properties!$B$31:$IV$42,MATCH("D_Petrol_Regular",Fuel_Properties!$B$31:$B$42,0),MATCH(YEAR(BD$9),Fuel_Properties!$B$31:$EI$31,0)))/158.987295</f>
        <v>1.1200170194960357E-3</v>
      </c>
      <c r="BE114" s="47">
        <f>(SUMPRODUCT(--(BE$9=Quarterly_kt!$B$9:FC$9),Quarterly_kt!$B114:FC114)/INDEX(Fuel_Properties!$B$31:$IV$42,MATCH("D_Petrol_Regular",Fuel_Properties!$B$31:$B$42,0),MATCH(YEAR(BE$9),Fuel_Properties!$B$31:$EI$31,0)))/158.987295</f>
        <v>8.969565874627787E-4</v>
      </c>
      <c r="BF114" s="47">
        <f>(SUMPRODUCT(--(BF$9=Quarterly_kt!$B$9:FC$9),Quarterly_kt!$B114:FC114)/INDEX(Fuel_Properties!$B$31:$IV$42,MATCH("D_Petrol_Regular",Fuel_Properties!$B$31:$B$42,0),MATCH(YEAR(BF$9),Fuel_Properties!$B$31:$EI$31,0)))/158.987295</f>
        <v>1.5673377521719209E-3</v>
      </c>
      <c r="BG114" s="47">
        <f>(SUMPRODUCT(--(BG$9=Quarterly_kt!$B$9:FC$9),Quarterly_kt!$B114:FC114)/INDEX(Fuel_Properties!$B$31:$IV$42,MATCH("D_Petrol_Regular",Fuel_Properties!$B$31:$B$42,0),MATCH(YEAR(BG$9),Fuel_Properties!$B$31:$EI$31,0)))/158.987295</f>
        <v>1.5346874543956781E-3</v>
      </c>
      <c r="BH114" s="47">
        <f>(SUMPRODUCT(--(BH$9=Quarterly_kt!$B$9:FC$9),Quarterly_kt!$B114:FC114)/INDEX(Fuel_Properties!$B$31:$IV$42,MATCH("D_Petrol_Regular",Fuel_Properties!$B$31:$B$42,0),MATCH(YEAR(BH$9),Fuel_Properties!$B$31:$EI$31,0)))/158.987295</f>
        <v>1.7334120538105582E-3</v>
      </c>
      <c r="BI114" s="47">
        <f>(SUMPRODUCT(--(BI$9=Quarterly_kt!$B$9:FC$9),Quarterly_kt!$B114:FC114)/INDEX(Fuel_Properties!$B$31:$IV$42,MATCH("D_Petrol_Regular",Fuel_Properties!$B$31:$B$42,0),MATCH(YEAR(BI$9),Fuel_Properties!$B$31:$EI$31,0)))/158.987295</f>
        <v>1.9502192974737494E-3</v>
      </c>
      <c r="BJ114" s="47">
        <f>(SUMPRODUCT(--(BJ$9=Quarterly_kt!$B$9:FC$9),Quarterly_kt!$B114:FC114)/INDEX(Fuel_Properties!$B$31:$IV$42,MATCH("D_Petrol_Regular",Fuel_Properties!$B$31:$B$42,0),MATCH(YEAR(BJ$9),Fuel_Properties!$B$31:$EI$31,0)))/158.987295</f>
        <v>2.1330353732323926E-3</v>
      </c>
      <c r="BK114" s="47">
        <f>(SUMPRODUCT(--(BK$9=Quarterly_kt!$B$9:FC$9),Quarterly_kt!$B114:FC114)/INDEX(Fuel_Properties!$B$31:$IV$42,MATCH("D_Petrol_Regular",Fuel_Properties!$B$31:$B$42,0),MATCH(YEAR(BK$9),Fuel_Properties!$B$31:$EI$31,0)))/158.987295</f>
        <v>2.2626905410512003E-3</v>
      </c>
      <c r="BL114" s="47">
        <f>(SUMPRODUCT(--(BL$9=Quarterly_kt!$B$9:FC$9),Quarterly_kt!$B114:FC114)/INDEX(Fuel_Properties!$B$31:$IV$42,MATCH("D_Petrol_Regular",Fuel_Properties!$B$31:$B$42,0),MATCH(YEAR(BL$9),Fuel_Properties!$B$31:$EI$31,0)))/158.987295</f>
        <v>3.2554521299471713E-3</v>
      </c>
      <c r="BM114" s="47">
        <f>(SUMPRODUCT(--(BM$9=Quarterly_kt!$B$9:FC$9),Quarterly_kt!$B114:FC114)/INDEX(Fuel_Properties!$B$31:$IV$42,MATCH("D_Petrol_Regular",Fuel_Properties!$B$31:$B$42,0),MATCH(YEAR(BM$9),Fuel_Properties!$B$31:$EI$31,0)))/158.987295</f>
        <v>4.6360639687979292E-3</v>
      </c>
      <c r="BN114" s="47">
        <f>(SUMPRODUCT(--(BN$9=Quarterly_kt!$B$9:FC$9),Quarterly_kt!$B114:FC114)/INDEX(Fuel_Properties!$B$31:$IV$42,MATCH("D_Petrol_Regular",Fuel_Properties!$B$31:$B$42,0),MATCH(YEAR(BN$9),Fuel_Properties!$B$31:$EI$31,0)))/158.987295</f>
        <v>6.2750505168151982E-3</v>
      </c>
      <c r="BO114" s="47">
        <f>(SUMPRODUCT(--(BO$9=Quarterly_kt!$B$9:FC$9),Quarterly_kt!$B114:FC114)/INDEX(Fuel_Properties!$B$31:$IV$42,MATCH("D_Petrol_Regular",Fuel_Properties!$B$31:$B$42,0),MATCH(YEAR(BO$9),Fuel_Properties!$B$31:$EI$31,0)))/158.987295</f>
        <v>7.0394716072155793E-3</v>
      </c>
      <c r="BP114" s="47">
        <f>(SUMPRODUCT(--(BP$9=Quarterly_kt!$B$9:FC$9),Quarterly_kt!$B114:FC114)/INDEX(Fuel_Properties!$B$31:$IV$42,MATCH("D_Petrol_Regular",Fuel_Properties!$B$31:$B$42,0),MATCH(YEAR(BP$9),Fuel_Properties!$B$31:$EI$31,0)))/158.987295</f>
        <v>1.2086158328258675E-2</v>
      </c>
      <c r="BQ114" s="47">
        <f>(SUMPRODUCT(--(BQ$9=Quarterly_kt!$B$9:FC$9),Quarterly_kt!$B114:FC114)/INDEX(Fuel_Properties!$B$31:$IV$42,MATCH("D_Petrol_Regular",Fuel_Properties!$B$31:$B$42,0),MATCH(YEAR(BQ$9),Fuel_Properties!$B$31:$EI$31,0)))/158.987295</f>
        <v>1.2763821601806634E-2</v>
      </c>
      <c r="BR114" s="47">
        <f>(SUMPRODUCT(--(BR$9=Quarterly_kt!$B$9:FC$9),Quarterly_kt!$B114:FC114)/INDEX(Fuel_Properties!$B$31:$IV$42,MATCH("D_Petrol_Regular",Fuel_Properties!$B$31:$B$42,0),MATCH(YEAR(BR$9),Fuel_Properties!$B$31:$EI$31,0)))/158.987295</f>
        <v>1.7693092098999916E-2</v>
      </c>
      <c r="BS114" s="47">
        <f>(SUMPRODUCT(--(BS$9=Quarterly_kt!$B$9:FC$9),Quarterly_kt!$B114:FC114)/INDEX(Fuel_Properties!$B$31:$IV$42,MATCH("D_Petrol_Regular",Fuel_Properties!$B$31:$B$42,0),MATCH(YEAR(BS$9),Fuel_Properties!$B$31:$EI$31,0)))/158.987295</f>
        <v>1.8441927907489945E-2</v>
      </c>
      <c r="BT114" s="47">
        <f>(SUMPRODUCT(--(BT$9=Quarterly_kt!$B$9:FC$9),Quarterly_kt!$B114:FC114)/INDEX(Fuel_Properties!$B$31:$IV$42,MATCH("D_Petrol_Regular",Fuel_Properties!$B$31:$B$42,0),MATCH(YEAR(BT$9),Fuel_Properties!$B$31:$EI$31,0)))/158.987295</f>
        <v>2.243715798214228E-2</v>
      </c>
      <c r="BU114" s="47">
        <f>(SUMPRODUCT(--(BU$9=Quarterly_kt!$B$9:FC$9),Quarterly_kt!$B114:FC114)/INDEX(Fuel_Properties!$B$31:$IV$42,MATCH("D_Petrol_Regular",Fuel_Properties!$B$31:$B$42,0),MATCH(YEAR(BU$9),Fuel_Properties!$B$31:$EI$31,0)))/158.987295</f>
        <v>2.2586203123098177E-2</v>
      </c>
      <c r="BV114" s="47">
        <f>(SUMPRODUCT(--(BV$9=Quarterly_kt!$B$9:FC$9),Quarterly_kt!$B114:FC114)/INDEX(Fuel_Properties!$B$31:$IV$42,MATCH("D_Petrol_Regular",Fuel_Properties!$B$31:$B$42,0),MATCH(YEAR(BV$9),Fuel_Properties!$B$31:$EI$31,0)))/158.987295</f>
        <v>2.3031309037772105E-2</v>
      </c>
      <c r="BW114" s="47">
        <f>(SUMPRODUCT(--(BW$9=Quarterly_kt!$B$9:FC$9),Quarterly_kt!$B114:FC114)/INDEX(Fuel_Properties!$B$31:$IV$42,MATCH("D_Petrol_Regular",Fuel_Properties!$B$31:$B$42,0),MATCH(YEAR(BW$9),Fuel_Properties!$B$31:$EI$31,0)))/158.987295</f>
        <v>2.3861923348246897E-2</v>
      </c>
      <c r="BX114" s="47">
        <f>(SUMPRODUCT(--(BX$9=Quarterly_kt!$B$9:FC$9),Quarterly_kt!$B114:FC114)/INDEX(Fuel_Properties!$B$31:$IV$42,MATCH("D_Petrol_Regular",Fuel_Properties!$B$31:$B$42,0),MATCH(YEAR(BX$9),Fuel_Properties!$B$31:$EI$31,0)))/158.987295</f>
        <v>2.6314364048523095E-2</v>
      </c>
      <c r="BY114" s="47">
        <f>(SUMPRODUCT(--(BY$9=Quarterly_kt!$B$9:FC$9),Quarterly_kt!$B114:FC114)/INDEX(Fuel_Properties!$B$31:$IV$42,MATCH("D_Petrol_Regular",Fuel_Properties!$B$31:$B$42,0),MATCH(YEAR(BY$9),Fuel_Properties!$B$31:$EI$31,0)))/158.987295</f>
        <v>2.8070189551229481E-2</v>
      </c>
      <c r="BZ114" s="47">
        <f>(SUMPRODUCT(--(BZ$9=Quarterly_kt!$B$9:FC$9),Quarterly_kt!$B114:FC114)/INDEX(Fuel_Properties!$B$31:$IV$42,MATCH("D_Petrol_Regular",Fuel_Properties!$B$31:$B$42,0),MATCH(YEAR(BZ$9),Fuel_Properties!$B$31:$EI$31,0)))/158.987295</f>
        <v>2.8417037845496353E-2</v>
      </c>
      <c r="CA114" s="47">
        <f>(SUMPRODUCT(--(CA$9=Quarterly_kt!$B$9:FC$9),Quarterly_kt!$B114:FC114)/INDEX(Fuel_Properties!$B$31:$IV$42,MATCH("D_Petrol_Regular",Fuel_Properties!$B$31:$B$42,0),MATCH(YEAR(CA$9),Fuel_Properties!$B$31:$EI$31,0)))/158.987295</f>
        <v>2.8430567171839758E-2</v>
      </c>
      <c r="CB114" s="47">
        <f>(SUMPRODUCT(--(CB$9=Quarterly_kt!$B$9:FC$9),Quarterly_kt!$B114:FC114)/INDEX(Fuel_Properties!$B$31:$IV$42,MATCH("D_Petrol_Regular",Fuel_Properties!$B$31:$B$42,0),MATCH(YEAR(CB$9),Fuel_Properties!$B$31:$EI$31,0)))/158.987295</f>
        <v>3.0567154414736897E-2</v>
      </c>
      <c r="CC114" s="47">
        <f>(SUMPRODUCT(--(CC$9=Quarterly_kt!$B$9:FC$9),Quarterly_kt!$B114:FC114)/INDEX(Fuel_Properties!$B$31:$IV$42,MATCH("D_Petrol_Regular",Fuel_Properties!$B$31:$B$42,0),MATCH(YEAR(CC$9),Fuel_Properties!$B$31:$EI$31,0)))/158.987295</f>
        <v>3.2029867375537285E-2</v>
      </c>
      <c r="CD114" s="47">
        <f>(SUMPRODUCT(--(CD$9=Quarterly_kt!$B$9:FC$9),Quarterly_kt!$B114:FC114)/INDEX(Fuel_Properties!$B$31:$IV$42,MATCH("D_Petrol_Regular",Fuel_Properties!$B$31:$B$42,0),MATCH(YEAR(CD$9),Fuel_Properties!$B$31:$EI$31,0)))/158.987295</f>
        <v>3.3185744392453378E-2</v>
      </c>
      <c r="CE114" s="47">
        <f>(SUMPRODUCT(--(CE$9=Quarterly_kt!$B$9:FC$9),Quarterly_kt!$B114:FC114)/INDEX(Fuel_Properties!$B$31:$IV$42,MATCH("D_Petrol_Regular",Fuel_Properties!$B$31:$B$42,0),MATCH(YEAR(CE$9),Fuel_Properties!$B$31:$EI$31,0)))/158.987295</f>
        <v>3.2337090732668758E-2</v>
      </c>
      <c r="CF114" s="47">
        <f>(SUMPRODUCT(--(CF$9=Quarterly_kt!$B$9:FC$9),Quarterly_kt!$B114:FC114)/INDEX(Fuel_Properties!$B$31:$IV$42,MATCH("D_Petrol_Regular",Fuel_Properties!$B$31:$B$42,0),MATCH(YEAR(CF$9),Fuel_Properties!$B$31:$EI$31,0)))/158.987295</f>
        <v>3.3821823828760943E-2</v>
      </c>
      <c r="CG114" s="47">
        <f>(SUMPRODUCT(--(CG$9=Quarterly_kt!$B$9:FC$9),Quarterly_kt!$B114:FC114)/INDEX(Fuel_Properties!$B$31:$IV$42,MATCH("D_Petrol_Regular",Fuel_Properties!$B$31:$B$42,0),MATCH(YEAR(CG$9),Fuel_Properties!$B$31:$EI$31,0)))/158.987295</f>
        <v>3.5106627679186229E-2</v>
      </c>
      <c r="CH114" s="47">
        <f>(SUMPRODUCT(--(CH$9=Quarterly_kt!$B$9:FC$9),Quarterly_kt!$B114:FC114)/INDEX(Fuel_Properties!$B$31:$IV$42,MATCH("D_Petrol_Regular",Fuel_Properties!$B$31:$B$42,0),MATCH(YEAR(CH$9),Fuel_Properties!$B$31:$EI$31,0)))/158.987295</f>
        <v>3.6177538223407295E-2</v>
      </c>
      <c r="CI114" s="47">
        <f>(SUMPRODUCT(--(CI$9=Quarterly_kt!$B$9:FC$9),Quarterly_kt!$B114:FC114)/INDEX(Fuel_Properties!$B$31:$IV$42,MATCH("D_Petrol_Regular",Fuel_Properties!$B$31:$B$42,0),MATCH(YEAR(CI$9),Fuel_Properties!$B$31:$EI$31,0)))/158.987295</f>
        <v>3.5896954285923245E-2</v>
      </c>
      <c r="CJ114" s="47">
        <f>(SUMPRODUCT(--(CJ$9=Quarterly_kt!$B$9:FC$9),Quarterly_kt!$B114:FC114)/INDEX(Fuel_Properties!$B$31:$IV$42,MATCH("D_Petrol_Regular",Fuel_Properties!$B$31:$B$42,0),MATCH(YEAR(CJ$9),Fuel_Properties!$B$31:$EI$31,0)))/158.987295</f>
        <v>3.7467110826614837E-2</v>
      </c>
      <c r="CK114" s="47">
        <f>(SUMPRODUCT(--(CK$9=Quarterly_kt!$B$9:FC$9),Quarterly_kt!$B114:FC114)/INDEX(Fuel_Properties!$B$31:$IV$42,MATCH("D_Petrol_Regular",Fuel_Properties!$B$31:$B$42,0),MATCH(YEAR(CK$9),Fuel_Properties!$B$31:$EI$31,0)))/158.987295</f>
        <v>3.6668657400796376E-2</v>
      </c>
      <c r="CL114" s="47">
        <f>(SUMPRODUCT(--(CL$9=Quarterly_kt!$B$9:FC$9),Quarterly_kt!$B114:FC114)/INDEX(Fuel_Properties!$B$31:$IV$42,MATCH("D_Petrol_Regular",Fuel_Properties!$B$31:$B$42,0),MATCH(YEAR(CL$9),Fuel_Properties!$B$31:$EI$31,0)))/158.987295</f>
        <v>3.855999680615483E-2</v>
      </c>
      <c r="CM114" s="47">
        <f>(SUMPRODUCT(--(CM$9=Quarterly_kt!$B$9:FC$9),Quarterly_kt!$B114:FC114)/INDEX(Fuel_Properties!$B$31:$IV$42,MATCH("D_Petrol_Regular",Fuel_Properties!$B$31:$B$42,0),MATCH(YEAR(CM$9),Fuel_Properties!$B$31:$EI$31,0)))/158.987295</f>
        <v>4.5358793773708807E-2</v>
      </c>
      <c r="CN114" s="47">
        <f>(SUMPRODUCT(--(CN$9=Quarterly_kt!$B$9:FC$9),Quarterly_kt!$B114:FC114)/INDEX(Fuel_Properties!$B$31:$IV$42,MATCH("D_Petrol_Regular",Fuel_Properties!$B$31:$B$42,0),MATCH(YEAR(CN$9),Fuel_Properties!$B$31:$EI$31,0)))/158.987295</f>
        <v>4.8519967730143436E-2</v>
      </c>
      <c r="CO114" s="47">
        <f>(SUMPRODUCT(--(CO$9=Quarterly_kt!$B$9:FC$9),Quarterly_kt!$B114:FC114)/INDEX(Fuel_Properties!$B$31:$IV$42,MATCH("D_Petrol_Regular",Fuel_Properties!$B$31:$B$42,0),MATCH(YEAR(CO$9),Fuel_Properties!$B$31:$EI$31,0)))/158.987295</f>
        <v>5.1781274954695609E-2</v>
      </c>
      <c r="CP114" s="47">
        <f>(SUMPRODUCT(--(CP$9=Quarterly_kt!$B$9:FC$9),Quarterly_kt!$B114:FC114)/INDEX(Fuel_Properties!$B$31:$IV$42,MATCH("D_Petrol_Regular",Fuel_Properties!$B$31:$B$42,0),MATCH(YEAR(CP$9),Fuel_Properties!$B$31:$EI$31,0)))/158.987295</f>
        <v>5.0658838102790531E-2</v>
      </c>
      <c r="CQ114" s="47">
        <f>(SUMPRODUCT(--(CQ$9=Quarterly_kt!$B$9:FC$9),Quarterly_kt!$B114:FC114)/INDEX(Fuel_Properties!$B$31:$IV$42,MATCH("D_Petrol_Regular",Fuel_Properties!$B$31:$B$42,0),MATCH(YEAR(CQ$9),Fuel_Properties!$B$31:$EI$31,0)))/158.987295</f>
        <v>5.3906001594173518E-2</v>
      </c>
      <c r="CR114" s="47">
        <f>(SUMPRODUCT(--(CR$9=Quarterly_kt!$B$9:FC$9),Quarterly_kt!$B114:FC114)/INDEX(Fuel_Properties!$B$31:$IV$42,MATCH("D_Petrol_Regular",Fuel_Properties!$B$31:$B$42,0),MATCH(YEAR(CR$9),Fuel_Properties!$B$31:$EI$31,0)))/158.987295</f>
        <v>5.5339440634424898E-2</v>
      </c>
      <c r="CS114" s="47">
        <f>(SUMPRODUCT(--(CS$9=Quarterly_kt!$B$9:FC$9),Quarterly_kt!$B114:FC114)/INDEX(Fuel_Properties!$B$31:$IV$42,MATCH("D_Petrol_Regular",Fuel_Properties!$B$31:$B$42,0),MATCH(YEAR(CS$9),Fuel_Properties!$B$31:$EI$31,0)))/158.987295</f>
        <v>5.8423137874406957E-2</v>
      </c>
      <c r="CT114" s="47">
        <f>(SUMPRODUCT(--(CT$9=Quarterly_kt!$B$9:FC$9),Quarterly_kt!$B114:FC114)/INDEX(Fuel_Properties!$B$31:$IV$42,MATCH("D_Petrol_Regular",Fuel_Properties!$B$31:$B$42,0),MATCH(YEAR(CT$9),Fuel_Properties!$B$31:$EI$31,0)))/158.987295</f>
        <v>6.0180306030201546E-2</v>
      </c>
      <c r="CU114" s="47">
        <f>(SUMPRODUCT(--(CU$9=Quarterly_kt!$B$9:FC$9),Quarterly_kt!$B114:FC114)/INDEX(Fuel_Properties!$B$31:$IV$42,MATCH("D_Petrol_Regular",Fuel_Properties!$B$31:$B$42,0),MATCH(YEAR(CU$9),Fuel_Properties!$B$31:$EI$31,0)))/158.987295</f>
        <v>5.6294878921831389E-2</v>
      </c>
      <c r="CV114" s="47">
        <f>(SUMPRODUCT(--(CV$9=Quarterly_kt!$B$9:FC$9),Quarterly_kt!$B114:FC114)/INDEX(Fuel_Properties!$B$31:$IV$42,MATCH("D_Petrol_Regular",Fuel_Properties!$B$31:$B$42,0),MATCH(YEAR(CV$9),Fuel_Properties!$B$31:$EI$31,0)))/158.987295</f>
        <v>5.8953857202052241E-2</v>
      </c>
      <c r="CW114" s="47">
        <f>(SUMPRODUCT(--(CW$9=Quarterly_kt!$B$9:FC$9),Quarterly_kt!$B114:FC114)/INDEX(Fuel_Properties!$B$31:$IV$42,MATCH("D_Petrol_Regular",Fuel_Properties!$B$31:$B$42,0),MATCH(YEAR(CW$9),Fuel_Properties!$B$31:$EI$31,0)))/158.987295</f>
        <v>6.207511982319272E-2</v>
      </c>
      <c r="CX114" s="47">
        <f>(SUMPRODUCT(--(CX$9=Quarterly_kt!$B$9:FC$9),Quarterly_kt!$B114:FC114)/INDEX(Fuel_Properties!$B$31:$IV$42,MATCH("D_Petrol_Regular",Fuel_Properties!$B$31:$B$42,0),MATCH(YEAR(CX$9),Fuel_Properties!$B$31:$EI$31,0)))/158.987295</f>
        <v>6.540755551939155E-2</v>
      </c>
      <c r="CY114" s="47">
        <f>(SUMPRODUCT(--(CY$9=Quarterly_kt!$B$9:FC$9),Quarterly_kt!$B114:FC114)/INDEX(Fuel_Properties!$B$31:$IV$42,MATCH("D_Petrol_Regular",Fuel_Properties!$B$31:$B$42,0),MATCH(YEAR(CY$9),Fuel_Properties!$B$31:$EI$31,0)))/158.987295</f>
        <v>6.0767373267418157E-2</v>
      </c>
      <c r="CZ114" s="47">
        <f>(SUMPRODUCT(--(CZ$9=Quarterly_kt!$B$9:FC$9),Quarterly_kt!$B114:FC114)/INDEX(Fuel_Properties!$B$31:$IV$42,MATCH("D_Petrol_Regular",Fuel_Properties!$B$31:$B$42,0),MATCH(YEAR(CZ$9),Fuel_Properties!$B$31:$EI$31,0)))/158.987295</f>
        <v>6.4705949035325727E-2</v>
      </c>
      <c r="DA114" s="47">
        <f>(SUMPRODUCT(--(DA$9=Quarterly_kt!$B$9:FC$9),Quarterly_kt!$B114:FC114)/INDEX(Fuel_Properties!$B$31:$IV$42,MATCH("D_Petrol_Regular",Fuel_Properties!$B$31:$B$42,0),MATCH(YEAR(DA$9),Fuel_Properties!$B$31:$EI$31,0)))/158.987295</f>
        <v>6.3443564319241488E-2</v>
      </c>
      <c r="DB114" s="47">
        <f>(SUMPRODUCT(--(DB$9=Quarterly_kt!$B$9:FC$9),Quarterly_kt!$B114:FC114)/INDEX(Fuel_Properties!$B$31:$IV$42,MATCH("D_Petrol_Regular",Fuel_Properties!$B$31:$B$42,0),MATCH(YEAR(DB$9),Fuel_Properties!$B$31:$EI$31,0)))/158.987295</f>
        <v>6.8360831494161584E-2</v>
      </c>
      <c r="DC114" s="47">
        <f>(SUMPRODUCT(--(DC$9=Quarterly_kt!$B$9:FC$9),Quarterly_kt!$B114:FC114)/INDEX(Fuel_Properties!$B$31:$IV$42,MATCH("D_Petrol_Regular",Fuel_Properties!$B$31:$B$42,0),MATCH(YEAR(DC$9),Fuel_Properties!$B$31:$EI$31,0)))/158.987295</f>
        <v>6.2502843780605818E-2</v>
      </c>
      <c r="DD114" s="47">
        <f>(SUMPRODUCT(--(DD$9=Quarterly_kt!$B$9:FC$9),Quarterly_kt!$B114:FC114)/INDEX(Fuel_Properties!$B$31:$IV$42,MATCH("D_Petrol_Regular",Fuel_Properties!$B$31:$B$42,0),MATCH(YEAR(DD$9),Fuel_Properties!$B$31:$EI$31,0)))/158.987295</f>
        <v>6.7000613665745543E-2</v>
      </c>
      <c r="DE114" s="47">
        <f>(SUMPRODUCT(--(DE$9=Quarterly_kt!$B$9:FC$9),Quarterly_kt!$B114:FC114)/INDEX(Fuel_Properties!$B$31:$IV$42,MATCH("D_Petrol_Regular",Fuel_Properties!$B$31:$B$42,0),MATCH(YEAR(DE$9),Fuel_Properties!$B$31:$EI$31,0)))/158.987295</f>
        <v>6.7149071150359133E-2</v>
      </c>
      <c r="DF114" s="47">
        <f>(SUMPRODUCT(--(DF$9=Quarterly_kt!$B$9:FC$9),Quarterly_kt!$B114:FC114)/INDEX(Fuel_Properties!$B$31:$IV$42,MATCH("D_Petrol_Regular",Fuel_Properties!$B$31:$B$42,0),MATCH(YEAR(DF$9),Fuel_Properties!$B$31:$EI$31,0)))/158.987295</f>
        <v>7.3786506100558827E-2</v>
      </c>
      <c r="DG114" s="47">
        <f>(SUMPRODUCT(--(DG$9=Quarterly_kt!$B$9:FC$9),Quarterly_kt!$B114:FC114)/INDEX(Fuel_Properties!$B$31:$IV$42,MATCH("D_Petrol_Regular",Fuel_Properties!$B$31:$B$42,0),MATCH(YEAR(DG$9),Fuel_Properties!$B$31:$EI$31,0)))/158.987295</f>
        <v>6.7640326540137297E-2</v>
      </c>
      <c r="DH114" s="47">
        <f>(SUMPRODUCT(--(DH$9=Quarterly_kt!$B$9:FC$9),Quarterly_kt!$B114:FC114)/INDEX(Fuel_Properties!$B$31:$IV$42,MATCH("D_Petrol_Regular",Fuel_Properties!$B$31:$B$42,0),MATCH(YEAR(DH$9),Fuel_Properties!$B$31:$EI$31,0)))/158.987295</f>
        <v>7.2410549414429162E-2</v>
      </c>
      <c r="DI114" s="47">
        <f>(SUMPRODUCT(--(DI$9=Quarterly_kt!$B$9:FC$9),Quarterly_kt!$B114:FC114)/INDEX(Fuel_Properties!$B$31:$IV$42,MATCH("D_Petrol_Regular",Fuel_Properties!$B$31:$B$42,0),MATCH(YEAR(DI$9),Fuel_Properties!$B$31:$EI$31,0)))/158.987295</f>
        <v>7.2278302318728463E-2</v>
      </c>
      <c r="DJ114" s="47">
        <f>(SUMPRODUCT(--(DJ$9=Quarterly_kt!$B$9:FC$9),Quarterly_kt!$B114:FC114)/INDEX(Fuel_Properties!$B$31:$IV$42,MATCH("D_Petrol_Regular",Fuel_Properties!$B$31:$B$42,0),MATCH(YEAR(DJ$9),Fuel_Properties!$B$31:$EI$31,0)))/158.987295</f>
        <v>7.6659433510454414E-2</v>
      </c>
      <c r="DK114" s="47">
        <f>(SUMPRODUCT(--(DK$9=Quarterly_kt!$B$9:FC$9),Quarterly_kt!$B114:FC114)/INDEX(Fuel_Properties!$B$31:$IV$42,MATCH("D_Petrol_Regular",Fuel_Properties!$B$31:$B$42,0),MATCH(YEAR(DK$9),Fuel_Properties!$B$31:$EI$31,0)))/158.987295</f>
        <v>7.5956448770921364E-2</v>
      </c>
      <c r="DL114" s="47">
        <f>(SUMPRODUCT(--(DL$9=Quarterly_kt!$B$9:FC$9),Quarterly_kt!$B114:FC114)/INDEX(Fuel_Properties!$B$31:$IV$42,MATCH("D_Petrol_Regular",Fuel_Properties!$B$31:$B$42,0),MATCH(YEAR(DL$9),Fuel_Properties!$B$31:$EI$31,0)))/158.987295</f>
        <v>7.8571169689013939E-2</v>
      </c>
      <c r="DM114" s="47">
        <f>(SUMPRODUCT(--(DM$9=Quarterly_kt!$B$9:FC$9),Quarterly_kt!$B114:FC114)/INDEX(Fuel_Properties!$B$31:$IV$42,MATCH("D_Petrol_Regular",Fuel_Properties!$B$31:$B$42,0),MATCH(YEAR(DM$9),Fuel_Properties!$B$31:$EI$31,0)))/158.987295</f>
        <v>8.2054475097503243E-2</v>
      </c>
      <c r="DN114" s="47">
        <f>(SUMPRODUCT(--(DN$9=Quarterly_kt!$B$9:FC$9),Quarterly_kt!$B114:FC114)/INDEX(Fuel_Properties!$B$31:$IV$42,MATCH("D_Petrol_Regular",Fuel_Properties!$B$31:$B$42,0),MATCH(YEAR(DN$9),Fuel_Properties!$B$31:$EI$31,0)))/158.987295</f>
        <v>8.2143520255578958E-2</v>
      </c>
      <c r="DO114" s="47">
        <f>(SUMPRODUCT(--(DO$9=Quarterly_kt!$B$9:FC$9),Quarterly_kt!$B114:FC114)/INDEX(Fuel_Properties!$B$31:$IV$42,MATCH("D_Petrol_Regular",Fuel_Properties!$B$31:$B$42,0),MATCH(YEAR(DO$9),Fuel_Properties!$B$31:$EI$31,0)))/158.987295</f>
        <v>7.5461646259686294E-2</v>
      </c>
      <c r="DP114" s="47">
        <f>(SUMPRODUCT(--(DP$9=Quarterly_kt!$B$9:FC$9),Quarterly_kt!$B114:FC114)/INDEX(Fuel_Properties!$B$31:$IV$42,MATCH("D_Petrol_Regular",Fuel_Properties!$B$31:$B$42,0),MATCH(YEAR(DP$9),Fuel_Properties!$B$31:$EI$31,0)))/158.987295</f>
        <v>7.7569386941770957E-2</v>
      </c>
      <c r="DQ114" s="47">
        <f>(SUMPRODUCT(--(DQ$9=Quarterly_kt!$B$9:FC$9),Quarterly_kt!$B114:FC114)/INDEX(Fuel_Properties!$B$31:$IV$42,MATCH("D_Petrol_Regular",Fuel_Properties!$B$31:$B$42,0),MATCH(YEAR(DQ$9),Fuel_Properties!$B$31:$EI$31,0)))/158.987295</f>
        <v>8.2013313840847035E-2</v>
      </c>
      <c r="DR114" s="47">
        <f>(SUMPRODUCT(--(DR$9=Quarterly_kt!$B$9:FC$9),Quarterly_kt!$B114:FC114)/INDEX(Fuel_Properties!$B$31:$IV$42,MATCH("D_Petrol_Regular",Fuel_Properties!$B$31:$B$42,0),MATCH(YEAR(DR$9),Fuel_Properties!$B$31:$EI$31,0)))/158.987295</f>
        <v>8.5902380475091925E-2</v>
      </c>
      <c r="DS114" s="47">
        <f>(SUMPRODUCT(--(DS$9=Quarterly_kt!$B$9:FC$9),Quarterly_kt!$B114:FC114)/INDEX(Fuel_Properties!$B$31:$IV$42,MATCH("D_Petrol_Regular",Fuel_Properties!$B$31:$B$42,0),MATCH(YEAR(DS$9),Fuel_Properties!$B$31:$EI$31,0)))/158.987295</f>
        <v>8.0674525612453141E-2</v>
      </c>
      <c r="DT114" s="47">
        <f>(SUMPRODUCT(--(DT$9=Quarterly_kt!$B$9:FC$9),Quarterly_kt!$B114:FC114)/INDEX(Fuel_Properties!$B$31:$IV$42,MATCH("D_Petrol_Regular",Fuel_Properties!$B$31:$B$42,0),MATCH(YEAR(DT$9),Fuel_Properties!$B$31:$EI$31,0)))/158.987295</f>
        <v>8.379879411120468E-2</v>
      </c>
      <c r="DU114" s="47">
        <f>(SUMPRODUCT(--(DU$9=Quarterly_kt!$B$9:FC$9),Quarterly_kt!$B114:FC114)/INDEX(Fuel_Properties!$B$31:$IV$42,MATCH("D_Petrol_Regular",Fuel_Properties!$B$31:$B$42,0),MATCH(YEAR(DU$9),Fuel_Properties!$B$31:$EI$31,0)))/158.987295</f>
        <v>8.8074282491496375E-2</v>
      </c>
      <c r="DV114" s="47">
        <f>(SUMPRODUCT(--(DV$9=Quarterly_kt!$B$9:FC$9),Quarterly_kt!$B114:FC114)/INDEX(Fuel_Properties!$B$31:$IV$42,MATCH("D_Petrol_Regular",Fuel_Properties!$B$31:$B$42,0),MATCH(YEAR(DV$9),Fuel_Properties!$B$31:$EI$31,0)))/158.987295</f>
        <v>9.2262958135131246E-2</v>
      </c>
      <c r="DW114" s="47">
        <f>(SUMPRODUCT(--(DW$9=Quarterly_kt!$B$9:FC$9),Quarterly_kt!$B114:FC114)/INDEX(Fuel_Properties!$B$31:$IV$42,MATCH("D_Petrol_Regular",Fuel_Properties!$B$31:$B$42,0),MATCH(YEAR(DW$9),Fuel_Properties!$B$31:$EI$31,0)))/158.987295</f>
        <v>8.5706470531284801E-2</v>
      </c>
      <c r="DX114" s="47">
        <f>(SUMPRODUCT(--(DX$9=Quarterly_kt!$B$9:FC$9),Quarterly_kt!$B114:FC114)/INDEX(Fuel_Properties!$B$31:$IV$42,MATCH("D_Petrol_Regular",Fuel_Properties!$B$31:$B$42,0),MATCH(YEAR(DX$9),Fuel_Properties!$B$31:$EI$31,0)))/158.987295</f>
        <v>9.0699283554097801E-2</v>
      </c>
      <c r="DY114" s="47">
        <f>(SUMPRODUCT(--(DY$9=Quarterly_kt!$B$9:FC$9),Quarterly_kt!$B114:FC114)/INDEX(Fuel_Properties!$B$31:$IV$42,MATCH("D_Petrol_Regular",Fuel_Properties!$B$31:$B$42,0),MATCH(YEAR(DY$9),Fuel_Properties!$B$31:$EI$31,0)))/158.987295</f>
        <v>9.1016341873062581E-2</v>
      </c>
      <c r="DZ114" s="47">
        <f>(SUMPRODUCT(--(DZ$9=Quarterly_kt!$B$9:FC$9),Quarterly_kt!$B114:FC114)/INDEX(Fuel_Properties!$B$31:$IV$42,MATCH("D_Petrol_Regular",Fuel_Properties!$B$31:$B$42,0),MATCH(YEAR(DZ$9),Fuel_Properties!$B$31:$EI$31,0)))/158.987295</f>
        <v>9.8623863139372339E-2</v>
      </c>
      <c r="EA114" s="47">
        <f>(SUMPRODUCT(--(EA$9=Quarterly_kt!$B$9:FC$9),Quarterly_kt!$B114:FC114)/INDEX(Fuel_Properties!$B$31:$IV$42,MATCH("D_Petrol_Regular",Fuel_Properties!$B$31:$B$42,0),MATCH(YEAR(EA$9),Fuel_Properties!$B$31:$EI$31,0)))/158.987295</f>
        <v>9.0877157993564481E-2</v>
      </c>
      <c r="EB114" s="47">
        <f>(SUMPRODUCT(--(EB$9=Quarterly_kt!$B$9:FC$9),Quarterly_kt!$B114:FC114)/INDEX(Fuel_Properties!$B$31:$IV$42,MATCH("D_Petrol_Regular",Fuel_Properties!$B$31:$B$42,0),MATCH(YEAR(EB$9),Fuel_Properties!$B$31:$EI$31,0)))/158.987295</f>
        <v>9.4265536306622405E-2</v>
      </c>
      <c r="EC114" s="47">
        <f>(SUMPRODUCT(--(EC$9=Quarterly_kt!$B$9:FC$9),Quarterly_kt!$B114:FC114)/INDEX(Fuel_Properties!$B$31:$IV$42,MATCH("D_Petrol_Regular",Fuel_Properties!$B$31:$B$42,0),MATCH(YEAR(EC$9),Fuel_Properties!$B$31:$EI$31,0)))/158.987295</f>
        <v>9.394176349559584E-2</v>
      </c>
      <c r="ED114" s="47">
        <f>(SUMPRODUCT(--(ED$9=Quarterly_kt!$B$9:FC$9),Quarterly_kt!$B114:FC114)/INDEX(Fuel_Properties!$B$31:$IV$42,MATCH("D_Petrol_Regular",Fuel_Properties!$B$31:$B$42,0),MATCH(YEAR(ED$9),Fuel_Properties!$B$31:$EI$31,0)))/158.987295</f>
        <v>9.428191847202004E-2</v>
      </c>
      <c r="EE114" s="47">
        <f>(SUMPRODUCT(--(EE$9=Quarterly_kt!$B$9:FC$9),Quarterly_kt!$B114:FC114)/INDEX(Fuel_Properties!$B$31:$IV$42,MATCH("D_Petrol_Regular",Fuel_Properties!$B$31:$B$42,0),MATCH(YEAR(EE$9),Fuel_Properties!$B$31:$EI$31,0)))/158.987295</f>
        <v>9.0081745945452554E-2</v>
      </c>
      <c r="EF114" s="47">
        <f>(SUMPRODUCT(--(EF$9=Quarterly_kt!$B$9:FC$9),Quarterly_kt!$B114:FC114)/INDEX(Fuel_Properties!$B$31:$IV$42,MATCH("D_Petrol_Regular",Fuel_Properties!$B$31:$B$42,0),MATCH(YEAR(EF$9),Fuel_Properties!$B$31:$EI$31,0)))/158.987295</f>
        <v>9.2014973360784069E-2</v>
      </c>
      <c r="EG114" s="47">
        <f>(SUMPRODUCT(--(EG$9=Quarterly_kt!$B$9:FC$9),Quarterly_kt!$B114:FC114)/INDEX(Fuel_Properties!$B$31:$IV$42,MATCH("D_Petrol_Regular",Fuel_Properties!$B$31:$B$42,0),MATCH(YEAR(EG$9),Fuel_Properties!$B$31:$EI$31,0)))/158.987295</f>
        <v>9.473722684283864E-2</v>
      </c>
      <c r="EH114" s="47">
        <f>(SUMPRODUCT(--(EH$9=Quarterly_kt!$B$9:FC$9),Quarterly_kt!$B114:FC114)/INDEX(Fuel_Properties!$B$31:$IV$42,MATCH("D_Petrol_Regular",Fuel_Properties!$B$31:$B$42,0),MATCH(YEAR(EH$9),Fuel_Properties!$B$31:$EI$31,0)))/158.987295</f>
        <v>9.4653756885000037E-2</v>
      </c>
      <c r="EI114" s="47">
        <f>(SUMPRODUCT(--(EI$9=Quarterly_kt!$B$9:FC$9),Quarterly_kt!$B114:FC114)/INDEX(Fuel_Properties!$B$31:$IV$42,MATCH("D_Petrol_Regular",Fuel_Properties!$B$31:$B$42,0),MATCH(YEAR(EI$9),Fuel_Properties!$B$31:$EI$31,0)))/158.987295</f>
        <v>7.1459739454336799E-2</v>
      </c>
      <c r="EJ114" s="47">
        <f>(SUMPRODUCT(--(EJ$9=Quarterly_kt!$B$9:FC$9),Quarterly_kt!$B114:FC114)/INDEX(Fuel_Properties!$B$31:$IV$42,MATCH("D_Petrol_Regular",Fuel_Properties!$B$31:$B$42,0),MATCH(YEAR(EJ$9),Fuel_Properties!$B$31:$EI$31,0)))/158.987295</f>
        <v>8.9488315573110488E-2</v>
      </c>
      <c r="EK114" s="47">
        <f>(SUMPRODUCT(--(EK$9=Quarterly_kt!$B$9:FC$9),Quarterly_kt!$B114:FC114)/INDEX(Fuel_Properties!$B$31:$IV$42,MATCH("D_Petrol_Regular",Fuel_Properties!$B$31:$B$42,0),MATCH(YEAR(EK$9),Fuel_Properties!$B$31:$EI$31,0)))/158.987295</f>
        <v>7.9666428877657916E-2</v>
      </c>
      <c r="EL114" s="47">
        <f>(SUMPRODUCT(--(EL$9=Quarterly_kt!$B$9:FC$9),Quarterly_kt!$B114:FC114)/INDEX(Fuel_Properties!$B$31:$IV$42,MATCH("D_Petrol_Regular",Fuel_Properties!$B$31:$B$42,0),MATCH(YEAR(EL$9),Fuel_Properties!$B$31:$EI$31,0)))/158.987295</f>
        <v>9.0242360202244451E-2</v>
      </c>
      <c r="EM114" s="47">
        <f>(SUMPRODUCT(--(EM$9=Quarterly_kt!$B$9:FC$9),Quarterly_kt!$B114:FC114)/INDEX(Fuel_Properties!$B$31:$IV$42,MATCH("D_Petrol_Regular",Fuel_Properties!$B$31:$B$42,0),MATCH(YEAR(EM$9),Fuel_Properties!$B$31:$EI$31,0)))/158.987295</f>
        <v>8.7039195616515116E-2</v>
      </c>
      <c r="EN114" s="47">
        <f>(SUMPRODUCT(--(EN$9=Quarterly_kt!$B$9:FC$9),Quarterly_kt!$B114:FC114)/INDEX(Fuel_Properties!$B$31:$IV$42,MATCH("D_Petrol_Regular",Fuel_Properties!$B$31:$B$42,0),MATCH(YEAR(EN$9),Fuel_Properties!$B$31:$EI$31,0)))/158.987295</f>
        <v>6.6018792071579346E-2</v>
      </c>
      <c r="EO114" s="47">
        <f>(SUMPRODUCT(--(EO$9=Quarterly_kt!$B$9:FC$9),Quarterly_kt!$B114:FC114)/INDEX(Fuel_Properties!$B$31:$IV$42,MATCH("D_Petrol_Regular",Fuel_Properties!$B$31:$B$42,0),MATCH(YEAR(EO$9),Fuel_Properties!$B$31:$EI$31,0)))/158.987295</f>
        <v>6.5931095025387396E-2</v>
      </c>
      <c r="EP114" s="47">
        <f>(SUMPRODUCT(--(EP$9=Quarterly_kt!$B$9:FC$9),Quarterly_kt!$B114:FC114)/INDEX(Fuel_Properties!$B$31:$IV$42,MATCH("D_Petrol_Regular",Fuel_Properties!$B$31:$B$42,0),MATCH(YEAR(EP$9),Fuel_Properties!$B$31:$EI$31,0)))/158.987295</f>
        <v>5.6147954795486253E-2</v>
      </c>
      <c r="EQ114" s="47">
        <f>(SUMPRODUCT(--(EQ$9=Quarterly_kt!$B$9:FC$9),Quarterly_kt!$B114:FC114)/INDEX(Fuel_Properties!$B$31:$IV$42,MATCH("D_Petrol_Regular",Fuel_Properties!$B$31:$B$42,0),MATCH(YEAR(EQ$9),Fuel_Properties!$B$31:$EI$31,0)))/158.987295</f>
        <v>5.6049393460758226E-2</v>
      </c>
      <c r="ER114" s="47">
        <f>(SUMPRODUCT(--(ER$9=Quarterly_kt!$B$9:FC$9),Quarterly_kt!$B114:FC114)/INDEX(Fuel_Properties!$B$31:$IV$42,MATCH("D_Petrol_Regular",Fuel_Properties!$B$31:$B$42,0),MATCH(YEAR(ER$9),Fuel_Properties!$B$31:$EI$31,0)))/158.987295</f>
        <v>5.6063608433092965E-2</v>
      </c>
      <c r="ES114" s="47">
        <f>(SUMPRODUCT(--(ES$9=Quarterly_kt!$B$9:FC$9),Quarterly_kt!$B114:FC114)/INDEX(Fuel_Properties!$B$31:$IV$42,MATCH("D_Petrol_Regular",Fuel_Properties!$B$31:$B$42,0),MATCH(YEAR(ES$9),Fuel_Properties!$B$31:$EI$31,0)))/158.987295</f>
        <v>5.6064878974868011E-2</v>
      </c>
      <c r="ET114" s="47">
        <f>(SUMPRODUCT(--(ET$9=Quarterly_kt!$B$9:FC$9),Quarterly_kt!$B114:FC114)/INDEX(Fuel_Properties!$B$31:$IV$42,MATCH("D_Petrol_Regular",Fuel_Properties!$B$31:$B$42,0),MATCH(YEAR(ET$9),Fuel_Properties!$B$31:$EI$31,0)))/158.987295</f>
        <v>5.8047690850545682E-2</v>
      </c>
      <c r="EU114" s="47">
        <f>(SUMPRODUCT(--(EU$9=Quarterly_kt!$B$9:FC$9),Quarterly_kt!$B114:FC114)/INDEX(Fuel_Properties!$B$31:$IV$42,MATCH("D_Petrol_Regular",Fuel_Properties!$B$31:$B$42,0),MATCH(YEAR(EU$9),Fuel_Properties!$B$31:$EI$31,0)))/158.987295</f>
        <v>5.8056465136566454E-2</v>
      </c>
      <c r="EV114" s="47">
        <f>(SUMPRODUCT(--(EV$9=Quarterly_kt!$B$9:FC$9),Quarterly_kt!$B114:FC114)/INDEX(Fuel_Properties!$B$31:$IV$42,MATCH("D_Petrol_Regular",Fuel_Properties!$B$31:$B$42,0),MATCH(YEAR(EV$9),Fuel_Properties!$B$31:$EI$31,0)))/158.987295</f>
        <v>5.8151089049753989E-2</v>
      </c>
      <c r="EW114" s="47">
        <f>(SUMPRODUCT(--(EW$9=Quarterly_kt!$B$9:FC$9),Quarterly_kt!$B114:FC114)/INDEX(Fuel_Properties!$B$31:$IV$42,MATCH("D_Petrol_Regular",Fuel_Properties!$B$31:$B$42,0),MATCH(YEAR(EW$9),Fuel_Properties!$B$31:$EI$31,0)))/158.987295</f>
        <v>5.8085423425340413E-2</v>
      </c>
      <c r="EX114" s="47">
        <f>(SUMPRODUCT(--(EX$9=Quarterly_kt!$B$9:FC$9),Quarterly_kt!$B114:FC114)/INDEX(Fuel_Properties!$B$31:$IV$42,MATCH("D_Petrol_Regular",Fuel_Properties!$B$31:$B$42,0),MATCH(YEAR(EX$9),Fuel_Properties!$B$31:$EI$31,0)))/158.987295</f>
        <v>6.1895939676015387E-2</v>
      </c>
      <c r="EY114" s="47">
        <f>(SUMPRODUCT(--(EY$9=Quarterly_kt!$B$9:FC$9),Quarterly_kt!$B114:FC114)/INDEX(Fuel_Properties!$B$31:$IV$42,MATCH("D_Petrol_Regular",Fuel_Properties!$B$31:$B$42,0),MATCH(YEAR(EY$9),Fuel_Properties!$B$31:$EI$31,0)))/158.987295</f>
        <v>6.1882032904408253E-2</v>
      </c>
      <c r="EZ114" s="47">
        <f>(SUMPRODUCT(--(EZ$9=Quarterly_kt!$B$9:FC$9),Quarterly_kt!$B114:FC114)/INDEX(Fuel_Properties!$B$31:$IV$42,MATCH("D_Petrol_Regular",Fuel_Properties!$B$31:$B$42,0),MATCH(YEAR(EZ$9),Fuel_Properties!$B$31:$EI$31,0)))/158.987295</f>
        <v>6.2640804226355706E-2</v>
      </c>
      <c r="FA114" s="47">
        <f>(SUMPRODUCT(--(FA$9=Quarterly_kt!$B$9:FC$9),Quarterly_kt!$B114:FC114)/INDEX(Fuel_Properties!$B$31:$IV$42,MATCH("D_Petrol_Regular",Fuel_Properties!$B$31:$B$42,0),MATCH(YEAR(FA$9),Fuel_Properties!$B$31:$EI$31,0)))/158.987295</f>
        <v>6.2693041104780495E-2</v>
      </c>
      <c r="FB114" s="47">
        <f>(SUMPRODUCT(--(FB$9=Quarterly_kt!$B$9:FC$9),Quarterly_kt!$B114:FC114)/INDEX(Fuel_Properties!$B$31:$IV$42,MATCH("D_Petrol_Regular",Fuel_Properties!$B$31:$B$42,0),MATCH(YEAR(FB$9),Fuel_Properties!$B$31:$EI$31,0)))/158.987295</f>
        <v>6.4828988446273536E-2</v>
      </c>
      <c r="FC114" s="47">
        <f>(SUMPRODUCT(--(FC$9=Quarterly_kt!$B$9:FC$9),Quarterly_kt!$B114:FC114)/INDEX(Fuel_Properties!$B$31:$IV$42,MATCH("D_Petrol_Regular",Fuel_Properties!$B$31:$B$42,0),MATCH(YEAR(FC$9),Fuel_Properties!$B$31:$EI$31,0)))/158.987295</f>
        <v>6.4768115657664854E-2</v>
      </c>
      <c r="FD114" s="47">
        <f>(SUMPRODUCT(--(FD$9=Quarterly_kt!$B$9:FD$9),Quarterly_kt!$B114:FD114)/INDEX(Fuel_Properties!$B$31:$IV$42,MATCH("D_Petrol_Regular",Fuel_Properties!$B$31:$B$42,0),MATCH(YEAR(FD$9),Fuel_Properties!$B$31:$EI$31,0)))/158.987295</f>
        <v>6.4903365458600218E-2</v>
      </c>
      <c r="FE114" s="47">
        <f>(SUMPRODUCT(--(FE$9=Quarterly_kt!$B$9:FF$9),Quarterly_kt!$B114:FF114)/INDEX(Fuel_Properties!$B$31:$IV$42,MATCH("D_Petrol_Regular",Fuel_Properties!$B$31:$B$42,0),MATCH(YEAR(FE$9),Fuel_Properties!$B$31:$EI$31,0)))/158.987295</f>
        <v>6.4920825973291033E-2</v>
      </c>
      <c r="FF114" s="47">
        <f>(SUMPRODUCT(--(FF$9=Quarterly_kt!$B$9:FF$9),Quarterly_kt!$B114:FF114)/INDEX(Fuel_Properties!$B$31:$IV$42,MATCH("D_Petrol_Regular",Fuel_Properties!$B$31:$B$42,0),MATCH(YEAR(FF$9),Fuel_Properties!$B$31:$EI$31,0)))/158.987295</f>
        <v>6.8955928932270066E-2</v>
      </c>
      <c r="FG114" s="47">
        <f>(SUMPRODUCT(--(FG$9=Quarterly_kt!$B$9:FG$9),Quarterly_kt!$B114:FG114)/INDEX(Fuel_Properties!$B$31:$IV$42,MATCH("D_Petrol_Regular",Fuel_Properties!$B$31:$B$42,0),MATCH(YEAR(FG$9),Fuel_Properties!$B$31:$EI$31,0)))/158.987295</f>
        <v>6.8923140148738654E-2</v>
      </c>
      <c r="FH114" s="47">
        <f>(SUMPRODUCT(--(FH$9=Quarterly_kt!$B$9:FI$9),Quarterly_kt!$B114:FI114)/INDEX(Fuel_Properties!$B$31:$IV$42,MATCH("D_Petrol_Regular",Fuel_Properties!$B$31:$B$42,0),MATCH(YEAR(FH$9),Fuel_Properties!$B$31:$EI$31,0)))/158.987295</f>
        <v>6.8971615720324411E-2</v>
      </c>
      <c r="FI114" s="47">
        <f>(SUMPRODUCT(--(FI$9=Quarterly_kt!$B$9:FI$9),Quarterly_kt!$B114:FI114)/INDEX(Fuel_Properties!$B$31:$IV$42,MATCH("D_Petrol_Regular",Fuel_Properties!$B$31:$B$42,0),MATCH(YEAR(FI$9),Fuel_Properties!$B$31:$EI$31,0)))/158.987295</f>
        <v>6.909041137629178E-2</v>
      </c>
      <c r="FJ114" s="47">
        <f>(SUMPRODUCT(--(FJ$9=Quarterly_kt!$B$9:FJ$9),Quarterly_kt!$B114:FJ114)/INDEX(Fuel_Properties!$B$31:$IV$42,MATCH("D_Petrol_Regular",Fuel_Properties!$B$31:$B$42,0),MATCH(YEAR(FJ$9),Fuel_Properties!$B$31:$EI$31,0)))/158.987295</f>
        <v>6.0309542237680452E-2</v>
      </c>
      <c r="FK114" s="47">
        <f>(SUMPRODUCT(--(FK$9=Quarterly_kt!$B$9:FL$9),Quarterly_kt!$B114:FL114)/INDEX(Fuel_Properties!$B$31:$IV$42,MATCH("D_Petrol_Regular",Fuel_Properties!$B$31:$B$42,0),MATCH(YEAR(FK$9),Fuel_Properties!$B$31:$EI$31,0)))/158.987295</f>
        <v>6.0304309115121829E-2</v>
      </c>
      <c r="FL114" s="47">
        <f>(SUMPRODUCT(--(FL$9=Quarterly_kt!$B$9:FL$9),Quarterly_kt!$B114:FL114)/INDEX(Fuel_Properties!$B$31:$IV$42,MATCH("D_Petrol_Regular",Fuel_Properties!$B$31:$B$42,0),MATCH(YEAR(FL$9),Fuel_Properties!$B$31:$EI$31,0)))/158.987295</f>
        <v>6.0412864959159561E-2</v>
      </c>
      <c r="FM114" s="47">
        <f>(SUMPRODUCT(--(FM$9=Quarterly_kt!$B$9:FM$9),Quarterly_kt!$B114:FM114)/INDEX(Fuel_Properties!$B$31:$IV$42,MATCH("D_Petrol_Regular",Fuel_Properties!$B$31:$B$42,0),MATCH(YEAR(FM$9),Fuel_Properties!$B$31:$EI$31,0)))/158.987295</f>
        <v>6.0449176036720807E-2</v>
      </c>
      <c r="FN114" s="47">
        <f>(SUMPRODUCT(--(FN$9=Quarterly_kt!$B$9:FN$9),Quarterly_kt!$B114:FN114)/INDEX(Fuel_Properties!$B$31:$IV$42,MATCH("D_Petrol_Regular",Fuel_Properties!$B$31:$B$42,0),MATCH(YEAR(FN$9),Fuel_Properties!$B$31:$EI$31,0)))/158.987295</f>
        <v>6.3858498377690545E-2</v>
      </c>
      <c r="FO114" s="47">
        <f>(SUMPRODUCT(--(FO$9=Quarterly_kt!$B$9:FO$9),Quarterly_kt!$B114:FO114)/INDEX(Fuel_Properties!$B$31:$IV$42,MATCH("D_Petrol_Regular",Fuel_Properties!$B$31:$B$42,0),MATCH(YEAR(FO$9),Fuel_Properties!$B$31:$EI$31,0)))/158.987295</f>
        <v>6.3920610259020419E-2</v>
      </c>
      <c r="FP114" s="47">
        <f>(SUMPRODUCT(--(FP$9=Quarterly_kt!$B$9:FP$9),Quarterly_kt!$B114:FP114)/INDEX(Fuel_Properties!$B$31:$IV$42,MATCH("D_Petrol_Regular",Fuel_Properties!$B$31:$B$42,0),MATCH(YEAR(FP$9),Fuel_Properties!$B$31:$EI$31,0)))/158.987295</f>
        <v>6.4008761956928104E-2</v>
      </c>
      <c r="FQ114" s="47">
        <f>(SUMPRODUCT(--(FQ$9=Quarterly_kt!$B$9:FQ$9),Quarterly_kt!$B114:FQ114)/INDEX(Fuel_Properties!$B$31:$IV$42,MATCH("D_Petrol_Regular",Fuel_Properties!$B$31:$B$42,0),MATCH(YEAR(FQ$9),Fuel_Properties!$B$31:$EI$31,0)))/158.987295</f>
        <v>6.3996968561738893E-2</v>
      </c>
      <c r="FR114" s="47">
        <f>(SUMPRODUCT(--(FR$9=Quarterly_kt!$B$9:FR$9),Quarterly_kt!$B114:FR114)/INDEX(Fuel_Properties!$B$31:$IV$42,MATCH("D_Petrol_Regular",Fuel_Properties!$B$31:$B$42,0),MATCH(YEAR(FR$9),Fuel_Properties!$B$31:$EI$31,0)))/158.987295</f>
        <v>5.120446593243437E-2</v>
      </c>
      <c r="FS114" s="47">
        <f>(SUMPRODUCT(--(FS$9=Quarterly_kt!$B$9:FS$9),Quarterly_kt!$B114:FS114)/INDEX(Fuel_Properties!$B$31:$IV$42,MATCH("D_Petrol_Regular",Fuel_Properties!$B$31:$B$42,0),MATCH(YEAR(FS$9),Fuel_Properties!$B$31:$EI$31,0)))/158.987295</f>
        <v>5.1172253292174251E-2</v>
      </c>
      <c r="FT114" s="47">
        <f>(SUMPRODUCT(--(FT$9=Quarterly_kt!$B$9:FT$9),Quarterly_kt!$B114:FT114)/INDEX(Fuel_Properties!$B$31:$IV$42,MATCH("D_Petrol_Regular",Fuel_Properties!$B$31:$B$42,0),MATCH(YEAR(FT$9),Fuel_Properties!$B$31:$EI$31,0)))/158.987295</f>
        <v>5.1221818062885068E-2</v>
      </c>
      <c r="FU114" s="47">
        <f>(SUMPRODUCT(--(FU$9=Quarterly_kt!$B$9:FU$9),Quarterly_kt!$B114:FU114)/INDEX(Fuel_Properties!$B$31:$IV$42,MATCH("D_Petrol_Regular",Fuel_Properties!$B$31:$B$42,0),MATCH(YEAR(FU$9),Fuel_Properties!$B$31:$EI$31,0)))/158.987295</f>
        <v>5.3696379705561938E-2</v>
      </c>
      <c r="FV114" s="47">
        <f>(SUMPRODUCT(--(FV$9=Quarterly_kt!$B$9:FV$9),Quarterly_kt!$B114:FV114)/INDEX(Fuel_Properties!$B$31:$IV$42,MATCH("D_Petrol_Regular",Fuel_Properties!$B$31:$B$42,0),MATCH(YEAR(FV$9),Fuel_Properties!$B$31:$EI$31,0)))/158.987295</f>
        <v>5.426671462455418E-2</v>
      </c>
    </row>
    <row r="115" spans="1:178" ht="17.25" x14ac:dyDescent="0.25">
      <c r="A115" s="50" t="s">
        <v>118</v>
      </c>
      <c r="B115" s="47">
        <f>(SUMPRODUCT(--(B$9=Quarterly_kt!$B$9:FC$9),Quarterly_kt!$B115:FC115)/INDEX(Fuel_Properties!$B$31:$IV$42,MATCH("D_Petrol_Premium",Fuel_Properties!$B$31:$B$42,0),MATCH(YEAR(B$9),Fuel_Properties!$B$31:$EI$31,0)))/158.987295</f>
        <v>0.18993587731632583</v>
      </c>
      <c r="C115" s="47">
        <f>(SUMPRODUCT(--(C$9=Quarterly_kt!$B$9:FC$9),Quarterly_kt!$B115:FC115)/INDEX(Fuel_Properties!$B$31:$IV$42,MATCH("D_Petrol_Premium",Fuel_Properties!$B$31:$B$42,0),MATCH(YEAR(C$9),Fuel_Properties!$B$31:$EI$31,0)))/158.987295</f>
        <v>0.18198321178132079</v>
      </c>
      <c r="D115" s="47">
        <f>(SUMPRODUCT(--(D$9=Quarterly_kt!$B$9:FC$9),Quarterly_kt!$B115:FC115)/INDEX(Fuel_Properties!$B$31:$IV$42,MATCH("D_Petrol_Premium",Fuel_Properties!$B$31:$B$42,0),MATCH(YEAR(D$9),Fuel_Properties!$B$31:$EI$31,0)))/158.987295</f>
        <v>0.19663103525659836</v>
      </c>
      <c r="E115" s="47">
        <f>(SUMPRODUCT(--(E$9=Quarterly_kt!$B$9:FC$9),Quarterly_kt!$B115:FC115)/INDEX(Fuel_Properties!$B$31:$IV$42,MATCH("D_Petrol_Premium",Fuel_Properties!$B$31:$B$42,0),MATCH(YEAR(E$9),Fuel_Properties!$B$31:$EI$31,0)))/158.987295</f>
        <v>0.22197451137338073</v>
      </c>
      <c r="F115" s="47">
        <f>(SUMPRODUCT(--(F$9=Quarterly_kt!$B$9:FC$9),Quarterly_kt!$B115:FC115)/INDEX(Fuel_Properties!$B$31:$IV$42,MATCH("D_Petrol_Premium",Fuel_Properties!$B$31:$B$42,0),MATCH(YEAR(F$9),Fuel_Properties!$B$31:$EI$31,0)))/158.987295</f>
        <v>0.20703811520118512</v>
      </c>
      <c r="G115" s="47">
        <f>(SUMPRODUCT(--(G$9=Quarterly_kt!$B$9:FC$9),Quarterly_kt!$B115:FC115)/INDEX(Fuel_Properties!$B$31:$IV$42,MATCH("D_Petrol_Premium",Fuel_Properties!$B$31:$B$42,0),MATCH(YEAR(G$9),Fuel_Properties!$B$31:$EI$31,0)))/158.987295</f>
        <v>0.20417783317013441</v>
      </c>
      <c r="H115" s="47">
        <f>(SUMPRODUCT(--(H$9=Quarterly_kt!$B$9:FC$9),Quarterly_kt!$B115:FC115)/INDEX(Fuel_Properties!$B$31:$IV$42,MATCH("D_Petrol_Premium",Fuel_Properties!$B$31:$B$42,0),MATCH(YEAR(H$9),Fuel_Properties!$B$31:$EI$31,0)))/158.987295</f>
        <v>0.20503564963790727</v>
      </c>
      <c r="I115" s="47">
        <f>(SUMPRODUCT(--(I$9=Quarterly_kt!$B$9:FC$9),Quarterly_kt!$B115:FC115)/INDEX(Fuel_Properties!$B$31:$IV$42,MATCH("D_Petrol_Premium",Fuel_Properties!$B$31:$B$42,0),MATCH(YEAR(I$9),Fuel_Properties!$B$31:$EI$31,0)))/158.987295</f>
        <v>0.24109245617776381</v>
      </c>
      <c r="J115" s="47">
        <f>(SUMPRODUCT(--(J$9=Quarterly_kt!$B$9:FC$9),Quarterly_kt!$B115:FC115)/INDEX(Fuel_Properties!$B$31:$IV$42,MATCH("D_Petrol_Premium",Fuel_Properties!$B$31:$B$42,0),MATCH(YEAR(J$9),Fuel_Properties!$B$31:$EI$31,0)))/158.987295</f>
        <v>0.19672666831474112</v>
      </c>
      <c r="K115" s="47">
        <f>(SUMPRODUCT(--(K$9=Quarterly_kt!$B$9:FC$9),Quarterly_kt!$B115:FC115)/INDEX(Fuel_Properties!$B$31:$IV$42,MATCH("D_Petrol_Premium",Fuel_Properties!$B$31:$B$42,0),MATCH(YEAR(K$9),Fuel_Properties!$B$31:$EI$31,0)))/158.987295</f>
        <v>0.20064580367762308</v>
      </c>
      <c r="L115" s="47">
        <f>(SUMPRODUCT(--(L$9=Quarterly_kt!$B$9:FC$9),Quarterly_kt!$B115:FC115)/INDEX(Fuel_Properties!$B$31:$IV$42,MATCH("D_Petrol_Premium",Fuel_Properties!$B$31:$B$42,0),MATCH(YEAR(L$9),Fuel_Properties!$B$31:$EI$31,0)))/158.987295</f>
        <v>0.21766233544308858</v>
      </c>
      <c r="M115" s="47">
        <f>(SUMPRODUCT(--(M$9=Quarterly_kt!$B$9:FC$9),Quarterly_kt!$B115:FC115)/INDEX(Fuel_Properties!$B$31:$IV$42,MATCH("D_Petrol_Premium",Fuel_Properties!$B$31:$B$42,0),MATCH(YEAR(M$9),Fuel_Properties!$B$31:$EI$31,0)))/158.987295</f>
        <v>0.2317848107465188</v>
      </c>
      <c r="N115" s="47">
        <f>(SUMPRODUCT(--(N$9=Quarterly_kt!$B$9:FC$9),Quarterly_kt!$B115:FC115)/INDEX(Fuel_Properties!$B$31:$IV$42,MATCH("D_Petrol_Premium",Fuel_Properties!$B$31:$B$42,0),MATCH(YEAR(N$9),Fuel_Properties!$B$31:$EI$31,0)))/158.987295</f>
        <v>0.26044472868225083</v>
      </c>
      <c r="O115" s="47">
        <f>(SUMPRODUCT(--(O$9=Quarterly_kt!$B$9:FC$9),Quarterly_kt!$B115:FC115)/INDEX(Fuel_Properties!$B$31:$IV$42,MATCH("D_Petrol_Premium",Fuel_Properties!$B$31:$B$42,0),MATCH(YEAR(O$9),Fuel_Properties!$B$31:$EI$31,0)))/158.987295</f>
        <v>0.18940781106378499</v>
      </c>
      <c r="P115" s="47">
        <f>(SUMPRODUCT(--(P$9=Quarterly_kt!$B$9:FC$9),Quarterly_kt!$B115:FC115)/INDEX(Fuel_Properties!$B$31:$IV$42,MATCH("D_Petrol_Premium",Fuel_Properties!$B$31:$B$42,0),MATCH(YEAR(P$9),Fuel_Properties!$B$31:$EI$31,0)))/158.987295</f>
        <v>0.22406125270406024</v>
      </c>
      <c r="Q115" s="47">
        <f>(SUMPRODUCT(--(Q$9=Quarterly_kt!$B$9:FC$9),Quarterly_kt!$B115:FC115)/INDEX(Fuel_Properties!$B$31:$IV$42,MATCH("D_Petrol_Premium",Fuel_Properties!$B$31:$B$42,0),MATCH(YEAR(Q$9),Fuel_Properties!$B$31:$EI$31,0)))/158.987295</f>
        <v>0.23258765141425397</v>
      </c>
      <c r="R115" s="47">
        <f>(SUMPRODUCT(--(R$9=Quarterly_kt!$B$9:FC$9),Quarterly_kt!$B115:FC115)/INDEX(Fuel_Properties!$B$31:$IV$42,MATCH("D_Petrol_Premium",Fuel_Properties!$B$31:$B$42,0),MATCH(YEAR(R$9),Fuel_Properties!$B$31:$EI$31,0)))/158.987295</f>
        <v>0.2322815136776307</v>
      </c>
      <c r="S115" s="47">
        <f>(SUMPRODUCT(--(S$9=Quarterly_kt!$B$9:FC$9),Quarterly_kt!$B115:FC115)/INDEX(Fuel_Properties!$B$31:$IV$42,MATCH("D_Petrol_Premium",Fuel_Properties!$B$31:$B$42,0),MATCH(YEAR(S$9),Fuel_Properties!$B$31:$EI$31,0)))/158.987295</f>
        <v>0.22655903566859806</v>
      </c>
      <c r="T115" s="47">
        <f>(SUMPRODUCT(--(T$9=Quarterly_kt!$B$9:FC$9),Quarterly_kt!$B115:FC115)/INDEX(Fuel_Properties!$B$31:$IV$42,MATCH("D_Petrol_Premium",Fuel_Properties!$B$31:$B$42,0),MATCH(YEAR(T$9),Fuel_Properties!$B$31:$EI$31,0)))/158.987295</f>
        <v>0.21577507697968454</v>
      </c>
      <c r="U115" s="47">
        <f>(SUMPRODUCT(--(U$9=Quarterly_kt!$B$9:FC$9),Quarterly_kt!$B115:FC115)/INDEX(Fuel_Properties!$B$31:$IV$42,MATCH("D_Petrol_Premium",Fuel_Properties!$B$31:$B$42,0),MATCH(YEAR(U$9),Fuel_Properties!$B$31:$EI$31,0)))/158.987295</f>
        <v>0.23839210682299644</v>
      </c>
      <c r="V115" s="47">
        <f>(SUMPRODUCT(--(V$9=Quarterly_kt!$B$9:FC$9),Quarterly_kt!$B115:FC115)/INDEX(Fuel_Properties!$B$31:$IV$42,MATCH("D_Petrol_Premium",Fuel_Properties!$B$31:$B$42,0),MATCH(YEAR(V$9),Fuel_Properties!$B$31:$EI$31,0)))/158.987295</f>
        <v>0.25808969640202362</v>
      </c>
      <c r="W115" s="47">
        <f>(SUMPRODUCT(--(W$9=Quarterly_kt!$B$9:FC$9),Quarterly_kt!$B115:FC115)/INDEX(Fuel_Properties!$B$31:$IV$42,MATCH("D_Petrol_Premium",Fuel_Properties!$B$31:$B$42,0),MATCH(YEAR(W$9),Fuel_Properties!$B$31:$EI$31,0)))/158.987295</f>
        <v>0.20066127273578052</v>
      </c>
      <c r="X115" s="47">
        <f>(SUMPRODUCT(--(X$9=Quarterly_kt!$B$9:FC$9),Quarterly_kt!$B115:FC115)/INDEX(Fuel_Properties!$B$31:$IV$42,MATCH("D_Petrol_Premium",Fuel_Properties!$B$31:$B$42,0),MATCH(YEAR(X$9),Fuel_Properties!$B$31:$EI$31,0)))/158.987295</f>
        <v>0.20175001962572303</v>
      </c>
      <c r="Y115" s="47">
        <f>(SUMPRODUCT(--(Y$9=Quarterly_kt!$B$9:FC$9),Quarterly_kt!$B115:FC115)/INDEX(Fuel_Properties!$B$31:$IV$42,MATCH("D_Petrol_Premium",Fuel_Properties!$B$31:$B$42,0),MATCH(YEAR(Y$9),Fuel_Properties!$B$31:$EI$31,0)))/158.987295</f>
        <v>0.22180993576654562</v>
      </c>
      <c r="Z115" s="47">
        <f>(SUMPRODUCT(--(Z$9=Quarterly_kt!$B$9:FC$9),Quarterly_kt!$B115:FC115)/INDEX(Fuel_Properties!$B$31:$IV$42,MATCH("D_Petrol_Premium",Fuel_Properties!$B$31:$B$42,0),MATCH(YEAR(Z$9),Fuel_Properties!$B$31:$EI$31,0)))/158.987295</f>
        <v>0.23371807839594935</v>
      </c>
      <c r="AA115" s="47">
        <f>(SUMPRODUCT(--(AA$9=Quarterly_kt!$B$9:FC$9),Quarterly_kt!$B115:FC115)/INDEX(Fuel_Properties!$B$31:$IV$42,MATCH("D_Petrol_Premium",Fuel_Properties!$B$31:$B$42,0),MATCH(YEAR(AA$9),Fuel_Properties!$B$31:$EI$31,0)))/158.987295</f>
        <v>0.21844830246301669</v>
      </c>
      <c r="AB115" s="47">
        <f>(SUMPRODUCT(--(AB$9=Quarterly_kt!$B$9:FC$9),Quarterly_kt!$B115:FC115)/INDEX(Fuel_Properties!$B$31:$IV$42,MATCH("D_Petrol_Premium",Fuel_Properties!$B$31:$B$42,0),MATCH(YEAR(AB$9),Fuel_Properties!$B$31:$EI$31,0)))/158.987295</f>
        <v>0.22172935883740127</v>
      </c>
      <c r="AC115" s="47">
        <f>(SUMPRODUCT(--(AC$9=Quarterly_kt!$B$9:FC$9),Quarterly_kt!$B115:FC115)/INDEX(Fuel_Properties!$B$31:$IV$42,MATCH("D_Petrol_Premium",Fuel_Properties!$B$31:$B$42,0),MATCH(YEAR(AC$9),Fuel_Properties!$B$31:$EI$31,0)))/158.987295</f>
        <v>0.24561604550529181</v>
      </c>
      <c r="AD115" s="47">
        <f>(SUMPRODUCT(--(AD$9=Quarterly_kt!$B$9:FC$9),Quarterly_kt!$B115:FC115)/INDEX(Fuel_Properties!$B$31:$IV$42,MATCH("D_Petrol_Premium",Fuel_Properties!$B$31:$B$42,0),MATCH(YEAR(AD$9),Fuel_Properties!$B$31:$EI$31,0)))/158.987295</f>
        <v>0.2343311661598286</v>
      </c>
      <c r="AE115" s="47">
        <f>(SUMPRODUCT(--(AE$9=Quarterly_kt!$B$9:FC$9),Quarterly_kt!$B115:FC115)/INDEX(Fuel_Properties!$B$31:$IV$42,MATCH("D_Petrol_Premium",Fuel_Properties!$B$31:$B$42,0),MATCH(YEAR(AE$9),Fuel_Properties!$B$31:$EI$31,0)))/158.987295</f>
        <v>0.21262556615205899</v>
      </c>
      <c r="AF115" s="47">
        <f>(SUMPRODUCT(--(AF$9=Quarterly_kt!$B$9:FC$9),Quarterly_kt!$B115:FC115)/INDEX(Fuel_Properties!$B$31:$IV$42,MATCH("D_Petrol_Premium",Fuel_Properties!$B$31:$B$42,0),MATCH(YEAR(AF$9),Fuel_Properties!$B$31:$EI$31,0)))/158.987295</f>
        <v>0.22727863155945</v>
      </c>
      <c r="AG115" s="47">
        <f>(SUMPRODUCT(--(AG$9=Quarterly_kt!$B$9:FC$9),Quarterly_kt!$B115:FC115)/INDEX(Fuel_Properties!$B$31:$IV$42,MATCH("D_Petrol_Premium",Fuel_Properties!$B$31:$B$42,0),MATCH(YEAR(AG$9),Fuel_Properties!$B$31:$EI$31,0)))/158.987295</f>
        <v>0.21734715776191577</v>
      </c>
      <c r="AH115" s="47">
        <f>(SUMPRODUCT(--(AH$9=Quarterly_kt!$B$9:FC$9),Quarterly_kt!$B115:FC115)/INDEX(Fuel_Properties!$B$31:$IV$42,MATCH("D_Petrol_Premium",Fuel_Properties!$B$31:$B$42,0),MATCH(YEAR(AH$9),Fuel_Properties!$B$31:$EI$31,0)))/158.987295</f>
        <v>0.24388393965644098</v>
      </c>
      <c r="AI115" s="47">
        <f>(SUMPRODUCT(--(AI$9=Quarterly_kt!$B$9:FC$9),Quarterly_kt!$B115:FC115)/INDEX(Fuel_Properties!$B$31:$IV$42,MATCH("D_Petrol_Premium",Fuel_Properties!$B$31:$B$42,0),MATCH(YEAR(AI$9),Fuel_Properties!$B$31:$EI$31,0)))/158.987295</f>
        <v>0.23236971917783233</v>
      </c>
      <c r="AJ115" s="47">
        <f>(SUMPRODUCT(--(AJ$9=Quarterly_kt!$B$9:FC$9),Quarterly_kt!$B115:FC115)/INDEX(Fuel_Properties!$B$31:$IV$42,MATCH("D_Petrol_Premium",Fuel_Properties!$B$31:$B$42,0),MATCH(YEAR(AJ$9),Fuel_Properties!$B$31:$EI$31,0)))/158.987295</f>
        <v>0.23830472718111284</v>
      </c>
      <c r="AK115" s="47">
        <f>(SUMPRODUCT(--(AK$9=Quarterly_kt!$B$9:FC$9),Quarterly_kt!$B115:FC115)/INDEX(Fuel_Properties!$B$31:$IV$42,MATCH("D_Petrol_Premium",Fuel_Properties!$B$31:$B$42,0),MATCH(YEAR(AK$9),Fuel_Properties!$B$31:$EI$31,0)))/158.987295</f>
        <v>0.2369269932920651</v>
      </c>
      <c r="AL115" s="47">
        <f>(SUMPRODUCT(--(AL$9=Quarterly_kt!$B$9:FC$9),Quarterly_kt!$B115:FC115)/INDEX(Fuel_Properties!$B$31:$IV$42,MATCH("D_Petrol_Premium",Fuel_Properties!$B$31:$B$42,0),MATCH(YEAR(AL$9),Fuel_Properties!$B$31:$EI$31,0)))/158.987295</f>
        <v>0.22943381553014106</v>
      </c>
      <c r="AM115" s="47">
        <f>(SUMPRODUCT(--(AM$9=Quarterly_kt!$B$9:FC$9),Quarterly_kt!$B115:FC115)/INDEX(Fuel_Properties!$B$31:$IV$42,MATCH("D_Petrol_Premium",Fuel_Properties!$B$31:$B$42,0),MATCH(YEAR(AM$9),Fuel_Properties!$B$31:$EI$31,0)))/158.987295</f>
        <v>0.22295761265993785</v>
      </c>
      <c r="AN115" s="47">
        <f>(SUMPRODUCT(--(AN$9=Quarterly_kt!$B$9:FC$9),Quarterly_kt!$B115:FC115)/INDEX(Fuel_Properties!$B$31:$IV$42,MATCH("D_Petrol_Premium",Fuel_Properties!$B$31:$B$42,0),MATCH(YEAR(AN$9),Fuel_Properties!$B$31:$EI$31,0)))/158.987295</f>
        <v>0.22796726486337496</v>
      </c>
      <c r="AO115" s="47">
        <f>(SUMPRODUCT(--(AO$9=Quarterly_kt!$B$9:FC$9),Quarterly_kt!$B115:FC115)/INDEX(Fuel_Properties!$B$31:$IV$42,MATCH("D_Petrol_Premium",Fuel_Properties!$B$31:$B$42,0),MATCH(YEAR(AO$9),Fuel_Properties!$B$31:$EI$31,0)))/158.987295</f>
        <v>0.2204754427498764</v>
      </c>
      <c r="AP115" s="47">
        <f>(SUMPRODUCT(--(AP$9=Quarterly_kt!$B$9:FC$9),Quarterly_kt!$B115:FC115)/INDEX(Fuel_Properties!$B$31:$IV$42,MATCH("D_Petrol_Premium",Fuel_Properties!$B$31:$B$42,0),MATCH(YEAR(AP$9),Fuel_Properties!$B$31:$EI$31,0)))/158.987295</f>
        <v>0.22677676818363382</v>
      </c>
      <c r="AQ115" s="47">
        <f>(SUMPRODUCT(--(AQ$9=Quarterly_kt!$B$9:FC$9),Quarterly_kt!$B115:FC115)/INDEX(Fuel_Properties!$B$31:$IV$42,MATCH("D_Petrol_Premium",Fuel_Properties!$B$31:$B$42,0),MATCH(YEAR(AQ$9),Fuel_Properties!$B$31:$EI$31,0)))/158.987295</f>
        <v>0.20748621305604209</v>
      </c>
      <c r="AR115" s="47">
        <f>(SUMPRODUCT(--(AR$9=Quarterly_kt!$B$9:FC$9),Quarterly_kt!$B115:FC115)/INDEX(Fuel_Properties!$B$31:$IV$42,MATCH("D_Petrol_Premium",Fuel_Properties!$B$31:$B$42,0),MATCH(YEAR(AR$9),Fuel_Properties!$B$31:$EI$31,0)))/158.987295</f>
        <v>0.21820121562857794</v>
      </c>
      <c r="AS115" s="47">
        <f>(SUMPRODUCT(--(AS$9=Quarterly_kt!$B$9:FC$9),Quarterly_kt!$B115:FC115)/INDEX(Fuel_Properties!$B$31:$IV$42,MATCH("D_Petrol_Premium",Fuel_Properties!$B$31:$B$42,0),MATCH(YEAR(AS$9),Fuel_Properties!$B$31:$EI$31,0)))/158.987295</f>
        <v>0.21191987991176678</v>
      </c>
      <c r="AT115" s="47">
        <f>(SUMPRODUCT(--(AT$9=Quarterly_kt!$B$9:FC$9),Quarterly_kt!$B115:FC115)/INDEX(Fuel_Properties!$B$31:$IV$42,MATCH("D_Petrol_Premium",Fuel_Properties!$B$31:$B$42,0),MATCH(YEAR(AT$9),Fuel_Properties!$B$31:$EI$31,0)))/158.987295</f>
        <v>0.21329377233926652</v>
      </c>
      <c r="AU115" s="47">
        <f>(SUMPRODUCT(--(AU$9=Quarterly_kt!$B$9:FC$9),Quarterly_kt!$B115:FC115)/INDEX(Fuel_Properties!$B$31:$IV$42,MATCH("D_Petrol_Premium",Fuel_Properties!$B$31:$B$42,0),MATCH(YEAR(AU$9),Fuel_Properties!$B$31:$EI$31,0)))/158.987295</f>
        <v>0.19438335602145951</v>
      </c>
      <c r="AV115" s="47">
        <f>(SUMPRODUCT(--(AV$9=Quarterly_kt!$B$9:FC$9),Quarterly_kt!$B115:FC115)/INDEX(Fuel_Properties!$B$31:$IV$42,MATCH("D_Petrol_Premium",Fuel_Properties!$B$31:$B$42,0),MATCH(YEAR(AV$9),Fuel_Properties!$B$31:$EI$31,0)))/158.987295</f>
        <v>0.18740483065111305</v>
      </c>
      <c r="AW115" s="47">
        <f>(SUMPRODUCT(--(AW$9=Quarterly_kt!$B$9:FC$9),Quarterly_kt!$B115:FC115)/INDEX(Fuel_Properties!$B$31:$IV$42,MATCH("D_Petrol_Premium",Fuel_Properties!$B$31:$B$42,0),MATCH(YEAR(AW$9),Fuel_Properties!$B$31:$EI$31,0)))/158.987295</f>
        <v>0.26296944137024841</v>
      </c>
      <c r="AX115" s="47">
        <f>(SUMPRODUCT(--(AX$9=Quarterly_kt!$B$9:FC$9),Quarterly_kt!$B115:FC115)/INDEX(Fuel_Properties!$B$31:$IV$42,MATCH("D_Petrol_Premium",Fuel_Properties!$B$31:$B$42,0),MATCH(YEAR(AX$9),Fuel_Properties!$B$31:$EI$31,0)))/158.987295</f>
        <v>0.20867166752505564</v>
      </c>
      <c r="AY115" s="47">
        <f>(SUMPRODUCT(--(AY$9=Quarterly_kt!$B$9:FC$9),Quarterly_kt!$B115:FC115)/INDEX(Fuel_Properties!$B$31:$IV$42,MATCH("D_Petrol_Premium",Fuel_Properties!$B$31:$B$42,0),MATCH(YEAR(AY$9),Fuel_Properties!$B$31:$EI$31,0)))/158.987295</f>
        <v>0.16141336354779745</v>
      </c>
      <c r="AZ115" s="47">
        <f>(SUMPRODUCT(--(AZ$9=Quarterly_kt!$B$9:FC$9),Quarterly_kt!$B115:FC115)/INDEX(Fuel_Properties!$B$31:$IV$42,MATCH("D_Petrol_Premium",Fuel_Properties!$B$31:$B$42,0),MATCH(YEAR(AZ$9),Fuel_Properties!$B$31:$EI$31,0)))/158.987295</f>
        <v>0.18849458680701797</v>
      </c>
      <c r="BA115" s="47">
        <f>(SUMPRODUCT(--(BA$9=Quarterly_kt!$B$9:FC$9),Quarterly_kt!$B115:FC115)/INDEX(Fuel_Properties!$B$31:$IV$42,MATCH("D_Petrol_Premium",Fuel_Properties!$B$31:$B$42,0),MATCH(YEAR(BA$9),Fuel_Properties!$B$31:$EI$31,0)))/158.987295</f>
        <v>0.1809315306422758</v>
      </c>
      <c r="BB115" s="47">
        <f>(SUMPRODUCT(--(BB$9=Quarterly_kt!$B$9:FC$9),Quarterly_kt!$B115:FC115)/INDEX(Fuel_Properties!$B$31:$IV$42,MATCH("D_Petrol_Premium",Fuel_Properties!$B$31:$B$42,0),MATCH(YEAR(BB$9),Fuel_Properties!$B$31:$EI$31,0)))/158.987295</f>
        <v>0.48773224585609065</v>
      </c>
      <c r="BC115" s="47">
        <f>(SUMPRODUCT(--(BC$9=Quarterly_kt!$B$9:FC$9),Quarterly_kt!$B115:FC115)/INDEX(Fuel_Properties!$B$31:$IV$42,MATCH("D_Petrol_Premium",Fuel_Properties!$B$31:$B$42,0),MATCH(YEAR(BC$9),Fuel_Properties!$B$31:$EI$31,0)))/158.987295</f>
        <v>0.3062817646572264</v>
      </c>
      <c r="BD115" s="47">
        <f>(SUMPRODUCT(--(BD$9=Quarterly_kt!$B$9:FC$9),Quarterly_kt!$B115:FC115)/INDEX(Fuel_Properties!$B$31:$IV$42,MATCH("D_Petrol_Premium",Fuel_Properties!$B$31:$B$42,0),MATCH(YEAR(BD$9),Fuel_Properties!$B$31:$EI$31,0)))/158.987295</f>
        <v>0.16167088126745235</v>
      </c>
      <c r="BE115" s="47">
        <f>(SUMPRODUCT(--(BE$9=Quarterly_kt!$B$9:FC$9),Quarterly_kt!$B115:FC115)/INDEX(Fuel_Properties!$B$31:$IV$42,MATCH("D_Petrol_Premium",Fuel_Properties!$B$31:$B$42,0),MATCH(YEAR(BE$9),Fuel_Properties!$B$31:$EI$31,0)))/158.987295</f>
        <v>0.17033169575828816</v>
      </c>
      <c r="BF115" s="47">
        <f>(SUMPRODUCT(--(BF$9=Quarterly_kt!$B$9:FC$9),Quarterly_kt!$B115:FC115)/INDEX(Fuel_Properties!$B$31:$IV$42,MATCH("D_Petrol_Premium",Fuel_Properties!$B$31:$B$42,0),MATCH(YEAR(BF$9),Fuel_Properties!$B$31:$EI$31,0)))/158.987295</f>
        <v>0.16862138761529344</v>
      </c>
      <c r="BG115" s="47">
        <f>(SUMPRODUCT(--(BG$9=Quarterly_kt!$B$9:FC$9),Quarterly_kt!$B115:FC115)/INDEX(Fuel_Properties!$B$31:$IV$42,MATCH("D_Petrol_Premium",Fuel_Properties!$B$31:$B$42,0),MATCH(YEAR(BG$9),Fuel_Properties!$B$31:$EI$31,0)))/158.987295</f>
        <v>0.14928123445922578</v>
      </c>
      <c r="BH115" s="47">
        <f>(SUMPRODUCT(--(BH$9=Quarterly_kt!$B$9:FC$9),Quarterly_kt!$B115:FC115)/INDEX(Fuel_Properties!$B$31:$IV$42,MATCH("D_Petrol_Premium",Fuel_Properties!$B$31:$B$42,0),MATCH(YEAR(BH$9),Fuel_Properties!$B$31:$EI$31,0)))/158.987295</f>
        <v>0.1531314218626009</v>
      </c>
      <c r="BI115" s="47">
        <f>(SUMPRODUCT(--(BI$9=Quarterly_kt!$B$9:FC$9),Quarterly_kt!$B115:FC115)/INDEX(Fuel_Properties!$B$31:$IV$42,MATCH("D_Petrol_Premium",Fuel_Properties!$B$31:$B$42,0),MATCH(YEAR(BI$9),Fuel_Properties!$B$31:$EI$31,0)))/158.987295</f>
        <v>0.15328475017450277</v>
      </c>
      <c r="BJ115" s="47">
        <f>(SUMPRODUCT(--(BJ$9=Quarterly_kt!$B$9:FC$9),Quarterly_kt!$B115:FC115)/INDEX(Fuel_Properties!$B$31:$IV$42,MATCH("D_Petrol_Premium",Fuel_Properties!$B$31:$B$42,0),MATCH(YEAR(BJ$9),Fuel_Properties!$B$31:$EI$31,0)))/158.987295</f>
        <v>0.16574631939834375</v>
      </c>
      <c r="BK115" s="47">
        <f>(SUMPRODUCT(--(BK$9=Quarterly_kt!$B$9:FC$9),Quarterly_kt!$B115:FC115)/INDEX(Fuel_Properties!$B$31:$IV$42,MATCH("D_Petrol_Premium",Fuel_Properties!$B$31:$B$42,0),MATCH(YEAR(BK$9),Fuel_Properties!$B$31:$EI$31,0)))/158.987295</f>
        <v>0.15487841775680647</v>
      </c>
      <c r="BL115" s="47">
        <f>(SUMPRODUCT(--(BL$9=Quarterly_kt!$B$9:FC$9),Quarterly_kt!$B115:FC115)/INDEX(Fuel_Properties!$B$31:$IV$42,MATCH("D_Petrol_Premium",Fuel_Properties!$B$31:$B$42,0),MATCH(YEAR(BL$9),Fuel_Properties!$B$31:$EI$31,0)))/158.987295</f>
        <v>0.15853171947486477</v>
      </c>
      <c r="BM115" s="47">
        <f>(SUMPRODUCT(--(BM$9=Quarterly_kt!$B$9:FC$9),Quarterly_kt!$B115:FC115)/INDEX(Fuel_Properties!$B$31:$IV$42,MATCH("D_Petrol_Premium",Fuel_Properties!$B$31:$B$42,0),MATCH(YEAR(BM$9),Fuel_Properties!$B$31:$EI$31,0)))/158.987295</f>
        <v>0.16378961040199377</v>
      </c>
      <c r="BN115" s="47">
        <f>(SUMPRODUCT(--(BN$9=Quarterly_kt!$B$9:FC$9),Quarterly_kt!$B115:FC115)/INDEX(Fuel_Properties!$B$31:$IV$42,MATCH("D_Petrol_Premium",Fuel_Properties!$B$31:$B$42,0),MATCH(YEAR(BN$9),Fuel_Properties!$B$31:$EI$31,0)))/158.987295</f>
        <v>0.16785325809139751</v>
      </c>
      <c r="BO115" s="47">
        <f>(SUMPRODUCT(--(BO$9=Quarterly_kt!$B$9:FC$9),Quarterly_kt!$B115:FC115)/INDEX(Fuel_Properties!$B$31:$IV$42,MATCH("D_Petrol_Premium",Fuel_Properties!$B$31:$B$42,0),MATCH(YEAR(BO$9),Fuel_Properties!$B$31:$EI$31,0)))/158.987295</f>
        <v>0.15560367064724512</v>
      </c>
      <c r="BP115" s="47">
        <f>(SUMPRODUCT(--(BP$9=Quarterly_kt!$B$9:FC$9),Quarterly_kt!$B115:FC115)/INDEX(Fuel_Properties!$B$31:$IV$42,MATCH("D_Petrol_Premium",Fuel_Properties!$B$31:$B$42,0),MATCH(YEAR(BP$9),Fuel_Properties!$B$31:$EI$31,0)))/158.987295</f>
        <v>0.1598779101380437</v>
      </c>
      <c r="BQ115" s="47">
        <f>(SUMPRODUCT(--(BQ$9=Quarterly_kt!$B$9:FC$9),Quarterly_kt!$B115:FC115)/INDEX(Fuel_Properties!$B$31:$IV$42,MATCH("D_Petrol_Premium",Fuel_Properties!$B$31:$B$42,0),MATCH(YEAR(BQ$9),Fuel_Properties!$B$31:$EI$31,0)))/158.987295</f>
        <v>0.14367014613753243</v>
      </c>
      <c r="BR115" s="47">
        <f>(SUMPRODUCT(--(BR$9=Quarterly_kt!$B$9:FC$9),Quarterly_kt!$B115:FC115)/INDEX(Fuel_Properties!$B$31:$IV$42,MATCH("D_Petrol_Premium",Fuel_Properties!$B$31:$B$42,0),MATCH(YEAR(BR$9),Fuel_Properties!$B$31:$EI$31,0)))/158.987295</f>
        <v>0.14312445298451218</v>
      </c>
      <c r="BS115" s="47">
        <f>(SUMPRODUCT(--(BS$9=Quarterly_kt!$B$9:FC$9),Quarterly_kt!$B115:FC115)/INDEX(Fuel_Properties!$B$31:$IV$42,MATCH("D_Petrol_Premium",Fuel_Properties!$B$31:$B$42,0),MATCH(YEAR(BS$9),Fuel_Properties!$B$31:$EI$31,0)))/158.987295</f>
        <v>0.12785515795213459</v>
      </c>
      <c r="BT115" s="47">
        <f>(SUMPRODUCT(--(BT$9=Quarterly_kt!$B$9:FC$9),Quarterly_kt!$B115:FC115)/INDEX(Fuel_Properties!$B$31:$IV$42,MATCH("D_Petrol_Premium",Fuel_Properties!$B$31:$B$42,0),MATCH(YEAR(BT$9),Fuel_Properties!$B$31:$EI$31,0)))/158.987295</f>
        <v>0.13354780240698746</v>
      </c>
      <c r="BU115" s="47">
        <f>(SUMPRODUCT(--(BU$9=Quarterly_kt!$B$9:FC$9),Quarterly_kt!$B115:FC115)/INDEX(Fuel_Properties!$B$31:$IV$42,MATCH("D_Petrol_Premium",Fuel_Properties!$B$31:$B$42,0),MATCH(YEAR(BU$9),Fuel_Properties!$B$31:$EI$31,0)))/158.987295</f>
        <v>0.12617695872438905</v>
      </c>
      <c r="BV115" s="47">
        <f>(SUMPRODUCT(--(BV$9=Quarterly_kt!$B$9:FC$9),Quarterly_kt!$B115:FC115)/INDEX(Fuel_Properties!$B$31:$IV$42,MATCH("D_Petrol_Premium",Fuel_Properties!$B$31:$B$42,0),MATCH(YEAR(BV$9),Fuel_Properties!$B$31:$EI$31,0)))/158.987295</f>
        <v>0.12247768204870207</v>
      </c>
      <c r="BW115" s="47">
        <f>(SUMPRODUCT(--(BW$9=Quarterly_kt!$B$9:FC$9),Quarterly_kt!$B115:FC115)/INDEX(Fuel_Properties!$B$31:$IV$42,MATCH("D_Petrol_Premium",Fuel_Properties!$B$31:$B$42,0),MATCH(YEAR(BW$9),Fuel_Properties!$B$31:$EI$31,0)))/158.987295</f>
        <v>0.11198174189097362</v>
      </c>
      <c r="BX115" s="47">
        <f>(SUMPRODUCT(--(BX$9=Quarterly_kt!$B$9:FC$9),Quarterly_kt!$B115:FC115)/INDEX(Fuel_Properties!$B$31:$IV$42,MATCH("D_Petrol_Premium",Fuel_Properties!$B$31:$B$42,0),MATCH(YEAR(BX$9),Fuel_Properties!$B$31:$EI$31,0)))/158.987295</f>
        <v>0.11150936468283963</v>
      </c>
      <c r="BY115" s="47">
        <f>(SUMPRODUCT(--(BY$9=Quarterly_kt!$B$9:FC$9),Quarterly_kt!$B115:FC115)/INDEX(Fuel_Properties!$B$31:$IV$42,MATCH("D_Petrol_Premium",Fuel_Properties!$B$31:$B$42,0),MATCH(YEAR(BY$9),Fuel_Properties!$B$31:$EI$31,0)))/158.987295</f>
        <v>0.11413054931773675</v>
      </c>
      <c r="BZ115" s="47">
        <f>(SUMPRODUCT(--(BZ$9=Quarterly_kt!$B$9:FC$9),Quarterly_kt!$B115:FC115)/INDEX(Fuel_Properties!$B$31:$IV$42,MATCH("D_Petrol_Premium",Fuel_Properties!$B$31:$B$42,0),MATCH(YEAR(BZ$9),Fuel_Properties!$B$31:$EI$31,0)))/158.987295</f>
        <v>0.10973618886878544</v>
      </c>
      <c r="CA115" s="47">
        <f>(SUMPRODUCT(--(CA$9=Quarterly_kt!$B$9:FC$9),Quarterly_kt!$B115:FC115)/INDEX(Fuel_Properties!$B$31:$IV$42,MATCH("D_Petrol_Premium",Fuel_Properties!$B$31:$B$42,0),MATCH(YEAR(CA$9),Fuel_Properties!$B$31:$EI$31,0)))/158.987295</f>
        <v>9.8619859687128067E-2</v>
      </c>
      <c r="CB115" s="47">
        <f>(SUMPRODUCT(--(CB$9=Quarterly_kt!$B$9:FC$9),Quarterly_kt!$B115:FC115)/INDEX(Fuel_Properties!$B$31:$IV$42,MATCH("D_Petrol_Premium",Fuel_Properties!$B$31:$B$42,0),MATCH(YEAR(CB$9),Fuel_Properties!$B$31:$EI$31,0)))/158.987295</f>
        <v>9.8136175764102551E-2</v>
      </c>
      <c r="CC115" s="47">
        <f>(SUMPRODUCT(--(CC$9=Quarterly_kt!$B$9:FC$9),Quarterly_kt!$B115:FC115)/INDEX(Fuel_Properties!$B$31:$IV$42,MATCH("D_Petrol_Premium",Fuel_Properties!$B$31:$B$42,0),MATCH(YEAR(CC$9),Fuel_Properties!$B$31:$EI$31,0)))/158.987295</f>
        <v>9.843060509493623E-2</v>
      </c>
      <c r="CD115" s="47">
        <f>(SUMPRODUCT(--(CD$9=Quarterly_kt!$B$9:FC$9),Quarterly_kt!$B115:FC115)/INDEX(Fuel_Properties!$B$31:$IV$42,MATCH("D_Petrol_Premium",Fuel_Properties!$B$31:$B$42,0),MATCH(YEAR(CD$9),Fuel_Properties!$B$31:$EI$31,0)))/158.987295</f>
        <v>9.5015260025141754E-2</v>
      </c>
      <c r="CE115" s="47">
        <f>(SUMPRODUCT(--(CE$9=Quarterly_kt!$B$9:FC$9),Quarterly_kt!$B115:FC115)/INDEX(Fuel_Properties!$B$31:$IV$42,MATCH("D_Petrol_Premium",Fuel_Properties!$B$31:$B$42,0),MATCH(YEAR(CE$9),Fuel_Properties!$B$31:$EI$31,0)))/158.987295</f>
        <v>8.9166376640117118E-2</v>
      </c>
      <c r="CF115" s="47">
        <f>(SUMPRODUCT(--(CF$9=Quarterly_kt!$B$9:FC$9),Quarterly_kt!$B115:FC115)/INDEX(Fuel_Properties!$B$31:$IV$42,MATCH("D_Petrol_Premium",Fuel_Properties!$B$31:$B$42,0),MATCH(YEAR(CF$9),Fuel_Properties!$B$31:$EI$31,0)))/158.987295</f>
        <v>8.7355459821844283E-2</v>
      </c>
      <c r="CG115" s="47">
        <f>(SUMPRODUCT(--(CG$9=Quarterly_kt!$B$9:FC$9),Quarterly_kt!$B115:FC115)/INDEX(Fuel_Properties!$B$31:$IV$42,MATCH("D_Petrol_Premium",Fuel_Properties!$B$31:$B$42,0),MATCH(YEAR(CG$9),Fuel_Properties!$B$31:$EI$31,0)))/158.987295</f>
        <v>8.9368863002110388E-2</v>
      </c>
      <c r="CH115" s="47">
        <f>(SUMPRODUCT(--(CH$9=Quarterly_kt!$B$9:FC$9),Quarterly_kt!$B115:FC115)/INDEX(Fuel_Properties!$B$31:$IV$42,MATCH("D_Petrol_Premium",Fuel_Properties!$B$31:$B$42,0),MATCH(YEAR(CH$9),Fuel_Properties!$B$31:$EI$31,0)))/158.987295</f>
        <v>8.6791873327087057E-2</v>
      </c>
      <c r="CI115" s="47">
        <f>(SUMPRODUCT(--(CI$9=Quarterly_kt!$B$9:FC$9),Quarterly_kt!$B115:FC115)/INDEX(Fuel_Properties!$B$31:$IV$42,MATCH("D_Petrol_Premium",Fuel_Properties!$B$31:$B$42,0),MATCH(YEAR(CI$9),Fuel_Properties!$B$31:$EI$31,0)))/158.987295</f>
        <v>7.9576408941169394E-2</v>
      </c>
      <c r="CJ115" s="47">
        <f>(SUMPRODUCT(--(CJ$9=Quarterly_kt!$B$9:FC$9),Quarterly_kt!$B115:FC115)/INDEX(Fuel_Properties!$B$31:$IV$42,MATCH("D_Petrol_Premium",Fuel_Properties!$B$31:$B$42,0),MATCH(YEAR(CJ$9),Fuel_Properties!$B$31:$EI$31,0)))/158.987295</f>
        <v>8.1435141480604684E-2</v>
      </c>
      <c r="CK115" s="47">
        <f>(SUMPRODUCT(--(CK$9=Quarterly_kt!$B$9:FC$9),Quarterly_kt!$B115:FC115)/INDEX(Fuel_Properties!$B$31:$IV$42,MATCH("D_Petrol_Premium",Fuel_Properties!$B$31:$B$42,0),MATCH(YEAR(CK$9),Fuel_Properties!$B$31:$EI$31,0)))/158.987295</f>
        <v>7.7797286855096889E-2</v>
      </c>
      <c r="CL115" s="47">
        <f>(SUMPRODUCT(--(CL$9=Quarterly_kt!$B$9:FC$9),Quarterly_kt!$B115:FC115)/INDEX(Fuel_Properties!$B$31:$IV$42,MATCH("D_Petrol_Premium",Fuel_Properties!$B$31:$B$42,0),MATCH(YEAR(CL$9),Fuel_Properties!$B$31:$EI$31,0)))/158.987295</f>
        <v>6.8687050854574702E-2</v>
      </c>
      <c r="CM115" s="47">
        <f>(SUMPRODUCT(--(CM$9=Quarterly_kt!$B$9:FC$9),Quarterly_kt!$B115:FC115)/INDEX(Fuel_Properties!$B$31:$IV$42,MATCH("D_Petrol_Premium",Fuel_Properties!$B$31:$B$42,0),MATCH(YEAR(CM$9),Fuel_Properties!$B$31:$EI$31,0)))/158.987295</f>
        <v>5.0026459309346613E-2</v>
      </c>
      <c r="CN115" s="47">
        <f>(SUMPRODUCT(--(CN$9=Quarterly_kt!$B$9:FC$9),Quarterly_kt!$B115:FC115)/INDEX(Fuel_Properties!$B$31:$IV$42,MATCH("D_Petrol_Premium",Fuel_Properties!$B$31:$B$42,0),MATCH(YEAR(CN$9),Fuel_Properties!$B$31:$EI$31,0)))/158.987295</f>
        <v>4.8804096926904808E-2</v>
      </c>
      <c r="CO115" s="47">
        <f>(SUMPRODUCT(--(CO$9=Quarterly_kt!$B$9:FC$9),Quarterly_kt!$B115:FC115)/INDEX(Fuel_Properties!$B$31:$IV$42,MATCH("D_Petrol_Premium",Fuel_Properties!$B$31:$B$42,0),MATCH(YEAR(CO$9),Fuel_Properties!$B$31:$EI$31,0)))/158.987295</f>
        <v>4.8725420192256709E-2</v>
      </c>
      <c r="CP115" s="47">
        <f>(SUMPRODUCT(--(CP$9=Quarterly_kt!$B$9:FC$9),Quarterly_kt!$B115:FC115)/INDEX(Fuel_Properties!$B$31:$IV$42,MATCH("D_Petrol_Premium",Fuel_Properties!$B$31:$B$42,0),MATCH(YEAR(CP$9),Fuel_Properties!$B$31:$EI$31,0)))/158.987295</f>
        <v>5.1719931670381775E-2</v>
      </c>
      <c r="CQ115" s="47">
        <f>(SUMPRODUCT(--(CQ$9=Quarterly_kt!$B$9:FC$9),Quarterly_kt!$B115:FC115)/INDEX(Fuel_Properties!$B$31:$IV$42,MATCH("D_Petrol_Premium",Fuel_Properties!$B$31:$B$42,0),MATCH(YEAR(CQ$9),Fuel_Properties!$B$31:$EI$31,0)))/158.987295</f>
        <v>3.5405713009570246E-2</v>
      </c>
      <c r="CR115" s="47">
        <f>(SUMPRODUCT(--(CR$9=Quarterly_kt!$B$9:FC$9),Quarterly_kt!$B115:FC115)/INDEX(Fuel_Properties!$B$31:$IV$42,MATCH("D_Petrol_Premium",Fuel_Properties!$B$31:$B$42,0),MATCH(YEAR(CR$9),Fuel_Properties!$B$31:$EI$31,0)))/158.987295</f>
        <v>4.1166639425773324E-2</v>
      </c>
      <c r="CS115" s="47">
        <f>(SUMPRODUCT(--(CS$9=Quarterly_kt!$B$9:FC$9),Quarterly_kt!$B115:FC115)/INDEX(Fuel_Properties!$B$31:$IV$42,MATCH("D_Petrol_Premium",Fuel_Properties!$B$31:$B$42,0),MATCH(YEAR(CS$9),Fuel_Properties!$B$31:$EI$31,0)))/158.987295</f>
        <v>4.209470151416083E-2</v>
      </c>
      <c r="CT115" s="47">
        <f>(SUMPRODUCT(--(CT$9=Quarterly_kt!$B$9:FC$9),Quarterly_kt!$B115:FC115)/INDEX(Fuel_Properties!$B$31:$IV$42,MATCH("D_Petrol_Premium",Fuel_Properties!$B$31:$B$42,0),MATCH(YEAR(CT$9),Fuel_Properties!$B$31:$EI$31,0)))/158.987295</f>
        <v>4.0314860570846489E-2</v>
      </c>
      <c r="CU115" s="47">
        <f>(SUMPRODUCT(--(CU$9=Quarterly_kt!$B$9:FC$9),Quarterly_kt!$B115:FC115)/INDEX(Fuel_Properties!$B$31:$IV$42,MATCH("D_Petrol_Premium",Fuel_Properties!$B$31:$B$42,0),MATCH(YEAR(CU$9),Fuel_Properties!$B$31:$EI$31,0)))/158.987295</f>
        <v>3.7054855373597706E-2</v>
      </c>
      <c r="CV115" s="47">
        <f>(SUMPRODUCT(--(CV$9=Quarterly_kt!$B$9:FC$9),Quarterly_kt!$B115:FC115)/INDEX(Fuel_Properties!$B$31:$IV$42,MATCH("D_Petrol_Premium",Fuel_Properties!$B$31:$B$42,0),MATCH(YEAR(CV$9),Fuel_Properties!$B$31:$EI$31,0)))/158.987295</f>
        <v>3.7166413442294099E-2</v>
      </c>
      <c r="CW115" s="47">
        <f>(SUMPRODUCT(--(CW$9=Quarterly_kt!$B$9:FC$9),Quarterly_kt!$B115:FC115)/INDEX(Fuel_Properties!$B$31:$IV$42,MATCH("D_Petrol_Premium",Fuel_Properties!$B$31:$B$42,0),MATCH(YEAR(CW$9),Fuel_Properties!$B$31:$EI$31,0)))/158.987295</f>
        <v>3.7324258006426823E-2</v>
      </c>
      <c r="CX115" s="47">
        <f>(SUMPRODUCT(--(CX$9=Quarterly_kt!$B$9:FC$9),Quarterly_kt!$B115:FC115)/INDEX(Fuel_Properties!$B$31:$IV$42,MATCH("D_Petrol_Premium",Fuel_Properties!$B$31:$B$42,0),MATCH(YEAR(CX$9),Fuel_Properties!$B$31:$EI$31,0)))/158.987295</f>
        <v>3.7880299138446295E-2</v>
      </c>
      <c r="CY115" s="47">
        <f>(SUMPRODUCT(--(CY$9=Quarterly_kt!$B$9:FC$9),Quarterly_kt!$B115:FC115)/INDEX(Fuel_Properties!$B$31:$IV$42,MATCH("D_Petrol_Premium",Fuel_Properties!$B$31:$B$42,0),MATCH(YEAR(CY$9),Fuel_Properties!$B$31:$EI$31,0)))/158.987295</f>
        <v>3.4776176703385488E-2</v>
      </c>
      <c r="CZ115" s="47">
        <f>(SUMPRODUCT(--(CZ$9=Quarterly_kt!$B$9:FC$9),Quarterly_kt!$B115:FC115)/INDEX(Fuel_Properties!$B$31:$IV$42,MATCH("D_Petrol_Premium",Fuel_Properties!$B$31:$B$42,0),MATCH(YEAR(CZ$9),Fuel_Properties!$B$31:$EI$31,0)))/158.987295</f>
        <v>3.5099099806753083E-2</v>
      </c>
      <c r="DA115" s="47">
        <f>(SUMPRODUCT(--(DA$9=Quarterly_kt!$B$9:FC$9),Quarterly_kt!$B115:FC115)/INDEX(Fuel_Properties!$B$31:$IV$42,MATCH("D_Petrol_Premium",Fuel_Properties!$B$31:$B$42,0),MATCH(YEAR(DA$9),Fuel_Properties!$B$31:$EI$31,0)))/158.987295</f>
        <v>3.434718540091667E-2</v>
      </c>
      <c r="DB115" s="47">
        <f>(SUMPRODUCT(--(DB$9=Quarterly_kt!$B$9:FC$9),Quarterly_kt!$B115:FC115)/INDEX(Fuel_Properties!$B$31:$IV$42,MATCH("D_Petrol_Premium",Fuel_Properties!$B$31:$B$42,0),MATCH(YEAR(DB$9),Fuel_Properties!$B$31:$EI$31,0)))/158.987295</f>
        <v>3.4171611007582169E-2</v>
      </c>
      <c r="DC115" s="47">
        <f>(SUMPRODUCT(--(DC$9=Quarterly_kt!$B$9:FC$9),Quarterly_kt!$B115:FC115)/INDEX(Fuel_Properties!$B$31:$IV$42,MATCH("D_Petrol_Premium",Fuel_Properties!$B$31:$B$42,0),MATCH(YEAR(DC$9),Fuel_Properties!$B$31:$EI$31,0)))/158.987295</f>
        <v>3.0526742919667577E-2</v>
      </c>
      <c r="DD115" s="47">
        <f>(SUMPRODUCT(--(DD$9=Quarterly_kt!$B$9:FC$9),Quarterly_kt!$B115:FC115)/INDEX(Fuel_Properties!$B$31:$IV$42,MATCH("D_Petrol_Premium",Fuel_Properties!$B$31:$B$42,0),MATCH(YEAR(DD$9),Fuel_Properties!$B$31:$EI$31,0)))/158.987295</f>
        <v>3.0394557572421266E-2</v>
      </c>
      <c r="DE115" s="47">
        <f>(SUMPRODUCT(--(DE$9=Quarterly_kt!$B$9:FC$9),Quarterly_kt!$B115:FC115)/INDEX(Fuel_Properties!$B$31:$IV$42,MATCH("D_Petrol_Premium",Fuel_Properties!$B$31:$B$42,0),MATCH(YEAR(DE$9),Fuel_Properties!$B$31:$EI$31,0)))/158.987295</f>
        <v>2.9484751793946148E-2</v>
      </c>
      <c r="DF115" s="47">
        <f>(SUMPRODUCT(--(DF$9=Quarterly_kt!$B$9:FC$9),Quarterly_kt!$B115:FC115)/INDEX(Fuel_Properties!$B$31:$IV$42,MATCH("D_Petrol_Premium",Fuel_Properties!$B$31:$B$42,0),MATCH(YEAR(DF$9),Fuel_Properties!$B$31:$EI$31,0)))/158.987295</f>
        <v>2.8573728439219674E-2</v>
      </c>
      <c r="DG115" s="47">
        <f>(SUMPRODUCT(--(DG$9=Quarterly_kt!$B$9:FC$9),Quarterly_kt!$B115:FC115)/INDEX(Fuel_Properties!$B$31:$IV$42,MATCH("D_Petrol_Premium",Fuel_Properties!$B$31:$B$42,0),MATCH(YEAR(DG$9),Fuel_Properties!$B$31:$EI$31,0)))/158.987295</f>
        <v>2.6901669945872998E-2</v>
      </c>
      <c r="DH115" s="47">
        <f>(SUMPRODUCT(--(DH$9=Quarterly_kt!$B$9:FC$9),Quarterly_kt!$B115:FC115)/INDEX(Fuel_Properties!$B$31:$IV$42,MATCH("D_Petrol_Premium",Fuel_Properties!$B$31:$B$42,0),MATCH(YEAR(DH$9),Fuel_Properties!$B$31:$EI$31,0)))/158.987295</f>
        <v>2.708519787606186E-2</v>
      </c>
      <c r="DI115" s="47">
        <f>(SUMPRODUCT(--(DI$9=Quarterly_kt!$B$9:FC$9),Quarterly_kt!$B115:FC115)/INDEX(Fuel_Properties!$B$31:$IV$42,MATCH("D_Petrol_Premium",Fuel_Properties!$B$31:$B$42,0),MATCH(YEAR(DI$9),Fuel_Properties!$B$31:$EI$31,0)))/158.987295</f>
        <v>2.6800383948561633E-2</v>
      </c>
      <c r="DJ115" s="47">
        <f>(SUMPRODUCT(--(DJ$9=Quarterly_kt!$B$9:FC$9),Quarterly_kt!$B115:FC115)/INDEX(Fuel_Properties!$B$31:$IV$42,MATCH("D_Petrol_Premium",Fuel_Properties!$B$31:$B$42,0),MATCH(YEAR(DJ$9),Fuel_Properties!$B$31:$EI$31,0)))/158.987295</f>
        <v>2.5171978666324552E-2</v>
      </c>
      <c r="DK115" s="47">
        <f>(SUMPRODUCT(--(DK$9=Quarterly_kt!$B$9:FC$9),Quarterly_kt!$B115:FC115)/INDEX(Fuel_Properties!$B$31:$IV$42,MATCH("D_Petrol_Premium",Fuel_Properties!$B$31:$B$42,0),MATCH(YEAR(DK$9),Fuel_Properties!$B$31:$EI$31,0)))/158.987295</f>
        <v>2.478282186521821E-2</v>
      </c>
      <c r="DL115" s="47">
        <f>(SUMPRODUCT(--(DL$9=Quarterly_kt!$B$9:FC$9),Quarterly_kt!$B115:FC115)/INDEX(Fuel_Properties!$B$31:$IV$42,MATCH("D_Petrol_Premium",Fuel_Properties!$B$31:$B$42,0),MATCH(YEAR(DL$9),Fuel_Properties!$B$31:$EI$31,0)))/158.987295</f>
        <v>2.5056535888706717E-2</v>
      </c>
      <c r="DM115" s="47">
        <f>(SUMPRODUCT(--(DM$9=Quarterly_kt!$B$9:FC$9),Quarterly_kt!$B115:FC115)/INDEX(Fuel_Properties!$B$31:$IV$42,MATCH("D_Petrol_Premium",Fuel_Properties!$B$31:$B$42,0),MATCH(YEAR(DM$9),Fuel_Properties!$B$31:$EI$31,0)))/158.987295</f>
        <v>2.4819676548683223E-2</v>
      </c>
      <c r="DN115" s="47">
        <f>(SUMPRODUCT(--(DN$9=Quarterly_kt!$B$9:FC$9),Quarterly_kt!$B115:FC115)/INDEX(Fuel_Properties!$B$31:$IV$42,MATCH("D_Petrol_Premium",Fuel_Properties!$B$31:$B$42,0),MATCH(YEAR(DN$9),Fuel_Properties!$B$31:$EI$31,0)))/158.987295</f>
        <v>2.3029081944082139E-2</v>
      </c>
      <c r="DO115" s="47">
        <f>(SUMPRODUCT(--(DO$9=Quarterly_kt!$B$9:FC$9),Quarterly_kt!$B115:FC115)/INDEX(Fuel_Properties!$B$31:$IV$42,MATCH("D_Petrol_Premium",Fuel_Properties!$B$31:$B$42,0),MATCH(YEAR(DO$9),Fuel_Properties!$B$31:$EI$31,0)))/158.987295</f>
        <v>2.0562273047002828E-2</v>
      </c>
      <c r="DP115" s="47">
        <f>(SUMPRODUCT(--(DP$9=Quarterly_kt!$B$9:FC$9),Quarterly_kt!$B115:FC115)/INDEX(Fuel_Properties!$B$31:$IV$42,MATCH("D_Petrol_Premium",Fuel_Properties!$B$31:$B$42,0),MATCH(YEAR(DP$9),Fuel_Properties!$B$31:$EI$31,0)))/158.987295</f>
        <v>2.0552797103682827E-2</v>
      </c>
      <c r="DQ115" s="47">
        <f>(SUMPRODUCT(--(DQ$9=Quarterly_kt!$B$9:FC$9),Quarterly_kt!$B115:FC115)/INDEX(Fuel_Properties!$B$31:$IV$42,MATCH("D_Petrol_Premium",Fuel_Properties!$B$31:$B$42,0),MATCH(YEAR(DQ$9),Fuel_Properties!$B$31:$EI$31,0)))/158.987295</f>
        <v>2.0998663245216747E-2</v>
      </c>
      <c r="DR115" s="47">
        <f>(SUMPRODUCT(--(DR$9=Quarterly_kt!$B$9:FC$9),Quarterly_kt!$B115:FC115)/INDEX(Fuel_Properties!$B$31:$IV$42,MATCH("D_Petrol_Premium",Fuel_Properties!$B$31:$B$42,0),MATCH(YEAR(DR$9),Fuel_Properties!$B$31:$EI$31,0)))/158.987295</f>
        <v>1.966047942217922E-2</v>
      </c>
      <c r="DS115" s="47">
        <f>(SUMPRODUCT(--(DS$9=Quarterly_kt!$B$9:FC$9),Quarterly_kt!$B115:FC115)/INDEX(Fuel_Properties!$B$31:$IV$42,MATCH("D_Petrol_Premium",Fuel_Properties!$B$31:$B$42,0),MATCH(YEAR(DS$9),Fuel_Properties!$B$31:$EI$31,0)))/158.987295</f>
        <v>1.5436671667724815E-2</v>
      </c>
      <c r="DT115" s="47">
        <f>(SUMPRODUCT(--(DT$9=Quarterly_kt!$B$9:FC$9),Quarterly_kt!$B115:FC115)/INDEX(Fuel_Properties!$B$31:$IV$42,MATCH("D_Petrol_Premium",Fuel_Properties!$B$31:$B$42,0),MATCH(YEAR(DT$9),Fuel_Properties!$B$31:$EI$31,0)))/158.987295</f>
        <v>1.4915001144105313E-2</v>
      </c>
      <c r="DU115" s="47">
        <f>(SUMPRODUCT(--(DU$9=Quarterly_kt!$B$9:FC$9),Quarterly_kt!$B115:FC115)/INDEX(Fuel_Properties!$B$31:$IV$42,MATCH("D_Petrol_Premium",Fuel_Properties!$B$31:$B$42,0),MATCH(YEAR(DU$9),Fuel_Properties!$B$31:$EI$31,0)))/158.987295</f>
        <v>1.5866707797135119E-2</v>
      </c>
      <c r="DV115" s="47">
        <f>(SUMPRODUCT(--(DV$9=Quarterly_kt!$B$9:FC$9),Quarterly_kt!$B115:FC115)/INDEX(Fuel_Properties!$B$31:$IV$42,MATCH("D_Petrol_Premium",Fuel_Properties!$B$31:$B$42,0),MATCH(YEAR(DV$9),Fuel_Properties!$B$31:$EI$31,0)))/158.987295</f>
        <v>1.4274935815071135E-2</v>
      </c>
      <c r="DW115" s="47">
        <f>(SUMPRODUCT(--(DW$9=Quarterly_kt!$B$9:FC$9),Quarterly_kt!$B115:FC115)/INDEX(Fuel_Properties!$B$31:$IV$42,MATCH("D_Petrol_Premium",Fuel_Properties!$B$31:$B$42,0),MATCH(YEAR(DW$9),Fuel_Properties!$B$31:$EI$31,0)))/158.987295</f>
        <v>1.306787261584072E-2</v>
      </c>
      <c r="DX115" s="47">
        <f>(SUMPRODUCT(--(DX$9=Quarterly_kt!$B$9:FC$9),Quarterly_kt!$B115:FC115)/INDEX(Fuel_Properties!$B$31:$IV$42,MATCH("D_Petrol_Premium",Fuel_Properties!$B$31:$B$42,0),MATCH(YEAR(DX$9),Fuel_Properties!$B$31:$EI$31,0)))/158.987295</f>
        <v>1.3108519149153964E-2</v>
      </c>
      <c r="DY115" s="47">
        <f>(SUMPRODUCT(--(DY$9=Quarterly_kt!$B$9:FC$9),Quarterly_kt!$B115:FC115)/INDEX(Fuel_Properties!$B$31:$IV$42,MATCH("D_Petrol_Premium",Fuel_Properties!$B$31:$B$42,0),MATCH(YEAR(DY$9),Fuel_Properties!$B$31:$EI$31,0)))/158.987295</f>
        <v>1.3078604996775441E-2</v>
      </c>
      <c r="DZ115" s="47">
        <f>(SUMPRODUCT(--(DZ$9=Quarterly_kt!$B$9:FC$9),Quarterly_kt!$B115:FC115)/INDEX(Fuel_Properties!$B$31:$IV$42,MATCH("D_Petrol_Premium",Fuel_Properties!$B$31:$B$42,0),MATCH(YEAR(DZ$9),Fuel_Properties!$B$31:$EI$31,0)))/158.987295</f>
        <v>1.1756074540133304E-2</v>
      </c>
      <c r="EA115" s="47">
        <f>(SUMPRODUCT(--(EA$9=Quarterly_kt!$B$9:FC$9),Quarterly_kt!$B115:FC115)/INDEX(Fuel_Properties!$B$31:$IV$42,MATCH("D_Petrol_Premium",Fuel_Properties!$B$31:$B$42,0),MATCH(YEAR(EA$9),Fuel_Properties!$B$31:$EI$31,0)))/158.987295</f>
        <v>1.0565804636436277E-2</v>
      </c>
      <c r="EB115" s="47">
        <f>(SUMPRODUCT(--(EB$9=Quarterly_kt!$B$9:FC$9),Quarterly_kt!$B115:FC115)/INDEX(Fuel_Properties!$B$31:$IV$42,MATCH("D_Petrol_Premium",Fuel_Properties!$B$31:$B$42,0),MATCH(YEAR(EB$9),Fuel_Properties!$B$31:$EI$31,0)))/158.987295</f>
        <v>1.0429318694913378E-2</v>
      </c>
      <c r="EC115" s="47">
        <f>(SUMPRODUCT(--(EC$9=Quarterly_kt!$B$9:FC$9),Quarterly_kt!$B115:FC115)/INDEX(Fuel_Properties!$B$31:$IV$42,MATCH("D_Petrol_Premium",Fuel_Properties!$B$31:$B$42,0),MATCH(YEAR(EC$9),Fuel_Properties!$B$31:$EI$31,0)))/158.987295</f>
        <v>1.0432875229108088E-2</v>
      </c>
      <c r="ED115" s="47">
        <f>(SUMPRODUCT(--(ED$9=Quarterly_kt!$B$9:FC$9),Quarterly_kt!$B115:FC115)/INDEX(Fuel_Properties!$B$31:$IV$42,MATCH("D_Petrol_Premium",Fuel_Properties!$B$31:$B$42,0),MATCH(YEAR(ED$9),Fuel_Properties!$B$31:$EI$31,0)))/158.987295</f>
        <v>7.7817507530849603E-3</v>
      </c>
      <c r="EE115" s="47">
        <f>(SUMPRODUCT(--(EE$9=Quarterly_kt!$B$9:FC$9),Quarterly_kt!$B115:FC115)/INDEX(Fuel_Properties!$B$31:$IV$42,MATCH("D_Petrol_Premium",Fuel_Properties!$B$31:$B$42,0),MATCH(YEAR(EE$9),Fuel_Properties!$B$31:$EI$31,0)))/158.987295</f>
        <v>7.4308576660038856E-3</v>
      </c>
      <c r="EF115" s="47">
        <f>(SUMPRODUCT(--(EF$9=Quarterly_kt!$B$9:FC$9),Quarterly_kt!$B115:FC115)/INDEX(Fuel_Properties!$B$31:$IV$42,MATCH("D_Petrol_Premium",Fuel_Properties!$B$31:$B$42,0),MATCH(YEAR(EF$9),Fuel_Properties!$B$31:$EI$31,0)))/158.987295</f>
        <v>7.2380526693763183E-3</v>
      </c>
      <c r="EG115" s="47">
        <f>(SUMPRODUCT(--(EG$9=Quarterly_kt!$B$9:FC$9),Quarterly_kt!$B115:FC115)/INDEX(Fuel_Properties!$B$31:$IV$42,MATCH("D_Petrol_Premium",Fuel_Properties!$B$31:$B$42,0),MATCH(YEAR(EG$9),Fuel_Properties!$B$31:$EI$31,0)))/158.987295</f>
        <v>7.6655767923330996E-3</v>
      </c>
      <c r="EH115" s="47">
        <f>(SUMPRODUCT(--(EH$9=Quarterly_kt!$B$9:FC$9),Quarterly_kt!$B115:FC115)/INDEX(Fuel_Properties!$B$31:$IV$42,MATCH("D_Petrol_Premium",Fuel_Properties!$B$31:$B$42,0),MATCH(YEAR(EH$9),Fuel_Properties!$B$31:$EI$31,0)))/158.987295</f>
        <v>5.561991706619451E-3</v>
      </c>
      <c r="EI115" s="47">
        <f>(SUMPRODUCT(--(EI$9=Quarterly_kt!$B$9:FC$9),Quarterly_kt!$B115:FC115)/INDEX(Fuel_Properties!$B$31:$IV$42,MATCH("D_Petrol_Premium",Fuel_Properties!$B$31:$B$42,0),MATCH(YEAR(EI$9),Fuel_Properties!$B$31:$EI$31,0)))/158.987295</f>
        <v>5.8363568884152355E-3</v>
      </c>
      <c r="EJ115" s="47">
        <f>(SUMPRODUCT(--(EJ$9=Quarterly_kt!$B$9:FC$9),Quarterly_kt!$B115:FC115)/INDEX(Fuel_Properties!$B$31:$IV$42,MATCH("D_Petrol_Premium",Fuel_Properties!$B$31:$B$42,0),MATCH(YEAR(EJ$9),Fuel_Properties!$B$31:$EI$31,0)))/158.987295</f>
        <v>5.4427314642661205E-3</v>
      </c>
      <c r="EK115" s="47">
        <f>(SUMPRODUCT(--(EK$9=Quarterly_kt!$B$9:FC$9),Quarterly_kt!$B115:FC115)/INDEX(Fuel_Properties!$B$31:$IV$42,MATCH("D_Petrol_Premium",Fuel_Properties!$B$31:$B$42,0),MATCH(YEAR(EK$9),Fuel_Properties!$B$31:$EI$31,0)))/158.987295</f>
        <v>4.8212140438187228E-3</v>
      </c>
      <c r="EL115" s="47">
        <f>(SUMPRODUCT(--(EL$9=Quarterly_kt!$B$9:FC$9),Quarterly_kt!$B115:FC115)/INDEX(Fuel_Properties!$B$31:$IV$42,MATCH("D_Petrol_Premium",Fuel_Properties!$B$31:$B$42,0),MATCH(YEAR(EL$9),Fuel_Properties!$B$31:$EI$31,0)))/158.987295</f>
        <v>1.6761150631192775E-3</v>
      </c>
      <c r="EM115" s="47">
        <f>(SUMPRODUCT(--(EM$9=Quarterly_kt!$B$9:FC$9),Quarterly_kt!$B115:FC115)/INDEX(Fuel_Properties!$B$31:$IV$42,MATCH("D_Petrol_Premium",Fuel_Properties!$B$31:$B$42,0),MATCH(YEAR(EM$9),Fuel_Properties!$B$31:$EI$31,0)))/158.987295</f>
        <v>1.3886038546199618E-3</v>
      </c>
      <c r="EN115" s="47">
        <f>(SUMPRODUCT(--(EN$9=Quarterly_kt!$B$9:FC$9),Quarterly_kt!$B115:FC115)/INDEX(Fuel_Properties!$B$31:$IV$42,MATCH("D_Petrol_Premium",Fuel_Properties!$B$31:$B$42,0),MATCH(YEAR(EN$9),Fuel_Properties!$B$31:$EI$31,0)))/158.987295</f>
        <v>1.543575495004691E-3</v>
      </c>
      <c r="EO115" s="47">
        <f>(SUMPRODUCT(--(EO$9=Quarterly_kt!$B$9:FC$9),Quarterly_kt!$B115:FC115)/INDEX(Fuel_Properties!$B$31:$IV$42,MATCH("D_Petrol_Premium",Fuel_Properties!$B$31:$B$42,0),MATCH(YEAR(EO$9),Fuel_Properties!$B$31:$EI$31,0)))/158.987295</f>
        <v>1.5542897289764093E-3</v>
      </c>
      <c r="EP115" s="47">
        <f>(SUMPRODUCT(--(EP$9=Quarterly_kt!$B$9:FC$9),Quarterly_kt!$B115:FC115)/INDEX(Fuel_Properties!$B$31:$IV$42,MATCH("D_Petrol_Premium",Fuel_Properties!$B$31:$B$42,0),MATCH(YEAR(EP$9),Fuel_Properties!$B$31:$EI$31,0)))/158.987295</f>
        <v>5.7457861417800045E-3</v>
      </c>
      <c r="EQ115" s="47">
        <f>(SUMPRODUCT(--(EQ$9=Quarterly_kt!$B$9:FC$9),Quarterly_kt!$B115:FC115)/INDEX(Fuel_Properties!$B$31:$IV$42,MATCH("D_Petrol_Premium",Fuel_Properties!$B$31:$B$42,0),MATCH(YEAR(EQ$9),Fuel_Properties!$B$31:$EI$31,0)))/158.987295</f>
        <v>5.7523275449782914E-3</v>
      </c>
      <c r="ER115" s="47">
        <f>(SUMPRODUCT(--(ER$9=Quarterly_kt!$B$9:FC$9),Quarterly_kt!$B115:FC115)/INDEX(Fuel_Properties!$B$31:$IV$42,MATCH("D_Petrol_Premium",Fuel_Properties!$B$31:$B$42,0),MATCH(YEAR(ER$9),Fuel_Properties!$B$31:$EI$31,0)))/158.987295</f>
        <v>5.7425783382885351E-3</v>
      </c>
      <c r="ES115" s="47">
        <f>(SUMPRODUCT(--(ES$9=Quarterly_kt!$B$9:FC$9),Quarterly_kt!$B115:FC115)/INDEX(Fuel_Properties!$B$31:$IV$42,MATCH("D_Petrol_Premium",Fuel_Properties!$B$31:$B$42,0),MATCH(YEAR(ES$9),Fuel_Properties!$B$31:$EI$31,0)))/158.987295</f>
        <v>5.7683351133817921E-3</v>
      </c>
      <c r="ET115" s="47">
        <f>(SUMPRODUCT(--(ET$9=Quarterly_kt!$B$9:FC$9),Quarterly_kt!$B115:FC115)/INDEX(Fuel_Properties!$B$31:$IV$42,MATCH("D_Petrol_Premium",Fuel_Properties!$B$31:$B$42,0),MATCH(YEAR(ET$9),Fuel_Properties!$B$31:$EI$31,0)))/158.987295</f>
        <v>5.8289793728472598E-3</v>
      </c>
      <c r="EU115" s="47">
        <f>(SUMPRODUCT(--(EU$9=Quarterly_kt!$B$9:FC$9),Quarterly_kt!$B115:FC115)/INDEX(Fuel_Properties!$B$31:$IV$42,MATCH("D_Petrol_Premium",Fuel_Properties!$B$31:$B$42,0),MATCH(YEAR(EU$9),Fuel_Properties!$B$31:$EI$31,0)))/158.987295</f>
        <v>5.8252054863867104E-3</v>
      </c>
      <c r="EV115" s="47">
        <f>(SUMPRODUCT(--(EV$9=Quarterly_kt!$B$9:FC$9),Quarterly_kt!$B115:FC115)/INDEX(Fuel_Properties!$B$31:$IV$42,MATCH("D_Petrol_Premium",Fuel_Properties!$B$31:$B$42,0),MATCH(YEAR(EV$9),Fuel_Properties!$B$31:$EI$31,0)))/158.987295</f>
        <v>5.8264634485402263E-3</v>
      </c>
      <c r="EW115" s="47">
        <f>(SUMPRODUCT(--(EW$9=Quarterly_kt!$B$9:FC$9),Quarterly_kt!$B115:FC115)/INDEX(Fuel_Properties!$B$31:$IV$42,MATCH("D_Petrol_Premium",Fuel_Properties!$B$31:$B$42,0),MATCH(YEAR(EW$9),Fuel_Properties!$B$31:$EI$31,0)))/158.987295</f>
        <v>5.8314890073435264E-3</v>
      </c>
      <c r="EX115" s="47">
        <f>(SUMPRODUCT(--(EX$9=Quarterly_kt!$B$9:FC$9),Quarterly_kt!$B115:FC115)/INDEX(Fuel_Properties!$B$31:$IV$42,MATCH("D_Petrol_Premium",Fuel_Properties!$B$31:$B$42,0),MATCH(YEAR(EX$9),Fuel_Properties!$B$31:$EI$31,0)))/158.987295</f>
        <v>3.3395765595026551E-3</v>
      </c>
      <c r="EY115" s="47">
        <f>(SUMPRODUCT(--(EY$9=Quarterly_kt!$B$9:FC$9),Quarterly_kt!$B115:FC115)/INDEX(Fuel_Properties!$B$31:$IV$42,MATCH("D_Petrol_Premium",Fuel_Properties!$B$31:$B$42,0),MATCH(YEAR(EY$9),Fuel_Properties!$B$31:$EI$31,0)))/158.987295</f>
        <v>3.3178767123544918E-3</v>
      </c>
      <c r="EZ115" s="47">
        <f>(SUMPRODUCT(--(EZ$9=Quarterly_kt!$B$9:FC$9),Quarterly_kt!$B115:FC115)/INDEX(Fuel_Properties!$B$31:$IV$42,MATCH("D_Petrol_Premium",Fuel_Properties!$B$31:$B$42,0),MATCH(YEAR(EZ$9),Fuel_Properties!$B$31:$EI$31,0)))/158.987295</f>
        <v>3.3361297432020192E-3</v>
      </c>
      <c r="FA115" s="47">
        <f>(SUMPRODUCT(--(FA$9=Quarterly_kt!$B$9:FC$9),Quarterly_kt!$B115:FC115)/INDEX(Fuel_Properties!$B$31:$IV$42,MATCH("D_Petrol_Premium",Fuel_Properties!$B$31:$B$42,0),MATCH(YEAR(FA$9),Fuel_Properties!$B$31:$EI$31,0)))/158.987295</f>
        <v>3.3238017140975553E-3</v>
      </c>
      <c r="FB115" s="47">
        <f>(SUMPRODUCT(--(FB$9=Quarterly_kt!$B$9:FC$9),Quarterly_kt!$B115:FC115)/INDEX(Fuel_Properties!$B$31:$IV$42,MATCH("D_Petrol_Premium",Fuel_Properties!$B$31:$B$42,0),MATCH(YEAR(FB$9),Fuel_Properties!$B$31:$EI$31,0)))/158.987295</f>
        <v>3.1925827006804839E-3</v>
      </c>
      <c r="FC115" s="47">
        <f>(SUMPRODUCT(--(FC$9=Quarterly_kt!$B$9:FC$9),Quarterly_kt!$B115:FC115)/INDEX(Fuel_Properties!$B$31:$IV$42,MATCH("D_Petrol_Premium",Fuel_Properties!$B$31:$B$42,0),MATCH(YEAR(FC$9),Fuel_Properties!$B$31:$EI$31,0)))/158.987295</f>
        <v>3.2018287225088317E-3</v>
      </c>
      <c r="FD115" s="47">
        <f>(SUMPRODUCT(--(FD$9=Quarterly_kt!$B$9:FD$9),Quarterly_kt!$B115:FD115)/INDEX(Fuel_Properties!$B$31:$IV$42,MATCH("D_Petrol_Premium",Fuel_Properties!$B$31:$B$42,0),MATCH(YEAR(FD$9),Fuel_Properties!$B$31:$EI$31,0)))/158.987295</f>
        <v>3.1812547514880655E-3</v>
      </c>
      <c r="FE115" s="47">
        <f>(SUMPRODUCT(--(FE$9=Quarterly_kt!$B$9:FF$9),Quarterly_kt!$B115:FF115)/INDEX(Fuel_Properties!$B$31:$IV$42,MATCH("D_Petrol_Premium",Fuel_Properties!$B$31:$B$42,0),MATCH(YEAR(FE$9),Fuel_Properties!$B$31:$EI$31,0)))/158.987295</f>
        <v>3.1855569820530925E-3</v>
      </c>
      <c r="FF115" s="47">
        <f>(SUMPRODUCT(--(FF$9=Quarterly_kt!$B$9:FF$9),Quarterly_kt!$B115:FF115)/INDEX(Fuel_Properties!$B$31:$IV$42,MATCH("D_Petrol_Premium",Fuel_Properties!$B$31:$B$42,0),MATCH(YEAR(FF$9),Fuel_Properties!$B$31:$EI$31,0)))/158.987295</f>
        <v>4.6319957056196771E-3</v>
      </c>
      <c r="FG115" s="47">
        <f>(SUMPRODUCT(--(FG$9=Quarterly_kt!$B$9:FG$9),Quarterly_kt!$B115:FG115)/INDEX(Fuel_Properties!$B$31:$IV$42,MATCH("D_Petrol_Premium",Fuel_Properties!$B$31:$B$42,0),MATCH(YEAR(FG$9),Fuel_Properties!$B$31:$EI$31,0)))/158.987295</f>
        <v>4.6431160910567646E-3</v>
      </c>
      <c r="FH115" s="47">
        <f>(SUMPRODUCT(--(FH$9=Quarterly_kt!$B$9:FI$9),Quarterly_kt!$B115:FI115)/INDEX(Fuel_Properties!$B$31:$IV$42,MATCH("D_Petrol_Premium",Fuel_Properties!$B$31:$B$42,0),MATCH(YEAR(FH$9),Fuel_Properties!$B$31:$EI$31,0)))/158.987295</f>
        <v>4.6411159312326729E-3</v>
      </c>
      <c r="FI115" s="47">
        <f>(SUMPRODUCT(--(FI$9=Quarterly_kt!$B$9:FI$9),Quarterly_kt!$B115:FI115)/INDEX(Fuel_Properties!$B$31:$IV$42,MATCH("D_Petrol_Premium",Fuel_Properties!$B$31:$B$42,0),MATCH(YEAR(FI$9),Fuel_Properties!$B$31:$EI$31,0)))/158.987295</f>
        <v>4.6378955481196707E-3</v>
      </c>
      <c r="FJ115" s="47">
        <f>(SUMPRODUCT(--(FJ$9=Quarterly_kt!$B$9:FJ$9),Quarterly_kt!$B115:FJ115)/INDEX(Fuel_Properties!$B$31:$IV$42,MATCH("D_Petrol_Premium",Fuel_Properties!$B$31:$B$42,0),MATCH(YEAR(FJ$9),Fuel_Properties!$B$31:$EI$31,0)))/158.987295</f>
        <v>3.9238897629427887E-3</v>
      </c>
      <c r="FK115" s="47">
        <f>(SUMPRODUCT(--(FK$9=Quarterly_kt!$B$9:FL$9),Quarterly_kt!$B115:FL115)/INDEX(Fuel_Properties!$B$31:$IV$42,MATCH("D_Petrol_Premium",Fuel_Properties!$B$31:$B$42,0),MATCH(YEAR(FK$9),Fuel_Properties!$B$31:$EI$31,0)))/158.987295</f>
        <v>3.9072720828948323E-3</v>
      </c>
      <c r="FL115" s="47">
        <f>(SUMPRODUCT(--(FL$9=Quarterly_kt!$B$9:FL$9),Quarterly_kt!$B115:FL115)/INDEX(Fuel_Properties!$B$31:$IV$42,MATCH("D_Petrol_Premium",Fuel_Properties!$B$31:$B$42,0),MATCH(YEAR(FL$9),Fuel_Properties!$B$31:$EI$31,0)))/158.987295</f>
        <v>3.9072720828948323E-3</v>
      </c>
      <c r="FM115" s="47">
        <f>(SUMPRODUCT(--(FM$9=Quarterly_kt!$B$9:FM$9),Quarterly_kt!$B115:FM115)/INDEX(Fuel_Properties!$B$31:$IV$42,MATCH("D_Petrol_Premium",Fuel_Properties!$B$31:$B$42,0),MATCH(YEAR(FM$9),Fuel_Properties!$B$31:$EI$31,0)))/158.987295</f>
        <v>3.9255125341208256E-3</v>
      </c>
      <c r="FN115" s="47">
        <f>(SUMPRODUCT(--(FN$9=Quarterly_kt!$B$9:FN$9),Quarterly_kt!$B115:FN115)/INDEX(Fuel_Properties!$B$31:$IV$42,MATCH("D_Petrol_Premium",Fuel_Properties!$B$31:$B$42,0),MATCH(YEAR(FN$9),Fuel_Properties!$B$31:$EI$31,0)))/158.987295</f>
        <v>4.5426513262562113E-3</v>
      </c>
      <c r="FO115" s="47">
        <f>(SUMPRODUCT(--(FO$9=Quarterly_kt!$B$9:FO$9),Quarterly_kt!$B115:FO115)/INDEX(Fuel_Properties!$B$31:$IV$42,MATCH("D_Petrol_Premium",Fuel_Properties!$B$31:$B$42,0),MATCH(YEAR(FO$9),Fuel_Properties!$B$31:$EI$31,0)))/158.987295</f>
        <v>4.5426513262562113E-3</v>
      </c>
      <c r="FP115" s="47">
        <f>(SUMPRODUCT(--(FP$9=Quarterly_kt!$B$9:FP$9),Quarterly_kt!$B115:FP115)/INDEX(Fuel_Properties!$B$31:$IV$42,MATCH("D_Petrol_Premium",Fuel_Properties!$B$31:$B$42,0),MATCH(YEAR(FP$9),Fuel_Properties!$B$31:$EI$31,0)))/158.987295</f>
        <v>4.5426513262562113E-3</v>
      </c>
      <c r="FQ115" s="47">
        <f>(SUMPRODUCT(--(FQ$9=Quarterly_kt!$B$9:FQ$9),Quarterly_kt!$B115:FQ115)/INDEX(Fuel_Properties!$B$31:$IV$42,MATCH("D_Petrol_Premium",Fuel_Properties!$B$31:$B$42,0),MATCH(YEAR(FQ$9),Fuel_Properties!$B$31:$EI$31,0)))/158.987295</f>
        <v>4.5671878780605552E-3</v>
      </c>
      <c r="FR115" s="47">
        <f>(SUMPRODUCT(--(FR$9=Quarterly_kt!$B$9:FR$9),Quarterly_kt!$B115:FR115)/INDEX(Fuel_Properties!$B$31:$IV$42,MATCH("D_Petrol_Premium",Fuel_Properties!$B$31:$B$42,0),MATCH(YEAR(FR$9),Fuel_Properties!$B$31:$EI$31,0)))/158.987295</f>
        <v>2.6311648587824484E-3</v>
      </c>
      <c r="FS115" s="47">
        <f>(SUMPRODUCT(--(FS$9=Quarterly_kt!$B$9:FS$9),Quarterly_kt!$B115:FS115)/INDEX(Fuel_Properties!$B$31:$IV$42,MATCH("D_Petrol_Premium",Fuel_Properties!$B$31:$B$42,0),MATCH(YEAR(FS$9),Fuel_Properties!$B$31:$EI$31,0)))/158.987295</f>
        <v>2.6185909459598929E-3</v>
      </c>
      <c r="FT115" s="47">
        <f>(SUMPRODUCT(--(FT$9=Quarterly_kt!$B$9:FT$9),Quarterly_kt!$B115:FT115)/INDEX(Fuel_Properties!$B$31:$IV$42,MATCH("D_Petrol_Premium",Fuel_Properties!$B$31:$B$42,0),MATCH(YEAR(FT$9),Fuel_Properties!$B$31:$EI$31,0)))/158.987295</f>
        <v>2.6374172542139532E-3</v>
      </c>
      <c r="FU115" s="47">
        <f>(SUMPRODUCT(--(FU$9=Quarterly_kt!$B$9:FU$9),Quarterly_kt!$B115:FU115)/INDEX(Fuel_Properties!$B$31:$IV$42,MATCH("D_Petrol_Premium",Fuel_Properties!$B$31:$B$42,0),MATCH(YEAR(FU$9),Fuel_Properties!$B$31:$EI$31,0)))/158.987295</f>
        <v>2.6374549571009775E-3</v>
      </c>
      <c r="FV115" s="47">
        <f>(SUMPRODUCT(--(FV$9=Quarterly_kt!$B$9:FV$9),Quarterly_kt!$B115:FV115)/INDEX(Fuel_Properties!$B$31:$IV$42,MATCH("D_Petrol_Premium",Fuel_Properties!$B$31:$B$42,0),MATCH(YEAR(FV$9),Fuel_Properties!$B$31:$EI$31,0)))/158.987295</f>
        <v>2.6315155151437858E-3</v>
      </c>
    </row>
    <row r="116" spans="1:178" ht="15" x14ac:dyDescent="0.25">
      <c r="A116" s="49" t="s">
        <v>26</v>
      </c>
      <c r="B116" s="47">
        <f>(SUMPRODUCT(--(B$9=Quarterly_kt!$B$9:FC$9),Quarterly_kt!$B116:FC116)/INDEX(Fuel_Properties!$B$31:$IV$42,MATCH("D_Auto_Diesel",Fuel_Properties!$B$31:$B$42,0),MATCH(YEAR(B$9),Fuel_Properties!$B$31:$EI$31,0)))/158.987295</f>
        <v>0.25983504742745089</v>
      </c>
      <c r="C116" s="47">
        <f>(SUMPRODUCT(--(C$9=Quarterly_kt!$B$9:FC$9),Quarterly_kt!$B116:FC116)/INDEX(Fuel_Properties!$B$31:$IV$42,MATCH("D_Auto_Diesel",Fuel_Properties!$B$31:$B$42,0),MATCH(YEAR(C$9),Fuel_Properties!$B$31:$EI$31,0)))/158.987295</f>
        <v>0.21078560699373519</v>
      </c>
      <c r="D116" s="47">
        <f>(SUMPRODUCT(--(D$9=Quarterly_kt!$B$9:FC$9),Quarterly_kt!$B116:FC116)/INDEX(Fuel_Properties!$B$31:$IV$42,MATCH("D_Auto_Diesel",Fuel_Properties!$B$31:$B$42,0),MATCH(YEAR(D$9),Fuel_Properties!$B$31:$EI$31,0)))/158.987295</f>
        <v>0.23516805257819015</v>
      </c>
      <c r="E116" s="47">
        <f>(SUMPRODUCT(--(E$9=Quarterly_kt!$B$9:FC$9),Quarterly_kt!$B116:FC116)/INDEX(Fuel_Properties!$B$31:$IV$42,MATCH("D_Auto_Diesel",Fuel_Properties!$B$31:$B$42,0),MATCH(YEAR(E$9),Fuel_Properties!$B$31:$EI$31,0)))/158.987295</f>
        <v>0.29263189195080763</v>
      </c>
      <c r="F116" s="47">
        <f>(SUMPRODUCT(--(F$9=Quarterly_kt!$B$9:FC$9),Quarterly_kt!$B116:FC116)/INDEX(Fuel_Properties!$B$31:$IV$42,MATCH("D_Auto_Diesel",Fuel_Properties!$B$31:$B$42,0),MATCH(YEAR(F$9),Fuel_Properties!$B$31:$EI$31,0)))/158.987295</f>
        <v>0.23888410227895826</v>
      </c>
      <c r="G116" s="47">
        <f>(SUMPRODUCT(--(G$9=Quarterly_kt!$B$9:FC$9),Quarterly_kt!$B116:FC116)/INDEX(Fuel_Properties!$B$31:$IV$42,MATCH("D_Auto_Diesel",Fuel_Properties!$B$31:$B$42,0),MATCH(YEAR(G$9),Fuel_Properties!$B$31:$EI$31,0)))/158.987295</f>
        <v>0.22171061041267826</v>
      </c>
      <c r="H116" s="47">
        <f>(SUMPRODUCT(--(H$9=Quarterly_kt!$B$9:FC$9),Quarterly_kt!$B116:FC116)/INDEX(Fuel_Properties!$B$31:$IV$42,MATCH("D_Auto_Diesel",Fuel_Properties!$B$31:$B$42,0),MATCH(YEAR(H$9),Fuel_Properties!$B$31:$EI$31,0)))/158.987295</f>
        <v>0.24153292204145907</v>
      </c>
      <c r="I116" s="47">
        <f>(SUMPRODUCT(--(I$9=Quarterly_kt!$B$9:FC$9),Quarterly_kt!$B116:FC116)/INDEX(Fuel_Properties!$B$31:$IV$42,MATCH("D_Auto_Diesel",Fuel_Properties!$B$31:$B$42,0),MATCH(YEAR(I$9),Fuel_Properties!$B$31:$EI$31,0)))/158.987295</f>
        <v>0.3113685070493078</v>
      </c>
      <c r="J116" s="47">
        <f>(SUMPRODUCT(--(J$9=Quarterly_kt!$B$9:FC$9),Quarterly_kt!$B116:FC116)/INDEX(Fuel_Properties!$B$31:$IV$42,MATCH("D_Auto_Diesel",Fuel_Properties!$B$31:$B$42,0),MATCH(YEAR(J$9),Fuel_Properties!$B$31:$EI$31,0)))/158.987295</f>
        <v>0.24558532557741766</v>
      </c>
      <c r="K116" s="47">
        <f>(SUMPRODUCT(--(K$9=Quarterly_kt!$B$9:FC$9),Quarterly_kt!$B116:FC116)/INDEX(Fuel_Properties!$B$31:$IV$42,MATCH("D_Auto_Diesel",Fuel_Properties!$B$31:$B$42,0),MATCH(YEAR(K$9),Fuel_Properties!$B$31:$EI$31,0)))/158.987295</f>
        <v>0.23646117012058954</v>
      </c>
      <c r="L116" s="47">
        <f>(SUMPRODUCT(--(L$9=Quarterly_kt!$B$9:FC$9),Quarterly_kt!$B116:FC116)/INDEX(Fuel_Properties!$B$31:$IV$42,MATCH("D_Auto_Diesel",Fuel_Properties!$B$31:$B$42,0),MATCH(YEAR(L$9),Fuel_Properties!$B$31:$EI$31,0)))/158.987295</f>
        <v>0.24863741391136063</v>
      </c>
      <c r="M116" s="47">
        <f>(SUMPRODUCT(--(M$9=Quarterly_kt!$B$9:FC$9),Quarterly_kt!$B116:FC116)/INDEX(Fuel_Properties!$B$31:$IV$42,MATCH("D_Auto_Diesel",Fuel_Properties!$B$31:$B$42,0),MATCH(YEAR(M$9),Fuel_Properties!$B$31:$EI$31,0)))/158.987295</f>
        <v>0.31095677937955635</v>
      </c>
      <c r="N116" s="47">
        <f>(SUMPRODUCT(--(N$9=Quarterly_kt!$B$9:FC$9),Quarterly_kt!$B116:FC116)/INDEX(Fuel_Properties!$B$31:$IV$42,MATCH("D_Auto_Diesel",Fuel_Properties!$B$31:$B$42,0),MATCH(YEAR(N$9),Fuel_Properties!$B$31:$EI$31,0)))/158.987295</f>
        <v>0.30169207480084087</v>
      </c>
      <c r="O116" s="47">
        <f>(SUMPRODUCT(--(O$9=Quarterly_kt!$B$9:FC$9),Quarterly_kt!$B116:FC116)/INDEX(Fuel_Properties!$B$31:$IV$42,MATCH("D_Auto_Diesel",Fuel_Properties!$B$31:$B$42,0),MATCH(YEAR(O$9),Fuel_Properties!$B$31:$EI$31,0)))/158.987295</f>
        <v>0.24761734727172546</v>
      </c>
      <c r="P116" s="47">
        <f>(SUMPRODUCT(--(P$9=Quarterly_kt!$B$9:FC$9),Quarterly_kt!$B116:FC116)/INDEX(Fuel_Properties!$B$31:$IV$42,MATCH("D_Auto_Diesel",Fuel_Properties!$B$31:$B$42,0),MATCH(YEAR(P$9),Fuel_Properties!$B$31:$EI$31,0)))/158.987295</f>
        <v>0.26165810283415808</v>
      </c>
      <c r="Q116" s="47">
        <f>(SUMPRODUCT(--(Q$9=Quarterly_kt!$B$9:FC$9),Quarterly_kt!$B116:FC116)/INDEX(Fuel_Properties!$B$31:$IV$42,MATCH("D_Auto_Diesel",Fuel_Properties!$B$31:$B$42,0),MATCH(YEAR(Q$9),Fuel_Properties!$B$31:$EI$31,0)))/158.987295</f>
        <v>0.3209961583856823</v>
      </c>
      <c r="R116" s="47">
        <f>(SUMPRODUCT(--(R$9=Quarterly_kt!$B$9:FC$9),Quarterly_kt!$B116:FC116)/INDEX(Fuel_Properties!$B$31:$IV$42,MATCH("D_Auto_Diesel",Fuel_Properties!$B$31:$B$42,0),MATCH(YEAR(R$9),Fuel_Properties!$B$31:$EI$31,0)))/158.987295</f>
        <v>0.28334975727144762</v>
      </c>
      <c r="S116" s="47">
        <f>(SUMPRODUCT(--(S$9=Quarterly_kt!$B$9:FC$9),Quarterly_kt!$B116:FC116)/INDEX(Fuel_Properties!$B$31:$IV$42,MATCH("D_Auto_Diesel",Fuel_Properties!$B$31:$B$42,0),MATCH(YEAR(S$9),Fuel_Properties!$B$31:$EI$31,0)))/158.987295</f>
        <v>0.24640485246118071</v>
      </c>
      <c r="T116" s="47">
        <f>(SUMPRODUCT(--(T$9=Quarterly_kt!$B$9:FC$9),Quarterly_kt!$B116:FC116)/INDEX(Fuel_Properties!$B$31:$IV$42,MATCH("D_Auto_Diesel",Fuel_Properties!$B$31:$B$42,0),MATCH(YEAR(T$9),Fuel_Properties!$B$31:$EI$31,0)))/158.987295</f>
        <v>0.24256012642380981</v>
      </c>
      <c r="U116" s="47">
        <f>(SUMPRODUCT(--(U$9=Quarterly_kt!$B$9:FC$9),Quarterly_kt!$B116:FC116)/INDEX(Fuel_Properties!$B$31:$IV$42,MATCH("D_Auto_Diesel",Fuel_Properties!$B$31:$B$42,0),MATCH(YEAR(U$9),Fuel_Properties!$B$31:$EI$31,0)))/158.987295</f>
        <v>0.30995819965493393</v>
      </c>
      <c r="V116" s="47">
        <f>(SUMPRODUCT(--(V$9=Quarterly_kt!$B$9:FC$9),Quarterly_kt!$B116:FC116)/INDEX(Fuel_Properties!$B$31:$IV$42,MATCH("D_Auto_Diesel",Fuel_Properties!$B$31:$B$42,0),MATCH(YEAR(V$9),Fuel_Properties!$B$31:$EI$31,0)))/158.987295</f>
        <v>0.34732630338897375</v>
      </c>
      <c r="W116" s="47">
        <f>(SUMPRODUCT(--(W$9=Quarterly_kt!$B$9:FC$9),Quarterly_kt!$B116:FC116)/INDEX(Fuel_Properties!$B$31:$IV$42,MATCH("D_Auto_Diesel",Fuel_Properties!$B$31:$B$42,0),MATCH(YEAR(W$9),Fuel_Properties!$B$31:$EI$31,0)))/158.987295</f>
        <v>0.26875228639439624</v>
      </c>
      <c r="X116" s="47">
        <f>(SUMPRODUCT(--(X$9=Quarterly_kt!$B$9:FC$9),Quarterly_kt!$B116:FC116)/INDEX(Fuel_Properties!$B$31:$IV$42,MATCH("D_Auto_Diesel",Fuel_Properties!$B$31:$B$42,0),MATCH(YEAR(X$9),Fuel_Properties!$B$31:$EI$31,0)))/158.987295</f>
        <v>0.25048205476961066</v>
      </c>
      <c r="Y116" s="47">
        <f>(SUMPRODUCT(--(Y$9=Quarterly_kt!$B$9:FC$9),Quarterly_kt!$B116:FC116)/INDEX(Fuel_Properties!$B$31:$IV$42,MATCH("D_Auto_Diesel",Fuel_Properties!$B$31:$B$42,0),MATCH(YEAR(Y$9),Fuel_Properties!$B$31:$EI$31,0)))/158.987295</f>
        <v>0.37808685133221387</v>
      </c>
      <c r="Z116" s="47">
        <f>(SUMPRODUCT(--(Z$9=Quarterly_kt!$B$9:FC$9),Quarterly_kt!$B116:FC116)/INDEX(Fuel_Properties!$B$31:$IV$42,MATCH("D_Auto_Diesel",Fuel_Properties!$B$31:$B$42,0),MATCH(YEAR(Z$9),Fuel_Properties!$B$31:$EI$31,0)))/158.987295</f>
        <v>0.43667036233085665</v>
      </c>
      <c r="AA116" s="47">
        <f>(SUMPRODUCT(--(AA$9=Quarterly_kt!$B$9:FC$9),Quarterly_kt!$B116:FC116)/INDEX(Fuel_Properties!$B$31:$IV$42,MATCH("D_Auto_Diesel",Fuel_Properties!$B$31:$B$42,0),MATCH(YEAR(AA$9),Fuel_Properties!$B$31:$EI$31,0)))/158.987295</f>
        <v>0.39521795447454622</v>
      </c>
      <c r="AB116" s="47">
        <f>(SUMPRODUCT(--(AB$9=Quarterly_kt!$B$9:FC$9),Quarterly_kt!$B116:FC116)/INDEX(Fuel_Properties!$B$31:$IV$42,MATCH("D_Auto_Diesel",Fuel_Properties!$B$31:$B$42,0),MATCH(YEAR(AB$9),Fuel_Properties!$B$31:$EI$31,0)))/158.987295</f>
        <v>0.33444407409148491</v>
      </c>
      <c r="AC116" s="47">
        <f>(SUMPRODUCT(--(AC$9=Quarterly_kt!$B$9:FC$9),Quarterly_kt!$B116:FC116)/INDEX(Fuel_Properties!$B$31:$IV$42,MATCH("D_Auto_Diesel",Fuel_Properties!$B$31:$B$42,0),MATCH(YEAR(AC$9),Fuel_Properties!$B$31:$EI$31,0)))/158.987295</f>
        <v>0.36629930045815307</v>
      </c>
      <c r="AD116" s="47">
        <f>(SUMPRODUCT(--(AD$9=Quarterly_kt!$B$9:FC$9),Quarterly_kt!$B116:FC116)/INDEX(Fuel_Properties!$B$31:$IV$42,MATCH("D_Auto_Diesel",Fuel_Properties!$B$31:$B$42,0),MATCH(YEAR(AD$9),Fuel_Properties!$B$31:$EI$31,0)))/158.987295</f>
        <v>0.366026574023609</v>
      </c>
      <c r="AE116" s="47">
        <f>(SUMPRODUCT(--(AE$9=Quarterly_kt!$B$9:FC$9),Quarterly_kt!$B116:FC116)/INDEX(Fuel_Properties!$B$31:$IV$42,MATCH("D_Auto_Diesel",Fuel_Properties!$B$31:$B$42,0),MATCH(YEAR(AE$9),Fuel_Properties!$B$31:$EI$31,0)))/158.987295</f>
        <v>0.36596580401053963</v>
      </c>
      <c r="AF116" s="47">
        <f>(SUMPRODUCT(--(AF$9=Quarterly_kt!$B$9:FC$9),Quarterly_kt!$B116:FC116)/INDEX(Fuel_Properties!$B$31:$IV$42,MATCH("D_Auto_Diesel",Fuel_Properties!$B$31:$B$42,0),MATCH(YEAR(AF$9),Fuel_Properties!$B$31:$EI$31,0)))/158.987295</f>
        <v>0.31130116734930902</v>
      </c>
      <c r="AG116" s="47">
        <f>(SUMPRODUCT(--(AG$9=Quarterly_kt!$B$9:FC$9),Quarterly_kt!$B116:FC116)/INDEX(Fuel_Properties!$B$31:$IV$42,MATCH("D_Auto_Diesel",Fuel_Properties!$B$31:$B$42,0),MATCH(YEAR(AG$9),Fuel_Properties!$B$31:$EI$31,0)))/158.987295</f>
        <v>0.34922931574315641</v>
      </c>
      <c r="AH116" s="47">
        <f>(SUMPRODUCT(--(AH$9=Quarterly_kt!$B$9:FC$9),Quarterly_kt!$B116:FC116)/INDEX(Fuel_Properties!$B$31:$IV$42,MATCH("D_Auto_Diesel",Fuel_Properties!$B$31:$B$42,0),MATCH(YEAR(AH$9),Fuel_Properties!$B$31:$EI$31,0)))/158.987295</f>
        <v>0.41103017028860667</v>
      </c>
      <c r="AI116" s="47">
        <f>(SUMPRODUCT(--(AI$9=Quarterly_kt!$B$9:FC$9),Quarterly_kt!$B116:FC116)/INDEX(Fuel_Properties!$B$31:$IV$42,MATCH("D_Auto_Diesel",Fuel_Properties!$B$31:$B$42,0),MATCH(YEAR(AI$9),Fuel_Properties!$B$31:$EI$31,0)))/158.987295</f>
        <v>0.40702027586379302</v>
      </c>
      <c r="AJ116" s="47">
        <f>(SUMPRODUCT(--(AJ$9=Quarterly_kt!$B$9:FC$9),Quarterly_kt!$B116:FC116)/INDEX(Fuel_Properties!$B$31:$IV$42,MATCH("D_Auto_Diesel",Fuel_Properties!$B$31:$B$42,0),MATCH(YEAR(AJ$9),Fuel_Properties!$B$31:$EI$31,0)))/158.987295</f>
        <v>0.35182983494998665</v>
      </c>
      <c r="AK116" s="47">
        <f>(SUMPRODUCT(--(AK$9=Quarterly_kt!$B$9:FC$9),Quarterly_kt!$B116:FC116)/INDEX(Fuel_Properties!$B$31:$IV$42,MATCH("D_Auto_Diesel",Fuel_Properties!$B$31:$B$42,0),MATCH(YEAR(AK$9),Fuel_Properties!$B$31:$EI$31,0)))/158.987295</f>
        <v>0.35933271745191164</v>
      </c>
      <c r="AL116" s="47">
        <f>(SUMPRODUCT(--(AL$9=Quarterly_kt!$B$9:FC$9),Quarterly_kt!$B116:FC116)/INDEX(Fuel_Properties!$B$31:$IV$42,MATCH("D_Auto_Diesel",Fuel_Properties!$B$31:$B$42,0),MATCH(YEAR(AL$9),Fuel_Properties!$B$31:$EI$31,0)))/158.987295</f>
        <v>0.3469919891060414</v>
      </c>
      <c r="AM116" s="47">
        <f>(SUMPRODUCT(--(AM$9=Quarterly_kt!$B$9:FC$9),Quarterly_kt!$B116:FC116)/INDEX(Fuel_Properties!$B$31:$IV$42,MATCH("D_Auto_Diesel",Fuel_Properties!$B$31:$B$42,0),MATCH(YEAR(AM$9),Fuel_Properties!$B$31:$EI$31,0)))/158.987295</f>
        <v>0.37550681259189805</v>
      </c>
      <c r="AN116" s="47">
        <f>(SUMPRODUCT(--(AN$9=Quarterly_kt!$B$9:FC$9),Quarterly_kt!$B116:FC116)/INDEX(Fuel_Properties!$B$31:$IV$42,MATCH("D_Auto_Diesel",Fuel_Properties!$B$31:$B$42,0),MATCH(YEAR(AN$9),Fuel_Properties!$B$31:$EI$31,0)))/158.987295</f>
        <v>0.33714241593486916</v>
      </c>
      <c r="AO116" s="47">
        <f>(SUMPRODUCT(--(AO$9=Quarterly_kt!$B$9:FC$9),Quarterly_kt!$B116:FC116)/INDEX(Fuel_Properties!$B$31:$IV$42,MATCH("D_Auto_Diesel",Fuel_Properties!$B$31:$B$42,0),MATCH(YEAR(AO$9),Fuel_Properties!$B$31:$EI$31,0)))/158.987295</f>
        <v>0.39238839579519263</v>
      </c>
      <c r="AP116" s="47">
        <f>(SUMPRODUCT(--(AP$9=Quarterly_kt!$B$9:FC$9),Quarterly_kt!$B116:FC116)/INDEX(Fuel_Properties!$B$31:$IV$42,MATCH("D_Auto_Diesel",Fuel_Properties!$B$31:$B$42,0),MATCH(YEAR(AP$9),Fuel_Properties!$B$31:$EI$31,0)))/158.987295</f>
        <v>0.3899830348337105</v>
      </c>
      <c r="AQ116" s="47">
        <f>(SUMPRODUCT(--(AQ$9=Quarterly_kt!$B$9:FC$9),Quarterly_kt!$B116:FC116)/INDEX(Fuel_Properties!$B$31:$IV$42,MATCH("D_Auto_Diesel",Fuel_Properties!$B$31:$B$42,0),MATCH(YEAR(AQ$9),Fuel_Properties!$B$31:$EI$31,0)))/158.987295</f>
        <v>0.36634067741589188</v>
      </c>
      <c r="AR116" s="47">
        <f>(SUMPRODUCT(--(AR$9=Quarterly_kt!$B$9:FC$9),Quarterly_kt!$B116:FC116)/INDEX(Fuel_Properties!$B$31:$IV$42,MATCH("D_Auto_Diesel",Fuel_Properties!$B$31:$B$42,0),MATCH(YEAR(AR$9),Fuel_Properties!$B$31:$EI$31,0)))/158.987295</f>
        <v>0.35804215625915037</v>
      </c>
      <c r="AS116" s="47">
        <f>(SUMPRODUCT(--(AS$9=Quarterly_kt!$B$9:FC$9),Quarterly_kt!$B116:FC116)/INDEX(Fuel_Properties!$B$31:$IV$42,MATCH("D_Auto_Diesel",Fuel_Properties!$B$31:$B$42,0),MATCH(YEAR(AS$9),Fuel_Properties!$B$31:$EI$31,0)))/158.987295</f>
        <v>0.37419127966653193</v>
      </c>
      <c r="AT116" s="47">
        <f>(SUMPRODUCT(--(AT$9=Quarterly_kt!$B$9:FC$9),Quarterly_kt!$B116:FC116)/INDEX(Fuel_Properties!$B$31:$IV$42,MATCH("D_Auto_Diesel",Fuel_Properties!$B$31:$B$42,0),MATCH(YEAR(AT$9),Fuel_Properties!$B$31:$EI$31,0)))/158.987295</f>
        <v>0.40030272644220205</v>
      </c>
      <c r="AU116" s="47">
        <f>(SUMPRODUCT(--(AU$9=Quarterly_kt!$B$9:FC$9),Quarterly_kt!$B116:FC116)/INDEX(Fuel_Properties!$B$31:$IV$42,MATCH("D_Auto_Diesel",Fuel_Properties!$B$31:$B$42,0),MATCH(YEAR(AU$9),Fuel_Properties!$B$31:$EI$31,0)))/158.987295</f>
        <v>0.36420090125034182</v>
      </c>
      <c r="AV116" s="47">
        <f>(SUMPRODUCT(--(AV$9=Quarterly_kt!$B$9:FC$9),Quarterly_kt!$B116:FC116)/INDEX(Fuel_Properties!$B$31:$IV$42,MATCH("D_Auto_Diesel",Fuel_Properties!$B$31:$B$42,0),MATCH(YEAR(AV$9),Fuel_Properties!$B$31:$EI$31,0)))/158.987295</f>
        <v>0.34086856986326713</v>
      </c>
      <c r="AW116" s="47">
        <f>(SUMPRODUCT(--(AW$9=Quarterly_kt!$B$9:FC$9),Quarterly_kt!$B116:FC116)/INDEX(Fuel_Properties!$B$31:$IV$42,MATCH("D_Auto_Diesel",Fuel_Properties!$B$31:$B$42,0),MATCH(YEAR(AW$9),Fuel_Properties!$B$31:$EI$31,0)))/158.987295</f>
        <v>0.34574861915170763</v>
      </c>
      <c r="AX116" s="47">
        <f>(SUMPRODUCT(--(AX$9=Quarterly_kt!$B$9:FC$9),Quarterly_kt!$B116:FC116)/INDEX(Fuel_Properties!$B$31:$IV$42,MATCH("D_Auto_Diesel",Fuel_Properties!$B$31:$B$42,0),MATCH(YEAR(AX$9),Fuel_Properties!$B$31:$EI$31,0)))/158.987295</f>
        <v>0.37223020357613029</v>
      </c>
      <c r="AY116" s="47">
        <f>(SUMPRODUCT(--(AY$9=Quarterly_kt!$B$9:FC$9),Quarterly_kt!$B116:FC116)/INDEX(Fuel_Properties!$B$31:$IV$42,MATCH("D_Auto_Diesel",Fuel_Properties!$B$31:$B$42,0),MATCH(YEAR(AY$9),Fuel_Properties!$B$31:$EI$31,0)))/158.987295</f>
        <v>0.34500612206247172</v>
      </c>
      <c r="AZ116" s="47">
        <f>(SUMPRODUCT(--(AZ$9=Quarterly_kt!$B$9:FC$9),Quarterly_kt!$B116:FC116)/INDEX(Fuel_Properties!$B$31:$IV$42,MATCH("D_Auto_Diesel",Fuel_Properties!$B$31:$B$42,0),MATCH(YEAR(AZ$9),Fuel_Properties!$B$31:$EI$31,0)))/158.987295</f>
        <v>0.35959619192745623</v>
      </c>
      <c r="BA116" s="47">
        <f>(SUMPRODUCT(--(BA$9=Quarterly_kt!$B$9:FC$9),Quarterly_kt!$B116:FC116)/INDEX(Fuel_Properties!$B$31:$IV$42,MATCH("D_Auto_Diesel",Fuel_Properties!$B$31:$B$42,0),MATCH(YEAR(BA$9),Fuel_Properties!$B$31:$EI$31,0)))/158.987295</f>
        <v>0.38001658599918342</v>
      </c>
      <c r="BB116" s="47">
        <f>(SUMPRODUCT(--(BB$9=Quarterly_kt!$B$9:FC$9),Quarterly_kt!$B116:FC116)/INDEX(Fuel_Properties!$B$31:$IV$42,MATCH("D_Auto_Diesel",Fuel_Properties!$B$31:$B$42,0),MATCH(YEAR(BB$9),Fuel_Properties!$B$31:$EI$31,0)))/158.987295</f>
        <v>0.34065079527428538</v>
      </c>
      <c r="BC116" s="47">
        <f>(SUMPRODUCT(--(BC$9=Quarterly_kt!$B$9:FC$9),Quarterly_kt!$B116:FC116)/INDEX(Fuel_Properties!$B$31:$IV$42,MATCH("D_Auto_Diesel",Fuel_Properties!$B$31:$B$42,0),MATCH(YEAR(BC$9),Fuel_Properties!$B$31:$EI$31,0)))/158.987295</f>
        <v>0.3468561639683081</v>
      </c>
      <c r="BD116" s="47">
        <f>(SUMPRODUCT(--(BD$9=Quarterly_kt!$B$9:FC$9),Quarterly_kt!$B116:FC116)/INDEX(Fuel_Properties!$B$31:$IV$42,MATCH("D_Auto_Diesel",Fuel_Properties!$B$31:$B$42,0),MATCH(YEAR(BD$9),Fuel_Properties!$B$31:$EI$31,0)))/158.987295</f>
        <v>0.32364301790791272</v>
      </c>
      <c r="BE116" s="47">
        <f>(SUMPRODUCT(--(BE$9=Quarterly_kt!$B$9:FC$9),Quarterly_kt!$B116:FC116)/INDEX(Fuel_Properties!$B$31:$IV$42,MATCH("D_Auto_Diesel",Fuel_Properties!$B$31:$B$42,0),MATCH(YEAR(BE$9),Fuel_Properties!$B$31:$EI$31,0)))/158.987295</f>
        <v>0.36846525012020426</v>
      </c>
      <c r="BF116" s="47">
        <f>(SUMPRODUCT(--(BF$9=Quarterly_kt!$B$9:FC$9),Quarterly_kt!$B116:FC116)/INDEX(Fuel_Properties!$B$31:$IV$42,MATCH("D_Auto_Diesel",Fuel_Properties!$B$31:$B$42,0),MATCH(YEAR(BF$9),Fuel_Properties!$B$31:$EI$31,0)))/158.987295</f>
        <v>0.36090447844862406</v>
      </c>
      <c r="BG116" s="47">
        <f>(SUMPRODUCT(--(BG$9=Quarterly_kt!$B$9:FC$9),Quarterly_kt!$B116:FC116)/INDEX(Fuel_Properties!$B$31:$IV$42,MATCH("D_Auto_Diesel",Fuel_Properties!$B$31:$B$42,0),MATCH(YEAR(BG$9),Fuel_Properties!$B$31:$EI$31,0)))/158.987295</f>
        <v>0.31053977982282244</v>
      </c>
      <c r="BH116" s="47">
        <f>(SUMPRODUCT(--(BH$9=Quarterly_kt!$B$9:FC$9),Quarterly_kt!$B116:FC116)/INDEX(Fuel_Properties!$B$31:$IV$42,MATCH("D_Auto_Diesel",Fuel_Properties!$B$31:$B$42,0),MATCH(YEAR(BH$9),Fuel_Properties!$B$31:$EI$31,0)))/158.987295</f>
        <v>0.31160890159004517</v>
      </c>
      <c r="BI116" s="47">
        <f>(SUMPRODUCT(--(BI$9=Quarterly_kt!$B$9:FC$9),Quarterly_kt!$B116:FC116)/INDEX(Fuel_Properties!$B$31:$IV$42,MATCH("D_Auto_Diesel",Fuel_Properties!$B$31:$B$42,0),MATCH(YEAR(BI$9),Fuel_Properties!$B$31:$EI$31,0)))/158.987295</f>
        <v>0.32803191252563157</v>
      </c>
      <c r="BJ116" s="47">
        <f>(SUMPRODUCT(--(BJ$9=Quarterly_kt!$B$9:FC$9),Quarterly_kt!$B116:FC116)/INDEX(Fuel_Properties!$B$31:$IV$42,MATCH("D_Auto_Diesel",Fuel_Properties!$B$31:$B$42,0),MATCH(YEAR(BJ$9),Fuel_Properties!$B$31:$EI$31,0)))/158.987295</f>
        <v>0.41097678278659061</v>
      </c>
      <c r="BK116" s="47">
        <f>(SUMPRODUCT(--(BK$9=Quarterly_kt!$B$9:FC$9),Quarterly_kt!$B116:FC116)/INDEX(Fuel_Properties!$B$31:$IV$42,MATCH("D_Auto_Diesel",Fuel_Properties!$B$31:$B$42,0),MATCH(YEAR(BK$9),Fuel_Properties!$B$31:$EI$31,0)))/158.987295</f>
        <v>0.37333996377918305</v>
      </c>
      <c r="BL116" s="47">
        <f>(SUMPRODUCT(--(BL$9=Quarterly_kt!$B$9:FC$9),Quarterly_kt!$B116:FC116)/INDEX(Fuel_Properties!$B$31:$IV$42,MATCH("D_Auto_Diesel",Fuel_Properties!$B$31:$B$42,0),MATCH(YEAR(BL$9),Fuel_Properties!$B$31:$EI$31,0)))/158.987295</f>
        <v>0.42485945879243836</v>
      </c>
      <c r="BM116" s="47">
        <f>(SUMPRODUCT(--(BM$9=Quarterly_kt!$B$9:FC$9),Quarterly_kt!$B116:FC116)/INDEX(Fuel_Properties!$B$31:$IV$42,MATCH("D_Auto_Diesel",Fuel_Properties!$B$31:$B$42,0),MATCH(YEAR(BM$9),Fuel_Properties!$B$31:$EI$31,0)))/158.987295</f>
        <v>0.40825243884440243</v>
      </c>
      <c r="BN116" s="47">
        <f>(SUMPRODUCT(--(BN$9=Quarterly_kt!$B$9:FC$9),Quarterly_kt!$B116:FC116)/INDEX(Fuel_Properties!$B$31:$IV$42,MATCH("D_Auto_Diesel",Fuel_Properties!$B$31:$B$42,0),MATCH(YEAR(BN$9),Fuel_Properties!$B$31:$EI$31,0)))/158.987295</f>
        <v>0.45094882008560994</v>
      </c>
      <c r="BO116" s="47">
        <f>(SUMPRODUCT(--(BO$9=Quarterly_kt!$B$9:FC$9),Quarterly_kt!$B116:FC116)/INDEX(Fuel_Properties!$B$31:$IV$42,MATCH("D_Auto_Diesel",Fuel_Properties!$B$31:$B$42,0),MATCH(YEAR(BO$9),Fuel_Properties!$B$31:$EI$31,0)))/158.987295</f>
        <v>0.4073032940685799</v>
      </c>
      <c r="BP116" s="47">
        <f>(SUMPRODUCT(--(BP$9=Quarterly_kt!$B$9:FC$9),Quarterly_kt!$B116:FC116)/INDEX(Fuel_Properties!$B$31:$IV$42,MATCH("D_Auto_Diesel",Fuel_Properties!$B$31:$B$42,0),MATCH(YEAR(BP$9),Fuel_Properties!$B$31:$EI$31,0)))/158.987295</f>
        <v>0.5102242149536701</v>
      </c>
      <c r="BQ116" s="47">
        <f>(SUMPRODUCT(--(BQ$9=Quarterly_kt!$B$9:FC$9),Quarterly_kt!$B116:FC116)/INDEX(Fuel_Properties!$B$31:$IV$42,MATCH("D_Auto_Diesel",Fuel_Properties!$B$31:$B$42,0),MATCH(YEAR(BQ$9),Fuel_Properties!$B$31:$EI$31,0)))/158.987295</f>
        <v>0.42596844699281339</v>
      </c>
      <c r="BR116" s="47">
        <f>(SUMPRODUCT(--(BR$9=Quarterly_kt!$B$9:FC$9),Quarterly_kt!$B116:FC116)/INDEX(Fuel_Properties!$B$31:$IV$42,MATCH("D_Auto_Diesel",Fuel_Properties!$B$31:$B$42,0),MATCH(YEAR(BR$9),Fuel_Properties!$B$31:$EI$31,0)))/158.987295</f>
        <v>0.42806432732938637</v>
      </c>
      <c r="BS116" s="47">
        <f>(SUMPRODUCT(--(BS$9=Quarterly_kt!$B$9:FC$9),Quarterly_kt!$B116:FC116)/INDEX(Fuel_Properties!$B$31:$IV$42,MATCH("D_Auto_Diesel",Fuel_Properties!$B$31:$B$42,0),MATCH(YEAR(BS$9),Fuel_Properties!$B$31:$EI$31,0)))/158.987295</f>
        <v>0.41594676373045614</v>
      </c>
      <c r="BT116" s="47">
        <f>(SUMPRODUCT(--(BT$9=Quarterly_kt!$B$9:FC$9),Quarterly_kt!$B116:FC116)/INDEX(Fuel_Properties!$B$31:$IV$42,MATCH("D_Auto_Diesel",Fuel_Properties!$B$31:$B$42,0),MATCH(YEAR(BT$9),Fuel_Properties!$B$31:$EI$31,0)))/158.987295</f>
        <v>0.3747217022223866</v>
      </c>
      <c r="BU116" s="47">
        <f>(SUMPRODUCT(--(BU$9=Quarterly_kt!$B$9:FC$9),Quarterly_kt!$B116:FC116)/INDEX(Fuel_Properties!$B$31:$IV$42,MATCH("D_Auto_Diesel",Fuel_Properties!$B$31:$B$42,0),MATCH(YEAR(BU$9),Fuel_Properties!$B$31:$EI$31,0)))/158.987295</f>
        <v>0.3915012595549498</v>
      </c>
      <c r="BV116" s="47">
        <f>(SUMPRODUCT(--(BV$9=Quarterly_kt!$B$9:FC$9),Quarterly_kt!$B116:FC116)/INDEX(Fuel_Properties!$B$31:$IV$42,MATCH("D_Auto_Diesel",Fuel_Properties!$B$31:$B$42,0),MATCH(YEAR(BV$9),Fuel_Properties!$B$31:$EI$31,0)))/158.987295</f>
        <v>0.48564210581093192</v>
      </c>
      <c r="BW116" s="47">
        <f>(SUMPRODUCT(--(BW$9=Quarterly_kt!$B$9:FC$9),Quarterly_kt!$B116:FC116)/INDEX(Fuel_Properties!$B$31:$IV$42,MATCH("D_Auto_Diesel",Fuel_Properties!$B$31:$B$42,0),MATCH(YEAR(BW$9),Fuel_Properties!$B$31:$EI$31,0)))/158.987295</f>
        <v>0.38527211692358077</v>
      </c>
      <c r="BX116" s="47">
        <f>(SUMPRODUCT(--(BX$9=Quarterly_kt!$B$9:FC$9),Quarterly_kt!$B116:FC116)/INDEX(Fuel_Properties!$B$31:$IV$42,MATCH("D_Auto_Diesel",Fuel_Properties!$B$31:$B$42,0),MATCH(YEAR(BX$9),Fuel_Properties!$B$31:$EI$31,0)))/158.987295</f>
        <v>0.50674912635652025</v>
      </c>
      <c r="BY116" s="47">
        <f>(SUMPRODUCT(--(BY$9=Quarterly_kt!$B$9:FC$9),Quarterly_kt!$B116:FC116)/INDEX(Fuel_Properties!$B$31:$IV$42,MATCH("D_Auto_Diesel",Fuel_Properties!$B$31:$B$42,0),MATCH(YEAR(BY$9),Fuel_Properties!$B$31:$EI$31,0)))/158.987295</f>
        <v>0.47443226980240272</v>
      </c>
      <c r="BZ116" s="47">
        <f>(SUMPRODUCT(--(BZ$9=Quarterly_kt!$B$9:FC$9),Quarterly_kt!$B116:FC116)/INDEX(Fuel_Properties!$B$31:$IV$42,MATCH("D_Auto_Diesel",Fuel_Properties!$B$31:$B$42,0),MATCH(YEAR(BZ$9),Fuel_Properties!$B$31:$EI$31,0)))/158.987295</f>
        <v>0.52602584561875576</v>
      </c>
      <c r="CA116" s="47">
        <f>(SUMPRODUCT(--(CA$9=Quarterly_kt!$B$9:FC$9),Quarterly_kt!$B116:FC116)/INDEX(Fuel_Properties!$B$31:$IV$42,MATCH("D_Auto_Diesel",Fuel_Properties!$B$31:$B$42,0),MATCH(YEAR(CA$9),Fuel_Properties!$B$31:$EI$31,0)))/158.987295</f>
        <v>0.45378071835819012</v>
      </c>
      <c r="CB116" s="47">
        <f>(SUMPRODUCT(--(CB$9=Quarterly_kt!$B$9:FC$9),Quarterly_kt!$B116:FC116)/INDEX(Fuel_Properties!$B$31:$IV$42,MATCH("D_Auto_Diesel",Fuel_Properties!$B$31:$B$42,0),MATCH(YEAR(CB$9),Fuel_Properties!$B$31:$EI$31,0)))/158.987295</f>
        <v>0.44527636744146359</v>
      </c>
      <c r="CC116" s="47">
        <f>(SUMPRODUCT(--(CC$9=Quarterly_kt!$B$9:FC$9),Quarterly_kt!$B116:FC116)/INDEX(Fuel_Properties!$B$31:$IV$42,MATCH("D_Auto_Diesel",Fuel_Properties!$B$31:$B$42,0),MATCH(YEAR(CC$9),Fuel_Properties!$B$31:$EI$31,0)))/158.987295</f>
        <v>0.4733471638403392</v>
      </c>
      <c r="CD116" s="47">
        <f>(SUMPRODUCT(--(CD$9=Quarterly_kt!$B$9:FC$9),Quarterly_kt!$B116:FC116)/INDEX(Fuel_Properties!$B$31:$IV$42,MATCH("D_Auto_Diesel",Fuel_Properties!$B$31:$B$42,0),MATCH(YEAR(CD$9),Fuel_Properties!$B$31:$EI$31,0)))/158.987295</f>
        <v>0.52090097831137339</v>
      </c>
      <c r="CE116" s="47">
        <f>(SUMPRODUCT(--(CE$9=Quarterly_kt!$B$9:FC$9),Quarterly_kt!$B116:FC116)/INDEX(Fuel_Properties!$B$31:$IV$42,MATCH("D_Auto_Diesel",Fuel_Properties!$B$31:$B$42,0),MATCH(YEAR(CE$9),Fuel_Properties!$B$31:$EI$31,0)))/158.987295</f>
        <v>0.45650396299904639</v>
      </c>
      <c r="CF116" s="47">
        <f>(SUMPRODUCT(--(CF$9=Quarterly_kt!$B$9:FC$9),Quarterly_kt!$B116:FC116)/INDEX(Fuel_Properties!$B$31:$IV$42,MATCH("D_Auto_Diesel",Fuel_Properties!$B$31:$B$42,0),MATCH(YEAR(CF$9),Fuel_Properties!$B$31:$EI$31,0)))/158.987295</f>
        <v>0.48310020863393227</v>
      </c>
      <c r="CG116" s="47">
        <f>(SUMPRODUCT(--(CG$9=Quarterly_kt!$B$9:FC$9),Quarterly_kt!$B116:FC116)/INDEX(Fuel_Properties!$B$31:$IV$42,MATCH("D_Auto_Diesel",Fuel_Properties!$B$31:$B$42,0),MATCH(YEAR(CG$9),Fuel_Properties!$B$31:$EI$31,0)))/158.987295</f>
        <v>0.52636463997763538</v>
      </c>
      <c r="CH116" s="47">
        <f>(SUMPRODUCT(--(CH$9=Quarterly_kt!$B$9:FC$9),Quarterly_kt!$B116:FC116)/INDEX(Fuel_Properties!$B$31:$IV$42,MATCH("D_Auto_Diesel",Fuel_Properties!$B$31:$B$42,0),MATCH(YEAR(CH$9),Fuel_Properties!$B$31:$EI$31,0)))/158.987295</f>
        <v>0.57325171588237001</v>
      </c>
      <c r="CI116" s="47">
        <f>(SUMPRODUCT(--(CI$9=Quarterly_kt!$B$9:FC$9),Quarterly_kt!$B116:FC116)/INDEX(Fuel_Properties!$B$31:$IV$42,MATCH("D_Auto_Diesel",Fuel_Properties!$B$31:$B$42,0),MATCH(YEAR(CI$9),Fuel_Properties!$B$31:$EI$31,0)))/158.987295</f>
        <v>0.53332057659604948</v>
      </c>
      <c r="CJ116" s="47">
        <f>(SUMPRODUCT(--(CJ$9=Quarterly_kt!$B$9:FC$9),Quarterly_kt!$B116:FC116)/INDEX(Fuel_Properties!$B$31:$IV$42,MATCH("D_Auto_Diesel",Fuel_Properties!$B$31:$B$42,0),MATCH(YEAR(CJ$9),Fuel_Properties!$B$31:$EI$31,0)))/158.987295</f>
        <v>0.46491390330132437</v>
      </c>
      <c r="CK116" s="47">
        <f>(SUMPRODUCT(--(CK$9=Quarterly_kt!$B$9:FC$9),Quarterly_kt!$B116:FC116)/INDEX(Fuel_Properties!$B$31:$IV$42,MATCH("D_Auto_Diesel",Fuel_Properties!$B$31:$B$42,0),MATCH(YEAR(CK$9),Fuel_Properties!$B$31:$EI$31,0)))/158.987295</f>
        <v>0.52561749226737797</v>
      </c>
      <c r="CL116" s="47">
        <f>(SUMPRODUCT(--(CL$9=Quarterly_kt!$B$9:FC$9),Quarterly_kt!$B116:FC116)/INDEX(Fuel_Properties!$B$31:$IV$42,MATCH("D_Auto_Diesel",Fuel_Properties!$B$31:$B$42,0),MATCH(YEAR(CL$9),Fuel_Properties!$B$31:$EI$31,0)))/158.987295</f>
        <v>0.57863123240804637</v>
      </c>
      <c r="CM116" s="47">
        <f>(SUMPRODUCT(--(CM$9=Quarterly_kt!$B$9:FC$9),Quarterly_kt!$B116:FC116)/INDEX(Fuel_Properties!$B$31:$IV$42,MATCH("D_Auto_Diesel",Fuel_Properties!$B$31:$B$42,0),MATCH(YEAR(CM$9),Fuel_Properties!$B$31:$EI$31,0)))/158.987295</f>
        <v>0.55387404319682332</v>
      </c>
      <c r="CN116" s="47">
        <f>(SUMPRODUCT(--(CN$9=Quarterly_kt!$B$9:FC$9),Quarterly_kt!$B116:FC116)/INDEX(Fuel_Properties!$B$31:$IV$42,MATCH("D_Auto_Diesel",Fuel_Properties!$B$31:$B$42,0),MATCH(YEAR(CN$9),Fuel_Properties!$B$31:$EI$31,0)))/158.987295</f>
        <v>0.47444025878746426</v>
      </c>
      <c r="CO116" s="47">
        <f>(SUMPRODUCT(--(CO$9=Quarterly_kt!$B$9:FC$9),Quarterly_kt!$B116:FC116)/INDEX(Fuel_Properties!$B$31:$IV$42,MATCH("D_Auto_Diesel",Fuel_Properties!$B$31:$B$42,0),MATCH(YEAR(CO$9),Fuel_Properties!$B$31:$EI$31,0)))/158.987295</f>
        <v>0.52330865807825111</v>
      </c>
      <c r="CP116" s="47">
        <f>(SUMPRODUCT(--(CP$9=Quarterly_kt!$B$9:FC$9),Quarterly_kt!$B116:FC116)/INDEX(Fuel_Properties!$B$31:$IV$42,MATCH("D_Auto_Diesel",Fuel_Properties!$B$31:$B$42,0),MATCH(YEAR(CP$9),Fuel_Properties!$B$31:$EI$31,0)))/158.987295</f>
        <v>0.58108179866091714</v>
      </c>
      <c r="CQ116" s="47">
        <f>(SUMPRODUCT(--(CQ$9=Quarterly_kt!$B$9:FC$9),Quarterly_kt!$B116:FC116)/INDEX(Fuel_Properties!$B$31:$IV$42,MATCH("D_Auto_Diesel",Fuel_Properties!$B$31:$B$42,0),MATCH(YEAR(CQ$9),Fuel_Properties!$B$31:$EI$31,0)))/158.987295</f>
        <v>0.6235851949830078</v>
      </c>
      <c r="CR116" s="47">
        <f>(SUMPRODUCT(--(CR$9=Quarterly_kt!$B$9:FC$9),Quarterly_kt!$B116:FC116)/INDEX(Fuel_Properties!$B$31:$IV$42,MATCH("D_Auto_Diesel",Fuel_Properties!$B$31:$B$42,0),MATCH(YEAR(CR$9),Fuel_Properties!$B$31:$EI$31,0)))/158.987295</f>
        <v>0.57197675942277371</v>
      </c>
      <c r="CS116" s="47">
        <f>(SUMPRODUCT(--(CS$9=Quarterly_kt!$B$9:FC$9),Quarterly_kt!$B116:FC116)/INDEX(Fuel_Properties!$B$31:$IV$42,MATCH("D_Auto_Diesel",Fuel_Properties!$B$31:$B$42,0),MATCH(YEAR(CS$9),Fuel_Properties!$B$31:$EI$31,0)))/158.987295</f>
        <v>0.54153986974365742</v>
      </c>
      <c r="CT116" s="47">
        <f>(SUMPRODUCT(--(CT$9=Quarterly_kt!$B$9:FC$9),Quarterly_kt!$B116:FC116)/INDEX(Fuel_Properties!$B$31:$IV$42,MATCH("D_Auto_Diesel",Fuel_Properties!$B$31:$B$42,0),MATCH(YEAR(CT$9),Fuel_Properties!$B$31:$EI$31,0)))/158.987295</f>
        <v>0.58723604654331119</v>
      </c>
      <c r="CU116" s="47">
        <f>(SUMPRODUCT(--(CU$9=Quarterly_kt!$B$9:FC$9),Quarterly_kt!$B116:FC116)/INDEX(Fuel_Properties!$B$31:$IV$42,MATCH("D_Auto_Diesel",Fuel_Properties!$B$31:$B$42,0),MATCH(YEAR(CU$9),Fuel_Properties!$B$31:$EI$31,0)))/158.987295</f>
        <v>0.6146103978205919</v>
      </c>
      <c r="CV116" s="47">
        <f>(SUMPRODUCT(--(CV$9=Quarterly_kt!$B$9:FC$9),Quarterly_kt!$B116:FC116)/INDEX(Fuel_Properties!$B$31:$IV$42,MATCH("D_Auto_Diesel",Fuel_Properties!$B$31:$B$42,0),MATCH(YEAR(CV$9),Fuel_Properties!$B$31:$EI$31,0)))/158.987295</f>
        <v>0.55046174435174888</v>
      </c>
      <c r="CW116" s="47">
        <f>(SUMPRODUCT(--(CW$9=Quarterly_kt!$B$9:FC$9),Quarterly_kt!$B116:FC116)/INDEX(Fuel_Properties!$B$31:$IV$42,MATCH("D_Auto_Diesel",Fuel_Properties!$B$31:$B$42,0),MATCH(YEAR(CW$9),Fuel_Properties!$B$31:$EI$31,0)))/158.987295</f>
        <v>0.62771199093922947</v>
      </c>
      <c r="CX116" s="47">
        <f>(SUMPRODUCT(--(CX$9=Quarterly_kt!$B$9:FC$9),Quarterly_kt!$B116:FC116)/INDEX(Fuel_Properties!$B$31:$IV$42,MATCH("D_Auto_Diesel",Fuel_Properties!$B$31:$B$42,0),MATCH(YEAR(CX$9),Fuel_Properties!$B$31:$EI$31,0)))/158.987295</f>
        <v>0.64918279486581243</v>
      </c>
      <c r="CY116" s="47">
        <f>(SUMPRODUCT(--(CY$9=Quarterly_kt!$B$9:FC$9),Quarterly_kt!$B116:FC116)/INDEX(Fuel_Properties!$B$31:$IV$42,MATCH("D_Auto_Diesel",Fuel_Properties!$B$31:$B$42,0),MATCH(YEAR(CY$9),Fuel_Properties!$B$31:$EI$31,0)))/158.987295</f>
        <v>0.63240999258024866</v>
      </c>
      <c r="CZ116" s="47">
        <f>(SUMPRODUCT(--(CZ$9=Quarterly_kt!$B$9:FC$9),Quarterly_kt!$B116:FC116)/INDEX(Fuel_Properties!$B$31:$IV$42,MATCH("D_Auto_Diesel",Fuel_Properties!$B$31:$B$42,0),MATCH(YEAR(CZ$9),Fuel_Properties!$B$31:$EI$31,0)))/158.987295</f>
        <v>0.66059973037277908</v>
      </c>
      <c r="DA116" s="47">
        <f>(SUMPRODUCT(--(DA$9=Quarterly_kt!$B$9:FC$9),Quarterly_kt!$B116:FC116)/INDEX(Fuel_Properties!$B$31:$IV$42,MATCH("D_Auto_Diesel",Fuel_Properties!$B$31:$B$42,0),MATCH(YEAR(DA$9),Fuel_Properties!$B$31:$EI$31,0)))/158.987295</f>
        <v>0.66936775813974636</v>
      </c>
      <c r="DB116" s="47">
        <f>(SUMPRODUCT(--(DB$9=Quarterly_kt!$B$9:FC$9),Quarterly_kt!$B116:FC116)/INDEX(Fuel_Properties!$B$31:$IV$42,MATCH("D_Auto_Diesel",Fuel_Properties!$B$31:$B$42,0),MATCH(YEAR(DB$9),Fuel_Properties!$B$31:$EI$31,0)))/158.987295</f>
        <v>0.66762266179231666</v>
      </c>
      <c r="DC116" s="47">
        <f>(SUMPRODUCT(--(DC$9=Quarterly_kt!$B$9:FC$9),Quarterly_kt!$B116:FC116)/INDEX(Fuel_Properties!$B$31:$IV$42,MATCH("D_Auto_Diesel",Fuel_Properties!$B$31:$B$42,0),MATCH(YEAR(DC$9),Fuel_Properties!$B$31:$EI$31,0)))/158.987295</f>
        <v>0.62470864330303177</v>
      </c>
      <c r="DD116" s="47">
        <f>(SUMPRODUCT(--(DD$9=Quarterly_kt!$B$9:FC$9),Quarterly_kt!$B116:FC116)/INDEX(Fuel_Properties!$B$31:$IV$42,MATCH("D_Auto_Diesel",Fuel_Properties!$B$31:$B$42,0),MATCH(YEAR(DD$9),Fuel_Properties!$B$31:$EI$31,0)))/158.987295</f>
        <v>0.58378887073007957</v>
      </c>
      <c r="DE116" s="47">
        <f>(SUMPRODUCT(--(DE$9=Quarterly_kt!$B$9:FC$9),Quarterly_kt!$B116:FC116)/INDEX(Fuel_Properties!$B$31:$IV$42,MATCH("D_Auto_Diesel",Fuel_Properties!$B$31:$B$42,0),MATCH(YEAR(DE$9),Fuel_Properties!$B$31:$EI$31,0)))/158.987295</f>
        <v>0.66118741007468651</v>
      </c>
      <c r="DF116" s="47">
        <f>(SUMPRODUCT(--(DF$9=Quarterly_kt!$B$9:FC$9),Quarterly_kt!$B116:FC116)/INDEX(Fuel_Properties!$B$31:$IV$42,MATCH("D_Auto_Diesel",Fuel_Properties!$B$31:$B$42,0),MATCH(YEAR(DF$9),Fuel_Properties!$B$31:$EI$31,0)))/158.987295</f>
        <v>0.65564799459066181</v>
      </c>
      <c r="DG116" s="47">
        <f>(SUMPRODUCT(--(DG$9=Quarterly_kt!$B$9:FC$9),Quarterly_kt!$B116:FC116)/INDEX(Fuel_Properties!$B$31:$IV$42,MATCH("D_Auto_Diesel",Fuel_Properties!$B$31:$B$42,0),MATCH(YEAR(DG$9),Fuel_Properties!$B$31:$EI$31,0)))/158.987295</f>
        <v>0.60445001941650078</v>
      </c>
      <c r="DH116" s="47">
        <f>(SUMPRODUCT(--(DH$9=Quarterly_kt!$B$9:FC$9),Quarterly_kt!$B116:FC116)/INDEX(Fuel_Properties!$B$31:$IV$42,MATCH("D_Auto_Diesel",Fuel_Properties!$B$31:$B$42,0),MATCH(YEAR(DH$9),Fuel_Properties!$B$31:$EI$31,0)))/158.987295</f>
        <v>0.64057601196306468</v>
      </c>
      <c r="DI116" s="47">
        <f>(SUMPRODUCT(--(DI$9=Quarterly_kt!$B$9:FC$9),Quarterly_kt!$B116:FC116)/INDEX(Fuel_Properties!$B$31:$IV$42,MATCH("D_Auto_Diesel",Fuel_Properties!$B$31:$B$42,0),MATCH(YEAR(DI$9),Fuel_Properties!$B$31:$EI$31,0)))/158.987295</f>
        <v>0.67524332931412023</v>
      </c>
      <c r="DJ116" s="47">
        <f>(SUMPRODUCT(--(DJ$9=Quarterly_kt!$B$9:FC$9),Quarterly_kt!$B116:FC116)/INDEX(Fuel_Properties!$B$31:$IV$42,MATCH("D_Auto_Diesel",Fuel_Properties!$B$31:$B$42,0),MATCH(YEAR(DJ$9),Fuel_Properties!$B$31:$EI$31,0)))/158.987295</f>
        <v>0.70898779099540088</v>
      </c>
      <c r="DK116" s="47">
        <f>(SUMPRODUCT(--(DK$9=Quarterly_kt!$B$9:FC$9),Quarterly_kt!$B116:FC116)/INDEX(Fuel_Properties!$B$31:$IV$42,MATCH("D_Auto_Diesel",Fuel_Properties!$B$31:$B$42,0),MATCH(YEAR(DK$9),Fuel_Properties!$B$31:$EI$31,0)))/158.987295</f>
        <v>0.71525120222138816</v>
      </c>
      <c r="DL116" s="47">
        <f>(SUMPRODUCT(--(DL$9=Quarterly_kt!$B$9:FC$9),Quarterly_kt!$B116:FC116)/INDEX(Fuel_Properties!$B$31:$IV$42,MATCH("D_Auto_Diesel",Fuel_Properties!$B$31:$B$42,0),MATCH(YEAR(DL$9),Fuel_Properties!$B$31:$EI$31,0)))/158.987295</f>
        <v>0.6945372228859874</v>
      </c>
      <c r="DM116" s="47">
        <f>(SUMPRODUCT(--(DM$9=Quarterly_kt!$B$9:FC$9),Quarterly_kt!$B116:FC116)/INDEX(Fuel_Properties!$B$31:$IV$42,MATCH("D_Auto_Diesel",Fuel_Properties!$B$31:$B$42,0),MATCH(YEAR(DM$9),Fuel_Properties!$B$31:$EI$31,0)))/158.987295</f>
        <v>0.77808179818427425</v>
      </c>
      <c r="DN116" s="47">
        <f>(SUMPRODUCT(--(DN$9=Quarterly_kt!$B$9:FC$9),Quarterly_kt!$B116:FC116)/INDEX(Fuel_Properties!$B$31:$IV$42,MATCH("D_Auto_Diesel",Fuel_Properties!$B$31:$B$42,0),MATCH(YEAR(DN$9),Fuel_Properties!$B$31:$EI$31,0)))/158.987295</f>
        <v>0.76370583178654416</v>
      </c>
      <c r="DO116" s="47">
        <f>(SUMPRODUCT(--(DO$9=Quarterly_kt!$B$9:FC$9),Quarterly_kt!$B116:FC116)/INDEX(Fuel_Properties!$B$31:$IV$42,MATCH("D_Auto_Diesel",Fuel_Properties!$B$31:$B$42,0),MATCH(YEAR(DO$9),Fuel_Properties!$B$31:$EI$31,0)))/158.987295</f>
        <v>0.68983877933443838</v>
      </c>
      <c r="DP116" s="47">
        <f>(SUMPRODUCT(--(DP$9=Quarterly_kt!$B$9:FC$9),Quarterly_kt!$B116:FC116)/INDEX(Fuel_Properties!$B$31:$IV$42,MATCH("D_Auto_Diesel",Fuel_Properties!$B$31:$B$42,0),MATCH(YEAR(DP$9),Fuel_Properties!$B$31:$EI$31,0)))/158.987295</f>
        <v>0.69144686448546666</v>
      </c>
      <c r="DQ116" s="47">
        <f>(SUMPRODUCT(--(DQ$9=Quarterly_kt!$B$9:FC$9),Quarterly_kt!$B116:FC116)/INDEX(Fuel_Properties!$B$31:$IV$42,MATCH("D_Auto_Diesel",Fuel_Properties!$B$31:$B$42,0),MATCH(YEAR(DQ$9),Fuel_Properties!$B$31:$EI$31,0)))/158.987295</f>
        <v>0.75129179290230819</v>
      </c>
      <c r="DR116" s="47">
        <f>(SUMPRODUCT(--(DR$9=Quarterly_kt!$B$9:FC$9),Quarterly_kt!$B116:FC116)/INDEX(Fuel_Properties!$B$31:$IV$42,MATCH("D_Auto_Diesel",Fuel_Properties!$B$31:$B$42,0),MATCH(YEAR(DR$9),Fuel_Properties!$B$31:$EI$31,0)))/158.987295</f>
        <v>0.7241512436787424</v>
      </c>
      <c r="DS116" s="47">
        <f>(SUMPRODUCT(--(DS$9=Quarterly_kt!$B$9:FC$9),Quarterly_kt!$B116:FC116)/INDEX(Fuel_Properties!$B$31:$IV$42,MATCH("D_Auto_Diesel",Fuel_Properties!$B$31:$B$42,0),MATCH(YEAR(DS$9),Fuel_Properties!$B$31:$EI$31,0)))/158.987295</f>
        <v>0.71017608264293219</v>
      </c>
      <c r="DT116" s="47">
        <f>(SUMPRODUCT(--(DT$9=Quarterly_kt!$B$9:FC$9),Quarterly_kt!$B116:FC116)/INDEX(Fuel_Properties!$B$31:$IV$42,MATCH("D_Auto_Diesel",Fuel_Properties!$B$31:$B$42,0),MATCH(YEAR(DT$9),Fuel_Properties!$B$31:$EI$31,0)))/158.987295</f>
        <v>0.61535986494448092</v>
      </c>
      <c r="DU116" s="47">
        <f>(SUMPRODUCT(--(DU$9=Quarterly_kt!$B$9:FC$9),Quarterly_kt!$B116:FC116)/INDEX(Fuel_Properties!$B$31:$IV$42,MATCH("D_Auto_Diesel",Fuel_Properties!$B$31:$B$42,0),MATCH(YEAR(DU$9),Fuel_Properties!$B$31:$EI$31,0)))/158.987295</f>
        <v>0.7310114549865564</v>
      </c>
      <c r="DV116" s="47">
        <f>(SUMPRODUCT(--(DV$9=Quarterly_kt!$B$9:FC$9),Quarterly_kt!$B116:FC116)/INDEX(Fuel_Properties!$B$31:$IV$42,MATCH("D_Auto_Diesel",Fuel_Properties!$B$31:$B$42,0),MATCH(YEAR(DV$9),Fuel_Properties!$B$31:$EI$31,0)))/158.987295</f>
        <v>0.79779059089610116</v>
      </c>
      <c r="DW116" s="47">
        <f>(SUMPRODUCT(--(DW$9=Quarterly_kt!$B$9:FC$9),Quarterly_kt!$B116:FC116)/INDEX(Fuel_Properties!$B$31:$IV$42,MATCH("D_Auto_Diesel",Fuel_Properties!$B$31:$B$42,0),MATCH(YEAR(DW$9),Fuel_Properties!$B$31:$EI$31,0)))/158.987295</f>
        <v>0.76237489613244513</v>
      </c>
      <c r="DX116" s="47">
        <f>(SUMPRODUCT(--(DX$9=Quarterly_kt!$B$9:FC$9),Quarterly_kt!$B116:FC116)/INDEX(Fuel_Properties!$B$31:$IV$42,MATCH("D_Auto_Diesel",Fuel_Properties!$B$31:$B$42,0),MATCH(YEAR(DX$9),Fuel_Properties!$B$31:$EI$31,0)))/158.987295</f>
        <v>0.73452779354199027</v>
      </c>
      <c r="DY116" s="47">
        <f>(SUMPRODUCT(--(DY$9=Quarterly_kt!$B$9:FC$9),Quarterly_kt!$B116:FC116)/INDEX(Fuel_Properties!$B$31:$IV$42,MATCH("D_Auto_Diesel",Fuel_Properties!$B$31:$B$42,0),MATCH(YEAR(DY$9),Fuel_Properties!$B$31:$EI$31,0)))/158.987295</f>
        <v>0.76450275804144252</v>
      </c>
      <c r="DZ116" s="47">
        <f>(SUMPRODUCT(--(DZ$9=Quarterly_kt!$B$9:FC$9),Quarterly_kt!$B116:FC116)/INDEX(Fuel_Properties!$B$31:$IV$42,MATCH("D_Auto_Diesel",Fuel_Properties!$B$31:$B$42,0),MATCH(YEAR(DZ$9),Fuel_Properties!$B$31:$EI$31,0)))/158.987295</f>
        <v>0.7811062001069714</v>
      </c>
      <c r="EA116" s="47">
        <f>(SUMPRODUCT(--(EA$9=Quarterly_kt!$B$9:FC$9),Quarterly_kt!$B116:FC116)/INDEX(Fuel_Properties!$B$31:$IV$42,MATCH("D_Auto_Diesel",Fuel_Properties!$B$31:$B$42,0),MATCH(YEAR(EA$9),Fuel_Properties!$B$31:$EI$31,0)))/158.987295</f>
        <v>0.69864757109867404</v>
      </c>
      <c r="EB116" s="47">
        <f>(SUMPRODUCT(--(EB$9=Quarterly_kt!$B$9:FC$9),Quarterly_kt!$B116:FC116)/INDEX(Fuel_Properties!$B$31:$IV$42,MATCH("D_Auto_Diesel",Fuel_Properties!$B$31:$B$42,0),MATCH(YEAR(EB$9),Fuel_Properties!$B$31:$EI$31,0)))/158.987295</f>
        <v>0.7116956415920942</v>
      </c>
      <c r="EC116" s="47">
        <f>(SUMPRODUCT(--(EC$9=Quarterly_kt!$B$9:FC$9),Quarterly_kt!$B116:FC116)/INDEX(Fuel_Properties!$B$31:$IV$42,MATCH("D_Auto_Diesel",Fuel_Properties!$B$31:$B$42,0),MATCH(YEAR(EC$9),Fuel_Properties!$B$31:$EI$31,0)))/158.987295</f>
        <v>0.72219603748108474</v>
      </c>
      <c r="ED116" s="47">
        <f>(SUMPRODUCT(--(ED$9=Quarterly_kt!$B$9:FC$9),Quarterly_kt!$B116:FC116)/INDEX(Fuel_Properties!$B$31:$IV$42,MATCH("D_Auto_Diesel",Fuel_Properties!$B$31:$B$42,0),MATCH(YEAR(ED$9),Fuel_Properties!$B$31:$EI$31,0)))/158.987295</f>
        <v>0.74260534706938464</v>
      </c>
      <c r="EE116" s="47">
        <f>(SUMPRODUCT(--(EE$9=Quarterly_kt!$B$9:FC$9),Quarterly_kt!$B116:FC116)/INDEX(Fuel_Properties!$B$31:$IV$42,MATCH("D_Auto_Diesel",Fuel_Properties!$B$31:$B$42,0),MATCH(YEAR(EE$9),Fuel_Properties!$B$31:$EI$31,0)))/158.987295</f>
        <v>0.69844757660020462</v>
      </c>
      <c r="EF116" s="47">
        <f>(SUMPRODUCT(--(EF$9=Quarterly_kt!$B$9:FC$9),Quarterly_kt!$B116:FC116)/INDEX(Fuel_Properties!$B$31:$IV$42,MATCH("D_Auto_Diesel",Fuel_Properties!$B$31:$B$42,0),MATCH(YEAR(EF$9),Fuel_Properties!$B$31:$EI$31,0)))/158.987295</f>
        <v>0.68722233353690543</v>
      </c>
      <c r="EG116" s="47">
        <f>(SUMPRODUCT(--(EG$9=Quarterly_kt!$B$9:FC$9),Quarterly_kt!$B116:FC116)/INDEX(Fuel_Properties!$B$31:$IV$42,MATCH("D_Auto_Diesel",Fuel_Properties!$B$31:$B$42,0),MATCH(YEAR(EG$9),Fuel_Properties!$B$31:$EI$31,0)))/158.987295</f>
        <v>0.72506044744688103</v>
      </c>
      <c r="EH116" s="47">
        <f>(SUMPRODUCT(--(EH$9=Quarterly_kt!$B$9:FC$9),Quarterly_kt!$B116:FC116)/INDEX(Fuel_Properties!$B$31:$IV$42,MATCH("D_Auto_Diesel",Fuel_Properties!$B$31:$B$42,0),MATCH(YEAR(EH$9),Fuel_Properties!$B$31:$EI$31,0)))/158.987295</f>
        <v>0.71928256856589945</v>
      </c>
      <c r="EI116" s="47">
        <f>(SUMPRODUCT(--(EI$9=Quarterly_kt!$B$9:FC$9),Quarterly_kt!$B116:FC116)/INDEX(Fuel_Properties!$B$31:$IV$42,MATCH("D_Auto_Diesel",Fuel_Properties!$B$31:$B$42,0),MATCH(YEAR(EI$9),Fuel_Properties!$B$31:$EI$31,0)))/158.987295</f>
        <v>0.60302401764463331</v>
      </c>
      <c r="EJ116" s="47">
        <f>(SUMPRODUCT(--(EJ$9=Quarterly_kt!$B$9:FC$9),Quarterly_kt!$B116:FC116)/INDEX(Fuel_Properties!$B$31:$IV$42,MATCH("D_Auto_Diesel",Fuel_Properties!$B$31:$B$42,0),MATCH(YEAR(EJ$9),Fuel_Properties!$B$31:$EI$31,0)))/158.987295</f>
        <v>0.71255537925606682</v>
      </c>
      <c r="EK116" s="47">
        <f>(SUMPRODUCT(--(EK$9=Quarterly_kt!$B$9:FC$9),Quarterly_kt!$B116:FC116)/INDEX(Fuel_Properties!$B$31:$IV$42,MATCH("D_Auto_Diesel",Fuel_Properties!$B$31:$B$42,0),MATCH(YEAR(EK$9),Fuel_Properties!$B$31:$EI$31,0)))/158.987295</f>
        <v>0.60206823641412432</v>
      </c>
      <c r="EL116" s="47">
        <f>(SUMPRODUCT(--(EL$9=Quarterly_kt!$B$9:FC$9),Quarterly_kt!$B116:FC116)/INDEX(Fuel_Properties!$B$31:$IV$42,MATCH("D_Auto_Diesel",Fuel_Properties!$B$31:$B$42,0),MATCH(YEAR(EL$9),Fuel_Properties!$B$31:$EI$31,0)))/158.987295</f>
        <v>0.66660144695495038</v>
      </c>
      <c r="EM116" s="47">
        <f>(SUMPRODUCT(--(EM$9=Quarterly_kt!$B$9:FC$9),Quarterly_kt!$B116:FC116)/INDEX(Fuel_Properties!$B$31:$IV$42,MATCH("D_Auto_Diesel",Fuel_Properties!$B$31:$B$42,0),MATCH(YEAR(EM$9),Fuel_Properties!$B$31:$EI$31,0)))/158.987295</f>
        <v>0.61627913616166319</v>
      </c>
      <c r="EN116" s="47">
        <f>(SUMPRODUCT(--(EN$9=Quarterly_kt!$B$9:FC$9),Quarterly_kt!$B116:FC116)/INDEX(Fuel_Properties!$B$31:$IV$42,MATCH("D_Auto_Diesel",Fuel_Properties!$B$31:$B$42,0),MATCH(YEAR(EN$9),Fuel_Properties!$B$31:$EI$31,0)))/158.987295</f>
        <v>0.49345031100171005</v>
      </c>
      <c r="EO116" s="47">
        <f>(SUMPRODUCT(--(EO$9=Quarterly_kt!$B$9:FC$9),Quarterly_kt!$B116:FC116)/INDEX(Fuel_Properties!$B$31:$IV$42,MATCH("D_Auto_Diesel",Fuel_Properties!$B$31:$B$42,0),MATCH(YEAR(EO$9),Fuel_Properties!$B$31:$EI$31,0)))/158.987295</f>
        <v>0.50321137924234194</v>
      </c>
      <c r="EP116" s="47">
        <f>(SUMPRODUCT(--(EP$9=Quarterly_kt!$B$9:FC$9),Quarterly_kt!$B116:FC116)/INDEX(Fuel_Properties!$B$31:$IV$42,MATCH("D_Auto_Diesel",Fuel_Properties!$B$31:$B$42,0),MATCH(YEAR(EP$9),Fuel_Properties!$B$31:$EI$31,0)))/158.987295</f>
        <v>0.54945202206251775</v>
      </c>
      <c r="EQ116" s="47">
        <f>(SUMPRODUCT(--(EQ$9=Quarterly_kt!$B$9:FC$9),Quarterly_kt!$B116:FC116)/INDEX(Fuel_Properties!$B$31:$IV$42,MATCH("D_Auto_Diesel",Fuel_Properties!$B$31:$B$42,0),MATCH(YEAR(EQ$9),Fuel_Properties!$B$31:$EI$31,0)))/158.987295</f>
        <v>0.55666184345107594</v>
      </c>
      <c r="ER116" s="47">
        <f>(SUMPRODUCT(--(ER$9=Quarterly_kt!$B$9:FC$9),Quarterly_kt!$B116:FC116)/INDEX(Fuel_Properties!$B$31:$IV$42,MATCH("D_Auto_Diesel",Fuel_Properties!$B$31:$B$42,0),MATCH(YEAR(ER$9),Fuel_Properties!$B$31:$EI$31,0)))/158.987295</f>
        <v>0.5310991719181084</v>
      </c>
      <c r="ES116" s="47">
        <f>(SUMPRODUCT(--(ES$9=Quarterly_kt!$B$9:FC$9),Quarterly_kt!$B116:FC116)/INDEX(Fuel_Properties!$B$31:$IV$42,MATCH("D_Auto_Diesel",Fuel_Properties!$B$31:$B$42,0),MATCH(YEAR(ES$9),Fuel_Properties!$B$31:$EI$31,0)))/158.987295</f>
        <v>0.53175207041236816</v>
      </c>
      <c r="ET116" s="47">
        <f>(SUMPRODUCT(--(ET$9=Quarterly_kt!$B$9:FC$9),Quarterly_kt!$B116:FC116)/INDEX(Fuel_Properties!$B$31:$IV$42,MATCH("D_Auto_Diesel",Fuel_Properties!$B$31:$B$42,0),MATCH(YEAR(ET$9),Fuel_Properties!$B$31:$EI$31,0)))/158.987295</f>
        <v>0.59519683372451493</v>
      </c>
      <c r="EU116" s="47">
        <f>(SUMPRODUCT(--(EU$9=Quarterly_kt!$B$9:FC$9),Quarterly_kt!$B116:FC116)/INDEX(Fuel_Properties!$B$31:$IV$42,MATCH("D_Auto_Diesel",Fuel_Properties!$B$31:$B$42,0),MATCH(YEAR(EU$9),Fuel_Properties!$B$31:$EI$31,0)))/158.987295</f>
        <v>0.5860844301501632</v>
      </c>
      <c r="EV116" s="47">
        <f>(SUMPRODUCT(--(EV$9=Quarterly_kt!$B$9:FC$9),Quarterly_kt!$B116:FC116)/INDEX(Fuel_Properties!$B$31:$IV$42,MATCH("D_Auto_Diesel",Fuel_Properties!$B$31:$B$42,0),MATCH(YEAR(EV$9),Fuel_Properties!$B$31:$EI$31,0)))/158.987295</f>
        <v>0.58893479606342136</v>
      </c>
      <c r="EW116" s="47">
        <f>(SUMPRODUCT(--(EW$9=Quarterly_kt!$B$9:FC$9),Quarterly_kt!$B116:FC116)/INDEX(Fuel_Properties!$B$31:$IV$42,MATCH("D_Auto_Diesel",Fuel_Properties!$B$31:$B$42,0),MATCH(YEAR(EW$9),Fuel_Properties!$B$31:$EI$31,0)))/158.987295</f>
        <v>0.59981503288565907</v>
      </c>
      <c r="EX116" s="47">
        <f>(SUMPRODUCT(--(EX$9=Quarterly_kt!$B$9:FC$9),Quarterly_kt!$B116:FC116)/INDEX(Fuel_Properties!$B$31:$IV$42,MATCH("D_Auto_Diesel",Fuel_Properties!$B$31:$B$42,0),MATCH(YEAR(EX$9),Fuel_Properties!$B$31:$EI$31,0)))/158.987295</f>
        <v>0.63660805483123672</v>
      </c>
      <c r="EY116" s="47">
        <f>(SUMPRODUCT(--(EY$9=Quarterly_kt!$B$9:FC$9),Quarterly_kt!$B116:FC116)/INDEX(Fuel_Properties!$B$31:$IV$42,MATCH("D_Auto_Diesel",Fuel_Properties!$B$31:$B$42,0),MATCH(YEAR(EY$9),Fuel_Properties!$B$31:$EI$31,0)))/158.987295</f>
        <v>0.64001377081576238</v>
      </c>
      <c r="EZ116" s="47">
        <f>(SUMPRODUCT(--(EZ$9=Quarterly_kt!$B$9:FC$9),Quarterly_kt!$B116:FC116)/INDEX(Fuel_Properties!$B$31:$IV$42,MATCH("D_Auto_Diesel",Fuel_Properties!$B$31:$B$42,0),MATCH(YEAR(EZ$9),Fuel_Properties!$B$31:$EI$31,0)))/158.987295</f>
        <v>0.62991841070213195</v>
      </c>
      <c r="FA116" s="47">
        <f>(SUMPRODUCT(--(FA$9=Quarterly_kt!$B$9:FC$9),Quarterly_kt!$B116:FC116)/INDEX(Fuel_Properties!$B$31:$IV$42,MATCH("D_Auto_Diesel",Fuel_Properties!$B$31:$B$42,0),MATCH(YEAR(FA$9),Fuel_Properties!$B$31:$EI$31,0)))/158.987295</f>
        <v>0.6391002932736406</v>
      </c>
      <c r="FB116" s="47">
        <f>(SUMPRODUCT(--(FB$9=Quarterly_kt!$B$9:FC$9),Quarterly_kt!$B116:FC116)/INDEX(Fuel_Properties!$B$31:$IV$42,MATCH("D_Auto_Diesel",Fuel_Properties!$B$31:$B$42,0),MATCH(YEAR(FB$9),Fuel_Properties!$B$31:$EI$31,0)))/158.987295</f>
        <v>0.63034712736666043</v>
      </c>
      <c r="FC116" s="47">
        <f>(SUMPRODUCT(--(FC$9=Quarterly_kt!$B$9:FC$9),Quarterly_kt!$B116:FC116)/INDEX(Fuel_Properties!$B$31:$IV$42,MATCH("D_Auto_Diesel",Fuel_Properties!$B$31:$B$42,0),MATCH(YEAR(FC$9),Fuel_Properties!$B$31:$EI$31,0)))/158.987295</f>
        <v>0.62581646738521646</v>
      </c>
      <c r="FD116" s="47">
        <f>(SUMPRODUCT(--(FD$9=Quarterly_kt!$B$9:FD$9),Quarterly_kt!$B116:FD116)/INDEX(Fuel_Properties!$B$31:$IV$42,MATCH("D_Auto_Diesel",Fuel_Properties!$B$31:$B$42,0),MATCH(YEAR(FD$9),Fuel_Properties!$B$31:$EI$31,0)))/158.987295</f>
        <v>0.62013504057933699</v>
      </c>
      <c r="FE116" s="47">
        <f>(SUMPRODUCT(--(FE$9=Quarterly_kt!$B$9:FF$9),Quarterly_kt!$B116:FF116)/INDEX(Fuel_Properties!$B$31:$IV$42,MATCH("D_Auto_Diesel",Fuel_Properties!$B$31:$B$42,0),MATCH(YEAR(FE$9),Fuel_Properties!$B$31:$EI$31,0)))/158.987295</f>
        <v>0.62964222417898252</v>
      </c>
      <c r="FF116" s="47">
        <f>(SUMPRODUCT(--(FF$9=Quarterly_kt!$B$9:FF$9),Quarterly_kt!$B116:FF116)/INDEX(Fuel_Properties!$B$31:$IV$42,MATCH("D_Auto_Diesel",Fuel_Properties!$B$31:$B$42,0),MATCH(YEAR(FF$9),Fuel_Properties!$B$31:$EI$31,0)))/158.987295</f>
        <v>0.71045639488923196</v>
      </c>
      <c r="FG116" s="47">
        <f>(SUMPRODUCT(--(FG$9=Quarterly_kt!$B$9:FG$9),Quarterly_kt!$B116:FG116)/INDEX(Fuel_Properties!$B$31:$IV$42,MATCH("D_Auto_Diesel",Fuel_Properties!$B$31:$B$42,0),MATCH(YEAR(FG$9),Fuel_Properties!$B$31:$EI$31,0)))/158.987295</f>
        <v>0.72145505715315983</v>
      </c>
      <c r="FH116" s="47">
        <f>(SUMPRODUCT(--(FH$9=Quarterly_kt!$B$9:FI$9),Quarterly_kt!$B116:FI116)/INDEX(Fuel_Properties!$B$31:$IV$42,MATCH("D_Auto_Diesel",Fuel_Properties!$B$31:$B$42,0),MATCH(YEAR(FH$9),Fuel_Properties!$B$31:$EI$31,0)))/158.987295</f>
        <v>0.71092990398021294</v>
      </c>
      <c r="FI116" s="47">
        <f>(SUMPRODUCT(--(FI$9=Quarterly_kt!$B$9:FI$9),Quarterly_kt!$B116:FI116)/INDEX(Fuel_Properties!$B$31:$IV$42,MATCH("D_Auto_Diesel",Fuel_Properties!$B$31:$B$42,0),MATCH(YEAR(FI$9),Fuel_Properties!$B$31:$EI$31,0)))/158.987295</f>
        <v>0.72186497303133557</v>
      </c>
      <c r="FJ116" s="47">
        <f>(SUMPRODUCT(--(FJ$9=Quarterly_kt!$B$9:FJ$9),Quarterly_kt!$B116:FJ116)/INDEX(Fuel_Properties!$B$31:$IV$42,MATCH("D_Auto_Diesel",Fuel_Properties!$B$31:$B$42,0),MATCH(YEAR(FJ$9),Fuel_Properties!$B$31:$EI$31,0)))/158.987295</f>
        <v>0.67862321544309567</v>
      </c>
      <c r="FK116" s="47">
        <f>(SUMPRODUCT(--(FK$9=Quarterly_kt!$B$9:FL$9),Quarterly_kt!$B116:FL116)/INDEX(Fuel_Properties!$B$31:$IV$42,MATCH("D_Auto_Diesel",Fuel_Properties!$B$31:$B$42,0),MATCH(YEAR(FK$9),Fuel_Properties!$B$31:$EI$31,0)))/158.987295</f>
        <v>0.67240990134387024</v>
      </c>
      <c r="FL116" s="47">
        <f>(SUMPRODUCT(--(FL$9=Quarterly_kt!$B$9:FL$9),Quarterly_kt!$B116:FL116)/INDEX(Fuel_Properties!$B$31:$IV$42,MATCH("D_Auto_Diesel",Fuel_Properties!$B$31:$B$42,0),MATCH(YEAR(FL$9),Fuel_Properties!$B$31:$EI$31,0)))/158.987295</f>
        <v>0.67489077138200693</v>
      </c>
      <c r="FM116" s="47">
        <f>(SUMPRODUCT(--(FM$9=Quarterly_kt!$B$9:FM$9),Quarterly_kt!$B116:FM116)/INDEX(Fuel_Properties!$B$31:$IV$42,MATCH("D_Auto_Diesel",Fuel_Properties!$B$31:$B$42,0),MATCH(YEAR(FM$9),Fuel_Properties!$B$31:$EI$31,0)))/158.987295</f>
        <v>0.67753841622880884</v>
      </c>
      <c r="FN116" s="47">
        <f>(SUMPRODUCT(--(FN$9=Quarterly_kt!$B$9:FN$9),Quarterly_kt!$B116:FN116)/INDEX(Fuel_Properties!$B$31:$IV$42,MATCH("D_Auto_Diesel",Fuel_Properties!$B$31:$B$42,0),MATCH(YEAR(FN$9),Fuel_Properties!$B$31:$EI$31,0)))/158.987295</f>
        <v>0.65782465884044072</v>
      </c>
      <c r="FO116" s="47">
        <f>(SUMPRODUCT(--(FO$9=Quarterly_kt!$B$9:FO$9),Quarterly_kt!$B116:FO116)/INDEX(Fuel_Properties!$B$31:$IV$42,MATCH("D_Auto_Diesel",Fuel_Properties!$B$31:$B$42,0),MATCH(YEAR(FO$9),Fuel_Properties!$B$31:$EI$31,0)))/158.987295</f>
        <v>0.65899880867869165</v>
      </c>
      <c r="FP116" s="47">
        <f>(SUMPRODUCT(--(FP$9=Quarterly_kt!$B$9:FP$9),Quarterly_kt!$B116:FP116)/INDEX(Fuel_Properties!$B$31:$IV$42,MATCH("D_Auto_Diesel",Fuel_Properties!$B$31:$B$42,0),MATCH(YEAR(FP$9),Fuel_Properties!$B$31:$EI$31,0)))/158.987295</f>
        <v>0.66408967345472492</v>
      </c>
      <c r="FQ116" s="47">
        <f>(SUMPRODUCT(--(FQ$9=Quarterly_kt!$B$9:FQ$9),Quarterly_kt!$B116:FQ116)/INDEX(Fuel_Properties!$B$31:$IV$42,MATCH("D_Auto_Diesel",Fuel_Properties!$B$31:$B$42,0),MATCH(YEAR(FQ$9),Fuel_Properties!$B$31:$EI$31,0)))/158.987295</f>
        <v>0.64820507550619078</v>
      </c>
      <c r="FR116" s="47">
        <f>(SUMPRODUCT(--(FR$9=Quarterly_kt!$B$9:FR$9),Quarterly_kt!$B116:FR116)/INDEX(Fuel_Properties!$B$31:$IV$42,MATCH("D_Auto_Diesel",Fuel_Properties!$B$31:$B$42,0),MATCH(YEAR(FR$9),Fuel_Properties!$B$31:$EI$31,0)))/158.987295</f>
        <v>0.5892277575345567</v>
      </c>
      <c r="FS116" s="47">
        <f>(SUMPRODUCT(--(FS$9=Quarterly_kt!$B$9:FS$9),Quarterly_kt!$B116:FS116)/INDEX(Fuel_Properties!$B$31:$IV$42,MATCH("D_Auto_Diesel",Fuel_Properties!$B$31:$B$42,0),MATCH(YEAR(FS$9),Fuel_Properties!$B$31:$EI$31,0)))/158.987295</f>
        <v>0.5885881917703637</v>
      </c>
      <c r="FT116" s="47">
        <f>(SUMPRODUCT(--(FT$9=Quarterly_kt!$B$9:FT$9),Quarterly_kt!$B116:FT116)/INDEX(Fuel_Properties!$B$31:$IV$42,MATCH("D_Auto_Diesel",Fuel_Properties!$B$31:$B$42,0),MATCH(YEAR(FT$9),Fuel_Properties!$B$31:$EI$31,0)))/158.987295</f>
        <v>0.57810351433226526</v>
      </c>
      <c r="FU116" s="47">
        <f>(SUMPRODUCT(--(FU$9=Quarterly_kt!$B$9:FU$9),Quarterly_kt!$B116:FU116)/INDEX(Fuel_Properties!$B$31:$IV$42,MATCH("D_Auto_Diesel",Fuel_Properties!$B$31:$B$42,0),MATCH(YEAR(FU$9),Fuel_Properties!$B$31:$EI$31,0)))/158.987295</f>
        <v>0.61224669677788712</v>
      </c>
      <c r="FV116" s="47">
        <f>(SUMPRODUCT(--(FV$9=Quarterly_kt!$B$9:FV$9),Quarterly_kt!$B116:FV116)/INDEX(Fuel_Properties!$B$31:$IV$42,MATCH("D_Auto_Diesel",Fuel_Properties!$B$31:$B$42,0),MATCH(YEAR(FV$9),Fuel_Properties!$B$31:$EI$31,0)))/158.987295</f>
        <v>0.63100494597618872</v>
      </c>
    </row>
    <row r="117" spans="1:178" ht="15" x14ac:dyDescent="0.25">
      <c r="A117" s="49" t="s">
        <v>27</v>
      </c>
      <c r="B117" s="39">
        <v>4.0383033606610719E-2</v>
      </c>
      <c r="C117" s="39">
        <v>3.4919004015995667E-2</v>
      </c>
      <c r="D117" s="39">
        <v>3.3636137477325162E-2</v>
      </c>
      <c r="E117" s="39">
        <v>3.6930423941743569E-2</v>
      </c>
      <c r="F117" s="39">
        <v>2.699573769513253E-2</v>
      </c>
      <c r="G117" s="39">
        <v>2.4906669418531226E-2</v>
      </c>
      <c r="H117" s="39">
        <v>2.893559276190474E-2</v>
      </c>
      <c r="I117" s="39">
        <v>2.9587891225985329E-2</v>
      </c>
      <c r="J117" s="39">
        <v>2.9551175343087311E-2</v>
      </c>
      <c r="K117" s="39">
        <v>1.8045392369503931E-2</v>
      </c>
      <c r="L117" s="39">
        <v>3.2200544173514568E-2</v>
      </c>
      <c r="M117" s="39">
        <v>4.4555451113947431E-2</v>
      </c>
      <c r="N117" s="39">
        <v>3.5454160807564861E-2</v>
      </c>
      <c r="O117" s="39">
        <v>2.1543830060738348E-2</v>
      </c>
      <c r="P117" s="39">
        <v>0.1787372122945006</v>
      </c>
      <c r="Q117" s="39">
        <v>1.902845607213402E-2</v>
      </c>
      <c r="R117" s="39">
        <v>1.4447432187816387E-2</v>
      </c>
      <c r="S117" s="39">
        <v>7.0669293474821945E-3</v>
      </c>
      <c r="T117" s="39">
        <v>1.3714080399172823E-2</v>
      </c>
      <c r="U117" s="39">
        <v>3.6812010741395167E-2</v>
      </c>
      <c r="V117" s="39">
        <v>1.4152895247242161E-2</v>
      </c>
      <c r="W117" s="39">
        <v>1.2951411224144983E-2</v>
      </c>
      <c r="X117" s="39">
        <v>9.6899846375708143E-3</v>
      </c>
      <c r="Y117" s="39">
        <v>1.3362989782453337E-2</v>
      </c>
      <c r="Z117" s="39">
        <v>1.0601719518172056E-2</v>
      </c>
      <c r="AA117" s="39">
        <v>1.1822298969971156E-2</v>
      </c>
      <c r="AB117" s="39">
        <v>1.4461999647719777E-2</v>
      </c>
      <c r="AC117" s="39">
        <v>1.7145771991875579E-2</v>
      </c>
      <c r="AD117" s="39">
        <v>2.0442851038166093E-2</v>
      </c>
      <c r="AE117" s="39">
        <v>1.8584985855214717E-2</v>
      </c>
      <c r="AF117" s="39">
        <v>2.2632984506945751E-2</v>
      </c>
      <c r="AG117" s="39">
        <v>2.1907368710250896E-2</v>
      </c>
      <c r="AH117" s="39">
        <v>3.3069738040904011E-2</v>
      </c>
      <c r="AI117" s="39">
        <v>3.0623169364696109E-2</v>
      </c>
      <c r="AJ117" s="39">
        <v>1.9532700455006088E-2</v>
      </c>
      <c r="AK117" s="39">
        <v>1.6616613935688012E-2</v>
      </c>
      <c r="AL117" s="39">
        <v>2.512036475540361E-2</v>
      </c>
      <c r="AM117" s="39">
        <v>2.892653754713826E-2</v>
      </c>
      <c r="AN117" s="39">
        <v>1.9656499971079731E-2</v>
      </c>
      <c r="AO117" s="39">
        <v>2.2571342832586976E-2</v>
      </c>
      <c r="AP117" s="39">
        <v>2.4812903032198824E-2</v>
      </c>
      <c r="AQ117" s="39">
        <v>3.180249477875579E-2</v>
      </c>
      <c r="AR117" s="39">
        <v>2.2362153359231328E-2</v>
      </c>
      <c r="AS117" s="39">
        <v>2.1915460308066251E-2</v>
      </c>
      <c r="AT117" s="39">
        <v>3.1004866332808155E-2</v>
      </c>
      <c r="AU117" s="39">
        <v>3.9068628110059844E-2</v>
      </c>
      <c r="AV117" s="39">
        <v>3.4474610617551846E-2</v>
      </c>
      <c r="AW117" s="39">
        <v>2.7571094994341461E-2</v>
      </c>
      <c r="AX117" s="39">
        <v>3.0669596999054645E-2</v>
      </c>
      <c r="AY117" s="39">
        <v>3.5290492966615274E-2</v>
      </c>
      <c r="AZ117" s="39">
        <v>3.8994792586852303E-2</v>
      </c>
      <c r="BA117" s="39">
        <v>3.5334810890177384E-2</v>
      </c>
      <c r="BB117" s="39">
        <v>4.5975499673890363E-2</v>
      </c>
      <c r="BC117" s="39">
        <v>4.2158166381166595E-2</v>
      </c>
      <c r="BD117" s="39">
        <v>2.3037009267016146E-2</v>
      </c>
      <c r="BE117" s="39">
        <v>4.052768359754793E-2</v>
      </c>
      <c r="BF117" s="39">
        <v>3.9093489926231302E-2</v>
      </c>
      <c r="BG117" s="39">
        <v>4.3173016745323839E-2</v>
      </c>
      <c r="BH117" s="39">
        <v>4.9479284159204898E-2</v>
      </c>
      <c r="BI117" s="39">
        <v>3.141550383916146E-2</v>
      </c>
      <c r="BJ117" s="39">
        <v>3.9537802341401945E-2</v>
      </c>
      <c r="BK117" s="39">
        <v>4.7037178219448555E-2</v>
      </c>
      <c r="BL117" s="39">
        <v>3.9567881428538502E-2</v>
      </c>
      <c r="BM117" s="39">
        <v>3.558591835119141E-2</v>
      </c>
      <c r="BN117" s="39">
        <v>4.413971877664781E-2</v>
      </c>
      <c r="BO117" s="39">
        <v>5.0829262579614135E-2</v>
      </c>
      <c r="BP117" s="39">
        <v>5.2142355117440579E-2</v>
      </c>
      <c r="BQ117" s="39">
        <v>2.4942783391333552E-2</v>
      </c>
      <c r="BR117" s="39">
        <v>3.6026635920543455E-2</v>
      </c>
      <c r="BS117" s="39">
        <v>3.8827474161083321E-2</v>
      </c>
      <c r="BT117" s="39">
        <v>2.6953121622683599E-2</v>
      </c>
      <c r="BU117" s="39">
        <v>2.1813626641526532E-2</v>
      </c>
      <c r="BV117" s="39">
        <v>3.4701873347937714E-2</v>
      </c>
      <c r="BW117" s="39">
        <v>1.9839710281421456E-2</v>
      </c>
      <c r="BX117" s="39">
        <v>6.7118726021360223E-2</v>
      </c>
      <c r="BY117" s="39">
        <v>6.4625953056341195E-2</v>
      </c>
      <c r="BZ117" s="39">
        <v>4.3846565633289057E-2</v>
      </c>
      <c r="CA117" s="39">
        <v>4.8633663290431221E-2</v>
      </c>
      <c r="CB117" s="39">
        <v>5.7427618621688582E-2</v>
      </c>
      <c r="CC117" s="39">
        <v>4.9943070634596666E-2</v>
      </c>
      <c r="CD117" s="39">
        <v>4.9728419045175026E-2</v>
      </c>
      <c r="CE117" s="39">
        <v>5.3413974079329303E-2</v>
      </c>
      <c r="CF117" s="39">
        <v>7.7765038864410108E-2</v>
      </c>
      <c r="CG117" s="39">
        <v>5.1520784944771941E-2</v>
      </c>
      <c r="CH117" s="39">
        <v>4.786760100059833E-2</v>
      </c>
      <c r="CI117" s="39">
        <v>7.9488760151017704E-2</v>
      </c>
      <c r="CJ117" s="39">
        <v>2.1903461536637463E-2</v>
      </c>
      <c r="CK117" s="39">
        <v>5.9425065334666224E-2</v>
      </c>
      <c r="CL117" s="39">
        <v>7.233554692504944E-2</v>
      </c>
      <c r="CM117" s="39">
        <v>6.6254509220058891E-2</v>
      </c>
      <c r="CN117" s="39">
        <v>8.2703691272517837E-2</v>
      </c>
      <c r="CO117" s="39">
        <v>8.1625791874207571E-2</v>
      </c>
      <c r="CP117" s="39">
        <v>7.9373299837489045E-2</v>
      </c>
      <c r="CQ117" s="39">
        <v>8.2217028748747367E-2</v>
      </c>
      <c r="CR117" s="39">
        <v>9.7094331715708915E-2</v>
      </c>
      <c r="CS117" s="39">
        <v>9.8313310454844385E-2</v>
      </c>
      <c r="CT117" s="39">
        <v>0.12231264628199713</v>
      </c>
      <c r="CU117" s="39">
        <v>0.13044131879429116</v>
      </c>
      <c r="CV117" s="39">
        <v>0.12662438083653182</v>
      </c>
      <c r="CW117" s="39">
        <v>8.6558902855612643E-2</v>
      </c>
      <c r="CX117" s="39">
        <v>0.106481519873544</v>
      </c>
      <c r="CY117" s="39">
        <v>9.6475270938393309E-2</v>
      </c>
      <c r="CZ117" s="39">
        <v>0.1056866647406686</v>
      </c>
      <c r="DA117" s="39">
        <v>5.8497452807490434E-2</v>
      </c>
      <c r="DB117" s="39">
        <v>7.0410177073586544E-2</v>
      </c>
      <c r="DC117" s="39">
        <v>7.1654204449078607E-2</v>
      </c>
      <c r="DD117" s="39">
        <v>7.8702959008637621E-2</v>
      </c>
      <c r="DE117" s="39">
        <v>5.9844932003082121E-2</v>
      </c>
      <c r="DF117" s="39">
        <v>7.0051317198435756E-2</v>
      </c>
      <c r="DG117" s="39">
        <v>5.9300391075175832E-2</v>
      </c>
      <c r="DH117" s="39">
        <v>9.3523876679041718E-2</v>
      </c>
      <c r="DI117" s="39">
        <v>6.3395382781876425E-2</v>
      </c>
      <c r="DJ117" s="39">
        <v>7.1234090628808727E-2</v>
      </c>
      <c r="DK117" s="39">
        <v>6.4751393447635863E-2</v>
      </c>
      <c r="DL117" s="39">
        <v>7.8517231052904757E-2</v>
      </c>
      <c r="DM117" s="39">
        <v>6.3976866336711694E-2</v>
      </c>
      <c r="DN117" s="39">
        <v>0.1665521430313637</v>
      </c>
      <c r="DO117" s="39">
        <v>0.19489758697310514</v>
      </c>
      <c r="DP117" s="39">
        <v>7.6148655268069229E-2</v>
      </c>
      <c r="DQ117" s="39">
        <v>6.1880885130090886E-2</v>
      </c>
      <c r="DR117" s="39">
        <v>8.3332803300326649E-2</v>
      </c>
      <c r="DS117" s="39">
        <v>5.3812543876623216E-2</v>
      </c>
      <c r="DT117" s="39">
        <v>6.1746727739025793E-2</v>
      </c>
      <c r="DU117" s="39">
        <v>4.6576597968091035E-2</v>
      </c>
      <c r="DV117" s="39">
        <v>6.2720145972763708E-2</v>
      </c>
      <c r="DW117" s="39">
        <v>5.501164905623044E-2</v>
      </c>
      <c r="DX117" s="39">
        <v>7.4470731154008984E-2</v>
      </c>
      <c r="DY117" s="39">
        <v>5.8275662813315192E-2</v>
      </c>
      <c r="DZ117" s="39">
        <v>6.2167894760262868E-2</v>
      </c>
      <c r="EA117" s="39">
        <v>5.910122580671566E-2</v>
      </c>
      <c r="EB117" s="39">
        <v>8.1840702375960458E-2</v>
      </c>
      <c r="EC117" s="39">
        <v>7.6222502263955286E-2</v>
      </c>
      <c r="ED117" s="39">
        <v>8.6897640774947896E-2</v>
      </c>
      <c r="EE117" s="39">
        <v>4.6887136652765116E-2</v>
      </c>
      <c r="EF117" s="39">
        <v>9.7332992037587301E-2</v>
      </c>
      <c r="EG117" s="39">
        <v>7.4847278281962651E-2</v>
      </c>
      <c r="EH117" s="39">
        <v>8.5077269650175952E-2</v>
      </c>
      <c r="EI117" s="39">
        <v>6.3492131369781296E-2</v>
      </c>
      <c r="EJ117" s="39">
        <v>8.0766707519036099E-2</v>
      </c>
      <c r="EK117" s="39">
        <v>7.7904555270733492E-2</v>
      </c>
      <c r="EL117" s="39">
        <v>9.4277173676160647E-2</v>
      </c>
      <c r="EM117" s="39">
        <v>7.7869178162946931E-2</v>
      </c>
      <c r="EN117" s="39">
        <v>0.12218064342814311</v>
      </c>
      <c r="EO117" s="39">
        <v>8.7063183256246998E-2</v>
      </c>
      <c r="EP117" s="39">
        <v>0.10563548489833734</v>
      </c>
      <c r="EQ117" s="39">
        <v>8.8396308648436353E-2</v>
      </c>
      <c r="ER117" s="39">
        <v>9.3609366710717359E-2</v>
      </c>
      <c r="ES117" s="39">
        <v>8.3213399941765451E-2</v>
      </c>
      <c r="ET117" s="39">
        <v>0.10768134780022666</v>
      </c>
      <c r="EU117" s="39">
        <v>9.3505667454808955E-2</v>
      </c>
      <c r="EV117" s="39">
        <v>9.0832419751194632E-2</v>
      </c>
      <c r="EW117" s="39">
        <v>7.5354134482160912E-2</v>
      </c>
      <c r="EX117" s="39">
        <v>9.1903331751144027E-2</v>
      </c>
      <c r="EY117" s="39">
        <v>8.993227885824466E-2</v>
      </c>
      <c r="EZ117" s="39">
        <v>9.770885430078545E-2</v>
      </c>
      <c r="FA117" s="39">
        <v>8.0642858346133856E-2</v>
      </c>
      <c r="FB117" s="39">
        <v>9.7015345249621993E-2</v>
      </c>
      <c r="FC117" s="39">
        <v>7.390916758474321E-2</v>
      </c>
      <c r="FD117" s="39">
        <v>7.4317177860029657E-2</v>
      </c>
      <c r="FE117" s="39">
        <v>6.4101127855074144E-2</v>
      </c>
      <c r="FF117" s="39">
        <v>7.877383688574173E-2</v>
      </c>
      <c r="FG117" s="39">
        <v>0.10284238772623562</v>
      </c>
      <c r="FH117" s="39">
        <v>8.6322347355234266E-2</v>
      </c>
      <c r="FI117" s="39">
        <v>9.3197029142060683E-2</v>
      </c>
      <c r="FJ117" s="39">
        <v>7.2712051893554147E-2</v>
      </c>
      <c r="FK117" s="39">
        <v>5.0568419663725342E-2</v>
      </c>
      <c r="FL117" s="39">
        <v>8.0603370725779055E-2</v>
      </c>
      <c r="FM117" s="39">
        <v>4.5384684067972247E-2</v>
      </c>
      <c r="FN117" s="39">
        <v>7.0887694887413491E-2</v>
      </c>
      <c r="FO117" s="39">
        <v>4.9268966268170677E-2</v>
      </c>
      <c r="FP117" s="39">
        <v>6.1160463985502775E-2</v>
      </c>
      <c r="FQ117" s="39">
        <v>3.4380715704358626E-2</v>
      </c>
      <c r="FR117" s="39">
        <v>3.839955261833973E-2</v>
      </c>
      <c r="FS117" s="39">
        <v>3.0673970520726204E-2</v>
      </c>
      <c r="FT117" s="39">
        <v>4.3131000624924157E-2</v>
      </c>
      <c r="FU117" s="39">
        <v>2.7475849563954151E-2</v>
      </c>
      <c r="FV117" s="39">
        <v>5.3860723895271009E-2</v>
      </c>
    </row>
    <row r="118" spans="1:178" ht="15" x14ac:dyDescent="0.25">
      <c r="A118" s="49" t="s">
        <v>24</v>
      </c>
      <c r="B118" s="47">
        <f>((SUMPRODUCT(--(B$9=Quarterly_kt!$B$9:FC$9),Quarterly_kt!$B118:FC118)/Fuel_Properties!$D$51))/158.987295</f>
        <v>0</v>
      </c>
      <c r="C118" s="47">
        <f>((SUMPRODUCT(--(C$9=Quarterly_kt!$B$9:FC$9),Quarterly_kt!$B118:FC118)/Fuel_Properties!$D$51))/158.987295</f>
        <v>0</v>
      </c>
      <c r="D118" s="47">
        <f>((SUMPRODUCT(--(D$9=Quarterly_kt!$B$9:FC$9),Quarterly_kt!$B118:FC118)/Fuel_Properties!$D$51))/158.987295</f>
        <v>0</v>
      </c>
      <c r="E118" s="47">
        <f>((SUMPRODUCT(--(E$9=Quarterly_kt!$B$9:FC$9),Quarterly_kt!$B118:FC118)/Fuel_Properties!$D$51))/158.987295</f>
        <v>0</v>
      </c>
      <c r="F118" s="47">
        <f>((SUMPRODUCT(--(F$9=Quarterly_kt!$B$9:FC$9),Quarterly_kt!$B118:FC118)/Fuel_Properties!$D$51))/158.987295</f>
        <v>0</v>
      </c>
      <c r="G118" s="47">
        <f>((SUMPRODUCT(--(G$9=Quarterly_kt!$B$9:FC$9),Quarterly_kt!$B118:FC118)/Fuel_Properties!$D$51))/158.987295</f>
        <v>0</v>
      </c>
      <c r="H118" s="47">
        <f>((SUMPRODUCT(--(H$9=Quarterly_kt!$B$9:FC$9),Quarterly_kt!$B118:FC118)/Fuel_Properties!$D$51))/158.987295</f>
        <v>0</v>
      </c>
      <c r="I118" s="47">
        <f>((SUMPRODUCT(--(I$9=Quarterly_kt!$B$9:FC$9),Quarterly_kt!$B118:FC118)/Fuel_Properties!$D$51))/158.987295</f>
        <v>0</v>
      </c>
      <c r="J118" s="47">
        <f>((SUMPRODUCT(--(J$9=Quarterly_kt!$B$9:FC$9),Quarterly_kt!$B118:FC118)/Fuel_Properties!$D$51))/158.987295</f>
        <v>0</v>
      </c>
      <c r="K118" s="47">
        <f>((SUMPRODUCT(--(K$9=Quarterly_kt!$B$9:FC$9),Quarterly_kt!$B118:FC118)/Fuel_Properties!$D$51))/158.987295</f>
        <v>0</v>
      </c>
      <c r="L118" s="47">
        <f>((SUMPRODUCT(--(L$9=Quarterly_kt!$B$9:FC$9),Quarterly_kt!$B118:FC118)/Fuel_Properties!$D$51))/158.987295</f>
        <v>0</v>
      </c>
      <c r="M118" s="47">
        <f>((SUMPRODUCT(--(M$9=Quarterly_kt!$B$9:FC$9),Quarterly_kt!$B118:FC118)/Fuel_Properties!$D$51))/158.987295</f>
        <v>0</v>
      </c>
      <c r="N118" s="47">
        <f>((SUMPRODUCT(--(N$9=Quarterly_kt!$B$9:FC$9),Quarterly_kt!$B118:FC118)/Fuel_Properties!$D$51))/158.987295</f>
        <v>0</v>
      </c>
      <c r="O118" s="47">
        <f>((SUMPRODUCT(--(O$9=Quarterly_kt!$B$9:FC$9),Quarterly_kt!$B118:FC118)/Fuel_Properties!$D$51))/158.987295</f>
        <v>0</v>
      </c>
      <c r="P118" s="47">
        <f>((SUMPRODUCT(--(P$9=Quarterly_kt!$B$9:FC$9),Quarterly_kt!$B118:FC118)/Fuel_Properties!$D$51))/158.987295</f>
        <v>0</v>
      </c>
      <c r="Q118" s="47">
        <f>((SUMPRODUCT(--(Q$9=Quarterly_kt!$B$9:FC$9),Quarterly_kt!$B118:FC118)/Fuel_Properties!$D$51))/158.987295</f>
        <v>0</v>
      </c>
      <c r="R118" s="47">
        <f>((SUMPRODUCT(--(R$9=Quarterly_kt!$B$9:FC$9),Quarterly_kt!$B118:FC118)/Fuel_Properties!$D$51))/158.987295</f>
        <v>0</v>
      </c>
      <c r="S118" s="47">
        <f>((SUMPRODUCT(--(S$9=Quarterly_kt!$B$9:FC$9),Quarterly_kt!$B118:FC118)/Fuel_Properties!$D$51))/158.987295</f>
        <v>0</v>
      </c>
      <c r="T118" s="47">
        <f>((SUMPRODUCT(--(T$9=Quarterly_kt!$B$9:FC$9),Quarterly_kt!$B118:FC118)/Fuel_Properties!$D$51))/158.987295</f>
        <v>0</v>
      </c>
      <c r="U118" s="47">
        <f>((SUMPRODUCT(--(U$9=Quarterly_kt!$B$9:FC$9),Quarterly_kt!$B118:FC118)/Fuel_Properties!$D$51))/158.987295</f>
        <v>0</v>
      </c>
      <c r="V118" s="47">
        <f>((SUMPRODUCT(--(V$9=Quarterly_kt!$B$9:FC$9),Quarterly_kt!$B118:FC118)/Fuel_Properties!$D$51))/158.987295</f>
        <v>0</v>
      </c>
      <c r="W118" s="47">
        <f>((SUMPRODUCT(--(W$9=Quarterly_kt!$B$9:FC$9),Quarterly_kt!$B118:FC118)/Fuel_Properties!$D$51))/158.987295</f>
        <v>0</v>
      </c>
      <c r="X118" s="47">
        <f>((SUMPRODUCT(--(X$9=Quarterly_kt!$B$9:FC$9),Quarterly_kt!$B118:FC118)/Fuel_Properties!$D$51))/158.987295</f>
        <v>0</v>
      </c>
      <c r="Y118" s="47">
        <f>((SUMPRODUCT(--(Y$9=Quarterly_kt!$B$9:FC$9),Quarterly_kt!$B118:FC118)/Fuel_Properties!$D$51))/158.987295</f>
        <v>0</v>
      </c>
      <c r="Z118" s="47">
        <f>((SUMPRODUCT(--(Z$9=Quarterly_kt!$B$9:FC$9),Quarterly_kt!$B118:FC118)/Fuel_Properties!$D$51))/158.987295</f>
        <v>0</v>
      </c>
      <c r="AA118" s="47">
        <f>((SUMPRODUCT(--(AA$9=Quarterly_kt!$B$9:FC$9),Quarterly_kt!$B118:FC118)/Fuel_Properties!$D$51))/158.987295</f>
        <v>0</v>
      </c>
      <c r="AB118" s="47">
        <f>((SUMPRODUCT(--(AB$9=Quarterly_kt!$B$9:FC$9),Quarterly_kt!$B118:FC118)/Fuel_Properties!$D$51))/158.987295</f>
        <v>0</v>
      </c>
      <c r="AC118" s="47">
        <f>((SUMPRODUCT(--(AC$9=Quarterly_kt!$B$9:FC$9),Quarterly_kt!$B118:FC118)/Fuel_Properties!$D$51))/158.987295</f>
        <v>0</v>
      </c>
      <c r="AD118" s="47">
        <f>((SUMPRODUCT(--(AD$9=Quarterly_kt!$B$9:FC$9),Quarterly_kt!$B118:FC118)/Fuel_Properties!$D$51))/158.987295</f>
        <v>0</v>
      </c>
      <c r="AE118" s="47">
        <f>((SUMPRODUCT(--(AE$9=Quarterly_kt!$B$9:FC$9),Quarterly_kt!$B118:FC118)/Fuel_Properties!$D$51))/158.987295</f>
        <v>0</v>
      </c>
      <c r="AF118" s="47">
        <f>((SUMPRODUCT(--(AF$9=Quarterly_kt!$B$9:FC$9),Quarterly_kt!$B118:FC118)/Fuel_Properties!$D$51))/158.987295</f>
        <v>0</v>
      </c>
      <c r="AG118" s="47">
        <f>((SUMPRODUCT(--(AG$9=Quarterly_kt!$B$9:FC$9),Quarterly_kt!$B118:FC118)/Fuel_Properties!$D$51))/158.987295</f>
        <v>0</v>
      </c>
      <c r="AH118" s="47">
        <f>((SUMPRODUCT(--(AH$9=Quarterly_kt!$B$9:FC$9),Quarterly_kt!$B118:FC118)/Fuel_Properties!$D$51))/158.987295</f>
        <v>0</v>
      </c>
      <c r="AI118" s="47">
        <f>((SUMPRODUCT(--(AI$9=Quarterly_kt!$B$9:FC$9),Quarterly_kt!$B118:FC118)/Fuel_Properties!$D$51))/158.987295</f>
        <v>0</v>
      </c>
      <c r="AJ118" s="47">
        <f>((SUMPRODUCT(--(AJ$9=Quarterly_kt!$B$9:FC$9),Quarterly_kt!$B118:FC118)/Fuel_Properties!$D$51))/158.987295</f>
        <v>0</v>
      </c>
      <c r="AK118" s="47">
        <f>((SUMPRODUCT(--(AK$9=Quarterly_kt!$B$9:FC$9),Quarterly_kt!$B118:FC118)/Fuel_Properties!$D$51))/158.987295</f>
        <v>0</v>
      </c>
      <c r="AL118" s="47">
        <f>((SUMPRODUCT(--(AL$9=Quarterly_kt!$B$9:FC$9),Quarterly_kt!$B118:FC118)/Fuel_Properties!$D$51))/158.987295</f>
        <v>0</v>
      </c>
      <c r="AM118" s="47">
        <f>((SUMPRODUCT(--(AM$9=Quarterly_kt!$B$9:FC$9),Quarterly_kt!$B118:FC118)/Fuel_Properties!$D$51))/158.987295</f>
        <v>0</v>
      </c>
      <c r="AN118" s="47">
        <f>((SUMPRODUCT(--(AN$9=Quarterly_kt!$B$9:FC$9),Quarterly_kt!$B118:FC118)/Fuel_Properties!$D$51))/158.987295</f>
        <v>0</v>
      </c>
      <c r="AO118" s="47">
        <f>((SUMPRODUCT(--(AO$9=Quarterly_kt!$B$9:FC$9),Quarterly_kt!$B118:FC118)/Fuel_Properties!$D$51))/158.987295</f>
        <v>0</v>
      </c>
      <c r="AP118" s="47">
        <f>((SUMPRODUCT(--(AP$9=Quarterly_kt!$B$9:FC$9),Quarterly_kt!$B118:FC118)/Fuel_Properties!$D$51))/158.987295</f>
        <v>0</v>
      </c>
      <c r="AQ118" s="47">
        <f>((SUMPRODUCT(--(AQ$9=Quarterly_kt!$B$9:FC$9),Quarterly_kt!$B118:FC118)/Fuel_Properties!$D$51))/158.987295</f>
        <v>0</v>
      </c>
      <c r="AR118" s="47">
        <f>((SUMPRODUCT(--(AR$9=Quarterly_kt!$B$9:FC$9),Quarterly_kt!$B118:FC118)/Fuel_Properties!$D$51))/158.987295</f>
        <v>0</v>
      </c>
      <c r="AS118" s="47">
        <f>((SUMPRODUCT(--(AS$9=Quarterly_kt!$B$9:FC$9),Quarterly_kt!$B118:FC118)/Fuel_Properties!$D$51))/158.987295</f>
        <v>0</v>
      </c>
      <c r="AT118" s="47">
        <f>((SUMPRODUCT(--(AT$9=Quarterly_kt!$B$9:FC$9),Quarterly_kt!$B118:FC118)/Fuel_Properties!$D$51))/158.987295</f>
        <v>0</v>
      </c>
      <c r="AU118" s="47">
        <f>((SUMPRODUCT(--(AU$9=Quarterly_kt!$B$9:FC$9),Quarterly_kt!$B118:FC118)/Fuel_Properties!$D$51))/158.987295</f>
        <v>0</v>
      </c>
      <c r="AV118" s="47">
        <f>((SUMPRODUCT(--(AV$9=Quarterly_kt!$B$9:FC$9),Quarterly_kt!$B118:FC118)/Fuel_Properties!$D$51))/158.987295</f>
        <v>0</v>
      </c>
      <c r="AW118" s="47">
        <f>((SUMPRODUCT(--(AW$9=Quarterly_kt!$B$9:FC$9),Quarterly_kt!$B118:FC118)/Fuel_Properties!$D$51))/158.987295</f>
        <v>0</v>
      </c>
      <c r="AX118" s="47">
        <f>((SUMPRODUCT(--(AX$9=Quarterly_kt!$B$9:FC$9),Quarterly_kt!$B118:FC118)/Fuel_Properties!$D$51))/158.987295</f>
        <v>0</v>
      </c>
      <c r="AY118" s="47">
        <f>((SUMPRODUCT(--(AY$9=Quarterly_kt!$B$9:FC$9),Quarterly_kt!$B118:FC118)/Fuel_Properties!$D$51))/158.987295</f>
        <v>0</v>
      </c>
      <c r="AZ118" s="47">
        <f>((SUMPRODUCT(--(AZ$9=Quarterly_kt!$B$9:FC$9),Quarterly_kt!$B118:FC118)/Fuel_Properties!$D$51))/158.987295</f>
        <v>0</v>
      </c>
      <c r="BA118" s="47">
        <f>((SUMPRODUCT(--(BA$9=Quarterly_kt!$B$9:FC$9),Quarterly_kt!$B118:FC118)/Fuel_Properties!$D$51))/158.987295</f>
        <v>0</v>
      </c>
      <c r="BB118" s="47">
        <f>((SUMPRODUCT(--(BB$9=Quarterly_kt!$B$9:FC$9),Quarterly_kt!$B118:FC118)/Fuel_Properties!$D$51))/158.987295</f>
        <v>0</v>
      </c>
      <c r="BC118" s="47">
        <f>((SUMPRODUCT(--(BC$9=Quarterly_kt!$B$9:FC$9),Quarterly_kt!$B118:FC118)/Fuel_Properties!$D$51))/158.987295</f>
        <v>0</v>
      </c>
      <c r="BD118" s="47">
        <f>((SUMPRODUCT(--(BD$9=Quarterly_kt!$B$9:FC$9),Quarterly_kt!$B118:FC118)/Fuel_Properties!$D$51))/158.987295</f>
        <v>0</v>
      </c>
      <c r="BE118" s="47">
        <f>((SUMPRODUCT(--(BE$9=Quarterly_kt!$B$9:FC$9),Quarterly_kt!$B118:FC118)/Fuel_Properties!$D$51))/158.987295</f>
        <v>0</v>
      </c>
      <c r="BF118" s="47">
        <f>((SUMPRODUCT(--(BF$9=Quarterly_kt!$B$9:FC$9),Quarterly_kt!$B118:FC118)/Fuel_Properties!$D$51))/158.987295</f>
        <v>0</v>
      </c>
      <c r="BG118" s="47">
        <f>((SUMPRODUCT(--(BG$9=Quarterly_kt!$B$9:FC$9),Quarterly_kt!$B118:FC118)/Fuel_Properties!$D$51))/158.987295</f>
        <v>0</v>
      </c>
      <c r="BH118" s="47">
        <f>((SUMPRODUCT(--(BH$9=Quarterly_kt!$B$9:FC$9),Quarterly_kt!$B118:FC118)/Fuel_Properties!$D$51))/158.987295</f>
        <v>0</v>
      </c>
      <c r="BI118" s="47">
        <f>((SUMPRODUCT(--(BI$9=Quarterly_kt!$B$9:FC$9),Quarterly_kt!$B118:FC118)/Fuel_Properties!$D$51))/158.987295</f>
        <v>0</v>
      </c>
      <c r="BJ118" s="47">
        <f>((SUMPRODUCT(--(BJ$9=Quarterly_kt!$B$9:FC$9),Quarterly_kt!$B118:FC118)/Fuel_Properties!$D$51))/158.987295</f>
        <v>0</v>
      </c>
      <c r="BK118" s="47">
        <f>((SUMPRODUCT(--(BK$9=Quarterly_kt!$B$9:FC$9),Quarterly_kt!$B118:FC118)/Fuel_Properties!$D$51))/158.987295</f>
        <v>0</v>
      </c>
      <c r="BL118" s="47">
        <f>((SUMPRODUCT(--(BL$9=Quarterly_kt!$B$9:FC$9),Quarterly_kt!$B118:FC118)/Fuel_Properties!$D$51))/158.987295</f>
        <v>0</v>
      </c>
      <c r="BM118" s="47">
        <f>((SUMPRODUCT(--(BM$9=Quarterly_kt!$B$9:FC$9),Quarterly_kt!$B118:FC118)/Fuel_Properties!$D$51))/158.987295</f>
        <v>0</v>
      </c>
      <c r="BN118" s="47">
        <f>((SUMPRODUCT(--(BN$9=Quarterly_kt!$B$9:FC$9),Quarterly_kt!$B118:FC118)/Fuel_Properties!$D$51))/158.987295</f>
        <v>1.6195049915970284E-3</v>
      </c>
      <c r="BO118" s="47">
        <f>((SUMPRODUCT(--(BO$9=Quarterly_kt!$B$9:FC$9),Quarterly_kt!$B118:FC118)/Fuel_Properties!$D$51))/158.987295</f>
        <v>1.6195049915970284E-3</v>
      </c>
      <c r="BP118" s="47">
        <f>((SUMPRODUCT(--(BP$9=Quarterly_kt!$B$9:FC$9),Quarterly_kt!$B118:FC118)/Fuel_Properties!$D$51))/158.987295</f>
        <v>1.6195049915970284E-3</v>
      </c>
      <c r="BQ118" s="47">
        <f>((SUMPRODUCT(--(BQ$9=Quarterly_kt!$B$9:FC$9),Quarterly_kt!$B118:FC118)/Fuel_Properties!$D$51))/158.987295</f>
        <v>1.6195049915970284E-3</v>
      </c>
      <c r="BR118" s="47">
        <f>((SUMPRODUCT(--(BR$9=Quarterly_kt!$B$9:FC$9),Quarterly_kt!$B118:FC118)/Fuel_Properties!$D$51))/158.987295</f>
        <v>1.7137746851377507E-3</v>
      </c>
      <c r="BS118" s="47">
        <f>((SUMPRODUCT(--(BS$9=Quarterly_kt!$B$9:FC$9),Quarterly_kt!$B118:FC118)/Fuel_Properties!$D$51))/158.987295</f>
        <v>1.7137746851377507E-3</v>
      </c>
      <c r="BT118" s="47">
        <f>((SUMPRODUCT(--(BT$9=Quarterly_kt!$B$9:FC$9),Quarterly_kt!$B118:FC118)/Fuel_Properties!$D$51))/158.987295</f>
        <v>1.7137746851377507E-3</v>
      </c>
      <c r="BU118" s="47">
        <f>((SUMPRODUCT(--(BU$9=Quarterly_kt!$B$9:FC$9),Quarterly_kt!$B118:FC118)/Fuel_Properties!$D$51))/158.987295</f>
        <v>1.7137746851377507E-3</v>
      </c>
      <c r="BV118" s="47">
        <f>((SUMPRODUCT(--(BV$9=Quarterly_kt!$B$9:FC$9),Quarterly_kt!$B118:FC118)/Fuel_Properties!$D$51))/158.987295</f>
        <v>1.8080443786784733E-3</v>
      </c>
      <c r="BW118" s="47">
        <f>((SUMPRODUCT(--(BW$9=Quarterly_kt!$B$9:FC$9),Quarterly_kt!$B118:FC118)/Fuel_Properties!$D$51))/158.987295</f>
        <v>1.8080443786784733E-3</v>
      </c>
      <c r="BX118" s="47">
        <f>((SUMPRODUCT(--(BX$9=Quarterly_kt!$B$9:FC$9),Quarterly_kt!$B118:FC118)/Fuel_Properties!$D$51))/158.987295</f>
        <v>1.8080443786784733E-3</v>
      </c>
      <c r="BY118" s="47">
        <f>((SUMPRODUCT(--(BY$9=Quarterly_kt!$B$9:FC$9),Quarterly_kt!$B118:FC118)/Fuel_Properties!$D$51))/158.987295</f>
        <v>1.8080443786784733E-3</v>
      </c>
      <c r="BZ118" s="47">
        <f>((SUMPRODUCT(--(BZ$9=Quarterly_kt!$B$9:FC$9),Quarterly_kt!$B118:FC118)/Fuel_Properties!$D$51))/158.987295</f>
        <v>1.9023140722191961E-3</v>
      </c>
      <c r="CA118" s="47">
        <f>((SUMPRODUCT(--(CA$9=Quarterly_kt!$B$9:FC$9),Quarterly_kt!$B118:FC118)/Fuel_Properties!$D$51))/158.987295</f>
        <v>1.9023140722191961E-3</v>
      </c>
      <c r="CB118" s="47">
        <f>((SUMPRODUCT(--(CB$9=Quarterly_kt!$B$9:FC$9),Quarterly_kt!$B118:FC118)/Fuel_Properties!$D$51))/158.987295</f>
        <v>1.9023140722191961E-3</v>
      </c>
      <c r="CC118" s="47">
        <f>((SUMPRODUCT(--(CC$9=Quarterly_kt!$B$9:FC$9),Quarterly_kt!$B118:FC118)/Fuel_Properties!$D$51))/158.987295</f>
        <v>1.9023140722191961E-3</v>
      </c>
      <c r="CD118" s="47">
        <f>((SUMPRODUCT(--(CD$9=Quarterly_kt!$B$9:FC$9),Quarterly_kt!$B118:FC118)/Fuel_Properties!$D$51))/158.987295</f>
        <v>1.9965837657599187E-3</v>
      </c>
      <c r="CE118" s="47">
        <f>((SUMPRODUCT(--(CE$9=Quarterly_kt!$B$9:FC$9),Quarterly_kt!$B118:FC118)/Fuel_Properties!$D$51))/158.987295</f>
        <v>1.9965837657599187E-3</v>
      </c>
      <c r="CF118" s="47">
        <f>((SUMPRODUCT(--(CF$9=Quarterly_kt!$B$9:FC$9),Quarterly_kt!$B118:FC118)/Fuel_Properties!$D$51))/158.987295</f>
        <v>1.9965837657599187E-3</v>
      </c>
      <c r="CG118" s="47">
        <f>((SUMPRODUCT(--(CG$9=Quarterly_kt!$B$9:FC$9),Quarterly_kt!$B118:FC118)/Fuel_Properties!$D$51))/158.987295</f>
        <v>1.9965837657599187E-3</v>
      </c>
      <c r="CH118" s="47">
        <f>((SUMPRODUCT(--(CH$9=Quarterly_kt!$B$9:FC$9),Quarterly_kt!$B118:FC118)/Fuel_Properties!$D$51))/158.987295</f>
        <v>2.0908534593006406E-3</v>
      </c>
      <c r="CI118" s="47">
        <f>((SUMPRODUCT(--(CI$9=Quarterly_kt!$B$9:FC$9),Quarterly_kt!$B118:FC118)/Fuel_Properties!$D$51))/158.987295</f>
        <v>2.0908534593006406E-3</v>
      </c>
      <c r="CJ118" s="47">
        <f>((SUMPRODUCT(--(CJ$9=Quarterly_kt!$B$9:FC$9),Quarterly_kt!$B118:FC118)/Fuel_Properties!$D$51))/158.987295</f>
        <v>2.0908534593006406E-3</v>
      </c>
      <c r="CK118" s="47">
        <f>((SUMPRODUCT(--(CK$9=Quarterly_kt!$B$9:FC$9),Quarterly_kt!$B118:FC118)/Fuel_Properties!$D$51))/158.987295</f>
        <v>2.0908534593006406E-3</v>
      </c>
      <c r="CL118" s="47">
        <f>((SUMPRODUCT(--(CL$9=Quarterly_kt!$B$9:FC$9),Quarterly_kt!$B118:FC118)/Fuel_Properties!$D$51))/158.987295</f>
        <v>2.092464907053474E-3</v>
      </c>
      <c r="CM118" s="47">
        <f>((SUMPRODUCT(--(CM$9=Quarterly_kt!$B$9:FC$9),Quarterly_kt!$B118:FC118)/Fuel_Properties!$D$51))/158.987295</f>
        <v>2.092464907053474E-3</v>
      </c>
      <c r="CN118" s="47">
        <f>((SUMPRODUCT(--(CN$9=Quarterly_kt!$B$9:FC$9),Quarterly_kt!$B118:FC118)/Fuel_Properties!$D$51))/158.987295</f>
        <v>2.092464907053474E-3</v>
      </c>
      <c r="CO118" s="47">
        <f>((SUMPRODUCT(--(CO$9=Quarterly_kt!$B$9:FC$9),Quarterly_kt!$B118:FC118)/Fuel_Properties!$D$51))/158.987295</f>
        <v>2.092464907053474E-3</v>
      </c>
      <c r="CP118" s="47">
        <f>((SUMPRODUCT(--(CP$9=Quarterly_kt!$B$9:FC$9),Quarterly_kt!$B118:FC118)/Fuel_Properties!$D$51))/158.987295</f>
        <v>2.189554634161654E-3</v>
      </c>
      <c r="CQ118" s="47">
        <f>((SUMPRODUCT(--(CQ$9=Quarterly_kt!$B$9:FC$9),Quarterly_kt!$B118:FC118)/Fuel_Properties!$D$51))/158.987295</f>
        <v>2.189554634161654E-3</v>
      </c>
      <c r="CR118" s="47">
        <f>((SUMPRODUCT(--(CR$9=Quarterly_kt!$B$9:FC$9),Quarterly_kt!$B118:FC118)/Fuel_Properties!$D$51))/158.987295</f>
        <v>2.189554634161654E-3</v>
      </c>
      <c r="CS118" s="47">
        <f>((SUMPRODUCT(--(CS$9=Quarterly_kt!$B$9:FC$9),Quarterly_kt!$B118:FC118)/Fuel_Properties!$D$51))/158.987295</f>
        <v>2.189554634161654E-3</v>
      </c>
      <c r="CT118" s="47">
        <f>((SUMPRODUCT(--(CT$9=Quarterly_kt!$B$9:FC$9),Quarterly_kt!$B118:FC118)/Fuel_Properties!$D$51))/158.987295</f>
        <v>2.2866443612698339E-3</v>
      </c>
      <c r="CU118" s="47">
        <f>((SUMPRODUCT(--(CU$9=Quarterly_kt!$B$9:FC$9),Quarterly_kt!$B118:FC118)/Fuel_Properties!$D$51))/158.987295</f>
        <v>2.2866443612698339E-3</v>
      </c>
      <c r="CV118" s="47">
        <f>((SUMPRODUCT(--(CV$9=Quarterly_kt!$B$9:FC$9),Quarterly_kt!$B118:FC118)/Fuel_Properties!$D$51))/158.987295</f>
        <v>2.2866443612698339E-3</v>
      </c>
      <c r="CW118" s="47">
        <f>((SUMPRODUCT(--(CW$9=Quarterly_kt!$B$9:FC$9),Quarterly_kt!$B118:FC118)/Fuel_Properties!$D$51))/158.987295</f>
        <v>2.2866443612698339E-3</v>
      </c>
      <c r="CX118" s="47">
        <f>((SUMPRODUCT(--(CX$9=Quarterly_kt!$B$9:FC$9),Quarterly_kt!$B118:FC118)/Fuel_Properties!$D$51))/158.987295</f>
        <v>2.3837340883780139E-3</v>
      </c>
      <c r="CY118" s="47">
        <f>((SUMPRODUCT(--(CY$9=Quarterly_kt!$B$9:FC$9),Quarterly_kt!$B118:FC118)/Fuel_Properties!$D$51))/158.987295</f>
        <v>2.3837340883780139E-3</v>
      </c>
      <c r="CZ118" s="47">
        <f>((SUMPRODUCT(--(CZ$9=Quarterly_kt!$B$9:FC$9),Quarterly_kt!$B118:FC118)/Fuel_Properties!$D$51))/158.987295</f>
        <v>2.3837340883780139E-3</v>
      </c>
      <c r="DA118" s="47">
        <f>((SUMPRODUCT(--(DA$9=Quarterly_kt!$B$9:FC$9),Quarterly_kt!$B118:FC118)/Fuel_Properties!$D$51))/158.987295</f>
        <v>2.3837340883780139E-3</v>
      </c>
      <c r="DB118" s="47">
        <f>((SUMPRODUCT(--(DB$9=Quarterly_kt!$B$9:FC$9),Quarterly_kt!$B118:FC118)/Fuel_Properties!$D$51))/158.987295</f>
        <v>2.4808238154861943E-3</v>
      </c>
      <c r="DC118" s="47">
        <f>((SUMPRODUCT(--(DC$9=Quarterly_kt!$B$9:FC$9),Quarterly_kt!$B118:FC118)/Fuel_Properties!$D$51))/158.987295</f>
        <v>2.4808238154861943E-3</v>
      </c>
      <c r="DD118" s="47">
        <f>((SUMPRODUCT(--(DD$9=Quarterly_kt!$B$9:FC$9),Quarterly_kt!$B118:FC118)/Fuel_Properties!$D$51))/158.987295</f>
        <v>2.4808238154861943E-3</v>
      </c>
      <c r="DE118" s="47">
        <f>((SUMPRODUCT(--(DE$9=Quarterly_kt!$B$9:FC$9),Quarterly_kt!$B118:FC118)/Fuel_Properties!$D$51))/158.987295</f>
        <v>2.4808238154861943E-3</v>
      </c>
      <c r="DF118" s="47">
        <f>((SUMPRODUCT(--(DF$9=Quarterly_kt!$B$9:FC$9),Quarterly_kt!$B118:FC118)/Fuel_Properties!$D$51))/158.987295</f>
        <v>2.5452817255995084E-3</v>
      </c>
      <c r="DG118" s="47">
        <f>((SUMPRODUCT(--(DG$9=Quarterly_kt!$B$9:FC$9),Quarterly_kt!$B118:FC118)/Fuel_Properties!$D$51))/158.987295</f>
        <v>2.5452817255995084E-3</v>
      </c>
      <c r="DH118" s="47">
        <f>((SUMPRODUCT(--(DH$9=Quarterly_kt!$B$9:FC$9),Quarterly_kt!$B118:FC118)/Fuel_Properties!$D$51))/158.987295</f>
        <v>2.5452817255995084E-3</v>
      </c>
      <c r="DI118" s="47">
        <f>((SUMPRODUCT(--(DI$9=Quarterly_kt!$B$9:FC$9),Quarterly_kt!$B118:FC118)/Fuel_Properties!$D$51))/158.987295</f>
        <v>2.5452817255995084E-3</v>
      </c>
      <c r="DJ118" s="47">
        <f>((SUMPRODUCT(--(DJ$9=Quarterly_kt!$B$9:FC$9),Quarterly_kt!$B118:FC118)/Fuel_Properties!$D$51))/158.987295</f>
        <v>2.7386554559394524E-3</v>
      </c>
      <c r="DK118" s="47">
        <f>((SUMPRODUCT(--(DK$9=Quarterly_kt!$B$9:FC$9),Quarterly_kt!$B118:FC118)/Fuel_Properties!$D$51))/158.987295</f>
        <v>2.7386554559394524E-3</v>
      </c>
      <c r="DL118" s="47">
        <f>((SUMPRODUCT(--(DL$9=Quarterly_kt!$B$9:FC$9),Quarterly_kt!$B118:FC118)/Fuel_Properties!$D$51))/158.987295</f>
        <v>2.7386554559394524E-3</v>
      </c>
      <c r="DM118" s="47">
        <f>((SUMPRODUCT(--(DM$9=Quarterly_kt!$B$9:FC$9),Quarterly_kt!$B118:FC118)/Fuel_Properties!$D$51))/158.987295</f>
        <v>2.7386554559394524E-3</v>
      </c>
      <c r="DN118" s="47">
        <f>((SUMPRODUCT(--(DN$9=Quarterly_kt!$B$9:FC$9),Quarterly_kt!$B118:FC118)/Fuel_Properties!$D$51))/158.987295</f>
        <v>2.8691827239189145E-3</v>
      </c>
      <c r="DO118" s="47">
        <f>((SUMPRODUCT(--(DO$9=Quarterly_kt!$B$9:FC$9),Quarterly_kt!$B118:FC118)/Fuel_Properties!$D$51))/158.987295</f>
        <v>2.8691827239189145E-3</v>
      </c>
      <c r="DP118" s="47">
        <f>((SUMPRODUCT(--(DP$9=Quarterly_kt!$B$9:FC$9),Quarterly_kt!$B118:FC118)/Fuel_Properties!$D$51))/158.987295</f>
        <v>2.8691827239189145E-3</v>
      </c>
      <c r="DQ118" s="47">
        <f>((SUMPRODUCT(--(DQ$9=Quarterly_kt!$B$9:FC$9),Quarterly_kt!$B118:FC118)/Fuel_Properties!$D$51))/158.987295</f>
        <v>2.8691827239189145E-3</v>
      </c>
      <c r="DR118" s="47">
        <f>((SUMPRODUCT(--(DR$9=Quarterly_kt!$B$9:FC$9),Quarterly_kt!$B118:FC118)/Fuel_Properties!$D$51))/158.987295</f>
        <v>2.9777540162660289E-3</v>
      </c>
      <c r="DS118" s="47">
        <f>((SUMPRODUCT(--(DS$9=Quarterly_kt!$B$9:FC$9),Quarterly_kt!$B118:FC118)/Fuel_Properties!$D$51))/158.987295</f>
        <v>2.9777540162660289E-3</v>
      </c>
      <c r="DT118" s="47">
        <f>((SUMPRODUCT(--(DT$9=Quarterly_kt!$B$9:FC$9),Quarterly_kt!$B118:FC118)/Fuel_Properties!$D$51))/158.987295</f>
        <v>2.9777540162660289E-3</v>
      </c>
      <c r="DU118" s="47">
        <f>((SUMPRODUCT(--(DU$9=Quarterly_kt!$B$9:FC$9),Quarterly_kt!$B118:FC118)/Fuel_Properties!$D$51))/158.987295</f>
        <v>2.9777540162660289E-3</v>
      </c>
      <c r="DV118" s="47">
        <f>((SUMPRODUCT(--(DV$9=Quarterly_kt!$B$9:FC$9),Quarterly_kt!$B118:FC118)/Fuel_Properties!$D$51))/158.987295</f>
        <v>3.3034678933073713E-3</v>
      </c>
      <c r="DW118" s="47">
        <f>((SUMPRODUCT(--(DW$9=Quarterly_kt!$B$9:FC$9),Quarterly_kt!$B118:FC118)/Fuel_Properties!$D$51))/158.987295</f>
        <v>3.3034678933073713E-3</v>
      </c>
      <c r="DX118" s="47">
        <f>((SUMPRODUCT(--(DX$9=Quarterly_kt!$B$9:FC$9),Quarterly_kt!$B118:FC118)/Fuel_Properties!$D$51))/158.987295</f>
        <v>3.3034678933073713E-3</v>
      </c>
      <c r="DY118" s="47">
        <f>((SUMPRODUCT(--(DY$9=Quarterly_kt!$B$9:FC$9),Quarterly_kt!$B118:FC118)/Fuel_Properties!$D$51))/158.987295</f>
        <v>3.3034678933073713E-3</v>
      </c>
      <c r="DZ118" s="47">
        <f>((SUMPRODUCT(--(DZ$9=Quarterly_kt!$B$9:FC$9),Quarterly_kt!$B118:FC118)/Fuel_Properties!$D$51))/158.987295</f>
        <v>3.3747744563702256E-3</v>
      </c>
      <c r="EA118" s="47">
        <f>((SUMPRODUCT(--(EA$9=Quarterly_kt!$B$9:FC$9),Quarterly_kt!$B118:FC118)/Fuel_Properties!$D$51))/158.987295</f>
        <v>3.3747744563702256E-3</v>
      </c>
      <c r="EB118" s="47">
        <f>((SUMPRODUCT(--(EB$9=Quarterly_kt!$B$9:FC$9),Quarterly_kt!$B118:FC118)/Fuel_Properties!$D$51))/158.987295</f>
        <v>3.3747744563702256E-3</v>
      </c>
      <c r="EC118" s="47">
        <f>((SUMPRODUCT(--(EC$9=Quarterly_kt!$B$9:FC$9),Quarterly_kt!$B118:FC118)/Fuel_Properties!$D$51))/158.987295</f>
        <v>3.3747744563702256E-3</v>
      </c>
      <c r="ED118" s="47">
        <f>((SUMPRODUCT(--(ED$9=Quarterly_kt!$B$9:FC$9),Quarterly_kt!$B118:FC118)/Fuel_Properties!$D$51))/158.987295</f>
        <v>3.5886941455587885E-3</v>
      </c>
      <c r="EE118" s="47">
        <f>((SUMPRODUCT(--(EE$9=Quarterly_kt!$B$9:FC$9),Quarterly_kt!$B118:FC118)/Fuel_Properties!$D$51))/158.987295</f>
        <v>3.5886941455587885E-3</v>
      </c>
      <c r="EF118" s="47">
        <f>((SUMPRODUCT(--(EF$9=Quarterly_kt!$B$9:FC$9),Quarterly_kt!$B118:FC118)/Fuel_Properties!$D$51))/158.987295</f>
        <v>3.5886941455587885E-3</v>
      </c>
      <c r="EG118" s="47">
        <f>((SUMPRODUCT(--(EG$9=Quarterly_kt!$B$9:FC$9),Quarterly_kt!$B118:FC118)/Fuel_Properties!$D$51))/158.987295</f>
        <v>3.5886941455587885E-3</v>
      </c>
      <c r="EH118" s="47">
        <f>((SUMPRODUCT(--(EH$9=Quarterly_kt!$B$9:FC$9),Quarterly_kt!$B118:FC118)/Fuel_Properties!$D$51))/158.987295</f>
        <v>3.6722879977369931E-3</v>
      </c>
      <c r="EI118" s="47">
        <f>((SUMPRODUCT(--(EI$9=Quarterly_kt!$B$9:FC$9),Quarterly_kt!$B118:FC118)/Fuel_Properties!$D$51))/158.987295</f>
        <v>3.6722879977369931E-3</v>
      </c>
      <c r="EJ118" s="47">
        <f>((SUMPRODUCT(--(EJ$9=Quarterly_kt!$B$9:FC$9),Quarterly_kt!$B118:FC118)/Fuel_Properties!$D$51))/158.987295</f>
        <v>3.6722879977369931E-3</v>
      </c>
      <c r="EK118" s="47">
        <f>((SUMPRODUCT(--(EK$9=Quarterly_kt!$B$9:FC$9),Quarterly_kt!$B118:FC118)/Fuel_Properties!$D$51))/158.987295</f>
        <v>3.6722879977369931E-3</v>
      </c>
      <c r="EL118" s="47">
        <f>((SUMPRODUCT(--(EL$9=Quarterly_kt!$B$9:FC$9),Quarterly_kt!$B118:FC118)/Fuel_Properties!$D$51))/158.987295</f>
        <v>3.9230695542716073E-3</v>
      </c>
      <c r="EM118" s="47">
        <f>((SUMPRODUCT(--(EM$9=Quarterly_kt!$B$9:FC$9),Quarterly_kt!$B118:FC118)/Fuel_Properties!$D$51))/158.987295</f>
        <v>3.9230695542716073E-3</v>
      </c>
      <c r="EN118" s="47">
        <f>((SUMPRODUCT(--(EN$9=Quarterly_kt!$B$9:FC$9),Quarterly_kt!$B118:FC118)/Fuel_Properties!$D$51))/158.987295</f>
        <v>3.9230695542716073E-3</v>
      </c>
      <c r="EO118" s="47">
        <f>((SUMPRODUCT(--(EO$9=Quarterly_kt!$B$9:FC$9),Quarterly_kt!$B118:FC118)/Fuel_Properties!$D$51))/158.987295</f>
        <v>3.9230695542716073E-3</v>
      </c>
      <c r="EP118" s="47">
        <f>((SUMPRODUCT(--(EP$9=Quarterly_kt!$B$9:FC$9),Quarterly_kt!$B118:FC118)/Fuel_Properties!$D$51))/158.987295</f>
        <v>3.9268967426845849E-3</v>
      </c>
      <c r="EQ118" s="47">
        <f>((SUMPRODUCT(--(EQ$9=Quarterly_kt!$B$9:FC$9),Quarterly_kt!$B118:FC118)/Fuel_Properties!$D$51))/158.987295</f>
        <v>3.9268967426845849E-3</v>
      </c>
      <c r="ER118" s="47">
        <f>((SUMPRODUCT(--(ER$9=Quarterly_kt!$B$9:FC$9),Quarterly_kt!$B118:FC118)/Fuel_Properties!$D$51))/158.987295</f>
        <v>3.9268967426845849E-3</v>
      </c>
      <c r="ES118" s="47">
        <f>((SUMPRODUCT(--(ES$9=Quarterly_kt!$B$9:FC$9),Quarterly_kt!$B118:FC118)/Fuel_Properties!$D$51))/158.987295</f>
        <v>3.9268967426845849E-3</v>
      </c>
      <c r="ET118" s="47">
        <f>((SUMPRODUCT(--(ET$9=Quarterly_kt!$B$9:FC$9),Quarterly_kt!$B118:FC118)/Fuel_Properties!$D$51))/158.987295</f>
        <v>3.9383783079235193E-3</v>
      </c>
      <c r="EU118" s="47">
        <f>((SUMPRODUCT(--(EU$9=Quarterly_kt!$B$9:FC$9),Quarterly_kt!$B118:FC118)/Fuel_Properties!$D$51))/158.987295</f>
        <v>3.9383783079235193E-3</v>
      </c>
      <c r="EV118" s="47">
        <f>((SUMPRODUCT(--(EV$9=Quarterly_kt!$B$9:FC$9),Quarterly_kt!$B118:FC118)/Fuel_Properties!$D$51))/158.987295</f>
        <v>3.9383783079235193E-3</v>
      </c>
      <c r="EW118" s="47">
        <f>((SUMPRODUCT(--(EW$9=Quarterly_kt!$B$9:FC$9),Quarterly_kt!$B118:FC118)/Fuel_Properties!$D$51))/158.987295</f>
        <v>3.9383783079235193E-3</v>
      </c>
      <c r="EX118" s="47">
        <f>((SUMPRODUCT(--(EX$9=Quarterly_kt!$B$9:FC$9),Quarterly_kt!$B118:FC118)/Fuel_Properties!$D$51))/158.987295</f>
        <v>3.9955847031490858E-3</v>
      </c>
      <c r="EY118" s="47">
        <f>((SUMPRODUCT(--(EY$9=Quarterly_kt!$B$9:FC$9),Quarterly_kt!$B118:FC118)/Fuel_Properties!$D$51))/158.987295</f>
        <v>3.9955847031490858E-3</v>
      </c>
      <c r="EZ118" s="47">
        <f>((SUMPRODUCT(--(EZ$9=Quarterly_kt!$B$9:FC$9),Quarterly_kt!$B118:FC118)/Fuel_Properties!$D$51))/158.987295</f>
        <v>3.9955847031490858E-3</v>
      </c>
      <c r="FA118" s="47">
        <f>((SUMPRODUCT(--(FA$9=Quarterly_kt!$B$9:FC$9),Quarterly_kt!$B118:FC118)/Fuel_Properties!$D$51))/158.987295</f>
        <v>3.9955847031490858E-3</v>
      </c>
      <c r="FB118" s="47">
        <f>((SUMPRODUCT(--(FB$9=Quarterly_kt!$B$9:FC$9),Quarterly_kt!$B118:FC118)/Fuel_Properties!$D$51))/158.987295</f>
        <v>4.1862453840047489E-3</v>
      </c>
      <c r="FC118" s="47">
        <f>((SUMPRODUCT(--(FC$9=Quarterly_kt!$B$9:FC$9),Quarterly_kt!$B118:FC118)/Fuel_Properties!$D$51))/158.987295</f>
        <v>4.1862453840047489E-3</v>
      </c>
      <c r="FD118" s="47">
        <f>((SUMPRODUCT(--(FD$9=Quarterly_kt!$B$9:FD$9),Quarterly_kt!$B118:FD118)/Fuel_Properties!$D$51))/158.987295</f>
        <v>4.1862453840047489E-3</v>
      </c>
      <c r="FE118" s="47">
        <f>((SUMPRODUCT(--(FE$9=Quarterly_kt!$B$9:FF$9),Quarterly_kt!$B118:FF118)/Fuel_Properties!$D$51))/158.987295</f>
        <v>4.1862453840047489E-3</v>
      </c>
      <c r="FF118" s="47">
        <f>((SUMPRODUCT(--(FF$9=Quarterly_kt!$B$9:FF$9),Quarterly_kt!$B118:FF118)/Fuel_Properties!$D$51))/158.987295</f>
        <v>4.3860039811668017E-3</v>
      </c>
      <c r="FG118" s="47">
        <f>((SUMPRODUCT(--(FG$9=Quarterly_kt!$B$9:FG$9),Quarterly_kt!$B118:FG118)/Fuel_Properties!$D$51))/158.987295</f>
        <v>4.3860039811668017E-3</v>
      </c>
      <c r="FH118" s="47">
        <f>((SUMPRODUCT(--(FH$9=Quarterly_kt!$B$9:FI$9),Quarterly_kt!$B118:FI118)/Fuel_Properties!$D$51))/158.987295</f>
        <v>4.3860039811668017E-3</v>
      </c>
      <c r="FI118" s="47">
        <f>((SUMPRODUCT(--(FI$9=Quarterly_kt!$B$9:FI$9),Quarterly_kt!$B118:FI118)/Fuel_Properties!$D$51))/158.987295</f>
        <v>4.3860039811668017E-3</v>
      </c>
      <c r="FJ118" s="47">
        <f>((SUMPRODUCT(--(FJ$9=Quarterly_kt!$B$9:FJ$9),Quarterly_kt!$B118:FJ118)/Fuel_Properties!$D$51))/158.987295</f>
        <v>4.8971897208590744E-3</v>
      </c>
      <c r="FK118" s="47">
        <f>((SUMPRODUCT(--(FK$9=Quarterly_kt!$B$9:FL$9),Quarterly_kt!$B118:FL118)/Fuel_Properties!$D$51))/158.987295</f>
        <v>4.8971897208590744E-3</v>
      </c>
      <c r="FL118" s="47">
        <f>((SUMPRODUCT(--(FL$9=Quarterly_kt!$B$9:FL$9),Quarterly_kt!$B118:FL118)/Fuel_Properties!$D$51))/158.987295</f>
        <v>4.8971897208590744E-3</v>
      </c>
      <c r="FM118" s="47">
        <f>((SUMPRODUCT(--(FM$9=Quarterly_kt!$B$9:FM$9),Quarterly_kt!$B118:FM118)/Fuel_Properties!$D$51))/158.987295</f>
        <v>4.8971897208590744E-3</v>
      </c>
      <c r="FN118" s="47">
        <f>((SUMPRODUCT(--(FN$9=Quarterly_kt!$B$9:FN$9),Quarterly_kt!$B118:FN118)/Fuel_Properties!$D$51))/158.987295</f>
        <v>5.4679538060309193E-3</v>
      </c>
      <c r="FO118" s="47">
        <f>((SUMPRODUCT(--(FO$9=Quarterly_kt!$B$9:FO$9),Quarterly_kt!$B118:FO118)/Fuel_Properties!$D$51))/158.987295</f>
        <v>5.4679538060309193E-3</v>
      </c>
      <c r="FP118" s="47">
        <f>((SUMPRODUCT(--(FP$9=Quarterly_kt!$B$9:FP$9),Quarterly_kt!$B118:FP118)/Fuel_Properties!$D$51))/158.987295</f>
        <v>5.4679538060309193E-3</v>
      </c>
      <c r="FQ118" s="47">
        <f>((SUMPRODUCT(--(FQ$9=Quarterly_kt!$B$9:FQ$9),Quarterly_kt!$B118:FQ118)/Fuel_Properties!$D$51))/158.987295</f>
        <v>5.4679538060309193E-3</v>
      </c>
      <c r="FR118" s="47">
        <f>((SUMPRODUCT(--(FR$9=Quarterly_kt!$B$9:FR$9),Quarterly_kt!$B118:FR118)/Fuel_Properties!$D$51))/158.987295</f>
        <v>6.0387178912027651E-3</v>
      </c>
      <c r="FS118" s="47">
        <f>((SUMPRODUCT(--(FS$9=Quarterly_kt!$B$9:FS$9),Quarterly_kt!$B118:FS118)/Fuel_Properties!$D$51))/158.987295</f>
        <v>6.0387178912027651E-3</v>
      </c>
      <c r="FT118" s="47">
        <f>((SUMPRODUCT(--(FT$9=Quarterly_kt!$B$9:FT$9),Quarterly_kt!$B118:FT118)/Fuel_Properties!$D$51))/158.987295</f>
        <v>6.0387178912027651E-3</v>
      </c>
      <c r="FU118" s="47">
        <f>((SUMPRODUCT(--(FU$9=Quarterly_kt!$B$9:FU$9),Quarterly_kt!$B118:FU118)/Fuel_Properties!$D$51))/158.987295</f>
        <v>6.0387178912027651E-3</v>
      </c>
      <c r="FV118" s="47">
        <f>((SUMPRODUCT(--(FV$9=Quarterly_kt!$B$9:FV$9),Quarterly_kt!$B118:FV118)/Fuel_Properties!$D$51))/158.987295</f>
        <v>6.6094819763746135E-3</v>
      </c>
    </row>
    <row r="119" spans="1:178" x14ac:dyDescent="0.2">
      <c r="A119" s="25"/>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0"/>
      <c r="FG119" s="40"/>
      <c r="FH119" s="40"/>
      <c r="FI119" s="40"/>
      <c r="FJ119" s="40"/>
      <c r="FK119" s="40"/>
      <c r="FL119" s="40"/>
      <c r="FM119" s="40"/>
      <c r="FN119" s="40"/>
      <c r="FO119" s="40"/>
      <c r="FP119" s="40"/>
      <c r="FQ119" s="40"/>
      <c r="FR119" s="40"/>
      <c r="FS119" s="40"/>
      <c r="FT119" s="40"/>
      <c r="FU119" s="40"/>
      <c r="FV119" s="40"/>
    </row>
    <row r="120" spans="1:178" ht="17.25" x14ac:dyDescent="0.2">
      <c r="A120" s="27" t="s">
        <v>119</v>
      </c>
      <c r="B120" s="38">
        <f>SUM(B121,B124:B126)</f>
        <v>1.3349346696475148</v>
      </c>
      <c r="C120" s="38">
        <f t="shared" ref="C120:BN120" si="189">SUM(C121,C124:C126)</f>
        <v>0.87605383851982754</v>
      </c>
      <c r="D120" s="38">
        <f t="shared" si="189"/>
        <v>1.12507522619483</v>
      </c>
      <c r="E120" s="38">
        <f t="shared" si="189"/>
        <v>0.80157790625314662</v>
      </c>
      <c r="F120" s="38">
        <f t="shared" si="189"/>
        <v>1.0393361013999258</v>
      </c>
      <c r="G120" s="38">
        <f t="shared" si="189"/>
        <v>1.2408224497001998</v>
      </c>
      <c r="H120" s="38">
        <f t="shared" si="189"/>
        <v>1.0901455669061126</v>
      </c>
      <c r="I120" s="38">
        <f t="shared" si="189"/>
        <v>1.2461670661352962</v>
      </c>
      <c r="J120" s="38">
        <f t="shared" si="189"/>
        <v>0.92950341061380548</v>
      </c>
      <c r="K120" s="38">
        <f t="shared" si="189"/>
        <v>1.1889209336171143</v>
      </c>
      <c r="L120" s="38">
        <f t="shared" si="189"/>
        <v>0.85888887025444161</v>
      </c>
      <c r="M120" s="38">
        <f t="shared" si="189"/>
        <v>1.2389553332302206</v>
      </c>
      <c r="N120" s="38">
        <f t="shared" si="189"/>
        <v>1.1268226655340825</v>
      </c>
      <c r="O120" s="38">
        <f t="shared" si="189"/>
        <v>1.3392505308691891</v>
      </c>
      <c r="P120" s="38">
        <f t="shared" si="189"/>
        <v>1.3756212072842637</v>
      </c>
      <c r="Q120" s="38">
        <f t="shared" si="189"/>
        <v>1.3299622960406754</v>
      </c>
      <c r="R120" s="38">
        <f t="shared" si="189"/>
        <v>1.2544418961557802</v>
      </c>
      <c r="S120" s="38">
        <f t="shared" si="189"/>
        <v>1.0251302143892227</v>
      </c>
      <c r="T120" s="38">
        <f t="shared" si="189"/>
        <v>1.5361407000981426</v>
      </c>
      <c r="U120" s="38">
        <f t="shared" si="189"/>
        <v>1.3176687659613093</v>
      </c>
      <c r="V120" s="38">
        <f t="shared" si="189"/>
        <v>1.2708140932395366</v>
      </c>
      <c r="W120" s="38">
        <f t="shared" si="189"/>
        <v>1.2290881281463197</v>
      </c>
      <c r="X120" s="38">
        <f t="shared" si="189"/>
        <v>1.1992760167559307</v>
      </c>
      <c r="Y120" s="38">
        <f t="shared" si="189"/>
        <v>1.2385889911076529</v>
      </c>
      <c r="Z120" s="38">
        <f t="shared" si="189"/>
        <v>1.0232327160527588</v>
      </c>
      <c r="AA120" s="38">
        <f t="shared" si="189"/>
        <v>1.185891307994535</v>
      </c>
      <c r="AB120" s="38">
        <f t="shared" si="189"/>
        <v>1.1788168915798896</v>
      </c>
      <c r="AC120" s="38">
        <f t="shared" si="189"/>
        <v>1.1731701110590409</v>
      </c>
      <c r="AD120" s="38">
        <f t="shared" si="189"/>
        <v>1.0657022688108844</v>
      </c>
      <c r="AE120" s="38">
        <f t="shared" si="189"/>
        <v>1.0437069048198984</v>
      </c>
      <c r="AF120" s="38">
        <f t="shared" si="189"/>
        <v>0.9915595363720755</v>
      </c>
      <c r="AG120" s="38">
        <f t="shared" si="189"/>
        <v>0.96052049546272578</v>
      </c>
      <c r="AH120" s="38">
        <f t="shared" si="189"/>
        <v>0.94772338379244869</v>
      </c>
      <c r="AI120" s="38">
        <f t="shared" si="189"/>
        <v>1.0159054807009924</v>
      </c>
      <c r="AJ120" s="38">
        <f t="shared" si="189"/>
        <v>1.0375304252919755</v>
      </c>
      <c r="AK120" s="38">
        <f t="shared" si="189"/>
        <v>0.95091609679028954</v>
      </c>
      <c r="AL120" s="38">
        <f t="shared" si="189"/>
        <v>0.74033938726775883</v>
      </c>
      <c r="AM120" s="38">
        <f t="shared" si="189"/>
        <v>0.63132913377960242</v>
      </c>
      <c r="AN120" s="38">
        <f t="shared" si="189"/>
        <v>0.95728538566958776</v>
      </c>
      <c r="AO120" s="38">
        <f t="shared" si="189"/>
        <v>0.79440493979140414</v>
      </c>
      <c r="AP120" s="38">
        <f t="shared" si="189"/>
        <v>0.7924873611957991</v>
      </c>
      <c r="AQ120" s="38">
        <f t="shared" si="189"/>
        <v>0.71528883588748338</v>
      </c>
      <c r="AR120" s="38">
        <f t="shared" si="189"/>
        <v>0.6976067900031051</v>
      </c>
      <c r="AS120" s="38">
        <f t="shared" si="189"/>
        <v>0.68327963304242456</v>
      </c>
      <c r="AT120" s="38">
        <f t="shared" si="189"/>
        <v>0.69598509233958616</v>
      </c>
      <c r="AU120" s="38">
        <f t="shared" si="189"/>
        <v>0.68182385545537161</v>
      </c>
      <c r="AV120" s="38">
        <f t="shared" si="189"/>
        <v>0.62869119123687844</v>
      </c>
      <c r="AW120" s="38">
        <f t="shared" si="189"/>
        <v>0.6456308873654818</v>
      </c>
      <c r="AX120" s="38">
        <f t="shared" si="189"/>
        <v>0.56866655226106677</v>
      </c>
      <c r="AY120" s="38">
        <f t="shared" si="189"/>
        <v>0.63163717073754122</v>
      </c>
      <c r="AZ120" s="38">
        <f t="shared" si="189"/>
        <v>0.60554873361780681</v>
      </c>
      <c r="BA120" s="38">
        <f t="shared" si="189"/>
        <v>0.60671963860109868</v>
      </c>
      <c r="BB120" s="38">
        <f t="shared" si="189"/>
        <v>0.60055720795383982</v>
      </c>
      <c r="BC120" s="38">
        <f t="shared" si="189"/>
        <v>0.62789876875799777</v>
      </c>
      <c r="BD120" s="38">
        <f t="shared" si="189"/>
        <v>0.59683288486585662</v>
      </c>
      <c r="BE120" s="38">
        <f t="shared" si="189"/>
        <v>0.56492459032635378</v>
      </c>
      <c r="BF120" s="38">
        <f t="shared" si="189"/>
        <v>0.54967257189464713</v>
      </c>
      <c r="BG120" s="38">
        <f t="shared" si="189"/>
        <v>0.57302207465883637</v>
      </c>
      <c r="BH120" s="38">
        <f t="shared" si="189"/>
        <v>0.55951077185666276</v>
      </c>
      <c r="BI120" s="38">
        <f t="shared" si="189"/>
        <v>0.53181219360664056</v>
      </c>
      <c r="BJ120" s="38">
        <f t="shared" si="189"/>
        <v>0.52797365186525425</v>
      </c>
      <c r="BK120" s="38">
        <f t="shared" si="189"/>
        <v>0.53537982162698827</v>
      </c>
      <c r="BL120" s="38">
        <f t="shared" si="189"/>
        <v>0.53426315609787189</v>
      </c>
      <c r="BM120" s="38">
        <f t="shared" si="189"/>
        <v>0.51711058767532703</v>
      </c>
      <c r="BN120" s="38">
        <f t="shared" si="189"/>
        <v>0.50973073745175457</v>
      </c>
      <c r="BO120" s="38">
        <f t="shared" ref="BO120:DZ120" si="190">SUM(BO121,BO124:BO126)</f>
        <v>0.4953241118657028</v>
      </c>
      <c r="BP120" s="38">
        <f t="shared" si="190"/>
        <v>0.51559055568191448</v>
      </c>
      <c r="BQ120" s="38">
        <f t="shared" si="190"/>
        <v>0.52089688814282864</v>
      </c>
      <c r="BR120" s="38">
        <f t="shared" si="190"/>
        <v>0.51163709529965651</v>
      </c>
      <c r="BS120" s="38">
        <f t="shared" si="190"/>
        <v>0.50404047304780708</v>
      </c>
      <c r="BT120" s="38">
        <f t="shared" si="190"/>
        <v>0.46975564899128669</v>
      </c>
      <c r="BU120" s="38">
        <f t="shared" si="190"/>
        <v>0.47892485188550693</v>
      </c>
      <c r="BV120" s="38">
        <f t="shared" si="190"/>
        <v>0.48408622646279004</v>
      </c>
      <c r="BW120" s="38">
        <f t="shared" si="190"/>
        <v>0.3364492770995528</v>
      </c>
      <c r="BX120" s="38">
        <f t="shared" si="190"/>
        <v>0.93343348810287674</v>
      </c>
      <c r="BY120" s="38">
        <f t="shared" si="190"/>
        <v>0.50473942728877064</v>
      </c>
      <c r="BZ120" s="38">
        <f t="shared" si="190"/>
        <v>0.50432371281727539</v>
      </c>
      <c r="CA120" s="38">
        <f t="shared" si="190"/>
        <v>0.46241297215533078</v>
      </c>
      <c r="CB120" s="38">
        <f t="shared" si="190"/>
        <v>0.46333602148705577</v>
      </c>
      <c r="CC120" s="38">
        <f t="shared" si="190"/>
        <v>0.48478117221068151</v>
      </c>
      <c r="CD120" s="38">
        <f t="shared" si="190"/>
        <v>0.48587688331785228</v>
      </c>
      <c r="CE120" s="38">
        <f t="shared" si="190"/>
        <v>0.52131871007980435</v>
      </c>
      <c r="CF120" s="38">
        <f t="shared" si="190"/>
        <v>0.56267923314237922</v>
      </c>
      <c r="CG120" s="38">
        <f t="shared" si="190"/>
        <v>0.55658432122760992</v>
      </c>
      <c r="CH120" s="38">
        <f t="shared" si="190"/>
        <v>0.52350426474907086</v>
      </c>
      <c r="CI120" s="38">
        <f t="shared" si="190"/>
        <v>0.50228865024167857</v>
      </c>
      <c r="CJ120" s="38">
        <f t="shared" si="190"/>
        <v>0.53137835225115504</v>
      </c>
      <c r="CK120" s="38">
        <f t="shared" si="190"/>
        <v>0.57576786530117741</v>
      </c>
      <c r="CL120" s="38">
        <f t="shared" si="190"/>
        <v>0.54114288258287235</v>
      </c>
      <c r="CM120" s="38">
        <f t="shared" si="190"/>
        <v>0.54310259468492983</v>
      </c>
      <c r="CN120" s="38">
        <f t="shared" si="190"/>
        <v>0.55831909765029586</v>
      </c>
      <c r="CO120" s="38">
        <f t="shared" si="190"/>
        <v>0.65142196120382323</v>
      </c>
      <c r="CP120" s="38">
        <f t="shared" si="190"/>
        <v>0.59749324535034909</v>
      </c>
      <c r="CQ120" s="38">
        <f t="shared" si="190"/>
        <v>0.53681179539722956</v>
      </c>
      <c r="CR120" s="38">
        <f t="shared" si="190"/>
        <v>0.55650971908925506</v>
      </c>
      <c r="CS120" s="38">
        <f t="shared" si="190"/>
        <v>0.55047472233201555</v>
      </c>
      <c r="CT120" s="38">
        <f t="shared" si="190"/>
        <v>0.56956591367219556</v>
      </c>
      <c r="CU120" s="38">
        <f t="shared" si="190"/>
        <v>0.48127973367558841</v>
      </c>
      <c r="CV120" s="38">
        <f t="shared" si="190"/>
        <v>0.48626763346812768</v>
      </c>
      <c r="CW120" s="38">
        <f t="shared" si="190"/>
        <v>0.48681697681546565</v>
      </c>
      <c r="CX120" s="38">
        <f t="shared" si="190"/>
        <v>0.50763411954403082</v>
      </c>
      <c r="CY120" s="38">
        <f t="shared" si="190"/>
        <v>0.50813584192570571</v>
      </c>
      <c r="CZ120" s="38">
        <f t="shared" si="190"/>
        <v>0.39390902014441836</v>
      </c>
      <c r="DA120" s="38">
        <f t="shared" si="190"/>
        <v>0.42590612753652579</v>
      </c>
      <c r="DB120" s="38">
        <f t="shared" si="190"/>
        <v>0.57888803459689842</v>
      </c>
      <c r="DC120" s="38">
        <f t="shared" si="190"/>
        <v>0.58815037075189902</v>
      </c>
      <c r="DD120" s="38">
        <f t="shared" si="190"/>
        <v>0.56737804486740695</v>
      </c>
      <c r="DE120" s="38">
        <f t="shared" si="190"/>
        <v>0.62414439607475081</v>
      </c>
      <c r="DF120" s="38">
        <f t="shared" si="190"/>
        <v>0.62056102961417536</v>
      </c>
      <c r="DG120" s="38">
        <f t="shared" si="190"/>
        <v>0.60001358064335586</v>
      </c>
      <c r="DH120" s="38">
        <f t="shared" si="190"/>
        <v>0.61663767373191447</v>
      </c>
      <c r="DI120" s="38">
        <f t="shared" si="190"/>
        <v>0.61407018327368401</v>
      </c>
      <c r="DJ120" s="38">
        <f t="shared" si="190"/>
        <v>0.6288023539042531</v>
      </c>
      <c r="DK120" s="38">
        <f t="shared" si="190"/>
        <v>0.64920499990274727</v>
      </c>
      <c r="DL120" s="38">
        <f t="shared" si="190"/>
        <v>0.64415952296151779</v>
      </c>
      <c r="DM120" s="38">
        <f t="shared" si="190"/>
        <v>0.70050997292882944</v>
      </c>
      <c r="DN120" s="38">
        <f t="shared" si="190"/>
        <v>0.68725660059349181</v>
      </c>
      <c r="DO120" s="38">
        <f t="shared" si="190"/>
        <v>0.6645070288221232</v>
      </c>
      <c r="DP120" s="38">
        <f t="shared" si="190"/>
        <v>0.67336391042539945</v>
      </c>
      <c r="DQ120" s="38">
        <f t="shared" si="190"/>
        <v>0.66634332120286321</v>
      </c>
      <c r="DR120" s="38">
        <f t="shared" si="190"/>
        <v>0.8237667319626083</v>
      </c>
      <c r="DS120" s="38">
        <f t="shared" si="190"/>
        <v>0.71491506030029484</v>
      </c>
      <c r="DT120" s="38">
        <f t="shared" si="190"/>
        <v>0.80103255228192594</v>
      </c>
      <c r="DU120" s="38">
        <f t="shared" si="190"/>
        <v>0.79381632938422697</v>
      </c>
      <c r="DV120" s="38">
        <f t="shared" si="190"/>
        <v>0.82711687805549983</v>
      </c>
      <c r="DW120" s="38">
        <f t="shared" si="190"/>
        <v>0.81498761574057954</v>
      </c>
      <c r="DX120" s="38">
        <f t="shared" si="190"/>
        <v>0.81927212929213922</v>
      </c>
      <c r="DY120" s="38">
        <f t="shared" si="190"/>
        <v>0.85246922558287896</v>
      </c>
      <c r="DZ120" s="38">
        <f t="shared" si="190"/>
        <v>0.8267165218207333</v>
      </c>
      <c r="EA120" s="38">
        <f t="shared" ref="EA120:EO120" si="191">SUM(EA121,EA124:EA126)</f>
        <v>0.85395738331902793</v>
      </c>
      <c r="EB120" s="38">
        <f t="shared" si="191"/>
        <v>0.8280106360073638</v>
      </c>
      <c r="EC120" s="38">
        <f t="shared" si="191"/>
        <v>0.85982159900564592</v>
      </c>
      <c r="ED120" s="38">
        <f t="shared" si="191"/>
        <v>0.88259011193124615</v>
      </c>
      <c r="EE120" s="38">
        <f t="shared" si="191"/>
        <v>0.90944814526673501</v>
      </c>
      <c r="EF120" s="38">
        <f t="shared" si="191"/>
        <v>0.91795164987052358</v>
      </c>
      <c r="EG120" s="38">
        <f t="shared" si="191"/>
        <v>0.94604752981103124</v>
      </c>
      <c r="EH120" s="38">
        <f t="shared" si="191"/>
        <v>0.86381212983308286</v>
      </c>
      <c r="EI120" s="38">
        <f t="shared" si="191"/>
        <v>0.89920707998249727</v>
      </c>
      <c r="EJ120" s="38">
        <f t="shared" si="191"/>
        <v>0.85864689952781348</v>
      </c>
      <c r="EK120" s="38">
        <f t="shared" si="191"/>
        <v>0.91995137433856833</v>
      </c>
      <c r="EL120" s="38">
        <f t="shared" si="191"/>
        <v>0.86033238211810059</v>
      </c>
      <c r="EM120" s="38">
        <f t="shared" si="191"/>
        <v>0.76035361975384685</v>
      </c>
      <c r="EN120" s="38">
        <f t="shared" si="191"/>
        <v>0.74926990603902854</v>
      </c>
      <c r="EO120" s="38">
        <f t="shared" si="191"/>
        <v>0.764096928283299</v>
      </c>
      <c r="EP120" s="38">
        <f t="shared" ref="EP120:FA120" si="192">SUM(EP121,EP124:EP126)</f>
        <v>0.68432132692227754</v>
      </c>
      <c r="EQ120" s="38">
        <f t="shared" si="192"/>
        <v>0.65824487403809295</v>
      </c>
      <c r="ER120" s="38">
        <f t="shared" si="192"/>
        <v>0.69014914357287649</v>
      </c>
      <c r="ES120" s="38">
        <f t="shared" si="192"/>
        <v>0.63862649929675541</v>
      </c>
      <c r="ET120" s="38">
        <f t="shared" si="192"/>
        <v>0.62439312417020354</v>
      </c>
      <c r="EU120" s="38">
        <f t="shared" si="192"/>
        <v>0.64910070822298449</v>
      </c>
      <c r="EV120" s="38">
        <f t="shared" si="192"/>
        <v>0.6699099088304391</v>
      </c>
      <c r="EW120" s="38">
        <f t="shared" si="192"/>
        <v>0.63125335129014482</v>
      </c>
      <c r="EX120" s="38">
        <f t="shared" si="192"/>
        <v>0.72560821344000248</v>
      </c>
      <c r="EY120" s="38">
        <f t="shared" si="192"/>
        <v>0.67979789256470236</v>
      </c>
      <c r="EZ120" s="38">
        <f t="shared" si="192"/>
        <v>0.66198445811665763</v>
      </c>
      <c r="FA120" s="38">
        <f t="shared" si="192"/>
        <v>0.76735578460431741</v>
      </c>
      <c r="FB120" s="38">
        <f t="shared" ref="FB120:FG120" si="193">SUM(FB121,FB124:FB126)</f>
        <v>0.79042738224987164</v>
      </c>
      <c r="FC120" s="38">
        <f t="shared" si="193"/>
        <v>0.78341052710668391</v>
      </c>
      <c r="FD120" s="38">
        <f t="shared" si="193"/>
        <v>0.80482923895900793</v>
      </c>
      <c r="FE120" s="38">
        <f t="shared" si="193"/>
        <v>0.84553798682147929</v>
      </c>
      <c r="FF120" s="38">
        <f t="shared" si="193"/>
        <v>0.81446281509232743</v>
      </c>
      <c r="FG120" s="38">
        <f t="shared" si="193"/>
        <v>0.75946971093813176</v>
      </c>
      <c r="FH120" s="38">
        <f t="shared" ref="FH120:FP120" si="194">SUM(FH121,FH124:FH126)</f>
        <v>0.9374040419715437</v>
      </c>
      <c r="FI120" s="38">
        <f t="shared" si="194"/>
        <v>0.77596133195151196</v>
      </c>
      <c r="FJ120" s="38">
        <f t="shared" si="194"/>
        <v>0.82228766692742916</v>
      </c>
      <c r="FK120" s="38">
        <f t="shared" si="194"/>
        <v>0.82042819973427994</v>
      </c>
      <c r="FL120" s="38">
        <f t="shared" si="194"/>
        <v>0.794140482085956</v>
      </c>
      <c r="FM120" s="38">
        <f t="shared" si="194"/>
        <v>0.82830580875189297</v>
      </c>
      <c r="FN120" s="38">
        <f t="shared" si="194"/>
        <v>0.84220263454228972</v>
      </c>
      <c r="FO120" s="38">
        <f t="shared" si="194"/>
        <v>0.88208881810747397</v>
      </c>
      <c r="FP120" s="38">
        <f t="shared" si="194"/>
        <v>0.87289046339344467</v>
      </c>
      <c r="FQ120" s="38">
        <f t="shared" ref="FQ120:FS120" si="195">SUM(FQ121,FQ124:FQ126)</f>
        <v>0.93180031518734707</v>
      </c>
      <c r="FR120" s="38">
        <f t="shared" si="195"/>
        <v>1.0043372356846547</v>
      </c>
      <c r="FS120" s="38">
        <f t="shared" si="195"/>
        <v>0.79176471862288533</v>
      </c>
      <c r="FT120" s="38">
        <f t="shared" ref="FT120:FU120" si="196">SUM(FT121,FT124:FT126)</f>
        <v>0.80287652484390293</v>
      </c>
      <c r="FU120" s="38">
        <f t="shared" si="196"/>
        <v>0.85507873583494443</v>
      </c>
      <c r="FV120" s="38">
        <f t="shared" ref="FV120" si="197">SUM(FV121,FV124:FV126)</f>
        <v>0.86331462460334729</v>
      </c>
    </row>
    <row r="121" spans="1:178" ht="15" x14ac:dyDescent="0.25">
      <c r="A121" s="49" t="s">
        <v>25</v>
      </c>
      <c r="B121" s="39">
        <f t="shared" ref="B121:BM121" si="198">SUM(B122:B123)</f>
        <v>9.381777653683876E-2</v>
      </c>
      <c r="C121" s="39">
        <f t="shared" si="198"/>
        <v>9.9502463156182955E-2</v>
      </c>
      <c r="D121" s="39">
        <f t="shared" si="198"/>
        <v>0.10103506620714614</v>
      </c>
      <c r="E121" s="39">
        <f t="shared" si="198"/>
        <v>0.10509338022173011</v>
      </c>
      <c r="F121" s="39">
        <f t="shared" si="198"/>
        <v>9.4802660403117064E-2</v>
      </c>
      <c r="G121" s="39">
        <f t="shared" si="198"/>
        <v>0.10517214685293291</v>
      </c>
      <c r="H121" s="39">
        <f t="shared" si="198"/>
        <v>0.10482280203621966</v>
      </c>
      <c r="I121" s="39">
        <f t="shared" si="198"/>
        <v>0.109484662078566</v>
      </c>
      <c r="J121" s="39">
        <f t="shared" si="198"/>
        <v>9.6658985425092506E-2</v>
      </c>
      <c r="K121" s="39">
        <f t="shared" si="198"/>
        <v>9.8180151140899355E-2</v>
      </c>
      <c r="L121" s="39">
        <f t="shared" si="198"/>
        <v>9.9346285732102441E-2</v>
      </c>
      <c r="M121" s="39">
        <f t="shared" si="198"/>
        <v>0.1008772043217835</v>
      </c>
      <c r="N121" s="39">
        <f t="shared" si="198"/>
        <v>0.10256912083804423</v>
      </c>
      <c r="O121" s="39">
        <f t="shared" si="198"/>
        <v>9.3477346348803378E-2</v>
      </c>
      <c r="P121" s="39">
        <f t="shared" si="198"/>
        <v>9.9044087843632056E-2</v>
      </c>
      <c r="Q121" s="39">
        <f t="shared" si="198"/>
        <v>9.8777904570520436E-2</v>
      </c>
      <c r="R121" s="39">
        <f t="shared" si="198"/>
        <v>8.9195250735616502E-2</v>
      </c>
      <c r="S121" s="39">
        <f t="shared" si="198"/>
        <v>9.3687501130278336E-2</v>
      </c>
      <c r="T121" s="39">
        <f t="shared" si="198"/>
        <v>9.3168349304754663E-2</v>
      </c>
      <c r="U121" s="39">
        <f t="shared" si="198"/>
        <v>9.4145466042959952E-2</v>
      </c>
      <c r="V121" s="39">
        <f t="shared" si="198"/>
        <v>0.11044272007963749</v>
      </c>
      <c r="W121" s="39">
        <f t="shared" si="198"/>
        <v>0.10244371738532536</v>
      </c>
      <c r="X121" s="39">
        <f t="shared" si="198"/>
        <v>9.9893353307408422E-2</v>
      </c>
      <c r="Y121" s="39">
        <f t="shared" si="198"/>
        <v>0.10039517395185939</v>
      </c>
      <c r="Z121" s="39">
        <f t="shared" si="198"/>
        <v>0.10057874913311629</v>
      </c>
      <c r="AA121" s="39">
        <f t="shared" si="198"/>
        <v>0.10022718375079273</v>
      </c>
      <c r="AB121" s="39">
        <f t="shared" si="198"/>
        <v>0.10012986346492041</v>
      </c>
      <c r="AC121" s="39">
        <f t="shared" si="198"/>
        <v>0.10768576870702326</v>
      </c>
      <c r="AD121" s="39">
        <f t="shared" si="198"/>
        <v>8.6339892073321892E-2</v>
      </c>
      <c r="AE121" s="39">
        <f t="shared" si="198"/>
        <v>8.8995558905261896E-2</v>
      </c>
      <c r="AF121" s="39">
        <f t="shared" si="198"/>
        <v>8.8411275744704226E-2</v>
      </c>
      <c r="AG121" s="39">
        <f t="shared" si="198"/>
        <v>8.7596716063607263E-2</v>
      </c>
      <c r="AH121" s="39">
        <f t="shared" si="198"/>
        <v>8.6835480347417546E-2</v>
      </c>
      <c r="AI121" s="39">
        <f t="shared" si="198"/>
        <v>9.2177257901854062E-2</v>
      </c>
      <c r="AJ121" s="39">
        <f t="shared" si="198"/>
        <v>9.0687008375614525E-2</v>
      </c>
      <c r="AK121" s="39">
        <f t="shared" si="198"/>
        <v>8.84650610319095E-2</v>
      </c>
      <c r="AL121" s="39">
        <f t="shared" si="198"/>
        <v>7.8943264806922361E-2</v>
      </c>
      <c r="AM121" s="39">
        <f t="shared" si="198"/>
        <v>8.072374937928932E-2</v>
      </c>
      <c r="AN121" s="39">
        <f t="shared" si="198"/>
        <v>8.3432611644644813E-2</v>
      </c>
      <c r="AO121" s="39">
        <f t="shared" si="198"/>
        <v>7.9123637933254054E-2</v>
      </c>
      <c r="AP121" s="39">
        <f t="shared" si="198"/>
        <v>7.8604766895520886E-2</v>
      </c>
      <c r="AQ121" s="39">
        <f t="shared" si="198"/>
        <v>7.7671056194743571E-2</v>
      </c>
      <c r="AR121" s="39">
        <f t="shared" si="198"/>
        <v>7.7640334911748168E-2</v>
      </c>
      <c r="AS121" s="39">
        <f t="shared" si="198"/>
        <v>7.5788196639282712E-2</v>
      </c>
      <c r="AT121" s="39">
        <f t="shared" si="198"/>
        <v>6.9494497584881965E-2</v>
      </c>
      <c r="AU121" s="39">
        <f t="shared" si="198"/>
        <v>7.0916351230171648E-2</v>
      </c>
      <c r="AV121" s="39">
        <f t="shared" si="198"/>
        <v>6.5746038127681525E-2</v>
      </c>
      <c r="AW121" s="39">
        <f t="shared" si="198"/>
        <v>7.5946521911178094E-2</v>
      </c>
      <c r="AX121" s="39">
        <f t="shared" si="198"/>
        <v>5.8531848126317641E-2</v>
      </c>
      <c r="AY121" s="39">
        <f t="shared" si="198"/>
        <v>5.8478077036810031E-2</v>
      </c>
      <c r="AZ121" s="39">
        <f t="shared" si="198"/>
        <v>5.9136337570913605E-2</v>
      </c>
      <c r="BA121" s="39">
        <f t="shared" si="198"/>
        <v>6.546717350049977E-2</v>
      </c>
      <c r="BB121" s="39">
        <f t="shared" si="198"/>
        <v>0.10294937331843598</v>
      </c>
      <c r="BC121" s="39">
        <f t="shared" si="198"/>
        <v>7.1424578307262232E-2</v>
      </c>
      <c r="BD121" s="39">
        <f t="shared" si="198"/>
        <v>4.691675980052528E-2</v>
      </c>
      <c r="BE121" s="39">
        <f t="shared" si="198"/>
        <v>4.5573488014091036E-2</v>
      </c>
      <c r="BF121" s="39">
        <f t="shared" si="198"/>
        <v>4.2267845999762889E-2</v>
      </c>
      <c r="BG121" s="39">
        <f t="shared" si="198"/>
        <v>3.9937200921883721E-2</v>
      </c>
      <c r="BH121" s="39">
        <f t="shared" si="198"/>
        <v>3.7550467895483955E-2</v>
      </c>
      <c r="BI121" s="39">
        <f t="shared" si="198"/>
        <v>4.4689381731611612E-2</v>
      </c>
      <c r="BJ121" s="39">
        <f t="shared" si="198"/>
        <v>4.249024680745464E-2</v>
      </c>
      <c r="BK121" s="39">
        <f t="shared" si="198"/>
        <v>4.1640133676353705E-2</v>
      </c>
      <c r="BL121" s="39">
        <f t="shared" si="198"/>
        <v>3.9957402281225088E-2</v>
      </c>
      <c r="BM121" s="39">
        <f t="shared" si="198"/>
        <v>3.9772256160344854E-2</v>
      </c>
      <c r="BN121" s="39">
        <f t="shared" ref="BN121:DY121" si="199">SUM(BN122:BN123)</f>
        <v>3.9355277575438857E-2</v>
      </c>
      <c r="BO121" s="39">
        <f t="shared" si="199"/>
        <v>3.7720542248738304E-2</v>
      </c>
      <c r="BP121" s="39">
        <f t="shared" si="199"/>
        <v>3.7664325227036041E-2</v>
      </c>
      <c r="BQ121" s="39">
        <f t="shared" si="199"/>
        <v>3.4551912714080424E-2</v>
      </c>
      <c r="BR121" s="39">
        <f t="shared" si="199"/>
        <v>3.1529132423097073E-2</v>
      </c>
      <c r="BS121" s="39">
        <f t="shared" si="199"/>
        <v>2.8717394157373649E-2</v>
      </c>
      <c r="BT121" s="39">
        <f t="shared" si="199"/>
        <v>2.8809657370253948E-2</v>
      </c>
      <c r="BU121" s="39">
        <f t="shared" si="199"/>
        <v>2.6920024099331412E-2</v>
      </c>
      <c r="BV121" s="39">
        <f t="shared" si="199"/>
        <v>2.1496415224213347E-2</v>
      </c>
      <c r="BW121" s="39">
        <f t="shared" si="199"/>
        <v>8.4632603111961358E-2</v>
      </c>
      <c r="BX121" s="39">
        <f t="shared" si="199"/>
        <v>0.11275478051245075</v>
      </c>
      <c r="BY121" s="39">
        <f t="shared" si="199"/>
        <v>1.9998549770017558E-2</v>
      </c>
      <c r="BZ121" s="39">
        <f t="shared" si="199"/>
        <v>1.7050403140438885E-2</v>
      </c>
      <c r="CA121" s="39">
        <f t="shared" si="199"/>
        <v>1.7056628308130338E-2</v>
      </c>
      <c r="CB121" s="39">
        <f t="shared" si="199"/>
        <v>3.3434340771052326E-2</v>
      </c>
      <c r="CC121" s="39">
        <f t="shared" si="199"/>
        <v>1.5548316704546337E-2</v>
      </c>
      <c r="CD121" s="39">
        <f t="shared" si="199"/>
        <v>1.6097877347961691E-2</v>
      </c>
      <c r="CE121" s="39">
        <f t="shared" si="199"/>
        <v>1.5645516890835803E-2</v>
      </c>
      <c r="CF121" s="39">
        <f t="shared" si="199"/>
        <v>1.4553399675333836E-2</v>
      </c>
      <c r="CG121" s="39">
        <f t="shared" si="199"/>
        <v>1.4903540522744963E-2</v>
      </c>
      <c r="CH121" s="39">
        <f t="shared" si="199"/>
        <v>1.3651326010550044E-2</v>
      </c>
      <c r="CI121" s="39">
        <f t="shared" si="199"/>
        <v>1.2756894499018866E-2</v>
      </c>
      <c r="CJ121" s="39">
        <f t="shared" si="199"/>
        <v>1.1710429373389748E-2</v>
      </c>
      <c r="CK121" s="39">
        <f t="shared" si="199"/>
        <v>1.2122395382472877E-2</v>
      </c>
      <c r="CL121" s="39">
        <f t="shared" si="199"/>
        <v>1.128098800878552E-2</v>
      </c>
      <c r="CM121" s="39">
        <f t="shared" si="199"/>
        <v>1.0601162399821411E-2</v>
      </c>
      <c r="CN121" s="39">
        <f t="shared" si="199"/>
        <v>9.9178362272264071E-3</v>
      </c>
      <c r="CO121" s="39">
        <f t="shared" si="199"/>
        <v>5.3533443157799801E-2</v>
      </c>
      <c r="CP121" s="39">
        <f t="shared" si="199"/>
        <v>2.2165845561197581E-2</v>
      </c>
      <c r="CQ121" s="39">
        <f t="shared" si="199"/>
        <v>1.0022437960783078E-2</v>
      </c>
      <c r="CR121" s="39">
        <f t="shared" si="199"/>
        <v>9.6010256433369159E-3</v>
      </c>
      <c r="CS121" s="39">
        <f t="shared" si="199"/>
        <v>1.0141555517460942E-2</v>
      </c>
      <c r="CT121" s="39">
        <f t="shared" si="199"/>
        <v>1.0468829869198958E-2</v>
      </c>
      <c r="CU121" s="39">
        <f t="shared" si="199"/>
        <v>7.6100869313941106E-3</v>
      </c>
      <c r="CV121" s="39">
        <f t="shared" si="199"/>
        <v>7.1179189405804208E-3</v>
      </c>
      <c r="CW121" s="39">
        <f t="shared" si="199"/>
        <v>7.3808922530687665E-3</v>
      </c>
      <c r="CX121" s="39">
        <f t="shared" si="199"/>
        <v>7.642839101633209E-3</v>
      </c>
      <c r="CY121" s="39">
        <f t="shared" si="199"/>
        <v>6.1489527915390123E-3</v>
      </c>
      <c r="CZ121" s="39">
        <f t="shared" si="199"/>
        <v>6.4472093457400518E-3</v>
      </c>
      <c r="DA121" s="39">
        <f t="shared" si="199"/>
        <v>7.3316738017818461E-3</v>
      </c>
      <c r="DB121" s="39">
        <f t="shared" si="199"/>
        <v>9.2485944793556964E-3</v>
      </c>
      <c r="DC121" s="39">
        <f t="shared" si="199"/>
        <v>8.7301109830082591E-3</v>
      </c>
      <c r="DD121" s="39">
        <f t="shared" si="199"/>
        <v>8.2804482257220272E-3</v>
      </c>
      <c r="DE121" s="39">
        <f t="shared" si="199"/>
        <v>8.6427973704847616E-3</v>
      </c>
      <c r="DF121" s="39">
        <f t="shared" si="199"/>
        <v>9.6169630064157352E-3</v>
      </c>
      <c r="DG121" s="39">
        <f t="shared" si="199"/>
        <v>7.1901712431293712E-3</v>
      </c>
      <c r="DH121" s="39">
        <f t="shared" si="199"/>
        <v>7.0864129925450915E-3</v>
      </c>
      <c r="DI121" s="39">
        <f t="shared" si="199"/>
        <v>8.2526918135057067E-3</v>
      </c>
      <c r="DJ121" s="39">
        <f t="shared" si="199"/>
        <v>8.8603714438088444E-3</v>
      </c>
      <c r="DK121" s="39">
        <f t="shared" si="199"/>
        <v>7.4599100380341021E-3</v>
      </c>
      <c r="DL121" s="39">
        <f t="shared" si="199"/>
        <v>7.2477051645269209E-3</v>
      </c>
      <c r="DM121" s="39">
        <f t="shared" si="199"/>
        <v>8.3035741106354862E-3</v>
      </c>
      <c r="DN121" s="39">
        <f t="shared" si="199"/>
        <v>8.5318837463692343E-3</v>
      </c>
      <c r="DO121" s="39">
        <f t="shared" si="199"/>
        <v>7.4286263788384682E-3</v>
      </c>
      <c r="DP121" s="39">
        <f t="shared" si="199"/>
        <v>7.2446031005673154E-3</v>
      </c>
      <c r="DQ121" s="39">
        <f t="shared" si="199"/>
        <v>8.576611474334488E-3</v>
      </c>
      <c r="DR121" s="39">
        <f t="shared" si="199"/>
        <v>1.0467990759811564E-2</v>
      </c>
      <c r="DS121" s="39">
        <f t="shared" si="199"/>
        <v>2.1660314214901916E-2</v>
      </c>
      <c r="DT121" s="39">
        <f t="shared" si="199"/>
        <v>2.0668025011545122E-2</v>
      </c>
      <c r="DU121" s="39">
        <f t="shared" si="199"/>
        <v>2.3311323902401843E-2</v>
      </c>
      <c r="DV121" s="39">
        <f t="shared" si="199"/>
        <v>2.4095947592436912E-2</v>
      </c>
      <c r="DW121" s="39">
        <f t="shared" si="199"/>
        <v>1.9905039399273891E-2</v>
      </c>
      <c r="DX121" s="39">
        <f t="shared" si="199"/>
        <v>2.0765691841121717E-2</v>
      </c>
      <c r="DY121" s="39">
        <f t="shared" si="199"/>
        <v>2.4686645518547962E-2</v>
      </c>
      <c r="DZ121" s="39">
        <f t="shared" ref="DZ121:FB121" si="200">SUM(DZ122:DZ123)</f>
        <v>2.584139637237487E-2</v>
      </c>
      <c r="EA121" s="39">
        <f t="shared" si="200"/>
        <v>2.0629592975878332E-2</v>
      </c>
      <c r="EB121" s="39">
        <f t="shared" si="200"/>
        <v>2.188089017519167E-2</v>
      </c>
      <c r="EC121" s="39">
        <f t="shared" si="200"/>
        <v>2.3862839311562283E-2</v>
      </c>
      <c r="ED121" s="39">
        <f t="shared" si="200"/>
        <v>2.1566056295952651E-2</v>
      </c>
      <c r="EE121" s="39">
        <f t="shared" si="200"/>
        <v>1.8868797944041032E-2</v>
      </c>
      <c r="EF121" s="39">
        <f t="shared" si="200"/>
        <v>1.8779151871412936E-2</v>
      </c>
      <c r="EG121" s="39">
        <f t="shared" si="200"/>
        <v>2.1492747884639576E-2</v>
      </c>
      <c r="EH121" s="39">
        <f t="shared" si="200"/>
        <v>1.7897520920422343E-2</v>
      </c>
      <c r="EI121" s="39">
        <f t="shared" si="200"/>
        <v>1.5268075689788434E-2</v>
      </c>
      <c r="EJ121" s="39">
        <f t="shared" si="200"/>
        <v>1.5036530364637184E-2</v>
      </c>
      <c r="EK121" s="39">
        <f t="shared" si="200"/>
        <v>1.7955225487178574E-2</v>
      </c>
      <c r="EL121" s="39">
        <f t="shared" si="200"/>
        <v>2.3729891499090668E-2</v>
      </c>
      <c r="EM121" s="39">
        <f t="shared" si="200"/>
        <v>4.4350998001921778E-3</v>
      </c>
      <c r="EN121" s="39">
        <f t="shared" si="200"/>
        <v>4.4415693580978398E-3</v>
      </c>
      <c r="EO121" s="39">
        <f t="shared" si="200"/>
        <v>1.6618896414806295E-2</v>
      </c>
      <c r="EP121" s="39">
        <f t="shared" si="200"/>
        <v>4.2803387577807252E-3</v>
      </c>
      <c r="EQ121" s="39">
        <f t="shared" si="200"/>
        <v>3.8316236576213056E-3</v>
      </c>
      <c r="ER121" s="39">
        <f t="shared" si="200"/>
        <v>3.8801180986393759E-3</v>
      </c>
      <c r="ES121" s="39">
        <f t="shared" si="200"/>
        <v>4.1965557737378813E-3</v>
      </c>
      <c r="ET121" s="39">
        <f t="shared" si="200"/>
        <v>3.941557425398993E-3</v>
      </c>
      <c r="EU121" s="39">
        <f t="shared" si="200"/>
        <v>3.5616603399117536E-3</v>
      </c>
      <c r="EV121" s="39">
        <f t="shared" si="200"/>
        <v>3.477016280774826E-3</v>
      </c>
      <c r="EW121" s="39">
        <f t="shared" si="200"/>
        <v>1.1526029002200145E-2</v>
      </c>
      <c r="EX121" s="39">
        <f t="shared" si="200"/>
        <v>5.2060506243237908E-3</v>
      </c>
      <c r="EY121" s="39">
        <f t="shared" si="200"/>
        <v>2.8632065624759574E-3</v>
      </c>
      <c r="EZ121" s="39">
        <f t="shared" si="200"/>
        <v>2.9621957301324041E-3</v>
      </c>
      <c r="FA121" s="39">
        <f t="shared" si="200"/>
        <v>3.2544989610289359E-3</v>
      </c>
      <c r="FB121" s="39">
        <f t="shared" si="200"/>
        <v>5.1295765052303856E-3</v>
      </c>
      <c r="FC121" s="39">
        <f t="shared" ref="FC121:FP121" si="201">SUM(FC122:FC123)</f>
        <v>4.9676826255967959E-3</v>
      </c>
      <c r="FD121" s="39">
        <f t="shared" si="201"/>
        <v>4.983763596091954E-3</v>
      </c>
      <c r="FE121" s="39">
        <f t="shared" si="201"/>
        <v>5.1908551124297845E-3</v>
      </c>
      <c r="FF121" s="39">
        <f t="shared" si="201"/>
        <v>6.6011456787326613E-3</v>
      </c>
      <c r="FG121" s="39">
        <f t="shared" si="201"/>
        <v>4.3507760501406414E-3</v>
      </c>
      <c r="FH121" s="39">
        <f t="shared" si="201"/>
        <v>6.6277120153698122E-3</v>
      </c>
      <c r="FI121" s="39">
        <f t="shared" si="201"/>
        <v>8.9335353203074779E-3</v>
      </c>
      <c r="FJ121" s="39">
        <f t="shared" si="201"/>
        <v>1.7413481706735894E-2</v>
      </c>
      <c r="FK121" s="39">
        <f t="shared" si="201"/>
        <v>2.1414799736582238E-2</v>
      </c>
      <c r="FL121" s="39">
        <f t="shared" si="201"/>
        <v>1.8187548150221205E-2</v>
      </c>
      <c r="FM121" s="39">
        <f t="shared" si="201"/>
        <v>1.7031877189217691E-2</v>
      </c>
      <c r="FN121" s="39">
        <f t="shared" si="201"/>
        <v>1.657757312938413E-2</v>
      </c>
      <c r="FO121" s="39">
        <f t="shared" si="201"/>
        <v>1.6373915346540535E-2</v>
      </c>
      <c r="FP121" s="39">
        <f t="shared" si="201"/>
        <v>1.7002078747899118E-2</v>
      </c>
      <c r="FQ121" s="39">
        <f t="shared" ref="FQ121:FS121" si="202">SUM(FQ122:FQ123)</f>
        <v>2.2569882137471853E-2</v>
      </c>
      <c r="FR121" s="39">
        <f t="shared" si="202"/>
        <v>2.156324228129208E-2</v>
      </c>
      <c r="FS121" s="39">
        <f t="shared" si="202"/>
        <v>4.6826453332719318E-3</v>
      </c>
      <c r="FT121" s="39">
        <f t="shared" ref="FT121:FU121" si="203">SUM(FT122:FT123)</f>
        <v>4.8062830585851616E-3</v>
      </c>
      <c r="FU121" s="39">
        <f t="shared" si="203"/>
        <v>4.5544152898692562E-3</v>
      </c>
      <c r="FV121" s="39">
        <f t="shared" ref="FV121" si="204">SUM(FV122:FV123)</f>
        <v>4.9291036479988332E-3</v>
      </c>
    </row>
    <row r="122" spans="1:178" ht="17.25" x14ac:dyDescent="0.25">
      <c r="A122" s="50" t="s">
        <v>117</v>
      </c>
      <c r="B122" s="47">
        <f>(SUMPRODUCT(--(B$9=Quarterly_kt!$B$9:FC$9),Quarterly_kt!$B122:FC122)/INDEX(Fuel_Properties!$B$31:$IV$42,MATCH("D_Petrol_Regular",Fuel_Properties!$B$31:$B$42,0),MATCH(YEAR(B$9),Fuel_Properties!$B$31:$EI$31,0)))/158.987295</f>
        <v>1.2579788837118062E-2</v>
      </c>
      <c r="C122" s="47">
        <f>(SUMPRODUCT(--(C$9=Quarterly_kt!$B$9:FC$9),Quarterly_kt!$B122:FC122)/INDEX(Fuel_Properties!$B$31:$IV$42,MATCH("D_Petrol_Regular",Fuel_Properties!$B$31:$B$42,0),MATCH(YEAR(C$9),Fuel_Properties!$B$31:$EI$31,0)))/158.987295</f>
        <v>1.0785352714445025E-2</v>
      </c>
      <c r="D122" s="47">
        <f>(SUMPRODUCT(--(D$9=Quarterly_kt!$B$9:FC$9),Quarterly_kt!$B122:FC122)/INDEX(Fuel_Properties!$B$31:$IV$42,MATCH("D_Petrol_Regular",Fuel_Properties!$B$31:$B$42,0),MATCH(YEAR(D$9),Fuel_Properties!$B$31:$EI$31,0)))/158.987295</f>
        <v>1.0117625132277827E-2</v>
      </c>
      <c r="E122" s="47">
        <f>(SUMPRODUCT(--(E$9=Quarterly_kt!$B$9:FC$9),Quarterly_kt!$B122:FC122)/INDEX(Fuel_Properties!$B$31:$IV$42,MATCH("D_Petrol_Regular",Fuel_Properties!$B$31:$B$42,0),MATCH(YEAR(E$9),Fuel_Properties!$B$31:$EI$31,0)))/158.987295</f>
        <v>1.059176604989857E-2</v>
      </c>
      <c r="F122" s="47">
        <f>(SUMPRODUCT(--(F$9=Quarterly_kt!$B$9:FC$9),Quarterly_kt!$B122:FC122)/INDEX(Fuel_Properties!$B$31:$IV$42,MATCH("D_Petrol_Regular",Fuel_Properties!$B$31:$B$42,0),MATCH(YEAR(F$9),Fuel_Properties!$B$31:$EI$31,0)))/158.987295</f>
        <v>8.7011712082603193E-3</v>
      </c>
      <c r="G122" s="47">
        <f>(SUMPRODUCT(--(G$9=Quarterly_kt!$B$9:FC$9),Quarterly_kt!$B122:FC122)/INDEX(Fuel_Properties!$B$31:$IV$42,MATCH("D_Petrol_Regular",Fuel_Properties!$B$31:$B$42,0),MATCH(YEAR(G$9),Fuel_Properties!$B$31:$EI$31,0)))/158.987295</f>
        <v>9.1820036468908753E-3</v>
      </c>
      <c r="H122" s="47">
        <f>(SUMPRODUCT(--(H$9=Quarterly_kt!$B$9:FC$9),Quarterly_kt!$B122:FC122)/INDEX(Fuel_Properties!$B$31:$IV$42,MATCH("D_Petrol_Regular",Fuel_Properties!$B$31:$B$42,0),MATCH(YEAR(H$9),Fuel_Properties!$B$31:$EI$31,0)))/158.987295</f>
        <v>8.2200003091988175E-3</v>
      </c>
      <c r="I122" s="47">
        <f>(SUMPRODUCT(--(I$9=Quarterly_kt!$B$9:FC$9),Quarterly_kt!$B122:FC122)/INDEX(Fuel_Properties!$B$31:$IV$42,MATCH("D_Petrol_Regular",Fuel_Properties!$B$31:$B$42,0),MATCH(YEAR(I$9),Fuel_Properties!$B$31:$EI$31,0)))/158.987295</f>
        <v>8.6626061825449529E-3</v>
      </c>
      <c r="J122" s="47">
        <f>(SUMPRODUCT(--(J$9=Quarterly_kt!$B$9:FC$9),Quarterly_kt!$B122:FC122)/INDEX(Fuel_Properties!$B$31:$IV$42,MATCH("D_Petrol_Regular",Fuel_Properties!$B$31:$B$42,0),MATCH(YEAR(J$9),Fuel_Properties!$B$31:$EI$31,0)))/158.987295</f>
        <v>7.2494980190323478E-3</v>
      </c>
      <c r="K122" s="47">
        <f>(SUMPRODUCT(--(K$9=Quarterly_kt!$B$9:FC$9),Quarterly_kt!$B122:FC122)/INDEX(Fuel_Properties!$B$31:$IV$42,MATCH("D_Petrol_Regular",Fuel_Properties!$B$31:$B$42,0),MATCH(YEAR(K$9),Fuel_Properties!$B$31:$EI$31,0)))/158.987295</f>
        <v>6.6168204718601428E-3</v>
      </c>
      <c r="L122" s="47">
        <f>(SUMPRODUCT(--(L$9=Quarterly_kt!$B$9:FC$9),Quarterly_kt!$B122:FC122)/INDEX(Fuel_Properties!$B$31:$IV$42,MATCH("D_Petrol_Regular",Fuel_Properties!$B$31:$B$42,0),MATCH(YEAR(L$9),Fuel_Properties!$B$31:$EI$31,0)))/158.987295</f>
        <v>5.7663896577385826E-3</v>
      </c>
      <c r="M122" s="47">
        <f>(SUMPRODUCT(--(M$9=Quarterly_kt!$B$9:FC$9),Quarterly_kt!$B122:FC122)/INDEX(Fuel_Properties!$B$31:$IV$42,MATCH("D_Petrol_Regular",Fuel_Properties!$B$31:$B$42,0),MATCH(YEAR(M$9),Fuel_Properties!$B$31:$EI$31,0)))/158.987295</f>
        <v>5.7928713822524942E-3</v>
      </c>
      <c r="N122" s="47">
        <f>(SUMPRODUCT(--(N$9=Quarterly_kt!$B$9:FC$9),Quarterly_kt!$B122:FC122)/INDEX(Fuel_Properties!$B$31:$IV$42,MATCH("D_Petrol_Regular",Fuel_Properties!$B$31:$B$42,0),MATCH(YEAR(N$9),Fuel_Properties!$B$31:$EI$31,0)))/158.987295</f>
        <v>6.0290457538811045E-3</v>
      </c>
      <c r="O122" s="47">
        <f>(SUMPRODUCT(--(O$9=Quarterly_kt!$B$9:FC$9),Quarterly_kt!$B122:FC122)/INDEX(Fuel_Properties!$B$31:$IV$42,MATCH("D_Petrol_Regular",Fuel_Properties!$B$31:$B$42,0),MATCH(YEAR(O$9),Fuel_Properties!$B$31:$EI$31,0)))/158.987295</f>
        <v>4.3090708429957677E-3</v>
      </c>
      <c r="P122" s="47">
        <f>(SUMPRODUCT(--(P$9=Quarterly_kt!$B$9:FC$9),Quarterly_kt!$B122:FC122)/INDEX(Fuel_Properties!$B$31:$IV$42,MATCH("D_Petrol_Regular",Fuel_Properties!$B$31:$B$42,0),MATCH(YEAR(P$9),Fuel_Properties!$B$31:$EI$31,0)))/158.987295</f>
        <v>4.2448855009449187E-3</v>
      </c>
      <c r="Q122" s="47">
        <f>(SUMPRODUCT(--(Q$9=Quarterly_kt!$B$9:FC$9),Quarterly_kt!$B122:FC122)/INDEX(Fuel_Properties!$B$31:$IV$42,MATCH("D_Petrol_Regular",Fuel_Properties!$B$31:$B$42,0),MATCH(YEAR(Q$9),Fuel_Properties!$B$31:$EI$31,0)))/158.987295</f>
        <v>4.3634880059561744E-3</v>
      </c>
      <c r="R122" s="47">
        <f>(SUMPRODUCT(--(R$9=Quarterly_kt!$B$9:FC$9),Quarterly_kt!$B122:FC122)/INDEX(Fuel_Properties!$B$31:$IV$42,MATCH("D_Petrol_Regular",Fuel_Properties!$B$31:$B$42,0),MATCH(YEAR(R$9),Fuel_Properties!$B$31:$EI$31,0)))/158.987295</f>
        <v>3.6547804037537989E-3</v>
      </c>
      <c r="S122" s="47">
        <f>(SUMPRODUCT(--(S$9=Quarterly_kt!$B$9:FC$9),Quarterly_kt!$B122:FC122)/INDEX(Fuel_Properties!$B$31:$IV$42,MATCH("D_Petrol_Regular",Fuel_Properties!$B$31:$B$42,0),MATCH(YEAR(S$9),Fuel_Properties!$B$31:$EI$31,0)))/158.987295</f>
        <v>3.2054830093978469E-3</v>
      </c>
      <c r="T122" s="47">
        <f>(SUMPRODUCT(--(T$9=Quarterly_kt!$B$9:FC$9),Quarterly_kt!$B122:FC122)/INDEX(Fuel_Properties!$B$31:$IV$42,MATCH("D_Petrol_Regular",Fuel_Properties!$B$31:$B$42,0),MATCH(YEAR(T$9),Fuel_Properties!$B$31:$EI$31,0)))/158.987295</f>
        <v>3.2009373802835677E-3</v>
      </c>
      <c r="U122" s="47">
        <f>(SUMPRODUCT(--(U$9=Quarterly_kt!$B$9:FC$9),Quarterly_kt!$B122:FC122)/INDEX(Fuel_Properties!$B$31:$IV$42,MATCH("D_Petrol_Regular",Fuel_Properties!$B$31:$B$42,0),MATCH(YEAR(U$9),Fuel_Properties!$B$31:$EI$31,0)))/158.987295</f>
        <v>3.2010219953913029E-3</v>
      </c>
      <c r="V122" s="47">
        <f>(SUMPRODUCT(--(V$9=Quarterly_kt!$B$9:FC$9),Quarterly_kt!$B122:FC122)/INDEX(Fuel_Properties!$B$31:$IV$42,MATCH("D_Petrol_Regular",Fuel_Properties!$B$31:$B$42,0),MATCH(YEAR(V$9),Fuel_Properties!$B$31:$EI$31,0)))/158.987295</f>
        <v>3.4059997831762472E-3</v>
      </c>
      <c r="W122" s="47">
        <f>(SUMPRODUCT(--(W$9=Quarterly_kt!$B$9:FC$9),Quarterly_kt!$B122:FC122)/INDEX(Fuel_Properties!$B$31:$IV$42,MATCH("D_Petrol_Regular",Fuel_Properties!$B$31:$B$42,0),MATCH(YEAR(W$9),Fuel_Properties!$B$31:$EI$31,0)))/158.987295</f>
        <v>3.1197846474860409E-3</v>
      </c>
      <c r="X122" s="47">
        <f>(SUMPRODUCT(--(X$9=Quarterly_kt!$B$9:FC$9),Quarterly_kt!$B122:FC122)/INDEX(Fuel_Properties!$B$31:$IV$42,MATCH("D_Petrol_Regular",Fuel_Properties!$B$31:$B$42,0),MATCH(YEAR(X$9),Fuel_Properties!$B$31:$EI$31,0)))/158.987295</f>
        <v>2.5637142039970813E-3</v>
      </c>
      <c r="Y122" s="47">
        <f>(SUMPRODUCT(--(Y$9=Quarterly_kt!$B$9:FC$9),Quarterly_kt!$B122:FC122)/INDEX(Fuel_Properties!$B$31:$IV$42,MATCH("D_Petrol_Regular",Fuel_Properties!$B$31:$B$42,0),MATCH(YEAR(Y$9),Fuel_Properties!$B$31:$EI$31,0)))/158.987295</f>
        <v>2.7381875859013196E-3</v>
      </c>
      <c r="Z122" s="47">
        <f>(SUMPRODUCT(--(Z$9=Quarterly_kt!$B$9:FC$9),Quarterly_kt!$B122:FC122)/INDEX(Fuel_Properties!$B$31:$IV$42,MATCH("D_Petrol_Regular",Fuel_Properties!$B$31:$B$42,0),MATCH(YEAR(Z$9),Fuel_Properties!$B$31:$EI$31,0)))/158.987295</f>
        <v>3.7888813284780755E-3</v>
      </c>
      <c r="AA122" s="47">
        <f>(SUMPRODUCT(--(AA$9=Quarterly_kt!$B$9:FC$9),Quarterly_kt!$B122:FC122)/INDEX(Fuel_Properties!$B$31:$IV$42,MATCH("D_Petrol_Regular",Fuel_Properties!$B$31:$B$42,0),MATCH(YEAR(AA$9),Fuel_Properties!$B$31:$EI$31,0)))/158.987295</f>
        <v>3.6449123524545449E-3</v>
      </c>
      <c r="AB122" s="47">
        <f>(SUMPRODUCT(--(AB$9=Quarterly_kt!$B$9:FC$9),Quarterly_kt!$B122:FC122)/INDEX(Fuel_Properties!$B$31:$IV$42,MATCH("D_Petrol_Regular",Fuel_Properties!$B$31:$B$42,0),MATCH(YEAR(AB$9),Fuel_Properties!$B$31:$EI$31,0)))/158.987295</f>
        <v>3.9126217683577618E-3</v>
      </c>
      <c r="AC122" s="47">
        <f>(SUMPRODUCT(--(AC$9=Quarterly_kt!$B$9:FC$9),Quarterly_kt!$B122:FC122)/INDEX(Fuel_Properties!$B$31:$IV$42,MATCH("D_Petrol_Regular",Fuel_Properties!$B$31:$B$42,0),MATCH(YEAR(AC$9),Fuel_Properties!$B$31:$EI$31,0)))/158.987295</f>
        <v>3.2872280479495199E-3</v>
      </c>
      <c r="AD122" s="47">
        <f>(SUMPRODUCT(--(AD$9=Quarterly_kt!$B$9:FC$9),Quarterly_kt!$B122:FC122)/INDEX(Fuel_Properties!$B$31:$IV$42,MATCH("D_Petrol_Regular",Fuel_Properties!$B$31:$B$42,0),MATCH(YEAR(AD$9),Fuel_Properties!$B$31:$EI$31,0)))/158.987295</f>
        <v>2.5333790283318456E-3</v>
      </c>
      <c r="AE122" s="47">
        <f>(SUMPRODUCT(--(AE$9=Quarterly_kt!$B$9:FC$9),Quarterly_kt!$B122:FC122)/INDEX(Fuel_Properties!$B$31:$IV$42,MATCH("D_Petrol_Regular",Fuel_Properties!$B$31:$B$42,0),MATCH(YEAR(AE$9),Fuel_Properties!$B$31:$EI$31,0)))/158.987295</f>
        <v>1.6608428885951799E-3</v>
      </c>
      <c r="AF122" s="47">
        <f>(SUMPRODUCT(--(AF$9=Quarterly_kt!$B$9:FC$9),Quarterly_kt!$B122:FC122)/INDEX(Fuel_Properties!$B$31:$IV$42,MATCH("D_Petrol_Regular",Fuel_Properties!$B$31:$B$42,0),MATCH(YEAR(AF$9),Fuel_Properties!$B$31:$EI$31,0)))/158.987295</f>
        <v>1.5981112604769078E-3</v>
      </c>
      <c r="AG122" s="47">
        <f>(SUMPRODUCT(--(AG$9=Quarterly_kt!$B$9:FC$9),Quarterly_kt!$B122:FC122)/INDEX(Fuel_Properties!$B$31:$IV$42,MATCH("D_Petrol_Regular",Fuel_Properties!$B$31:$B$42,0),MATCH(YEAR(AG$9),Fuel_Properties!$B$31:$EI$31,0)))/158.987295</f>
        <v>1.635561032690638E-3</v>
      </c>
      <c r="AH122" s="47">
        <f>(SUMPRODUCT(--(AH$9=Quarterly_kt!$B$9:FC$9),Quarterly_kt!$B122:FC122)/INDEX(Fuel_Properties!$B$31:$IV$42,MATCH("D_Petrol_Regular",Fuel_Properties!$B$31:$B$42,0),MATCH(YEAR(AH$9),Fuel_Properties!$B$31:$EI$31,0)))/158.987295</f>
        <v>1.4161002064854962E-3</v>
      </c>
      <c r="AI122" s="47">
        <f>(SUMPRODUCT(--(AI$9=Quarterly_kt!$B$9:FC$9),Quarterly_kt!$B122:FC122)/INDEX(Fuel_Properties!$B$31:$IV$42,MATCH("D_Petrol_Regular",Fuel_Properties!$B$31:$B$42,0),MATCH(YEAR(AI$9),Fuel_Properties!$B$31:$EI$31,0)))/158.987295</f>
        <v>1.3664825179625778E-3</v>
      </c>
      <c r="AJ122" s="47">
        <f>(SUMPRODUCT(--(AJ$9=Quarterly_kt!$B$9:FC$9),Quarterly_kt!$B122:FC122)/INDEX(Fuel_Properties!$B$31:$IV$42,MATCH("D_Petrol_Regular",Fuel_Properties!$B$31:$B$42,0),MATCH(YEAR(AJ$9),Fuel_Properties!$B$31:$EI$31,0)))/158.987295</f>
        <v>1.084120833423693E-3</v>
      </c>
      <c r="AK122" s="47">
        <f>(SUMPRODUCT(--(AK$9=Quarterly_kt!$B$9:FC$9),Quarterly_kt!$B122:FC122)/INDEX(Fuel_Properties!$B$31:$IV$42,MATCH("D_Petrol_Regular",Fuel_Properties!$B$31:$B$42,0),MATCH(YEAR(AK$9),Fuel_Properties!$B$31:$EI$31,0)))/158.987295</f>
        <v>1.3641673958515702E-3</v>
      </c>
      <c r="AL122" s="47">
        <f>(SUMPRODUCT(--(AL$9=Quarterly_kt!$B$9:FC$9),Quarterly_kt!$B122:FC122)/INDEX(Fuel_Properties!$B$31:$IV$42,MATCH("D_Petrol_Regular",Fuel_Properties!$B$31:$B$42,0),MATCH(YEAR(AL$9),Fuel_Properties!$B$31:$EI$31,0)))/158.987295</f>
        <v>9.3149893181135182E-4</v>
      </c>
      <c r="AM122" s="47">
        <f>(SUMPRODUCT(--(AM$9=Quarterly_kt!$B$9:FC$9),Quarterly_kt!$B122:FC122)/INDEX(Fuel_Properties!$B$31:$IV$42,MATCH("D_Petrol_Regular",Fuel_Properties!$B$31:$B$42,0),MATCH(YEAR(AM$9),Fuel_Properties!$B$31:$EI$31,0)))/158.987295</f>
        <v>7.2197551491212631E-4</v>
      </c>
      <c r="AN122" s="47">
        <f>(SUMPRODUCT(--(AN$9=Quarterly_kt!$B$9:FC$9),Quarterly_kt!$B122:FC122)/INDEX(Fuel_Properties!$B$31:$IV$42,MATCH("D_Petrol_Regular",Fuel_Properties!$B$31:$B$42,0),MATCH(YEAR(AN$9),Fuel_Properties!$B$31:$EI$31,0)))/158.987295</f>
        <v>8.7211306419798871E-4</v>
      </c>
      <c r="AO122" s="47">
        <f>(SUMPRODUCT(--(AO$9=Quarterly_kt!$B$9:FC$9),Quarterly_kt!$B122:FC122)/INDEX(Fuel_Properties!$B$31:$IV$42,MATCH("D_Petrol_Regular",Fuel_Properties!$B$31:$B$42,0),MATCH(YEAR(AO$9),Fuel_Properties!$B$31:$EI$31,0)))/158.987295</f>
        <v>3.3856020168169291E-3</v>
      </c>
      <c r="AP122" s="47">
        <f>(SUMPRODUCT(--(AP$9=Quarterly_kt!$B$9:FC$9),Quarterly_kt!$B122:FC122)/INDEX(Fuel_Properties!$B$31:$IV$42,MATCH("D_Petrol_Regular",Fuel_Properties!$B$31:$B$42,0),MATCH(YEAR(AP$9),Fuel_Properties!$B$31:$EI$31,0)))/158.987295</f>
        <v>4.6153993855199407E-3</v>
      </c>
      <c r="AQ122" s="47">
        <f>(SUMPRODUCT(--(AQ$9=Quarterly_kt!$B$9:FC$9),Quarterly_kt!$B122:FC122)/INDEX(Fuel_Properties!$B$31:$IV$42,MATCH("D_Petrol_Regular",Fuel_Properties!$B$31:$B$42,0),MATCH(YEAR(AQ$9),Fuel_Properties!$B$31:$EI$31,0)))/158.987295</f>
        <v>5.8916379124564298E-3</v>
      </c>
      <c r="AR122" s="47">
        <f>(SUMPRODUCT(--(AR$9=Quarterly_kt!$B$9:FC$9),Quarterly_kt!$B122:FC122)/INDEX(Fuel_Properties!$B$31:$IV$42,MATCH("D_Petrol_Regular",Fuel_Properties!$B$31:$B$42,0),MATCH(YEAR(AR$9),Fuel_Properties!$B$31:$EI$31,0)))/158.987295</f>
        <v>6.9472157445784107E-3</v>
      </c>
      <c r="AS122" s="47">
        <f>(SUMPRODUCT(--(AS$9=Quarterly_kt!$B$9:FC$9),Quarterly_kt!$B122:FC122)/INDEX(Fuel_Properties!$B$31:$IV$42,MATCH("D_Petrol_Regular",Fuel_Properties!$B$31:$B$42,0),MATCH(YEAR(AS$9),Fuel_Properties!$B$31:$EI$31,0)))/158.987295</f>
        <v>7.2710498826978184E-3</v>
      </c>
      <c r="AT122" s="47">
        <f>(SUMPRODUCT(--(AT$9=Quarterly_kt!$B$9:FC$9),Quarterly_kt!$B122:FC122)/INDEX(Fuel_Properties!$B$31:$IV$42,MATCH("D_Petrol_Regular",Fuel_Properties!$B$31:$B$42,0),MATCH(YEAR(AT$9),Fuel_Properties!$B$31:$EI$31,0)))/158.987295</f>
        <v>6.3555875754480523E-3</v>
      </c>
      <c r="AU122" s="47">
        <f>(SUMPRODUCT(--(AU$9=Quarterly_kt!$B$9:FC$9),Quarterly_kt!$B122:FC122)/INDEX(Fuel_Properties!$B$31:$IV$42,MATCH("D_Petrol_Regular",Fuel_Properties!$B$31:$B$42,0),MATCH(YEAR(AU$9),Fuel_Properties!$B$31:$EI$31,0)))/158.987295</f>
        <v>6.3133383287968352E-3</v>
      </c>
      <c r="AV122" s="47">
        <f>(SUMPRODUCT(--(AV$9=Quarterly_kt!$B$9:FC$9),Quarterly_kt!$B122:FC122)/INDEX(Fuel_Properties!$B$31:$IV$42,MATCH("D_Petrol_Regular",Fuel_Properties!$B$31:$B$42,0),MATCH(YEAR(AV$9),Fuel_Properties!$B$31:$EI$31,0)))/158.987295</f>
        <v>6.2190716564039534E-3</v>
      </c>
      <c r="AW122" s="47">
        <f>(SUMPRODUCT(--(AW$9=Quarterly_kt!$B$9:FC$9),Quarterly_kt!$B122:FC122)/INDEX(Fuel_Properties!$B$31:$IV$42,MATCH("D_Petrol_Regular",Fuel_Properties!$B$31:$B$42,0),MATCH(YEAR(AW$9),Fuel_Properties!$B$31:$EI$31,0)))/158.987295</f>
        <v>5.6747613107865774E-3</v>
      </c>
      <c r="AX122" s="47">
        <f>(SUMPRODUCT(--(AX$9=Quarterly_kt!$B$9:FC$9),Quarterly_kt!$B122:FC122)/INDEX(Fuel_Properties!$B$31:$IV$42,MATCH("D_Petrol_Regular",Fuel_Properties!$B$31:$B$42,0),MATCH(YEAR(AX$9),Fuel_Properties!$B$31:$EI$31,0)))/158.987295</f>
        <v>4.36234223825239E-3</v>
      </c>
      <c r="AY122" s="47">
        <f>(SUMPRODUCT(--(AY$9=Quarterly_kt!$B$9:FC$9),Quarterly_kt!$B122:FC122)/INDEX(Fuel_Properties!$B$31:$IV$42,MATCH("D_Petrol_Regular",Fuel_Properties!$B$31:$B$42,0),MATCH(YEAR(AY$9),Fuel_Properties!$B$31:$EI$31,0)))/158.987295</f>
        <v>4.3297765555838823E-3</v>
      </c>
      <c r="AZ122" s="47">
        <f>(SUMPRODUCT(--(AZ$9=Quarterly_kt!$B$9:FC$9),Quarterly_kt!$B122:FC122)/INDEX(Fuel_Properties!$B$31:$IV$42,MATCH("D_Petrol_Regular",Fuel_Properties!$B$31:$B$42,0),MATCH(YEAR(AZ$9),Fuel_Properties!$B$31:$EI$31,0)))/158.987295</f>
        <v>4.2050054773102967E-3</v>
      </c>
      <c r="BA122" s="47">
        <f>(SUMPRODUCT(--(BA$9=Quarterly_kt!$B$9:FC$9),Quarterly_kt!$B122:FC122)/INDEX(Fuel_Properties!$B$31:$IV$42,MATCH("D_Petrol_Regular",Fuel_Properties!$B$31:$B$42,0),MATCH(YEAR(BA$9),Fuel_Properties!$B$31:$EI$31,0)))/158.987295</f>
        <v>4.0195640477062415E-3</v>
      </c>
      <c r="BB122" s="47">
        <f>(SUMPRODUCT(--(BB$9=Quarterly_kt!$B$9:FC$9),Quarterly_kt!$B122:FC122)/INDEX(Fuel_Properties!$B$31:$IV$42,MATCH("D_Petrol_Regular",Fuel_Properties!$B$31:$B$42,0),MATCH(YEAR(BB$9),Fuel_Properties!$B$31:$EI$31,0)))/158.987295</f>
        <v>2.151005173676431E-3</v>
      </c>
      <c r="BC122" s="47">
        <f>(SUMPRODUCT(--(BC$9=Quarterly_kt!$B$9:FC$9),Quarterly_kt!$B122:FC122)/INDEX(Fuel_Properties!$B$31:$IV$42,MATCH("D_Petrol_Regular",Fuel_Properties!$B$31:$B$42,0),MATCH(YEAR(BC$9),Fuel_Properties!$B$31:$EI$31,0)))/158.987295</f>
        <v>1.0819749415281567E-3</v>
      </c>
      <c r="BD122" s="47">
        <f>(SUMPRODUCT(--(BD$9=Quarterly_kt!$B$9:FC$9),Quarterly_kt!$B122:FC122)/INDEX(Fuel_Properties!$B$31:$IV$42,MATCH("D_Petrol_Regular",Fuel_Properties!$B$31:$B$42,0),MATCH(YEAR(BD$9),Fuel_Properties!$B$31:$EI$31,0)))/158.987295</f>
        <v>1.0263579099583794E-3</v>
      </c>
      <c r="BE122" s="47">
        <f>(SUMPRODUCT(--(BE$9=Quarterly_kt!$B$9:FC$9),Quarterly_kt!$B122:FC122)/INDEX(Fuel_Properties!$B$31:$IV$42,MATCH("D_Petrol_Regular",Fuel_Properties!$B$31:$B$42,0),MATCH(YEAR(BE$9),Fuel_Properties!$B$31:$EI$31,0)))/158.987295</f>
        <v>1.2324509512449608E-3</v>
      </c>
      <c r="BF122" s="47">
        <f>(SUMPRODUCT(--(BF$9=Quarterly_kt!$B$9:FC$9),Quarterly_kt!$B122:FC122)/INDEX(Fuel_Properties!$B$31:$IV$42,MATCH("D_Petrol_Regular",Fuel_Properties!$B$31:$B$42,0),MATCH(YEAR(BF$9),Fuel_Properties!$B$31:$EI$31,0)))/158.987295</f>
        <v>1.3340860655095411E-3</v>
      </c>
      <c r="BG122" s="47">
        <f>(SUMPRODUCT(--(BG$9=Quarterly_kt!$B$9:FC$9),Quarterly_kt!$B122:FC122)/INDEX(Fuel_Properties!$B$31:$IV$42,MATCH("D_Petrol_Regular",Fuel_Properties!$B$31:$B$42,0),MATCH(YEAR(BG$9),Fuel_Properties!$B$31:$EI$31,0)))/158.987295</f>
        <v>1.5957961383659001E-3</v>
      </c>
      <c r="BH122" s="47">
        <f>(SUMPRODUCT(--(BH$9=Quarterly_kt!$B$9:FC$9),Quarterly_kt!$B122:FC122)/INDEX(Fuel_Properties!$B$31:$IV$42,MATCH("D_Petrol_Regular",Fuel_Properties!$B$31:$B$42,0),MATCH(YEAR(BH$9),Fuel_Properties!$B$31:$EI$31,0)))/158.987295</f>
        <v>2.2284736855381049E-3</v>
      </c>
      <c r="BI122" s="47">
        <f>(SUMPRODUCT(--(BI$9=Quarterly_kt!$B$9:FC$9),Quarterly_kt!$B122:FC122)/INDEX(Fuel_Properties!$B$31:$IV$42,MATCH("D_Petrol_Regular",Fuel_Properties!$B$31:$B$42,0),MATCH(YEAR(BI$9),Fuel_Properties!$B$31:$EI$31,0)))/158.987295</f>
        <v>3.1569653172754909E-3</v>
      </c>
      <c r="BJ122" s="47">
        <f>(SUMPRODUCT(--(BJ$9=Quarterly_kt!$B$9:FC$9),Quarterly_kt!$B122:FC122)/INDEX(Fuel_Properties!$B$31:$IV$42,MATCH("D_Petrol_Regular",Fuel_Properties!$B$31:$B$42,0),MATCH(YEAR(BJ$9),Fuel_Properties!$B$31:$EI$31,0)))/158.987295</f>
        <v>2.6563057694162719E-3</v>
      </c>
      <c r="BK122" s="47">
        <f>(SUMPRODUCT(--(BK$9=Quarterly_kt!$B$9:FC$9),Quarterly_kt!$B122:FC122)/INDEX(Fuel_Properties!$B$31:$IV$42,MATCH("D_Petrol_Regular",Fuel_Properties!$B$31:$B$42,0),MATCH(YEAR(BK$9),Fuel_Properties!$B$31:$EI$31,0)))/158.987295</f>
        <v>3.3750201389312253E-3</v>
      </c>
      <c r="BL122" s="47">
        <f>(SUMPRODUCT(--(BL$9=Quarterly_kt!$B$9:FC$9),Quarterly_kt!$B122:FC122)/INDEX(Fuel_Properties!$B$31:$IV$42,MATCH("D_Petrol_Regular",Fuel_Properties!$B$31:$B$42,0),MATCH(YEAR(BL$9),Fuel_Properties!$B$31:$EI$31,0)))/158.987295</f>
        <v>3.0609541799022622E-3</v>
      </c>
      <c r="BM122" s="47">
        <f>(SUMPRODUCT(--(BM$9=Quarterly_kt!$B$9:FC$9),Quarterly_kt!$B122:FC122)/INDEX(Fuel_Properties!$B$31:$IV$42,MATCH("D_Petrol_Regular",Fuel_Properties!$B$31:$B$42,0),MATCH(YEAR(BM$9),Fuel_Properties!$B$31:$EI$31,0)))/158.987295</f>
        <v>3.5976574954258039E-3</v>
      </c>
      <c r="BN122" s="47">
        <f>(SUMPRODUCT(--(BN$9=Quarterly_kt!$B$9:FC$9),Quarterly_kt!$B122:FC122)/INDEX(Fuel_Properties!$B$31:$IV$42,MATCH("D_Petrol_Regular",Fuel_Properties!$B$31:$B$42,0),MATCH(YEAR(BN$9),Fuel_Properties!$B$31:$EI$31,0)))/158.987295</f>
        <v>3.4385300111929272E-3</v>
      </c>
      <c r="BO122" s="47">
        <f>(SUMPRODUCT(--(BO$9=Quarterly_kt!$B$9:FC$9),Quarterly_kt!$B122:FC122)/INDEX(Fuel_Properties!$B$31:$IV$42,MATCH("D_Petrol_Regular",Fuel_Properties!$B$31:$B$42,0),MATCH(YEAR(BO$9),Fuel_Properties!$B$31:$EI$31,0)))/158.987295</f>
        <v>3.6379327078624214E-3</v>
      </c>
      <c r="BP122" s="47">
        <f>(SUMPRODUCT(--(BP$9=Quarterly_kt!$B$9:FC$9),Quarterly_kt!$B122:FC122)/INDEX(Fuel_Properties!$B$31:$IV$42,MATCH("D_Petrol_Regular",Fuel_Properties!$B$31:$B$42,0),MATCH(YEAR(BP$9),Fuel_Properties!$B$31:$EI$31,0)))/158.987295</f>
        <v>5.5187294563840356E-3</v>
      </c>
      <c r="BQ122" s="47">
        <f>(SUMPRODUCT(--(BQ$9=Quarterly_kt!$B$9:FC$9),Quarterly_kt!$B122:FC122)/INDEX(Fuel_Properties!$B$31:$IV$42,MATCH("D_Petrol_Regular",Fuel_Properties!$B$31:$B$42,0),MATCH(YEAR(BQ$9),Fuel_Properties!$B$31:$EI$31,0)))/158.987295</f>
        <v>7.155964385709257E-3</v>
      </c>
      <c r="BR122" s="47">
        <f>(SUMPRODUCT(--(BR$9=Quarterly_kt!$B$9:FC$9),Quarterly_kt!$B122:FC122)/INDEX(Fuel_Properties!$B$31:$IV$42,MATCH("D_Petrol_Regular",Fuel_Properties!$B$31:$B$42,0),MATCH(YEAR(BR$9),Fuel_Properties!$B$31:$EI$31,0)))/158.987295</f>
        <v>6.522991200611541E-3</v>
      </c>
      <c r="BS122" s="47">
        <f>(SUMPRODUCT(--(BS$9=Quarterly_kt!$B$9:FC$9),Quarterly_kt!$B122:FC122)/INDEX(Fuel_Properties!$B$31:$IV$42,MATCH("D_Petrol_Regular",Fuel_Properties!$B$31:$B$42,0),MATCH(YEAR(BS$9),Fuel_Properties!$B$31:$EI$31,0)))/158.987295</f>
        <v>6.553530092353153E-3</v>
      </c>
      <c r="BT122" s="47">
        <f>(SUMPRODUCT(--(BT$9=Quarterly_kt!$B$9:FC$9),Quarterly_kt!$B122:FC122)/INDEX(Fuel_Properties!$B$31:$IV$42,MATCH("D_Petrol_Regular",Fuel_Properties!$B$31:$B$42,0),MATCH(YEAR(BT$9),Fuel_Properties!$B$31:$EI$31,0)))/158.987295</f>
        <v>8.0310520336130727E-3</v>
      </c>
      <c r="BU122" s="47">
        <f>(SUMPRODUCT(--(BU$9=Quarterly_kt!$B$9:FC$9),Quarterly_kt!$B122:FC122)/INDEX(Fuel_Properties!$B$31:$IV$42,MATCH("D_Petrol_Regular",Fuel_Properties!$B$31:$B$42,0),MATCH(YEAR(BU$9),Fuel_Properties!$B$31:$EI$31,0)))/158.987295</f>
        <v>8.0019106926928103E-3</v>
      </c>
      <c r="BV122" s="47">
        <f>(SUMPRODUCT(--(BV$9=Quarterly_kt!$B$9:FC$9),Quarterly_kt!$B122:FC122)/INDEX(Fuel_Properties!$B$31:$IV$42,MATCH("D_Petrol_Regular",Fuel_Properties!$B$31:$B$42,0),MATCH(YEAR(BV$9),Fuel_Properties!$B$31:$EI$31,0)))/158.987295</f>
        <v>6.6853686396251598E-3</v>
      </c>
      <c r="BW122" s="47">
        <f>(SUMPRODUCT(--(BW$9=Quarterly_kt!$B$9:FC$9),Quarterly_kt!$B122:FC122)/INDEX(Fuel_Properties!$B$31:$IV$42,MATCH("D_Petrol_Regular",Fuel_Properties!$B$31:$B$42,0),MATCH(YEAR(BW$9),Fuel_Properties!$B$31:$EI$31,0)))/158.987295</f>
        <v>6.1959586187578727E-3</v>
      </c>
      <c r="BX122" s="47">
        <f>(SUMPRODUCT(--(BX$9=Quarterly_kt!$B$9:FC$9),Quarterly_kt!$B122:FC122)/INDEX(Fuel_Properties!$B$31:$IV$42,MATCH("D_Petrol_Regular",Fuel_Properties!$B$31:$B$42,0),MATCH(YEAR(BX$9),Fuel_Properties!$B$31:$EI$31,0)))/158.987295</f>
        <v>6.8996575973511347E-3</v>
      </c>
      <c r="BY122" s="47">
        <f>(SUMPRODUCT(--(BY$9=Quarterly_kt!$B$9:FC$9),Quarterly_kt!$B122:FC122)/INDEX(Fuel_Properties!$B$31:$IV$42,MATCH("D_Petrol_Regular",Fuel_Properties!$B$31:$B$42,0),MATCH(YEAR(BY$9),Fuel_Properties!$B$31:$EI$31,0)))/158.987295</f>
        <v>7.3360696553729805E-3</v>
      </c>
      <c r="BZ122" s="47">
        <f>(SUMPRODUCT(--(BZ$9=Quarterly_kt!$B$9:FC$9),Quarterly_kt!$B122:FC122)/INDEX(Fuel_Properties!$B$31:$IV$42,MATCH("D_Petrol_Regular",Fuel_Properties!$B$31:$B$42,0),MATCH(YEAR(BZ$9),Fuel_Properties!$B$31:$EI$31,0)))/158.987295</f>
        <v>6.4686643320573207E-3</v>
      </c>
      <c r="CA122" s="47">
        <f>(SUMPRODUCT(--(CA$9=Quarterly_kt!$B$9:FC$9),Quarterly_kt!$B122:FC122)/INDEX(Fuel_Properties!$B$31:$IV$42,MATCH("D_Petrol_Regular",Fuel_Properties!$B$31:$B$42,0),MATCH(YEAR(CA$9),Fuel_Properties!$B$31:$EI$31,0)))/158.987295</f>
        <v>6.950003104983565E-3</v>
      </c>
      <c r="CB122" s="47">
        <f>(SUMPRODUCT(--(CB$9=Quarterly_kt!$B$9:FC$9),Quarterly_kt!$B122:FC122)/INDEX(Fuel_Properties!$B$31:$IV$42,MATCH("D_Petrol_Regular",Fuel_Properties!$B$31:$B$42,0),MATCH(YEAR(CB$9),Fuel_Properties!$B$31:$EI$31,0)))/158.987295</f>
        <v>6.1017793619091336E-3</v>
      </c>
      <c r="CC122" s="47">
        <f>(SUMPRODUCT(--(CC$9=Quarterly_kt!$B$9:FC$9),Quarterly_kt!$B122:FC122)/INDEX(Fuel_Properties!$B$31:$IV$42,MATCH("D_Petrol_Regular",Fuel_Properties!$B$31:$B$42,0),MATCH(YEAR(CC$9),Fuel_Properties!$B$31:$EI$31,0)))/158.987295</f>
        <v>6.6356032154035252E-3</v>
      </c>
      <c r="CD122" s="47">
        <f>(SUMPRODUCT(--(CD$9=Quarterly_kt!$B$9:FC$9),Quarterly_kt!$B122:FC122)/INDEX(Fuel_Properties!$B$31:$IV$42,MATCH("D_Petrol_Regular",Fuel_Properties!$B$31:$B$42,0),MATCH(YEAR(CD$9),Fuel_Properties!$B$31:$EI$31,0)))/158.987295</f>
        <v>6.8759735035023367E-3</v>
      </c>
      <c r="CE122" s="47">
        <f>(SUMPRODUCT(--(CE$9=Quarterly_kt!$B$9:FC$9),Quarterly_kt!$B122:FC122)/INDEX(Fuel_Properties!$B$31:$IV$42,MATCH("D_Petrol_Regular",Fuel_Properties!$B$31:$B$42,0),MATCH(YEAR(CE$9),Fuel_Properties!$B$31:$EI$31,0)))/158.987295</f>
        <v>7.3076489750293202E-3</v>
      </c>
      <c r="CF122" s="47">
        <f>(SUMPRODUCT(--(CF$9=Quarterly_kt!$B$9:FC$9),Quarterly_kt!$B122:FC122)/INDEX(Fuel_Properties!$B$31:$IV$42,MATCH("D_Petrol_Regular",Fuel_Properties!$B$31:$B$42,0),MATCH(YEAR(CF$9),Fuel_Properties!$B$31:$EI$31,0)))/158.987295</f>
        <v>7.201496827870555E-3</v>
      </c>
      <c r="CG122" s="47">
        <f>(SUMPRODUCT(--(CG$9=Quarterly_kt!$B$9:FC$9),Quarterly_kt!$B122:FC122)/INDEX(Fuel_Properties!$B$31:$IV$42,MATCH("D_Petrol_Regular",Fuel_Properties!$B$31:$B$42,0),MATCH(YEAR(CG$9),Fuel_Properties!$B$31:$EI$31,0)))/158.987295</f>
        <v>7.2527251316585337E-3</v>
      </c>
      <c r="CH122" s="47">
        <f>(SUMPRODUCT(--(CH$9=Quarterly_kt!$B$9:FC$9),Quarterly_kt!$B122:FC122)/INDEX(Fuel_Properties!$B$31:$IV$42,MATCH("D_Petrol_Regular",Fuel_Properties!$B$31:$B$42,0),MATCH(YEAR(CH$9),Fuel_Properties!$B$31:$EI$31,0)))/158.987295</f>
        <v>6.4415068200978001E-3</v>
      </c>
      <c r="CI122" s="47">
        <f>(SUMPRODUCT(--(CI$9=Quarterly_kt!$B$9:FC$9),Quarterly_kt!$B122:FC122)/INDEX(Fuel_Properties!$B$31:$IV$42,MATCH("D_Petrol_Regular",Fuel_Properties!$B$31:$B$42,0),MATCH(YEAR(CI$9),Fuel_Properties!$B$31:$EI$31,0)))/158.987295</f>
        <v>6.0226329934125892E-3</v>
      </c>
      <c r="CJ122" s="47">
        <f>(SUMPRODUCT(--(CJ$9=Quarterly_kt!$B$9:FC$9),Quarterly_kt!$B122:FC122)/INDEX(Fuel_Properties!$B$31:$IV$42,MATCH("D_Petrol_Regular",Fuel_Properties!$B$31:$B$42,0),MATCH(YEAR(CJ$9),Fuel_Properties!$B$31:$EI$31,0)))/158.987295</f>
        <v>5.9878715447998759E-3</v>
      </c>
      <c r="CK122" s="47">
        <f>(SUMPRODUCT(--(CK$9=Quarterly_kt!$B$9:FC$9),Quarterly_kt!$B122:FC122)/INDEX(Fuel_Properties!$B$31:$IV$42,MATCH("D_Petrol_Regular",Fuel_Properties!$B$31:$B$42,0),MATCH(YEAR(CK$9),Fuel_Properties!$B$31:$EI$31,0)))/158.987295</f>
        <v>6.6498454068779902E-3</v>
      </c>
      <c r="CL122" s="47">
        <f>(SUMPRODUCT(--(CL$9=Quarterly_kt!$B$9:FC$9),Quarterly_kt!$B122:FC122)/INDEX(Fuel_Properties!$B$31:$IV$42,MATCH("D_Petrol_Regular",Fuel_Properties!$B$31:$B$42,0),MATCH(YEAR(CL$9),Fuel_Properties!$B$31:$EI$31,0)))/158.987295</f>
        <v>6.2639278686284034E-3</v>
      </c>
      <c r="CM122" s="47">
        <f>(SUMPRODUCT(--(CM$9=Quarterly_kt!$B$9:FC$9),Quarterly_kt!$B122:FC122)/INDEX(Fuel_Properties!$B$31:$IV$42,MATCH("D_Petrol_Regular",Fuel_Properties!$B$31:$B$42,0),MATCH(YEAR(CM$9),Fuel_Properties!$B$31:$EI$31,0)))/158.987295</f>
        <v>6.9215385698545677E-3</v>
      </c>
      <c r="CN122" s="47">
        <f>(SUMPRODUCT(--(CN$9=Quarterly_kt!$B$9:FC$9),Quarterly_kt!$B122:FC122)/INDEX(Fuel_Properties!$B$31:$IV$42,MATCH("D_Petrol_Regular",Fuel_Properties!$B$31:$B$42,0),MATCH(YEAR(CN$9),Fuel_Properties!$B$31:$EI$31,0)))/158.987295</f>
        <v>6.5586503289346808E-3</v>
      </c>
      <c r="CO122" s="47">
        <f>(SUMPRODUCT(--(CO$9=Quarterly_kt!$B$9:FC$9),Quarterly_kt!$B122:FC122)/INDEX(Fuel_Properties!$B$31:$IV$42,MATCH("D_Petrol_Regular",Fuel_Properties!$B$31:$B$42,0),MATCH(YEAR(CO$9),Fuel_Properties!$B$31:$EI$31,0)))/158.987295</f>
        <v>4.9887093995925259E-2</v>
      </c>
      <c r="CP122" s="47">
        <f>(SUMPRODUCT(--(CP$9=Quarterly_kt!$B$9:FC$9),Quarterly_kt!$B122:FC122)/INDEX(Fuel_Properties!$B$31:$IV$42,MATCH("D_Petrol_Regular",Fuel_Properties!$B$31:$B$42,0),MATCH(YEAR(CP$9),Fuel_Properties!$B$31:$EI$31,0)))/158.987295</f>
        <v>1.384783523288282E-2</v>
      </c>
      <c r="CQ122" s="47">
        <f>(SUMPRODUCT(--(CQ$9=Quarterly_kt!$B$9:FC$9),Quarterly_kt!$B122:FC122)/INDEX(Fuel_Properties!$B$31:$IV$42,MATCH("D_Petrol_Regular",Fuel_Properties!$B$31:$B$42,0),MATCH(YEAR(CQ$9),Fuel_Properties!$B$31:$EI$31,0)))/158.987295</f>
        <v>6.7733573323217802E-3</v>
      </c>
      <c r="CR122" s="47">
        <f>(SUMPRODUCT(--(CR$9=Quarterly_kt!$B$9:FC$9),Quarterly_kt!$B122:FC122)/INDEX(Fuel_Properties!$B$31:$IV$42,MATCH("D_Petrol_Regular",Fuel_Properties!$B$31:$B$42,0),MATCH(YEAR(CR$9),Fuel_Properties!$B$31:$EI$31,0)))/158.987295</f>
        <v>6.7441231312319189E-3</v>
      </c>
      <c r="CS122" s="47">
        <f>(SUMPRODUCT(--(CS$9=Quarterly_kt!$B$9:FC$9),Quarterly_kt!$B122:FC122)/INDEX(Fuel_Properties!$B$31:$IV$42,MATCH("D_Petrol_Regular",Fuel_Properties!$B$31:$B$42,0),MATCH(YEAR(CS$9),Fuel_Properties!$B$31:$EI$31,0)))/158.987295</f>
        <v>7.0938779674923408E-3</v>
      </c>
      <c r="CT122" s="47">
        <f>(SUMPRODUCT(--(CT$9=Quarterly_kt!$B$9:FC$9),Quarterly_kt!$B122:FC122)/INDEX(Fuel_Properties!$B$31:$IV$42,MATCH("D_Petrol_Regular",Fuel_Properties!$B$31:$B$42,0),MATCH(YEAR(CT$9),Fuel_Properties!$B$31:$EI$31,0)))/158.987295</f>
        <v>7.2325866959267278E-3</v>
      </c>
      <c r="CU122" s="47">
        <f>(SUMPRODUCT(--(CU$9=Quarterly_kt!$B$9:FC$9),Quarterly_kt!$B122:FC122)/INDEX(Fuel_Properties!$B$31:$IV$42,MATCH("D_Petrol_Regular",Fuel_Properties!$B$31:$B$42,0),MATCH(YEAR(CU$9),Fuel_Properties!$B$31:$EI$31,0)))/158.987295</f>
        <v>5.0640999606005772E-3</v>
      </c>
      <c r="CV122" s="47">
        <f>(SUMPRODUCT(--(CV$9=Quarterly_kt!$B$9:FC$9),Quarterly_kt!$B122:FC122)/INDEX(Fuel_Properties!$B$31:$IV$42,MATCH("D_Petrol_Regular",Fuel_Properties!$B$31:$B$42,0),MATCH(YEAR(CV$9),Fuel_Properties!$B$31:$EI$31,0)))/158.987295</f>
        <v>4.8913985332057746E-3</v>
      </c>
      <c r="CW122" s="47">
        <f>(SUMPRODUCT(--(CW$9=Quarterly_kt!$B$9:FC$9),Quarterly_kt!$B122:FC122)/INDEX(Fuel_Properties!$B$31:$IV$42,MATCH("D_Petrol_Regular",Fuel_Properties!$B$31:$B$42,0),MATCH(YEAR(CW$9),Fuel_Properties!$B$31:$EI$31,0)))/158.987295</f>
        <v>4.954613798904146E-3</v>
      </c>
      <c r="CX122" s="47">
        <f>(SUMPRODUCT(--(CX$9=Quarterly_kt!$B$9:FC$9),Quarterly_kt!$B122:FC122)/INDEX(Fuel_Properties!$B$31:$IV$42,MATCH("D_Petrol_Regular",Fuel_Properties!$B$31:$B$42,0),MATCH(YEAR(CX$9),Fuel_Properties!$B$31:$EI$31,0)))/158.987295</f>
        <v>4.7503687025720861E-3</v>
      </c>
      <c r="CY122" s="47">
        <f>(SUMPRODUCT(--(CY$9=Quarterly_kt!$B$9:FC$9),Quarterly_kt!$B122:FC122)/INDEX(Fuel_Properties!$B$31:$IV$42,MATCH("D_Petrol_Regular",Fuel_Properties!$B$31:$B$42,0),MATCH(YEAR(CY$9),Fuel_Properties!$B$31:$EI$31,0)))/158.987295</f>
        <v>4.0724293806943717E-3</v>
      </c>
      <c r="CZ122" s="47">
        <f>(SUMPRODUCT(--(CZ$9=Quarterly_kt!$B$9:FC$9),Quarterly_kt!$B122:FC122)/INDEX(Fuel_Properties!$B$31:$IV$42,MATCH("D_Petrol_Regular",Fuel_Properties!$B$31:$B$42,0),MATCH(YEAR(CZ$9),Fuel_Properties!$B$31:$EI$31,0)))/158.987295</f>
        <v>4.3099426691763018E-3</v>
      </c>
      <c r="DA122" s="47">
        <f>(SUMPRODUCT(--(DA$9=Quarterly_kt!$B$9:FC$9),Quarterly_kt!$B122:FC122)/INDEX(Fuel_Properties!$B$31:$IV$42,MATCH("D_Petrol_Regular",Fuel_Properties!$B$31:$B$42,0),MATCH(YEAR(DA$9),Fuel_Properties!$B$31:$EI$31,0)))/158.987295</f>
        <v>5.0013111265297273E-3</v>
      </c>
      <c r="DB122" s="47">
        <f>(SUMPRODUCT(--(DB$9=Quarterly_kt!$B$9:FC$9),Quarterly_kt!$B122:FC122)/INDEX(Fuel_Properties!$B$31:$IV$42,MATCH("D_Petrol_Regular",Fuel_Properties!$B$31:$B$42,0),MATCH(YEAR(DB$9),Fuel_Properties!$B$31:$EI$31,0)))/158.987295</f>
        <v>6.7118514710035014E-3</v>
      </c>
      <c r="DC122" s="47">
        <f>(SUMPRODUCT(--(DC$9=Quarterly_kt!$B$9:FC$9),Quarterly_kt!$B122:FC122)/INDEX(Fuel_Properties!$B$31:$IV$42,MATCH("D_Petrol_Regular",Fuel_Properties!$B$31:$B$42,0),MATCH(YEAR(DC$9),Fuel_Properties!$B$31:$EI$31,0)))/158.987295</f>
        <v>6.6994613230715256E-3</v>
      </c>
      <c r="DD122" s="47">
        <f>(SUMPRODUCT(--(DD$9=Quarterly_kt!$B$9:FC$9),Quarterly_kt!$B122:FC122)/INDEX(Fuel_Properties!$B$31:$IV$42,MATCH("D_Petrol_Regular",Fuel_Properties!$B$31:$B$42,0),MATCH(YEAR(DD$9),Fuel_Properties!$B$31:$EI$31,0)))/158.987295</f>
        <v>6.3510006085334414E-3</v>
      </c>
      <c r="DE122" s="47">
        <f>(SUMPRODUCT(--(DE$9=Quarterly_kt!$B$9:FC$9),Quarterly_kt!$B122:FC122)/INDEX(Fuel_Properties!$B$31:$IV$42,MATCH("D_Petrol_Regular",Fuel_Properties!$B$31:$B$42,0),MATCH(YEAR(DE$9),Fuel_Properties!$B$31:$EI$31,0)))/158.987295</f>
        <v>6.6370703676584273E-3</v>
      </c>
      <c r="DF122" s="47">
        <f>(SUMPRODUCT(--(DF$9=Quarterly_kt!$B$9:FC$9),Quarterly_kt!$B122:FC122)/INDEX(Fuel_Properties!$B$31:$IV$42,MATCH("D_Petrol_Regular",Fuel_Properties!$B$31:$B$42,0),MATCH(YEAR(DF$9),Fuel_Properties!$B$31:$EI$31,0)))/158.987295</f>
        <v>7.2777195281272349E-3</v>
      </c>
      <c r="DG122" s="47">
        <f>(SUMPRODUCT(--(DG$9=Quarterly_kt!$B$9:FC$9),Quarterly_kt!$B122:FC122)/INDEX(Fuel_Properties!$B$31:$IV$42,MATCH("D_Petrol_Regular",Fuel_Properties!$B$31:$B$42,0),MATCH(YEAR(DG$9),Fuel_Properties!$B$31:$EI$31,0)))/158.987295</f>
        <v>5.3561778978256994E-3</v>
      </c>
      <c r="DH122" s="47">
        <f>(SUMPRODUCT(--(DH$9=Quarterly_kt!$B$9:FC$9),Quarterly_kt!$B122:FC122)/INDEX(Fuel_Properties!$B$31:$IV$42,MATCH("D_Petrol_Regular",Fuel_Properties!$B$31:$B$42,0),MATCH(YEAR(DH$9),Fuel_Properties!$B$31:$EI$31,0)))/158.987295</f>
        <v>4.9103903227985385E-3</v>
      </c>
      <c r="DI122" s="47">
        <f>(SUMPRODUCT(--(DI$9=Quarterly_kt!$B$9:FC$9),Quarterly_kt!$B122:FC122)/INDEX(Fuel_Properties!$B$31:$IV$42,MATCH("D_Petrol_Regular",Fuel_Properties!$B$31:$B$42,0),MATCH(YEAR(DI$9),Fuel_Properties!$B$31:$EI$31,0)))/158.987295</f>
        <v>5.6750647152296529E-3</v>
      </c>
      <c r="DJ122" s="47">
        <f>(SUMPRODUCT(--(DJ$9=Quarterly_kt!$B$9:FC$9),Quarterly_kt!$B122:FC122)/INDEX(Fuel_Properties!$B$31:$IV$42,MATCH("D_Petrol_Regular",Fuel_Properties!$B$31:$B$42,0),MATCH(YEAR(DJ$9),Fuel_Properties!$B$31:$EI$31,0)))/158.987295</f>
        <v>5.6915752411713138E-3</v>
      </c>
      <c r="DK122" s="47">
        <f>(SUMPRODUCT(--(DK$9=Quarterly_kt!$B$9:FC$9),Quarterly_kt!$B122:FC122)/INDEX(Fuel_Properties!$B$31:$IV$42,MATCH("D_Petrol_Regular",Fuel_Properties!$B$31:$B$42,0),MATCH(YEAR(DK$9),Fuel_Properties!$B$31:$EI$31,0)))/158.987295</f>
        <v>5.376378640559237E-3</v>
      </c>
      <c r="DL122" s="47">
        <f>(SUMPRODUCT(--(DL$9=Quarterly_kt!$B$9:FC$9),Quarterly_kt!$B122:FC122)/INDEX(Fuel_Properties!$B$31:$IV$42,MATCH("D_Petrol_Regular",Fuel_Properties!$B$31:$B$42,0),MATCH(YEAR(DL$9),Fuel_Properties!$B$31:$EI$31,0)))/158.987295</f>
        <v>5.0547047742220703E-3</v>
      </c>
      <c r="DM122" s="47">
        <f>(SUMPRODUCT(--(DM$9=Quarterly_kt!$B$9:FC$9),Quarterly_kt!$B122:FC122)/INDEX(Fuel_Properties!$B$31:$IV$42,MATCH("D_Petrol_Regular",Fuel_Properties!$B$31:$B$42,0),MATCH(YEAR(DM$9),Fuel_Properties!$B$31:$EI$31,0)))/158.987295</f>
        <v>5.1906490033915521E-3</v>
      </c>
      <c r="DN122" s="47">
        <f>(SUMPRODUCT(--(DN$9=Quarterly_kt!$B$9:FC$9),Quarterly_kt!$B122:FC122)/INDEX(Fuel_Properties!$B$31:$IV$42,MATCH("D_Petrol_Regular",Fuel_Properties!$B$31:$B$42,0),MATCH(YEAR(DN$9),Fuel_Properties!$B$31:$EI$31,0)))/158.987295</f>
        <v>5.0869181536530618E-3</v>
      </c>
      <c r="DO122" s="47">
        <f>(SUMPRODUCT(--(DO$9=Quarterly_kt!$B$9:FC$9),Quarterly_kt!$B122:FC122)/INDEX(Fuel_Properties!$B$31:$IV$42,MATCH("D_Petrol_Regular",Fuel_Properties!$B$31:$B$42,0),MATCH(YEAR(DO$9),Fuel_Properties!$B$31:$EI$31,0)))/158.987295</f>
        <v>4.6300270838394164E-3</v>
      </c>
      <c r="DP122" s="47">
        <f>(SUMPRODUCT(--(DP$9=Quarterly_kt!$B$9:FC$9),Quarterly_kt!$B122:FC122)/INDEX(Fuel_Properties!$B$31:$IV$42,MATCH("D_Petrol_Regular",Fuel_Properties!$B$31:$B$42,0),MATCH(YEAR(DP$9),Fuel_Properties!$B$31:$EI$31,0)))/158.987295</f>
        <v>4.4282260617288117E-3</v>
      </c>
      <c r="DQ122" s="47">
        <f>(SUMPRODUCT(--(DQ$9=Quarterly_kt!$B$9:FC$9),Quarterly_kt!$B122:FC122)/INDEX(Fuel_Properties!$B$31:$IV$42,MATCH("D_Petrol_Regular",Fuel_Properties!$B$31:$B$42,0),MATCH(YEAR(DQ$9),Fuel_Properties!$B$31:$EI$31,0)))/158.987295</f>
        <v>4.919321496514046E-3</v>
      </c>
      <c r="DR122" s="47">
        <f>(SUMPRODUCT(--(DR$9=Quarterly_kt!$B$9:FC$9),Quarterly_kt!$B122:FC122)/INDEX(Fuel_Properties!$B$31:$IV$42,MATCH("D_Petrol_Regular",Fuel_Properties!$B$31:$B$42,0),MATCH(YEAR(DR$9),Fuel_Properties!$B$31:$EI$31,0)))/158.987295</f>
        <v>6.0830901124222393E-3</v>
      </c>
      <c r="DS122" s="47">
        <f>(SUMPRODUCT(--(DS$9=Quarterly_kt!$B$9:FC$9),Quarterly_kt!$B122:FC122)/INDEX(Fuel_Properties!$B$31:$IV$42,MATCH("D_Petrol_Regular",Fuel_Properties!$B$31:$B$42,0),MATCH(YEAR(DS$9),Fuel_Properties!$B$31:$EI$31,0)))/158.987295</f>
        <v>1.3877063814990858E-2</v>
      </c>
      <c r="DT122" s="47">
        <f>(SUMPRODUCT(--(DT$9=Quarterly_kt!$B$9:FC$9),Quarterly_kt!$B122:FC122)/INDEX(Fuel_Properties!$B$31:$IV$42,MATCH("D_Petrol_Regular",Fuel_Properties!$B$31:$B$42,0),MATCH(YEAR(DT$9),Fuel_Properties!$B$31:$EI$31,0)))/158.987295</f>
        <v>1.4372552355345614E-2</v>
      </c>
      <c r="DU122" s="47">
        <f>(SUMPRODUCT(--(DU$9=Quarterly_kt!$B$9:FC$9),Quarterly_kt!$B122:FC122)/INDEX(Fuel_Properties!$B$31:$IV$42,MATCH("D_Petrol_Regular",Fuel_Properties!$B$31:$B$42,0),MATCH(YEAR(DU$9),Fuel_Properties!$B$31:$EI$31,0)))/158.987295</f>
        <v>1.719212765499236E-2</v>
      </c>
      <c r="DV122" s="47">
        <f>(SUMPRODUCT(--(DV$9=Quarterly_kt!$B$9:FC$9),Quarterly_kt!$B122:FC122)/INDEX(Fuel_Properties!$B$31:$IV$42,MATCH("D_Petrol_Regular",Fuel_Properties!$B$31:$B$42,0),MATCH(YEAR(DV$9),Fuel_Properties!$B$31:$EI$31,0)))/158.987295</f>
        <v>1.7707249553736423E-2</v>
      </c>
      <c r="DW122" s="47">
        <f>(SUMPRODUCT(--(DW$9=Quarterly_kt!$B$9:FC$9),Quarterly_kt!$B122:FC122)/INDEX(Fuel_Properties!$B$31:$IV$42,MATCH("D_Petrol_Regular",Fuel_Properties!$B$31:$B$42,0),MATCH(YEAR(DW$9),Fuel_Properties!$B$31:$EI$31,0)))/158.987295</f>
        <v>1.5095139437514081E-2</v>
      </c>
      <c r="DX122" s="47">
        <f>(SUMPRODUCT(--(DX$9=Quarterly_kt!$B$9:FC$9),Quarterly_kt!$B122:FC122)/INDEX(Fuel_Properties!$B$31:$IV$42,MATCH("D_Petrol_Regular",Fuel_Properties!$B$31:$B$42,0),MATCH(YEAR(DX$9),Fuel_Properties!$B$31:$EI$31,0)))/158.987295</f>
        <v>1.5804021567774447E-2</v>
      </c>
      <c r="DY122" s="47">
        <f>(SUMPRODUCT(--(DY$9=Quarterly_kt!$B$9:FC$9),Quarterly_kt!$B122:FC122)/INDEX(Fuel_Properties!$B$31:$IV$42,MATCH("D_Petrol_Regular",Fuel_Properties!$B$31:$B$42,0),MATCH(YEAR(DY$9),Fuel_Properties!$B$31:$EI$31,0)))/158.987295</f>
        <v>1.9276763603907586E-2</v>
      </c>
      <c r="DZ122" s="47">
        <f>(SUMPRODUCT(--(DZ$9=Quarterly_kt!$B$9:FC$9),Quarterly_kt!$B122:FC122)/INDEX(Fuel_Properties!$B$31:$IV$42,MATCH("D_Petrol_Regular",Fuel_Properties!$B$31:$B$42,0),MATCH(YEAR(DZ$9),Fuel_Properties!$B$31:$EI$31,0)))/158.987295</f>
        <v>1.9888981191362756E-2</v>
      </c>
      <c r="EA122" s="47">
        <f>(SUMPRODUCT(--(EA$9=Quarterly_kt!$B$9:FC$9),Quarterly_kt!$B122:FC122)/INDEX(Fuel_Properties!$B$31:$IV$42,MATCH("D_Petrol_Regular",Fuel_Properties!$B$31:$B$42,0),MATCH(YEAR(EA$9),Fuel_Properties!$B$31:$EI$31,0)))/158.987295</f>
        <v>1.6311703366844527E-2</v>
      </c>
      <c r="EB122" s="47">
        <f>(SUMPRODUCT(--(EB$9=Quarterly_kt!$B$9:FC$9),Quarterly_kt!$B122:FC122)/INDEX(Fuel_Properties!$B$31:$IV$42,MATCH("D_Petrol_Regular",Fuel_Properties!$B$31:$B$42,0),MATCH(YEAR(EB$9),Fuel_Properties!$B$31:$EI$31,0)))/158.987295</f>
        <v>1.7753419739030628E-2</v>
      </c>
      <c r="EC122" s="47">
        <f>(SUMPRODUCT(--(EC$9=Quarterly_kt!$B$9:FC$9),Quarterly_kt!$B122:FC122)/INDEX(Fuel_Properties!$B$31:$IV$42,MATCH("D_Petrol_Regular",Fuel_Properties!$B$31:$B$42,0),MATCH(YEAR(EC$9),Fuel_Properties!$B$31:$EI$31,0)))/158.987295</f>
        <v>1.8909089349976194E-2</v>
      </c>
      <c r="ED122" s="47">
        <f>(SUMPRODUCT(--(ED$9=Quarterly_kt!$B$9:FC$9),Quarterly_kt!$B122:FC122)/INDEX(Fuel_Properties!$B$31:$IV$42,MATCH("D_Petrol_Regular",Fuel_Properties!$B$31:$B$42,0),MATCH(YEAR(ED$9),Fuel_Properties!$B$31:$EI$31,0)))/158.987295</f>
        <v>1.6478646309532417E-2</v>
      </c>
      <c r="EE122" s="47">
        <f>(SUMPRODUCT(--(EE$9=Quarterly_kt!$B$9:FC$9),Quarterly_kt!$B122:FC122)/INDEX(Fuel_Properties!$B$31:$IV$42,MATCH("D_Petrol_Regular",Fuel_Properties!$B$31:$B$42,0),MATCH(YEAR(EE$9),Fuel_Properties!$B$31:$EI$31,0)))/158.987295</f>
        <v>1.5190888318008827E-2</v>
      </c>
      <c r="EF122" s="47">
        <f>(SUMPRODUCT(--(EF$9=Quarterly_kt!$B$9:FC$9),Quarterly_kt!$B122:FC122)/INDEX(Fuel_Properties!$B$31:$IV$42,MATCH("D_Petrol_Regular",Fuel_Properties!$B$31:$B$42,0),MATCH(YEAR(EF$9),Fuel_Properties!$B$31:$EI$31,0)))/158.987295</f>
        <v>1.5109625071321058E-2</v>
      </c>
      <c r="EG122" s="47">
        <f>(SUMPRODUCT(--(EG$9=Quarterly_kt!$B$9:FC$9),Quarterly_kt!$B122:FC122)/INDEX(Fuel_Properties!$B$31:$IV$42,MATCH("D_Petrol_Regular",Fuel_Properties!$B$31:$B$42,0),MATCH(YEAR(EG$9),Fuel_Properties!$B$31:$EI$31,0)))/158.987295</f>
        <v>1.6473586108154723E-2</v>
      </c>
      <c r="EH122" s="47">
        <f>(SUMPRODUCT(--(EH$9=Quarterly_kt!$B$9:FC$9),Quarterly_kt!$B122:FC122)/INDEX(Fuel_Properties!$B$31:$IV$42,MATCH("D_Petrol_Regular",Fuel_Properties!$B$31:$B$42,0),MATCH(YEAR(EH$9),Fuel_Properties!$B$31:$EI$31,0)))/158.987295</f>
        <v>1.3614735013071718E-2</v>
      </c>
      <c r="EI122" s="47">
        <f>(SUMPRODUCT(--(EI$9=Quarterly_kt!$B$9:FC$9),Quarterly_kt!$B122:FC122)/INDEX(Fuel_Properties!$B$31:$IV$42,MATCH("D_Petrol_Regular",Fuel_Properties!$B$31:$B$42,0),MATCH(YEAR(EI$9),Fuel_Properties!$B$31:$EI$31,0)))/158.987295</f>
        <v>1.2328439933745432E-2</v>
      </c>
      <c r="EJ122" s="47">
        <f>(SUMPRODUCT(--(EJ$9=Quarterly_kt!$B$9:FC$9),Quarterly_kt!$B122:FC122)/INDEX(Fuel_Properties!$B$31:$IV$42,MATCH("D_Petrol_Regular",Fuel_Properties!$B$31:$B$42,0),MATCH(YEAR(EJ$9),Fuel_Properties!$B$31:$EI$31,0)))/158.987295</f>
        <v>1.2129113195734943E-2</v>
      </c>
      <c r="EK122" s="47">
        <f>(SUMPRODUCT(--(EK$9=Quarterly_kt!$B$9:FC$9),Quarterly_kt!$B122:FC122)/INDEX(Fuel_Properties!$B$31:$IV$42,MATCH("D_Petrol_Regular",Fuel_Properties!$B$31:$B$42,0),MATCH(YEAR(EK$9),Fuel_Properties!$B$31:$EI$31,0)))/158.987295</f>
        <v>1.3641401935843678E-2</v>
      </c>
      <c r="EL122" s="47">
        <f>(SUMPRODUCT(--(EL$9=Quarterly_kt!$B$9:FC$9),Quarterly_kt!$B122:FC122)/INDEX(Fuel_Properties!$B$31:$IV$42,MATCH("D_Petrol_Regular",Fuel_Properties!$B$31:$B$42,0),MATCH(YEAR(EL$9),Fuel_Properties!$B$31:$EI$31,0)))/158.987295</f>
        <v>1.8927928608881239E-3</v>
      </c>
      <c r="EM122" s="47">
        <f>(SUMPRODUCT(--(EM$9=Quarterly_kt!$B$9:FC$9),Quarterly_kt!$B122:FC122)/INDEX(Fuel_Properties!$B$31:$IV$42,MATCH("D_Petrol_Regular",Fuel_Properties!$B$31:$B$42,0),MATCH(YEAR(EM$9),Fuel_Properties!$B$31:$EI$31,0)))/158.987295</f>
        <v>2.9358755226508867E-3</v>
      </c>
      <c r="EN122" s="47">
        <f>(SUMPRODUCT(--(EN$9=Quarterly_kt!$B$9:FC$9),Quarterly_kt!$B122:FC122)/INDEX(Fuel_Properties!$B$31:$IV$42,MATCH("D_Petrol_Regular",Fuel_Properties!$B$31:$B$42,0),MATCH(YEAR(EN$9),Fuel_Properties!$B$31:$EI$31,0)))/158.987295</f>
        <v>3.0262418592675827E-3</v>
      </c>
      <c r="EO122" s="47">
        <f>(SUMPRODUCT(--(EO$9=Quarterly_kt!$B$9:FC$9),Quarterly_kt!$B122:FC122)/INDEX(Fuel_Properties!$B$31:$IV$42,MATCH("D_Petrol_Regular",Fuel_Properties!$B$31:$B$42,0),MATCH(YEAR(EO$9),Fuel_Properties!$B$31:$EI$31,0)))/158.987295</f>
        <v>1.530717107536343E-2</v>
      </c>
      <c r="EP122" s="47">
        <f>(SUMPRODUCT(--(EP$9=Quarterly_kt!$B$9:FC$9),Quarterly_kt!$B122:FC122)/INDEX(Fuel_Properties!$B$31:$IV$42,MATCH("D_Petrol_Regular",Fuel_Properties!$B$31:$B$42,0),MATCH(YEAR(EP$9),Fuel_Properties!$B$31:$EI$31,0)))/158.987295</f>
        <v>3.3258474724549656E-3</v>
      </c>
      <c r="EQ122" s="47">
        <f>(SUMPRODUCT(--(EQ$9=Quarterly_kt!$B$9:FC$9),Quarterly_kt!$B122:FC122)/INDEX(Fuel_Properties!$B$31:$IV$42,MATCH("D_Petrol_Regular",Fuel_Properties!$B$31:$B$42,0),MATCH(YEAR(EQ$9),Fuel_Properties!$B$31:$EI$31,0)))/158.987295</f>
        <v>3.0686571101684683E-3</v>
      </c>
      <c r="ER122" s="47">
        <f>(SUMPRODUCT(--(ER$9=Quarterly_kt!$B$9:FC$9),Quarterly_kt!$B122:FC122)/INDEX(Fuel_Properties!$B$31:$IV$42,MATCH("D_Petrol_Regular",Fuel_Properties!$B$31:$B$42,0),MATCH(YEAR(ER$9),Fuel_Properties!$B$31:$EI$31,0)))/158.987295</f>
        <v>3.0965209718688642E-3</v>
      </c>
      <c r="ES122" s="47">
        <f>(SUMPRODUCT(--(ES$9=Quarterly_kt!$B$9:FC$9),Quarterly_kt!$B122:FC122)/INDEX(Fuel_Properties!$B$31:$IV$42,MATCH("D_Petrol_Regular",Fuel_Properties!$B$31:$B$42,0),MATCH(YEAR(ES$9),Fuel_Properties!$B$31:$EI$31,0)))/158.987295</f>
        <v>3.411055538923422E-3</v>
      </c>
      <c r="ET122" s="47">
        <f>(SUMPRODUCT(--(ET$9=Quarterly_kt!$B$9:FC$9),Quarterly_kt!$B122:FC122)/INDEX(Fuel_Properties!$B$31:$IV$42,MATCH("D_Petrol_Regular",Fuel_Properties!$B$31:$B$42,0),MATCH(YEAR(ET$9),Fuel_Properties!$B$31:$EI$31,0)))/158.987295</f>
        <v>2.9856434994461928E-3</v>
      </c>
      <c r="EU122" s="47">
        <f>(SUMPRODUCT(--(EU$9=Quarterly_kt!$B$9:FC$9),Quarterly_kt!$B122:FC122)/INDEX(Fuel_Properties!$B$31:$IV$42,MATCH("D_Petrol_Regular",Fuel_Properties!$B$31:$B$42,0),MATCH(YEAR(EU$9),Fuel_Properties!$B$31:$EI$31,0)))/158.987295</f>
        <v>2.7921059592295361E-3</v>
      </c>
      <c r="EV122" s="47">
        <f>(SUMPRODUCT(--(EV$9=Quarterly_kt!$B$9:FC$9),Quarterly_kt!$B122:FC122)/INDEX(Fuel_Properties!$B$31:$IV$42,MATCH("D_Petrol_Regular",Fuel_Properties!$B$31:$B$42,0),MATCH(YEAR(EV$9),Fuel_Properties!$B$31:$EI$31,0)))/158.987295</f>
        <v>2.6822837875899713E-3</v>
      </c>
      <c r="EW122" s="47">
        <f>(SUMPRODUCT(--(EW$9=Quarterly_kt!$B$9:FC$9),Quarterly_kt!$B122:FC122)/INDEX(Fuel_Properties!$B$31:$IV$42,MATCH("D_Petrol_Regular",Fuel_Properties!$B$31:$B$42,0),MATCH(YEAR(EW$9),Fuel_Properties!$B$31:$EI$31,0)))/158.987295</f>
        <v>1.0736384965926266E-2</v>
      </c>
      <c r="EX122" s="47">
        <f>(SUMPRODUCT(--(EX$9=Quarterly_kt!$B$9:FC$9),Quarterly_kt!$B122:FC122)/INDEX(Fuel_Properties!$B$31:$IV$42,MATCH("D_Petrol_Regular",Fuel_Properties!$B$31:$B$42,0),MATCH(YEAR(EX$9),Fuel_Properties!$B$31:$EI$31,0)))/158.987295</f>
        <v>4.4656549534365236E-3</v>
      </c>
      <c r="EY122" s="47">
        <f>(SUMPRODUCT(--(EY$9=Quarterly_kt!$B$9:FC$9),Quarterly_kt!$B122:FC122)/INDEX(Fuel_Properties!$B$31:$IV$42,MATCH("D_Petrol_Regular",Fuel_Properties!$B$31:$B$42,0),MATCH(YEAR(EY$9),Fuel_Properties!$B$31:$EI$31,0)))/158.987295</f>
        <v>2.2838803657249719E-3</v>
      </c>
      <c r="EZ122" s="47">
        <f>(SUMPRODUCT(--(EZ$9=Quarterly_kt!$B$9:FC$9),Quarterly_kt!$B122:FC122)/INDEX(Fuel_Properties!$B$31:$IV$42,MATCH("D_Petrol_Regular",Fuel_Properties!$B$31:$B$42,0),MATCH(YEAR(EZ$9),Fuel_Properties!$B$31:$EI$31,0)))/158.987295</f>
        <v>2.347577405164507E-3</v>
      </c>
      <c r="FA122" s="47">
        <f>(SUMPRODUCT(--(FA$9=Quarterly_kt!$B$9:FC$9),Quarterly_kt!$B122:FC122)/INDEX(Fuel_Properties!$B$31:$IV$42,MATCH("D_Petrol_Regular",Fuel_Properties!$B$31:$B$42,0),MATCH(YEAR(FA$9),Fuel_Properties!$B$31:$EI$31,0)))/158.987295</f>
        <v>2.595895989363326E-3</v>
      </c>
      <c r="FB122" s="47">
        <f>(SUMPRODUCT(--(FB$9=Quarterly_kt!$B$9:FC$9),Quarterly_kt!$B122:FC122)/INDEX(Fuel_Properties!$B$31:$IV$42,MATCH("D_Petrol_Regular",Fuel_Properties!$B$31:$B$42,0),MATCH(YEAR(FB$9),Fuel_Properties!$B$31:$EI$31,0)))/158.987295</f>
        <v>4.2226314259053866E-3</v>
      </c>
      <c r="FC122" s="47">
        <f>(SUMPRODUCT(--(FC$9=Quarterly_kt!$B$9:FC$9),Quarterly_kt!$B122:FC122)/INDEX(Fuel_Properties!$B$31:$IV$42,MATCH("D_Petrol_Regular",Fuel_Properties!$B$31:$B$42,0),MATCH(YEAR(FC$9),Fuel_Properties!$B$31:$EI$31,0)))/158.987295</f>
        <v>4.1689034220419325E-3</v>
      </c>
      <c r="FD122" s="47">
        <f>(SUMPRODUCT(--(FD$9=Quarterly_kt!$B$9:FD$9),Quarterly_kt!$B122:FD122)/INDEX(Fuel_Properties!$B$31:$IV$42,MATCH("D_Petrol_Regular",Fuel_Properties!$B$31:$B$42,0),MATCH(YEAR(FD$9),Fuel_Properties!$B$31:$EI$31,0)))/158.987295</f>
        <v>4.1289610480302235E-3</v>
      </c>
      <c r="FE122" s="47">
        <f>(SUMPRODUCT(--(FE$9=Quarterly_kt!$B$9:FF$9),Quarterly_kt!$B122:FF122)/INDEX(Fuel_Properties!$B$31:$IV$42,MATCH("D_Petrol_Regular",Fuel_Properties!$B$31:$B$42,0),MATCH(YEAR(FE$9),Fuel_Properties!$B$31:$EI$31,0)))/158.987295</f>
        <v>4.2494041312338216E-3</v>
      </c>
      <c r="FF122" s="47">
        <f>(SUMPRODUCT(--(FF$9=Quarterly_kt!$B$9:FF$9),Quarterly_kt!$B122:FF122)/INDEX(Fuel_Properties!$B$31:$IV$42,MATCH("D_Petrol_Regular",Fuel_Properties!$B$31:$B$42,0),MATCH(YEAR(FF$9),Fuel_Properties!$B$31:$EI$31,0)))/158.987295</f>
        <v>5.3633923513432668E-3</v>
      </c>
      <c r="FG122" s="47">
        <f>(SUMPRODUCT(--(FG$9=Quarterly_kt!$B$9:FG$9),Quarterly_kt!$B122:FG122)/INDEX(Fuel_Properties!$B$31:$IV$42,MATCH("D_Petrol_Regular",Fuel_Properties!$B$31:$B$42,0),MATCH(YEAR(FG$9),Fuel_Properties!$B$31:$EI$31,0)))/158.987295</f>
        <v>3.7681568326812251E-3</v>
      </c>
      <c r="FH122" s="47">
        <f>(SUMPRODUCT(--(FH$9=Quarterly_kt!$B$9:FI$9),Quarterly_kt!$B122:FI122)/INDEX(Fuel_Properties!$B$31:$IV$42,MATCH("D_Petrol_Regular",Fuel_Properties!$B$31:$B$42,0),MATCH(YEAR(FH$9),Fuel_Properties!$B$31:$EI$31,0)))/158.987295</f>
        <v>4.7290819808196343E-3</v>
      </c>
      <c r="FI122" s="47">
        <f>(SUMPRODUCT(--(FI$9=Quarterly_kt!$B$9:FI$9),Quarterly_kt!$B122:FI122)/INDEX(Fuel_Properties!$B$31:$IV$42,MATCH("D_Petrol_Regular",Fuel_Properties!$B$31:$B$42,0),MATCH(YEAR(FI$9),Fuel_Properties!$B$31:$EI$31,0)))/158.987295</f>
        <v>7.6375509248317944E-3</v>
      </c>
      <c r="FJ122" s="47">
        <f>(SUMPRODUCT(--(FJ$9=Quarterly_kt!$B$9:FJ$9),Quarterly_kt!$B122:FJ122)/INDEX(Fuel_Properties!$B$31:$IV$42,MATCH("D_Petrol_Regular",Fuel_Properties!$B$31:$B$42,0),MATCH(YEAR(FJ$9),Fuel_Properties!$B$31:$EI$31,0)))/158.987295</f>
        <v>1.4596841612961667E-2</v>
      </c>
      <c r="FK122" s="47">
        <f>(SUMPRODUCT(--(FK$9=Quarterly_kt!$B$9:FL$9),Quarterly_kt!$B122:FL122)/INDEX(Fuel_Properties!$B$31:$IV$42,MATCH("D_Petrol_Regular",Fuel_Properties!$B$31:$B$42,0),MATCH(YEAR(FK$9),Fuel_Properties!$B$31:$EI$31,0)))/158.987295</f>
        <v>1.9418061635605614E-2</v>
      </c>
      <c r="FL122" s="47">
        <f>(SUMPRODUCT(--(FL$9=Quarterly_kt!$B$9:FL$9),Quarterly_kt!$B122:FL122)/INDEX(Fuel_Properties!$B$31:$IV$42,MATCH("D_Petrol_Regular",Fuel_Properties!$B$31:$B$42,0),MATCH(YEAR(FL$9),Fuel_Properties!$B$31:$EI$31,0)))/158.987295</f>
        <v>1.6504382275251694E-2</v>
      </c>
      <c r="FM122" s="47">
        <f>(SUMPRODUCT(--(FM$9=Quarterly_kt!$B$9:FM$9),Quarterly_kt!$B122:FM122)/INDEX(Fuel_Properties!$B$31:$IV$42,MATCH("D_Petrol_Regular",Fuel_Properties!$B$31:$B$42,0),MATCH(YEAR(FM$9),Fuel_Properties!$B$31:$EI$31,0)))/158.987295</f>
        <v>1.5521593053005983E-2</v>
      </c>
      <c r="FN122" s="47">
        <f>(SUMPRODUCT(--(FN$9=Quarterly_kt!$B$9:FN$9),Quarterly_kt!$B122:FN122)/INDEX(Fuel_Properties!$B$31:$IV$42,MATCH("D_Petrol_Regular",Fuel_Properties!$B$31:$B$42,0),MATCH(YEAR(FN$9),Fuel_Properties!$B$31:$EI$31,0)))/158.987295</f>
        <v>1.4713036943854133E-2</v>
      </c>
      <c r="FO122" s="47">
        <f>(SUMPRODUCT(--(FO$9=Quarterly_kt!$B$9:FO$9),Quarterly_kt!$B122:FO122)/INDEX(Fuel_Properties!$B$31:$IV$42,MATCH("D_Petrol_Regular",Fuel_Properties!$B$31:$B$42,0),MATCH(YEAR(FO$9),Fuel_Properties!$B$31:$EI$31,0)))/158.987295</f>
        <v>1.4647000220605267E-2</v>
      </c>
      <c r="FP122" s="47">
        <f>(SUMPRODUCT(--(FP$9=Quarterly_kt!$B$9:FP$9),Quarterly_kt!$B122:FP122)/INDEX(Fuel_Properties!$B$31:$IV$42,MATCH("D_Petrol_Regular",Fuel_Properties!$B$31:$B$42,0),MATCH(YEAR(FP$9),Fuel_Properties!$B$31:$EI$31,0)))/158.987295</f>
        <v>1.5279264578584313E-2</v>
      </c>
      <c r="FQ122" s="47">
        <f>(SUMPRODUCT(--(FQ$9=Quarterly_kt!$B$9:FQ$9),Quarterly_kt!$B122:FQ122)/INDEX(Fuel_Properties!$B$31:$IV$42,MATCH("D_Petrol_Regular",Fuel_Properties!$B$31:$B$42,0),MATCH(YEAR(FQ$9),Fuel_Properties!$B$31:$EI$31,0)))/158.987295</f>
        <v>2.0851558893045102E-2</v>
      </c>
      <c r="FR122" s="47">
        <f>(SUMPRODUCT(--(FR$9=Quarterly_kt!$B$9:FR$9),Quarterly_kt!$B122:FR122)/INDEX(Fuel_Properties!$B$31:$IV$42,MATCH("D_Petrol_Regular",Fuel_Properties!$B$31:$B$42,0),MATCH(YEAR(FR$9),Fuel_Properties!$B$31:$EI$31,0)))/158.987295</f>
        <v>2.0723594770476524E-2</v>
      </c>
      <c r="FS122" s="47">
        <f>(SUMPRODUCT(--(FS$9=Quarterly_kt!$B$9:FS$9),Quarterly_kt!$B122:FS122)/INDEX(Fuel_Properties!$B$31:$IV$42,MATCH("D_Petrol_Regular",Fuel_Properties!$B$31:$B$42,0),MATCH(YEAR(FS$9),Fuel_Properties!$B$31:$EI$31,0)))/158.987295</f>
        <v>3.8307318165445199E-3</v>
      </c>
      <c r="FT122" s="47">
        <f>(SUMPRODUCT(--(FT$9=Quarterly_kt!$B$9:FT$9),Quarterly_kt!$B122:FT122)/INDEX(Fuel_Properties!$B$31:$IV$42,MATCH("D_Petrol_Regular",Fuel_Properties!$B$31:$B$42,0),MATCH(YEAR(FT$9),Fuel_Properties!$B$31:$EI$31,0)))/158.987295</f>
        <v>3.9638455341298199E-3</v>
      </c>
      <c r="FU122" s="47">
        <f>(SUMPRODUCT(--(FU$9=Quarterly_kt!$B$9:FU$9),Quarterly_kt!$B122:FU122)/INDEX(Fuel_Properties!$B$31:$IV$42,MATCH("D_Petrol_Regular",Fuel_Properties!$B$31:$B$42,0),MATCH(YEAR(FU$9),Fuel_Properties!$B$31:$EI$31,0)))/158.987295</f>
        <v>3.7076419334061373E-3</v>
      </c>
      <c r="FV122" s="47">
        <f>(SUMPRODUCT(--(FV$9=Quarterly_kt!$B$9:FV$9),Quarterly_kt!$B122:FV122)/INDEX(Fuel_Properties!$B$31:$IV$42,MATCH("D_Petrol_Regular",Fuel_Properties!$B$31:$B$42,0),MATCH(YEAR(FV$9),Fuel_Properties!$B$31:$EI$31,0)))/158.987295</f>
        <v>4.0604184246112729E-3</v>
      </c>
    </row>
    <row r="123" spans="1:178" ht="17.25" x14ac:dyDescent="0.25">
      <c r="A123" s="50" t="s">
        <v>118</v>
      </c>
      <c r="B123" s="47">
        <f>(SUMPRODUCT(--(B$9=Quarterly_kt!$B$9:FC$9),Quarterly_kt!$B123:FC123)/INDEX(Fuel_Properties!$B$31:$IV$42,MATCH("D_Petrol_Premium",Fuel_Properties!$B$31:$B$42,0),MATCH(YEAR(B$9),Fuel_Properties!$B$31:$EI$31,0)))/158.987295</f>
        <v>8.1237987699720696E-2</v>
      </c>
      <c r="C123" s="47">
        <f>(SUMPRODUCT(--(C$9=Quarterly_kt!$B$9:FC$9),Quarterly_kt!$B123:FC123)/INDEX(Fuel_Properties!$B$31:$IV$42,MATCH("D_Petrol_Premium",Fuel_Properties!$B$31:$B$42,0),MATCH(YEAR(C$9),Fuel_Properties!$B$31:$EI$31,0)))/158.987295</f>
        <v>8.8717110441737926E-2</v>
      </c>
      <c r="D123" s="47">
        <f>(SUMPRODUCT(--(D$9=Quarterly_kt!$B$9:FC$9),Quarterly_kt!$B123:FC123)/INDEX(Fuel_Properties!$B$31:$IV$42,MATCH("D_Petrol_Premium",Fuel_Properties!$B$31:$B$42,0),MATCH(YEAR(D$9),Fuel_Properties!$B$31:$EI$31,0)))/158.987295</f>
        <v>9.0917441074868308E-2</v>
      </c>
      <c r="E123" s="47">
        <f>(SUMPRODUCT(--(E$9=Quarterly_kt!$B$9:FC$9),Quarterly_kt!$B123:FC123)/INDEX(Fuel_Properties!$B$31:$IV$42,MATCH("D_Petrol_Premium",Fuel_Properties!$B$31:$B$42,0),MATCH(YEAR(E$9),Fuel_Properties!$B$31:$EI$31,0)))/158.987295</f>
        <v>9.4501614171831533E-2</v>
      </c>
      <c r="F123" s="47">
        <f>(SUMPRODUCT(--(F$9=Quarterly_kt!$B$9:FC$9),Quarterly_kt!$B123:FC123)/INDEX(Fuel_Properties!$B$31:$IV$42,MATCH("D_Petrol_Premium",Fuel_Properties!$B$31:$B$42,0),MATCH(YEAR(F$9),Fuel_Properties!$B$31:$EI$31,0)))/158.987295</f>
        <v>8.6101489194856745E-2</v>
      </c>
      <c r="G123" s="47">
        <f>(SUMPRODUCT(--(G$9=Quarterly_kt!$B$9:FC$9),Quarterly_kt!$B123:FC123)/INDEX(Fuel_Properties!$B$31:$IV$42,MATCH("D_Petrol_Premium",Fuel_Properties!$B$31:$B$42,0),MATCH(YEAR(G$9),Fuel_Properties!$B$31:$EI$31,0)))/158.987295</f>
        <v>9.5990143206042045E-2</v>
      </c>
      <c r="H123" s="47">
        <f>(SUMPRODUCT(--(H$9=Quarterly_kt!$B$9:FC$9),Quarterly_kt!$B123:FC123)/INDEX(Fuel_Properties!$B$31:$IV$42,MATCH("D_Petrol_Premium",Fuel_Properties!$B$31:$B$42,0),MATCH(YEAR(H$9),Fuel_Properties!$B$31:$EI$31,0)))/158.987295</f>
        <v>9.6602801727020848E-2</v>
      </c>
      <c r="I123" s="47">
        <f>(SUMPRODUCT(--(I$9=Quarterly_kt!$B$9:FC$9),Quarterly_kt!$B123:FC123)/INDEX(Fuel_Properties!$B$31:$IV$42,MATCH("D_Petrol_Premium",Fuel_Properties!$B$31:$B$42,0),MATCH(YEAR(I$9),Fuel_Properties!$B$31:$EI$31,0)))/158.987295</f>
        <v>0.10082205589602104</v>
      </c>
      <c r="J123" s="47">
        <f>(SUMPRODUCT(--(J$9=Quarterly_kt!$B$9:FC$9),Quarterly_kt!$B123:FC123)/INDEX(Fuel_Properties!$B$31:$IV$42,MATCH("D_Petrol_Premium",Fuel_Properties!$B$31:$B$42,0),MATCH(YEAR(J$9),Fuel_Properties!$B$31:$EI$31,0)))/158.987295</f>
        <v>8.9409487406060154E-2</v>
      </c>
      <c r="K123" s="47">
        <f>(SUMPRODUCT(--(K$9=Quarterly_kt!$B$9:FC$9),Quarterly_kt!$B123:FC123)/INDEX(Fuel_Properties!$B$31:$IV$42,MATCH("D_Petrol_Premium",Fuel_Properties!$B$31:$B$42,0),MATCH(YEAR(K$9),Fuel_Properties!$B$31:$EI$31,0)))/158.987295</f>
        <v>9.1563330669039211E-2</v>
      </c>
      <c r="L123" s="47">
        <f>(SUMPRODUCT(--(L$9=Quarterly_kt!$B$9:FC$9),Quarterly_kt!$B123:FC123)/INDEX(Fuel_Properties!$B$31:$IV$42,MATCH("D_Petrol_Premium",Fuel_Properties!$B$31:$B$42,0),MATCH(YEAR(L$9),Fuel_Properties!$B$31:$EI$31,0)))/158.987295</f>
        <v>9.3579896074363858E-2</v>
      </c>
      <c r="M123" s="47">
        <f>(SUMPRODUCT(--(M$9=Quarterly_kt!$B$9:FC$9),Quarterly_kt!$B123:FC123)/INDEX(Fuel_Properties!$B$31:$IV$42,MATCH("D_Petrol_Premium",Fuel_Properties!$B$31:$B$42,0),MATCH(YEAR(M$9),Fuel_Properties!$B$31:$EI$31,0)))/158.987295</f>
        <v>9.5084332939531002E-2</v>
      </c>
      <c r="N123" s="47">
        <f>(SUMPRODUCT(--(N$9=Quarterly_kt!$B$9:FC$9),Quarterly_kt!$B123:FC123)/INDEX(Fuel_Properties!$B$31:$IV$42,MATCH("D_Petrol_Premium",Fuel_Properties!$B$31:$B$42,0),MATCH(YEAR(N$9),Fuel_Properties!$B$31:$EI$31,0)))/158.987295</f>
        <v>9.6540075084163124E-2</v>
      </c>
      <c r="O123" s="47">
        <f>(SUMPRODUCT(--(O$9=Quarterly_kt!$B$9:FC$9),Quarterly_kt!$B123:FC123)/INDEX(Fuel_Properties!$B$31:$IV$42,MATCH("D_Petrol_Premium",Fuel_Properties!$B$31:$B$42,0),MATCH(YEAR(O$9),Fuel_Properties!$B$31:$EI$31,0)))/158.987295</f>
        <v>8.9168275505807609E-2</v>
      </c>
      <c r="P123" s="47">
        <f>(SUMPRODUCT(--(P$9=Quarterly_kt!$B$9:FC$9),Quarterly_kt!$B123:FC123)/INDEX(Fuel_Properties!$B$31:$IV$42,MATCH("D_Petrol_Premium",Fuel_Properties!$B$31:$B$42,0),MATCH(YEAR(P$9),Fuel_Properties!$B$31:$EI$31,0)))/158.987295</f>
        <v>9.4799202342687142E-2</v>
      </c>
      <c r="Q123" s="47">
        <f>(SUMPRODUCT(--(Q$9=Quarterly_kt!$B$9:FC$9),Quarterly_kt!$B123:FC123)/INDEX(Fuel_Properties!$B$31:$IV$42,MATCH("D_Petrol_Premium",Fuel_Properties!$B$31:$B$42,0),MATCH(YEAR(Q$9),Fuel_Properties!$B$31:$EI$31,0)))/158.987295</f>
        <v>9.4414416564564257E-2</v>
      </c>
      <c r="R123" s="47">
        <f>(SUMPRODUCT(--(R$9=Quarterly_kt!$B$9:FC$9),Quarterly_kt!$B123:FC123)/INDEX(Fuel_Properties!$B$31:$IV$42,MATCH("D_Petrol_Premium",Fuel_Properties!$B$31:$B$42,0),MATCH(YEAR(R$9),Fuel_Properties!$B$31:$EI$31,0)))/158.987295</f>
        <v>8.5540470331862697E-2</v>
      </c>
      <c r="S123" s="47">
        <f>(SUMPRODUCT(--(S$9=Quarterly_kt!$B$9:FC$9),Quarterly_kt!$B123:FC123)/INDEX(Fuel_Properties!$B$31:$IV$42,MATCH("D_Petrol_Premium",Fuel_Properties!$B$31:$B$42,0),MATCH(YEAR(S$9),Fuel_Properties!$B$31:$EI$31,0)))/158.987295</f>
        <v>9.0482018120880484E-2</v>
      </c>
      <c r="T123" s="47">
        <f>(SUMPRODUCT(--(T$9=Quarterly_kt!$B$9:FC$9),Quarterly_kt!$B123:FC123)/INDEX(Fuel_Properties!$B$31:$IV$42,MATCH("D_Petrol_Premium",Fuel_Properties!$B$31:$B$42,0),MATCH(YEAR(T$9),Fuel_Properties!$B$31:$EI$31,0)))/158.987295</f>
        <v>8.9967411924471094E-2</v>
      </c>
      <c r="U123" s="47">
        <f>(SUMPRODUCT(--(U$9=Quarterly_kt!$B$9:FC$9),Quarterly_kt!$B123:FC123)/INDEX(Fuel_Properties!$B$31:$IV$42,MATCH("D_Petrol_Premium",Fuel_Properties!$B$31:$B$42,0),MATCH(YEAR(U$9),Fuel_Properties!$B$31:$EI$31,0)))/158.987295</f>
        <v>9.0944444047568643E-2</v>
      </c>
      <c r="V123" s="47">
        <f>(SUMPRODUCT(--(V$9=Quarterly_kt!$B$9:FC$9),Quarterly_kt!$B123:FC123)/INDEX(Fuel_Properties!$B$31:$IV$42,MATCH("D_Petrol_Premium",Fuel_Properties!$B$31:$B$42,0),MATCH(YEAR(V$9),Fuel_Properties!$B$31:$EI$31,0)))/158.987295</f>
        <v>0.10703672029646123</v>
      </c>
      <c r="W123" s="47">
        <f>(SUMPRODUCT(--(W$9=Quarterly_kt!$B$9:FC$9),Quarterly_kt!$B123:FC123)/INDEX(Fuel_Properties!$B$31:$IV$42,MATCH("D_Petrol_Premium",Fuel_Properties!$B$31:$B$42,0),MATCH(YEAR(W$9),Fuel_Properties!$B$31:$EI$31,0)))/158.987295</f>
        <v>9.9323932737839321E-2</v>
      </c>
      <c r="X123" s="47">
        <f>(SUMPRODUCT(--(X$9=Quarterly_kt!$B$9:FC$9),Quarterly_kt!$B123:FC123)/INDEX(Fuel_Properties!$B$31:$IV$42,MATCH("D_Petrol_Premium",Fuel_Properties!$B$31:$B$42,0),MATCH(YEAR(X$9),Fuel_Properties!$B$31:$EI$31,0)))/158.987295</f>
        <v>9.7329639103411345E-2</v>
      </c>
      <c r="Y123" s="47">
        <f>(SUMPRODUCT(--(Y$9=Quarterly_kt!$B$9:FC$9),Quarterly_kt!$B123:FC123)/INDEX(Fuel_Properties!$B$31:$IV$42,MATCH("D_Petrol_Premium",Fuel_Properties!$B$31:$B$42,0),MATCH(YEAR(Y$9),Fuel_Properties!$B$31:$EI$31,0)))/158.987295</f>
        <v>9.7656986365958071E-2</v>
      </c>
      <c r="Z123" s="47">
        <f>(SUMPRODUCT(--(Z$9=Quarterly_kt!$B$9:FC$9),Quarterly_kt!$B123:FC123)/INDEX(Fuel_Properties!$B$31:$IV$42,MATCH("D_Petrol_Premium",Fuel_Properties!$B$31:$B$42,0),MATCH(YEAR(Z$9),Fuel_Properties!$B$31:$EI$31,0)))/158.987295</f>
        <v>9.6789867804638219E-2</v>
      </c>
      <c r="AA123" s="47">
        <f>(SUMPRODUCT(--(AA$9=Quarterly_kt!$B$9:FC$9),Quarterly_kt!$B123:FC123)/INDEX(Fuel_Properties!$B$31:$IV$42,MATCH("D_Petrol_Premium",Fuel_Properties!$B$31:$B$42,0),MATCH(YEAR(AA$9),Fuel_Properties!$B$31:$EI$31,0)))/158.987295</f>
        <v>9.6582271398338179E-2</v>
      </c>
      <c r="AB123" s="47">
        <f>(SUMPRODUCT(--(AB$9=Quarterly_kt!$B$9:FC$9),Quarterly_kt!$B123:FC123)/INDEX(Fuel_Properties!$B$31:$IV$42,MATCH("D_Petrol_Premium",Fuel_Properties!$B$31:$B$42,0),MATCH(YEAR(AB$9),Fuel_Properties!$B$31:$EI$31,0)))/158.987295</f>
        <v>9.621724169656265E-2</v>
      </c>
      <c r="AC123" s="47">
        <f>(SUMPRODUCT(--(AC$9=Quarterly_kt!$B$9:FC$9),Quarterly_kt!$B123:FC123)/INDEX(Fuel_Properties!$B$31:$IV$42,MATCH("D_Petrol_Premium",Fuel_Properties!$B$31:$B$42,0),MATCH(YEAR(AC$9),Fuel_Properties!$B$31:$EI$31,0)))/158.987295</f>
        <v>0.10439854065907374</v>
      </c>
      <c r="AD123" s="47">
        <f>(SUMPRODUCT(--(AD$9=Quarterly_kt!$B$9:FC$9),Quarterly_kt!$B123:FC123)/INDEX(Fuel_Properties!$B$31:$IV$42,MATCH("D_Petrol_Premium",Fuel_Properties!$B$31:$B$42,0),MATCH(YEAR(AD$9),Fuel_Properties!$B$31:$EI$31,0)))/158.987295</f>
        <v>8.3806513044990052E-2</v>
      </c>
      <c r="AE123" s="47">
        <f>(SUMPRODUCT(--(AE$9=Quarterly_kt!$B$9:FC$9),Quarterly_kt!$B123:FC123)/INDEX(Fuel_Properties!$B$31:$IV$42,MATCH("D_Petrol_Premium",Fuel_Properties!$B$31:$B$42,0),MATCH(YEAR(AE$9),Fuel_Properties!$B$31:$EI$31,0)))/158.987295</f>
        <v>8.7334716016666716E-2</v>
      </c>
      <c r="AF123" s="47">
        <f>(SUMPRODUCT(--(AF$9=Quarterly_kt!$B$9:FC$9),Quarterly_kt!$B123:FC123)/INDEX(Fuel_Properties!$B$31:$IV$42,MATCH("D_Petrol_Premium",Fuel_Properties!$B$31:$B$42,0),MATCH(YEAR(AF$9),Fuel_Properties!$B$31:$EI$31,0)))/158.987295</f>
        <v>8.6813164484227323E-2</v>
      </c>
      <c r="AG123" s="47">
        <f>(SUMPRODUCT(--(AG$9=Quarterly_kt!$B$9:FC$9),Quarterly_kt!$B123:FC123)/INDEX(Fuel_Properties!$B$31:$IV$42,MATCH("D_Petrol_Premium",Fuel_Properties!$B$31:$B$42,0),MATCH(YEAR(AG$9),Fuel_Properties!$B$31:$EI$31,0)))/158.987295</f>
        <v>8.5961155030916628E-2</v>
      </c>
      <c r="AH123" s="47">
        <f>(SUMPRODUCT(--(AH$9=Quarterly_kt!$B$9:FC$9),Quarterly_kt!$B123:FC123)/INDEX(Fuel_Properties!$B$31:$IV$42,MATCH("D_Petrol_Premium",Fuel_Properties!$B$31:$B$42,0),MATCH(YEAR(AH$9),Fuel_Properties!$B$31:$EI$31,0)))/158.987295</f>
        <v>8.5419380140932047E-2</v>
      </c>
      <c r="AI123" s="47">
        <f>(SUMPRODUCT(--(AI$9=Quarterly_kt!$B$9:FC$9),Quarterly_kt!$B123:FC123)/INDEX(Fuel_Properties!$B$31:$IV$42,MATCH("D_Petrol_Premium",Fuel_Properties!$B$31:$B$42,0),MATCH(YEAR(AI$9),Fuel_Properties!$B$31:$EI$31,0)))/158.987295</f>
        <v>9.0810775383891484E-2</v>
      </c>
      <c r="AJ123" s="47">
        <f>(SUMPRODUCT(--(AJ$9=Quarterly_kt!$B$9:FC$9),Quarterly_kt!$B123:FC123)/INDEX(Fuel_Properties!$B$31:$IV$42,MATCH("D_Petrol_Premium",Fuel_Properties!$B$31:$B$42,0),MATCH(YEAR(AJ$9),Fuel_Properties!$B$31:$EI$31,0)))/158.987295</f>
        <v>8.9602887542190826E-2</v>
      </c>
      <c r="AK123" s="47">
        <f>(SUMPRODUCT(--(AK$9=Quarterly_kt!$B$9:FC$9),Quarterly_kt!$B123:FC123)/INDEX(Fuel_Properties!$B$31:$IV$42,MATCH("D_Petrol_Premium",Fuel_Properties!$B$31:$B$42,0),MATCH(YEAR(AK$9),Fuel_Properties!$B$31:$EI$31,0)))/158.987295</f>
        <v>8.7100893636057927E-2</v>
      </c>
      <c r="AL123" s="47">
        <f>(SUMPRODUCT(--(AL$9=Quarterly_kt!$B$9:FC$9),Quarterly_kt!$B123:FC123)/INDEX(Fuel_Properties!$B$31:$IV$42,MATCH("D_Petrol_Premium",Fuel_Properties!$B$31:$B$42,0),MATCH(YEAR(AL$9),Fuel_Properties!$B$31:$EI$31,0)))/158.987295</f>
        <v>7.8011765875111008E-2</v>
      </c>
      <c r="AM123" s="47">
        <f>(SUMPRODUCT(--(AM$9=Quarterly_kt!$B$9:FC$9),Quarterly_kt!$B123:FC123)/INDEX(Fuel_Properties!$B$31:$IV$42,MATCH("D_Petrol_Premium",Fuel_Properties!$B$31:$B$42,0),MATCH(YEAR(AM$9),Fuel_Properties!$B$31:$EI$31,0)))/158.987295</f>
        <v>8.0001773864377193E-2</v>
      </c>
      <c r="AN123" s="47">
        <f>(SUMPRODUCT(--(AN$9=Quarterly_kt!$B$9:FC$9),Quarterly_kt!$B123:FC123)/INDEX(Fuel_Properties!$B$31:$IV$42,MATCH("D_Petrol_Premium",Fuel_Properties!$B$31:$B$42,0),MATCH(YEAR(AN$9),Fuel_Properties!$B$31:$EI$31,0)))/158.987295</f>
        <v>8.2560498580446826E-2</v>
      </c>
      <c r="AO123" s="47">
        <f>(SUMPRODUCT(--(AO$9=Quarterly_kt!$B$9:FC$9),Quarterly_kt!$B123:FC123)/INDEX(Fuel_Properties!$B$31:$IV$42,MATCH("D_Petrol_Premium",Fuel_Properties!$B$31:$B$42,0),MATCH(YEAR(AO$9),Fuel_Properties!$B$31:$EI$31,0)))/158.987295</f>
        <v>7.573803591643713E-2</v>
      </c>
      <c r="AP123" s="47">
        <f>(SUMPRODUCT(--(AP$9=Quarterly_kt!$B$9:FC$9),Quarterly_kt!$B123:FC123)/INDEX(Fuel_Properties!$B$31:$IV$42,MATCH("D_Petrol_Premium",Fuel_Properties!$B$31:$B$42,0),MATCH(YEAR(AP$9),Fuel_Properties!$B$31:$EI$31,0)))/158.987295</f>
        <v>7.3989367510000945E-2</v>
      </c>
      <c r="AQ123" s="47">
        <f>(SUMPRODUCT(--(AQ$9=Quarterly_kt!$B$9:FC$9),Quarterly_kt!$B123:FC123)/INDEX(Fuel_Properties!$B$31:$IV$42,MATCH("D_Petrol_Premium",Fuel_Properties!$B$31:$B$42,0),MATCH(YEAR(AQ$9),Fuel_Properties!$B$31:$EI$31,0)))/158.987295</f>
        <v>7.1779418282287136E-2</v>
      </c>
      <c r="AR123" s="47">
        <f>(SUMPRODUCT(--(AR$9=Quarterly_kt!$B$9:FC$9),Quarterly_kt!$B123:FC123)/INDEX(Fuel_Properties!$B$31:$IV$42,MATCH("D_Petrol_Premium",Fuel_Properties!$B$31:$B$42,0),MATCH(YEAR(AR$9),Fuel_Properties!$B$31:$EI$31,0)))/158.987295</f>
        <v>7.0693119167169763E-2</v>
      </c>
      <c r="AS123" s="47">
        <f>(SUMPRODUCT(--(AS$9=Quarterly_kt!$B$9:FC$9),Quarterly_kt!$B123:FC123)/INDEX(Fuel_Properties!$B$31:$IV$42,MATCH("D_Petrol_Premium",Fuel_Properties!$B$31:$B$42,0),MATCH(YEAR(AS$9),Fuel_Properties!$B$31:$EI$31,0)))/158.987295</f>
        <v>6.8517146756584893E-2</v>
      </c>
      <c r="AT123" s="47">
        <f>(SUMPRODUCT(--(AT$9=Quarterly_kt!$B$9:FC$9),Quarterly_kt!$B123:FC123)/INDEX(Fuel_Properties!$B$31:$IV$42,MATCH("D_Petrol_Premium",Fuel_Properties!$B$31:$B$42,0),MATCH(YEAR(AT$9),Fuel_Properties!$B$31:$EI$31,0)))/158.987295</f>
        <v>6.3138910009433918E-2</v>
      </c>
      <c r="AU123" s="47">
        <f>(SUMPRODUCT(--(AU$9=Quarterly_kt!$B$9:FC$9),Quarterly_kt!$B123:FC123)/INDEX(Fuel_Properties!$B$31:$IV$42,MATCH("D_Petrol_Premium",Fuel_Properties!$B$31:$B$42,0),MATCH(YEAR(AU$9),Fuel_Properties!$B$31:$EI$31,0)))/158.987295</f>
        <v>6.4603012901374809E-2</v>
      </c>
      <c r="AV123" s="47">
        <f>(SUMPRODUCT(--(AV$9=Quarterly_kt!$B$9:FC$9),Quarterly_kt!$B123:FC123)/INDEX(Fuel_Properties!$B$31:$IV$42,MATCH("D_Petrol_Premium",Fuel_Properties!$B$31:$B$42,0),MATCH(YEAR(AV$9),Fuel_Properties!$B$31:$EI$31,0)))/158.987295</f>
        <v>5.9526966471277573E-2</v>
      </c>
      <c r="AW123" s="47">
        <f>(SUMPRODUCT(--(AW$9=Quarterly_kt!$B$9:FC$9),Quarterly_kt!$B123:FC123)/INDEX(Fuel_Properties!$B$31:$IV$42,MATCH("D_Petrol_Premium",Fuel_Properties!$B$31:$B$42,0),MATCH(YEAR(AW$9),Fuel_Properties!$B$31:$EI$31,0)))/158.987295</f>
        <v>7.0271760600391517E-2</v>
      </c>
      <c r="AX123" s="47">
        <f>(SUMPRODUCT(--(AX$9=Quarterly_kt!$B$9:FC$9),Quarterly_kt!$B123:FC123)/INDEX(Fuel_Properties!$B$31:$IV$42,MATCH("D_Petrol_Premium",Fuel_Properties!$B$31:$B$42,0),MATCH(YEAR(AX$9),Fuel_Properties!$B$31:$EI$31,0)))/158.987295</f>
        <v>5.4169505888065253E-2</v>
      </c>
      <c r="AY123" s="47">
        <f>(SUMPRODUCT(--(AY$9=Quarterly_kt!$B$9:FC$9),Quarterly_kt!$B123:FC123)/INDEX(Fuel_Properties!$B$31:$IV$42,MATCH("D_Petrol_Premium",Fuel_Properties!$B$31:$B$42,0),MATCH(YEAR(AY$9),Fuel_Properties!$B$31:$EI$31,0)))/158.987295</f>
        <v>5.4148300481226146E-2</v>
      </c>
      <c r="AZ123" s="47">
        <f>(SUMPRODUCT(--(AZ$9=Quarterly_kt!$B$9:FC$9),Quarterly_kt!$B123:FC123)/INDEX(Fuel_Properties!$B$31:$IV$42,MATCH("D_Petrol_Premium",Fuel_Properties!$B$31:$B$42,0),MATCH(YEAR(AZ$9),Fuel_Properties!$B$31:$EI$31,0)))/158.987295</f>
        <v>5.4931332093603312E-2</v>
      </c>
      <c r="BA123" s="47">
        <f>(SUMPRODUCT(--(BA$9=Quarterly_kt!$B$9:FC$9),Quarterly_kt!$B123:FC123)/INDEX(Fuel_Properties!$B$31:$IV$42,MATCH("D_Petrol_Premium",Fuel_Properties!$B$31:$B$42,0),MATCH(YEAR(BA$9),Fuel_Properties!$B$31:$EI$31,0)))/158.987295</f>
        <v>6.1447609452793525E-2</v>
      </c>
      <c r="BB123" s="47">
        <f>(SUMPRODUCT(--(BB$9=Quarterly_kt!$B$9:FC$9),Quarterly_kt!$B123:FC123)/INDEX(Fuel_Properties!$B$31:$IV$42,MATCH("D_Petrol_Premium",Fuel_Properties!$B$31:$B$42,0),MATCH(YEAR(BB$9),Fuel_Properties!$B$31:$EI$31,0)))/158.987295</f>
        <v>0.10079836814475955</v>
      </c>
      <c r="BC123" s="47">
        <f>(SUMPRODUCT(--(BC$9=Quarterly_kt!$B$9:FC$9),Quarterly_kt!$B123:FC123)/INDEX(Fuel_Properties!$B$31:$IV$42,MATCH("D_Petrol_Premium",Fuel_Properties!$B$31:$B$42,0),MATCH(YEAR(BC$9),Fuel_Properties!$B$31:$EI$31,0)))/158.987295</f>
        <v>7.0342603365734072E-2</v>
      </c>
      <c r="BD123" s="47">
        <f>(SUMPRODUCT(--(BD$9=Quarterly_kt!$B$9:FC$9),Quarterly_kt!$B123:FC123)/INDEX(Fuel_Properties!$B$31:$IV$42,MATCH("D_Petrol_Premium",Fuel_Properties!$B$31:$B$42,0),MATCH(YEAR(BD$9),Fuel_Properties!$B$31:$EI$31,0)))/158.987295</f>
        <v>4.5890401890566902E-2</v>
      </c>
      <c r="BE123" s="47">
        <f>(SUMPRODUCT(--(BE$9=Quarterly_kt!$B$9:FC$9),Quarterly_kt!$B123:FC123)/INDEX(Fuel_Properties!$B$31:$IV$42,MATCH("D_Petrol_Premium",Fuel_Properties!$B$31:$B$42,0),MATCH(YEAR(BE$9),Fuel_Properties!$B$31:$EI$31,0)))/158.987295</f>
        <v>4.4341037062846075E-2</v>
      </c>
      <c r="BF123" s="47">
        <f>(SUMPRODUCT(--(BF$9=Quarterly_kt!$B$9:FC$9),Quarterly_kt!$B123:FC123)/INDEX(Fuel_Properties!$B$31:$IV$42,MATCH("D_Petrol_Premium",Fuel_Properties!$B$31:$B$42,0),MATCH(YEAR(BF$9),Fuel_Properties!$B$31:$EI$31,0)))/158.987295</f>
        <v>4.0933759934253348E-2</v>
      </c>
      <c r="BG123" s="47">
        <f>(SUMPRODUCT(--(BG$9=Quarterly_kt!$B$9:FC$9),Quarterly_kt!$B123:FC123)/INDEX(Fuel_Properties!$B$31:$IV$42,MATCH("D_Petrol_Premium",Fuel_Properties!$B$31:$B$42,0),MATCH(YEAR(BG$9),Fuel_Properties!$B$31:$EI$31,0)))/158.987295</f>
        <v>3.8341404783517823E-2</v>
      </c>
      <c r="BH123" s="47">
        <f>(SUMPRODUCT(--(BH$9=Quarterly_kt!$B$9:FC$9),Quarterly_kt!$B123:FC123)/INDEX(Fuel_Properties!$B$31:$IV$42,MATCH("D_Petrol_Premium",Fuel_Properties!$B$31:$B$42,0),MATCH(YEAR(BH$9),Fuel_Properties!$B$31:$EI$31,0)))/158.987295</f>
        <v>3.5321994209945848E-2</v>
      </c>
      <c r="BI123" s="47">
        <f>(SUMPRODUCT(--(BI$9=Quarterly_kt!$B$9:FC$9),Quarterly_kt!$B123:FC123)/INDEX(Fuel_Properties!$B$31:$IV$42,MATCH("D_Petrol_Premium",Fuel_Properties!$B$31:$B$42,0),MATCH(YEAR(BI$9),Fuel_Properties!$B$31:$EI$31,0)))/158.987295</f>
        <v>4.1532416414336124E-2</v>
      </c>
      <c r="BJ123" s="47">
        <f>(SUMPRODUCT(--(BJ$9=Quarterly_kt!$B$9:FC$9),Quarterly_kt!$B123:FC123)/INDEX(Fuel_Properties!$B$31:$IV$42,MATCH("D_Petrol_Premium",Fuel_Properties!$B$31:$B$42,0),MATCH(YEAR(BJ$9),Fuel_Properties!$B$31:$EI$31,0)))/158.987295</f>
        <v>3.9833941038038369E-2</v>
      </c>
      <c r="BK123" s="47">
        <f>(SUMPRODUCT(--(BK$9=Quarterly_kt!$B$9:FC$9),Quarterly_kt!$B123:FC123)/INDEX(Fuel_Properties!$B$31:$IV$42,MATCH("D_Petrol_Premium",Fuel_Properties!$B$31:$B$42,0),MATCH(YEAR(BK$9),Fuel_Properties!$B$31:$EI$31,0)))/158.987295</f>
        <v>3.8265113537422478E-2</v>
      </c>
      <c r="BL123" s="47">
        <f>(SUMPRODUCT(--(BL$9=Quarterly_kt!$B$9:FC$9),Quarterly_kt!$B123:FC123)/INDEX(Fuel_Properties!$B$31:$IV$42,MATCH("D_Petrol_Premium",Fuel_Properties!$B$31:$B$42,0),MATCH(YEAR(BL$9),Fuel_Properties!$B$31:$EI$31,0)))/158.987295</f>
        <v>3.6896448101322823E-2</v>
      </c>
      <c r="BM123" s="47">
        <f>(SUMPRODUCT(--(BM$9=Quarterly_kt!$B$9:FC$9),Quarterly_kt!$B123:FC123)/INDEX(Fuel_Properties!$B$31:$IV$42,MATCH("D_Petrol_Premium",Fuel_Properties!$B$31:$B$42,0),MATCH(YEAR(BM$9),Fuel_Properties!$B$31:$EI$31,0)))/158.987295</f>
        <v>3.6174598664919053E-2</v>
      </c>
      <c r="BN123" s="47">
        <f>(SUMPRODUCT(--(BN$9=Quarterly_kt!$B$9:FC$9),Quarterly_kt!$B123:FC123)/INDEX(Fuel_Properties!$B$31:$IV$42,MATCH("D_Petrol_Premium",Fuel_Properties!$B$31:$B$42,0),MATCH(YEAR(BN$9),Fuel_Properties!$B$31:$EI$31,0)))/158.987295</f>
        <v>3.5916747564245934E-2</v>
      </c>
      <c r="BO123" s="47">
        <f>(SUMPRODUCT(--(BO$9=Quarterly_kt!$B$9:FC$9),Quarterly_kt!$B123:FC123)/INDEX(Fuel_Properties!$B$31:$IV$42,MATCH("D_Petrol_Premium",Fuel_Properties!$B$31:$B$42,0),MATCH(YEAR(BO$9),Fuel_Properties!$B$31:$EI$31,0)))/158.987295</f>
        <v>3.4082609540875879E-2</v>
      </c>
      <c r="BP123" s="47">
        <f>(SUMPRODUCT(--(BP$9=Quarterly_kt!$B$9:FC$9),Quarterly_kt!$B123:FC123)/INDEX(Fuel_Properties!$B$31:$IV$42,MATCH("D_Petrol_Premium",Fuel_Properties!$B$31:$B$42,0),MATCH(YEAR(BP$9),Fuel_Properties!$B$31:$EI$31,0)))/158.987295</f>
        <v>3.2145595770652007E-2</v>
      </c>
      <c r="BQ123" s="47">
        <f>(SUMPRODUCT(--(BQ$9=Quarterly_kt!$B$9:FC$9),Quarterly_kt!$B123:FC123)/INDEX(Fuel_Properties!$B$31:$IV$42,MATCH("D_Petrol_Premium",Fuel_Properties!$B$31:$B$42,0),MATCH(YEAR(BQ$9),Fuel_Properties!$B$31:$EI$31,0)))/158.987295</f>
        <v>2.7395948328371167E-2</v>
      </c>
      <c r="BR123" s="47">
        <f>(SUMPRODUCT(--(BR$9=Quarterly_kt!$B$9:FC$9),Quarterly_kt!$B123:FC123)/INDEX(Fuel_Properties!$B$31:$IV$42,MATCH("D_Petrol_Premium",Fuel_Properties!$B$31:$B$42,0),MATCH(YEAR(BR$9),Fuel_Properties!$B$31:$EI$31,0)))/158.987295</f>
        <v>2.5006141222485533E-2</v>
      </c>
      <c r="BS123" s="47">
        <f>(SUMPRODUCT(--(BS$9=Quarterly_kt!$B$9:FC$9),Quarterly_kt!$B123:FC123)/INDEX(Fuel_Properties!$B$31:$IV$42,MATCH("D_Petrol_Premium",Fuel_Properties!$B$31:$B$42,0),MATCH(YEAR(BS$9),Fuel_Properties!$B$31:$EI$31,0)))/158.987295</f>
        <v>2.2163864065020498E-2</v>
      </c>
      <c r="BT123" s="47">
        <f>(SUMPRODUCT(--(BT$9=Quarterly_kt!$B$9:FC$9),Quarterly_kt!$B123:FC123)/INDEX(Fuel_Properties!$B$31:$IV$42,MATCH("D_Petrol_Premium",Fuel_Properties!$B$31:$B$42,0),MATCH(YEAR(BT$9),Fuel_Properties!$B$31:$EI$31,0)))/158.987295</f>
        <v>2.0778605336640877E-2</v>
      </c>
      <c r="BU123" s="47">
        <f>(SUMPRODUCT(--(BU$9=Quarterly_kt!$B$9:FC$9),Quarterly_kt!$B123:FC123)/INDEX(Fuel_Properties!$B$31:$IV$42,MATCH("D_Petrol_Premium",Fuel_Properties!$B$31:$B$42,0),MATCH(YEAR(BU$9),Fuel_Properties!$B$31:$EI$31,0)))/158.987295</f>
        <v>1.8918113406638602E-2</v>
      </c>
      <c r="BV123" s="47">
        <f>(SUMPRODUCT(--(BV$9=Quarterly_kt!$B$9:FC$9),Quarterly_kt!$B123:FC123)/INDEX(Fuel_Properties!$B$31:$IV$42,MATCH("D_Petrol_Premium",Fuel_Properties!$B$31:$B$42,0),MATCH(YEAR(BV$9),Fuel_Properties!$B$31:$EI$31,0)))/158.987295</f>
        <v>1.4811046584588186E-2</v>
      </c>
      <c r="BW123" s="47">
        <f>(SUMPRODUCT(--(BW$9=Quarterly_kt!$B$9:FC$9),Quarterly_kt!$B123:FC123)/INDEX(Fuel_Properties!$B$31:$IV$42,MATCH("D_Petrol_Premium",Fuel_Properties!$B$31:$B$42,0),MATCH(YEAR(BW$9),Fuel_Properties!$B$31:$EI$31,0)))/158.987295</f>
        <v>7.8436644493203478E-2</v>
      </c>
      <c r="BX123" s="47">
        <f>(SUMPRODUCT(--(BX$9=Quarterly_kt!$B$9:FC$9),Quarterly_kt!$B123:FC123)/INDEX(Fuel_Properties!$B$31:$IV$42,MATCH("D_Petrol_Premium",Fuel_Properties!$B$31:$B$42,0),MATCH(YEAR(BX$9),Fuel_Properties!$B$31:$EI$31,0)))/158.987295</f>
        <v>0.10585512291509962</v>
      </c>
      <c r="BY123" s="47">
        <f>(SUMPRODUCT(--(BY$9=Quarterly_kt!$B$9:FC$9),Quarterly_kt!$B123:FC123)/INDEX(Fuel_Properties!$B$31:$IV$42,MATCH("D_Petrol_Premium",Fuel_Properties!$B$31:$B$42,0),MATCH(YEAR(BY$9),Fuel_Properties!$B$31:$EI$31,0)))/158.987295</f>
        <v>1.2662480114644577E-2</v>
      </c>
      <c r="BZ123" s="47">
        <f>(SUMPRODUCT(--(BZ$9=Quarterly_kt!$B$9:FC$9),Quarterly_kt!$B123:FC123)/INDEX(Fuel_Properties!$B$31:$IV$42,MATCH("D_Petrol_Premium",Fuel_Properties!$B$31:$B$42,0),MATCH(YEAR(BZ$9),Fuel_Properties!$B$31:$EI$31,0)))/158.987295</f>
        <v>1.0581738808381563E-2</v>
      </c>
      <c r="CA123" s="47">
        <f>(SUMPRODUCT(--(CA$9=Quarterly_kt!$B$9:FC$9),Quarterly_kt!$B123:FC123)/INDEX(Fuel_Properties!$B$31:$IV$42,MATCH("D_Petrol_Premium",Fuel_Properties!$B$31:$B$42,0),MATCH(YEAR(CA$9),Fuel_Properties!$B$31:$EI$31,0)))/158.987295</f>
        <v>1.0106625203146773E-2</v>
      </c>
      <c r="CB123" s="47">
        <f>(SUMPRODUCT(--(CB$9=Quarterly_kt!$B$9:FC$9),Quarterly_kt!$B123:FC123)/INDEX(Fuel_Properties!$B$31:$IV$42,MATCH("D_Petrol_Premium",Fuel_Properties!$B$31:$B$42,0),MATCH(YEAR(CB$9),Fuel_Properties!$B$31:$EI$31,0)))/158.987295</f>
        <v>2.7332561409143193E-2</v>
      </c>
      <c r="CC123" s="47">
        <f>(SUMPRODUCT(--(CC$9=Quarterly_kt!$B$9:FC$9),Quarterly_kt!$B123:FC123)/INDEX(Fuel_Properties!$B$31:$IV$42,MATCH("D_Petrol_Premium",Fuel_Properties!$B$31:$B$42,0),MATCH(YEAR(CC$9),Fuel_Properties!$B$31:$EI$31,0)))/158.987295</f>
        <v>8.9127134891428123E-3</v>
      </c>
      <c r="CD123" s="47">
        <f>(SUMPRODUCT(--(CD$9=Quarterly_kt!$B$9:FC$9),Quarterly_kt!$B123:FC123)/INDEX(Fuel_Properties!$B$31:$IV$42,MATCH("D_Petrol_Premium",Fuel_Properties!$B$31:$B$42,0),MATCH(YEAR(CD$9),Fuel_Properties!$B$31:$EI$31,0)))/158.987295</f>
        <v>9.2219038444593549E-3</v>
      </c>
      <c r="CE123" s="47">
        <f>(SUMPRODUCT(--(CE$9=Quarterly_kt!$B$9:FC$9),Quarterly_kt!$B123:FC123)/INDEX(Fuel_Properties!$B$31:$IV$42,MATCH("D_Petrol_Premium",Fuel_Properties!$B$31:$B$42,0),MATCH(YEAR(CE$9),Fuel_Properties!$B$31:$EI$31,0)))/158.987295</f>
        <v>8.3378679158064833E-3</v>
      </c>
      <c r="CF123" s="47">
        <f>(SUMPRODUCT(--(CF$9=Quarterly_kt!$B$9:FC$9),Quarterly_kt!$B123:FC123)/INDEX(Fuel_Properties!$B$31:$IV$42,MATCH("D_Petrol_Premium",Fuel_Properties!$B$31:$B$42,0),MATCH(YEAR(CF$9),Fuel_Properties!$B$31:$EI$31,0)))/158.987295</f>
        <v>7.3519028474632814E-3</v>
      </c>
      <c r="CG123" s="47">
        <f>(SUMPRODUCT(--(CG$9=Quarterly_kt!$B$9:FC$9),Quarterly_kt!$B123:FC123)/INDEX(Fuel_Properties!$B$31:$IV$42,MATCH("D_Petrol_Premium",Fuel_Properties!$B$31:$B$42,0),MATCH(YEAR(CG$9),Fuel_Properties!$B$31:$EI$31,0)))/158.987295</f>
        <v>7.6508153910864298E-3</v>
      </c>
      <c r="CH123" s="47">
        <f>(SUMPRODUCT(--(CH$9=Quarterly_kt!$B$9:FC$9),Quarterly_kt!$B123:FC123)/INDEX(Fuel_Properties!$B$31:$IV$42,MATCH("D_Petrol_Premium",Fuel_Properties!$B$31:$B$42,0),MATCH(YEAR(CH$9),Fuel_Properties!$B$31:$EI$31,0)))/158.987295</f>
        <v>7.2098191904522435E-3</v>
      </c>
      <c r="CI123" s="47">
        <f>(SUMPRODUCT(--(CI$9=Quarterly_kt!$B$9:FC$9),Quarterly_kt!$B123:FC123)/INDEX(Fuel_Properties!$B$31:$IV$42,MATCH("D_Petrol_Premium",Fuel_Properties!$B$31:$B$42,0),MATCH(YEAR(CI$9),Fuel_Properties!$B$31:$EI$31,0)))/158.987295</f>
        <v>6.7342615056062757E-3</v>
      </c>
      <c r="CJ123" s="47">
        <f>(SUMPRODUCT(--(CJ$9=Quarterly_kt!$B$9:FC$9),Quarterly_kt!$B123:FC123)/INDEX(Fuel_Properties!$B$31:$IV$42,MATCH("D_Petrol_Premium",Fuel_Properties!$B$31:$B$42,0),MATCH(YEAR(CJ$9),Fuel_Properties!$B$31:$EI$31,0)))/158.987295</f>
        <v>5.7225578285898717E-3</v>
      </c>
      <c r="CK123" s="47">
        <f>(SUMPRODUCT(--(CK$9=Quarterly_kt!$B$9:FC$9),Quarterly_kt!$B123:FC123)/INDEX(Fuel_Properties!$B$31:$IV$42,MATCH("D_Petrol_Premium",Fuel_Properties!$B$31:$B$42,0),MATCH(YEAR(CK$9),Fuel_Properties!$B$31:$EI$31,0)))/158.987295</f>
        <v>5.4725499755948872E-3</v>
      </c>
      <c r="CL123" s="47">
        <f>(SUMPRODUCT(--(CL$9=Quarterly_kt!$B$9:FC$9),Quarterly_kt!$B123:FC123)/INDEX(Fuel_Properties!$B$31:$IV$42,MATCH("D_Petrol_Premium",Fuel_Properties!$B$31:$B$42,0),MATCH(YEAR(CL$9),Fuel_Properties!$B$31:$EI$31,0)))/158.987295</f>
        <v>5.0170601401571153E-3</v>
      </c>
      <c r="CM123" s="47">
        <f>(SUMPRODUCT(--(CM$9=Quarterly_kt!$B$9:FC$9),Quarterly_kt!$B123:FC123)/INDEX(Fuel_Properties!$B$31:$IV$42,MATCH("D_Petrol_Premium",Fuel_Properties!$B$31:$B$42,0),MATCH(YEAR(CM$9),Fuel_Properties!$B$31:$EI$31,0)))/158.987295</f>
        <v>3.6796238299668434E-3</v>
      </c>
      <c r="CN123" s="47">
        <f>(SUMPRODUCT(--(CN$9=Quarterly_kt!$B$9:FC$9),Quarterly_kt!$B123:FC123)/INDEX(Fuel_Properties!$B$31:$IV$42,MATCH("D_Petrol_Premium",Fuel_Properties!$B$31:$B$42,0),MATCH(YEAR(CN$9),Fuel_Properties!$B$31:$EI$31,0)))/158.987295</f>
        <v>3.3591858982917264E-3</v>
      </c>
      <c r="CO123" s="47">
        <f>(SUMPRODUCT(--(CO$9=Quarterly_kt!$B$9:FC$9),Quarterly_kt!$B123:FC123)/INDEX(Fuel_Properties!$B$31:$IV$42,MATCH("D_Petrol_Premium",Fuel_Properties!$B$31:$B$42,0),MATCH(YEAR(CO$9),Fuel_Properties!$B$31:$EI$31,0)))/158.987295</f>
        <v>3.6463491618745438E-3</v>
      </c>
      <c r="CP123" s="47">
        <f>(SUMPRODUCT(--(CP$9=Quarterly_kt!$B$9:FC$9),Quarterly_kt!$B123:FC123)/INDEX(Fuel_Properties!$B$31:$IV$42,MATCH("D_Petrol_Premium",Fuel_Properties!$B$31:$B$42,0),MATCH(YEAR(CP$9),Fuel_Properties!$B$31:$EI$31,0)))/158.987295</f>
        <v>8.3180103283147615E-3</v>
      </c>
      <c r="CQ123" s="47">
        <f>(SUMPRODUCT(--(CQ$9=Quarterly_kt!$B$9:FC$9),Quarterly_kt!$B123:FC123)/INDEX(Fuel_Properties!$B$31:$IV$42,MATCH("D_Petrol_Premium",Fuel_Properties!$B$31:$B$42,0),MATCH(YEAR(CQ$9),Fuel_Properties!$B$31:$EI$31,0)))/158.987295</f>
        <v>3.2490806284612987E-3</v>
      </c>
      <c r="CR123" s="47">
        <f>(SUMPRODUCT(--(CR$9=Quarterly_kt!$B$9:FC$9),Quarterly_kt!$B123:FC123)/INDEX(Fuel_Properties!$B$31:$IV$42,MATCH("D_Petrol_Premium",Fuel_Properties!$B$31:$B$42,0),MATCH(YEAR(CR$9),Fuel_Properties!$B$31:$EI$31,0)))/158.987295</f>
        <v>2.8569025121049966E-3</v>
      </c>
      <c r="CS123" s="47">
        <f>(SUMPRODUCT(--(CS$9=Quarterly_kt!$B$9:FC$9),Quarterly_kt!$B123:FC123)/INDEX(Fuel_Properties!$B$31:$IV$42,MATCH("D_Petrol_Premium",Fuel_Properties!$B$31:$B$42,0),MATCH(YEAR(CS$9),Fuel_Properties!$B$31:$EI$31,0)))/158.987295</f>
        <v>3.0476775499686018E-3</v>
      </c>
      <c r="CT123" s="47">
        <f>(SUMPRODUCT(--(CT$9=Quarterly_kt!$B$9:FC$9),Quarterly_kt!$B123:FC123)/INDEX(Fuel_Properties!$B$31:$IV$42,MATCH("D_Petrol_Premium",Fuel_Properties!$B$31:$B$42,0),MATCH(YEAR(CT$9),Fuel_Properties!$B$31:$EI$31,0)))/158.987295</f>
        <v>3.2362431732722301E-3</v>
      </c>
      <c r="CU123" s="47">
        <f>(SUMPRODUCT(--(CU$9=Quarterly_kt!$B$9:FC$9),Quarterly_kt!$B123:FC123)/INDEX(Fuel_Properties!$B$31:$IV$42,MATCH("D_Petrol_Premium",Fuel_Properties!$B$31:$B$42,0),MATCH(YEAR(CU$9),Fuel_Properties!$B$31:$EI$31,0)))/158.987295</f>
        <v>2.5459869707935333E-3</v>
      </c>
      <c r="CV123" s="47">
        <f>(SUMPRODUCT(--(CV$9=Quarterly_kt!$B$9:FC$9),Quarterly_kt!$B123:FC123)/INDEX(Fuel_Properties!$B$31:$IV$42,MATCH("D_Petrol_Premium",Fuel_Properties!$B$31:$B$42,0),MATCH(YEAR(CV$9),Fuel_Properties!$B$31:$EI$31,0)))/158.987295</f>
        <v>2.2265204073746462E-3</v>
      </c>
      <c r="CW123" s="47">
        <f>(SUMPRODUCT(--(CW$9=Quarterly_kt!$B$9:FC$9),Quarterly_kt!$B123:FC123)/INDEX(Fuel_Properties!$B$31:$IV$42,MATCH("D_Petrol_Premium",Fuel_Properties!$B$31:$B$42,0),MATCH(YEAR(CW$9),Fuel_Properties!$B$31:$EI$31,0)))/158.987295</f>
        <v>2.4262784541646204E-3</v>
      </c>
      <c r="CX123" s="47">
        <f>(SUMPRODUCT(--(CX$9=Quarterly_kt!$B$9:FC$9),Quarterly_kt!$B123:FC123)/INDEX(Fuel_Properties!$B$31:$IV$42,MATCH("D_Petrol_Premium",Fuel_Properties!$B$31:$B$42,0),MATCH(YEAR(CX$9),Fuel_Properties!$B$31:$EI$31,0)))/158.987295</f>
        <v>2.8924703990611234E-3</v>
      </c>
      <c r="CY123" s="47">
        <f>(SUMPRODUCT(--(CY$9=Quarterly_kt!$B$9:FC$9),Quarterly_kt!$B123:FC123)/INDEX(Fuel_Properties!$B$31:$IV$42,MATCH("D_Petrol_Premium",Fuel_Properties!$B$31:$B$42,0),MATCH(YEAR(CY$9),Fuel_Properties!$B$31:$EI$31,0)))/158.987295</f>
        <v>2.0765234108446403E-3</v>
      </c>
      <c r="CZ123" s="47">
        <f>(SUMPRODUCT(--(CZ$9=Quarterly_kt!$B$9:FC$9),Quarterly_kt!$B123:FC123)/INDEX(Fuel_Properties!$B$31:$IV$42,MATCH("D_Petrol_Premium",Fuel_Properties!$B$31:$B$42,0),MATCH(YEAR(CZ$9),Fuel_Properties!$B$31:$EI$31,0)))/158.987295</f>
        <v>2.1372666765637504E-3</v>
      </c>
      <c r="DA123" s="47">
        <f>(SUMPRODUCT(--(DA$9=Quarterly_kt!$B$9:FC$9),Quarterly_kt!$B123:FC123)/INDEX(Fuel_Properties!$B$31:$IV$42,MATCH("D_Petrol_Premium",Fuel_Properties!$B$31:$B$42,0),MATCH(YEAR(DA$9),Fuel_Properties!$B$31:$EI$31,0)))/158.987295</f>
        <v>2.3303626752521184E-3</v>
      </c>
      <c r="DB123" s="47">
        <f>(SUMPRODUCT(--(DB$9=Quarterly_kt!$B$9:FC$9),Quarterly_kt!$B123:FC123)/INDEX(Fuel_Properties!$B$31:$IV$42,MATCH("D_Petrol_Premium",Fuel_Properties!$B$31:$B$42,0),MATCH(YEAR(DB$9),Fuel_Properties!$B$31:$EI$31,0)))/158.987295</f>
        <v>2.536743008352195E-3</v>
      </c>
      <c r="DC123" s="47">
        <f>(SUMPRODUCT(--(DC$9=Quarterly_kt!$B$9:FC$9),Quarterly_kt!$B123:FC123)/INDEX(Fuel_Properties!$B$31:$IV$42,MATCH("D_Petrol_Premium",Fuel_Properties!$B$31:$B$42,0),MATCH(YEAR(DC$9),Fuel_Properties!$B$31:$EI$31,0)))/158.987295</f>
        <v>2.030649659936734E-3</v>
      </c>
      <c r="DD123" s="47">
        <f>(SUMPRODUCT(--(DD$9=Quarterly_kt!$B$9:FC$9),Quarterly_kt!$B123:FC123)/INDEX(Fuel_Properties!$B$31:$IV$42,MATCH("D_Petrol_Premium",Fuel_Properties!$B$31:$B$42,0),MATCH(YEAR(DD$9),Fuel_Properties!$B$31:$EI$31,0)))/158.987295</f>
        <v>1.9294476171885862E-3</v>
      </c>
      <c r="DE123" s="47">
        <f>(SUMPRODUCT(--(DE$9=Quarterly_kt!$B$9:FC$9),Quarterly_kt!$B123:FC123)/INDEX(Fuel_Properties!$B$31:$IV$42,MATCH("D_Petrol_Premium",Fuel_Properties!$B$31:$B$42,0),MATCH(YEAR(DE$9),Fuel_Properties!$B$31:$EI$31,0)))/158.987295</f>
        <v>2.0057270028263348E-3</v>
      </c>
      <c r="DF123" s="47">
        <f>(SUMPRODUCT(--(DF$9=Quarterly_kt!$B$9:FC$9),Quarterly_kt!$B123:FC123)/INDEX(Fuel_Properties!$B$31:$IV$42,MATCH("D_Petrol_Premium",Fuel_Properties!$B$31:$B$42,0),MATCH(YEAR(DF$9),Fuel_Properties!$B$31:$EI$31,0)))/158.987295</f>
        <v>2.3392434782885012E-3</v>
      </c>
      <c r="DG123" s="47">
        <f>(SUMPRODUCT(--(DG$9=Quarterly_kt!$B$9:FC$9),Quarterly_kt!$B123:FC123)/INDEX(Fuel_Properties!$B$31:$IV$42,MATCH("D_Petrol_Premium",Fuel_Properties!$B$31:$B$42,0),MATCH(YEAR(DG$9),Fuel_Properties!$B$31:$EI$31,0)))/158.987295</f>
        <v>1.8339933453036716E-3</v>
      </c>
      <c r="DH123" s="47">
        <f>(SUMPRODUCT(--(DH$9=Quarterly_kt!$B$9:FC$9),Quarterly_kt!$B123:FC123)/INDEX(Fuel_Properties!$B$31:$IV$42,MATCH("D_Petrol_Premium",Fuel_Properties!$B$31:$B$42,0),MATCH(YEAR(DH$9),Fuel_Properties!$B$31:$EI$31,0)))/158.987295</f>
        <v>2.1760226697465526E-3</v>
      </c>
      <c r="DI123" s="47">
        <f>(SUMPRODUCT(--(DI$9=Quarterly_kt!$B$9:FC$9),Quarterly_kt!$B123:FC123)/INDEX(Fuel_Properties!$B$31:$IV$42,MATCH("D_Petrol_Premium",Fuel_Properties!$B$31:$B$42,0),MATCH(YEAR(DI$9),Fuel_Properties!$B$31:$EI$31,0)))/158.987295</f>
        <v>2.5776270982760538E-3</v>
      </c>
      <c r="DJ123" s="47">
        <f>(SUMPRODUCT(--(DJ$9=Quarterly_kt!$B$9:FC$9),Quarterly_kt!$B123:FC123)/INDEX(Fuel_Properties!$B$31:$IV$42,MATCH("D_Petrol_Premium",Fuel_Properties!$B$31:$B$42,0),MATCH(YEAR(DJ$9),Fuel_Properties!$B$31:$EI$31,0)))/158.987295</f>
        <v>3.1687962026375307E-3</v>
      </c>
      <c r="DK123" s="47">
        <f>(SUMPRODUCT(--(DK$9=Quarterly_kt!$B$9:FC$9),Quarterly_kt!$B123:FC123)/INDEX(Fuel_Properties!$B$31:$IV$42,MATCH("D_Petrol_Premium",Fuel_Properties!$B$31:$B$42,0),MATCH(YEAR(DK$9),Fuel_Properties!$B$31:$EI$31,0)))/158.987295</f>
        <v>2.0835313974748651E-3</v>
      </c>
      <c r="DL123" s="47">
        <f>(SUMPRODUCT(--(DL$9=Quarterly_kt!$B$9:FC$9),Quarterly_kt!$B123:FC123)/INDEX(Fuel_Properties!$B$31:$IV$42,MATCH("D_Petrol_Premium",Fuel_Properties!$B$31:$B$42,0),MATCH(YEAR(DL$9),Fuel_Properties!$B$31:$EI$31,0)))/158.987295</f>
        <v>2.1930003903048506E-3</v>
      </c>
      <c r="DM123" s="47">
        <f>(SUMPRODUCT(--(DM$9=Quarterly_kt!$B$9:FC$9),Quarterly_kt!$B123:FC123)/INDEX(Fuel_Properties!$B$31:$IV$42,MATCH("D_Petrol_Premium",Fuel_Properties!$B$31:$B$42,0),MATCH(YEAR(DM$9),Fuel_Properties!$B$31:$EI$31,0)))/158.987295</f>
        <v>3.1129251072439345E-3</v>
      </c>
      <c r="DN123" s="47">
        <f>(SUMPRODUCT(--(DN$9=Quarterly_kt!$B$9:FC$9),Quarterly_kt!$B123:FC123)/INDEX(Fuel_Properties!$B$31:$IV$42,MATCH("D_Petrol_Premium",Fuel_Properties!$B$31:$B$42,0),MATCH(YEAR(DN$9),Fuel_Properties!$B$31:$EI$31,0)))/158.987295</f>
        <v>3.4449655927161716E-3</v>
      </c>
      <c r="DO123" s="47">
        <f>(SUMPRODUCT(--(DO$9=Quarterly_kt!$B$9:FC$9),Quarterly_kt!$B123:FC123)/INDEX(Fuel_Properties!$B$31:$IV$42,MATCH("D_Petrol_Premium",Fuel_Properties!$B$31:$B$42,0),MATCH(YEAR(DO$9),Fuel_Properties!$B$31:$EI$31,0)))/158.987295</f>
        <v>2.7985992949990514E-3</v>
      </c>
      <c r="DP123" s="47">
        <f>(SUMPRODUCT(--(DP$9=Quarterly_kt!$B$9:FC$9),Quarterly_kt!$B123:FC123)/INDEX(Fuel_Properties!$B$31:$IV$42,MATCH("D_Petrol_Premium",Fuel_Properties!$B$31:$B$42,0),MATCH(YEAR(DP$9),Fuel_Properties!$B$31:$EI$31,0)))/158.987295</f>
        <v>2.8163770388385037E-3</v>
      </c>
      <c r="DQ123" s="47">
        <f>(SUMPRODUCT(--(DQ$9=Quarterly_kt!$B$9:FC$9),Quarterly_kt!$B123:FC123)/INDEX(Fuel_Properties!$B$31:$IV$42,MATCH("D_Petrol_Premium",Fuel_Properties!$B$31:$B$42,0),MATCH(YEAR(DQ$9),Fuel_Properties!$B$31:$EI$31,0)))/158.987295</f>
        <v>3.6572899778204424E-3</v>
      </c>
      <c r="DR123" s="47">
        <f>(SUMPRODUCT(--(DR$9=Quarterly_kt!$B$9:FC$9),Quarterly_kt!$B123:FC123)/INDEX(Fuel_Properties!$B$31:$IV$42,MATCH("D_Petrol_Premium",Fuel_Properties!$B$31:$B$42,0),MATCH(YEAR(DR$9),Fuel_Properties!$B$31:$EI$31,0)))/158.987295</f>
        <v>4.384900647389325E-3</v>
      </c>
      <c r="DS123" s="47">
        <f>(SUMPRODUCT(--(DS$9=Quarterly_kt!$B$9:FC$9),Quarterly_kt!$B123:FC123)/INDEX(Fuel_Properties!$B$31:$IV$42,MATCH("D_Petrol_Premium",Fuel_Properties!$B$31:$B$42,0),MATCH(YEAR(DS$9),Fuel_Properties!$B$31:$EI$31,0)))/158.987295</f>
        <v>7.7832503999110585E-3</v>
      </c>
      <c r="DT123" s="47">
        <f>(SUMPRODUCT(--(DT$9=Quarterly_kt!$B$9:FC$9),Quarterly_kt!$B123:FC123)/INDEX(Fuel_Properties!$B$31:$IV$42,MATCH("D_Petrol_Premium",Fuel_Properties!$B$31:$B$42,0),MATCH(YEAR(DT$9),Fuel_Properties!$B$31:$EI$31,0)))/158.987295</f>
        <v>6.2954726561995078E-3</v>
      </c>
      <c r="DU123" s="47">
        <f>(SUMPRODUCT(--(DU$9=Quarterly_kt!$B$9:FC$9),Quarterly_kt!$B123:FC123)/INDEX(Fuel_Properties!$B$31:$IV$42,MATCH("D_Petrol_Premium",Fuel_Properties!$B$31:$B$42,0),MATCH(YEAR(DU$9),Fuel_Properties!$B$31:$EI$31,0)))/158.987295</f>
        <v>6.1191962474094839E-3</v>
      </c>
      <c r="DV123" s="47">
        <f>(SUMPRODUCT(--(DV$9=Quarterly_kt!$B$9:FC$9),Quarterly_kt!$B123:FC123)/INDEX(Fuel_Properties!$B$31:$IV$42,MATCH("D_Petrol_Premium",Fuel_Properties!$B$31:$B$42,0),MATCH(YEAR(DV$9),Fuel_Properties!$B$31:$EI$31,0)))/158.987295</f>
        <v>6.3886980387004889E-3</v>
      </c>
      <c r="DW123" s="47">
        <f>(SUMPRODUCT(--(DW$9=Quarterly_kt!$B$9:FC$9),Quarterly_kt!$B123:FC123)/INDEX(Fuel_Properties!$B$31:$IV$42,MATCH("D_Petrol_Premium",Fuel_Properties!$B$31:$B$42,0),MATCH(YEAR(DW$9),Fuel_Properties!$B$31:$EI$31,0)))/158.987295</f>
        <v>4.8098999617598084E-3</v>
      </c>
      <c r="DX123" s="47">
        <f>(SUMPRODUCT(--(DX$9=Quarterly_kt!$B$9:FC$9),Quarterly_kt!$B123:FC123)/INDEX(Fuel_Properties!$B$31:$IV$42,MATCH("D_Petrol_Premium",Fuel_Properties!$B$31:$B$42,0),MATCH(YEAR(DX$9),Fuel_Properties!$B$31:$EI$31,0)))/158.987295</f>
        <v>4.9616702733472707E-3</v>
      </c>
      <c r="DY123" s="47">
        <f>(SUMPRODUCT(--(DY$9=Quarterly_kt!$B$9:FC$9),Quarterly_kt!$B123:FC123)/INDEX(Fuel_Properties!$B$31:$IV$42,MATCH("D_Petrol_Premium",Fuel_Properties!$B$31:$B$42,0),MATCH(YEAR(DY$9),Fuel_Properties!$B$31:$EI$31,0)))/158.987295</f>
        <v>5.4098819146403739E-3</v>
      </c>
      <c r="DZ123" s="47">
        <f>(SUMPRODUCT(--(DZ$9=Quarterly_kt!$B$9:FC$9),Quarterly_kt!$B123:FC123)/INDEX(Fuel_Properties!$B$31:$IV$42,MATCH("D_Petrol_Premium",Fuel_Properties!$B$31:$B$42,0),MATCH(YEAR(DZ$9),Fuel_Properties!$B$31:$EI$31,0)))/158.987295</f>
        <v>5.952415181012115E-3</v>
      </c>
      <c r="EA123" s="47">
        <f>(SUMPRODUCT(--(EA$9=Quarterly_kt!$B$9:FC$9),Quarterly_kt!$B123:FC123)/INDEX(Fuel_Properties!$B$31:$IV$42,MATCH("D_Petrol_Premium",Fuel_Properties!$B$31:$B$42,0),MATCH(YEAR(EA$9),Fuel_Properties!$B$31:$EI$31,0)))/158.987295</f>
        <v>4.3178896090338044E-3</v>
      </c>
      <c r="EB123" s="47">
        <f>(SUMPRODUCT(--(EB$9=Quarterly_kt!$B$9:FC$9),Quarterly_kt!$B123:FC123)/INDEX(Fuel_Properties!$B$31:$IV$42,MATCH("D_Petrol_Premium",Fuel_Properties!$B$31:$B$42,0),MATCH(YEAR(EB$9),Fuel_Properties!$B$31:$EI$31,0)))/158.987295</f>
        <v>4.1274704361610424E-3</v>
      </c>
      <c r="EC123" s="47">
        <f>(SUMPRODUCT(--(EC$9=Quarterly_kt!$B$9:FC$9),Quarterly_kt!$B123:FC123)/INDEX(Fuel_Properties!$B$31:$IV$42,MATCH("D_Petrol_Premium",Fuel_Properties!$B$31:$B$42,0),MATCH(YEAR(EC$9),Fuel_Properties!$B$31:$EI$31,0)))/158.987295</f>
        <v>4.9537499615860889E-3</v>
      </c>
      <c r="ED123" s="47">
        <f>(SUMPRODUCT(--(ED$9=Quarterly_kt!$B$9:FC$9),Quarterly_kt!$B123:FC123)/INDEX(Fuel_Properties!$B$31:$IV$42,MATCH("D_Petrol_Premium",Fuel_Properties!$B$31:$B$42,0),MATCH(YEAR(ED$9),Fuel_Properties!$B$31:$EI$31,0)))/158.987295</f>
        <v>5.0874099864202339E-3</v>
      </c>
      <c r="EE123" s="47">
        <f>(SUMPRODUCT(--(EE$9=Quarterly_kt!$B$9:FC$9),Quarterly_kt!$B123:FC123)/INDEX(Fuel_Properties!$B$31:$IV$42,MATCH("D_Petrol_Premium",Fuel_Properties!$B$31:$B$42,0),MATCH(YEAR(EE$9),Fuel_Properties!$B$31:$EI$31,0)))/158.987295</f>
        <v>3.677909626032207E-3</v>
      </c>
      <c r="EF123" s="47">
        <f>(SUMPRODUCT(--(EF$9=Quarterly_kt!$B$9:FC$9),Quarterly_kt!$B123:FC123)/INDEX(Fuel_Properties!$B$31:$IV$42,MATCH("D_Petrol_Premium",Fuel_Properties!$B$31:$B$42,0),MATCH(YEAR(EF$9),Fuel_Properties!$B$31:$EI$31,0)))/158.987295</f>
        <v>3.6695268000918784E-3</v>
      </c>
      <c r="EG123" s="47">
        <f>(SUMPRODUCT(--(EG$9=Quarterly_kt!$B$9:FC$9),Quarterly_kt!$B123:FC123)/INDEX(Fuel_Properties!$B$31:$IV$42,MATCH("D_Petrol_Premium",Fuel_Properties!$B$31:$B$42,0),MATCH(YEAR(EG$9),Fuel_Properties!$B$31:$EI$31,0)))/158.987295</f>
        <v>5.0191617764848541E-3</v>
      </c>
      <c r="EH123" s="47">
        <f>(SUMPRODUCT(--(EH$9=Quarterly_kt!$B$9:FC$9),Quarterly_kt!$B123:FC123)/INDEX(Fuel_Properties!$B$31:$IV$42,MATCH("D_Petrol_Premium",Fuel_Properties!$B$31:$B$42,0),MATCH(YEAR(EH$9),Fuel_Properties!$B$31:$EI$31,0)))/158.987295</f>
        <v>4.2827859073506242E-3</v>
      </c>
      <c r="EI123" s="47">
        <f>(SUMPRODUCT(--(EI$9=Quarterly_kt!$B$9:FC$9),Quarterly_kt!$B123:FC123)/INDEX(Fuel_Properties!$B$31:$IV$42,MATCH("D_Petrol_Premium",Fuel_Properties!$B$31:$B$42,0),MATCH(YEAR(EI$9),Fuel_Properties!$B$31:$EI$31,0)))/158.987295</f>
        <v>2.9396357560430011E-3</v>
      </c>
      <c r="EJ123" s="47">
        <f>(SUMPRODUCT(--(EJ$9=Quarterly_kt!$B$9:FC$9),Quarterly_kt!$B123:FC123)/INDEX(Fuel_Properties!$B$31:$IV$42,MATCH("D_Petrol_Premium",Fuel_Properties!$B$31:$B$42,0),MATCH(YEAR(EJ$9),Fuel_Properties!$B$31:$EI$31,0)))/158.987295</f>
        <v>2.9074171689022418E-3</v>
      </c>
      <c r="EK123" s="47">
        <f>(SUMPRODUCT(--(EK$9=Quarterly_kt!$B$9:FC$9),Quarterly_kt!$B123:FC123)/INDEX(Fuel_Properties!$B$31:$IV$42,MATCH("D_Petrol_Premium",Fuel_Properties!$B$31:$B$42,0),MATCH(YEAR(EK$9),Fuel_Properties!$B$31:$EI$31,0)))/158.987295</f>
        <v>4.3138235513348975E-3</v>
      </c>
      <c r="EL123" s="47">
        <f>(SUMPRODUCT(--(EL$9=Quarterly_kt!$B$9:FC$9),Quarterly_kt!$B123:FC123)/INDEX(Fuel_Properties!$B$31:$IV$42,MATCH("D_Petrol_Premium",Fuel_Properties!$B$31:$B$42,0),MATCH(YEAR(EL$9),Fuel_Properties!$B$31:$EI$31,0)))/158.987295</f>
        <v>2.1837098638202542E-2</v>
      </c>
      <c r="EM123" s="47">
        <f>(SUMPRODUCT(--(EM$9=Quarterly_kt!$B$9:FC$9),Quarterly_kt!$B123:FC123)/INDEX(Fuel_Properties!$B$31:$IV$42,MATCH("D_Petrol_Premium",Fuel_Properties!$B$31:$B$42,0),MATCH(YEAR(EM$9),Fuel_Properties!$B$31:$EI$31,0)))/158.987295</f>
        <v>1.4992242775412909E-3</v>
      </c>
      <c r="EN123" s="47">
        <f>(SUMPRODUCT(--(EN$9=Quarterly_kt!$B$9:FC$9),Quarterly_kt!$B123:FC123)/INDEX(Fuel_Properties!$B$31:$IV$42,MATCH("D_Petrol_Premium",Fuel_Properties!$B$31:$B$42,0),MATCH(YEAR(EN$9),Fuel_Properties!$B$31:$EI$31,0)))/158.987295</f>
        <v>1.4153274988302569E-3</v>
      </c>
      <c r="EO123" s="47">
        <f>(SUMPRODUCT(--(EO$9=Quarterly_kt!$B$9:FC$9),Quarterly_kt!$B123:FC123)/INDEX(Fuel_Properties!$B$31:$IV$42,MATCH("D_Petrol_Premium",Fuel_Properties!$B$31:$B$42,0),MATCH(YEAR(EO$9),Fuel_Properties!$B$31:$EI$31,0)))/158.987295</f>
        <v>1.3117253394428626E-3</v>
      </c>
      <c r="EP123" s="47">
        <f>(SUMPRODUCT(--(EP$9=Quarterly_kt!$B$9:FC$9),Quarterly_kt!$B123:FC123)/INDEX(Fuel_Properties!$B$31:$IV$42,MATCH("D_Petrol_Premium",Fuel_Properties!$B$31:$B$42,0),MATCH(YEAR(EP$9),Fuel_Properties!$B$31:$EI$31,0)))/158.987295</f>
        <v>9.5449128532575957E-4</v>
      </c>
      <c r="EQ123" s="47">
        <f>(SUMPRODUCT(--(EQ$9=Quarterly_kt!$B$9:FC$9),Quarterly_kt!$B123:FC123)/INDEX(Fuel_Properties!$B$31:$IV$42,MATCH("D_Petrol_Premium",Fuel_Properties!$B$31:$B$42,0),MATCH(YEAR(EQ$9),Fuel_Properties!$B$31:$EI$31,0)))/158.987295</f>
        <v>7.6296654745283731E-4</v>
      </c>
      <c r="ER123" s="47">
        <f>(SUMPRODUCT(--(ER$9=Quarterly_kt!$B$9:FC$9),Quarterly_kt!$B123:FC123)/INDEX(Fuel_Properties!$B$31:$IV$42,MATCH("D_Petrol_Premium",Fuel_Properties!$B$31:$B$42,0),MATCH(YEAR(ER$9),Fuel_Properties!$B$31:$EI$31,0)))/158.987295</f>
        <v>7.8359712677051154E-4</v>
      </c>
      <c r="ES123" s="47">
        <f>(SUMPRODUCT(--(ES$9=Quarterly_kt!$B$9:FC$9),Quarterly_kt!$B123:FC123)/INDEX(Fuel_Properties!$B$31:$IV$42,MATCH("D_Petrol_Premium",Fuel_Properties!$B$31:$B$42,0),MATCH(YEAR(ES$9),Fuel_Properties!$B$31:$EI$31,0)))/158.987295</f>
        <v>7.8550023481445928E-4</v>
      </c>
      <c r="ET123" s="47">
        <f>(SUMPRODUCT(--(ET$9=Quarterly_kt!$B$9:FC$9),Quarterly_kt!$B123:FC123)/INDEX(Fuel_Properties!$B$31:$IV$42,MATCH("D_Petrol_Premium",Fuel_Properties!$B$31:$B$42,0),MATCH(YEAR(ET$9),Fuel_Properties!$B$31:$EI$31,0)))/158.987295</f>
        <v>9.5591392595280008E-4</v>
      </c>
      <c r="EU123" s="47">
        <f>(SUMPRODUCT(--(EU$9=Quarterly_kt!$B$9:FC$9),Quarterly_kt!$B123:FC123)/INDEX(Fuel_Properties!$B$31:$IV$42,MATCH("D_Petrol_Premium",Fuel_Properties!$B$31:$B$42,0),MATCH(YEAR(EU$9),Fuel_Properties!$B$31:$EI$31,0)))/158.987295</f>
        <v>7.6955438068221729E-4</v>
      </c>
      <c r="EV123" s="47">
        <f>(SUMPRODUCT(--(EV$9=Quarterly_kt!$B$9:FC$9),Quarterly_kt!$B123:FC123)/INDEX(Fuel_Properties!$B$31:$IV$42,MATCH("D_Petrol_Premium",Fuel_Properties!$B$31:$B$42,0),MATCH(YEAR(EV$9),Fuel_Properties!$B$31:$EI$31,0)))/158.987295</f>
        <v>7.9473249318485464E-4</v>
      </c>
      <c r="EW123" s="47">
        <f>(SUMPRODUCT(--(EW$9=Quarterly_kt!$B$9:FC$9),Quarterly_kt!$B123:FC123)/INDEX(Fuel_Properties!$B$31:$IV$42,MATCH("D_Petrol_Premium",Fuel_Properties!$B$31:$B$42,0),MATCH(YEAR(EW$9),Fuel_Properties!$B$31:$EI$31,0)))/158.987295</f>
        <v>7.8964403627387945E-4</v>
      </c>
      <c r="EX123" s="47">
        <f>(SUMPRODUCT(--(EX$9=Quarterly_kt!$B$9:FC$9),Quarterly_kt!$B123:FC123)/INDEX(Fuel_Properties!$B$31:$IV$42,MATCH("D_Petrol_Premium",Fuel_Properties!$B$31:$B$42,0),MATCH(YEAR(EX$9),Fuel_Properties!$B$31:$EI$31,0)))/158.987295</f>
        <v>7.4039567088726721E-4</v>
      </c>
      <c r="EY123" s="47">
        <f>(SUMPRODUCT(--(EY$9=Quarterly_kt!$B$9:FC$9),Quarterly_kt!$B123:FC123)/INDEX(Fuel_Properties!$B$31:$IV$42,MATCH("D_Petrol_Premium",Fuel_Properties!$B$31:$B$42,0),MATCH(YEAR(EY$9),Fuel_Properties!$B$31:$EI$31,0)))/158.987295</f>
        <v>5.7932619675098531E-4</v>
      </c>
      <c r="EZ123" s="47">
        <f>(SUMPRODUCT(--(EZ$9=Quarterly_kt!$B$9:FC$9),Quarterly_kt!$B123:FC123)/INDEX(Fuel_Properties!$B$31:$IV$42,MATCH("D_Petrol_Premium",Fuel_Properties!$B$31:$B$42,0),MATCH(YEAR(EZ$9),Fuel_Properties!$B$31:$EI$31,0)))/158.987295</f>
        <v>6.1461832496789704E-4</v>
      </c>
      <c r="FA123" s="47">
        <f>(SUMPRODUCT(--(FA$9=Quarterly_kt!$B$9:FC$9),Quarterly_kt!$B123:FC123)/INDEX(Fuel_Properties!$B$31:$IV$42,MATCH("D_Petrol_Premium",Fuel_Properties!$B$31:$B$42,0),MATCH(YEAR(FA$9),Fuel_Properties!$B$31:$EI$31,0)))/158.987295</f>
        <v>6.5860297166560962E-4</v>
      </c>
      <c r="FB123" s="47">
        <f>(SUMPRODUCT(--(FB$9=Quarterly_kt!$B$9:FC$9),Quarterly_kt!$B123:FC123)/INDEX(Fuel_Properties!$B$31:$IV$42,MATCH("D_Petrol_Premium",Fuel_Properties!$B$31:$B$42,0),MATCH(YEAR(FB$9),Fuel_Properties!$B$31:$EI$31,0)))/158.987295</f>
        <v>9.0694507932499941E-4</v>
      </c>
      <c r="FC123" s="47">
        <f>(SUMPRODUCT(--(FC$9=Quarterly_kt!$B$9:FC$9),Quarterly_kt!$B123:FC123)/INDEX(Fuel_Properties!$B$31:$IV$42,MATCH("D_Petrol_Premium",Fuel_Properties!$B$31:$B$42,0),MATCH(YEAR(FC$9),Fuel_Properties!$B$31:$EI$31,0)))/158.987295</f>
        <v>7.9877920355486296E-4</v>
      </c>
      <c r="FD123" s="47">
        <f>(SUMPRODUCT(--(FD$9=Quarterly_kt!$B$9:FD$9),Quarterly_kt!$B123:FD123)/INDEX(Fuel_Properties!$B$31:$IV$42,MATCH("D_Petrol_Premium",Fuel_Properties!$B$31:$B$42,0),MATCH(YEAR(FD$9),Fuel_Properties!$B$31:$EI$31,0)))/158.987295</f>
        <v>8.5480254806173065E-4</v>
      </c>
      <c r="FE123" s="47">
        <f>(SUMPRODUCT(--(FE$9=Quarterly_kt!$B$9:FF$9),Quarterly_kt!$B123:FF123)/INDEX(Fuel_Properties!$B$31:$IV$42,MATCH("D_Petrol_Premium",Fuel_Properties!$B$31:$B$42,0),MATCH(YEAR(FE$9),Fuel_Properties!$B$31:$EI$31,0)))/158.987295</f>
        <v>9.4145098119596327E-4</v>
      </c>
      <c r="FF123" s="47">
        <f>(SUMPRODUCT(--(FF$9=Quarterly_kt!$B$9:FF$9),Quarterly_kt!$B123:FF123)/INDEX(Fuel_Properties!$B$31:$IV$42,MATCH("D_Petrol_Premium",Fuel_Properties!$B$31:$B$42,0),MATCH(YEAR(FF$9),Fuel_Properties!$B$31:$EI$31,0)))/158.987295</f>
        <v>1.2377533273893943E-3</v>
      </c>
      <c r="FG123" s="47">
        <f>(SUMPRODUCT(--(FG$9=Quarterly_kt!$B$9:FG$9),Quarterly_kt!$B123:FG123)/INDEX(Fuel_Properties!$B$31:$IV$42,MATCH("D_Petrol_Premium",Fuel_Properties!$B$31:$B$42,0),MATCH(YEAR(FG$9),Fuel_Properties!$B$31:$EI$31,0)))/158.987295</f>
        <v>5.8261921745941618E-4</v>
      </c>
      <c r="FH123" s="47">
        <f>(SUMPRODUCT(--(FH$9=Quarterly_kt!$B$9:FI$9),Quarterly_kt!$B123:FI123)/INDEX(Fuel_Properties!$B$31:$IV$42,MATCH("D_Petrol_Premium",Fuel_Properties!$B$31:$B$42,0),MATCH(YEAR(FH$9),Fuel_Properties!$B$31:$EI$31,0)))/158.987295</f>
        <v>1.8986300345501777E-3</v>
      </c>
      <c r="FI123" s="47">
        <f>(SUMPRODUCT(--(FI$9=Quarterly_kt!$B$9:FI$9),Quarterly_kt!$B123:FI123)/INDEX(Fuel_Properties!$B$31:$IV$42,MATCH("D_Petrol_Premium",Fuel_Properties!$B$31:$B$42,0),MATCH(YEAR(FI$9),Fuel_Properties!$B$31:$EI$31,0)))/158.987295</f>
        <v>1.2959843954756843E-3</v>
      </c>
      <c r="FJ123" s="47">
        <f>(SUMPRODUCT(--(FJ$9=Quarterly_kt!$B$9:FJ$9),Quarterly_kt!$B123:FJ123)/INDEX(Fuel_Properties!$B$31:$IV$42,MATCH("D_Petrol_Premium",Fuel_Properties!$B$31:$B$42,0),MATCH(YEAR(FJ$9),Fuel_Properties!$B$31:$EI$31,0)))/158.987295</f>
        <v>2.8166400937742276E-3</v>
      </c>
      <c r="FK123" s="47">
        <f>(SUMPRODUCT(--(FK$9=Quarterly_kt!$B$9:FL$9),Quarterly_kt!$B123:FL123)/INDEX(Fuel_Properties!$B$31:$IV$42,MATCH("D_Petrol_Premium",Fuel_Properties!$B$31:$B$42,0),MATCH(YEAR(FK$9),Fuel_Properties!$B$31:$EI$31,0)))/158.987295</f>
        <v>1.996738100976626E-3</v>
      </c>
      <c r="FL123" s="47">
        <f>(SUMPRODUCT(--(FL$9=Quarterly_kt!$B$9:FL$9),Quarterly_kt!$B123:FL123)/INDEX(Fuel_Properties!$B$31:$IV$42,MATCH("D_Petrol_Premium",Fuel_Properties!$B$31:$B$42,0),MATCH(YEAR(FL$9),Fuel_Properties!$B$31:$EI$31,0)))/158.987295</f>
        <v>1.6831658749695104E-3</v>
      </c>
      <c r="FM123" s="47">
        <f>(SUMPRODUCT(--(FM$9=Quarterly_kt!$B$9:FM$9),Quarterly_kt!$B123:FM123)/INDEX(Fuel_Properties!$B$31:$IV$42,MATCH("D_Petrol_Premium",Fuel_Properties!$B$31:$B$42,0),MATCH(YEAR(FM$9),Fuel_Properties!$B$31:$EI$31,0)))/158.987295</f>
        <v>1.510284136211706E-3</v>
      </c>
      <c r="FN123" s="47">
        <f>(SUMPRODUCT(--(FN$9=Quarterly_kt!$B$9:FN$9),Quarterly_kt!$B123:FN123)/INDEX(Fuel_Properties!$B$31:$IV$42,MATCH("D_Petrol_Premium",Fuel_Properties!$B$31:$B$42,0),MATCH(YEAR(FN$9),Fuel_Properties!$B$31:$EI$31,0)))/158.987295</f>
        <v>1.8645361855299991E-3</v>
      </c>
      <c r="FO123" s="47">
        <f>(SUMPRODUCT(--(FO$9=Quarterly_kt!$B$9:FO$9),Quarterly_kt!$B123:FO123)/INDEX(Fuel_Properties!$B$31:$IV$42,MATCH("D_Petrol_Premium",Fuel_Properties!$B$31:$B$42,0),MATCH(YEAR(FO$9),Fuel_Properties!$B$31:$EI$31,0)))/158.987295</f>
        <v>1.7269151259352682E-3</v>
      </c>
      <c r="FP123" s="47">
        <f>(SUMPRODUCT(--(FP$9=Quarterly_kt!$B$9:FP$9),Quarterly_kt!$B123:FP123)/INDEX(Fuel_Properties!$B$31:$IV$42,MATCH("D_Petrol_Premium",Fuel_Properties!$B$31:$B$42,0),MATCH(YEAR(FP$9),Fuel_Properties!$B$31:$EI$31,0)))/158.987295</f>
        <v>1.7228141693148042E-3</v>
      </c>
      <c r="FQ123" s="47">
        <f>(SUMPRODUCT(--(FQ$9=Quarterly_kt!$B$9:FQ$9),Quarterly_kt!$B123:FQ123)/INDEX(Fuel_Properties!$B$31:$IV$42,MATCH("D_Petrol_Premium",Fuel_Properties!$B$31:$B$42,0),MATCH(YEAR(FQ$9),Fuel_Properties!$B$31:$EI$31,0)))/158.987295</f>
        <v>1.7183232444267491E-3</v>
      </c>
      <c r="FR123" s="47">
        <f>(SUMPRODUCT(--(FR$9=Quarterly_kt!$B$9:FR$9),Quarterly_kt!$B123:FR123)/INDEX(Fuel_Properties!$B$31:$IV$42,MATCH("D_Petrol_Premium",Fuel_Properties!$B$31:$B$42,0),MATCH(YEAR(FR$9),Fuel_Properties!$B$31:$EI$31,0)))/158.987295</f>
        <v>8.3964751081555392E-4</v>
      </c>
      <c r="FS123" s="47">
        <f>(SUMPRODUCT(--(FS$9=Quarterly_kt!$B$9:FS$9),Quarterly_kt!$B123:FS123)/INDEX(Fuel_Properties!$B$31:$IV$42,MATCH("D_Petrol_Premium",Fuel_Properties!$B$31:$B$42,0),MATCH(YEAR(FS$9),Fuel_Properties!$B$31:$EI$31,0)))/158.987295</f>
        <v>8.5191351672741166E-4</v>
      </c>
      <c r="FT123" s="47">
        <f>(SUMPRODUCT(--(FT$9=Quarterly_kt!$B$9:FT$9),Quarterly_kt!$B123:FT123)/INDEX(Fuel_Properties!$B$31:$IV$42,MATCH("D_Petrol_Premium",Fuel_Properties!$B$31:$B$42,0),MATCH(YEAR(FT$9),Fuel_Properties!$B$31:$EI$31,0)))/158.987295</f>
        <v>8.4243752445534138E-4</v>
      </c>
      <c r="FU123" s="47">
        <f>(SUMPRODUCT(--(FU$9=Quarterly_kt!$B$9:FU$9),Quarterly_kt!$B123:FU123)/INDEX(Fuel_Properties!$B$31:$IV$42,MATCH("D_Petrol_Premium",Fuel_Properties!$B$31:$B$42,0),MATCH(YEAR(FU$9),Fuel_Properties!$B$31:$EI$31,0)))/158.987295</f>
        <v>8.4677335646311878E-4</v>
      </c>
      <c r="FV123" s="47">
        <f>(SUMPRODUCT(--(FV$9=Quarterly_kt!$B$9:FV$9),Quarterly_kt!$B123:FV123)/INDEX(Fuel_Properties!$B$31:$IV$42,MATCH("D_Petrol_Premium",Fuel_Properties!$B$31:$B$42,0),MATCH(YEAR(FV$9),Fuel_Properties!$B$31:$EI$31,0)))/158.987295</f>
        <v>8.6868522338756041E-4</v>
      </c>
    </row>
    <row r="124" spans="1:178" ht="15" x14ac:dyDescent="0.25">
      <c r="A124" s="49" t="s">
        <v>26</v>
      </c>
      <c r="B124" s="47">
        <f>(SUMPRODUCT(--(B$9=Quarterly_kt!$B$9:FC$9),Quarterly_kt!$B124:FC124)/INDEX(Fuel_Properties!$B$31:$IV$42,MATCH("D_Auto_Diesel",Fuel_Properties!$B$31:$B$42,0),MATCH(YEAR(B$9),Fuel_Properties!$B$31:$EI$31,0)))/158.987295</f>
        <v>0.39196352515059152</v>
      </c>
      <c r="C124" s="47">
        <f>(SUMPRODUCT(--(C$9=Quarterly_kt!$B$9:FC$9),Quarterly_kt!$B124:FC124)/INDEX(Fuel_Properties!$B$31:$IV$42,MATCH("D_Auto_Diesel",Fuel_Properties!$B$31:$B$42,0),MATCH(YEAR(C$9),Fuel_Properties!$B$31:$EI$31,0)))/158.987295</f>
        <v>0.42611531807217395</v>
      </c>
      <c r="D124" s="47">
        <f>(SUMPRODUCT(--(D$9=Quarterly_kt!$B$9:FC$9),Quarterly_kt!$B124:FC124)/INDEX(Fuel_Properties!$B$31:$IV$42,MATCH("D_Auto_Diesel",Fuel_Properties!$B$31:$B$42,0),MATCH(YEAR(D$9),Fuel_Properties!$B$31:$EI$31,0)))/158.987295</f>
        <v>0.55386213029196385</v>
      </c>
      <c r="E124" s="47">
        <f>(SUMPRODUCT(--(E$9=Quarterly_kt!$B$9:FC$9),Quarterly_kt!$B124:FC124)/INDEX(Fuel_Properties!$B$31:$IV$42,MATCH("D_Auto_Diesel",Fuel_Properties!$B$31:$B$42,0),MATCH(YEAR(E$9),Fuel_Properties!$B$31:$EI$31,0)))/158.987295</f>
        <v>0.46301208099400742</v>
      </c>
      <c r="F124" s="47">
        <f>(SUMPRODUCT(--(F$9=Quarterly_kt!$B$9:FC$9),Quarterly_kt!$B124:FC124)/INDEX(Fuel_Properties!$B$31:$IV$42,MATCH("D_Auto_Diesel",Fuel_Properties!$B$31:$B$42,0),MATCH(YEAR(F$9),Fuel_Properties!$B$31:$EI$31,0)))/158.987295</f>
        <v>0.37928555888262272</v>
      </c>
      <c r="G124" s="47">
        <f>(SUMPRODUCT(--(G$9=Quarterly_kt!$B$9:FC$9),Quarterly_kt!$B124:FC124)/INDEX(Fuel_Properties!$B$31:$IV$42,MATCH("D_Auto_Diesel",Fuel_Properties!$B$31:$B$42,0),MATCH(YEAR(G$9),Fuel_Properties!$B$31:$EI$31,0)))/158.987295</f>
        <v>0.42064150905994435</v>
      </c>
      <c r="H124" s="47">
        <f>(SUMPRODUCT(--(H$9=Quarterly_kt!$B$9:FC$9),Quarterly_kt!$B124:FC124)/INDEX(Fuel_Properties!$B$31:$IV$42,MATCH("D_Auto_Diesel",Fuel_Properties!$B$31:$B$42,0),MATCH(YEAR(H$9),Fuel_Properties!$B$31:$EI$31,0)))/158.987295</f>
        <v>0.43592040438326962</v>
      </c>
      <c r="I124" s="47">
        <f>(SUMPRODUCT(--(I$9=Quarterly_kt!$B$9:FC$9),Quarterly_kt!$B124:FC124)/INDEX(Fuel_Properties!$B$31:$IV$42,MATCH("D_Auto_Diesel",Fuel_Properties!$B$31:$B$42,0),MATCH(YEAR(I$9),Fuel_Properties!$B$31:$EI$31,0)))/158.987295</f>
        <v>0.43029504661731149</v>
      </c>
      <c r="J124" s="47">
        <f>(SUMPRODUCT(--(J$9=Quarterly_kt!$B$9:FC$9),Quarterly_kt!$B124:FC124)/INDEX(Fuel_Properties!$B$31:$IV$42,MATCH("D_Auto_Diesel",Fuel_Properties!$B$31:$B$42,0),MATCH(YEAR(J$9),Fuel_Properties!$B$31:$EI$31,0)))/158.987295</f>
        <v>0.39706929987928269</v>
      </c>
      <c r="K124" s="47">
        <f>(SUMPRODUCT(--(K$9=Quarterly_kt!$B$9:FC$9),Quarterly_kt!$B124:FC124)/INDEX(Fuel_Properties!$B$31:$IV$42,MATCH("D_Auto_Diesel",Fuel_Properties!$B$31:$B$42,0),MATCH(YEAR(K$9),Fuel_Properties!$B$31:$EI$31,0)))/158.987295</f>
        <v>0.40535683860842858</v>
      </c>
      <c r="L124" s="47">
        <f>(SUMPRODUCT(--(L$9=Quarterly_kt!$B$9:FC$9),Quarterly_kt!$B124:FC124)/INDEX(Fuel_Properties!$B$31:$IV$42,MATCH("D_Auto_Diesel",Fuel_Properties!$B$31:$B$42,0),MATCH(YEAR(L$9),Fuel_Properties!$B$31:$EI$31,0)))/158.987295</f>
        <v>0.42785679998459653</v>
      </c>
      <c r="M124" s="47">
        <f>(SUMPRODUCT(--(M$9=Quarterly_kt!$B$9:FC$9),Quarterly_kt!$B124:FC124)/INDEX(Fuel_Properties!$B$31:$IV$42,MATCH("D_Auto_Diesel",Fuel_Properties!$B$31:$B$42,0),MATCH(YEAR(M$9),Fuel_Properties!$B$31:$EI$31,0)))/158.987295</f>
        <v>0.43800175923114787</v>
      </c>
      <c r="N124" s="47">
        <f>(SUMPRODUCT(--(N$9=Quarterly_kt!$B$9:FC$9),Quarterly_kt!$B124:FC124)/INDEX(Fuel_Properties!$B$31:$IV$42,MATCH("D_Auto_Diesel",Fuel_Properties!$B$31:$B$42,0),MATCH(YEAR(N$9),Fuel_Properties!$B$31:$EI$31,0)))/158.987295</f>
        <v>0.4390608266584623</v>
      </c>
      <c r="O124" s="47">
        <f>(SUMPRODUCT(--(O$9=Quarterly_kt!$B$9:FC$9),Quarterly_kt!$B124:FC124)/INDEX(Fuel_Properties!$B$31:$IV$42,MATCH("D_Auto_Diesel",Fuel_Properties!$B$31:$B$42,0),MATCH(YEAR(O$9),Fuel_Properties!$B$31:$EI$31,0)))/158.987295</f>
        <v>0.48455676815464577</v>
      </c>
      <c r="P124" s="47">
        <f>(SUMPRODUCT(--(P$9=Quarterly_kt!$B$9:FC$9),Quarterly_kt!$B124:FC124)/INDEX(Fuel_Properties!$B$31:$IV$42,MATCH("D_Auto_Diesel",Fuel_Properties!$B$31:$B$42,0),MATCH(YEAR(P$9),Fuel_Properties!$B$31:$EI$31,0)))/158.987295</f>
        <v>0.4987785849324487</v>
      </c>
      <c r="Q124" s="47">
        <f>(SUMPRODUCT(--(Q$9=Quarterly_kt!$B$9:FC$9),Quarterly_kt!$B124:FC124)/INDEX(Fuel_Properties!$B$31:$IV$42,MATCH("D_Auto_Diesel",Fuel_Properties!$B$31:$B$42,0),MATCH(YEAR(Q$9),Fuel_Properties!$B$31:$EI$31,0)))/158.987295</f>
        <v>0.42420542207273215</v>
      </c>
      <c r="R124" s="47">
        <f>(SUMPRODUCT(--(R$9=Quarterly_kt!$B$9:FC$9),Quarterly_kt!$B124:FC124)/INDEX(Fuel_Properties!$B$31:$IV$42,MATCH("D_Auto_Diesel",Fuel_Properties!$B$31:$B$42,0),MATCH(YEAR(R$9),Fuel_Properties!$B$31:$EI$31,0)))/158.987295</f>
        <v>0.36774085835868964</v>
      </c>
      <c r="S124" s="47">
        <f>(SUMPRODUCT(--(S$9=Quarterly_kt!$B$9:FC$9),Quarterly_kt!$B124:FC124)/INDEX(Fuel_Properties!$B$31:$IV$42,MATCH("D_Auto_Diesel",Fuel_Properties!$B$31:$B$42,0),MATCH(YEAR(S$9),Fuel_Properties!$B$31:$EI$31,0)))/158.987295</f>
        <v>0.38290648568289953</v>
      </c>
      <c r="T124" s="47">
        <f>(SUMPRODUCT(--(T$9=Quarterly_kt!$B$9:FC$9),Quarterly_kt!$B124:FC124)/INDEX(Fuel_Properties!$B$31:$IV$42,MATCH("D_Auto_Diesel",Fuel_Properties!$B$31:$B$42,0),MATCH(YEAR(T$9),Fuel_Properties!$B$31:$EI$31,0)))/158.987295</f>
        <v>0.5589210586147817</v>
      </c>
      <c r="U124" s="47">
        <f>(SUMPRODUCT(--(U$9=Quarterly_kt!$B$9:FC$9),Quarterly_kt!$B124:FC124)/INDEX(Fuel_Properties!$B$31:$IV$42,MATCH("D_Auto_Diesel",Fuel_Properties!$B$31:$B$42,0),MATCH(YEAR(U$9),Fuel_Properties!$B$31:$EI$31,0)))/158.987295</f>
        <v>0.46432843608189023</v>
      </c>
      <c r="V124" s="47">
        <f>(SUMPRODUCT(--(V$9=Quarterly_kt!$B$9:FC$9),Quarterly_kt!$B124:FC124)/INDEX(Fuel_Properties!$B$31:$IV$42,MATCH("D_Auto_Diesel",Fuel_Properties!$B$31:$B$42,0),MATCH(YEAR(V$9),Fuel_Properties!$B$31:$EI$31,0)))/158.987295</f>
        <v>0.39000138156958825</v>
      </c>
      <c r="W124" s="47">
        <f>(SUMPRODUCT(--(W$9=Quarterly_kt!$B$9:FC$9),Quarterly_kt!$B124:FC124)/INDEX(Fuel_Properties!$B$31:$IV$42,MATCH("D_Auto_Diesel",Fuel_Properties!$B$31:$B$42,0),MATCH(YEAR(W$9),Fuel_Properties!$B$31:$EI$31,0)))/158.987295</f>
        <v>0.43175962493458953</v>
      </c>
      <c r="X124" s="47">
        <f>(SUMPRODUCT(--(X$9=Quarterly_kt!$B$9:FC$9),Quarterly_kt!$B124:FC124)/INDEX(Fuel_Properties!$B$31:$IV$42,MATCH("D_Auto_Diesel",Fuel_Properties!$B$31:$B$42,0),MATCH(YEAR(X$9),Fuel_Properties!$B$31:$EI$31,0)))/158.987295</f>
        <v>0.42181988332675463</v>
      </c>
      <c r="Y124" s="47">
        <f>(SUMPRODUCT(--(Y$9=Quarterly_kt!$B$9:FC$9),Quarterly_kt!$B124:FC124)/INDEX(Fuel_Properties!$B$31:$IV$42,MATCH("D_Auto_Diesel",Fuel_Properties!$B$31:$B$42,0),MATCH(YEAR(Y$9),Fuel_Properties!$B$31:$EI$31,0)))/158.987295</f>
        <v>0.42072900165785809</v>
      </c>
      <c r="Z124" s="47">
        <f>(SUMPRODUCT(--(Z$9=Quarterly_kt!$B$9:FC$9),Quarterly_kt!$B124:FC124)/INDEX(Fuel_Properties!$B$31:$IV$42,MATCH("D_Auto_Diesel",Fuel_Properties!$B$31:$B$42,0),MATCH(YEAR(Z$9),Fuel_Properties!$B$31:$EI$31,0)))/158.987295</f>
        <v>0.39275473250791976</v>
      </c>
      <c r="AA124" s="47">
        <f>(SUMPRODUCT(--(AA$9=Quarterly_kt!$B$9:FC$9),Quarterly_kt!$B124:FC124)/INDEX(Fuel_Properties!$B$31:$IV$42,MATCH("D_Auto_Diesel",Fuel_Properties!$B$31:$B$42,0),MATCH(YEAR(AA$9),Fuel_Properties!$B$31:$EI$31,0)))/158.987295</f>
        <v>0.40734490574167193</v>
      </c>
      <c r="AB124" s="47">
        <f>(SUMPRODUCT(--(AB$9=Quarterly_kt!$B$9:FC$9),Quarterly_kt!$B124:FC124)/INDEX(Fuel_Properties!$B$31:$IV$42,MATCH("D_Auto_Diesel",Fuel_Properties!$B$31:$B$42,0),MATCH(YEAR(AB$9),Fuel_Properties!$B$31:$EI$31,0)))/158.987295</f>
        <v>0.45143465744082489</v>
      </c>
      <c r="AC124" s="47">
        <f>(SUMPRODUCT(--(AC$9=Quarterly_kt!$B$9:FC$9),Quarterly_kt!$B124:FC124)/INDEX(Fuel_Properties!$B$31:$IV$42,MATCH("D_Auto_Diesel",Fuel_Properties!$B$31:$B$42,0),MATCH(YEAR(AC$9),Fuel_Properties!$B$31:$EI$31,0)))/158.987295</f>
        <v>0.4335978374942755</v>
      </c>
      <c r="AD124" s="47">
        <f>(SUMPRODUCT(--(AD$9=Quarterly_kt!$B$9:FC$9),Quarterly_kt!$B124:FC124)/INDEX(Fuel_Properties!$B$31:$IV$42,MATCH("D_Auto_Diesel",Fuel_Properties!$B$31:$B$42,0),MATCH(YEAR(AD$9),Fuel_Properties!$B$31:$EI$31,0)))/158.987295</f>
        <v>0.39283661785509449</v>
      </c>
      <c r="AE124" s="47">
        <f>(SUMPRODUCT(--(AE$9=Quarterly_kt!$B$9:FC$9),Quarterly_kt!$B124:FC124)/INDEX(Fuel_Properties!$B$31:$IV$42,MATCH("D_Auto_Diesel",Fuel_Properties!$B$31:$B$42,0),MATCH(YEAR(AE$9),Fuel_Properties!$B$31:$EI$31,0)))/158.987295</f>
        <v>0.4302194096983199</v>
      </c>
      <c r="AF124" s="47">
        <f>(SUMPRODUCT(--(AF$9=Quarterly_kt!$B$9:FC$9),Quarterly_kt!$B124:FC124)/INDEX(Fuel_Properties!$B$31:$IV$42,MATCH("D_Auto_Diesel",Fuel_Properties!$B$31:$B$42,0),MATCH(YEAR(AF$9),Fuel_Properties!$B$31:$EI$31,0)))/158.987295</f>
        <v>0.43293595646421884</v>
      </c>
      <c r="AG124" s="47">
        <f>(SUMPRODUCT(--(AG$9=Quarterly_kt!$B$9:FC$9),Quarterly_kt!$B124:FC124)/INDEX(Fuel_Properties!$B$31:$IV$42,MATCH("D_Auto_Diesel",Fuel_Properties!$B$31:$B$42,0),MATCH(YEAR(AG$9),Fuel_Properties!$B$31:$EI$31,0)))/158.987295</f>
        <v>0.4401383411729401</v>
      </c>
      <c r="AH124" s="47">
        <f>(SUMPRODUCT(--(AH$9=Quarterly_kt!$B$9:FC$9),Quarterly_kt!$B124:FC124)/INDEX(Fuel_Properties!$B$31:$IV$42,MATCH("D_Auto_Diesel",Fuel_Properties!$B$31:$B$42,0),MATCH(YEAR(AH$9),Fuel_Properties!$B$31:$EI$31,0)))/158.987295</f>
        <v>0.40467916421102285</v>
      </c>
      <c r="AI124" s="47">
        <f>(SUMPRODUCT(--(AI$9=Quarterly_kt!$B$9:FC$9),Quarterly_kt!$B124:FC124)/INDEX(Fuel_Properties!$B$31:$IV$42,MATCH("D_Auto_Diesel",Fuel_Properties!$B$31:$B$42,0),MATCH(YEAR(AI$9),Fuel_Properties!$B$31:$EI$31,0)))/158.987295</f>
        <v>0.43016200341729655</v>
      </c>
      <c r="AJ124" s="47">
        <f>(SUMPRODUCT(--(AJ$9=Quarterly_kt!$B$9:FC$9),Quarterly_kt!$B124:FC124)/INDEX(Fuel_Properties!$B$31:$IV$42,MATCH("D_Auto_Diesel",Fuel_Properties!$B$31:$B$42,0),MATCH(YEAR(AJ$9),Fuel_Properties!$B$31:$EI$31,0)))/158.987295</f>
        <v>0.48355332141363944</v>
      </c>
      <c r="AK124" s="47">
        <f>(SUMPRODUCT(--(AK$9=Quarterly_kt!$B$9:FC$9),Quarterly_kt!$B124:FC124)/INDEX(Fuel_Properties!$B$31:$IV$42,MATCH("D_Auto_Diesel",Fuel_Properties!$B$31:$B$42,0),MATCH(YEAR(AK$9),Fuel_Properties!$B$31:$EI$31,0)))/158.987295</f>
        <v>0.45065228862463252</v>
      </c>
      <c r="AL124" s="47">
        <f>(SUMPRODUCT(--(AL$9=Quarterly_kt!$B$9:FC$9),Quarterly_kt!$B124:FC124)/INDEX(Fuel_Properties!$B$31:$IV$42,MATCH("D_Auto_Diesel",Fuel_Properties!$B$31:$B$42,0),MATCH(YEAR(AL$9),Fuel_Properties!$B$31:$EI$31,0)))/158.987295</f>
        <v>0.36144542753371189</v>
      </c>
      <c r="AM124" s="47">
        <f>(SUMPRODUCT(--(AM$9=Quarterly_kt!$B$9:FC$9),Quarterly_kt!$B124:FC124)/INDEX(Fuel_Properties!$B$31:$IV$42,MATCH("D_Auto_Diesel",Fuel_Properties!$B$31:$B$42,0),MATCH(YEAR(AM$9),Fuel_Properties!$B$31:$EI$31,0)))/158.987295</f>
        <v>0.36501000424121038</v>
      </c>
      <c r="AN124" s="47">
        <f>(SUMPRODUCT(--(AN$9=Quarterly_kt!$B$9:FC$9),Quarterly_kt!$B124:FC124)/INDEX(Fuel_Properties!$B$31:$IV$42,MATCH("D_Auto_Diesel",Fuel_Properties!$B$31:$B$42,0),MATCH(YEAR(AN$9),Fuel_Properties!$B$31:$EI$31,0)))/158.987295</f>
        <v>0.42737076609586416</v>
      </c>
      <c r="AO124" s="47">
        <f>(SUMPRODUCT(--(AO$9=Quarterly_kt!$B$9:FC$9),Quarterly_kt!$B124:FC124)/INDEX(Fuel_Properties!$B$31:$IV$42,MATCH("D_Auto_Diesel",Fuel_Properties!$B$31:$B$42,0),MATCH(YEAR(AO$9),Fuel_Properties!$B$31:$EI$31,0)))/158.987295</f>
        <v>0.40613943623300591</v>
      </c>
      <c r="AP124" s="47">
        <f>(SUMPRODUCT(--(AP$9=Quarterly_kt!$B$9:FC$9),Quarterly_kt!$B124:FC124)/INDEX(Fuel_Properties!$B$31:$IV$42,MATCH("D_Auto_Diesel",Fuel_Properties!$B$31:$B$42,0),MATCH(YEAR(AP$9),Fuel_Properties!$B$31:$EI$31,0)))/158.987295</f>
        <v>0.41312804699308164</v>
      </c>
      <c r="AQ124" s="47">
        <f>(SUMPRODUCT(--(AQ$9=Quarterly_kt!$B$9:FC$9),Quarterly_kt!$B124:FC124)/INDEX(Fuel_Properties!$B$31:$IV$42,MATCH("D_Auto_Diesel",Fuel_Properties!$B$31:$B$42,0),MATCH(YEAR(AQ$9),Fuel_Properties!$B$31:$EI$31,0)))/158.987295</f>
        <v>0.4021796596066412</v>
      </c>
      <c r="AR124" s="47">
        <f>(SUMPRODUCT(--(AR$9=Quarterly_kt!$B$9:FC$9),Quarterly_kt!$B124:FC124)/INDEX(Fuel_Properties!$B$31:$IV$42,MATCH("D_Auto_Diesel",Fuel_Properties!$B$31:$B$42,0),MATCH(YEAR(AR$9),Fuel_Properties!$B$31:$EI$31,0)))/158.987295</f>
        <v>0.4034870591995478</v>
      </c>
      <c r="AS124" s="47">
        <f>(SUMPRODUCT(--(AS$9=Quarterly_kt!$B$9:FC$9),Quarterly_kt!$B124:FC124)/INDEX(Fuel_Properties!$B$31:$IV$42,MATCH("D_Auto_Diesel",Fuel_Properties!$B$31:$B$42,0),MATCH(YEAR(AS$9),Fuel_Properties!$B$31:$EI$31,0)))/158.987295</f>
        <v>0.41967773640810535</v>
      </c>
      <c r="AT124" s="47">
        <f>(SUMPRODUCT(--(AT$9=Quarterly_kt!$B$9:FC$9),Quarterly_kt!$B124:FC124)/INDEX(Fuel_Properties!$B$31:$IV$42,MATCH("D_Auto_Diesel",Fuel_Properties!$B$31:$B$42,0),MATCH(YEAR(AT$9),Fuel_Properties!$B$31:$EI$31,0)))/158.987295</f>
        <v>0.39712210976837486</v>
      </c>
      <c r="AU124" s="47">
        <f>(SUMPRODUCT(--(AU$9=Quarterly_kt!$B$9:FC$9),Quarterly_kt!$B124:FC124)/INDEX(Fuel_Properties!$B$31:$IV$42,MATCH("D_Auto_Diesel",Fuel_Properties!$B$31:$B$42,0),MATCH(YEAR(AU$9),Fuel_Properties!$B$31:$EI$31,0)))/158.987295</f>
        <v>0.39492941542152665</v>
      </c>
      <c r="AV124" s="47">
        <f>(SUMPRODUCT(--(AV$9=Quarterly_kt!$B$9:FC$9),Quarterly_kt!$B124:FC124)/INDEX(Fuel_Properties!$B$31:$IV$42,MATCH("D_Auto_Diesel",Fuel_Properties!$B$31:$B$42,0),MATCH(YEAR(AV$9),Fuel_Properties!$B$31:$EI$31,0)))/158.987295</f>
        <v>0.37822373329842646</v>
      </c>
      <c r="AW124" s="47">
        <f>(SUMPRODUCT(--(AW$9=Quarterly_kt!$B$9:FC$9),Quarterly_kt!$B124:FC124)/INDEX(Fuel_Properties!$B$31:$IV$42,MATCH("D_Auto_Diesel",Fuel_Properties!$B$31:$B$42,0),MATCH(YEAR(AW$9),Fuel_Properties!$B$31:$EI$31,0)))/158.987295</f>
        <v>0.38872342320850289</v>
      </c>
      <c r="AX124" s="47">
        <f>(SUMPRODUCT(--(AX$9=Quarterly_kt!$B$9:FC$9),Quarterly_kt!$B124:FC124)/INDEX(Fuel_Properties!$B$31:$IV$42,MATCH("D_Auto_Diesel",Fuel_Properties!$B$31:$B$42,0),MATCH(YEAR(AX$9),Fuel_Properties!$B$31:$EI$31,0)))/158.987295</f>
        <v>0.33626844736555556</v>
      </c>
      <c r="AY124" s="47">
        <f>(SUMPRODUCT(--(AY$9=Quarterly_kt!$B$9:FC$9),Quarterly_kt!$B124:FC124)/INDEX(Fuel_Properties!$B$31:$IV$42,MATCH("D_Auto_Diesel",Fuel_Properties!$B$31:$B$42,0),MATCH(YEAR(AY$9),Fuel_Properties!$B$31:$EI$31,0)))/158.987295</f>
        <v>0.36200183581660905</v>
      </c>
      <c r="AZ124" s="47">
        <f>(SUMPRODUCT(--(AZ$9=Quarterly_kt!$B$9:FC$9),Quarterly_kt!$B124:FC124)/INDEX(Fuel_Properties!$B$31:$IV$42,MATCH("D_Auto_Diesel",Fuel_Properties!$B$31:$B$42,0),MATCH(YEAR(AZ$9),Fuel_Properties!$B$31:$EI$31,0)))/158.987295</f>
        <v>0.35757162960969557</v>
      </c>
      <c r="BA124" s="47">
        <f>(SUMPRODUCT(--(BA$9=Quarterly_kt!$B$9:FC$9),Quarterly_kt!$B124:FC124)/INDEX(Fuel_Properties!$B$31:$IV$42,MATCH("D_Auto_Diesel",Fuel_Properties!$B$31:$B$42,0),MATCH(YEAR(BA$9),Fuel_Properties!$B$31:$EI$31,0)))/158.987295</f>
        <v>0.35933317654629288</v>
      </c>
      <c r="BB124" s="47">
        <f>(SUMPRODUCT(--(BB$9=Quarterly_kt!$B$9:FC$9),Quarterly_kt!$B124:FC124)/INDEX(Fuel_Properties!$B$31:$IV$42,MATCH("D_Auto_Diesel",Fuel_Properties!$B$31:$B$42,0),MATCH(YEAR(BB$9),Fuel_Properties!$B$31:$EI$31,0)))/158.987295</f>
        <v>0.32507219596229386</v>
      </c>
      <c r="BC124" s="47">
        <f>(SUMPRODUCT(--(BC$9=Quarterly_kt!$B$9:FC$9),Quarterly_kt!$B124:FC124)/INDEX(Fuel_Properties!$B$31:$IV$42,MATCH("D_Auto_Diesel",Fuel_Properties!$B$31:$B$42,0),MATCH(YEAR(BC$9),Fuel_Properties!$B$31:$EI$31,0)))/158.987295</f>
        <v>0.32619816405069391</v>
      </c>
      <c r="BD124" s="47">
        <f>(SUMPRODUCT(--(BD$9=Quarterly_kt!$B$9:FC$9),Quarterly_kt!$B124:FC124)/INDEX(Fuel_Properties!$B$31:$IV$42,MATCH("D_Auto_Diesel",Fuel_Properties!$B$31:$B$42,0),MATCH(YEAR(BD$9),Fuel_Properties!$B$31:$EI$31,0)))/158.987295</f>
        <v>0.33839768643346219</v>
      </c>
      <c r="BE124" s="47">
        <f>(SUMPRODUCT(--(BE$9=Quarterly_kt!$B$9:FC$9),Quarterly_kt!$B124:FC124)/INDEX(Fuel_Properties!$B$31:$IV$42,MATCH("D_Auto_Diesel",Fuel_Properties!$B$31:$B$42,0),MATCH(YEAR(BE$9),Fuel_Properties!$B$31:$EI$31,0)))/158.987295</f>
        <v>0.35306093497931135</v>
      </c>
      <c r="BF124" s="47">
        <f>(SUMPRODUCT(--(BF$9=Quarterly_kt!$B$9:FC$9),Quarterly_kt!$B124:FC124)/INDEX(Fuel_Properties!$B$31:$IV$42,MATCH("D_Auto_Diesel",Fuel_Properties!$B$31:$B$42,0),MATCH(YEAR(BF$9),Fuel_Properties!$B$31:$EI$31,0)))/158.987295</f>
        <v>0.34286142088688043</v>
      </c>
      <c r="BG124" s="47">
        <f>(SUMPRODUCT(--(BG$9=Quarterly_kt!$B$9:FC$9),Quarterly_kt!$B124:FC124)/INDEX(Fuel_Properties!$B$31:$IV$42,MATCH("D_Auto_Diesel",Fuel_Properties!$B$31:$B$42,0),MATCH(YEAR(BG$9),Fuel_Properties!$B$31:$EI$31,0)))/158.987295</f>
        <v>0.32848751574938106</v>
      </c>
      <c r="BH124" s="47">
        <f>(SUMPRODUCT(--(BH$9=Quarterly_kt!$B$9:FC$9),Quarterly_kt!$B124:FC124)/INDEX(Fuel_Properties!$B$31:$IV$42,MATCH("D_Auto_Diesel",Fuel_Properties!$B$31:$B$42,0),MATCH(YEAR(BH$9),Fuel_Properties!$B$31:$EI$31,0)))/158.987295</f>
        <v>0.30931507354747506</v>
      </c>
      <c r="BI124" s="47">
        <f>(SUMPRODUCT(--(BI$9=Quarterly_kt!$B$9:FC$9),Quarterly_kt!$B124:FC124)/INDEX(Fuel_Properties!$B$31:$IV$42,MATCH("D_Auto_Diesel",Fuel_Properties!$B$31:$B$42,0),MATCH(YEAR(BI$9),Fuel_Properties!$B$31:$EI$31,0)))/158.987295</f>
        <v>0.30372304699453612</v>
      </c>
      <c r="BJ124" s="47">
        <f>(SUMPRODUCT(--(BJ$9=Quarterly_kt!$B$9:FC$9),Quarterly_kt!$B124:FC124)/INDEX(Fuel_Properties!$B$31:$IV$42,MATCH("D_Auto_Diesel",Fuel_Properties!$B$31:$B$42,0),MATCH(YEAR(BJ$9),Fuel_Properties!$B$31:$EI$31,0)))/158.987295</f>
        <v>0.35087496685642544</v>
      </c>
      <c r="BK124" s="47">
        <f>(SUMPRODUCT(--(BK$9=Quarterly_kt!$B$9:FC$9),Quarterly_kt!$B124:FC124)/INDEX(Fuel_Properties!$B$31:$IV$42,MATCH("D_Auto_Diesel",Fuel_Properties!$B$31:$B$42,0),MATCH(YEAR(BK$9),Fuel_Properties!$B$31:$EI$31,0)))/158.987295</f>
        <v>0.33880052469914834</v>
      </c>
      <c r="BL124" s="47">
        <f>(SUMPRODUCT(--(BL$9=Quarterly_kt!$B$9:FC$9),Quarterly_kt!$B124:FC124)/INDEX(Fuel_Properties!$B$31:$IV$42,MATCH("D_Auto_Diesel",Fuel_Properties!$B$31:$B$42,0),MATCH(YEAR(BL$9),Fuel_Properties!$B$31:$EI$31,0)))/158.987295</f>
        <v>0.34917989726875992</v>
      </c>
      <c r="BM124" s="47">
        <f>(SUMPRODUCT(--(BM$9=Quarterly_kt!$B$9:FC$9),Quarterly_kt!$B124:FC124)/INDEX(Fuel_Properties!$B$31:$IV$42,MATCH("D_Auto_Diesel",Fuel_Properties!$B$31:$B$42,0),MATCH(YEAR(BM$9),Fuel_Properties!$B$31:$EI$31,0)))/158.987295</f>
        <v>0.34742879619841793</v>
      </c>
      <c r="BN124" s="47">
        <f>(SUMPRODUCT(--(BN$9=Quarterly_kt!$B$9:FC$9),Quarterly_kt!$B124:FC124)/INDEX(Fuel_Properties!$B$31:$IV$42,MATCH("D_Auto_Diesel",Fuel_Properties!$B$31:$B$42,0),MATCH(YEAR(BN$9),Fuel_Properties!$B$31:$EI$31,0)))/158.987295</f>
        <v>0.35174351002718934</v>
      </c>
      <c r="BO124" s="47">
        <f>(SUMPRODUCT(--(BO$9=Quarterly_kt!$B$9:FC$9),Quarterly_kt!$B124:FC124)/INDEX(Fuel_Properties!$B$31:$IV$42,MATCH("D_Auto_Diesel",Fuel_Properties!$B$31:$B$42,0),MATCH(YEAR(BO$9),Fuel_Properties!$B$31:$EI$31,0)))/158.987295</f>
        <v>0.33248481643665767</v>
      </c>
      <c r="BP124" s="47">
        <f>(SUMPRODUCT(--(BP$9=Quarterly_kt!$B$9:FC$9),Quarterly_kt!$B124:FC124)/INDEX(Fuel_Properties!$B$31:$IV$42,MATCH("D_Auto_Diesel",Fuel_Properties!$B$31:$B$42,0),MATCH(YEAR(BP$9),Fuel_Properties!$B$31:$EI$31,0)))/158.987295</f>
        <v>0.34046125450478498</v>
      </c>
      <c r="BQ124" s="47">
        <f>(SUMPRODUCT(--(BQ$9=Quarterly_kt!$B$9:FC$9),Quarterly_kt!$B124:FC124)/INDEX(Fuel_Properties!$B$31:$IV$42,MATCH("D_Auto_Diesel",Fuel_Properties!$B$31:$B$42,0),MATCH(YEAR(BQ$9),Fuel_Properties!$B$31:$EI$31,0)))/158.987295</f>
        <v>0.33961377195529741</v>
      </c>
      <c r="BR124" s="47">
        <f>(SUMPRODUCT(--(BR$9=Quarterly_kt!$B$9:FC$9),Quarterly_kt!$B124:FC124)/INDEX(Fuel_Properties!$B$31:$IV$42,MATCH("D_Auto_Diesel",Fuel_Properties!$B$31:$B$42,0),MATCH(YEAR(BR$9),Fuel_Properties!$B$31:$EI$31,0)))/158.987295</f>
        <v>0.32399689680590199</v>
      </c>
      <c r="BS124" s="47">
        <f>(SUMPRODUCT(--(BS$9=Quarterly_kt!$B$9:FC$9),Quarterly_kt!$B124:FC124)/INDEX(Fuel_Properties!$B$31:$IV$42,MATCH("D_Auto_Diesel",Fuel_Properties!$B$31:$B$42,0),MATCH(YEAR(BS$9),Fuel_Properties!$B$31:$EI$31,0)))/158.987295</f>
        <v>0.31718444324989992</v>
      </c>
      <c r="BT124" s="47">
        <f>(SUMPRODUCT(--(BT$9=Quarterly_kt!$B$9:FC$9),Quarterly_kt!$B124:FC124)/INDEX(Fuel_Properties!$B$31:$IV$42,MATCH("D_Auto_Diesel",Fuel_Properties!$B$31:$B$42,0),MATCH(YEAR(BT$9),Fuel_Properties!$B$31:$EI$31,0)))/158.987295</f>
        <v>0.32101715193826535</v>
      </c>
      <c r="BU124" s="47">
        <f>(SUMPRODUCT(--(BU$9=Quarterly_kt!$B$9:FC$9),Quarterly_kt!$B124:FC124)/INDEX(Fuel_Properties!$B$31:$IV$42,MATCH("D_Auto_Diesel",Fuel_Properties!$B$31:$B$42,0),MATCH(YEAR(BU$9),Fuel_Properties!$B$31:$EI$31,0)))/158.987295</f>
        <v>0.34021172463055988</v>
      </c>
      <c r="BV124" s="47">
        <f>(SUMPRODUCT(--(BV$9=Quarterly_kt!$B$9:FC$9),Quarterly_kt!$B124:FC124)/INDEX(Fuel_Properties!$B$31:$IV$42,MATCH("D_Auto_Diesel",Fuel_Properties!$B$31:$B$42,0),MATCH(YEAR(BV$9),Fuel_Properties!$B$31:$EI$31,0)))/158.987295</f>
        <v>0.33774760607893695</v>
      </c>
      <c r="BW124" s="47">
        <f>(SUMPRODUCT(--(BW$9=Quarterly_kt!$B$9:FC$9),Quarterly_kt!$B124:FC124)/INDEX(Fuel_Properties!$B$31:$IV$42,MATCH("D_Auto_Diesel",Fuel_Properties!$B$31:$B$42,0),MATCH(YEAR(BW$9),Fuel_Properties!$B$31:$EI$31,0)))/158.987295</f>
        <v>0.28680693422317549</v>
      </c>
      <c r="BX124" s="47">
        <f>(SUMPRODUCT(--(BX$9=Quarterly_kt!$B$9:FC$9),Quarterly_kt!$B124:FC124)/INDEX(Fuel_Properties!$B$31:$IV$42,MATCH("D_Auto_Diesel",Fuel_Properties!$B$31:$B$42,0),MATCH(YEAR(BX$9),Fuel_Properties!$B$31:$EI$31,0)))/158.987295</f>
        <v>0.46790224763352867</v>
      </c>
      <c r="BY124" s="47">
        <f>(SUMPRODUCT(--(BY$9=Quarterly_kt!$B$9:FC$9),Quarterly_kt!$B124:FC124)/INDEX(Fuel_Properties!$B$31:$IV$42,MATCH("D_Auto_Diesel",Fuel_Properties!$B$31:$B$42,0),MATCH(YEAR(BY$9),Fuel_Properties!$B$31:$EI$31,0)))/158.987295</f>
        <v>0.34601927010490463</v>
      </c>
      <c r="BZ124" s="47">
        <f>(SUMPRODUCT(--(BZ$9=Quarterly_kt!$B$9:FC$9),Quarterly_kt!$B124:FC124)/INDEX(Fuel_Properties!$B$31:$IV$42,MATCH("D_Auto_Diesel",Fuel_Properties!$B$31:$B$42,0),MATCH(YEAR(BZ$9),Fuel_Properties!$B$31:$EI$31,0)))/158.987295</f>
        <v>0.35380658985608515</v>
      </c>
      <c r="CA124" s="47">
        <f>(SUMPRODUCT(--(CA$9=Quarterly_kt!$B$9:FC$9),Quarterly_kt!$B124:FC124)/INDEX(Fuel_Properties!$B$31:$IV$42,MATCH("D_Auto_Diesel",Fuel_Properties!$B$31:$B$42,0),MATCH(YEAR(CA$9),Fuel_Properties!$B$31:$EI$31,0)))/158.987295</f>
        <v>0.32883727942565844</v>
      </c>
      <c r="CB124" s="47">
        <f>(SUMPRODUCT(--(CB$9=Quarterly_kt!$B$9:FC$9),Quarterly_kt!$B124:FC124)/INDEX(Fuel_Properties!$B$31:$IV$42,MATCH("D_Auto_Diesel",Fuel_Properties!$B$31:$B$42,0),MATCH(YEAR(CB$9),Fuel_Properties!$B$31:$EI$31,0)))/158.987295</f>
        <v>0.33834113601859983</v>
      </c>
      <c r="CC124" s="47">
        <f>(SUMPRODUCT(--(CC$9=Quarterly_kt!$B$9:FC$9),Quarterly_kt!$B124:FC124)/INDEX(Fuel_Properties!$B$31:$IV$42,MATCH("D_Auto_Diesel",Fuel_Properties!$B$31:$B$42,0),MATCH(YEAR(CC$9),Fuel_Properties!$B$31:$EI$31,0)))/158.987295</f>
        <v>0.3579475970878816</v>
      </c>
      <c r="CD124" s="47">
        <f>(SUMPRODUCT(--(CD$9=Quarterly_kt!$B$9:FC$9),Quarterly_kt!$B124:FC124)/INDEX(Fuel_Properties!$B$31:$IV$42,MATCH("D_Auto_Diesel",Fuel_Properties!$B$31:$B$42,0),MATCH(YEAR(CD$9),Fuel_Properties!$B$31:$EI$31,0)))/158.987295</f>
        <v>0.3556362219732141</v>
      </c>
      <c r="CE124" s="47">
        <f>(SUMPRODUCT(--(CE$9=Quarterly_kt!$B$9:FC$9),Quarterly_kt!$B124:FC124)/INDEX(Fuel_Properties!$B$31:$IV$42,MATCH("D_Auto_Diesel",Fuel_Properties!$B$31:$B$42,0),MATCH(YEAR(CE$9),Fuel_Properties!$B$31:$EI$31,0)))/158.987295</f>
        <v>0.3458265388041657</v>
      </c>
      <c r="CF124" s="47">
        <f>(SUMPRODUCT(--(CF$9=Quarterly_kt!$B$9:FC$9),Quarterly_kt!$B124:FC124)/INDEX(Fuel_Properties!$B$31:$IV$42,MATCH("D_Auto_Diesel",Fuel_Properties!$B$31:$B$42,0),MATCH(YEAR(CF$9),Fuel_Properties!$B$31:$EI$31,0)))/158.987295</f>
        <v>0.34493745827406613</v>
      </c>
      <c r="CG124" s="47">
        <f>(SUMPRODUCT(--(CG$9=Quarterly_kt!$B$9:FC$9),Quarterly_kt!$B124:FC124)/INDEX(Fuel_Properties!$B$31:$IV$42,MATCH("D_Auto_Diesel",Fuel_Properties!$B$31:$B$42,0),MATCH(YEAR(CG$9),Fuel_Properties!$B$31:$EI$31,0)))/158.987295</f>
        <v>0.38352303785490094</v>
      </c>
      <c r="CH124" s="47">
        <f>(SUMPRODUCT(--(CH$9=Quarterly_kt!$B$9:FC$9),Quarterly_kt!$B124:FC124)/INDEX(Fuel_Properties!$B$31:$IV$42,MATCH("D_Auto_Diesel",Fuel_Properties!$B$31:$B$42,0),MATCH(YEAR(CH$9),Fuel_Properties!$B$31:$EI$31,0)))/158.987295</f>
        <v>0.3817534085214635</v>
      </c>
      <c r="CI124" s="47">
        <f>(SUMPRODUCT(--(CI$9=Quarterly_kt!$B$9:FC$9),Quarterly_kt!$B124:FC124)/INDEX(Fuel_Properties!$B$31:$IV$42,MATCH("D_Auto_Diesel",Fuel_Properties!$B$31:$B$42,0),MATCH(YEAR(CI$9),Fuel_Properties!$B$31:$EI$31,0)))/158.987295</f>
        <v>0.35720514952208582</v>
      </c>
      <c r="CJ124" s="47">
        <f>(SUMPRODUCT(--(CJ$9=Quarterly_kt!$B$9:FC$9),Quarterly_kt!$B124:FC124)/INDEX(Fuel_Properties!$B$31:$IV$42,MATCH("D_Auto_Diesel",Fuel_Properties!$B$31:$B$42,0),MATCH(YEAR(CJ$9),Fuel_Properties!$B$31:$EI$31,0)))/158.987295</f>
        <v>0.40766445488745762</v>
      </c>
      <c r="CK124" s="47">
        <f>(SUMPRODUCT(--(CK$9=Quarterly_kt!$B$9:FC$9),Quarterly_kt!$B124:FC124)/INDEX(Fuel_Properties!$B$31:$IV$42,MATCH("D_Auto_Diesel",Fuel_Properties!$B$31:$B$42,0),MATCH(YEAR(CK$9),Fuel_Properties!$B$31:$EI$31,0)))/158.987295</f>
        <v>0.4093577538412056</v>
      </c>
      <c r="CL124" s="47">
        <f>(SUMPRODUCT(--(CL$9=Quarterly_kt!$B$9:FC$9),Quarterly_kt!$B124:FC124)/INDEX(Fuel_Properties!$B$31:$IV$42,MATCH("D_Auto_Diesel",Fuel_Properties!$B$31:$B$42,0),MATCH(YEAR(CL$9),Fuel_Properties!$B$31:$EI$31,0)))/158.987295</f>
        <v>0.41353624364870367</v>
      </c>
      <c r="CM124" s="47">
        <f>(SUMPRODUCT(--(CM$9=Quarterly_kt!$B$9:FC$9),Quarterly_kt!$B124:FC124)/INDEX(Fuel_Properties!$B$31:$IV$42,MATCH("D_Auto_Diesel",Fuel_Properties!$B$31:$B$42,0),MATCH(YEAR(CM$9),Fuel_Properties!$B$31:$EI$31,0)))/158.987295</f>
        <v>0.35927545870462047</v>
      </c>
      <c r="CN124" s="47">
        <f>(SUMPRODUCT(--(CN$9=Quarterly_kt!$B$9:FC$9),Quarterly_kt!$B124:FC124)/INDEX(Fuel_Properties!$B$31:$IV$42,MATCH("D_Auto_Diesel",Fuel_Properties!$B$31:$B$42,0),MATCH(YEAR(CN$9),Fuel_Properties!$B$31:$EI$31,0)))/158.987295</f>
        <v>0.37898187784086917</v>
      </c>
      <c r="CO124" s="47">
        <f>(SUMPRODUCT(--(CO$9=Quarterly_kt!$B$9:FC$9),Quarterly_kt!$B124:FC124)/INDEX(Fuel_Properties!$B$31:$IV$42,MATCH("D_Auto_Diesel",Fuel_Properties!$B$31:$B$42,0),MATCH(YEAR(CO$9),Fuel_Properties!$B$31:$EI$31,0)))/158.987295</f>
        <v>0.39078277968231967</v>
      </c>
      <c r="CP124" s="47">
        <f>(SUMPRODUCT(--(CP$9=Quarterly_kt!$B$9:FC$9),Quarterly_kt!$B124:FC124)/INDEX(Fuel_Properties!$B$31:$IV$42,MATCH("D_Auto_Diesel",Fuel_Properties!$B$31:$B$42,0),MATCH(YEAR(CP$9),Fuel_Properties!$B$31:$EI$31,0)))/158.987295</f>
        <v>0.41601882710585869</v>
      </c>
      <c r="CQ124" s="47">
        <f>(SUMPRODUCT(--(CQ$9=Quarterly_kt!$B$9:FC$9),Quarterly_kt!$B124:FC124)/INDEX(Fuel_Properties!$B$31:$IV$42,MATCH("D_Auto_Diesel",Fuel_Properties!$B$31:$B$42,0),MATCH(YEAR(CQ$9),Fuel_Properties!$B$31:$EI$31,0)))/158.987295</f>
        <v>0.36101259916113787</v>
      </c>
      <c r="CR124" s="47">
        <f>(SUMPRODUCT(--(CR$9=Quarterly_kt!$B$9:FC$9),Quarterly_kt!$B124:FC124)/INDEX(Fuel_Properties!$B$31:$IV$42,MATCH("D_Auto_Diesel",Fuel_Properties!$B$31:$B$42,0),MATCH(YEAR(CR$9),Fuel_Properties!$B$31:$EI$31,0)))/158.987295</f>
        <v>0.37118703914559681</v>
      </c>
      <c r="CS124" s="47">
        <f>(SUMPRODUCT(--(CS$9=Quarterly_kt!$B$9:FC$9),Quarterly_kt!$B124:FC124)/INDEX(Fuel_Properties!$B$31:$IV$42,MATCH("D_Auto_Diesel",Fuel_Properties!$B$31:$B$42,0),MATCH(YEAR(CS$9),Fuel_Properties!$B$31:$EI$31,0)))/158.987295</f>
        <v>0.42908296303373594</v>
      </c>
      <c r="CT124" s="47">
        <f>(SUMPRODUCT(--(CT$9=Quarterly_kt!$B$9:FC$9),Quarterly_kt!$B124:FC124)/INDEX(Fuel_Properties!$B$31:$IV$42,MATCH("D_Auto_Diesel",Fuel_Properties!$B$31:$B$42,0),MATCH(YEAR(CT$9),Fuel_Properties!$B$31:$EI$31,0)))/158.987295</f>
        <v>0.4261120033613216</v>
      </c>
      <c r="CU124" s="47">
        <f>(SUMPRODUCT(--(CU$9=Quarterly_kt!$B$9:FC$9),Quarterly_kt!$B124:FC124)/INDEX(Fuel_Properties!$B$31:$IV$42,MATCH("D_Auto_Diesel",Fuel_Properties!$B$31:$B$42,0),MATCH(YEAR(CU$9),Fuel_Properties!$B$31:$EI$31,0)))/158.987295</f>
        <v>0.33795356276743466</v>
      </c>
      <c r="CV124" s="47">
        <f>(SUMPRODUCT(--(CV$9=Quarterly_kt!$B$9:FC$9),Quarterly_kt!$B124:FC124)/INDEX(Fuel_Properties!$B$31:$IV$42,MATCH("D_Auto_Diesel",Fuel_Properties!$B$31:$B$42,0),MATCH(YEAR(CV$9),Fuel_Properties!$B$31:$EI$31,0)))/158.987295</f>
        <v>0.3462188869985342</v>
      </c>
      <c r="CW124" s="47">
        <f>(SUMPRODUCT(--(CW$9=Quarterly_kt!$B$9:FC$9),Quarterly_kt!$B124:FC124)/INDEX(Fuel_Properties!$B$31:$IV$42,MATCH("D_Auto_Diesel",Fuel_Properties!$B$31:$B$42,0),MATCH(YEAR(CW$9),Fuel_Properties!$B$31:$EI$31,0)))/158.987295</f>
        <v>0.37187383106960303</v>
      </c>
      <c r="CX124" s="47">
        <f>(SUMPRODUCT(--(CX$9=Quarterly_kt!$B$9:FC$9),Quarterly_kt!$B124:FC124)/INDEX(Fuel_Properties!$B$31:$IV$42,MATCH("D_Auto_Diesel",Fuel_Properties!$B$31:$B$42,0),MATCH(YEAR(CX$9),Fuel_Properties!$B$31:$EI$31,0)))/158.987295</f>
        <v>0.39504875485138724</v>
      </c>
      <c r="CY124" s="47">
        <f>(SUMPRODUCT(--(CY$9=Quarterly_kt!$B$9:FC$9),Quarterly_kt!$B124:FC124)/INDEX(Fuel_Properties!$B$31:$IV$42,MATCH("D_Auto_Diesel",Fuel_Properties!$B$31:$B$42,0),MATCH(YEAR(CY$9),Fuel_Properties!$B$31:$EI$31,0)))/158.987295</f>
        <v>0.37602987572775043</v>
      </c>
      <c r="CZ124" s="47">
        <f>(SUMPRODUCT(--(CZ$9=Quarterly_kt!$B$9:FC$9),Quarterly_kt!$B124:FC124)/INDEX(Fuel_Properties!$B$31:$IV$42,MATCH("D_Auto_Diesel",Fuel_Properties!$B$31:$B$42,0),MATCH(YEAR(CZ$9),Fuel_Properties!$B$31:$EI$31,0)))/158.987295</f>
        <v>0.26539571103921616</v>
      </c>
      <c r="DA124" s="47">
        <f>(SUMPRODUCT(--(DA$9=Quarterly_kt!$B$9:FC$9),Quarterly_kt!$B124:FC124)/INDEX(Fuel_Properties!$B$31:$IV$42,MATCH("D_Auto_Diesel",Fuel_Properties!$B$31:$B$42,0),MATCH(YEAR(DA$9),Fuel_Properties!$B$31:$EI$31,0)))/158.987295</f>
        <v>0.28972928122534547</v>
      </c>
      <c r="DB124" s="47">
        <f>(SUMPRODUCT(--(DB$9=Quarterly_kt!$B$9:FC$9),Quarterly_kt!$B124:FC124)/INDEX(Fuel_Properties!$B$31:$IV$42,MATCH("D_Auto_Diesel",Fuel_Properties!$B$31:$B$42,0),MATCH(YEAR(DB$9),Fuel_Properties!$B$31:$EI$31,0)))/158.987295</f>
        <v>0.41319202759096035</v>
      </c>
      <c r="DC124" s="47">
        <f>(SUMPRODUCT(--(DC$9=Quarterly_kt!$B$9:FC$9),Quarterly_kt!$B124:FC124)/INDEX(Fuel_Properties!$B$31:$IV$42,MATCH("D_Auto_Diesel",Fuel_Properties!$B$31:$B$42,0),MATCH(YEAR(DC$9),Fuel_Properties!$B$31:$EI$31,0)))/158.987295</f>
        <v>0.39962302624117635</v>
      </c>
      <c r="DD124" s="47">
        <f>(SUMPRODUCT(--(DD$9=Quarterly_kt!$B$9:FC$9),Quarterly_kt!$B124:FC124)/INDEX(Fuel_Properties!$B$31:$IV$42,MATCH("D_Auto_Diesel",Fuel_Properties!$B$31:$B$42,0),MATCH(YEAR(DD$9),Fuel_Properties!$B$31:$EI$31,0)))/158.987295</f>
        <v>0.39268659959190649</v>
      </c>
      <c r="DE124" s="47">
        <f>(SUMPRODUCT(--(DE$9=Quarterly_kt!$B$9:FC$9),Quarterly_kt!$B124:FC124)/INDEX(Fuel_Properties!$B$31:$IV$42,MATCH("D_Auto_Diesel",Fuel_Properties!$B$31:$B$42,0),MATCH(YEAR(DE$9),Fuel_Properties!$B$31:$EI$31,0)))/158.987295</f>
        <v>0.43492038819538437</v>
      </c>
      <c r="DF124" s="47">
        <f>(SUMPRODUCT(--(DF$9=Quarterly_kt!$B$9:FC$9),Quarterly_kt!$B124:FC124)/INDEX(Fuel_Properties!$B$31:$IV$42,MATCH("D_Auto_Diesel",Fuel_Properties!$B$31:$B$42,0),MATCH(YEAR(DF$9),Fuel_Properties!$B$31:$EI$31,0)))/158.987295</f>
        <v>0.42946168179299499</v>
      </c>
      <c r="DG124" s="47">
        <f>(SUMPRODUCT(--(DG$9=Quarterly_kt!$B$9:FC$9),Quarterly_kt!$B124:FC124)/INDEX(Fuel_Properties!$B$31:$IV$42,MATCH("D_Auto_Diesel",Fuel_Properties!$B$31:$B$42,0),MATCH(YEAR(DG$9),Fuel_Properties!$B$31:$EI$31,0)))/158.987295</f>
        <v>0.40090193851561162</v>
      </c>
      <c r="DH124" s="47">
        <f>(SUMPRODUCT(--(DH$9=Quarterly_kt!$B$9:FC$9),Quarterly_kt!$B124:FC124)/INDEX(Fuel_Properties!$B$31:$IV$42,MATCH("D_Auto_Diesel",Fuel_Properties!$B$31:$B$42,0),MATCH(YEAR(DH$9),Fuel_Properties!$B$31:$EI$31,0)))/158.987295</f>
        <v>0.40179638358750774</v>
      </c>
      <c r="DI124" s="47">
        <f>(SUMPRODUCT(--(DI$9=Quarterly_kt!$B$9:FC$9),Quarterly_kt!$B124:FC124)/INDEX(Fuel_Properties!$B$31:$IV$42,MATCH("D_Auto_Diesel",Fuel_Properties!$B$31:$B$42,0),MATCH(YEAR(DI$9),Fuel_Properties!$B$31:$EI$31,0)))/158.987295</f>
        <v>0.42563233063281153</v>
      </c>
      <c r="DJ124" s="47">
        <f>(SUMPRODUCT(--(DJ$9=Quarterly_kt!$B$9:FC$9),Quarterly_kt!$B124:FC124)/INDEX(Fuel_Properties!$B$31:$IV$42,MATCH("D_Auto_Diesel",Fuel_Properties!$B$31:$B$42,0),MATCH(YEAR(DJ$9),Fuel_Properties!$B$31:$EI$31,0)))/158.987295</f>
        <v>0.43290594510195313</v>
      </c>
      <c r="DK124" s="47">
        <f>(SUMPRODUCT(--(DK$9=Quarterly_kt!$B$9:FC$9),Quarterly_kt!$B124:FC124)/INDEX(Fuel_Properties!$B$31:$IV$42,MATCH("D_Auto_Diesel",Fuel_Properties!$B$31:$B$42,0),MATCH(YEAR(DK$9),Fuel_Properties!$B$31:$EI$31,0)))/158.987295</f>
        <v>0.42233682053509503</v>
      </c>
      <c r="DL124" s="47">
        <f>(SUMPRODUCT(--(DL$9=Quarterly_kt!$B$9:FC$9),Quarterly_kt!$B124:FC124)/INDEX(Fuel_Properties!$B$31:$IV$42,MATCH("D_Auto_Diesel",Fuel_Properties!$B$31:$B$42,0),MATCH(YEAR(DL$9),Fuel_Properties!$B$31:$EI$31,0)))/158.987295</f>
        <v>0.42859023109437627</v>
      </c>
      <c r="DM124" s="47">
        <f>(SUMPRODUCT(--(DM$9=Quarterly_kt!$B$9:FC$9),Quarterly_kt!$B124:FC124)/INDEX(Fuel_Properties!$B$31:$IV$42,MATCH("D_Auto_Diesel",Fuel_Properties!$B$31:$B$42,0),MATCH(YEAR(DM$9),Fuel_Properties!$B$31:$EI$31,0)))/158.987295</f>
        <v>0.47766940350553633</v>
      </c>
      <c r="DN124" s="47">
        <f>(SUMPRODUCT(--(DN$9=Quarterly_kt!$B$9:FC$9),Quarterly_kt!$B124:FC124)/INDEX(Fuel_Properties!$B$31:$IV$42,MATCH("D_Auto_Diesel",Fuel_Properties!$B$31:$B$42,0),MATCH(YEAR(DN$9),Fuel_Properties!$B$31:$EI$31,0)))/158.987295</f>
        <v>0.48674504386059808</v>
      </c>
      <c r="DO124" s="47">
        <f>(SUMPRODUCT(--(DO$9=Quarterly_kt!$B$9:FC$9),Quarterly_kt!$B124:FC124)/INDEX(Fuel_Properties!$B$31:$IV$42,MATCH("D_Auto_Diesel",Fuel_Properties!$B$31:$B$42,0),MATCH(YEAR(DO$9),Fuel_Properties!$B$31:$EI$31,0)))/158.987295</f>
        <v>0.46193911500474122</v>
      </c>
      <c r="DP124" s="47">
        <f>(SUMPRODUCT(--(DP$9=Quarterly_kt!$B$9:FC$9),Quarterly_kt!$B124:FC124)/INDEX(Fuel_Properties!$B$31:$IV$42,MATCH("D_Auto_Diesel",Fuel_Properties!$B$31:$B$42,0),MATCH(YEAR(DP$9),Fuel_Properties!$B$31:$EI$31,0)))/158.987295</f>
        <v>0.46589406181007637</v>
      </c>
      <c r="DQ124" s="47">
        <f>(SUMPRODUCT(--(DQ$9=Quarterly_kt!$B$9:FC$9),Quarterly_kt!$B124:FC124)/INDEX(Fuel_Properties!$B$31:$IV$42,MATCH("D_Auto_Diesel",Fuel_Properties!$B$31:$B$42,0),MATCH(YEAR(DQ$9),Fuel_Properties!$B$31:$EI$31,0)))/158.987295</f>
        <v>0.48541167130264096</v>
      </c>
      <c r="DR124" s="47">
        <f>(SUMPRODUCT(--(DR$9=Quarterly_kt!$B$9:FC$9),Quarterly_kt!$B124:FC124)/INDEX(Fuel_Properties!$B$31:$IV$42,MATCH("D_Auto_Diesel",Fuel_Properties!$B$31:$B$42,0),MATCH(YEAR(DR$9),Fuel_Properties!$B$31:$EI$31,0)))/158.987295</f>
        <v>0.61536265751668351</v>
      </c>
      <c r="DS124" s="47">
        <f>(SUMPRODUCT(--(DS$9=Quarterly_kt!$B$9:FC$9),Quarterly_kt!$B124:FC124)/INDEX(Fuel_Properties!$B$31:$IV$42,MATCH("D_Auto_Diesel",Fuel_Properties!$B$31:$B$42,0),MATCH(YEAR(DS$9),Fuel_Properties!$B$31:$EI$31,0)))/158.987295</f>
        <v>0.49780504435961448</v>
      </c>
      <c r="DT124" s="47">
        <f>(SUMPRODUCT(--(DT$9=Quarterly_kt!$B$9:FC$9),Quarterly_kt!$B124:FC124)/INDEX(Fuel_Properties!$B$31:$IV$42,MATCH("D_Auto_Diesel",Fuel_Properties!$B$31:$B$42,0),MATCH(YEAR(DT$9),Fuel_Properties!$B$31:$EI$31,0)))/158.987295</f>
        <v>0.57248436296953842</v>
      </c>
      <c r="DU124" s="47">
        <f>(SUMPRODUCT(--(DU$9=Quarterly_kt!$B$9:FC$9),Quarterly_kt!$B124:FC124)/INDEX(Fuel_Properties!$B$31:$IV$42,MATCH("D_Auto_Diesel",Fuel_Properties!$B$31:$B$42,0),MATCH(YEAR(DU$9),Fuel_Properties!$B$31:$EI$31,0)))/158.987295</f>
        <v>0.57394351896450213</v>
      </c>
      <c r="DV124" s="47">
        <f>(SUMPRODUCT(--(DV$9=Quarterly_kt!$B$9:FC$9),Quarterly_kt!$B124:FC124)/INDEX(Fuel_Properties!$B$31:$IV$42,MATCH("D_Auto_Diesel",Fuel_Properties!$B$31:$B$42,0),MATCH(YEAR(DV$9),Fuel_Properties!$B$31:$EI$31,0)))/158.987295</f>
        <v>0.59722385543519252</v>
      </c>
      <c r="DW124" s="47">
        <f>(SUMPRODUCT(--(DW$9=Quarterly_kt!$B$9:FC$9),Quarterly_kt!$B124:FC124)/INDEX(Fuel_Properties!$B$31:$IV$42,MATCH("D_Auto_Diesel",Fuel_Properties!$B$31:$B$42,0),MATCH(YEAR(DW$9),Fuel_Properties!$B$31:$EI$31,0)))/158.987295</f>
        <v>0.59132408718038976</v>
      </c>
      <c r="DX124" s="47">
        <f>(SUMPRODUCT(--(DX$9=Quarterly_kt!$B$9:FC$9),Quarterly_kt!$B124:FC124)/INDEX(Fuel_Properties!$B$31:$IV$42,MATCH("D_Auto_Diesel",Fuel_Properties!$B$31:$B$42,0),MATCH(YEAR(DX$9),Fuel_Properties!$B$31:$EI$31,0)))/158.987295</f>
        <v>0.58638557691692184</v>
      </c>
      <c r="DY124" s="47">
        <f>(SUMPRODUCT(--(DY$9=Quarterly_kt!$B$9:FC$9),Quarterly_kt!$B124:FC124)/INDEX(Fuel_Properties!$B$31:$IV$42,MATCH("D_Auto_Diesel",Fuel_Properties!$B$31:$B$42,0),MATCH(YEAR(DY$9),Fuel_Properties!$B$31:$EI$31,0)))/158.987295</f>
        <v>0.61742054673243074</v>
      </c>
      <c r="DZ124" s="47">
        <f>(SUMPRODUCT(--(DZ$9=Quarterly_kt!$B$9:FC$9),Quarterly_kt!$B124:FC124)/INDEX(Fuel_Properties!$B$31:$IV$42,MATCH("D_Auto_Diesel",Fuel_Properties!$B$31:$B$42,0),MATCH(YEAR(DZ$9),Fuel_Properties!$B$31:$EI$31,0)))/158.987295</f>
        <v>0.59021233384727667</v>
      </c>
      <c r="EA124" s="47">
        <f>(SUMPRODUCT(--(EA$9=Quarterly_kt!$B$9:FC$9),Quarterly_kt!$B124:FC124)/INDEX(Fuel_Properties!$B$31:$IV$42,MATCH("D_Auto_Diesel",Fuel_Properties!$B$31:$B$42,0),MATCH(YEAR(EA$9),Fuel_Properties!$B$31:$EI$31,0)))/158.987295</f>
        <v>0.61621512246345667</v>
      </c>
      <c r="EB124" s="47">
        <f>(SUMPRODUCT(--(EB$9=Quarterly_kt!$B$9:FC$9),Quarterly_kt!$B124:FC124)/INDEX(Fuel_Properties!$B$31:$IV$42,MATCH("D_Auto_Diesel",Fuel_Properties!$B$31:$B$42,0),MATCH(YEAR(EB$9),Fuel_Properties!$B$31:$EI$31,0)))/158.987295</f>
        <v>0.58643624530738181</v>
      </c>
      <c r="EC124" s="47">
        <f>(SUMPRODUCT(--(EC$9=Quarterly_kt!$B$9:FC$9),Quarterly_kt!$B124:FC124)/INDEX(Fuel_Properties!$B$31:$IV$42,MATCH("D_Auto_Diesel",Fuel_Properties!$B$31:$B$42,0),MATCH(YEAR(EC$9),Fuel_Properties!$B$31:$EI$31,0)))/158.987295</f>
        <v>0.62106127924953625</v>
      </c>
      <c r="ED124" s="47">
        <f>(SUMPRODUCT(--(ED$9=Quarterly_kt!$B$9:FC$9),Quarterly_kt!$B124:FC124)/INDEX(Fuel_Properties!$B$31:$IV$42,MATCH("D_Auto_Diesel",Fuel_Properties!$B$31:$B$42,0),MATCH(YEAR(ED$9),Fuel_Properties!$B$31:$EI$31,0)))/158.987295</f>
        <v>0.62291796907306807</v>
      </c>
      <c r="EE124" s="47">
        <f>(SUMPRODUCT(--(EE$9=Quarterly_kt!$B$9:FC$9),Quarterly_kt!$B124:FC124)/INDEX(Fuel_Properties!$B$31:$IV$42,MATCH("D_Auto_Diesel",Fuel_Properties!$B$31:$B$42,0),MATCH(YEAR(EE$9),Fuel_Properties!$B$31:$EI$31,0)))/158.987295</f>
        <v>0.62787178361308882</v>
      </c>
      <c r="EF124" s="47">
        <f>(SUMPRODUCT(--(EF$9=Quarterly_kt!$B$9:FC$9),Quarterly_kt!$B124:FC124)/INDEX(Fuel_Properties!$B$31:$IV$42,MATCH("D_Auto_Diesel",Fuel_Properties!$B$31:$B$42,0),MATCH(YEAR(EF$9),Fuel_Properties!$B$31:$EI$31,0)))/158.987295</f>
        <v>0.66605004077649443</v>
      </c>
      <c r="EG124" s="47">
        <f>(SUMPRODUCT(--(EG$9=Quarterly_kt!$B$9:FC$9),Quarterly_kt!$B124:FC124)/INDEX(Fuel_Properties!$B$31:$IV$42,MATCH("D_Auto_Diesel",Fuel_Properties!$B$31:$B$42,0),MATCH(YEAR(EG$9),Fuel_Properties!$B$31:$EI$31,0)))/158.987295</f>
        <v>0.68343922604350738</v>
      </c>
      <c r="EH124" s="47">
        <f>(SUMPRODUCT(--(EH$9=Quarterly_kt!$B$9:FC$9),Quarterly_kt!$B124:FC124)/INDEX(Fuel_Properties!$B$31:$IV$42,MATCH("D_Auto_Diesel",Fuel_Properties!$B$31:$B$42,0),MATCH(YEAR(EH$9),Fuel_Properties!$B$31:$EI$31,0)))/158.987295</f>
        <v>0.61760727218247546</v>
      </c>
      <c r="EI124" s="47">
        <f>(SUMPRODUCT(--(EI$9=Quarterly_kt!$B$9:FC$9),Quarterly_kt!$B124:FC124)/INDEX(Fuel_Properties!$B$31:$IV$42,MATCH("D_Auto_Diesel",Fuel_Properties!$B$31:$B$42,0),MATCH(YEAR(EI$9),Fuel_Properties!$B$31:$EI$31,0)))/158.987295</f>
        <v>0.65031201238696212</v>
      </c>
      <c r="EJ124" s="47">
        <f>(SUMPRODUCT(--(EJ$9=Quarterly_kt!$B$9:FC$9),Quarterly_kt!$B124:FC124)/INDEX(Fuel_Properties!$B$31:$IV$42,MATCH("D_Auto_Diesel",Fuel_Properties!$B$31:$B$42,0),MATCH(YEAR(EJ$9),Fuel_Properties!$B$31:$EI$31,0)))/158.987295</f>
        <v>0.59741387104879662</v>
      </c>
      <c r="EK124" s="47">
        <f>(SUMPRODUCT(--(EK$9=Quarterly_kt!$B$9:FC$9),Quarterly_kt!$B124:FC124)/INDEX(Fuel_Properties!$B$31:$IV$42,MATCH("D_Auto_Diesel",Fuel_Properties!$B$31:$B$42,0),MATCH(YEAR(EK$9),Fuel_Properties!$B$31:$EI$31,0)))/158.987295</f>
        <v>0.57117089256403986</v>
      </c>
      <c r="EL124" s="47">
        <f>(SUMPRODUCT(--(EL$9=Quarterly_kt!$B$9:FC$9),Quarterly_kt!$B124:FC124)/INDEX(Fuel_Properties!$B$31:$IV$42,MATCH("D_Auto_Diesel",Fuel_Properties!$B$31:$B$42,0),MATCH(YEAR(EL$9),Fuel_Properties!$B$31:$EI$31,0)))/158.987295</f>
        <v>0.62606058345750382</v>
      </c>
      <c r="EM124" s="47">
        <f>(SUMPRODUCT(--(EM$9=Quarterly_kt!$B$9:FC$9),Quarterly_kt!$B124:FC124)/INDEX(Fuel_Properties!$B$31:$IV$42,MATCH("D_Auto_Diesel",Fuel_Properties!$B$31:$B$42,0),MATCH(YEAR(EM$9),Fuel_Properties!$B$31:$EI$31,0)))/158.987295</f>
        <v>0.55075473539313147</v>
      </c>
      <c r="EN124" s="47">
        <f>(SUMPRODUCT(--(EN$9=Quarterly_kt!$B$9:FC$9),Quarterly_kt!$B124:FC124)/INDEX(Fuel_Properties!$B$31:$IV$42,MATCH("D_Auto_Diesel",Fuel_Properties!$B$31:$B$42,0),MATCH(YEAR(EN$9),Fuel_Properties!$B$31:$EI$31,0)))/158.987295</f>
        <v>0.52080507032882772</v>
      </c>
      <c r="EO124" s="47">
        <f>(SUMPRODUCT(--(EO$9=Quarterly_kt!$B$9:FC$9),Quarterly_kt!$B124:FC124)/INDEX(Fuel_Properties!$B$31:$IV$42,MATCH("D_Auto_Diesel",Fuel_Properties!$B$31:$B$42,0),MATCH(YEAR(EO$9),Fuel_Properties!$B$31:$EI$31,0)))/158.987295</f>
        <v>0.49953823806773429</v>
      </c>
      <c r="EP124" s="47">
        <f>(SUMPRODUCT(--(EP$9=Quarterly_kt!$B$9:FC$9),Quarterly_kt!$B124:FC124)/INDEX(Fuel_Properties!$B$31:$IV$42,MATCH("D_Auto_Diesel",Fuel_Properties!$B$31:$B$42,0),MATCH(YEAR(EP$9),Fuel_Properties!$B$31:$EI$31,0)))/158.987295</f>
        <v>0.47971543203671413</v>
      </c>
      <c r="EQ124" s="47">
        <f>(SUMPRODUCT(--(EQ$9=Quarterly_kt!$B$9:FC$9),Quarterly_kt!$B124:FC124)/INDEX(Fuel_Properties!$B$31:$IV$42,MATCH("D_Auto_Diesel",Fuel_Properties!$B$31:$B$42,0),MATCH(YEAR(EQ$9),Fuel_Properties!$B$31:$EI$31,0)))/158.987295</f>
        <v>0.44267275697735509</v>
      </c>
      <c r="ER124" s="47">
        <f>(SUMPRODUCT(--(ER$9=Quarterly_kt!$B$9:FC$9),Quarterly_kt!$B124:FC124)/INDEX(Fuel_Properties!$B$31:$IV$42,MATCH("D_Auto_Diesel",Fuel_Properties!$B$31:$B$42,0),MATCH(YEAR(ER$9),Fuel_Properties!$B$31:$EI$31,0)))/158.987295</f>
        <v>0.45481873434789505</v>
      </c>
      <c r="ES124" s="47">
        <f>(SUMPRODUCT(--(ES$9=Quarterly_kt!$B$9:FC$9),Quarterly_kt!$B124:FC124)/INDEX(Fuel_Properties!$B$31:$IV$42,MATCH("D_Auto_Diesel",Fuel_Properties!$B$31:$B$42,0),MATCH(YEAR(ES$9),Fuel_Properties!$B$31:$EI$31,0)))/158.987295</f>
        <v>0.46205045063255196</v>
      </c>
      <c r="ET124" s="47">
        <f>(SUMPRODUCT(--(ET$9=Quarterly_kt!$B$9:FC$9),Quarterly_kt!$B124:FC124)/INDEX(Fuel_Properties!$B$31:$IV$42,MATCH("D_Auto_Diesel",Fuel_Properties!$B$31:$B$42,0),MATCH(YEAR(ET$9),Fuel_Properties!$B$31:$EI$31,0)))/158.987295</f>
        <v>0.45889764766172492</v>
      </c>
      <c r="EU124" s="47">
        <f>(SUMPRODUCT(--(EU$9=Quarterly_kt!$B$9:FC$9),Quarterly_kt!$B124:FC124)/INDEX(Fuel_Properties!$B$31:$IV$42,MATCH("D_Auto_Diesel",Fuel_Properties!$B$31:$B$42,0),MATCH(YEAR(EU$9),Fuel_Properties!$B$31:$EI$31,0)))/158.987295</f>
        <v>0.45935769551986849</v>
      </c>
      <c r="EV124" s="47">
        <f>(SUMPRODUCT(--(EV$9=Quarterly_kt!$B$9:FC$9),Quarterly_kt!$B124:FC124)/INDEX(Fuel_Properties!$B$31:$IV$42,MATCH("D_Auto_Diesel",Fuel_Properties!$B$31:$B$42,0),MATCH(YEAR(EV$9),Fuel_Properties!$B$31:$EI$31,0)))/158.987295</f>
        <v>0.45633451587329071</v>
      </c>
      <c r="EW124" s="47">
        <f>(SUMPRODUCT(--(EW$9=Quarterly_kt!$B$9:FC$9),Quarterly_kt!$B124:FC124)/INDEX(Fuel_Properties!$B$31:$IV$42,MATCH("D_Auto_Diesel",Fuel_Properties!$B$31:$B$42,0),MATCH(YEAR(EW$9),Fuel_Properties!$B$31:$EI$31,0)))/158.987295</f>
        <v>0.43590418075053394</v>
      </c>
      <c r="EX124" s="47">
        <f>(SUMPRODUCT(--(EX$9=Quarterly_kt!$B$9:FC$9),Quarterly_kt!$B124:FC124)/INDEX(Fuel_Properties!$B$31:$IV$42,MATCH("D_Auto_Diesel",Fuel_Properties!$B$31:$B$42,0),MATCH(YEAR(EX$9),Fuel_Properties!$B$31:$EI$31,0)))/158.987295</f>
        <v>0.48991378156239535</v>
      </c>
      <c r="EY124" s="47">
        <f>(SUMPRODUCT(--(EY$9=Quarterly_kt!$B$9:FC$9),Quarterly_kt!$B124:FC124)/INDEX(Fuel_Properties!$B$31:$IV$42,MATCH("D_Auto_Diesel",Fuel_Properties!$B$31:$B$42,0),MATCH(YEAR(EY$9),Fuel_Properties!$B$31:$EI$31,0)))/158.987295</f>
        <v>0.47560366603369225</v>
      </c>
      <c r="EZ124" s="47">
        <f>(SUMPRODUCT(--(EZ$9=Quarterly_kt!$B$9:FC$9),Quarterly_kt!$B124:FC124)/INDEX(Fuel_Properties!$B$31:$IV$42,MATCH("D_Auto_Diesel",Fuel_Properties!$B$31:$B$42,0),MATCH(YEAR(EZ$9),Fuel_Properties!$B$31:$EI$31,0)))/158.987295</f>
        <v>0.46042449855647688</v>
      </c>
      <c r="FA124" s="47">
        <f>(SUMPRODUCT(--(FA$9=Quarterly_kt!$B$9:FC$9),Quarterly_kt!$B124:FC124)/INDEX(Fuel_Properties!$B$31:$IV$42,MATCH("D_Auto_Diesel",Fuel_Properties!$B$31:$B$42,0),MATCH(YEAR(FA$9),Fuel_Properties!$B$31:$EI$31,0)))/158.987295</f>
        <v>0.56498514705882974</v>
      </c>
      <c r="FB124" s="47">
        <f>(SUMPRODUCT(--(FB$9=Quarterly_kt!$B$9:FC$9),Quarterly_kt!$B124:FC124)/INDEX(Fuel_Properties!$B$31:$IV$42,MATCH("D_Auto_Diesel",Fuel_Properties!$B$31:$B$42,0),MATCH(YEAR(FB$9),Fuel_Properties!$B$31:$EI$31,0)))/158.987295</f>
        <v>0.58327671587842567</v>
      </c>
      <c r="FC124" s="47">
        <f>(SUMPRODUCT(--(FC$9=Quarterly_kt!$B$9:FC$9),Quarterly_kt!$B124:FC124)/INDEX(Fuel_Properties!$B$31:$IV$42,MATCH("D_Auto_Diesel",Fuel_Properties!$B$31:$B$42,0),MATCH(YEAR(FC$9),Fuel_Properties!$B$31:$EI$31,0)))/158.987295</f>
        <v>0.55039312668917284</v>
      </c>
      <c r="FD124" s="47">
        <f>(SUMPRODUCT(--(FD$9=Quarterly_kt!$B$9:FD$9),Quarterly_kt!$B124:FD124)/INDEX(Fuel_Properties!$B$31:$IV$42,MATCH("D_Auto_Diesel",Fuel_Properties!$B$31:$B$42,0),MATCH(YEAR(FD$9),Fuel_Properties!$B$31:$EI$31,0)))/158.987295</f>
        <v>0.59084060355924295</v>
      </c>
      <c r="FE124" s="47">
        <f>(SUMPRODUCT(--(FE$9=Quarterly_kt!$B$9:FF$9),Quarterly_kt!$B124:FF124)/INDEX(Fuel_Properties!$B$31:$IV$42,MATCH("D_Auto_Diesel",Fuel_Properties!$B$31:$B$42,0),MATCH(YEAR(FE$9),Fuel_Properties!$B$31:$EI$31,0)))/158.987295</f>
        <v>0.63242262150978146</v>
      </c>
      <c r="FF124" s="47">
        <f>(SUMPRODUCT(--(FF$9=Quarterly_kt!$B$9:FF$9),Quarterly_kt!$B124:FF124)/INDEX(Fuel_Properties!$B$31:$IV$42,MATCH("D_Auto_Diesel",Fuel_Properties!$B$31:$B$42,0),MATCH(YEAR(FF$9),Fuel_Properties!$B$31:$EI$31,0)))/158.987295</f>
        <v>0.58402273940081029</v>
      </c>
      <c r="FG124" s="47">
        <f>(SUMPRODUCT(--(FG$9=Quarterly_kt!$B$9:FG$9),Quarterly_kt!$B124:FG124)/INDEX(Fuel_Properties!$B$31:$IV$42,MATCH("D_Auto_Diesel",Fuel_Properties!$B$31:$B$42,0),MATCH(YEAR(FG$9),Fuel_Properties!$B$31:$EI$31,0)))/158.987295</f>
        <v>0.54899721932306556</v>
      </c>
      <c r="FH124" s="47">
        <f>(SUMPRODUCT(--(FH$9=Quarterly_kt!$B$9:FI$9),Quarterly_kt!$B124:FI124)/INDEX(Fuel_Properties!$B$31:$IV$42,MATCH("D_Auto_Diesel",Fuel_Properties!$B$31:$B$42,0),MATCH(YEAR(FH$9),Fuel_Properties!$B$31:$EI$31,0)))/158.987295</f>
        <v>0.68972607497556737</v>
      </c>
      <c r="FI124" s="47">
        <f>(SUMPRODUCT(--(FI$9=Quarterly_kt!$B$9:FI$9),Quarterly_kt!$B124:FI124)/INDEX(Fuel_Properties!$B$31:$IV$42,MATCH("D_Auto_Diesel",Fuel_Properties!$B$31:$B$42,0),MATCH(YEAR(FI$9),Fuel_Properties!$B$31:$EI$31,0)))/158.987295</f>
        <v>0.56411659546618742</v>
      </c>
      <c r="FJ124" s="47">
        <f>(SUMPRODUCT(--(FJ$9=Quarterly_kt!$B$9:FJ$9),Quarterly_kt!$B124:FJ124)/INDEX(Fuel_Properties!$B$31:$IV$42,MATCH("D_Auto_Diesel",Fuel_Properties!$B$31:$B$42,0),MATCH(YEAR(FJ$9),Fuel_Properties!$B$31:$EI$31,0)))/158.987295</f>
        <v>0.57752069948976215</v>
      </c>
      <c r="FK124" s="47">
        <f>(SUMPRODUCT(--(FK$9=Quarterly_kt!$B$9:FL$9),Quarterly_kt!$B124:FL124)/INDEX(Fuel_Properties!$B$31:$IV$42,MATCH("D_Auto_Diesel",Fuel_Properties!$B$31:$B$42,0),MATCH(YEAR(FK$9),Fuel_Properties!$B$31:$EI$31,0)))/158.987295</f>
        <v>0.57065110409737529</v>
      </c>
      <c r="FL124" s="47">
        <f>(SUMPRODUCT(--(FL$9=Quarterly_kt!$B$9:FL$9),Quarterly_kt!$B124:FL124)/INDEX(Fuel_Properties!$B$31:$IV$42,MATCH("D_Auto_Diesel",Fuel_Properties!$B$31:$B$42,0),MATCH(YEAR(FL$9),Fuel_Properties!$B$31:$EI$31,0)))/158.987295</f>
        <v>0.54798461920227237</v>
      </c>
      <c r="FM124" s="47">
        <f>(SUMPRODUCT(--(FM$9=Quarterly_kt!$B$9:FM$9),Quarterly_kt!$B124:FM124)/INDEX(Fuel_Properties!$B$31:$IV$42,MATCH("D_Auto_Diesel",Fuel_Properties!$B$31:$B$42,0),MATCH(YEAR(FM$9),Fuel_Properties!$B$31:$EI$31,0)))/158.987295</f>
        <v>0.56343774625502629</v>
      </c>
      <c r="FN124" s="47">
        <f>(SUMPRODUCT(--(FN$9=Quarterly_kt!$B$9:FN$9),Quarterly_kt!$B124:FN124)/INDEX(Fuel_Properties!$B$31:$IV$42,MATCH("D_Auto_Diesel",Fuel_Properties!$B$31:$B$42,0),MATCH(YEAR(FN$9),Fuel_Properties!$B$31:$EI$31,0)))/158.987295</f>
        <v>0.58836505153781082</v>
      </c>
      <c r="FO124" s="47">
        <f>(SUMPRODUCT(--(FO$9=Quarterly_kt!$B$9:FO$9),Quarterly_kt!$B124:FO124)/INDEX(Fuel_Properties!$B$31:$IV$42,MATCH("D_Auto_Diesel",Fuel_Properties!$B$31:$B$42,0),MATCH(YEAR(FO$9),Fuel_Properties!$B$31:$EI$31,0)))/158.987295</f>
        <v>0.61334581044626391</v>
      </c>
      <c r="FP124" s="47">
        <f>(SUMPRODUCT(--(FP$9=Quarterly_kt!$B$9:FP$9),Quarterly_kt!$B124:FP124)/INDEX(Fuel_Properties!$B$31:$IV$42,MATCH("D_Auto_Diesel",Fuel_Properties!$B$31:$B$42,0),MATCH(YEAR(FP$9),Fuel_Properties!$B$31:$EI$31,0)))/158.987295</f>
        <v>0.62769160748347974</v>
      </c>
      <c r="FQ124" s="47">
        <f>(SUMPRODUCT(--(FQ$9=Quarterly_kt!$B$9:FQ$9),Quarterly_kt!$B124:FQ124)/INDEX(Fuel_Properties!$B$31:$IV$42,MATCH("D_Auto_Diesel",Fuel_Properties!$B$31:$B$42,0),MATCH(YEAR(FQ$9),Fuel_Properties!$B$31:$EI$31,0)))/158.987295</f>
        <v>0.67367289721838253</v>
      </c>
      <c r="FR124" s="47">
        <f>(SUMPRODUCT(--(FR$9=Quarterly_kt!$B$9:FR$9),Quarterly_kt!$B124:FR124)/INDEX(Fuel_Properties!$B$31:$IV$42,MATCH("D_Auto_Diesel",Fuel_Properties!$B$31:$B$42,0),MATCH(YEAR(FR$9),Fuel_Properties!$B$31:$EI$31,0)))/158.987295</f>
        <v>0.71518423720685786</v>
      </c>
      <c r="FS124" s="47">
        <f>(SUMPRODUCT(--(FS$9=Quarterly_kt!$B$9:FS$9),Quarterly_kt!$B124:FS124)/INDEX(Fuel_Properties!$B$31:$IV$42,MATCH("D_Auto_Diesel",Fuel_Properties!$B$31:$B$42,0),MATCH(YEAR(FS$9),Fuel_Properties!$B$31:$EI$31,0)))/158.987295</f>
        <v>0.54388501513857201</v>
      </c>
      <c r="FT124" s="47">
        <f>(SUMPRODUCT(--(FT$9=Quarterly_kt!$B$9:FT$9),Quarterly_kt!$B124:FT124)/INDEX(Fuel_Properties!$B$31:$IV$42,MATCH("D_Auto_Diesel",Fuel_Properties!$B$31:$B$42,0),MATCH(YEAR(FT$9),Fuel_Properties!$B$31:$EI$31,0)))/158.987295</f>
        <v>0.54976831679570282</v>
      </c>
      <c r="FU124" s="47">
        <f>(SUMPRODUCT(--(FU$9=Quarterly_kt!$B$9:FU$9),Quarterly_kt!$B124:FU124)/INDEX(Fuel_Properties!$B$31:$IV$42,MATCH("D_Auto_Diesel",Fuel_Properties!$B$31:$B$42,0),MATCH(YEAR(FU$9),Fuel_Properties!$B$31:$EI$31,0)))/158.987295</f>
        <v>0.58869491834415233</v>
      </c>
      <c r="FV124" s="47">
        <f>(SUMPRODUCT(--(FV$9=Quarterly_kt!$B$9:FV$9),Quarterly_kt!$B124:FV124)/INDEX(Fuel_Properties!$B$31:$IV$42,MATCH("D_Auto_Diesel",Fuel_Properties!$B$31:$B$42,0),MATCH(YEAR(FV$9),Fuel_Properties!$B$31:$EI$31,0)))/158.987295</f>
        <v>0.59819148849674886</v>
      </c>
    </row>
    <row r="125" spans="1:178" ht="15" x14ac:dyDescent="0.25">
      <c r="A125" s="49" t="s">
        <v>27</v>
      </c>
      <c r="B125" s="39">
        <v>0.84915336796008456</v>
      </c>
      <c r="C125" s="39">
        <v>0.35043605729147065</v>
      </c>
      <c r="D125" s="39">
        <v>0.47017802969572009</v>
      </c>
      <c r="E125" s="39">
        <v>0.23347244503740905</v>
      </c>
      <c r="F125" s="39">
        <v>0.56524788211418597</v>
      </c>
      <c r="G125" s="39">
        <v>0.71500879378732263</v>
      </c>
      <c r="H125" s="39">
        <v>0.54940236048662339</v>
      </c>
      <c r="I125" s="39">
        <v>0.70638735743941861</v>
      </c>
      <c r="J125" s="39">
        <v>0.4357751253094303</v>
      </c>
      <c r="K125" s="39">
        <v>0.68538394386778634</v>
      </c>
      <c r="L125" s="39">
        <v>0.33168578453774267</v>
      </c>
      <c r="M125" s="39">
        <v>0.70007636967728926</v>
      </c>
      <c r="N125" s="39">
        <v>0.585192718037576</v>
      </c>
      <c r="O125" s="39">
        <v>0.76121641636574</v>
      </c>
      <c r="P125" s="39">
        <v>0.77779853450818304</v>
      </c>
      <c r="Q125" s="39">
        <v>0.80697896939742275</v>
      </c>
      <c r="R125" s="39">
        <v>0.79750578706147401</v>
      </c>
      <c r="S125" s="39">
        <v>0.54853622757604481</v>
      </c>
      <c r="T125" s="39">
        <v>0.88405129217860612</v>
      </c>
      <c r="U125" s="39">
        <v>0.75919486383645907</v>
      </c>
      <c r="V125" s="39">
        <v>0.77036999159031105</v>
      </c>
      <c r="W125" s="39">
        <v>0.69488478582640489</v>
      </c>
      <c r="X125" s="39">
        <v>0.67756278012176763</v>
      </c>
      <c r="Y125" s="39">
        <v>0.71746481549793539</v>
      </c>
      <c r="Z125" s="39">
        <v>0.52989923441172271</v>
      </c>
      <c r="AA125" s="39">
        <v>0.67831921850207044</v>
      </c>
      <c r="AB125" s="39">
        <v>0.6272523706741443</v>
      </c>
      <c r="AC125" s="39">
        <v>0.63188650485774212</v>
      </c>
      <c r="AD125" s="39">
        <v>0.58652575888246805</v>
      </c>
      <c r="AE125" s="39">
        <v>0.52449193621631662</v>
      </c>
      <c r="AF125" s="39">
        <v>0.47021230416315241</v>
      </c>
      <c r="AG125" s="39">
        <v>0.43278543822617843</v>
      </c>
      <c r="AH125" s="39">
        <v>0.45620873923400829</v>
      </c>
      <c r="AI125" s="39">
        <v>0.49356621938184181</v>
      </c>
      <c r="AJ125" s="39">
        <v>0.46329009550272149</v>
      </c>
      <c r="AK125" s="39">
        <v>0.41179874713374753</v>
      </c>
      <c r="AL125" s="39">
        <v>0.29995069492712451</v>
      </c>
      <c r="AM125" s="39">
        <v>0.18559538015910274</v>
      </c>
      <c r="AN125" s="39">
        <v>0.44648200792907872</v>
      </c>
      <c r="AO125" s="39">
        <v>0.30914186562514417</v>
      </c>
      <c r="AP125" s="39">
        <v>0.28740236605209735</v>
      </c>
      <c r="AQ125" s="39">
        <v>0.22208593883099934</v>
      </c>
      <c r="AR125" s="39">
        <v>0.20312721463670988</v>
      </c>
      <c r="AS125" s="39">
        <v>0.17446151873993718</v>
      </c>
      <c r="AT125" s="39">
        <v>0.20216514288045218</v>
      </c>
      <c r="AU125" s="39">
        <v>0.18877474669779618</v>
      </c>
      <c r="AV125" s="39">
        <v>0.15751807770489332</v>
      </c>
      <c r="AW125" s="39">
        <v>0.15375760013992362</v>
      </c>
      <c r="AX125" s="39">
        <v>0.13846920056797443</v>
      </c>
      <c r="AY125" s="39">
        <v>0.17576020168290302</v>
      </c>
      <c r="AZ125" s="39">
        <v>0.15344371023597844</v>
      </c>
      <c r="BA125" s="39">
        <v>0.14652223235308687</v>
      </c>
      <c r="BB125" s="39">
        <v>0.13370007802465345</v>
      </c>
      <c r="BC125" s="39">
        <v>0.19144046575158519</v>
      </c>
      <c r="BD125" s="39">
        <v>0.17268287798341261</v>
      </c>
      <c r="BE125" s="39">
        <v>0.12745460668449488</v>
      </c>
      <c r="BF125" s="39">
        <v>0.12005229363120443</v>
      </c>
      <c r="BG125" s="39">
        <v>0.16010634661077225</v>
      </c>
      <c r="BH125" s="39">
        <v>0.16815421903690442</v>
      </c>
      <c r="BI125" s="39">
        <v>0.1389087535036935</v>
      </c>
      <c r="BJ125" s="39">
        <v>8.861113019164743E-2</v>
      </c>
      <c r="BK125" s="39">
        <v>0.10894185524175952</v>
      </c>
      <c r="BL125" s="39">
        <v>9.9128548538160277E-2</v>
      </c>
      <c r="BM125" s="39">
        <v>8.3912227306837603E-2</v>
      </c>
      <c r="BN125" s="39">
        <v>6.8212981141215892E-2</v>
      </c>
      <c r="BO125" s="39">
        <v>7.4699784472396294E-2</v>
      </c>
      <c r="BP125" s="39">
        <v>8.7046007242182921E-2</v>
      </c>
      <c r="BQ125" s="39">
        <v>9.6312234765540308E-2</v>
      </c>
      <c r="BR125" s="39">
        <v>9.550493625020634E-2</v>
      </c>
      <c r="BS125" s="39">
        <v>9.7532505820082369E-2</v>
      </c>
      <c r="BT125" s="39">
        <v>5.9322709862316289E-2</v>
      </c>
      <c r="BU125" s="39">
        <v>5.1186973335164553E-2</v>
      </c>
      <c r="BV125" s="39">
        <v>6.4078458875957464E-2</v>
      </c>
      <c r="BW125" s="39">
        <v>-9.5754006519266285E-2</v>
      </c>
      <c r="BX125" s="39">
        <v>0.29201271367321502</v>
      </c>
      <c r="BY125" s="39">
        <v>7.7957861130166187E-2</v>
      </c>
      <c r="BZ125" s="39">
        <v>6.9445266293139005E-2</v>
      </c>
      <c r="CA125" s="39">
        <v>5.249761089392966E-2</v>
      </c>
      <c r="CB125" s="39">
        <v>2.7539091169791273E-2</v>
      </c>
      <c r="CC125" s="39">
        <v>4.7263804890641241E-2</v>
      </c>
      <c r="CD125" s="39">
        <v>4.3476786830453466E-2</v>
      </c>
      <c r="CE125" s="39">
        <v>8.9180657218579748E-2</v>
      </c>
      <c r="CF125" s="39">
        <v>0.13252237802675629</v>
      </c>
      <c r="CG125" s="39">
        <v>8.7491745683741018E-2</v>
      </c>
      <c r="CH125" s="39">
        <v>6.4396887946473982E-2</v>
      </c>
      <c r="CI125" s="39">
        <v>6.8623963949990457E-2</v>
      </c>
      <c r="CJ125" s="39">
        <v>4.8300825719724341E-2</v>
      </c>
      <c r="CK125" s="39">
        <v>9.0585073806915481E-2</v>
      </c>
      <c r="CL125" s="39">
        <v>5.3689031410859366E-2</v>
      </c>
      <c r="CM125" s="39">
        <v>0.11058935406596418</v>
      </c>
      <c r="CN125" s="39">
        <v>0.10678276406767651</v>
      </c>
      <c r="CO125" s="39">
        <v>0.14446911884917996</v>
      </c>
      <c r="CP125" s="39">
        <v>0.10820839747650121</v>
      </c>
      <c r="CQ125" s="39">
        <v>0.11467658306851711</v>
      </c>
      <c r="CR125" s="39">
        <v>0.12462147909352972</v>
      </c>
      <c r="CS125" s="39">
        <v>6.015002857402716E-2</v>
      </c>
      <c r="CT125" s="39">
        <v>8.0463686038593898E-2</v>
      </c>
      <c r="CU125" s="39">
        <v>8.3194689573678551E-2</v>
      </c>
      <c r="CV125" s="39">
        <v>8.040943312593192E-2</v>
      </c>
      <c r="CW125" s="39">
        <v>5.5040859089712756E-2</v>
      </c>
      <c r="CX125" s="39">
        <v>4.7256789393499678E-2</v>
      </c>
      <c r="CY125" s="39">
        <v>6.827127720890562E-2</v>
      </c>
      <c r="CZ125" s="39">
        <v>6.4380363561951509E-2</v>
      </c>
      <c r="DA125" s="39">
        <v>7.1159436311887814E-2</v>
      </c>
      <c r="DB125" s="39">
        <v>7.7058934795069978E-2</v>
      </c>
      <c r="DC125" s="39">
        <v>0.10040875579620209</v>
      </c>
      <c r="DD125" s="39">
        <v>8.7022519318266017E-2</v>
      </c>
      <c r="DE125" s="39">
        <v>0.10119273277736925</v>
      </c>
      <c r="DF125" s="39">
        <v>6.6487377029196854E-2</v>
      </c>
      <c r="DG125" s="39">
        <v>7.6926463099047049E-2</v>
      </c>
      <c r="DH125" s="39">
        <v>9.2759869366293865E-2</v>
      </c>
      <c r="DI125" s="39">
        <v>6.5190153041799051E-2</v>
      </c>
      <c r="DJ125" s="39">
        <v>5.6137625987930435E-2</v>
      </c>
      <c r="DK125" s="39">
        <v>8.8509857959057456E-2</v>
      </c>
      <c r="DL125" s="39">
        <v>7.7423175332053937E-2</v>
      </c>
      <c r="DM125" s="39">
        <v>8.3638583942096972E-2</v>
      </c>
      <c r="DN125" s="39">
        <v>4.7813321914769641E-2</v>
      </c>
      <c r="DO125" s="39">
        <v>5.0972936366788568E-2</v>
      </c>
      <c r="DP125" s="39">
        <v>5.6058894443000884E-2</v>
      </c>
      <c r="DQ125" s="39">
        <v>2.8188687354132897E-2</v>
      </c>
      <c r="DR125" s="39">
        <v>3.3919336444051887E-2</v>
      </c>
      <c r="DS125" s="39">
        <v>3.1432954483717052E-2</v>
      </c>
      <c r="DT125" s="39">
        <v>4.3863417058781051E-2</v>
      </c>
      <c r="DU125" s="39">
        <v>3.2544739275261622E-2</v>
      </c>
      <c r="DV125" s="39">
        <v>3.4783202089047234E-2</v>
      </c>
      <c r="DW125" s="39">
        <v>3.2744616222092737E-2</v>
      </c>
      <c r="DX125" s="39">
        <v>4.1106987595272405E-2</v>
      </c>
      <c r="DY125" s="39">
        <v>3.9348160393077189E-2</v>
      </c>
      <c r="DZ125" s="39">
        <v>3.1319919816219691E-2</v>
      </c>
      <c r="EA125" s="39">
        <v>3.7769796094831068E-2</v>
      </c>
      <c r="EB125" s="39">
        <v>4.0350628739928458E-2</v>
      </c>
      <c r="EC125" s="39">
        <v>3.5554608659685544E-2</v>
      </c>
      <c r="ED125" s="39">
        <v>3.9611185992545601E-2</v>
      </c>
      <c r="EE125" s="39">
        <v>6.421266313992538E-2</v>
      </c>
      <c r="EF125" s="39">
        <v>3.46275566529365E-2</v>
      </c>
      <c r="EG125" s="39">
        <v>4.2620655313204477E-2</v>
      </c>
      <c r="EH125" s="39">
        <v>3.8243300009458886E-2</v>
      </c>
      <c r="EI125" s="39">
        <v>4.3562955185020548E-2</v>
      </c>
      <c r="EJ125" s="39">
        <v>5.6132461393653438E-2</v>
      </c>
      <c r="EK125" s="39">
        <v>0.14076121956662369</v>
      </c>
      <c r="EL125" s="39">
        <v>2.2489364099871248E-2</v>
      </c>
      <c r="EM125" s="39">
        <v>1.7111241498888326E-2</v>
      </c>
      <c r="EN125" s="39">
        <v>3.597072329046818E-2</v>
      </c>
      <c r="EO125" s="39">
        <v>5.9887250739123529E-2</v>
      </c>
      <c r="EP125" s="39">
        <v>4.3313335194488344E-2</v>
      </c>
      <c r="EQ125" s="39">
        <v>5.4728272469822203E-2</v>
      </c>
      <c r="ER125" s="39">
        <v>7.4438070193047726E-2</v>
      </c>
      <c r="ES125" s="39">
        <v>1.5367271957171174E-2</v>
      </c>
      <c r="ET125" s="39">
        <v>1.3817248730472459E-2</v>
      </c>
      <c r="EU125" s="39">
        <v>3.8444682010597135E-2</v>
      </c>
      <c r="EV125" s="39">
        <v>6.2361706323766322E-2</v>
      </c>
      <c r="EW125" s="39">
        <v>3.608647118480357E-2</v>
      </c>
      <c r="EX125" s="39">
        <v>6.0383315534741321E-2</v>
      </c>
      <c r="EY125" s="39">
        <v>3.1225954249992114E-2</v>
      </c>
      <c r="EZ125" s="39">
        <v>2.8492698111506332E-2</v>
      </c>
      <c r="FA125" s="39">
        <v>2.9011072865916747E-2</v>
      </c>
      <c r="FB125" s="39">
        <v>2.8888503323488836E-2</v>
      </c>
      <c r="FC125" s="39">
        <v>5.4917131249187567E-2</v>
      </c>
      <c r="FD125" s="39">
        <v>3.5872285260946171E-2</v>
      </c>
      <c r="FE125" s="39">
        <v>3.479192365654124E-2</v>
      </c>
      <c r="FF125" s="39">
        <v>4.3007920853046784E-2</v>
      </c>
      <c r="FG125" s="39">
        <v>2.5290706405187918E-2</v>
      </c>
      <c r="FH125" s="39">
        <v>6.0219245820868905E-2</v>
      </c>
      <c r="FI125" s="39">
        <v>2.2080192005279418E-2</v>
      </c>
      <c r="FJ125" s="39">
        <v>4.3261419096412707E-2</v>
      </c>
      <c r="FK125" s="39">
        <v>4.4270229265803922E-2</v>
      </c>
      <c r="FL125" s="39">
        <v>4.3876248098944019E-2</v>
      </c>
      <c r="FM125" s="39">
        <v>6.3744118673130457E-2</v>
      </c>
      <c r="FN125" s="39">
        <v>4.0056218662000639E-2</v>
      </c>
      <c r="FO125" s="39">
        <v>5.5165301101575449E-2</v>
      </c>
      <c r="FP125" s="39">
        <v>3.0992985948971586E-2</v>
      </c>
      <c r="FQ125" s="39">
        <v>3.8353744618398598E-2</v>
      </c>
      <c r="FR125" s="39">
        <v>6.4928245367027612E-2</v>
      </c>
      <c r="FS125" s="39">
        <v>4.053554732156428E-2</v>
      </c>
      <c r="FT125" s="39">
        <v>4.5640414160137768E-2</v>
      </c>
      <c r="FU125" s="39">
        <v>5.9167891371445763E-2</v>
      </c>
      <c r="FV125" s="39">
        <v>3.5796015505956E-2</v>
      </c>
    </row>
    <row r="126" spans="1:178" ht="15" x14ac:dyDescent="0.25">
      <c r="A126" s="49" t="s">
        <v>24</v>
      </c>
      <c r="B126" s="47">
        <f>((SUMPRODUCT(--(B$9=Quarterly_kt!$B$9:FC$9),Quarterly_kt!$B126:FC126)/Fuel_Properties!$D$51))/158.987295</f>
        <v>0</v>
      </c>
      <c r="C126" s="47">
        <f>((SUMPRODUCT(--(C$9=Quarterly_kt!$B$9:FC$9),Quarterly_kt!$B126:FC126)/Fuel_Properties!$D$51))/158.987295</f>
        <v>0</v>
      </c>
      <c r="D126" s="47">
        <f>((SUMPRODUCT(--(D$9=Quarterly_kt!$B$9:FC$9),Quarterly_kt!$B126:FC126)/Fuel_Properties!$D$51))/158.987295</f>
        <v>0</v>
      </c>
      <c r="E126" s="47">
        <f>((SUMPRODUCT(--(E$9=Quarterly_kt!$B$9:FC$9),Quarterly_kt!$B126:FC126)/Fuel_Properties!$D$51))/158.987295</f>
        <v>0</v>
      </c>
      <c r="F126" s="47">
        <f>((SUMPRODUCT(--(F$9=Quarterly_kt!$B$9:FC$9),Quarterly_kt!$B126:FC126)/Fuel_Properties!$D$51))/158.987295</f>
        <v>0</v>
      </c>
      <c r="G126" s="47">
        <f>((SUMPRODUCT(--(G$9=Quarterly_kt!$B$9:FC$9),Quarterly_kt!$B126:FC126)/Fuel_Properties!$D$51))/158.987295</f>
        <v>0</v>
      </c>
      <c r="H126" s="47">
        <f>((SUMPRODUCT(--(H$9=Quarterly_kt!$B$9:FC$9),Quarterly_kt!$B126:FC126)/Fuel_Properties!$D$51))/158.987295</f>
        <v>0</v>
      </c>
      <c r="I126" s="47">
        <f>((SUMPRODUCT(--(I$9=Quarterly_kt!$B$9:FC$9),Quarterly_kt!$B126:FC126)/Fuel_Properties!$D$51))/158.987295</f>
        <v>0</v>
      </c>
      <c r="J126" s="47">
        <f>((SUMPRODUCT(--(J$9=Quarterly_kt!$B$9:FC$9),Quarterly_kt!$B126:FC126)/Fuel_Properties!$D$51))/158.987295</f>
        <v>0</v>
      </c>
      <c r="K126" s="47">
        <f>((SUMPRODUCT(--(K$9=Quarterly_kt!$B$9:FC$9),Quarterly_kt!$B126:FC126)/Fuel_Properties!$D$51))/158.987295</f>
        <v>0</v>
      </c>
      <c r="L126" s="47">
        <f>((SUMPRODUCT(--(L$9=Quarterly_kt!$B$9:FC$9),Quarterly_kt!$B126:FC126)/Fuel_Properties!$D$51))/158.987295</f>
        <v>0</v>
      </c>
      <c r="M126" s="47">
        <f>((SUMPRODUCT(--(M$9=Quarterly_kt!$B$9:FC$9),Quarterly_kt!$B126:FC126)/Fuel_Properties!$D$51))/158.987295</f>
        <v>0</v>
      </c>
      <c r="N126" s="47">
        <f>((SUMPRODUCT(--(N$9=Quarterly_kt!$B$9:FC$9),Quarterly_kt!$B126:FC126)/Fuel_Properties!$D$51))/158.987295</f>
        <v>0</v>
      </c>
      <c r="O126" s="47">
        <f>((SUMPRODUCT(--(O$9=Quarterly_kt!$B$9:FC$9),Quarterly_kt!$B126:FC126)/Fuel_Properties!$D$51))/158.987295</f>
        <v>0</v>
      </c>
      <c r="P126" s="47">
        <f>((SUMPRODUCT(--(P$9=Quarterly_kt!$B$9:FC$9),Quarterly_kt!$B126:FC126)/Fuel_Properties!$D$51))/158.987295</f>
        <v>0</v>
      </c>
      <c r="Q126" s="47">
        <f>((SUMPRODUCT(--(Q$9=Quarterly_kt!$B$9:FC$9),Quarterly_kt!$B126:FC126)/Fuel_Properties!$D$51))/158.987295</f>
        <v>0</v>
      </c>
      <c r="R126" s="47">
        <f>((SUMPRODUCT(--(R$9=Quarterly_kt!$B$9:FC$9),Quarterly_kt!$B126:FC126)/Fuel_Properties!$D$51))/158.987295</f>
        <v>0</v>
      </c>
      <c r="S126" s="47">
        <f>((SUMPRODUCT(--(S$9=Quarterly_kt!$B$9:FC$9),Quarterly_kt!$B126:FC126)/Fuel_Properties!$D$51))/158.987295</f>
        <v>0</v>
      </c>
      <c r="T126" s="47">
        <f>((SUMPRODUCT(--(T$9=Quarterly_kt!$B$9:FC$9),Quarterly_kt!$B126:FC126)/Fuel_Properties!$D$51))/158.987295</f>
        <v>0</v>
      </c>
      <c r="U126" s="47">
        <f>((SUMPRODUCT(--(U$9=Quarterly_kt!$B$9:FC$9),Quarterly_kt!$B126:FC126)/Fuel_Properties!$D$51))/158.987295</f>
        <v>0</v>
      </c>
      <c r="V126" s="47">
        <f>((SUMPRODUCT(--(V$9=Quarterly_kt!$B$9:FC$9),Quarterly_kt!$B126:FC126)/Fuel_Properties!$D$51))/158.987295</f>
        <v>0</v>
      </c>
      <c r="W126" s="47">
        <f>((SUMPRODUCT(--(W$9=Quarterly_kt!$B$9:FC$9),Quarterly_kt!$B126:FC126)/Fuel_Properties!$D$51))/158.987295</f>
        <v>0</v>
      </c>
      <c r="X126" s="47">
        <f>((SUMPRODUCT(--(X$9=Quarterly_kt!$B$9:FC$9),Quarterly_kt!$B126:FC126)/Fuel_Properties!$D$51))/158.987295</f>
        <v>0</v>
      </c>
      <c r="Y126" s="47">
        <f>((SUMPRODUCT(--(Y$9=Quarterly_kt!$B$9:FC$9),Quarterly_kt!$B126:FC126)/Fuel_Properties!$D$51))/158.987295</f>
        <v>0</v>
      </c>
      <c r="Z126" s="47">
        <f>((SUMPRODUCT(--(Z$9=Quarterly_kt!$B$9:FC$9),Quarterly_kt!$B126:FC126)/Fuel_Properties!$D$51))/158.987295</f>
        <v>0</v>
      </c>
      <c r="AA126" s="47">
        <f>((SUMPRODUCT(--(AA$9=Quarterly_kt!$B$9:FC$9),Quarterly_kt!$B126:FC126)/Fuel_Properties!$D$51))/158.987295</f>
        <v>0</v>
      </c>
      <c r="AB126" s="47">
        <f>((SUMPRODUCT(--(AB$9=Quarterly_kt!$B$9:FC$9),Quarterly_kt!$B126:FC126)/Fuel_Properties!$D$51))/158.987295</f>
        <v>0</v>
      </c>
      <c r="AC126" s="47">
        <f>((SUMPRODUCT(--(AC$9=Quarterly_kt!$B$9:FC$9),Quarterly_kt!$B126:FC126)/Fuel_Properties!$D$51))/158.987295</f>
        <v>0</v>
      </c>
      <c r="AD126" s="47">
        <f>((SUMPRODUCT(--(AD$9=Quarterly_kt!$B$9:FC$9),Quarterly_kt!$B126:FC126)/Fuel_Properties!$D$51))/158.987295</f>
        <v>0</v>
      </c>
      <c r="AE126" s="47">
        <f>((SUMPRODUCT(--(AE$9=Quarterly_kt!$B$9:FC$9),Quarterly_kt!$B126:FC126)/Fuel_Properties!$D$51))/158.987295</f>
        <v>0</v>
      </c>
      <c r="AF126" s="47">
        <f>((SUMPRODUCT(--(AF$9=Quarterly_kt!$B$9:FC$9),Quarterly_kt!$B126:FC126)/Fuel_Properties!$D$51))/158.987295</f>
        <v>0</v>
      </c>
      <c r="AG126" s="47">
        <f>((SUMPRODUCT(--(AG$9=Quarterly_kt!$B$9:FC$9),Quarterly_kt!$B126:FC126)/Fuel_Properties!$D$51))/158.987295</f>
        <v>0</v>
      </c>
      <c r="AH126" s="47">
        <f>((SUMPRODUCT(--(AH$9=Quarterly_kt!$B$9:FC$9),Quarterly_kt!$B126:FC126)/Fuel_Properties!$D$51))/158.987295</f>
        <v>0</v>
      </c>
      <c r="AI126" s="47">
        <f>((SUMPRODUCT(--(AI$9=Quarterly_kt!$B$9:FC$9),Quarterly_kt!$B126:FC126)/Fuel_Properties!$D$51))/158.987295</f>
        <v>0</v>
      </c>
      <c r="AJ126" s="47">
        <f>((SUMPRODUCT(--(AJ$9=Quarterly_kt!$B$9:FC$9),Quarterly_kt!$B126:FC126)/Fuel_Properties!$D$51))/158.987295</f>
        <v>0</v>
      </c>
      <c r="AK126" s="47">
        <f>((SUMPRODUCT(--(AK$9=Quarterly_kt!$B$9:FC$9),Quarterly_kt!$B126:FC126)/Fuel_Properties!$D$51))/158.987295</f>
        <v>0</v>
      </c>
      <c r="AL126" s="47">
        <f>((SUMPRODUCT(--(AL$9=Quarterly_kt!$B$9:FC$9),Quarterly_kt!$B126:FC126)/Fuel_Properties!$D$51))/158.987295</f>
        <v>0</v>
      </c>
      <c r="AM126" s="47">
        <f>((SUMPRODUCT(--(AM$9=Quarterly_kt!$B$9:FC$9),Quarterly_kt!$B126:FC126)/Fuel_Properties!$D$51))/158.987295</f>
        <v>0</v>
      </c>
      <c r="AN126" s="47">
        <f>((SUMPRODUCT(--(AN$9=Quarterly_kt!$B$9:FC$9),Quarterly_kt!$B126:FC126)/Fuel_Properties!$D$51))/158.987295</f>
        <v>0</v>
      </c>
      <c r="AO126" s="47">
        <f>((SUMPRODUCT(--(AO$9=Quarterly_kt!$B$9:FC$9),Quarterly_kt!$B126:FC126)/Fuel_Properties!$D$51))/158.987295</f>
        <v>0</v>
      </c>
      <c r="AP126" s="47">
        <f>((SUMPRODUCT(--(AP$9=Quarterly_kt!$B$9:FC$9),Quarterly_kt!$B126:FC126)/Fuel_Properties!$D$51))/158.987295</f>
        <v>1.3352181255099276E-2</v>
      </c>
      <c r="AQ126" s="47">
        <f>((SUMPRODUCT(--(AQ$9=Quarterly_kt!$B$9:FC$9),Quarterly_kt!$B126:FC126)/Fuel_Properties!$D$51))/158.987295</f>
        <v>1.3352181255099276E-2</v>
      </c>
      <c r="AR126" s="47">
        <f>((SUMPRODUCT(--(AR$9=Quarterly_kt!$B$9:FC$9),Quarterly_kt!$B126:FC126)/Fuel_Properties!$D$51))/158.987295</f>
        <v>1.3352181255099276E-2</v>
      </c>
      <c r="AS126" s="47">
        <f>((SUMPRODUCT(--(AS$9=Quarterly_kt!$B$9:FC$9),Quarterly_kt!$B126:FC126)/Fuel_Properties!$D$51))/158.987295</f>
        <v>1.3352181255099276E-2</v>
      </c>
      <c r="AT126" s="47">
        <f>((SUMPRODUCT(--(AT$9=Quarterly_kt!$B$9:FC$9),Quarterly_kt!$B126:FC126)/Fuel_Properties!$D$51))/158.987295</f>
        <v>2.7203342105877153E-2</v>
      </c>
      <c r="AU126" s="47">
        <f>((SUMPRODUCT(--(AU$9=Quarterly_kt!$B$9:FC$9),Quarterly_kt!$B126:FC126)/Fuel_Properties!$D$51))/158.987295</f>
        <v>2.7203342105877153E-2</v>
      </c>
      <c r="AV126" s="47">
        <f>((SUMPRODUCT(--(AV$9=Quarterly_kt!$B$9:FC$9),Quarterly_kt!$B126:FC126)/Fuel_Properties!$D$51))/158.987295</f>
        <v>2.7203342105877153E-2</v>
      </c>
      <c r="AW126" s="47">
        <f>((SUMPRODUCT(--(AW$9=Quarterly_kt!$B$9:FC$9),Quarterly_kt!$B126:FC126)/Fuel_Properties!$D$51))/158.987295</f>
        <v>2.7203342105877153E-2</v>
      </c>
      <c r="AX126" s="47">
        <f>((SUMPRODUCT(--(AX$9=Quarterly_kt!$B$9:FC$9),Quarterly_kt!$B126:FC126)/Fuel_Properties!$D$51))/158.987295</f>
        <v>3.5397056201219176E-2</v>
      </c>
      <c r="AY126" s="47">
        <f>((SUMPRODUCT(--(AY$9=Quarterly_kt!$B$9:FC$9),Quarterly_kt!$B126:FC126)/Fuel_Properties!$D$51))/158.987295</f>
        <v>3.5397056201219176E-2</v>
      </c>
      <c r="AZ126" s="47">
        <f>((SUMPRODUCT(--(AZ$9=Quarterly_kt!$B$9:FC$9),Quarterly_kt!$B126:FC126)/Fuel_Properties!$D$51))/158.987295</f>
        <v>3.5397056201219176E-2</v>
      </c>
      <c r="BA126" s="47">
        <f>((SUMPRODUCT(--(BA$9=Quarterly_kt!$B$9:FC$9),Quarterly_kt!$B126:FC126)/Fuel_Properties!$D$51))/158.987295</f>
        <v>3.5397056201219176E-2</v>
      </c>
      <c r="BB126" s="47">
        <f>((SUMPRODUCT(--(BB$9=Quarterly_kt!$B$9:FC$9),Quarterly_kt!$B126:FC126)/Fuel_Properties!$D$51))/158.987295</f>
        <v>3.8835560648456488E-2</v>
      </c>
      <c r="BC126" s="47">
        <f>((SUMPRODUCT(--(BC$9=Quarterly_kt!$B$9:FC$9),Quarterly_kt!$B126:FC126)/Fuel_Properties!$D$51))/158.987295</f>
        <v>3.8835560648456488E-2</v>
      </c>
      <c r="BD126" s="47">
        <f>((SUMPRODUCT(--(BD$9=Quarterly_kt!$B$9:FC$9),Quarterly_kt!$B126:FC126)/Fuel_Properties!$D$51))/158.987295</f>
        <v>3.8835560648456488E-2</v>
      </c>
      <c r="BE126" s="47">
        <f>((SUMPRODUCT(--(BE$9=Quarterly_kt!$B$9:FC$9),Quarterly_kt!$B126:FC126)/Fuel_Properties!$D$51))/158.987295</f>
        <v>3.8835560648456488E-2</v>
      </c>
      <c r="BF126" s="47">
        <f>((SUMPRODUCT(--(BF$9=Quarterly_kt!$B$9:FC$9),Quarterly_kt!$B126:FC126)/Fuel_Properties!$D$51))/158.987295</f>
        <v>4.4491011376799311E-2</v>
      </c>
      <c r="BG126" s="47">
        <f>((SUMPRODUCT(--(BG$9=Quarterly_kt!$B$9:FC$9),Quarterly_kt!$B126:FC126)/Fuel_Properties!$D$51))/158.987295</f>
        <v>4.4491011376799311E-2</v>
      </c>
      <c r="BH126" s="47">
        <f>((SUMPRODUCT(--(BH$9=Quarterly_kt!$B$9:FC$9),Quarterly_kt!$B126:FC126)/Fuel_Properties!$D$51))/158.987295</f>
        <v>4.4491011376799311E-2</v>
      </c>
      <c r="BI126" s="47">
        <f>((SUMPRODUCT(--(BI$9=Quarterly_kt!$B$9:FC$9),Quarterly_kt!$B126:FC126)/Fuel_Properties!$D$51))/158.987295</f>
        <v>4.4491011376799311E-2</v>
      </c>
      <c r="BJ126" s="47">
        <f>((SUMPRODUCT(--(BJ$9=Quarterly_kt!$B$9:FC$9),Quarterly_kt!$B126:FC126)/Fuel_Properties!$D$51))/158.987295</f>
        <v>4.599730800972663E-2</v>
      </c>
      <c r="BK126" s="47">
        <f>((SUMPRODUCT(--(BK$9=Quarterly_kt!$B$9:FC$9),Quarterly_kt!$B126:FC126)/Fuel_Properties!$D$51))/158.987295</f>
        <v>4.599730800972663E-2</v>
      </c>
      <c r="BL126" s="47">
        <f>((SUMPRODUCT(--(BL$9=Quarterly_kt!$B$9:FC$9),Quarterly_kt!$B126:FC126)/Fuel_Properties!$D$51))/158.987295</f>
        <v>4.599730800972663E-2</v>
      </c>
      <c r="BM126" s="47">
        <f>((SUMPRODUCT(--(BM$9=Quarterly_kt!$B$9:FC$9),Quarterly_kt!$B126:FC126)/Fuel_Properties!$D$51))/158.987295</f>
        <v>4.599730800972663E-2</v>
      </c>
      <c r="BN126" s="47">
        <f>((SUMPRODUCT(--(BN$9=Quarterly_kt!$B$9:FC$9),Quarterly_kt!$B126:FC126)/Fuel_Properties!$D$51))/158.987295</f>
        <v>5.0418968707910558E-2</v>
      </c>
      <c r="BO126" s="47">
        <f>((SUMPRODUCT(--(BO$9=Quarterly_kt!$B$9:FC$9),Quarterly_kt!$B126:FC126)/Fuel_Properties!$D$51))/158.987295</f>
        <v>5.0418968707910558E-2</v>
      </c>
      <c r="BP126" s="47">
        <f>((SUMPRODUCT(--(BP$9=Quarterly_kt!$B$9:FC$9),Quarterly_kt!$B126:FC126)/Fuel_Properties!$D$51))/158.987295</f>
        <v>5.0418968707910558E-2</v>
      </c>
      <c r="BQ126" s="47">
        <f>((SUMPRODUCT(--(BQ$9=Quarterly_kt!$B$9:FC$9),Quarterly_kt!$B126:FC126)/Fuel_Properties!$D$51))/158.987295</f>
        <v>5.0418968707910558E-2</v>
      </c>
      <c r="BR126" s="47">
        <f>((SUMPRODUCT(--(BR$9=Quarterly_kt!$B$9:FC$9),Quarterly_kt!$B126:FC126)/Fuel_Properties!$D$51))/158.987295</f>
        <v>6.0606129820451118E-2</v>
      </c>
      <c r="BS126" s="47">
        <f>((SUMPRODUCT(--(BS$9=Quarterly_kt!$B$9:FC$9),Quarterly_kt!$B126:FC126)/Fuel_Properties!$D$51))/158.987295</f>
        <v>6.0606129820451118E-2</v>
      </c>
      <c r="BT126" s="47">
        <f>((SUMPRODUCT(--(BT$9=Quarterly_kt!$B$9:FC$9),Quarterly_kt!$B126:FC126)/Fuel_Properties!$D$51))/158.987295</f>
        <v>6.0606129820451118E-2</v>
      </c>
      <c r="BU126" s="47">
        <f>((SUMPRODUCT(--(BU$9=Quarterly_kt!$B$9:FC$9),Quarterly_kt!$B126:FC126)/Fuel_Properties!$D$51))/158.987295</f>
        <v>6.0606129820451118E-2</v>
      </c>
      <c r="BV126" s="47">
        <f>((SUMPRODUCT(--(BV$9=Quarterly_kt!$B$9:FC$9),Quarterly_kt!$B126:FC126)/Fuel_Properties!$D$51))/158.987295</f>
        <v>6.0763746283682252E-2</v>
      </c>
      <c r="BW126" s="47">
        <f>((SUMPRODUCT(--(BW$9=Quarterly_kt!$B$9:FC$9),Quarterly_kt!$B126:FC126)/Fuel_Properties!$D$51))/158.987295</f>
        <v>6.0763746283682252E-2</v>
      </c>
      <c r="BX126" s="47">
        <f>((SUMPRODUCT(--(BX$9=Quarterly_kt!$B$9:FC$9),Quarterly_kt!$B126:FC126)/Fuel_Properties!$D$51))/158.987295</f>
        <v>6.0763746283682252E-2</v>
      </c>
      <c r="BY126" s="47">
        <f>((SUMPRODUCT(--(BY$9=Quarterly_kt!$B$9:FC$9),Quarterly_kt!$B126:FC126)/Fuel_Properties!$D$51))/158.987295</f>
        <v>6.0763746283682252E-2</v>
      </c>
      <c r="BZ126" s="47">
        <f>((SUMPRODUCT(--(BZ$9=Quarterly_kt!$B$9:FC$9),Quarterly_kt!$B126:FC126)/Fuel_Properties!$D$51))/158.987295</f>
        <v>6.4021453527612363E-2</v>
      </c>
      <c r="CA126" s="47">
        <f>((SUMPRODUCT(--(CA$9=Quarterly_kt!$B$9:FC$9),Quarterly_kt!$B126:FC126)/Fuel_Properties!$D$51))/158.987295</f>
        <v>6.4021453527612363E-2</v>
      </c>
      <c r="CB126" s="47">
        <f>((SUMPRODUCT(--(CB$9=Quarterly_kt!$B$9:FC$9),Quarterly_kt!$B126:FC126)/Fuel_Properties!$D$51))/158.987295</f>
        <v>6.4021453527612363E-2</v>
      </c>
      <c r="CC126" s="47">
        <f>((SUMPRODUCT(--(CC$9=Quarterly_kt!$B$9:FC$9),Quarterly_kt!$B126:FC126)/Fuel_Properties!$D$51))/158.987295</f>
        <v>6.4021453527612363E-2</v>
      </c>
      <c r="CD126" s="47">
        <f>((SUMPRODUCT(--(CD$9=Quarterly_kt!$B$9:FC$9),Quarterly_kt!$B126:FC126)/Fuel_Properties!$D$51))/158.987295</f>
        <v>7.0665997166223044E-2</v>
      </c>
      <c r="CE126" s="47">
        <f>((SUMPRODUCT(--(CE$9=Quarterly_kt!$B$9:FC$9),Quarterly_kt!$B126:FC126)/Fuel_Properties!$D$51))/158.987295</f>
        <v>7.0665997166223044E-2</v>
      </c>
      <c r="CF126" s="47">
        <f>((SUMPRODUCT(--(CF$9=Quarterly_kt!$B$9:FC$9),Quarterly_kt!$B126:FC126)/Fuel_Properties!$D$51))/158.987295</f>
        <v>7.0665997166223044E-2</v>
      </c>
      <c r="CG126" s="47">
        <f>((SUMPRODUCT(--(CG$9=Quarterly_kt!$B$9:FC$9),Quarterly_kt!$B126:FC126)/Fuel_Properties!$D$51))/158.987295</f>
        <v>7.0665997166223044E-2</v>
      </c>
      <c r="CH126" s="47">
        <f>((SUMPRODUCT(--(CH$9=Quarterly_kt!$B$9:FC$9),Quarterly_kt!$B126:FC126)/Fuel_Properties!$D$51))/158.987295</f>
        <v>6.3702642270583379E-2</v>
      </c>
      <c r="CI126" s="47">
        <f>((SUMPRODUCT(--(CI$9=Quarterly_kt!$B$9:FC$9),Quarterly_kt!$B126:FC126)/Fuel_Properties!$D$51))/158.987295</f>
        <v>6.3702642270583379E-2</v>
      </c>
      <c r="CJ126" s="47">
        <f>((SUMPRODUCT(--(CJ$9=Quarterly_kt!$B$9:FC$9),Quarterly_kt!$B126:FC126)/Fuel_Properties!$D$51))/158.987295</f>
        <v>6.3702642270583379E-2</v>
      </c>
      <c r="CK126" s="47">
        <f>((SUMPRODUCT(--(CK$9=Quarterly_kt!$B$9:FC$9),Quarterly_kt!$B126:FC126)/Fuel_Properties!$D$51))/158.987295</f>
        <v>6.3702642270583379E-2</v>
      </c>
      <c r="CL126" s="47">
        <f>((SUMPRODUCT(--(CL$9=Quarterly_kt!$B$9:FC$9),Quarterly_kt!$B126:FC126)/Fuel_Properties!$D$51))/158.987295</f>
        <v>6.2636619514523817E-2</v>
      </c>
      <c r="CM126" s="47">
        <f>((SUMPRODUCT(--(CM$9=Quarterly_kt!$B$9:FC$9),Quarterly_kt!$B126:FC126)/Fuel_Properties!$D$51))/158.987295</f>
        <v>6.2636619514523817E-2</v>
      </c>
      <c r="CN126" s="47">
        <f>((SUMPRODUCT(--(CN$9=Quarterly_kt!$B$9:FC$9),Quarterly_kt!$B126:FC126)/Fuel_Properties!$D$51))/158.987295</f>
        <v>6.2636619514523817E-2</v>
      </c>
      <c r="CO126" s="47">
        <f>((SUMPRODUCT(--(CO$9=Quarterly_kt!$B$9:FC$9),Quarterly_kt!$B126:FC126)/Fuel_Properties!$D$51))/158.987295</f>
        <v>6.2636619514523817E-2</v>
      </c>
      <c r="CP126" s="47">
        <f>((SUMPRODUCT(--(CP$9=Quarterly_kt!$B$9:FC$9),Quarterly_kt!$B126:FC126)/Fuel_Properties!$D$51))/158.987295</f>
        <v>5.1100175206791547E-2</v>
      </c>
      <c r="CQ126" s="47">
        <f>((SUMPRODUCT(--(CQ$9=Quarterly_kt!$B$9:FC$9),Quarterly_kt!$B126:FC126)/Fuel_Properties!$D$51))/158.987295</f>
        <v>5.1100175206791547E-2</v>
      </c>
      <c r="CR126" s="47">
        <f>((SUMPRODUCT(--(CR$9=Quarterly_kt!$B$9:FC$9),Quarterly_kt!$B126:FC126)/Fuel_Properties!$D$51))/158.987295</f>
        <v>5.1100175206791547E-2</v>
      </c>
      <c r="CS126" s="47">
        <f>((SUMPRODUCT(--(CS$9=Quarterly_kt!$B$9:FC$9),Quarterly_kt!$B126:FC126)/Fuel_Properties!$D$51))/158.987295</f>
        <v>5.1100175206791547E-2</v>
      </c>
      <c r="CT126" s="47">
        <f>((SUMPRODUCT(--(CT$9=Quarterly_kt!$B$9:FC$9),Quarterly_kt!$B126:FC126)/Fuel_Properties!$D$51))/158.987295</f>
        <v>5.252139440308113E-2</v>
      </c>
      <c r="CU126" s="47">
        <f>((SUMPRODUCT(--(CU$9=Quarterly_kt!$B$9:FC$9),Quarterly_kt!$B126:FC126)/Fuel_Properties!$D$51))/158.987295</f>
        <v>5.252139440308113E-2</v>
      </c>
      <c r="CV126" s="47">
        <f>((SUMPRODUCT(--(CV$9=Quarterly_kt!$B$9:FC$9),Quarterly_kt!$B126:FC126)/Fuel_Properties!$D$51))/158.987295</f>
        <v>5.252139440308113E-2</v>
      </c>
      <c r="CW126" s="47">
        <f>((SUMPRODUCT(--(CW$9=Quarterly_kt!$B$9:FC$9),Quarterly_kt!$B126:FC126)/Fuel_Properties!$D$51))/158.987295</f>
        <v>5.252139440308113E-2</v>
      </c>
      <c r="CX126" s="47">
        <f>((SUMPRODUCT(--(CX$9=Quarterly_kt!$B$9:FC$9),Quarterly_kt!$B126:FC126)/Fuel_Properties!$D$51))/158.987295</f>
        <v>5.7685736197510676E-2</v>
      </c>
      <c r="CY126" s="47">
        <f>((SUMPRODUCT(--(CY$9=Quarterly_kt!$B$9:FC$9),Quarterly_kt!$B126:FC126)/Fuel_Properties!$D$51))/158.987295</f>
        <v>5.7685736197510676E-2</v>
      </c>
      <c r="CZ126" s="47">
        <f>((SUMPRODUCT(--(CZ$9=Quarterly_kt!$B$9:FC$9),Quarterly_kt!$B126:FC126)/Fuel_Properties!$D$51))/158.987295</f>
        <v>5.7685736197510676E-2</v>
      </c>
      <c r="DA126" s="47">
        <f>((SUMPRODUCT(--(DA$9=Quarterly_kt!$B$9:FC$9),Quarterly_kt!$B126:FC126)/Fuel_Properties!$D$51))/158.987295</f>
        <v>5.7685736197510676E-2</v>
      </c>
      <c r="DB126" s="47">
        <f>((SUMPRODUCT(--(DB$9=Quarterly_kt!$B$9:FC$9),Quarterly_kt!$B126:FC126)/Fuel_Properties!$D$51))/158.987295</f>
        <v>7.9388477731512336E-2</v>
      </c>
      <c r="DC126" s="47">
        <f>((SUMPRODUCT(--(DC$9=Quarterly_kt!$B$9:FC$9),Quarterly_kt!$B126:FC126)/Fuel_Properties!$D$51))/158.987295</f>
        <v>7.9388477731512336E-2</v>
      </c>
      <c r="DD126" s="47">
        <f>((SUMPRODUCT(--(DD$9=Quarterly_kt!$B$9:FC$9),Quarterly_kt!$B126:FC126)/Fuel_Properties!$D$51))/158.987295</f>
        <v>7.9388477731512336E-2</v>
      </c>
      <c r="DE126" s="47">
        <f>((SUMPRODUCT(--(DE$9=Quarterly_kt!$B$9:FC$9),Quarterly_kt!$B126:FC126)/Fuel_Properties!$D$51))/158.987295</f>
        <v>7.9388477731512336E-2</v>
      </c>
      <c r="DF126" s="47">
        <f>((SUMPRODUCT(--(DF$9=Quarterly_kt!$B$9:FC$9),Quarterly_kt!$B126:FC126)/Fuel_Properties!$D$51))/158.987295</f>
        <v>0.11499500778556779</v>
      </c>
      <c r="DG126" s="47">
        <f>((SUMPRODUCT(--(DG$9=Quarterly_kt!$B$9:FC$9),Quarterly_kt!$B126:FC126)/Fuel_Properties!$D$51))/158.987295</f>
        <v>0.11499500778556779</v>
      </c>
      <c r="DH126" s="47">
        <f>((SUMPRODUCT(--(DH$9=Quarterly_kt!$B$9:FC$9),Quarterly_kt!$B126:FC126)/Fuel_Properties!$D$51))/158.987295</f>
        <v>0.11499500778556779</v>
      </c>
      <c r="DI126" s="47">
        <f>((SUMPRODUCT(--(DI$9=Quarterly_kt!$B$9:FC$9),Quarterly_kt!$B126:FC126)/Fuel_Properties!$D$51))/158.987295</f>
        <v>0.11499500778556779</v>
      </c>
      <c r="DJ126" s="47">
        <f>((SUMPRODUCT(--(DJ$9=Quarterly_kt!$B$9:FC$9),Quarterly_kt!$B126:FC126)/Fuel_Properties!$D$51))/158.987295</f>
        <v>0.13089841137056066</v>
      </c>
      <c r="DK126" s="47">
        <f>((SUMPRODUCT(--(DK$9=Quarterly_kt!$B$9:FC$9),Quarterly_kt!$B126:FC126)/Fuel_Properties!$D$51))/158.987295</f>
        <v>0.13089841137056066</v>
      </c>
      <c r="DL126" s="47">
        <f>((SUMPRODUCT(--(DL$9=Quarterly_kt!$B$9:FC$9),Quarterly_kt!$B126:FC126)/Fuel_Properties!$D$51))/158.987295</f>
        <v>0.13089841137056066</v>
      </c>
      <c r="DM126" s="47">
        <f>((SUMPRODUCT(--(DM$9=Quarterly_kt!$B$9:FC$9),Quarterly_kt!$B126:FC126)/Fuel_Properties!$D$51))/158.987295</f>
        <v>0.13089841137056066</v>
      </c>
      <c r="DN126" s="47">
        <f>((SUMPRODUCT(--(DN$9=Quarterly_kt!$B$9:FC$9),Quarterly_kt!$B126:FC126)/Fuel_Properties!$D$51))/158.987295</f>
        <v>0.14416635107175488</v>
      </c>
      <c r="DO126" s="47">
        <f>((SUMPRODUCT(--(DO$9=Quarterly_kt!$B$9:FC$9),Quarterly_kt!$B126:FC126)/Fuel_Properties!$D$51))/158.987295</f>
        <v>0.14416635107175488</v>
      </c>
      <c r="DP126" s="47">
        <f>((SUMPRODUCT(--(DP$9=Quarterly_kt!$B$9:FC$9),Quarterly_kt!$B126:FC126)/Fuel_Properties!$D$51))/158.987295</f>
        <v>0.14416635107175488</v>
      </c>
      <c r="DQ126" s="47">
        <f>((SUMPRODUCT(--(DQ$9=Quarterly_kt!$B$9:FC$9),Quarterly_kt!$B126:FC126)/Fuel_Properties!$D$51))/158.987295</f>
        <v>0.14416635107175488</v>
      </c>
      <c r="DR126" s="47">
        <f>((SUMPRODUCT(--(DR$9=Quarterly_kt!$B$9:FC$9),Quarterly_kt!$B126:FC126)/Fuel_Properties!$D$51))/158.987295</f>
        <v>0.16401674724206136</v>
      </c>
      <c r="DS126" s="47">
        <f>((SUMPRODUCT(--(DS$9=Quarterly_kt!$B$9:FC$9),Quarterly_kt!$B126:FC126)/Fuel_Properties!$D$51))/158.987295</f>
        <v>0.16401674724206136</v>
      </c>
      <c r="DT126" s="47">
        <f>((SUMPRODUCT(--(DT$9=Quarterly_kt!$B$9:FC$9),Quarterly_kt!$B126:FC126)/Fuel_Properties!$D$51))/158.987295</f>
        <v>0.16401674724206136</v>
      </c>
      <c r="DU126" s="47">
        <f>((SUMPRODUCT(--(DU$9=Quarterly_kt!$B$9:FC$9),Quarterly_kt!$B126:FC126)/Fuel_Properties!$D$51))/158.987295</f>
        <v>0.16401674724206136</v>
      </c>
      <c r="DV126" s="47">
        <f>((SUMPRODUCT(--(DV$9=Quarterly_kt!$B$9:FC$9),Quarterly_kt!$B126:FC126)/Fuel_Properties!$D$51))/158.987295</f>
        <v>0.17101387293882314</v>
      </c>
      <c r="DW126" s="47">
        <f>((SUMPRODUCT(--(DW$9=Quarterly_kt!$B$9:FC$9),Quarterly_kt!$B126:FC126)/Fuel_Properties!$D$51))/158.987295</f>
        <v>0.17101387293882314</v>
      </c>
      <c r="DX126" s="47">
        <f>((SUMPRODUCT(--(DX$9=Quarterly_kt!$B$9:FC$9),Quarterly_kt!$B126:FC126)/Fuel_Properties!$D$51))/158.987295</f>
        <v>0.17101387293882314</v>
      </c>
      <c r="DY126" s="47">
        <f>((SUMPRODUCT(--(DY$9=Quarterly_kt!$B$9:FC$9),Quarterly_kt!$B126:FC126)/Fuel_Properties!$D$51))/158.987295</f>
        <v>0.17101387293882314</v>
      </c>
      <c r="DZ126" s="47">
        <f>((SUMPRODUCT(--(DZ$9=Quarterly_kt!$B$9:FC$9),Quarterly_kt!$B126:FC126)/Fuel_Properties!$D$51))/158.987295</f>
        <v>0.17934287178486191</v>
      </c>
      <c r="EA126" s="47">
        <f>((SUMPRODUCT(--(EA$9=Quarterly_kt!$B$9:FC$9),Quarterly_kt!$B126:FC126)/Fuel_Properties!$D$51))/158.987295</f>
        <v>0.17934287178486191</v>
      </c>
      <c r="EB126" s="47">
        <f>((SUMPRODUCT(--(EB$9=Quarterly_kt!$B$9:FC$9),Quarterly_kt!$B126:FC126)/Fuel_Properties!$D$51))/158.987295</f>
        <v>0.17934287178486191</v>
      </c>
      <c r="EC126" s="47">
        <f>((SUMPRODUCT(--(EC$9=Quarterly_kt!$B$9:FC$9),Quarterly_kt!$B126:FC126)/Fuel_Properties!$D$51))/158.987295</f>
        <v>0.17934287178486191</v>
      </c>
      <c r="ED126" s="47">
        <f>((SUMPRODUCT(--(ED$9=Quarterly_kt!$B$9:FC$9),Quarterly_kt!$B126:FC126)/Fuel_Properties!$D$51))/158.987295</f>
        <v>0.19849490056967975</v>
      </c>
      <c r="EE126" s="47">
        <f>((SUMPRODUCT(--(EE$9=Quarterly_kt!$B$9:FC$9),Quarterly_kt!$B126:FC126)/Fuel_Properties!$D$51))/158.987295</f>
        <v>0.19849490056967975</v>
      </c>
      <c r="EF126" s="47">
        <f>((SUMPRODUCT(--(EF$9=Quarterly_kt!$B$9:FC$9),Quarterly_kt!$B126:FC126)/Fuel_Properties!$D$51))/158.987295</f>
        <v>0.19849490056967975</v>
      </c>
      <c r="EG126" s="47">
        <f>((SUMPRODUCT(--(EG$9=Quarterly_kt!$B$9:FC$9),Quarterly_kt!$B126:FC126)/Fuel_Properties!$D$51))/158.987295</f>
        <v>0.19849490056967975</v>
      </c>
      <c r="EH126" s="47">
        <f>((SUMPRODUCT(--(EH$9=Quarterly_kt!$B$9:FC$9),Quarterly_kt!$B126:FC126)/Fuel_Properties!$D$51))/158.987295</f>
        <v>0.19006403672072625</v>
      </c>
      <c r="EI126" s="47">
        <f>((SUMPRODUCT(--(EI$9=Quarterly_kt!$B$9:FC$9),Quarterly_kt!$B126:FC126)/Fuel_Properties!$D$51))/158.987295</f>
        <v>0.19006403672072625</v>
      </c>
      <c r="EJ126" s="47">
        <f>((SUMPRODUCT(--(EJ$9=Quarterly_kt!$B$9:FC$9),Quarterly_kt!$B126:FC126)/Fuel_Properties!$D$51))/158.987295</f>
        <v>0.19006403672072625</v>
      </c>
      <c r="EK126" s="47">
        <f>((SUMPRODUCT(--(EK$9=Quarterly_kt!$B$9:FC$9),Quarterly_kt!$B126:FC126)/Fuel_Properties!$D$51))/158.987295</f>
        <v>0.19006403672072625</v>
      </c>
      <c r="EL126" s="47">
        <f>((SUMPRODUCT(--(EL$9=Quarterly_kt!$B$9:FC$9),Quarterly_kt!$B126:FC126)/Fuel_Properties!$D$51))/158.987295</f>
        <v>0.18805254306163491</v>
      </c>
      <c r="EM126" s="47">
        <f>((SUMPRODUCT(--(EM$9=Quarterly_kt!$B$9:FC$9),Quarterly_kt!$B126:FC126)/Fuel_Properties!$D$51))/158.987295</f>
        <v>0.18805254306163491</v>
      </c>
      <c r="EN126" s="47">
        <f>((SUMPRODUCT(--(EN$9=Quarterly_kt!$B$9:FC$9),Quarterly_kt!$B126:FC126)/Fuel_Properties!$D$51))/158.987295</f>
        <v>0.18805254306163491</v>
      </c>
      <c r="EO126" s="47">
        <f>((SUMPRODUCT(--(EO$9=Quarterly_kt!$B$9:FC$9),Quarterly_kt!$B126:FC126)/Fuel_Properties!$D$51))/158.987295</f>
        <v>0.18805254306163491</v>
      </c>
      <c r="EP126" s="47">
        <f>((SUMPRODUCT(--(EP$9=Quarterly_kt!$B$9:FC$9),Quarterly_kt!$B126:FC126)/Fuel_Properties!$D$51))/158.987295</f>
        <v>0.15701222093329437</v>
      </c>
      <c r="EQ126" s="47">
        <f>((SUMPRODUCT(--(EQ$9=Quarterly_kt!$B$9:FC$9),Quarterly_kt!$B126:FC126)/Fuel_Properties!$D$51))/158.987295</f>
        <v>0.15701222093329437</v>
      </c>
      <c r="ER126" s="47">
        <f>((SUMPRODUCT(--(ER$9=Quarterly_kt!$B$9:FC$9),Quarterly_kt!$B126:FC126)/Fuel_Properties!$D$51))/158.987295</f>
        <v>0.15701222093329437</v>
      </c>
      <c r="ES126" s="47">
        <f>((SUMPRODUCT(--(ES$9=Quarterly_kt!$B$9:FC$9),Quarterly_kt!$B126:FC126)/Fuel_Properties!$D$51))/158.987295</f>
        <v>0.15701222093329437</v>
      </c>
      <c r="ET126" s="47">
        <f>((SUMPRODUCT(--(ET$9=Quarterly_kt!$B$9:FC$9),Quarterly_kt!$B126:FC126)/Fuel_Properties!$D$51))/158.987295</f>
        <v>0.14773667035260715</v>
      </c>
      <c r="EU126" s="47">
        <f>((SUMPRODUCT(--(EU$9=Quarterly_kt!$B$9:FC$9),Quarterly_kt!$B126:FC126)/Fuel_Properties!$D$51))/158.987295</f>
        <v>0.14773667035260715</v>
      </c>
      <c r="EV126" s="47">
        <f>((SUMPRODUCT(--(EV$9=Quarterly_kt!$B$9:FC$9),Quarterly_kt!$B126:FC126)/Fuel_Properties!$D$51))/158.987295</f>
        <v>0.14773667035260715</v>
      </c>
      <c r="EW126" s="47">
        <f>((SUMPRODUCT(--(EW$9=Quarterly_kt!$B$9:FC$9),Quarterly_kt!$B126:FC126)/Fuel_Properties!$D$51))/158.987295</f>
        <v>0.14773667035260715</v>
      </c>
      <c r="EX126" s="47">
        <f>((SUMPRODUCT(--(EX$9=Quarterly_kt!$B$9:FC$9),Quarterly_kt!$B126:FC126)/Fuel_Properties!$D$51))/158.987295</f>
        <v>0.17010506571854203</v>
      </c>
      <c r="EY126" s="47">
        <f>((SUMPRODUCT(--(EY$9=Quarterly_kt!$B$9:FC$9),Quarterly_kt!$B126:FC126)/Fuel_Properties!$D$51))/158.987295</f>
        <v>0.17010506571854203</v>
      </c>
      <c r="EZ126" s="47">
        <f>((SUMPRODUCT(--(EZ$9=Quarterly_kt!$B$9:FC$9),Quarterly_kt!$B126:FC126)/Fuel_Properties!$D$51))/158.987295</f>
        <v>0.17010506571854203</v>
      </c>
      <c r="FA126" s="47">
        <f>((SUMPRODUCT(--(FA$9=Quarterly_kt!$B$9:FC$9),Quarterly_kt!$B126:FC126)/Fuel_Properties!$D$51))/158.987295</f>
        <v>0.17010506571854203</v>
      </c>
      <c r="FB126" s="47">
        <f>((SUMPRODUCT(--(FB$9=Quarterly_kt!$B$9:FC$9),Quarterly_kt!$B126:FC126)/Fuel_Properties!$D$51))/158.987295</f>
        <v>0.17313258654272681</v>
      </c>
      <c r="FC126" s="47">
        <f>((SUMPRODUCT(--(FC$9=Quarterly_kt!$B$9:FC$9),Quarterly_kt!$B126:FC126)/Fuel_Properties!$D$51))/158.987295</f>
        <v>0.17313258654272681</v>
      </c>
      <c r="FD126" s="47">
        <f>((SUMPRODUCT(--(FD$9=Quarterly_kt!$B$9:FD$9),Quarterly_kt!$B126:FD126)/Fuel_Properties!$D$51))/158.987295</f>
        <v>0.17313258654272681</v>
      </c>
      <c r="FE126" s="47">
        <f>((SUMPRODUCT(--(FE$9=Quarterly_kt!$B$9:FF$9),Quarterly_kt!$B126:FF126)/Fuel_Properties!$D$51))/158.987295</f>
        <v>0.17313258654272681</v>
      </c>
      <c r="FF126" s="47">
        <f>((SUMPRODUCT(--(FF$9=Quarterly_kt!$B$9:FF$9),Quarterly_kt!$B126:FF126)/Fuel_Properties!$D$51))/158.987295</f>
        <v>0.1808310091597376</v>
      </c>
      <c r="FG126" s="47">
        <f>((SUMPRODUCT(--(FG$9=Quarterly_kt!$B$9:FG$9),Quarterly_kt!$B126:FG126)/Fuel_Properties!$D$51))/158.987295</f>
        <v>0.1808310091597376</v>
      </c>
      <c r="FH126" s="47">
        <f>((SUMPRODUCT(--(FH$9=Quarterly_kt!$B$9:FI$9),Quarterly_kt!$B126:FI126)/Fuel_Properties!$D$51))/158.987295</f>
        <v>0.1808310091597376</v>
      </c>
      <c r="FI126" s="47">
        <f>((SUMPRODUCT(--(FI$9=Quarterly_kt!$B$9:FI$9),Quarterly_kt!$B126:FI126)/Fuel_Properties!$D$51))/158.987295</f>
        <v>0.1808310091597376</v>
      </c>
      <c r="FJ126" s="47">
        <f>((SUMPRODUCT(--(FJ$9=Quarterly_kt!$B$9:FJ$9),Quarterly_kt!$B126:FJ126)/Fuel_Properties!$D$51))/158.987295</f>
        <v>0.18409206663451852</v>
      </c>
      <c r="FK126" s="47">
        <f>((SUMPRODUCT(--(FK$9=Quarterly_kt!$B$9:FL$9),Quarterly_kt!$B126:FL126)/Fuel_Properties!$D$51))/158.987295</f>
        <v>0.18409206663451852</v>
      </c>
      <c r="FL126" s="47">
        <f>((SUMPRODUCT(--(FL$9=Quarterly_kt!$B$9:FL$9),Quarterly_kt!$B126:FL126)/Fuel_Properties!$D$51))/158.987295</f>
        <v>0.18409206663451852</v>
      </c>
      <c r="FM126" s="47">
        <f>((SUMPRODUCT(--(FM$9=Quarterly_kt!$B$9:FM$9),Quarterly_kt!$B126:FM126)/Fuel_Properties!$D$51))/158.987295</f>
        <v>0.18409206663451852</v>
      </c>
      <c r="FN126" s="47">
        <f>((SUMPRODUCT(--(FN$9=Quarterly_kt!$B$9:FN$9),Quarterly_kt!$B126:FN126)/Fuel_Properties!$D$51))/158.987295</f>
        <v>0.19720379121309412</v>
      </c>
      <c r="FO126" s="47">
        <f>((SUMPRODUCT(--(FO$9=Quarterly_kt!$B$9:FO$9),Quarterly_kt!$B126:FO126)/Fuel_Properties!$D$51))/158.987295</f>
        <v>0.19720379121309412</v>
      </c>
      <c r="FP126" s="47">
        <f>((SUMPRODUCT(--(FP$9=Quarterly_kt!$B$9:FP$9),Quarterly_kt!$B126:FP126)/Fuel_Properties!$D$51))/158.987295</f>
        <v>0.19720379121309412</v>
      </c>
      <c r="FQ126" s="47">
        <f>((SUMPRODUCT(--(FQ$9=Quarterly_kt!$B$9:FQ$9),Quarterly_kt!$B126:FQ126)/Fuel_Properties!$D$51))/158.987295</f>
        <v>0.19720379121309412</v>
      </c>
      <c r="FR126" s="47">
        <f>((SUMPRODUCT(--(FR$9=Quarterly_kt!$B$9:FR$9),Quarterly_kt!$B126:FR126)/Fuel_Properties!$D$51))/158.987295</f>
        <v>0.20266151082947717</v>
      </c>
      <c r="FS126" s="47">
        <f>((SUMPRODUCT(--(FS$9=Quarterly_kt!$B$9:FS$9),Quarterly_kt!$B126:FS126)/Fuel_Properties!$D$51))/158.987295</f>
        <v>0.20266151082947717</v>
      </c>
      <c r="FT126" s="47">
        <f>((SUMPRODUCT(--(FT$9=Quarterly_kt!$B$9:FT$9),Quarterly_kt!$B126:FT126)/Fuel_Properties!$D$51))/158.987295</f>
        <v>0.20266151082947717</v>
      </c>
      <c r="FU126" s="47">
        <f>((SUMPRODUCT(--(FU$9=Quarterly_kt!$B$9:FU$9),Quarterly_kt!$B126:FU126)/Fuel_Properties!$D$51))/158.987295</f>
        <v>0.20266151082947717</v>
      </c>
      <c r="FV126" s="47">
        <f>((SUMPRODUCT(--(FV$9=Quarterly_kt!$B$9:FV$9),Quarterly_kt!$B126:FV126)/Fuel_Properties!$D$51))/158.987295</f>
        <v>0.22439801695264364</v>
      </c>
    </row>
    <row r="127" spans="1:178" ht="15" x14ac:dyDescent="0.2">
      <c r="A127" s="25"/>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c r="DR127" s="39"/>
      <c r="DS127" s="39"/>
      <c r="DT127" s="39"/>
      <c r="DU127" s="39"/>
      <c r="DV127" s="39"/>
      <c r="DW127" s="39"/>
      <c r="DX127" s="39"/>
      <c r="DY127" s="39"/>
      <c r="DZ127" s="39"/>
      <c r="EA127" s="39"/>
      <c r="EB127" s="39"/>
      <c r="EC127" s="39"/>
      <c r="ED127" s="39"/>
      <c r="EE127" s="39"/>
      <c r="EF127" s="39"/>
      <c r="EG127" s="39"/>
      <c r="EH127" s="39"/>
      <c r="EI127" s="39"/>
      <c r="EJ127" s="39"/>
      <c r="EK127" s="39"/>
      <c r="EL127" s="39"/>
      <c r="EM127" s="39"/>
      <c r="EN127" s="39"/>
      <c r="EO127" s="39"/>
      <c r="EP127" s="39"/>
      <c r="EQ127" s="39"/>
      <c r="ER127" s="39"/>
      <c r="ES127" s="39"/>
      <c r="ET127" s="39"/>
      <c r="EU127" s="39"/>
      <c r="EV127" s="39"/>
      <c r="EW127" s="39"/>
      <c r="EX127" s="39"/>
      <c r="EY127" s="39"/>
      <c r="EZ127" s="39"/>
      <c r="FA127" s="39"/>
      <c r="FB127" s="39"/>
      <c r="FC127" s="39"/>
      <c r="FD127" s="39"/>
      <c r="FE127" s="39"/>
      <c r="FF127" s="39"/>
      <c r="FG127" s="39"/>
      <c r="FH127" s="39"/>
      <c r="FI127" s="39"/>
      <c r="FJ127" s="39"/>
      <c r="FK127" s="39"/>
      <c r="FL127" s="39"/>
      <c r="FM127" s="39"/>
      <c r="FN127" s="39"/>
      <c r="FO127" s="39"/>
      <c r="FP127" s="39"/>
      <c r="FQ127" s="39"/>
      <c r="FR127" s="39"/>
      <c r="FS127" s="39"/>
      <c r="FT127" s="39"/>
      <c r="FU127" s="39"/>
      <c r="FV127" s="39"/>
    </row>
    <row r="128" spans="1:178" ht="15" x14ac:dyDescent="0.25">
      <c r="A128" s="54" t="s">
        <v>57</v>
      </c>
      <c r="B128" s="38">
        <f t="shared" ref="B128:BM128" si="205">SUM(B129,B132:B134)</f>
        <v>0.52315092744955871</v>
      </c>
      <c r="C128" s="38">
        <f t="shared" si="205"/>
        <v>0.60025850911716505</v>
      </c>
      <c r="D128" s="38">
        <f t="shared" si="205"/>
        <v>0.72581925132152425</v>
      </c>
      <c r="E128" s="38">
        <f t="shared" si="205"/>
        <v>0.58069033400315029</v>
      </c>
      <c r="F128" s="38">
        <f t="shared" si="205"/>
        <v>0.46532304953416853</v>
      </c>
      <c r="G128" s="38">
        <f t="shared" si="205"/>
        <v>0.54530484417475833</v>
      </c>
      <c r="H128" s="38">
        <f t="shared" si="205"/>
        <v>0.7664253151554411</v>
      </c>
      <c r="I128" s="38">
        <f t="shared" si="205"/>
        <v>0.57362537981076478</v>
      </c>
      <c r="J128" s="38">
        <f t="shared" si="205"/>
        <v>0.45394119230986402</v>
      </c>
      <c r="K128" s="38">
        <f t="shared" si="205"/>
        <v>0.6327945716653347</v>
      </c>
      <c r="L128" s="38">
        <f t="shared" si="205"/>
        <v>0.6128032981587882</v>
      </c>
      <c r="M128" s="38">
        <f t="shared" si="205"/>
        <v>0.60968174546465326</v>
      </c>
      <c r="N128" s="38">
        <f t="shared" si="205"/>
        <v>0.53357884120466548</v>
      </c>
      <c r="O128" s="38">
        <f t="shared" si="205"/>
        <v>0.59448578873660751</v>
      </c>
      <c r="P128" s="38">
        <f t="shared" si="205"/>
        <v>0.63182550424006811</v>
      </c>
      <c r="Q128" s="38">
        <f t="shared" si="205"/>
        <v>0.552661208009261</v>
      </c>
      <c r="R128" s="38">
        <f t="shared" si="205"/>
        <v>0.53037285156979497</v>
      </c>
      <c r="S128" s="38">
        <f t="shared" si="205"/>
        <v>0.54096564964925009</v>
      </c>
      <c r="T128" s="38">
        <f t="shared" si="205"/>
        <v>0.57412562256978505</v>
      </c>
      <c r="U128" s="38">
        <f t="shared" si="205"/>
        <v>0.58310929491223673</v>
      </c>
      <c r="V128" s="38">
        <f t="shared" si="205"/>
        <v>0.37991137775988282</v>
      </c>
      <c r="W128" s="38">
        <f t="shared" si="205"/>
        <v>0.39960144479871101</v>
      </c>
      <c r="X128" s="38">
        <f t="shared" si="205"/>
        <v>0.48934543571313294</v>
      </c>
      <c r="Y128" s="38">
        <f t="shared" si="205"/>
        <v>0.44375717994673886</v>
      </c>
      <c r="Z128" s="38">
        <f t="shared" si="205"/>
        <v>0.54849294887617162</v>
      </c>
      <c r="AA128" s="38">
        <f t="shared" si="205"/>
        <v>0.79690419226624076</v>
      </c>
      <c r="AB128" s="38">
        <f t="shared" si="205"/>
        <v>0.64661659266659932</v>
      </c>
      <c r="AC128" s="38">
        <f t="shared" si="205"/>
        <v>0.42720402956599635</v>
      </c>
      <c r="AD128" s="38">
        <f t="shared" si="205"/>
        <v>0.43020813525037699</v>
      </c>
      <c r="AE128" s="38">
        <f t="shared" si="205"/>
        <v>0.45285372627342435</v>
      </c>
      <c r="AF128" s="38">
        <f t="shared" si="205"/>
        <v>0.45873764082780882</v>
      </c>
      <c r="AG128" s="38">
        <f t="shared" si="205"/>
        <v>0.45044757062729235</v>
      </c>
      <c r="AH128" s="38">
        <f t="shared" si="205"/>
        <v>0.5229202091293933</v>
      </c>
      <c r="AI128" s="38">
        <f t="shared" si="205"/>
        <v>0.56664108388595846</v>
      </c>
      <c r="AJ128" s="38">
        <f t="shared" si="205"/>
        <v>0.53038005507289743</v>
      </c>
      <c r="AK128" s="38">
        <f t="shared" si="205"/>
        <v>0.44553269493610592</v>
      </c>
      <c r="AL128" s="38">
        <f t="shared" si="205"/>
        <v>0.50224858840908526</v>
      </c>
      <c r="AM128" s="38">
        <f t="shared" si="205"/>
        <v>0.449247038587893</v>
      </c>
      <c r="AN128" s="38">
        <f t="shared" si="205"/>
        <v>0.45608431357704743</v>
      </c>
      <c r="AO128" s="38">
        <f t="shared" si="205"/>
        <v>0.43607245892891511</v>
      </c>
      <c r="AP128" s="38">
        <f t="shared" si="205"/>
        <v>0.39760578890542819</v>
      </c>
      <c r="AQ128" s="38">
        <f t="shared" si="205"/>
        <v>0.44396213672205481</v>
      </c>
      <c r="AR128" s="38">
        <f t="shared" si="205"/>
        <v>0.43237018251288273</v>
      </c>
      <c r="AS128" s="38">
        <f t="shared" si="205"/>
        <v>0.42403417551052014</v>
      </c>
      <c r="AT128" s="38">
        <f t="shared" si="205"/>
        <v>0.44001421107813865</v>
      </c>
      <c r="AU128" s="38">
        <f t="shared" si="205"/>
        <v>0.39415205609542148</v>
      </c>
      <c r="AV128" s="38">
        <f t="shared" si="205"/>
        <v>0.28001664688030886</v>
      </c>
      <c r="AW128" s="38">
        <f t="shared" si="205"/>
        <v>0.40361950375135269</v>
      </c>
      <c r="AX128" s="38">
        <f t="shared" si="205"/>
        <v>0.31984209000909447</v>
      </c>
      <c r="AY128" s="38">
        <f t="shared" si="205"/>
        <v>0.3994799694387427</v>
      </c>
      <c r="AZ128" s="38">
        <f t="shared" si="205"/>
        <v>0.37614104911773749</v>
      </c>
      <c r="BA128" s="38">
        <f t="shared" si="205"/>
        <v>0.33717876448087164</v>
      </c>
      <c r="BB128" s="38">
        <f t="shared" si="205"/>
        <v>0.30099624525020108</v>
      </c>
      <c r="BC128" s="38">
        <f t="shared" si="205"/>
        <v>0.23447605131489402</v>
      </c>
      <c r="BD128" s="38">
        <f t="shared" si="205"/>
        <v>0.25992090709509075</v>
      </c>
      <c r="BE128" s="38">
        <f t="shared" si="205"/>
        <v>0.19180381757350953</v>
      </c>
      <c r="BF128" s="38">
        <f t="shared" si="205"/>
        <v>0.29046568534275113</v>
      </c>
      <c r="BG128" s="38">
        <f t="shared" si="205"/>
        <v>0.23586472961672042</v>
      </c>
      <c r="BH128" s="38">
        <f t="shared" si="205"/>
        <v>0.23217100213510863</v>
      </c>
      <c r="BI128" s="38">
        <f t="shared" si="205"/>
        <v>0.22574251511544149</v>
      </c>
      <c r="BJ128" s="38">
        <f t="shared" si="205"/>
        <v>0.18531006361751051</v>
      </c>
      <c r="BK128" s="38">
        <f t="shared" si="205"/>
        <v>0.25811496534288803</v>
      </c>
      <c r="BL128" s="38">
        <f t="shared" si="205"/>
        <v>0.24042698760888193</v>
      </c>
      <c r="BM128" s="38">
        <f t="shared" si="205"/>
        <v>0.24157548172629256</v>
      </c>
      <c r="BN128" s="38">
        <f t="shared" ref="BN128:DY128" si="206">SUM(BN129,BN132:BN134)</f>
        <v>0.24461287870023074</v>
      </c>
      <c r="BO128" s="38">
        <f t="shared" si="206"/>
        <v>0.29250083185002362</v>
      </c>
      <c r="BP128" s="38">
        <f t="shared" si="206"/>
        <v>0.32879951868287632</v>
      </c>
      <c r="BQ128" s="38">
        <f t="shared" si="206"/>
        <v>0.37174703992632863</v>
      </c>
      <c r="BR128" s="38">
        <f t="shared" si="206"/>
        <v>0.44687332948989456</v>
      </c>
      <c r="BS128" s="38">
        <f t="shared" si="206"/>
        <v>0.24202526901610527</v>
      </c>
      <c r="BT128" s="38">
        <f t="shared" si="206"/>
        <v>0.33950333401232713</v>
      </c>
      <c r="BU128" s="38">
        <f t="shared" si="206"/>
        <v>0.21981656404040556</v>
      </c>
      <c r="BV128" s="38">
        <f t="shared" si="206"/>
        <v>0.31681339986435841</v>
      </c>
      <c r="BW128" s="38">
        <f t="shared" si="206"/>
        <v>0.66733816225149878</v>
      </c>
      <c r="BX128" s="38">
        <f t="shared" si="206"/>
        <v>0.32045570462165812</v>
      </c>
      <c r="BY128" s="38">
        <f t="shared" si="206"/>
        <v>0.29384447339112035</v>
      </c>
      <c r="BZ128" s="38">
        <f t="shared" si="206"/>
        <v>0.17550529318689487</v>
      </c>
      <c r="CA128" s="38">
        <f t="shared" si="206"/>
        <v>0.24017370003432811</v>
      </c>
      <c r="CB128" s="38">
        <f t="shared" si="206"/>
        <v>0.20432858672244736</v>
      </c>
      <c r="CC128" s="38">
        <f t="shared" si="206"/>
        <v>0.18505244682976174</v>
      </c>
      <c r="CD128" s="38">
        <f t="shared" si="206"/>
        <v>0.45818308428907828</v>
      </c>
      <c r="CE128" s="38">
        <f t="shared" si="206"/>
        <v>0.32096436889028945</v>
      </c>
      <c r="CF128" s="38">
        <f t="shared" si="206"/>
        <v>0.26293678652813479</v>
      </c>
      <c r="CG128" s="38">
        <f t="shared" si="206"/>
        <v>0.40506151317152761</v>
      </c>
      <c r="CH128" s="38">
        <f t="shared" si="206"/>
        <v>0.35816310426220749</v>
      </c>
      <c r="CI128" s="38">
        <f t="shared" si="206"/>
        <v>0.37379124458659674</v>
      </c>
      <c r="CJ128" s="38">
        <f t="shared" si="206"/>
        <v>0.22761896694662651</v>
      </c>
      <c r="CK128" s="38">
        <f t="shared" si="206"/>
        <v>0.20488273601969531</v>
      </c>
      <c r="CL128" s="38">
        <f t="shared" si="206"/>
        <v>0.19226730679752649</v>
      </c>
      <c r="CM128" s="38">
        <f t="shared" si="206"/>
        <v>0.26440736168340739</v>
      </c>
      <c r="CN128" s="38">
        <f t="shared" si="206"/>
        <v>0.2096028157874244</v>
      </c>
      <c r="CO128" s="38">
        <f t="shared" si="206"/>
        <v>0.1898839945013486</v>
      </c>
      <c r="CP128" s="38">
        <f t="shared" si="206"/>
        <v>0.21995229572159056</v>
      </c>
      <c r="CQ128" s="38">
        <f t="shared" si="206"/>
        <v>0.19178130007475466</v>
      </c>
      <c r="CR128" s="38">
        <f t="shared" si="206"/>
        <v>0.19498190481359426</v>
      </c>
      <c r="CS128" s="38">
        <f t="shared" si="206"/>
        <v>0.1853686104408413</v>
      </c>
      <c r="CT128" s="38">
        <f t="shared" si="206"/>
        <v>0.20442908749625877</v>
      </c>
      <c r="CU128" s="38">
        <f t="shared" si="206"/>
        <v>0.20033868020579318</v>
      </c>
      <c r="CV128" s="38">
        <f t="shared" si="206"/>
        <v>0.21896729889749325</v>
      </c>
      <c r="CW128" s="38">
        <f t="shared" si="206"/>
        <v>0.20165565532603572</v>
      </c>
      <c r="CX128" s="38">
        <f t="shared" si="206"/>
        <v>0.20496262622970352</v>
      </c>
      <c r="CY128" s="38">
        <f t="shared" si="206"/>
        <v>0.22673082154147137</v>
      </c>
      <c r="CZ128" s="38">
        <f t="shared" si="206"/>
        <v>0.19850602339180468</v>
      </c>
      <c r="DA128" s="38">
        <f t="shared" si="206"/>
        <v>0.16700653505357288</v>
      </c>
      <c r="DB128" s="38">
        <f t="shared" si="206"/>
        <v>0.22070296005067966</v>
      </c>
      <c r="DC128" s="38">
        <f t="shared" si="206"/>
        <v>0.20984225689320349</v>
      </c>
      <c r="DD128" s="38">
        <f t="shared" si="206"/>
        <v>0.22293554875302413</v>
      </c>
      <c r="DE128" s="38">
        <f t="shared" si="206"/>
        <v>0.20160221118933203</v>
      </c>
      <c r="DF128" s="38">
        <f t="shared" si="206"/>
        <v>0.16610099724778132</v>
      </c>
      <c r="DG128" s="38">
        <f t="shared" si="206"/>
        <v>0.16438651562270598</v>
      </c>
      <c r="DH128" s="38">
        <f t="shared" si="206"/>
        <v>0.24201403522872922</v>
      </c>
      <c r="DI128" s="38">
        <f t="shared" si="206"/>
        <v>0.22165325252993617</v>
      </c>
      <c r="DJ128" s="38">
        <f t="shared" si="206"/>
        <v>0.18529718824087249</v>
      </c>
      <c r="DK128" s="38">
        <f t="shared" si="206"/>
        <v>0.1887707659431522</v>
      </c>
      <c r="DL128" s="38">
        <f t="shared" si="206"/>
        <v>0.2117489148310831</v>
      </c>
      <c r="DM128" s="38">
        <f t="shared" si="206"/>
        <v>0.18073990202562659</v>
      </c>
      <c r="DN128" s="38">
        <f t="shared" si="206"/>
        <v>0.18760974231553118</v>
      </c>
      <c r="DO128" s="38">
        <f t="shared" si="206"/>
        <v>0.24640874928598824</v>
      </c>
      <c r="DP128" s="38">
        <f t="shared" si="206"/>
        <v>0.28370978708392958</v>
      </c>
      <c r="DQ128" s="38">
        <f t="shared" si="206"/>
        <v>0.25977752220151773</v>
      </c>
      <c r="DR128" s="38">
        <f t="shared" si="206"/>
        <v>0.21394850943941085</v>
      </c>
      <c r="DS128" s="38">
        <f t="shared" si="206"/>
        <v>0.24580133762669462</v>
      </c>
      <c r="DT128" s="38">
        <f t="shared" si="206"/>
        <v>0.4718448378549186</v>
      </c>
      <c r="DU128" s="38">
        <f t="shared" si="206"/>
        <v>0.25579282076014787</v>
      </c>
      <c r="DV128" s="38">
        <f t="shared" si="206"/>
        <v>0.30500254006574867</v>
      </c>
      <c r="DW128" s="38">
        <f t="shared" si="206"/>
        <v>0.37094552928693802</v>
      </c>
      <c r="DX128" s="38">
        <f t="shared" si="206"/>
        <v>0.21356519377814367</v>
      </c>
      <c r="DY128" s="38">
        <f t="shared" si="206"/>
        <v>0.24068037683747259</v>
      </c>
      <c r="DZ128" s="38">
        <f t="shared" ref="DZ128:EO128" si="207">SUM(DZ129,DZ132:DZ134)</f>
        <v>0.20156470874163213</v>
      </c>
      <c r="EA128" s="38">
        <f t="shared" si="207"/>
        <v>0.26025834140081228</v>
      </c>
      <c r="EB128" s="38">
        <f t="shared" si="207"/>
        <v>0.21218859701979573</v>
      </c>
      <c r="EC128" s="38">
        <f t="shared" si="207"/>
        <v>0.21472715010540497</v>
      </c>
      <c r="ED128" s="38">
        <f t="shared" si="207"/>
        <v>0.22888118089021081</v>
      </c>
      <c r="EE128" s="38">
        <f t="shared" si="207"/>
        <v>0.24885544075415372</v>
      </c>
      <c r="EF128" s="38">
        <f t="shared" si="207"/>
        <v>0.23914284784197726</v>
      </c>
      <c r="EG128" s="38">
        <f t="shared" si="207"/>
        <v>0.24712403425891799</v>
      </c>
      <c r="EH128" s="38">
        <f t="shared" si="207"/>
        <v>0.24617951686902151</v>
      </c>
      <c r="EI128" s="38">
        <f t="shared" si="207"/>
        <v>0.25131755138034617</v>
      </c>
      <c r="EJ128" s="38">
        <f t="shared" si="207"/>
        <v>0.2499020942024279</v>
      </c>
      <c r="EK128" s="38">
        <f t="shared" si="207"/>
        <v>0.21530322479340819</v>
      </c>
      <c r="EL128" s="38">
        <f t="shared" si="207"/>
        <v>0.22695808104192527</v>
      </c>
      <c r="EM128" s="38">
        <f t="shared" si="207"/>
        <v>0.17819748301534993</v>
      </c>
      <c r="EN128" s="38">
        <f t="shared" si="207"/>
        <v>0.1810195324124417</v>
      </c>
      <c r="EO128" s="38">
        <f t="shared" si="207"/>
        <v>0.17259514856466318</v>
      </c>
      <c r="EP128" s="38">
        <f t="shared" ref="EP128:FA128" si="208">SUM(EP129,EP132:EP134)</f>
        <v>0.239912319364464</v>
      </c>
      <c r="EQ128" s="38">
        <f t="shared" si="208"/>
        <v>0.24074496451387672</v>
      </c>
      <c r="ER128" s="38">
        <f t="shared" si="208"/>
        <v>0.24051305919087596</v>
      </c>
      <c r="ES128" s="38">
        <f t="shared" si="208"/>
        <v>0.27759857850863023</v>
      </c>
      <c r="ET128" s="38">
        <f t="shared" si="208"/>
        <v>0.28440389684547507</v>
      </c>
      <c r="EU128" s="38">
        <f t="shared" si="208"/>
        <v>0.28423279197825913</v>
      </c>
      <c r="EV128" s="38">
        <f t="shared" si="208"/>
        <v>0.26590435258943873</v>
      </c>
      <c r="EW128" s="38">
        <f t="shared" si="208"/>
        <v>0.26375937742019639</v>
      </c>
      <c r="EX128" s="38">
        <f t="shared" si="208"/>
        <v>0.25931663808328465</v>
      </c>
      <c r="EY128" s="38">
        <f t="shared" si="208"/>
        <v>0.24138419694073932</v>
      </c>
      <c r="EZ128" s="38">
        <f t="shared" si="208"/>
        <v>0.23736136920472434</v>
      </c>
      <c r="FA128" s="38">
        <f t="shared" si="208"/>
        <v>0.23638712399852718</v>
      </c>
      <c r="FB128" s="38">
        <f t="shared" ref="FB128:FP128" si="209">SUM(FB129,FB132:FB134)</f>
        <v>0.22478048196287925</v>
      </c>
      <c r="FC128" s="38">
        <f t="shared" si="209"/>
        <v>0.24445248089137417</v>
      </c>
      <c r="FD128" s="38">
        <f t="shared" si="209"/>
        <v>0.23118440801244183</v>
      </c>
      <c r="FE128" s="38">
        <f t="shared" si="209"/>
        <v>0.2288889706946361</v>
      </c>
      <c r="FF128" s="38">
        <f t="shared" si="209"/>
        <v>0.25498274766571655</v>
      </c>
      <c r="FG128" s="38">
        <f t="shared" si="209"/>
        <v>0.25903467269532349</v>
      </c>
      <c r="FH128" s="38">
        <f t="shared" si="209"/>
        <v>0.26597840678426432</v>
      </c>
      <c r="FI128" s="38">
        <f t="shared" si="209"/>
        <v>0.28112688956082837</v>
      </c>
      <c r="FJ128" s="38">
        <f t="shared" si="209"/>
        <v>0.27851507454218638</v>
      </c>
      <c r="FK128" s="38">
        <f t="shared" si="209"/>
        <v>0.27532303394548335</v>
      </c>
      <c r="FL128" s="38">
        <f t="shared" si="209"/>
        <v>0.28368338374576141</v>
      </c>
      <c r="FM128" s="38">
        <f t="shared" si="209"/>
        <v>0.2906926966597273</v>
      </c>
      <c r="FN128" s="38">
        <f t="shared" si="209"/>
        <v>0.30600262392668159</v>
      </c>
      <c r="FO128" s="38">
        <f t="shared" si="209"/>
        <v>0.3037298001768341</v>
      </c>
      <c r="FP128" s="38">
        <f t="shared" si="209"/>
        <v>0.31072396162854005</v>
      </c>
      <c r="FQ128" s="38">
        <f t="shared" ref="FQ128:FS128" si="210">SUM(FQ129,FQ132:FQ134)</f>
        <v>0.31319085365283672</v>
      </c>
      <c r="FR128" s="38">
        <f t="shared" si="210"/>
        <v>0.3406078468070719</v>
      </c>
      <c r="FS128" s="38">
        <f t="shared" si="210"/>
        <v>0.34392149744506234</v>
      </c>
      <c r="FT128" s="38">
        <f t="shared" ref="FT128:FU128" si="211">SUM(FT129,FT132:FT134)</f>
        <v>0.35182091589639453</v>
      </c>
      <c r="FU128" s="38">
        <f t="shared" si="211"/>
        <v>0.38076600602543897</v>
      </c>
      <c r="FV128" s="38">
        <f t="shared" ref="FV128" si="212">SUM(FV129,FV132:FV134)</f>
        <v>0.39355639641737405</v>
      </c>
    </row>
    <row r="129" spans="1:178" ht="15" x14ac:dyDescent="0.25">
      <c r="A129" s="49" t="s">
        <v>25</v>
      </c>
      <c r="B129" s="39">
        <f t="shared" ref="B129:BM129" si="213">SUM(B130:B131)</f>
        <v>0.12800221990970401</v>
      </c>
      <c r="C129" s="39">
        <f t="shared" si="213"/>
        <v>0.13243587093492387</v>
      </c>
      <c r="D129" s="39">
        <f t="shared" si="213"/>
        <v>0.14135186558946472</v>
      </c>
      <c r="E129" s="39">
        <f t="shared" si="213"/>
        <v>0.14586374582339645</v>
      </c>
      <c r="F129" s="39">
        <f t="shared" si="213"/>
        <v>0.1326851823753821</v>
      </c>
      <c r="G129" s="39">
        <f t="shared" si="213"/>
        <v>0.14248987397093768</v>
      </c>
      <c r="H129" s="39">
        <f t="shared" si="213"/>
        <v>0.14640216832676795</v>
      </c>
      <c r="I129" s="39">
        <f t="shared" si="213"/>
        <v>0.15207963829723697</v>
      </c>
      <c r="J129" s="39">
        <f t="shared" si="213"/>
        <v>0.12978809839478392</v>
      </c>
      <c r="K129" s="39">
        <f t="shared" si="213"/>
        <v>0.14260098239869101</v>
      </c>
      <c r="L129" s="39">
        <f t="shared" si="213"/>
        <v>0.14057472918894359</v>
      </c>
      <c r="M129" s="39">
        <f t="shared" si="213"/>
        <v>0.14137835400167306</v>
      </c>
      <c r="N129" s="39">
        <f t="shared" si="213"/>
        <v>0.14340087536243479</v>
      </c>
      <c r="O129" s="39">
        <f t="shared" si="213"/>
        <v>0.13309324200827458</v>
      </c>
      <c r="P129" s="39">
        <f t="shared" si="213"/>
        <v>0.13964117084372588</v>
      </c>
      <c r="Q129" s="39">
        <f t="shared" si="213"/>
        <v>0.14567306001780533</v>
      </c>
      <c r="R129" s="39">
        <f t="shared" si="213"/>
        <v>0.15253144543208128</v>
      </c>
      <c r="S129" s="39">
        <f t="shared" si="213"/>
        <v>0.16437097328367006</v>
      </c>
      <c r="T129" s="39">
        <f t="shared" si="213"/>
        <v>0.15901905042474329</v>
      </c>
      <c r="U129" s="39">
        <f t="shared" si="213"/>
        <v>0.16087037287415989</v>
      </c>
      <c r="V129" s="39">
        <f t="shared" si="213"/>
        <v>0.14037729799933713</v>
      </c>
      <c r="W129" s="39">
        <f t="shared" si="213"/>
        <v>0.13601671686552302</v>
      </c>
      <c r="X129" s="39">
        <f t="shared" si="213"/>
        <v>0.13928681088759196</v>
      </c>
      <c r="Y129" s="39">
        <f t="shared" si="213"/>
        <v>0.14688161606415323</v>
      </c>
      <c r="Z129" s="39">
        <f t="shared" si="213"/>
        <v>0.14921701778703525</v>
      </c>
      <c r="AA129" s="39">
        <f t="shared" si="213"/>
        <v>0.15125629141570973</v>
      </c>
      <c r="AB129" s="39">
        <f t="shared" si="213"/>
        <v>0.16306229467975505</v>
      </c>
      <c r="AC129" s="39">
        <f t="shared" si="213"/>
        <v>0.13448804830292663</v>
      </c>
      <c r="AD129" s="39">
        <f t="shared" si="213"/>
        <v>0.12982007974208537</v>
      </c>
      <c r="AE129" s="39">
        <f t="shared" si="213"/>
        <v>0.13422006944844522</v>
      </c>
      <c r="AF129" s="39">
        <f t="shared" si="213"/>
        <v>0.13800721949857908</v>
      </c>
      <c r="AG129" s="39">
        <f t="shared" si="213"/>
        <v>0.1385922034294301</v>
      </c>
      <c r="AH129" s="39">
        <f t="shared" si="213"/>
        <v>0.14622581100579393</v>
      </c>
      <c r="AI129" s="39">
        <f t="shared" si="213"/>
        <v>0.15577196456145803</v>
      </c>
      <c r="AJ129" s="39">
        <f t="shared" si="213"/>
        <v>0.15272150864392006</v>
      </c>
      <c r="AK129" s="39">
        <f t="shared" si="213"/>
        <v>0.14755913945196969</v>
      </c>
      <c r="AL129" s="39">
        <f t="shared" si="213"/>
        <v>0.13574060616981892</v>
      </c>
      <c r="AM129" s="39">
        <f t="shared" si="213"/>
        <v>0.13636492028169844</v>
      </c>
      <c r="AN129" s="39">
        <f t="shared" si="213"/>
        <v>0.13951761078938441</v>
      </c>
      <c r="AO129" s="39">
        <f t="shared" si="213"/>
        <v>0.13837397183382447</v>
      </c>
      <c r="AP129" s="39">
        <f t="shared" si="213"/>
        <v>0.13213126005302014</v>
      </c>
      <c r="AQ129" s="39">
        <f t="shared" si="213"/>
        <v>0.13234483824547333</v>
      </c>
      <c r="AR129" s="39">
        <f t="shared" si="213"/>
        <v>0.12750119420488698</v>
      </c>
      <c r="AS129" s="39">
        <f t="shared" si="213"/>
        <v>0.1315315757316835</v>
      </c>
      <c r="AT129" s="39">
        <f t="shared" si="213"/>
        <v>0.11336180280730529</v>
      </c>
      <c r="AU129" s="39">
        <f t="shared" si="213"/>
        <v>0.11576921795146408</v>
      </c>
      <c r="AV129" s="39">
        <f t="shared" si="213"/>
        <v>0.11247392716186774</v>
      </c>
      <c r="AW129" s="39">
        <f t="shared" si="213"/>
        <v>0.1144869092648043</v>
      </c>
      <c r="AX129" s="39">
        <f t="shared" si="213"/>
        <v>9.8866487253952626E-2</v>
      </c>
      <c r="AY129" s="39">
        <f t="shared" si="213"/>
        <v>0.10065990964387561</v>
      </c>
      <c r="AZ129" s="39">
        <f t="shared" si="213"/>
        <v>0.10071014730357303</v>
      </c>
      <c r="BA129" s="39">
        <f t="shared" si="213"/>
        <v>8.1912169819940678E-2</v>
      </c>
      <c r="BB129" s="39">
        <f t="shared" si="213"/>
        <v>6.2385982806762982E-2</v>
      </c>
      <c r="BC129" s="39">
        <f t="shared" si="213"/>
        <v>6.1051716385411341E-2</v>
      </c>
      <c r="BD129" s="39">
        <f t="shared" si="213"/>
        <v>5.8932883615262707E-2</v>
      </c>
      <c r="BE129" s="39">
        <f t="shared" si="213"/>
        <v>6.0230263690599424E-2</v>
      </c>
      <c r="BF129" s="39">
        <f t="shared" si="213"/>
        <v>5.708527477846826E-2</v>
      </c>
      <c r="BG129" s="39">
        <f t="shared" si="213"/>
        <v>5.3232229558934696E-2</v>
      </c>
      <c r="BH129" s="39">
        <f t="shared" si="213"/>
        <v>5.0475457900590687E-2</v>
      </c>
      <c r="BI129" s="39">
        <f t="shared" si="213"/>
        <v>5.2395490352611866E-2</v>
      </c>
      <c r="BJ129" s="39">
        <f t="shared" si="213"/>
        <v>4.8059550625587144E-2</v>
      </c>
      <c r="BK129" s="39">
        <f t="shared" si="213"/>
        <v>4.9100054396227458E-2</v>
      </c>
      <c r="BL129" s="39">
        <f t="shared" si="213"/>
        <v>4.7063028623773345E-2</v>
      </c>
      <c r="BM129" s="39">
        <f t="shared" si="213"/>
        <v>5.2671416685769273E-2</v>
      </c>
      <c r="BN129" s="39">
        <f t="shared" ref="BN129:DY129" si="214">SUM(BN130:BN131)</f>
        <v>5.0831313711891771E-2</v>
      </c>
      <c r="BO129" s="39">
        <f t="shared" si="214"/>
        <v>4.9821158142634374E-2</v>
      </c>
      <c r="BP129" s="39">
        <f t="shared" si="214"/>
        <v>5.0559915548171394E-2</v>
      </c>
      <c r="BQ129" s="39">
        <f t="shared" si="214"/>
        <v>4.7339201209122009E-2</v>
      </c>
      <c r="BR129" s="39">
        <f t="shared" si="214"/>
        <v>4.3195267949156735E-2</v>
      </c>
      <c r="BS129" s="39">
        <f t="shared" si="214"/>
        <v>4.1379820872345645E-2</v>
      </c>
      <c r="BT129" s="39">
        <f t="shared" si="214"/>
        <v>4.1628640788574423E-2</v>
      </c>
      <c r="BU129" s="39">
        <f t="shared" si="214"/>
        <v>3.9573573843986201E-2</v>
      </c>
      <c r="BV129" s="39">
        <f t="shared" si="214"/>
        <v>0.10695775271055077</v>
      </c>
      <c r="BW129" s="39">
        <f t="shared" si="214"/>
        <v>0.10002211800671368</v>
      </c>
      <c r="BX129" s="39">
        <f t="shared" si="214"/>
        <v>3.4259674237489005E-2</v>
      </c>
      <c r="BY129" s="39">
        <f t="shared" si="214"/>
        <v>3.5336887620142407E-2</v>
      </c>
      <c r="BZ129" s="39">
        <f t="shared" si="214"/>
        <v>3.874098810794669E-2</v>
      </c>
      <c r="CA129" s="39">
        <f t="shared" si="214"/>
        <v>4.1140528801686047E-2</v>
      </c>
      <c r="CB129" s="39">
        <f t="shared" si="214"/>
        <v>3.5131595244533527E-2</v>
      </c>
      <c r="CC129" s="39">
        <f t="shared" si="214"/>
        <v>3.6532505857441527E-2</v>
      </c>
      <c r="CD129" s="39">
        <f t="shared" si="214"/>
        <v>0.28631176228061322</v>
      </c>
      <c r="CE129" s="39">
        <f t="shared" si="214"/>
        <v>7.2573114702112598E-2</v>
      </c>
      <c r="CF129" s="39">
        <f t="shared" si="214"/>
        <v>7.4956703356319321E-2</v>
      </c>
      <c r="CG129" s="39">
        <f t="shared" si="214"/>
        <v>0.23472638226343978</v>
      </c>
      <c r="CH129" s="39">
        <f t="shared" si="214"/>
        <v>0.185790548420879</v>
      </c>
      <c r="CI129" s="39">
        <f t="shared" si="214"/>
        <v>0.13103433204233314</v>
      </c>
      <c r="CJ129" s="39">
        <f t="shared" si="214"/>
        <v>2.6252196690694257E-2</v>
      </c>
      <c r="CK129" s="39">
        <f t="shared" si="214"/>
        <v>2.9860912314065888E-2</v>
      </c>
      <c r="CL129" s="39">
        <f t="shared" si="214"/>
        <v>3.0043250492133772E-2</v>
      </c>
      <c r="CM129" s="39">
        <f t="shared" si="214"/>
        <v>2.6803125915245276E-2</v>
      </c>
      <c r="CN129" s="39">
        <f t="shared" si="214"/>
        <v>2.7599804553333759E-2</v>
      </c>
      <c r="CO129" s="39">
        <f t="shared" si="214"/>
        <v>2.6987745447096083E-2</v>
      </c>
      <c r="CP129" s="39">
        <f t="shared" si="214"/>
        <v>3.6888497378329457E-2</v>
      </c>
      <c r="CQ129" s="39">
        <f t="shared" si="214"/>
        <v>2.2514182249657757E-2</v>
      </c>
      <c r="CR129" s="39">
        <f t="shared" si="214"/>
        <v>2.9839835927798243E-2</v>
      </c>
      <c r="CS129" s="39">
        <f t="shared" si="214"/>
        <v>3.2778118552126791E-2</v>
      </c>
      <c r="CT129" s="39">
        <f t="shared" si="214"/>
        <v>1.5660432875622993E-2</v>
      </c>
      <c r="CU129" s="39">
        <f t="shared" si="214"/>
        <v>1.5605366302898445E-2</v>
      </c>
      <c r="CV129" s="39">
        <f t="shared" si="214"/>
        <v>1.6664342859311593E-2</v>
      </c>
      <c r="CW129" s="39">
        <f t="shared" si="214"/>
        <v>1.1601524363465633E-2</v>
      </c>
      <c r="CX129" s="39">
        <f t="shared" si="214"/>
        <v>9.8520784473990763E-3</v>
      </c>
      <c r="CY129" s="39">
        <f t="shared" si="214"/>
        <v>7.326569045717499E-3</v>
      </c>
      <c r="CZ129" s="39">
        <f t="shared" si="214"/>
        <v>7.2935367965968126E-3</v>
      </c>
      <c r="DA129" s="39">
        <f t="shared" si="214"/>
        <v>8.5913093433430746E-3</v>
      </c>
      <c r="DB129" s="39">
        <f t="shared" si="214"/>
        <v>7.3006525848081597E-3</v>
      </c>
      <c r="DC129" s="39">
        <f t="shared" si="214"/>
        <v>6.3833880473044792E-3</v>
      </c>
      <c r="DD129" s="39">
        <f t="shared" si="214"/>
        <v>6.3885803834356804E-3</v>
      </c>
      <c r="DE129" s="39">
        <f t="shared" si="214"/>
        <v>6.3580124993079246E-3</v>
      </c>
      <c r="DF129" s="39">
        <f t="shared" si="214"/>
        <v>7.7559031119219723E-3</v>
      </c>
      <c r="DG129" s="39">
        <f t="shared" si="214"/>
        <v>7.1265652623876564E-3</v>
      </c>
      <c r="DH129" s="39">
        <f t="shared" si="214"/>
        <v>8.3238384774258576E-3</v>
      </c>
      <c r="DI129" s="39">
        <f t="shared" si="214"/>
        <v>9.654790686958967E-3</v>
      </c>
      <c r="DJ129" s="39">
        <f t="shared" si="214"/>
        <v>9.2171357446817394E-3</v>
      </c>
      <c r="DK129" s="39">
        <f t="shared" si="214"/>
        <v>6.9475661281038379E-3</v>
      </c>
      <c r="DL129" s="39">
        <f t="shared" si="214"/>
        <v>7.3602609440060439E-3</v>
      </c>
      <c r="DM129" s="39">
        <f t="shared" si="214"/>
        <v>8.2786377779641897E-3</v>
      </c>
      <c r="DN129" s="39">
        <f t="shared" si="214"/>
        <v>7.7357926413277678E-3</v>
      </c>
      <c r="DO129" s="39">
        <f t="shared" si="214"/>
        <v>5.6756079155453566E-3</v>
      </c>
      <c r="DP129" s="39">
        <f t="shared" si="214"/>
        <v>5.8623847005105246E-3</v>
      </c>
      <c r="DQ129" s="39">
        <f t="shared" si="214"/>
        <v>7.3061676010845508E-3</v>
      </c>
      <c r="DR129" s="39">
        <f t="shared" si="214"/>
        <v>6.2797361009274471E-3</v>
      </c>
      <c r="DS129" s="39">
        <f t="shared" si="214"/>
        <v>3.4908279397049574E-2</v>
      </c>
      <c r="DT129" s="39">
        <f t="shared" si="214"/>
        <v>4.4578372119451905E-2</v>
      </c>
      <c r="DU129" s="39">
        <f t="shared" si="214"/>
        <v>7.2177567239387818E-3</v>
      </c>
      <c r="DV129" s="39">
        <f t="shared" si="214"/>
        <v>8.6781174489194736E-3</v>
      </c>
      <c r="DW129" s="39">
        <f t="shared" si="214"/>
        <v>5.6029204323993411E-3</v>
      </c>
      <c r="DX129" s="39">
        <f t="shared" si="214"/>
        <v>5.026285581814496E-3</v>
      </c>
      <c r="DY129" s="39">
        <f t="shared" si="214"/>
        <v>1.1830529295648066E-2</v>
      </c>
      <c r="DZ129" s="39">
        <f t="shared" ref="DZ129:FB129" si="215">SUM(DZ130:DZ131)</f>
        <v>7.1166308195031516E-3</v>
      </c>
      <c r="EA129" s="39">
        <f t="shared" si="215"/>
        <v>5.2152950721410605E-3</v>
      </c>
      <c r="EB129" s="39">
        <f t="shared" si="215"/>
        <v>5.3655349930927998E-3</v>
      </c>
      <c r="EC129" s="39">
        <f t="shared" si="215"/>
        <v>6.5100939010117546E-3</v>
      </c>
      <c r="ED129" s="39">
        <f t="shared" si="215"/>
        <v>7.6660110556140935E-3</v>
      </c>
      <c r="EE129" s="39">
        <f t="shared" si="215"/>
        <v>4.812819033723037E-2</v>
      </c>
      <c r="EF129" s="39">
        <f t="shared" si="215"/>
        <v>5.560973499737722E-3</v>
      </c>
      <c r="EG129" s="39">
        <f t="shared" si="215"/>
        <v>6.602917212211663E-3</v>
      </c>
      <c r="EH129" s="39">
        <f t="shared" si="215"/>
        <v>6.7780783696938518E-3</v>
      </c>
      <c r="EI129" s="39">
        <f t="shared" si="215"/>
        <v>4.668530530383133E-3</v>
      </c>
      <c r="EJ129" s="39">
        <f t="shared" si="215"/>
        <v>4.4296924771296499E-3</v>
      </c>
      <c r="EK129" s="39">
        <f t="shared" si="215"/>
        <v>7.056477592455741E-3</v>
      </c>
      <c r="EL129" s="39">
        <f t="shared" si="215"/>
        <v>5.8542436705308169E-3</v>
      </c>
      <c r="EM129" s="39">
        <f t="shared" si="215"/>
        <v>4.6176639615816981E-3</v>
      </c>
      <c r="EN129" s="39">
        <f t="shared" si="215"/>
        <v>4.4758287287726857E-3</v>
      </c>
      <c r="EO129" s="39">
        <f t="shared" si="215"/>
        <v>4.7320756194440452E-3</v>
      </c>
      <c r="EP129" s="39">
        <f t="shared" si="215"/>
        <v>2.3839321514298791E-3</v>
      </c>
      <c r="EQ129" s="39">
        <f t="shared" si="215"/>
        <v>1.8279128795754833E-3</v>
      </c>
      <c r="ER129" s="39">
        <f t="shared" si="215"/>
        <v>2.0542202709931436E-3</v>
      </c>
      <c r="ES129" s="39">
        <f t="shared" si="215"/>
        <v>2.029035868679739E-3</v>
      </c>
      <c r="ET129" s="39">
        <f t="shared" si="215"/>
        <v>2.7558042788476136E-3</v>
      </c>
      <c r="EU129" s="39">
        <f t="shared" si="215"/>
        <v>2.0084804124971601E-3</v>
      </c>
      <c r="EV129" s="39">
        <f t="shared" si="215"/>
        <v>4.4727842425610655E-3</v>
      </c>
      <c r="EW129" s="39">
        <f t="shared" si="215"/>
        <v>6.3229522072402551E-3</v>
      </c>
      <c r="EX129" s="39">
        <f t="shared" si="215"/>
        <v>9.5452931592137635E-3</v>
      </c>
      <c r="EY129" s="39">
        <f t="shared" si="215"/>
        <v>7.0732786501298767E-3</v>
      </c>
      <c r="EZ129" s="39">
        <f t="shared" si="215"/>
        <v>6.5071195743370593E-3</v>
      </c>
      <c r="FA129" s="39">
        <f t="shared" si="215"/>
        <v>7.3837053417721244E-3</v>
      </c>
      <c r="FB129" s="39">
        <f t="shared" si="215"/>
        <v>1.0363879953340656E-2</v>
      </c>
      <c r="FC129" s="39">
        <f t="shared" ref="FC129:FP129" si="216">SUM(FC130:FC131)</f>
        <v>9.5121200690052449E-3</v>
      </c>
      <c r="FD129" s="39">
        <f t="shared" si="216"/>
        <v>1.0221912634505526E-2</v>
      </c>
      <c r="FE129" s="39">
        <f t="shared" si="216"/>
        <v>9.9763395527067561E-3</v>
      </c>
      <c r="FF129" s="39">
        <f t="shared" si="216"/>
        <v>1.2169523574376033E-2</v>
      </c>
      <c r="FG129" s="39">
        <f t="shared" si="216"/>
        <v>1.1540479599509988E-2</v>
      </c>
      <c r="FH129" s="39">
        <f t="shared" si="216"/>
        <v>1.1530831029792516E-2</v>
      </c>
      <c r="FI129" s="39">
        <f t="shared" si="216"/>
        <v>1.2583506339476852E-2</v>
      </c>
      <c r="FJ129" s="39">
        <f t="shared" si="216"/>
        <v>1.3995690695551804E-2</v>
      </c>
      <c r="FK129" s="39">
        <f t="shared" si="216"/>
        <v>1.311865835155224E-2</v>
      </c>
      <c r="FL129" s="39">
        <f t="shared" si="216"/>
        <v>1.3825092158102631E-2</v>
      </c>
      <c r="FM129" s="39">
        <f t="shared" si="216"/>
        <v>1.5912346991892968E-2</v>
      </c>
      <c r="FN129" s="39">
        <f t="shared" si="216"/>
        <v>2.0165360063043581E-2</v>
      </c>
      <c r="FO129" s="39">
        <f t="shared" si="216"/>
        <v>1.9107124560640697E-2</v>
      </c>
      <c r="FP129" s="39">
        <f t="shared" si="216"/>
        <v>1.986949994415798E-2</v>
      </c>
      <c r="FQ129" s="39">
        <f t="shared" ref="FQ129:FS129" si="217">SUM(FQ130:FQ131)</f>
        <v>2.1129254693743466E-2</v>
      </c>
      <c r="FR129" s="39">
        <f t="shared" si="217"/>
        <v>2.6546752948857711E-2</v>
      </c>
      <c r="FS129" s="39">
        <f t="shared" si="217"/>
        <v>2.5068826251104119E-2</v>
      </c>
      <c r="FT129" s="39">
        <f t="shared" ref="FT129:FU129" si="218">SUM(FT130:FT131)</f>
        <v>2.5167385652046747E-2</v>
      </c>
      <c r="FU129" s="39">
        <f t="shared" si="218"/>
        <v>3.4962502419849134E-2</v>
      </c>
      <c r="FV129" s="39">
        <f t="shared" ref="FV129" si="219">SUM(FV130:FV131)</f>
        <v>3.4241262953144919E-2</v>
      </c>
    </row>
    <row r="130" spans="1:178" ht="17.25" x14ac:dyDescent="0.25">
      <c r="A130" s="50" t="s">
        <v>117</v>
      </c>
      <c r="B130" s="47">
        <f>(SUMPRODUCT(--(B$9=Quarterly_kt!$B$9:FC$9),Quarterly_kt!$B130:FC130)/INDEX(Fuel_Properties!$B$31:$IV$42,MATCH("D_Petrol_Regular",Fuel_Properties!$B$31:$B$42,0),MATCH(YEAR(B$9),Fuel_Properties!$B$31:$EI$31,0)))/158.987295</f>
        <v>1.4235640836460506E-2</v>
      </c>
      <c r="C130" s="47">
        <f>(SUMPRODUCT(--(C$9=Quarterly_kt!$B$9:FC$9),Quarterly_kt!$B130:FC130)/INDEX(Fuel_Properties!$B$31:$IV$42,MATCH("D_Petrol_Regular",Fuel_Properties!$B$31:$B$42,0),MATCH(YEAR(C$9),Fuel_Properties!$B$31:$EI$31,0)))/158.987295</f>
        <v>1.2903700662846502E-2</v>
      </c>
      <c r="D130" s="47">
        <f>(SUMPRODUCT(--(D$9=Quarterly_kt!$B$9:FC$9),Quarterly_kt!$B130:FC130)/INDEX(Fuel_Properties!$B$31:$IV$42,MATCH("D_Petrol_Regular",Fuel_Properties!$B$31:$B$42,0),MATCH(YEAR(D$9),Fuel_Properties!$B$31:$EI$31,0)))/158.987295</f>
        <v>1.2988537616579879E-2</v>
      </c>
      <c r="E130" s="47">
        <f>(SUMPRODUCT(--(E$9=Quarterly_kt!$B$9:FC$9),Quarterly_kt!$B130:FC130)/INDEX(Fuel_Properties!$B$31:$IV$42,MATCH("D_Petrol_Regular",Fuel_Properties!$B$31:$B$42,0),MATCH(YEAR(E$9),Fuel_Properties!$B$31:$EI$31,0)))/158.987295</f>
        <v>1.422715714108717E-2</v>
      </c>
      <c r="F130" s="47">
        <f>(SUMPRODUCT(--(F$9=Quarterly_kt!$B$9:FC$9),Quarterly_kt!$B130:FC130)/INDEX(Fuel_Properties!$B$31:$IV$42,MATCH("D_Petrol_Regular",Fuel_Properties!$B$31:$B$42,0),MATCH(YEAR(F$9),Fuel_Properties!$B$31:$EI$31,0)))/158.987295</f>
        <v>1.2106233297752768E-2</v>
      </c>
      <c r="G130" s="47">
        <f>(SUMPRODUCT(--(G$9=Quarterly_kt!$B$9:FC$9),Quarterly_kt!$B130:FC130)/INDEX(Fuel_Properties!$B$31:$IV$42,MATCH("D_Petrol_Regular",Fuel_Properties!$B$31:$B$42,0),MATCH(YEAR(G$9),Fuel_Properties!$B$31:$EI$31,0)))/158.987295</f>
        <v>1.0977901813098866E-2</v>
      </c>
      <c r="H130" s="47">
        <f>(SUMPRODUCT(--(H$9=Quarterly_kt!$B$9:FC$9),Quarterly_kt!$B130:FC130)/INDEX(Fuel_Properties!$B$31:$IV$42,MATCH("D_Petrol_Regular",Fuel_Properties!$B$31:$B$42,0),MATCH(YEAR(H$9),Fuel_Properties!$B$31:$EI$31,0)))/158.987295</f>
        <v>1.0545233349058648E-2</v>
      </c>
      <c r="I130" s="47">
        <f>(SUMPRODUCT(--(I$9=Quarterly_kt!$B$9:FC$9),Quarterly_kt!$B130:FC130)/INDEX(Fuel_Properties!$B$31:$IV$42,MATCH("D_Petrol_Regular",Fuel_Properties!$B$31:$B$42,0),MATCH(YEAR(I$9),Fuel_Properties!$B$31:$EI$31,0)))/158.987295</f>
        <v>1.1503890926245798E-2</v>
      </c>
      <c r="J130" s="47">
        <f>(SUMPRODUCT(--(J$9=Quarterly_kt!$B$9:FC$9),Quarterly_kt!$B130:FC130)/INDEX(Fuel_Properties!$B$31:$IV$42,MATCH("D_Petrol_Regular",Fuel_Properties!$B$31:$B$42,0),MATCH(YEAR(J$9),Fuel_Properties!$B$31:$EI$31,0)))/158.987295</f>
        <v>8.2122171213908045E-3</v>
      </c>
      <c r="K130" s="47">
        <f>(SUMPRODUCT(--(K$9=Quarterly_kt!$B$9:FC$9),Quarterly_kt!$B130:FC130)/INDEX(Fuel_Properties!$B$31:$IV$42,MATCH("D_Petrol_Regular",Fuel_Properties!$B$31:$B$42,0),MATCH(YEAR(K$9),Fuel_Properties!$B$31:$EI$31,0)))/158.987295</f>
        <v>1.3531494120473483E-2</v>
      </c>
      <c r="L130" s="47">
        <f>(SUMPRODUCT(--(L$9=Quarterly_kt!$B$9:FC$9),Quarterly_kt!$B130:FC130)/INDEX(Fuel_Properties!$B$31:$IV$42,MATCH("D_Petrol_Regular",Fuel_Properties!$B$31:$B$42,0),MATCH(YEAR(L$9),Fuel_Properties!$B$31:$EI$31,0)))/158.987295</f>
        <v>6.7615052125500757E-3</v>
      </c>
      <c r="M130" s="47">
        <f>(SUMPRODUCT(--(M$9=Quarterly_kt!$B$9:FC$9),Quarterly_kt!$B130:FC130)/INDEX(Fuel_Properties!$B$31:$IV$42,MATCH("D_Petrol_Regular",Fuel_Properties!$B$31:$B$42,0),MATCH(YEAR(M$9),Fuel_Properties!$B$31:$EI$31,0)))/158.987295</f>
        <v>7.8559019157106256E-3</v>
      </c>
      <c r="N130" s="47">
        <f>(SUMPRODUCT(--(N$9=Quarterly_kt!$B$9:FC$9),Quarterly_kt!$B130:FC130)/INDEX(Fuel_Properties!$B$31:$IV$42,MATCH("D_Petrol_Regular",Fuel_Properties!$B$31:$B$42,0),MATCH(YEAR(N$9),Fuel_Properties!$B$31:$EI$31,0)))/158.987295</f>
        <v>7.6353258360038496E-3</v>
      </c>
      <c r="O130" s="47">
        <f>(SUMPRODUCT(--(O$9=Quarterly_kt!$B$9:FC$9),Quarterly_kt!$B130:FC130)/INDEX(Fuel_Properties!$B$31:$IV$42,MATCH("D_Petrol_Regular",Fuel_Properties!$B$31:$B$42,0),MATCH(YEAR(O$9),Fuel_Properties!$B$31:$EI$31,0)))/158.987295</f>
        <v>5.743461767749561E-3</v>
      </c>
      <c r="P130" s="47">
        <f>(SUMPRODUCT(--(P$9=Quarterly_kt!$B$9:FC$9),Quarterly_kt!$B130:FC130)/INDEX(Fuel_Properties!$B$31:$IV$42,MATCH("D_Petrol_Regular",Fuel_Properties!$B$31:$B$42,0),MATCH(YEAR(P$9),Fuel_Properties!$B$31:$EI$31,0)))/158.987295</f>
        <v>5.8113313307362625E-3</v>
      </c>
      <c r="Q130" s="47">
        <f>(SUMPRODUCT(--(Q$9=Quarterly_kt!$B$9:FC$9),Quarterly_kt!$B130:FC130)/INDEX(Fuel_Properties!$B$31:$IV$42,MATCH("D_Petrol_Regular",Fuel_Properties!$B$31:$B$42,0),MATCH(YEAR(Q$9),Fuel_Properties!$B$31:$EI$31,0)))/158.987295</f>
        <v>6.6342497819500109E-3</v>
      </c>
      <c r="R130" s="47">
        <f>(SUMPRODUCT(--(R$9=Quarterly_kt!$B$9:FC$9),Quarterly_kt!$B130:FC130)/INDEX(Fuel_Properties!$B$31:$IV$42,MATCH("D_Petrol_Regular",Fuel_Properties!$B$31:$B$42,0),MATCH(YEAR(R$9),Fuel_Properties!$B$31:$EI$31,0)))/158.987295</f>
        <v>6.0488748011897154E-3</v>
      </c>
      <c r="S130" s="47">
        <f>(SUMPRODUCT(--(S$9=Quarterly_kt!$B$9:FC$9),Quarterly_kt!$B130:FC130)/INDEX(Fuel_Properties!$B$31:$IV$42,MATCH("D_Petrol_Regular",Fuel_Properties!$B$31:$B$42,0),MATCH(YEAR(S$9),Fuel_Properties!$B$31:$EI$31,0)))/158.987295</f>
        <v>5.2938259129626684E-3</v>
      </c>
      <c r="T130" s="47">
        <f>(SUMPRODUCT(--(T$9=Quarterly_kt!$B$9:FC$9),Quarterly_kt!$B130:FC130)/INDEX(Fuel_Properties!$B$31:$IV$42,MATCH("D_Petrol_Regular",Fuel_Properties!$B$31:$B$42,0),MATCH(YEAR(T$9),Fuel_Properties!$B$31:$EI$31,0)))/158.987295</f>
        <v>4.8102552766824255E-3</v>
      </c>
      <c r="U130" s="47">
        <f>(SUMPRODUCT(--(U$9=Quarterly_kt!$B$9:FC$9),Quarterly_kt!$B130:FC130)/INDEX(Fuel_Properties!$B$31:$IV$42,MATCH("D_Petrol_Regular",Fuel_Properties!$B$31:$B$42,0),MATCH(YEAR(U$9),Fuel_Properties!$B$31:$EI$31,0)))/158.987295</f>
        <v>5.5483367741627956E-3</v>
      </c>
      <c r="V130" s="47">
        <f>(SUMPRODUCT(--(V$9=Quarterly_kt!$B$9:FC$9),Quarterly_kt!$B130:FC130)/INDEX(Fuel_Properties!$B$31:$IV$42,MATCH("D_Petrol_Regular",Fuel_Properties!$B$31:$B$42,0),MATCH(YEAR(V$9),Fuel_Properties!$B$31:$EI$31,0)))/158.987295</f>
        <v>4.8526737535491129E-3</v>
      </c>
      <c r="W130" s="47">
        <f>(SUMPRODUCT(--(W$9=Quarterly_kt!$B$9:FC$9),Quarterly_kt!$B130:FC130)/INDEX(Fuel_Properties!$B$31:$IV$42,MATCH("D_Petrol_Regular",Fuel_Properties!$B$31:$B$42,0),MATCH(YEAR(W$9),Fuel_Properties!$B$31:$EI$31,0)))/158.987295</f>
        <v>3.6988911827751975E-3</v>
      </c>
      <c r="X130" s="47">
        <f>(SUMPRODUCT(--(X$9=Quarterly_kt!$B$9:FC$9),Quarterly_kt!$B130:FC130)/INDEX(Fuel_Properties!$B$31:$IV$42,MATCH("D_Petrol_Regular",Fuel_Properties!$B$31:$B$42,0),MATCH(YEAR(X$9),Fuel_Properties!$B$31:$EI$31,0)))/158.987295</f>
        <v>3.5461846660551207E-3</v>
      </c>
      <c r="Y130" s="47">
        <f>(SUMPRODUCT(--(Y$9=Quarterly_kt!$B$9:FC$9),Quarterly_kt!$B130:FC130)/INDEX(Fuel_Properties!$B$31:$IV$42,MATCH("D_Petrol_Regular",Fuel_Properties!$B$31:$B$42,0),MATCH(YEAR(Y$9),Fuel_Properties!$B$31:$EI$31,0)))/158.987295</f>
        <v>4.4200052895088946E-3</v>
      </c>
      <c r="Z130" s="47">
        <f>(SUMPRODUCT(--(Z$9=Quarterly_kt!$B$9:FC$9),Quarterly_kt!$B130:FC130)/INDEX(Fuel_Properties!$B$31:$IV$42,MATCH("D_Petrol_Regular",Fuel_Properties!$B$31:$B$42,0),MATCH(YEAR(Z$9),Fuel_Properties!$B$31:$EI$31,0)))/158.987295</f>
        <v>4.0636900838287148E-3</v>
      </c>
      <c r="AA130" s="47">
        <f>(SUMPRODUCT(--(AA$9=Quarterly_kt!$B$9:FC$9),Quarterly_kt!$B130:FC130)/INDEX(Fuel_Properties!$B$31:$IV$42,MATCH("D_Petrol_Regular",Fuel_Properties!$B$31:$B$42,0),MATCH(YEAR(AA$9),Fuel_Properties!$B$31:$EI$31,0)))/158.987295</f>
        <v>4.2503313820421414E-3</v>
      </c>
      <c r="AB130" s="47">
        <f>(SUMPRODUCT(--(AB$9=Quarterly_kt!$B$9:FC$9),Quarterly_kt!$B130:FC130)/INDEX(Fuel_Properties!$B$31:$IV$42,MATCH("D_Petrol_Regular",Fuel_Properties!$B$31:$B$42,0),MATCH(YEAR(AB$9),Fuel_Properties!$B$31:$EI$31,0)))/158.987295</f>
        <v>4.6829998460823597E-3</v>
      </c>
      <c r="AC130" s="47">
        <f>(SUMPRODUCT(--(AC$9=Quarterly_kt!$B$9:FC$9),Quarterly_kt!$B130:FC130)/INDEX(Fuel_Properties!$B$31:$IV$42,MATCH("D_Petrol_Regular",Fuel_Properties!$B$31:$B$42,0),MATCH(YEAR(AC$9),Fuel_Properties!$B$31:$EI$31,0)))/158.987295</f>
        <v>4.0976248653220651E-3</v>
      </c>
      <c r="AD130" s="47">
        <f>(SUMPRODUCT(--(AD$9=Quarterly_kt!$B$9:FC$9),Quarterly_kt!$B130:FC130)/INDEX(Fuel_Properties!$B$31:$IV$42,MATCH("D_Petrol_Regular",Fuel_Properties!$B$31:$B$42,0),MATCH(YEAR(AD$9),Fuel_Properties!$B$31:$EI$31,0)))/158.987295</f>
        <v>2.9438422945481501E-3</v>
      </c>
      <c r="AE130" s="47">
        <f>(SUMPRODUCT(--(AE$9=Quarterly_kt!$B$9:FC$9),Quarterly_kt!$B130:FC130)/INDEX(Fuel_Properties!$B$31:$IV$42,MATCH("D_Petrol_Regular",Fuel_Properties!$B$31:$B$42,0),MATCH(YEAR(AE$9),Fuel_Properties!$B$31:$EI$31,0)))/158.987295</f>
        <v>2.3924020952812057E-3</v>
      </c>
      <c r="AF130" s="47">
        <f>(SUMPRODUCT(--(AF$9=Quarterly_kt!$B$9:FC$9),Quarterly_kt!$B130:FC130)/INDEX(Fuel_Properties!$B$31:$IV$42,MATCH("D_Petrol_Regular",Fuel_Properties!$B$31:$B$42,0),MATCH(YEAR(AF$9),Fuel_Properties!$B$31:$EI$31,0)))/158.987295</f>
        <v>1.9342825451209747E-3</v>
      </c>
      <c r="AG130" s="47">
        <f>(SUMPRODUCT(--(AG$9=Quarterly_kt!$B$9:FC$9),Quarterly_kt!$B130:FC130)/INDEX(Fuel_Properties!$B$31:$IV$42,MATCH("D_Petrol_Regular",Fuel_Properties!$B$31:$B$42,0),MATCH(YEAR(AG$9),Fuel_Properties!$B$31:$EI$31,0)))/158.987295</f>
        <v>2.9014238176814627E-3</v>
      </c>
      <c r="AH130" s="47">
        <f>(SUMPRODUCT(--(AH$9=Quarterly_kt!$B$9:FC$9),Quarterly_kt!$B130:FC130)/INDEX(Fuel_Properties!$B$31:$IV$42,MATCH("D_Petrol_Regular",Fuel_Properties!$B$31:$B$42,0),MATCH(YEAR(AH$9),Fuel_Properties!$B$31:$EI$31,0)))/158.987295</f>
        <v>2.8420379500680988E-3</v>
      </c>
      <c r="AI130" s="47">
        <f>(SUMPRODUCT(--(AI$9=Quarterly_kt!$B$9:FC$9),Quarterly_kt!$B130:FC130)/INDEX(Fuel_Properties!$B$31:$IV$42,MATCH("D_Petrol_Regular",Fuel_Properties!$B$31:$B$42,0),MATCH(YEAR(AI$9),Fuel_Properties!$B$31:$EI$31,0)))/158.987295</f>
        <v>2.8674890361881115E-3</v>
      </c>
      <c r="AJ130" s="47">
        <f>(SUMPRODUCT(--(AJ$9=Quarterly_kt!$B$9:FC$9),Quarterly_kt!$B130:FC130)/INDEX(Fuel_Properties!$B$31:$IV$42,MATCH("D_Petrol_Regular",Fuel_Properties!$B$31:$B$42,0),MATCH(YEAR(AJ$9),Fuel_Properties!$B$31:$EI$31,0)))/158.987295</f>
        <v>1.9936684127343381E-3</v>
      </c>
      <c r="AK130" s="47">
        <f>(SUMPRODUCT(--(AK$9=Quarterly_kt!$B$9:FC$9),Quarterly_kt!$B130:FC130)/INDEX(Fuel_Properties!$B$31:$IV$42,MATCH("D_Petrol_Regular",Fuel_Properties!$B$31:$B$42,0),MATCH(YEAR(AK$9),Fuel_Properties!$B$31:$EI$31,0)))/158.987295</f>
        <v>2.6384292611079966E-3</v>
      </c>
      <c r="AL130" s="47">
        <f>(SUMPRODUCT(--(AL$9=Quarterly_kt!$B$9:FC$9),Quarterly_kt!$B130:FC130)/INDEX(Fuel_Properties!$B$31:$IV$42,MATCH("D_Petrol_Regular",Fuel_Properties!$B$31:$B$42,0),MATCH(YEAR(AL$9),Fuel_Properties!$B$31:$EI$31,0)))/158.987295</f>
        <v>2.0021521081076757E-3</v>
      </c>
      <c r="AM130" s="47">
        <f>(SUMPRODUCT(--(AM$9=Quarterly_kt!$B$9:FC$9),Quarterly_kt!$B130:FC130)/INDEX(Fuel_Properties!$B$31:$IV$42,MATCH("D_Petrol_Regular",Fuel_Properties!$B$31:$B$42,0),MATCH(YEAR(AM$9),Fuel_Properties!$B$31:$EI$31,0)))/158.987295</f>
        <v>2.0615379757210391E-3</v>
      </c>
      <c r="AN130" s="47">
        <f>(SUMPRODUCT(--(AN$9=Quarterly_kt!$B$9:FC$9),Quarterly_kt!$B130:FC130)/INDEX(Fuel_Properties!$B$31:$IV$42,MATCH("D_Petrol_Regular",Fuel_Properties!$B$31:$B$42,0),MATCH(YEAR(AN$9),Fuel_Properties!$B$31:$EI$31,0)))/158.987295</f>
        <v>2.2566629693078042E-3</v>
      </c>
      <c r="AO130" s="47">
        <f>(SUMPRODUCT(--(AO$9=Quarterly_kt!$B$9:FC$9),Quarterly_kt!$B130:FC130)/INDEX(Fuel_Properties!$B$31:$IV$42,MATCH("D_Petrol_Regular",Fuel_Properties!$B$31:$B$42,0),MATCH(YEAR(AO$9),Fuel_Properties!$B$31:$EI$31,0)))/158.987295</f>
        <v>7.6013910545104984E-3</v>
      </c>
      <c r="AP130" s="47">
        <f>(SUMPRODUCT(--(AP$9=Quarterly_kt!$B$9:FC$9),Quarterly_kt!$B130:FC130)/INDEX(Fuel_Properties!$B$31:$IV$42,MATCH("D_Petrol_Regular",Fuel_Properties!$B$31:$B$42,0),MATCH(YEAR(AP$9),Fuel_Properties!$B$31:$EI$31,0)))/158.987295</f>
        <v>9.8326029376982881E-3</v>
      </c>
      <c r="AQ130" s="47">
        <f>(SUMPRODUCT(--(AQ$9=Quarterly_kt!$B$9:FC$9),Quarterly_kt!$B130:FC130)/INDEX(Fuel_Properties!$B$31:$IV$42,MATCH("D_Petrol_Regular",Fuel_Properties!$B$31:$B$42,0),MATCH(YEAR(AQ$9),Fuel_Properties!$B$31:$EI$31,0)))/158.987295</f>
        <v>9.3150975199246949E-3</v>
      </c>
      <c r="AR130" s="47">
        <f>(SUMPRODUCT(--(AR$9=Quarterly_kt!$B$9:FC$9),Quarterly_kt!$B130:FC130)/INDEX(Fuel_Properties!$B$31:$IV$42,MATCH("D_Petrol_Regular",Fuel_Properties!$B$31:$B$42,0),MATCH(YEAR(AR$9),Fuel_Properties!$B$31:$EI$31,0)))/158.987295</f>
        <v>9.7053475070982258E-3</v>
      </c>
      <c r="AS130" s="47">
        <f>(SUMPRODUCT(--(AS$9=Quarterly_kt!$B$9:FC$9),Quarterly_kt!$B130:FC130)/INDEX(Fuel_Properties!$B$31:$IV$42,MATCH("D_Petrol_Regular",Fuel_Properties!$B$31:$B$42,0),MATCH(YEAR(AS$9),Fuel_Properties!$B$31:$EI$31,0)))/158.987295</f>
        <v>1.096093442235219E-2</v>
      </c>
      <c r="AT130" s="47">
        <f>(SUMPRODUCT(--(AT$9=Quarterly_kt!$B$9:FC$9),Quarterly_kt!$B130:FC130)/INDEX(Fuel_Properties!$B$31:$IV$42,MATCH("D_Petrol_Regular",Fuel_Properties!$B$31:$B$42,0),MATCH(YEAR(AT$9),Fuel_Properties!$B$31:$EI$31,0)))/158.987295</f>
        <v>8.9248475327511657E-3</v>
      </c>
      <c r="AU130" s="47">
        <f>(SUMPRODUCT(--(AU$9=Quarterly_kt!$B$9:FC$9),Quarterly_kt!$B130:FC130)/INDEX(Fuel_Properties!$B$31:$IV$42,MATCH("D_Petrol_Regular",Fuel_Properties!$B$31:$B$42,0),MATCH(YEAR(AU$9),Fuel_Properties!$B$31:$EI$31,0)))/158.987295</f>
        <v>9.6374779441115235E-3</v>
      </c>
      <c r="AV130" s="47">
        <f>(SUMPRODUCT(--(AV$9=Quarterly_kt!$B$9:FC$9),Quarterly_kt!$B130:FC130)/INDEX(Fuel_Properties!$B$31:$IV$42,MATCH("D_Petrol_Regular",Fuel_Properties!$B$31:$B$42,0),MATCH(YEAR(AV$9),Fuel_Properties!$B$31:$EI$31,0)))/158.987295</f>
        <v>8.9757497049911903E-3</v>
      </c>
      <c r="AW130" s="47">
        <f>(SUMPRODUCT(--(AW$9=Quarterly_kt!$B$9:FC$9),Quarterly_kt!$B130:FC130)/INDEX(Fuel_Properties!$B$31:$IV$42,MATCH("D_Petrol_Regular",Fuel_Properties!$B$31:$B$42,0),MATCH(YEAR(AW$9),Fuel_Properties!$B$31:$EI$31,0)))/158.987295</f>
        <v>8.6957877576710509E-3</v>
      </c>
      <c r="AX130" s="47">
        <f>(SUMPRODUCT(--(AX$9=Quarterly_kt!$B$9:FC$9),Quarterly_kt!$B130:FC130)/INDEX(Fuel_Properties!$B$31:$IV$42,MATCH("D_Petrol_Regular",Fuel_Properties!$B$31:$B$42,0),MATCH(YEAR(AX$9),Fuel_Properties!$B$31:$EI$31,0)))/158.987295</f>
        <v>7.4062660609237338E-3</v>
      </c>
      <c r="AY130" s="47">
        <f>(SUMPRODUCT(--(AY$9=Quarterly_kt!$B$9:FC$9),Quarterly_kt!$B130:FC130)/INDEX(Fuel_Properties!$B$31:$IV$42,MATCH("D_Petrol_Regular",Fuel_Properties!$B$31:$B$42,0),MATCH(YEAR(AY$9),Fuel_Properties!$B$31:$EI$31,0)))/158.987295</f>
        <v>7.3553638886837067E-3</v>
      </c>
      <c r="AZ130" s="47">
        <f>(SUMPRODUCT(--(AZ$9=Quarterly_kt!$B$9:FC$9),Quarterly_kt!$B130:FC130)/INDEX(Fuel_Properties!$B$31:$IV$42,MATCH("D_Petrol_Regular",Fuel_Properties!$B$31:$B$42,0),MATCH(YEAR(AZ$9),Fuel_Properties!$B$31:$EI$31,0)))/158.987295</f>
        <v>6.9735975968835138E-3</v>
      </c>
      <c r="BA130" s="47">
        <f>(SUMPRODUCT(--(BA$9=Quarterly_kt!$B$9:FC$9),Quarterly_kt!$B130:FC130)/INDEX(Fuel_Properties!$B$31:$IV$42,MATCH("D_Petrol_Regular",Fuel_Properties!$B$31:$B$42,0),MATCH(YEAR(BA$9),Fuel_Properties!$B$31:$EI$31,0)))/158.987295</f>
        <v>6.6936356495633734E-3</v>
      </c>
      <c r="BB130" s="47">
        <f>(SUMPRODUCT(--(BB$9=Quarterly_kt!$B$9:FC$9),Quarterly_kt!$B130:FC130)/INDEX(Fuel_Properties!$B$31:$IV$42,MATCH("D_Petrol_Regular",Fuel_Properties!$B$31:$B$42,0),MATCH(YEAR(BB$9),Fuel_Properties!$B$31:$EI$31,0)))/158.987295</f>
        <v>4.1485270375620905E-3</v>
      </c>
      <c r="BC130" s="47">
        <f>(SUMPRODUCT(--(BC$9=Quarterly_kt!$B$9:FC$9),Quarterly_kt!$B130:FC130)/INDEX(Fuel_Properties!$B$31:$IV$42,MATCH("D_Petrol_Regular",Fuel_Properties!$B$31:$B$42,0),MATCH(YEAR(BC$9),Fuel_Properties!$B$31:$EI$31,0)))/158.987295</f>
        <v>3.1050325066415648E-3</v>
      </c>
      <c r="BD130" s="47">
        <f>(SUMPRODUCT(--(BD$9=Quarterly_kt!$B$9:FC$9),Quarterly_kt!$B130:FC130)/INDEX(Fuel_Properties!$B$31:$IV$42,MATCH("D_Petrol_Regular",Fuel_Properties!$B$31:$B$42,0),MATCH(YEAR(BD$9),Fuel_Properties!$B$31:$EI$31,0)))/158.987295</f>
        <v>3.0880651158948893E-3</v>
      </c>
      <c r="BE130" s="47">
        <f>(SUMPRODUCT(--(BE$9=Quarterly_kt!$B$9:FC$9),Quarterly_kt!$B130:FC130)/INDEX(Fuel_Properties!$B$31:$IV$42,MATCH("D_Petrol_Regular",Fuel_Properties!$B$31:$B$42,0),MATCH(YEAR(BE$9),Fuel_Properties!$B$31:$EI$31,0)))/158.987295</f>
        <v>3.5546683614284579E-3</v>
      </c>
      <c r="BF130" s="47">
        <f>(SUMPRODUCT(--(BF$9=Quarterly_kt!$B$9:FC$9),Quarterly_kt!$B130:FC130)/INDEX(Fuel_Properties!$B$31:$IV$42,MATCH("D_Petrol_Regular",Fuel_Properties!$B$31:$B$42,0),MATCH(YEAR(BF$9),Fuel_Properties!$B$31:$EI$31,0)))/158.987295</f>
        <v>4.1315596468154163E-3</v>
      </c>
      <c r="BG130" s="47">
        <f>(SUMPRODUCT(--(BG$9=Quarterly_kt!$B$9:FC$9),Quarterly_kt!$B130:FC130)/INDEX(Fuel_Properties!$B$31:$IV$42,MATCH("D_Petrol_Regular",Fuel_Properties!$B$31:$B$42,0),MATCH(YEAR(BG$9),Fuel_Properties!$B$31:$EI$31,0)))/158.987295</f>
        <v>4.216396600548792E-3</v>
      </c>
      <c r="BH130" s="47">
        <f>(SUMPRODUCT(--(BH$9=Quarterly_kt!$B$9:FC$9),Quarterly_kt!$B130:FC130)/INDEX(Fuel_Properties!$B$31:$IV$42,MATCH("D_Petrol_Regular",Fuel_Properties!$B$31:$B$42,0),MATCH(YEAR(BH$9),Fuel_Properties!$B$31:$EI$31,0)))/158.987295</f>
        <v>4.2842661635354926E-3</v>
      </c>
      <c r="BI130" s="47">
        <f>(SUMPRODUCT(--(BI$9=Quarterly_kt!$B$9:FC$9),Quarterly_kt!$B130:FC130)/INDEX(Fuel_Properties!$B$31:$IV$42,MATCH("D_Petrol_Regular",Fuel_Properties!$B$31:$B$42,0),MATCH(YEAR(BI$9),Fuel_Properties!$B$31:$EI$31,0)))/158.987295</f>
        <v>5.5313693834161213E-3</v>
      </c>
      <c r="BJ130" s="47">
        <f>(SUMPRODUCT(--(BJ$9=Quarterly_kt!$B$9:FC$9),Quarterly_kt!$B130:FC130)/INDEX(Fuel_Properties!$B$31:$IV$42,MATCH("D_Petrol_Regular",Fuel_Properties!$B$31:$B$42,0),MATCH(YEAR(BJ$9),Fuel_Properties!$B$31:$EI$31,0)))/158.987295</f>
        <v>4.8937256827923121E-3</v>
      </c>
      <c r="BK130" s="47">
        <f>(SUMPRODUCT(--(BK$9=Quarterly_kt!$B$9:FC$9),Quarterly_kt!$B130:FC130)/INDEX(Fuel_Properties!$B$31:$IV$42,MATCH("D_Petrol_Regular",Fuel_Properties!$B$31:$B$42,0),MATCH(YEAR(BK$9),Fuel_Properties!$B$31:$EI$31,0)))/158.987295</f>
        <v>5.7929973923660982E-3</v>
      </c>
      <c r="BL130" s="47">
        <f>(SUMPRODUCT(--(BL$9=Quarterly_kt!$B$9:FC$9),Quarterly_kt!$B130:FC130)/INDEX(Fuel_Properties!$B$31:$IV$42,MATCH("D_Petrol_Regular",Fuel_Properties!$B$31:$B$42,0),MATCH(YEAR(BL$9),Fuel_Properties!$B$31:$EI$31,0)))/158.987295</f>
        <v>6.1153778165529277E-3</v>
      </c>
      <c r="BM130" s="47">
        <f>(SUMPRODUCT(--(BM$9=Quarterly_kt!$B$9:FC$9),Quarterly_kt!$B130:FC130)/INDEX(Fuel_Properties!$B$31:$IV$42,MATCH("D_Petrol_Regular",Fuel_Properties!$B$31:$B$42,0),MATCH(YEAR(BM$9),Fuel_Properties!$B$31:$EI$31,0)))/158.987295</f>
        <v>8.5501983887008217E-3</v>
      </c>
      <c r="BN130" s="47">
        <f>(SUMPRODUCT(--(BN$9=Quarterly_kt!$B$9:FC$9),Quarterly_kt!$B130:FC130)/INDEX(Fuel_Properties!$B$31:$IV$42,MATCH("D_Petrol_Regular",Fuel_Properties!$B$31:$B$42,0),MATCH(YEAR(BN$9),Fuel_Properties!$B$31:$EI$31,0)))/158.987295</f>
        <v>8.4995965464052976E-3</v>
      </c>
      <c r="BO130" s="47">
        <f>(SUMPRODUCT(--(BO$9=Quarterly_kt!$B$9:FC$9),Quarterly_kt!$B130:FC130)/INDEX(Fuel_Properties!$B$31:$IV$42,MATCH("D_Petrol_Regular",Fuel_Properties!$B$31:$B$42,0),MATCH(YEAR(BO$9),Fuel_Properties!$B$31:$EI$31,0)))/158.987295</f>
        <v>8.9987195789950555E-3</v>
      </c>
      <c r="BP130" s="47">
        <f>(SUMPRODUCT(--(BP$9=Quarterly_kt!$B$9:FC$9),Quarterly_kt!$B130:FC130)/INDEX(Fuel_Properties!$B$31:$IV$42,MATCH("D_Petrol_Regular",Fuel_Properties!$B$31:$B$42,0),MATCH(YEAR(BP$9),Fuel_Properties!$B$31:$EI$31,0)))/158.987295</f>
        <v>1.0341188425270948E-2</v>
      </c>
      <c r="BQ130" s="47">
        <f>(SUMPRODUCT(--(BQ$9=Quarterly_kt!$B$9:FC$9),Quarterly_kt!$B130:FC130)/INDEX(Fuel_Properties!$B$31:$IV$42,MATCH("D_Petrol_Regular",Fuel_Properties!$B$31:$B$42,0),MATCH(YEAR(BQ$9),Fuel_Properties!$B$31:$EI$31,0)))/158.987295</f>
        <v>1.2070907900280276E-2</v>
      </c>
      <c r="BR130" s="47">
        <f>(SUMPRODUCT(--(BR$9=Quarterly_kt!$B$9:FC$9),Quarterly_kt!$B130:FC130)/INDEX(Fuel_Properties!$B$31:$IV$42,MATCH("D_Petrol_Regular",Fuel_Properties!$B$31:$B$42,0),MATCH(YEAR(BR$9),Fuel_Properties!$B$31:$EI$31,0)))/158.987295</f>
        <v>1.293187425498132E-2</v>
      </c>
      <c r="BS130" s="47">
        <f>(SUMPRODUCT(--(BS$9=Quarterly_kt!$B$9:FC$9),Quarterly_kt!$B130:FC130)/INDEX(Fuel_Properties!$B$31:$IV$42,MATCH("D_Petrol_Regular",Fuel_Properties!$B$31:$B$42,0),MATCH(YEAR(BS$9),Fuel_Properties!$B$31:$EI$31,0)))/158.987295</f>
        <v>1.28719223549635E-2</v>
      </c>
      <c r="BT130" s="47">
        <f>(SUMPRODUCT(--(BT$9=Quarterly_kt!$B$9:FC$9),Quarterly_kt!$B130:FC130)/INDEX(Fuel_Properties!$B$31:$IV$42,MATCH("D_Petrol_Regular",Fuel_Properties!$B$31:$B$42,0),MATCH(YEAR(BT$9),Fuel_Properties!$B$31:$EI$31,0)))/158.987295</f>
        <v>1.6409084456014775E-2</v>
      </c>
      <c r="BU130" s="47">
        <f>(SUMPRODUCT(--(BU$9=Quarterly_kt!$B$9:FC$9),Quarterly_kt!$B130:FC130)/INDEX(Fuel_Properties!$B$31:$IV$42,MATCH("D_Petrol_Regular",Fuel_Properties!$B$31:$B$42,0),MATCH(YEAR(BU$9),Fuel_Properties!$B$31:$EI$31,0)))/158.987295</f>
        <v>1.74882186563355E-2</v>
      </c>
      <c r="BV130" s="47">
        <f>(SUMPRODUCT(--(BV$9=Quarterly_kt!$B$9:FC$9),Quarterly_kt!$B130:FC130)/INDEX(Fuel_Properties!$B$31:$IV$42,MATCH("D_Petrol_Regular",Fuel_Properties!$B$31:$B$42,0),MATCH(YEAR(BV$9),Fuel_Properties!$B$31:$EI$31,0)))/158.987295</f>
        <v>1.5521790729026881E-2</v>
      </c>
      <c r="BW130" s="47">
        <f>(SUMPRODUCT(--(BW$9=Quarterly_kt!$B$9:FC$9),Quarterly_kt!$B130:FC130)/INDEX(Fuel_Properties!$B$31:$IV$42,MATCH("D_Petrol_Regular",Fuel_Properties!$B$31:$B$42,0),MATCH(YEAR(BW$9),Fuel_Properties!$B$31:$EI$31,0)))/158.987295</f>
        <v>2.0332771212492745E-2</v>
      </c>
      <c r="BX130" s="47">
        <f>(SUMPRODUCT(--(BX$9=Quarterly_kt!$B$9:FC$9),Quarterly_kt!$B130:FC130)/INDEX(Fuel_Properties!$B$31:$IV$42,MATCH("D_Petrol_Regular",Fuel_Properties!$B$31:$B$42,0),MATCH(YEAR(BX$9),Fuel_Properties!$B$31:$EI$31,0)))/158.987295</f>
        <v>1.7296053034985926E-2</v>
      </c>
      <c r="BY130" s="47">
        <f>(SUMPRODUCT(--(BY$9=Quarterly_kt!$B$9:FC$9),Quarterly_kt!$B130:FC130)/INDEX(Fuel_Properties!$B$31:$IV$42,MATCH("D_Petrol_Regular",Fuel_Properties!$B$31:$B$42,0),MATCH(YEAR(BY$9),Fuel_Properties!$B$31:$EI$31,0)))/158.987295</f>
        <v>1.7824919683877557E-2</v>
      </c>
      <c r="BZ130" s="47">
        <f>(SUMPRODUCT(--(BZ$9=Quarterly_kt!$B$9:FC$9),Quarterly_kt!$B130:FC130)/INDEX(Fuel_Properties!$B$31:$IV$42,MATCH("D_Petrol_Regular",Fuel_Properties!$B$31:$B$42,0),MATCH(YEAR(BZ$9),Fuel_Properties!$B$31:$EI$31,0)))/158.987295</f>
        <v>1.9262965783350773E-2</v>
      </c>
      <c r="CA130" s="47">
        <f>(SUMPRODUCT(--(CA$9=Quarterly_kt!$B$9:FC$9),Quarterly_kt!$B130:FC130)/INDEX(Fuel_Properties!$B$31:$IV$42,MATCH("D_Petrol_Regular",Fuel_Properties!$B$31:$B$42,0),MATCH(YEAR(CA$9),Fuel_Properties!$B$31:$EI$31,0)))/158.987295</f>
        <v>1.8913145230418777E-2</v>
      </c>
      <c r="CB130" s="47">
        <f>(SUMPRODUCT(--(CB$9=Quarterly_kt!$B$9:FC$9),Quarterly_kt!$B130:FC130)/INDEX(Fuel_Properties!$B$31:$IV$42,MATCH("D_Petrol_Regular",Fuel_Properties!$B$31:$B$42,0),MATCH(YEAR(CB$9),Fuel_Properties!$B$31:$EI$31,0)))/158.987295</f>
        <v>1.8716904432432537E-2</v>
      </c>
      <c r="CC130" s="47">
        <f>(SUMPRODUCT(--(CC$9=Quarterly_kt!$B$9:FC$9),Quarterly_kt!$B130:FC130)/INDEX(Fuel_Properties!$B$31:$IV$42,MATCH("D_Petrol_Regular",Fuel_Properties!$B$31:$B$42,0),MATCH(YEAR(CC$9),Fuel_Properties!$B$31:$EI$31,0)))/158.987295</f>
        <v>2.0414813945443921E-2</v>
      </c>
      <c r="CD130" s="47">
        <f>(SUMPRODUCT(--(CD$9=Quarterly_kt!$B$9:FC$9),Quarterly_kt!$B130:FC130)/INDEX(Fuel_Properties!$B$31:$IV$42,MATCH("D_Petrol_Regular",Fuel_Properties!$B$31:$B$42,0),MATCH(YEAR(CD$9),Fuel_Properties!$B$31:$EI$31,0)))/158.987295</f>
        <v>1.8939546894336402E-2</v>
      </c>
      <c r="CE130" s="47">
        <f>(SUMPRODUCT(--(CE$9=Quarterly_kt!$B$9:FC$9),Quarterly_kt!$B130:FC130)/INDEX(Fuel_Properties!$B$31:$IV$42,MATCH("D_Petrol_Regular",Fuel_Properties!$B$31:$B$42,0),MATCH(YEAR(CE$9),Fuel_Properties!$B$31:$EI$31,0)))/158.987295</f>
        <v>5.8569494296700414E-2</v>
      </c>
      <c r="CF130" s="47">
        <f>(SUMPRODUCT(--(CF$9=Quarterly_kt!$B$9:FC$9),Quarterly_kt!$B130:FC130)/INDEX(Fuel_Properties!$B$31:$IV$42,MATCH("D_Petrol_Regular",Fuel_Properties!$B$31:$B$42,0),MATCH(YEAR(CF$9),Fuel_Properties!$B$31:$EI$31,0)))/158.987295</f>
        <v>1.9730954476131518E-2</v>
      </c>
      <c r="CG130" s="47">
        <f>(SUMPRODUCT(--(CG$9=Quarterly_kt!$B$9:FC$9),Quarterly_kt!$B130:FC130)/INDEX(Fuel_Properties!$B$31:$IV$42,MATCH("D_Petrol_Regular",Fuel_Properties!$B$31:$B$42,0),MATCH(YEAR(CG$9),Fuel_Properties!$B$31:$EI$31,0)))/158.987295</f>
        <v>0.10274365297517832</v>
      </c>
      <c r="CH130" s="47">
        <f>(SUMPRODUCT(--(CH$9=Quarterly_kt!$B$9:FC$9),Quarterly_kt!$B130:FC130)/INDEX(Fuel_Properties!$B$31:$IV$42,MATCH("D_Petrol_Regular",Fuel_Properties!$B$31:$B$42,0),MATCH(YEAR(CH$9),Fuel_Properties!$B$31:$EI$31,0)))/158.987295</f>
        <v>8.6929763665191229E-2</v>
      </c>
      <c r="CI130" s="47">
        <f>(SUMPRODUCT(--(CI$9=Quarterly_kt!$B$9:FC$9),Quarterly_kt!$B130:FC130)/INDEX(Fuel_Properties!$B$31:$IV$42,MATCH("D_Petrol_Regular",Fuel_Properties!$B$31:$B$42,0),MATCH(YEAR(CI$9),Fuel_Properties!$B$31:$EI$31,0)))/158.987295</f>
        <v>1.8527912313076812E-2</v>
      </c>
      <c r="CJ130" s="47">
        <f>(SUMPRODUCT(--(CJ$9=Quarterly_kt!$B$9:FC$9),Quarterly_kt!$B130:FC130)/INDEX(Fuel_Properties!$B$31:$IV$42,MATCH("D_Petrol_Regular",Fuel_Properties!$B$31:$B$42,0),MATCH(YEAR(CJ$9),Fuel_Properties!$B$31:$EI$31,0)))/158.987295</f>
        <v>1.5440062183451495E-2</v>
      </c>
      <c r="CK130" s="47">
        <f>(SUMPRODUCT(--(CK$9=Quarterly_kt!$B$9:FC$9),Quarterly_kt!$B130:FC130)/INDEX(Fuel_Properties!$B$31:$IV$42,MATCH("D_Petrol_Regular",Fuel_Properties!$B$31:$B$42,0),MATCH(YEAR(CK$9),Fuel_Properties!$B$31:$EI$31,0)))/158.987295</f>
        <v>1.9125010404440822E-2</v>
      </c>
      <c r="CL130" s="47">
        <f>(SUMPRODUCT(--(CL$9=Quarterly_kt!$B$9:FC$9),Quarterly_kt!$B130:FC130)/INDEX(Fuel_Properties!$B$31:$IV$42,MATCH("D_Petrol_Regular",Fuel_Properties!$B$31:$B$42,0),MATCH(YEAR(CL$9),Fuel_Properties!$B$31:$EI$31,0)))/158.987295</f>
        <v>2.0266316145416758E-2</v>
      </c>
      <c r="CM130" s="47">
        <f>(SUMPRODUCT(--(CM$9=Quarterly_kt!$B$9:FC$9),Quarterly_kt!$B130:FC130)/INDEX(Fuel_Properties!$B$31:$IV$42,MATCH("D_Petrol_Regular",Fuel_Properties!$B$31:$B$42,0),MATCH(YEAR(CM$9),Fuel_Properties!$B$31:$EI$31,0)))/158.987295</f>
        <v>2.0070094890975176E-2</v>
      </c>
      <c r="CN130" s="47">
        <f>(SUMPRODUCT(--(CN$9=Quarterly_kt!$B$9:FC$9),Quarterly_kt!$B130:FC130)/INDEX(Fuel_Properties!$B$31:$IV$42,MATCH("D_Petrol_Regular",Fuel_Properties!$B$31:$B$42,0),MATCH(YEAR(CN$9),Fuel_Properties!$B$31:$EI$31,0)))/158.987295</f>
        <v>2.1008544368739269E-2</v>
      </c>
      <c r="CO130" s="47">
        <f>(SUMPRODUCT(--(CO$9=Quarterly_kt!$B$9:FC$9),Quarterly_kt!$B130:FC130)/INDEX(Fuel_Properties!$B$31:$IV$42,MATCH("D_Petrol_Regular",Fuel_Properties!$B$31:$B$42,0),MATCH(YEAR(CO$9),Fuel_Properties!$B$31:$EI$31,0)))/158.987295</f>
        <v>2.0121283044307759E-2</v>
      </c>
      <c r="CP130" s="47">
        <f>(SUMPRODUCT(--(CP$9=Quarterly_kt!$B$9:FC$9),Quarterly_kt!$B130:FC130)/INDEX(Fuel_Properties!$B$31:$IV$42,MATCH("D_Petrol_Regular",Fuel_Properties!$B$31:$B$42,0),MATCH(YEAR(CP$9),Fuel_Properties!$B$31:$EI$31,0)))/158.987295</f>
        <v>2.0372069073292382E-2</v>
      </c>
      <c r="CQ130" s="47">
        <f>(SUMPRODUCT(--(CQ$9=Quarterly_kt!$B$9:FC$9),Quarterly_kt!$B130:FC130)/INDEX(Fuel_Properties!$B$31:$IV$42,MATCH("D_Petrol_Regular",Fuel_Properties!$B$31:$B$42,0),MATCH(YEAR(CQ$9),Fuel_Properties!$B$31:$EI$31,0)))/158.987295</f>
        <v>1.6818745852243421E-2</v>
      </c>
      <c r="CR130" s="47">
        <f>(SUMPRODUCT(--(CR$9=Quarterly_kt!$B$9:FC$9),Quarterly_kt!$B130:FC130)/INDEX(Fuel_Properties!$B$31:$IV$42,MATCH("D_Petrol_Regular",Fuel_Properties!$B$31:$B$42,0),MATCH(YEAR(CR$9),Fuel_Properties!$B$31:$EI$31,0)))/158.987295</f>
        <v>2.2658183049244364E-2</v>
      </c>
      <c r="CS130" s="47">
        <f>(SUMPRODUCT(--(CS$9=Quarterly_kt!$B$9:FC$9),Quarterly_kt!$B130:FC130)/INDEX(Fuel_Properties!$B$31:$IV$42,MATCH("D_Petrol_Regular",Fuel_Properties!$B$31:$B$42,0),MATCH(YEAR(CS$9),Fuel_Properties!$B$31:$EI$31,0)))/158.987295</f>
        <v>2.464461916318017E-2</v>
      </c>
      <c r="CT130" s="47">
        <f>(SUMPRODUCT(--(CT$9=Quarterly_kt!$B$9:FC$9),Quarterly_kt!$B130:FC130)/INDEX(Fuel_Properties!$B$31:$IV$42,MATCH("D_Petrol_Regular",Fuel_Properties!$B$31:$B$42,0),MATCH(YEAR(CT$9),Fuel_Properties!$B$31:$EI$31,0)))/158.987295</f>
        <v>1.220965695224945E-2</v>
      </c>
      <c r="CU130" s="47">
        <f>(SUMPRODUCT(--(CU$9=Quarterly_kt!$B$9:FC$9),Quarterly_kt!$B130:FC130)/INDEX(Fuel_Properties!$B$31:$IV$42,MATCH("D_Petrol_Regular",Fuel_Properties!$B$31:$B$42,0),MATCH(YEAR(CU$9),Fuel_Properties!$B$31:$EI$31,0)))/158.987295</f>
        <v>1.1630660972824206E-2</v>
      </c>
      <c r="CV130" s="47">
        <f>(SUMPRODUCT(--(CV$9=Quarterly_kt!$B$9:FC$9),Quarterly_kt!$B130:FC130)/INDEX(Fuel_Properties!$B$31:$IV$42,MATCH("D_Petrol_Regular",Fuel_Properties!$B$31:$B$42,0),MATCH(YEAR(CV$9),Fuel_Properties!$B$31:$EI$31,0)))/158.987295</f>
        <v>1.2465096354937056E-2</v>
      </c>
      <c r="CW130" s="47">
        <f>(SUMPRODUCT(--(CW$9=Quarterly_kt!$B$9:FC$9),Quarterly_kt!$B130:FC130)/INDEX(Fuel_Properties!$B$31:$IV$42,MATCH("D_Petrol_Regular",Fuel_Properties!$B$31:$B$42,0),MATCH(YEAR(CW$9),Fuel_Properties!$B$31:$EI$31,0)))/158.987295</f>
        <v>8.2588608573477898E-3</v>
      </c>
      <c r="CX130" s="47">
        <f>(SUMPRODUCT(--(CX$9=Quarterly_kt!$B$9:FC$9),Quarterly_kt!$B130:FC130)/INDEX(Fuel_Properties!$B$31:$IV$42,MATCH("D_Petrol_Regular",Fuel_Properties!$B$31:$B$42,0),MATCH(YEAR(CX$9),Fuel_Properties!$B$31:$EI$31,0)))/158.987295</f>
        <v>6.4582373436962021E-3</v>
      </c>
      <c r="CY130" s="47">
        <f>(SUMPRODUCT(--(CY$9=Quarterly_kt!$B$9:FC$9),Quarterly_kt!$B130:FC130)/INDEX(Fuel_Properties!$B$31:$IV$42,MATCH("D_Petrol_Regular",Fuel_Properties!$B$31:$B$42,0),MATCH(YEAR(CY$9),Fuel_Properties!$B$31:$EI$31,0)))/158.987295</f>
        <v>4.9752995971415635E-3</v>
      </c>
      <c r="CZ130" s="47">
        <f>(SUMPRODUCT(--(CZ$9=Quarterly_kt!$B$9:FC$9),Quarterly_kt!$B130:FC130)/INDEX(Fuel_Properties!$B$31:$IV$42,MATCH("D_Petrol_Regular",Fuel_Properties!$B$31:$B$42,0),MATCH(YEAR(CZ$9),Fuel_Properties!$B$31:$EI$31,0)))/158.987295</f>
        <v>4.6003038451392407E-3</v>
      </c>
      <c r="DA130" s="47">
        <f>(SUMPRODUCT(--(DA$9=Quarterly_kt!$B$9:FC$9),Quarterly_kt!$B130:FC130)/INDEX(Fuel_Properties!$B$31:$IV$42,MATCH("D_Petrol_Regular",Fuel_Properties!$B$31:$B$42,0),MATCH(YEAR(DA$9),Fuel_Properties!$B$31:$EI$31,0)))/158.987295</f>
        <v>5.6144969016909763E-3</v>
      </c>
      <c r="DB130" s="47">
        <f>(SUMPRODUCT(--(DB$9=Quarterly_kt!$B$9:FC$9),Quarterly_kt!$B130:FC130)/INDEX(Fuel_Properties!$B$31:$IV$42,MATCH("D_Petrol_Regular",Fuel_Properties!$B$31:$B$42,0),MATCH(YEAR(DB$9),Fuel_Properties!$B$31:$EI$31,0)))/158.987295</f>
        <v>3.8854075881973073E-3</v>
      </c>
      <c r="DC130" s="47">
        <f>(SUMPRODUCT(--(DC$9=Quarterly_kt!$B$9:FC$9),Quarterly_kt!$B130:FC130)/INDEX(Fuel_Properties!$B$31:$IV$42,MATCH("D_Petrol_Regular",Fuel_Properties!$B$31:$B$42,0),MATCH(YEAR(DC$9),Fuel_Properties!$B$31:$EI$31,0)))/158.987295</f>
        <v>4.251773695663162E-3</v>
      </c>
      <c r="DD130" s="47">
        <f>(SUMPRODUCT(--(DD$9=Quarterly_kt!$B$9:FC$9),Quarterly_kt!$B130:FC130)/INDEX(Fuel_Properties!$B$31:$IV$42,MATCH("D_Petrol_Regular",Fuel_Properties!$B$31:$B$42,0),MATCH(YEAR(DD$9),Fuel_Properties!$B$31:$EI$31,0)))/158.987295</f>
        <v>4.1069312810836384E-3</v>
      </c>
      <c r="DE130" s="47">
        <f>(SUMPRODUCT(--(DE$9=Quarterly_kt!$B$9:FC$9),Quarterly_kt!$B130:FC130)/INDEX(Fuel_Properties!$B$31:$IV$42,MATCH("D_Petrol_Regular",Fuel_Properties!$B$31:$B$42,0),MATCH(YEAR(DE$9),Fuel_Properties!$B$31:$EI$31,0)))/158.987295</f>
        <v>4.2347334115949813E-3</v>
      </c>
      <c r="DF130" s="47">
        <f>(SUMPRODUCT(--(DF$9=Quarterly_kt!$B$9:FC$9),Quarterly_kt!$B130:FC130)/INDEX(Fuel_Properties!$B$31:$IV$42,MATCH("D_Petrol_Regular",Fuel_Properties!$B$31:$B$42,0),MATCH(YEAR(DF$9),Fuel_Properties!$B$31:$EI$31,0)))/158.987295</f>
        <v>5.0930363299962235E-3</v>
      </c>
      <c r="DG130" s="47">
        <f>(SUMPRODUCT(--(DG$9=Quarterly_kt!$B$9:FC$9),Quarterly_kt!$B130:FC130)/INDEX(Fuel_Properties!$B$31:$IV$42,MATCH("D_Petrol_Regular",Fuel_Properties!$B$31:$B$42,0),MATCH(YEAR(DG$9),Fuel_Properties!$B$31:$EI$31,0)))/158.987295</f>
        <v>4.9392026632239612E-3</v>
      </c>
      <c r="DH130" s="47">
        <f>(SUMPRODUCT(--(DH$9=Quarterly_kt!$B$9:FC$9),Quarterly_kt!$B130:FC130)/INDEX(Fuel_Properties!$B$31:$IV$42,MATCH("D_Petrol_Regular",Fuel_Properties!$B$31:$B$42,0),MATCH(YEAR(DH$9),Fuel_Properties!$B$31:$EI$31,0)))/158.987295</f>
        <v>5.8194730897541272E-3</v>
      </c>
      <c r="DI130" s="47">
        <f>(SUMPRODUCT(--(DI$9=Quarterly_kt!$B$9:FC$9),Quarterly_kt!$B130:FC130)/INDEX(Fuel_Properties!$B$31:$IV$42,MATCH("D_Petrol_Regular",Fuel_Properties!$B$31:$B$42,0),MATCH(YEAR(DI$9),Fuel_Properties!$B$31:$EI$31,0)))/158.987295</f>
        <v>6.7082898311049749E-3</v>
      </c>
      <c r="DJ130" s="47">
        <f>(SUMPRODUCT(--(DJ$9=Quarterly_kt!$B$9:FC$9),Quarterly_kt!$B130:FC130)/INDEX(Fuel_Properties!$B$31:$IV$42,MATCH("D_Petrol_Regular",Fuel_Properties!$B$31:$B$42,0),MATCH(YEAR(DJ$9),Fuel_Properties!$B$31:$EI$31,0)))/158.987295</f>
        <v>6.3238192126260613E-3</v>
      </c>
      <c r="DK130" s="47">
        <f>(SUMPRODUCT(--(DK$9=Quarterly_kt!$B$9:FC$9),Quarterly_kt!$B130:FC130)/INDEX(Fuel_Properties!$B$31:$IV$42,MATCH("D_Petrol_Regular",Fuel_Properties!$B$31:$B$42,0),MATCH(YEAR(DK$9),Fuel_Properties!$B$31:$EI$31,0)))/158.987295</f>
        <v>4.6040339238094833E-3</v>
      </c>
      <c r="DL130" s="47">
        <f>(SUMPRODUCT(--(DL$9=Quarterly_kt!$B$9:FC$9),Quarterly_kt!$B130:FC130)/INDEX(Fuel_Properties!$B$31:$IV$42,MATCH("D_Petrol_Regular",Fuel_Properties!$B$31:$B$42,0),MATCH(YEAR(DL$9),Fuel_Properties!$B$31:$EI$31,0)))/158.987295</f>
        <v>4.775156838119592E-3</v>
      </c>
      <c r="DM130" s="47">
        <f>(SUMPRODUCT(--(DM$9=Quarterly_kt!$B$9:FC$9),Quarterly_kt!$B130:FC130)/INDEX(Fuel_Properties!$B$31:$IV$42,MATCH("D_Petrol_Regular",Fuel_Properties!$B$31:$B$42,0),MATCH(YEAR(DM$9),Fuel_Properties!$B$31:$EI$31,0)))/158.987295</f>
        <v>5.1687395410328378E-3</v>
      </c>
      <c r="DN130" s="47">
        <f>(SUMPRODUCT(--(DN$9=Quarterly_kt!$B$9:FC$9),Quarterly_kt!$B130:FC130)/INDEX(Fuel_Properties!$B$31:$IV$42,MATCH("D_Petrol_Regular",Fuel_Properties!$B$31:$B$42,0),MATCH(YEAR(DN$9),Fuel_Properties!$B$31:$EI$31,0)))/158.987295</f>
        <v>5.4088226612518933E-3</v>
      </c>
      <c r="DO130" s="47">
        <f>(SUMPRODUCT(--(DO$9=Quarterly_kt!$B$9:FC$9),Quarterly_kt!$B130:FC130)/INDEX(Fuel_Properties!$B$31:$IV$42,MATCH("D_Petrol_Regular",Fuel_Properties!$B$31:$B$42,0),MATCH(YEAR(DO$9),Fuel_Properties!$B$31:$EI$31,0)))/158.987295</f>
        <v>3.9878765754676826E-3</v>
      </c>
      <c r="DP130" s="47">
        <f>(SUMPRODUCT(--(DP$9=Quarterly_kt!$B$9:FC$9),Quarterly_kt!$B130:FC130)/INDEX(Fuel_Properties!$B$31:$IV$42,MATCH("D_Petrol_Regular",Fuel_Properties!$B$31:$B$42,0),MATCH(YEAR(DP$9),Fuel_Properties!$B$31:$EI$31,0)))/158.987295</f>
        <v>4.1580497593939371E-3</v>
      </c>
      <c r="DQ130" s="47">
        <f>(SUMPRODUCT(--(DQ$9=Quarterly_kt!$B$9:FC$9),Quarterly_kt!$B130:FC130)/INDEX(Fuel_Properties!$B$31:$IV$42,MATCH("D_Petrol_Regular",Fuel_Properties!$B$31:$B$42,0),MATCH(YEAR(DQ$9),Fuel_Properties!$B$31:$EI$31,0)))/158.987295</f>
        <v>5.4939092532150192E-3</v>
      </c>
      <c r="DR130" s="47">
        <f>(SUMPRODUCT(--(DR$9=Quarterly_kt!$B$9:FC$9),Quarterly_kt!$B130:FC130)/INDEX(Fuel_Properties!$B$31:$IV$42,MATCH("D_Petrol_Regular",Fuel_Properties!$B$31:$B$42,0),MATCH(YEAR(DR$9),Fuel_Properties!$B$31:$EI$31,0)))/158.987295</f>
        <v>4.6444497754320174E-3</v>
      </c>
      <c r="DS130" s="47">
        <f>(SUMPRODUCT(--(DS$9=Quarterly_kt!$B$9:FC$9),Quarterly_kt!$B130:FC130)/INDEX(Fuel_Properties!$B$31:$IV$42,MATCH("D_Petrol_Regular",Fuel_Properties!$B$31:$B$42,0),MATCH(YEAR(DS$9),Fuel_Properties!$B$31:$EI$31,0)))/158.987295</f>
        <v>3.5398290827469937E-3</v>
      </c>
      <c r="DT130" s="47">
        <f>(SUMPRODUCT(--(DT$9=Quarterly_kt!$B$9:FC$9),Quarterly_kt!$B130:FC130)/INDEX(Fuel_Properties!$B$31:$IV$42,MATCH("D_Petrol_Regular",Fuel_Properties!$B$31:$B$42,0),MATCH(YEAR(DT$9),Fuel_Properties!$B$31:$EI$31,0)))/158.987295</f>
        <v>9.2243771089491559E-3</v>
      </c>
      <c r="DU130" s="47">
        <f>(SUMPRODUCT(--(DU$9=Quarterly_kt!$B$9:FC$9),Quarterly_kt!$B130:FC130)/INDEX(Fuel_Properties!$B$31:$IV$42,MATCH("D_Petrol_Regular",Fuel_Properties!$B$31:$B$42,0),MATCH(YEAR(DU$9),Fuel_Properties!$B$31:$EI$31,0)))/158.987295</f>
        <v>5.7575675503684642E-3</v>
      </c>
      <c r="DV130" s="47">
        <f>(SUMPRODUCT(--(DV$9=Quarterly_kt!$B$9:FC$9),Quarterly_kt!$B130:FC130)/INDEX(Fuel_Properties!$B$31:$IV$42,MATCH("D_Petrol_Regular",Fuel_Properties!$B$31:$B$42,0),MATCH(YEAR(DV$9),Fuel_Properties!$B$31:$EI$31,0)))/158.987295</f>
        <v>6.7015535300551524E-3</v>
      </c>
      <c r="DW130" s="47">
        <f>(SUMPRODUCT(--(DW$9=Quarterly_kt!$B$9:FC$9),Quarterly_kt!$B130:FC130)/INDEX(Fuel_Properties!$B$31:$IV$42,MATCH("D_Petrol_Regular",Fuel_Properties!$B$31:$B$42,0),MATCH(YEAR(DW$9),Fuel_Properties!$B$31:$EI$31,0)))/158.987295</f>
        <v>4.2203389477937199E-3</v>
      </c>
      <c r="DX130" s="47">
        <f>(SUMPRODUCT(--(DX$9=Quarterly_kt!$B$9:FC$9),Quarterly_kt!$B130:FC130)/INDEX(Fuel_Properties!$B$31:$IV$42,MATCH("D_Petrol_Regular",Fuel_Properties!$B$31:$B$42,0),MATCH(YEAR(DX$9),Fuel_Properties!$B$31:$EI$31,0)))/158.987295</f>
        <v>3.7189976452134989E-3</v>
      </c>
      <c r="DY130" s="47">
        <f>(SUMPRODUCT(--(DY$9=Quarterly_kt!$B$9:FC$9),Quarterly_kt!$B130:FC130)/INDEX(Fuel_Properties!$B$31:$IV$42,MATCH("D_Petrol_Regular",Fuel_Properties!$B$31:$B$42,0),MATCH(YEAR(DY$9),Fuel_Properties!$B$31:$EI$31,0)))/158.987295</f>
        <v>1.0389386162594404E-2</v>
      </c>
      <c r="DZ130" s="47">
        <f>(SUMPRODUCT(--(DZ$9=Quarterly_kt!$B$9:FC$9),Quarterly_kt!$B130:FC130)/INDEX(Fuel_Properties!$B$31:$IV$42,MATCH("D_Petrol_Regular",Fuel_Properties!$B$31:$B$42,0),MATCH(YEAR(DZ$9),Fuel_Properties!$B$31:$EI$31,0)))/158.987295</f>
        <v>4.7624226026838816E-3</v>
      </c>
      <c r="EA130" s="47">
        <f>(SUMPRODUCT(--(EA$9=Quarterly_kt!$B$9:FC$9),Quarterly_kt!$B130:FC130)/INDEX(Fuel_Properties!$B$31:$IV$42,MATCH("D_Petrol_Regular",Fuel_Properties!$B$31:$B$42,0),MATCH(YEAR(EA$9),Fuel_Properties!$B$31:$EI$31,0)))/158.987295</f>
        <v>3.540043631374321E-3</v>
      </c>
      <c r="EB130" s="47">
        <f>(SUMPRODUCT(--(EB$9=Quarterly_kt!$B$9:FC$9),Quarterly_kt!$B130:FC130)/INDEX(Fuel_Properties!$B$31:$IV$42,MATCH("D_Petrol_Regular",Fuel_Properties!$B$31:$B$42,0),MATCH(YEAR(EB$9),Fuel_Properties!$B$31:$EI$31,0)))/158.987295</f>
        <v>3.4891111742364222E-3</v>
      </c>
      <c r="EC130" s="47">
        <f>(SUMPRODUCT(--(EC$9=Quarterly_kt!$B$9:FC$9),Quarterly_kt!$B130:FC130)/INDEX(Fuel_Properties!$B$31:$IV$42,MATCH("D_Petrol_Regular",Fuel_Properties!$B$31:$B$42,0),MATCH(YEAR(EC$9),Fuel_Properties!$B$31:$EI$31,0)))/158.987295</f>
        <v>3.8541271170580279E-3</v>
      </c>
      <c r="ED130" s="47">
        <f>(SUMPRODUCT(--(ED$9=Quarterly_kt!$B$9:FC$9),Quarterly_kt!$B130:FC130)/INDEX(Fuel_Properties!$B$31:$IV$42,MATCH("D_Petrol_Regular",Fuel_Properties!$B$31:$B$42,0),MATCH(YEAR(ED$9),Fuel_Properties!$B$31:$EI$31,0)))/158.987295</f>
        <v>3.9779740044511465E-3</v>
      </c>
      <c r="EE130" s="47">
        <f>(SUMPRODUCT(--(EE$9=Quarterly_kt!$B$9:FC$9),Quarterly_kt!$B130:FC130)/INDEX(Fuel_Properties!$B$31:$IV$42,MATCH("D_Petrol_Regular",Fuel_Properties!$B$31:$B$42,0),MATCH(YEAR(EE$9),Fuel_Properties!$B$31:$EI$31,0)))/158.987295</f>
        <v>4.5655663047415133E-2</v>
      </c>
      <c r="EF130" s="47">
        <f>(SUMPRODUCT(--(EF$9=Quarterly_kt!$B$9:FC$9),Quarterly_kt!$B130:FC130)/INDEX(Fuel_Properties!$B$31:$IV$42,MATCH("D_Petrol_Regular",Fuel_Properties!$B$31:$B$42,0),MATCH(YEAR(EF$9),Fuel_Properties!$B$31:$EI$31,0)))/158.987295</f>
        <v>3.2728683806097269E-3</v>
      </c>
      <c r="EG130" s="47">
        <f>(SUMPRODUCT(--(EG$9=Quarterly_kt!$B$9:FC$9),Quarterly_kt!$B130:FC130)/INDEX(Fuel_Properties!$B$31:$IV$42,MATCH("D_Petrol_Regular",Fuel_Properties!$B$31:$B$42,0),MATCH(YEAR(EG$9),Fuel_Properties!$B$31:$EI$31,0)))/158.987295</f>
        <v>3.4597638471701034E-3</v>
      </c>
      <c r="EH130" s="47">
        <f>(SUMPRODUCT(--(EH$9=Quarterly_kt!$B$9:FC$9),Quarterly_kt!$B130:FC130)/INDEX(Fuel_Properties!$B$31:$IV$42,MATCH("D_Petrol_Regular",Fuel_Properties!$B$31:$B$42,0),MATCH(YEAR(EH$9),Fuel_Properties!$B$31:$EI$31,0)))/158.987295</f>
        <v>3.0712947795490998E-3</v>
      </c>
      <c r="EI130" s="47">
        <f>(SUMPRODUCT(--(EI$9=Quarterly_kt!$B$9:FC$9),Quarterly_kt!$B130:FC130)/INDEX(Fuel_Properties!$B$31:$IV$42,MATCH("D_Petrol_Regular",Fuel_Properties!$B$31:$B$42,0),MATCH(YEAR(EI$9),Fuel_Properties!$B$31:$EI$31,0)))/158.987295</f>
        <v>2.6651229853978738E-3</v>
      </c>
      <c r="EJ130" s="47">
        <f>(SUMPRODUCT(--(EJ$9=Quarterly_kt!$B$9:FC$9),Quarterly_kt!$B130:FC130)/INDEX(Fuel_Properties!$B$31:$IV$42,MATCH("D_Petrol_Regular",Fuel_Properties!$B$31:$B$42,0),MATCH(YEAR(EJ$9),Fuel_Properties!$B$31:$EI$31,0)))/158.987295</f>
        <v>2.2843369283810995E-3</v>
      </c>
      <c r="EK130" s="47">
        <f>(SUMPRODUCT(--(EK$9=Quarterly_kt!$B$9:FC$9),Quarterly_kt!$B130:FC130)/INDEX(Fuel_Properties!$B$31:$IV$42,MATCH("D_Petrol_Regular",Fuel_Properties!$B$31:$B$42,0),MATCH(YEAR(EK$9),Fuel_Properties!$B$31:$EI$31,0)))/158.987295</f>
        <v>3.9174860173641539E-3</v>
      </c>
      <c r="EL130" s="47">
        <f>(SUMPRODUCT(--(EL$9=Quarterly_kt!$B$9:FC$9),Quarterly_kt!$B130:FC130)/INDEX(Fuel_Properties!$B$31:$IV$42,MATCH("D_Petrol_Regular",Fuel_Properties!$B$31:$B$42,0),MATCH(YEAR(EL$9),Fuel_Properties!$B$31:$EI$31,0)))/158.987295</f>
        <v>3.3467340758823959E-3</v>
      </c>
      <c r="EM130" s="47">
        <f>(SUMPRODUCT(--(EM$9=Quarterly_kt!$B$9:FC$9),Quarterly_kt!$B130:FC130)/INDEX(Fuel_Properties!$B$31:$IV$42,MATCH("D_Petrol_Regular",Fuel_Properties!$B$31:$B$42,0),MATCH(YEAR(EM$9),Fuel_Properties!$B$31:$EI$31,0)))/158.987295</f>
        <v>2.8086353958583789E-3</v>
      </c>
      <c r="EN130" s="47">
        <f>(SUMPRODUCT(--(EN$9=Quarterly_kt!$B$9:FC$9),Quarterly_kt!$B130:FC130)/INDEX(Fuel_Properties!$B$31:$IV$42,MATCH("D_Petrol_Regular",Fuel_Properties!$B$31:$B$42,0),MATCH(YEAR(EN$9),Fuel_Properties!$B$31:$EI$31,0)))/158.987295</f>
        <v>2.4551480307201767E-3</v>
      </c>
      <c r="EO130" s="47">
        <f>(SUMPRODUCT(--(EO$9=Quarterly_kt!$B$9:FC$9),Quarterly_kt!$B130:FC130)/INDEX(Fuel_Properties!$B$31:$IV$42,MATCH("D_Petrol_Regular",Fuel_Properties!$B$31:$B$42,0),MATCH(YEAR(EO$9),Fuel_Properties!$B$31:$EI$31,0)))/158.987295</f>
        <v>2.3719338342650452E-3</v>
      </c>
      <c r="EP130" s="47">
        <f>(SUMPRODUCT(--(EP$9=Quarterly_kt!$B$9:FC$9),Quarterly_kt!$B130:FC130)/INDEX(Fuel_Properties!$B$31:$IV$42,MATCH("D_Petrol_Regular",Fuel_Properties!$B$31:$B$42,0),MATCH(YEAR(EP$9),Fuel_Properties!$B$31:$EI$31,0)))/158.987295</f>
        <v>1.6178983336559618E-3</v>
      </c>
      <c r="EQ130" s="47">
        <f>(SUMPRODUCT(--(EQ$9=Quarterly_kt!$B$9:FC$9),Quarterly_kt!$B130:FC130)/INDEX(Fuel_Properties!$B$31:$IV$42,MATCH("D_Petrol_Regular",Fuel_Properties!$B$31:$B$42,0),MATCH(YEAR(EQ$9),Fuel_Properties!$B$31:$EI$31,0)))/158.987295</f>
        <v>1.1901283033525969E-3</v>
      </c>
      <c r="ER130" s="47">
        <f>(SUMPRODUCT(--(ER$9=Quarterly_kt!$B$9:FC$9),Quarterly_kt!$B130:FC130)/INDEX(Fuel_Properties!$B$31:$IV$42,MATCH("D_Petrol_Regular",Fuel_Properties!$B$31:$B$42,0),MATCH(YEAR(ER$9),Fuel_Properties!$B$31:$EI$31,0)))/158.987295</f>
        <v>1.3762438039653976E-3</v>
      </c>
      <c r="ES130" s="47">
        <f>(SUMPRODUCT(--(ES$9=Quarterly_kt!$B$9:FC$9),Quarterly_kt!$B130:FC130)/INDEX(Fuel_Properties!$B$31:$IV$42,MATCH("D_Petrol_Regular",Fuel_Properties!$B$31:$B$42,0),MATCH(YEAR(ES$9),Fuel_Properties!$B$31:$EI$31,0)))/158.987295</f>
        <v>1.3510594016519929E-3</v>
      </c>
      <c r="ET130" s="47">
        <f>(SUMPRODUCT(--(ET$9=Quarterly_kt!$B$9:FC$9),Quarterly_kt!$B130:FC130)/INDEX(Fuel_Properties!$B$31:$IV$42,MATCH("D_Petrol_Regular",Fuel_Properties!$B$31:$B$42,0),MATCH(YEAR(ET$9),Fuel_Properties!$B$31:$EI$31,0)))/158.987295</f>
        <v>2.1329522809256044E-3</v>
      </c>
      <c r="EU130" s="47">
        <f>(SUMPRODUCT(--(EU$9=Quarterly_kt!$B$9:FC$9),Quarterly_kt!$B130:FC130)/INDEX(Fuel_Properties!$B$31:$IV$42,MATCH("D_Petrol_Regular",Fuel_Properties!$B$31:$B$42,0),MATCH(YEAR(EU$9),Fuel_Properties!$B$31:$EI$31,0)))/158.987295</f>
        <v>1.3919182253427347E-3</v>
      </c>
      <c r="EV130" s="47">
        <f>(SUMPRODUCT(--(EV$9=Quarterly_kt!$B$9:FC$9),Quarterly_kt!$B130:FC130)/INDEX(Fuel_Properties!$B$31:$IV$42,MATCH("D_Petrol_Regular",Fuel_Properties!$B$31:$B$42,0),MATCH(YEAR(EV$9),Fuel_Properties!$B$31:$EI$31,0)))/158.987295</f>
        <v>2.7246347798321985E-3</v>
      </c>
      <c r="EW130" s="47">
        <f>(SUMPRODUCT(--(EW$9=Quarterly_kt!$B$9:FC$9),Quarterly_kt!$B130:FC130)/INDEX(Fuel_Properties!$B$31:$IV$42,MATCH("D_Petrol_Regular",Fuel_Properties!$B$31:$B$42,0),MATCH(YEAR(EW$9),Fuel_Properties!$B$31:$EI$31,0)))/158.987295</f>
        <v>4.4923621947806696E-3</v>
      </c>
      <c r="EX130" s="47">
        <f>(SUMPRODUCT(--(EX$9=Quarterly_kt!$B$9:FC$9),Quarterly_kt!$B130:FC130)/INDEX(Fuel_Properties!$B$31:$IV$42,MATCH("D_Petrol_Regular",Fuel_Properties!$B$31:$B$42,0),MATCH(YEAR(EX$9),Fuel_Properties!$B$31:$EI$31,0)))/158.987295</f>
        <v>7.2195680120082243E-3</v>
      </c>
      <c r="EY130" s="47">
        <f>(SUMPRODUCT(--(EY$9=Quarterly_kt!$B$9:FC$9),Quarterly_kt!$B130:FC130)/INDEX(Fuel_Properties!$B$31:$IV$42,MATCH("D_Petrol_Regular",Fuel_Properties!$B$31:$B$42,0),MATCH(YEAR(EY$9),Fuel_Properties!$B$31:$EI$31,0)))/158.987295</f>
        <v>5.8441568510094796E-3</v>
      </c>
      <c r="EZ130" s="47">
        <f>(SUMPRODUCT(--(EZ$9=Quarterly_kt!$B$9:FC$9),Quarterly_kt!$B130:FC130)/INDEX(Fuel_Properties!$B$31:$IV$42,MATCH("D_Petrol_Regular",Fuel_Properties!$B$31:$B$42,0),MATCH(YEAR(EZ$9),Fuel_Properties!$B$31:$EI$31,0)))/158.987295</f>
        <v>5.3139125946995644E-3</v>
      </c>
      <c r="FA130" s="47">
        <f>(SUMPRODUCT(--(FA$9=Quarterly_kt!$B$9:FC$9),Quarterly_kt!$B130:FC130)/INDEX(Fuel_Properties!$B$31:$IV$42,MATCH("D_Petrol_Regular",Fuel_Properties!$B$31:$B$42,0),MATCH(YEAR(FA$9),Fuel_Properties!$B$31:$EI$31,0)))/158.987295</f>
        <v>5.533125079571391E-3</v>
      </c>
      <c r="FB130" s="47">
        <f>(SUMPRODUCT(--(FB$9=Quarterly_kt!$B$9:FC$9),Quarterly_kt!$B130:FC130)/INDEX(Fuel_Properties!$B$31:$IV$42,MATCH("D_Petrol_Regular",Fuel_Properties!$B$31:$B$42,0),MATCH(YEAR(FB$9),Fuel_Properties!$B$31:$EI$31,0)))/158.987295</f>
        <v>8.8595494217534685E-3</v>
      </c>
      <c r="FC130" s="47">
        <f>(SUMPRODUCT(--(FC$9=Quarterly_kt!$B$9:FC$9),Quarterly_kt!$B130:FC130)/INDEX(Fuel_Properties!$B$31:$IV$42,MATCH("D_Petrol_Regular",Fuel_Properties!$B$31:$B$42,0),MATCH(YEAR(FC$9),Fuel_Properties!$B$31:$EI$31,0)))/158.987295</f>
        <v>8.426036794219301E-3</v>
      </c>
      <c r="FD130" s="47">
        <f>(SUMPRODUCT(--(FD$9=Quarterly_kt!$B$9:FD$9),Quarterly_kt!$B130:FD130)/INDEX(Fuel_Properties!$B$31:$IV$42,MATCH("D_Petrol_Regular",Fuel_Properties!$B$31:$B$42,0),MATCH(YEAR(FD$9),Fuel_Properties!$B$31:$EI$31,0)))/158.987295</f>
        <v>8.5388445503359143E-3</v>
      </c>
      <c r="FE130" s="47">
        <f>(SUMPRODUCT(--(FE$9=Quarterly_kt!$B$9:FF$9),Quarterly_kt!$B130:FF130)/INDEX(Fuel_Properties!$B$31:$IV$42,MATCH("D_Petrol_Regular",Fuel_Properties!$B$31:$B$42,0),MATCH(YEAR(FE$9),Fuel_Properties!$B$31:$EI$31,0)))/158.987295</f>
        <v>9.0268961270357998E-3</v>
      </c>
      <c r="FF130" s="47">
        <f>(SUMPRODUCT(--(FF$9=Quarterly_kt!$B$9:FF$9),Quarterly_kt!$B130:FF130)/INDEX(Fuel_Properties!$B$31:$IV$42,MATCH("D_Petrol_Regular",Fuel_Properties!$B$31:$B$42,0),MATCH(YEAR(FF$9),Fuel_Properties!$B$31:$EI$31,0)))/158.987295</f>
        <v>1.0949798853288875E-2</v>
      </c>
      <c r="FG130" s="47">
        <f>(SUMPRODUCT(--(FG$9=Quarterly_kt!$B$9:FG$9),Quarterly_kt!$B130:FG130)/INDEX(Fuel_Properties!$B$31:$IV$42,MATCH("D_Petrol_Regular",Fuel_Properties!$B$31:$B$42,0),MATCH(YEAR(FG$9),Fuel_Properties!$B$31:$EI$31,0)))/158.987295</f>
        <v>1.0731284537412249E-2</v>
      </c>
      <c r="FH130" s="47">
        <f>(SUMPRODUCT(--(FH$9=Quarterly_kt!$B$9:FI$9),Quarterly_kt!$B130:FI130)/INDEX(Fuel_Properties!$B$31:$IV$42,MATCH("D_Petrol_Regular",Fuel_Properties!$B$31:$B$42,0),MATCH(YEAR(FH$9),Fuel_Properties!$B$31:$EI$31,0)))/158.987295</f>
        <v>1.0875031872694608E-2</v>
      </c>
      <c r="FI130" s="47">
        <f>(SUMPRODUCT(--(FI$9=Quarterly_kt!$B$9:FI$9),Quarterly_kt!$B130:FI130)/INDEX(Fuel_Properties!$B$31:$IV$42,MATCH("D_Petrol_Regular",Fuel_Properties!$B$31:$B$42,0),MATCH(YEAR(FI$9),Fuel_Properties!$B$31:$EI$31,0)))/158.987295</f>
        <v>1.1435472881518614E-2</v>
      </c>
      <c r="FJ130" s="47">
        <f>(SUMPRODUCT(--(FJ$9=Quarterly_kt!$B$9:FJ$9),Quarterly_kt!$B130:FJ130)/INDEX(Fuel_Properties!$B$31:$IV$42,MATCH("D_Petrol_Regular",Fuel_Properties!$B$31:$B$42,0),MATCH(YEAR(FJ$9),Fuel_Properties!$B$31:$EI$31,0)))/158.987295</f>
        <v>1.2507061634964995E-2</v>
      </c>
      <c r="FK130" s="47">
        <f>(SUMPRODUCT(--(FK$9=Quarterly_kt!$B$9:FL$9),Quarterly_kt!$B130:FL130)/INDEX(Fuel_Properties!$B$31:$IV$42,MATCH("D_Petrol_Regular",Fuel_Properties!$B$31:$B$42,0),MATCH(YEAR(FK$9),Fuel_Properties!$B$31:$EI$31,0)))/158.987295</f>
        <v>1.2168015675349166E-2</v>
      </c>
      <c r="FL130" s="47">
        <f>(SUMPRODUCT(--(FL$9=Quarterly_kt!$B$9:FL$9),Quarterly_kt!$B130:FL130)/INDEX(Fuel_Properties!$B$31:$IV$42,MATCH("D_Petrol_Regular",Fuel_Properties!$B$31:$B$42,0),MATCH(YEAR(FL$9),Fuel_Properties!$B$31:$EI$31,0)))/158.987295</f>
        <v>1.3042469196934019E-2</v>
      </c>
      <c r="FM130" s="47">
        <f>(SUMPRODUCT(--(FM$9=Quarterly_kt!$B$9:FM$9),Quarterly_kt!$B130:FM130)/INDEX(Fuel_Properties!$B$31:$IV$42,MATCH("D_Petrol_Regular",Fuel_Properties!$B$31:$B$42,0),MATCH(YEAR(FM$9),Fuel_Properties!$B$31:$EI$31,0)))/158.987295</f>
        <v>1.4635804060578312E-2</v>
      </c>
      <c r="FN130" s="47">
        <f>(SUMPRODUCT(--(FN$9=Quarterly_kt!$B$9:FN$9),Quarterly_kt!$B130:FN130)/INDEX(Fuel_Properties!$B$31:$IV$42,MATCH("D_Petrol_Regular",Fuel_Properties!$B$31:$B$42,0),MATCH(YEAR(FN$9),Fuel_Properties!$B$31:$EI$31,0)))/158.987295</f>
        <v>1.7439040198023791E-2</v>
      </c>
      <c r="FO130" s="47">
        <f>(SUMPRODUCT(--(FO$9=Quarterly_kt!$B$9:FO$9),Quarterly_kt!$B130:FO130)/INDEX(Fuel_Properties!$B$31:$IV$42,MATCH("D_Petrol_Regular",Fuel_Properties!$B$31:$B$42,0),MATCH(YEAR(FO$9),Fuel_Properties!$B$31:$EI$31,0)))/158.987295</f>
        <v>1.7080307130705422E-2</v>
      </c>
      <c r="FP130" s="47">
        <f>(SUMPRODUCT(--(FP$9=Quarterly_kt!$B$9:FP$9),Quarterly_kt!$B130:FP130)/INDEX(Fuel_Properties!$B$31:$IV$42,MATCH("D_Petrol_Regular",Fuel_Properties!$B$31:$B$42,0),MATCH(YEAR(FP$9),Fuel_Properties!$B$31:$EI$31,0)))/158.987295</f>
        <v>1.7878515566165629E-2</v>
      </c>
      <c r="FQ130" s="47">
        <f>(SUMPRODUCT(--(FQ$9=Quarterly_kt!$B$9:FQ$9),Quarterly_kt!$B130:FQ130)/INDEX(Fuel_Properties!$B$31:$IV$42,MATCH("D_Petrol_Regular",Fuel_Properties!$B$31:$B$42,0),MATCH(YEAR(FQ$9),Fuel_Properties!$B$31:$EI$31,0)))/158.987295</f>
        <v>1.8727161994171081E-2</v>
      </c>
      <c r="FR130" s="47">
        <f>(SUMPRODUCT(--(FR$9=Quarterly_kt!$B$9:FR$9),Quarterly_kt!$B130:FR130)/INDEX(Fuel_Properties!$B$31:$IV$42,MATCH("D_Petrol_Regular",Fuel_Properties!$B$31:$B$42,0),MATCH(YEAR(FR$9),Fuel_Properties!$B$31:$EI$31,0)))/158.987295</f>
        <v>2.267136171307051E-2</v>
      </c>
      <c r="FS130" s="47">
        <f>(SUMPRODUCT(--(FS$9=Quarterly_kt!$B$9:FS$9),Quarterly_kt!$B130:FS130)/INDEX(Fuel_Properties!$B$31:$IV$42,MATCH("D_Petrol_Regular",Fuel_Properties!$B$31:$B$42,0),MATCH(YEAR(FS$9),Fuel_Properties!$B$31:$EI$31,0)))/158.987295</f>
        <v>2.1914125700783601E-2</v>
      </c>
      <c r="FT130" s="47">
        <f>(SUMPRODUCT(--(FT$9=Quarterly_kt!$B$9:FT$9),Quarterly_kt!$B130:FT130)/INDEX(Fuel_Properties!$B$31:$IV$42,MATCH("D_Petrol_Regular",Fuel_Properties!$B$31:$B$42,0),MATCH(YEAR(FT$9),Fuel_Properties!$B$31:$EI$31,0)))/158.987295</f>
        <v>2.2184182967170094E-2</v>
      </c>
      <c r="FU130" s="47">
        <f>(SUMPRODUCT(--(FU$9=Quarterly_kt!$B$9:FU$9),Quarterly_kt!$B130:FU130)/INDEX(Fuel_Properties!$B$31:$IV$42,MATCH("D_Petrol_Regular",Fuel_Properties!$B$31:$B$42,0),MATCH(YEAR(FU$9),Fuel_Properties!$B$31:$EI$31,0)))/158.987295</f>
        <v>3.1474225576582422E-2</v>
      </c>
      <c r="FV130" s="47">
        <f>(SUMPRODUCT(--(FV$9=Quarterly_kt!$B$9:FV$9),Quarterly_kt!$B130:FV130)/INDEX(Fuel_Properties!$B$31:$IV$42,MATCH("D_Petrol_Regular",Fuel_Properties!$B$31:$B$42,0),MATCH(YEAR(FV$9),Fuel_Properties!$B$31:$EI$31,0)))/158.987295</f>
        <v>3.0453164587222605E-2</v>
      </c>
    </row>
    <row r="131" spans="1:178" ht="17.25" x14ac:dyDescent="0.25">
      <c r="A131" s="50" t="s">
        <v>118</v>
      </c>
      <c r="B131" s="47">
        <f>(SUMPRODUCT(--(B$9=Quarterly_kt!$B$9:FC$9),Quarterly_kt!$B131:FC131)/INDEX(Fuel_Properties!$B$31:$IV$42,MATCH("D_Petrol_Premium",Fuel_Properties!$B$31:$B$42,0),MATCH(YEAR(B$9),Fuel_Properties!$B$31:$EI$31,0)))/158.987295</f>
        <v>0.1137665790732435</v>
      </c>
      <c r="C131" s="47">
        <f>(SUMPRODUCT(--(C$9=Quarterly_kt!$B$9:FC$9),Quarterly_kt!$B131:FC131)/INDEX(Fuel_Properties!$B$31:$IV$42,MATCH("D_Petrol_Premium",Fuel_Properties!$B$31:$B$42,0),MATCH(YEAR(C$9),Fuel_Properties!$B$31:$EI$31,0)))/158.987295</f>
        <v>0.11953217027207737</v>
      </c>
      <c r="D131" s="47">
        <f>(SUMPRODUCT(--(D$9=Quarterly_kt!$B$9:FC$9),Quarterly_kt!$B131:FC131)/INDEX(Fuel_Properties!$B$31:$IV$42,MATCH("D_Petrol_Premium",Fuel_Properties!$B$31:$B$42,0),MATCH(YEAR(D$9),Fuel_Properties!$B$31:$EI$31,0)))/158.987295</f>
        <v>0.12836332797288486</v>
      </c>
      <c r="E131" s="47">
        <f>(SUMPRODUCT(--(E$9=Quarterly_kt!$B$9:FC$9),Quarterly_kt!$B131:FC131)/INDEX(Fuel_Properties!$B$31:$IV$42,MATCH("D_Petrol_Premium",Fuel_Properties!$B$31:$B$42,0),MATCH(YEAR(E$9),Fuel_Properties!$B$31:$EI$31,0)))/158.987295</f>
        <v>0.13163658868230929</v>
      </c>
      <c r="F131" s="47">
        <f>(SUMPRODUCT(--(F$9=Quarterly_kt!$B$9:FC$9),Quarterly_kt!$B131:FC131)/INDEX(Fuel_Properties!$B$31:$IV$42,MATCH("D_Petrol_Premium",Fuel_Properties!$B$31:$B$42,0),MATCH(YEAR(F$9),Fuel_Properties!$B$31:$EI$31,0)))/158.987295</f>
        <v>0.12057894907762932</v>
      </c>
      <c r="G131" s="47">
        <f>(SUMPRODUCT(--(G$9=Quarterly_kt!$B$9:FC$9),Quarterly_kt!$B131:FC131)/INDEX(Fuel_Properties!$B$31:$IV$42,MATCH("D_Petrol_Premium",Fuel_Properties!$B$31:$B$42,0),MATCH(YEAR(G$9),Fuel_Properties!$B$31:$EI$31,0)))/158.987295</f>
        <v>0.1315119721578388</v>
      </c>
      <c r="H131" s="47">
        <f>(SUMPRODUCT(--(H$9=Quarterly_kt!$B$9:FC$9),Quarterly_kt!$B131:FC131)/INDEX(Fuel_Properties!$B$31:$IV$42,MATCH("D_Petrol_Premium",Fuel_Properties!$B$31:$B$42,0),MATCH(YEAR(H$9),Fuel_Properties!$B$31:$EI$31,0)))/158.987295</f>
        <v>0.13585693497770929</v>
      </c>
      <c r="I131" s="47">
        <f>(SUMPRODUCT(--(I$9=Quarterly_kt!$B$9:FC$9),Quarterly_kt!$B131:FC131)/INDEX(Fuel_Properties!$B$31:$IV$42,MATCH("D_Petrol_Premium",Fuel_Properties!$B$31:$B$42,0),MATCH(YEAR(I$9),Fuel_Properties!$B$31:$EI$31,0)))/158.987295</f>
        <v>0.14057574737099118</v>
      </c>
      <c r="J131" s="47">
        <f>(SUMPRODUCT(--(J$9=Quarterly_kt!$B$9:FC$9),Quarterly_kt!$B131:FC131)/INDEX(Fuel_Properties!$B$31:$IV$42,MATCH("D_Petrol_Premium",Fuel_Properties!$B$31:$B$42,0),MATCH(YEAR(J$9),Fuel_Properties!$B$31:$EI$31,0)))/158.987295</f>
        <v>0.12157588127339311</v>
      </c>
      <c r="K131" s="47">
        <f>(SUMPRODUCT(--(K$9=Quarterly_kt!$B$9:FC$9),Quarterly_kt!$B131:FC131)/INDEX(Fuel_Properties!$B$31:$IV$42,MATCH("D_Petrol_Premium",Fuel_Properties!$B$31:$B$42,0),MATCH(YEAR(K$9),Fuel_Properties!$B$31:$EI$31,0)))/158.987295</f>
        <v>0.12906948827821754</v>
      </c>
      <c r="L131" s="47">
        <f>(SUMPRODUCT(--(L$9=Quarterly_kt!$B$9:FC$9),Quarterly_kt!$B131:FC131)/INDEX(Fuel_Properties!$B$31:$IV$42,MATCH("D_Petrol_Premium",Fuel_Properties!$B$31:$B$42,0),MATCH(YEAR(L$9),Fuel_Properties!$B$31:$EI$31,0)))/158.987295</f>
        <v>0.13381322397639353</v>
      </c>
      <c r="M131" s="47">
        <f>(SUMPRODUCT(--(M$9=Quarterly_kt!$B$9:FC$9),Quarterly_kt!$B131:FC131)/INDEX(Fuel_Properties!$B$31:$IV$42,MATCH("D_Petrol_Premium",Fuel_Properties!$B$31:$B$42,0),MATCH(YEAR(M$9),Fuel_Properties!$B$31:$EI$31,0)))/158.987295</f>
        <v>0.13352245208596245</v>
      </c>
      <c r="N131" s="47">
        <f>(SUMPRODUCT(--(N$9=Quarterly_kt!$B$9:FC$9),Quarterly_kt!$B131:FC131)/INDEX(Fuel_Properties!$B$31:$IV$42,MATCH("D_Petrol_Premium",Fuel_Properties!$B$31:$B$42,0),MATCH(YEAR(N$9),Fuel_Properties!$B$31:$EI$31,0)))/158.987295</f>
        <v>0.13576554952643094</v>
      </c>
      <c r="O131" s="47">
        <f>(SUMPRODUCT(--(O$9=Quarterly_kt!$B$9:FC$9),Quarterly_kt!$B131:FC131)/INDEX(Fuel_Properties!$B$31:$IV$42,MATCH("D_Petrol_Premium",Fuel_Properties!$B$31:$B$42,0),MATCH(YEAR(O$9),Fuel_Properties!$B$31:$EI$31,0)))/158.987295</f>
        <v>0.12734978024052501</v>
      </c>
      <c r="P131" s="47">
        <f>(SUMPRODUCT(--(P$9=Quarterly_kt!$B$9:FC$9),Quarterly_kt!$B131:FC131)/INDEX(Fuel_Properties!$B$31:$IV$42,MATCH("D_Petrol_Premium",Fuel_Properties!$B$31:$B$42,0),MATCH(YEAR(P$9),Fuel_Properties!$B$31:$EI$31,0)))/158.987295</f>
        <v>0.1338298395129896</v>
      </c>
      <c r="Q131" s="47">
        <f>(SUMPRODUCT(--(Q$9=Quarterly_kt!$B$9:FC$9),Quarterly_kt!$B131:FC131)/INDEX(Fuel_Properties!$B$31:$IV$42,MATCH("D_Petrol_Premium",Fuel_Properties!$B$31:$B$42,0),MATCH(YEAR(Q$9),Fuel_Properties!$B$31:$EI$31,0)))/158.987295</f>
        <v>0.13903881023585532</v>
      </c>
      <c r="R131" s="47">
        <f>(SUMPRODUCT(--(R$9=Quarterly_kt!$B$9:FC$9),Quarterly_kt!$B131:FC131)/INDEX(Fuel_Properties!$B$31:$IV$42,MATCH("D_Petrol_Premium",Fuel_Properties!$B$31:$B$42,0),MATCH(YEAR(R$9),Fuel_Properties!$B$31:$EI$31,0)))/158.987295</f>
        <v>0.14648257063089157</v>
      </c>
      <c r="S131" s="47">
        <f>(SUMPRODUCT(--(S$9=Quarterly_kt!$B$9:FC$9),Quarterly_kt!$B131:FC131)/INDEX(Fuel_Properties!$B$31:$IV$42,MATCH("D_Petrol_Premium",Fuel_Properties!$B$31:$B$42,0),MATCH(YEAR(S$9),Fuel_Properties!$B$31:$EI$31,0)))/158.987295</f>
        <v>0.15907714737070738</v>
      </c>
      <c r="T131" s="47">
        <f>(SUMPRODUCT(--(T$9=Quarterly_kt!$B$9:FC$9),Quarterly_kt!$B131:FC131)/INDEX(Fuel_Properties!$B$31:$IV$42,MATCH("D_Petrol_Premium",Fuel_Properties!$B$31:$B$42,0),MATCH(YEAR(T$9),Fuel_Properties!$B$31:$EI$31,0)))/158.987295</f>
        <v>0.15420879514806088</v>
      </c>
      <c r="U131" s="47">
        <f>(SUMPRODUCT(--(U$9=Quarterly_kt!$B$9:FC$9),Quarterly_kt!$B131:FC131)/INDEX(Fuel_Properties!$B$31:$IV$42,MATCH("D_Petrol_Premium",Fuel_Properties!$B$31:$B$42,0),MATCH(YEAR(U$9),Fuel_Properties!$B$31:$EI$31,0)))/158.987295</f>
        <v>0.15532203609999709</v>
      </c>
      <c r="V131" s="47">
        <f>(SUMPRODUCT(--(V$9=Quarterly_kt!$B$9:FC$9),Quarterly_kt!$B131:FC131)/INDEX(Fuel_Properties!$B$31:$IV$42,MATCH("D_Petrol_Premium",Fuel_Properties!$B$31:$B$42,0),MATCH(YEAR(V$9),Fuel_Properties!$B$31:$EI$31,0)))/158.987295</f>
        <v>0.13552462424578801</v>
      </c>
      <c r="W131" s="47">
        <f>(SUMPRODUCT(--(W$9=Quarterly_kt!$B$9:FC$9),Quarterly_kt!$B131:FC131)/INDEX(Fuel_Properties!$B$31:$IV$42,MATCH("D_Petrol_Premium",Fuel_Properties!$B$31:$B$42,0),MATCH(YEAR(W$9),Fuel_Properties!$B$31:$EI$31,0)))/158.987295</f>
        <v>0.13231782568274783</v>
      </c>
      <c r="X131" s="47">
        <f>(SUMPRODUCT(--(X$9=Quarterly_kt!$B$9:FC$9),Quarterly_kt!$B131:FC131)/INDEX(Fuel_Properties!$B$31:$IV$42,MATCH("D_Petrol_Premium",Fuel_Properties!$B$31:$B$42,0),MATCH(YEAR(X$9),Fuel_Properties!$B$31:$EI$31,0)))/158.987295</f>
        <v>0.13574062622153685</v>
      </c>
      <c r="Y131" s="47">
        <f>(SUMPRODUCT(--(Y$9=Quarterly_kt!$B$9:FC$9),Quarterly_kt!$B131:FC131)/INDEX(Fuel_Properties!$B$31:$IV$42,MATCH("D_Petrol_Premium",Fuel_Properties!$B$31:$B$42,0),MATCH(YEAR(Y$9),Fuel_Properties!$B$31:$EI$31,0)))/158.987295</f>
        <v>0.14246161077464434</v>
      </c>
      <c r="Z131" s="47">
        <f>(SUMPRODUCT(--(Z$9=Quarterly_kt!$B$9:FC$9),Quarterly_kt!$B131:FC131)/INDEX(Fuel_Properties!$B$31:$IV$42,MATCH("D_Petrol_Premium",Fuel_Properties!$B$31:$B$42,0),MATCH(YEAR(Z$9),Fuel_Properties!$B$31:$EI$31,0)))/158.987295</f>
        <v>0.14515332770320655</v>
      </c>
      <c r="AA131" s="47">
        <f>(SUMPRODUCT(--(AA$9=Quarterly_kt!$B$9:FC$9),Quarterly_kt!$B131:FC131)/INDEX(Fuel_Properties!$B$31:$IV$42,MATCH("D_Petrol_Premium",Fuel_Properties!$B$31:$B$42,0),MATCH(YEAR(AA$9),Fuel_Properties!$B$31:$EI$31,0)))/158.987295</f>
        <v>0.14700596003366759</v>
      </c>
      <c r="AB131" s="47">
        <f>(SUMPRODUCT(--(AB$9=Quarterly_kt!$B$9:FC$9),Quarterly_kt!$B131:FC131)/INDEX(Fuel_Properties!$B$31:$IV$42,MATCH("D_Petrol_Premium",Fuel_Properties!$B$31:$B$42,0),MATCH(YEAR(AB$9),Fuel_Properties!$B$31:$EI$31,0)))/158.987295</f>
        <v>0.15837929483367269</v>
      </c>
      <c r="AC131" s="47">
        <f>(SUMPRODUCT(--(AC$9=Quarterly_kt!$B$9:FC$9),Quarterly_kt!$B131:FC131)/INDEX(Fuel_Properties!$B$31:$IV$42,MATCH("D_Petrol_Premium",Fuel_Properties!$B$31:$B$42,0),MATCH(YEAR(AC$9),Fuel_Properties!$B$31:$EI$31,0)))/158.987295</f>
        <v>0.13039042343760457</v>
      </c>
      <c r="AD131" s="47">
        <f>(SUMPRODUCT(--(AD$9=Quarterly_kt!$B$9:FC$9),Quarterly_kt!$B131:FC131)/INDEX(Fuel_Properties!$B$31:$IV$42,MATCH("D_Petrol_Premium",Fuel_Properties!$B$31:$B$42,0),MATCH(YEAR(AD$9),Fuel_Properties!$B$31:$EI$31,0)))/158.987295</f>
        <v>0.12687623744753723</v>
      </c>
      <c r="AE131" s="47">
        <f>(SUMPRODUCT(--(AE$9=Quarterly_kt!$B$9:FC$9),Quarterly_kt!$B131:FC131)/INDEX(Fuel_Properties!$B$31:$IV$42,MATCH("D_Petrol_Premium",Fuel_Properties!$B$31:$B$42,0),MATCH(YEAR(AE$9),Fuel_Properties!$B$31:$EI$31,0)))/158.987295</f>
        <v>0.13182766735316401</v>
      </c>
      <c r="AF131" s="47">
        <f>(SUMPRODUCT(--(AF$9=Quarterly_kt!$B$9:FC$9),Quarterly_kt!$B131:FC131)/INDEX(Fuel_Properties!$B$31:$IV$42,MATCH("D_Petrol_Premium",Fuel_Properties!$B$31:$B$42,0),MATCH(YEAR(AF$9),Fuel_Properties!$B$31:$EI$31,0)))/158.987295</f>
        <v>0.1360729369534581</v>
      </c>
      <c r="AG131" s="47">
        <f>(SUMPRODUCT(--(AG$9=Quarterly_kt!$B$9:FC$9),Quarterly_kt!$B131:FC131)/INDEX(Fuel_Properties!$B$31:$IV$42,MATCH("D_Petrol_Premium",Fuel_Properties!$B$31:$B$42,0),MATCH(YEAR(AG$9),Fuel_Properties!$B$31:$EI$31,0)))/158.987295</f>
        <v>0.13569077961174864</v>
      </c>
      <c r="AH131" s="47">
        <f>(SUMPRODUCT(--(AH$9=Quarterly_kt!$B$9:FC$9),Quarterly_kt!$B131:FC131)/INDEX(Fuel_Properties!$B$31:$IV$42,MATCH("D_Petrol_Premium",Fuel_Properties!$B$31:$B$42,0),MATCH(YEAR(AH$9),Fuel_Properties!$B$31:$EI$31,0)))/158.987295</f>
        <v>0.14338377305572583</v>
      </c>
      <c r="AI131" s="47">
        <f>(SUMPRODUCT(--(AI$9=Quarterly_kt!$B$9:FC$9),Quarterly_kt!$B131:FC131)/INDEX(Fuel_Properties!$B$31:$IV$42,MATCH("D_Petrol_Premium",Fuel_Properties!$B$31:$B$42,0),MATCH(YEAR(AI$9),Fuel_Properties!$B$31:$EI$31,0)))/158.987295</f>
        <v>0.15290447552526992</v>
      </c>
      <c r="AJ131" s="47">
        <f>(SUMPRODUCT(--(AJ$9=Quarterly_kt!$B$9:FC$9),Quarterly_kt!$B131:FC131)/INDEX(Fuel_Properties!$B$31:$IV$42,MATCH("D_Petrol_Premium",Fuel_Properties!$B$31:$B$42,0),MATCH(YEAR(AJ$9),Fuel_Properties!$B$31:$EI$31,0)))/158.987295</f>
        <v>0.15072784023118571</v>
      </c>
      <c r="AK131" s="47">
        <f>(SUMPRODUCT(--(AK$9=Quarterly_kt!$B$9:FC$9),Quarterly_kt!$B131:FC131)/INDEX(Fuel_Properties!$B$31:$IV$42,MATCH("D_Petrol_Premium",Fuel_Properties!$B$31:$B$42,0),MATCH(YEAR(AK$9),Fuel_Properties!$B$31:$EI$31,0)))/158.987295</f>
        <v>0.1449207101908617</v>
      </c>
      <c r="AL131" s="47">
        <f>(SUMPRODUCT(--(AL$9=Quarterly_kt!$B$9:FC$9),Quarterly_kt!$B131:FC131)/INDEX(Fuel_Properties!$B$31:$IV$42,MATCH("D_Petrol_Premium",Fuel_Properties!$B$31:$B$42,0),MATCH(YEAR(AL$9),Fuel_Properties!$B$31:$EI$31,0)))/158.987295</f>
        <v>0.13373845406171125</v>
      </c>
      <c r="AM131" s="47">
        <f>(SUMPRODUCT(--(AM$9=Quarterly_kt!$B$9:FC$9),Quarterly_kt!$B131:FC131)/INDEX(Fuel_Properties!$B$31:$IV$42,MATCH("D_Petrol_Premium",Fuel_Properties!$B$31:$B$42,0),MATCH(YEAR(AM$9),Fuel_Properties!$B$31:$EI$31,0)))/158.987295</f>
        <v>0.13430338230597741</v>
      </c>
      <c r="AN131" s="47">
        <f>(SUMPRODUCT(--(AN$9=Quarterly_kt!$B$9:FC$9),Quarterly_kt!$B131:FC131)/INDEX(Fuel_Properties!$B$31:$IV$42,MATCH("D_Petrol_Premium",Fuel_Properties!$B$31:$B$42,0),MATCH(YEAR(AN$9),Fuel_Properties!$B$31:$EI$31,0)))/158.987295</f>
        <v>0.13726094782007661</v>
      </c>
      <c r="AO131" s="47">
        <f>(SUMPRODUCT(--(AO$9=Quarterly_kt!$B$9:FC$9),Quarterly_kt!$B131:FC131)/INDEX(Fuel_Properties!$B$31:$IV$42,MATCH("D_Petrol_Premium",Fuel_Properties!$B$31:$B$42,0),MATCH(YEAR(AO$9),Fuel_Properties!$B$31:$EI$31,0)))/158.987295</f>
        <v>0.13077258077931397</v>
      </c>
      <c r="AP131" s="47">
        <f>(SUMPRODUCT(--(AP$9=Quarterly_kt!$B$9:FC$9),Quarterly_kt!$B131:FC131)/INDEX(Fuel_Properties!$B$31:$IV$42,MATCH("D_Petrol_Premium",Fuel_Properties!$B$31:$B$42,0),MATCH(YEAR(AP$9),Fuel_Properties!$B$31:$EI$31,0)))/158.987295</f>
        <v>0.12229865711532187</v>
      </c>
      <c r="AQ131" s="47">
        <f>(SUMPRODUCT(--(AQ$9=Quarterly_kt!$B$9:FC$9),Quarterly_kt!$B131:FC131)/INDEX(Fuel_Properties!$B$31:$IV$42,MATCH("D_Petrol_Premium",Fuel_Properties!$B$31:$B$42,0),MATCH(YEAR(AQ$9),Fuel_Properties!$B$31:$EI$31,0)))/158.987295</f>
        <v>0.12302974072554863</v>
      </c>
      <c r="AR131" s="47">
        <f>(SUMPRODUCT(--(AR$9=Quarterly_kt!$B$9:FC$9),Quarterly_kt!$B131:FC131)/INDEX(Fuel_Properties!$B$31:$IV$42,MATCH("D_Petrol_Premium",Fuel_Properties!$B$31:$B$42,0),MATCH(YEAR(AR$9),Fuel_Properties!$B$31:$EI$31,0)))/158.987295</f>
        <v>0.11779584669778875</v>
      </c>
      <c r="AS131" s="47">
        <f>(SUMPRODUCT(--(AS$9=Quarterly_kt!$B$9:FC$9),Quarterly_kt!$B131:FC131)/INDEX(Fuel_Properties!$B$31:$IV$42,MATCH("D_Petrol_Premium",Fuel_Properties!$B$31:$B$42,0),MATCH(YEAR(AS$9),Fuel_Properties!$B$31:$EI$31,0)))/158.987295</f>
        <v>0.1205706413093313</v>
      </c>
      <c r="AT131" s="47">
        <f>(SUMPRODUCT(--(AT$9=Quarterly_kt!$B$9:FC$9),Quarterly_kt!$B131:FC131)/INDEX(Fuel_Properties!$B$31:$IV$42,MATCH("D_Petrol_Premium",Fuel_Properties!$B$31:$B$42,0),MATCH(YEAR(AT$9),Fuel_Properties!$B$31:$EI$31,0)))/158.987295</f>
        <v>0.10443695527455413</v>
      </c>
      <c r="AU131" s="47">
        <f>(SUMPRODUCT(--(AU$9=Quarterly_kt!$B$9:FC$9),Quarterly_kt!$B131:FC131)/INDEX(Fuel_Properties!$B$31:$IV$42,MATCH("D_Petrol_Premium",Fuel_Properties!$B$31:$B$42,0),MATCH(YEAR(AU$9),Fuel_Properties!$B$31:$EI$31,0)))/158.987295</f>
        <v>0.10613174000735255</v>
      </c>
      <c r="AV131" s="47">
        <f>(SUMPRODUCT(--(AV$9=Quarterly_kt!$B$9:FC$9),Quarterly_kt!$B131:FC131)/INDEX(Fuel_Properties!$B$31:$IV$42,MATCH("D_Petrol_Premium",Fuel_Properties!$B$31:$B$42,0),MATCH(YEAR(AV$9),Fuel_Properties!$B$31:$EI$31,0)))/158.987295</f>
        <v>0.10349817745687655</v>
      </c>
      <c r="AW131" s="47">
        <f>(SUMPRODUCT(--(AW$9=Quarterly_kt!$B$9:FC$9),Quarterly_kt!$B131:FC131)/INDEX(Fuel_Properties!$B$31:$IV$42,MATCH("D_Petrol_Premium",Fuel_Properties!$B$31:$B$42,0),MATCH(YEAR(AW$9),Fuel_Properties!$B$31:$EI$31,0)))/158.987295</f>
        <v>0.10579112150713325</v>
      </c>
      <c r="AX131" s="47">
        <f>(SUMPRODUCT(--(AX$9=Quarterly_kt!$B$9:FC$9),Quarterly_kt!$B131:FC131)/INDEX(Fuel_Properties!$B$31:$IV$42,MATCH("D_Petrol_Premium",Fuel_Properties!$B$31:$B$42,0),MATCH(YEAR(AX$9),Fuel_Properties!$B$31:$EI$31,0)))/158.987295</f>
        <v>9.1460221193028893E-2</v>
      </c>
      <c r="AY131" s="47">
        <f>(SUMPRODUCT(--(AY$9=Quarterly_kt!$B$9:FC$9),Quarterly_kt!$B131:FC131)/INDEX(Fuel_Properties!$B$31:$IV$42,MATCH("D_Petrol_Premium",Fuel_Properties!$B$31:$B$42,0),MATCH(YEAR(AY$9),Fuel_Properties!$B$31:$EI$31,0)))/158.987295</f>
        <v>9.3304545755191898E-2</v>
      </c>
      <c r="AZ131" s="47">
        <f>(SUMPRODUCT(--(AZ$9=Quarterly_kt!$B$9:FC$9),Quarterly_kt!$B131:FC131)/INDEX(Fuel_Properties!$B$31:$IV$42,MATCH("D_Petrol_Premium",Fuel_Properties!$B$31:$B$42,0),MATCH(YEAR(AZ$9),Fuel_Properties!$B$31:$EI$31,0)))/158.987295</f>
        <v>9.3736549706689515E-2</v>
      </c>
      <c r="BA131" s="47">
        <f>(SUMPRODUCT(--(BA$9=Quarterly_kt!$B$9:FC$9),Quarterly_kt!$B131:FC131)/INDEX(Fuel_Properties!$B$31:$IV$42,MATCH("D_Petrol_Premium",Fuel_Properties!$B$31:$B$42,0),MATCH(YEAR(BA$9),Fuel_Properties!$B$31:$EI$31,0)))/158.987295</f>
        <v>7.5218534170377299E-2</v>
      </c>
      <c r="BB131" s="47">
        <f>(SUMPRODUCT(--(BB$9=Quarterly_kt!$B$9:FC$9),Quarterly_kt!$B131:FC131)/INDEX(Fuel_Properties!$B$31:$IV$42,MATCH("D_Petrol_Premium",Fuel_Properties!$B$31:$B$42,0),MATCH(YEAR(BB$9),Fuel_Properties!$B$31:$EI$31,0)))/158.987295</f>
        <v>5.8237455769200891E-2</v>
      </c>
      <c r="BC131" s="47">
        <f>(SUMPRODUCT(--(BC$9=Quarterly_kt!$B$9:FC$9),Quarterly_kt!$B131:FC131)/INDEX(Fuel_Properties!$B$31:$IV$42,MATCH("D_Petrol_Premium",Fuel_Properties!$B$31:$B$42,0),MATCH(YEAR(BC$9),Fuel_Properties!$B$31:$EI$31,0)))/158.987295</f>
        <v>5.7946683878769778E-2</v>
      </c>
      <c r="BD131" s="47">
        <f>(SUMPRODUCT(--(BD$9=Quarterly_kt!$B$9:FC$9),Quarterly_kt!$B131:FC131)/INDEX(Fuel_Properties!$B$31:$IV$42,MATCH("D_Petrol_Premium",Fuel_Properties!$B$31:$B$42,0),MATCH(YEAR(BD$9),Fuel_Properties!$B$31:$EI$31,0)))/158.987295</f>
        <v>5.5844818499367815E-2</v>
      </c>
      <c r="BE131" s="47">
        <f>(SUMPRODUCT(--(BE$9=Quarterly_kt!$B$9:FC$9),Quarterly_kt!$B131:FC131)/INDEX(Fuel_Properties!$B$31:$IV$42,MATCH("D_Petrol_Premium",Fuel_Properties!$B$31:$B$42,0),MATCH(YEAR(BE$9),Fuel_Properties!$B$31:$EI$31,0)))/158.987295</f>
        <v>5.6675595329170964E-2</v>
      </c>
      <c r="BF131" s="47">
        <f>(SUMPRODUCT(--(BF$9=Quarterly_kt!$B$9:FC$9),Quarterly_kt!$B131:FC131)/INDEX(Fuel_Properties!$B$31:$IV$42,MATCH("D_Petrol_Premium",Fuel_Properties!$B$31:$B$42,0),MATCH(YEAR(BF$9),Fuel_Properties!$B$31:$EI$31,0)))/158.987295</f>
        <v>5.2953715131652847E-2</v>
      </c>
      <c r="BG131" s="47">
        <f>(SUMPRODUCT(--(BG$9=Quarterly_kt!$B$9:FC$9),Quarterly_kt!$B131:FC131)/INDEX(Fuel_Properties!$B$31:$IV$42,MATCH("D_Petrol_Premium",Fuel_Properties!$B$31:$B$42,0),MATCH(YEAR(BG$9),Fuel_Properties!$B$31:$EI$31,0)))/158.987295</f>
        <v>4.9015832958385908E-2</v>
      </c>
      <c r="BH131" s="47">
        <f>(SUMPRODUCT(--(BH$9=Quarterly_kt!$B$9:FC$9),Quarterly_kt!$B131:FC131)/INDEX(Fuel_Properties!$B$31:$IV$42,MATCH("D_Petrol_Premium",Fuel_Properties!$B$31:$B$42,0),MATCH(YEAR(BH$9),Fuel_Properties!$B$31:$EI$31,0)))/158.987295</f>
        <v>4.6191191737055194E-2</v>
      </c>
      <c r="BI131" s="47">
        <f>(SUMPRODUCT(--(BI$9=Quarterly_kt!$B$9:FC$9),Quarterly_kt!$B131:FC131)/INDEX(Fuel_Properties!$B$31:$IV$42,MATCH("D_Petrol_Premium",Fuel_Properties!$B$31:$B$42,0),MATCH(YEAR(BI$9),Fuel_Properties!$B$31:$EI$31,0)))/158.987295</f>
        <v>4.6864120969195747E-2</v>
      </c>
      <c r="BJ131" s="47">
        <f>(SUMPRODUCT(--(BJ$9=Quarterly_kt!$B$9:FC$9),Quarterly_kt!$B131:FC131)/INDEX(Fuel_Properties!$B$31:$IV$42,MATCH("D_Petrol_Premium",Fuel_Properties!$B$31:$B$42,0),MATCH(YEAR(BJ$9),Fuel_Properties!$B$31:$EI$31,0)))/158.987295</f>
        <v>4.3165824942794834E-2</v>
      </c>
      <c r="BK131" s="47">
        <f>(SUMPRODUCT(--(BK$9=Quarterly_kt!$B$9:FC$9),Quarterly_kt!$B131:FC131)/INDEX(Fuel_Properties!$B$31:$IV$42,MATCH("D_Petrol_Premium",Fuel_Properties!$B$31:$B$42,0),MATCH(YEAR(BK$9),Fuel_Properties!$B$31:$EI$31,0)))/158.987295</f>
        <v>4.3307057003861359E-2</v>
      </c>
      <c r="BL131" s="47">
        <f>(SUMPRODUCT(--(BL$9=Quarterly_kt!$B$9:FC$9),Quarterly_kt!$B131:FC131)/INDEX(Fuel_Properties!$B$31:$IV$42,MATCH("D_Petrol_Premium",Fuel_Properties!$B$31:$B$42,0),MATCH(YEAR(BL$9),Fuel_Properties!$B$31:$EI$31,0)))/158.987295</f>
        <v>4.0947650807220418E-2</v>
      </c>
      <c r="BM131" s="47">
        <f>(SUMPRODUCT(--(BM$9=Quarterly_kt!$B$9:FC$9),Quarterly_kt!$B131:FC131)/INDEX(Fuel_Properties!$B$31:$IV$42,MATCH("D_Petrol_Premium",Fuel_Properties!$B$31:$B$42,0),MATCH(YEAR(BM$9),Fuel_Properties!$B$31:$EI$31,0)))/158.987295</f>
        <v>4.412121829706845E-2</v>
      </c>
      <c r="BN131" s="47">
        <f>(SUMPRODUCT(--(BN$9=Quarterly_kt!$B$9:FC$9),Quarterly_kt!$B131:FC131)/INDEX(Fuel_Properties!$B$31:$IV$42,MATCH("D_Petrol_Premium",Fuel_Properties!$B$31:$B$42,0),MATCH(YEAR(BN$9),Fuel_Properties!$B$31:$EI$31,0)))/158.987295</f>
        <v>4.2331717165486477E-2</v>
      </c>
      <c r="BO131" s="47">
        <f>(SUMPRODUCT(--(BO$9=Quarterly_kt!$B$9:FC$9),Quarterly_kt!$B131:FC131)/INDEX(Fuel_Properties!$B$31:$IV$42,MATCH("D_Petrol_Premium",Fuel_Properties!$B$31:$B$42,0),MATCH(YEAR(BO$9),Fuel_Properties!$B$31:$EI$31,0)))/158.987295</f>
        <v>4.0822438563639318E-2</v>
      </c>
      <c r="BP131" s="47">
        <f>(SUMPRODUCT(--(BP$9=Quarterly_kt!$B$9:FC$9),Quarterly_kt!$B131:FC131)/INDEX(Fuel_Properties!$B$31:$IV$42,MATCH("D_Petrol_Premium",Fuel_Properties!$B$31:$B$42,0),MATCH(YEAR(BP$9),Fuel_Properties!$B$31:$EI$31,0)))/158.987295</f>
        <v>4.0218727122900443E-2</v>
      </c>
      <c r="BQ131" s="47">
        <f>(SUMPRODUCT(--(BQ$9=Quarterly_kt!$B$9:FC$9),Quarterly_kt!$B131:FC131)/INDEX(Fuel_Properties!$B$31:$IV$42,MATCH("D_Petrol_Premium",Fuel_Properties!$B$31:$B$42,0),MATCH(YEAR(BQ$9),Fuel_Properties!$B$31:$EI$31,0)))/158.987295</f>
        <v>3.5268293308841729E-2</v>
      </c>
      <c r="BR131" s="47">
        <f>(SUMPRODUCT(--(BR$9=Quarterly_kt!$B$9:FC$9),Quarterly_kt!$B131:FC131)/INDEX(Fuel_Properties!$B$31:$IV$42,MATCH("D_Petrol_Premium",Fuel_Properties!$B$31:$B$42,0),MATCH(YEAR(BR$9),Fuel_Properties!$B$31:$EI$31,0)))/158.987295</f>
        <v>3.0263393694175411E-2</v>
      </c>
      <c r="BS131" s="47">
        <f>(SUMPRODUCT(--(BS$9=Quarterly_kt!$B$9:FC$9),Quarterly_kt!$B131:FC131)/INDEX(Fuel_Properties!$B$31:$IV$42,MATCH("D_Petrol_Premium",Fuel_Properties!$B$31:$B$42,0),MATCH(YEAR(BS$9),Fuel_Properties!$B$31:$EI$31,0)))/158.987295</f>
        <v>2.8507898517382144E-2</v>
      </c>
      <c r="BT131" s="47">
        <f>(SUMPRODUCT(--(BT$9=Quarterly_kt!$B$9:FC$9),Quarterly_kt!$B131:FC131)/INDEX(Fuel_Properties!$B$31:$IV$42,MATCH("D_Petrol_Premium",Fuel_Properties!$B$31:$B$42,0),MATCH(YEAR(BT$9),Fuel_Properties!$B$31:$EI$31,0)))/158.987295</f>
        <v>2.5219556332559647E-2</v>
      </c>
      <c r="BU131" s="47">
        <f>(SUMPRODUCT(--(BU$9=Quarterly_kt!$B$9:FC$9),Quarterly_kt!$B131:FC131)/INDEX(Fuel_Properties!$B$31:$IV$42,MATCH("D_Petrol_Premium",Fuel_Properties!$B$31:$B$42,0),MATCH(YEAR(BU$9),Fuel_Properties!$B$31:$EI$31,0)))/158.987295</f>
        <v>2.2085355187650705E-2</v>
      </c>
      <c r="BV131" s="47">
        <f>(SUMPRODUCT(--(BV$9=Quarterly_kt!$B$9:FC$9),Quarterly_kt!$B131:FC131)/INDEX(Fuel_Properties!$B$31:$IV$42,MATCH("D_Petrol_Premium",Fuel_Properties!$B$31:$B$42,0),MATCH(YEAR(BV$9),Fuel_Properties!$B$31:$EI$31,0)))/158.987295</f>
        <v>9.14359619815239E-2</v>
      </c>
      <c r="BW131" s="47">
        <f>(SUMPRODUCT(--(BW$9=Quarterly_kt!$B$9:FC$9),Quarterly_kt!$B131:FC131)/INDEX(Fuel_Properties!$B$31:$IV$42,MATCH("D_Petrol_Premium",Fuel_Properties!$B$31:$B$42,0),MATCH(YEAR(BW$9),Fuel_Properties!$B$31:$EI$31,0)))/158.987295</f>
        <v>7.9689346794220933E-2</v>
      </c>
      <c r="BX131" s="47">
        <f>(SUMPRODUCT(--(BX$9=Quarterly_kt!$B$9:FC$9),Quarterly_kt!$B131:FC131)/INDEX(Fuel_Properties!$B$31:$IV$42,MATCH("D_Petrol_Premium",Fuel_Properties!$B$31:$B$42,0),MATCH(YEAR(BX$9),Fuel_Properties!$B$31:$EI$31,0)))/158.987295</f>
        <v>1.6963621202503078E-2</v>
      </c>
      <c r="BY131" s="47">
        <f>(SUMPRODUCT(--(BY$9=Quarterly_kt!$B$9:FC$9),Quarterly_kt!$B131:FC131)/INDEX(Fuel_Properties!$B$31:$IV$42,MATCH("D_Petrol_Premium",Fuel_Properties!$B$31:$B$42,0),MATCH(YEAR(BY$9),Fuel_Properties!$B$31:$EI$31,0)))/158.987295</f>
        <v>1.751196793626485E-2</v>
      </c>
      <c r="BZ131" s="47">
        <f>(SUMPRODUCT(--(BZ$9=Quarterly_kt!$B$9:FC$9),Quarterly_kt!$B131:FC131)/INDEX(Fuel_Properties!$B$31:$IV$42,MATCH("D_Petrol_Premium",Fuel_Properties!$B$31:$B$42,0),MATCH(YEAR(BZ$9),Fuel_Properties!$B$31:$EI$31,0)))/158.987295</f>
        <v>1.9478022324595917E-2</v>
      </c>
      <c r="CA131" s="47">
        <f>(SUMPRODUCT(--(CA$9=Quarterly_kt!$B$9:FC$9),Quarterly_kt!$B131:FC131)/INDEX(Fuel_Properties!$B$31:$IV$42,MATCH("D_Petrol_Premium",Fuel_Properties!$B$31:$B$42,0),MATCH(YEAR(CA$9),Fuel_Properties!$B$31:$EI$31,0)))/158.987295</f>
        <v>2.2227383571267269E-2</v>
      </c>
      <c r="CB131" s="47">
        <f>(SUMPRODUCT(--(CB$9=Quarterly_kt!$B$9:FC$9),Quarterly_kt!$B131:FC131)/INDEX(Fuel_Properties!$B$31:$IV$42,MATCH("D_Petrol_Premium",Fuel_Properties!$B$31:$B$42,0),MATCH(YEAR(CB$9),Fuel_Properties!$B$31:$EI$31,0)))/158.987295</f>
        <v>1.641469081210099E-2</v>
      </c>
      <c r="CC131" s="47">
        <f>(SUMPRODUCT(--(CC$9=Quarterly_kt!$B$9:FC$9),Quarterly_kt!$B131:FC131)/INDEX(Fuel_Properties!$B$31:$IV$42,MATCH("D_Petrol_Premium",Fuel_Properties!$B$31:$B$42,0),MATCH(YEAR(CC$9),Fuel_Properties!$B$31:$EI$31,0)))/158.987295</f>
        <v>1.6117691911997602E-2</v>
      </c>
      <c r="CD131" s="47">
        <f>(SUMPRODUCT(--(CD$9=Quarterly_kt!$B$9:FC$9),Quarterly_kt!$B131:FC131)/INDEX(Fuel_Properties!$B$31:$IV$42,MATCH("D_Petrol_Premium",Fuel_Properties!$B$31:$B$42,0),MATCH(YEAR(CD$9),Fuel_Properties!$B$31:$EI$31,0)))/158.987295</f>
        <v>0.26737221538627681</v>
      </c>
      <c r="CE131" s="47">
        <f>(SUMPRODUCT(--(CE$9=Quarterly_kt!$B$9:FC$9),Quarterly_kt!$B131:FC131)/INDEX(Fuel_Properties!$B$31:$IV$42,MATCH("D_Petrol_Premium",Fuel_Properties!$B$31:$B$42,0),MATCH(YEAR(CE$9),Fuel_Properties!$B$31:$EI$31,0)))/158.987295</f>
        <v>1.4003620405412188E-2</v>
      </c>
      <c r="CF131" s="47">
        <f>(SUMPRODUCT(--(CF$9=Quarterly_kt!$B$9:FC$9),Quarterly_kt!$B131:FC131)/INDEX(Fuel_Properties!$B$31:$IV$42,MATCH("D_Petrol_Premium",Fuel_Properties!$B$31:$B$42,0),MATCH(YEAR(CF$9),Fuel_Properties!$B$31:$EI$31,0)))/158.987295</f>
        <v>5.522574888018781E-2</v>
      </c>
      <c r="CG131" s="47">
        <f>(SUMPRODUCT(--(CG$9=Quarterly_kt!$B$9:FC$9),Quarterly_kt!$B131:FC131)/INDEX(Fuel_Properties!$B$31:$IV$42,MATCH("D_Petrol_Premium",Fuel_Properties!$B$31:$B$42,0),MATCH(YEAR(CG$9),Fuel_Properties!$B$31:$EI$31,0)))/158.987295</f>
        <v>0.13198272928826146</v>
      </c>
      <c r="CH131" s="47">
        <f>(SUMPRODUCT(--(CH$9=Quarterly_kt!$B$9:FC$9),Quarterly_kt!$B131:FC131)/INDEX(Fuel_Properties!$B$31:$IV$42,MATCH("D_Petrol_Premium",Fuel_Properties!$B$31:$B$42,0),MATCH(YEAR(CH$9),Fuel_Properties!$B$31:$EI$31,0)))/158.987295</f>
        <v>9.8860784755687769E-2</v>
      </c>
      <c r="CI131" s="47">
        <f>(SUMPRODUCT(--(CI$9=Quarterly_kt!$B$9:FC$9),Quarterly_kt!$B131:FC131)/INDEX(Fuel_Properties!$B$31:$IV$42,MATCH("D_Petrol_Premium",Fuel_Properties!$B$31:$B$42,0),MATCH(YEAR(CI$9),Fuel_Properties!$B$31:$EI$31,0)))/158.987295</f>
        <v>0.11250641972925632</v>
      </c>
      <c r="CJ131" s="47">
        <f>(SUMPRODUCT(--(CJ$9=Quarterly_kt!$B$9:FC$9),Quarterly_kt!$B131:FC131)/INDEX(Fuel_Properties!$B$31:$IV$42,MATCH("D_Petrol_Premium",Fuel_Properties!$B$31:$B$42,0),MATCH(YEAR(CJ$9),Fuel_Properties!$B$31:$EI$31,0)))/158.987295</f>
        <v>1.0812134507242764E-2</v>
      </c>
      <c r="CK131" s="47">
        <f>(SUMPRODUCT(--(CK$9=Quarterly_kt!$B$9:FC$9),Quarterly_kt!$B131:FC131)/INDEX(Fuel_Properties!$B$31:$IV$42,MATCH("D_Petrol_Premium",Fuel_Properties!$B$31:$B$42,0),MATCH(YEAR(CK$9),Fuel_Properties!$B$31:$EI$31,0)))/158.987295</f>
        <v>1.0735901909625065E-2</v>
      </c>
      <c r="CL131" s="47">
        <f>(SUMPRODUCT(--(CL$9=Quarterly_kt!$B$9:FC$9),Quarterly_kt!$B131:FC131)/INDEX(Fuel_Properties!$B$31:$IV$42,MATCH("D_Petrol_Premium",Fuel_Properties!$B$31:$B$42,0),MATCH(YEAR(CL$9),Fuel_Properties!$B$31:$EI$31,0)))/158.987295</f>
        <v>9.7769343467170138E-3</v>
      </c>
      <c r="CM131" s="47">
        <f>(SUMPRODUCT(--(CM$9=Quarterly_kt!$B$9:FC$9),Quarterly_kt!$B131:FC131)/INDEX(Fuel_Properties!$B$31:$IV$42,MATCH("D_Petrol_Premium",Fuel_Properties!$B$31:$B$42,0),MATCH(YEAR(CM$9),Fuel_Properties!$B$31:$EI$31,0)))/158.987295</f>
        <v>6.7330310242701011E-3</v>
      </c>
      <c r="CN131" s="47">
        <f>(SUMPRODUCT(--(CN$9=Quarterly_kt!$B$9:FC$9),Quarterly_kt!$B131:FC131)/INDEX(Fuel_Properties!$B$31:$IV$42,MATCH("D_Petrol_Premium",Fuel_Properties!$B$31:$B$42,0),MATCH(YEAR(CN$9),Fuel_Properties!$B$31:$EI$31,0)))/158.987295</f>
        <v>6.5912601845944914E-3</v>
      </c>
      <c r="CO131" s="47">
        <f>(SUMPRODUCT(--(CO$9=Quarterly_kt!$B$9:FC$9),Quarterly_kt!$B131:FC131)/INDEX(Fuel_Properties!$B$31:$IV$42,MATCH("D_Petrol_Premium",Fuel_Properties!$B$31:$B$42,0),MATCH(YEAR(CO$9),Fuel_Properties!$B$31:$EI$31,0)))/158.987295</f>
        <v>6.8664624027883221E-3</v>
      </c>
      <c r="CP131" s="47">
        <f>(SUMPRODUCT(--(CP$9=Quarterly_kt!$B$9:FC$9),Quarterly_kt!$B131:FC131)/INDEX(Fuel_Properties!$B$31:$IV$42,MATCH("D_Petrol_Premium",Fuel_Properties!$B$31:$B$42,0),MATCH(YEAR(CP$9),Fuel_Properties!$B$31:$EI$31,0)))/158.987295</f>
        <v>1.6516428305037075E-2</v>
      </c>
      <c r="CQ131" s="47">
        <f>(SUMPRODUCT(--(CQ$9=Quarterly_kt!$B$9:FC$9),Quarterly_kt!$B131:FC131)/INDEX(Fuel_Properties!$B$31:$IV$42,MATCH("D_Petrol_Premium",Fuel_Properties!$B$31:$B$42,0),MATCH(YEAR(CQ$9),Fuel_Properties!$B$31:$EI$31,0)))/158.987295</f>
        <v>5.6954363974143366E-3</v>
      </c>
      <c r="CR131" s="47">
        <f>(SUMPRODUCT(--(CR$9=Quarterly_kt!$B$9:FC$9),Quarterly_kt!$B131:FC131)/INDEX(Fuel_Properties!$B$31:$IV$42,MATCH("D_Petrol_Premium",Fuel_Properties!$B$31:$B$42,0),MATCH(YEAR(CR$9),Fuel_Properties!$B$31:$EI$31,0)))/158.987295</f>
        <v>7.18165287855388E-3</v>
      </c>
      <c r="CS131" s="47">
        <f>(SUMPRODUCT(--(CS$9=Quarterly_kt!$B$9:FC$9),Quarterly_kt!$B131:FC131)/INDEX(Fuel_Properties!$B$31:$IV$42,MATCH("D_Petrol_Premium",Fuel_Properties!$B$31:$B$42,0),MATCH(YEAR(CS$9),Fuel_Properties!$B$31:$EI$31,0)))/158.987295</f>
        <v>8.1334993889466203E-3</v>
      </c>
      <c r="CT131" s="47">
        <f>(SUMPRODUCT(--(CT$9=Quarterly_kt!$B$9:FC$9),Quarterly_kt!$B131:FC131)/INDEX(Fuel_Properties!$B$31:$IV$42,MATCH("D_Petrol_Premium",Fuel_Properties!$B$31:$B$42,0),MATCH(YEAR(CT$9),Fuel_Properties!$B$31:$EI$31,0)))/158.987295</f>
        <v>3.4507759233735435E-3</v>
      </c>
      <c r="CU131" s="47">
        <f>(SUMPRODUCT(--(CU$9=Quarterly_kt!$B$9:FC$9),Quarterly_kt!$B131:FC131)/INDEX(Fuel_Properties!$B$31:$IV$42,MATCH("D_Petrol_Premium",Fuel_Properties!$B$31:$B$42,0),MATCH(YEAR(CU$9),Fuel_Properties!$B$31:$EI$31,0)))/158.987295</f>
        <v>3.9747053300742399E-3</v>
      </c>
      <c r="CV131" s="47">
        <f>(SUMPRODUCT(--(CV$9=Quarterly_kt!$B$9:FC$9),Quarterly_kt!$B131:FC131)/INDEX(Fuel_Properties!$B$31:$IV$42,MATCH("D_Petrol_Premium",Fuel_Properties!$B$31:$B$42,0),MATCH(YEAR(CV$9),Fuel_Properties!$B$31:$EI$31,0)))/158.987295</f>
        <v>4.1992465043745389E-3</v>
      </c>
      <c r="CW131" s="47">
        <f>(SUMPRODUCT(--(CW$9=Quarterly_kt!$B$9:FC$9),Quarterly_kt!$B131:FC131)/INDEX(Fuel_Properties!$B$31:$IV$42,MATCH("D_Petrol_Premium",Fuel_Properties!$B$31:$B$42,0),MATCH(YEAR(CW$9),Fuel_Properties!$B$31:$EI$31,0)))/158.987295</f>
        <v>3.342663506117843E-3</v>
      </c>
      <c r="CX131" s="47">
        <f>(SUMPRODUCT(--(CX$9=Quarterly_kt!$B$9:FC$9),Quarterly_kt!$B131:FC131)/INDEX(Fuel_Properties!$B$31:$IV$42,MATCH("D_Petrol_Premium",Fuel_Properties!$B$31:$B$42,0),MATCH(YEAR(CX$9),Fuel_Properties!$B$31:$EI$31,0)))/158.987295</f>
        <v>3.3938411037028752E-3</v>
      </c>
      <c r="CY131" s="47">
        <f>(SUMPRODUCT(--(CY$9=Quarterly_kt!$B$9:FC$9),Quarterly_kt!$B131:FC131)/INDEX(Fuel_Properties!$B$31:$IV$42,MATCH("D_Petrol_Premium",Fuel_Properties!$B$31:$B$42,0),MATCH(YEAR(CY$9),Fuel_Properties!$B$31:$EI$31,0)))/158.987295</f>
        <v>2.351269448575936E-3</v>
      </c>
      <c r="CZ131" s="47">
        <f>(SUMPRODUCT(--(CZ$9=Quarterly_kt!$B$9:FC$9),Quarterly_kt!$B131:FC131)/INDEX(Fuel_Properties!$B$31:$IV$42,MATCH("D_Petrol_Premium",Fuel_Properties!$B$31:$B$42,0),MATCH(YEAR(CZ$9),Fuel_Properties!$B$31:$EI$31,0)))/158.987295</f>
        <v>2.6932329514575723E-3</v>
      </c>
      <c r="DA131" s="47">
        <f>(SUMPRODUCT(--(DA$9=Quarterly_kt!$B$9:FC$9),Quarterly_kt!$B131:FC131)/INDEX(Fuel_Properties!$B$31:$IV$42,MATCH("D_Petrol_Premium",Fuel_Properties!$B$31:$B$42,0),MATCH(YEAR(DA$9),Fuel_Properties!$B$31:$EI$31,0)))/158.987295</f>
        <v>2.9768124416520991E-3</v>
      </c>
      <c r="DB131" s="47">
        <f>(SUMPRODUCT(--(DB$9=Quarterly_kt!$B$9:FC$9),Quarterly_kt!$B131:FC131)/INDEX(Fuel_Properties!$B$31:$IV$42,MATCH("D_Petrol_Premium",Fuel_Properties!$B$31:$B$42,0),MATCH(YEAR(DB$9),Fuel_Properties!$B$31:$EI$31,0)))/158.987295</f>
        <v>3.415244996610852E-3</v>
      </c>
      <c r="DC131" s="47">
        <f>(SUMPRODUCT(--(DC$9=Quarterly_kt!$B$9:FC$9),Quarterly_kt!$B131:FC131)/INDEX(Fuel_Properties!$B$31:$IV$42,MATCH("D_Petrol_Premium",Fuel_Properties!$B$31:$B$42,0),MATCH(YEAR(DC$9),Fuel_Properties!$B$31:$EI$31,0)))/158.987295</f>
        <v>2.1316143516413172E-3</v>
      </c>
      <c r="DD131" s="47">
        <f>(SUMPRODUCT(--(DD$9=Quarterly_kt!$B$9:FC$9),Quarterly_kt!$B131:FC131)/INDEX(Fuel_Properties!$B$31:$IV$42,MATCH("D_Petrol_Premium",Fuel_Properties!$B$31:$B$42,0),MATCH(YEAR(DD$9),Fuel_Properties!$B$31:$EI$31,0)))/158.987295</f>
        <v>2.2816491023520424E-3</v>
      </c>
      <c r="DE131" s="47">
        <f>(SUMPRODUCT(--(DE$9=Quarterly_kt!$B$9:FC$9),Quarterly_kt!$B131:FC131)/INDEX(Fuel_Properties!$B$31:$IV$42,MATCH("D_Petrol_Premium",Fuel_Properties!$B$31:$B$42,0),MATCH(YEAR(DE$9),Fuel_Properties!$B$31:$EI$31,0)))/158.987295</f>
        <v>2.1232790877129433E-3</v>
      </c>
      <c r="DF131" s="47">
        <f>(SUMPRODUCT(--(DF$9=Quarterly_kt!$B$9:FC$9),Quarterly_kt!$B131:FC131)/INDEX(Fuel_Properties!$B$31:$IV$42,MATCH("D_Petrol_Premium",Fuel_Properties!$B$31:$B$42,0),MATCH(YEAR(DF$9),Fuel_Properties!$B$31:$EI$31,0)))/158.987295</f>
        <v>2.6628667819257488E-3</v>
      </c>
      <c r="DG131" s="47">
        <f>(SUMPRODUCT(--(DG$9=Quarterly_kt!$B$9:FC$9),Quarterly_kt!$B131:FC131)/INDEX(Fuel_Properties!$B$31:$IV$42,MATCH("D_Petrol_Premium",Fuel_Properties!$B$31:$B$42,0),MATCH(YEAR(DG$9),Fuel_Properties!$B$31:$EI$31,0)))/158.987295</f>
        <v>2.1873625991636948E-3</v>
      </c>
      <c r="DH131" s="47">
        <f>(SUMPRODUCT(--(DH$9=Quarterly_kt!$B$9:FC$9),Quarterly_kt!$B131:FC131)/INDEX(Fuel_Properties!$B$31:$IV$42,MATCH("D_Petrol_Premium",Fuel_Properties!$B$31:$B$42,0),MATCH(YEAR(DH$9),Fuel_Properties!$B$31:$EI$31,0)))/158.987295</f>
        <v>2.5043653876717308E-3</v>
      </c>
      <c r="DI131" s="47">
        <f>(SUMPRODUCT(--(DI$9=Quarterly_kt!$B$9:FC$9),Quarterly_kt!$B131:FC131)/INDEX(Fuel_Properties!$B$31:$IV$42,MATCH("D_Petrol_Premium",Fuel_Properties!$B$31:$B$42,0),MATCH(YEAR(DI$9),Fuel_Properties!$B$31:$EI$31,0)))/158.987295</f>
        <v>2.9465008558539917E-3</v>
      </c>
      <c r="DJ131" s="47">
        <f>(SUMPRODUCT(--(DJ$9=Quarterly_kt!$B$9:FC$9),Quarterly_kt!$B131:FC131)/INDEX(Fuel_Properties!$B$31:$IV$42,MATCH("D_Petrol_Premium",Fuel_Properties!$B$31:$B$42,0),MATCH(YEAR(DJ$9),Fuel_Properties!$B$31:$EI$31,0)))/158.987295</f>
        <v>2.8933165320556785E-3</v>
      </c>
      <c r="DK131" s="47">
        <f>(SUMPRODUCT(--(DK$9=Quarterly_kt!$B$9:FC$9),Quarterly_kt!$B131:FC131)/INDEX(Fuel_Properties!$B$31:$IV$42,MATCH("D_Petrol_Premium",Fuel_Properties!$B$31:$B$42,0),MATCH(YEAR(DK$9),Fuel_Properties!$B$31:$EI$31,0)))/158.987295</f>
        <v>2.3435322042943546E-3</v>
      </c>
      <c r="DL131" s="47">
        <f>(SUMPRODUCT(--(DL$9=Quarterly_kt!$B$9:FC$9),Quarterly_kt!$B131:FC131)/INDEX(Fuel_Properties!$B$31:$IV$42,MATCH("D_Petrol_Premium",Fuel_Properties!$B$31:$B$42,0),MATCH(YEAR(DL$9),Fuel_Properties!$B$31:$EI$31,0)))/158.987295</f>
        <v>2.5851041058864515E-3</v>
      </c>
      <c r="DM131" s="47">
        <f>(SUMPRODUCT(--(DM$9=Quarterly_kt!$B$9:FC$9),Quarterly_kt!$B131:FC131)/INDEX(Fuel_Properties!$B$31:$IV$42,MATCH("D_Petrol_Premium",Fuel_Properties!$B$31:$B$42,0),MATCH(YEAR(DM$9),Fuel_Properties!$B$31:$EI$31,0)))/158.987295</f>
        <v>3.1098982369313524E-3</v>
      </c>
      <c r="DN131" s="47">
        <f>(SUMPRODUCT(--(DN$9=Quarterly_kt!$B$9:FC$9),Quarterly_kt!$B131:FC131)/INDEX(Fuel_Properties!$B$31:$IV$42,MATCH("D_Petrol_Premium",Fuel_Properties!$B$31:$B$42,0),MATCH(YEAR(DN$9),Fuel_Properties!$B$31:$EI$31,0)))/158.987295</f>
        <v>2.3269699800758745E-3</v>
      </c>
      <c r="DO131" s="47">
        <f>(SUMPRODUCT(--(DO$9=Quarterly_kt!$B$9:FC$9),Quarterly_kt!$B131:FC131)/INDEX(Fuel_Properties!$B$31:$IV$42,MATCH("D_Petrol_Premium",Fuel_Properties!$B$31:$B$42,0),MATCH(YEAR(DO$9),Fuel_Properties!$B$31:$EI$31,0)))/158.987295</f>
        <v>1.6877313400776737E-3</v>
      </c>
      <c r="DP131" s="47">
        <f>(SUMPRODUCT(--(DP$9=Quarterly_kt!$B$9:FC$9),Quarterly_kt!$B131:FC131)/INDEX(Fuel_Properties!$B$31:$IV$42,MATCH("D_Petrol_Premium",Fuel_Properties!$B$31:$B$42,0),MATCH(YEAR(DP$9),Fuel_Properties!$B$31:$EI$31,0)))/158.987295</f>
        <v>1.7043349411165879E-3</v>
      </c>
      <c r="DQ131" s="47">
        <f>(SUMPRODUCT(--(DQ$9=Quarterly_kt!$B$9:FC$9),Quarterly_kt!$B131:FC131)/INDEX(Fuel_Properties!$B$31:$IV$42,MATCH("D_Petrol_Premium",Fuel_Properties!$B$31:$B$42,0),MATCH(YEAR(DQ$9),Fuel_Properties!$B$31:$EI$31,0)))/158.987295</f>
        <v>1.8122583478695311E-3</v>
      </c>
      <c r="DR131" s="47">
        <f>(SUMPRODUCT(--(DR$9=Quarterly_kt!$B$9:FC$9),Quarterly_kt!$B131:FC131)/INDEX(Fuel_Properties!$B$31:$IV$42,MATCH("D_Petrol_Premium",Fuel_Properties!$B$31:$B$42,0),MATCH(YEAR(DR$9),Fuel_Properties!$B$31:$EI$31,0)))/158.987295</f>
        <v>1.63528632549543E-3</v>
      </c>
      <c r="DS131" s="47">
        <f>(SUMPRODUCT(--(DS$9=Quarterly_kt!$B$9:FC$9),Quarterly_kt!$B131:FC131)/INDEX(Fuel_Properties!$B$31:$IV$42,MATCH("D_Petrol_Premium",Fuel_Properties!$B$31:$B$42,0),MATCH(YEAR(DS$9),Fuel_Properties!$B$31:$EI$31,0)))/158.987295</f>
        <v>3.1368450314302583E-2</v>
      </c>
      <c r="DT131" s="47">
        <f>(SUMPRODUCT(--(DT$9=Quarterly_kt!$B$9:FC$9),Quarterly_kt!$B131:FC131)/INDEX(Fuel_Properties!$B$31:$IV$42,MATCH("D_Petrol_Premium",Fuel_Properties!$B$31:$B$42,0),MATCH(YEAR(DT$9),Fuel_Properties!$B$31:$EI$31,0)))/158.987295</f>
        <v>3.5353995010502751E-2</v>
      </c>
      <c r="DU131" s="47">
        <f>(SUMPRODUCT(--(DU$9=Quarterly_kt!$B$9:FC$9),Quarterly_kt!$B131:FC131)/INDEX(Fuel_Properties!$B$31:$IV$42,MATCH("D_Petrol_Premium",Fuel_Properties!$B$31:$B$42,0),MATCH(YEAR(DU$9),Fuel_Properties!$B$31:$EI$31,0)))/158.987295</f>
        <v>1.4601891735703176E-3</v>
      </c>
      <c r="DV131" s="47">
        <f>(SUMPRODUCT(--(DV$9=Quarterly_kt!$B$9:FC$9),Quarterly_kt!$B131:FC131)/INDEX(Fuel_Properties!$B$31:$IV$42,MATCH("D_Petrol_Premium",Fuel_Properties!$B$31:$B$42,0),MATCH(YEAR(DV$9),Fuel_Properties!$B$31:$EI$31,0)))/158.987295</f>
        <v>1.9765639188643221E-3</v>
      </c>
      <c r="DW131" s="47">
        <f>(SUMPRODUCT(--(DW$9=Quarterly_kt!$B$9:FC$9),Quarterly_kt!$B131:FC131)/INDEX(Fuel_Properties!$B$31:$IV$42,MATCH("D_Petrol_Premium",Fuel_Properties!$B$31:$B$42,0),MATCH(YEAR(DW$9),Fuel_Properties!$B$31:$EI$31,0)))/158.987295</f>
        <v>1.3825814846056212E-3</v>
      </c>
      <c r="DX131" s="47">
        <f>(SUMPRODUCT(--(DX$9=Quarterly_kt!$B$9:FC$9),Quarterly_kt!$B131:FC131)/INDEX(Fuel_Properties!$B$31:$IV$42,MATCH("D_Petrol_Premium",Fuel_Properties!$B$31:$B$42,0),MATCH(YEAR(DX$9),Fuel_Properties!$B$31:$EI$31,0)))/158.987295</f>
        <v>1.3072879366009969E-3</v>
      </c>
      <c r="DY131" s="47">
        <f>(SUMPRODUCT(--(DY$9=Quarterly_kt!$B$9:FC$9),Quarterly_kt!$B131:FC131)/INDEX(Fuel_Properties!$B$31:$IV$42,MATCH("D_Petrol_Premium",Fuel_Properties!$B$31:$B$42,0),MATCH(YEAR(DY$9),Fuel_Properties!$B$31:$EI$31,0)))/158.987295</f>
        <v>1.441143133053662E-3</v>
      </c>
      <c r="DZ131" s="47">
        <f>(SUMPRODUCT(--(DZ$9=Quarterly_kt!$B$9:FC$9),Quarterly_kt!$B131:FC131)/INDEX(Fuel_Properties!$B$31:$IV$42,MATCH("D_Petrol_Premium",Fuel_Properties!$B$31:$B$42,0),MATCH(YEAR(DZ$9),Fuel_Properties!$B$31:$EI$31,0)))/158.987295</f>
        <v>2.3542082168192696E-3</v>
      </c>
      <c r="EA131" s="47">
        <f>(SUMPRODUCT(--(EA$9=Quarterly_kt!$B$9:FC$9),Quarterly_kt!$B131:FC131)/INDEX(Fuel_Properties!$B$31:$IV$42,MATCH("D_Petrol_Premium",Fuel_Properties!$B$31:$B$42,0),MATCH(YEAR(EA$9),Fuel_Properties!$B$31:$EI$31,0)))/158.987295</f>
        <v>1.6752514407667397E-3</v>
      </c>
      <c r="EB131" s="47">
        <f>(SUMPRODUCT(--(EB$9=Quarterly_kt!$B$9:FC$9),Quarterly_kt!$B131:FC131)/INDEX(Fuel_Properties!$B$31:$IV$42,MATCH("D_Petrol_Premium",Fuel_Properties!$B$31:$B$42,0),MATCH(YEAR(EB$9),Fuel_Properties!$B$31:$EI$31,0)))/158.987295</f>
        <v>1.8764238188563778E-3</v>
      </c>
      <c r="EC131" s="47">
        <f>(SUMPRODUCT(--(EC$9=Quarterly_kt!$B$9:FC$9),Quarterly_kt!$B131:FC131)/INDEX(Fuel_Properties!$B$31:$IV$42,MATCH("D_Petrol_Premium",Fuel_Properties!$B$31:$B$42,0),MATCH(YEAR(EC$9),Fuel_Properties!$B$31:$EI$31,0)))/158.987295</f>
        <v>2.6559667839537262E-3</v>
      </c>
      <c r="ED131" s="47">
        <f>(SUMPRODUCT(--(ED$9=Quarterly_kt!$B$9:FC$9),Quarterly_kt!$B131:FC131)/INDEX(Fuel_Properties!$B$31:$IV$42,MATCH("D_Petrol_Premium",Fuel_Properties!$B$31:$B$42,0),MATCH(YEAR(ED$9),Fuel_Properties!$B$31:$EI$31,0)))/158.987295</f>
        <v>3.6880370511629471E-3</v>
      </c>
      <c r="EE131" s="47">
        <f>(SUMPRODUCT(--(EE$9=Quarterly_kt!$B$9:FC$9),Quarterly_kt!$B131:FC131)/INDEX(Fuel_Properties!$B$31:$IV$42,MATCH("D_Petrol_Premium",Fuel_Properties!$B$31:$B$42,0),MATCH(YEAR(EE$9),Fuel_Properties!$B$31:$EI$31,0)))/158.987295</f>
        <v>2.4725272898152351E-3</v>
      </c>
      <c r="EF131" s="47">
        <f>(SUMPRODUCT(--(EF$9=Quarterly_kt!$B$9:FC$9),Quarterly_kt!$B131:FC131)/INDEX(Fuel_Properties!$B$31:$IV$42,MATCH("D_Petrol_Premium",Fuel_Properties!$B$31:$B$42,0),MATCH(YEAR(EF$9),Fuel_Properties!$B$31:$EI$31,0)))/158.987295</f>
        <v>2.2881051191279956E-3</v>
      </c>
      <c r="EG131" s="47">
        <f>(SUMPRODUCT(--(EG$9=Quarterly_kt!$B$9:FC$9),Quarterly_kt!$B131:FC131)/INDEX(Fuel_Properties!$B$31:$IV$42,MATCH("D_Petrol_Premium",Fuel_Properties!$B$31:$B$42,0),MATCH(YEAR(EG$9),Fuel_Properties!$B$31:$EI$31,0)))/158.987295</f>
        <v>3.1431533650415591E-3</v>
      </c>
      <c r="EH131" s="47">
        <f>(SUMPRODUCT(--(EH$9=Quarterly_kt!$B$9:FC$9),Quarterly_kt!$B131:FC131)/INDEX(Fuel_Properties!$B$31:$IV$42,MATCH("D_Petrol_Premium",Fuel_Properties!$B$31:$B$42,0),MATCH(YEAR(EH$9),Fuel_Properties!$B$31:$EI$31,0)))/158.987295</f>
        <v>3.7067835901447525E-3</v>
      </c>
      <c r="EI131" s="47">
        <f>(SUMPRODUCT(--(EI$9=Quarterly_kt!$B$9:FC$9),Quarterly_kt!$B131:FC131)/INDEX(Fuel_Properties!$B$31:$IV$42,MATCH("D_Petrol_Premium",Fuel_Properties!$B$31:$B$42,0),MATCH(YEAR(EI$9),Fuel_Properties!$B$31:$EI$31,0)))/158.987295</f>
        <v>2.0034075449852592E-3</v>
      </c>
      <c r="EJ131" s="47">
        <f>(SUMPRODUCT(--(EJ$9=Quarterly_kt!$B$9:FC$9),Quarterly_kt!$B131:FC131)/INDEX(Fuel_Properties!$B$31:$IV$42,MATCH("D_Petrol_Premium",Fuel_Properties!$B$31:$B$42,0),MATCH(YEAR(EJ$9),Fuel_Properties!$B$31:$EI$31,0)))/158.987295</f>
        <v>2.1453555487485503E-3</v>
      </c>
      <c r="EK131" s="47">
        <f>(SUMPRODUCT(--(EK$9=Quarterly_kt!$B$9:FC$9),Quarterly_kt!$B131:FC131)/INDEX(Fuel_Properties!$B$31:$IV$42,MATCH("D_Petrol_Premium",Fuel_Properties!$B$31:$B$42,0),MATCH(YEAR(EK$9),Fuel_Properties!$B$31:$EI$31,0)))/158.987295</f>
        <v>3.1389915750915875E-3</v>
      </c>
      <c r="EL131" s="47">
        <f>(SUMPRODUCT(--(EL$9=Quarterly_kt!$B$9:FC$9),Quarterly_kt!$B131:FC131)/INDEX(Fuel_Properties!$B$31:$IV$42,MATCH("D_Petrol_Premium",Fuel_Properties!$B$31:$B$42,0),MATCH(YEAR(EL$9),Fuel_Properties!$B$31:$EI$31,0)))/158.987295</f>
        <v>2.5075095946484206E-3</v>
      </c>
      <c r="EM131" s="47">
        <f>(SUMPRODUCT(--(EM$9=Quarterly_kt!$B$9:FC$9),Quarterly_kt!$B131:FC131)/INDEX(Fuel_Properties!$B$31:$IV$42,MATCH("D_Petrol_Premium",Fuel_Properties!$B$31:$B$42,0),MATCH(YEAR(EM$9),Fuel_Properties!$B$31:$EI$31,0)))/158.987295</f>
        <v>1.8090285657233194E-3</v>
      </c>
      <c r="EN131" s="47">
        <f>(SUMPRODUCT(--(EN$9=Quarterly_kt!$B$9:FC$9),Quarterly_kt!$B131:FC131)/INDEX(Fuel_Properties!$B$31:$IV$42,MATCH("D_Petrol_Premium",Fuel_Properties!$B$31:$B$42,0),MATCH(YEAR(EN$9),Fuel_Properties!$B$31:$EI$31,0)))/158.987295</f>
        <v>2.0206806980525094E-3</v>
      </c>
      <c r="EO131" s="47">
        <f>(SUMPRODUCT(--(EO$9=Quarterly_kt!$B$9:FC$9),Quarterly_kt!$B131:FC131)/INDEX(Fuel_Properties!$B$31:$IV$42,MATCH("D_Petrol_Premium",Fuel_Properties!$B$31:$B$42,0),MATCH(YEAR(EO$9),Fuel_Properties!$B$31:$EI$31,0)))/158.987295</f>
        <v>2.3601417851789996E-3</v>
      </c>
      <c r="EP131" s="47">
        <f>(SUMPRODUCT(--(EP$9=Quarterly_kt!$B$9:FC$9),Quarterly_kt!$B131:FC131)/INDEX(Fuel_Properties!$B$31:$IV$42,MATCH("D_Petrol_Premium",Fuel_Properties!$B$31:$B$42,0),MATCH(YEAR(EP$9),Fuel_Properties!$B$31:$EI$31,0)))/158.987295</f>
        <v>7.6603381777391732E-4</v>
      </c>
      <c r="EQ131" s="47">
        <f>(SUMPRODUCT(--(EQ$9=Quarterly_kt!$B$9:FC$9),Quarterly_kt!$B131:FC131)/INDEX(Fuel_Properties!$B$31:$IV$42,MATCH("D_Petrol_Premium",Fuel_Properties!$B$31:$B$42,0),MATCH(YEAR(EQ$9),Fuel_Properties!$B$31:$EI$31,0)))/158.987295</f>
        <v>6.3778457622288654E-4</v>
      </c>
      <c r="ER131" s="47">
        <f>(SUMPRODUCT(--(ER$9=Quarterly_kt!$B$9:FC$9),Quarterly_kt!$B131:FC131)/INDEX(Fuel_Properties!$B$31:$IV$42,MATCH("D_Petrol_Premium",Fuel_Properties!$B$31:$B$42,0),MATCH(YEAR(ER$9),Fuel_Properties!$B$31:$EI$31,0)))/158.987295</f>
        <v>6.7797646702774618E-4</v>
      </c>
      <c r="ES131" s="47">
        <f>(SUMPRODUCT(--(ES$9=Quarterly_kt!$B$9:FC$9),Quarterly_kt!$B131:FC131)/INDEX(Fuel_Properties!$B$31:$IV$42,MATCH("D_Petrol_Premium",Fuel_Properties!$B$31:$B$42,0),MATCH(YEAR(ES$9),Fuel_Properties!$B$31:$EI$31,0)))/158.987295</f>
        <v>6.7797646702774618E-4</v>
      </c>
      <c r="ET131" s="47">
        <f>(SUMPRODUCT(--(ET$9=Quarterly_kt!$B$9:FC$9),Quarterly_kt!$B131:FC131)/INDEX(Fuel_Properties!$B$31:$IV$42,MATCH("D_Petrol_Premium",Fuel_Properties!$B$31:$B$42,0),MATCH(YEAR(ET$9),Fuel_Properties!$B$31:$EI$31,0)))/158.987295</f>
        <v>6.2285199792200903E-4</v>
      </c>
      <c r="EU131" s="47">
        <f>(SUMPRODUCT(--(EU$9=Quarterly_kt!$B$9:FC$9),Quarterly_kt!$B131:FC131)/INDEX(Fuel_Properties!$B$31:$IV$42,MATCH("D_Petrol_Premium",Fuel_Properties!$B$31:$B$42,0),MATCH(YEAR(EU$9),Fuel_Properties!$B$31:$EI$31,0)))/158.987295</f>
        <v>6.1656218715442528E-4</v>
      </c>
      <c r="EV131" s="47">
        <f>(SUMPRODUCT(--(EV$9=Quarterly_kt!$B$9:FC$9),Quarterly_kt!$B131:FC131)/INDEX(Fuel_Properties!$B$31:$IV$42,MATCH("D_Petrol_Premium",Fuel_Properties!$B$31:$B$42,0),MATCH(YEAR(EV$9),Fuel_Properties!$B$31:$EI$31,0)))/158.987295</f>
        <v>1.7481494627288666E-3</v>
      </c>
      <c r="EW131" s="47">
        <f>(SUMPRODUCT(--(EW$9=Quarterly_kt!$B$9:FC$9),Quarterly_kt!$B131:FC131)/INDEX(Fuel_Properties!$B$31:$IV$42,MATCH("D_Petrol_Premium",Fuel_Properties!$B$31:$B$42,0),MATCH(YEAR(EW$9),Fuel_Properties!$B$31:$EI$31,0)))/158.987295</f>
        <v>1.8305900124595857E-3</v>
      </c>
      <c r="EX131" s="47">
        <f>(SUMPRODUCT(--(EX$9=Quarterly_kt!$B$9:FC$9),Quarterly_kt!$B131:FC131)/INDEX(Fuel_Properties!$B$31:$IV$42,MATCH("D_Petrol_Premium",Fuel_Properties!$B$31:$B$42,0),MATCH(YEAR(EX$9),Fuel_Properties!$B$31:$EI$31,0)))/158.987295</f>
        <v>2.3257251472055388E-3</v>
      </c>
      <c r="EY131" s="47">
        <f>(SUMPRODUCT(--(EY$9=Quarterly_kt!$B$9:FC$9),Quarterly_kt!$B131:FC131)/INDEX(Fuel_Properties!$B$31:$IV$42,MATCH("D_Petrol_Premium",Fuel_Properties!$B$31:$B$42,0),MATCH(YEAR(EY$9),Fuel_Properties!$B$31:$EI$31,0)))/158.987295</f>
        <v>1.2291217991203974E-3</v>
      </c>
      <c r="EZ131" s="47">
        <f>(SUMPRODUCT(--(EZ$9=Quarterly_kt!$B$9:FC$9),Quarterly_kt!$B131:FC131)/INDEX(Fuel_Properties!$B$31:$IV$42,MATCH("D_Petrol_Premium",Fuel_Properties!$B$31:$B$42,0),MATCH(YEAR(EZ$9),Fuel_Properties!$B$31:$EI$31,0)))/158.987295</f>
        <v>1.1932069796374949E-3</v>
      </c>
      <c r="FA131" s="47">
        <f>(SUMPRODUCT(--(FA$9=Quarterly_kt!$B$9:FC$9),Quarterly_kt!$B131:FC131)/INDEX(Fuel_Properties!$B$31:$IV$42,MATCH("D_Petrol_Premium",Fuel_Properties!$B$31:$B$42,0),MATCH(YEAR(FA$9),Fuel_Properties!$B$31:$EI$31,0)))/158.987295</f>
        <v>1.8505802622007335E-3</v>
      </c>
      <c r="FB131" s="47">
        <f>(SUMPRODUCT(--(FB$9=Quarterly_kt!$B$9:FC$9),Quarterly_kt!$B131:FC131)/INDEX(Fuel_Properties!$B$31:$IV$42,MATCH("D_Petrol_Premium",Fuel_Properties!$B$31:$B$42,0),MATCH(YEAR(FB$9),Fuel_Properties!$B$31:$EI$31,0)))/158.987295</f>
        <v>1.5043305315871865E-3</v>
      </c>
      <c r="FC131" s="47">
        <f>(SUMPRODUCT(--(FC$9=Quarterly_kt!$B$9:FC$9),Quarterly_kt!$B131:FC131)/INDEX(Fuel_Properties!$B$31:$IV$42,MATCH("D_Petrol_Premium",Fuel_Properties!$B$31:$B$42,0),MATCH(YEAR(FC$9),Fuel_Properties!$B$31:$EI$31,0)))/158.987295</f>
        <v>1.0860832747859432E-3</v>
      </c>
      <c r="FD131" s="47">
        <f>(SUMPRODUCT(--(FD$9=Quarterly_kt!$B$9:FD$9),Quarterly_kt!$B131:FD131)/INDEX(Fuel_Properties!$B$31:$IV$42,MATCH("D_Petrol_Premium",Fuel_Properties!$B$31:$B$42,0),MATCH(YEAR(FD$9),Fuel_Properties!$B$31:$EI$31,0)))/158.987295</f>
        <v>1.6830680841696112E-3</v>
      </c>
      <c r="FE131" s="47">
        <f>(SUMPRODUCT(--(FE$9=Quarterly_kt!$B$9:FF$9),Quarterly_kt!$B131:FF131)/INDEX(Fuel_Properties!$B$31:$IV$42,MATCH("D_Petrol_Premium",Fuel_Properties!$B$31:$B$42,0),MATCH(YEAR(FE$9),Fuel_Properties!$B$31:$EI$31,0)))/158.987295</f>
        <v>9.4944342567095563E-4</v>
      </c>
      <c r="FF131" s="47">
        <f>(SUMPRODUCT(--(FF$9=Quarterly_kt!$B$9:FF$9),Quarterly_kt!$B131:FF131)/INDEX(Fuel_Properties!$B$31:$IV$42,MATCH("D_Petrol_Premium",Fuel_Properties!$B$31:$B$42,0),MATCH(YEAR(FF$9),Fuel_Properties!$B$31:$EI$31,0)))/158.987295</f>
        <v>1.2197247210871569E-3</v>
      </c>
      <c r="FG131" s="47">
        <f>(SUMPRODUCT(--(FG$9=Quarterly_kt!$B$9:FG$9),Quarterly_kt!$B131:FG131)/INDEX(Fuel_Properties!$B$31:$IV$42,MATCH("D_Petrol_Premium",Fuel_Properties!$B$31:$B$42,0),MATCH(YEAR(FG$9),Fuel_Properties!$B$31:$EI$31,0)))/158.987295</f>
        <v>8.0919506209773903E-4</v>
      </c>
      <c r="FH131" s="47">
        <f>(SUMPRODUCT(--(FH$9=Quarterly_kt!$B$9:FI$9),Quarterly_kt!$B131:FI131)/INDEX(Fuel_Properties!$B$31:$IV$42,MATCH("D_Petrol_Premium",Fuel_Properties!$B$31:$B$42,0),MATCH(YEAR(FH$9),Fuel_Properties!$B$31:$EI$31,0)))/158.987295</f>
        <v>6.5579915709790867E-4</v>
      </c>
      <c r="FI131" s="47">
        <f>(SUMPRODUCT(--(FI$9=Quarterly_kt!$B$9:FI$9),Quarterly_kt!$B131:FI131)/INDEX(Fuel_Properties!$B$31:$IV$42,MATCH("D_Petrol_Premium",Fuel_Properties!$B$31:$B$42,0),MATCH(YEAR(FI$9),Fuel_Properties!$B$31:$EI$31,0)))/158.987295</f>
        <v>1.1480334579582385E-3</v>
      </c>
      <c r="FJ131" s="47">
        <f>(SUMPRODUCT(--(FJ$9=Quarterly_kt!$B$9:FJ$9),Quarterly_kt!$B131:FJ131)/INDEX(Fuel_Properties!$B$31:$IV$42,MATCH("D_Petrol_Premium",Fuel_Properties!$B$31:$B$42,0),MATCH(YEAR(FJ$9),Fuel_Properties!$B$31:$EI$31,0)))/158.987295</f>
        <v>1.4886290605868084E-3</v>
      </c>
      <c r="FK131" s="47">
        <f>(SUMPRODUCT(--(FK$9=Quarterly_kt!$B$9:FL$9),Quarterly_kt!$B131:FL131)/INDEX(Fuel_Properties!$B$31:$IV$42,MATCH("D_Petrol_Premium",Fuel_Properties!$B$31:$B$42,0),MATCH(YEAR(FK$9),Fuel_Properties!$B$31:$EI$31,0)))/158.987295</f>
        <v>9.50642676203075E-4</v>
      </c>
      <c r="FL131" s="47">
        <f>(SUMPRODUCT(--(FL$9=Quarterly_kt!$B$9:FL$9),Quarterly_kt!$B131:FL131)/INDEX(Fuel_Properties!$B$31:$IV$42,MATCH("D_Petrol_Premium",Fuel_Properties!$B$31:$B$42,0),MATCH(YEAR(FL$9),Fuel_Properties!$B$31:$EI$31,0)))/158.987295</f>
        <v>7.8262296116861254E-4</v>
      </c>
      <c r="FM131" s="47">
        <f>(SUMPRODUCT(--(FM$9=Quarterly_kt!$B$9:FM$9),Quarterly_kt!$B131:FM131)/INDEX(Fuel_Properties!$B$31:$IV$42,MATCH("D_Petrol_Premium",Fuel_Properties!$B$31:$B$42,0),MATCH(YEAR(FM$9),Fuel_Properties!$B$31:$EI$31,0)))/158.987295</f>
        <v>1.2765429313146546E-3</v>
      </c>
      <c r="FN131" s="47">
        <f>(SUMPRODUCT(--(FN$9=Quarterly_kt!$B$9:FN$9),Quarterly_kt!$B131:FN131)/INDEX(Fuel_Properties!$B$31:$IV$42,MATCH("D_Petrol_Premium",Fuel_Properties!$B$31:$B$42,0),MATCH(YEAR(FN$9),Fuel_Properties!$B$31:$EI$31,0)))/158.987295</f>
        <v>2.7263198650197885E-3</v>
      </c>
      <c r="FO131" s="47">
        <f>(SUMPRODUCT(--(FO$9=Quarterly_kt!$B$9:FO$9),Quarterly_kt!$B131:FO131)/INDEX(Fuel_Properties!$B$31:$IV$42,MATCH("D_Petrol_Premium",Fuel_Properties!$B$31:$B$42,0),MATCH(YEAR(FO$9),Fuel_Properties!$B$31:$EI$31,0)))/158.987295</f>
        <v>2.0268174299352742E-3</v>
      </c>
      <c r="FP131" s="47">
        <f>(SUMPRODUCT(--(FP$9=Quarterly_kt!$B$9:FP$9),Quarterly_kt!$B131:FP131)/INDEX(Fuel_Properties!$B$31:$IV$42,MATCH("D_Petrol_Premium",Fuel_Properties!$B$31:$B$42,0),MATCH(YEAR(FP$9),Fuel_Properties!$B$31:$EI$31,0)))/158.987295</f>
        <v>1.99098437799235E-3</v>
      </c>
      <c r="FQ131" s="47">
        <f>(SUMPRODUCT(--(FQ$9=Quarterly_kt!$B$9:FQ$9),Quarterly_kt!$B131:FQ131)/INDEX(Fuel_Properties!$B$31:$IV$42,MATCH("D_Petrol_Premium",Fuel_Properties!$B$31:$B$42,0),MATCH(YEAR(FQ$9),Fuel_Properties!$B$31:$EI$31,0)))/158.987295</f>
        <v>2.4020926995723859E-3</v>
      </c>
      <c r="FR131" s="47">
        <f>(SUMPRODUCT(--(FR$9=Quarterly_kt!$B$9:FR$9),Quarterly_kt!$B131:FR131)/INDEX(Fuel_Properties!$B$31:$IV$42,MATCH("D_Petrol_Premium",Fuel_Properties!$B$31:$B$42,0),MATCH(YEAR(FR$9),Fuel_Properties!$B$31:$EI$31,0)))/158.987295</f>
        <v>3.8753912357872011E-3</v>
      </c>
      <c r="FS131" s="47">
        <f>(SUMPRODUCT(--(FS$9=Quarterly_kt!$B$9:FS$9),Quarterly_kt!$B131:FS131)/INDEX(Fuel_Properties!$B$31:$IV$42,MATCH("D_Petrol_Premium",Fuel_Properties!$B$31:$B$42,0),MATCH(YEAR(FS$9),Fuel_Properties!$B$31:$EI$31,0)))/158.987295</f>
        <v>3.1547005503205173E-3</v>
      </c>
      <c r="FT131" s="47">
        <f>(SUMPRODUCT(--(FT$9=Quarterly_kt!$B$9:FT$9),Quarterly_kt!$B131:FT131)/INDEX(Fuel_Properties!$B$31:$IV$42,MATCH("D_Petrol_Premium",Fuel_Properties!$B$31:$B$42,0),MATCH(YEAR(FT$9),Fuel_Properties!$B$31:$EI$31,0)))/158.987295</f>
        <v>2.983202684876654E-3</v>
      </c>
      <c r="FU131" s="47">
        <f>(SUMPRODUCT(--(FU$9=Quarterly_kt!$B$9:FU$9),Quarterly_kt!$B131:FU131)/INDEX(Fuel_Properties!$B$31:$IV$42,MATCH("D_Petrol_Premium",Fuel_Properties!$B$31:$B$42,0),MATCH(YEAR(FU$9),Fuel_Properties!$B$31:$EI$31,0)))/158.987295</f>
        <v>3.488276843266711E-3</v>
      </c>
      <c r="FV131" s="47">
        <f>(SUMPRODUCT(--(FV$9=Quarterly_kt!$B$9:FV$9),Quarterly_kt!$B131:FV131)/INDEX(Fuel_Properties!$B$31:$IV$42,MATCH("D_Petrol_Premium",Fuel_Properties!$B$31:$B$42,0),MATCH(YEAR(FV$9),Fuel_Properties!$B$31:$EI$31,0)))/158.987295</f>
        <v>3.7880983659223108E-3</v>
      </c>
    </row>
    <row r="132" spans="1:178" ht="15" x14ac:dyDescent="0.25">
      <c r="A132" s="49" t="s">
        <v>26</v>
      </c>
      <c r="B132" s="47">
        <f>(SUMPRODUCT(--(B$9=Quarterly_kt!$B$9:FC$9),Quarterly_kt!$B132:FC132)/INDEX(Fuel_Properties!$B$31:$IV$42,MATCH("D_Auto_Diesel",Fuel_Properties!$B$31:$B$42,0),MATCH(YEAR(B$9),Fuel_Properties!$B$31:$EI$31,0)))/158.987295</f>
        <v>0.21663925423926017</v>
      </c>
      <c r="C132" s="47">
        <f>(SUMPRODUCT(--(C$9=Quarterly_kt!$B$9:FC$9),Quarterly_kt!$B132:FC132)/INDEX(Fuel_Properties!$B$31:$IV$42,MATCH("D_Auto_Diesel",Fuel_Properties!$B$31:$B$42,0),MATCH(YEAR(C$9),Fuel_Properties!$B$31:$EI$31,0)))/158.987295</f>
        <v>0.32265436259765862</v>
      </c>
      <c r="D132" s="47">
        <f>(SUMPRODUCT(--(D$9=Quarterly_kt!$B$9:FC$9),Quarterly_kt!$B132:FC132)/INDEX(Fuel_Properties!$B$31:$IV$42,MATCH("D_Auto_Diesel",Fuel_Properties!$B$31:$B$42,0),MATCH(YEAR(D$9),Fuel_Properties!$B$31:$EI$31,0)))/158.987295</f>
        <v>0.41946374609501724</v>
      </c>
      <c r="E132" s="47">
        <f>(SUMPRODUCT(--(E$9=Quarterly_kt!$B$9:FC$9),Quarterly_kt!$B132:FC132)/INDEX(Fuel_Properties!$B$31:$IV$42,MATCH("D_Auto_Diesel",Fuel_Properties!$B$31:$B$42,0),MATCH(YEAR(E$9),Fuel_Properties!$B$31:$EI$31,0)))/158.987295</f>
        <v>0.2845545348589284</v>
      </c>
      <c r="F132" s="47">
        <f>(SUMPRODUCT(--(F$9=Quarterly_kt!$B$9:FC$9),Quarterly_kt!$B132:FC132)/INDEX(Fuel_Properties!$B$31:$IV$42,MATCH("D_Auto_Diesel",Fuel_Properties!$B$31:$B$42,0),MATCH(YEAR(F$9),Fuel_Properties!$B$31:$EI$31,0)))/158.987295</f>
        <v>0.22031664162664599</v>
      </c>
      <c r="G132" s="47">
        <f>(SUMPRODUCT(--(G$9=Quarterly_kt!$B$9:FC$9),Quarterly_kt!$B132:FC132)/INDEX(Fuel_Properties!$B$31:$IV$42,MATCH("D_Auto_Diesel",Fuel_Properties!$B$31:$B$42,0),MATCH(YEAR(G$9),Fuel_Properties!$B$31:$EI$31,0)))/158.987295</f>
        <v>0.27129229450690273</v>
      </c>
      <c r="H132" s="47">
        <f>(SUMPRODUCT(--(H$9=Quarterly_kt!$B$9:FC$9),Quarterly_kt!$B132:FC132)/INDEX(Fuel_Properties!$B$31:$IV$42,MATCH("D_Auto_Diesel",Fuel_Properties!$B$31:$B$42,0),MATCH(YEAR(H$9),Fuel_Properties!$B$31:$EI$31,0)))/158.987295</f>
        <v>0.46632152154728485</v>
      </c>
      <c r="I132" s="47">
        <f>(SUMPRODUCT(--(I$9=Quarterly_kt!$B$9:FC$9),Quarterly_kt!$B132:FC132)/INDEX(Fuel_Properties!$B$31:$IV$42,MATCH("D_Auto_Diesel",Fuel_Properties!$B$31:$B$42,0),MATCH(YEAR(I$9),Fuel_Properties!$B$31:$EI$31,0)))/158.987295</f>
        <v>0.29922233425773875</v>
      </c>
      <c r="J132" s="47">
        <f>(SUMPRODUCT(--(J$9=Quarterly_kt!$B$9:FC$9),Quarterly_kt!$B132:FC132)/INDEX(Fuel_Properties!$B$31:$IV$42,MATCH("D_Auto_Diesel",Fuel_Properties!$B$31:$B$42,0),MATCH(YEAR(J$9),Fuel_Properties!$B$31:$EI$31,0)))/158.987295</f>
        <v>0.17321966524492688</v>
      </c>
      <c r="K132" s="47">
        <f>(SUMPRODUCT(--(K$9=Quarterly_kt!$B$9:FC$9),Quarterly_kt!$B132:FC132)/INDEX(Fuel_Properties!$B$31:$IV$42,MATCH("D_Auto_Diesel",Fuel_Properties!$B$31:$B$42,0),MATCH(YEAR(K$9),Fuel_Properties!$B$31:$EI$31,0)))/158.987295</f>
        <v>0.35917761704844875</v>
      </c>
      <c r="L132" s="47">
        <f>(SUMPRODUCT(--(L$9=Quarterly_kt!$B$9:FC$9),Quarterly_kt!$B132:FC132)/INDEX(Fuel_Properties!$B$31:$IV$42,MATCH("D_Auto_Diesel",Fuel_Properties!$B$31:$B$42,0),MATCH(YEAR(L$9),Fuel_Properties!$B$31:$EI$31,0)))/158.987295</f>
        <v>0.33897894258541011</v>
      </c>
      <c r="M132" s="47">
        <f>(SUMPRODUCT(--(M$9=Quarterly_kt!$B$9:FC$9),Quarterly_kt!$B132:FC132)/INDEX(Fuel_Properties!$B$31:$IV$42,MATCH("D_Auto_Diesel",Fuel_Properties!$B$31:$B$42,0),MATCH(YEAR(M$9),Fuel_Properties!$B$31:$EI$31,0)))/158.987295</f>
        <v>0.34553709008707256</v>
      </c>
      <c r="N132" s="47">
        <f>(SUMPRODUCT(--(N$9=Quarterly_kt!$B$9:FC$9),Quarterly_kt!$B132:FC132)/INDEX(Fuel_Properties!$B$31:$IV$42,MATCH("D_Auto_Diesel",Fuel_Properties!$B$31:$B$42,0),MATCH(YEAR(N$9),Fuel_Properties!$B$31:$EI$31,0)))/158.987295</f>
        <v>0.27353549886041018</v>
      </c>
      <c r="O132" s="47">
        <f>(SUMPRODUCT(--(O$9=Quarterly_kt!$B$9:FC$9),Quarterly_kt!$B132:FC132)/INDEX(Fuel_Properties!$B$31:$IV$42,MATCH("D_Auto_Diesel",Fuel_Properties!$B$31:$B$42,0),MATCH(YEAR(O$9),Fuel_Properties!$B$31:$EI$31,0)))/158.987295</f>
        <v>0.31265023156438487</v>
      </c>
      <c r="P132" s="47">
        <f>(SUMPRODUCT(--(P$9=Quarterly_kt!$B$9:FC$9),Quarterly_kt!$B132:FC132)/INDEX(Fuel_Properties!$B$31:$IV$42,MATCH("D_Auto_Diesel",Fuel_Properties!$B$31:$B$42,0),MATCH(YEAR(P$9),Fuel_Properties!$B$31:$EI$31,0)))/158.987295</f>
        <v>0.35941986047718766</v>
      </c>
      <c r="Q132" s="47">
        <f>(SUMPRODUCT(--(Q$9=Quarterly_kt!$B$9:FC$9),Quarterly_kt!$B132:FC132)/INDEX(Fuel_Properties!$B$31:$IV$42,MATCH("D_Auto_Diesel",Fuel_Properties!$B$31:$B$42,0),MATCH(YEAR(Q$9),Fuel_Properties!$B$31:$EI$31,0)))/158.987295</f>
        <v>0.31644289436511036</v>
      </c>
      <c r="R132" s="47">
        <f>(SUMPRODUCT(--(R$9=Quarterly_kt!$B$9:FC$9),Quarterly_kt!$B132:FC132)/INDEX(Fuel_Properties!$B$31:$IV$42,MATCH("D_Auto_Diesel",Fuel_Properties!$B$31:$B$42,0),MATCH(YEAR(R$9),Fuel_Properties!$B$31:$EI$31,0)))/158.987295</f>
        <v>0.30879778191057528</v>
      </c>
      <c r="S132" s="47">
        <f>(SUMPRODUCT(--(S$9=Quarterly_kt!$B$9:FC$9),Quarterly_kt!$B132:FC132)/INDEX(Fuel_Properties!$B$31:$IV$42,MATCH("D_Auto_Diesel",Fuel_Properties!$B$31:$B$42,0),MATCH(YEAR(S$9),Fuel_Properties!$B$31:$EI$31,0)))/158.987295</f>
        <v>0.28660097077807184</v>
      </c>
      <c r="T132" s="47">
        <f>(SUMPRODUCT(--(T$9=Quarterly_kt!$B$9:FC$9),Quarterly_kt!$B132:FC132)/INDEX(Fuel_Properties!$B$31:$IV$42,MATCH("D_Auto_Diesel",Fuel_Properties!$B$31:$B$42,0),MATCH(YEAR(T$9),Fuel_Properties!$B$31:$EI$31,0)))/158.987295</f>
        <v>0.33864465467431398</v>
      </c>
      <c r="U132" s="47">
        <f>(SUMPRODUCT(--(U$9=Quarterly_kt!$B$9:FC$9),Quarterly_kt!$B132:FC132)/INDEX(Fuel_Properties!$B$31:$IV$42,MATCH("D_Auto_Diesel",Fuel_Properties!$B$31:$B$42,0),MATCH(YEAR(U$9),Fuel_Properties!$B$31:$EI$31,0)))/158.987295</f>
        <v>0.34551426028775539</v>
      </c>
      <c r="V132" s="47">
        <f>(SUMPRODUCT(--(V$9=Quarterly_kt!$B$9:FC$9),Quarterly_kt!$B132:FC132)/INDEX(Fuel_Properties!$B$31:$IV$42,MATCH("D_Auto_Diesel",Fuel_Properties!$B$31:$B$42,0),MATCH(YEAR(V$9),Fuel_Properties!$B$31:$EI$31,0)))/158.987295</f>
        <v>0.21192139004175159</v>
      </c>
      <c r="W132" s="47">
        <f>(SUMPRODUCT(--(W$9=Quarterly_kt!$B$9:FC$9),Quarterly_kt!$B132:FC132)/INDEX(Fuel_Properties!$B$31:$IV$42,MATCH("D_Auto_Diesel",Fuel_Properties!$B$31:$B$42,0),MATCH(YEAR(W$9),Fuel_Properties!$B$31:$EI$31,0)))/158.987295</f>
        <v>0.22365899659001476</v>
      </c>
      <c r="X132" s="47">
        <f>(SUMPRODUCT(--(X$9=Quarterly_kt!$B$9:FC$9),Quarterly_kt!$B132:FC132)/INDEX(Fuel_Properties!$B$31:$IV$42,MATCH("D_Auto_Diesel",Fuel_Properties!$B$31:$B$42,0),MATCH(YEAR(X$9),Fuel_Properties!$B$31:$EI$31,0)))/158.987295</f>
        <v>0.3049499748107235</v>
      </c>
      <c r="Y132" s="47">
        <f>(SUMPRODUCT(--(Y$9=Quarterly_kt!$B$9:FC$9),Quarterly_kt!$B132:FC132)/INDEX(Fuel_Properties!$B$31:$IV$42,MATCH("D_Auto_Diesel",Fuel_Properties!$B$31:$B$42,0),MATCH(YEAR(Y$9),Fuel_Properties!$B$31:$EI$31,0)))/158.987295</f>
        <v>0.26086455565942807</v>
      </c>
      <c r="Z132" s="47">
        <f>(SUMPRODUCT(--(Z$9=Quarterly_kt!$B$9:FC$9),Quarterly_kt!$B132:FC132)/INDEX(Fuel_Properties!$B$31:$IV$42,MATCH("D_Auto_Diesel",Fuel_Properties!$B$31:$B$42,0),MATCH(YEAR(Z$9),Fuel_Properties!$B$31:$EI$31,0)))/158.987295</f>
        <v>0.34263468689608301</v>
      </c>
      <c r="AA132" s="47">
        <f>(SUMPRODUCT(--(AA$9=Quarterly_kt!$B$9:FC$9),Quarterly_kt!$B132:FC132)/INDEX(Fuel_Properties!$B$31:$IV$42,MATCH("D_Auto_Diesel",Fuel_Properties!$B$31:$B$42,0),MATCH(YEAR(AA$9),Fuel_Properties!$B$31:$EI$31,0)))/158.987295</f>
        <v>0.62417174253706587</v>
      </c>
      <c r="AB132" s="47">
        <f>(SUMPRODUCT(--(AB$9=Quarterly_kt!$B$9:FC$9),Quarterly_kt!$B132:FC132)/INDEX(Fuel_Properties!$B$31:$IV$42,MATCH("D_Auto_Diesel",Fuel_Properties!$B$31:$B$42,0),MATCH(YEAR(AB$9),Fuel_Properties!$B$31:$EI$31,0)))/158.987295</f>
        <v>0.39813324645609133</v>
      </c>
      <c r="AC132" s="47">
        <f>(SUMPRODUCT(--(AC$9=Quarterly_kt!$B$9:FC$9),Quarterly_kt!$B132:FC132)/INDEX(Fuel_Properties!$B$31:$IV$42,MATCH("D_Auto_Diesel",Fuel_Properties!$B$31:$B$42,0),MATCH(YEAR(AC$9),Fuel_Properties!$B$31:$EI$31,0)))/158.987295</f>
        <v>0.24545520357083817</v>
      </c>
      <c r="AD132" s="47">
        <f>(SUMPRODUCT(--(AD$9=Quarterly_kt!$B$9:FC$9),Quarterly_kt!$B132:FC132)/INDEX(Fuel_Properties!$B$31:$IV$42,MATCH("D_Auto_Diesel",Fuel_Properties!$B$31:$B$42,0),MATCH(YEAR(AD$9),Fuel_Properties!$B$31:$EI$31,0)))/158.987295</f>
        <v>0.24497693215320462</v>
      </c>
      <c r="AE132" s="47">
        <f>(SUMPRODUCT(--(AE$9=Quarterly_kt!$B$9:FC$9),Quarterly_kt!$B132:FC132)/INDEX(Fuel_Properties!$B$31:$IV$42,MATCH("D_Auto_Diesel",Fuel_Properties!$B$31:$B$42,0),MATCH(YEAR(AE$9),Fuel_Properties!$B$31:$EI$31,0)))/158.987295</f>
        <v>0.27684490985821886</v>
      </c>
      <c r="AF132" s="47">
        <f>(SUMPRODUCT(--(AF$9=Quarterly_kt!$B$9:FC$9),Quarterly_kt!$B132:FC132)/INDEX(Fuel_Properties!$B$31:$IV$42,MATCH("D_Auto_Diesel",Fuel_Properties!$B$31:$B$42,0),MATCH(YEAR(AF$9),Fuel_Properties!$B$31:$EI$31,0)))/158.987295</f>
        <v>0.28588465622912357</v>
      </c>
      <c r="AG132" s="47">
        <f>(SUMPRODUCT(--(AG$9=Quarterly_kt!$B$9:FC$9),Quarterly_kt!$B132:FC132)/INDEX(Fuel_Properties!$B$31:$IV$42,MATCH("D_Auto_Diesel",Fuel_Properties!$B$31:$B$42,0),MATCH(YEAR(AG$9),Fuel_Properties!$B$31:$EI$31,0)))/158.987295</f>
        <v>0.23845399398048642</v>
      </c>
      <c r="AH132" s="47">
        <f>(SUMPRODUCT(--(AH$9=Quarterly_kt!$B$9:FC$9),Quarterly_kt!$B132:FC132)/INDEX(Fuel_Properties!$B$31:$IV$42,MATCH("D_Auto_Diesel",Fuel_Properties!$B$31:$B$42,0),MATCH(YEAR(AH$9),Fuel_Properties!$B$31:$EI$31,0)))/158.987295</f>
        <v>0.30631370122545276</v>
      </c>
      <c r="AI132" s="47">
        <f>(SUMPRODUCT(--(AI$9=Quarterly_kt!$B$9:FC$9),Quarterly_kt!$B132:FC132)/INDEX(Fuel_Properties!$B$31:$IV$42,MATCH("D_Auto_Diesel",Fuel_Properties!$B$31:$B$42,0),MATCH(YEAR(AI$9),Fuel_Properties!$B$31:$EI$31,0)))/158.987295</f>
        <v>0.3766287934749043</v>
      </c>
      <c r="AJ132" s="47">
        <f>(SUMPRODUCT(--(AJ$9=Quarterly_kt!$B$9:FC$9),Quarterly_kt!$B132:FC132)/INDEX(Fuel_Properties!$B$31:$IV$42,MATCH("D_Auto_Diesel",Fuel_Properties!$B$31:$B$42,0),MATCH(YEAR(AJ$9),Fuel_Properties!$B$31:$EI$31,0)))/158.987295</f>
        <v>0.30729524703683053</v>
      </c>
      <c r="AK132" s="47">
        <f>(SUMPRODUCT(--(AK$9=Quarterly_kt!$B$9:FC$9),Quarterly_kt!$B132:FC132)/INDEX(Fuel_Properties!$B$31:$IV$42,MATCH("D_Auto_Diesel",Fuel_Properties!$B$31:$B$42,0),MATCH(YEAR(AK$9),Fuel_Properties!$B$31:$EI$31,0)))/158.987295</f>
        <v>0.24351154093681718</v>
      </c>
      <c r="AL132" s="47">
        <f>(SUMPRODUCT(--(AL$9=Quarterly_kt!$B$9:FC$9),Quarterly_kt!$B132:FC132)/INDEX(Fuel_Properties!$B$31:$IV$42,MATCH("D_Auto_Diesel",Fuel_Properties!$B$31:$B$42,0),MATCH(YEAR(AL$9),Fuel_Properties!$B$31:$EI$31,0)))/158.987295</f>
        <v>0.32577568991450234</v>
      </c>
      <c r="AM132" s="47">
        <f>(SUMPRODUCT(--(AM$9=Quarterly_kt!$B$9:FC$9),Quarterly_kt!$B132:FC132)/INDEX(Fuel_Properties!$B$31:$IV$42,MATCH("D_Auto_Diesel",Fuel_Properties!$B$31:$B$42,0),MATCH(YEAR(AM$9),Fuel_Properties!$B$31:$EI$31,0)))/158.987295</f>
        <v>0.27583992650740452</v>
      </c>
      <c r="AN132" s="47">
        <f>(SUMPRODUCT(--(AN$9=Quarterly_kt!$B$9:FC$9),Quarterly_kt!$B132:FC132)/INDEX(Fuel_Properties!$B$31:$IV$42,MATCH("D_Auto_Diesel",Fuel_Properties!$B$31:$B$42,0),MATCH(YEAR(AN$9),Fuel_Properties!$B$31:$EI$31,0)))/158.987295</f>
        <v>0.27600129086691488</v>
      </c>
      <c r="AO132" s="47">
        <f>(SUMPRODUCT(--(AO$9=Quarterly_kt!$B$9:FC$9),Quarterly_kt!$B132:FC132)/INDEX(Fuel_Properties!$B$31:$IV$42,MATCH("D_Auto_Diesel",Fuel_Properties!$B$31:$B$42,0),MATCH(YEAR(AO$9),Fuel_Properties!$B$31:$EI$31,0)))/158.987295</f>
        <v>0.27270206102404654</v>
      </c>
      <c r="AP132" s="47">
        <f>(SUMPRODUCT(--(AP$9=Quarterly_kt!$B$9:FC$9),Quarterly_kt!$B132:FC132)/INDEX(Fuel_Properties!$B$31:$IV$42,MATCH("D_Auto_Diesel",Fuel_Properties!$B$31:$B$42,0),MATCH(YEAR(AP$9),Fuel_Properties!$B$31:$EI$31,0)))/158.987295</f>
        <v>0.24485983475285319</v>
      </c>
      <c r="AQ132" s="47">
        <f>(SUMPRODUCT(--(AQ$9=Quarterly_kt!$B$9:FC$9),Quarterly_kt!$B132:FC132)/INDEX(Fuel_Properties!$B$31:$IV$42,MATCH("D_Auto_Diesel",Fuel_Properties!$B$31:$B$42,0),MATCH(YEAR(AQ$9),Fuel_Properties!$B$31:$EI$31,0)))/158.987295</f>
        <v>0.27154525306304428</v>
      </c>
      <c r="AR132" s="47">
        <f>(SUMPRODUCT(--(AR$9=Quarterly_kt!$B$9:FC$9),Quarterly_kt!$B132:FC132)/INDEX(Fuel_Properties!$B$31:$IV$42,MATCH("D_Auto_Diesel",Fuel_Properties!$B$31:$B$42,0),MATCH(YEAR(AR$9),Fuel_Properties!$B$31:$EI$31,0)))/158.987295</f>
        <v>0.27577839217962025</v>
      </c>
      <c r="AS132" s="47">
        <f>(SUMPRODUCT(--(AS$9=Quarterly_kt!$B$9:FC$9),Quarterly_kt!$B132:FC132)/INDEX(Fuel_Properties!$B$31:$IV$42,MATCH("D_Auto_Diesel",Fuel_Properties!$B$31:$B$42,0),MATCH(YEAR(AS$9),Fuel_Properties!$B$31:$EI$31,0)))/158.987295</f>
        <v>0.25925101327082178</v>
      </c>
      <c r="AT132" s="47">
        <f>(SUMPRODUCT(--(AT$9=Quarterly_kt!$B$9:FC$9),Quarterly_kt!$B132:FC132)/INDEX(Fuel_Properties!$B$31:$IV$42,MATCH("D_Auto_Diesel",Fuel_Properties!$B$31:$B$42,0),MATCH(YEAR(AT$9),Fuel_Properties!$B$31:$EI$31,0)))/158.987295</f>
        <v>0.25669427173112047</v>
      </c>
      <c r="AU132" s="47">
        <f>(SUMPRODUCT(--(AU$9=Quarterly_kt!$B$9:FC$9),Quarterly_kt!$B132:FC132)/INDEX(Fuel_Properties!$B$31:$IV$42,MATCH("D_Auto_Diesel",Fuel_Properties!$B$31:$B$42,0),MATCH(YEAR(AU$9),Fuel_Properties!$B$31:$EI$31,0)))/158.987295</f>
        <v>0.23767252843792244</v>
      </c>
      <c r="AV132" s="47">
        <f>(SUMPRODUCT(--(AV$9=Quarterly_kt!$B$9:FC$9),Quarterly_kt!$B132:FC132)/INDEX(Fuel_Properties!$B$31:$IV$42,MATCH("D_Auto_Diesel",Fuel_Properties!$B$31:$B$42,0),MATCH(YEAR(AV$9),Fuel_Properties!$B$31:$EI$31,0)))/158.987295</f>
        <v>0.13512348390107806</v>
      </c>
      <c r="AW132" s="47">
        <f>(SUMPRODUCT(--(AW$9=Quarterly_kt!$B$9:FC$9),Quarterly_kt!$B132:FC132)/INDEX(Fuel_Properties!$B$31:$IV$42,MATCH("D_Auto_Diesel",Fuel_Properties!$B$31:$B$42,0),MATCH(YEAR(AW$9),Fuel_Properties!$B$31:$EI$31,0)))/158.987295</f>
        <v>0.25097645380771638</v>
      </c>
      <c r="AX132" s="47">
        <f>(SUMPRODUCT(--(AX$9=Quarterly_kt!$B$9:FC$9),Quarterly_kt!$B132:FC132)/INDEX(Fuel_Properties!$B$31:$IV$42,MATCH("D_Auto_Diesel",Fuel_Properties!$B$31:$B$42,0),MATCH(YEAR(AX$9),Fuel_Properties!$B$31:$EI$31,0)))/158.987295</f>
        <v>0.1883884647826799</v>
      </c>
      <c r="AY132" s="47">
        <f>(SUMPRODUCT(--(AY$9=Quarterly_kt!$B$9:FC$9),Quarterly_kt!$B132:FC132)/INDEX(Fuel_Properties!$B$31:$IV$42,MATCH("D_Auto_Diesel",Fuel_Properties!$B$31:$B$42,0),MATCH(YEAR(AY$9),Fuel_Properties!$B$31:$EI$31,0)))/158.987295</f>
        <v>0.26155091750313708</v>
      </c>
      <c r="AZ132" s="47">
        <f>(SUMPRODUCT(--(AZ$9=Quarterly_kt!$B$9:FC$9),Quarterly_kt!$B132:FC132)/INDEX(Fuel_Properties!$B$31:$IV$42,MATCH("D_Auto_Diesel",Fuel_Properties!$B$31:$B$42,0),MATCH(YEAR(AZ$9),Fuel_Properties!$B$31:$EI$31,0)))/158.987295</f>
        <v>0.24212863598958517</v>
      </c>
      <c r="BA132" s="47">
        <f>(SUMPRODUCT(--(BA$9=Quarterly_kt!$B$9:FC$9),Quarterly_kt!$B132:FC132)/INDEX(Fuel_Properties!$B$31:$IV$42,MATCH("D_Auto_Diesel",Fuel_Properties!$B$31:$B$42,0),MATCH(YEAR(BA$9),Fuel_Properties!$B$31:$EI$31,0)))/158.987295</f>
        <v>0.21951050595372937</v>
      </c>
      <c r="BB132" s="47">
        <f>(SUMPRODUCT(--(BB$9=Quarterly_kt!$B$9:FC$9),Quarterly_kt!$B132:FC132)/INDEX(Fuel_Properties!$B$31:$IV$42,MATCH("D_Auto_Diesel",Fuel_Properties!$B$31:$B$42,0),MATCH(YEAR(BB$9),Fuel_Properties!$B$31:$EI$31,0)))/158.987295</f>
        <v>0.2019187967559351</v>
      </c>
      <c r="BC132" s="47">
        <f>(SUMPRODUCT(--(BC$9=Quarterly_kt!$B$9:FC$9),Quarterly_kt!$B132:FC132)/INDEX(Fuel_Properties!$B$31:$IV$42,MATCH("D_Auto_Diesel",Fuel_Properties!$B$31:$B$42,0),MATCH(YEAR(BC$9),Fuel_Properties!$B$31:$EI$31,0)))/158.987295</f>
        <v>0.148206687441999</v>
      </c>
      <c r="BD132" s="47">
        <f>(SUMPRODUCT(--(BD$9=Quarterly_kt!$B$9:FC$9),Quarterly_kt!$B132:FC132)/INDEX(Fuel_Properties!$B$31:$IV$42,MATCH("D_Auto_Diesel",Fuel_Properties!$B$31:$B$42,0),MATCH(YEAR(BD$9),Fuel_Properties!$B$31:$EI$31,0)))/158.987295</f>
        <v>0.187012709002983</v>
      </c>
      <c r="BE132" s="47">
        <f>(SUMPRODUCT(--(BE$9=Quarterly_kt!$B$9:FC$9),Quarterly_kt!$B132:FC132)/INDEX(Fuel_Properties!$B$31:$IV$42,MATCH("D_Auto_Diesel",Fuel_Properties!$B$31:$B$42,0),MATCH(YEAR(BE$9),Fuel_Properties!$B$31:$EI$31,0)))/158.987295</f>
        <v>0.10474125730350585</v>
      </c>
      <c r="BF132" s="47">
        <f>(SUMPRODUCT(--(BF$9=Quarterly_kt!$B$9:FC$9),Quarterly_kt!$B132:FC132)/INDEX(Fuel_Properties!$B$31:$IV$42,MATCH("D_Auto_Diesel",Fuel_Properties!$B$31:$B$42,0),MATCH(YEAR(BF$9),Fuel_Properties!$B$31:$EI$31,0)))/158.987295</f>
        <v>0.20937905658422881</v>
      </c>
      <c r="BG132" s="47">
        <f>(SUMPRODUCT(--(BG$9=Quarterly_kt!$B$9:FC$9),Quarterly_kt!$B132:FC132)/INDEX(Fuel_Properties!$B$31:$IV$42,MATCH("D_Auto_Diesel",Fuel_Properties!$B$31:$B$42,0),MATCH(YEAR(BG$9),Fuel_Properties!$B$31:$EI$31,0)))/158.987295</f>
        <v>0.14960893040529524</v>
      </c>
      <c r="BH132" s="47">
        <f>(SUMPRODUCT(--(BH$9=Quarterly_kt!$B$9:FC$9),Quarterly_kt!$B132:FC132)/INDEX(Fuel_Properties!$B$31:$IV$42,MATCH("D_Auto_Diesel",Fuel_Properties!$B$31:$B$42,0),MATCH(YEAR(BH$9),Fuel_Properties!$B$31:$EI$31,0)))/158.987295</f>
        <v>0.15369972659178488</v>
      </c>
      <c r="BI132" s="47">
        <f>(SUMPRODUCT(--(BI$9=Quarterly_kt!$B$9:FC$9),Quarterly_kt!$B132:FC132)/INDEX(Fuel_Properties!$B$31:$IV$42,MATCH("D_Auto_Diesel",Fuel_Properties!$B$31:$B$42,0),MATCH(YEAR(BI$9),Fuel_Properties!$B$31:$EI$31,0)))/158.987295</f>
        <v>0.12032587898623505</v>
      </c>
      <c r="BJ132" s="47">
        <f>(SUMPRODUCT(--(BJ$9=Quarterly_kt!$B$9:FC$9),Quarterly_kt!$B132:FC132)/INDEX(Fuel_Properties!$B$31:$IV$42,MATCH("D_Auto_Diesel",Fuel_Properties!$B$31:$B$42,0),MATCH(YEAR(BJ$9),Fuel_Properties!$B$31:$EI$31,0)))/158.987295</f>
        <v>9.760024729325803E-2</v>
      </c>
      <c r="BK132" s="47">
        <f>(SUMPRODUCT(--(BK$9=Quarterly_kt!$B$9:FC$9),Quarterly_kt!$B132:FC132)/INDEX(Fuel_Properties!$B$31:$IV$42,MATCH("D_Auto_Diesel",Fuel_Properties!$B$31:$B$42,0),MATCH(YEAR(BK$9),Fuel_Properties!$B$31:$EI$31,0)))/158.987295</f>
        <v>0.16930720354654938</v>
      </c>
      <c r="BL132" s="47">
        <f>(SUMPRODUCT(--(BL$9=Quarterly_kt!$B$9:FC$9),Quarterly_kt!$B132:FC132)/INDEX(Fuel_Properties!$B$31:$IV$42,MATCH("D_Auto_Diesel",Fuel_Properties!$B$31:$B$42,0),MATCH(YEAR(BL$9),Fuel_Properties!$B$31:$EI$31,0)))/158.987295</f>
        <v>0.14032309988950539</v>
      </c>
      <c r="BM132" s="47">
        <f>(SUMPRODUCT(--(BM$9=Quarterly_kt!$B$9:FC$9),Quarterly_kt!$B132:FC132)/INDEX(Fuel_Properties!$B$31:$IV$42,MATCH("D_Auto_Diesel",Fuel_Properties!$B$31:$B$42,0),MATCH(YEAR(BM$9),Fuel_Properties!$B$31:$EI$31,0)))/158.987295</f>
        <v>0.13791797718849669</v>
      </c>
      <c r="BN132" s="47">
        <f>(SUMPRODUCT(--(BN$9=Quarterly_kt!$B$9:FC$9),Quarterly_kt!$B132:FC132)/INDEX(Fuel_Properties!$B$31:$IV$42,MATCH("D_Auto_Diesel",Fuel_Properties!$B$31:$B$42,0),MATCH(YEAR(BN$9),Fuel_Properties!$B$31:$EI$31,0)))/158.987295</f>
        <v>0.12484686672935201</v>
      </c>
      <c r="BO132" s="47">
        <f>(SUMPRODUCT(--(BO$9=Quarterly_kt!$B$9:FC$9),Quarterly_kt!$B132:FC132)/INDEX(Fuel_Properties!$B$31:$IV$42,MATCH("D_Auto_Diesel",Fuel_Properties!$B$31:$B$42,0),MATCH(YEAR(BO$9),Fuel_Properties!$B$31:$EI$31,0)))/158.987295</f>
        <v>0.18651034904466718</v>
      </c>
      <c r="BP132" s="47">
        <f>(SUMPRODUCT(--(BP$9=Quarterly_kt!$B$9:FC$9),Quarterly_kt!$B132:FC132)/INDEX(Fuel_Properties!$B$31:$IV$42,MATCH("D_Auto_Diesel",Fuel_Properties!$B$31:$B$42,0),MATCH(YEAR(BP$9),Fuel_Properties!$B$31:$EI$31,0)))/158.987295</f>
        <v>0.24018188165271881</v>
      </c>
      <c r="BQ132" s="47">
        <f>(SUMPRODUCT(--(BQ$9=Quarterly_kt!$B$9:FC$9),Quarterly_kt!$B132:FC132)/INDEX(Fuel_Properties!$B$31:$IV$42,MATCH("D_Auto_Diesel",Fuel_Properties!$B$31:$B$42,0),MATCH(YEAR(BQ$9),Fuel_Properties!$B$31:$EI$31,0)))/158.987295</f>
        <v>0.26197840307681342</v>
      </c>
      <c r="BR132" s="47">
        <f>(SUMPRODUCT(--(BR$9=Quarterly_kt!$B$9:FC$9),Quarterly_kt!$B132:FC132)/INDEX(Fuel_Properties!$B$31:$IV$42,MATCH("D_Auto_Diesel",Fuel_Properties!$B$31:$B$42,0),MATCH(YEAR(BR$9),Fuel_Properties!$B$31:$EI$31,0)))/158.987295</f>
        <v>0.3307903909876912</v>
      </c>
      <c r="BS132" s="47">
        <f>(SUMPRODUCT(--(BS$9=Quarterly_kt!$B$9:FC$9),Quarterly_kt!$B132:FC132)/INDEX(Fuel_Properties!$B$31:$IV$42,MATCH("D_Auto_Diesel",Fuel_Properties!$B$31:$B$42,0),MATCH(YEAR(BS$9),Fuel_Properties!$B$31:$EI$31,0)))/158.987295</f>
        <v>0.14490378961445316</v>
      </c>
      <c r="BT132" s="47">
        <f>(SUMPRODUCT(--(BT$9=Quarterly_kt!$B$9:FC$9),Quarterly_kt!$B132:FC132)/INDEX(Fuel_Properties!$B$31:$IV$42,MATCH("D_Auto_Diesel",Fuel_Properties!$B$31:$B$42,0),MATCH(YEAR(BT$9),Fuel_Properties!$B$31:$EI$31,0)))/158.987295</f>
        <v>0.24644978263870487</v>
      </c>
      <c r="BU132" s="47">
        <f>(SUMPRODUCT(--(BU$9=Quarterly_kt!$B$9:FC$9),Quarterly_kt!$B132:FC132)/INDEX(Fuel_Properties!$B$31:$IV$42,MATCH("D_Auto_Diesel",Fuel_Properties!$B$31:$B$42,0),MATCH(YEAR(BU$9),Fuel_Properties!$B$31:$EI$31,0)))/158.987295</f>
        <v>0.13692134082966212</v>
      </c>
      <c r="BV132" s="47">
        <f>(SUMPRODUCT(--(BV$9=Quarterly_kt!$B$9:FC$9),Quarterly_kt!$B132:FC132)/INDEX(Fuel_Properties!$B$31:$IV$42,MATCH("D_Auto_Diesel",Fuel_Properties!$B$31:$B$42,0),MATCH(YEAR(BV$9),Fuel_Properties!$B$31:$EI$31,0)))/158.987295</f>
        <v>0.16151914988888258</v>
      </c>
      <c r="BW132" s="47">
        <f>(SUMPRODUCT(--(BW$9=Quarterly_kt!$B$9:FC$9),Quarterly_kt!$B132:FC132)/INDEX(Fuel_Properties!$B$31:$IV$42,MATCH("D_Auto_Diesel",Fuel_Properties!$B$31:$B$42,0),MATCH(YEAR(BW$9),Fuel_Properties!$B$31:$EI$31,0)))/158.987295</f>
        <v>0.35774553408149917</v>
      </c>
      <c r="BX132" s="47">
        <f>(SUMPRODUCT(--(BX$9=Quarterly_kt!$B$9:FC$9),Quarterly_kt!$B132:FC132)/INDEX(Fuel_Properties!$B$31:$IV$42,MATCH("D_Auto_Diesel",Fuel_Properties!$B$31:$B$42,0),MATCH(YEAR(BX$9),Fuel_Properties!$B$31:$EI$31,0)))/158.987295</f>
        <v>0.19972061373092323</v>
      </c>
      <c r="BY132" s="47">
        <f>(SUMPRODUCT(--(BY$9=Quarterly_kt!$B$9:FC$9),Quarterly_kt!$B132:FC132)/INDEX(Fuel_Properties!$B$31:$IV$42,MATCH("D_Auto_Diesel",Fuel_Properties!$B$31:$B$42,0),MATCH(YEAR(BY$9),Fuel_Properties!$B$31:$EI$31,0)))/158.987295</f>
        <v>0.21226611302990828</v>
      </c>
      <c r="BZ132" s="47">
        <f>(SUMPRODUCT(--(BZ$9=Quarterly_kt!$B$9:FC$9),Quarterly_kt!$B132:FC132)/INDEX(Fuel_Properties!$B$31:$IV$42,MATCH("D_Auto_Diesel",Fuel_Properties!$B$31:$B$42,0),MATCH(YEAR(BZ$9),Fuel_Properties!$B$31:$EI$31,0)))/158.987295</f>
        <v>0.10574283092800243</v>
      </c>
      <c r="CA132" s="47">
        <f>(SUMPRODUCT(--(CA$9=Quarterly_kt!$B$9:FC$9),Quarterly_kt!$B132:FC132)/INDEX(Fuel_Properties!$B$31:$IV$42,MATCH("D_Auto_Diesel",Fuel_Properties!$B$31:$B$42,0),MATCH(YEAR(CA$9),Fuel_Properties!$B$31:$EI$31,0)))/158.987295</f>
        <v>0.16630223079029574</v>
      </c>
      <c r="CB132" s="47">
        <f>(SUMPRODUCT(--(CB$9=Quarterly_kt!$B$9:FC$9),Quarterly_kt!$B132:FC132)/INDEX(Fuel_Properties!$B$31:$IV$42,MATCH("D_Auto_Diesel",Fuel_Properties!$B$31:$B$42,0),MATCH(YEAR(CB$9),Fuel_Properties!$B$31:$EI$31,0)))/158.987295</f>
        <v>0.13366926776605736</v>
      </c>
      <c r="CC132" s="47">
        <f>(SUMPRODUCT(--(CC$9=Quarterly_kt!$B$9:FC$9),Quarterly_kt!$B132:FC132)/INDEX(Fuel_Properties!$B$31:$IV$42,MATCH("D_Auto_Diesel",Fuel_Properties!$B$31:$B$42,0),MATCH(YEAR(CC$9),Fuel_Properties!$B$31:$EI$31,0)))/158.987295</f>
        <v>0.1174961359113442</v>
      </c>
      <c r="CD132" s="47">
        <f>(SUMPRODUCT(--(CD$9=Quarterly_kt!$B$9:FC$9),Quarterly_kt!$B132:FC132)/INDEX(Fuel_Properties!$B$31:$IV$42,MATCH("D_Auto_Diesel",Fuel_Properties!$B$31:$B$42,0),MATCH(YEAR(CD$9),Fuel_Properties!$B$31:$EI$31,0)))/158.987295</f>
        <v>0.1314735138735276</v>
      </c>
      <c r="CE132" s="47">
        <f>(SUMPRODUCT(--(CE$9=Quarterly_kt!$B$9:FC$9),Quarterly_kt!$B132:FC132)/INDEX(Fuel_Properties!$B$31:$IV$42,MATCH("D_Auto_Diesel",Fuel_Properties!$B$31:$B$42,0),MATCH(YEAR(CE$9),Fuel_Properties!$B$31:$EI$31,0)))/158.987295</f>
        <v>0.21366414599344402</v>
      </c>
      <c r="CF132" s="47">
        <f>(SUMPRODUCT(--(CF$9=Quarterly_kt!$B$9:FC$9),Quarterly_kt!$B132:FC132)/INDEX(Fuel_Properties!$B$31:$IV$42,MATCH("D_Auto_Diesel",Fuel_Properties!$B$31:$B$42,0),MATCH(YEAR(CF$9),Fuel_Properties!$B$31:$EI$31,0)))/158.987295</f>
        <v>0.14969718160266166</v>
      </c>
      <c r="CG132" s="47">
        <f>(SUMPRODUCT(--(CG$9=Quarterly_kt!$B$9:FC$9),Quarterly_kt!$B132:FC132)/INDEX(Fuel_Properties!$B$31:$IV$42,MATCH("D_Auto_Diesel",Fuel_Properties!$B$31:$B$42,0),MATCH(YEAR(CG$9),Fuel_Properties!$B$31:$EI$31,0)))/158.987295</f>
        <v>0.13815510305654419</v>
      </c>
      <c r="CH132" s="47">
        <f>(SUMPRODUCT(--(CH$9=Quarterly_kt!$B$9:FC$9),Quarterly_kt!$B132:FC132)/INDEX(Fuel_Properties!$B$31:$IV$42,MATCH("D_Auto_Diesel",Fuel_Properties!$B$31:$B$42,0),MATCH(YEAR(CH$9),Fuel_Properties!$B$31:$EI$31,0)))/158.987295</f>
        <v>0.141513566289653</v>
      </c>
      <c r="CI132" s="47">
        <f>(SUMPRODUCT(--(CI$9=Quarterly_kt!$B$9:FC$9),Quarterly_kt!$B132:FC132)/INDEX(Fuel_Properties!$B$31:$IV$42,MATCH("D_Auto_Diesel",Fuel_Properties!$B$31:$B$42,0),MATCH(YEAR(CI$9),Fuel_Properties!$B$31:$EI$31,0)))/158.987295</f>
        <v>0.2112975451026248</v>
      </c>
      <c r="CJ132" s="47">
        <f>(SUMPRODUCT(--(CJ$9=Quarterly_kt!$B$9:FC$9),Quarterly_kt!$B132:FC132)/INDEX(Fuel_Properties!$B$31:$IV$42,MATCH("D_Auto_Diesel",Fuel_Properties!$B$31:$B$42,0),MATCH(YEAR(CJ$9),Fuel_Properties!$B$31:$EI$31,0)))/158.987295</f>
        <v>0.16674679277287727</v>
      </c>
      <c r="CK132" s="47">
        <f>(SUMPRODUCT(--(CK$9=Quarterly_kt!$B$9:FC$9),Quarterly_kt!$B132:FC132)/INDEX(Fuel_Properties!$B$31:$IV$42,MATCH("D_Auto_Diesel",Fuel_Properties!$B$31:$B$42,0),MATCH(YEAR(CK$9),Fuel_Properties!$B$31:$EI$31,0)))/158.987295</f>
        <v>0.13858906486987846</v>
      </c>
      <c r="CL132" s="47">
        <f>(SUMPRODUCT(--(CL$9=Quarterly_kt!$B$9:FC$9),Quarterly_kt!$B132:FC132)/INDEX(Fuel_Properties!$B$31:$IV$42,MATCH("D_Auto_Diesel",Fuel_Properties!$B$31:$B$42,0),MATCH(YEAR(CL$9),Fuel_Properties!$B$31:$EI$31,0)))/158.987295</f>
        <v>0.12429737743942351</v>
      </c>
      <c r="CM132" s="47">
        <f>(SUMPRODUCT(--(CM$9=Quarterly_kt!$B$9:FC$9),Quarterly_kt!$B132:FC132)/INDEX(Fuel_Properties!$B$31:$IV$42,MATCH("D_Auto_Diesel",Fuel_Properties!$B$31:$B$42,0),MATCH(YEAR(CM$9),Fuel_Properties!$B$31:$EI$31,0)))/158.987295</f>
        <v>0.20089464115710004</v>
      </c>
      <c r="CN132" s="47">
        <f>(SUMPRODUCT(--(CN$9=Quarterly_kt!$B$9:FC$9),Quarterly_kt!$B132:FC132)/INDEX(Fuel_Properties!$B$31:$IV$42,MATCH("D_Auto_Diesel",Fuel_Properties!$B$31:$B$42,0),MATCH(YEAR(CN$9),Fuel_Properties!$B$31:$EI$31,0)))/158.987295</f>
        <v>0.13797026816038621</v>
      </c>
      <c r="CO132" s="47">
        <f>(SUMPRODUCT(--(CO$9=Quarterly_kt!$B$9:FC$9),Quarterly_kt!$B132:FC132)/INDEX(Fuel_Properties!$B$31:$IV$42,MATCH("D_Auto_Diesel",Fuel_Properties!$B$31:$B$42,0),MATCH(YEAR(CO$9),Fuel_Properties!$B$31:$EI$31,0)))/158.987295</f>
        <v>0.1302719154886107</v>
      </c>
      <c r="CP132" s="47">
        <f>(SUMPRODUCT(--(CP$9=Quarterly_kt!$B$9:FC$9),Quarterly_kt!$B132:FC132)/INDEX(Fuel_Properties!$B$31:$IV$42,MATCH("D_Auto_Diesel",Fuel_Properties!$B$31:$B$42,0),MATCH(YEAR(CP$9),Fuel_Properties!$B$31:$EI$31,0)))/158.987295</f>
        <v>0.15980731634833703</v>
      </c>
      <c r="CQ132" s="47">
        <f>(SUMPRODUCT(--(CQ$9=Quarterly_kt!$B$9:FC$9),Quarterly_kt!$B132:FC132)/INDEX(Fuel_Properties!$B$31:$IV$42,MATCH("D_Auto_Diesel",Fuel_Properties!$B$31:$B$42,0),MATCH(YEAR(CQ$9),Fuel_Properties!$B$31:$EI$31,0)))/158.987295</f>
        <v>0.14439923779855077</v>
      </c>
      <c r="CR132" s="47">
        <f>(SUMPRODUCT(--(CR$9=Quarterly_kt!$B$9:FC$9),Quarterly_kt!$B132:FC132)/INDEX(Fuel_Properties!$B$31:$IV$42,MATCH("D_Auto_Diesel",Fuel_Properties!$B$31:$B$42,0),MATCH(YEAR(CR$9),Fuel_Properties!$B$31:$EI$31,0)))/158.987295</f>
        <v>0.13992448120132339</v>
      </c>
      <c r="CS132" s="47">
        <f>(SUMPRODUCT(--(CS$9=Quarterly_kt!$B$9:FC$9),Quarterly_kt!$B132:FC132)/INDEX(Fuel_Properties!$B$31:$IV$42,MATCH("D_Auto_Diesel",Fuel_Properties!$B$31:$B$42,0),MATCH(YEAR(CS$9),Fuel_Properties!$B$31:$EI$31,0)))/158.987295</f>
        <v>0.1289911592487645</v>
      </c>
      <c r="CT132" s="47">
        <f>(SUMPRODUCT(--(CT$9=Quarterly_kt!$B$9:FC$9),Quarterly_kt!$B132:FC132)/INDEX(Fuel_Properties!$B$31:$IV$42,MATCH("D_Auto_Diesel",Fuel_Properties!$B$31:$B$42,0),MATCH(YEAR(CT$9),Fuel_Properties!$B$31:$EI$31,0)))/158.987295</f>
        <v>0.16534855055749065</v>
      </c>
      <c r="CU132" s="47">
        <f>(SUMPRODUCT(--(CU$9=Quarterly_kt!$B$9:FC$9),Quarterly_kt!$B132:FC132)/INDEX(Fuel_Properties!$B$31:$IV$42,MATCH("D_Auto_Diesel",Fuel_Properties!$B$31:$B$42,0),MATCH(YEAR(CU$9),Fuel_Properties!$B$31:$EI$31,0)))/158.987295</f>
        <v>0.15159998868333427</v>
      </c>
      <c r="CV132" s="47">
        <f>(SUMPRODUCT(--(CV$9=Quarterly_kt!$B$9:FC$9),Quarterly_kt!$B132:FC132)/INDEX(Fuel_Properties!$B$31:$IV$42,MATCH("D_Auto_Diesel",Fuel_Properties!$B$31:$B$42,0),MATCH(YEAR(CV$9),Fuel_Properties!$B$31:$EI$31,0)))/158.987295</f>
        <v>0.17278850801854639</v>
      </c>
      <c r="CW132" s="47">
        <f>(SUMPRODUCT(--(CW$9=Quarterly_kt!$B$9:FC$9),Quarterly_kt!$B132:FC132)/INDEX(Fuel_Properties!$B$31:$IV$42,MATCH("D_Auto_Diesel",Fuel_Properties!$B$31:$B$42,0),MATCH(YEAR(CW$9),Fuel_Properties!$B$31:$EI$31,0)))/158.987295</f>
        <v>0.16143002311324881</v>
      </c>
      <c r="CX132" s="47">
        <f>(SUMPRODUCT(--(CX$9=Quarterly_kt!$B$9:FC$9),Quarterly_kt!$B132:FC132)/INDEX(Fuel_Properties!$B$31:$IV$42,MATCH("D_Auto_Diesel",Fuel_Properties!$B$31:$B$42,0),MATCH(YEAR(CX$9),Fuel_Properties!$B$31:$EI$31,0)))/158.987295</f>
        <v>0.16619825156245055</v>
      </c>
      <c r="CY132" s="47">
        <f>(SUMPRODUCT(--(CY$9=Quarterly_kt!$B$9:FC$9),Quarterly_kt!$B132:FC132)/INDEX(Fuel_Properties!$B$31:$IV$42,MATCH("D_Auto_Diesel",Fuel_Properties!$B$31:$B$42,0),MATCH(YEAR(CY$9),Fuel_Properties!$B$31:$EI$31,0)))/158.987295</f>
        <v>0.18932545301067896</v>
      </c>
      <c r="CZ132" s="47">
        <f>(SUMPRODUCT(--(CZ$9=Quarterly_kt!$B$9:FC$9),Quarterly_kt!$B132:FC132)/INDEX(Fuel_Properties!$B$31:$IV$42,MATCH("D_Auto_Diesel",Fuel_Properties!$B$31:$B$42,0),MATCH(YEAR(CZ$9),Fuel_Properties!$B$31:$EI$31,0)))/158.987295</f>
        <v>0.15197357117379126</v>
      </c>
      <c r="DA132" s="47">
        <f>(SUMPRODUCT(--(DA$9=Quarterly_kt!$B$9:FC$9),Quarterly_kt!$B132:FC132)/INDEX(Fuel_Properties!$B$31:$IV$42,MATCH("D_Auto_Diesel",Fuel_Properties!$B$31:$B$42,0),MATCH(YEAR(DA$9),Fuel_Properties!$B$31:$EI$31,0)))/158.987295</f>
        <v>0.12082963462426194</v>
      </c>
      <c r="DB132" s="47">
        <f>(SUMPRODUCT(--(DB$9=Quarterly_kt!$B$9:FC$9),Quarterly_kt!$B132:FC132)/INDEX(Fuel_Properties!$B$31:$IV$42,MATCH("D_Auto_Diesel",Fuel_Properties!$B$31:$B$42,0),MATCH(YEAR(DB$9),Fuel_Properties!$B$31:$EI$31,0)))/158.987295</f>
        <v>0.16511940351391743</v>
      </c>
      <c r="DC132" s="47">
        <f>(SUMPRODUCT(--(DC$9=Quarterly_kt!$B$9:FC$9),Quarterly_kt!$B132:FC132)/INDEX(Fuel_Properties!$B$31:$IV$42,MATCH("D_Auto_Diesel",Fuel_Properties!$B$31:$B$42,0),MATCH(YEAR(DC$9),Fuel_Properties!$B$31:$EI$31,0)))/158.987295</f>
        <v>0.15649084379442618</v>
      </c>
      <c r="DD132" s="47">
        <f>(SUMPRODUCT(--(DD$9=Quarterly_kt!$B$9:FC$9),Quarterly_kt!$B132:FC132)/INDEX(Fuel_Properties!$B$31:$IV$42,MATCH("D_Auto_Diesel",Fuel_Properties!$B$31:$B$42,0),MATCH(YEAR(DD$9),Fuel_Properties!$B$31:$EI$31,0)))/158.987295</f>
        <v>0.16404549461192378</v>
      </c>
      <c r="DE132" s="47">
        <f>(SUMPRODUCT(--(DE$9=Quarterly_kt!$B$9:FC$9),Quarterly_kt!$B132:FC132)/INDEX(Fuel_Properties!$B$31:$IV$42,MATCH("D_Auto_Diesel",Fuel_Properties!$B$31:$B$42,0),MATCH(YEAR(DE$9),Fuel_Properties!$B$31:$EI$31,0)))/158.987295</f>
        <v>0.14722837951473028</v>
      </c>
      <c r="DF132" s="47">
        <f>(SUMPRODUCT(--(DF$9=Quarterly_kt!$B$9:FC$9),Quarterly_kt!$B132:FC132)/INDEX(Fuel_Properties!$B$31:$IV$42,MATCH("D_Auto_Diesel",Fuel_Properties!$B$31:$B$42,0),MATCH(YEAR(DF$9),Fuel_Properties!$B$31:$EI$31,0)))/158.987295</f>
        <v>9.7209146277130176E-2</v>
      </c>
      <c r="DG132" s="47">
        <f>(SUMPRODUCT(--(DG$9=Quarterly_kt!$B$9:FC$9),Quarterly_kt!$B132:FC132)/INDEX(Fuel_Properties!$B$31:$IV$42,MATCH("D_Auto_Diesel",Fuel_Properties!$B$31:$B$42,0),MATCH(YEAR(DG$9),Fuel_Properties!$B$31:$EI$31,0)))/158.987295</f>
        <v>9.5965903111663947E-2</v>
      </c>
      <c r="DH132" s="47">
        <f>(SUMPRODUCT(--(DH$9=Quarterly_kt!$B$9:FC$9),Quarterly_kt!$B132:FC132)/INDEX(Fuel_Properties!$B$31:$IV$42,MATCH("D_Auto_Diesel",Fuel_Properties!$B$31:$B$42,0),MATCH(YEAR(DH$9),Fuel_Properties!$B$31:$EI$31,0)))/158.987295</f>
        <v>0.16680080587660076</v>
      </c>
      <c r="DI132" s="47">
        <f>(SUMPRODUCT(--(DI$9=Quarterly_kt!$B$9:FC$9),Quarterly_kt!$B132:FC132)/INDEX(Fuel_Properties!$B$31:$IV$42,MATCH("D_Auto_Diesel",Fuel_Properties!$B$31:$B$42,0),MATCH(YEAR(DI$9),Fuel_Properties!$B$31:$EI$31,0)))/158.987295</f>
        <v>0.14951523222662463</v>
      </c>
      <c r="DJ132" s="47">
        <f>(SUMPRODUCT(--(DJ$9=Quarterly_kt!$B$9:FC$9),Quarterly_kt!$B132:FC132)/INDEX(Fuel_Properties!$B$31:$IV$42,MATCH("D_Auto_Diesel",Fuel_Properties!$B$31:$B$42,0),MATCH(YEAR(DJ$9),Fuel_Properties!$B$31:$EI$31,0)))/158.987295</f>
        <v>0.10865663441388862</v>
      </c>
      <c r="DK132" s="47">
        <f>(SUMPRODUCT(--(DK$9=Quarterly_kt!$B$9:FC$9),Quarterly_kt!$B132:FC132)/INDEX(Fuel_Properties!$B$31:$IV$42,MATCH("D_Auto_Diesel",Fuel_Properties!$B$31:$B$42,0),MATCH(YEAR(DK$9),Fuel_Properties!$B$31:$EI$31,0)))/158.987295</f>
        <v>0.11508862538993818</v>
      </c>
      <c r="DL132" s="47">
        <f>(SUMPRODUCT(--(DL$9=Quarterly_kt!$B$9:FC$9),Quarterly_kt!$B132:FC132)/INDEX(Fuel_Properties!$B$31:$IV$42,MATCH("D_Auto_Diesel",Fuel_Properties!$B$31:$B$42,0),MATCH(YEAR(DL$9),Fuel_Properties!$B$31:$EI$31,0)))/158.987295</f>
        <v>0.13333005096038564</v>
      </c>
      <c r="DM132" s="47">
        <f>(SUMPRODUCT(--(DM$9=Quarterly_kt!$B$9:FC$9),Quarterly_kt!$B132:FC132)/INDEX(Fuel_Properties!$B$31:$IV$42,MATCH("D_Auto_Diesel",Fuel_Properties!$B$31:$B$42,0),MATCH(YEAR(DM$9),Fuel_Properties!$B$31:$EI$31,0)))/158.987295</f>
        <v>0.10381020400402804</v>
      </c>
      <c r="DN132" s="47">
        <f>(SUMPRODUCT(--(DN$9=Quarterly_kt!$B$9:FC$9),Quarterly_kt!$B132:FC132)/INDEX(Fuel_Properties!$B$31:$IV$42,MATCH("D_Auto_Diesel",Fuel_Properties!$B$31:$B$42,0),MATCH(YEAR(DN$9),Fuel_Properties!$B$31:$EI$31,0)))/158.987295</f>
        <v>0.10959167223594558</v>
      </c>
      <c r="DO132" s="47">
        <f>(SUMPRODUCT(--(DO$9=Quarterly_kt!$B$9:FC$9),Quarterly_kt!$B132:FC132)/INDEX(Fuel_Properties!$B$31:$IV$42,MATCH("D_Auto_Diesel",Fuel_Properties!$B$31:$B$42,0),MATCH(YEAR(DO$9),Fuel_Properties!$B$31:$EI$31,0)))/158.987295</f>
        <v>0.16866350316379544</v>
      </c>
      <c r="DP132" s="47">
        <f>(SUMPRODUCT(--(DP$9=Quarterly_kt!$B$9:FC$9),Quarterly_kt!$B132:FC132)/INDEX(Fuel_Properties!$B$31:$IV$42,MATCH("D_Auto_Diesel",Fuel_Properties!$B$31:$B$42,0),MATCH(YEAR(DP$9),Fuel_Properties!$B$31:$EI$31,0)))/158.987295</f>
        <v>0.13606596072038002</v>
      </c>
      <c r="DQ132" s="47">
        <f>(SUMPRODUCT(--(DQ$9=Quarterly_kt!$B$9:FC$9),Quarterly_kt!$B132:FC132)/INDEX(Fuel_Properties!$B$31:$IV$42,MATCH("D_Auto_Diesel",Fuel_Properties!$B$31:$B$42,0),MATCH(YEAR(DQ$9),Fuel_Properties!$B$31:$EI$31,0)))/158.987295</f>
        <v>0.12966607624066359</v>
      </c>
      <c r="DR132" s="47">
        <f>(SUMPRODUCT(--(DR$9=Quarterly_kt!$B$9:FC$9),Quarterly_kt!$B132:FC132)/INDEX(Fuel_Properties!$B$31:$IV$42,MATCH("D_Auto_Diesel",Fuel_Properties!$B$31:$B$42,0),MATCH(YEAR(DR$9),Fuel_Properties!$B$31:$EI$31,0)))/158.987295</f>
        <v>0.13003808194428423</v>
      </c>
      <c r="DS132" s="47">
        <f>(SUMPRODUCT(--(DS$9=Quarterly_kt!$B$9:FC$9),Quarterly_kt!$B132:FC132)/INDEX(Fuel_Properties!$B$31:$IV$42,MATCH("D_Auto_Diesel",Fuel_Properties!$B$31:$B$42,0),MATCH(YEAR(DS$9),Fuel_Properties!$B$31:$EI$31,0)))/158.987295</f>
        <v>0.13940445593170614</v>
      </c>
      <c r="DT132" s="47">
        <f>(SUMPRODUCT(--(DT$9=Quarterly_kt!$B$9:FC$9),Quarterly_kt!$B132:FC132)/INDEX(Fuel_Properties!$B$31:$IV$42,MATCH("D_Auto_Diesel",Fuel_Properties!$B$31:$B$42,0),MATCH(YEAR(DT$9),Fuel_Properties!$B$31:$EI$31,0)))/158.987295</f>
        <v>0.34780067971718975</v>
      </c>
      <c r="DU132" s="47">
        <f>(SUMPRODUCT(--(DU$9=Quarterly_kt!$B$9:FC$9),Quarterly_kt!$B132:FC132)/INDEX(Fuel_Properties!$B$31:$IV$42,MATCH("D_Auto_Diesel",Fuel_Properties!$B$31:$B$42,0),MATCH(YEAR(DU$9),Fuel_Properties!$B$31:$EI$31,0)))/158.987295</f>
        <v>0.12121652492983591</v>
      </c>
      <c r="DV132" s="47">
        <f>(SUMPRODUCT(--(DV$9=Quarterly_kt!$B$9:FC$9),Quarterly_kt!$B132:FC132)/INDEX(Fuel_Properties!$B$31:$IV$42,MATCH("D_Auto_Diesel",Fuel_Properties!$B$31:$B$42,0),MATCH(YEAR(DV$9),Fuel_Properties!$B$31:$EI$31,0)))/158.987295</f>
        <v>0.14914188459225017</v>
      </c>
      <c r="DW132" s="47">
        <f>(SUMPRODUCT(--(DW$9=Quarterly_kt!$B$9:FC$9),Quarterly_kt!$B132:FC132)/INDEX(Fuel_Properties!$B$31:$IV$42,MATCH("D_Auto_Diesel",Fuel_Properties!$B$31:$B$42,0),MATCH(YEAR(DW$9),Fuel_Properties!$B$31:$EI$31,0)))/158.987295</f>
        <v>0.22570527675466157</v>
      </c>
      <c r="DX132" s="47">
        <f>(SUMPRODUCT(--(DX$9=Quarterly_kt!$B$9:FC$9),Quarterly_kt!$B132:FC132)/INDEX(Fuel_Properties!$B$31:$IV$42,MATCH("D_Auto_Diesel",Fuel_Properties!$B$31:$B$42,0),MATCH(YEAR(DX$9),Fuel_Properties!$B$31:$EI$31,0)))/158.987295</f>
        <v>0.12680519513768124</v>
      </c>
      <c r="DY132" s="47">
        <f>(SUMPRODUCT(--(DY$9=Quarterly_kt!$B$9:FC$9),Quarterly_kt!$B132:FC132)/INDEX(Fuel_Properties!$B$31:$IV$42,MATCH("D_Auto_Diesel",Fuel_Properties!$B$31:$B$42,0),MATCH(YEAR(DY$9),Fuel_Properties!$B$31:$EI$31,0)))/158.987295</f>
        <v>0.14878467996334074</v>
      </c>
      <c r="DZ132" s="47">
        <f>(SUMPRODUCT(--(DZ$9=Quarterly_kt!$B$9:FC$9),Quarterly_kt!$B132:FC132)/INDEX(Fuel_Properties!$B$31:$IV$42,MATCH("D_Auto_Diesel",Fuel_Properties!$B$31:$B$42,0),MATCH(YEAR(DZ$9),Fuel_Properties!$B$31:$EI$31,0)))/158.987295</f>
        <v>0.10706278897999934</v>
      </c>
      <c r="EA132" s="47">
        <f>(SUMPRODUCT(--(EA$9=Quarterly_kt!$B$9:FC$9),Quarterly_kt!$B132:FC132)/INDEX(Fuel_Properties!$B$31:$IV$42,MATCH("D_Auto_Diesel",Fuel_Properties!$B$31:$B$42,0),MATCH(YEAR(EA$9),Fuel_Properties!$B$31:$EI$31,0)))/158.987295</f>
        <v>0.17493129113878406</v>
      </c>
      <c r="EB132" s="47">
        <f>(SUMPRODUCT(--(EB$9=Quarterly_kt!$B$9:FC$9),Quarterly_kt!$B132:FC132)/INDEX(Fuel_Properties!$B$31:$IV$42,MATCH("D_Auto_Diesel",Fuel_Properties!$B$31:$B$42,0),MATCH(YEAR(EB$9),Fuel_Properties!$B$31:$EI$31,0)))/158.987295</f>
        <v>0.12847749788810037</v>
      </c>
      <c r="EC132" s="47">
        <f>(SUMPRODUCT(--(EC$9=Quarterly_kt!$B$9:FC$9),Quarterly_kt!$B132:FC132)/INDEX(Fuel_Properties!$B$31:$IV$42,MATCH("D_Auto_Diesel",Fuel_Properties!$B$31:$B$42,0),MATCH(YEAR(EC$9),Fuel_Properties!$B$31:$EI$31,0)))/158.987295</f>
        <v>0.12460446467952757</v>
      </c>
      <c r="ED132" s="47">
        <f>(SUMPRODUCT(--(ED$9=Quarterly_kt!$B$9:FC$9),Quarterly_kt!$B132:FC132)/INDEX(Fuel_Properties!$B$31:$IV$42,MATCH("D_Auto_Diesel",Fuel_Properties!$B$31:$B$42,0),MATCH(YEAR(ED$9),Fuel_Properties!$B$31:$EI$31,0)))/158.987295</f>
        <v>0.12620436439319102</v>
      </c>
      <c r="EE132" s="47">
        <f>(SUMPRODUCT(--(EE$9=Quarterly_kt!$B$9:FC$9),Quarterly_kt!$B132:FC132)/INDEX(Fuel_Properties!$B$31:$IV$42,MATCH("D_Auto_Diesel",Fuel_Properties!$B$31:$B$42,0),MATCH(YEAR(EE$9),Fuel_Properties!$B$31:$EI$31,0)))/158.987295</f>
        <v>0.11399565996227146</v>
      </c>
      <c r="EF132" s="47">
        <f>(SUMPRODUCT(--(EF$9=Quarterly_kt!$B$9:FC$9),Quarterly_kt!$B132:FC132)/INDEX(Fuel_Properties!$B$31:$IV$42,MATCH("D_Auto_Diesel",Fuel_Properties!$B$31:$B$42,0),MATCH(YEAR(EF$9),Fuel_Properties!$B$31:$EI$31,0)))/158.987295</f>
        <v>0.13735994582945335</v>
      </c>
      <c r="EG132" s="47">
        <f>(SUMPRODUCT(--(EG$9=Quarterly_kt!$B$9:FC$9),Quarterly_kt!$B132:FC132)/INDEX(Fuel_Properties!$B$31:$IV$42,MATCH("D_Auto_Diesel",Fuel_Properties!$B$31:$B$42,0),MATCH(YEAR(EG$9),Fuel_Properties!$B$31:$EI$31,0)))/158.987295</f>
        <v>0.14930536951170859</v>
      </c>
      <c r="EH132" s="47">
        <f>(SUMPRODUCT(--(EH$9=Quarterly_kt!$B$9:FC$9),Quarterly_kt!$B132:FC132)/INDEX(Fuel_Properties!$B$31:$IV$42,MATCH("D_Auto_Diesel",Fuel_Properties!$B$31:$B$42,0),MATCH(YEAR(EH$9),Fuel_Properties!$B$31:$EI$31,0)))/158.987295</f>
        <v>0.15136834934188417</v>
      </c>
      <c r="EI132" s="47">
        <f>(SUMPRODUCT(--(EI$9=Quarterly_kt!$B$9:FC$9),Quarterly_kt!$B132:FC132)/INDEX(Fuel_Properties!$B$31:$IV$42,MATCH("D_Auto_Diesel",Fuel_Properties!$B$31:$B$42,0),MATCH(YEAR(EI$9),Fuel_Properties!$B$31:$EI$31,0)))/158.987295</f>
        <v>0.15768879063930574</v>
      </c>
      <c r="EJ132" s="47">
        <f>(SUMPRODUCT(--(EJ$9=Quarterly_kt!$B$9:FC$9),Quarterly_kt!$B132:FC132)/INDEX(Fuel_Properties!$B$31:$IV$42,MATCH("D_Auto_Diesel",Fuel_Properties!$B$31:$B$42,0),MATCH(YEAR(EJ$9),Fuel_Properties!$B$31:$EI$31,0)))/158.987295</f>
        <v>0.15474275854823646</v>
      </c>
      <c r="EK132" s="47">
        <f>(SUMPRODUCT(--(EK$9=Quarterly_kt!$B$9:FC$9),Quarterly_kt!$B132:FC132)/INDEX(Fuel_Properties!$B$31:$IV$42,MATCH("D_Auto_Diesel",Fuel_Properties!$B$31:$B$42,0),MATCH(YEAR(EK$9),Fuel_Properties!$B$31:$EI$31,0)))/158.987295</f>
        <v>0.12711619230647472</v>
      </c>
      <c r="EL132" s="47">
        <f>(SUMPRODUCT(--(EL$9=Quarterly_kt!$B$9:FC$9),Quarterly_kt!$B132:FC132)/INDEX(Fuel_Properties!$B$31:$IV$42,MATCH("D_Auto_Diesel",Fuel_Properties!$B$31:$B$42,0),MATCH(YEAR(EL$9),Fuel_Properties!$B$31:$EI$31,0)))/158.987295</f>
        <v>0.14902630767578545</v>
      </c>
      <c r="EM132" s="47">
        <f>(SUMPRODUCT(--(EM$9=Quarterly_kt!$B$9:FC$9),Quarterly_kt!$B132:FC132)/INDEX(Fuel_Properties!$B$31:$IV$42,MATCH("D_Auto_Diesel",Fuel_Properties!$B$31:$B$42,0),MATCH(YEAR(EM$9),Fuel_Properties!$B$31:$EI$31,0)))/158.987295</f>
        <v>0.10238842808162753</v>
      </c>
      <c r="EN132" s="47">
        <f>(SUMPRODUCT(--(EN$9=Quarterly_kt!$B$9:FC$9),Quarterly_kt!$B132:FC132)/INDEX(Fuel_Properties!$B$31:$IV$42,MATCH("D_Auto_Diesel",Fuel_Properties!$B$31:$B$42,0),MATCH(YEAR(EN$9),Fuel_Properties!$B$31:$EI$31,0)))/158.987295</f>
        <v>0.10540451814089925</v>
      </c>
      <c r="EO132" s="47">
        <f>(SUMPRODUCT(--(EO$9=Quarterly_kt!$B$9:FC$9),Quarterly_kt!$B132:FC132)/INDEX(Fuel_Properties!$B$31:$IV$42,MATCH("D_Auto_Diesel",Fuel_Properties!$B$31:$B$42,0),MATCH(YEAR(EO$9),Fuel_Properties!$B$31:$EI$31,0)))/158.987295</f>
        <v>9.6895599236404409E-2</v>
      </c>
      <c r="EP132" s="47">
        <f>(SUMPRODUCT(--(EP$9=Quarterly_kt!$B$9:FC$9),Quarterly_kt!$B132:FC132)/INDEX(Fuel_Properties!$B$31:$IV$42,MATCH("D_Auto_Diesel",Fuel_Properties!$B$31:$B$42,0),MATCH(YEAR(EP$9),Fuel_Properties!$B$31:$EI$31,0)))/158.987295</f>
        <v>0.17300825644590032</v>
      </c>
      <c r="EQ132" s="47">
        <f>(SUMPRODUCT(--(EQ$9=Quarterly_kt!$B$9:FC$9),Quarterly_kt!$B132:FC132)/INDEX(Fuel_Properties!$B$31:$IV$42,MATCH("D_Auto_Diesel",Fuel_Properties!$B$31:$B$42,0),MATCH(YEAR(EQ$9),Fuel_Properties!$B$31:$EI$31,0)))/158.987295</f>
        <v>0.17013551117402181</v>
      </c>
      <c r="ER132" s="47">
        <f>(SUMPRODUCT(--(ER$9=Quarterly_kt!$B$9:FC$9),Quarterly_kt!$B132:FC132)/INDEX(Fuel_Properties!$B$31:$IV$42,MATCH("D_Auto_Diesel",Fuel_Properties!$B$31:$B$42,0),MATCH(YEAR(ER$9),Fuel_Properties!$B$31:$EI$31,0)))/158.987295</f>
        <v>0.17095670886783756</v>
      </c>
      <c r="ES132" s="47">
        <f>(SUMPRODUCT(--(ES$9=Quarterly_kt!$B$9:FC$9),Quarterly_kt!$B132:FC132)/INDEX(Fuel_Properties!$B$31:$IV$42,MATCH("D_Auto_Diesel",Fuel_Properties!$B$31:$B$42,0),MATCH(YEAR(ES$9),Fuel_Properties!$B$31:$EI$31,0)))/158.987295</f>
        <v>0.20891573194575078</v>
      </c>
      <c r="ET132" s="47">
        <f>(SUMPRODUCT(--(ET$9=Quarterly_kt!$B$9:FC$9),Quarterly_kt!$B132:FC132)/INDEX(Fuel_Properties!$B$31:$IV$42,MATCH("D_Auto_Diesel",Fuel_Properties!$B$31:$B$42,0),MATCH(YEAR(ET$9),Fuel_Properties!$B$31:$EI$31,0)))/158.987295</f>
        <v>0.21390806309397237</v>
      </c>
      <c r="EU132" s="47">
        <f>(SUMPRODUCT(--(EU$9=Quarterly_kt!$B$9:FC$9),Quarterly_kt!$B132:FC132)/INDEX(Fuel_Properties!$B$31:$IV$42,MATCH("D_Auto_Diesel",Fuel_Properties!$B$31:$B$42,0),MATCH(YEAR(EU$9),Fuel_Properties!$B$31:$EI$31,0)))/158.987295</f>
        <v>0.21500533001709352</v>
      </c>
      <c r="EV132" s="47">
        <f>(SUMPRODUCT(--(EV$9=Quarterly_kt!$B$9:FC$9),Quarterly_kt!$B132:FC132)/INDEX(Fuel_Properties!$B$31:$IV$42,MATCH("D_Auto_Diesel",Fuel_Properties!$B$31:$B$42,0),MATCH(YEAR(EV$9),Fuel_Properties!$B$31:$EI$31,0)))/158.987295</f>
        <v>0.19676349503273199</v>
      </c>
      <c r="EW132" s="47">
        <f>(SUMPRODUCT(--(EW$9=Quarterly_kt!$B$9:FC$9),Quarterly_kt!$B132:FC132)/INDEX(Fuel_Properties!$B$31:$IV$42,MATCH("D_Auto_Diesel",Fuel_Properties!$B$31:$B$42,0),MATCH(YEAR(EW$9),Fuel_Properties!$B$31:$EI$31,0)))/158.987295</f>
        <v>0.19282999204433279</v>
      </c>
      <c r="EX132" s="47">
        <f>(SUMPRODUCT(--(EX$9=Quarterly_kt!$B$9:FC$9),Quarterly_kt!$B132:FC132)/INDEX(Fuel_Properties!$B$31:$IV$42,MATCH("D_Auto_Diesel",Fuel_Properties!$B$31:$B$42,0),MATCH(YEAR(EX$9),Fuel_Properties!$B$31:$EI$31,0)))/158.987295</f>
        <v>0.17868937190861697</v>
      </c>
      <c r="EY132" s="47">
        <f>(SUMPRODUCT(--(EY$9=Quarterly_kt!$B$9:FC$9),Quarterly_kt!$B132:FC132)/INDEX(Fuel_Properties!$B$31:$IV$42,MATCH("D_Auto_Diesel",Fuel_Properties!$B$31:$B$42,0),MATCH(YEAR(EY$9),Fuel_Properties!$B$31:$EI$31,0)))/158.987295</f>
        <v>0.16320504399423871</v>
      </c>
      <c r="EZ132" s="47">
        <f>(SUMPRODUCT(--(EZ$9=Quarterly_kt!$B$9:FC$9),Quarterly_kt!$B132:FC132)/INDEX(Fuel_Properties!$B$31:$IV$42,MATCH("D_Auto_Diesel",Fuel_Properties!$B$31:$B$42,0),MATCH(YEAR(EZ$9),Fuel_Properties!$B$31:$EI$31,0)))/158.987295</f>
        <v>0.15978171133108471</v>
      </c>
      <c r="FA132" s="47">
        <f>(SUMPRODUCT(--(FA$9=Quarterly_kt!$B$9:FC$9),Quarterly_kt!$B132:FC132)/INDEX(Fuel_Properties!$B$31:$IV$42,MATCH("D_Auto_Diesel",Fuel_Properties!$B$31:$B$42,0),MATCH(YEAR(FA$9),Fuel_Properties!$B$31:$EI$31,0)))/158.987295</f>
        <v>0.15792144564130112</v>
      </c>
      <c r="FB132" s="47">
        <f>(SUMPRODUCT(--(FB$9=Quarterly_kt!$B$9:FC$9),Quarterly_kt!$B132:FC132)/INDEX(Fuel_Properties!$B$31:$IV$42,MATCH("D_Auto_Diesel",Fuel_Properties!$B$31:$B$42,0),MATCH(YEAR(FB$9),Fuel_Properties!$B$31:$EI$31,0)))/158.987295</f>
        <v>0.14445859340521522</v>
      </c>
      <c r="FC132" s="47">
        <f>(SUMPRODUCT(--(FC$9=Quarterly_kt!$B$9:FC$9),Quarterly_kt!$B132:FC132)/INDEX(Fuel_Properties!$B$31:$IV$42,MATCH("D_Auto_Diesel",Fuel_Properties!$B$31:$B$42,0),MATCH(YEAR(FC$9),Fuel_Properties!$B$31:$EI$31,0)))/158.987295</f>
        <v>0.16502700987449537</v>
      </c>
      <c r="FD132" s="47">
        <f>(SUMPRODUCT(--(FD$9=Quarterly_kt!$B$9:FD$9),Quarterly_kt!$B132:FD132)/INDEX(Fuel_Properties!$B$31:$IV$42,MATCH("D_Auto_Diesel",Fuel_Properties!$B$31:$B$42,0),MATCH(YEAR(FD$9),Fuel_Properties!$B$31:$EI$31,0)))/158.987295</f>
        <v>0.15138250440074472</v>
      </c>
      <c r="FE132" s="47">
        <f>(SUMPRODUCT(--(FE$9=Quarterly_kt!$B$9:FF$9),Quarterly_kt!$B132:FF132)/INDEX(Fuel_Properties!$B$31:$IV$42,MATCH("D_Auto_Diesel",Fuel_Properties!$B$31:$B$42,0),MATCH(YEAR(FE$9),Fuel_Properties!$B$31:$EI$31,0)))/158.987295</f>
        <v>0.14774741682975362</v>
      </c>
      <c r="FF132" s="47">
        <f>(SUMPRODUCT(--(FF$9=Quarterly_kt!$B$9:FF$9),Quarterly_kt!$B132:FF132)/INDEX(Fuel_Properties!$B$31:$IV$42,MATCH("D_Auto_Diesel",Fuel_Properties!$B$31:$B$42,0),MATCH(YEAR(FF$9),Fuel_Properties!$B$31:$EI$31,0)))/158.987295</f>
        <v>0.17199408197994687</v>
      </c>
      <c r="FG132" s="47">
        <f>(SUMPRODUCT(--(FG$9=Quarterly_kt!$B$9:FG$9),Quarterly_kt!$B132:FG132)/INDEX(Fuel_Properties!$B$31:$IV$42,MATCH("D_Auto_Diesel",Fuel_Properties!$B$31:$B$42,0),MATCH(YEAR(FG$9),Fuel_Properties!$B$31:$EI$31,0)))/158.987295</f>
        <v>0.17676939814593362</v>
      </c>
      <c r="FH132" s="47">
        <f>(SUMPRODUCT(--(FH$9=Quarterly_kt!$B$9:FI$9),Quarterly_kt!$B132:FI132)/INDEX(Fuel_Properties!$B$31:$IV$42,MATCH("D_Auto_Diesel",Fuel_Properties!$B$31:$B$42,0),MATCH(YEAR(FH$9),Fuel_Properties!$B$31:$EI$31,0)))/158.987295</f>
        <v>0.18363095585719597</v>
      </c>
      <c r="FI132" s="47">
        <f>(SUMPRODUCT(--(FI$9=Quarterly_kt!$B$9:FI$9),Quarterly_kt!$B132:FI132)/INDEX(Fuel_Properties!$B$31:$IV$42,MATCH("D_Auto_Diesel",Fuel_Properties!$B$31:$B$42,0),MATCH(YEAR(FI$9),Fuel_Properties!$B$31:$EI$31,0)))/158.987295</f>
        <v>0.19770537167765512</v>
      </c>
      <c r="FJ132" s="47">
        <f>(SUMPRODUCT(--(FJ$9=Quarterly_kt!$B$9:FJ$9),Quarterly_kt!$B132:FJ132)/INDEX(Fuel_Properties!$B$31:$IV$42,MATCH("D_Auto_Diesel",Fuel_Properties!$B$31:$B$42,0),MATCH(YEAR(FJ$9),Fuel_Properties!$B$31:$EI$31,0)))/158.987295</f>
        <v>0.18568905097102256</v>
      </c>
      <c r="FK132" s="47">
        <f>(SUMPRODUCT(--(FK$9=Quarterly_kt!$B$9:FL$9),Quarterly_kt!$B132:FL132)/INDEX(Fuel_Properties!$B$31:$IV$42,MATCH("D_Auto_Diesel",Fuel_Properties!$B$31:$B$42,0),MATCH(YEAR(FK$9),Fuel_Properties!$B$31:$EI$31,0)))/158.987295</f>
        <v>0.18334259366448122</v>
      </c>
      <c r="FL132" s="47">
        <f>(SUMPRODUCT(--(FL$9=Quarterly_kt!$B$9:FL$9),Quarterly_kt!$B132:FL132)/INDEX(Fuel_Properties!$B$31:$IV$42,MATCH("D_Auto_Diesel",Fuel_Properties!$B$31:$B$42,0),MATCH(YEAR(FL$9),Fuel_Properties!$B$31:$EI$31,0)))/158.987295</f>
        <v>0.19097135041513852</v>
      </c>
      <c r="FM132" s="47">
        <f>(SUMPRODUCT(--(FM$9=Quarterly_kt!$B$9:FM$9),Quarterly_kt!$B132:FM132)/INDEX(Fuel_Properties!$B$31:$IV$42,MATCH("D_Auto_Diesel",Fuel_Properties!$B$31:$B$42,0),MATCH(YEAR(FM$9),Fuel_Properties!$B$31:$EI$31,0)))/158.987295</f>
        <v>0.19520069276604782</v>
      </c>
      <c r="FN132" s="47">
        <f>(SUMPRODUCT(--(FN$9=Quarterly_kt!$B$9:FN$9),Quarterly_kt!$B132:FN132)/INDEX(Fuel_Properties!$B$31:$IV$42,MATCH("D_Auto_Diesel",Fuel_Properties!$B$31:$B$42,0),MATCH(YEAR(FN$9),Fuel_Properties!$B$31:$EI$31,0)))/158.987295</f>
        <v>0.19627301055722726</v>
      </c>
      <c r="FO132" s="47">
        <f>(SUMPRODUCT(--(FO$9=Quarterly_kt!$B$9:FO$9),Quarterly_kt!$B132:FO132)/INDEX(Fuel_Properties!$B$31:$IV$42,MATCH("D_Auto_Diesel",Fuel_Properties!$B$31:$B$42,0),MATCH(YEAR(FO$9),Fuel_Properties!$B$31:$EI$31,0)))/158.987295</f>
        <v>0.19494917458656053</v>
      </c>
      <c r="FP132" s="47">
        <f>(SUMPRODUCT(--(FP$9=Quarterly_kt!$B$9:FP$9),Quarterly_kt!$B132:FP132)/INDEX(Fuel_Properties!$B$31:$IV$42,MATCH("D_Auto_Diesel",Fuel_Properties!$B$31:$B$42,0),MATCH(YEAR(FP$9),Fuel_Properties!$B$31:$EI$31,0)))/158.987295</f>
        <v>0.199625599831735</v>
      </c>
      <c r="FQ132" s="47">
        <f>(SUMPRODUCT(--(FQ$9=Quarterly_kt!$B$9:FQ$9),Quarterly_kt!$B132:FQ132)/INDEX(Fuel_Properties!$B$31:$IV$42,MATCH("D_Auto_Diesel",Fuel_Properties!$B$31:$B$42,0),MATCH(YEAR(FQ$9),Fuel_Properties!$B$31:$EI$31,0)))/158.987295</f>
        <v>0.20248774740145117</v>
      </c>
      <c r="FR132" s="47">
        <f>(SUMPRODUCT(--(FR$9=Quarterly_kt!$B$9:FR$9),Quarterly_kt!$B132:FR132)/INDEX(Fuel_Properties!$B$31:$IV$42,MATCH("D_Auto_Diesel",Fuel_Properties!$B$31:$B$42,0),MATCH(YEAR(FR$9),Fuel_Properties!$B$31:$EI$31,0)))/158.987295</f>
        <v>0.21415838062592585</v>
      </c>
      <c r="FS132" s="47">
        <f>(SUMPRODUCT(--(FS$9=Quarterly_kt!$B$9:FS$9),Quarterly_kt!$B132:FS132)/INDEX(Fuel_Properties!$B$31:$IV$42,MATCH("D_Auto_Diesel",Fuel_Properties!$B$31:$B$42,0),MATCH(YEAR(FS$9),Fuel_Properties!$B$31:$EI$31,0)))/158.987295</f>
        <v>0.21888383318107024</v>
      </c>
      <c r="FT132" s="47">
        <f>(SUMPRODUCT(--(FT$9=Quarterly_kt!$B$9:FT$9),Quarterly_kt!$B132:FT132)/INDEX(Fuel_Properties!$B$31:$IV$42,MATCH("D_Auto_Diesel",Fuel_Properties!$B$31:$B$42,0),MATCH(YEAR(FT$9),Fuel_Properties!$B$31:$EI$31,0)))/158.987295</f>
        <v>0.22567391964110908</v>
      </c>
      <c r="FU132" s="47">
        <f>(SUMPRODUCT(--(FU$9=Quarterly_kt!$B$9:FU$9),Quarterly_kt!$B132:FU132)/INDEX(Fuel_Properties!$B$31:$IV$42,MATCH("D_Auto_Diesel",Fuel_Properties!$B$31:$B$42,0),MATCH(YEAR(FU$9),Fuel_Properties!$B$31:$EI$31,0)))/158.987295</f>
        <v>0.24302510775979452</v>
      </c>
      <c r="FV132" s="47">
        <f>(SUMPRODUCT(--(FV$9=Quarterly_kt!$B$9:FV$9),Quarterly_kt!$B132:FV132)/INDEX(Fuel_Properties!$B$31:$IV$42,MATCH("D_Auto_Diesel",Fuel_Properties!$B$31:$B$42,0),MATCH(YEAR(FV$9),Fuel_Properties!$B$31:$EI$31,0)))/158.987295</f>
        <v>0.2500309573655608</v>
      </c>
    </row>
    <row r="133" spans="1:178" ht="15" x14ac:dyDescent="0.25">
      <c r="A133" s="49" t="s">
        <v>27</v>
      </c>
      <c r="B133" s="39">
        <v>0.17850945330059453</v>
      </c>
      <c r="C133" s="39">
        <v>0.14516827558458251</v>
      </c>
      <c r="D133" s="39">
        <v>0.1650036396370422</v>
      </c>
      <c r="E133" s="39">
        <v>0.15027205332082544</v>
      </c>
      <c r="F133" s="39">
        <v>0.11232122553214048</v>
      </c>
      <c r="G133" s="39">
        <v>0.13152267569691795</v>
      </c>
      <c r="H133" s="39">
        <v>0.15370162528138828</v>
      </c>
      <c r="I133" s="39">
        <v>0.12232340725578905</v>
      </c>
      <c r="J133" s="39">
        <v>0.15093342867015319</v>
      </c>
      <c r="K133" s="39">
        <v>0.13101597221819497</v>
      </c>
      <c r="L133" s="39">
        <v>0.13324962638443449</v>
      </c>
      <c r="M133" s="39">
        <v>0.12276630137590756</v>
      </c>
      <c r="N133" s="39">
        <v>0.11664246698182051</v>
      </c>
      <c r="O133" s="39">
        <v>0.14874231516394815</v>
      </c>
      <c r="P133" s="39">
        <v>0.13276447291915461</v>
      </c>
      <c r="Q133" s="39">
        <v>9.0545253626345301E-2</v>
      </c>
      <c r="R133" s="39">
        <v>6.9043624227138417E-2</v>
      </c>
      <c r="S133" s="39">
        <v>8.9993705587508147E-2</v>
      </c>
      <c r="T133" s="39">
        <v>7.6461917470727822E-2</v>
      </c>
      <c r="U133" s="39">
        <v>7.6724661750321388E-2</v>
      </c>
      <c r="V133" s="39">
        <v>2.76126897187941E-2</v>
      </c>
      <c r="W133" s="39">
        <v>3.9925731343173239E-2</v>
      </c>
      <c r="X133" s="39">
        <v>4.5108650014817446E-2</v>
      </c>
      <c r="Y133" s="39">
        <v>3.601100822315758E-2</v>
      </c>
      <c r="Z133" s="39">
        <v>5.6641244193053372E-2</v>
      </c>
      <c r="AA133" s="39">
        <v>2.14761583134652E-2</v>
      </c>
      <c r="AB133" s="39">
        <v>8.5421051530753009E-2</v>
      </c>
      <c r="AC133" s="39">
        <v>4.7260777692231568E-2</v>
      </c>
      <c r="AD133" s="39">
        <v>5.5411123355086953E-2</v>
      </c>
      <c r="AE133" s="39">
        <v>4.1788746966760243E-2</v>
      </c>
      <c r="AF133" s="39">
        <v>3.4845765100106167E-2</v>
      </c>
      <c r="AG133" s="39">
        <v>7.3401373217375804E-2</v>
      </c>
      <c r="AH133" s="39">
        <v>7.0380696898146675E-2</v>
      </c>
      <c r="AI133" s="39">
        <v>3.424032584959618E-2</v>
      </c>
      <c r="AJ133" s="39">
        <v>7.0363299392146805E-2</v>
      </c>
      <c r="AK133" s="39">
        <v>5.4462014547319047E-2</v>
      </c>
      <c r="AL133" s="39">
        <v>4.0732292324764052E-2</v>
      </c>
      <c r="AM133" s="39">
        <v>3.7042191798790036E-2</v>
      </c>
      <c r="AN133" s="39">
        <v>4.0565411920748161E-2</v>
      </c>
      <c r="AO133" s="39">
        <v>2.4996426071044117E-2</v>
      </c>
      <c r="AP133" s="39">
        <v>1.5216962920534403E-2</v>
      </c>
      <c r="AQ133" s="39">
        <v>3.4674314234516793E-2</v>
      </c>
      <c r="AR133" s="39">
        <v>2.3692864949355061E-2</v>
      </c>
      <c r="AS133" s="39">
        <v>2.7853855328994401E-2</v>
      </c>
      <c r="AT133" s="39">
        <v>5.8960957498095726E-2</v>
      </c>
      <c r="AU133" s="39">
        <v>2.9713130664417782E-2</v>
      </c>
      <c r="AV133" s="39">
        <v>2.1422056775745862E-2</v>
      </c>
      <c r="AW133" s="39">
        <v>2.7158961637214828E-2</v>
      </c>
      <c r="AX133" s="39">
        <v>1.8277581335048088E-2</v>
      </c>
      <c r="AY133" s="39">
        <v>2.2959585654316148E-2</v>
      </c>
      <c r="AZ133" s="39">
        <v>1.8992709187165425E-2</v>
      </c>
      <c r="BA133" s="39">
        <v>2.1446532069787749E-2</v>
      </c>
      <c r="BB133" s="39">
        <v>2.0991864808668634E-2</v>
      </c>
      <c r="BC133" s="39">
        <v>9.5180466086493675E-3</v>
      </c>
      <c r="BD133" s="39">
        <v>-1.724286401989298E-3</v>
      </c>
      <c r="BE133" s="39">
        <v>1.1132695700569928E-2</v>
      </c>
      <c r="BF133" s="39">
        <v>6.0154897451009017E-3</v>
      </c>
      <c r="BG133" s="39">
        <v>1.5037705417537371E-2</v>
      </c>
      <c r="BH133" s="39">
        <v>1.0009953407779954E-2</v>
      </c>
      <c r="BI133" s="39">
        <v>3.503528154164149E-2</v>
      </c>
      <c r="BJ133" s="39">
        <v>2.1055468425351928E-2</v>
      </c>
      <c r="BK133" s="39">
        <v>2.1112910126797755E-2</v>
      </c>
      <c r="BL133" s="39">
        <v>3.444606182228975E-2</v>
      </c>
      <c r="BM133" s="39">
        <v>3.2391290578713185E-2</v>
      </c>
      <c r="BN133" s="39">
        <v>4.8552407589826957E-2</v>
      </c>
      <c r="BO133" s="39">
        <v>3.578703399356202E-2</v>
      </c>
      <c r="BP133" s="39">
        <v>1.7675430812826076E-2</v>
      </c>
      <c r="BQ133" s="39">
        <v>4.2047144971233179E-2</v>
      </c>
      <c r="BR133" s="39">
        <v>4.8387134624007143E-2</v>
      </c>
      <c r="BS133" s="39">
        <v>3.1241122600266971E-2</v>
      </c>
      <c r="BT133" s="39">
        <v>2.6924374656008315E-2</v>
      </c>
      <c r="BU133" s="39">
        <v>1.8821113437717751E-2</v>
      </c>
      <c r="BV133" s="39">
        <v>2.377224355961698E-2</v>
      </c>
      <c r="BW133" s="39">
        <v>0.18500625645797789</v>
      </c>
      <c r="BX133" s="39">
        <v>6.1911162947937776E-2</v>
      </c>
      <c r="BY133" s="39">
        <v>2.167721903576161E-2</v>
      </c>
      <c r="BZ133" s="39">
        <v>5.1402649889428003E-3</v>
      </c>
      <c r="CA133" s="39">
        <v>6.849731280343393E-3</v>
      </c>
      <c r="CB133" s="39">
        <v>9.6465145498535187E-3</v>
      </c>
      <c r="CC133" s="39">
        <v>5.1425958989730659E-3</v>
      </c>
      <c r="CD133" s="39">
        <v>1.1830486518102921E-2</v>
      </c>
      <c r="CE133" s="39">
        <v>6.1597865778983277E-3</v>
      </c>
      <c r="CF133" s="39">
        <v>9.7155799523192792E-3</v>
      </c>
      <c r="CG133" s="39">
        <v>3.6127062347090983E-3</v>
      </c>
      <c r="CH133" s="39">
        <v>5.1066625123317791E-3</v>
      </c>
      <c r="CI133" s="39">
        <v>5.7070404022951096E-3</v>
      </c>
      <c r="CJ133" s="39">
        <v>8.8676504437112651E-3</v>
      </c>
      <c r="CK133" s="39">
        <v>1.0680431796407258E-2</v>
      </c>
      <c r="CL133" s="39">
        <v>1.2605300460260207E-2</v>
      </c>
      <c r="CM133" s="39">
        <v>1.1388216205353054E-2</v>
      </c>
      <c r="CN133" s="39">
        <v>1.871136466799541E-2</v>
      </c>
      <c r="CO133" s="39">
        <v>7.3029551599328264E-3</v>
      </c>
      <c r="CP133" s="39">
        <v>2.5988078892969129E-3</v>
      </c>
      <c r="CQ133" s="39">
        <v>4.2102059209190093E-3</v>
      </c>
      <c r="CR133" s="39">
        <v>4.5599135788455068E-3</v>
      </c>
      <c r="CS133" s="39">
        <v>2.9416585343228908E-3</v>
      </c>
      <c r="CT133" s="39">
        <v>2.1878901859653096E-3</v>
      </c>
      <c r="CU133" s="39">
        <v>1.1901111342380656E-2</v>
      </c>
      <c r="CV133" s="39">
        <v>8.2822341424554306E-3</v>
      </c>
      <c r="CW133" s="39">
        <v>7.3918939721414724E-3</v>
      </c>
      <c r="CX133" s="39">
        <v>5.5923538891478469E-3</v>
      </c>
      <c r="CY133" s="39">
        <v>6.7588571543688702E-3</v>
      </c>
      <c r="CZ133" s="39">
        <v>1.5918973090710543E-2</v>
      </c>
      <c r="DA133" s="39">
        <v>1.4265648755261807E-2</v>
      </c>
      <c r="DB133" s="39">
        <v>1.6189446462175135E-2</v>
      </c>
      <c r="DC133" s="39">
        <v>1.4874567561693903E-2</v>
      </c>
      <c r="DD133" s="39">
        <v>2.0408016267885746E-2</v>
      </c>
      <c r="DE133" s="39">
        <v>1.5922361685514884E-2</v>
      </c>
      <c r="DF133" s="39">
        <v>1.4648252170895359E-2</v>
      </c>
      <c r="DG133" s="39">
        <v>1.4806351560820556E-2</v>
      </c>
      <c r="DH133" s="39">
        <v>2.0401695186868803E-2</v>
      </c>
      <c r="DI133" s="39">
        <v>1.5995533928518772E-2</v>
      </c>
      <c r="DJ133" s="39">
        <v>1.4506638206409012E-2</v>
      </c>
      <c r="DK133" s="39">
        <v>1.3817794549217046E-2</v>
      </c>
      <c r="DL133" s="39">
        <v>1.8141823050798294E-2</v>
      </c>
      <c r="DM133" s="39">
        <v>1.5734280367741226E-2</v>
      </c>
      <c r="DN133" s="39">
        <v>1.2001821737551582E-2</v>
      </c>
      <c r="DO133" s="39">
        <v>1.3789182505941199E-2</v>
      </c>
      <c r="DP133" s="39">
        <v>8.350098596233281E-2</v>
      </c>
      <c r="DQ133" s="39">
        <v>6.4524822659063355E-2</v>
      </c>
      <c r="DR133" s="39">
        <v>1.1325546672479904E-2</v>
      </c>
      <c r="DS133" s="39">
        <v>5.1834575762196421E-3</v>
      </c>
      <c r="DT133" s="39">
        <v>1.3160641296557665E-2</v>
      </c>
      <c r="DU133" s="39">
        <v>6.1053394384653875E-2</v>
      </c>
      <c r="DV133" s="39">
        <v>7.8048746595977186E-2</v>
      </c>
      <c r="DW133" s="39">
        <v>7.0503540671275261E-2</v>
      </c>
      <c r="DX133" s="39">
        <v>1.259992163004608E-2</v>
      </c>
      <c r="DY133" s="39">
        <v>1.093137614988194E-2</v>
      </c>
      <c r="DZ133" s="39">
        <v>1.4884429923420097E-2</v>
      </c>
      <c r="EA133" s="39">
        <v>7.6108961711776378E-3</v>
      </c>
      <c r="EB133" s="39">
        <v>5.8447051198930169E-3</v>
      </c>
      <c r="EC133" s="39">
        <v>1.1111732506156095E-2</v>
      </c>
      <c r="ED133" s="39">
        <v>1.4767578270389402E-2</v>
      </c>
      <c r="EE133" s="39">
        <v>6.4883632836356467E-3</v>
      </c>
      <c r="EF133" s="39">
        <v>1.597870134176994E-2</v>
      </c>
      <c r="EG133" s="39">
        <v>1.0972520363981497E-2</v>
      </c>
      <c r="EH133" s="39">
        <v>1.1198109357709153E-2</v>
      </c>
      <c r="EI133" s="39">
        <v>1.2125250410922951E-2</v>
      </c>
      <c r="EJ133" s="39">
        <v>1.3894663377327449E-2</v>
      </c>
      <c r="EK133" s="39">
        <v>4.2955750947433931E-3</v>
      </c>
      <c r="EL133" s="39">
        <v>2.6403669465473708E-3</v>
      </c>
      <c r="EM133" s="39">
        <v>1.7542282230790832E-3</v>
      </c>
      <c r="EN133" s="39">
        <v>1.702022793708139E-3</v>
      </c>
      <c r="EO133" s="39">
        <v>1.5303109597531051E-3</v>
      </c>
      <c r="EP133" s="39">
        <v>1.0466245117259213E-3</v>
      </c>
      <c r="EQ133" s="39">
        <v>5.3080342048715283E-3</v>
      </c>
      <c r="ER133" s="39">
        <v>4.0286237966373354E-3</v>
      </c>
      <c r="ES133" s="39">
        <v>3.1803044387917921E-3</v>
      </c>
      <c r="ET133" s="39">
        <v>3.5304833634662446E-3</v>
      </c>
      <c r="EU133" s="39">
        <v>3.0094354394796141E-3</v>
      </c>
      <c r="EV133" s="39">
        <v>4.5852720495684899E-4</v>
      </c>
      <c r="EW133" s="39">
        <v>3.9688705943452919E-4</v>
      </c>
      <c r="EX133" s="39">
        <v>4.3085203757948083E-4</v>
      </c>
      <c r="EY133" s="39">
        <v>4.5475331849629885E-4</v>
      </c>
      <c r="EZ133" s="39">
        <v>4.2141732142810537E-4</v>
      </c>
      <c r="FA133" s="39">
        <v>4.3085203757948083E-4</v>
      </c>
      <c r="FB133" s="39">
        <v>6.3275496321891632E-4</v>
      </c>
      <c r="FC133" s="39">
        <v>5.8809730676907237E-4</v>
      </c>
      <c r="FD133" s="39">
        <v>2.5473733608713826E-4</v>
      </c>
      <c r="FE133" s="39">
        <v>1.8399606710712329E-3</v>
      </c>
      <c r="FF133" s="39">
        <v>2.0127394456267717E-4</v>
      </c>
      <c r="FG133" s="39">
        <v>1.0692678304892225E-4</v>
      </c>
      <c r="FH133" s="39">
        <v>1.9875173044487616E-4</v>
      </c>
      <c r="FI133" s="39">
        <v>2.2014337686542817E-4</v>
      </c>
      <c r="FJ133" s="39">
        <v>1.3837583688684055E-4</v>
      </c>
      <c r="FK133" s="39">
        <v>1.6982489072475888E-4</v>
      </c>
      <c r="FL133" s="39">
        <v>1.9498413379509351E-4</v>
      </c>
      <c r="FM133" s="39">
        <v>8.8769986306138466E-4</v>
      </c>
      <c r="FN133" s="39">
        <v>1.1807924652092485E-3</v>
      </c>
      <c r="FO133" s="39">
        <v>1.2900401884314093E-3</v>
      </c>
      <c r="FP133" s="39">
        <v>2.8454010114456006E-3</v>
      </c>
      <c r="FQ133" s="39">
        <v>1.1903907164405811E-3</v>
      </c>
      <c r="FR133" s="39">
        <v>1.3361193421147269E-3</v>
      </c>
      <c r="FS133" s="39">
        <v>1.4022441227143339E-3</v>
      </c>
      <c r="FT133" s="39">
        <v>2.4130167130650285E-3</v>
      </c>
      <c r="FU133" s="39">
        <v>4.2118019556216749E-3</v>
      </c>
      <c r="FV133" s="39">
        <v>8.6462919688771369E-3</v>
      </c>
    </row>
    <row r="134" spans="1:178" ht="15" x14ac:dyDescent="0.25">
      <c r="A134" s="49" t="s">
        <v>24</v>
      </c>
      <c r="B134" s="47">
        <f>((SUMPRODUCT(--(B$9=Quarterly_kt!$B$9:FC$9),Quarterly_kt!$B134:FC134)/Fuel_Properties!$D$51))/158.987295</f>
        <v>0</v>
      </c>
      <c r="C134" s="47">
        <f>((SUMPRODUCT(--(C$9=Quarterly_kt!$B$9:FC$9),Quarterly_kt!$B134:FC134)/Fuel_Properties!$D$51))/158.987295</f>
        <v>0</v>
      </c>
      <c r="D134" s="47">
        <f>((SUMPRODUCT(--(D$9=Quarterly_kt!$B$9:FC$9),Quarterly_kt!$B134:FC134)/Fuel_Properties!$D$51))/158.987295</f>
        <v>0</v>
      </c>
      <c r="E134" s="47">
        <f>((SUMPRODUCT(--(E$9=Quarterly_kt!$B$9:FC$9),Quarterly_kt!$B134:FC134)/Fuel_Properties!$D$51))/158.987295</f>
        <v>0</v>
      </c>
      <c r="F134" s="47">
        <f>((SUMPRODUCT(--(F$9=Quarterly_kt!$B$9:FC$9),Quarterly_kt!$B134:FC134)/Fuel_Properties!$D$51))/158.987295</f>
        <v>0</v>
      </c>
      <c r="G134" s="47">
        <f>((SUMPRODUCT(--(G$9=Quarterly_kt!$B$9:FC$9),Quarterly_kt!$B134:FC134)/Fuel_Properties!$D$51))/158.987295</f>
        <v>0</v>
      </c>
      <c r="H134" s="47">
        <f>((SUMPRODUCT(--(H$9=Quarterly_kt!$B$9:FC$9),Quarterly_kt!$B134:FC134)/Fuel_Properties!$D$51))/158.987295</f>
        <v>0</v>
      </c>
      <c r="I134" s="47">
        <f>((SUMPRODUCT(--(I$9=Quarterly_kt!$B$9:FC$9),Quarterly_kt!$B134:FC134)/Fuel_Properties!$D$51))/158.987295</f>
        <v>0</v>
      </c>
      <c r="J134" s="47">
        <f>((SUMPRODUCT(--(J$9=Quarterly_kt!$B$9:FC$9),Quarterly_kt!$B134:FC134)/Fuel_Properties!$D$51))/158.987295</f>
        <v>0</v>
      </c>
      <c r="K134" s="47">
        <f>((SUMPRODUCT(--(K$9=Quarterly_kt!$B$9:FC$9),Quarterly_kt!$B134:FC134)/Fuel_Properties!$D$51))/158.987295</f>
        <v>0</v>
      </c>
      <c r="L134" s="47">
        <f>((SUMPRODUCT(--(L$9=Quarterly_kt!$B$9:FC$9),Quarterly_kt!$B134:FC134)/Fuel_Properties!$D$51))/158.987295</f>
        <v>0</v>
      </c>
      <c r="M134" s="47">
        <f>((SUMPRODUCT(--(M$9=Quarterly_kt!$B$9:FC$9),Quarterly_kt!$B134:FC134)/Fuel_Properties!$D$51))/158.987295</f>
        <v>0</v>
      </c>
      <c r="N134" s="47">
        <f>((SUMPRODUCT(--(N$9=Quarterly_kt!$B$9:FC$9),Quarterly_kt!$B134:FC134)/Fuel_Properties!$D$51))/158.987295</f>
        <v>0</v>
      </c>
      <c r="O134" s="47">
        <f>((SUMPRODUCT(--(O$9=Quarterly_kt!$B$9:FC$9),Quarterly_kt!$B134:FC134)/Fuel_Properties!$D$51))/158.987295</f>
        <v>0</v>
      </c>
      <c r="P134" s="47">
        <f>((SUMPRODUCT(--(P$9=Quarterly_kt!$B$9:FC$9),Quarterly_kt!$B134:FC134)/Fuel_Properties!$D$51))/158.987295</f>
        <v>0</v>
      </c>
      <c r="Q134" s="47">
        <f>((SUMPRODUCT(--(Q$9=Quarterly_kt!$B$9:FC$9),Quarterly_kt!$B134:FC134)/Fuel_Properties!$D$51))/158.987295</f>
        <v>0</v>
      </c>
      <c r="R134" s="47">
        <f>((SUMPRODUCT(--(R$9=Quarterly_kt!$B$9:FC$9),Quarterly_kt!$B134:FC134)/Fuel_Properties!$D$51))/158.987295</f>
        <v>0</v>
      </c>
      <c r="S134" s="47">
        <f>((SUMPRODUCT(--(S$9=Quarterly_kt!$B$9:FC$9),Quarterly_kt!$B134:FC134)/Fuel_Properties!$D$51))/158.987295</f>
        <v>0</v>
      </c>
      <c r="T134" s="47">
        <f>((SUMPRODUCT(--(T$9=Quarterly_kt!$B$9:FC$9),Quarterly_kt!$B134:FC134)/Fuel_Properties!$D$51))/158.987295</f>
        <v>0</v>
      </c>
      <c r="U134" s="47">
        <f>((SUMPRODUCT(--(U$9=Quarterly_kt!$B$9:FC$9),Quarterly_kt!$B134:FC134)/Fuel_Properties!$D$51))/158.987295</f>
        <v>0</v>
      </c>
      <c r="V134" s="47">
        <f>((SUMPRODUCT(--(V$9=Quarterly_kt!$B$9:FC$9),Quarterly_kt!$B134:FC134)/Fuel_Properties!$D$51))/158.987295</f>
        <v>0</v>
      </c>
      <c r="W134" s="47">
        <f>((SUMPRODUCT(--(W$9=Quarterly_kt!$B$9:FC$9),Quarterly_kt!$B134:FC134)/Fuel_Properties!$D$51))/158.987295</f>
        <v>0</v>
      </c>
      <c r="X134" s="47">
        <f>((SUMPRODUCT(--(X$9=Quarterly_kt!$B$9:FC$9),Quarterly_kt!$B134:FC134)/Fuel_Properties!$D$51))/158.987295</f>
        <v>0</v>
      </c>
      <c r="Y134" s="47">
        <f>((SUMPRODUCT(--(Y$9=Quarterly_kt!$B$9:FC$9),Quarterly_kt!$B134:FC134)/Fuel_Properties!$D$51))/158.987295</f>
        <v>0</v>
      </c>
      <c r="Z134" s="47">
        <f>((SUMPRODUCT(--(Z$9=Quarterly_kt!$B$9:FC$9),Quarterly_kt!$B134:FC134)/Fuel_Properties!$D$51))/158.987295</f>
        <v>0</v>
      </c>
      <c r="AA134" s="47">
        <f>((SUMPRODUCT(--(AA$9=Quarterly_kt!$B$9:FC$9),Quarterly_kt!$B134:FC134)/Fuel_Properties!$D$51))/158.987295</f>
        <v>0</v>
      </c>
      <c r="AB134" s="47">
        <f>((SUMPRODUCT(--(AB$9=Quarterly_kt!$B$9:FC$9),Quarterly_kt!$B134:FC134)/Fuel_Properties!$D$51))/158.987295</f>
        <v>0</v>
      </c>
      <c r="AC134" s="47">
        <f>((SUMPRODUCT(--(AC$9=Quarterly_kt!$B$9:FC$9),Quarterly_kt!$B134:FC134)/Fuel_Properties!$D$51))/158.987295</f>
        <v>0</v>
      </c>
      <c r="AD134" s="47">
        <f>((SUMPRODUCT(--(AD$9=Quarterly_kt!$B$9:FC$9),Quarterly_kt!$B134:FC134)/Fuel_Properties!$D$51))/158.987295</f>
        <v>0</v>
      </c>
      <c r="AE134" s="47">
        <f>((SUMPRODUCT(--(AE$9=Quarterly_kt!$B$9:FC$9),Quarterly_kt!$B134:FC134)/Fuel_Properties!$D$51))/158.987295</f>
        <v>0</v>
      </c>
      <c r="AF134" s="47">
        <f>((SUMPRODUCT(--(AF$9=Quarterly_kt!$B$9:FC$9),Quarterly_kt!$B134:FC134)/Fuel_Properties!$D$51))/158.987295</f>
        <v>0</v>
      </c>
      <c r="AG134" s="47">
        <f>((SUMPRODUCT(--(AG$9=Quarterly_kt!$B$9:FC$9),Quarterly_kt!$B134:FC134)/Fuel_Properties!$D$51))/158.987295</f>
        <v>0</v>
      </c>
      <c r="AH134" s="47">
        <f>((SUMPRODUCT(--(AH$9=Quarterly_kt!$B$9:FC$9),Quarterly_kt!$B134:FC134)/Fuel_Properties!$D$51))/158.987295</f>
        <v>0</v>
      </c>
      <c r="AI134" s="47">
        <f>((SUMPRODUCT(--(AI$9=Quarterly_kt!$B$9:FC$9),Quarterly_kt!$B134:FC134)/Fuel_Properties!$D$51))/158.987295</f>
        <v>0</v>
      </c>
      <c r="AJ134" s="47">
        <f>((SUMPRODUCT(--(AJ$9=Quarterly_kt!$B$9:FC$9),Quarterly_kt!$B134:FC134)/Fuel_Properties!$D$51))/158.987295</f>
        <v>0</v>
      </c>
      <c r="AK134" s="47">
        <f>((SUMPRODUCT(--(AK$9=Quarterly_kt!$B$9:FC$9),Quarterly_kt!$B134:FC134)/Fuel_Properties!$D$51))/158.987295</f>
        <v>0</v>
      </c>
      <c r="AL134" s="47">
        <f>((SUMPRODUCT(--(AL$9=Quarterly_kt!$B$9:FC$9),Quarterly_kt!$B134:FC134)/Fuel_Properties!$D$51))/158.987295</f>
        <v>0</v>
      </c>
      <c r="AM134" s="47">
        <f>((SUMPRODUCT(--(AM$9=Quarterly_kt!$B$9:FC$9),Quarterly_kt!$B134:FC134)/Fuel_Properties!$D$51))/158.987295</f>
        <v>0</v>
      </c>
      <c r="AN134" s="47">
        <f>((SUMPRODUCT(--(AN$9=Quarterly_kt!$B$9:FC$9),Quarterly_kt!$B134:FC134)/Fuel_Properties!$D$51))/158.987295</f>
        <v>0</v>
      </c>
      <c r="AO134" s="47">
        <f>((SUMPRODUCT(--(AO$9=Quarterly_kt!$B$9:FC$9),Quarterly_kt!$B134:FC134)/Fuel_Properties!$D$51))/158.987295</f>
        <v>0</v>
      </c>
      <c r="AP134" s="47">
        <f>((SUMPRODUCT(--(AP$9=Quarterly_kt!$B$9:FC$9),Quarterly_kt!$B134:FC134)/Fuel_Properties!$D$51))/158.987295</f>
        <v>5.3977311790204116E-3</v>
      </c>
      <c r="AQ134" s="47">
        <f>((SUMPRODUCT(--(AQ$9=Quarterly_kt!$B$9:FC$9),Quarterly_kt!$B134:FC134)/Fuel_Properties!$D$51))/158.987295</f>
        <v>5.3977311790204116E-3</v>
      </c>
      <c r="AR134" s="47">
        <f>((SUMPRODUCT(--(AR$9=Quarterly_kt!$B$9:FC$9),Quarterly_kt!$B134:FC134)/Fuel_Properties!$D$51))/158.987295</f>
        <v>5.3977311790204116E-3</v>
      </c>
      <c r="AS134" s="47">
        <f>((SUMPRODUCT(--(AS$9=Quarterly_kt!$B$9:FC$9),Quarterly_kt!$B134:FC134)/Fuel_Properties!$D$51))/158.987295</f>
        <v>5.3977311790204116E-3</v>
      </c>
      <c r="AT134" s="47">
        <f>((SUMPRODUCT(--(AT$9=Quarterly_kt!$B$9:FC$9),Quarterly_kt!$B134:FC134)/Fuel_Properties!$D$51))/158.987295</f>
        <v>1.0997179041617202E-2</v>
      </c>
      <c r="AU134" s="47">
        <f>((SUMPRODUCT(--(AU$9=Quarterly_kt!$B$9:FC$9),Quarterly_kt!$B134:FC134)/Fuel_Properties!$D$51))/158.987295</f>
        <v>1.0997179041617202E-2</v>
      </c>
      <c r="AV134" s="47">
        <f>((SUMPRODUCT(--(AV$9=Quarterly_kt!$B$9:FC$9),Quarterly_kt!$B134:FC134)/Fuel_Properties!$D$51))/158.987295</f>
        <v>1.0997179041617202E-2</v>
      </c>
      <c r="AW134" s="47">
        <f>((SUMPRODUCT(--(AW$9=Quarterly_kt!$B$9:FC$9),Quarterly_kt!$B134:FC134)/Fuel_Properties!$D$51))/158.987295</f>
        <v>1.0997179041617202E-2</v>
      </c>
      <c r="AX134" s="47">
        <f>((SUMPRODUCT(--(AX$9=Quarterly_kt!$B$9:FC$9),Quarterly_kt!$B134:FC134)/Fuel_Properties!$D$51))/158.987295</f>
        <v>1.4309556637413838E-2</v>
      </c>
      <c r="AY134" s="47">
        <f>((SUMPRODUCT(--(AY$9=Quarterly_kt!$B$9:FC$9),Quarterly_kt!$B134:FC134)/Fuel_Properties!$D$51))/158.987295</f>
        <v>1.4309556637413838E-2</v>
      </c>
      <c r="AZ134" s="47">
        <f>((SUMPRODUCT(--(AZ$9=Quarterly_kt!$B$9:FC$9),Quarterly_kt!$B134:FC134)/Fuel_Properties!$D$51))/158.987295</f>
        <v>1.4309556637413838E-2</v>
      </c>
      <c r="BA134" s="47">
        <f>((SUMPRODUCT(--(BA$9=Quarterly_kt!$B$9:FC$9),Quarterly_kt!$B134:FC134)/Fuel_Properties!$D$51))/158.987295</f>
        <v>1.4309556637413838E-2</v>
      </c>
      <c r="BB134" s="47">
        <f>((SUMPRODUCT(--(BB$9=Quarterly_kt!$B$9:FC$9),Quarterly_kt!$B134:FC134)/Fuel_Properties!$D$51))/158.987295</f>
        <v>1.5699600878834319E-2</v>
      </c>
      <c r="BC134" s="47">
        <f>((SUMPRODUCT(--(BC$9=Quarterly_kt!$B$9:FC$9),Quarterly_kt!$B134:FC134)/Fuel_Properties!$D$51))/158.987295</f>
        <v>1.5699600878834319E-2</v>
      </c>
      <c r="BD134" s="47">
        <f>((SUMPRODUCT(--(BD$9=Quarterly_kt!$B$9:FC$9),Quarterly_kt!$B134:FC134)/Fuel_Properties!$D$51))/158.987295</f>
        <v>1.5699600878834319E-2</v>
      </c>
      <c r="BE134" s="47">
        <f>((SUMPRODUCT(--(BE$9=Quarterly_kt!$B$9:FC$9),Quarterly_kt!$B134:FC134)/Fuel_Properties!$D$51))/158.987295</f>
        <v>1.5699600878834319E-2</v>
      </c>
      <c r="BF134" s="47">
        <f>((SUMPRODUCT(--(BF$9=Quarterly_kt!$B$9:FC$9),Quarterly_kt!$B134:FC134)/Fuel_Properties!$D$51))/158.987295</f>
        <v>1.798586423495311E-2</v>
      </c>
      <c r="BG134" s="47">
        <f>((SUMPRODUCT(--(BG$9=Quarterly_kt!$B$9:FC$9),Quarterly_kt!$B134:FC134)/Fuel_Properties!$D$51))/158.987295</f>
        <v>1.798586423495311E-2</v>
      </c>
      <c r="BH134" s="47">
        <f>((SUMPRODUCT(--(BH$9=Quarterly_kt!$B$9:FC$9),Quarterly_kt!$B134:FC134)/Fuel_Properties!$D$51))/158.987295</f>
        <v>1.798586423495311E-2</v>
      </c>
      <c r="BI134" s="47">
        <f>((SUMPRODUCT(--(BI$9=Quarterly_kt!$B$9:FC$9),Quarterly_kt!$B134:FC134)/Fuel_Properties!$D$51))/158.987295</f>
        <v>1.798586423495311E-2</v>
      </c>
      <c r="BJ134" s="47">
        <f>((SUMPRODUCT(--(BJ$9=Quarterly_kt!$B$9:FC$9),Quarterly_kt!$B134:FC134)/Fuel_Properties!$D$51))/158.987295</f>
        <v>1.8594797273313427E-2</v>
      </c>
      <c r="BK134" s="47">
        <f>((SUMPRODUCT(--(BK$9=Quarterly_kt!$B$9:FC$9),Quarterly_kt!$B134:FC134)/Fuel_Properties!$D$51))/158.987295</f>
        <v>1.8594797273313427E-2</v>
      </c>
      <c r="BL134" s="47">
        <f>((SUMPRODUCT(--(BL$9=Quarterly_kt!$B$9:FC$9),Quarterly_kt!$B134:FC134)/Fuel_Properties!$D$51))/158.987295</f>
        <v>1.8594797273313427E-2</v>
      </c>
      <c r="BM134" s="47">
        <f>((SUMPRODUCT(--(BM$9=Quarterly_kt!$B$9:FC$9),Quarterly_kt!$B134:FC134)/Fuel_Properties!$D$51))/158.987295</f>
        <v>1.8594797273313427E-2</v>
      </c>
      <c r="BN134" s="47">
        <f>((SUMPRODUCT(--(BN$9=Quarterly_kt!$B$9:FC$9),Quarterly_kt!$B134:FC134)/Fuel_Properties!$D$51))/158.987295</f>
        <v>2.0382290669160016E-2</v>
      </c>
      <c r="BO134" s="47">
        <f>((SUMPRODUCT(--(BO$9=Quarterly_kt!$B$9:FC$9),Quarterly_kt!$B134:FC134)/Fuel_Properties!$D$51))/158.987295</f>
        <v>2.0382290669160016E-2</v>
      </c>
      <c r="BP134" s="47">
        <f>((SUMPRODUCT(--(BP$9=Quarterly_kt!$B$9:FC$9),Quarterly_kt!$B134:FC134)/Fuel_Properties!$D$51))/158.987295</f>
        <v>2.0382290669160016E-2</v>
      </c>
      <c r="BQ134" s="47">
        <f>((SUMPRODUCT(--(BQ$9=Quarterly_kt!$B$9:FC$9),Quarterly_kt!$B134:FC134)/Fuel_Properties!$D$51))/158.987295</f>
        <v>2.0382290669160016E-2</v>
      </c>
      <c r="BR134" s="47">
        <f>((SUMPRODUCT(--(BR$9=Quarterly_kt!$B$9:FC$9),Quarterly_kt!$B134:FC134)/Fuel_Properties!$D$51))/158.987295</f>
        <v>2.4500535929039512E-2</v>
      </c>
      <c r="BS134" s="47">
        <f>((SUMPRODUCT(--(BS$9=Quarterly_kt!$B$9:FC$9),Quarterly_kt!$B134:FC134)/Fuel_Properties!$D$51))/158.987295</f>
        <v>2.4500535929039512E-2</v>
      </c>
      <c r="BT134" s="47">
        <f>((SUMPRODUCT(--(BT$9=Quarterly_kt!$B$9:FC$9),Quarterly_kt!$B134:FC134)/Fuel_Properties!$D$51))/158.987295</f>
        <v>2.4500535929039512E-2</v>
      </c>
      <c r="BU134" s="47">
        <f>((SUMPRODUCT(--(BU$9=Quarterly_kt!$B$9:FC$9),Quarterly_kt!$B134:FC134)/Fuel_Properties!$D$51))/158.987295</f>
        <v>2.4500535929039512E-2</v>
      </c>
      <c r="BV134" s="47">
        <f>((SUMPRODUCT(--(BV$9=Quarterly_kt!$B$9:FC$9),Quarterly_kt!$B134:FC134)/Fuel_Properties!$D$51))/158.987295</f>
        <v>2.4564253705308063E-2</v>
      </c>
      <c r="BW134" s="47">
        <f>((SUMPRODUCT(--(BW$9=Quarterly_kt!$B$9:FC$9),Quarterly_kt!$B134:FC134)/Fuel_Properties!$D$51))/158.987295</f>
        <v>2.4564253705308063E-2</v>
      </c>
      <c r="BX134" s="47">
        <f>((SUMPRODUCT(--(BX$9=Quarterly_kt!$B$9:FC$9),Quarterly_kt!$B134:FC134)/Fuel_Properties!$D$51))/158.987295</f>
        <v>2.4564253705308063E-2</v>
      </c>
      <c r="BY134" s="47">
        <f>((SUMPRODUCT(--(BY$9=Quarterly_kt!$B$9:FC$9),Quarterly_kt!$B134:FC134)/Fuel_Properties!$D$51))/158.987295</f>
        <v>2.4564253705308063E-2</v>
      </c>
      <c r="BZ134" s="47">
        <f>((SUMPRODUCT(--(BZ$9=Quarterly_kt!$B$9:FC$9),Quarterly_kt!$B134:FC134)/Fuel_Properties!$D$51))/158.987295</f>
        <v>2.5881209162002948E-2</v>
      </c>
      <c r="CA134" s="47">
        <f>((SUMPRODUCT(--(CA$9=Quarterly_kt!$B$9:FC$9),Quarterly_kt!$B134:FC134)/Fuel_Properties!$D$51))/158.987295</f>
        <v>2.5881209162002948E-2</v>
      </c>
      <c r="CB134" s="47">
        <f>((SUMPRODUCT(--(CB$9=Quarterly_kt!$B$9:FC$9),Quarterly_kt!$B134:FC134)/Fuel_Properties!$D$51))/158.987295</f>
        <v>2.5881209162002948E-2</v>
      </c>
      <c r="CC134" s="47">
        <f>((SUMPRODUCT(--(CC$9=Quarterly_kt!$B$9:FC$9),Quarterly_kt!$B134:FC134)/Fuel_Properties!$D$51))/158.987295</f>
        <v>2.5881209162002948E-2</v>
      </c>
      <c r="CD134" s="47">
        <f>((SUMPRODUCT(--(CD$9=Quarterly_kt!$B$9:FC$9),Quarterly_kt!$B134:FC134)/Fuel_Properties!$D$51))/158.987295</f>
        <v>2.8567321616834514E-2</v>
      </c>
      <c r="CE134" s="47">
        <f>((SUMPRODUCT(--(CE$9=Quarterly_kt!$B$9:FC$9),Quarterly_kt!$B134:FC134)/Fuel_Properties!$D$51))/158.987295</f>
        <v>2.8567321616834514E-2</v>
      </c>
      <c r="CF134" s="47">
        <f>((SUMPRODUCT(--(CF$9=Quarterly_kt!$B$9:FC$9),Quarterly_kt!$B134:FC134)/Fuel_Properties!$D$51))/158.987295</f>
        <v>2.8567321616834514E-2</v>
      </c>
      <c r="CG134" s="47">
        <f>((SUMPRODUCT(--(CG$9=Quarterly_kt!$B$9:FC$9),Quarterly_kt!$B134:FC134)/Fuel_Properties!$D$51))/158.987295</f>
        <v>2.8567321616834514E-2</v>
      </c>
      <c r="CH134" s="47">
        <f>((SUMPRODUCT(--(CH$9=Quarterly_kt!$B$9:FC$9),Quarterly_kt!$B134:FC134)/Fuel_Properties!$D$51))/158.987295</f>
        <v>2.5752327039343718E-2</v>
      </c>
      <c r="CI134" s="47">
        <f>((SUMPRODUCT(--(CI$9=Quarterly_kt!$B$9:FC$9),Quarterly_kt!$B134:FC134)/Fuel_Properties!$D$51))/158.987295</f>
        <v>2.5752327039343718E-2</v>
      </c>
      <c r="CJ134" s="47">
        <f>((SUMPRODUCT(--(CJ$9=Quarterly_kt!$B$9:FC$9),Quarterly_kt!$B134:FC134)/Fuel_Properties!$D$51))/158.987295</f>
        <v>2.5752327039343718E-2</v>
      </c>
      <c r="CK134" s="47">
        <f>((SUMPRODUCT(--(CK$9=Quarterly_kt!$B$9:FC$9),Quarterly_kt!$B134:FC134)/Fuel_Properties!$D$51))/158.987295</f>
        <v>2.5752327039343718E-2</v>
      </c>
      <c r="CL134" s="47">
        <f>((SUMPRODUCT(--(CL$9=Quarterly_kt!$B$9:FC$9),Quarterly_kt!$B134:FC134)/Fuel_Properties!$D$51))/158.987295</f>
        <v>2.532137840570901E-2</v>
      </c>
      <c r="CM134" s="47">
        <f>((SUMPRODUCT(--(CM$9=Quarterly_kt!$B$9:FC$9),Quarterly_kt!$B134:FC134)/Fuel_Properties!$D$51))/158.987295</f>
        <v>2.532137840570901E-2</v>
      </c>
      <c r="CN134" s="47">
        <f>((SUMPRODUCT(--(CN$9=Quarterly_kt!$B$9:FC$9),Quarterly_kt!$B134:FC134)/Fuel_Properties!$D$51))/158.987295</f>
        <v>2.532137840570901E-2</v>
      </c>
      <c r="CO134" s="47">
        <f>((SUMPRODUCT(--(CO$9=Quarterly_kt!$B$9:FC$9),Quarterly_kt!$B134:FC134)/Fuel_Properties!$D$51))/158.987295</f>
        <v>2.532137840570901E-2</v>
      </c>
      <c r="CP134" s="47">
        <f>((SUMPRODUCT(--(CP$9=Quarterly_kt!$B$9:FC$9),Quarterly_kt!$B134:FC134)/Fuel_Properties!$D$51))/158.987295</f>
        <v>2.0657674105627143E-2</v>
      </c>
      <c r="CQ134" s="47">
        <f>((SUMPRODUCT(--(CQ$9=Quarterly_kt!$B$9:FC$9),Quarterly_kt!$B134:FC134)/Fuel_Properties!$D$51))/158.987295</f>
        <v>2.0657674105627143E-2</v>
      </c>
      <c r="CR134" s="47">
        <f>((SUMPRODUCT(--(CR$9=Quarterly_kt!$B$9:FC$9),Quarterly_kt!$B134:FC134)/Fuel_Properties!$D$51))/158.987295</f>
        <v>2.0657674105627143E-2</v>
      </c>
      <c r="CS134" s="47">
        <f>((SUMPRODUCT(--(CS$9=Quarterly_kt!$B$9:FC$9),Quarterly_kt!$B134:FC134)/Fuel_Properties!$D$51))/158.987295</f>
        <v>2.0657674105627143E-2</v>
      </c>
      <c r="CT134" s="47">
        <f>((SUMPRODUCT(--(CT$9=Quarterly_kt!$B$9:FC$9),Quarterly_kt!$B134:FC134)/Fuel_Properties!$D$51))/158.987295</f>
        <v>2.1232213877179818E-2</v>
      </c>
      <c r="CU134" s="47">
        <f>((SUMPRODUCT(--(CU$9=Quarterly_kt!$B$9:FC$9),Quarterly_kt!$B134:FC134)/Fuel_Properties!$D$51))/158.987295</f>
        <v>2.1232213877179818E-2</v>
      </c>
      <c r="CV134" s="47">
        <f>((SUMPRODUCT(--(CV$9=Quarterly_kt!$B$9:FC$9),Quarterly_kt!$B134:FC134)/Fuel_Properties!$D$51))/158.987295</f>
        <v>2.1232213877179818E-2</v>
      </c>
      <c r="CW134" s="47">
        <f>((SUMPRODUCT(--(CW$9=Quarterly_kt!$B$9:FC$9),Quarterly_kt!$B134:FC134)/Fuel_Properties!$D$51))/158.987295</f>
        <v>2.1232213877179818E-2</v>
      </c>
      <c r="CX134" s="47">
        <f>((SUMPRODUCT(--(CX$9=Quarterly_kt!$B$9:FC$9),Quarterly_kt!$B134:FC134)/Fuel_Properties!$D$51))/158.987295</f>
        <v>2.331994233070606E-2</v>
      </c>
      <c r="CY134" s="47">
        <f>((SUMPRODUCT(--(CY$9=Quarterly_kt!$B$9:FC$9),Quarterly_kt!$B134:FC134)/Fuel_Properties!$D$51))/158.987295</f>
        <v>2.331994233070606E-2</v>
      </c>
      <c r="CZ134" s="47">
        <f>((SUMPRODUCT(--(CZ$9=Quarterly_kt!$B$9:FC$9),Quarterly_kt!$B134:FC134)/Fuel_Properties!$D$51))/158.987295</f>
        <v>2.331994233070606E-2</v>
      </c>
      <c r="DA134" s="47">
        <f>((SUMPRODUCT(--(DA$9=Quarterly_kt!$B$9:FC$9),Quarterly_kt!$B134:FC134)/Fuel_Properties!$D$51))/158.987295</f>
        <v>2.331994233070606E-2</v>
      </c>
      <c r="DB134" s="47">
        <f>((SUMPRODUCT(--(DB$9=Quarterly_kt!$B$9:FC$9),Quarterly_kt!$B134:FC134)/Fuel_Properties!$D$51))/158.987295</f>
        <v>3.2093457489778925E-2</v>
      </c>
      <c r="DC134" s="47">
        <f>((SUMPRODUCT(--(DC$9=Quarterly_kt!$B$9:FC$9),Quarterly_kt!$B134:FC134)/Fuel_Properties!$D$51))/158.987295</f>
        <v>3.2093457489778925E-2</v>
      </c>
      <c r="DD134" s="47">
        <f>((SUMPRODUCT(--(DD$9=Quarterly_kt!$B$9:FC$9),Quarterly_kt!$B134:FC134)/Fuel_Properties!$D$51))/158.987295</f>
        <v>3.2093457489778925E-2</v>
      </c>
      <c r="DE134" s="47">
        <f>((SUMPRODUCT(--(DE$9=Quarterly_kt!$B$9:FC$9),Quarterly_kt!$B134:FC134)/Fuel_Properties!$D$51))/158.987295</f>
        <v>3.2093457489778925E-2</v>
      </c>
      <c r="DF134" s="47">
        <f>((SUMPRODUCT(--(DF$9=Quarterly_kt!$B$9:FC$9),Quarterly_kt!$B134:FC134)/Fuel_Properties!$D$51))/158.987295</f>
        <v>4.648769568783382E-2</v>
      </c>
      <c r="DG134" s="47">
        <f>((SUMPRODUCT(--(DG$9=Quarterly_kt!$B$9:FC$9),Quarterly_kt!$B134:FC134)/Fuel_Properties!$D$51))/158.987295</f>
        <v>4.648769568783382E-2</v>
      </c>
      <c r="DH134" s="47">
        <f>((SUMPRODUCT(--(DH$9=Quarterly_kt!$B$9:FC$9),Quarterly_kt!$B134:FC134)/Fuel_Properties!$D$51))/158.987295</f>
        <v>4.648769568783382E-2</v>
      </c>
      <c r="DI134" s="47">
        <f>((SUMPRODUCT(--(DI$9=Quarterly_kt!$B$9:FC$9),Quarterly_kt!$B134:FC134)/Fuel_Properties!$D$51))/158.987295</f>
        <v>4.648769568783382E-2</v>
      </c>
      <c r="DJ134" s="47">
        <f>((SUMPRODUCT(--(DJ$9=Quarterly_kt!$B$9:FC$9),Quarterly_kt!$B134:FC134)/Fuel_Properties!$D$51))/158.987295</f>
        <v>5.2916779875893133E-2</v>
      </c>
      <c r="DK134" s="47">
        <f>((SUMPRODUCT(--(DK$9=Quarterly_kt!$B$9:FC$9),Quarterly_kt!$B134:FC134)/Fuel_Properties!$D$51))/158.987295</f>
        <v>5.2916779875893133E-2</v>
      </c>
      <c r="DL134" s="47">
        <f>((SUMPRODUCT(--(DL$9=Quarterly_kt!$B$9:FC$9),Quarterly_kt!$B134:FC134)/Fuel_Properties!$D$51))/158.987295</f>
        <v>5.2916779875893133E-2</v>
      </c>
      <c r="DM134" s="47">
        <f>((SUMPRODUCT(--(DM$9=Quarterly_kt!$B$9:FC$9),Quarterly_kt!$B134:FC134)/Fuel_Properties!$D$51))/158.987295</f>
        <v>5.2916779875893133E-2</v>
      </c>
      <c r="DN134" s="47">
        <f>((SUMPRODUCT(--(DN$9=Quarterly_kt!$B$9:FC$9),Quarterly_kt!$B134:FC134)/Fuel_Properties!$D$51))/158.987295</f>
        <v>5.8280455700706252E-2</v>
      </c>
      <c r="DO134" s="47">
        <f>((SUMPRODUCT(--(DO$9=Quarterly_kt!$B$9:FC$9),Quarterly_kt!$B134:FC134)/Fuel_Properties!$D$51))/158.987295</f>
        <v>5.8280455700706252E-2</v>
      </c>
      <c r="DP134" s="47">
        <f>((SUMPRODUCT(--(DP$9=Quarterly_kt!$B$9:FC$9),Quarterly_kt!$B134:FC134)/Fuel_Properties!$D$51))/158.987295</f>
        <v>5.8280455700706252E-2</v>
      </c>
      <c r="DQ134" s="47">
        <f>((SUMPRODUCT(--(DQ$9=Quarterly_kt!$B$9:FC$9),Quarterly_kt!$B134:FC134)/Fuel_Properties!$D$51))/158.987295</f>
        <v>5.8280455700706252E-2</v>
      </c>
      <c r="DR134" s="47">
        <f>((SUMPRODUCT(--(DR$9=Quarterly_kt!$B$9:FC$9),Quarterly_kt!$B134:FC134)/Fuel_Properties!$D$51))/158.987295</f>
        <v>6.6305144721719278E-2</v>
      </c>
      <c r="DS134" s="47">
        <f>((SUMPRODUCT(--(DS$9=Quarterly_kt!$B$9:FC$9),Quarterly_kt!$B134:FC134)/Fuel_Properties!$D$51))/158.987295</f>
        <v>6.6305144721719278E-2</v>
      </c>
      <c r="DT134" s="47">
        <f>((SUMPRODUCT(--(DT$9=Quarterly_kt!$B$9:FC$9),Quarterly_kt!$B134:FC134)/Fuel_Properties!$D$51))/158.987295</f>
        <v>6.6305144721719278E-2</v>
      </c>
      <c r="DU134" s="47">
        <f>((SUMPRODUCT(--(DU$9=Quarterly_kt!$B$9:FC$9),Quarterly_kt!$B134:FC134)/Fuel_Properties!$D$51))/158.987295</f>
        <v>6.6305144721719278E-2</v>
      </c>
      <c r="DV134" s="47">
        <f>((SUMPRODUCT(--(DV$9=Quarterly_kt!$B$9:FC$9),Quarterly_kt!$B134:FC134)/Fuel_Properties!$D$51))/158.987295</f>
        <v>6.9133791428601848E-2</v>
      </c>
      <c r="DW134" s="47">
        <f>((SUMPRODUCT(--(DW$9=Quarterly_kt!$B$9:FC$9),Quarterly_kt!$B134:FC134)/Fuel_Properties!$D$51))/158.987295</f>
        <v>6.9133791428601848E-2</v>
      </c>
      <c r="DX134" s="47">
        <f>((SUMPRODUCT(--(DX$9=Quarterly_kt!$B$9:FC$9),Quarterly_kt!$B134:FC134)/Fuel_Properties!$D$51))/158.987295</f>
        <v>6.9133791428601848E-2</v>
      </c>
      <c r="DY134" s="47">
        <f>((SUMPRODUCT(--(DY$9=Quarterly_kt!$B$9:FC$9),Quarterly_kt!$B134:FC134)/Fuel_Properties!$D$51))/158.987295</f>
        <v>6.9133791428601848E-2</v>
      </c>
      <c r="DZ134" s="47">
        <f>((SUMPRODUCT(--(DZ$9=Quarterly_kt!$B$9:FC$9),Quarterly_kt!$B134:FC134)/Fuel_Properties!$D$51))/158.987295</f>
        <v>7.2500859018709535E-2</v>
      </c>
      <c r="EA134" s="47">
        <f>((SUMPRODUCT(--(EA$9=Quarterly_kt!$B$9:FC$9),Quarterly_kt!$B134:FC134)/Fuel_Properties!$D$51))/158.987295</f>
        <v>7.2500859018709535E-2</v>
      </c>
      <c r="EB134" s="47">
        <f>((SUMPRODUCT(--(EB$9=Quarterly_kt!$B$9:FC$9),Quarterly_kt!$B134:FC134)/Fuel_Properties!$D$51))/158.987295</f>
        <v>7.2500859018709535E-2</v>
      </c>
      <c r="EC134" s="47">
        <f>((SUMPRODUCT(--(EC$9=Quarterly_kt!$B$9:FC$9),Quarterly_kt!$B134:FC134)/Fuel_Properties!$D$51))/158.987295</f>
        <v>7.2500859018709535E-2</v>
      </c>
      <c r="ED134" s="47">
        <f>((SUMPRODUCT(--(ED$9=Quarterly_kt!$B$9:FC$9),Quarterly_kt!$B134:FC134)/Fuel_Properties!$D$51))/158.987295</f>
        <v>8.0243227171016271E-2</v>
      </c>
      <c r="EE134" s="47">
        <f>((SUMPRODUCT(--(EE$9=Quarterly_kt!$B$9:FC$9),Quarterly_kt!$B134:FC134)/Fuel_Properties!$D$51))/158.987295</f>
        <v>8.0243227171016271E-2</v>
      </c>
      <c r="EF134" s="47">
        <f>((SUMPRODUCT(--(EF$9=Quarterly_kt!$B$9:FC$9),Quarterly_kt!$B134:FC134)/Fuel_Properties!$D$51))/158.987295</f>
        <v>8.0243227171016271E-2</v>
      </c>
      <c r="EG134" s="47">
        <f>((SUMPRODUCT(--(EG$9=Quarterly_kt!$B$9:FC$9),Quarterly_kt!$B134:FC134)/Fuel_Properties!$D$51))/158.987295</f>
        <v>8.0243227171016271E-2</v>
      </c>
      <c r="EH134" s="47">
        <f>((SUMPRODUCT(--(EH$9=Quarterly_kt!$B$9:FC$9),Quarterly_kt!$B134:FC134)/Fuel_Properties!$D$51))/158.987295</f>
        <v>7.6834979799734332E-2</v>
      </c>
      <c r="EI134" s="47">
        <f>((SUMPRODUCT(--(EI$9=Quarterly_kt!$B$9:FC$9),Quarterly_kt!$B134:FC134)/Fuel_Properties!$D$51))/158.987295</f>
        <v>7.6834979799734332E-2</v>
      </c>
      <c r="EJ134" s="47">
        <f>((SUMPRODUCT(--(EJ$9=Quarterly_kt!$B$9:FC$9),Quarterly_kt!$B134:FC134)/Fuel_Properties!$D$51))/158.987295</f>
        <v>7.6834979799734332E-2</v>
      </c>
      <c r="EK134" s="47">
        <f>((SUMPRODUCT(--(EK$9=Quarterly_kt!$B$9:FC$9),Quarterly_kt!$B134:FC134)/Fuel_Properties!$D$51))/158.987295</f>
        <v>7.6834979799734332E-2</v>
      </c>
      <c r="EL134" s="47">
        <f>((SUMPRODUCT(--(EL$9=Quarterly_kt!$B$9:FC$9),Quarterly_kt!$B134:FC134)/Fuel_Properties!$D$51))/158.987295</f>
        <v>6.9437162749061629E-2</v>
      </c>
      <c r="EM134" s="47">
        <f>((SUMPRODUCT(--(EM$9=Quarterly_kt!$B$9:FC$9),Quarterly_kt!$B134:FC134)/Fuel_Properties!$D$51))/158.987295</f>
        <v>6.9437162749061629E-2</v>
      </c>
      <c r="EN134" s="47">
        <f>((SUMPRODUCT(--(EN$9=Quarterly_kt!$B$9:FC$9),Quarterly_kt!$B134:FC134)/Fuel_Properties!$D$51))/158.987295</f>
        <v>6.9437162749061629E-2</v>
      </c>
      <c r="EO134" s="47">
        <f>((SUMPRODUCT(--(EO$9=Quarterly_kt!$B$9:FC$9),Quarterly_kt!$B134:FC134)/Fuel_Properties!$D$51))/158.987295</f>
        <v>6.9437162749061629E-2</v>
      </c>
      <c r="EP134" s="47">
        <f>((SUMPRODUCT(--(EP$9=Quarterly_kt!$B$9:FC$9),Quarterly_kt!$B134:FC134)/Fuel_Properties!$D$51))/158.987295</f>
        <v>6.3473506255407916E-2</v>
      </c>
      <c r="EQ134" s="47">
        <f>((SUMPRODUCT(--(EQ$9=Quarterly_kt!$B$9:FC$9),Quarterly_kt!$B134:FC134)/Fuel_Properties!$D$51))/158.987295</f>
        <v>6.3473506255407916E-2</v>
      </c>
      <c r="ER134" s="47">
        <f>((SUMPRODUCT(--(ER$9=Quarterly_kt!$B$9:FC$9),Quarterly_kt!$B134:FC134)/Fuel_Properties!$D$51))/158.987295</f>
        <v>6.3473506255407916E-2</v>
      </c>
      <c r="ES134" s="47">
        <f>((SUMPRODUCT(--(ES$9=Quarterly_kt!$B$9:FC$9),Quarterly_kt!$B134:FC134)/Fuel_Properties!$D$51))/158.987295</f>
        <v>6.3473506255407916E-2</v>
      </c>
      <c r="ET134" s="47">
        <f>((SUMPRODUCT(--(ET$9=Quarterly_kt!$B$9:FC$9),Quarterly_kt!$B134:FC134)/Fuel_Properties!$D$51))/158.987295</f>
        <v>6.4209546109188845E-2</v>
      </c>
      <c r="EU134" s="47">
        <f>((SUMPRODUCT(--(EU$9=Quarterly_kt!$B$9:FC$9),Quarterly_kt!$B134:FC134)/Fuel_Properties!$D$51))/158.987295</f>
        <v>6.4209546109188845E-2</v>
      </c>
      <c r="EV134" s="47">
        <f>((SUMPRODUCT(--(EV$9=Quarterly_kt!$B$9:FC$9),Quarterly_kt!$B134:FC134)/Fuel_Properties!$D$51))/158.987295</f>
        <v>6.4209546109188845E-2</v>
      </c>
      <c r="EW134" s="47">
        <f>((SUMPRODUCT(--(EW$9=Quarterly_kt!$B$9:FC$9),Quarterly_kt!$B134:FC134)/Fuel_Properties!$D$51))/158.987295</f>
        <v>6.4209546109188845E-2</v>
      </c>
      <c r="EX134" s="47">
        <f>((SUMPRODUCT(--(EX$9=Quarterly_kt!$B$9:FC$9),Quarterly_kt!$B134:FC134)/Fuel_Properties!$D$51))/158.987295</f>
        <v>7.0651120977874446E-2</v>
      </c>
      <c r="EY134" s="47">
        <f>((SUMPRODUCT(--(EY$9=Quarterly_kt!$B$9:FC$9),Quarterly_kt!$B134:FC134)/Fuel_Properties!$D$51))/158.987295</f>
        <v>7.0651120977874446E-2</v>
      </c>
      <c r="EZ134" s="47">
        <f>((SUMPRODUCT(--(EZ$9=Quarterly_kt!$B$9:FC$9),Quarterly_kt!$B134:FC134)/Fuel_Properties!$D$51))/158.987295</f>
        <v>7.0651120977874446E-2</v>
      </c>
      <c r="FA134" s="47">
        <f>((SUMPRODUCT(--(FA$9=Quarterly_kt!$B$9:FC$9),Quarterly_kt!$B134:FC134)/Fuel_Properties!$D$51))/158.987295</f>
        <v>7.0651120977874446E-2</v>
      </c>
      <c r="FB134" s="47">
        <f>((SUMPRODUCT(--(FB$9=Quarterly_kt!$B$9:FC$9),Quarterly_kt!$B134:FC134)/Fuel_Properties!$D$51))/158.987295</f>
        <v>6.9325253641104465E-2</v>
      </c>
      <c r="FC134" s="47">
        <f>((SUMPRODUCT(--(FC$9=Quarterly_kt!$B$9:FC$9),Quarterly_kt!$B134:FC134)/Fuel_Properties!$D$51))/158.987295</f>
        <v>6.9325253641104465E-2</v>
      </c>
      <c r="FD134" s="47">
        <f>((SUMPRODUCT(--(FD$9=Quarterly_kt!$B$9:FD$9),Quarterly_kt!$B134:FD134)/Fuel_Properties!$D$51))/158.987295</f>
        <v>6.9325253641104465E-2</v>
      </c>
      <c r="FE134" s="47">
        <f>((SUMPRODUCT(--(FE$9=Quarterly_kt!$B$9:FF$9),Quarterly_kt!$B134:FF134)/Fuel_Properties!$D$51))/158.987295</f>
        <v>6.9325253641104465E-2</v>
      </c>
      <c r="FF134" s="47">
        <f>((SUMPRODUCT(--(FF$9=Quarterly_kt!$B$9:FF$9),Quarterly_kt!$B134:FF134)/Fuel_Properties!$D$51))/158.987295</f>
        <v>7.0617868166830952E-2</v>
      </c>
      <c r="FG134" s="47">
        <f>((SUMPRODUCT(--(FG$9=Quarterly_kt!$B$9:FG$9),Quarterly_kt!$B134:FG134)/Fuel_Properties!$D$51))/158.987295</f>
        <v>7.0617868166830952E-2</v>
      </c>
      <c r="FH134" s="47">
        <f>((SUMPRODUCT(--(FH$9=Quarterly_kt!$B$9:FI$9),Quarterly_kt!$B134:FI134)/Fuel_Properties!$D$51))/158.987295</f>
        <v>7.0617868166830952E-2</v>
      </c>
      <c r="FI134" s="47">
        <f>((SUMPRODUCT(--(FI$9=Quarterly_kt!$B$9:FI$9),Quarterly_kt!$B134:FI134)/Fuel_Properties!$D$51))/158.987295</f>
        <v>7.0617868166830952E-2</v>
      </c>
      <c r="FJ134" s="47">
        <f>((SUMPRODUCT(--(FJ$9=Quarterly_kt!$B$9:FJ$9),Quarterly_kt!$B134:FJ134)/Fuel_Properties!$D$51))/158.987295</f>
        <v>7.8691957038725141E-2</v>
      </c>
      <c r="FK134" s="47">
        <f>((SUMPRODUCT(--(FK$9=Quarterly_kt!$B$9:FL$9),Quarterly_kt!$B134:FL134)/Fuel_Properties!$D$51))/158.987295</f>
        <v>7.8691957038725141E-2</v>
      </c>
      <c r="FL134" s="47">
        <f>((SUMPRODUCT(--(FL$9=Quarterly_kt!$B$9:FL$9),Quarterly_kt!$B134:FL134)/Fuel_Properties!$D$51))/158.987295</f>
        <v>7.8691957038725141E-2</v>
      </c>
      <c r="FM134" s="47">
        <f>((SUMPRODUCT(--(FM$9=Quarterly_kt!$B$9:FM$9),Quarterly_kt!$B134:FM134)/Fuel_Properties!$D$51))/158.987295</f>
        <v>7.8691957038725141E-2</v>
      </c>
      <c r="FN134" s="47">
        <f>((SUMPRODUCT(--(FN$9=Quarterly_kt!$B$9:FN$9),Quarterly_kt!$B134:FN134)/Fuel_Properties!$D$51))/158.987295</f>
        <v>8.838346084120148E-2</v>
      </c>
      <c r="FO134" s="47">
        <f>((SUMPRODUCT(--(FO$9=Quarterly_kt!$B$9:FO$9),Quarterly_kt!$B134:FO134)/Fuel_Properties!$D$51))/158.987295</f>
        <v>8.838346084120148E-2</v>
      </c>
      <c r="FP134" s="47">
        <f>((SUMPRODUCT(--(FP$9=Quarterly_kt!$B$9:FP$9),Quarterly_kt!$B134:FP134)/Fuel_Properties!$D$51))/158.987295</f>
        <v>8.838346084120148E-2</v>
      </c>
      <c r="FQ134" s="47">
        <f>((SUMPRODUCT(--(FQ$9=Quarterly_kt!$B$9:FQ$9),Quarterly_kt!$B134:FQ134)/Fuel_Properties!$D$51))/158.987295</f>
        <v>8.838346084120148E-2</v>
      </c>
      <c r="FR134" s="47">
        <f>((SUMPRODUCT(--(FR$9=Quarterly_kt!$B$9:FR$9),Quarterly_kt!$B134:FR134)/Fuel_Properties!$D$51))/158.987295</f>
        <v>9.8566593890173637E-2</v>
      </c>
      <c r="FS134" s="47">
        <f>((SUMPRODUCT(--(FS$9=Quarterly_kt!$B$9:FS$9),Quarterly_kt!$B134:FS134)/Fuel_Properties!$D$51))/158.987295</f>
        <v>9.8566593890173637E-2</v>
      </c>
      <c r="FT134" s="47">
        <f>((SUMPRODUCT(--(FT$9=Quarterly_kt!$B$9:FT$9),Quarterly_kt!$B134:FT134)/Fuel_Properties!$D$51))/158.987295</f>
        <v>9.8566593890173637E-2</v>
      </c>
      <c r="FU134" s="47">
        <f>((SUMPRODUCT(--(FU$9=Quarterly_kt!$B$9:FU$9),Quarterly_kt!$B134:FU134)/Fuel_Properties!$D$51))/158.987295</f>
        <v>9.8566593890173637E-2</v>
      </c>
      <c r="FV134" s="47">
        <f>((SUMPRODUCT(--(FV$9=Quarterly_kt!$B$9:FV$9),Quarterly_kt!$B134:FV134)/Fuel_Properties!$D$51))/158.987295</f>
        <v>0.10063788412979127</v>
      </c>
    </row>
    <row r="135" spans="1:178" x14ac:dyDescent="0.2">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6"/>
      <c r="BI135" s="56"/>
      <c r="BJ135" s="56"/>
      <c r="BK135" s="56"/>
      <c r="BL135" s="56"/>
      <c r="BM135" s="56"/>
      <c r="BN135" s="56"/>
      <c r="BO135" s="56"/>
      <c r="BP135" s="56"/>
      <c r="BQ135" s="56"/>
      <c r="BR135" s="56"/>
      <c r="BS135" s="56"/>
      <c r="BT135" s="56"/>
      <c r="BU135" s="56"/>
      <c r="BV135" s="56"/>
      <c r="BW135" s="56"/>
      <c r="BX135" s="56"/>
      <c r="BY135" s="56"/>
      <c r="BZ135" s="56"/>
      <c r="CA135" s="56"/>
      <c r="CB135" s="56"/>
      <c r="CC135" s="56"/>
      <c r="CD135" s="56"/>
      <c r="CE135" s="56"/>
      <c r="CF135" s="56"/>
      <c r="CG135" s="56"/>
      <c r="CH135" s="56"/>
      <c r="CI135" s="56"/>
      <c r="CJ135" s="56"/>
      <c r="CK135" s="56"/>
      <c r="CL135" s="56"/>
      <c r="CM135" s="56"/>
      <c r="CN135" s="56"/>
      <c r="CO135" s="56"/>
      <c r="CP135" s="56"/>
      <c r="CQ135" s="56"/>
      <c r="CR135" s="56"/>
      <c r="CS135" s="56"/>
      <c r="CT135" s="56"/>
      <c r="CU135" s="56"/>
      <c r="CV135" s="56"/>
      <c r="CW135" s="56"/>
      <c r="CX135" s="56"/>
      <c r="CY135" s="56"/>
      <c r="CZ135" s="56"/>
      <c r="DA135" s="56"/>
      <c r="DB135" s="56"/>
      <c r="DC135" s="56"/>
      <c r="DD135" s="56"/>
      <c r="DE135" s="56"/>
      <c r="DF135" s="56"/>
      <c r="DG135" s="56"/>
      <c r="DH135" s="56"/>
      <c r="DI135" s="56"/>
      <c r="DJ135" s="56"/>
      <c r="DK135" s="56"/>
      <c r="DL135" s="56"/>
      <c r="DM135" s="56"/>
      <c r="DN135" s="56"/>
      <c r="DO135" s="56"/>
      <c r="DP135" s="56"/>
      <c r="DQ135" s="56"/>
      <c r="DR135" s="56"/>
      <c r="DS135" s="56"/>
      <c r="DT135" s="56"/>
      <c r="DU135" s="56"/>
      <c r="DV135" s="56"/>
      <c r="DW135" s="56"/>
      <c r="DX135" s="56"/>
      <c r="DY135" s="56"/>
      <c r="DZ135" s="56"/>
      <c r="EA135" s="56"/>
      <c r="EB135" s="56"/>
      <c r="EC135" s="56"/>
      <c r="ED135" s="56"/>
      <c r="EE135" s="56"/>
      <c r="EF135" s="56"/>
      <c r="EG135" s="56"/>
      <c r="EH135" s="56"/>
      <c r="EI135" s="56"/>
      <c r="EJ135" s="56"/>
      <c r="EK135" s="56"/>
      <c r="EL135" s="56"/>
      <c r="EM135" s="56"/>
      <c r="EN135" s="56"/>
      <c r="EO135" s="56"/>
      <c r="EP135" s="56"/>
      <c r="EQ135" s="56"/>
      <c r="ER135" s="56"/>
      <c r="ES135" s="56"/>
      <c r="ET135" s="56"/>
      <c r="EU135" s="56"/>
      <c r="EV135" s="56"/>
      <c r="EW135" s="56"/>
      <c r="EX135" s="56"/>
      <c r="EY135" s="56"/>
      <c r="EZ135" s="56"/>
      <c r="FA135" s="56"/>
      <c r="FB135" s="56"/>
      <c r="FC135" s="56"/>
      <c r="FD135" s="56"/>
      <c r="FE135" s="56"/>
      <c r="FF135" s="56"/>
      <c r="FG135" s="56"/>
      <c r="FH135" s="56"/>
      <c r="FI135" s="56"/>
      <c r="FJ135" s="56"/>
      <c r="FK135" s="56"/>
      <c r="FL135" s="56"/>
      <c r="FM135" s="56"/>
      <c r="FN135" s="56"/>
      <c r="FO135" s="56"/>
      <c r="FP135" s="56"/>
      <c r="FQ135" s="56"/>
      <c r="FR135" s="56"/>
      <c r="FS135" s="56"/>
      <c r="FT135" s="56"/>
      <c r="FU135" s="56"/>
      <c r="FV135" s="56"/>
    </row>
    <row r="136" spans="1:178" ht="15" x14ac:dyDescent="0.25">
      <c r="A136" s="54" t="s">
        <v>58</v>
      </c>
      <c r="B136" s="38">
        <f>SUM(B137,B140:B142)</f>
        <v>2.0765262469721338E-2</v>
      </c>
      <c r="C136" s="38">
        <f t="shared" ref="C136:BN136" si="220">SUM(C137,C140:C142)</f>
        <v>0.13772396131425521</v>
      </c>
      <c r="D136" s="38">
        <f t="shared" si="220"/>
        <v>0.19290017790607952</v>
      </c>
      <c r="E136" s="38">
        <f t="shared" si="220"/>
        <v>3.7251422665625533E-2</v>
      </c>
      <c r="F136" s="38">
        <f t="shared" si="220"/>
        <v>1.2478201868678949E-2</v>
      </c>
      <c r="G136" s="38">
        <f t="shared" si="220"/>
        <v>9.8352954227164835E-2</v>
      </c>
      <c r="H136" s="38">
        <f t="shared" si="220"/>
        <v>0.18005256351363902</v>
      </c>
      <c r="I136" s="38">
        <f t="shared" si="220"/>
        <v>3.2940774556242856E-2</v>
      </c>
      <c r="J136" s="38">
        <f t="shared" si="220"/>
        <v>1.2388369973817974E-2</v>
      </c>
      <c r="K136" s="38">
        <f t="shared" si="220"/>
        <v>9.3100609009623428E-2</v>
      </c>
      <c r="L136" s="38">
        <f t="shared" si="220"/>
        <v>0.14353085811255067</v>
      </c>
      <c r="M136" s="38">
        <f t="shared" si="220"/>
        <v>2.6983848781645531E-2</v>
      </c>
      <c r="N136" s="38">
        <f t="shared" si="220"/>
        <v>1.3457122123879799E-2</v>
      </c>
      <c r="O136" s="38">
        <f t="shared" si="220"/>
        <v>9.0714593468519497E-2</v>
      </c>
      <c r="P136" s="38">
        <f t="shared" si="220"/>
        <v>0.13578295394564524</v>
      </c>
      <c r="Q136" s="38">
        <f t="shared" si="220"/>
        <v>3.2267303604248426E-2</v>
      </c>
      <c r="R136" s="38">
        <f t="shared" si="220"/>
        <v>7.6898327021349628E-3</v>
      </c>
      <c r="S136" s="38">
        <f t="shared" si="220"/>
        <v>6.6452963311938756E-2</v>
      </c>
      <c r="T136" s="38">
        <f t="shared" si="220"/>
        <v>0.10492611988725184</v>
      </c>
      <c r="U136" s="38">
        <f t="shared" si="220"/>
        <v>2.2306006579677618E-2</v>
      </c>
      <c r="V136" s="38">
        <f t="shared" si="220"/>
        <v>1.7650588566045639E-2</v>
      </c>
      <c r="W136" s="38">
        <f t="shared" si="220"/>
        <v>4.3254772990913196E-2</v>
      </c>
      <c r="X136" s="38">
        <f t="shared" si="220"/>
        <v>6.2041576962092011E-2</v>
      </c>
      <c r="Y136" s="38">
        <f t="shared" si="220"/>
        <v>2.0558557735746889E-2</v>
      </c>
      <c r="Z136" s="38">
        <f t="shared" si="220"/>
        <v>7.6980344165201815E-3</v>
      </c>
      <c r="AA136" s="38">
        <f t="shared" si="220"/>
        <v>3.26757147393947E-2</v>
      </c>
      <c r="AB136" s="38">
        <f t="shared" si="220"/>
        <v>4.6672176884905693E-2</v>
      </c>
      <c r="AC136" s="38">
        <f t="shared" si="220"/>
        <v>1.2180761021815667E-2</v>
      </c>
      <c r="AD136" s="38">
        <f t="shared" si="220"/>
        <v>7.6633986980787303E-3</v>
      </c>
      <c r="AE136" s="38">
        <f t="shared" si="220"/>
        <v>2.3224499324448481E-2</v>
      </c>
      <c r="AF136" s="38">
        <f t="shared" si="220"/>
        <v>3.0997900040683334E-2</v>
      </c>
      <c r="AG136" s="38">
        <f t="shared" si="220"/>
        <v>1.8770505237142278E-2</v>
      </c>
      <c r="AH136" s="38">
        <f t="shared" si="220"/>
        <v>4.3816740149375567E-3</v>
      </c>
      <c r="AI136" s="38">
        <f t="shared" si="220"/>
        <v>2.2936055314216792E-2</v>
      </c>
      <c r="AJ136" s="38">
        <f t="shared" si="220"/>
        <v>3.3140181648665397E-2</v>
      </c>
      <c r="AK136" s="38">
        <f t="shared" si="220"/>
        <v>1.4160624889541222E-2</v>
      </c>
      <c r="AL136" s="38">
        <f t="shared" si="220"/>
        <v>1.0609274226715489E-2</v>
      </c>
      <c r="AM136" s="38">
        <f t="shared" si="220"/>
        <v>2.507781990324718E-2</v>
      </c>
      <c r="AN136" s="38">
        <f t="shared" si="220"/>
        <v>2.6336407116013053E-2</v>
      </c>
      <c r="AO136" s="38">
        <f t="shared" si="220"/>
        <v>1.0905549464159496E-2</v>
      </c>
      <c r="AP136" s="38">
        <f t="shared" si="220"/>
        <v>8.6850352419370613E-2</v>
      </c>
      <c r="AQ136" s="38">
        <f t="shared" si="220"/>
        <v>9.6542210733854633E-2</v>
      </c>
      <c r="AR136" s="38">
        <f t="shared" si="220"/>
        <v>9.8790077725717462E-2</v>
      </c>
      <c r="AS136" s="38">
        <f t="shared" si="220"/>
        <v>8.7376178550096342E-2</v>
      </c>
      <c r="AT136" s="38">
        <f t="shared" si="220"/>
        <v>0.14582613827600036</v>
      </c>
      <c r="AU136" s="38">
        <f t="shared" si="220"/>
        <v>0.15334664509669835</v>
      </c>
      <c r="AV136" s="38">
        <f t="shared" si="220"/>
        <v>0.15066302040385066</v>
      </c>
      <c r="AW136" s="38">
        <f t="shared" si="220"/>
        <v>0.14817370982214975</v>
      </c>
      <c r="AX136" s="38">
        <f t="shared" si="220"/>
        <v>0.1658351172300716</v>
      </c>
      <c r="AY136" s="38">
        <f t="shared" si="220"/>
        <v>0.1714593347155168</v>
      </c>
      <c r="AZ136" s="38">
        <f t="shared" si="220"/>
        <v>0.17515201356010601</v>
      </c>
      <c r="BA136" s="38">
        <f t="shared" si="220"/>
        <v>0.16398942048979506</v>
      </c>
      <c r="BB136" s="38">
        <f t="shared" si="220"/>
        <v>0.16621676682257938</v>
      </c>
      <c r="BC136" s="38">
        <f t="shared" si="220"/>
        <v>0.16536119153570419</v>
      </c>
      <c r="BD136" s="38">
        <f t="shared" si="220"/>
        <v>0.16543789753394916</v>
      </c>
      <c r="BE136" s="38">
        <f t="shared" si="220"/>
        <v>0.16338101918909848</v>
      </c>
      <c r="BF136" s="38">
        <f t="shared" si="220"/>
        <v>0.16667257601741603</v>
      </c>
      <c r="BG136" s="38">
        <f t="shared" si="220"/>
        <v>0.17063095639041784</v>
      </c>
      <c r="BH136" s="38">
        <f t="shared" si="220"/>
        <v>0.16971762275876029</v>
      </c>
      <c r="BI136" s="38">
        <f t="shared" si="220"/>
        <v>0.16609963321247845</v>
      </c>
      <c r="BJ136" s="38">
        <f t="shared" si="220"/>
        <v>0.15858224256793851</v>
      </c>
      <c r="BK136" s="38">
        <f t="shared" si="220"/>
        <v>0.16148080086325858</v>
      </c>
      <c r="BL136" s="38">
        <f t="shared" si="220"/>
        <v>0.16163525728403125</v>
      </c>
      <c r="BM136" s="38">
        <f t="shared" si="220"/>
        <v>0.1589848844481459</v>
      </c>
      <c r="BN136" s="38">
        <f t="shared" si="220"/>
        <v>0.16005844955227796</v>
      </c>
      <c r="BO136" s="38">
        <f t="shared" ref="BO136:DZ136" si="221">SUM(BO137,BO140:BO142)</f>
        <v>0.16102641947562854</v>
      </c>
      <c r="BP136" s="38">
        <f t="shared" si="221"/>
        <v>0.1623936327010797</v>
      </c>
      <c r="BQ136" s="38">
        <f t="shared" si="221"/>
        <v>0.15997046044613863</v>
      </c>
      <c r="BR136" s="38">
        <f t="shared" si="221"/>
        <v>0.17796138453858487</v>
      </c>
      <c r="BS136" s="38">
        <f t="shared" si="221"/>
        <v>0.17940820444060521</v>
      </c>
      <c r="BT136" s="38">
        <f t="shared" si="221"/>
        <v>0.17861718894852635</v>
      </c>
      <c r="BU136" s="38">
        <f t="shared" si="221"/>
        <v>0.17749370819798943</v>
      </c>
      <c r="BV136" s="38">
        <f t="shared" si="221"/>
        <v>0.17491024364903948</v>
      </c>
      <c r="BW136" s="38">
        <f t="shared" si="221"/>
        <v>0.16705480700494582</v>
      </c>
      <c r="BX136" s="38">
        <f t="shared" si="221"/>
        <v>0.17301547953979859</v>
      </c>
      <c r="BY136" s="38">
        <f t="shared" si="221"/>
        <v>0.17287484714870133</v>
      </c>
      <c r="BZ136" s="38">
        <f t="shared" si="221"/>
        <v>0.17121433537666578</v>
      </c>
      <c r="CA136" s="38">
        <f t="shared" si="221"/>
        <v>0.16955605704227031</v>
      </c>
      <c r="CB136" s="38">
        <f t="shared" si="221"/>
        <v>0.16896554299135719</v>
      </c>
      <c r="CC136" s="38">
        <f t="shared" si="221"/>
        <v>0.16923280206257379</v>
      </c>
      <c r="CD136" s="38">
        <f t="shared" si="221"/>
        <v>0.17485698394090257</v>
      </c>
      <c r="CE136" s="38">
        <f t="shared" si="221"/>
        <v>0.17427123571436598</v>
      </c>
      <c r="CF136" s="38">
        <f t="shared" si="221"/>
        <v>0.1747609296415788</v>
      </c>
      <c r="CG136" s="38">
        <f t="shared" si="221"/>
        <v>0.17404245305707255</v>
      </c>
      <c r="CH136" s="38">
        <f t="shared" si="221"/>
        <v>0.14930205291958937</v>
      </c>
      <c r="CI136" s="38">
        <f t="shared" si="221"/>
        <v>0.15497053748698345</v>
      </c>
      <c r="CJ136" s="38">
        <f t="shared" si="221"/>
        <v>0.15056565732688429</v>
      </c>
      <c r="CK136" s="38">
        <f t="shared" si="221"/>
        <v>0.14785946955854773</v>
      </c>
      <c r="CL136" s="38">
        <f t="shared" si="221"/>
        <v>0.13992197024058287</v>
      </c>
      <c r="CM136" s="38">
        <f t="shared" si="221"/>
        <v>0.13804556245421476</v>
      </c>
      <c r="CN136" s="38">
        <f t="shared" si="221"/>
        <v>0.13726446639923046</v>
      </c>
      <c r="CO136" s="38">
        <f t="shared" si="221"/>
        <v>0.13720242540913768</v>
      </c>
      <c r="CP136" s="38">
        <f t="shared" si="221"/>
        <v>0.10997234526255738</v>
      </c>
      <c r="CQ136" s="38">
        <f t="shared" si="221"/>
        <v>0.11024057421800462</v>
      </c>
      <c r="CR136" s="38">
        <f t="shared" si="221"/>
        <v>0.11013913171259805</v>
      </c>
      <c r="CS136" s="38">
        <f t="shared" si="221"/>
        <v>0.1131480145865503</v>
      </c>
      <c r="CT136" s="38">
        <f t="shared" si="221"/>
        <v>0.11588222922632019</v>
      </c>
      <c r="CU136" s="38">
        <f t="shared" si="221"/>
        <v>0.11195878887671989</v>
      </c>
      <c r="CV136" s="38">
        <f t="shared" si="221"/>
        <v>0.11166692181640223</v>
      </c>
      <c r="CW136" s="38">
        <f t="shared" si="221"/>
        <v>0.11783823230334342</v>
      </c>
      <c r="CX136" s="38">
        <f t="shared" si="221"/>
        <v>0.13358843390892194</v>
      </c>
      <c r="CY136" s="38">
        <f t="shared" si="221"/>
        <v>0.1312269281548584</v>
      </c>
      <c r="CZ136" s="38">
        <f t="shared" si="221"/>
        <v>0.13015220625813703</v>
      </c>
      <c r="DA136" s="38">
        <f t="shared" si="221"/>
        <v>0.13020515785732606</v>
      </c>
      <c r="DB136" s="38">
        <f t="shared" si="221"/>
        <v>0.14875466794583175</v>
      </c>
      <c r="DC136" s="38">
        <f t="shared" si="221"/>
        <v>0.14647459738384672</v>
      </c>
      <c r="DD136" s="38">
        <f t="shared" si="221"/>
        <v>0.14592803973806229</v>
      </c>
      <c r="DE136" s="38">
        <f t="shared" si="221"/>
        <v>0.14588008559840746</v>
      </c>
      <c r="DF136" s="38">
        <f t="shared" si="221"/>
        <v>0.17748530012274644</v>
      </c>
      <c r="DG136" s="38">
        <f t="shared" si="221"/>
        <v>0.1781906355754867</v>
      </c>
      <c r="DH136" s="38">
        <f t="shared" si="221"/>
        <v>0.17749297179846729</v>
      </c>
      <c r="DI136" s="38">
        <f t="shared" si="221"/>
        <v>0.17741895227097276</v>
      </c>
      <c r="DJ136" s="38">
        <f t="shared" si="221"/>
        <v>0.20475566512467946</v>
      </c>
      <c r="DK136" s="38">
        <f t="shared" si="221"/>
        <v>0.20464760594388823</v>
      </c>
      <c r="DL136" s="38">
        <f t="shared" si="221"/>
        <v>0.20484212203083735</v>
      </c>
      <c r="DM136" s="38">
        <f t="shared" si="221"/>
        <v>0.20484966163592455</v>
      </c>
      <c r="DN136" s="38">
        <f t="shared" si="221"/>
        <v>0.20092576946666246</v>
      </c>
      <c r="DO136" s="38">
        <f t="shared" si="221"/>
        <v>0.20062565068741059</v>
      </c>
      <c r="DP136" s="38">
        <f t="shared" si="221"/>
        <v>0.20033638287293529</v>
      </c>
      <c r="DQ136" s="38">
        <f t="shared" si="221"/>
        <v>0.20059267480746057</v>
      </c>
      <c r="DR136" s="38">
        <f t="shared" si="221"/>
        <v>0.22704431106332942</v>
      </c>
      <c r="DS136" s="38">
        <f t="shared" si="221"/>
        <v>0.22691892250165069</v>
      </c>
      <c r="DT136" s="38">
        <f t="shared" si="221"/>
        <v>0.22688183266450607</v>
      </c>
      <c r="DU136" s="38">
        <f t="shared" si="221"/>
        <v>0.2270378816531706</v>
      </c>
      <c r="DV136" s="38">
        <f t="shared" si="221"/>
        <v>0.22870060543814857</v>
      </c>
      <c r="DW136" s="38">
        <f t="shared" si="221"/>
        <v>0.22860713502580313</v>
      </c>
      <c r="DX136" s="38">
        <f t="shared" si="221"/>
        <v>0.22857404299667602</v>
      </c>
      <c r="DY136" s="38">
        <f t="shared" si="221"/>
        <v>0.22859014040537667</v>
      </c>
      <c r="DZ136" s="38">
        <f t="shared" si="221"/>
        <v>0.24849608196767253</v>
      </c>
      <c r="EA136" s="38">
        <f t="shared" ref="EA136:EO136" si="222">SUM(EA137,EA140:EA142)</f>
        <v>0.24824141968198304</v>
      </c>
      <c r="EB136" s="38">
        <f t="shared" si="222"/>
        <v>0.24823388459791967</v>
      </c>
      <c r="EC136" s="38">
        <f t="shared" si="222"/>
        <v>0.24836875082482779</v>
      </c>
      <c r="ED136" s="38">
        <f t="shared" si="222"/>
        <v>0.25714923454808897</v>
      </c>
      <c r="EE136" s="38">
        <f t="shared" si="222"/>
        <v>0.25711959581324972</v>
      </c>
      <c r="EF136" s="38">
        <f t="shared" si="222"/>
        <v>0.25725499734113422</v>
      </c>
      <c r="EG136" s="38">
        <f t="shared" si="222"/>
        <v>0.25747781968436534</v>
      </c>
      <c r="EH136" s="38">
        <f t="shared" si="222"/>
        <v>0.2232287897115966</v>
      </c>
      <c r="EI136" s="38">
        <f t="shared" si="222"/>
        <v>0.22298829729599912</v>
      </c>
      <c r="EJ136" s="38">
        <f t="shared" si="222"/>
        <v>0.22337536818092052</v>
      </c>
      <c r="EK136" s="38">
        <f t="shared" si="222"/>
        <v>0.22325133587555884</v>
      </c>
      <c r="EL136" s="38">
        <f t="shared" si="222"/>
        <v>0.20441664791754352</v>
      </c>
      <c r="EM136" s="38">
        <f t="shared" si="222"/>
        <v>0.20442045519686897</v>
      </c>
      <c r="EN136" s="38">
        <f t="shared" si="222"/>
        <v>0.20416125209513686</v>
      </c>
      <c r="EO136" s="38">
        <f t="shared" si="222"/>
        <v>0.20416125209513686</v>
      </c>
      <c r="EP136" s="38">
        <f t="shared" ref="EP136:FB136" si="223">SUM(EP137,EP140:EP142)</f>
        <v>0.17468592187855947</v>
      </c>
      <c r="EQ136" s="38">
        <f t="shared" si="223"/>
        <v>0.17468592187855947</v>
      </c>
      <c r="ER136" s="38">
        <f t="shared" si="223"/>
        <v>0.17468592187855947</v>
      </c>
      <c r="ES136" s="38">
        <f t="shared" si="223"/>
        <v>0.17468592187855947</v>
      </c>
      <c r="ET136" s="38">
        <f t="shared" si="223"/>
        <v>0.17711598494090042</v>
      </c>
      <c r="EU136" s="38">
        <f t="shared" si="223"/>
        <v>0.17711598494090042</v>
      </c>
      <c r="EV136" s="38">
        <f t="shared" si="223"/>
        <v>0.17711598494090042</v>
      </c>
      <c r="EW136" s="38">
        <f t="shared" si="223"/>
        <v>0.17711598494090042</v>
      </c>
      <c r="EX136" s="38">
        <f t="shared" si="223"/>
        <v>0.18536906208431664</v>
      </c>
      <c r="EY136" s="38">
        <f t="shared" si="223"/>
        <v>0.18536906208431664</v>
      </c>
      <c r="EZ136" s="38">
        <f t="shared" si="223"/>
        <v>0.18536906208431664</v>
      </c>
      <c r="FA136" s="38">
        <f t="shared" si="223"/>
        <v>0.18536906208431664</v>
      </c>
      <c r="FB136" s="38">
        <f t="shared" si="223"/>
        <v>0.16965307119853149</v>
      </c>
      <c r="FC136" s="38">
        <f t="shared" ref="FC136:FP136" si="224">SUM(FC137,FC140:FC142)</f>
        <v>0.16965307119853149</v>
      </c>
      <c r="FD136" s="38">
        <f t="shared" si="224"/>
        <v>0.22657585864516364</v>
      </c>
      <c r="FE136" s="38">
        <f t="shared" si="224"/>
        <v>0.16965307119853149</v>
      </c>
      <c r="FF136" s="38">
        <f t="shared" si="224"/>
        <v>0.17436838727740647</v>
      </c>
      <c r="FG136" s="38">
        <f t="shared" si="224"/>
        <v>0.17436838727740647</v>
      </c>
      <c r="FH136" s="38">
        <f t="shared" si="224"/>
        <v>0.17436838727740647</v>
      </c>
      <c r="FI136" s="38">
        <f t="shared" si="224"/>
        <v>0.17436838727740647</v>
      </c>
      <c r="FJ136" s="38">
        <f t="shared" si="224"/>
        <v>0.18458727015951418</v>
      </c>
      <c r="FK136" s="38">
        <f t="shared" si="224"/>
        <v>0.18458727015951418</v>
      </c>
      <c r="FL136" s="38">
        <f t="shared" si="224"/>
        <v>0.18458727015951418</v>
      </c>
      <c r="FM136" s="38">
        <f t="shared" si="224"/>
        <v>0.18458727015951418</v>
      </c>
      <c r="FN136" s="38">
        <f t="shared" si="224"/>
        <v>0.19871881176768491</v>
      </c>
      <c r="FO136" s="38">
        <f t="shared" si="224"/>
        <v>0.19871881176768491</v>
      </c>
      <c r="FP136" s="38">
        <f t="shared" si="224"/>
        <v>0.19871881176768491</v>
      </c>
      <c r="FQ136" s="38">
        <f t="shared" ref="FQ136:FS136" si="225">SUM(FQ137,FQ140:FQ142)</f>
        <v>0.19871881176768491</v>
      </c>
      <c r="FR136" s="38">
        <f t="shared" si="225"/>
        <v>0.21595320397437914</v>
      </c>
      <c r="FS136" s="38">
        <f t="shared" si="225"/>
        <v>0.21595320397437914</v>
      </c>
      <c r="FT136" s="38">
        <f t="shared" ref="FT136:FU136" si="226">SUM(FT137,FT140:FT142)</f>
        <v>0.21595320397437914</v>
      </c>
      <c r="FU136" s="38">
        <f t="shared" si="226"/>
        <v>0.21595320397437914</v>
      </c>
      <c r="FV136" s="38">
        <f t="shared" ref="FV136" si="227">SUM(FV137,FV140:FV142)</f>
        <v>0.22604504271415107</v>
      </c>
    </row>
    <row r="137" spans="1:178" ht="15" x14ac:dyDescent="0.25">
      <c r="A137" s="49" t="s">
        <v>25</v>
      </c>
      <c r="B137" s="39">
        <f t="shared" ref="B137:BM137" si="228">SUM(B138:B139)</f>
        <v>1.3877099641632295E-3</v>
      </c>
      <c r="C137" s="39">
        <f t="shared" si="228"/>
        <v>1.3095974350501303E-3</v>
      </c>
      <c r="D137" s="39">
        <f t="shared" si="228"/>
        <v>1.2346515932925403E-3</v>
      </c>
      <c r="E137" s="39">
        <f t="shared" si="228"/>
        <v>1.7536036234272283E-3</v>
      </c>
      <c r="F137" s="39">
        <f t="shared" si="228"/>
        <v>0</v>
      </c>
      <c r="G137" s="39">
        <f t="shared" si="228"/>
        <v>0</v>
      </c>
      <c r="H137" s="39">
        <f t="shared" si="228"/>
        <v>0</v>
      </c>
      <c r="I137" s="39">
        <f t="shared" si="228"/>
        <v>0</v>
      </c>
      <c r="J137" s="39">
        <f t="shared" si="228"/>
        <v>0</v>
      </c>
      <c r="K137" s="39">
        <f t="shared" si="228"/>
        <v>0</v>
      </c>
      <c r="L137" s="39">
        <f t="shared" si="228"/>
        <v>0</v>
      </c>
      <c r="M137" s="39">
        <f t="shared" si="228"/>
        <v>5.1895203013468776E-4</v>
      </c>
      <c r="N137" s="39">
        <f t="shared" si="228"/>
        <v>7.183384692874442E-4</v>
      </c>
      <c r="O137" s="39">
        <f t="shared" si="228"/>
        <v>3.8409253953781649E-4</v>
      </c>
      <c r="P137" s="39">
        <f t="shared" si="228"/>
        <v>3.9292808906176639E-4</v>
      </c>
      <c r="Q137" s="39">
        <f t="shared" si="228"/>
        <v>7.0137107854076884E-4</v>
      </c>
      <c r="R137" s="39">
        <f t="shared" si="228"/>
        <v>6.7662370072198044E-4</v>
      </c>
      <c r="S137" s="39">
        <f t="shared" si="228"/>
        <v>7.1693105268499533E-4</v>
      </c>
      <c r="T137" s="39">
        <f t="shared" si="228"/>
        <v>5.8383083284118504E-4</v>
      </c>
      <c r="U137" s="39">
        <f t="shared" si="228"/>
        <v>1.0603643861091846E-3</v>
      </c>
      <c r="V137" s="39">
        <f t="shared" si="228"/>
        <v>1.7511406443729426E-3</v>
      </c>
      <c r="W137" s="39">
        <f t="shared" si="228"/>
        <v>3.8770496932924794E-3</v>
      </c>
      <c r="X137" s="39">
        <f t="shared" si="228"/>
        <v>4.2920862540434413E-3</v>
      </c>
      <c r="Y137" s="39">
        <f t="shared" si="228"/>
        <v>2.3371217978764456E-3</v>
      </c>
      <c r="Z137" s="39">
        <f t="shared" si="228"/>
        <v>8.5763533252561255E-4</v>
      </c>
      <c r="AA137" s="39">
        <f t="shared" si="228"/>
        <v>1.0404062350823058E-3</v>
      </c>
      <c r="AB137" s="39">
        <f t="shared" si="228"/>
        <v>1.0232629172603246E-3</v>
      </c>
      <c r="AC137" s="39">
        <f t="shared" si="228"/>
        <v>2.9204248494917122E-3</v>
      </c>
      <c r="AD137" s="39">
        <f t="shared" si="228"/>
        <v>1.0161866384894357E-3</v>
      </c>
      <c r="AE137" s="39">
        <f t="shared" si="228"/>
        <v>1.1480553688061035E-3</v>
      </c>
      <c r="AF137" s="39">
        <f t="shared" si="228"/>
        <v>7.9930502736408587E-4</v>
      </c>
      <c r="AG137" s="39">
        <f t="shared" si="228"/>
        <v>1.7488535923939636E-3</v>
      </c>
      <c r="AH137" s="39">
        <f t="shared" si="228"/>
        <v>7.1710697976030133E-4</v>
      </c>
      <c r="AI137" s="39">
        <f t="shared" si="228"/>
        <v>2.3694732356920414E-3</v>
      </c>
      <c r="AJ137" s="39">
        <f t="shared" si="228"/>
        <v>5.3862486903293169E-3</v>
      </c>
      <c r="AK137" s="39">
        <f t="shared" si="228"/>
        <v>5.572186280241519E-3</v>
      </c>
      <c r="AL137" s="39">
        <f t="shared" si="228"/>
        <v>4.8474752404844097E-3</v>
      </c>
      <c r="AM137" s="39">
        <f t="shared" si="228"/>
        <v>4.6539335905754001E-3</v>
      </c>
      <c r="AN137" s="39">
        <f t="shared" si="228"/>
        <v>4.3834717053217887E-3</v>
      </c>
      <c r="AO137" s="39">
        <f t="shared" si="228"/>
        <v>4.3304192124194443E-3</v>
      </c>
      <c r="AP137" s="39">
        <f t="shared" si="228"/>
        <v>3.8879963677201012E-3</v>
      </c>
      <c r="AQ137" s="39">
        <f t="shared" si="228"/>
        <v>4.3438680616599981E-3</v>
      </c>
      <c r="AR137" s="39">
        <f t="shared" si="228"/>
        <v>3.9256648135535255E-3</v>
      </c>
      <c r="AS137" s="39">
        <f t="shared" si="228"/>
        <v>3.9466785270322402E-3</v>
      </c>
      <c r="AT137" s="39">
        <f t="shared" si="228"/>
        <v>3.8370941954800758E-3</v>
      </c>
      <c r="AU137" s="39">
        <f t="shared" si="228"/>
        <v>3.4008679941750913E-3</v>
      </c>
      <c r="AV137" s="39">
        <f t="shared" si="228"/>
        <v>1.9388767007968519E-3</v>
      </c>
      <c r="AW137" s="39">
        <f t="shared" si="228"/>
        <v>3.8203027318087072E-3</v>
      </c>
      <c r="AX137" s="39">
        <f t="shared" si="228"/>
        <v>1.45153320441789E-3</v>
      </c>
      <c r="AY137" s="39">
        <f t="shared" si="228"/>
        <v>1.1082757980690069E-3</v>
      </c>
      <c r="AZ137" s="39">
        <f t="shared" si="228"/>
        <v>1.2412000908375107E-3</v>
      </c>
      <c r="BA137" s="39">
        <f t="shared" si="228"/>
        <v>1.0612440214857151E-3</v>
      </c>
      <c r="BB137" s="39">
        <f t="shared" si="228"/>
        <v>1.1346065195655501E-3</v>
      </c>
      <c r="BC137" s="39">
        <f t="shared" si="228"/>
        <v>9.8277963822200371E-4</v>
      </c>
      <c r="BD137" s="39">
        <f t="shared" si="228"/>
        <v>1.1906497727480977E-3</v>
      </c>
      <c r="BE137" s="39">
        <f t="shared" si="228"/>
        <v>1.6427878023479209E-3</v>
      </c>
      <c r="BF137" s="39">
        <f t="shared" si="228"/>
        <v>1.2682345206352784E-3</v>
      </c>
      <c r="BG137" s="39">
        <f t="shared" si="228"/>
        <v>1.1157039309905078E-3</v>
      </c>
      <c r="BH137" s="39">
        <f t="shared" si="228"/>
        <v>1.2408482366868987E-3</v>
      </c>
      <c r="BI137" s="39">
        <f t="shared" si="228"/>
        <v>7.4027101390133497E-4</v>
      </c>
      <c r="BJ137" s="39">
        <f t="shared" si="228"/>
        <v>8.1539278273423058E-4</v>
      </c>
      <c r="BK137" s="39">
        <f t="shared" si="228"/>
        <v>6.2361040357828161E-4</v>
      </c>
      <c r="BL137" s="39">
        <f t="shared" si="228"/>
        <v>5.2391718400190349E-4</v>
      </c>
      <c r="BM137" s="39">
        <f t="shared" si="228"/>
        <v>5.4088457474857875E-4</v>
      </c>
      <c r="BN137" s="39">
        <f t="shared" ref="BN137:DY137" si="229">SUM(BN138:BN139)</f>
        <v>5.9493595457743304E-4</v>
      </c>
      <c r="BO137" s="39">
        <f t="shared" si="229"/>
        <v>5.2599700022814221E-4</v>
      </c>
      <c r="BP137" s="39">
        <f t="shared" si="229"/>
        <v>5.6043815796378335E-4</v>
      </c>
      <c r="BQ137" s="39">
        <f t="shared" si="229"/>
        <v>4.9149920361449262E-4</v>
      </c>
      <c r="BR137" s="39">
        <f t="shared" si="229"/>
        <v>5.9945020387163536E-4</v>
      </c>
      <c r="BS137" s="39">
        <f t="shared" si="229"/>
        <v>6.6795733272210416E-4</v>
      </c>
      <c r="BT137" s="39">
        <f t="shared" si="229"/>
        <v>3.9392065504657121E-4</v>
      </c>
      <c r="BU137" s="39">
        <f t="shared" si="229"/>
        <v>3.8536426017482658E-4</v>
      </c>
      <c r="BV137" s="39">
        <f t="shared" si="229"/>
        <v>3.518275911464668E-3</v>
      </c>
      <c r="BW137" s="39">
        <f t="shared" si="229"/>
        <v>9.3914362686712757E-4</v>
      </c>
      <c r="BX137" s="39">
        <f t="shared" si="229"/>
        <v>2.6197410551571185E-3</v>
      </c>
      <c r="BY137" s="39">
        <f t="shared" si="229"/>
        <v>2.8590377835804536E-3</v>
      </c>
      <c r="BZ137" s="39">
        <f t="shared" si="229"/>
        <v>2.3873614800632289E-3</v>
      </c>
      <c r="CA137" s="39">
        <f t="shared" si="229"/>
        <v>2.3368195888866534E-3</v>
      </c>
      <c r="CB137" s="39">
        <f t="shared" si="229"/>
        <v>2.0558615395434472E-3</v>
      </c>
      <c r="CC137" s="39">
        <f t="shared" si="229"/>
        <v>2.2949494835621774E-3</v>
      </c>
      <c r="CD137" s="39">
        <f t="shared" si="229"/>
        <v>1.8964123099366914E-3</v>
      </c>
      <c r="CE137" s="39">
        <f t="shared" si="229"/>
        <v>1.3776093529616308E-3</v>
      </c>
      <c r="CF137" s="39">
        <f t="shared" si="229"/>
        <v>1.3521660580739369E-3</v>
      </c>
      <c r="CG137" s="39">
        <f t="shared" si="229"/>
        <v>1.6328677285048728E-3</v>
      </c>
      <c r="CH137" s="39">
        <f t="shared" si="229"/>
        <v>1.2224670309240189E-3</v>
      </c>
      <c r="CI137" s="39">
        <f t="shared" si="229"/>
        <v>9.0858887895236369E-4</v>
      </c>
      <c r="CJ137" s="39">
        <f t="shared" si="229"/>
        <v>1.2227654514719315E-3</v>
      </c>
      <c r="CK137" s="39">
        <f t="shared" si="229"/>
        <v>8.5782683131681227E-4</v>
      </c>
      <c r="CL137" s="39">
        <f t="shared" si="229"/>
        <v>6.3083272328267877E-4</v>
      </c>
      <c r="CM137" s="39">
        <f t="shared" si="229"/>
        <v>4.5608783444026524E-4</v>
      </c>
      <c r="CN137" s="39">
        <f t="shared" si="229"/>
        <v>2.5459748254330432E-4</v>
      </c>
      <c r="CO137" s="39">
        <f t="shared" si="229"/>
        <v>4.674976592996646E-4</v>
      </c>
      <c r="CP137" s="39">
        <f t="shared" si="229"/>
        <v>2.5559057585431994E-4</v>
      </c>
      <c r="CQ137" s="39">
        <f t="shared" si="229"/>
        <v>2.0485530958846268E-4</v>
      </c>
      <c r="CR137" s="39">
        <f t="shared" si="229"/>
        <v>1.0253400171228878E-4</v>
      </c>
      <c r="CS137" s="39">
        <f t="shared" si="229"/>
        <v>3.6689949603175718E-4</v>
      </c>
      <c r="CT137" s="39">
        <f t="shared" si="229"/>
        <v>2.2118250869523944E-4</v>
      </c>
      <c r="CU137" s="39">
        <f t="shared" si="229"/>
        <v>1.7880758188132517E-4</v>
      </c>
      <c r="CV137" s="39">
        <f t="shared" si="229"/>
        <v>1.1920505458755009E-4</v>
      </c>
      <c r="CW137" s="39">
        <f t="shared" si="229"/>
        <v>1.58528564672209E-3</v>
      </c>
      <c r="CX137" s="39">
        <f t="shared" si="229"/>
        <v>2.0239485911735427E-3</v>
      </c>
      <c r="CY137" s="39">
        <f t="shared" si="229"/>
        <v>8.0979790545298897E-4</v>
      </c>
      <c r="CZ137" s="39">
        <f t="shared" si="229"/>
        <v>7.697335566247015E-4</v>
      </c>
      <c r="DA137" s="39">
        <f t="shared" si="229"/>
        <v>1.105541176101042E-3</v>
      </c>
      <c r="DB137" s="39">
        <f t="shared" si="229"/>
        <v>1.7068488259171233E-3</v>
      </c>
      <c r="DC137" s="39">
        <f t="shared" si="229"/>
        <v>1.2780213051134429E-4</v>
      </c>
      <c r="DD137" s="39">
        <f t="shared" si="229"/>
        <v>1.7040284068179238E-4</v>
      </c>
      <c r="DE137" s="39">
        <f t="shared" si="229"/>
        <v>2.0448340881815084E-4</v>
      </c>
      <c r="DF137" s="39">
        <f t="shared" si="229"/>
        <v>2.4784312979975539E-4</v>
      </c>
      <c r="DG137" s="39">
        <f t="shared" si="229"/>
        <v>7.6916833386131013E-5</v>
      </c>
      <c r="DH137" s="39">
        <f t="shared" si="229"/>
        <v>1.2819472231021832E-4</v>
      </c>
      <c r="DI137" s="39">
        <f t="shared" si="229"/>
        <v>2.5638944462043665E-4</v>
      </c>
      <c r="DJ137" s="39">
        <f t="shared" si="229"/>
        <v>2.3957208003415006E-4</v>
      </c>
      <c r="DK137" s="39">
        <f t="shared" si="229"/>
        <v>9.4117602870558942E-5</v>
      </c>
      <c r="DL137" s="39">
        <f t="shared" si="229"/>
        <v>1.540106228790965E-4</v>
      </c>
      <c r="DM137" s="39">
        <f t="shared" si="229"/>
        <v>2.1390364288763401E-4</v>
      </c>
      <c r="DN137" s="39">
        <f t="shared" si="229"/>
        <v>2.9780307187094227E-4</v>
      </c>
      <c r="DO137" s="39">
        <f t="shared" si="229"/>
        <v>4.2543295981563181E-5</v>
      </c>
      <c r="DP137" s="39">
        <f t="shared" si="229"/>
        <v>0</v>
      </c>
      <c r="DQ137" s="39">
        <f t="shared" si="229"/>
        <v>2.637684350856917E-4</v>
      </c>
      <c r="DR137" s="39">
        <f t="shared" si="229"/>
        <v>1.7843872727988852E-4</v>
      </c>
      <c r="DS137" s="39">
        <f t="shared" si="229"/>
        <v>6.7976658011386102E-5</v>
      </c>
      <c r="DT137" s="39">
        <f t="shared" si="229"/>
        <v>8.4970822514232628E-6</v>
      </c>
      <c r="DU137" s="39">
        <f t="shared" si="229"/>
        <v>1.8693580953131175E-4</v>
      </c>
      <c r="DV137" s="39">
        <f t="shared" si="229"/>
        <v>1.8694082469092983E-4</v>
      </c>
      <c r="DW137" s="39">
        <f t="shared" si="229"/>
        <v>9.3470412345464913E-5</v>
      </c>
      <c r="DX137" s="39">
        <f t="shared" si="229"/>
        <v>6.7978481705792678E-5</v>
      </c>
      <c r="DY137" s="39">
        <f t="shared" si="229"/>
        <v>7.6475791919016761E-5</v>
      </c>
      <c r="DZ137" s="39">
        <f t="shared" ref="DZ137:FB137" si="230">SUM(DZ138:DZ139)</f>
        <v>2.5466228568949204E-4</v>
      </c>
      <c r="EA137" s="39">
        <f t="shared" si="230"/>
        <v>0</v>
      </c>
      <c r="EB137" s="39">
        <f t="shared" si="230"/>
        <v>0</v>
      </c>
      <c r="EC137" s="39">
        <f t="shared" si="230"/>
        <v>1.2733114284474602E-4</v>
      </c>
      <c r="ED137" s="39">
        <f t="shared" si="230"/>
        <v>1.2742872720025676E-4</v>
      </c>
      <c r="EE137" s="39">
        <f t="shared" si="230"/>
        <v>0</v>
      </c>
      <c r="EF137" s="39">
        <f t="shared" si="230"/>
        <v>0</v>
      </c>
      <c r="EG137" s="39">
        <f t="shared" si="230"/>
        <v>2.3786695744047932E-4</v>
      </c>
      <c r="EH137" s="39">
        <f t="shared" si="230"/>
        <v>6.7695299025204332E-5</v>
      </c>
      <c r="EI137" s="39">
        <f t="shared" si="230"/>
        <v>6.7695299025204332E-5</v>
      </c>
      <c r="EJ137" s="39">
        <f t="shared" si="230"/>
        <v>1.0154294853780648E-4</v>
      </c>
      <c r="EK137" s="39">
        <f t="shared" si="230"/>
        <v>6.7695299025204332E-5</v>
      </c>
      <c r="EL137" s="39">
        <f t="shared" si="230"/>
        <v>0</v>
      </c>
      <c r="EM137" s="39">
        <f t="shared" si="230"/>
        <v>0</v>
      </c>
      <c r="EN137" s="39">
        <f t="shared" si="230"/>
        <v>0</v>
      </c>
      <c r="EO137" s="39">
        <f t="shared" si="230"/>
        <v>0</v>
      </c>
      <c r="EP137" s="39">
        <f t="shared" si="230"/>
        <v>1.6552705483242373E-3</v>
      </c>
      <c r="EQ137" s="39">
        <f t="shared" si="230"/>
        <v>1.6552705483242373E-3</v>
      </c>
      <c r="ER137" s="39">
        <f t="shared" si="230"/>
        <v>1.6552705483242373E-3</v>
      </c>
      <c r="ES137" s="39">
        <f t="shared" si="230"/>
        <v>1.6552705483242373E-3</v>
      </c>
      <c r="ET137" s="39">
        <f t="shared" si="230"/>
        <v>1.0894902019050804E-6</v>
      </c>
      <c r="EU137" s="39">
        <f t="shared" si="230"/>
        <v>1.0894902019050804E-6</v>
      </c>
      <c r="EV137" s="39">
        <f t="shared" si="230"/>
        <v>1.0894902019050804E-6</v>
      </c>
      <c r="EW137" s="39">
        <f t="shared" si="230"/>
        <v>1.0894902019050804E-6</v>
      </c>
      <c r="EX137" s="39">
        <f t="shared" si="230"/>
        <v>0</v>
      </c>
      <c r="EY137" s="39">
        <f t="shared" si="230"/>
        <v>0</v>
      </c>
      <c r="EZ137" s="39">
        <f t="shared" si="230"/>
        <v>0</v>
      </c>
      <c r="FA137" s="39">
        <f t="shared" si="230"/>
        <v>0</v>
      </c>
      <c r="FB137" s="39">
        <f t="shared" si="230"/>
        <v>0</v>
      </c>
      <c r="FC137" s="39">
        <f t="shared" ref="FC137:FP137" si="231">SUM(FC138:FC139)</f>
        <v>0</v>
      </c>
      <c r="FD137" s="39">
        <f t="shared" si="231"/>
        <v>0</v>
      </c>
      <c r="FE137" s="39">
        <f t="shared" si="231"/>
        <v>0</v>
      </c>
      <c r="FF137" s="39">
        <f t="shared" si="231"/>
        <v>0</v>
      </c>
      <c r="FG137" s="39">
        <f t="shared" si="231"/>
        <v>0</v>
      </c>
      <c r="FH137" s="39">
        <f t="shared" si="231"/>
        <v>0</v>
      </c>
      <c r="FI137" s="39">
        <f t="shared" si="231"/>
        <v>0</v>
      </c>
      <c r="FJ137" s="39">
        <f t="shared" si="231"/>
        <v>0</v>
      </c>
      <c r="FK137" s="39">
        <f t="shared" si="231"/>
        <v>0</v>
      </c>
      <c r="FL137" s="39">
        <f t="shared" si="231"/>
        <v>0</v>
      </c>
      <c r="FM137" s="39">
        <f t="shared" si="231"/>
        <v>0</v>
      </c>
      <c r="FN137" s="39">
        <f t="shared" si="231"/>
        <v>1.9724800631437762E-3</v>
      </c>
      <c r="FO137" s="39">
        <f t="shared" si="231"/>
        <v>1.9724800631437762E-3</v>
      </c>
      <c r="FP137" s="39">
        <f t="shared" si="231"/>
        <v>1.9724800631437762E-3</v>
      </c>
      <c r="FQ137" s="39">
        <f t="shared" ref="FQ137:FS137" si="232">SUM(FQ138:FQ139)</f>
        <v>1.9724800631437762E-3</v>
      </c>
      <c r="FR137" s="39">
        <f t="shared" si="232"/>
        <v>1.3415563281289663E-3</v>
      </c>
      <c r="FS137" s="39">
        <f t="shared" si="232"/>
        <v>1.3415563281289663E-3</v>
      </c>
      <c r="FT137" s="39">
        <f t="shared" ref="FT137:FU137" si="233">SUM(FT138:FT139)</f>
        <v>1.3415563281289663E-3</v>
      </c>
      <c r="FU137" s="39">
        <f t="shared" si="233"/>
        <v>1.3415563281289663E-3</v>
      </c>
      <c r="FV137" s="39">
        <f t="shared" ref="FV137" si="234">SUM(FV138:FV139)</f>
        <v>1.3417396355762028E-3</v>
      </c>
    </row>
    <row r="138" spans="1:178" ht="17.25" x14ac:dyDescent="0.25">
      <c r="A138" s="50" t="s">
        <v>117</v>
      </c>
      <c r="B138" s="47">
        <f>(SUMPRODUCT(--(B$9=Quarterly_kt!$B$9:FC$9),Quarterly_kt!$B138:FC138)/INDEX(Fuel_Properties!$B$31:$IV$42,MATCH("D_Petrol_Regular",Fuel_Properties!$B$31:$B$42,0),MATCH(YEAR(B$9),Fuel_Properties!$B$31:$EI$31,0)))/158.987295</f>
        <v>4.1570107329354282E-4</v>
      </c>
      <c r="C138" s="47">
        <f>(SUMPRODUCT(--(C$9=Quarterly_kt!$B$9:FC$9),Quarterly_kt!$B138:FC138)/INDEX(Fuel_Properties!$B$31:$IV$42,MATCH("D_Petrol_Regular",Fuel_Properties!$B$31:$B$42,0),MATCH(YEAR(C$9),Fuel_Properties!$B$31:$EI$31,0)))/158.987295</f>
        <v>2.545108612001283E-4</v>
      </c>
      <c r="D138" s="47">
        <f>(SUMPRODUCT(--(D$9=Quarterly_kt!$B$9:FC$9),Quarterly_kt!$B138:FC138)/INDEX(Fuel_Properties!$B$31:$IV$42,MATCH("D_Petrol_Regular",Fuel_Properties!$B$31:$B$42,0),MATCH(YEAR(D$9),Fuel_Properties!$B$31:$EI$31,0)))/158.987295</f>
        <v>2.4602716582679067E-4</v>
      </c>
      <c r="E138" s="47">
        <f>(SUMPRODUCT(--(E$9=Quarterly_kt!$B$9:FC$9),Quarterly_kt!$B138:FC138)/INDEX(Fuel_Properties!$B$31:$IV$42,MATCH("D_Petrol_Regular",Fuel_Properties!$B$31:$B$42,0),MATCH(YEAR(E$9),Fuel_Properties!$B$31:$EI$31,0)))/158.987295</f>
        <v>4.3266846404021807E-4</v>
      </c>
      <c r="F138" s="47">
        <f>(SUMPRODUCT(--(F$9=Quarterly_kt!$B$9:FC$9),Quarterly_kt!$B138:FC138)/INDEX(Fuel_Properties!$B$31:$IV$42,MATCH("D_Petrol_Regular",Fuel_Properties!$B$31:$B$42,0),MATCH(YEAR(F$9),Fuel_Properties!$B$31:$EI$31,0)))/158.987295</f>
        <v>0</v>
      </c>
      <c r="G138" s="47">
        <f>(SUMPRODUCT(--(G$9=Quarterly_kt!$B$9:FC$9),Quarterly_kt!$B138:FC138)/INDEX(Fuel_Properties!$B$31:$IV$42,MATCH("D_Petrol_Regular",Fuel_Properties!$B$31:$B$42,0),MATCH(YEAR(G$9),Fuel_Properties!$B$31:$EI$31,0)))/158.987295</f>
        <v>0</v>
      </c>
      <c r="H138" s="47">
        <f>(SUMPRODUCT(--(H$9=Quarterly_kt!$B$9:FC$9),Quarterly_kt!$B138:FC138)/INDEX(Fuel_Properties!$B$31:$IV$42,MATCH("D_Petrol_Regular",Fuel_Properties!$B$31:$B$42,0),MATCH(YEAR(H$9),Fuel_Properties!$B$31:$EI$31,0)))/158.987295</f>
        <v>0</v>
      </c>
      <c r="I138" s="47">
        <f>(SUMPRODUCT(--(I$9=Quarterly_kt!$B$9:FC$9),Quarterly_kt!$B138:FC138)/INDEX(Fuel_Properties!$B$31:$IV$42,MATCH("D_Petrol_Regular",Fuel_Properties!$B$31:$B$42,0),MATCH(YEAR(I$9),Fuel_Properties!$B$31:$EI$31,0)))/158.987295</f>
        <v>0</v>
      </c>
      <c r="J138" s="47">
        <f>(SUMPRODUCT(--(J$9=Quarterly_kt!$B$9:FC$9),Quarterly_kt!$B138:FC138)/INDEX(Fuel_Properties!$B$31:$IV$42,MATCH("D_Petrol_Regular",Fuel_Properties!$B$31:$B$42,0),MATCH(YEAR(J$9),Fuel_Properties!$B$31:$EI$31,0)))/158.987295</f>
        <v>0</v>
      </c>
      <c r="K138" s="47">
        <f>(SUMPRODUCT(--(K$9=Quarterly_kt!$B$9:FC$9),Quarterly_kt!$B138:FC138)/INDEX(Fuel_Properties!$B$31:$IV$42,MATCH("D_Petrol_Regular",Fuel_Properties!$B$31:$B$42,0),MATCH(YEAR(K$9),Fuel_Properties!$B$31:$EI$31,0)))/158.987295</f>
        <v>0</v>
      </c>
      <c r="L138" s="47">
        <f>(SUMPRODUCT(--(L$9=Quarterly_kt!$B$9:FC$9),Quarterly_kt!$B138:FC138)/INDEX(Fuel_Properties!$B$31:$IV$42,MATCH("D_Petrol_Regular",Fuel_Properties!$B$31:$B$42,0),MATCH(YEAR(L$9),Fuel_Properties!$B$31:$EI$31,0)))/158.987295</f>
        <v>0</v>
      </c>
      <c r="M138" s="47">
        <f>(SUMPRODUCT(--(M$9=Quarterly_kt!$B$9:FC$9),Quarterly_kt!$B138:FC138)/INDEX(Fuel_Properties!$B$31:$IV$42,MATCH("D_Petrol_Regular",Fuel_Properties!$B$31:$B$42,0),MATCH(YEAR(M$9),Fuel_Properties!$B$31:$EI$31,0)))/158.987295</f>
        <v>1.866412982134274E-4</v>
      </c>
      <c r="N138" s="47">
        <f>(SUMPRODUCT(--(N$9=Quarterly_kt!$B$9:FC$9),Quarterly_kt!$B138:FC138)/INDEX(Fuel_Properties!$B$31:$IV$42,MATCH("D_Petrol_Regular",Fuel_Properties!$B$31:$B$42,0),MATCH(YEAR(N$9),Fuel_Properties!$B$31:$EI$31,0)))/158.987295</f>
        <v>1.866412982134274E-4</v>
      </c>
      <c r="O138" s="47">
        <f>(SUMPRODUCT(--(O$9=Quarterly_kt!$B$9:FC$9),Quarterly_kt!$B138:FC138)/INDEX(Fuel_Properties!$B$31:$IV$42,MATCH("D_Petrol_Regular",Fuel_Properties!$B$31:$B$42,0),MATCH(YEAR(O$9),Fuel_Properties!$B$31:$EI$31,0)))/158.987295</f>
        <v>9.33206491067137E-5</v>
      </c>
      <c r="P138" s="47">
        <f>(SUMPRODUCT(--(P$9=Quarterly_kt!$B$9:FC$9),Quarterly_kt!$B138:FC138)/INDEX(Fuel_Properties!$B$31:$IV$42,MATCH("D_Petrol_Regular",Fuel_Properties!$B$31:$B$42,0),MATCH(YEAR(P$9),Fuel_Properties!$B$31:$EI$31,0)))/158.987295</f>
        <v>1.1877173522672654E-4</v>
      </c>
      <c r="Q138" s="47">
        <f>(SUMPRODUCT(--(Q$9=Quarterly_kt!$B$9:FC$9),Quarterly_kt!$B138:FC138)/INDEX(Fuel_Properties!$B$31:$IV$42,MATCH("D_Petrol_Regular",Fuel_Properties!$B$31:$B$42,0),MATCH(YEAR(Q$9),Fuel_Properties!$B$31:$EI$31,0)))/158.987295</f>
        <v>1.6967390746675215E-4</v>
      </c>
      <c r="R138" s="47">
        <f>(SUMPRODUCT(--(R$9=Quarterly_kt!$B$9:FC$9),Quarterly_kt!$B138:FC138)/INDEX(Fuel_Properties!$B$31:$IV$42,MATCH("D_Petrol_Regular",Fuel_Properties!$B$31:$B$42,0),MATCH(YEAR(R$9),Fuel_Properties!$B$31:$EI$31,0)))/158.987295</f>
        <v>1.7815760284008977E-4</v>
      </c>
      <c r="S138" s="47">
        <f>(SUMPRODUCT(--(S$9=Quarterly_kt!$B$9:FC$9),Quarterly_kt!$B138:FC138)/INDEX(Fuel_Properties!$B$31:$IV$42,MATCH("D_Petrol_Regular",Fuel_Properties!$B$31:$B$42,0),MATCH(YEAR(S$9),Fuel_Properties!$B$31:$EI$31,0)))/158.987295</f>
        <v>1.1877173522672654E-4</v>
      </c>
      <c r="T138" s="47">
        <f>(SUMPRODUCT(--(T$9=Quarterly_kt!$B$9:FC$9),Quarterly_kt!$B138:FC138)/INDEX(Fuel_Properties!$B$31:$IV$42,MATCH("D_Petrol_Regular",Fuel_Properties!$B$31:$B$42,0),MATCH(YEAR(T$9),Fuel_Properties!$B$31:$EI$31,0)))/158.987295</f>
        <v>1.1028803985338893E-4</v>
      </c>
      <c r="U138" s="47">
        <f>(SUMPRODUCT(--(U$9=Quarterly_kt!$B$9:FC$9),Quarterly_kt!$B138:FC138)/INDEX(Fuel_Properties!$B$31:$IV$42,MATCH("D_Petrol_Regular",Fuel_Properties!$B$31:$B$42,0),MATCH(YEAR(U$9),Fuel_Properties!$B$31:$EI$31,0)))/158.987295</f>
        <v>2.545108612001283E-4</v>
      </c>
      <c r="V138" s="47">
        <f>(SUMPRODUCT(--(V$9=Quarterly_kt!$B$9:FC$9),Quarterly_kt!$B138:FC138)/INDEX(Fuel_Properties!$B$31:$IV$42,MATCH("D_Petrol_Regular",Fuel_Properties!$B$31:$B$42,0),MATCH(YEAR(V$9),Fuel_Properties!$B$31:$EI$31,0)))/158.987295</f>
        <v>3.1389672881349152E-4</v>
      </c>
      <c r="W138" s="47">
        <f>(SUMPRODUCT(--(W$9=Quarterly_kt!$B$9:FC$9),Quarterly_kt!$B138:FC138)/INDEX(Fuel_Properties!$B$31:$IV$42,MATCH("D_Petrol_Regular",Fuel_Properties!$B$31:$B$42,0),MATCH(YEAR(W$9),Fuel_Properties!$B$31:$EI$31,0)))/158.987295</f>
        <v>2.714782519468035E-4</v>
      </c>
      <c r="X138" s="47">
        <f>(SUMPRODUCT(--(X$9=Quarterly_kt!$B$9:FC$9),Quarterly_kt!$B138:FC138)/INDEX(Fuel_Properties!$B$31:$IV$42,MATCH("D_Petrol_Regular",Fuel_Properties!$B$31:$B$42,0),MATCH(YEAR(X$9),Fuel_Properties!$B$31:$EI$31,0)))/158.987295</f>
        <v>2.545108612001283E-4</v>
      </c>
      <c r="Y138" s="47">
        <f>(SUMPRODUCT(--(Y$9=Quarterly_kt!$B$9:FC$9),Quarterly_kt!$B138:FC138)/INDEX(Fuel_Properties!$B$31:$IV$42,MATCH("D_Petrol_Regular",Fuel_Properties!$B$31:$B$42,0),MATCH(YEAR(Y$9),Fuel_Properties!$B$31:$EI$31,0)))/158.987295</f>
        <v>1.2725543060006415E-4</v>
      </c>
      <c r="Z138" s="47">
        <f>(SUMPRODUCT(--(Z$9=Quarterly_kt!$B$9:FC$9),Quarterly_kt!$B138:FC138)/INDEX(Fuel_Properties!$B$31:$IV$42,MATCH("D_Petrol_Regular",Fuel_Properties!$B$31:$B$42,0),MATCH(YEAR(Z$9),Fuel_Properties!$B$31:$EI$31,0)))/158.987295</f>
        <v>9.33206491067137E-5</v>
      </c>
      <c r="AA138" s="47">
        <f>(SUMPRODUCT(--(AA$9=Quarterly_kt!$B$9:FC$9),Quarterly_kt!$B138:FC138)/INDEX(Fuel_Properties!$B$31:$IV$42,MATCH("D_Petrol_Regular",Fuel_Properties!$B$31:$B$42,0),MATCH(YEAR(AA$9),Fuel_Properties!$B$31:$EI$31,0)))/158.987295</f>
        <v>9.33206491067137E-5</v>
      </c>
      <c r="AB138" s="47">
        <f>(SUMPRODUCT(--(AB$9=Quarterly_kt!$B$9:FC$9),Quarterly_kt!$B138:FC138)/INDEX(Fuel_Properties!$B$31:$IV$42,MATCH("D_Petrol_Regular",Fuel_Properties!$B$31:$B$42,0),MATCH(YEAR(AB$9),Fuel_Properties!$B$31:$EI$31,0)))/158.987295</f>
        <v>6.7869562986700875E-5</v>
      </c>
      <c r="AC138" s="47">
        <f>(SUMPRODUCT(--(AC$9=Quarterly_kt!$B$9:FC$9),Quarterly_kt!$B138:FC138)/INDEX(Fuel_Properties!$B$31:$IV$42,MATCH("D_Petrol_Regular",Fuel_Properties!$B$31:$B$42,0),MATCH(YEAR(AC$9),Fuel_Properties!$B$31:$EI$31,0)))/158.987295</f>
        <v>2.1209238433344022E-4</v>
      </c>
      <c r="AD138" s="47">
        <f>(SUMPRODUCT(--(AD$9=Quarterly_kt!$B$9:FC$9),Quarterly_kt!$B138:FC138)/INDEX(Fuel_Properties!$B$31:$IV$42,MATCH("D_Petrol_Regular",Fuel_Properties!$B$31:$B$42,0),MATCH(YEAR(AD$9),Fuel_Properties!$B$31:$EI$31,0)))/158.987295</f>
        <v>1.2725543060006415E-4</v>
      </c>
      <c r="AE138" s="47">
        <f>(SUMPRODUCT(--(AE$9=Quarterly_kt!$B$9:FC$9),Quarterly_kt!$B138:FC138)/INDEX(Fuel_Properties!$B$31:$IV$42,MATCH("D_Petrol_Regular",Fuel_Properties!$B$31:$B$42,0),MATCH(YEAR(AE$9),Fuel_Properties!$B$31:$EI$31,0)))/158.987295</f>
        <v>7.6353258360038488E-5</v>
      </c>
      <c r="AF138" s="47">
        <f>(SUMPRODUCT(--(AF$9=Quarterly_kt!$B$9:FC$9),Quarterly_kt!$B138:FC138)/INDEX(Fuel_Properties!$B$31:$IV$42,MATCH("D_Petrol_Regular",Fuel_Properties!$B$31:$B$42,0),MATCH(YEAR(AF$9),Fuel_Properties!$B$31:$EI$31,0)))/158.987295</f>
        <v>8.4836953733376073E-5</v>
      </c>
      <c r="AG138" s="47">
        <f>(SUMPRODUCT(--(AG$9=Quarterly_kt!$B$9:FC$9),Quarterly_kt!$B138:FC138)/INDEX(Fuel_Properties!$B$31:$IV$42,MATCH("D_Petrol_Regular",Fuel_Properties!$B$31:$B$42,0),MATCH(YEAR(AG$9),Fuel_Properties!$B$31:$EI$31,0)))/158.987295</f>
        <v>2.036086889601026E-4</v>
      </c>
      <c r="AH138" s="47">
        <f>(SUMPRODUCT(--(AH$9=Quarterly_kt!$B$9:FC$9),Quarterly_kt!$B138:FC138)/INDEX(Fuel_Properties!$B$31:$IV$42,MATCH("D_Petrol_Regular",Fuel_Properties!$B$31:$B$42,0),MATCH(YEAR(AH$9),Fuel_Properties!$B$31:$EI$31,0)))/158.987295</f>
        <v>1.2725543060006415E-4</v>
      </c>
      <c r="AI138" s="47">
        <f>(SUMPRODUCT(--(AI$9=Quarterly_kt!$B$9:FC$9),Quarterly_kt!$B138:FC138)/INDEX(Fuel_Properties!$B$31:$IV$42,MATCH("D_Petrol_Regular",Fuel_Properties!$B$31:$B$42,0),MATCH(YEAR(AI$9),Fuel_Properties!$B$31:$EI$31,0)))/158.987295</f>
        <v>8.4836953733376073E-5</v>
      </c>
      <c r="AJ138" s="47">
        <f>(SUMPRODUCT(--(AJ$9=Quarterly_kt!$B$9:FC$9),Quarterly_kt!$B138:FC138)/INDEX(Fuel_Properties!$B$31:$IV$42,MATCH("D_Petrol_Regular",Fuel_Properties!$B$31:$B$42,0),MATCH(YEAR(AJ$9),Fuel_Properties!$B$31:$EI$31,0)))/158.987295</f>
        <v>1.3573912597340175E-4</v>
      </c>
      <c r="AK138" s="47">
        <f>(SUMPRODUCT(--(AK$9=Quarterly_kt!$B$9:FC$9),Quarterly_kt!$B138:FC138)/INDEX(Fuel_Properties!$B$31:$IV$42,MATCH("D_Petrol_Regular",Fuel_Properties!$B$31:$B$42,0),MATCH(YEAR(AK$9),Fuel_Properties!$B$31:$EI$31,0)))/158.987295</f>
        <v>2.884456426934787E-4</v>
      </c>
      <c r="AL138" s="47">
        <f>(SUMPRODUCT(--(AL$9=Quarterly_kt!$B$9:FC$9),Quarterly_kt!$B138:FC138)/INDEX(Fuel_Properties!$B$31:$IV$42,MATCH("D_Petrol_Regular",Fuel_Properties!$B$31:$B$42,0),MATCH(YEAR(AL$9),Fuel_Properties!$B$31:$EI$31,0)))/158.987295</f>
        <v>1.9512499358676497E-4</v>
      </c>
      <c r="AM138" s="47">
        <f>(SUMPRODUCT(--(AM$9=Quarterly_kt!$B$9:FC$9),Quarterly_kt!$B138:FC138)/INDEX(Fuel_Properties!$B$31:$IV$42,MATCH("D_Petrol_Regular",Fuel_Properties!$B$31:$B$42,0),MATCH(YEAR(AM$9),Fuel_Properties!$B$31:$EI$31,0)))/158.987295</f>
        <v>7.6353258360038488E-5</v>
      </c>
      <c r="AN138" s="47">
        <f>(SUMPRODUCT(--(AN$9=Quarterly_kt!$B$9:FC$9),Quarterly_kt!$B138:FC138)/INDEX(Fuel_Properties!$B$31:$IV$42,MATCH("D_Petrol_Regular",Fuel_Properties!$B$31:$B$42,0),MATCH(YEAR(AN$9),Fuel_Properties!$B$31:$EI$31,0)))/158.987295</f>
        <v>2.545108612001283E-4</v>
      </c>
      <c r="AO138" s="47">
        <f>(SUMPRODUCT(--(AO$9=Quarterly_kt!$B$9:FC$9),Quarterly_kt!$B138:FC138)/INDEX(Fuel_Properties!$B$31:$IV$42,MATCH("D_Petrol_Regular",Fuel_Properties!$B$31:$B$42,0),MATCH(YEAR(AO$9),Fuel_Properties!$B$31:$EI$31,0)))/158.987295</f>
        <v>5.0053802702691892E-4</v>
      </c>
      <c r="AP138" s="47">
        <f>(SUMPRODUCT(--(AP$9=Quarterly_kt!$B$9:FC$9),Quarterly_kt!$B138:FC138)/INDEX(Fuel_Properties!$B$31:$IV$42,MATCH("D_Petrol_Regular",Fuel_Properties!$B$31:$B$42,0),MATCH(YEAR(AP$9),Fuel_Properties!$B$31:$EI$31,0)))/158.987295</f>
        <v>3.9873368254686768E-4</v>
      </c>
      <c r="AQ138" s="47">
        <f>(SUMPRODUCT(--(AQ$9=Quarterly_kt!$B$9:FC$9),Quarterly_kt!$B138:FC138)/INDEX(Fuel_Properties!$B$31:$IV$42,MATCH("D_Petrol_Regular",Fuel_Properties!$B$31:$B$42,0),MATCH(YEAR(AQ$9),Fuel_Properties!$B$31:$EI$31,0)))/158.987295</f>
        <v>3.4783151030684197E-4</v>
      </c>
      <c r="AR138" s="47">
        <f>(SUMPRODUCT(--(AR$9=Quarterly_kt!$B$9:FC$9),Quarterly_kt!$B138:FC138)/INDEX(Fuel_Properties!$B$31:$IV$42,MATCH("D_Petrol_Regular",Fuel_Properties!$B$31:$B$42,0),MATCH(YEAR(AR$9),Fuel_Properties!$B$31:$EI$31,0)))/158.987295</f>
        <v>2.1209238433344022E-4</v>
      </c>
      <c r="AS138" s="47">
        <f>(SUMPRODUCT(--(AS$9=Quarterly_kt!$B$9:FC$9),Quarterly_kt!$B138:FC138)/INDEX(Fuel_Properties!$B$31:$IV$42,MATCH("D_Petrol_Regular",Fuel_Properties!$B$31:$B$42,0),MATCH(YEAR(AS$9),Fuel_Properties!$B$31:$EI$31,0)))/158.987295</f>
        <v>4.2418476866688045E-4</v>
      </c>
      <c r="AT138" s="47">
        <f>(SUMPRODUCT(--(AT$9=Quarterly_kt!$B$9:FC$9),Quarterly_kt!$B138:FC138)/INDEX(Fuel_Properties!$B$31:$IV$42,MATCH("D_Petrol_Regular",Fuel_Properties!$B$31:$B$42,0),MATCH(YEAR(AT$9),Fuel_Properties!$B$31:$EI$31,0)))/158.987295</f>
        <v>3.4783151030684197E-4</v>
      </c>
      <c r="AU138" s="47">
        <f>(SUMPRODUCT(--(AU$9=Quarterly_kt!$B$9:FC$9),Quarterly_kt!$B138:FC138)/INDEX(Fuel_Properties!$B$31:$IV$42,MATCH("D_Petrol_Regular",Fuel_Properties!$B$31:$B$42,0),MATCH(YEAR(AU$9),Fuel_Properties!$B$31:$EI$31,0)))/158.987295</f>
        <v>1.4422282134673935E-4</v>
      </c>
      <c r="AV138" s="47">
        <f>(SUMPRODUCT(--(AV$9=Quarterly_kt!$B$9:FC$9),Quarterly_kt!$B138:FC138)/INDEX(Fuel_Properties!$B$31:$IV$42,MATCH("D_Petrol_Regular",Fuel_Properties!$B$31:$B$42,0),MATCH(YEAR(AV$9),Fuel_Properties!$B$31:$EI$31,0)))/158.987295</f>
        <v>1.5270651672007698E-4</v>
      </c>
      <c r="AW138" s="47">
        <f>(SUMPRODUCT(--(AW$9=Quarterly_kt!$B$9:FC$9),Quarterly_kt!$B138:FC138)/INDEX(Fuel_Properties!$B$31:$IV$42,MATCH("D_Petrol_Regular",Fuel_Properties!$B$31:$B$42,0),MATCH(YEAR(AW$9),Fuel_Properties!$B$31:$EI$31,0)))/158.987295</f>
        <v>3.3934781493350429E-4</v>
      </c>
      <c r="AX138" s="47">
        <f>(SUMPRODUCT(--(AX$9=Quarterly_kt!$B$9:FC$9),Quarterly_kt!$B138:FC138)/INDEX(Fuel_Properties!$B$31:$IV$42,MATCH("D_Petrol_Regular",Fuel_Properties!$B$31:$B$42,0),MATCH(YEAR(AX$9),Fuel_Properties!$B$31:$EI$31,0)))/158.987295</f>
        <v>2.884456426934787E-4</v>
      </c>
      <c r="AY138" s="47">
        <f>(SUMPRODUCT(--(AY$9=Quarterly_kt!$B$9:FC$9),Quarterly_kt!$B138:FC138)/INDEX(Fuel_Properties!$B$31:$IV$42,MATCH("D_Petrol_Regular",Fuel_Properties!$B$31:$B$42,0),MATCH(YEAR(AY$9),Fuel_Properties!$B$31:$EI$31,0)))/158.987295</f>
        <v>1.6119021209341455E-4</v>
      </c>
      <c r="AZ138" s="47">
        <f>(SUMPRODUCT(--(AZ$9=Quarterly_kt!$B$9:FC$9),Quarterly_kt!$B138:FC138)/INDEX(Fuel_Properties!$B$31:$IV$42,MATCH("D_Petrol_Regular",Fuel_Properties!$B$31:$B$42,0),MATCH(YEAR(AZ$9),Fuel_Properties!$B$31:$EI$31,0)))/158.987295</f>
        <v>1.6119021209341455E-4</v>
      </c>
      <c r="BA138" s="47">
        <f>(SUMPRODUCT(--(BA$9=Quarterly_kt!$B$9:FC$9),Quarterly_kt!$B138:FC138)/INDEX(Fuel_Properties!$B$31:$IV$42,MATCH("D_Petrol_Regular",Fuel_Properties!$B$31:$B$42,0),MATCH(YEAR(BA$9),Fuel_Properties!$B$31:$EI$31,0)))/158.987295</f>
        <v>2.9692933806681632E-4</v>
      </c>
      <c r="BB138" s="47">
        <f>(SUMPRODUCT(--(BB$9=Quarterly_kt!$B$9:FC$9),Quarterly_kt!$B138:FC138)/INDEX(Fuel_Properties!$B$31:$IV$42,MATCH("D_Petrol_Regular",Fuel_Properties!$B$31:$B$42,0),MATCH(YEAR(BB$9),Fuel_Properties!$B$31:$EI$31,0)))/158.987295</f>
        <v>2.290597750801155E-4</v>
      </c>
      <c r="BC138" s="47">
        <f>(SUMPRODUCT(--(BC$9=Quarterly_kt!$B$9:FC$9),Quarterly_kt!$B138:FC138)/INDEX(Fuel_Properties!$B$31:$IV$42,MATCH("D_Petrol_Regular",Fuel_Properties!$B$31:$B$42,0),MATCH(YEAR(BC$9),Fuel_Properties!$B$31:$EI$31,0)))/158.987295</f>
        <v>1.1877173522672654E-4</v>
      </c>
      <c r="BD138" s="47">
        <f>(SUMPRODUCT(--(BD$9=Quarterly_kt!$B$9:FC$9),Quarterly_kt!$B138:FC138)/INDEX(Fuel_Properties!$B$31:$IV$42,MATCH("D_Petrol_Regular",Fuel_Properties!$B$31:$B$42,0),MATCH(YEAR(BD$9),Fuel_Properties!$B$31:$EI$31,0)))/158.987295</f>
        <v>1.2725543060006415E-4</v>
      </c>
      <c r="BE138" s="47">
        <f>(SUMPRODUCT(--(BE$9=Quarterly_kt!$B$9:FC$9),Quarterly_kt!$B138:FC138)/INDEX(Fuel_Properties!$B$31:$IV$42,MATCH("D_Petrol_Regular",Fuel_Properties!$B$31:$B$42,0),MATCH(YEAR(BE$9),Fuel_Properties!$B$31:$EI$31,0)))/158.987295</f>
        <v>2.9692933806681632E-4</v>
      </c>
      <c r="BF138" s="47">
        <f>(SUMPRODUCT(--(BF$9=Quarterly_kt!$B$9:FC$9),Quarterly_kt!$B138:FC138)/INDEX(Fuel_Properties!$B$31:$IV$42,MATCH("D_Petrol_Regular",Fuel_Properties!$B$31:$B$42,0),MATCH(YEAR(BF$9),Fuel_Properties!$B$31:$EI$31,0)))/158.987295</f>
        <v>2.6299455657346587E-4</v>
      </c>
      <c r="BG138" s="47">
        <f>(SUMPRODUCT(--(BG$9=Quarterly_kt!$B$9:FC$9),Quarterly_kt!$B138:FC138)/INDEX(Fuel_Properties!$B$31:$IV$42,MATCH("D_Petrol_Regular",Fuel_Properties!$B$31:$B$42,0),MATCH(YEAR(BG$9),Fuel_Properties!$B$31:$EI$31,0)))/158.987295</f>
        <v>1.1877173522672654E-4</v>
      </c>
      <c r="BH138" s="47">
        <f>(SUMPRODUCT(--(BH$9=Quarterly_kt!$B$9:FC$9),Quarterly_kt!$B138:FC138)/INDEX(Fuel_Properties!$B$31:$IV$42,MATCH("D_Petrol_Regular",Fuel_Properties!$B$31:$B$42,0),MATCH(YEAR(BH$9),Fuel_Properties!$B$31:$EI$31,0)))/158.987295</f>
        <v>1.4422282134673935E-4</v>
      </c>
      <c r="BI138" s="47">
        <f>(SUMPRODUCT(--(BI$9=Quarterly_kt!$B$9:FC$9),Quarterly_kt!$B138:FC138)/INDEX(Fuel_Properties!$B$31:$IV$42,MATCH("D_Petrol_Regular",Fuel_Properties!$B$31:$B$42,0),MATCH(YEAR(BI$9),Fuel_Properties!$B$31:$EI$31,0)))/158.987295</f>
        <v>4.2418476866688037E-5</v>
      </c>
      <c r="BJ138" s="47">
        <f>(SUMPRODUCT(--(BJ$9=Quarterly_kt!$B$9:FC$9),Quarterly_kt!$B138:FC138)/INDEX(Fuel_Properties!$B$31:$IV$42,MATCH("D_Petrol_Regular",Fuel_Properties!$B$31:$B$42,0),MATCH(YEAR(BJ$9),Fuel_Properties!$B$31:$EI$31,0)))/158.987295</f>
        <v>5.9385867613363269E-5</v>
      </c>
      <c r="BK138" s="47">
        <f>(SUMPRODUCT(--(BK$9=Quarterly_kt!$B$9:FC$9),Quarterly_kt!$B138:FC138)/INDEX(Fuel_Properties!$B$31:$IV$42,MATCH("D_Petrol_Regular",Fuel_Properties!$B$31:$B$42,0),MATCH(YEAR(BK$9),Fuel_Properties!$B$31:$EI$31,0)))/158.987295</f>
        <v>2.5451086120012825E-5</v>
      </c>
      <c r="BL138" s="47">
        <f>(SUMPRODUCT(--(BL$9=Quarterly_kt!$B$9:FC$9),Quarterly_kt!$B138:FC138)/INDEX(Fuel_Properties!$B$31:$IV$42,MATCH("D_Petrol_Regular",Fuel_Properties!$B$31:$B$42,0),MATCH(YEAR(BL$9),Fuel_Properties!$B$31:$EI$31,0)))/158.987295</f>
        <v>2.5451086120012825E-5</v>
      </c>
      <c r="BM138" s="47">
        <f>(SUMPRODUCT(--(BM$9=Quarterly_kt!$B$9:FC$9),Quarterly_kt!$B138:FC138)/INDEX(Fuel_Properties!$B$31:$IV$42,MATCH("D_Petrol_Regular",Fuel_Properties!$B$31:$B$42,0),MATCH(YEAR(BM$9),Fuel_Properties!$B$31:$EI$31,0)))/158.987295</f>
        <v>4.2418476866688037E-5</v>
      </c>
      <c r="BN138" s="47">
        <f>(SUMPRODUCT(--(BN$9=Quarterly_kt!$B$9:FC$9),Quarterly_kt!$B138:FC138)/INDEX(Fuel_Properties!$B$31:$IV$42,MATCH("D_Petrol_Regular",Fuel_Properties!$B$31:$B$42,0),MATCH(YEAR(BN$9),Fuel_Properties!$B$31:$EI$31,0)))/158.987295</f>
        <v>6.8844556219276645E-5</v>
      </c>
      <c r="BO138" s="47">
        <f>(SUMPRODUCT(--(BO$9=Quarterly_kt!$B$9:FC$9),Quarterly_kt!$B138:FC138)/INDEX(Fuel_Properties!$B$31:$IV$42,MATCH("D_Petrol_Regular",Fuel_Properties!$B$31:$B$42,0),MATCH(YEAR(BO$9),Fuel_Properties!$B$31:$EI$31,0)))/158.987295</f>
        <v>4.30278476370479E-5</v>
      </c>
      <c r="BP138" s="47">
        <f>(SUMPRODUCT(--(BP$9=Quarterly_kt!$B$9:FC$9),Quarterly_kt!$B138:FC138)/INDEX(Fuel_Properties!$B$31:$IV$42,MATCH("D_Petrol_Regular",Fuel_Properties!$B$31:$B$42,0),MATCH(YEAR(BP$9),Fuel_Properties!$B$31:$EI$31,0)))/158.987295</f>
        <v>6.8844556219276645E-5</v>
      </c>
      <c r="BQ138" s="47">
        <f>(SUMPRODUCT(--(BQ$9=Quarterly_kt!$B$9:FC$9),Quarterly_kt!$B138:FC138)/INDEX(Fuel_Properties!$B$31:$IV$42,MATCH("D_Petrol_Regular",Fuel_Properties!$B$31:$B$42,0),MATCH(YEAR(BQ$9),Fuel_Properties!$B$31:$EI$31,0)))/158.987295</f>
        <v>4.30278476370479E-5</v>
      </c>
      <c r="BR138" s="47">
        <f>(SUMPRODUCT(--(BR$9=Quarterly_kt!$B$9:FC$9),Quarterly_kt!$B138:FC138)/INDEX(Fuel_Properties!$B$31:$IV$42,MATCH("D_Petrol_Regular",Fuel_Properties!$B$31:$B$42,0),MATCH(YEAR(BR$9),Fuel_Properties!$B$31:$EI$31,0)))/158.987295</f>
        <v>9.4210128599428464E-5</v>
      </c>
      <c r="BS138" s="47">
        <f>(SUMPRODUCT(--(BS$9=Quarterly_kt!$B$9:FC$9),Quarterly_kt!$B138:FC138)/INDEX(Fuel_Properties!$B$31:$IV$42,MATCH("D_Petrol_Regular",Fuel_Properties!$B$31:$B$42,0),MATCH(YEAR(BS$9),Fuel_Properties!$B$31:$EI$31,0)))/158.987295</f>
        <v>9.4210128599428464E-5</v>
      </c>
      <c r="BT138" s="47">
        <f>(SUMPRODUCT(--(BT$9=Quarterly_kt!$B$9:FC$9),Quarterly_kt!$B138:FC138)/INDEX(Fuel_Properties!$B$31:$IV$42,MATCH("D_Petrol_Regular",Fuel_Properties!$B$31:$B$42,0),MATCH(YEAR(BT$9),Fuel_Properties!$B$31:$EI$31,0)))/158.987295</f>
        <v>3.4258228581610355E-5</v>
      </c>
      <c r="BU138" s="47">
        <f>(SUMPRODUCT(--(BU$9=Quarterly_kt!$B$9:FC$9),Quarterly_kt!$B138:FC138)/INDEX(Fuel_Properties!$B$31:$IV$42,MATCH("D_Petrol_Regular",Fuel_Properties!$B$31:$B$42,0),MATCH(YEAR(BU$9),Fuel_Properties!$B$31:$EI$31,0)))/158.987295</f>
        <v>8.5645571454025875E-5</v>
      </c>
      <c r="BV138" s="47">
        <f>(SUMPRODUCT(--(BV$9=Quarterly_kt!$B$9:FC$9),Quarterly_kt!$B138:FC138)/INDEX(Fuel_Properties!$B$31:$IV$42,MATCH("D_Petrol_Regular",Fuel_Properties!$B$31:$B$42,0),MATCH(YEAR(BV$9),Fuel_Properties!$B$31:$EI$31,0)))/158.987295</f>
        <v>7.0799890093557944E-4</v>
      </c>
      <c r="BW138" s="47">
        <f>(SUMPRODUCT(--(BW$9=Quarterly_kt!$B$9:FC$9),Quarterly_kt!$B138:FC138)/INDEX(Fuel_Properties!$B$31:$IV$42,MATCH("D_Petrol_Regular",Fuel_Properties!$B$31:$B$42,0),MATCH(YEAR(BW$9),Fuel_Properties!$B$31:$EI$31,0)))/158.987295</f>
        <v>7.50649437136518E-4</v>
      </c>
      <c r="BX138" s="47">
        <f>(SUMPRODUCT(--(BX$9=Quarterly_kt!$B$9:FC$9),Quarterly_kt!$B138:FC138)/INDEX(Fuel_Properties!$B$31:$IV$42,MATCH("D_Petrol_Regular",Fuel_Properties!$B$31:$B$42,0),MATCH(YEAR(BX$9),Fuel_Properties!$B$31:$EI$31,0)))/158.987295</f>
        <v>4.60625790970136E-4</v>
      </c>
      <c r="BY138" s="47">
        <f>(SUMPRODUCT(--(BY$9=Quarterly_kt!$B$9:FC$9),Quarterly_kt!$B138:FC138)/INDEX(Fuel_Properties!$B$31:$IV$42,MATCH("D_Petrol_Regular",Fuel_Properties!$B$31:$B$42,0),MATCH(YEAR(BY$9),Fuel_Properties!$B$31:$EI$31,0)))/158.987295</f>
        <v>5.9710750681313924E-4</v>
      </c>
      <c r="BZ138" s="47">
        <f>(SUMPRODUCT(--(BZ$9=Quarterly_kt!$B$9:FC$9),Quarterly_kt!$B138:FC138)/INDEX(Fuel_Properties!$B$31:$IV$42,MATCH("D_Petrol_Regular",Fuel_Properties!$B$31:$B$42,0),MATCH(YEAR(BZ$9),Fuel_Properties!$B$31:$EI$31,0)))/158.987295</f>
        <v>5.2899693370203832E-4</v>
      </c>
      <c r="CA138" s="47">
        <f>(SUMPRODUCT(--(CA$9=Quarterly_kt!$B$9:FC$9),Quarterly_kt!$B138:FC138)/INDEX(Fuel_Properties!$B$31:$IV$42,MATCH("D_Petrol_Regular",Fuel_Properties!$B$31:$B$42,0),MATCH(YEAR(CA$9),Fuel_Properties!$B$31:$EI$31,0)))/158.987295</f>
        <v>5.9725460256681759E-4</v>
      </c>
      <c r="CB138" s="47">
        <f>(SUMPRODUCT(--(CB$9=Quarterly_kt!$B$9:FC$9),Quarterly_kt!$B138:FC138)/INDEX(Fuel_Properties!$B$31:$IV$42,MATCH("D_Petrol_Regular",Fuel_Properties!$B$31:$B$42,0),MATCH(YEAR(CB$9),Fuel_Properties!$B$31:$EI$31,0)))/158.987295</f>
        <v>4.2661043040486958E-4</v>
      </c>
      <c r="CC138" s="47">
        <f>(SUMPRODUCT(--(CC$9=Quarterly_kt!$B$9:FC$9),Quarterly_kt!$B138:FC138)/INDEX(Fuel_Properties!$B$31:$IV$42,MATCH("D_Petrol_Regular",Fuel_Properties!$B$31:$B$42,0),MATCH(YEAR(CC$9),Fuel_Properties!$B$31:$EI$31,0)))/158.987295</f>
        <v>6.9964110586398628E-4</v>
      </c>
      <c r="CD138" s="47">
        <f>(SUMPRODUCT(--(CD$9=Quarterly_kt!$B$9:FC$9),Quarterly_kt!$B138:FC138)/INDEX(Fuel_Properties!$B$31:$IV$42,MATCH("D_Petrol_Regular",Fuel_Properties!$B$31:$B$42,0),MATCH(YEAR(CD$9),Fuel_Properties!$B$31:$EI$31,0)))/158.987295</f>
        <v>6.467416797465461E-4</v>
      </c>
      <c r="CE138" s="47">
        <f>(SUMPRODUCT(--(CE$9=Quarterly_kt!$B$9:FC$9),Quarterly_kt!$B138:FC138)/INDEX(Fuel_Properties!$B$31:$IV$42,MATCH("D_Petrol_Regular",Fuel_Properties!$B$31:$B$42,0),MATCH(YEAR(CE$9),Fuel_Properties!$B$31:$EI$31,0)))/158.987295</f>
        <v>4.169781882576415E-4</v>
      </c>
      <c r="CF138" s="47">
        <f>(SUMPRODUCT(--(CF$9=Quarterly_kt!$B$9:FC$9),Quarterly_kt!$B138:FC138)/INDEX(Fuel_Properties!$B$31:$IV$42,MATCH("D_Petrol_Regular",Fuel_Properties!$B$31:$B$42,0),MATCH(YEAR(CF$9),Fuel_Properties!$B$31:$EI$31,0)))/158.987295</f>
        <v>4.7654650086587601E-4</v>
      </c>
      <c r="CG138" s="47">
        <f>(SUMPRODUCT(--(CG$9=Quarterly_kt!$B$9:FC$9),Quarterly_kt!$B138:FC138)/INDEX(Fuel_Properties!$B$31:$IV$42,MATCH("D_Petrol_Regular",Fuel_Properties!$B$31:$B$42,0),MATCH(YEAR(CG$9),Fuel_Properties!$B$31:$EI$31,0)))/158.987295</f>
        <v>6.3823192080251243E-4</v>
      </c>
      <c r="CH138" s="47">
        <f>(SUMPRODUCT(--(CH$9=Quarterly_kt!$B$9:FC$9),Quarterly_kt!$B138:FC138)/INDEX(Fuel_Properties!$B$31:$IV$42,MATCH("D_Petrol_Regular",Fuel_Properties!$B$31:$B$42,0),MATCH(YEAR(CH$9),Fuel_Properties!$B$31:$EI$31,0)))/158.987295</f>
        <v>3.9237874575349333E-4</v>
      </c>
      <c r="CI138" s="47">
        <f>(SUMPRODUCT(--(CI$9=Quarterly_kt!$B$9:FC$9),Quarterly_kt!$B138:FC138)/INDEX(Fuel_Properties!$B$31:$IV$42,MATCH("D_Petrol_Regular",Fuel_Properties!$B$31:$B$42,0),MATCH(YEAR(CI$9),Fuel_Properties!$B$31:$EI$31,0)))/158.987295</f>
        <v>3.2413896388332051E-4</v>
      </c>
      <c r="CJ138" s="47">
        <f>(SUMPRODUCT(--(CJ$9=Quarterly_kt!$B$9:FC$9),Quarterly_kt!$B138:FC138)/INDEX(Fuel_Properties!$B$31:$IV$42,MATCH("D_Petrol_Regular",Fuel_Properties!$B$31:$B$42,0),MATCH(YEAR(CJ$9),Fuel_Properties!$B$31:$EI$31,0)))/158.987295</f>
        <v>4.3502860942235124E-4</v>
      </c>
      <c r="CK138" s="47">
        <f>(SUMPRODUCT(--(CK$9=Quarterly_kt!$B$9:FC$9),Quarterly_kt!$B138:FC138)/INDEX(Fuel_Properties!$B$31:$IV$42,MATCH("D_Petrol_Regular",Fuel_Properties!$B$31:$B$42,0),MATCH(YEAR(CK$9),Fuel_Properties!$B$31:$EI$31,0)))/158.987295</f>
        <v>3.326689366170922E-4</v>
      </c>
      <c r="CL138" s="47">
        <f>(SUMPRODUCT(--(CL$9=Quarterly_kt!$B$9:FC$9),Quarterly_kt!$B138:FC138)/INDEX(Fuel_Properties!$B$31:$IV$42,MATCH("D_Petrol_Regular",Fuel_Properties!$B$31:$B$42,0),MATCH(YEAR(CL$9),Fuel_Properties!$B$31:$EI$31,0)))/158.987295</f>
        <v>2.3887804888540507E-4</v>
      </c>
      <c r="CM138" s="47">
        <f>(SUMPRODUCT(--(CM$9=Quarterly_kt!$B$9:FC$9),Quarterly_kt!$B138:FC138)/INDEX(Fuel_Properties!$B$31:$IV$42,MATCH("D_Petrol_Regular",Fuel_Properties!$B$31:$B$42,0),MATCH(YEAR(CM$9),Fuel_Properties!$B$31:$EI$31,0)))/158.987295</f>
        <v>2.55940766662934E-4</v>
      </c>
      <c r="CN138" s="47">
        <f>(SUMPRODUCT(--(CN$9=Quarterly_kt!$B$9:FC$9),Quarterly_kt!$B138:FC138)/INDEX(Fuel_Properties!$B$31:$IV$42,MATCH("D_Petrol_Regular",Fuel_Properties!$B$31:$B$42,0),MATCH(YEAR(CN$9),Fuel_Properties!$B$31:$EI$31,0)))/158.987295</f>
        <v>1.9622125444158269E-4</v>
      </c>
      <c r="CO138" s="47">
        <f>(SUMPRODUCT(--(CO$9=Quarterly_kt!$B$9:FC$9),Quarterly_kt!$B138:FC138)/INDEX(Fuel_Properties!$B$31:$IV$42,MATCH("D_Petrol_Regular",Fuel_Properties!$B$31:$B$42,0),MATCH(YEAR(CO$9),Fuel_Properties!$B$31:$EI$31,0)))/158.987295</f>
        <v>3.9244250888316538E-4</v>
      </c>
      <c r="CP138" s="47">
        <f>(SUMPRODUCT(--(CP$9=Quarterly_kt!$B$9:FC$9),Quarterly_kt!$B138:FC138)/INDEX(Fuel_Properties!$B$31:$IV$42,MATCH("D_Petrol_Regular",Fuel_Properties!$B$31:$B$42,0),MATCH(YEAR(CP$9),Fuel_Properties!$B$31:$EI$31,0)))/158.987295</f>
        <v>2.0549339109680729E-4</v>
      </c>
      <c r="CQ138" s="47">
        <f>(SUMPRODUCT(--(CQ$9=Quarterly_kt!$B$9:FC$9),Quarterly_kt!$B138:FC138)/INDEX(Fuel_Properties!$B$31:$IV$42,MATCH("D_Petrol_Regular",Fuel_Properties!$B$31:$B$42,0),MATCH(YEAR(CQ$9),Fuel_Properties!$B$31:$EI$31,0)))/158.987295</f>
        <v>1.7980671720970636E-4</v>
      </c>
      <c r="CR138" s="47">
        <f>(SUMPRODUCT(--(CR$9=Quarterly_kt!$B$9:FC$9),Quarterly_kt!$B138:FC138)/INDEX(Fuel_Properties!$B$31:$IV$42,MATCH("D_Petrol_Regular",Fuel_Properties!$B$31:$B$42,0),MATCH(YEAR(CR$9),Fuel_Properties!$B$31:$EI$31,0)))/158.987295</f>
        <v>9.4184470919370005E-5</v>
      </c>
      <c r="CS138" s="47">
        <f>(SUMPRODUCT(--(CS$9=Quarterly_kt!$B$9:FC$9),Quarterly_kt!$B138:FC138)/INDEX(Fuel_Properties!$B$31:$IV$42,MATCH("D_Petrol_Regular",Fuel_Properties!$B$31:$B$42,0),MATCH(YEAR(CS$9),Fuel_Properties!$B$31:$EI$31,0)))/158.987295</f>
        <v>3.1680231127424453E-4</v>
      </c>
      <c r="CT138" s="47">
        <f>(SUMPRODUCT(--(CT$9=Quarterly_kt!$B$9:FC$9),Quarterly_kt!$B138:FC138)/INDEX(Fuel_Properties!$B$31:$IV$42,MATCH("D_Petrol_Regular",Fuel_Properties!$B$31:$B$42,0),MATCH(YEAR(CT$9),Fuel_Properties!$B$31:$EI$31,0)))/158.987295</f>
        <v>2.1286616890633949E-4</v>
      </c>
      <c r="CU138" s="47">
        <f>(SUMPRODUCT(--(CU$9=Quarterly_kt!$B$9:FC$9),Quarterly_kt!$B138:FC138)/INDEX(Fuel_Properties!$B$31:$IV$42,MATCH("D_Petrol_Regular",Fuel_Properties!$B$31:$B$42,0),MATCH(YEAR(CU$9),Fuel_Properties!$B$31:$EI$31,0)))/158.987295</f>
        <v>1.7880758188132517E-4</v>
      </c>
      <c r="CV138" s="47">
        <f>(SUMPRODUCT(--(CV$9=Quarterly_kt!$B$9:FC$9),Quarterly_kt!$B138:FC138)/INDEX(Fuel_Properties!$B$31:$IV$42,MATCH("D_Petrol_Regular",Fuel_Properties!$B$31:$B$42,0),MATCH(YEAR(CV$9),Fuel_Properties!$B$31:$EI$31,0)))/158.987295</f>
        <v>1.1920505458755009E-4</v>
      </c>
      <c r="CW138" s="47">
        <f>(SUMPRODUCT(--(CW$9=Quarterly_kt!$B$9:FC$9),Quarterly_kt!$B138:FC138)/INDEX(Fuel_Properties!$B$31:$IV$42,MATCH("D_Petrol_Regular",Fuel_Properties!$B$31:$B$42,0),MATCH(YEAR(CW$9),Fuel_Properties!$B$31:$EI$31,0)))/158.987295</f>
        <v>9.3661114318789357E-4</v>
      </c>
      <c r="CX138" s="47">
        <f>(SUMPRODUCT(--(CX$9=Quarterly_kt!$B$9:FC$9),Quarterly_kt!$B138:FC138)/INDEX(Fuel_Properties!$B$31:$IV$42,MATCH("D_Petrol_Regular",Fuel_Properties!$B$31:$B$42,0),MATCH(YEAR(CX$9),Fuel_Properties!$B$31:$EI$31,0)))/158.987295</f>
        <v>1.0397609487337125E-3</v>
      </c>
      <c r="CY138" s="47">
        <f>(SUMPRODUCT(--(CY$9=Quarterly_kt!$B$9:FC$9),Quarterly_kt!$B138:FC138)/INDEX(Fuel_Properties!$B$31:$IV$42,MATCH("D_Petrol_Regular",Fuel_Properties!$B$31:$B$42,0),MATCH(YEAR(CY$9),Fuel_Properties!$B$31:$EI$31,0)))/158.987295</f>
        <v>4.2613153636627562E-4</v>
      </c>
      <c r="CZ138" s="47">
        <f>(SUMPRODUCT(--(CZ$9=Quarterly_kt!$B$9:FC$9),Quarterly_kt!$B138:FC138)/INDEX(Fuel_Properties!$B$31:$IV$42,MATCH("D_Petrol_Regular",Fuel_Properties!$B$31:$B$42,0),MATCH(YEAR(CZ$9),Fuel_Properties!$B$31:$EI$31,0)))/158.987295</f>
        <v>5.0283521291220521E-4</v>
      </c>
      <c r="DA138" s="47">
        <f>(SUMPRODUCT(--(DA$9=Quarterly_kt!$B$9:FC$9),Quarterly_kt!$B138:FC138)/INDEX(Fuel_Properties!$B$31:$IV$42,MATCH("D_Petrol_Regular",Fuel_Properties!$B$31:$B$42,0),MATCH(YEAR(DA$9),Fuel_Properties!$B$31:$EI$31,0)))/158.987295</f>
        <v>6.0510678164011147E-4</v>
      </c>
      <c r="DB138" s="47">
        <f>(SUMPRODUCT(--(DB$9=Quarterly_kt!$B$9:FC$9),Quarterly_kt!$B138:FC138)/INDEX(Fuel_Properties!$B$31:$IV$42,MATCH("D_Petrol_Regular",Fuel_Properties!$B$31:$B$42,0),MATCH(YEAR(DB$9),Fuel_Properties!$B$31:$EI$31,0)))/158.987295</f>
        <v>6.8161136272716953E-4</v>
      </c>
      <c r="DC138" s="47">
        <f>(SUMPRODUCT(--(DC$9=Quarterly_kt!$B$9:FC$9),Quarterly_kt!$B138:FC138)/INDEX(Fuel_Properties!$B$31:$IV$42,MATCH("D_Petrol_Regular",Fuel_Properties!$B$31:$B$42,0),MATCH(YEAR(DC$9),Fuel_Properties!$B$31:$EI$31,0)))/158.987295</f>
        <v>1.2780213051134429E-4</v>
      </c>
      <c r="DD138" s="47">
        <f>(SUMPRODUCT(--(DD$9=Quarterly_kt!$B$9:FC$9),Quarterly_kt!$B138:FC138)/INDEX(Fuel_Properties!$B$31:$IV$42,MATCH("D_Petrol_Regular",Fuel_Properties!$B$31:$B$42,0),MATCH(YEAR(DD$9),Fuel_Properties!$B$31:$EI$31,0)))/158.987295</f>
        <v>1.7040284068179238E-4</v>
      </c>
      <c r="DE138" s="47">
        <f>(SUMPRODUCT(--(DE$9=Quarterly_kt!$B$9:FC$9),Quarterly_kt!$B138:FC138)/INDEX(Fuel_Properties!$B$31:$IV$42,MATCH("D_Petrol_Regular",Fuel_Properties!$B$31:$B$42,0),MATCH(YEAR(DE$9),Fuel_Properties!$B$31:$EI$31,0)))/158.987295</f>
        <v>2.0448340881815084E-4</v>
      </c>
      <c r="DF138" s="47">
        <f>(SUMPRODUCT(--(DF$9=Quarterly_kt!$B$9:FC$9),Quarterly_kt!$B138:FC138)/INDEX(Fuel_Properties!$B$31:$IV$42,MATCH("D_Petrol_Regular",Fuel_Properties!$B$31:$B$42,0),MATCH(YEAR(DF$9),Fuel_Properties!$B$31:$EI$31,0)))/158.987295</f>
        <v>2.4784312979975539E-4</v>
      </c>
      <c r="DG138" s="47">
        <f>(SUMPRODUCT(--(DG$9=Quarterly_kt!$B$9:FC$9),Quarterly_kt!$B138:FC138)/INDEX(Fuel_Properties!$B$31:$IV$42,MATCH("D_Petrol_Regular",Fuel_Properties!$B$31:$B$42,0),MATCH(YEAR(DG$9),Fuel_Properties!$B$31:$EI$31,0)))/158.987295</f>
        <v>7.6916833386131013E-5</v>
      </c>
      <c r="DH138" s="47">
        <f>(SUMPRODUCT(--(DH$9=Quarterly_kt!$B$9:FC$9),Quarterly_kt!$B138:FC138)/INDEX(Fuel_Properties!$B$31:$IV$42,MATCH("D_Petrol_Regular",Fuel_Properties!$B$31:$B$42,0),MATCH(YEAR(DH$9),Fuel_Properties!$B$31:$EI$31,0)))/158.987295</f>
        <v>1.2819472231021832E-4</v>
      </c>
      <c r="DI138" s="47">
        <f>(SUMPRODUCT(--(DI$9=Quarterly_kt!$B$9:FC$9),Quarterly_kt!$B138:FC138)/INDEX(Fuel_Properties!$B$31:$IV$42,MATCH("D_Petrol_Regular",Fuel_Properties!$B$31:$B$42,0),MATCH(YEAR(DI$9),Fuel_Properties!$B$31:$EI$31,0)))/158.987295</f>
        <v>2.5638944462043665E-4</v>
      </c>
      <c r="DJ138" s="47">
        <f>(SUMPRODUCT(--(DJ$9=Quarterly_kt!$B$9:FC$9),Quarterly_kt!$B138:FC138)/INDEX(Fuel_Properties!$B$31:$IV$42,MATCH("D_Petrol_Regular",Fuel_Properties!$B$31:$B$42,0),MATCH(YEAR(DJ$9),Fuel_Properties!$B$31:$EI$31,0)))/158.987295</f>
        <v>2.3957208003415006E-4</v>
      </c>
      <c r="DK138" s="47">
        <f>(SUMPRODUCT(--(DK$9=Quarterly_kt!$B$9:FC$9),Quarterly_kt!$B138:FC138)/INDEX(Fuel_Properties!$B$31:$IV$42,MATCH("D_Petrol_Regular",Fuel_Properties!$B$31:$B$42,0),MATCH(YEAR(DK$9),Fuel_Properties!$B$31:$EI$31,0)))/158.987295</f>
        <v>9.4117602870558942E-5</v>
      </c>
      <c r="DL138" s="47">
        <f>(SUMPRODUCT(--(DL$9=Quarterly_kt!$B$9:FC$9),Quarterly_kt!$B138:FC138)/INDEX(Fuel_Properties!$B$31:$IV$42,MATCH("D_Petrol_Regular",Fuel_Properties!$B$31:$B$42,0),MATCH(YEAR(DL$9),Fuel_Properties!$B$31:$EI$31,0)))/158.987295</f>
        <v>1.540106228790965E-4</v>
      </c>
      <c r="DM138" s="47">
        <f>(SUMPRODUCT(--(DM$9=Quarterly_kt!$B$9:FC$9),Quarterly_kt!$B138:FC138)/INDEX(Fuel_Properties!$B$31:$IV$42,MATCH("D_Petrol_Regular",Fuel_Properties!$B$31:$B$42,0),MATCH(YEAR(DM$9),Fuel_Properties!$B$31:$EI$31,0)))/158.987295</f>
        <v>2.1390364288763401E-4</v>
      </c>
      <c r="DN138" s="47">
        <f>(SUMPRODUCT(--(DN$9=Quarterly_kt!$B$9:FC$9),Quarterly_kt!$B138:FC138)/INDEX(Fuel_Properties!$B$31:$IV$42,MATCH("D_Petrol_Regular",Fuel_Properties!$B$31:$B$42,0),MATCH(YEAR(DN$9),Fuel_Properties!$B$31:$EI$31,0)))/158.987295</f>
        <v>2.9780307187094227E-4</v>
      </c>
      <c r="DO138" s="47">
        <f>(SUMPRODUCT(--(DO$9=Quarterly_kt!$B$9:FC$9),Quarterly_kt!$B138:FC138)/INDEX(Fuel_Properties!$B$31:$IV$42,MATCH("D_Petrol_Regular",Fuel_Properties!$B$31:$B$42,0),MATCH(YEAR(DO$9),Fuel_Properties!$B$31:$EI$31,0)))/158.987295</f>
        <v>4.2543295981563181E-5</v>
      </c>
      <c r="DP138" s="47">
        <f>(SUMPRODUCT(--(DP$9=Quarterly_kt!$B$9:FC$9),Quarterly_kt!$B138:FC138)/INDEX(Fuel_Properties!$B$31:$IV$42,MATCH("D_Petrol_Regular",Fuel_Properties!$B$31:$B$42,0),MATCH(YEAR(DP$9),Fuel_Properties!$B$31:$EI$31,0)))/158.987295</f>
        <v>0</v>
      </c>
      <c r="DQ138" s="47">
        <f>(SUMPRODUCT(--(DQ$9=Quarterly_kt!$B$9:FC$9),Quarterly_kt!$B138:FC138)/INDEX(Fuel_Properties!$B$31:$IV$42,MATCH("D_Petrol_Regular",Fuel_Properties!$B$31:$B$42,0),MATCH(YEAR(DQ$9),Fuel_Properties!$B$31:$EI$31,0)))/158.987295</f>
        <v>2.637684350856917E-4</v>
      </c>
      <c r="DR138" s="47">
        <f>(SUMPRODUCT(--(DR$9=Quarterly_kt!$B$9:FC$9),Quarterly_kt!$B138:FC138)/INDEX(Fuel_Properties!$B$31:$IV$42,MATCH("D_Petrol_Regular",Fuel_Properties!$B$31:$B$42,0),MATCH(YEAR(DR$9),Fuel_Properties!$B$31:$EI$31,0)))/158.987295</f>
        <v>1.7843872727988852E-4</v>
      </c>
      <c r="DS138" s="47">
        <f>(SUMPRODUCT(--(DS$9=Quarterly_kt!$B$9:FC$9),Quarterly_kt!$B138:FC138)/INDEX(Fuel_Properties!$B$31:$IV$42,MATCH("D_Petrol_Regular",Fuel_Properties!$B$31:$B$42,0),MATCH(YEAR(DS$9),Fuel_Properties!$B$31:$EI$31,0)))/158.987295</f>
        <v>6.7976658011386102E-5</v>
      </c>
      <c r="DT138" s="47">
        <f>(SUMPRODUCT(--(DT$9=Quarterly_kt!$B$9:FC$9),Quarterly_kt!$B138:FC138)/INDEX(Fuel_Properties!$B$31:$IV$42,MATCH("D_Petrol_Regular",Fuel_Properties!$B$31:$B$42,0),MATCH(YEAR(DT$9),Fuel_Properties!$B$31:$EI$31,0)))/158.987295</f>
        <v>8.4970822514232628E-6</v>
      </c>
      <c r="DU138" s="47">
        <f>(SUMPRODUCT(--(DU$9=Quarterly_kt!$B$9:FC$9),Quarterly_kt!$B138:FC138)/INDEX(Fuel_Properties!$B$31:$IV$42,MATCH("D_Petrol_Regular",Fuel_Properties!$B$31:$B$42,0),MATCH(YEAR(DU$9),Fuel_Properties!$B$31:$EI$31,0)))/158.987295</f>
        <v>1.8693580953131175E-4</v>
      </c>
      <c r="DV138" s="47">
        <f>(SUMPRODUCT(--(DV$9=Quarterly_kt!$B$9:FC$9),Quarterly_kt!$B138:FC138)/INDEX(Fuel_Properties!$B$31:$IV$42,MATCH("D_Petrol_Regular",Fuel_Properties!$B$31:$B$42,0),MATCH(YEAR(DV$9),Fuel_Properties!$B$31:$EI$31,0)))/158.987295</f>
        <v>1.8694082469092983E-4</v>
      </c>
      <c r="DW138" s="47">
        <f>(SUMPRODUCT(--(DW$9=Quarterly_kt!$B$9:FC$9),Quarterly_kt!$B138:FC138)/INDEX(Fuel_Properties!$B$31:$IV$42,MATCH("D_Petrol_Regular",Fuel_Properties!$B$31:$B$42,0),MATCH(YEAR(DW$9),Fuel_Properties!$B$31:$EI$31,0)))/158.987295</f>
        <v>9.3470412345464913E-5</v>
      </c>
      <c r="DX138" s="47">
        <f>(SUMPRODUCT(--(DX$9=Quarterly_kt!$B$9:FC$9),Quarterly_kt!$B138:FC138)/INDEX(Fuel_Properties!$B$31:$IV$42,MATCH("D_Petrol_Regular",Fuel_Properties!$B$31:$B$42,0),MATCH(YEAR(DX$9),Fuel_Properties!$B$31:$EI$31,0)))/158.987295</f>
        <v>6.7978481705792678E-5</v>
      </c>
      <c r="DY138" s="47">
        <f>(SUMPRODUCT(--(DY$9=Quarterly_kt!$B$9:FC$9),Quarterly_kt!$B138:FC138)/INDEX(Fuel_Properties!$B$31:$IV$42,MATCH("D_Petrol_Regular",Fuel_Properties!$B$31:$B$42,0),MATCH(YEAR(DY$9),Fuel_Properties!$B$31:$EI$31,0)))/158.987295</f>
        <v>7.6475791919016761E-5</v>
      </c>
      <c r="DZ138" s="47">
        <f>(SUMPRODUCT(--(DZ$9=Quarterly_kt!$B$9:FC$9),Quarterly_kt!$B138:FC138)/INDEX(Fuel_Properties!$B$31:$IV$42,MATCH("D_Petrol_Regular",Fuel_Properties!$B$31:$B$42,0),MATCH(YEAR(DZ$9),Fuel_Properties!$B$31:$EI$31,0)))/158.987295</f>
        <v>2.5466228568949204E-4</v>
      </c>
      <c r="EA138" s="47">
        <f>(SUMPRODUCT(--(EA$9=Quarterly_kt!$B$9:FC$9),Quarterly_kt!$B138:FC138)/INDEX(Fuel_Properties!$B$31:$IV$42,MATCH("D_Petrol_Regular",Fuel_Properties!$B$31:$B$42,0),MATCH(YEAR(EA$9),Fuel_Properties!$B$31:$EI$31,0)))/158.987295</f>
        <v>0</v>
      </c>
      <c r="EB138" s="47">
        <f>(SUMPRODUCT(--(EB$9=Quarterly_kt!$B$9:FC$9),Quarterly_kt!$B138:FC138)/INDEX(Fuel_Properties!$B$31:$IV$42,MATCH("D_Petrol_Regular",Fuel_Properties!$B$31:$B$42,0),MATCH(YEAR(EB$9),Fuel_Properties!$B$31:$EI$31,0)))/158.987295</f>
        <v>0</v>
      </c>
      <c r="EC138" s="47">
        <f>(SUMPRODUCT(--(EC$9=Quarterly_kt!$B$9:FC$9),Quarterly_kt!$B138:FC138)/INDEX(Fuel_Properties!$B$31:$IV$42,MATCH("D_Petrol_Regular",Fuel_Properties!$B$31:$B$42,0),MATCH(YEAR(EC$9),Fuel_Properties!$B$31:$EI$31,0)))/158.987295</f>
        <v>1.2733114284474602E-4</v>
      </c>
      <c r="ED138" s="47">
        <f>(SUMPRODUCT(--(ED$9=Quarterly_kt!$B$9:FC$9),Quarterly_kt!$B138:FC138)/INDEX(Fuel_Properties!$B$31:$IV$42,MATCH("D_Petrol_Regular",Fuel_Properties!$B$31:$B$42,0),MATCH(YEAR(ED$9),Fuel_Properties!$B$31:$EI$31,0)))/158.987295</f>
        <v>1.2742872720025676E-4</v>
      </c>
      <c r="EE138" s="47">
        <f>(SUMPRODUCT(--(EE$9=Quarterly_kt!$B$9:FC$9),Quarterly_kt!$B138:FC138)/INDEX(Fuel_Properties!$B$31:$IV$42,MATCH("D_Petrol_Regular",Fuel_Properties!$B$31:$B$42,0),MATCH(YEAR(EE$9),Fuel_Properties!$B$31:$EI$31,0)))/158.987295</f>
        <v>0</v>
      </c>
      <c r="EF138" s="47">
        <f>(SUMPRODUCT(--(EF$9=Quarterly_kt!$B$9:FC$9),Quarterly_kt!$B138:FC138)/INDEX(Fuel_Properties!$B$31:$IV$42,MATCH("D_Petrol_Regular",Fuel_Properties!$B$31:$B$42,0),MATCH(YEAR(EF$9),Fuel_Properties!$B$31:$EI$31,0)))/158.987295</f>
        <v>0</v>
      </c>
      <c r="EG138" s="47">
        <f>(SUMPRODUCT(--(EG$9=Quarterly_kt!$B$9:FC$9),Quarterly_kt!$B138:FC138)/INDEX(Fuel_Properties!$B$31:$IV$42,MATCH("D_Petrol_Regular",Fuel_Properties!$B$31:$B$42,0),MATCH(YEAR(EG$9),Fuel_Properties!$B$31:$EI$31,0)))/158.987295</f>
        <v>2.3786695744047932E-4</v>
      </c>
      <c r="EH138" s="47">
        <f>(SUMPRODUCT(--(EH$9=Quarterly_kt!$B$9:FC$9),Quarterly_kt!$B138:FC138)/INDEX(Fuel_Properties!$B$31:$IV$42,MATCH("D_Petrol_Regular",Fuel_Properties!$B$31:$B$42,0),MATCH(YEAR(EH$9),Fuel_Properties!$B$31:$EI$31,0)))/158.987295</f>
        <v>6.7695299025204332E-5</v>
      </c>
      <c r="EI138" s="47">
        <f>(SUMPRODUCT(--(EI$9=Quarterly_kt!$B$9:FC$9),Quarterly_kt!$B138:FC138)/INDEX(Fuel_Properties!$B$31:$IV$42,MATCH("D_Petrol_Regular",Fuel_Properties!$B$31:$B$42,0),MATCH(YEAR(EI$9),Fuel_Properties!$B$31:$EI$31,0)))/158.987295</f>
        <v>6.7695299025204332E-5</v>
      </c>
      <c r="EJ138" s="47">
        <f>(SUMPRODUCT(--(EJ$9=Quarterly_kt!$B$9:FC$9),Quarterly_kt!$B138:FC138)/INDEX(Fuel_Properties!$B$31:$IV$42,MATCH("D_Petrol_Regular",Fuel_Properties!$B$31:$B$42,0),MATCH(YEAR(EJ$9),Fuel_Properties!$B$31:$EI$31,0)))/158.987295</f>
        <v>1.0154294853780648E-4</v>
      </c>
      <c r="EK138" s="47">
        <f>(SUMPRODUCT(--(EK$9=Quarterly_kt!$B$9:FC$9),Quarterly_kt!$B138:FC138)/INDEX(Fuel_Properties!$B$31:$IV$42,MATCH("D_Petrol_Regular",Fuel_Properties!$B$31:$B$42,0),MATCH(YEAR(EK$9),Fuel_Properties!$B$31:$EI$31,0)))/158.987295</f>
        <v>6.7695299025204332E-5</v>
      </c>
      <c r="EL138" s="47">
        <f>(SUMPRODUCT(--(EL$9=Quarterly_kt!$B$9:FC$9),Quarterly_kt!$B138:FC138)/INDEX(Fuel_Properties!$B$31:$IV$42,MATCH("D_Petrol_Regular",Fuel_Properties!$B$31:$B$42,0),MATCH(YEAR(EL$9),Fuel_Properties!$B$31:$EI$31,0)))/158.987295</f>
        <v>0</v>
      </c>
      <c r="EM138" s="47">
        <f>(SUMPRODUCT(--(EM$9=Quarterly_kt!$B$9:FC$9),Quarterly_kt!$B138:FC138)/INDEX(Fuel_Properties!$B$31:$IV$42,MATCH("D_Petrol_Regular",Fuel_Properties!$B$31:$B$42,0),MATCH(YEAR(EM$9),Fuel_Properties!$B$31:$EI$31,0)))/158.987295</f>
        <v>0</v>
      </c>
      <c r="EN138" s="47">
        <f>(SUMPRODUCT(--(EN$9=Quarterly_kt!$B$9:FC$9),Quarterly_kt!$B138:FC138)/INDEX(Fuel_Properties!$B$31:$IV$42,MATCH("D_Petrol_Regular",Fuel_Properties!$B$31:$B$42,0),MATCH(YEAR(EN$9),Fuel_Properties!$B$31:$EI$31,0)))/158.987295</f>
        <v>0</v>
      </c>
      <c r="EO138" s="47">
        <f>(SUMPRODUCT(--(EO$9=Quarterly_kt!$B$9:FC$9),Quarterly_kt!$B138:FC138)/INDEX(Fuel_Properties!$B$31:$IV$42,MATCH("D_Petrol_Regular",Fuel_Properties!$B$31:$B$42,0),MATCH(YEAR(EO$9),Fuel_Properties!$B$31:$EI$31,0)))/158.987295</f>
        <v>0</v>
      </c>
      <c r="EP138" s="47">
        <f>(SUMPRODUCT(--(EP$9=Quarterly_kt!$B$9:FC$9),Quarterly_kt!$B138:FC138)/INDEX(Fuel_Properties!$B$31:$IV$42,MATCH("D_Petrol_Regular",Fuel_Properties!$B$31:$B$42,0),MATCH(YEAR(EP$9),Fuel_Properties!$B$31:$EI$31,0)))/158.987295</f>
        <v>1.2637464798877591E-3</v>
      </c>
      <c r="EQ138" s="47">
        <f>(SUMPRODUCT(--(EQ$9=Quarterly_kt!$B$9:FC$9),Quarterly_kt!$B138:FC138)/INDEX(Fuel_Properties!$B$31:$IV$42,MATCH("D_Petrol_Regular",Fuel_Properties!$B$31:$B$42,0),MATCH(YEAR(EQ$9),Fuel_Properties!$B$31:$EI$31,0)))/158.987295</f>
        <v>1.2637464798877591E-3</v>
      </c>
      <c r="ER138" s="47">
        <f>(SUMPRODUCT(--(ER$9=Quarterly_kt!$B$9:FC$9),Quarterly_kt!$B138:FC138)/INDEX(Fuel_Properties!$B$31:$IV$42,MATCH("D_Petrol_Regular",Fuel_Properties!$B$31:$B$42,0),MATCH(YEAR(ER$9),Fuel_Properties!$B$31:$EI$31,0)))/158.987295</f>
        <v>1.2637464798877591E-3</v>
      </c>
      <c r="ES138" s="47">
        <f>(SUMPRODUCT(--(ES$9=Quarterly_kt!$B$9:FC$9),Quarterly_kt!$B138:FC138)/INDEX(Fuel_Properties!$B$31:$IV$42,MATCH("D_Petrol_Regular",Fuel_Properties!$B$31:$B$42,0),MATCH(YEAR(ES$9),Fuel_Properties!$B$31:$EI$31,0)))/158.987295</f>
        <v>1.2637464798877591E-3</v>
      </c>
      <c r="ET138" s="47">
        <f>(SUMPRODUCT(--(ET$9=Quarterly_kt!$B$9:FC$9),Quarterly_kt!$B138:FC138)/INDEX(Fuel_Properties!$B$31:$IV$42,MATCH("D_Petrol_Regular",Fuel_Properties!$B$31:$B$42,0),MATCH(YEAR(ET$9),Fuel_Properties!$B$31:$EI$31,0)))/158.987295</f>
        <v>1.0894902019050804E-6</v>
      </c>
      <c r="EU138" s="47">
        <f>(SUMPRODUCT(--(EU$9=Quarterly_kt!$B$9:FC$9),Quarterly_kt!$B138:FC138)/INDEX(Fuel_Properties!$B$31:$IV$42,MATCH("D_Petrol_Regular",Fuel_Properties!$B$31:$B$42,0),MATCH(YEAR(EU$9),Fuel_Properties!$B$31:$EI$31,0)))/158.987295</f>
        <v>1.0894902019050804E-6</v>
      </c>
      <c r="EV138" s="47">
        <f>(SUMPRODUCT(--(EV$9=Quarterly_kt!$B$9:FC$9),Quarterly_kt!$B138:FC138)/INDEX(Fuel_Properties!$B$31:$IV$42,MATCH("D_Petrol_Regular",Fuel_Properties!$B$31:$B$42,0),MATCH(YEAR(EV$9),Fuel_Properties!$B$31:$EI$31,0)))/158.987295</f>
        <v>1.0894902019050804E-6</v>
      </c>
      <c r="EW138" s="47">
        <f>(SUMPRODUCT(--(EW$9=Quarterly_kt!$B$9:FC$9),Quarterly_kt!$B138:FC138)/INDEX(Fuel_Properties!$B$31:$IV$42,MATCH("D_Petrol_Regular",Fuel_Properties!$B$31:$B$42,0),MATCH(YEAR(EW$9),Fuel_Properties!$B$31:$EI$31,0)))/158.987295</f>
        <v>1.0894902019050804E-6</v>
      </c>
      <c r="EX138" s="47">
        <f>(SUMPRODUCT(--(EX$9=Quarterly_kt!$B$9:FC$9),Quarterly_kt!$B138:FC138)/INDEX(Fuel_Properties!$B$31:$IV$42,MATCH("D_Petrol_Regular",Fuel_Properties!$B$31:$B$42,0),MATCH(YEAR(EX$9),Fuel_Properties!$B$31:$EI$31,0)))/158.987295</f>
        <v>0</v>
      </c>
      <c r="EY138" s="47">
        <f>(SUMPRODUCT(--(EY$9=Quarterly_kt!$B$9:FC$9),Quarterly_kt!$B138:FC138)/INDEX(Fuel_Properties!$B$31:$IV$42,MATCH("D_Petrol_Regular",Fuel_Properties!$B$31:$B$42,0),MATCH(YEAR(EY$9),Fuel_Properties!$B$31:$EI$31,0)))/158.987295</f>
        <v>0</v>
      </c>
      <c r="EZ138" s="47">
        <f>(SUMPRODUCT(--(EZ$9=Quarterly_kt!$B$9:FC$9),Quarterly_kt!$B138:FC138)/INDEX(Fuel_Properties!$B$31:$IV$42,MATCH("D_Petrol_Regular",Fuel_Properties!$B$31:$B$42,0),MATCH(YEAR(EZ$9),Fuel_Properties!$B$31:$EI$31,0)))/158.987295</f>
        <v>0</v>
      </c>
      <c r="FA138" s="47">
        <f>(SUMPRODUCT(--(FA$9=Quarterly_kt!$B$9:FC$9),Quarterly_kt!$B138:FC138)/INDEX(Fuel_Properties!$B$31:$IV$42,MATCH("D_Petrol_Regular",Fuel_Properties!$B$31:$B$42,0),MATCH(YEAR(FA$9),Fuel_Properties!$B$31:$EI$31,0)))/158.987295</f>
        <v>0</v>
      </c>
      <c r="FB138" s="47">
        <f>(SUMPRODUCT(--(FB$9=Quarterly_kt!$B$9:FC$9),Quarterly_kt!$B138:FC138)/INDEX(Fuel_Properties!$B$31:$IV$42,MATCH("D_Petrol_Regular",Fuel_Properties!$B$31:$B$42,0),MATCH(YEAR(FB$9),Fuel_Properties!$B$31:$EI$31,0)))/158.987295</f>
        <v>0</v>
      </c>
      <c r="FC138" s="47">
        <f>(SUMPRODUCT(--(FC$9=Quarterly_kt!$B$9:FC$9),Quarterly_kt!$B138:FC138)/INDEX(Fuel_Properties!$B$31:$IV$42,MATCH("D_Petrol_Regular",Fuel_Properties!$B$31:$B$42,0),MATCH(YEAR(FC$9),Fuel_Properties!$B$31:$EI$31,0)))/158.987295</f>
        <v>0</v>
      </c>
      <c r="FD138" s="47">
        <f>(SUMPRODUCT(--(FD$9=Quarterly_kt!$B$9:FD$9),Quarterly_kt!$B138:FD138)/INDEX(Fuel_Properties!$B$31:$IV$42,MATCH("D_Petrol_Regular",Fuel_Properties!$B$31:$B$42,0),MATCH(YEAR(FD$9),Fuel_Properties!$B$31:$EI$31,0)))/158.987295</f>
        <v>0</v>
      </c>
      <c r="FE138" s="47">
        <f>(SUMPRODUCT(--(FE$9=Quarterly_kt!$B$9:FF$9),Quarterly_kt!$B138:FF138)/INDEX(Fuel_Properties!$B$31:$IV$42,MATCH("D_Petrol_Regular",Fuel_Properties!$B$31:$B$42,0),MATCH(YEAR(FE$9),Fuel_Properties!$B$31:$EI$31,0)))/158.987295</f>
        <v>0</v>
      </c>
      <c r="FF138" s="47">
        <f>(SUMPRODUCT(--(FF$9=Quarterly_kt!$B$9:FF$9),Quarterly_kt!$B138:FF138)/INDEX(Fuel_Properties!$B$31:$IV$42,MATCH("D_Petrol_Regular",Fuel_Properties!$B$31:$B$42,0),MATCH(YEAR(FF$9),Fuel_Properties!$B$31:$EI$31,0)))/158.987295</f>
        <v>0</v>
      </c>
      <c r="FG138" s="47">
        <f>(SUMPRODUCT(--(FG$9=Quarterly_kt!$B$9:FG$9),Quarterly_kt!$B138:FG138)/INDEX(Fuel_Properties!$B$31:$IV$42,MATCH("D_Petrol_Regular",Fuel_Properties!$B$31:$B$42,0),MATCH(YEAR(FG$9),Fuel_Properties!$B$31:$EI$31,0)))/158.987295</f>
        <v>0</v>
      </c>
      <c r="FH138" s="47">
        <f>(SUMPRODUCT(--(FH$9=Quarterly_kt!$B$9:FI$9),Quarterly_kt!$B138:FI138)/INDEX(Fuel_Properties!$B$31:$IV$42,MATCH("D_Petrol_Regular",Fuel_Properties!$B$31:$B$42,0),MATCH(YEAR(FH$9),Fuel_Properties!$B$31:$EI$31,0)))/158.987295</f>
        <v>0</v>
      </c>
      <c r="FI138" s="47">
        <f>(SUMPRODUCT(--(FI$9=Quarterly_kt!$B$9:FI$9),Quarterly_kt!$B138:FI138)/INDEX(Fuel_Properties!$B$31:$IV$42,MATCH("D_Petrol_Regular",Fuel_Properties!$B$31:$B$42,0),MATCH(YEAR(FI$9),Fuel_Properties!$B$31:$EI$31,0)))/158.987295</f>
        <v>0</v>
      </c>
      <c r="FJ138" s="47">
        <f>(SUMPRODUCT(--(FJ$9=Quarterly_kt!$B$9:FJ$9),Quarterly_kt!$B138:FJ138)/INDEX(Fuel_Properties!$B$31:$IV$42,MATCH("D_Petrol_Regular",Fuel_Properties!$B$31:$B$42,0),MATCH(YEAR(FJ$9),Fuel_Properties!$B$31:$EI$31,0)))/158.987295</f>
        <v>0</v>
      </c>
      <c r="FK138" s="47">
        <f>(SUMPRODUCT(--(FK$9=Quarterly_kt!$B$9:FL$9),Quarterly_kt!$B138:FL138)/INDEX(Fuel_Properties!$B$31:$IV$42,MATCH("D_Petrol_Regular",Fuel_Properties!$B$31:$B$42,0),MATCH(YEAR(FK$9),Fuel_Properties!$B$31:$EI$31,0)))/158.987295</f>
        <v>0</v>
      </c>
      <c r="FL138" s="47">
        <f>(SUMPRODUCT(--(FL$9=Quarterly_kt!$B$9:FL$9),Quarterly_kt!$B138:FL138)/INDEX(Fuel_Properties!$B$31:$IV$42,MATCH("D_Petrol_Regular",Fuel_Properties!$B$31:$B$42,0),MATCH(YEAR(FL$9),Fuel_Properties!$B$31:$EI$31,0)))/158.987295</f>
        <v>0</v>
      </c>
      <c r="FM138" s="47">
        <f>(SUMPRODUCT(--(FM$9=Quarterly_kt!$B$9:FM$9),Quarterly_kt!$B138:FM138)/INDEX(Fuel_Properties!$B$31:$IV$42,MATCH("D_Petrol_Regular",Fuel_Properties!$B$31:$B$42,0),MATCH(YEAR(FM$9),Fuel_Properties!$B$31:$EI$31,0)))/158.987295</f>
        <v>0</v>
      </c>
      <c r="FN138" s="47">
        <f>(SUMPRODUCT(--(FN$9=Quarterly_kt!$B$9:FN$9),Quarterly_kt!$B138:FN138)/INDEX(Fuel_Properties!$B$31:$IV$42,MATCH("D_Petrol_Regular",Fuel_Properties!$B$31:$B$42,0),MATCH(YEAR(FN$9),Fuel_Properties!$B$31:$EI$31,0)))/158.987295</f>
        <v>1.6741636583598811E-3</v>
      </c>
      <c r="FO138" s="47">
        <f>(SUMPRODUCT(--(FO$9=Quarterly_kt!$B$9:FO$9),Quarterly_kt!$B138:FO138)/INDEX(Fuel_Properties!$B$31:$IV$42,MATCH("D_Petrol_Regular",Fuel_Properties!$B$31:$B$42,0),MATCH(YEAR(FO$9),Fuel_Properties!$B$31:$EI$31,0)))/158.987295</f>
        <v>1.6741636583598811E-3</v>
      </c>
      <c r="FP138" s="47">
        <f>(SUMPRODUCT(--(FP$9=Quarterly_kt!$B$9:FP$9),Quarterly_kt!$B138:FP138)/INDEX(Fuel_Properties!$B$31:$IV$42,MATCH("D_Petrol_Regular",Fuel_Properties!$B$31:$B$42,0),MATCH(YEAR(FP$9),Fuel_Properties!$B$31:$EI$31,0)))/158.987295</f>
        <v>1.6741636583598811E-3</v>
      </c>
      <c r="FQ138" s="47">
        <f>(SUMPRODUCT(--(FQ$9=Quarterly_kt!$B$9:FQ$9),Quarterly_kt!$B138:FQ138)/INDEX(Fuel_Properties!$B$31:$IV$42,MATCH("D_Petrol_Regular",Fuel_Properties!$B$31:$B$42,0),MATCH(YEAR(FQ$9),Fuel_Properties!$B$31:$EI$31,0)))/158.987295</f>
        <v>1.6741636583598811E-3</v>
      </c>
      <c r="FR138" s="47">
        <f>(SUMPRODUCT(--(FR$9=Quarterly_kt!$B$9:FR$9),Quarterly_kt!$B138:FR138)/INDEX(Fuel_Properties!$B$31:$IV$42,MATCH("D_Petrol_Regular",Fuel_Properties!$B$31:$B$42,0),MATCH(YEAR(FR$9),Fuel_Properties!$B$31:$EI$31,0)))/158.987295</f>
        <v>1.1036073378161205E-3</v>
      </c>
      <c r="FS138" s="47">
        <f>(SUMPRODUCT(--(FS$9=Quarterly_kt!$B$9:FS$9),Quarterly_kt!$B138:FS138)/INDEX(Fuel_Properties!$B$31:$IV$42,MATCH("D_Petrol_Regular",Fuel_Properties!$B$31:$B$42,0),MATCH(YEAR(FS$9),Fuel_Properties!$B$31:$EI$31,0)))/158.987295</f>
        <v>1.1036073378161205E-3</v>
      </c>
      <c r="FT138" s="47">
        <f>(SUMPRODUCT(--(FT$9=Quarterly_kt!$B$9:FT$9),Quarterly_kt!$B138:FT138)/INDEX(Fuel_Properties!$B$31:$IV$42,MATCH("D_Petrol_Regular",Fuel_Properties!$B$31:$B$42,0),MATCH(YEAR(FT$9),Fuel_Properties!$B$31:$EI$31,0)))/158.987295</f>
        <v>1.1036073378161205E-3</v>
      </c>
      <c r="FU138" s="47">
        <f>(SUMPRODUCT(--(FU$9=Quarterly_kt!$B$9:FU$9),Quarterly_kt!$B138:FU138)/INDEX(Fuel_Properties!$B$31:$IV$42,MATCH("D_Petrol_Regular",Fuel_Properties!$B$31:$B$42,0),MATCH(YEAR(FU$9),Fuel_Properties!$B$31:$EI$31,0)))/158.987295</f>
        <v>1.1036073378161205E-3</v>
      </c>
      <c r="FV138" s="47">
        <f>(SUMPRODUCT(--(FV$9=Quarterly_kt!$B$9:FV$9),Quarterly_kt!$B138:FV138)/INDEX(Fuel_Properties!$B$31:$IV$42,MATCH("D_Petrol_Regular",Fuel_Properties!$B$31:$B$42,0),MATCH(YEAR(FV$9),Fuel_Properties!$B$31:$EI$31,0)))/158.987295</f>
        <v>1.1037581324116249E-3</v>
      </c>
    </row>
    <row r="139" spans="1:178" ht="17.25" x14ac:dyDescent="0.25">
      <c r="A139" s="50" t="s">
        <v>118</v>
      </c>
      <c r="B139" s="47">
        <f>(SUMPRODUCT(--(B$9=Quarterly_kt!$B$9:FC$9),Quarterly_kt!$B139:FC139)/INDEX(Fuel_Properties!$B$31:$IV$42,MATCH("D_Petrol_Premium",Fuel_Properties!$B$31:$B$42,0),MATCH(YEAR(B$9),Fuel_Properties!$B$31:$EI$31,0)))/158.987295</f>
        <v>9.7200889086968662E-4</v>
      </c>
      <c r="C139" s="47">
        <f>(SUMPRODUCT(--(C$9=Quarterly_kt!$B$9:FC$9),Quarterly_kt!$B139:FC139)/INDEX(Fuel_Properties!$B$31:$IV$42,MATCH("D_Petrol_Premium",Fuel_Properties!$B$31:$B$42,0),MATCH(YEAR(C$9),Fuel_Properties!$B$31:$EI$31,0)))/158.987295</f>
        <v>1.055086573850002E-3</v>
      </c>
      <c r="D139" s="47">
        <f>(SUMPRODUCT(--(D$9=Quarterly_kt!$B$9:FC$9),Quarterly_kt!$B139:FC139)/INDEX(Fuel_Properties!$B$31:$IV$42,MATCH("D_Petrol_Premium",Fuel_Properties!$B$31:$B$42,0),MATCH(YEAR(D$9),Fuel_Properties!$B$31:$EI$31,0)))/158.987295</f>
        <v>9.8862442746574966E-4</v>
      </c>
      <c r="E139" s="47">
        <f>(SUMPRODUCT(--(E$9=Quarterly_kt!$B$9:FC$9),Quarterly_kt!$B139:FC139)/INDEX(Fuel_Properties!$B$31:$IV$42,MATCH("D_Petrol_Premium",Fuel_Properties!$B$31:$B$42,0),MATCH(YEAR(E$9),Fuel_Properties!$B$31:$EI$31,0)))/158.987295</f>
        <v>1.3209351593870102E-3</v>
      </c>
      <c r="F139" s="47">
        <f>(SUMPRODUCT(--(F$9=Quarterly_kt!$B$9:FC$9),Quarterly_kt!$B139:FC139)/INDEX(Fuel_Properties!$B$31:$IV$42,MATCH("D_Petrol_Premium",Fuel_Properties!$B$31:$B$42,0),MATCH(YEAR(F$9),Fuel_Properties!$B$31:$EI$31,0)))/158.987295</f>
        <v>0</v>
      </c>
      <c r="G139" s="47">
        <f>(SUMPRODUCT(--(G$9=Quarterly_kt!$B$9:FC$9),Quarterly_kt!$B139:FC139)/INDEX(Fuel_Properties!$B$31:$IV$42,MATCH("D_Petrol_Premium",Fuel_Properties!$B$31:$B$42,0),MATCH(YEAR(G$9),Fuel_Properties!$B$31:$EI$31,0)))/158.987295</f>
        <v>0</v>
      </c>
      <c r="H139" s="47">
        <f>(SUMPRODUCT(--(H$9=Quarterly_kt!$B$9:FC$9),Quarterly_kt!$B139:FC139)/INDEX(Fuel_Properties!$B$31:$IV$42,MATCH("D_Petrol_Premium",Fuel_Properties!$B$31:$B$42,0),MATCH(YEAR(H$9),Fuel_Properties!$B$31:$EI$31,0)))/158.987295</f>
        <v>0</v>
      </c>
      <c r="I139" s="47">
        <f>(SUMPRODUCT(--(I$9=Quarterly_kt!$B$9:FC$9),Quarterly_kt!$B139:FC139)/INDEX(Fuel_Properties!$B$31:$IV$42,MATCH("D_Petrol_Premium",Fuel_Properties!$B$31:$B$42,0),MATCH(YEAR(I$9),Fuel_Properties!$B$31:$EI$31,0)))/158.987295</f>
        <v>0</v>
      </c>
      <c r="J139" s="47">
        <f>(SUMPRODUCT(--(J$9=Quarterly_kt!$B$9:FC$9),Quarterly_kt!$B139:FC139)/INDEX(Fuel_Properties!$B$31:$IV$42,MATCH("D_Petrol_Premium",Fuel_Properties!$B$31:$B$42,0),MATCH(YEAR(J$9),Fuel_Properties!$B$31:$EI$31,0)))/158.987295</f>
        <v>0</v>
      </c>
      <c r="K139" s="47">
        <f>(SUMPRODUCT(--(K$9=Quarterly_kt!$B$9:FC$9),Quarterly_kt!$B139:FC139)/INDEX(Fuel_Properties!$B$31:$IV$42,MATCH("D_Petrol_Premium",Fuel_Properties!$B$31:$B$42,0),MATCH(YEAR(K$9),Fuel_Properties!$B$31:$EI$31,0)))/158.987295</f>
        <v>0</v>
      </c>
      <c r="L139" s="47">
        <f>(SUMPRODUCT(--(L$9=Quarterly_kt!$B$9:FC$9),Quarterly_kt!$B139:FC139)/INDEX(Fuel_Properties!$B$31:$IV$42,MATCH("D_Petrol_Premium",Fuel_Properties!$B$31:$B$42,0),MATCH(YEAR(L$9),Fuel_Properties!$B$31:$EI$31,0)))/158.987295</f>
        <v>0</v>
      </c>
      <c r="M139" s="47">
        <f>(SUMPRODUCT(--(M$9=Quarterly_kt!$B$9:FC$9),Quarterly_kt!$B139:FC139)/INDEX(Fuel_Properties!$B$31:$IV$42,MATCH("D_Petrol_Premium",Fuel_Properties!$B$31:$B$42,0),MATCH(YEAR(M$9),Fuel_Properties!$B$31:$EI$31,0)))/158.987295</f>
        <v>3.3231073192126036E-4</v>
      </c>
      <c r="N139" s="47">
        <f>(SUMPRODUCT(--(N$9=Quarterly_kt!$B$9:FC$9),Quarterly_kt!$B139:FC139)/INDEX(Fuel_Properties!$B$31:$IV$42,MATCH("D_Petrol_Premium",Fuel_Properties!$B$31:$B$42,0),MATCH(YEAR(N$9),Fuel_Properties!$B$31:$EI$31,0)))/158.987295</f>
        <v>5.3169717107401674E-4</v>
      </c>
      <c r="O139" s="47">
        <f>(SUMPRODUCT(--(O$9=Quarterly_kt!$B$9:FC$9),Quarterly_kt!$B139:FC139)/INDEX(Fuel_Properties!$B$31:$IV$42,MATCH("D_Petrol_Premium",Fuel_Properties!$B$31:$B$42,0),MATCH(YEAR(O$9),Fuel_Properties!$B$31:$EI$31,0)))/158.987295</f>
        <v>2.9077189043110282E-4</v>
      </c>
      <c r="P139" s="47">
        <f>(SUMPRODUCT(--(P$9=Quarterly_kt!$B$9:FC$9),Quarterly_kt!$B139:FC139)/INDEX(Fuel_Properties!$B$31:$IV$42,MATCH("D_Petrol_Premium",Fuel_Properties!$B$31:$B$42,0),MATCH(YEAR(P$9),Fuel_Properties!$B$31:$EI$31,0)))/158.987295</f>
        <v>2.7415635383503984E-4</v>
      </c>
      <c r="Q139" s="47">
        <f>(SUMPRODUCT(--(Q$9=Quarterly_kt!$B$9:FC$9),Quarterly_kt!$B139:FC139)/INDEX(Fuel_Properties!$B$31:$IV$42,MATCH("D_Petrol_Premium",Fuel_Properties!$B$31:$B$42,0),MATCH(YEAR(Q$9),Fuel_Properties!$B$31:$EI$31,0)))/158.987295</f>
        <v>5.3169717107401674E-4</v>
      </c>
      <c r="R139" s="47">
        <f>(SUMPRODUCT(--(R$9=Quarterly_kt!$B$9:FC$9),Quarterly_kt!$B139:FC139)/INDEX(Fuel_Properties!$B$31:$IV$42,MATCH("D_Petrol_Premium",Fuel_Properties!$B$31:$B$42,0),MATCH(YEAR(R$9),Fuel_Properties!$B$31:$EI$31,0)))/158.987295</f>
        <v>4.9846609788189067E-4</v>
      </c>
      <c r="S139" s="47">
        <f>(SUMPRODUCT(--(S$9=Quarterly_kt!$B$9:FC$9),Quarterly_kt!$B139:FC139)/INDEX(Fuel_Properties!$B$31:$IV$42,MATCH("D_Petrol_Premium",Fuel_Properties!$B$31:$B$42,0),MATCH(YEAR(S$9),Fuel_Properties!$B$31:$EI$31,0)))/158.987295</f>
        <v>5.9815931745826878E-4</v>
      </c>
      <c r="T139" s="47">
        <f>(SUMPRODUCT(--(T$9=Quarterly_kt!$B$9:FC$9),Quarterly_kt!$B139:FC139)/INDEX(Fuel_Properties!$B$31:$IV$42,MATCH("D_Petrol_Premium",Fuel_Properties!$B$31:$B$42,0),MATCH(YEAR(T$9),Fuel_Properties!$B$31:$EI$31,0)))/158.987295</f>
        <v>4.7354279298779612E-4</v>
      </c>
      <c r="U139" s="47">
        <f>(SUMPRODUCT(--(U$9=Quarterly_kt!$B$9:FC$9),Quarterly_kt!$B139:FC139)/INDEX(Fuel_Properties!$B$31:$IV$42,MATCH("D_Petrol_Premium",Fuel_Properties!$B$31:$B$42,0),MATCH(YEAR(U$9),Fuel_Properties!$B$31:$EI$31,0)))/158.987295</f>
        <v>8.0585352490905636E-4</v>
      </c>
      <c r="V139" s="47">
        <f>(SUMPRODUCT(--(V$9=Quarterly_kt!$B$9:FC$9),Quarterly_kt!$B139:FC139)/INDEX(Fuel_Properties!$B$31:$IV$42,MATCH("D_Petrol_Premium",Fuel_Properties!$B$31:$B$42,0),MATCH(YEAR(V$9),Fuel_Properties!$B$31:$EI$31,0)))/158.987295</f>
        <v>1.4372439155594511E-3</v>
      </c>
      <c r="W139" s="47">
        <f>(SUMPRODUCT(--(W$9=Quarterly_kt!$B$9:FC$9),Quarterly_kt!$B139:FC139)/INDEX(Fuel_Properties!$B$31:$IV$42,MATCH("D_Petrol_Premium",Fuel_Properties!$B$31:$B$42,0),MATCH(YEAR(W$9),Fuel_Properties!$B$31:$EI$31,0)))/158.987295</f>
        <v>3.6055714413456758E-3</v>
      </c>
      <c r="X139" s="47">
        <f>(SUMPRODUCT(--(X$9=Quarterly_kt!$B$9:FC$9),Quarterly_kt!$B139:FC139)/INDEX(Fuel_Properties!$B$31:$IV$42,MATCH("D_Petrol_Premium",Fuel_Properties!$B$31:$B$42,0),MATCH(YEAR(X$9),Fuel_Properties!$B$31:$EI$31,0)))/158.987295</f>
        <v>4.0375753928433133E-3</v>
      </c>
      <c r="Y139" s="47">
        <f>(SUMPRODUCT(--(Y$9=Quarterly_kt!$B$9:FC$9),Quarterly_kt!$B139:FC139)/INDEX(Fuel_Properties!$B$31:$IV$42,MATCH("D_Petrol_Premium",Fuel_Properties!$B$31:$B$42,0),MATCH(YEAR(Y$9),Fuel_Properties!$B$31:$EI$31,0)))/158.987295</f>
        <v>2.2098663672763816E-3</v>
      </c>
      <c r="Z139" s="47">
        <f>(SUMPRODUCT(--(Z$9=Quarterly_kt!$B$9:FC$9),Quarterly_kt!$B139:FC139)/INDEX(Fuel_Properties!$B$31:$IV$42,MATCH("D_Petrol_Premium",Fuel_Properties!$B$31:$B$42,0),MATCH(YEAR(Z$9),Fuel_Properties!$B$31:$EI$31,0)))/158.987295</f>
        <v>7.6431468341889883E-4</v>
      </c>
      <c r="AA139" s="47">
        <f>(SUMPRODUCT(--(AA$9=Quarterly_kt!$B$9:FC$9),Quarterly_kt!$B139:FC139)/INDEX(Fuel_Properties!$B$31:$IV$42,MATCH("D_Petrol_Premium",Fuel_Properties!$B$31:$B$42,0),MATCH(YEAR(AA$9),Fuel_Properties!$B$31:$EI$31,0)))/158.987295</f>
        <v>9.4708558597559223E-4</v>
      </c>
      <c r="AB139" s="47">
        <f>(SUMPRODUCT(--(AB$9=Quarterly_kt!$B$9:FC$9),Quarterly_kt!$B139:FC139)/INDEX(Fuel_Properties!$B$31:$IV$42,MATCH("D_Petrol_Premium",Fuel_Properties!$B$31:$B$42,0),MATCH(YEAR(AB$9),Fuel_Properties!$B$31:$EI$31,0)))/158.987295</f>
        <v>9.553933542736238E-4</v>
      </c>
      <c r="AC139" s="47">
        <f>(SUMPRODUCT(--(AC$9=Quarterly_kt!$B$9:FC$9),Quarterly_kt!$B139:FC139)/INDEX(Fuel_Properties!$B$31:$IV$42,MATCH("D_Petrol_Premium",Fuel_Properties!$B$31:$B$42,0),MATCH(YEAR(AC$9),Fuel_Properties!$B$31:$EI$31,0)))/158.987295</f>
        <v>2.7083324651582721E-3</v>
      </c>
      <c r="AD139" s="47">
        <f>(SUMPRODUCT(--(AD$9=Quarterly_kt!$B$9:FC$9),Quarterly_kt!$B139:FC139)/INDEX(Fuel_Properties!$B$31:$IV$42,MATCH("D_Petrol_Premium",Fuel_Properties!$B$31:$B$42,0),MATCH(YEAR(AD$9),Fuel_Properties!$B$31:$EI$31,0)))/158.987295</f>
        <v>8.8893120788937155E-4</v>
      </c>
      <c r="AE139" s="47">
        <f>(SUMPRODUCT(--(AE$9=Quarterly_kt!$B$9:FC$9),Quarterly_kt!$B139:FC139)/INDEX(Fuel_Properties!$B$31:$IV$42,MATCH("D_Petrol_Premium",Fuel_Properties!$B$31:$B$42,0),MATCH(YEAR(AE$9),Fuel_Properties!$B$31:$EI$31,0)))/158.987295</f>
        <v>1.071702110446065E-3</v>
      </c>
      <c r="AF139" s="47">
        <f>(SUMPRODUCT(--(AF$9=Quarterly_kt!$B$9:FC$9),Quarterly_kt!$B139:FC139)/INDEX(Fuel_Properties!$B$31:$IV$42,MATCH("D_Petrol_Premium",Fuel_Properties!$B$31:$B$42,0),MATCH(YEAR(AF$9),Fuel_Properties!$B$31:$EI$31,0)))/158.987295</f>
        <v>7.1446807363070982E-4</v>
      </c>
      <c r="AG139" s="47">
        <f>(SUMPRODUCT(--(AG$9=Quarterly_kt!$B$9:FC$9),Quarterly_kt!$B139:FC139)/INDEX(Fuel_Properties!$B$31:$IV$42,MATCH("D_Petrol_Premium",Fuel_Properties!$B$31:$B$42,0),MATCH(YEAR(AG$9),Fuel_Properties!$B$31:$EI$31,0)))/158.987295</f>
        <v>1.545244903433861E-3</v>
      </c>
      <c r="AH139" s="47">
        <f>(SUMPRODUCT(--(AH$9=Quarterly_kt!$B$9:FC$9),Quarterly_kt!$B139:FC139)/INDEX(Fuel_Properties!$B$31:$IV$42,MATCH("D_Petrol_Premium",Fuel_Properties!$B$31:$B$42,0),MATCH(YEAR(AH$9),Fuel_Properties!$B$31:$EI$31,0)))/158.987295</f>
        <v>5.8985154916023721E-4</v>
      </c>
      <c r="AI139" s="47">
        <f>(SUMPRODUCT(--(AI$9=Quarterly_kt!$B$9:FC$9),Quarterly_kt!$B139:FC139)/INDEX(Fuel_Properties!$B$31:$IV$42,MATCH("D_Petrol_Premium",Fuel_Properties!$B$31:$B$42,0),MATCH(YEAR(AI$9),Fuel_Properties!$B$31:$EI$31,0)))/158.987295</f>
        <v>2.2846362819586652E-3</v>
      </c>
      <c r="AJ139" s="47">
        <f>(SUMPRODUCT(--(AJ$9=Quarterly_kt!$B$9:FC$9),Quarterly_kt!$B139:FC139)/INDEX(Fuel_Properties!$B$31:$IV$42,MATCH("D_Petrol_Premium",Fuel_Properties!$B$31:$B$42,0),MATCH(YEAR(AJ$9),Fuel_Properties!$B$31:$EI$31,0)))/158.987295</f>
        <v>5.2505095643559149E-3</v>
      </c>
      <c r="AK139" s="47">
        <f>(SUMPRODUCT(--(AK$9=Quarterly_kt!$B$9:FC$9),Quarterly_kt!$B139:FC139)/INDEX(Fuel_Properties!$B$31:$IV$42,MATCH("D_Petrol_Premium",Fuel_Properties!$B$31:$B$42,0),MATCH(YEAR(AK$9),Fuel_Properties!$B$31:$EI$31,0)))/158.987295</f>
        <v>5.2837406375480407E-3</v>
      </c>
      <c r="AL139" s="47">
        <f>(SUMPRODUCT(--(AL$9=Quarterly_kt!$B$9:FC$9),Quarterly_kt!$B139:FC139)/INDEX(Fuel_Properties!$B$31:$IV$42,MATCH("D_Petrol_Premium",Fuel_Properties!$B$31:$B$42,0),MATCH(YEAR(AL$9),Fuel_Properties!$B$31:$EI$31,0)))/158.987295</f>
        <v>4.6523502468976451E-3</v>
      </c>
      <c r="AM139" s="47">
        <f>(SUMPRODUCT(--(AM$9=Quarterly_kt!$B$9:FC$9),Quarterly_kt!$B139:FC139)/INDEX(Fuel_Properties!$B$31:$IV$42,MATCH("D_Petrol_Premium",Fuel_Properties!$B$31:$B$42,0),MATCH(YEAR(AM$9),Fuel_Properties!$B$31:$EI$31,0)))/158.987295</f>
        <v>4.5775803322153615E-3</v>
      </c>
      <c r="AN139" s="47">
        <f>(SUMPRODUCT(--(AN$9=Quarterly_kt!$B$9:FC$9),Quarterly_kt!$B139:FC139)/INDEX(Fuel_Properties!$B$31:$IV$42,MATCH("D_Petrol_Premium",Fuel_Properties!$B$31:$B$42,0),MATCH(YEAR(AN$9),Fuel_Properties!$B$31:$EI$31,0)))/158.987295</f>
        <v>4.1289608441216607E-3</v>
      </c>
      <c r="AO139" s="47">
        <f>(SUMPRODUCT(--(AO$9=Quarterly_kt!$B$9:FC$9),Quarterly_kt!$B139:FC139)/INDEX(Fuel_Properties!$B$31:$IV$42,MATCH("D_Petrol_Premium",Fuel_Properties!$B$31:$B$42,0),MATCH(YEAR(AO$9),Fuel_Properties!$B$31:$EI$31,0)))/158.987295</f>
        <v>3.8298811853925254E-3</v>
      </c>
      <c r="AP139" s="47">
        <f>(SUMPRODUCT(--(AP$9=Quarterly_kt!$B$9:FC$9),Quarterly_kt!$B139:FC139)/INDEX(Fuel_Properties!$B$31:$IV$42,MATCH("D_Petrol_Premium",Fuel_Properties!$B$31:$B$42,0),MATCH(YEAR(AP$9),Fuel_Properties!$B$31:$EI$31,0)))/158.987295</f>
        <v>3.4892626851732336E-3</v>
      </c>
      <c r="AQ139" s="47">
        <f>(SUMPRODUCT(--(AQ$9=Quarterly_kt!$B$9:FC$9),Quarterly_kt!$B139:FC139)/INDEX(Fuel_Properties!$B$31:$IV$42,MATCH("D_Petrol_Premium",Fuel_Properties!$B$31:$B$42,0),MATCH(YEAR(AQ$9),Fuel_Properties!$B$31:$EI$31,0)))/158.987295</f>
        <v>3.9960365513531564E-3</v>
      </c>
      <c r="AR139" s="47">
        <f>(SUMPRODUCT(--(AR$9=Quarterly_kt!$B$9:FC$9),Quarterly_kt!$B139:FC139)/INDEX(Fuel_Properties!$B$31:$IV$42,MATCH("D_Petrol_Premium",Fuel_Properties!$B$31:$B$42,0),MATCH(YEAR(AR$9),Fuel_Properties!$B$31:$EI$31,0)))/158.987295</f>
        <v>3.7135724292200849E-3</v>
      </c>
      <c r="AS139" s="47">
        <f>(SUMPRODUCT(--(AS$9=Quarterly_kt!$B$9:FC$9),Quarterly_kt!$B139:FC139)/INDEX(Fuel_Properties!$B$31:$IV$42,MATCH("D_Petrol_Premium",Fuel_Properties!$B$31:$B$42,0),MATCH(YEAR(AS$9),Fuel_Properties!$B$31:$EI$31,0)))/158.987295</f>
        <v>3.5224937583653595E-3</v>
      </c>
      <c r="AT139" s="47">
        <f>(SUMPRODUCT(--(AT$9=Quarterly_kt!$B$9:FC$9),Quarterly_kt!$B139:FC139)/INDEX(Fuel_Properties!$B$31:$IV$42,MATCH("D_Petrol_Premium",Fuel_Properties!$B$31:$B$42,0),MATCH(YEAR(AT$9),Fuel_Properties!$B$31:$EI$31,0)))/158.987295</f>
        <v>3.4892626851732336E-3</v>
      </c>
      <c r="AU139" s="47">
        <f>(SUMPRODUCT(--(AU$9=Quarterly_kt!$B$9:FC$9),Quarterly_kt!$B139:FC139)/INDEX(Fuel_Properties!$B$31:$IV$42,MATCH("D_Petrol_Premium",Fuel_Properties!$B$31:$B$42,0),MATCH(YEAR(AU$9),Fuel_Properties!$B$31:$EI$31,0)))/158.987295</f>
        <v>3.2566451728283522E-3</v>
      </c>
      <c r="AV139" s="47">
        <f>(SUMPRODUCT(--(AV$9=Quarterly_kt!$B$9:FC$9),Quarterly_kt!$B139:FC139)/INDEX(Fuel_Properties!$B$31:$IV$42,MATCH("D_Petrol_Premium",Fuel_Properties!$B$31:$B$42,0),MATCH(YEAR(AV$9),Fuel_Properties!$B$31:$EI$31,0)))/158.987295</f>
        <v>1.786170184076775E-3</v>
      </c>
      <c r="AW139" s="47">
        <f>(SUMPRODUCT(--(AW$9=Quarterly_kt!$B$9:FC$9),Quarterly_kt!$B139:FC139)/INDEX(Fuel_Properties!$B$31:$IV$42,MATCH("D_Petrol_Premium",Fuel_Properties!$B$31:$B$42,0),MATCH(YEAR(AW$9),Fuel_Properties!$B$31:$EI$31,0)))/158.987295</f>
        <v>3.480954916875203E-3</v>
      </c>
      <c r="AX139" s="47">
        <f>(SUMPRODUCT(--(AX$9=Quarterly_kt!$B$9:FC$9),Quarterly_kt!$B139:FC139)/INDEX(Fuel_Properties!$B$31:$IV$42,MATCH("D_Petrol_Premium",Fuel_Properties!$B$31:$B$42,0),MATCH(YEAR(AX$9),Fuel_Properties!$B$31:$EI$31,0)))/158.987295</f>
        <v>1.1630875617244113E-3</v>
      </c>
      <c r="AY139" s="47">
        <f>(SUMPRODUCT(--(AY$9=Quarterly_kt!$B$9:FC$9),Quarterly_kt!$B139:FC139)/INDEX(Fuel_Properties!$B$31:$IV$42,MATCH("D_Petrol_Premium",Fuel_Properties!$B$31:$B$42,0),MATCH(YEAR(AY$9),Fuel_Properties!$B$31:$EI$31,0)))/158.987295</f>
        <v>9.4708558597559223E-4</v>
      </c>
      <c r="AZ139" s="47">
        <f>(SUMPRODUCT(--(AZ$9=Quarterly_kt!$B$9:FC$9),Quarterly_kt!$B139:FC139)/INDEX(Fuel_Properties!$B$31:$IV$42,MATCH("D_Petrol_Premium",Fuel_Properties!$B$31:$B$42,0),MATCH(YEAR(AZ$9),Fuel_Properties!$B$31:$EI$31,0)))/158.987295</f>
        <v>1.0800098787440962E-3</v>
      </c>
      <c r="BA139" s="47">
        <f>(SUMPRODUCT(--(BA$9=Quarterly_kt!$B$9:FC$9),Quarterly_kt!$B139:FC139)/INDEX(Fuel_Properties!$B$31:$IV$42,MATCH("D_Petrol_Premium",Fuel_Properties!$B$31:$B$42,0),MATCH(YEAR(BA$9),Fuel_Properties!$B$31:$EI$31,0)))/158.987295</f>
        <v>7.6431468341889883E-4</v>
      </c>
      <c r="BB139" s="47">
        <f>(SUMPRODUCT(--(BB$9=Quarterly_kt!$B$9:FC$9),Quarterly_kt!$B139:FC139)/INDEX(Fuel_Properties!$B$31:$IV$42,MATCH("D_Petrol_Premium",Fuel_Properties!$B$31:$B$42,0),MATCH(YEAR(BB$9),Fuel_Properties!$B$31:$EI$31,0)))/158.987295</f>
        <v>9.0554674448543469E-4</v>
      </c>
      <c r="BC139" s="47">
        <f>(SUMPRODUCT(--(BC$9=Quarterly_kt!$B$9:FC$9),Quarterly_kt!$B139:FC139)/INDEX(Fuel_Properties!$B$31:$IV$42,MATCH("D_Petrol_Premium",Fuel_Properties!$B$31:$B$42,0),MATCH(YEAR(BC$9),Fuel_Properties!$B$31:$EI$31,0)))/158.987295</f>
        <v>8.6400790299527715E-4</v>
      </c>
      <c r="BD139" s="47">
        <f>(SUMPRODUCT(--(BD$9=Quarterly_kt!$B$9:FC$9),Quarterly_kt!$B139:FC139)/INDEX(Fuel_Properties!$B$31:$IV$42,MATCH("D_Petrol_Premium",Fuel_Properties!$B$31:$B$42,0),MATCH(YEAR(BD$9),Fuel_Properties!$B$31:$EI$31,0)))/158.987295</f>
        <v>1.0633943421480335E-3</v>
      </c>
      <c r="BE139" s="47">
        <f>(SUMPRODUCT(--(BE$9=Quarterly_kt!$B$9:FC$9),Quarterly_kt!$B139:FC139)/INDEX(Fuel_Properties!$B$31:$IV$42,MATCH("D_Petrol_Premium",Fuel_Properties!$B$31:$B$42,0),MATCH(YEAR(BE$9),Fuel_Properties!$B$31:$EI$31,0)))/158.987295</f>
        <v>1.3458584642811046E-3</v>
      </c>
      <c r="BF139" s="47">
        <f>(SUMPRODUCT(--(BF$9=Quarterly_kt!$B$9:FC$9),Quarterly_kt!$B139:FC139)/INDEX(Fuel_Properties!$B$31:$IV$42,MATCH("D_Petrol_Premium",Fuel_Properties!$B$31:$B$42,0),MATCH(YEAR(BF$9),Fuel_Properties!$B$31:$EI$31,0)))/158.987295</f>
        <v>1.0052399640618126E-3</v>
      </c>
      <c r="BG139" s="47">
        <f>(SUMPRODUCT(--(BG$9=Quarterly_kt!$B$9:FC$9),Quarterly_kt!$B139:FC139)/INDEX(Fuel_Properties!$B$31:$IV$42,MATCH("D_Petrol_Premium",Fuel_Properties!$B$31:$B$42,0),MATCH(YEAR(BG$9),Fuel_Properties!$B$31:$EI$31,0)))/158.987295</f>
        <v>9.9693219576378134E-4</v>
      </c>
      <c r="BH139" s="47">
        <f>(SUMPRODUCT(--(BH$9=Quarterly_kt!$B$9:FC$9),Quarterly_kt!$B139:FC139)/INDEX(Fuel_Properties!$B$31:$IV$42,MATCH("D_Petrol_Premium",Fuel_Properties!$B$31:$B$42,0),MATCH(YEAR(BH$9),Fuel_Properties!$B$31:$EI$31,0)))/158.987295</f>
        <v>1.0966254153401593E-3</v>
      </c>
      <c r="BI139" s="47">
        <f>(SUMPRODUCT(--(BI$9=Quarterly_kt!$B$9:FC$9),Quarterly_kt!$B139:FC139)/INDEX(Fuel_Properties!$B$31:$IV$42,MATCH("D_Petrol_Premium",Fuel_Properties!$B$31:$B$42,0),MATCH(YEAR(BI$9),Fuel_Properties!$B$31:$EI$31,0)))/158.987295</f>
        <v>6.9785253703464689E-4</v>
      </c>
      <c r="BJ139" s="47">
        <f>(SUMPRODUCT(--(BJ$9=Quarterly_kt!$B$9:FC$9),Quarterly_kt!$B139:FC139)/INDEX(Fuel_Properties!$B$31:$IV$42,MATCH("D_Petrol_Premium",Fuel_Properties!$B$31:$B$42,0),MATCH(YEAR(BJ$9),Fuel_Properties!$B$31:$EI$31,0)))/158.987295</f>
        <v>7.5600691512086736E-4</v>
      </c>
      <c r="BK139" s="47">
        <f>(SUMPRODUCT(--(BK$9=Quarterly_kt!$B$9:FC$9),Quarterly_kt!$B139:FC139)/INDEX(Fuel_Properties!$B$31:$IV$42,MATCH("D_Petrol_Premium",Fuel_Properties!$B$31:$B$42,0),MATCH(YEAR(BK$9),Fuel_Properties!$B$31:$EI$31,0)))/158.987295</f>
        <v>5.9815931745826878E-4</v>
      </c>
      <c r="BL139" s="47">
        <f>(SUMPRODUCT(--(BL$9=Quarterly_kt!$B$9:FC$9),Quarterly_kt!$B139:FC139)/INDEX(Fuel_Properties!$B$31:$IV$42,MATCH("D_Petrol_Premium",Fuel_Properties!$B$31:$B$42,0),MATCH(YEAR(BL$9),Fuel_Properties!$B$31:$EI$31,0)))/158.987295</f>
        <v>4.9846609788189067E-4</v>
      </c>
      <c r="BM139" s="47">
        <f>(SUMPRODUCT(--(BM$9=Quarterly_kt!$B$9:FC$9),Quarterly_kt!$B139:FC139)/INDEX(Fuel_Properties!$B$31:$IV$42,MATCH("D_Petrol_Premium",Fuel_Properties!$B$31:$B$42,0),MATCH(YEAR(BM$9),Fuel_Properties!$B$31:$EI$31,0)))/158.987295</f>
        <v>4.9846609788189067E-4</v>
      </c>
      <c r="BN139" s="47">
        <f>(SUMPRODUCT(--(BN$9=Quarterly_kt!$B$9:FC$9),Quarterly_kt!$B139:FC139)/INDEX(Fuel_Properties!$B$31:$IV$42,MATCH("D_Petrol_Premium",Fuel_Properties!$B$31:$B$42,0),MATCH(YEAR(BN$9),Fuel_Properties!$B$31:$EI$31,0)))/158.987295</f>
        <v>5.2609139835815637E-4</v>
      </c>
      <c r="BO139" s="47">
        <f>(SUMPRODUCT(--(BO$9=Quarterly_kt!$B$9:FC$9),Quarterly_kt!$B139:FC139)/INDEX(Fuel_Properties!$B$31:$IV$42,MATCH("D_Petrol_Premium",Fuel_Properties!$B$31:$B$42,0),MATCH(YEAR(BO$9),Fuel_Properties!$B$31:$EI$31,0)))/158.987295</f>
        <v>4.829691525910943E-4</v>
      </c>
      <c r="BP139" s="47">
        <f>(SUMPRODUCT(--(BP$9=Quarterly_kt!$B$9:FC$9),Quarterly_kt!$B139:FC139)/INDEX(Fuel_Properties!$B$31:$IV$42,MATCH("D_Petrol_Premium",Fuel_Properties!$B$31:$B$42,0),MATCH(YEAR(BP$9),Fuel_Properties!$B$31:$EI$31,0)))/158.987295</f>
        <v>4.9159360174450667E-4</v>
      </c>
      <c r="BQ139" s="47">
        <f>(SUMPRODUCT(--(BQ$9=Quarterly_kt!$B$9:FC$9),Quarterly_kt!$B139:FC139)/INDEX(Fuel_Properties!$B$31:$IV$42,MATCH("D_Petrol_Premium",Fuel_Properties!$B$31:$B$42,0),MATCH(YEAR(BQ$9),Fuel_Properties!$B$31:$EI$31,0)))/158.987295</f>
        <v>4.4847135597744477E-4</v>
      </c>
      <c r="BR139" s="47">
        <f>(SUMPRODUCT(--(BR$9=Quarterly_kt!$B$9:FC$9),Quarterly_kt!$B139:FC139)/INDEX(Fuel_Properties!$B$31:$IV$42,MATCH("D_Petrol_Premium",Fuel_Properties!$B$31:$B$42,0),MATCH(YEAR(BR$9),Fuel_Properties!$B$31:$EI$31,0)))/158.987295</f>
        <v>5.0524007527220688E-4</v>
      </c>
      <c r="BS139" s="47">
        <f>(SUMPRODUCT(--(BS$9=Quarterly_kt!$B$9:FC$9),Quarterly_kt!$B139:FC139)/INDEX(Fuel_Properties!$B$31:$IV$42,MATCH("D_Petrol_Premium",Fuel_Properties!$B$31:$B$42,0),MATCH(YEAR(BS$9),Fuel_Properties!$B$31:$EI$31,0)))/158.987295</f>
        <v>5.7374720412267568E-4</v>
      </c>
      <c r="BT139" s="47">
        <f>(SUMPRODUCT(--(BT$9=Quarterly_kt!$B$9:FC$9),Quarterly_kt!$B139:FC139)/INDEX(Fuel_Properties!$B$31:$IV$42,MATCH("D_Petrol_Premium",Fuel_Properties!$B$31:$B$42,0),MATCH(YEAR(BT$9),Fuel_Properties!$B$31:$EI$31,0)))/158.987295</f>
        <v>3.5966242646496085E-4</v>
      </c>
      <c r="BU139" s="47">
        <f>(SUMPRODUCT(--(BU$9=Quarterly_kt!$B$9:FC$9),Quarterly_kt!$B139:FC139)/INDEX(Fuel_Properties!$B$31:$IV$42,MATCH("D_Petrol_Premium",Fuel_Properties!$B$31:$B$42,0),MATCH(YEAR(BU$9),Fuel_Properties!$B$31:$EI$31,0)))/158.987295</f>
        <v>2.9971868872080069E-4</v>
      </c>
      <c r="BV139" s="47">
        <f>(SUMPRODUCT(--(BV$9=Quarterly_kt!$B$9:FC$9),Quarterly_kt!$B139:FC139)/INDEX(Fuel_Properties!$B$31:$IV$42,MATCH("D_Petrol_Premium",Fuel_Properties!$B$31:$B$42,0),MATCH(YEAR(BV$9),Fuel_Properties!$B$31:$EI$31,0)))/158.987295</f>
        <v>2.8102770105290884E-3</v>
      </c>
      <c r="BW139" s="47">
        <f>(SUMPRODUCT(--(BW$9=Quarterly_kt!$B$9:FC$9),Quarterly_kt!$B139:FC139)/INDEX(Fuel_Properties!$B$31:$IV$42,MATCH("D_Petrol_Premium",Fuel_Properties!$B$31:$B$42,0),MATCH(YEAR(BW$9),Fuel_Properties!$B$31:$EI$31,0)))/158.987295</f>
        <v>1.8849418973060957E-4</v>
      </c>
      <c r="BX139" s="47">
        <f>(SUMPRODUCT(--(BX$9=Quarterly_kt!$B$9:FC$9),Quarterly_kt!$B139:FC139)/INDEX(Fuel_Properties!$B$31:$IV$42,MATCH("D_Petrol_Premium",Fuel_Properties!$B$31:$B$42,0),MATCH(YEAR(BX$9),Fuel_Properties!$B$31:$EI$31,0)))/158.987295</f>
        <v>2.1591152641869827E-3</v>
      </c>
      <c r="BY139" s="47">
        <f>(SUMPRODUCT(--(BY$9=Quarterly_kt!$B$9:FC$9),Quarterly_kt!$B139:FC139)/INDEX(Fuel_Properties!$B$31:$IV$42,MATCH("D_Petrol_Premium",Fuel_Properties!$B$31:$B$42,0),MATCH(YEAR(BY$9),Fuel_Properties!$B$31:$EI$31,0)))/158.987295</f>
        <v>2.2619302767673145E-3</v>
      </c>
      <c r="BZ139" s="47">
        <f>(SUMPRODUCT(--(BZ$9=Quarterly_kt!$B$9:FC$9),Quarterly_kt!$B139:FC139)/INDEX(Fuel_Properties!$B$31:$IV$42,MATCH("D_Petrol_Premium",Fuel_Properties!$B$31:$B$42,0),MATCH(YEAR(BZ$9),Fuel_Properties!$B$31:$EI$31,0)))/158.987295</f>
        <v>1.8583645463611904E-3</v>
      </c>
      <c r="CA139" s="47">
        <f>(SUMPRODUCT(--(CA$9=Quarterly_kt!$B$9:FC$9),Quarterly_kt!$B139:FC139)/INDEX(Fuel_Properties!$B$31:$IV$42,MATCH("D_Petrol_Premium",Fuel_Properties!$B$31:$B$42,0),MATCH(YEAR(CA$9),Fuel_Properties!$B$31:$EI$31,0)))/158.987295</f>
        <v>1.7395649863198356E-3</v>
      </c>
      <c r="CB139" s="47">
        <f>(SUMPRODUCT(--(CB$9=Quarterly_kt!$B$9:FC$9),Quarterly_kt!$B139:FC139)/INDEX(Fuel_Properties!$B$31:$IV$42,MATCH("D_Petrol_Premium",Fuel_Properties!$B$31:$B$42,0),MATCH(YEAR(CB$9),Fuel_Properties!$B$31:$EI$31,0)))/158.987295</f>
        <v>1.6292511091385777E-3</v>
      </c>
      <c r="CC139" s="47">
        <f>(SUMPRODUCT(--(CC$9=Quarterly_kt!$B$9:FC$9),Quarterly_kt!$B139:FC139)/INDEX(Fuel_Properties!$B$31:$IV$42,MATCH("D_Petrol_Premium",Fuel_Properties!$B$31:$B$42,0),MATCH(YEAR(CC$9),Fuel_Properties!$B$31:$EI$31,0)))/158.987295</f>
        <v>1.595308377698191E-3</v>
      </c>
      <c r="CD139" s="47">
        <f>(SUMPRODUCT(--(CD$9=Quarterly_kt!$B$9:FC$9),Quarterly_kt!$B139:FC139)/INDEX(Fuel_Properties!$B$31:$IV$42,MATCH("D_Petrol_Premium",Fuel_Properties!$B$31:$B$42,0),MATCH(YEAR(CD$9),Fuel_Properties!$B$31:$EI$31,0)))/158.987295</f>
        <v>1.2496706301901453E-3</v>
      </c>
      <c r="CE139" s="47">
        <f>(SUMPRODUCT(--(CE$9=Quarterly_kt!$B$9:FC$9),Quarterly_kt!$B139:FC139)/INDEX(Fuel_Properties!$B$31:$IV$42,MATCH("D_Petrol_Premium",Fuel_Properties!$B$31:$B$42,0),MATCH(YEAR(CE$9),Fuel_Properties!$B$31:$EI$31,0)))/158.987295</f>
        <v>9.6063116470398926E-4</v>
      </c>
      <c r="CF139" s="47">
        <f>(SUMPRODUCT(--(CF$9=Quarterly_kt!$B$9:FC$9),Quarterly_kt!$B139:FC139)/INDEX(Fuel_Properties!$B$31:$IV$42,MATCH("D_Petrol_Premium",Fuel_Properties!$B$31:$B$42,0),MATCH(YEAR(CF$9),Fuel_Properties!$B$31:$EI$31,0)))/158.987295</f>
        <v>8.7561955720806095E-4</v>
      </c>
      <c r="CG139" s="47">
        <f>(SUMPRODUCT(--(CG$9=Quarterly_kt!$B$9:FC$9),Quarterly_kt!$B139:FC139)/INDEX(Fuel_Properties!$B$31:$IV$42,MATCH("D_Petrol_Premium",Fuel_Properties!$B$31:$B$42,0),MATCH(YEAR(CG$9),Fuel_Properties!$B$31:$EI$31,0)))/158.987295</f>
        <v>9.9463580770236051E-4</v>
      </c>
      <c r="CH139" s="47">
        <f>(SUMPRODUCT(--(CH$9=Quarterly_kt!$B$9:FC$9),Quarterly_kt!$B139:FC139)/INDEX(Fuel_Properties!$B$31:$IV$42,MATCH("D_Petrol_Premium",Fuel_Properties!$B$31:$B$42,0),MATCH(YEAR(CH$9),Fuel_Properties!$B$31:$EI$31,0)))/158.987295</f>
        <v>8.3008828517052552E-4</v>
      </c>
      <c r="CI139" s="47">
        <f>(SUMPRODUCT(--(CI$9=Quarterly_kt!$B$9:FC$9),Quarterly_kt!$B139:FC139)/INDEX(Fuel_Properties!$B$31:$IV$42,MATCH("D_Petrol_Premium",Fuel_Properties!$B$31:$B$42,0),MATCH(YEAR(CI$9),Fuel_Properties!$B$31:$EI$31,0)))/158.987295</f>
        <v>5.8444991506904323E-4</v>
      </c>
      <c r="CJ139" s="47">
        <f>(SUMPRODUCT(--(CJ$9=Quarterly_kt!$B$9:FC$9),Quarterly_kt!$B139:FC139)/INDEX(Fuel_Properties!$B$31:$IV$42,MATCH("D_Petrol_Premium",Fuel_Properties!$B$31:$B$42,0),MATCH(YEAR(CJ$9),Fuel_Properties!$B$31:$EI$31,0)))/158.987295</f>
        <v>7.8773684204958016E-4</v>
      </c>
      <c r="CK139" s="47">
        <f>(SUMPRODUCT(--(CK$9=Quarterly_kt!$B$9:FC$9),Quarterly_kt!$B139:FC139)/INDEX(Fuel_Properties!$B$31:$IV$42,MATCH("D_Petrol_Premium",Fuel_Properties!$B$31:$B$42,0),MATCH(YEAR(CK$9),Fuel_Properties!$B$31:$EI$31,0)))/158.987295</f>
        <v>5.2515789469972007E-4</v>
      </c>
      <c r="CL139" s="47">
        <f>(SUMPRODUCT(--(CL$9=Quarterly_kt!$B$9:FC$9),Quarterly_kt!$B139:FC139)/INDEX(Fuel_Properties!$B$31:$IV$42,MATCH("D_Petrol_Premium",Fuel_Properties!$B$31:$B$42,0),MATCH(YEAR(CL$9),Fuel_Properties!$B$31:$EI$31,0)))/158.987295</f>
        <v>3.9195467439727372E-4</v>
      </c>
      <c r="CM139" s="47">
        <f>(SUMPRODUCT(--(CM$9=Quarterly_kt!$B$9:FC$9),Quarterly_kt!$B139:FC139)/INDEX(Fuel_Properties!$B$31:$IV$42,MATCH("D_Petrol_Premium",Fuel_Properties!$B$31:$B$42,0),MATCH(YEAR(CM$9),Fuel_Properties!$B$31:$EI$31,0)))/158.987295</f>
        <v>2.0014706777733127E-4</v>
      </c>
      <c r="CN139" s="47">
        <f>(SUMPRODUCT(--(CN$9=Quarterly_kt!$B$9:FC$9),Quarterly_kt!$B139:FC139)/INDEX(Fuel_Properties!$B$31:$IV$42,MATCH("D_Petrol_Premium",Fuel_Properties!$B$31:$B$42,0),MATCH(YEAR(CN$9),Fuel_Properties!$B$31:$EI$31,0)))/158.987295</f>
        <v>5.8376228101721618E-5</v>
      </c>
      <c r="CO139" s="47">
        <f>(SUMPRODUCT(--(CO$9=Quarterly_kt!$B$9:FC$9),Quarterly_kt!$B139:FC139)/INDEX(Fuel_Properties!$B$31:$IV$42,MATCH("D_Petrol_Premium",Fuel_Properties!$B$31:$B$42,0),MATCH(YEAR(CO$9),Fuel_Properties!$B$31:$EI$31,0)))/158.987295</f>
        <v>7.5055150416499235E-5</v>
      </c>
      <c r="CP139" s="47">
        <f>(SUMPRODUCT(--(CP$9=Quarterly_kt!$B$9:FC$9),Quarterly_kt!$B139:FC139)/INDEX(Fuel_Properties!$B$31:$IV$42,MATCH("D_Petrol_Premium",Fuel_Properties!$B$31:$B$42,0),MATCH(YEAR(CP$9),Fuel_Properties!$B$31:$EI$31,0)))/158.987295</f>
        <v>5.0097184757512666E-5</v>
      </c>
      <c r="CQ139" s="47">
        <f>(SUMPRODUCT(--(CQ$9=Quarterly_kt!$B$9:FC$9),Quarterly_kt!$B139:FC139)/INDEX(Fuel_Properties!$B$31:$IV$42,MATCH("D_Petrol_Premium",Fuel_Properties!$B$31:$B$42,0),MATCH(YEAR(CQ$9),Fuel_Properties!$B$31:$EI$31,0)))/158.987295</f>
        <v>2.5048592378756333E-5</v>
      </c>
      <c r="CR139" s="47">
        <f>(SUMPRODUCT(--(CR$9=Quarterly_kt!$B$9:FC$9),Quarterly_kt!$B139:FC139)/INDEX(Fuel_Properties!$B$31:$IV$42,MATCH("D_Petrol_Premium",Fuel_Properties!$B$31:$B$42,0),MATCH(YEAR(CR$9),Fuel_Properties!$B$31:$EI$31,0)))/158.987295</f>
        <v>8.3495307929187776E-6</v>
      </c>
      <c r="CS139" s="47">
        <f>(SUMPRODUCT(--(CS$9=Quarterly_kt!$B$9:FC$9),Quarterly_kt!$B139:FC139)/INDEX(Fuel_Properties!$B$31:$IV$42,MATCH("D_Petrol_Premium",Fuel_Properties!$B$31:$B$42,0),MATCH(YEAR(CS$9),Fuel_Properties!$B$31:$EI$31,0)))/158.987295</f>
        <v>5.0097184757512666E-5</v>
      </c>
      <c r="CT139" s="47">
        <f>(SUMPRODUCT(--(CT$9=Quarterly_kt!$B$9:FC$9),Quarterly_kt!$B139:FC139)/INDEX(Fuel_Properties!$B$31:$IV$42,MATCH("D_Petrol_Premium",Fuel_Properties!$B$31:$B$42,0),MATCH(YEAR(CT$9),Fuel_Properties!$B$31:$EI$31,0)))/158.987295</f>
        <v>8.3163397888999566E-6</v>
      </c>
      <c r="CU139" s="47">
        <f>(SUMPRODUCT(--(CU$9=Quarterly_kt!$B$9:FC$9),Quarterly_kt!$B139:FC139)/INDEX(Fuel_Properties!$B$31:$IV$42,MATCH("D_Petrol_Premium",Fuel_Properties!$B$31:$B$42,0),MATCH(YEAR(CU$9),Fuel_Properties!$B$31:$EI$31,0)))/158.987295</f>
        <v>0</v>
      </c>
      <c r="CV139" s="47">
        <f>(SUMPRODUCT(--(CV$9=Quarterly_kt!$B$9:FC$9),Quarterly_kt!$B139:FC139)/INDEX(Fuel_Properties!$B$31:$IV$42,MATCH("D_Petrol_Premium",Fuel_Properties!$B$31:$B$42,0),MATCH(YEAR(CV$9),Fuel_Properties!$B$31:$EI$31,0)))/158.987295</f>
        <v>0</v>
      </c>
      <c r="CW139" s="47">
        <f>(SUMPRODUCT(--(CW$9=Quarterly_kt!$B$9:FC$9),Quarterly_kt!$B139:FC139)/INDEX(Fuel_Properties!$B$31:$IV$42,MATCH("D_Petrol_Premium",Fuel_Properties!$B$31:$B$42,0),MATCH(YEAR(CW$9),Fuel_Properties!$B$31:$EI$31,0)))/158.987295</f>
        <v>6.4867450353419656E-4</v>
      </c>
      <c r="CX139" s="47">
        <f>(SUMPRODUCT(--(CX$9=Quarterly_kt!$B$9:FC$9),Quarterly_kt!$B139:FC139)/INDEX(Fuel_Properties!$B$31:$IV$42,MATCH("D_Petrol_Premium",Fuel_Properties!$B$31:$B$42,0),MATCH(YEAR(CX$9),Fuel_Properties!$B$31:$EI$31,0)))/158.987295</f>
        <v>9.8418764243982993E-4</v>
      </c>
      <c r="CY139" s="47">
        <f>(SUMPRODUCT(--(CY$9=Quarterly_kt!$B$9:FC$9),Quarterly_kt!$B139:FC139)/INDEX(Fuel_Properties!$B$31:$IV$42,MATCH("D_Petrol_Premium",Fuel_Properties!$B$31:$B$42,0),MATCH(YEAR(CY$9),Fuel_Properties!$B$31:$EI$31,0)))/158.987295</f>
        <v>3.836663690867134E-4</v>
      </c>
      <c r="CZ139" s="47">
        <f>(SUMPRODUCT(--(CZ$9=Quarterly_kt!$B$9:FC$9),Quarterly_kt!$B139:FC139)/INDEX(Fuel_Properties!$B$31:$IV$42,MATCH("D_Petrol_Premium",Fuel_Properties!$B$31:$B$42,0),MATCH(YEAR(CZ$9),Fuel_Properties!$B$31:$EI$31,0)))/158.987295</f>
        <v>2.668983437124963E-4</v>
      </c>
      <c r="DA139" s="47">
        <f>(SUMPRODUCT(--(DA$9=Quarterly_kt!$B$9:FC$9),Quarterly_kt!$B139:FC139)/INDEX(Fuel_Properties!$B$31:$IV$42,MATCH("D_Petrol_Premium",Fuel_Properties!$B$31:$B$42,0),MATCH(YEAR(DA$9),Fuel_Properties!$B$31:$EI$31,0)))/158.987295</f>
        <v>5.0043439446093062E-4</v>
      </c>
      <c r="DB139" s="47">
        <f>(SUMPRODUCT(--(DB$9=Quarterly_kt!$B$9:FC$9),Quarterly_kt!$B139:FC139)/INDEX(Fuel_Properties!$B$31:$IV$42,MATCH("D_Petrol_Premium",Fuel_Properties!$B$31:$B$42,0),MATCH(YEAR(DB$9),Fuel_Properties!$B$31:$EI$31,0)))/158.987295</f>
        <v>1.0252374631899539E-3</v>
      </c>
      <c r="DC139" s="47">
        <f>(SUMPRODUCT(--(DC$9=Quarterly_kt!$B$9:FC$9),Quarterly_kt!$B139:FC139)/INDEX(Fuel_Properties!$B$31:$IV$42,MATCH("D_Petrol_Premium",Fuel_Properties!$B$31:$B$42,0),MATCH(YEAR(DC$9),Fuel_Properties!$B$31:$EI$31,0)))/158.987295</f>
        <v>0</v>
      </c>
      <c r="DD139" s="47">
        <f>(SUMPRODUCT(--(DD$9=Quarterly_kt!$B$9:FC$9),Quarterly_kt!$B139:FC139)/INDEX(Fuel_Properties!$B$31:$IV$42,MATCH("D_Petrol_Premium",Fuel_Properties!$B$31:$B$42,0),MATCH(YEAR(DD$9),Fuel_Properties!$B$31:$EI$31,0)))/158.987295</f>
        <v>0</v>
      </c>
      <c r="DE139" s="47">
        <f>(SUMPRODUCT(--(DE$9=Quarterly_kt!$B$9:FC$9),Quarterly_kt!$B139:FC139)/INDEX(Fuel_Properties!$B$31:$IV$42,MATCH("D_Petrol_Premium",Fuel_Properties!$B$31:$B$42,0),MATCH(YEAR(DE$9),Fuel_Properties!$B$31:$EI$31,0)))/158.987295</f>
        <v>0</v>
      </c>
      <c r="DF139" s="47">
        <f>(SUMPRODUCT(--(DF$9=Quarterly_kt!$B$9:FC$9),Quarterly_kt!$B139:FC139)/INDEX(Fuel_Properties!$B$31:$IV$42,MATCH("D_Petrol_Premium",Fuel_Properties!$B$31:$B$42,0),MATCH(YEAR(DF$9),Fuel_Properties!$B$31:$EI$31,0)))/158.987295</f>
        <v>0</v>
      </c>
      <c r="DG139" s="47">
        <f>(SUMPRODUCT(--(DG$9=Quarterly_kt!$B$9:FC$9),Quarterly_kt!$B139:FC139)/INDEX(Fuel_Properties!$B$31:$IV$42,MATCH("D_Petrol_Premium",Fuel_Properties!$B$31:$B$42,0),MATCH(YEAR(DG$9),Fuel_Properties!$B$31:$EI$31,0)))/158.987295</f>
        <v>0</v>
      </c>
      <c r="DH139" s="47">
        <f>(SUMPRODUCT(--(DH$9=Quarterly_kt!$B$9:FC$9),Quarterly_kt!$B139:FC139)/INDEX(Fuel_Properties!$B$31:$IV$42,MATCH("D_Petrol_Premium",Fuel_Properties!$B$31:$B$42,0),MATCH(YEAR(DH$9),Fuel_Properties!$B$31:$EI$31,0)))/158.987295</f>
        <v>0</v>
      </c>
      <c r="DI139" s="47">
        <f>(SUMPRODUCT(--(DI$9=Quarterly_kt!$B$9:FC$9),Quarterly_kt!$B139:FC139)/INDEX(Fuel_Properties!$B$31:$IV$42,MATCH("D_Petrol_Premium",Fuel_Properties!$B$31:$B$42,0),MATCH(YEAR(DI$9),Fuel_Properties!$B$31:$EI$31,0)))/158.987295</f>
        <v>0</v>
      </c>
      <c r="DJ139" s="47">
        <f>(SUMPRODUCT(--(DJ$9=Quarterly_kt!$B$9:FC$9),Quarterly_kt!$B139:FC139)/INDEX(Fuel_Properties!$B$31:$IV$42,MATCH("D_Petrol_Premium",Fuel_Properties!$B$31:$B$42,0),MATCH(YEAR(DJ$9),Fuel_Properties!$B$31:$EI$31,0)))/158.987295</f>
        <v>0</v>
      </c>
      <c r="DK139" s="47">
        <f>(SUMPRODUCT(--(DK$9=Quarterly_kt!$B$9:FC$9),Quarterly_kt!$B139:FC139)/INDEX(Fuel_Properties!$B$31:$IV$42,MATCH("D_Petrol_Premium",Fuel_Properties!$B$31:$B$42,0),MATCH(YEAR(DK$9),Fuel_Properties!$B$31:$EI$31,0)))/158.987295</f>
        <v>0</v>
      </c>
      <c r="DL139" s="47">
        <f>(SUMPRODUCT(--(DL$9=Quarterly_kt!$B$9:FC$9),Quarterly_kt!$B139:FC139)/INDEX(Fuel_Properties!$B$31:$IV$42,MATCH("D_Petrol_Premium",Fuel_Properties!$B$31:$B$42,0),MATCH(YEAR(DL$9),Fuel_Properties!$B$31:$EI$31,0)))/158.987295</f>
        <v>0</v>
      </c>
      <c r="DM139" s="47">
        <f>(SUMPRODUCT(--(DM$9=Quarterly_kt!$B$9:FC$9),Quarterly_kt!$B139:FC139)/INDEX(Fuel_Properties!$B$31:$IV$42,MATCH("D_Petrol_Premium",Fuel_Properties!$B$31:$B$42,0),MATCH(YEAR(DM$9),Fuel_Properties!$B$31:$EI$31,0)))/158.987295</f>
        <v>0</v>
      </c>
      <c r="DN139" s="47">
        <f>(SUMPRODUCT(--(DN$9=Quarterly_kt!$B$9:FC$9),Quarterly_kt!$B139:FC139)/INDEX(Fuel_Properties!$B$31:$IV$42,MATCH("D_Petrol_Premium",Fuel_Properties!$B$31:$B$42,0),MATCH(YEAR(DN$9),Fuel_Properties!$B$31:$EI$31,0)))/158.987295</f>
        <v>0</v>
      </c>
      <c r="DO139" s="47">
        <f>(SUMPRODUCT(--(DO$9=Quarterly_kt!$B$9:FC$9),Quarterly_kt!$B139:FC139)/INDEX(Fuel_Properties!$B$31:$IV$42,MATCH("D_Petrol_Premium",Fuel_Properties!$B$31:$B$42,0),MATCH(YEAR(DO$9),Fuel_Properties!$B$31:$EI$31,0)))/158.987295</f>
        <v>0</v>
      </c>
      <c r="DP139" s="47">
        <f>(SUMPRODUCT(--(DP$9=Quarterly_kt!$B$9:FC$9),Quarterly_kt!$B139:FC139)/INDEX(Fuel_Properties!$B$31:$IV$42,MATCH("D_Petrol_Premium",Fuel_Properties!$B$31:$B$42,0),MATCH(YEAR(DP$9),Fuel_Properties!$B$31:$EI$31,0)))/158.987295</f>
        <v>0</v>
      </c>
      <c r="DQ139" s="47">
        <f>(SUMPRODUCT(--(DQ$9=Quarterly_kt!$B$9:FC$9),Quarterly_kt!$B139:FC139)/INDEX(Fuel_Properties!$B$31:$IV$42,MATCH("D_Petrol_Premium",Fuel_Properties!$B$31:$B$42,0),MATCH(YEAR(DQ$9),Fuel_Properties!$B$31:$EI$31,0)))/158.987295</f>
        <v>0</v>
      </c>
      <c r="DR139" s="47">
        <f>(SUMPRODUCT(--(DR$9=Quarterly_kt!$B$9:FC$9),Quarterly_kt!$B139:FC139)/INDEX(Fuel_Properties!$B$31:$IV$42,MATCH("D_Petrol_Premium",Fuel_Properties!$B$31:$B$42,0),MATCH(YEAR(DR$9),Fuel_Properties!$B$31:$EI$31,0)))/158.987295</f>
        <v>0</v>
      </c>
      <c r="DS139" s="47">
        <f>(SUMPRODUCT(--(DS$9=Quarterly_kt!$B$9:FC$9),Quarterly_kt!$B139:FC139)/INDEX(Fuel_Properties!$B$31:$IV$42,MATCH("D_Petrol_Premium",Fuel_Properties!$B$31:$B$42,0),MATCH(YEAR(DS$9),Fuel_Properties!$B$31:$EI$31,0)))/158.987295</f>
        <v>0</v>
      </c>
      <c r="DT139" s="47">
        <f>(SUMPRODUCT(--(DT$9=Quarterly_kt!$B$9:FC$9),Quarterly_kt!$B139:FC139)/INDEX(Fuel_Properties!$B$31:$IV$42,MATCH("D_Petrol_Premium",Fuel_Properties!$B$31:$B$42,0),MATCH(YEAR(DT$9),Fuel_Properties!$B$31:$EI$31,0)))/158.987295</f>
        <v>0</v>
      </c>
      <c r="DU139" s="47">
        <f>(SUMPRODUCT(--(DU$9=Quarterly_kt!$B$9:FC$9),Quarterly_kt!$B139:FC139)/INDEX(Fuel_Properties!$B$31:$IV$42,MATCH("D_Petrol_Premium",Fuel_Properties!$B$31:$B$42,0),MATCH(YEAR(DU$9),Fuel_Properties!$B$31:$EI$31,0)))/158.987295</f>
        <v>0</v>
      </c>
      <c r="DV139" s="47">
        <f>(SUMPRODUCT(--(DV$9=Quarterly_kt!$B$9:FC$9),Quarterly_kt!$B139:FC139)/INDEX(Fuel_Properties!$B$31:$IV$42,MATCH("D_Petrol_Premium",Fuel_Properties!$B$31:$B$42,0),MATCH(YEAR(DV$9),Fuel_Properties!$B$31:$EI$31,0)))/158.987295</f>
        <v>0</v>
      </c>
      <c r="DW139" s="47">
        <f>(SUMPRODUCT(--(DW$9=Quarterly_kt!$B$9:FC$9),Quarterly_kt!$B139:FC139)/INDEX(Fuel_Properties!$B$31:$IV$42,MATCH("D_Petrol_Premium",Fuel_Properties!$B$31:$B$42,0),MATCH(YEAR(DW$9),Fuel_Properties!$B$31:$EI$31,0)))/158.987295</f>
        <v>0</v>
      </c>
      <c r="DX139" s="47">
        <f>(SUMPRODUCT(--(DX$9=Quarterly_kt!$B$9:FC$9),Quarterly_kt!$B139:FC139)/INDEX(Fuel_Properties!$B$31:$IV$42,MATCH("D_Petrol_Premium",Fuel_Properties!$B$31:$B$42,0),MATCH(YEAR(DX$9),Fuel_Properties!$B$31:$EI$31,0)))/158.987295</f>
        <v>0</v>
      </c>
      <c r="DY139" s="47">
        <f>(SUMPRODUCT(--(DY$9=Quarterly_kt!$B$9:FC$9),Quarterly_kt!$B139:FC139)/INDEX(Fuel_Properties!$B$31:$IV$42,MATCH("D_Petrol_Premium",Fuel_Properties!$B$31:$B$42,0),MATCH(YEAR(DY$9),Fuel_Properties!$B$31:$EI$31,0)))/158.987295</f>
        <v>0</v>
      </c>
      <c r="DZ139" s="47">
        <f>(SUMPRODUCT(--(DZ$9=Quarterly_kt!$B$9:FC$9),Quarterly_kt!$B139:FC139)/INDEX(Fuel_Properties!$B$31:$IV$42,MATCH("D_Petrol_Premium",Fuel_Properties!$B$31:$B$42,0),MATCH(YEAR(DZ$9),Fuel_Properties!$B$31:$EI$31,0)))/158.987295</f>
        <v>0</v>
      </c>
      <c r="EA139" s="47">
        <f>(SUMPRODUCT(--(EA$9=Quarterly_kt!$B$9:FC$9),Quarterly_kt!$B139:FC139)/INDEX(Fuel_Properties!$B$31:$IV$42,MATCH("D_Petrol_Premium",Fuel_Properties!$B$31:$B$42,0),MATCH(YEAR(EA$9),Fuel_Properties!$B$31:$EI$31,0)))/158.987295</f>
        <v>0</v>
      </c>
      <c r="EB139" s="47">
        <f>(SUMPRODUCT(--(EB$9=Quarterly_kt!$B$9:FC$9),Quarterly_kt!$B139:FC139)/INDEX(Fuel_Properties!$B$31:$IV$42,MATCH("D_Petrol_Premium",Fuel_Properties!$B$31:$B$42,0),MATCH(YEAR(EB$9),Fuel_Properties!$B$31:$EI$31,0)))/158.987295</f>
        <v>0</v>
      </c>
      <c r="EC139" s="47">
        <f>(SUMPRODUCT(--(EC$9=Quarterly_kt!$B$9:FC$9),Quarterly_kt!$B139:FC139)/INDEX(Fuel_Properties!$B$31:$IV$42,MATCH("D_Petrol_Premium",Fuel_Properties!$B$31:$B$42,0),MATCH(YEAR(EC$9),Fuel_Properties!$B$31:$EI$31,0)))/158.987295</f>
        <v>0</v>
      </c>
      <c r="ED139" s="47">
        <f>(SUMPRODUCT(--(ED$9=Quarterly_kt!$B$9:FC$9),Quarterly_kt!$B139:FC139)/INDEX(Fuel_Properties!$B$31:$IV$42,MATCH("D_Petrol_Premium",Fuel_Properties!$B$31:$B$42,0),MATCH(YEAR(ED$9),Fuel_Properties!$B$31:$EI$31,0)))/158.987295</f>
        <v>0</v>
      </c>
      <c r="EE139" s="47">
        <f>(SUMPRODUCT(--(EE$9=Quarterly_kt!$B$9:FC$9),Quarterly_kt!$B139:FC139)/INDEX(Fuel_Properties!$B$31:$IV$42,MATCH("D_Petrol_Premium",Fuel_Properties!$B$31:$B$42,0),MATCH(YEAR(EE$9),Fuel_Properties!$B$31:$EI$31,0)))/158.987295</f>
        <v>0</v>
      </c>
      <c r="EF139" s="47">
        <f>(SUMPRODUCT(--(EF$9=Quarterly_kt!$B$9:FC$9),Quarterly_kt!$B139:FC139)/INDEX(Fuel_Properties!$B$31:$IV$42,MATCH("D_Petrol_Premium",Fuel_Properties!$B$31:$B$42,0),MATCH(YEAR(EF$9),Fuel_Properties!$B$31:$EI$31,0)))/158.987295</f>
        <v>0</v>
      </c>
      <c r="EG139" s="47">
        <f>(SUMPRODUCT(--(EG$9=Quarterly_kt!$B$9:FC$9),Quarterly_kt!$B139:FC139)/INDEX(Fuel_Properties!$B$31:$IV$42,MATCH("D_Petrol_Premium",Fuel_Properties!$B$31:$B$42,0),MATCH(YEAR(EG$9),Fuel_Properties!$B$31:$EI$31,0)))/158.987295</f>
        <v>0</v>
      </c>
      <c r="EH139" s="47">
        <f>(SUMPRODUCT(--(EH$9=Quarterly_kt!$B$9:FC$9),Quarterly_kt!$B139:FC139)/INDEX(Fuel_Properties!$B$31:$IV$42,MATCH("D_Petrol_Premium",Fuel_Properties!$B$31:$B$42,0),MATCH(YEAR(EH$9),Fuel_Properties!$B$31:$EI$31,0)))/158.987295</f>
        <v>0</v>
      </c>
      <c r="EI139" s="47">
        <f>(SUMPRODUCT(--(EI$9=Quarterly_kt!$B$9:FC$9),Quarterly_kt!$B139:FC139)/INDEX(Fuel_Properties!$B$31:$IV$42,MATCH("D_Petrol_Premium",Fuel_Properties!$B$31:$B$42,0),MATCH(YEAR(EI$9),Fuel_Properties!$B$31:$EI$31,0)))/158.987295</f>
        <v>0</v>
      </c>
      <c r="EJ139" s="47">
        <f>(SUMPRODUCT(--(EJ$9=Quarterly_kt!$B$9:FC$9),Quarterly_kt!$B139:FC139)/INDEX(Fuel_Properties!$B$31:$IV$42,MATCH("D_Petrol_Premium",Fuel_Properties!$B$31:$B$42,0),MATCH(YEAR(EJ$9),Fuel_Properties!$B$31:$EI$31,0)))/158.987295</f>
        <v>0</v>
      </c>
      <c r="EK139" s="47">
        <f>(SUMPRODUCT(--(EK$9=Quarterly_kt!$B$9:FC$9),Quarterly_kt!$B139:FC139)/INDEX(Fuel_Properties!$B$31:$IV$42,MATCH("D_Petrol_Premium",Fuel_Properties!$B$31:$B$42,0),MATCH(YEAR(EK$9),Fuel_Properties!$B$31:$EI$31,0)))/158.987295</f>
        <v>0</v>
      </c>
      <c r="EL139" s="47">
        <f>(SUMPRODUCT(--(EL$9=Quarterly_kt!$B$9:FC$9),Quarterly_kt!$B139:FC139)/INDEX(Fuel_Properties!$B$31:$IV$42,MATCH("D_Petrol_Premium",Fuel_Properties!$B$31:$B$42,0),MATCH(YEAR(EL$9),Fuel_Properties!$B$31:$EI$31,0)))/158.987295</f>
        <v>0</v>
      </c>
      <c r="EM139" s="47">
        <f>(SUMPRODUCT(--(EM$9=Quarterly_kt!$B$9:FC$9),Quarterly_kt!$B139:FC139)/INDEX(Fuel_Properties!$B$31:$IV$42,MATCH("D_Petrol_Premium",Fuel_Properties!$B$31:$B$42,0),MATCH(YEAR(EM$9),Fuel_Properties!$B$31:$EI$31,0)))/158.987295</f>
        <v>0</v>
      </c>
      <c r="EN139" s="47">
        <f>(SUMPRODUCT(--(EN$9=Quarterly_kt!$B$9:FC$9),Quarterly_kt!$B139:FC139)/INDEX(Fuel_Properties!$B$31:$IV$42,MATCH("D_Petrol_Premium",Fuel_Properties!$B$31:$B$42,0),MATCH(YEAR(EN$9),Fuel_Properties!$B$31:$EI$31,0)))/158.987295</f>
        <v>0</v>
      </c>
      <c r="EO139" s="47">
        <f>(SUMPRODUCT(--(EO$9=Quarterly_kt!$B$9:FC$9),Quarterly_kt!$B139:FC139)/INDEX(Fuel_Properties!$B$31:$IV$42,MATCH("D_Petrol_Premium",Fuel_Properties!$B$31:$B$42,0),MATCH(YEAR(EO$9),Fuel_Properties!$B$31:$EI$31,0)))/158.987295</f>
        <v>0</v>
      </c>
      <c r="EP139" s="47">
        <f>(SUMPRODUCT(--(EP$9=Quarterly_kt!$B$9:FC$9),Quarterly_kt!$B139:FC139)/INDEX(Fuel_Properties!$B$31:$IV$42,MATCH("D_Petrol_Premium",Fuel_Properties!$B$31:$B$42,0),MATCH(YEAR(EP$9),Fuel_Properties!$B$31:$EI$31,0)))/158.987295</f>
        <v>3.9152406843647814E-4</v>
      </c>
      <c r="EQ139" s="47">
        <f>(SUMPRODUCT(--(EQ$9=Quarterly_kt!$B$9:FC$9),Quarterly_kt!$B139:FC139)/INDEX(Fuel_Properties!$B$31:$IV$42,MATCH("D_Petrol_Premium",Fuel_Properties!$B$31:$B$42,0),MATCH(YEAR(EQ$9),Fuel_Properties!$B$31:$EI$31,0)))/158.987295</f>
        <v>3.9152406843647814E-4</v>
      </c>
      <c r="ER139" s="47">
        <f>(SUMPRODUCT(--(ER$9=Quarterly_kt!$B$9:FC$9),Quarterly_kt!$B139:FC139)/INDEX(Fuel_Properties!$B$31:$IV$42,MATCH("D_Petrol_Premium",Fuel_Properties!$B$31:$B$42,0),MATCH(YEAR(ER$9),Fuel_Properties!$B$31:$EI$31,0)))/158.987295</f>
        <v>3.9152406843647814E-4</v>
      </c>
      <c r="ES139" s="47">
        <f>(SUMPRODUCT(--(ES$9=Quarterly_kt!$B$9:FC$9),Quarterly_kt!$B139:FC139)/INDEX(Fuel_Properties!$B$31:$IV$42,MATCH("D_Petrol_Premium",Fuel_Properties!$B$31:$B$42,0),MATCH(YEAR(ES$9),Fuel_Properties!$B$31:$EI$31,0)))/158.987295</f>
        <v>3.9152406843647814E-4</v>
      </c>
      <c r="ET139" s="47">
        <f>(SUMPRODUCT(--(ET$9=Quarterly_kt!$B$9:FC$9),Quarterly_kt!$B139:FC139)/INDEX(Fuel_Properties!$B$31:$IV$42,MATCH("D_Petrol_Premium",Fuel_Properties!$B$31:$B$42,0),MATCH(YEAR(ET$9),Fuel_Properties!$B$31:$EI$31,0)))/158.987295</f>
        <v>0</v>
      </c>
      <c r="EU139" s="47">
        <f>(SUMPRODUCT(--(EU$9=Quarterly_kt!$B$9:FC$9),Quarterly_kt!$B139:FC139)/INDEX(Fuel_Properties!$B$31:$IV$42,MATCH("D_Petrol_Premium",Fuel_Properties!$B$31:$B$42,0),MATCH(YEAR(EU$9),Fuel_Properties!$B$31:$EI$31,0)))/158.987295</f>
        <v>0</v>
      </c>
      <c r="EV139" s="47">
        <f>(SUMPRODUCT(--(EV$9=Quarterly_kt!$B$9:FC$9),Quarterly_kt!$B139:FC139)/INDEX(Fuel_Properties!$B$31:$IV$42,MATCH("D_Petrol_Premium",Fuel_Properties!$B$31:$B$42,0),MATCH(YEAR(EV$9),Fuel_Properties!$B$31:$EI$31,0)))/158.987295</f>
        <v>0</v>
      </c>
      <c r="EW139" s="47">
        <f>(SUMPRODUCT(--(EW$9=Quarterly_kt!$B$9:FC$9),Quarterly_kt!$B139:FC139)/INDEX(Fuel_Properties!$B$31:$IV$42,MATCH("D_Petrol_Premium",Fuel_Properties!$B$31:$B$42,0),MATCH(YEAR(EW$9),Fuel_Properties!$B$31:$EI$31,0)))/158.987295</f>
        <v>0</v>
      </c>
      <c r="EX139" s="47">
        <f>(SUMPRODUCT(--(EX$9=Quarterly_kt!$B$9:FC$9),Quarterly_kt!$B139:FC139)/INDEX(Fuel_Properties!$B$31:$IV$42,MATCH("D_Petrol_Premium",Fuel_Properties!$B$31:$B$42,0),MATCH(YEAR(EX$9),Fuel_Properties!$B$31:$EI$31,0)))/158.987295</f>
        <v>0</v>
      </c>
      <c r="EY139" s="47">
        <f>(SUMPRODUCT(--(EY$9=Quarterly_kt!$B$9:FC$9),Quarterly_kt!$B139:FC139)/INDEX(Fuel_Properties!$B$31:$IV$42,MATCH("D_Petrol_Premium",Fuel_Properties!$B$31:$B$42,0),MATCH(YEAR(EY$9),Fuel_Properties!$B$31:$EI$31,0)))/158.987295</f>
        <v>0</v>
      </c>
      <c r="EZ139" s="47">
        <f>(SUMPRODUCT(--(EZ$9=Quarterly_kt!$B$9:FC$9),Quarterly_kt!$B139:FC139)/INDEX(Fuel_Properties!$B$31:$IV$42,MATCH("D_Petrol_Premium",Fuel_Properties!$B$31:$B$42,0),MATCH(YEAR(EZ$9),Fuel_Properties!$B$31:$EI$31,0)))/158.987295</f>
        <v>0</v>
      </c>
      <c r="FA139" s="47">
        <f>(SUMPRODUCT(--(FA$9=Quarterly_kt!$B$9:FC$9),Quarterly_kt!$B139:FC139)/INDEX(Fuel_Properties!$B$31:$IV$42,MATCH("D_Petrol_Premium",Fuel_Properties!$B$31:$B$42,0),MATCH(YEAR(FA$9),Fuel_Properties!$B$31:$EI$31,0)))/158.987295</f>
        <v>0</v>
      </c>
      <c r="FB139" s="47">
        <f>(SUMPRODUCT(--(FB$9=Quarterly_kt!$B$9:FC$9),Quarterly_kt!$B139:FC139)/INDEX(Fuel_Properties!$B$31:$IV$42,MATCH("D_Petrol_Premium",Fuel_Properties!$B$31:$B$42,0),MATCH(YEAR(FB$9),Fuel_Properties!$B$31:$EI$31,0)))/158.987295</f>
        <v>0</v>
      </c>
      <c r="FC139" s="47">
        <f>(SUMPRODUCT(--(FC$9=Quarterly_kt!$B$9:FC$9),Quarterly_kt!$B139:FC139)/INDEX(Fuel_Properties!$B$31:$IV$42,MATCH("D_Petrol_Premium",Fuel_Properties!$B$31:$B$42,0),MATCH(YEAR(FC$9),Fuel_Properties!$B$31:$EI$31,0)))/158.987295</f>
        <v>0</v>
      </c>
      <c r="FD139" s="47">
        <f>(SUMPRODUCT(--(FD$9=Quarterly_kt!$B$9:FD$9),Quarterly_kt!$B139:FD139)/INDEX(Fuel_Properties!$B$31:$IV$42,MATCH("D_Petrol_Premium",Fuel_Properties!$B$31:$B$42,0),MATCH(YEAR(FD$9),Fuel_Properties!$B$31:$EI$31,0)))/158.987295</f>
        <v>0</v>
      </c>
      <c r="FE139" s="47">
        <f>(SUMPRODUCT(--(FE$9=Quarterly_kt!$B$9:FF$9),Quarterly_kt!$B139:FF139)/INDEX(Fuel_Properties!$B$31:$IV$42,MATCH("D_Petrol_Premium",Fuel_Properties!$B$31:$B$42,0),MATCH(YEAR(FE$9),Fuel_Properties!$B$31:$EI$31,0)))/158.987295</f>
        <v>0</v>
      </c>
      <c r="FF139" s="47">
        <f>(SUMPRODUCT(--(FF$9=Quarterly_kt!$B$9:FF$9),Quarterly_kt!$B139:FF139)/INDEX(Fuel_Properties!$B$31:$IV$42,MATCH("D_Petrol_Premium",Fuel_Properties!$B$31:$B$42,0),MATCH(YEAR(FF$9),Fuel_Properties!$B$31:$EI$31,0)))/158.987295</f>
        <v>0</v>
      </c>
      <c r="FG139" s="47">
        <f>(SUMPRODUCT(--(FG$9=Quarterly_kt!$B$9:FG$9),Quarterly_kt!$B139:FG139)/INDEX(Fuel_Properties!$B$31:$IV$42,MATCH("D_Petrol_Premium",Fuel_Properties!$B$31:$B$42,0),MATCH(YEAR(FG$9),Fuel_Properties!$B$31:$EI$31,0)))/158.987295</f>
        <v>0</v>
      </c>
      <c r="FH139" s="47">
        <f>(SUMPRODUCT(--(FH$9=Quarterly_kt!$B$9:FI$9),Quarterly_kt!$B139:FI139)/INDEX(Fuel_Properties!$B$31:$IV$42,MATCH("D_Petrol_Premium",Fuel_Properties!$B$31:$B$42,0),MATCH(YEAR(FH$9),Fuel_Properties!$B$31:$EI$31,0)))/158.987295</f>
        <v>0</v>
      </c>
      <c r="FI139" s="47">
        <f>(SUMPRODUCT(--(FI$9=Quarterly_kt!$B$9:FI$9),Quarterly_kt!$B139:FI139)/INDEX(Fuel_Properties!$B$31:$IV$42,MATCH("D_Petrol_Premium",Fuel_Properties!$B$31:$B$42,0),MATCH(YEAR(FI$9),Fuel_Properties!$B$31:$EI$31,0)))/158.987295</f>
        <v>0</v>
      </c>
      <c r="FJ139" s="47">
        <f>(SUMPRODUCT(--(FJ$9=Quarterly_kt!$B$9:FJ$9),Quarterly_kt!$B139:FJ139)/INDEX(Fuel_Properties!$B$31:$IV$42,MATCH("D_Petrol_Premium",Fuel_Properties!$B$31:$B$42,0),MATCH(YEAR(FJ$9),Fuel_Properties!$B$31:$EI$31,0)))/158.987295</f>
        <v>0</v>
      </c>
      <c r="FK139" s="47">
        <f>(SUMPRODUCT(--(FK$9=Quarterly_kt!$B$9:FL$9),Quarterly_kt!$B139:FL139)/INDEX(Fuel_Properties!$B$31:$IV$42,MATCH("D_Petrol_Premium",Fuel_Properties!$B$31:$B$42,0),MATCH(YEAR(FK$9),Fuel_Properties!$B$31:$EI$31,0)))/158.987295</f>
        <v>0</v>
      </c>
      <c r="FL139" s="47">
        <f>(SUMPRODUCT(--(FL$9=Quarterly_kt!$B$9:FL$9),Quarterly_kt!$B139:FL139)/INDEX(Fuel_Properties!$B$31:$IV$42,MATCH("D_Petrol_Premium",Fuel_Properties!$B$31:$B$42,0),MATCH(YEAR(FL$9),Fuel_Properties!$B$31:$EI$31,0)))/158.987295</f>
        <v>0</v>
      </c>
      <c r="FM139" s="47">
        <f>(SUMPRODUCT(--(FM$9=Quarterly_kt!$B$9:FM$9),Quarterly_kt!$B139:FM139)/INDEX(Fuel_Properties!$B$31:$IV$42,MATCH("D_Petrol_Premium",Fuel_Properties!$B$31:$B$42,0),MATCH(YEAR(FM$9),Fuel_Properties!$B$31:$EI$31,0)))/158.987295</f>
        <v>0</v>
      </c>
      <c r="FN139" s="47">
        <f>(SUMPRODUCT(--(FN$9=Quarterly_kt!$B$9:FN$9),Quarterly_kt!$B139:FN139)/INDEX(Fuel_Properties!$B$31:$IV$42,MATCH("D_Petrol_Premium",Fuel_Properties!$B$31:$B$42,0),MATCH(YEAR(FN$9),Fuel_Properties!$B$31:$EI$31,0)))/158.987295</f>
        <v>2.9831640478389485E-4</v>
      </c>
      <c r="FO139" s="47">
        <f>(SUMPRODUCT(--(FO$9=Quarterly_kt!$B$9:FO$9),Quarterly_kt!$B139:FO139)/INDEX(Fuel_Properties!$B$31:$IV$42,MATCH("D_Petrol_Premium",Fuel_Properties!$B$31:$B$42,0),MATCH(YEAR(FO$9),Fuel_Properties!$B$31:$EI$31,0)))/158.987295</f>
        <v>2.9831640478389485E-4</v>
      </c>
      <c r="FP139" s="47">
        <f>(SUMPRODUCT(--(FP$9=Quarterly_kt!$B$9:FP$9),Quarterly_kt!$B139:FP139)/INDEX(Fuel_Properties!$B$31:$IV$42,MATCH("D_Petrol_Premium",Fuel_Properties!$B$31:$B$42,0),MATCH(YEAR(FP$9),Fuel_Properties!$B$31:$EI$31,0)))/158.987295</f>
        <v>2.9831640478389485E-4</v>
      </c>
      <c r="FQ139" s="47">
        <f>(SUMPRODUCT(--(FQ$9=Quarterly_kt!$B$9:FQ$9),Quarterly_kt!$B139:FQ139)/INDEX(Fuel_Properties!$B$31:$IV$42,MATCH("D_Petrol_Premium",Fuel_Properties!$B$31:$B$42,0),MATCH(YEAR(FQ$9),Fuel_Properties!$B$31:$EI$31,0)))/158.987295</f>
        <v>2.9831640478389485E-4</v>
      </c>
      <c r="FR139" s="47">
        <f>(SUMPRODUCT(--(FR$9=Quarterly_kt!$B$9:FR$9),Quarterly_kt!$B139:FR139)/INDEX(Fuel_Properties!$B$31:$IV$42,MATCH("D_Petrol_Premium",Fuel_Properties!$B$31:$B$42,0),MATCH(YEAR(FR$9),Fuel_Properties!$B$31:$EI$31,0)))/158.987295</f>
        <v>2.3794899031284584E-4</v>
      </c>
      <c r="FS139" s="47">
        <f>(SUMPRODUCT(--(FS$9=Quarterly_kt!$B$9:FS$9),Quarterly_kt!$B139:FS139)/INDEX(Fuel_Properties!$B$31:$IV$42,MATCH("D_Petrol_Premium",Fuel_Properties!$B$31:$B$42,0),MATCH(YEAR(FS$9),Fuel_Properties!$B$31:$EI$31,0)))/158.987295</f>
        <v>2.3794899031284584E-4</v>
      </c>
      <c r="FT139" s="47">
        <f>(SUMPRODUCT(--(FT$9=Quarterly_kt!$B$9:FT$9),Quarterly_kt!$B139:FT139)/INDEX(Fuel_Properties!$B$31:$IV$42,MATCH("D_Petrol_Premium",Fuel_Properties!$B$31:$B$42,0),MATCH(YEAR(FT$9),Fuel_Properties!$B$31:$EI$31,0)))/158.987295</f>
        <v>2.3794899031284584E-4</v>
      </c>
      <c r="FU139" s="47">
        <f>(SUMPRODUCT(--(FU$9=Quarterly_kt!$B$9:FU$9),Quarterly_kt!$B139:FU139)/INDEX(Fuel_Properties!$B$31:$IV$42,MATCH("D_Petrol_Premium",Fuel_Properties!$B$31:$B$42,0),MATCH(YEAR(FU$9),Fuel_Properties!$B$31:$EI$31,0)))/158.987295</f>
        <v>2.3794899031284584E-4</v>
      </c>
      <c r="FV139" s="47">
        <f>(SUMPRODUCT(--(FV$9=Quarterly_kt!$B$9:FV$9),Quarterly_kt!$B139:FV139)/INDEX(Fuel_Properties!$B$31:$IV$42,MATCH("D_Petrol_Premium",Fuel_Properties!$B$31:$B$42,0),MATCH(YEAR(FV$9),Fuel_Properties!$B$31:$EI$31,0)))/158.987295</f>
        <v>2.3798150316457791E-4</v>
      </c>
    </row>
    <row r="140" spans="1:178" ht="15" x14ac:dyDescent="0.25">
      <c r="A140" s="49" t="s">
        <v>26</v>
      </c>
      <c r="B140" s="47">
        <f>(SUMPRODUCT(--(B$9=Quarterly_kt!$B$9:FC$9),Quarterly_kt!$B140:FC140)/INDEX(Fuel_Properties!$B$31:$IV$42,MATCH("D_Auto_Diesel",Fuel_Properties!$B$31:$B$42,0),MATCH(YEAR(B$9),Fuel_Properties!$B$31:$EI$31,0)))/158.987295</f>
        <v>1.9316088545010445E-2</v>
      </c>
      <c r="C140" s="47">
        <f>(SUMPRODUCT(--(C$9=Quarterly_kt!$B$9:FC$9),Quarterly_kt!$B140:FC140)/INDEX(Fuel_Properties!$B$31:$IV$42,MATCH("D_Auto_Diesel",Fuel_Properties!$B$31:$B$42,0),MATCH(YEAR(C$9),Fuel_Properties!$B$31:$EI$31,0)))/158.987295</f>
        <v>0.13641436387920508</v>
      </c>
      <c r="D140" s="47">
        <f>(SUMPRODUCT(--(D$9=Quarterly_kt!$B$9:FC$9),Quarterly_kt!$B140:FC140)/INDEX(Fuel_Properties!$B$31:$IV$42,MATCH("D_Auto_Diesel",Fuel_Properties!$B$31:$B$42,0),MATCH(YEAR(D$9),Fuel_Properties!$B$31:$EI$31,0)))/158.987295</f>
        <v>0.19160406235223934</v>
      </c>
      <c r="E140" s="47">
        <f>(SUMPRODUCT(--(E$9=Quarterly_kt!$B$9:FC$9),Quarterly_kt!$B140:FC140)/INDEX(Fuel_Properties!$B$31:$IV$42,MATCH("D_Auto_Diesel",Fuel_Properties!$B$31:$B$42,0),MATCH(YEAR(E$9),Fuel_Properties!$B$31:$EI$31,0)))/158.987295</f>
        <v>3.548416038429883E-2</v>
      </c>
      <c r="F140" s="47">
        <f>(SUMPRODUCT(--(F$9=Quarterly_kt!$B$9:FC$9),Quarterly_kt!$B140:FC140)/INDEX(Fuel_Properties!$B$31:$IV$42,MATCH("D_Auto_Diesel",Fuel_Properties!$B$31:$B$42,0),MATCH(YEAR(F$9),Fuel_Properties!$B$31:$EI$31,0)))/158.987295</f>
        <v>1.2478201868678949E-2</v>
      </c>
      <c r="G140" s="47">
        <f>(SUMPRODUCT(--(G$9=Quarterly_kt!$B$9:FC$9),Quarterly_kt!$B140:FC140)/INDEX(Fuel_Properties!$B$31:$IV$42,MATCH("D_Auto_Diesel",Fuel_Properties!$B$31:$B$42,0),MATCH(YEAR(G$9),Fuel_Properties!$B$31:$EI$31,0)))/158.987295</f>
        <v>9.8352954227164835E-2</v>
      </c>
      <c r="H140" s="47">
        <f>(SUMPRODUCT(--(H$9=Quarterly_kt!$B$9:FC$9),Quarterly_kt!$B140:FC140)/INDEX(Fuel_Properties!$B$31:$IV$42,MATCH("D_Auto_Diesel",Fuel_Properties!$B$31:$B$42,0),MATCH(YEAR(H$9),Fuel_Properties!$B$31:$EI$31,0)))/158.987295</f>
        <v>0.18005256351363902</v>
      </c>
      <c r="I140" s="47">
        <f>(SUMPRODUCT(--(I$9=Quarterly_kt!$B$9:FC$9),Quarterly_kt!$B140:FC140)/INDEX(Fuel_Properties!$B$31:$IV$42,MATCH("D_Auto_Diesel",Fuel_Properties!$B$31:$B$42,0),MATCH(YEAR(I$9),Fuel_Properties!$B$31:$EI$31,0)))/158.987295</f>
        <v>3.2940774556242856E-2</v>
      </c>
      <c r="J140" s="47">
        <f>(SUMPRODUCT(--(J$9=Quarterly_kt!$B$9:FC$9),Quarterly_kt!$B140:FC140)/INDEX(Fuel_Properties!$B$31:$IV$42,MATCH("D_Auto_Diesel",Fuel_Properties!$B$31:$B$42,0),MATCH(YEAR(J$9),Fuel_Properties!$B$31:$EI$31,0)))/158.987295</f>
        <v>1.2388369973817974E-2</v>
      </c>
      <c r="K140" s="47">
        <f>(SUMPRODUCT(--(K$9=Quarterly_kt!$B$9:FC$9),Quarterly_kt!$B140:FC140)/INDEX(Fuel_Properties!$B$31:$IV$42,MATCH("D_Auto_Diesel",Fuel_Properties!$B$31:$B$42,0),MATCH(YEAR(K$9),Fuel_Properties!$B$31:$EI$31,0)))/158.987295</f>
        <v>9.3100609009623428E-2</v>
      </c>
      <c r="L140" s="47">
        <f>(SUMPRODUCT(--(L$9=Quarterly_kt!$B$9:FC$9),Quarterly_kt!$B140:FC140)/INDEX(Fuel_Properties!$B$31:$IV$42,MATCH("D_Auto_Diesel",Fuel_Properties!$B$31:$B$42,0),MATCH(YEAR(L$9),Fuel_Properties!$B$31:$EI$31,0)))/158.987295</f>
        <v>0.14353085811255067</v>
      </c>
      <c r="M140" s="47">
        <f>(SUMPRODUCT(--(M$9=Quarterly_kt!$B$9:FC$9),Quarterly_kt!$B140:FC140)/INDEX(Fuel_Properties!$B$31:$IV$42,MATCH("D_Auto_Diesel",Fuel_Properties!$B$31:$B$42,0),MATCH(YEAR(M$9),Fuel_Properties!$B$31:$EI$31,0)))/158.987295</f>
        <v>2.6464896751510845E-2</v>
      </c>
      <c r="N140" s="47">
        <f>(SUMPRODUCT(--(N$9=Quarterly_kt!$B$9:FC$9),Quarterly_kt!$B140:FC140)/INDEX(Fuel_Properties!$B$31:$IV$42,MATCH("D_Auto_Diesel",Fuel_Properties!$B$31:$B$42,0),MATCH(YEAR(N$9),Fuel_Properties!$B$31:$EI$31,0)))/158.987295</f>
        <v>1.2738783654592354E-2</v>
      </c>
      <c r="O140" s="47">
        <f>(SUMPRODUCT(--(O$9=Quarterly_kt!$B$9:FC$9),Quarterly_kt!$B140:FC140)/INDEX(Fuel_Properties!$B$31:$IV$42,MATCH("D_Auto_Diesel",Fuel_Properties!$B$31:$B$42,0),MATCH(YEAR(O$9),Fuel_Properties!$B$31:$EI$31,0)))/158.987295</f>
        <v>9.0330500928981677E-2</v>
      </c>
      <c r="P140" s="47">
        <f>(SUMPRODUCT(--(P$9=Quarterly_kt!$B$9:FC$9),Quarterly_kt!$B140:FC140)/INDEX(Fuel_Properties!$B$31:$IV$42,MATCH("D_Auto_Diesel",Fuel_Properties!$B$31:$B$42,0),MATCH(YEAR(P$9),Fuel_Properties!$B$31:$EI$31,0)))/158.987295</f>
        <v>0.12968178555918744</v>
      </c>
      <c r="Q140" s="47">
        <f>(SUMPRODUCT(--(Q$9=Quarterly_kt!$B$9:FC$9),Quarterly_kt!$B140:FC140)/INDEX(Fuel_Properties!$B$31:$IV$42,MATCH("D_Auto_Diesel",Fuel_Properties!$B$31:$B$42,0),MATCH(YEAR(Q$9),Fuel_Properties!$B$31:$EI$31,0)))/158.987295</f>
        <v>2.994055223566941E-2</v>
      </c>
      <c r="R140" s="47">
        <f>(SUMPRODUCT(--(R$9=Quarterly_kt!$B$9:FC$9),Quarterly_kt!$B140:FC140)/INDEX(Fuel_Properties!$B$31:$IV$42,MATCH("D_Auto_Diesel",Fuel_Properties!$B$31:$B$42,0),MATCH(YEAR(R$9),Fuel_Properties!$B$31:$EI$31,0)))/158.987295</f>
        <v>7.013209001412982E-3</v>
      </c>
      <c r="S140" s="47">
        <f>(SUMPRODUCT(--(S$9=Quarterly_kt!$B$9:FC$9),Quarterly_kt!$B140:FC140)/INDEX(Fuel_Properties!$B$31:$IV$42,MATCH("D_Auto_Diesel",Fuel_Properties!$B$31:$B$42,0),MATCH(YEAR(S$9),Fuel_Properties!$B$31:$EI$31,0)))/158.987295</f>
        <v>6.5736032259253757E-2</v>
      </c>
      <c r="T140" s="47">
        <f>(SUMPRODUCT(--(T$9=Quarterly_kt!$B$9:FC$9),Quarterly_kt!$B140:FC140)/INDEX(Fuel_Properties!$B$31:$IV$42,MATCH("D_Auto_Diesel",Fuel_Properties!$B$31:$B$42,0),MATCH(YEAR(T$9),Fuel_Properties!$B$31:$EI$31,0)))/158.987295</f>
        <v>0.10434228905441066</v>
      </c>
      <c r="U140" s="47">
        <f>(SUMPRODUCT(--(U$9=Quarterly_kt!$B$9:FC$9),Quarterly_kt!$B140:FC140)/INDEX(Fuel_Properties!$B$31:$IV$42,MATCH("D_Auto_Diesel",Fuel_Properties!$B$31:$B$42,0),MATCH(YEAR(U$9),Fuel_Properties!$B$31:$EI$31,0)))/158.987295</f>
        <v>2.1245642193568434E-2</v>
      </c>
      <c r="V140" s="47">
        <f>(SUMPRODUCT(--(V$9=Quarterly_kt!$B$9:FC$9),Quarterly_kt!$B140:FC140)/INDEX(Fuel_Properties!$B$31:$IV$42,MATCH("D_Auto_Diesel",Fuel_Properties!$B$31:$B$42,0),MATCH(YEAR(V$9),Fuel_Properties!$B$31:$EI$31,0)))/158.987295</f>
        <v>1.5899447921672697E-2</v>
      </c>
      <c r="W140" s="47">
        <f>(SUMPRODUCT(--(W$9=Quarterly_kt!$B$9:FC$9),Quarterly_kt!$B140:FC140)/INDEX(Fuel_Properties!$B$31:$IV$42,MATCH("D_Auto_Diesel",Fuel_Properties!$B$31:$B$42,0),MATCH(YEAR(W$9),Fuel_Properties!$B$31:$EI$31,0)))/158.987295</f>
        <v>3.9377723297620716E-2</v>
      </c>
      <c r="X140" s="47">
        <f>(SUMPRODUCT(--(X$9=Quarterly_kt!$B$9:FC$9),Quarterly_kt!$B140:FC140)/INDEX(Fuel_Properties!$B$31:$IV$42,MATCH("D_Auto_Diesel",Fuel_Properties!$B$31:$B$42,0),MATCH(YEAR(X$9),Fuel_Properties!$B$31:$EI$31,0)))/158.987295</f>
        <v>5.7749490708048572E-2</v>
      </c>
      <c r="Y140" s="47">
        <f>(SUMPRODUCT(--(Y$9=Quarterly_kt!$B$9:FC$9),Quarterly_kt!$B140:FC140)/INDEX(Fuel_Properties!$B$31:$IV$42,MATCH("D_Auto_Diesel",Fuel_Properties!$B$31:$B$42,0),MATCH(YEAR(Y$9),Fuel_Properties!$B$31:$EI$31,0)))/158.987295</f>
        <v>1.8221435937870442E-2</v>
      </c>
      <c r="Z140" s="47">
        <f>(SUMPRODUCT(--(Z$9=Quarterly_kt!$B$9:FC$9),Quarterly_kt!$B140:FC140)/INDEX(Fuel_Properties!$B$31:$IV$42,MATCH("D_Auto_Diesel",Fuel_Properties!$B$31:$B$42,0),MATCH(YEAR(Z$9),Fuel_Properties!$B$31:$EI$31,0)))/158.987295</f>
        <v>6.8403990839945687E-3</v>
      </c>
      <c r="AA140" s="47">
        <f>(SUMPRODUCT(--(AA$9=Quarterly_kt!$B$9:FC$9),Quarterly_kt!$B140:FC140)/INDEX(Fuel_Properties!$B$31:$IV$42,MATCH("D_Auto_Diesel",Fuel_Properties!$B$31:$B$42,0),MATCH(YEAR(AA$9),Fuel_Properties!$B$31:$EI$31,0)))/158.987295</f>
        <v>3.1635308504312391E-2</v>
      </c>
      <c r="AB140" s="47">
        <f>(SUMPRODUCT(--(AB$9=Quarterly_kt!$B$9:FC$9),Quarterly_kt!$B140:FC140)/INDEX(Fuel_Properties!$B$31:$IV$42,MATCH("D_Auto_Diesel",Fuel_Properties!$B$31:$B$42,0),MATCH(YEAR(AB$9),Fuel_Properties!$B$31:$EI$31,0)))/158.987295</f>
        <v>4.5648913967645366E-2</v>
      </c>
      <c r="AC140" s="47">
        <f>(SUMPRODUCT(--(AC$9=Quarterly_kt!$B$9:FC$9),Quarterly_kt!$B140:FC140)/INDEX(Fuel_Properties!$B$31:$IV$42,MATCH("D_Auto_Diesel",Fuel_Properties!$B$31:$B$42,0),MATCH(YEAR(AC$9),Fuel_Properties!$B$31:$EI$31,0)))/158.987295</f>
        <v>9.2603361723239547E-3</v>
      </c>
      <c r="AD140" s="47">
        <f>(SUMPRODUCT(--(AD$9=Quarterly_kt!$B$9:FC$9),Quarterly_kt!$B140:FC140)/INDEX(Fuel_Properties!$B$31:$IV$42,MATCH("D_Auto_Diesel",Fuel_Properties!$B$31:$B$42,0),MATCH(YEAR(AD$9),Fuel_Properties!$B$31:$EI$31,0)))/158.987295</f>
        <v>6.6472120595892949E-3</v>
      </c>
      <c r="AE140" s="47">
        <f>(SUMPRODUCT(--(AE$9=Quarterly_kt!$B$9:FC$9),Quarterly_kt!$B140:FC140)/INDEX(Fuel_Properties!$B$31:$IV$42,MATCH("D_Auto_Diesel",Fuel_Properties!$B$31:$B$42,0),MATCH(YEAR(AE$9),Fuel_Properties!$B$31:$EI$31,0)))/158.987295</f>
        <v>2.2076443955642379E-2</v>
      </c>
      <c r="AF140" s="47">
        <f>(SUMPRODUCT(--(AF$9=Quarterly_kt!$B$9:FC$9),Quarterly_kt!$B140:FC140)/INDEX(Fuel_Properties!$B$31:$IV$42,MATCH("D_Auto_Diesel",Fuel_Properties!$B$31:$B$42,0),MATCH(YEAR(AF$9),Fuel_Properties!$B$31:$EI$31,0)))/158.987295</f>
        <v>3.0152003813279576E-2</v>
      </c>
      <c r="AG140" s="47">
        <f>(SUMPRODUCT(--(AG$9=Quarterly_kt!$B$9:FC$9),Quarterly_kt!$B140:FC140)/INDEX(Fuel_Properties!$B$31:$IV$42,MATCH("D_Auto_Diesel",Fuel_Properties!$B$31:$B$42,0),MATCH(YEAR(AG$9),Fuel_Properties!$B$31:$EI$31,0)))/158.987295</f>
        <v>1.6974887001478856E-2</v>
      </c>
      <c r="AH140" s="47">
        <f>(SUMPRODUCT(--(AH$9=Quarterly_kt!$B$9:FC$9),Quarterly_kt!$B140:FC140)/INDEX(Fuel_Properties!$B$31:$IV$42,MATCH("D_Auto_Diesel",Fuel_Properties!$B$31:$B$42,0),MATCH(YEAR(AH$9),Fuel_Properties!$B$31:$EI$31,0)))/158.987295</f>
        <v>3.6645670351772553E-3</v>
      </c>
      <c r="AI140" s="47">
        <f>(SUMPRODUCT(--(AI$9=Quarterly_kt!$B$9:FC$9),Quarterly_kt!$B140:FC140)/INDEX(Fuel_Properties!$B$31:$IV$42,MATCH("D_Auto_Diesel",Fuel_Properties!$B$31:$B$42,0),MATCH(YEAR(AI$9),Fuel_Properties!$B$31:$EI$31,0)))/158.987295</f>
        <v>2.0566582078524749E-2</v>
      </c>
      <c r="AJ140" s="47">
        <f>(SUMPRODUCT(--(AJ$9=Quarterly_kt!$B$9:FC$9),Quarterly_kt!$B140:FC140)/INDEX(Fuel_Properties!$B$31:$IV$42,MATCH("D_Auto_Diesel",Fuel_Properties!$B$31:$B$42,0),MATCH(YEAR(AJ$9),Fuel_Properties!$B$31:$EI$31,0)))/158.987295</f>
        <v>2.7753932958336083E-2</v>
      </c>
      <c r="AK140" s="47">
        <f>(SUMPRODUCT(--(AK$9=Quarterly_kt!$B$9:FC$9),Quarterly_kt!$B140:FC140)/INDEX(Fuel_Properties!$B$31:$IV$42,MATCH("D_Auto_Diesel",Fuel_Properties!$B$31:$B$42,0),MATCH(YEAR(AK$9),Fuel_Properties!$B$31:$EI$31,0)))/158.987295</f>
        <v>8.588438609299703E-3</v>
      </c>
      <c r="AL140" s="47">
        <f>(SUMPRODUCT(--(AL$9=Quarterly_kt!$B$9:FC$9),Quarterly_kt!$B140:FC140)/INDEX(Fuel_Properties!$B$31:$IV$42,MATCH("D_Auto_Diesel",Fuel_Properties!$B$31:$B$42,0),MATCH(YEAR(AL$9),Fuel_Properties!$B$31:$EI$31,0)))/158.987295</f>
        <v>5.761798986231078E-3</v>
      </c>
      <c r="AM140" s="47">
        <f>(SUMPRODUCT(--(AM$9=Quarterly_kt!$B$9:FC$9),Quarterly_kt!$B140:FC140)/INDEX(Fuel_Properties!$B$31:$IV$42,MATCH("D_Auto_Diesel",Fuel_Properties!$B$31:$B$42,0),MATCH(YEAR(AM$9),Fuel_Properties!$B$31:$EI$31,0)))/158.987295</f>
        <v>2.042388631267178E-2</v>
      </c>
      <c r="AN140" s="47">
        <f>(SUMPRODUCT(--(AN$9=Quarterly_kt!$B$9:FC$9),Quarterly_kt!$B140:FC140)/INDEX(Fuel_Properties!$B$31:$IV$42,MATCH("D_Auto_Diesel",Fuel_Properties!$B$31:$B$42,0),MATCH(YEAR(AN$9),Fuel_Properties!$B$31:$EI$31,0)))/158.987295</f>
        <v>2.1952935410691266E-2</v>
      </c>
      <c r="AO140" s="47">
        <f>(SUMPRODUCT(--(AO$9=Quarterly_kt!$B$9:FC$9),Quarterly_kt!$B140:FC140)/INDEX(Fuel_Properties!$B$31:$IV$42,MATCH("D_Auto_Diesel",Fuel_Properties!$B$31:$B$42,0),MATCH(YEAR(AO$9),Fuel_Properties!$B$31:$EI$31,0)))/158.987295</f>
        <v>6.5751302517400526E-3</v>
      </c>
      <c r="AP140" s="47">
        <f>(SUMPRODUCT(--(AP$9=Quarterly_kt!$B$9:FC$9),Quarterly_kt!$B140:FC140)/INDEX(Fuel_Properties!$B$31:$IV$42,MATCH("D_Auto_Diesel",Fuel_Properties!$B$31:$B$42,0),MATCH(YEAR(AP$9),Fuel_Properties!$B$31:$EI$31,0)))/158.987295</f>
        <v>5.7221418574908934E-3</v>
      </c>
      <c r="AQ140" s="47">
        <f>(SUMPRODUCT(--(AQ$9=Quarterly_kt!$B$9:FC$9),Quarterly_kt!$B140:FC140)/INDEX(Fuel_Properties!$B$31:$IV$42,MATCH("D_Auto_Diesel",Fuel_Properties!$B$31:$B$42,0),MATCH(YEAR(AQ$9),Fuel_Properties!$B$31:$EI$31,0)))/158.987295</f>
        <v>1.4958128478035014E-2</v>
      </c>
      <c r="AR140" s="47">
        <f>(SUMPRODUCT(--(AR$9=Quarterly_kt!$B$9:FC$9),Quarterly_kt!$B140:FC140)/INDEX(Fuel_Properties!$B$31:$IV$42,MATCH("D_Auto_Diesel",Fuel_Properties!$B$31:$B$42,0),MATCH(YEAR(AR$9),Fuel_Properties!$B$31:$EI$31,0)))/158.987295</f>
        <v>1.7617369389054581E-2</v>
      </c>
      <c r="AS140" s="47">
        <f>(SUMPRODUCT(--(AS$9=Quarterly_kt!$B$9:FC$9),Quarterly_kt!$B140:FC140)/INDEX(Fuel_Properties!$B$31:$IV$42,MATCH("D_Auto_Diesel",Fuel_Properties!$B$31:$B$42,0),MATCH(YEAR(AS$9),Fuel_Properties!$B$31:$EI$31,0)))/158.987295</f>
        <v>6.1756271710049996E-3</v>
      </c>
      <c r="AT140" s="47">
        <f>(SUMPRODUCT(--(AT$9=Quarterly_kt!$B$9:FC$9),Quarterly_kt!$B140:FC140)/INDEX(Fuel_Properties!$B$31:$IV$42,MATCH("D_Auto_Diesel",Fuel_Properties!$B$31:$B$42,0),MATCH(YEAR(AT$9),Fuel_Properties!$B$31:$EI$31,0)))/158.987295</f>
        <v>4.1963511376233043E-3</v>
      </c>
      <c r="AU140" s="47">
        <f>(SUMPRODUCT(--(AU$9=Quarterly_kt!$B$9:FC$9),Quarterly_kt!$B140:FC140)/INDEX(Fuel_Properties!$B$31:$IV$42,MATCH("D_Auto_Diesel",Fuel_Properties!$B$31:$B$42,0),MATCH(YEAR(AU$9),Fuel_Properties!$B$31:$EI$31,0)))/158.987295</f>
        <v>1.1127383985834393E-2</v>
      </c>
      <c r="AV140" s="47">
        <f>(SUMPRODUCT(--(AV$9=Quarterly_kt!$B$9:FC$9),Quarterly_kt!$B140:FC140)/INDEX(Fuel_Properties!$B$31:$IV$42,MATCH("D_Auto_Diesel",Fuel_Properties!$B$31:$B$42,0),MATCH(YEAR(AV$9),Fuel_Properties!$B$31:$EI$31,0)))/158.987295</f>
        <v>1.1184721303974614E-2</v>
      </c>
      <c r="AW140" s="47">
        <f>(SUMPRODUCT(--(AW$9=Quarterly_kt!$B$9:FC$9),Quarterly_kt!$B140:FC140)/INDEX(Fuel_Properties!$B$31:$IV$42,MATCH("D_Auto_Diesel",Fuel_Properties!$B$31:$B$42,0),MATCH(YEAR(AW$9),Fuel_Properties!$B$31:$EI$31,0)))/158.987295</f>
        <v>6.5402261605948635E-3</v>
      </c>
      <c r="AX140" s="47">
        <f>(SUMPRODUCT(--(AX$9=Quarterly_kt!$B$9:FC$9),Quarterly_kt!$B140:FC140)/INDEX(Fuel_Properties!$B$31:$IV$42,MATCH("D_Auto_Diesel",Fuel_Properties!$B$31:$B$42,0),MATCH(YEAR(AX$9),Fuel_Properties!$B$31:$EI$31,0)))/158.987295</f>
        <v>5.236022172032658E-3</v>
      </c>
      <c r="AY140" s="47">
        <f>(SUMPRODUCT(--(AY$9=Quarterly_kt!$B$9:FC$9),Quarterly_kt!$B140:FC140)/INDEX(Fuel_Properties!$B$31:$IV$42,MATCH("D_Auto_Diesel",Fuel_Properties!$B$31:$B$42,0),MATCH(YEAR(AY$9),Fuel_Properties!$B$31:$EI$31,0)))/158.987295</f>
        <v>1.1107886458530379E-2</v>
      </c>
      <c r="AZ140" s="47">
        <f>(SUMPRODUCT(--(AZ$9=Quarterly_kt!$B$9:FC$9),Quarterly_kt!$B140:FC140)/INDEX(Fuel_Properties!$B$31:$IV$42,MATCH("D_Auto_Diesel",Fuel_Properties!$B$31:$B$42,0),MATCH(YEAR(AZ$9),Fuel_Properties!$B$31:$EI$31,0)))/158.987295</f>
        <v>1.4606177049803435E-2</v>
      </c>
      <c r="BA140" s="47">
        <f>(SUMPRODUCT(--(BA$9=Quarterly_kt!$B$9:FC$9),Quarterly_kt!$B140:FC140)/INDEX(Fuel_Properties!$B$31:$IV$42,MATCH("D_Auto_Diesel",Fuel_Properties!$B$31:$B$42,0),MATCH(YEAR(BA$9),Fuel_Properties!$B$31:$EI$31,0)))/158.987295</f>
        <v>3.760126627839094E-3</v>
      </c>
      <c r="BB140" s="47">
        <f>(SUMPRODUCT(--(BB$9=Quarterly_kt!$B$9:FC$9),Quarterly_kt!$B140:FC140)/INDEX(Fuel_Properties!$B$31:$IV$42,MATCH("D_Auto_Diesel",Fuel_Properties!$B$31:$B$42,0),MATCH(YEAR(BB$9),Fuel_Properties!$B$31:$EI$31,0)))/158.987295</f>
        <v>8.4040916795944508E-3</v>
      </c>
      <c r="BC140" s="47">
        <f>(SUMPRODUCT(--(BC$9=Quarterly_kt!$B$9:FC$9),Quarterly_kt!$B140:FC140)/INDEX(Fuel_Properties!$B$31:$IV$42,MATCH("D_Auto_Diesel",Fuel_Properties!$B$31:$B$42,0),MATCH(YEAR(BC$9),Fuel_Properties!$B$31:$EI$31,0)))/158.987295</f>
        <v>6.983263734340054E-3</v>
      </c>
      <c r="BD140" s="47">
        <f>(SUMPRODUCT(--(BD$9=Quarterly_kt!$B$9:FC$9),Quarterly_kt!$B140:FC140)/INDEX(Fuel_Properties!$B$31:$IV$42,MATCH("D_Auto_Diesel",Fuel_Properties!$B$31:$B$42,0),MATCH(YEAR(BD$9),Fuel_Properties!$B$31:$EI$31,0)))/158.987295</f>
        <v>7.4462512166863434E-3</v>
      </c>
      <c r="BE140" s="47">
        <f>(SUMPRODUCT(--(BE$9=Quarterly_kt!$B$9:FC$9),Quarterly_kt!$B140:FC140)/INDEX(Fuel_Properties!$B$31:$IV$42,MATCH("D_Auto_Diesel",Fuel_Properties!$B$31:$B$42,0),MATCH(YEAR(BE$9),Fuel_Properties!$B$31:$EI$31,0)))/158.987295</f>
        <v>4.944064171185562E-3</v>
      </c>
      <c r="BF140" s="47">
        <f>(SUMPRODUCT(--(BF$9=Quarterly_kt!$B$9:FC$9),Quarterly_kt!$B140:FC140)/INDEX(Fuel_Properties!$B$31:$IV$42,MATCH("D_Auto_Diesel",Fuel_Properties!$B$31:$B$42,0),MATCH(YEAR(BF$9),Fuel_Properties!$B$31:$EI$31,0)))/158.987295</f>
        <v>2.8857903727550127E-3</v>
      </c>
      <c r="BG140" s="47">
        <f>(SUMPRODUCT(--(BG$9=Quarterly_kt!$B$9:FC$9),Quarterly_kt!$B140:FC140)/INDEX(Fuel_Properties!$B$31:$IV$42,MATCH("D_Auto_Diesel",Fuel_Properties!$B$31:$B$42,0),MATCH(YEAR(BG$9),Fuel_Properties!$B$31:$EI$31,0)))/158.987295</f>
        <v>6.8532854274570582E-3</v>
      </c>
      <c r="BH140" s="47">
        <f>(SUMPRODUCT(--(BH$9=Quarterly_kt!$B$9:FC$9),Quarterly_kt!$B140:FC140)/INDEX(Fuel_Properties!$B$31:$IV$42,MATCH("D_Auto_Diesel",Fuel_Properties!$B$31:$B$42,0),MATCH(YEAR(BH$9),Fuel_Properties!$B$31:$EI$31,0)))/158.987295</f>
        <v>5.842124805902061E-3</v>
      </c>
      <c r="BI140" s="47">
        <f>(SUMPRODUCT(--(BI$9=Quarterly_kt!$B$9:FC$9),Quarterly_kt!$B140:FC140)/INDEX(Fuel_Properties!$B$31:$IV$42,MATCH("D_Auto_Diesel",Fuel_Properties!$B$31:$B$42,0),MATCH(YEAR(BI$9),Fuel_Properties!$B$31:$EI$31,0)))/158.987295</f>
        <v>2.2808061006726653E-3</v>
      </c>
      <c r="BJ140" s="47">
        <f>(SUMPRODUCT(--(BJ$9=Quarterly_kt!$B$9:FC$9),Quarterly_kt!$B140:FC140)/INDEX(Fuel_Properties!$B$31:$IV$42,MATCH("D_Auto_Diesel",Fuel_Properties!$B$31:$B$42,0),MATCH(YEAR(BJ$9),Fuel_Properties!$B$31:$EI$31,0)))/158.987295</f>
        <v>4.5434404967668405E-3</v>
      </c>
      <c r="BK140" s="47">
        <f>(SUMPRODUCT(--(BK$9=Quarterly_kt!$B$9:FC$9),Quarterly_kt!$B140:FC140)/INDEX(Fuel_Properties!$B$31:$IV$42,MATCH("D_Auto_Diesel",Fuel_Properties!$B$31:$B$42,0),MATCH(YEAR(BK$9),Fuel_Properties!$B$31:$EI$31,0)))/158.987295</f>
        <v>7.5998079697239583E-3</v>
      </c>
      <c r="BL140" s="47">
        <f>(SUMPRODUCT(--(BL$9=Quarterly_kt!$B$9:FC$9),Quarterly_kt!$B140:FC140)/INDEX(Fuel_Properties!$B$31:$IV$42,MATCH("D_Auto_Diesel",Fuel_Properties!$B$31:$B$42,0),MATCH(YEAR(BL$9),Fuel_Properties!$B$31:$EI$31,0)))/158.987295</f>
        <v>7.9289067852903582E-3</v>
      </c>
      <c r="BM140" s="47">
        <f>(SUMPRODUCT(--(BM$9=Quarterly_kt!$B$9:FC$9),Quarterly_kt!$B140:FC140)/INDEX(Fuel_Properties!$B$31:$IV$42,MATCH("D_Auto_Diesel",Fuel_Properties!$B$31:$B$42,0),MATCH(YEAR(BM$9),Fuel_Properties!$B$31:$EI$31,0)))/158.987295</f>
        <v>5.1249799796635334E-3</v>
      </c>
      <c r="BN140" s="47">
        <f>(SUMPRODUCT(--(BN$9=Quarterly_kt!$B$9:FC$9),Quarterly_kt!$B140:FC140)/INDEX(Fuel_Properties!$B$31:$IV$42,MATCH("D_Auto_Diesel",Fuel_Properties!$B$31:$B$42,0),MATCH(YEAR(BN$9),Fuel_Properties!$B$31:$EI$31,0)))/158.987295</f>
        <v>5.3557995037450245E-3</v>
      </c>
      <c r="BO140" s="47">
        <f>(SUMPRODUCT(--(BO$9=Quarterly_kt!$B$9:FC$9),Quarterly_kt!$B140:FC140)/INDEX(Fuel_Properties!$B$31:$IV$42,MATCH("D_Auto_Diesel",Fuel_Properties!$B$31:$B$42,0),MATCH(YEAR(BO$9),Fuel_Properties!$B$31:$EI$31,0)))/158.987295</f>
        <v>6.3788021007294589E-3</v>
      </c>
      <c r="BP140" s="47">
        <f>(SUMPRODUCT(--(BP$9=Quarterly_kt!$B$9:FC$9),Quarterly_kt!$B140:FC140)/INDEX(Fuel_Properties!$B$31:$IV$42,MATCH("D_Auto_Diesel",Fuel_Properties!$B$31:$B$42,0),MATCH(YEAR(BP$9),Fuel_Properties!$B$31:$EI$31,0)))/158.987295</f>
        <v>7.7254804491604066E-3</v>
      </c>
      <c r="BQ140" s="47">
        <f>(SUMPRODUCT(--(BQ$9=Quarterly_kt!$B$9:FC$9),Quarterly_kt!$B140:FC140)/INDEX(Fuel_Properties!$B$31:$IV$42,MATCH("D_Auto_Diesel",Fuel_Properties!$B$31:$B$42,0),MATCH(YEAR(BQ$9),Fuel_Properties!$B$31:$EI$31,0)))/158.987295</f>
        <v>5.3712471485686348E-3</v>
      </c>
      <c r="BR140" s="47">
        <f>(SUMPRODUCT(--(BR$9=Quarterly_kt!$B$9:FC$9),Quarterly_kt!$B140:FC140)/INDEX(Fuel_Properties!$B$31:$IV$42,MATCH("D_Auto_Diesel",Fuel_Properties!$B$31:$B$42,0),MATCH(YEAR(BR$9),Fuel_Properties!$B$31:$EI$31,0)))/158.987295</f>
        <v>6.3917900351160087E-3</v>
      </c>
      <c r="BS140" s="47">
        <f>(SUMPRODUCT(--(BS$9=Quarterly_kt!$B$9:FC$9),Quarterly_kt!$B140:FC140)/INDEX(Fuel_Properties!$B$31:$IV$42,MATCH("D_Auto_Diesel",Fuel_Properties!$B$31:$B$42,0),MATCH(YEAR(BS$9),Fuel_Properties!$B$31:$EI$31,0)))/158.987295</f>
        <v>7.6454011959755808E-3</v>
      </c>
      <c r="BT140" s="47">
        <f>(SUMPRODUCT(--(BT$9=Quarterly_kt!$B$9:FC$9),Quarterly_kt!$B140:FC140)/INDEX(Fuel_Properties!$B$31:$IV$42,MATCH("D_Auto_Diesel",Fuel_Properties!$B$31:$B$42,0),MATCH(YEAR(BT$9),Fuel_Properties!$B$31:$EI$31,0)))/158.987295</f>
        <v>7.2531239938825364E-3</v>
      </c>
      <c r="BU140" s="47">
        <f>(SUMPRODUCT(--(BU$9=Quarterly_kt!$B$9:FC$9),Quarterly_kt!$B140:FC140)/INDEX(Fuel_Properties!$B$31:$IV$42,MATCH("D_Auto_Diesel",Fuel_Properties!$B$31:$B$42,0),MATCH(YEAR(BU$9),Fuel_Properties!$B$31:$EI$31,0)))/158.987295</f>
        <v>6.1728389749702182E-3</v>
      </c>
      <c r="BV140" s="47">
        <f>(SUMPRODUCT(--(BV$9=Quarterly_kt!$B$9:FC$9),Quarterly_kt!$B140:FC140)/INDEX(Fuel_Properties!$B$31:$IV$42,MATCH("D_Auto_Diesel",Fuel_Properties!$B$31:$B$42,0),MATCH(YEAR(BV$9),Fuel_Properties!$B$31:$EI$31,0)))/158.987295</f>
        <v>1.2410406339696005E-2</v>
      </c>
      <c r="BW140" s="47">
        <f>(SUMPRODUCT(--(BW$9=Quarterly_kt!$B$9:FC$9),Quarterly_kt!$B140:FC140)/INDEX(Fuel_Properties!$B$31:$IV$42,MATCH("D_Auto_Diesel",Fuel_Properties!$B$31:$B$42,0),MATCH(YEAR(BW$9),Fuel_Properties!$B$31:$EI$31,0)))/158.987295</f>
        <v>7.2385058036586189E-3</v>
      </c>
      <c r="BX140" s="47">
        <f>(SUMPRODUCT(--(BX$9=Quarterly_kt!$B$9:FC$9),Quarterly_kt!$B140:FC140)/INDEX(Fuel_Properties!$B$31:$IV$42,MATCH("D_Auto_Diesel",Fuel_Properties!$B$31:$B$42,0),MATCH(YEAR(BX$9),Fuel_Properties!$B$31:$EI$31,0)))/158.987295</f>
        <v>1.1518580910221395E-2</v>
      </c>
      <c r="BY140" s="47">
        <f>(SUMPRODUCT(--(BY$9=Quarterly_kt!$B$9:FC$9),Quarterly_kt!$B140:FC140)/INDEX(Fuel_Properties!$B$31:$IV$42,MATCH("D_Auto_Diesel",Fuel_Properties!$B$31:$B$42,0),MATCH(YEAR(BY$9),Fuel_Properties!$B$31:$EI$31,0)))/158.987295</f>
        <v>1.1034247967242073E-2</v>
      </c>
      <c r="BZ140" s="47">
        <f>(SUMPRODUCT(--(BZ$9=Quarterly_kt!$B$9:FC$9),Quarterly_kt!$B140:FC140)/INDEX(Fuel_Properties!$B$31:$IV$42,MATCH("D_Auto_Diesel",Fuel_Properties!$B$31:$B$42,0),MATCH(YEAR(BZ$9),Fuel_Properties!$B$31:$EI$31,0)))/158.987295</f>
        <v>1.3014272807581759E-2</v>
      </c>
      <c r="CA140" s="47">
        <f>(SUMPRODUCT(--(CA$9=Quarterly_kt!$B$9:FC$9),Quarterly_kt!$B140:FC140)/INDEX(Fuel_Properties!$B$31:$IV$42,MATCH("D_Auto_Diesel",Fuel_Properties!$B$31:$B$42,0),MATCH(YEAR(CA$9),Fuel_Properties!$B$31:$EI$31,0)))/158.987295</f>
        <v>1.1406536364362879E-2</v>
      </c>
      <c r="CB140" s="47">
        <f>(SUMPRODUCT(--(CB$9=Quarterly_kt!$B$9:FC$9),Quarterly_kt!$B140:FC140)/INDEX(Fuel_Properties!$B$31:$IV$42,MATCH("D_Auto_Diesel",Fuel_Properties!$B$31:$B$42,0),MATCH(YEAR(CB$9),Fuel_Properties!$B$31:$EI$31,0)))/158.987295</f>
        <v>1.1096980362792951E-2</v>
      </c>
      <c r="CC140" s="47">
        <f>(SUMPRODUCT(--(CC$9=Quarterly_kt!$B$9:FC$9),Quarterly_kt!$B140:FC140)/INDEX(Fuel_Properties!$B$31:$IV$42,MATCH("D_Auto_Diesel",Fuel_Properties!$B$31:$B$42,0),MATCH(YEAR(CC$9),Fuel_Properties!$B$31:$EI$31,0)))/158.987295</f>
        <v>1.0968212347125608E-2</v>
      </c>
      <c r="CD140" s="47">
        <f>(SUMPRODUCT(--(CD$9=Quarterly_kt!$B$9:FC$9),Quarterly_kt!$B140:FC140)/INDEX(Fuel_Properties!$B$31:$IV$42,MATCH("D_Auto_Diesel",Fuel_Properties!$B$31:$B$42,0),MATCH(YEAR(CD$9),Fuel_Properties!$B$31:$EI$31,0)))/158.987295</f>
        <v>1.2245331043084656E-2</v>
      </c>
      <c r="CE140" s="47">
        <f>(SUMPRODUCT(--(CE$9=Quarterly_kt!$B$9:FC$9),Quarterly_kt!$B140:FC140)/INDEX(Fuel_Properties!$B$31:$IV$42,MATCH("D_Auto_Diesel",Fuel_Properties!$B$31:$B$42,0),MATCH(YEAR(CE$9),Fuel_Properties!$B$31:$EI$31,0)))/158.987295</f>
        <v>1.223804599560498E-2</v>
      </c>
      <c r="CF140" s="47">
        <f>(SUMPRODUCT(--(CF$9=Quarterly_kt!$B$9:FC$9),Quarterly_kt!$B140:FC140)/INDEX(Fuel_Properties!$B$31:$IV$42,MATCH("D_Auto_Diesel",Fuel_Properties!$B$31:$B$42,0),MATCH(YEAR(CF$9),Fuel_Properties!$B$31:$EI$31,0)))/158.987295</f>
        <v>1.2676465517740631E-2</v>
      </c>
      <c r="CG140" s="47">
        <f>(SUMPRODUCT(--(CG$9=Quarterly_kt!$B$9:FC$9),Quarterly_kt!$B140:FC140)/INDEX(Fuel_Properties!$B$31:$IV$42,MATCH("D_Auto_Diesel",Fuel_Properties!$B$31:$B$42,0),MATCH(YEAR(CG$9),Fuel_Properties!$B$31:$EI$31,0)))/158.987295</f>
        <v>1.1754004962768341E-2</v>
      </c>
      <c r="CH140" s="47">
        <f>(SUMPRODUCT(--(CH$9=Quarterly_kt!$B$9:FC$9),Quarterly_kt!$B140:FC140)/INDEX(Fuel_Properties!$B$31:$IV$42,MATCH("D_Auto_Diesel",Fuel_Properties!$B$31:$B$42,0),MATCH(YEAR(CH$9),Fuel_Properties!$B$31:$EI$31,0)))/158.987295</f>
        <v>1.2276769824165253E-2</v>
      </c>
      <c r="CI140" s="47">
        <f>(SUMPRODUCT(--(CI$9=Quarterly_kt!$B$9:FC$9),Quarterly_kt!$B140:FC140)/INDEX(Fuel_Properties!$B$31:$IV$42,MATCH("D_Auto_Diesel",Fuel_Properties!$B$31:$B$42,0),MATCH(YEAR(CI$9),Fuel_Properties!$B$31:$EI$31,0)))/158.987295</f>
        <v>1.263490288467909E-2</v>
      </c>
      <c r="CJ140" s="47">
        <f>(SUMPRODUCT(--(CJ$9=Quarterly_kt!$B$9:FC$9),Quarterly_kt!$B140:FC140)/INDEX(Fuel_Properties!$B$31:$IV$42,MATCH("D_Auto_Diesel",Fuel_Properties!$B$31:$B$42,0),MATCH(YEAR(CJ$9),Fuel_Properties!$B$31:$EI$31,0)))/158.987295</f>
        <v>1.3567679392059986E-2</v>
      </c>
      <c r="CK140" s="47">
        <f>(SUMPRODUCT(--(CK$9=Quarterly_kt!$B$9:FC$9),Quarterly_kt!$B140:FC140)/INDEX(Fuel_Properties!$B$31:$IV$42,MATCH("D_Auto_Diesel",Fuel_Properties!$B$31:$B$42,0),MATCH(YEAR(CK$9),Fuel_Properties!$B$31:$EI$31,0)))/158.987295</f>
        <v>1.1247132929739362E-2</v>
      </c>
      <c r="CL140" s="47">
        <f>(SUMPRODUCT(--(CL$9=Quarterly_kt!$B$9:FC$9),Quarterly_kt!$B140:FC140)/INDEX(Fuel_Properties!$B$31:$IV$42,MATCH("D_Auto_Diesel",Fuel_Properties!$B$31:$B$42,0),MATCH(YEAR(CL$9),Fuel_Properties!$B$31:$EI$31,0)))/158.987295</f>
        <v>1.3892219665919324E-2</v>
      </c>
      <c r="CM140" s="47">
        <f>(SUMPRODUCT(--(CM$9=Quarterly_kt!$B$9:FC$9),Quarterly_kt!$B140:FC140)/INDEX(Fuel_Properties!$B$31:$IV$42,MATCH("D_Auto_Diesel",Fuel_Properties!$B$31:$B$42,0),MATCH(YEAR(CM$9),Fuel_Properties!$B$31:$EI$31,0)))/158.987295</f>
        <v>1.2190556768393644E-2</v>
      </c>
      <c r="CN140" s="47">
        <f>(SUMPRODUCT(--(CN$9=Quarterly_kt!$B$9:FC$9),Quarterly_kt!$B140:FC140)/INDEX(Fuel_Properties!$B$31:$IV$42,MATCH("D_Auto_Diesel",Fuel_Properties!$B$31:$B$42,0),MATCH(YEAR(CN$9),Fuel_Properties!$B$31:$EI$31,0)))/158.987295</f>
        <v>1.1610951065306293E-2</v>
      </c>
      <c r="CO140" s="47">
        <f>(SUMPRODUCT(--(CO$9=Quarterly_kt!$B$9:FC$9),Quarterly_kt!$B140:FC140)/INDEX(Fuel_Properties!$B$31:$IV$42,MATCH("D_Auto_Diesel",Fuel_Properties!$B$31:$B$42,0),MATCH(YEAR(CO$9),Fuel_Properties!$B$31:$EI$31,0)))/158.987295</f>
        <v>1.1336009898457167E-2</v>
      </c>
      <c r="CP140" s="47">
        <f>(SUMPRODUCT(--(CP$9=Quarterly_kt!$B$9:FC$9),Quarterly_kt!$B140:FC140)/INDEX(Fuel_Properties!$B$31:$IV$42,MATCH("D_Auto_Diesel",Fuel_Properties!$B$31:$B$42,0),MATCH(YEAR(CP$9),Fuel_Properties!$B$31:$EI$31,0)))/158.987295</f>
        <v>1.3261890227271922E-2</v>
      </c>
      <c r="CQ140" s="47">
        <f>(SUMPRODUCT(--(CQ$9=Quarterly_kt!$B$9:FC$9),Quarterly_kt!$B140:FC140)/INDEX(Fuel_Properties!$B$31:$IV$42,MATCH("D_Auto_Diesel",Fuel_Properties!$B$31:$B$42,0),MATCH(YEAR(CQ$9),Fuel_Properties!$B$31:$EI$31,0)))/158.987295</f>
        <v>1.3649702465698294E-2</v>
      </c>
      <c r="CR140" s="47">
        <f>(SUMPRODUCT(--(CR$9=Quarterly_kt!$B$9:FC$9),Quarterly_kt!$B140:FC140)/INDEX(Fuel_Properties!$B$31:$IV$42,MATCH("D_Auto_Diesel",Fuel_Properties!$B$31:$B$42,0),MATCH(YEAR(CR$9),Fuel_Properties!$B$31:$EI$31,0)))/158.987295</f>
        <v>1.3657160393360337E-2</v>
      </c>
      <c r="CS140" s="47">
        <f>(SUMPRODUCT(--(CS$9=Quarterly_kt!$B$9:FC$9),Quarterly_kt!$B140:FC140)/INDEX(Fuel_Properties!$B$31:$IV$42,MATCH("D_Auto_Diesel",Fuel_Properties!$B$31:$B$42,0),MATCH(YEAR(CS$9),Fuel_Properties!$B$31:$EI$31,0)))/158.987295</f>
        <v>1.6401677772993128E-2</v>
      </c>
      <c r="CT140" s="47">
        <f>(SUMPRODUCT(--(CT$9=Quarterly_kt!$B$9:FC$9),Quarterly_kt!$B140:FC140)/INDEX(Fuel_Properties!$B$31:$IV$42,MATCH("D_Auto_Diesel",Fuel_Properties!$B$31:$B$42,0),MATCH(YEAR(CT$9),Fuel_Properties!$B$31:$EI$31,0)))/158.987295</f>
        <v>1.8173879777459684E-2</v>
      </c>
      <c r="CU140" s="47">
        <f>(SUMPRODUCT(--(CU$9=Quarterly_kt!$B$9:FC$9),Quarterly_kt!$B140:FC140)/INDEX(Fuel_Properties!$B$31:$IV$42,MATCH("D_Auto_Diesel",Fuel_Properties!$B$31:$B$42,0),MATCH(YEAR(CU$9),Fuel_Properties!$B$31:$EI$31,0)))/158.987295</f>
        <v>1.4292814354673307E-2</v>
      </c>
      <c r="CV140" s="47">
        <f>(SUMPRODUCT(--(CV$9=Quarterly_kt!$B$9:FC$9),Quarterly_kt!$B140:FC140)/INDEX(Fuel_Properties!$B$31:$IV$42,MATCH("D_Auto_Diesel",Fuel_Properties!$B$31:$B$42,0),MATCH(YEAR(CV$9),Fuel_Properties!$B$31:$EI$31,0)))/158.987295</f>
        <v>1.4060549821649414E-2</v>
      </c>
      <c r="CW140" s="47">
        <f>(SUMPRODUCT(--(CW$9=Quarterly_kt!$B$9:FC$9),Quarterly_kt!$B140:FC140)/INDEX(Fuel_Properties!$B$31:$IV$42,MATCH("D_Auto_Diesel",Fuel_Properties!$B$31:$B$42,0),MATCH(YEAR(CW$9),Fuel_Properties!$B$31:$EI$31,0)))/158.987295</f>
        <v>1.8765779716456064E-2</v>
      </c>
      <c r="CX140" s="47">
        <f>(SUMPRODUCT(--(CX$9=Quarterly_kt!$B$9:FC$9),Quarterly_kt!$B140:FC140)/INDEX(Fuel_Properties!$B$31:$IV$42,MATCH("D_Auto_Diesel",Fuel_Properties!$B$31:$B$42,0),MATCH(YEAR(CX$9),Fuel_Properties!$B$31:$EI$31,0)))/158.987295</f>
        <v>1.966049414683332E-2</v>
      </c>
      <c r="CY140" s="47">
        <f>(SUMPRODUCT(--(CY$9=Quarterly_kt!$B$9:FC$9),Quarterly_kt!$B140:FC140)/INDEX(Fuel_Properties!$B$31:$IV$42,MATCH("D_Auto_Diesel",Fuel_Properties!$B$31:$B$42,0),MATCH(YEAR(CY$9),Fuel_Properties!$B$31:$EI$31,0)))/158.987295</f>
        <v>1.8588618701534033E-2</v>
      </c>
      <c r="CZ140" s="47">
        <f>(SUMPRODUCT(--(CZ$9=Quarterly_kt!$B$9:FC$9),Quarterly_kt!$B140:FC140)/INDEX(Fuel_Properties!$B$31:$IV$42,MATCH("D_Auto_Diesel",Fuel_Properties!$B$31:$B$42,0),MATCH(YEAR(CZ$9),Fuel_Properties!$B$31:$EI$31,0)))/158.987295</f>
        <v>1.7553961153640971E-2</v>
      </c>
      <c r="DA140" s="47">
        <f>(SUMPRODUCT(--(DA$9=Quarterly_kt!$B$9:FC$9),Quarterly_kt!$B140:FC140)/INDEX(Fuel_Properties!$B$31:$IV$42,MATCH("D_Auto_Diesel",Fuel_Properties!$B$31:$B$42,0),MATCH(YEAR(DA$9),Fuel_Properties!$B$31:$EI$31,0)))/158.987295</f>
        <v>1.727110513335366E-2</v>
      </c>
      <c r="DB140" s="47">
        <f>(SUMPRODUCT(--(DB$9=Quarterly_kt!$B$9:FC$9),Quarterly_kt!$B140:FC140)/INDEX(Fuel_Properties!$B$31:$IV$42,MATCH("D_Auto_Diesel",Fuel_Properties!$B$31:$B$42,0),MATCH(YEAR(DB$9),Fuel_Properties!$B$31:$EI$31,0)))/158.987295</f>
        <v>1.8097267289983114E-2</v>
      </c>
      <c r="DC140" s="47">
        <f>(SUMPRODUCT(--(DC$9=Quarterly_kt!$B$9:FC$9),Quarterly_kt!$B140:FC140)/INDEX(Fuel_Properties!$B$31:$IV$42,MATCH("D_Auto_Diesel",Fuel_Properties!$B$31:$B$42,0),MATCH(YEAR(DC$9),Fuel_Properties!$B$31:$EI$31,0)))/158.987295</f>
        <v>1.7396243423403873E-2</v>
      </c>
      <c r="DD140" s="47">
        <f>(SUMPRODUCT(--(DD$9=Quarterly_kt!$B$9:FC$9),Quarterly_kt!$B140:FC140)/INDEX(Fuel_Properties!$B$31:$IV$42,MATCH("D_Auto_Diesel",Fuel_Properties!$B$31:$B$42,0),MATCH(YEAR(DD$9),Fuel_Properties!$B$31:$EI$31,0)))/158.987295</f>
        <v>1.6807085067448976E-2</v>
      </c>
      <c r="DE140" s="47">
        <f>(SUMPRODUCT(--(DE$9=Quarterly_kt!$B$9:FC$9),Quarterly_kt!$B140:FC140)/INDEX(Fuel_Properties!$B$31:$IV$42,MATCH("D_Auto_Diesel",Fuel_Properties!$B$31:$B$42,0),MATCH(YEAR(DE$9),Fuel_Properties!$B$31:$EI$31,0)))/158.987295</f>
        <v>1.6725050359657791E-2</v>
      </c>
      <c r="DF140" s="47">
        <f>(SUMPRODUCT(--(DF$9=Quarterly_kt!$B$9:FC$9),Quarterly_kt!$B140:FC140)/INDEX(Fuel_Properties!$B$31:$IV$42,MATCH("D_Auto_Diesel",Fuel_Properties!$B$31:$B$42,0),MATCH(YEAR(DF$9),Fuel_Properties!$B$31:$EI$31,0)))/158.987295</f>
        <v>1.7688605234453134E-2</v>
      </c>
      <c r="DG140" s="47">
        <f>(SUMPRODUCT(--(DG$9=Quarterly_kt!$B$9:FC$9),Quarterly_kt!$B140:FC140)/INDEX(Fuel_Properties!$B$31:$IV$42,MATCH("D_Auto_Diesel",Fuel_Properties!$B$31:$B$42,0),MATCH(YEAR(DG$9),Fuel_Properties!$B$31:$EI$31,0)))/158.987295</f>
        <v>1.8564866983607035E-2</v>
      </c>
      <c r="DH140" s="47">
        <f>(SUMPRODUCT(--(DH$9=Quarterly_kt!$B$9:FC$9),Quarterly_kt!$B140:FC140)/INDEX(Fuel_Properties!$B$31:$IV$42,MATCH("D_Auto_Diesel",Fuel_Properties!$B$31:$B$42,0),MATCH(YEAR(DH$9),Fuel_Properties!$B$31:$EI$31,0)))/158.987295</f>
        <v>1.7815925317663527E-2</v>
      </c>
      <c r="DI140" s="47">
        <f>(SUMPRODUCT(--(DI$9=Quarterly_kt!$B$9:FC$9),Quarterly_kt!$B140:FC140)/INDEX(Fuel_Properties!$B$31:$IV$42,MATCH("D_Auto_Diesel",Fuel_Properties!$B$31:$B$42,0),MATCH(YEAR(DI$9),Fuel_Properties!$B$31:$EI$31,0)))/158.987295</f>
        <v>1.7613711067858782E-2</v>
      </c>
      <c r="DJ140" s="47">
        <f>(SUMPRODUCT(--(DJ$9=Quarterly_kt!$B$9:FC$9),Quarterly_kt!$B140:FC140)/INDEX(Fuel_Properties!$B$31:$IV$42,MATCH("D_Auto_Diesel",Fuel_Properties!$B$31:$B$42,0),MATCH(YEAR(DJ$9),Fuel_Properties!$B$31:$EI$31,0)))/158.987295</f>
        <v>1.9282536090025035E-2</v>
      </c>
      <c r="DK140" s="47">
        <f>(SUMPRODUCT(--(DK$9=Quarterly_kt!$B$9:FC$9),Quarterly_kt!$B140:FC140)/INDEX(Fuel_Properties!$B$31:$IV$42,MATCH("D_Auto_Diesel",Fuel_Properties!$B$31:$B$42,0),MATCH(YEAR(DK$9),Fuel_Properties!$B$31:$EI$31,0)))/158.987295</f>
        <v>1.9319931386397413E-2</v>
      </c>
      <c r="DL140" s="47">
        <f>(SUMPRODUCT(--(DL$9=Quarterly_kt!$B$9:FC$9),Quarterly_kt!$B140:FC140)/INDEX(Fuel_Properties!$B$31:$IV$42,MATCH("D_Auto_Diesel",Fuel_Properties!$B$31:$B$42,0),MATCH(YEAR(DL$9),Fuel_Properties!$B$31:$EI$31,0)))/158.987295</f>
        <v>1.9454554453337988E-2</v>
      </c>
      <c r="DM140" s="47">
        <f>(SUMPRODUCT(--(DM$9=Quarterly_kt!$B$9:FC$9),Quarterly_kt!$B140:FC140)/INDEX(Fuel_Properties!$B$31:$IV$42,MATCH("D_Auto_Diesel",Fuel_Properties!$B$31:$B$42,0),MATCH(YEAR(DM$9),Fuel_Properties!$B$31:$EI$31,0)))/158.987295</f>
        <v>1.9402201038416653E-2</v>
      </c>
      <c r="DN140" s="47">
        <f>(SUMPRODUCT(--(DN$9=Quarterly_kt!$B$9:FC$9),Quarterly_kt!$B140:FC140)/INDEX(Fuel_Properties!$B$31:$IV$42,MATCH("D_Auto_Diesel",Fuel_Properties!$B$31:$B$42,0),MATCH(YEAR(DN$9),Fuel_Properties!$B$31:$EI$31,0)))/158.987295</f>
        <v>2.1387565405516402E-2</v>
      </c>
      <c r="DO140" s="47">
        <f>(SUMPRODUCT(--(DO$9=Quarterly_kt!$B$9:FC$9),Quarterly_kt!$B140:FC140)/INDEX(Fuel_Properties!$B$31:$IV$42,MATCH("D_Auto_Diesel",Fuel_Properties!$B$31:$B$42,0),MATCH(YEAR(DO$9),Fuel_Properties!$B$31:$EI$31,0)))/158.987295</f>
        <v>2.13427064021539E-2</v>
      </c>
      <c r="DP140" s="47">
        <f>(SUMPRODUCT(--(DP$9=Quarterly_kt!$B$9:FC$9),Quarterly_kt!$B140:FC140)/INDEX(Fuel_Properties!$B$31:$IV$42,MATCH("D_Auto_Diesel",Fuel_Properties!$B$31:$B$42,0),MATCH(YEAR(DP$9),Fuel_Properties!$B$31:$EI$31,0)))/158.987295</f>
        <v>2.1095981883660155E-2</v>
      </c>
      <c r="DQ140" s="47">
        <f>(SUMPRODUCT(--(DQ$9=Quarterly_kt!$B$9:FC$9),Quarterly_kt!$B140:FC140)/INDEX(Fuel_Properties!$B$31:$IV$42,MATCH("D_Auto_Diesel",Fuel_Properties!$B$31:$B$42,0),MATCH(YEAR(DQ$9),Fuel_Properties!$B$31:$EI$31,0)))/158.987295</f>
        <v>2.1088505383099743E-2</v>
      </c>
      <c r="DR140" s="47">
        <f>(SUMPRODUCT(--(DR$9=Quarterly_kt!$B$9:FC$9),Quarterly_kt!$B140:FC140)/INDEX(Fuel_Properties!$B$31:$IV$42,MATCH("D_Auto_Diesel",Fuel_Properties!$B$31:$B$42,0),MATCH(YEAR(DR$9),Fuel_Properties!$B$31:$EI$31,0)))/158.987295</f>
        <v>2.3256044826155019E-2</v>
      </c>
      <c r="DS140" s="47">
        <f>(SUMPRODUCT(--(DS$9=Quarterly_kt!$B$9:FC$9),Quarterly_kt!$B140:FC140)/INDEX(Fuel_Properties!$B$31:$IV$42,MATCH("D_Auto_Diesel",Fuel_Properties!$B$31:$B$42,0),MATCH(YEAR(DS$9),Fuel_Properties!$B$31:$EI$31,0)))/158.987295</f>
        <v>2.3241118333744783E-2</v>
      </c>
      <c r="DT140" s="47">
        <f>(SUMPRODUCT(--(DT$9=Quarterly_kt!$B$9:FC$9),Quarterly_kt!$B140:FC140)/INDEX(Fuel_Properties!$B$31:$IV$42,MATCH("D_Auto_Diesel",Fuel_Properties!$B$31:$B$42,0),MATCH(YEAR(DT$9),Fuel_Properties!$B$31:$EI$31,0)))/158.987295</f>
        <v>2.3263508072360134E-2</v>
      </c>
      <c r="DU140" s="47">
        <f>(SUMPRODUCT(--(DU$9=Quarterly_kt!$B$9:FC$9),Quarterly_kt!$B140:FC140)/INDEX(Fuel_Properties!$B$31:$IV$42,MATCH("D_Auto_Diesel",Fuel_Properties!$B$31:$B$42,0),MATCH(YEAR(DU$9),Fuel_Properties!$B$31:$EI$31,0)))/158.987295</f>
        <v>2.3241118333744783E-2</v>
      </c>
      <c r="DV140" s="47">
        <f>(SUMPRODUCT(--(DV$9=Quarterly_kt!$B$9:FC$9),Quarterly_kt!$B140:FC140)/INDEX(Fuel_Properties!$B$31:$IV$42,MATCH("D_Auto_Diesel",Fuel_Properties!$B$31:$B$42,0),MATCH(YEAR(DV$9),Fuel_Properties!$B$31:$EI$31,0)))/158.987295</f>
        <v>2.5136941885400749E-2</v>
      </c>
      <c r="DW140" s="47">
        <f>(SUMPRODUCT(--(DW$9=Quarterly_kt!$B$9:FC$9),Quarterly_kt!$B140:FC140)/INDEX(Fuel_Properties!$B$31:$IV$42,MATCH("D_Auto_Diesel",Fuel_Properties!$B$31:$B$42,0),MATCH(YEAR(DW$9),Fuel_Properties!$B$31:$EI$31,0)))/158.987295</f>
        <v>2.5136941885400749E-2</v>
      </c>
      <c r="DX140" s="47">
        <f>(SUMPRODUCT(--(DX$9=Quarterly_kt!$B$9:FC$9),Quarterly_kt!$B140:FC140)/INDEX(Fuel_Properties!$B$31:$IV$42,MATCH("D_Auto_Diesel",Fuel_Properties!$B$31:$B$42,0),MATCH(YEAR(DX$9),Fuel_Properties!$B$31:$EI$31,0)))/158.987295</f>
        <v>2.5129341786913319E-2</v>
      </c>
      <c r="DY140" s="47">
        <f>(SUMPRODUCT(--(DY$9=Quarterly_kt!$B$9:FC$9),Quarterly_kt!$B140:FC140)/INDEX(Fuel_Properties!$B$31:$IV$42,MATCH("D_Auto_Diesel",Fuel_Properties!$B$31:$B$42,0),MATCH(YEAR(DY$9),Fuel_Properties!$B$31:$EI$31,0)))/158.987295</f>
        <v>2.5136941885400749E-2</v>
      </c>
      <c r="DZ140" s="47">
        <f>(SUMPRODUCT(--(DZ$9=Quarterly_kt!$B$9:FC$9),Quarterly_kt!$B140:FC140)/INDEX(Fuel_Properties!$B$31:$IV$42,MATCH("D_Auto_Diesel",Fuel_Properties!$B$31:$B$42,0),MATCH(YEAR(DZ$9),Fuel_Properties!$B$31:$EI$31,0)))/158.987295</f>
        <v>2.5061993719316111E-2</v>
      </c>
      <c r="EA140" s="47">
        <f>(SUMPRODUCT(--(EA$9=Quarterly_kt!$B$9:FC$9),Quarterly_kt!$B140:FC140)/INDEX(Fuel_Properties!$B$31:$IV$42,MATCH("D_Auto_Diesel",Fuel_Properties!$B$31:$B$42,0),MATCH(YEAR(EA$9),Fuel_Properties!$B$31:$EI$31,0)))/158.987295</f>
        <v>2.5061993719316111E-2</v>
      </c>
      <c r="EB140" s="47">
        <f>(SUMPRODUCT(--(EB$9=Quarterly_kt!$B$9:FC$9),Quarterly_kt!$B140:FC140)/INDEX(Fuel_Properties!$B$31:$IV$42,MATCH("D_Auto_Diesel",Fuel_Properties!$B$31:$B$42,0),MATCH(YEAR(EB$9),Fuel_Properties!$B$31:$EI$31,0)))/158.987295</f>
        <v>2.5054458635252738E-2</v>
      </c>
      <c r="EC140" s="47">
        <f>(SUMPRODUCT(--(EC$9=Quarterly_kt!$B$9:FC$9),Quarterly_kt!$B140:FC140)/INDEX(Fuel_Properties!$B$31:$IV$42,MATCH("D_Auto_Diesel",Fuel_Properties!$B$31:$B$42,0),MATCH(YEAR(EC$9),Fuel_Properties!$B$31:$EI$31,0)))/158.987295</f>
        <v>2.5061993719316111E-2</v>
      </c>
      <c r="ED140" s="47">
        <f>(SUMPRODUCT(--(ED$9=Quarterly_kt!$B$9:FC$9),Quarterly_kt!$B140:FC140)/INDEX(Fuel_Properties!$B$31:$IV$42,MATCH("D_Auto_Diesel",Fuel_Properties!$B$31:$B$42,0),MATCH(YEAR(ED$9),Fuel_Properties!$B$31:$EI$31,0)))/158.987295</f>
        <v>2.6095864319390313E-2</v>
      </c>
      <c r="EE140" s="47">
        <f>(SUMPRODUCT(--(EE$9=Quarterly_kt!$B$9:FC$9),Quarterly_kt!$B140:FC140)/INDEX(Fuel_Properties!$B$31:$IV$42,MATCH("D_Auto_Diesel",Fuel_Properties!$B$31:$B$42,0),MATCH(YEAR(EE$9),Fuel_Properties!$B$31:$EI$31,0)))/158.987295</f>
        <v>2.6193654311751347E-2</v>
      </c>
      <c r="EF140" s="47">
        <f>(SUMPRODUCT(--(EF$9=Quarterly_kt!$B$9:FC$9),Quarterly_kt!$B140:FC140)/INDEX(Fuel_Properties!$B$31:$IV$42,MATCH("D_Auto_Diesel",Fuel_Properties!$B$31:$B$42,0),MATCH(YEAR(EF$9),Fuel_Properties!$B$31:$EI$31,0)))/158.987295</f>
        <v>2.6329055839635847E-2</v>
      </c>
      <c r="EG140" s="47">
        <f>(SUMPRODUCT(--(EG$9=Quarterly_kt!$B$9:FC$9),Quarterly_kt!$B140:FC140)/INDEX(Fuel_Properties!$B$31:$IV$42,MATCH("D_Auto_Diesel",Fuel_Properties!$B$31:$B$42,0),MATCH(YEAR(EG$9),Fuel_Properties!$B$31:$EI$31,0)))/158.987295</f>
        <v>2.631401122542646E-2</v>
      </c>
      <c r="EH140" s="47">
        <f>(SUMPRODUCT(--(EH$9=Quarterly_kt!$B$9:FC$9),Quarterly_kt!$B140:FC140)/INDEX(Fuel_Properties!$B$31:$IV$42,MATCH("D_Auto_Diesel",Fuel_Properties!$B$31:$B$42,0),MATCH(YEAR(EH$9),Fuel_Properties!$B$31:$EI$31,0)))/158.987295</f>
        <v>1.1622684000195466E-2</v>
      </c>
      <c r="EI140" s="47">
        <f>(SUMPRODUCT(--(EI$9=Quarterly_kt!$B$9:FC$9),Quarterly_kt!$B140:FC140)/INDEX(Fuel_Properties!$B$31:$IV$42,MATCH("D_Auto_Diesel",Fuel_Properties!$B$31:$B$42,0),MATCH(YEAR(EI$9),Fuel_Properties!$B$31:$EI$31,0)))/158.987295</f>
        <v>1.1382191584597979E-2</v>
      </c>
      <c r="EJ140" s="47">
        <f>(SUMPRODUCT(--(EJ$9=Quarterly_kt!$B$9:FC$9),Quarterly_kt!$B140:FC140)/INDEX(Fuel_Properties!$B$31:$IV$42,MATCH("D_Auto_Diesel",Fuel_Properties!$B$31:$B$42,0),MATCH(YEAR(EJ$9),Fuel_Properties!$B$31:$EI$31,0)))/158.987295</f>
        <v>1.1735414820006793E-2</v>
      </c>
      <c r="EK140" s="47">
        <f>(SUMPRODUCT(--(EK$9=Quarterly_kt!$B$9:FC$9),Quarterly_kt!$B140:FC140)/INDEX(Fuel_Properties!$B$31:$IV$42,MATCH("D_Auto_Diesel",Fuel_Properties!$B$31:$B$42,0),MATCH(YEAR(EK$9),Fuel_Properties!$B$31:$EI$31,0)))/158.987295</f>
        <v>1.1645230164157732E-2</v>
      </c>
      <c r="EL140" s="47">
        <f>(SUMPRODUCT(--(EL$9=Quarterly_kt!$B$9:FC$9),Quarterly_kt!$B140:FC140)/INDEX(Fuel_Properties!$B$31:$IV$42,MATCH("D_Auto_Diesel",Fuel_Properties!$B$31:$B$42,0),MATCH(YEAR(EL$9),Fuel_Properties!$B$31:$EI$31,0)))/158.987295</f>
        <v>1.2746459070573757E-2</v>
      </c>
      <c r="EM140" s="47">
        <f>(SUMPRODUCT(--(EM$9=Quarterly_kt!$B$9:FC$9),Quarterly_kt!$B140:FC140)/INDEX(Fuel_Properties!$B$31:$IV$42,MATCH("D_Auto_Diesel",Fuel_Properties!$B$31:$B$42,0),MATCH(YEAR(EM$9),Fuel_Properties!$B$31:$EI$31,0)))/158.987295</f>
        <v>1.2750266349899217E-2</v>
      </c>
      <c r="EN140" s="47">
        <f>(SUMPRODUCT(--(EN$9=Quarterly_kt!$B$9:FC$9),Quarterly_kt!$B140:FC140)/INDEX(Fuel_Properties!$B$31:$IV$42,MATCH("D_Auto_Diesel",Fuel_Properties!$B$31:$B$42,0),MATCH(YEAR(EN$9),Fuel_Properties!$B$31:$EI$31,0)))/158.987295</f>
        <v>1.2491063248167096E-2</v>
      </c>
      <c r="EO140" s="47">
        <f>(SUMPRODUCT(--(EO$9=Quarterly_kt!$B$9:FC$9),Quarterly_kt!$B140:FC140)/INDEX(Fuel_Properties!$B$31:$IV$42,MATCH("D_Auto_Diesel",Fuel_Properties!$B$31:$B$42,0),MATCH(YEAR(EO$9),Fuel_Properties!$B$31:$EI$31,0)))/158.987295</f>
        <v>1.2491063248167096E-2</v>
      </c>
      <c r="EP140" s="47">
        <f>(SUMPRODUCT(--(EP$9=Quarterly_kt!$B$9:FC$9),Quarterly_kt!$B140:FC140)/INDEX(Fuel_Properties!$B$31:$IV$42,MATCH("D_Auto_Diesel",Fuel_Properties!$B$31:$B$42,0),MATCH(YEAR(EP$9),Fuel_Properties!$B$31:$EI$31,0)))/158.987295</f>
        <v>1.2407082685443514E-2</v>
      </c>
      <c r="EQ140" s="47">
        <f>(SUMPRODUCT(--(EQ$9=Quarterly_kt!$B$9:FC$9),Quarterly_kt!$B140:FC140)/INDEX(Fuel_Properties!$B$31:$IV$42,MATCH("D_Auto_Diesel",Fuel_Properties!$B$31:$B$42,0),MATCH(YEAR(EQ$9),Fuel_Properties!$B$31:$EI$31,0)))/158.987295</f>
        <v>1.2407082685443514E-2</v>
      </c>
      <c r="ER140" s="47">
        <f>(SUMPRODUCT(--(ER$9=Quarterly_kt!$B$9:FC$9),Quarterly_kt!$B140:FC140)/INDEX(Fuel_Properties!$B$31:$IV$42,MATCH("D_Auto_Diesel",Fuel_Properties!$B$31:$B$42,0),MATCH(YEAR(ER$9),Fuel_Properties!$B$31:$EI$31,0)))/158.987295</f>
        <v>1.2407082685443514E-2</v>
      </c>
      <c r="ES140" s="47">
        <f>(SUMPRODUCT(--(ES$9=Quarterly_kt!$B$9:FC$9),Quarterly_kt!$B140:FC140)/INDEX(Fuel_Properties!$B$31:$IV$42,MATCH("D_Auto_Diesel",Fuel_Properties!$B$31:$B$42,0),MATCH(YEAR(ES$9),Fuel_Properties!$B$31:$EI$31,0)))/158.987295</f>
        <v>1.2407082685443514E-2</v>
      </c>
      <c r="ET140" s="47">
        <f>(SUMPRODUCT(--(ET$9=Quarterly_kt!$B$9:FC$9),Quarterly_kt!$B140:FC140)/INDEX(Fuel_Properties!$B$31:$IV$42,MATCH("D_Auto_Diesel",Fuel_Properties!$B$31:$B$42,0),MATCH(YEAR(ET$9),Fuel_Properties!$B$31:$EI$31,0)))/158.987295</f>
        <v>1.4050624674128835E-2</v>
      </c>
      <c r="EU140" s="47">
        <f>(SUMPRODUCT(--(EU$9=Quarterly_kt!$B$9:FC$9),Quarterly_kt!$B140:FC140)/INDEX(Fuel_Properties!$B$31:$IV$42,MATCH("D_Auto_Diesel",Fuel_Properties!$B$31:$B$42,0),MATCH(YEAR(EU$9),Fuel_Properties!$B$31:$EI$31,0)))/158.987295</f>
        <v>1.4050624674128835E-2</v>
      </c>
      <c r="EV140" s="47">
        <f>(SUMPRODUCT(--(EV$9=Quarterly_kt!$B$9:FC$9),Quarterly_kt!$B140:FC140)/INDEX(Fuel_Properties!$B$31:$IV$42,MATCH("D_Auto_Diesel",Fuel_Properties!$B$31:$B$42,0),MATCH(YEAR(EV$9),Fuel_Properties!$B$31:$EI$31,0)))/158.987295</f>
        <v>1.4050624674128835E-2</v>
      </c>
      <c r="EW140" s="47">
        <f>(SUMPRODUCT(--(EW$9=Quarterly_kt!$B$9:FC$9),Quarterly_kt!$B140:FC140)/INDEX(Fuel_Properties!$B$31:$IV$42,MATCH("D_Auto_Diesel",Fuel_Properties!$B$31:$B$42,0),MATCH(YEAR(EW$9),Fuel_Properties!$B$31:$EI$31,0)))/158.987295</f>
        <v>1.4050624674128835E-2</v>
      </c>
      <c r="EX140" s="47">
        <f>(SUMPRODUCT(--(EX$9=Quarterly_kt!$B$9:FC$9),Quarterly_kt!$B140:FC140)/INDEX(Fuel_Properties!$B$31:$IV$42,MATCH("D_Auto_Diesel",Fuel_Properties!$B$31:$B$42,0),MATCH(YEAR(EX$9),Fuel_Properties!$B$31:$EI$31,0)))/158.987295</f>
        <v>1.1844032458694264E-2</v>
      </c>
      <c r="EY140" s="47">
        <f>(SUMPRODUCT(--(EY$9=Quarterly_kt!$B$9:FC$9),Quarterly_kt!$B140:FC140)/INDEX(Fuel_Properties!$B$31:$IV$42,MATCH("D_Auto_Diesel",Fuel_Properties!$B$31:$B$42,0),MATCH(YEAR(EY$9),Fuel_Properties!$B$31:$EI$31,0)))/158.987295</f>
        <v>1.1844032458694264E-2</v>
      </c>
      <c r="EZ140" s="47">
        <f>(SUMPRODUCT(--(EZ$9=Quarterly_kt!$B$9:FC$9),Quarterly_kt!$B140:FC140)/INDEX(Fuel_Properties!$B$31:$IV$42,MATCH("D_Auto_Diesel",Fuel_Properties!$B$31:$B$42,0),MATCH(YEAR(EZ$9),Fuel_Properties!$B$31:$EI$31,0)))/158.987295</f>
        <v>1.1844032458694264E-2</v>
      </c>
      <c r="FA140" s="47">
        <f>(SUMPRODUCT(--(FA$9=Quarterly_kt!$B$9:FC$9),Quarterly_kt!$B140:FC140)/INDEX(Fuel_Properties!$B$31:$IV$42,MATCH("D_Auto_Diesel",Fuel_Properties!$B$31:$B$42,0),MATCH(YEAR(FA$9),Fuel_Properties!$B$31:$EI$31,0)))/158.987295</f>
        <v>1.1844032458694264E-2</v>
      </c>
      <c r="FB140" s="47">
        <f>(SUMPRODUCT(--(FB$9=Quarterly_kt!$B$9:FC$9),Quarterly_kt!$B140:FC140)/INDEX(Fuel_Properties!$B$31:$IV$42,MATCH("D_Auto_Diesel",Fuel_Properties!$B$31:$B$42,0),MATCH(YEAR(FB$9),Fuel_Properties!$B$31:$EI$31,0)))/158.987295</f>
        <v>4.2451024309835576E-3</v>
      </c>
      <c r="FC140" s="47">
        <f>(SUMPRODUCT(--(FC$9=Quarterly_kt!$B$9:FC$9),Quarterly_kt!$B140:FC140)/INDEX(Fuel_Properties!$B$31:$IV$42,MATCH("D_Auto_Diesel",Fuel_Properties!$B$31:$B$42,0),MATCH(YEAR(FC$9),Fuel_Properties!$B$31:$EI$31,0)))/158.987295</f>
        <v>4.2451024309835576E-3</v>
      </c>
      <c r="FD140" s="47">
        <f>(SUMPRODUCT(--(FD$9=Quarterly_kt!$B$9:FD$9),Quarterly_kt!$B140:FD140)/INDEX(Fuel_Properties!$B$31:$IV$42,MATCH("D_Auto_Diesel",Fuel_Properties!$B$31:$B$42,0),MATCH(YEAR(FD$9),Fuel_Properties!$B$31:$EI$31,0)))/158.987295</f>
        <v>6.1167889877615698E-2</v>
      </c>
      <c r="FE140" s="47">
        <f>(SUMPRODUCT(--(FE$9=Quarterly_kt!$B$9:FF$9),Quarterly_kt!$B140:FF140)/INDEX(Fuel_Properties!$B$31:$IV$42,MATCH("D_Auto_Diesel",Fuel_Properties!$B$31:$B$42,0),MATCH(YEAR(FE$9),Fuel_Properties!$B$31:$EI$31,0)))/158.987295</f>
        <v>4.2451024309835576E-3</v>
      </c>
      <c r="FF140" s="47">
        <f>(SUMPRODUCT(--(FF$9=Quarterly_kt!$B$9:FF$9),Quarterly_kt!$B140:FF140)/INDEX(Fuel_Properties!$B$31:$IV$42,MATCH("D_Auto_Diesel",Fuel_Properties!$B$31:$B$42,0),MATCH(YEAR(FF$9),Fuel_Properties!$B$31:$EI$31,0)))/158.987295</f>
        <v>4.1319245037787456E-3</v>
      </c>
      <c r="FG140" s="47">
        <f>(SUMPRODUCT(--(FG$9=Quarterly_kt!$B$9:FG$9),Quarterly_kt!$B140:FG140)/INDEX(Fuel_Properties!$B$31:$IV$42,MATCH("D_Auto_Diesel",Fuel_Properties!$B$31:$B$42,0),MATCH(YEAR(FG$9),Fuel_Properties!$B$31:$EI$31,0)))/158.987295</f>
        <v>4.1319245037787456E-3</v>
      </c>
      <c r="FH140" s="47">
        <f>(SUMPRODUCT(--(FH$9=Quarterly_kt!$B$9:FI$9),Quarterly_kt!$B140:FI140)/INDEX(Fuel_Properties!$B$31:$IV$42,MATCH("D_Auto_Diesel",Fuel_Properties!$B$31:$B$42,0),MATCH(YEAR(FH$9),Fuel_Properties!$B$31:$EI$31,0)))/158.987295</f>
        <v>4.1319245037787456E-3</v>
      </c>
      <c r="FI140" s="47">
        <f>(SUMPRODUCT(--(FI$9=Quarterly_kt!$B$9:FI$9),Quarterly_kt!$B140:FI140)/INDEX(Fuel_Properties!$B$31:$IV$42,MATCH("D_Auto_Diesel",Fuel_Properties!$B$31:$B$42,0),MATCH(YEAR(FI$9),Fuel_Properties!$B$31:$EI$31,0)))/158.987295</f>
        <v>4.1319245037787456E-3</v>
      </c>
      <c r="FJ140" s="47">
        <f>(SUMPRODUCT(--(FJ$9=Quarterly_kt!$B$9:FJ$9),Quarterly_kt!$B140:FJ140)/INDEX(Fuel_Properties!$B$31:$IV$42,MATCH("D_Auto_Diesel",Fuel_Properties!$B$31:$B$42,0),MATCH(YEAR(FJ$9),Fuel_Properties!$B$31:$EI$31,0)))/158.987295</f>
        <v>4.3072403993036044E-3</v>
      </c>
      <c r="FK140" s="47">
        <f>(SUMPRODUCT(--(FK$9=Quarterly_kt!$B$9:FL$9),Quarterly_kt!$B140:FL140)/INDEX(Fuel_Properties!$B$31:$IV$42,MATCH("D_Auto_Diesel",Fuel_Properties!$B$31:$B$42,0),MATCH(YEAR(FK$9),Fuel_Properties!$B$31:$EI$31,0)))/158.987295</f>
        <v>4.3072403993036044E-3</v>
      </c>
      <c r="FL140" s="47">
        <f>(SUMPRODUCT(--(FL$9=Quarterly_kt!$B$9:FL$9),Quarterly_kt!$B140:FL140)/INDEX(Fuel_Properties!$B$31:$IV$42,MATCH("D_Auto_Diesel",Fuel_Properties!$B$31:$B$42,0),MATCH(YEAR(FL$9),Fuel_Properties!$B$31:$EI$31,0)))/158.987295</f>
        <v>4.3072403993036044E-3</v>
      </c>
      <c r="FM140" s="47">
        <f>(SUMPRODUCT(--(FM$9=Quarterly_kt!$B$9:FM$9),Quarterly_kt!$B140:FM140)/INDEX(Fuel_Properties!$B$31:$IV$42,MATCH("D_Auto_Diesel",Fuel_Properties!$B$31:$B$42,0),MATCH(YEAR(FM$9),Fuel_Properties!$B$31:$EI$31,0)))/158.987295</f>
        <v>4.3072403993036044E-3</v>
      </c>
      <c r="FN140" s="47">
        <f>(SUMPRODUCT(--(FN$9=Quarterly_kt!$B$9:FN$9),Quarterly_kt!$B140:FN140)/INDEX(Fuel_Properties!$B$31:$IV$42,MATCH("D_Auto_Diesel",Fuel_Properties!$B$31:$B$42,0),MATCH(YEAR(FN$9),Fuel_Properties!$B$31:$EI$31,0)))/158.987295</f>
        <v>4.9208786620339694E-3</v>
      </c>
      <c r="FO140" s="47">
        <f>(SUMPRODUCT(--(FO$9=Quarterly_kt!$B$9:FO$9),Quarterly_kt!$B140:FO140)/INDEX(Fuel_Properties!$B$31:$IV$42,MATCH("D_Auto_Diesel",Fuel_Properties!$B$31:$B$42,0),MATCH(YEAR(FO$9),Fuel_Properties!$B$31:$EI$31,0)))/158.987295</f>
        <v>4.9208786620339694E-3</v>
      </c>
      <c r="FP140" s="47">
        <f>(SUMPRODUCT(--(FP$9=Quarterly_kt!$B$9:FP$9),Quarterly_kt!$B140:FP140)/INDEX(Fuel_Properties!$B$31:$IV$42,MATCH("D_Auto_Diesel",Fuel_Properties!$B$31:$B$42,0),MATCH(YEAR(FP$9),Fuel_Properties!$B$31:$EI$31,0)))/158.987295</f>
        <v>4.9208786620339694E-3</v>
      </c>
      <c r="FQ140" s="47">
        <f>(SUMPRODUCT(--(FQ$9=Quarterly_kt!$B$9:FQ$9),Quarterly_kt!$B140:FQ140)/INDEX(Fuel_Properties!$B$31:$IV$42,MATCH("D_Auto_Diesel",Fuel_Properties!$B$31:$B$42,0),MATCH(YEAR(FQ$9),Fuel_Properties!$B$31:$EI$31,0)))/158.987295</f>
        <v>4.9208786620339694E-3</v>
      </c>
      <c r="FR140" s="47">
        <f>(SUMPRODUCT(--(FR$9=Quarterly_kt!$B$9:FR$9),Quarterly_kt!$B140:FR140)/INDEX(Fuel_Properties!$B$31:$IV$42,MATCH("D_Auto_Diesel",Fuel_Properties!$B$31:$B$42,0),MATCH(YEAR(FR$9),Fuel_Properties!$B$31:$EI$31,0)))/158.987295</f>
        <v>5.2544322285693256E-3</v>
      </c>
      <c r="FS140" s="47">
        <f>(SUMPRODUCT(--(FS$9=Quarterly_kt!$B$9:FS$9),Quarterly_kt!$B140:FS140)/INDEX(Fuel_Properties!$B$31:$IV$42,MATCH("D_Auto_Diesel",Fuel_Properties!$B$31:$B$42,0),MATCH(YEAR(FS$9),Fuel_Properties!$B$31:$EI$31,0)))/158.987295</f>
        <v>5.2544322285693256E-3</v>
      </c>
      <c r="FT140" s="47">
        <f>(SUMPRODUCT(--(FT$9=Quarterly_kt!$B$9:FT$9),Quarterly_kt!$B140:FT140)/INDEX(Fuel_Properties!$B$31:$IV$42,MATCH("D_Auto_Diesel",Fuel_Properties!$B$31:$B$42,0),MATCH(YEAR(FT$9),Fuel_Properties!$B$31:$EI$31,0)))/158.987295</f>
        <v>5.2544322285693256E-3</v>
      </c>
      <c r="FU140" s="47">
        <f>(SUMPRODUCT(--(FU$9=Quarterly_kt!$B$9:FU$9),Quarterly_kt!$B140:FU140)/INDEX(Fuel_Properties!$B$31:$IV$42,MATCH("D_Auto_Diesel",Fuel_Properties!$B$31:$B$42,0),MATCH(YEAR(FU$9),Fuel_Properties!$B$31:$EI$31,0)))/158.987295</f>
        <v>5.2544322285693256E-3</v>
      </c>
      <c r="FV140" s="47">
        <f>(SUMPRODUCT(--(FV$9=Quarterly_kt!$B$9:FV$9),Quarterly_kt!$B140:FV140)/INDEX(Fuel_Properties!$B$31:$IV$42,MATCH("D_Auto_Diesel",Fuel_Properties!$B$31:$B$42,0),MATCH(YEAR(FV$9),Fuel_Properties!$B$31:$EI$31,0)))/158.987295</f>
        <v>5.2544322285693256E-3</v>
      </c>
    </row>
    <row r="141" spans="1:178" ht="15" x14ac:dyDescent="0.25">
      <c r="A141" s="49" t="s">
        <v>27</v>
      </c>
      <c r="B141" s="39">
        <v>6.1463960547664673E-5</v>
      </c>
      <c r="C141" s="39">
        <v>0</v>
      </c>
      <c r="D141" s="39">
        <v>6.1463960547664673E-5</v>
      </c>
      <c r="E141" s="39">
        <v>1.3658657899481037E-5</v>
      </c>
      <c r="F141" s="39">
        <v>0</v>
      </c>
      <c r="G141" s="39">
        <v>0</v>
      </c>
      <c r="H141" s="39">
        <v>0</v>
      </c>
      <c r="I141" s="39">
        <v>0</v>
      </c>
      <c r="J141" s="39">
        <v>0</v>
      </c>
      <c r="K141" s="39">
        <v>0</v>
      </c>
      <c r="L141" s="39">
        <v>0</v>
      </c>
      <c r="M141" s="39">
        <v>0</v>
      </c>
      <c r="N141" s="39">
        <v>0</v>
      </c>
      <c r="O141" s="39">
        <v>0</v>
      </c>
      <c r="P141" s="39">
        <v>5.7082402973960156E-3</v>
      </c>
      <c r="Q141" s="39">
        <v>1.6253802900382433E-3</v>
      </c>
      <c r="R141" s="39">
        <v>0</v>
      </c>
      <c r="S141" s="39">
        <v>0</v>
      </c>
      <c r="T141" s="39">
        <v>0</v>
      </c>
      <c r="U141" s="39">
        <v>0</v>
      </c>
      <c r="V141" s="39">
        <v>0</v>
      </c>
      <c r="W141" s="39">
        <v>0</v>
      </c>
      <c r="X141" s="39">
        <v>0</v>
      </c>
      <c r="Y141" s="39">
        <v>0</v>
      </c>
      <c r="Z141" s="39">
        <v>0</v>
      </c>
      <c r="AA141" s="39">
        <v>0</v>
      </c>
      <c r="AB141" s="39">
        <v>0</v>
      </c>
      <c r="AC141" s="39">
        <v>0</v>
      </c>
      <c r="AD141" s="39">
        <v>0</v>
      </c>
      <c r="AE141" s="39">
        <v>0</v>
      </c>
      <c r="AF141" s="39">
        <v>4.6591200039669476E-5</v>
      </c>
      <c r="AG141" s="39">
        <v>4.6764643269457207E-5</v>
      </c>
      <c r="AH141" s="39">
        <v>0</v>
      </c>
      <c r="AI141" s="39">
        <v>0</v>
      </c>
      <c r="AJ141" s="39">
        <v>0</v>
      </c>
      <c r="AK141" s="39">
        <v>0</v>
      </c>
      <c r="AL141" s="39">
        <v>0</v>
      </c>
      <c r="AM141" s="39">
        <v>0</v>
      </c>
      <c r="AN141" s="39">
        <v>0</v>
      </c>
      <c r="AO141" s="39">
        <v>0</v>
      </c>
      <c r="AP141" s="39">
        <v>0</v>
      </c>
      <c r="AQ141" s="39">
        <v>0</v>
      </c>
      <c r="AR141" s="39">
        <v>6.8293289497405184E-6</v>
      </c>
      <c r="AS141" s="39">
        <v>1.3658657899481037E-5</v>
      </c>
      <c r="AT141" s="39">
        <v>2.0487986849221554E-5</v>
      </c>
      <c r="AU141" s="39">
        <v>1.0461881606411011E-3</v>
      </c>
      <c r="AV141" s="39">
        <v>-2.3278255696855961E-4</v>
      </c>
      <c r="AW141" s="39">
        <v>4.0975973698443109E-5</v>
      </c>
      <c r="AX141" s="39">
        <v>4.0975973698443109E-5</v>
      </c>
      <c r="AY141" s="39">
        <v>1.3658657899481039E-4</v>
      </c>
      <c r="AZ141" s="39">
        <v>1.9805053954247503E-4</v>
      </c>
      <c r="BA141" s="39">
        <v>6.1463960547664673E-5</v>
      </c>
      <c r="BB141" s="39">
        <v>4.7805302648183628E-5</v>
      </c>
      <c r="BC141" s="39">
        <v>7.6488484237093805E-4</v>
      </c>
      <c r="BD141" s="39">
        <v>1.7073322374351298E-4</v>
      </c>
      <c r="BE141" s="39">
        <v>1.6390389479377244E-4</v>
      </c>
      <c r="BF141" s="39">
        <v>6.8293289497405193E-5</v>
      </c>
      <c r="BG141" s="39">
        <v>2.1170919744195607E-4</v>
      </c>
      <c r="BH141" s="39">
        <v>1.8439188164299402E-4</v>
      </c>
      <c r="BI141" s="39">
        <v>6.2829826337612766E-4</v>
      </c>
      <c r="BJ141" s="39">
        <v>4.0975973698443109E-5</v>
      </c>
      <c r="BK141" s="39">
        <v>7.4949175217357974E-5</v>
      </c>
      <c r="BL141" s="39">
        <v>0</v>
      </c>
      <c r="BM141" s="39">
        <v>1.3658657899481039E-4</v>
      </c>
      <c r="BN141" s="39">
        <v>0</v>
      </c>
      <c r="BO141" s="39">
        <v>1.3906280715418223E-5</v>
      </c>
      <c r="BP141" s="39">
        <v>0</v>
      </c>
      <c r="BQ141" s="39">
        <v>0</v>
      </c>
      <c r="BR141" s="39">
        <v>3.4639336752856379E-5</v>
      </c>
      <c r="BS141" s="39">
        <v>1.5934094906313936E-4</v>
      </c>
      <c r="BT141" s="39">
        <v>3.4639336752856379E-5</v>
      </c>
      <c r="BU141" s="39">
        <v>0</v>
      </c>
      <c r="BV141" s="39">
        <v>1.0440382345871847E-4</v>
      </c>
      <c r="BW141" s="39">
        <v>0</v>
      </c>
      <c r="BX141" s="39">
        <v>0</v>
      </c>
      <c r="BY141" s="39">
        <v>1.0440382345871847E-4</v>
      </c>
      <c r="BZ141" s="39">
        <v>0</v>
      </c>
      <c r="CA141" s="39">
        <v>0</v>
      </c>
      <c r="CB141" s="39">
        <v>0</v>
      </c>
      <c r="CC141" s="39">
        <v>1.5693914286521972E-4</v>
      </c>
      <c r="CD141" s="39">
        <v>5.9660222081868609E-5</v>
      </c>
      <c r="CE141" s="39">
        <v>0</v>
      </c>
      <c r="CF141" s="39">
        <v>7.6717699964865018E-5</v>
      </c>
      <c r="CG141" s="39">
        <v>0</v>
      </c>
      <c r="CH141" s="39">
        <v>8.9711638730152884E-5</v>
      </c>
      <c r="CI141" s="39">
        <v>5.7139412975820451E-3</v>
      </c>
      <c r="CJ141" s="39">
        <v>6.2108057582413524E-5</v>
      </c>
      <c r="CK141" s="39">
        <v>4.140537172160902E-5</v>
      </c>
      <c r="CL141" s="39">
        <v>0</v>
      </c>
      <c r="CM141" s="39">
        <v>0</v>
      </c>
      <c r="CN141" s="39">
        <v>0</v>
      </c>
      <c r="CO141" s="39">
        <v>0</v>
      </c>
      <c r="CP141" s="39">
        <v>7.5427141905715146E-5</v>
      </c>
      <c r="CQ141" s="39">
        <v>6.5791251924405064E-6</v>
      </c>
      <c r="CR141" s="39">
        <v>0</v>
      </c>
      <c r="CS141" s="39">
        <v>0</v>
      </c>
      <c r="CT141" s="39">
        <v>0</v>
      </c>
      <c r="CU141" s="39">
        <v>0</v>
      </c>
      <c r="CV141" s="39">
        <v>0</v>
      </c>
      <c r="CW141" s="39">
        <v>0</v>
      </c>
      <c r="CX141" s="39">
        <v>7.5479623043713274E-5</v>
      </c>
      <c r="CY141" s="39">
        <v>0</v>
      </c>
      <c r="CZ141" s="39">
        <v>0</v>
      </c>
      <c r="DA141" s="39">
        <v>0</v>
      </c>
      <c r="DB141" s="39">
        <v>0</v>
      </c>
      <c r="DC141" s="39">
        <v>0</v>
      </c>
      <c r="DD141" s="39">
        <v>0</v>
      </c>
      <c r="DE141" s="39">
        <v>0</v>
      </c>
      <c r="DF141" s="39">
        <v>0</v>
      </c>
      <c r="DG141" s="39">
        <v>0</v>
      </c>
      <c r="DH141" s="39">
        <v>0</v>
      </c>
      <c r="DI141" s="39">
        <v>0</v>
      </c>
      <c r="DJ141" s="39">
        <v>0</v>
      </c>
      <c r="DK141" s="39">
        <v>0</v>
      </c>
      <c r="DL141" s="39">
        <v>0</v>
      </c>
      <c r="DM141" s="39">
        <v>0</v>
      </c>
      <c r="DN141" s="39">
        <v>0</v>
      </c>
      <c r="DO141" s="39">
        <v>0</v>
      </c>
      <c r="DP141" s="39">
        <v>0</v>
      </c>
      <c r="DQ141" s="39">
        <v>0</v>
      </c>
      <c r="DR141" s="39">
        <v>0</v>
      </c>
      <c r="DS141" s="39">
        <v>0</v>
      </c>
      <c r="DT141" s="39">
        <v>0</v>
      </c>
      <c r="DU141" s="39">
        <v>0</v>
      </c>
      <c r="DV141" s="39">
        <v>0</v>
      </c>
      <c r="DW141" s="39">
        <v>0</v>
      </c>
      <c r="DX141" s="39">
        <v>0</v>
      </c>
      <c r="DY141" s="39">
        <v>0</v>
      </c>
      <c r="DZ141" s="39">
        <v>0</v>
      </c>
      <c r="EA141" s="39">
        <v>0</v>
      </c>
      <c r="EB141" s="39">
        <v>0</v>
      </c>
      <c r="EC141" s="39">
        <v>0</v>
      </c>
      <c r="ED141" s="39">
        <v>0</v>
      </c>
      <c r="EE141" s="39">
        <v>0</v>
      </c>
      <c r="EF141" s="39">
        <v>0</v>
      </c>
      <c r="EG141" s="39">
        <v>0</v>
      </c>
      <c r="EH141" s="39">
        <v>0</v>
      </c>
      <c r="EI141" s="39">
        <v>0</v>
      </c>
      <c r="EJ141" s="39">
        <v>0</v>
      </c>
      <c r="EK141" s="39">
        <v>0</v>
      </c>
      <c r="EL141" s="39">
        <v>0</v>
      </c>
      <c r="EM141" s="39">
        <v>0</v>
      </c>
      <c r="EN141" s="39">
        <v>0</v>
      </c>
      <c r="EO141" s="39">
        <v>0</v>
      </c>
      <c r="EP141" s="39">
        <v>0</v>
      </c>
      <c r="EQ141" s="39">
        <v>0</v>
      </c>
      <c r="ER141" s="39">
        <v>0</v>
      </c>
      <c r="ES141" s="39">
        <v>0</v>
      </c>
      <c r="ET141" s="39">
        <v>0</v>
      </c>
      <c r="EU141" s="39">
        <v>0</v>
      </c>
      <c r="EV141" s="39">
        <v>0</v>
      </c>
      <c r="EW141" s="39">
        <v>0</v>
      </c>
      <c r="EX141" s="39">
        <v>0</v>
      </c>
      <c r="EY141" s="39">
        <v>0</v>
      </c>
      <c r="EZ141" s="39">
        <v>0</v>
      </c>
      <c r="FA141" s="39">
        <v>0</v>
      </c>
      <c r="FB141" s="39">
        <v>0</v>
      </c>
      <c r="FC141" s="39">
        <v>0</v>
      </c>
      <c r="FD141" s="39">
        <v>0</v>
      </c>
      <c r="FE141" s="39">
        <v>0</v>
      </c>
      <c r="FF141" s="39">
        <v>0</v>
      </c>
      <c r="FG141" s="39">
        <v>0</v>
      </c>
      <c r="FH141" s="39">
        <v>0</v>
      </c>
      <c r="FI141" s="39">
        <v>0</v>
      </c>
      <c r="FJ141" s="39">
        <v>0</v>
      </c>
      <c r="FK141" s="39">
        <v>0</v>
      </c>
      <c r="FL141" s="39">
        <v>0</v>
      </c>
      <c r="FM141" s="39">
        <v>0</v>
      </c>
      <c r="FN141" s="39">
        <v>0</v>
      </c>
      <c r="FO141" s="39">
        <v>0</v>
      </c>
      <c r="FP141" s="39">
        <v>0</v>
      </c>
      <c r="FQ141" s="39">
        <v>0</v>
      </c>
      <c r="FR141" s="39">
        <v>0</v>
      </c>
      <c r="FS141" s="39">
        <v>0</v>
      </c>
      <c r="FT141" s="39">
        <v>0</v>
      </c>
      <c r="FU141" s="39">
        <v>0</v>
      </c>
      <c r="FV141" s="39">
        <v>0</v>
      </c>
    </row>
    <row r="142" spans="1:178" ht="15" x14ac:dyDescent="0.25">
      <c r="A142" s="49" t="s">
        <v>24</v>
      </c>
      <c r="B142" s="47">
        <f>((SUMPRODUCT(--(B$9=Quarterly_kt!$B$9:FC$9),Quarterly_kt!$B142:FC142)/Fuel_Properties!$D$51))/158.987295</f>
        <v>0</v>
      </c>
      <c r="C142" s="47">
        <f>((SUMPRODUCT(--(C$9=Quarterly_kt!$B$9:FC$9),Quarterly_kt!$B142:FC142)/Fuel_Properties!$D$51))/158.987295</f>
        <v>0</v>
      </c>
      <c r="D142" s="47">
        <f>((SUMPRODUCT(--(D$9=Quarterly_kt!$B$9:FC$9),Quarterly_kt!$B142:FC142)/Fuel_Properties!$D$51))/158.987295</f>
        <v>0</v>
      </c>
      <c r="E142" s="47">
        <f>((SUMPRODUCT(--(E$9=Quarterly_kt!$B$9:FC$9),Quarterly_kt!$B142:FC142)/Fuel_Properties!$D$51))/158.987295</f>
        <v>0</v>
      </c>
      <c r="F142" s="47">
        <f>((SUMPRODUCT(--(F$9=Quarterly_kt!$B$9:FC$9),Quarterly_kt!$B142:FC142)/Fuel_Properties!$D$51))/158.987295</f>
        <v>0</v>
      </c>
      <c r="G142" s="47">
        <f>((SUMPRODUCT(--(G$9=Quarterly_kt!$B$9:FC$9),Quarterly_kt!$B142:FC142)/Fuel_Properties!$D$51))/158.987295</f>
        <v>0</v>
      </c>
      <c r="H142" s="47">
        <f>((SUMPRODUCT(--(H$9=Quarterly_kt!$B$9:FC$9),Quarterly_kt!$B142:FC142)/Fuel_Properties!$D$51))/158.987295</f>
        <v>0</v>
      </c>
      <c r="I142" s="47">
        <f>((SUMPRODUCT(--(I$9=Quarterly_kt!$B$9:FC$9),Quarterly_kt!$B142:FC142)/Fuel_Properties!$D$51))/158.987295</f>
        <v>0</v>
      </c>
      <c r="J142" s="47">
        <f>((SUMPRODUCT(--(J$9=Quarterly_kt!$B$9:FC$9),Quarterly_kt!$B142:FC142)/Fuel_Properties!$D$51))/158.987295</f>
        <v>0</v>
      </c>
      <c r="K142" s="47">
        <f>((SUMPRODUCT(--(K$9=Quarterly_kt!$B$9:FC$9),Quarterly_kt!$B142:FC142)/Fuel_Properties!$D$51))/158.987295</f>
        <v>0</v>
      </c>
      <c r="L142" s="47">
        <f>((SUMPRODUCT(--(L$9=Quarterly_kt!$B$9:FC$9),Quarterly_kt!$B142:FC142)/Fuel_Properties!$D$51))/158.987295</f>
        <v>0</v>
      </c>
      <c r="M142" s="47">
        <f>((SUMPRODUCT(--(M$9=Quarterly_kt!$B$9:FC$9),Quarterly_kt!$B142:FC142)/Fuel_Properties!$D$51))/158.987295</f>
        <v>0</v>
      </c>
      <c r="N142" s="47">
        <f>((SUMPRODUCT(--(N$9=Quarterly_kt!$B$9:FC$9),Quarterly_kt!$B142:FC142)/Fuel_Properties!$D$51))/158.987295</f>
        <v>0</v>
      </c>
      <c r="O142" s="47">
        <f>((SUMPRODUCT(--(O$9=Quarterly_kt!$B$9:FC$9),Quarterly_kt!$B142:FC142)/Fuel_Properties!$D$51))/158.987295</f>
        <v>0</v>
      </c>
      <c r="P142" s="47">
        <f>((SUMPRODUCT(--(P$9=Quarterly_kt!$B$9:FC$9),Quarterly_kt!$B142:FC142)/Fuel_Properties!$D$51))/158.987295</f>
        <v>0</v>
      </c>
      <c r="Q142" s="47">
        <f>((SUMPRODUCT(--(Q$9=Quarterly_kt!$B$9:FC$9),Quarterly_kt!$B142:FC142)/Fuel_Properties!$D$51))/158.987295</f>
        <v>0</v>
      </c>
      <c r="R142" s="47">
        <f>((SUMPRODUCT(--(R$9=Quarterly_kt!$B$9:FC$9),Quarterly_kt!$B142:FC142)/Fuel_Properties!$D$51))/158.987295</f>
        <v>0</v>
      </c>
      <c r="S142" s="47">
        <f>((SUMPRODUCT(--(S$9=Quarterly_kt!$B$9:FC$9),Quarterly_kt!$B142:FC142)/Fuel_Properties!$D$51))/158.987295</f>
        <v>0</v>
      </c>
      <c r="T142" s="47">
        <f>((SUMPRODUCT(--(T$9=Quarterly_kt!$B$9:FC$9),Quarterly_kt!$B142:FC142)/Fuel_Properties!$D$51))/158.987295</f>
        <v>0</v>
      </c>
      <c r="U142" s="47">
        <f>((SUMPRODUCT(--(U$9=Quarterly_kt!$B$9:FC$9),Quarterly_kt!$B142:FC142)/Fuel_Properties!$D$51))/158.987295</f>
        <v>0</v>
      </c>
      <c r="V142" s="47">
        <f>((SUMPRODUCT(--(V$9=Quarterly_kt!$B$9:FC$9),Quarterly_kt!$B142:FC142)/Fuel_Properties!$D$51))/158.987295</f>
        <v>0</v>
      </c>
      <c r="W142" s="47">
        <f>((SUMPRODUCT(--(W$9=Quarterly_kt!$B$9:FC$9),Quarterly_kt!$B142:FC142)/Fuel_Properties!$D$51))/158.987295</f>
        <v>0</v>
      </c>
      <c r="X142" s="47">
        <f>((SUMPRODUCT(--(X$9=Quarterly_kt!$B$9:FC$9),Quarterly_kt!$B142:FC142)/Fuel_Properties!$D$51))/158.987295</f>
        <v>0</v>
      </c>
      <c r="Y142" s="47">
        <f>((SUMPRODUCT(--(Y$9=Quarterly_kt!$B$9:FC$9),Quarterly_kt!$B142:FC142)/Fuel_Properties!$D$51))/158.987295</f>
        <v>0</v>
      </c>
      <c r="Z142" s="47">
        <f>((SUMPRODUCT(--(Z$9=Quarterly_kt!$B$9:FC$9),Quarterly_kt!$B142:FC142)/Fuel_Properties!$D$51))/158.987295</f>
        <v>0</v>
      </c>
      <c r="AA142" s="47">
        <f>((SUMPRODUCT(--(AA$9=Quarterly_kt!$B$9:FC$9),Quarterly_kt!$B142:FC142)/Fuel_Properties!$D$51))/158.987295</f>
        <v>0</v>
      </c>
      <c r="AB142" s="47">
        <f>((SUMPRODUCT(--(AB$9=Quarterly_kt!$B$9:FC$9),Quarterly_kt!$B142:FC142)/Fuel_Properties!$D$51))/158.987295</f>
        <v>0</v>
      </c>
      <c r="AC142" s="47">
        <f>((SUMPRODUCT(--(AC$9=Quarterly_kt!$B$9:FC$9),Quarterly_kt!$B142:FC142)/Fuel_Properties!$D$51))/158.987295</f>
        <v>0</v>
      </c>
      <c r="AD142" s="47">
        <f>((SUMPRODUCT(--(AD$9=Quarterly_kt!$B$9:FC$9),Quarterly_kt!$B142:FC142)/Fuel_Properties!$D$51))/158.987295</f>
        <v>0</v>
      </c>
      <c r="AE142" s="47">
        <f>((SUMPRODUCT(--(AE$9=Quarterly_kt!$B$9:FC$9),Quarterly_kt!$B142:FC142)/Fuel_Properties!$D$51))/158.987295</f>
        <v>0</v>
      </c>
      <c r="AF142" s="47">
        <f>((SUMPRODUCT(--(AF$9=Quarterly_kt!$B$9:FC$9),Quarterly_kt!$B142:FC142)/Fuel_Properties!$D$51))/158.987295</f>
        <v>0</v>
      </c>
      <c r="AG142" s="47">
        <f>((SUMPRODUCT(--(AG$9=Quarterly_kt!$B$9:FC$9),Quarterly_kt!$B142:FC142)/Fuel_Properties!$D$51))/158.987295</f>
        <v>0</v>
      </c>
      <c r="AH142" s="47">
        <f>((SUMPRODUCT(--(AH$9=Quarterly_kt!$B$9:FC$9),Quarterly_kt!$B142:FC142)/Fuel_Properties!$D$51))/158.987295</f>
        <v>0</v>
      </c>
      <c r="AI142" s="47">
        <f>((SUMPRODUCT(--(AI$9=Quarterly_kt!$B$9:FC$9),Quarterly_kt!$B142:FC142)/Fuel_Properties!$D$51))/158.987295</f>
        <v>0</v>
      </c>
      <c r="AJ142" s="47">
        <f>((SUMPRODUCT(--(AJ$9=Quarterly_kt!$B$9:FC$9),Quarterly_kt!$B142:FC142)/Fuel_Properties!$D$51))/158.987295</f>
        <v>0</v>
      </c>
      <c r="AK142" s="47">
        <f>((SUMPRODUCT(--(AK$9=Quarterly_kt!$B$9:FC$9),Quarterly_kt!$B142:FC142)/Fuel_Properties!$D$51))/158.987295</f>
        <v>0</v>
      </c>
      <c r="AL142" s="47">
        <f>((SUMPRODUCT(--(AL$9=Quarterly_kt!$B$9:FC$9),Quarterly_kt!$B142:FC142)/Fuel_Properties!$D$51))/158.987295</f>
        <v>0</v>
      </c>
      <c r="AM142" s="47">
        <f>((SUMPRODUCT(--(AM$9=Quarterly_kt!$B$9:FC$9),Quarterly_kt!$B142:FC142)/Fuel_Properties!$D$51))/158.987295</f>
        <v>0</v>
      </c>
      <c r="AN142" s="47">
        <f>((SUMPRODUCT(--(AN$9=Quarterly_kt!$B$9:FC$9),Quarterly_kt!$B142:FC142)/Fuel_Properties!$D$51))/158.987295</f>
        <v>0</v>
      </c>
      <c r="AO142" s="47">
        <f>((SUMPRODUCT(--(AO$9=Quarterly_kt!$B$9:FC$9),Quarterly_kt!$B142:FC142)/Fuel_Properties!$D$51))/158.987295</f>
        <v>0</v>
      </c>
      <c r="AP142" s="47">
        <f>((SUMPRODUCT(--(AP$9=Quarterly_kt!$B$9:FC$9),Quarterly_kt!$B142:FC142)/Fuel_Properties!$D$51))/158.987295</f>
        <v>7.724021419415962E-2</v>
      </c>
      <c r="AQ142" s="47">
        <f>((SUMPRODUCT(--(AQ$9=Quarterly_kt!$B$9:FC$9),Quarterly_kt!$B142:FC142)/Fuel_Properties!$D$51))/158.987295</f>
        <v>7.724021419415962E-2</v>
      </c>
      <c r="AR142" s="47">
        <f>((SUMPRODUCT(--(AR$9=Quarterly_kt!$B$9:FC$9),Quarterly_kt!$B142:FC142)/Fuel_Properties!$D$51))/158.987295</f>
        <v>7.724021419415962E-2</v>
      </c>
      <c r="AS142" s="47">
        <f>((SUMPRODUCT(--(AS$9=Quarterly_kt!$B$9:FC$9),Quarterly_kt!$B142:FC142)/Fuel_Properties!$D$51))/158.987295</f>
        <v>7.724021419415962E-2</v>
      </c>
      <c r="AT142" s="47">
        <f>((SUMPRODUCT(--(AT$9=Quarterly_kt!$B$9:FC$9),Quarterly_kt!$B142:FC142)/Fuel_Properties!$D$51))/158.987295</f>
        <v>0.13777220495604775</v>
      </c>
      <c r="AU142" s="47">
        <f>((SUMPRODUCT(--(AU$9=Quarterly_kt!$B$9:FC$9),Quarterly_kt!$B142:FC142)/Fuel_Properties!$D$51))/158.987295</f>
        <v>0.13777220495604775</v>
      </c>
      <c r="AV142" s="47">
        <f>((SUMPRODUCT(--(AV$9=Quarterly_kt!$B$9:FC$9),Quarterly_kt!$B142:FC142)/Fuel_Properties!$D$51))/158.987295</f>
        <v>0.13777220495604775</v>
      </c>
      <c r="AW142" s="47">
        <f>((SUMPRODUCT(--(AW$9=Quarterly_kt!$B$9:FC$9),Quarterly_kt!$B142:FC142)/Fuel_Properties!$D$51))/158.987295</f>
        <v>0.13777220495604775</v>
      </c>
      <c r="AX142" s="47">
        <f>((SUMPRODUCT(--(AX$9=Quarterly_kt!$B$9:FC$9),Quarterly_kt!$B142:FC142)/Fuel_Properties!$D$51))/158.987295</f>
        <v>0.1591065858799226</v>
      </c>
      <c r="AY142" s="47">
        <f>((SUMPRODUCT(--(AY$9=Quarterly_kt!$B$9:FC$9),Quarterly_kt!$B142:FC142)/Fuel_Properties!$D$51))/158.987295</f>
        <v>0.1591065858799226</v>
      </c>
      <c r="AZ142" s="47">
        <f>((SUMPRODUCT(--(AZ$9=Quarterly_kt!$B$9:FC$9),Quarterly_kt!$B142:FC142)/Fuel_Properties!$D$51))/158.987295</f>
        <v>0.1591065858799226</v>
      </c>
      <c r="BA142" s="47">
        <f>((SUMPRODUCT(--(BA$9=Quarterly_kt!$B$9:FC$9),Quarterly_kt!$B142:FC142)/Fuel_Properties!$D$51))/158.987295</f>
        <v>0.1591065858799226</v>
      </c>
      <c r="BB142" s="47">
        <f>((SUMPRODUCT(--(BB$9=Quarterly_kt!$B$9:FC$9),Quarterly_kt!$B142:FC142)/Fuel_Properties!$D$51))/158.987295</f>
        <v>0.15663026332077121</v>
      </c>
      <c r="BC142" s="47">
        <f>((SUMPRODUCT(--(BC$9=Quarterly_kt!$B$9:FC$9),Quarterly_kt!$B142:FC142)/Fuel_Properties!$D$51))/158.987295</f>
        <v>0.15663026332077121</v>
      </c>
      <c r="BD142" s="47">
        <f>((SUMPRODUCT(--(BD$9=Quarterly_kt!$B$9:FC$9),Quarterly_kt!$B142:FC142)/Fuel_Properties!$D$51))/158.987295</f>
        <v>0.15663026332077121</v>
      </c>
      <c r="BE142" s="47">
        <f>((SUMPRODUCT(--(BE$9=Quarterly_kt!$B$9:FC$9),Quarterly_kt!$B142:FC142)/Fuel_Properties!$D$51))/158.987295</f>
        <v>0.15663026332077121</v>
      </c>
      <c r="BF142" s="47">
        <f>((SUMPRODUCT(--(BF$9=Quarterly_kt!$B$9:FC$9),Quarterly_kt!$B142:FC142)/Fuel_Properties!$D$51))/158.987295</f>
        <v>0.16245025783452832</v>
      </c>
      <c r="BG142" s="47">
        <f>((SUMPRODUCT(--(BG$9=Quarterly_kt!$B$9:FC$9),Quarterly_kt!$B142:FC142)/Fuel_Properties!$D$51))/158.987295</f>
        <v>0.16245025783452832</v>
      </c>
      <c r="BH142" s="47">
        <f>((SUMPRODUCT(--(BH$9=Quarterly_kt!$B$9:FC$9),Quarterly_kt!$B142:FC142)/Fuel_Properties!$D$51))/158.987295</f>
        <v>0.16245025783452832</v>
      </c>
      <c r="BI142" s="47">
        <f>((SUMPRODUCT(--(BI$9=Quarterly_kt!$B$9:FC$9),Quarterly_kt!$B142:FC142)/Fuel_Properties!$D$51))/158.987295</f>
        <v>0.16245025783452832</v>
      </c>
      <c r="BJ142" s="47">
        <f>((SUMPRODUCT(--(BJ$9=Quarterly_kt!$B$9:FC$9),Quarterly_kt!$B142:FC142)/Fuel_Properties!$D$51))/158.987295</f>
        <v>0.15318243331473899</v>
      </c>
      <c r="BK142" s="47">
        <f>((SUMPRODUCT(--(BK$9=Quarterly_kt!$B$9:FC$9),Quarterly_kt!$B142:FC142)/Fuel_Properties!$D$51))/158.987295</f>
        <v>0.15318243331473899</v>
      </c>
      <c r="BL142" s="47">
        <f>((SUMPRODUCT(--(BL$9=Quarterly_kt!$B$9:FC$9),Quarterly_kt!$B142:FC142)/Fuel_Properties!$D$51))/158.987295</f>
        <v>0.15318243331473899</v>
      </c>
      <c r="BM142" s="47">
        <f>((SUMPRODUCT(--(BM$9=Quarterly_kt!$B$9:FC$9),Quarterly_kt!$B142:FC142)/Fuel_Properties!$D$51))/158.987295</f>
        <v>0.15318243331473899</v>
      </c>
      <c r="BN142" s="47">
        <f>((SUMPRODUCT(--(BN$9=Quarterly_kt!$B$9:FC$9),Quarterly_kt!$B142:FC142)/Fuel_Properties!$D$51))/158.987295</f>
        <v>0.15410771409395552</v>
      </c>
      <c r="BO142" s="47">
        <f>((SUMPRODUCT(--(BO$9=Quarterly_kt!$B$9:FC$9),Quarterly_kt!$B142:FC142)/Fuel_Properties!$D$51))/158.987295</f>
        <v>0.15410771409395552</v>
      </c>
      <c r="BP142" s="47">
        <f>((SUMPRODUCT(--(BP$9=Quarterly_kt!$B$9:FC$9),Quarterly_kt!$B142:FC142)/Fuel_Properties!$D$51))/158.987295</f>
        <v>0.15410771409395552</v>
      </c>
      <c r="BQ142" s="47">
        <f>((SUMPRODUCT(--(BQ$9=Quarterly_kt!$B$9:FC$9),Quarterly_kt!$B142:FC142)/Fuel_Properties!$D$51))/158.987295</f>
        <v>0.15410771409395552</v>
      </c>
      <c r="BR142" s="47">
        <f>((SUMPRODUCT(--(BR$9=Quarterly_kt!$B$9:FC$9),Quarterly_kt!$B142:FC142)/Fuel_Properties!$D$51))/158.987295</f>
        <v>0.17093550496284438</v>
      </c>
      <c r="BS142" s="47">
        <f>((SUMPRODUCT(--(BS$9=Quarterly_kt!$B$9:FC$9),Quarterly_kt!$B142:FC142)/Fuel_Properties!$D$51))/158.987295</f>
        <v>0.17093550496284438</v>
      </c>
      <c r="BT142" s="47">
        <f>((SUMPRODUCT(--(BT$9=Quarterly_kt!$B$9:FC$9),Quarterly_kt!$B142:FC142)/Fuel_Properties!$D$51))/158.987295</f>
        <v>0.17093550496284438</v>
      </c>
      <c r="BU142" s="47">
        <f>((SUMPRODUCT(--(BU$9=Quarterly_kt!$B$9:FC$9),Quarterly_kt!$B142:FC142)/Fuel_Properties!$D$51))/158.987295</f>
        <v>0.17093550496284438</v>
      </c>
      <c r="BV142" s="47">
        <f>((SUMPRODUCT(--(BV$9=Quarterly_kt!$B$9:FC$9),Quarterly_kt!$B142:FC142)/Fuel_Properties!$D$51))/158.987295</f>
        <v>0.15887715757442009</v>
      </c>
      <c r="BW142" s="47">
        <f>((SUMPRODUCT(--(BW$9=Quarterly_kt!$B$9:FC$9),Quarterly_kt!$B142:FC142)/Fuel_Properties!$D$51))/158.987295</f>
        <v>0.15887715757442009</v>
      </c>
      <c r="BX142" s="47">
        <f>((SUMPRODUCT(--(BX$9=Quarterly_kt!$B$9:FC$9),Quarterly_kt!$B142:FC142)/Fuel_Properties!$D$51))/158.987295</f>
        <v>0.15887715757442009</v>
      </c>
      <c r="BY142" s="47">
        <f>((SUMPRODUCT(--(BY$9=Quarterly_kt!$B$9:FC$9),Quarterly_kt!$B142:FC142)/Fuel_Properties!$D$51))/158.987295</f>
        <v>0.15887715757442009</v>
      </c>
      <c r="BZ142" s="47">
        <f>((SUMPRODUCT(--(BZ$9=Quarterly_kt!$B$9:FC$9),Quarterly_kt!$B142:FC142)/Fuel_Properties!$D$51))/158.987295</f>
        <v>0.15581270108902079</v>
      </c>
      <c r="CA142" s="47">
        <f>((SUMPRODUCT(--(CA$9=Quarterly_kt!$B$9:FC$9),Quarterly_kt!$B142:FC142)/Fuel_Properties!$D$51))/158.987295</f>
        <v>0.15581270108902079</v>
      </c>
      <c r="CB142" s="47">
        <f>((SUMPRODUCT(--(CB$9=Quarterly_kt!$B$9:FC$9),Quarterly_kt!$B142:FC142)/Fuel_Properties!$D$51))/158.987295</f>
        <v>0.15581270108902079</v>
      </c>
      <c r="CC142" s="47">
        <f>((SUMPRODUCT(--(CC$9=Quarterly_kt!$B$9:FC$9),Quarterly_kt!$B142:FC142)/Fuel_Properties!$D$51))/158.987295</f>
        <v>0.15581270108902079</v>
      </c>
      <c r="CD142" s="47">
        <f>((SUMPRODUCT(--(CD$9=Quarterly_kt!$B$9:FC$9),Quarterly_kt!$B142:FC142)/Fuel_Properties!$D$51))/158.987295</f>
        <v>0.16065558036579936</v>
      </c>
      <c r="CE142" s="47">
        <f>((SUMPRODUCT(--(CE$9=Quarterly_kt!$B$9:FC$9),Quarterly_kt!$B142:FC142)/Fuel_Properties!$D$51))/158.987295</f>
        <v>0.16065558036579936</v>
      </c>
      <c r="CF142" s="47">
        <f>((SUMPRODUCT(--(CF$9=Quarterly_kt!$B$9:FC$9),Quarterly_kt!$B142:FC142)/Fuel_Properties!$D$51))/158.987295</f>
        <v>0.16065558036579936</v>
      </c>
      <c r="CG142" s="47">
        <f>((SUMPRODUCT(--(CG$9=Quarterly_kt!$B$9:FC$9),Quarterly_kt!$B142:FC142)/Fuel_Properties!$D$51))/158.987295</f>
        <v>0.16065558036579936</v>
      </c>
      <c r="CH142" s="47">
        <f>((SUMPRODUCT(--(CH$9=Quarterly_kt!$B$9:FC$9),Quarterly_kt!$B142:FC142)/Fuel_Properties!$D$51))/158.987295</f>
        <v>0.13571310442576995</v>
      </c>
      <c r="CI142" s="47">
        <f>((SUMPRODUCT(--(CI$9=Quarterly_kt!$B$9:FC$9),Quarterly_kt!$B142:FC142)/Fuel_Properties!$D$51))/158.987295</f>
        <v>0.13571310442576995</v>
      </c>
      <c r="CJ142" s="47">
        <f>((SUMPRODUCT(--(CJ$9=Quarterly_kt!$B$9:FC$9),Quarterly_kt!$B142:FC142)/Fuel_Properties!$D$51))/158.987295</f>
        <v>0.13571310442576995</v>
      </c>
      <c r="CK142" s="47">
        <f>((SUMPRODUCT(--(CK$9=Quarterly_kt!$B$9:FC$9),Quarterly_kt!$B142:FC142)/Fuel_Properties!$D$51))/158.987295</f>
        <v>0.13571310442576995</v>
      </c>
      <c r="CL142" s="47">
        <f>((SUMPRODUCT(--(CL$9=Quarterly_kt!$B$9:FC$9),Quarterly_kt!$B142:FC142)/Fuel_Properties!$D$51))/158.987295</f>
        <v>0.12539891785138085</v>
      </c>
      <c r="CM142" s="47">
        <f>((SUMPRODUCT(--(CM$9=Quarterly_kt!$B$9:FC$9),Quarterly_kt!$B142:FC142)/Fuel_Properties!$D$51))/158.987295</f>
        <v>0.12539891785138085</v>
      </c>
      <c r="CN142" s="47">
        <f>((SUMPRODUCT(--(CN$9=Quarterly_kt!$B$9:FC$9),Quarterly_kt!$B142:FC142)/Fuel_Properties!$D$51))/158.987295</f>
        <v>0.12539891785138085</v>
      </c>
      <c r="CO142" s="47">
        <f>((SUMPRODUCT(--(CO$9=Quarterly_kt!$B$9:FC$9),Quarterly_kt!$B142:FC142)/Fuel_Properties!$D$51))/158.987295</f>
        <v>0.12539891785138085</v>
      </c>
      <c r="CP142" s="47">
        <f>((SUMPRODUCT(--(CP$9=Quarterly_kt!$B$9:FC$9),Quarterly_kt!$B142:FC142)/Fuel_Properties!$D$51))/158.987295</f>
        <v>9.6379437317525421E-2</v>
      </c>
      <c r="CQ142" s="47">
        <f>((SUMPRODUCT(--(CQ$9=Quarterly_kt!$B$9:FC$9),Quarterly_kt!$B142:FC142)/Fuel_Properties!$D$51))/158.987295</f>
        <v>9.6379437317525421E-2</v>
      </c>
      <c r="CR142" s="47">
        <f>((SUMPRODUCT(--(CR$9=Quarterly_kt!$B$9:FC$9),Quarterly_kt!$B142:FC142)/Fuel_Properties!$D$51))/158.987295</f>
        <v>9.6379437317525421E-2</v>
      </c>
      <c r="CS142" s="47">
        <f>((SUMPRODUCT(--(CS$9=Quarterly_kt!$B$9:FC$9),Quarterly_kt!$B142:FC142)/Fuel_Properties!$D$51))/158.987295</f>
        <v>9.6379437317525421E-2</v>
      </c>
      <c r="CT142" s="47">
        <f>((SUMPRODUCT(--(CT$9=Quarterly_kt!$B$9:FC$9),Quarterly_kt!$B142:FC142)/Fuel_Properties!$D$51))/158.987295</f>
        <v>9.7487166940165265E-2</v>
      </c>
      <c r="CU142" s="47">
        <f>((SUMPRODUCT(--(CU$9=Quarterly_kt!$B$9:FC$9),Quarterly_kt!$B142:FC142)/Fuel_Properties!$D$51))/158.987295</f>
        <v>9.7487166940165265E-2</v>
      </c>
      <c r="CV142" s="47">
        <f>((SUMPRODUCT(--(CV$9=Quarterly_kt!$B$9:FC$9),Quarterly_kt!$B142:FC142)/Fuel_Properties!$D$51))/158.987295</f>
        <v>9.7487166940165265E-2</v>
      </c>
      <c r="CW142" s="47">
        <f>((SUMPRODUCT(--(CW$9=Quarterly_kt!$B$9:FC$9),Quarterly_kt!$B142:FC142)/Fuel_Properties!$D$51))/158.987295</f>
        <v>9.7487166940165265E-2</v>
      </c>
      <c r="CX142" s="47">
        <f>((SUMPRODUCT(--(CX$9=Quarterly_kt!$B$9:FC$9),Quarterly_kt!$B142:FC142)/Fuel_Properties!$D$51))/158.987295</f>
        <v>0.11182851154787136</v>
      </c>
      <c r="CY142" s="47">
        <f>((SUMPRODUCT(--(CY$9=Quarterly_kt!$B$9:FC$9),Quarterly_kt!$B142:FC142)/Fuel_Properties!$D$51))/158.987295</f>
        <v>0.11182851154787136</v>
      </c>
      <c r="CZ142" s="47">
        <f>((SUMPRODUCT(--(CZ$9=Quarterly_kt!$B$9:FC$9),Quarterly_kt!$B142:FC142)/Fuel_Properties!$D$51))/158.987295</f>
        <v>0.11182851154787136</v>
      </c>
      <c r="DA142" s="47">
        <f>((SUMPRODUCT(--(DA$9=Quarterly_kt!$B$9:FC$9),Quarterly_kt!$B142:FC142)/Fuel_Properties!$D$51))/158.987295</f>
        <v>0.11182851154787136</v>
      </c>
      <c r="DB142" s="47">
        <f>((SUMPRODUCT(--(DB$9=Quarterly_kt!$B$9:FC$9),Quarterly_kt!$B142:FC142)/Fuel_Properties!$D$51))/158.987295</f>
        <v>0.12895055182993151</v>
      </c>
      <c r="DC142" s="47">
        <f>((SUMPRODUCT(--(DC$9=Quarterly_kt!$B$9:FC$9),Quarterly_kt!$B142:FC142)/Fuel_Properties!$D$51))/158.987295</f>
        <v>0.12895055182993151</v>
      </c>
      <c r="DD142" s="47">
        <f>((SUMPRODUCT(--(DD$9=Quarterly_kt!$B$9:FC$9),Quarterly_kt!$B142:FC142)/Fuel_Properties!$D$51))/158.987295</f>
        <v>0.12895055182993151</v>
      </c>
      <c r="DE142" s="47">
        <f>((SUMPRODUCT(--(DE$9=Quarterly_kt!$B$9:FC$9),Quarterly_kt!$B142:FC142)/Fuel_Properties!$D$51))/158.987295</f>
        <v>0.12895055182993151</v>
      </c>
      <c r="DF142" s="47">
        <f>((SUMPRODUCT(--(DF$9=Quarterly_kt!$B$9:FC$9),Quarterly_kt!$B142:FC142)/Fuel_Properties!$D$51))/158.987295</f>
        <v>0.15954885175849354</v>
      </c>
      <c r="DG142" s="47">
        <f>((SUMPRODUCT(--(DG$9=Quarterly_kt!$B$9:FC$9),Quarterly_kt!$B142:FC142)/Fuel_Properties!$D$51))/158.987295</f>
        <v>0.15954885175849354</v>
      </c>
      <c r="DH142" s="47">
        <f>((SUMPRODUCT(--(DH$9=Quarterly_kt!$B$9:FC$9),Quarterly_kt!$B142:FC142)/Fuel_Properties!$D$51))/158.987295</f>
        <v>0.15954885175849354</v>
      </c>
      <c r="DI142" s="47">
        <f>((SUMPRODUCT(--(DI$9=Quarterly_kt!$B$9:FC$9),Quarterly_kt!$B142:FC142)/Fuel_Properties!$D$51))/158.987295</f>
        <v>0.15954885175849354</v>
      </c>
      <c r="DJ142" s="47">
        <f>((SUMPRODUCT(--(DJ$9=Quarterly_kt!$B$9:FC$9),Quarterly_kt!$B142:FC142)/Fuel_Properties!$D$51))/158.987295</f>
        <v>0.18523355695462027</v>
      </c>
      <c r="DK142" s="47">
        <f>((SUMPRODUCT(--(DK$9=Quarterly_kt!$B$9:FC$9),Quarterly_kt!$B142:FC142)/Fuel_Properties!$D$51))/158.987295</f>
        <v>0.18523355695462027</v>
      </c>
      <c r="DL142" s="47">
        <f>((SUMPRODUCT(--(DL$9=Quarterly_kt!$B$9:FC$9),Quarterly_kt!$B142:FC142)/Fuel_Properties!$D$51))/158.987295</f>
        <v>0.18523355695462027</v>
      </c>
      <c r="DM142" s="47">
        <f>((SUMPRODUCT(--(DM$9=Quarterly_kt!$B$9:FC$9),Quarterly_kt!$B142:FC142)/Fuel_Properties!$D$51))/158.987295</f>
        <v>0.18523355695462027</v>
      </c>
      <c r="DN142" s="47">
        <f>((SUMPRODUCT(--(DN$9=Quarterly_kt!$B$9:FC$9),Quarterly_kt!$B142:FC142)/Fuel_Properties!$D$51))/158.987295</f>
        <v>0.17924040098927513</v>
      </c>
      <c r="DO142" s="47">
        <f>((SUMPRODUCT(--(DO$9=Quarterly_kt!$B$9:FC$9),Quarterly_kt!$B142:FC142)/Fuel_Properties!$D$51))/158.987295</f>
        <v>0.17924040098927513</v>
      </c>
      <c r="DP142" s="47">
        <f>((SUMPRODUCT(--(DP$9=Quarterly_kt!$B$9:FC$9),Quarterly_kt!$B142:FC142)/Fuel_Properties!$D$51))/158.987295</f>
        <v>0.17924040098927513</v>
      </c>
      <c r="DQ142" s="47">
        <f>((SUMPRODUCT(--(DQ$9=Quarterly_kt!$B$9:FC$9),Quarterly_kt!$B142:FC142)/Fuel_Properties!$D$51))/158.987295</f>
        <v>0.17924040098927513</v>
      </c>
      <c r="DR142" s="47">
        <f>((SUMPRODUCT(--(DR$9=Quarterly_kt!$B$9:FC$9),Quarterly_kt!$B142:FC142)/Fuel_Properties!$D$51))/158.987295</f>
        <v>0.20360982750989451</v>
      </c>
      <c r="DS142" s="47">
        <f>((SUMPRODUCT(--(DS$9=Quarterly_kt!$B$9:FC$9),Quarterly_kt!$B142:FC142)/Fuel_Properties!$D$51))/158.987295</f>
        <v>0.20360982750989451</v>
      </c>
      <c r="DT142" s="47">
        <f>((SUMPRODUCT(--(DT$9=Quarterly_kt!$B$9:FC$9),Quarterly_kt!$B142:FC142)/Fuel_Properties!$D$51))/158.987295</f>
        <v>0.20360982750989451</v>
      </c>
      <c r="DU142" s="47">
        <f>((SUMPRODUCT(--(DU$9=Quarterly_kt!$B$9:FC$9),Quarterly_kt!$B142:FC142)/Fuel_Properties!$D$51))/158.987295</f>
        <v>0.20360982750989451</v>
      </c>
      <c r="DV142" s="47">
        <f>((SUMPRODUCT(--(DV$9=Quarterly_kt!$B$9:FC$9),Quarterly_kt!$B142:FC142)/Fuel_Properties!$D$51))/158.987295</f>
        <v>0.2033767227280569</v>
      </c>
      <c r="DW142" s="47">
        <f>((SUMPRODUCT(--(DW$9=Quarterly_kt!$B$9:FC$9),Quarterly_kt!$B142:FC142)/Fuel_Properties!$D$51))/158.987295</f>
        <v>0.2033767227280569</v>
      </c>
      <c r="DX142" s="47">
        <f>((SUMPRODUCT(--(DX$9=Quarterly_kt!$B$9:FC$9),Quarterly_kt!$B142:FC142)/Fuel_Properties!$D$51))/158.987295</f>
        <v>0.2033767227280569</v>
      </c>
      <c r="DY142" s="47">
        <f>((SUMPRODUCT(--(DY$9=Quarterly_kt!$B$9:FC$9),Quarterly_kt!$B142:FC142)/Fuel_Properties!$D$51))/158.987295</f>
        <v>0.2033767227280569</v>
      </c>
      <c r="DZ142" s="47">
        <f>((SUMPRODUCT(--(DZ$9=Quarterly_kt!$B$9:FC$9),Quarterly_kt!$B142:FC142)/Fuel_Properties!$D$51))/158.987295</f>
        <v>0.22317942596266693</v>
      </c>
      <c r="EA142" s="47">
        <f>((SUMPRODUCT(--(EA$9=Quarterly_kt!$B$9:FC$9),Quarterly_kt!$B142:FC142)/Fuel_Properties!$D$51))/158.987295</f>
        <v>0.22317942596266693</v>
      </c>
      <c r="EB142" s="47">
        <f>((SUMPRODUCT(--(EB$9=Quarterly_kt!$B$9:FC$9),Quarterly_kt!$B142:FC142)/Fuel_Properties!$D$51))/158.987295</f>
        <v>0.22317942596266693</v>
      </c>
      <c r="EC142" s="47">
        <f>((SUMPRODUCT(--(EC$9=Quarterly_kt!$B$9:FC$9),Quarterly_kt!$B142:FC142)/Fuel_Properties!$D$51))/158.987295</f>
        <v>0.22317942596266693</v>
      </c>
      <c r="ED142" s="47">
        <f>((SUMPRODUCT(--(ED$9=Quarterly_kt!$B$9:FC$9),Quarterly_kt!$B142:FC142)/Fuel_Properties!$D$51))/158.987295</f>
        <v>0.23092594150149839</v>
      </c>
      <c r="EE142" s="47">
        <f>((SUMPRODUCT(--(EE$9=Quarterly_kt!$B$9:FC$9),Quarterly_kt!$B142:FC142)/Fuel_Properties!$D$51))/158.987295</f>
        <v>0.23092594150149839</v>
      </c>
      <c r="EF142" s="47">
        <f>((SUMPRODUCT(--(EF$9=Quarterly_kt!$B$9:FC$9),Quarterly_kt!$B142:FC142)/Fuel_Properties!$D$51))/158.987295</f>
        <v>0.23092594150149839</v>
      </c>
      <c r="EG142" s="47">
        <f>((SUMPRODUCT(--(EG$9=Quarterly_kt!$B$9:FC$9),Quarterly_kt!$B142:FC142)/Fuel_Properties!$D$51))/158.987295</f>
        <v>0.23092594150149839</v>
      </c>
      <c r="EH142" s="47">
        <f>((SUMPRODUCT(--(EH$9=Quarterly_kt!$B$9:FC$9),Quarterly_kt!$B142:FC142)/Fuel_Properties!$D$51))/158.987295</f>
        <v>0.21153841041237592</v>
      </c>
      <c r="EI142" s="47">
        <f>((SUMPRODUCT(--(EI$9=Quarterly_kt!$B$9:FC$9),Quarterly_kt!$B142:FC142)/Fuel_Properties!$D$51))/158.987295</f>
        <v>0.21153841041237592</v>
      </c>
      <c r="EJ142" s="47">
        <f>((SUMPRODUCT(--(EJ$9=Quarterly_kt!$B$9:FC$9),Quarterly_kt!$B142:FC142)/Fuel_Properties!$D$51))/158.987295</f>
        <v>0.21153841041237592</v>
      </c>
      <c r="EK142" s="47">
        <f>((SUMPRODUCT(--(EK$9=Quarterly_kt!$B$9:FC$9),Quarterly_kt!$B142:FC142)/Fuel_Properties!$D$51))/158.987295</f>
        <v>0.21153841041237592</v>
      </c>
      <c r="EL142" s="47">
        <f>((SUMPRODUCT(--(EL$9=Quarterly_kt!$B$9:FC$9),Quarterly_kt!$B142:FC142)/Fuel_Properties!$D$51))/158.987295</f>
        <v>0.19167018884696976</v>
      </c>
      <c r="EM142" s="47">
        <f>((SUMPRODUCT(--(EM$9=Quarterly_kt!$B$9:FC$9),Quarterly_kt!$B142:FC142)/Fuel_Properties!$D$51))/158.987295</f>
        <v>0.19167018884696976</v>
      </c>
      <c r="EN142" s="47">
        <f>((SUMPRODUCT(--(EN$9=Quarterly_kt!$B$9:FC$9),Quarterly_kt!$B142:FC142)/Fuel_Properties!$D$51))/158.987295</f>
        <v>0.19167018884696976</v>
      </c>
      <c r="EO142" s="47">
        <f>((SUMPRODUCT(--(EO$9=Quarterly_kt!$B$9:FC$9),Quarterly_kt!$B142:FC142)/Fuel_Properties!$D$51))/158.987295</f>
        <v>0.19167018884696976</v>
      </c>
      <c r="EP142" s="47">
        <f>((SUMPRODUCT(--(EP$9=Quarterly_kt!$B$9:FC$9),Quarterly_kt!$B142:FC142)/Fuel_Properties!$D$51))/158.987295</f>
        <v>0.16062356864479171</v>
      </c>
      <c r="EQ142" s="47">
        <f>((SUMPRODUCT(--(EQ$9=Quarterly_kt!$B$9:FC$9),Quarterly_kt!$B142:FC142)/Fuel_Properties!$D$51))/158.987295</f>
        <v>0.16062356864479171</v>
      </c>
      <c r="ER142" s="47">
        <f>((SUMPRODUCT(--(ER$9=Quarterly_kt!$B$9:FC$9),Quarterly_kt!$B142:FC142)/Fuel_Properties!$D$51))/158.987295</f>
        <v>0.16062356864479171</v>
      </c>
      <c r="ES142" s="47">
        <f>((SUMPRODUCT(--(ES$9=Quarterly_kt!$B$9:FC$9),Quarterly_kt!$B142:FC142)/Fuel_Properties!$D$51))/158.987295</f>
        <v>0.16062356864479171</v>
      </c>
      <c r="ET142" s="47">
        <f>((SUMPRODUCT(--(ET$9=Quarterly_kt!$B$9:FC$9),Quarterly_kt!$B142:FC142)/Fuel_Properties!$D$51))/158.987295</f>
        <v>0.16306427077656968</v>
      </c>
      <c r="EU142" s="47">
        <f>((SUMPRODUCT(--(EU$9=Quarterly_kt!$B$9:FC$9),Quarterly_kt!$B142:FC142)/Fuel_Properties!$D$51))/158.987295</f>
        <v>0.16306427077656968</v>
      </c>
      <c r="EV142" s="47">
        <f>((SUMPRODUCT(--(EV$9=Quarterly_kt!$B$9:FC$9),Quarterly_kt!$B142:FC142)/Fuel_Properties!$D$51))/158.987295</f>
        <v>0.16306427077656968</v>
      </c>
      <c r="EW142" s="47">
        <f>((SUMPRODUCT(--(EW$9=Quarterly_kt!$B$9:FC$9),Quarterly_kt!$B142:FC142)/Fuel_Properties!$D$51))/158.987295</f>
        <v>0.16306427077656968</v>
      </c>
      <c r="EX142" s="47">
        <f>((SUMPRODUCT(--(EX$9=Quarterly_kt!$B$9:FC$9),Quarterly_kt!$B142:FC142)/Fuel_Properties!$D$51))/158.987295</f>
        <v>0.17352502962562238</v>
      </c>
      <c r="EY142" s="47">
        <f>((SUMPRODUCT(--(EY$9=Quarterly_kt!$B$9:FC$9),Quarterly_kt!$B142:FC142)/Fuel_Properties!$D$51))/158.987295</f>
        <v>0.17352502962562238</v>
      </c>
      <c r="EZ142" s="47">
        <f>((SUMPRODUCT(--(EZ$9=Quarterly_kt!$B$9:FC$9),Quarterly_kt!$B142:FC142)/Fuel_Properties!$D$51))/158.987295</f>
        <v>0.17352502962562238</v>
      </c>
      <c r="FA142" s="47">
        <f>((SUMPRODUCT(--(FA$9=Quarterly_kt!$B$9:FC$9),Quarterly_kt!$B142:FC142)/Fuel_Properties!$D$51))/158.987295</f>
        <v>0.17352502962562238</v>
      </c>
      <c r="FB142" s="47">
        <f>((SUMPRODUCT(--(FB$9=Quarterly_kt!$B$9:FC$9),Quarterly_kt!$B142:FC142)/Fuel_Properties!$D$51))/158.987295</f>
        <v>0.16540796876754793</v>
      </c>
      <c r="FC142" s="47">
        <f>((SUMPRODUCT(--(FC$9=Quarterly_kt!$B$9:FC$9),Quarterly_kt!$B142:FC142)/Fuel_Properties!$D$51))/158.987295</f>
        <v>0.16540796876754793</v>
      </c>
      <c r="FD142" s="47">
        <f>((SUMPRODUCT(--(FD$9=Quarterly_kt!$B$9:FD$9),Quarterly_kt!$B142:FD142)/Fuel_Properties!$D$51))/158.987295</f>
        <v>0.16540796876754793</v>
      </c>
      <c r="FE142" s="47">
        <f>((SUMPRODUCT(--(FE$9=Quarterly_kt!$B$9:FF$9),Quarterly_kt!$B142:FF142)/Fuel_Properties!$D$51))/158.987295</f>
        <v>0.16540796876754793</v>
      </c>
      <c r="FF142" s="47">
        <f>((SUMPRODUCT(--(FF$9=Quarterly_kt!$B$9:FF$9),Quarterly_kt!$B142:FF142)/Fuel_Properties!$D$51))/158.987295</f>
        <v>0.17023646277362772</v>
      </c>
      <c r="FG142" s="47">
        <f>((SUMPRODUCT(--(FG$9=Quarterly_kt!$B$9:FG$9),Quarterly_kt!$B142:FG142)/Fuel_Properties!$D$51))/158.987295</f>
        <v>0.17023646277362772</v>
      </c>
      <c r="FH142" s="47">
        <f>((SUMPRODUCT(--(FH$9=Quarterly_kt!$B$9:FI$9),Quarterly_kt!$B142:FI142)/Fuel_Properties!$D$51))/158.987295</f>
        <v>0.17023646277362772</v>
      </c>
      <c r="FI142" s="47">
        <f>((SUMPRODUCT(--(FI$9=Quarterly_kt!$B$9:FI$9),Quarterly_kt!$B142:FI142)/Fuel_Properties!$D$51))/158.987295</f>
        <v>0.17023646277362772</v>
      </c>
      <c r="FJ142" s="47">
        <f>((SUMPRODUCT(--(FJ$9=Quarterly_kt!$B$9:FJ$9),Quarterly_kt!$B142:FJ142)/Fuel_Properties!$D$51))/158.987295</f>
        <v>0.18028002976021057</v>
      </c>
      <c r="FK142" s="47">
        <f>((SUMPRODUCT(--(FK$9=Quarterly_kt!$B$9:FL$9),Quarterly_kt!$B142:FL142)/Fuel_Properties!$D$51))/158.987295</f>
        <v>0.18028002976021057</v>
      </c>
      <c r="FL142" s="47">
        <f>((SUMPRODUCT(--(FL$9=Quarterly_kt!$B$9:FL$9),Quarterly_kt!$B142:FL142)/Fuel_Properties!$D$51))/158.987295</f>
        <v>0.18028002976021057</v>
      </c>
      <c r="FM142" s="47">
        <f>((SUMPRODUCT(--(FM$9=Quarterly_kt!$B$9:FM$9),Quarterly_kt!$B142:FM142)/Fuel_Properties!$D$51))/158.987295</f>
        <v>0.18028002976021057</v>
      </c>
      <c r="FN142" s="47">
        <f>((SUMPRODUCT(--(FN$9=Quarterly_kt!$B$9:FN$9),Quarterly_kt!$B142:FN142)/Fuel_Properties!$D$51))/158.987295</f>
        <v>0.19182545304250717</v>
      </c>
      <c r="FO142" s="47">
        <f>((SUMPRODUCT(--(FO$9=Quarterly_kt!$B$9:FO$9),Quarterly_kt!$B142:FO142)/Fuel_Properties!$D$51))/158.987295</f>
        <v>0.19182545304250717</v>
      </c>
      <c r="FP142" s="47">
        <f>((SUMPRODUCT(--(FP$9=Quarterly_kt!$B$9:FP$9),Quarterly_kt!$B142:FP142)/Fuel_Properties!$D$51))/158.987295</f>
        <v>0.19182545304250717</v>
      </c>
      <c r="FQ142" s="47">
        <f>((SUMPRODUCT(--(FQ$9=Quarterly_kt!$B$9:FQ$9),Quarterly_kt!$B142:FQ142)/Fuel_Properties!$D$51))/158.987295</f>
        <v>0.19182545304250717</v>
      </c>
      <c r="FR142" s="47">
        <f>((SUMPRODUCT(--(FR$9=Quarterly_kt!$B$9:FR$9),Quarterly_kt!$B142:FR142)/Fuel_Properties!$D$51))/158.987295</f>
        <v>0.20935721541768085</v>
      </c>
      <c r="FS142" s="47">
        <f>((SUMPRODUCT(--(FS$9=Quarterly_kt!$B$9:FS$9),Quarterly_kt!$B142:FS142)/Fuel_Properties!$D$51))/158.987295</f>
        <v>0.20935721541768085</v>
      </c>
      <c r="FT142" s="47">
        <f>((SUMPRODUCT(--(FT$9=Quarterly_kt!$B$9:FT$9),Quarterly_kt!$B142:FT142)/Fuel_Properties!$D$51))/158.987295</f>
        <v>0.20935721541768085</v>
      </c>
      <c r="FU142" s="47">
        <f>((SUMPRODUCT(--(FU$9=Quarterly_kt!$B$9:FU$9),Quarterly_kt!$B142:FU142)/Fuel_Properties!$D$51))/158.987295</f>
        <v>0.20935721541768085</v>
      </c>
      <c r="FV142" s="47">
        <f>((SUMPRODUCT(--(FV$9=Quarterly_kt!$B$9:FV$9),Quarterly_kt!$B142:FV142)/Fuel_Properties!$D$51))/158.987295</f>
        <v>0.21944887085000556</v>
      </c>
    </row>
    <row r="143" spans="1:178" x14ac:dyDescent="0.2">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c r="BK143" s="56"/>
      <c r="BL143" s="56"/>
      <c r="BM143" s="56"/>
      <c r="BN143" s="56"/>
      <c r="BO143" s="56"/>
      <c r="BP143" s="56"/>
      <c r="BQ143" s="56"/>
      <c r="BR143" s="56"/>
      <c r="BS143" s="56"/>
      <c r="BT143" s="56"/>
      <c r="BU143" s="56"/>
      <c r="BV143" s="56"/>
      <c r="BW143" s="56"/>
      <c r="BX143" s="56"/>
      <c r="BY143" s="56"/>
      <c r="BZ143" s="56"/>
      <c r="CA143" s="56"/>
      <c r="CB143" s="56"/>
      <c r="CC143" s="56"/>
      <c r="CD143" s="56"/>
      <c r="CE143" s="56"/>
      <c r="CF143" s="56"/>
      <c r="CG143" s="56"/>
      <c r="CH143" s="56"/>
      <c r="CI143" s="56"/>
      <c r="CJ143" s="56"/>
      <c r="CK143" s="56"/>
      <c r="CL143" s="56"/>
      <c r="CM143" s="56"/>
      <c r="CN143" s="56"/>
      <c r="CO143" s="56"/>
      <c r="CP143" s="56"/>
      <c r="CQ143" s="56"/>
      <c r="CR143" s="56"/>
      <c r="CS143" s="56"/>
      <c r="CT143" s="56"/>
      <c r="CU143" s="56"/>
      <c r="CV143" s="56"/>
      <c r="CW143" s="56"/>
      <c r="CX143" s="56"/>
      <c r="CY143" s="56"/>
      <c r="CZ143" s="56"/>
      <c r="DA143" s="56"/>
      <c r="DB143" s="56"/>
      <c r="DC143" s="56"/>
      <c r="DD143" s="56"/>
      <c r="DE143" s="56"/>
      <c r="DF143" s="56"/>
      <c r="DG143" s="56"/>
      <c r="DH143" s="56"/>
      <c r="DI143" s="56"/>
      <c r="DJ143" s="56"/>
      <c r="DK143" s="56"/>
      <c r="DL143" s="56"/>
      <c r="DM143" s="56"/>
      <c r="DN143" s="56"/>
      <c r="DO143" s="56"/>
      <c r="DP143" s="56"/>
      <c r="DQ143" s="56"/>
      <c r="DR143" s="56"/>
      <c r="DS143" s="56"/>
      <c r="DT143" s="56"/>
      <c r="DU143" s="56"/>
      <c r="DV143" s="56"/>
      <c r="DW143" s="56"/>
      <c r="DX143" s="56"/>
      <c r="DY143" s="56"/>
      <c r="DZ143" s="56"/>
      <c r="EA143" s="56"/>
      <c r="EB143" s="56"/>
      <c r="EC143" s="56"/>
      <c r="ED143" s="56"/>
      <c r="EE143" s="56"/>
      <c r="EF143" s="56"/>
      <c r="EG143" s="56"/>
      <c r="EH143" s="56"/>
      <c r="EI143" s="56"/>
      <c r="EJ143" s="56"/>
      <c r="EK143" s="56"/>
      <c r="EL143" s="56"/>
      <c r="EM143" s="56"/>
      <c r="EN143" s="56"/>
      <c r="EO143" s="56"/>
      <c r="EP143" s="56"/>
      <c r="EQ143" s="56"/>
      <c r="ER143" s="56"/>
      <c r="ES143" s="56"/>
      <c r="ET143" s="56"/>
      <c r="EU143" s="56"/>
      <c r="EV143" s="56"/>
      <c r="EW143" s="56"/>
      <c r="EX143" s="56"/>
      <c r="EY143" s="56"/>
      <c r="EZ143" s="56"/>
      <c r="FA143" s="56"/>
      <c r="FB143" s="56"/>
      <c r="FC143" s="56"/>
      <c r="FD143" s="56"/>
      <c r="FE143" s="56"/>
      <c r="FF143" s="56"/>
      <c r="FG143" s="56"/>
      <c r="FH143" s="56"/>
      <c r="FI143" s="56"/>
      <c r="FJ143" s="56"/>
      <c r="FK143" s="56"/>
      <c r="FL143" s="56"/>
      <c r="FM143" s="56"/>
      <c r="FN143" s="56"/>
      <c r="FO143" s="56"/>
      <c r="FP143" s="56"/>
      <c r="FQ143" s="56"/>
      <c r="FR143" s="56"/>
      <c r="FS143" s="56"/>
      <c r="FT143" s="56"/>
      <c r="FU143" s="56"/>
      <c r="FV143" s="56"/>
    </row>
    <row r="144" spans="1:178" ht="15" x14ac:dyDescent="0.25">
      <c r="A144" s="54" t="s">
        <v>59</v>
      </c>
      <c r="B144" s="38">
        <f>B145+B151+B153</f>
        <v>3.8170139210181722</v>
      </c>
      <c r="C144" s="38">
        <f t="shared" ref="C144:BN144" si="235">C145+C151+C153</f>
        <v>3.8000307886848379</v>
      </c>
      <c r="D144" s="38">
        <f t="shared" si="235"/>
        <v>3.8964518452388188</v>
      </c>
      <c r="E144" s="38">
        <f t="shared" si="235"/>
        <v>4.1284834768793495</v>
      </c>
      <c r="F144" s="38">
        <f t="shared" si="235"/>
        <v>3.9515010348712818</v>
      </c>
      <c r="G144" s="38">
        <f t="shared" si="235"/>
        <v>4.045293755225571</v>
      </c>
      <c r="H144" s="38">
        <f t="shared" si="235"/>
        <v>3.9495009375441512</v>
      </c>
      <c r="I144" s="38">
        <f t="shared" si="235"/>
        <v>4.2335411758986554</v>
      </c>
      <c r="J144" s="38">
        <f t="shared" si="235"/>
        <v>4.1143001260597689</v>
      </c>
      <c r="K144" s="38">
        <f t="shared" si="235"/>
        <v>3.9795092136532713</v>
      </c>
      <c r="L144" s="38">
        <f t="shared" si="235"/>
        <v>3.9440767611099083</v>
      </c>
      <c r="M144" s="38">
        <f t="shared" si="235"/>
        <v>4.2780505229271526</v>
      </c>
      <c r="N144" s="38">
        <f t="shared" si="235"/>
        <v>4.328923759555356</v>
      </c>
      <c r="O144" s="38">
        <f t="shared" si="235"/>
        <v>3.8879362983630008</v>
      </c>
      <c r="P144" s="38">
        <f t="shared" si="235"/>
        <v>3.9991950997314665</v>
      </c>
      <c r="Q144" s="38">
        <f t="shared" si="235"/>
        <v>4.2167180793998931</v>
      </c>
      <c r="R144" s="38">
        <f t="shared" si="235"/>
        <v>4.137378202398553</v>
      </c>
      <c r="S144" s="38">
        <f t="shared" si="235"/>
        <v>4.052907518788162</v>
      </c>
      <c r="T144" s="38">
        <f t="shared" si="235"/>
        <v>3.986325613633845</v>
      </c>
      <c r="U144" s="38">
        <f t="shared" si="235"/>
        <v>4.3609240147755459</v>
      </c>
      <c r="V144" s="38">
        <f t="shared" si="235"/>
        <v>4.3212088869775105</v>
      </c>
      <c r="W144" s="38">
        <f t="shared" si="235"/>
        <v>4.110126331639087</v>
      </c>
      <c r="X144" s="38">
        <f t="shared" si="235"/>
        <v>3.7562893190008291</v>
      </c>
      <c r="Y144" s="38">
        <f t="shared" si="235"/>
        <v>4.1790349173796342</v>
      </c>
      <c r="Z144" s="38">
        <f t="shared" si="235"/>
        <v>4.031335928658641</v>
      </c>
      <c r="AA144" s="38">
        <f t="shared" si="235"/>
        <v>3.8127103935767011</v>
      </c>
      <c r="AB144" s="38">
        <f t="shared" si="235"/>
        <v>3.8796689000949831</v>
      </c>
      <c r="AC144" s="38">
        <f t="shared" si="235"/>
        <v>4.2385537742436226</v>
      </c>
      <c r="AD144" s="38">
        <f t="shared" si="235"/>
        <v>4.0143008929567507</v>
      </c>
      <c r="AE144" s="38">
        <f t="shared" si="235"/>
        <v>3.9262512157393652</v>
      </c>
      <c r="AF144" s="38">
        <f t="shared" si="235"/>
        <v>3.9120199370404523</v>
      </c>
      <c r="AG144" s="38">
        <f t="shared" si="235"/>
        <v>4.0795988398401146</v>
      </c>
      <c r="AH144" s="38">
        <f t="shared" si="235"/>
        <v>4.0861465922824696</v>
      </c>
      <c r="AI144" s="38">
        <f t="shared" si="235"/>
        <v>3.9704592364840465</v>
      </c>
      <c r="AJ144" s="38">
        <f t="shared" si="235"/>
        <v>3.8822222686908616</v>
      </c>
      <c r="AK144" s="38">
        <f t="shared" si="235"/>
        <v>4.0027581879755898</v>
      </c>
      <c r="AL144" s="38">
        <f t="shared" si="235"/>
        <v>3.9386207541818847</v>
      </c>
      <c r="AM144" s="38">
        <f t="shared" si="235"/>
        <v>3.9551640737638176</v>
      </c>
      <c r="AN144" s="38">
        <f t="shared" si="235"/>
        <v>3.9546155453576666</v>
      </c>
      <c r="AO144" s="38">
        <f t="shared" si="235"/>
        <v>4.1703317023779354</v>
      </c>
      <c r="AP144" s="38">
        <f t="shared" si="235"/>
        <v>4.3062324699976173</v>
      </c>
      <c r="AQ144" s="38">
        <f t="shared" si="235"/>
        <v>4.187211422629102</v>
      </c>
      <c r="AR144" s="38">
        <f t="shared" si="235"/>
        <v>4.0907658609570543</v>
      </c>
      <c r="AS144" s="38">
        <f t="shared" si="235"/>
        <v>4.4221562188553101</v>
      </c>
      <c r="AT144" s="38">
        <f t="shared" si="235"/>
        <v>4.2296318727914075</v>
      </c>
      <c r="AU144" s="38">
        <f t="shared" si="235"/>
        <v>4.0916734425144821</v>
      </c>
      <c r="AV144" s="38">
        <f t="shared" si="235"/>
        <v>4.3127166322585744</v>
      </c>
      <c r="AW144" s="38">
        <f t="shared" si="235"/>
        <v>4.2970999160630035</v>
      </c>
      <c r="AX144" s="38">
        <f t="shared" si="235"/>
        <v>4.1953171391194752</v>
      </c>
      <c r="AY144" s="38">
        <f t="shared" si="235"/>
        <v>4.3912557995185537</v>
      </c>
      <c r="AZ144" s="38">
        <f t="shared" si="235"/>
        <v>4.4984443120917623</v>
      </c>
      <c r="BA144" s="38">
        <f t="shared" si="235"/>
        <v>4.6628150085669144</v>
      </c>
      <c r="BB144" s="38">
        <f t="shared" si="235"/>
        <v>4.690309116302215</v>
      </c>
      <c r="BC144" s="38">
        <f t="shared" si="235"/>
        <v>4.6545763530716355</v>
      </c>
      <c r="BD144" s="38">
        <f t="shared" si="235"/>
        <v>4.6241667714563013</v>
      </c>
      <c r="BE144" s="38">
        <f t="shared" si="235"/>
        <v>5.0281209442922625</v>
      </c>
      <c r="BF144" s="38">
        <f t="shared" si="235"/>
        <v>4.9366536806377121</v>
      </c>
      <c r="BG144" s="38">
        <f t="shared" si="235"/>
        <v>4.7938367486340372</v>
      </c>
      <c r="BH144" s="38">
        <f t="shared" si="235"/>
        <v>4.8432173707724466</v>
      </c>
      <c r="BI144" s="38">
        <f t="shared" si="235"/>
        <v>5.315969059215826</v>
      </c>
      <c r="BJ144" s="38">
        <f t="shared" si="235"/>
        <v>5.2484097440085717</v>
      </c>
      <c r="BK144" s="38">
        <f t="shared" si="235"/>
        <v>5.1011387161344501</v>
      </c>
      <c r="BL144" s="38">
        <f t="shared" si="235"/>
        <v>5.0421796614323862</v>
      </c>
      <c r="BM144" s="38">
        <f t="shared" si="235"/>
        <v>5.4199129248848283</v>
      </c>
      <c r="BN144" s="38">
        <f t="shared" si="235"/>
        <v>5.5188132674509172</v>
      </c>
      <c r="BO144" s="38">
        <f t="shared" ref="BO144:DZ144" si="236">BO145+BO151+BO153</f>
        <v>5.5616707583321272</v>
      </c>
      <c r="BP144" s="38">
        <f t="shared" si="236"/>
        <v>5.6771635952853936</v>
      </c>
      <c r="BQ144" s="38">
        <f t="shared" si="236"/>
        <v>5.7657873834342155</v>
      </c>
      <c r="BR144" s="38">
        <f t="shared" si="236"/>
        <v>5.5368061912343789</v>
      </c>
      <c r="BS144" s="38">
        <f t="shared" si="236"/>
        <v>5.4804698432968157</v>
      </c>
      <c r="BT144" s="38">
        <f t="shared" si="236"/>
        <v>5.604870133144777</v>
      </c>
      <c r="BU144" s="38">
        <f t="shared" si="236"/>
        <v>5.7474711705208232</v>
      </c>
      <c r="BV144" s="38">
        <f t="shared" si="236"/>
        <v>5.6769913694990652</v>
      </c>
      <c r="BW144" s="38">
        <f t="shared" si="236"/>
        <v>5.7325335336599537</v>
      </c>
      <c r="BX144" s="38">
        <f t="shared" si="236"/>
        <v>5.6968182112932153</v>
      </c>
      <c r="BY144" s="38">
        <f t="shared" si="236"/>
        <v>6.1802744502833136</v>
      </c>
      <c r="BZ144" s="38">
        <f t="shared" si="236"/>
        <v>5.9530892311739052</v>
      </c>
      <c r="CA144" s="38">
        <f t="shared" si="236"/>
        <v>5.9055656559677274</v>
      </c>
      <c r="CB144" s="38">
        <f t="shared" si="236"/>
        <v>6.1299001408371403</v>
      </c>
      <c r="CC144" s="38">
        <f t="shared" si="236"/>
        <v>6.3294611699770407</v>
      </c>
      <c r="CD144" s="38">
        <f t="shared" si="236"/>
        <v>6.5496623765916731</v>
      </c>
      <c r="CE144" s="38">
        <f t="shared" si="236"/>
        <v>6.4075748593839421</v>
      </c>
      <c r="CF144" s="38">
        <f t="shared" si="236"/>
        <v>6.3454853801373172</v>
      </c>
      <c r="CG144" s="38">
        <f t="shared" si="236"/>
        <v>6.722347204791375</v>
      </c>
      <c r="CH144" s="38">
        <f t="shared" si="236"/>
        <v>6.5879942412217209</v>
      </c>
      <c r="CI144" s="38">
        <f t="shared" si="236"/>
        <v>6.7237641191635529</v>
      </c>
      <c r="CJ144" s="38">
        <f t="shared" si="236"/>
        <v>7.1645216254649693</v>
      </c>
      <c r="CK144" s="38">
        <f t="shared" si="236"/>
        <v>7.1004466413733116</v>
      </c>
      <c r="CL144" s="38">
        <f t="shared" si="236"/>
        <v>6.8799334458703765</v>
      </c>
      <c r="CM144" s="38">
        <f t="shared" si="236"/>
        <v>6.9379501839469562</v>
      </c>
      <c r="CN144" s="38">
        <f t="shared" si="236"/>
        <v>6.7071930266226225</v>
      </c>
      <c r="CO144" s="38">
        <f t="shared" si="236"/>
        <v>7.3141905781077394</v>
      </c>
      <c r="CP144" s="38">
        <f t="shared" si="236"/>
        <v>6.9670715401558052</v>
      </c>
      <c r="CQ144" s="38">
        <f t="shared" si="236"/>
        <v>7.1088235653778113</v>
      </c>
      <c r="CR144" s="38">
        <f t="shared" si="236"/>
        <v>6.948345661640678</v>
      </c>
      <c r="CS144" s="38">
        <f t="shared" si="236"/>
        <v>7.5662347405156396</v>
      </c>
      <c r="CT144" s="38">
        <f t="shared" si="236"/>
        <v>7.3349002362618272</v>
      </c>
      <c r="CU144" s="38">
        <f t="shared" si="236"/>
        <v>7.100614382118974</v>
      </c>
      <c r="CV144" s="38">
        <f t="shared" si="236"/>
        <v>7.070579931964752</v>
      </c>
      <c r="CW144" s="38">
        <f t="shared" si="236"/>
        <v>7.6044536910244123</v>
      </c>
      <c r="CX144" s="38">
        <f t="shared" si="236"/>
        <v>7.4171476680569377</v>
      </c>
      <c r="CY144" s="38">
        <f t="shared" si="236"/>
        <v>7.1830901574065855</v>
      </c>
      <c r="CZ144" s="38">
        <f t="shared" si="236"/>
        <v>7.3864196823472792</v>
      </c>
      <c r="DA144" s="38">
        <f t="shared" si="236"/>
        <v>7.8407788918770738</v>
      </c>
      <c r="DB144" s="38">
        <f t="shared" si="236"/>
        <v>8.0004462787820536</v>
      </c>
      <c r="DC144" s="38">
        <f t="shared" si="236"/>
        <v>7.4944367085197561</v>
      </c>
      <c r="DD144" s="38">
        <f t="shared" si="236"/>
        <v>7.5251926444893051</v>
      </c>
      <c r="DE144" s="38">
        <f t="shared" si="236"/>
        <v>8.0589382068546875</v>
      </c>
      <c r="DF144" s="38">
        <f t="shared" si="236"/>
        <v>7.9307693302324225</v>
      </c>
      <c r="DG144" s="38">
        <f t="shared" si="236"/>
        <v>7.7845557007370729</v>
      </c>
      <c r="DH144" s="38">
        <f t="shared" si="236"/>
        <v>7.7147054121512859</v>
      </c>
      <c r="DI144" s="38">
        <f t="shared" si="236"/>
        <v>8.0073384317342988</v>
      </c>
      <c r="DJ144" s="38">
        <f t="shared" si="236"/>
        <v>7.8720887927139236</v>
      </c>
      <c r="DK144" s="38">
        <f t="shared" si="236"/>
        <v>7.9164020576720251</v>
      </c>
      <c r="DL144" s="38">
        <f t="shared" si="236"/>
        <v>8.1528278074519687</v>
      </c>
      <c r="DM144" s="38">
        <f t="shared" si="236"/>
        <v>8.6558245798430349</v>
      </c>
      <c r="DN144" s="38">
        <f t="shared" si="236"/>
        <v>8.5466038014231813</v>
      </c>
      <c r="DO144" s="38">
        <f t="shared" si="236"/>
        <v>8.2331686905516737</v>
      </c>
      <c r="DP144" s="38">
        <f t="shared" si="236"/>
        <v>8.1915575633506315</v>
      </c>
      <c r="DQ144" s="38">
        <f t="shared" si="236"/>
        <v>8.8393287020195093</v>
      </c>
      <c r="DR144" s="38">
        <f t="shared" si="236"/>
        <v>8.82441436054836</v>
      </c>
      <c r="DS144" s="38">
        <f t="shared" si="236"/>
        <v>8.5202377062278103</v>
      </c>
      <c r="DT144" s="38">
        <f t="shared" si="236"/>
        <v>8.3885156855758325</v>
      </c>
      <c r="DU144" s="38">
        <f t="shared" si="236"/>
        <v>8.8820007688168658</v>
      </c>
      <c r="DV144" s="38">
        <f t="shared" si="236"/>
        <v>8.984640608732283</v>
      </c>
      <c r="DW144" s="38">
        <f t="shared" si="236"/>
        <v>8.5028486540619532</v>
      </c>
      <c r="DX144" s="38">
        <f t="shared" si="236"/>
        <v>8.4390771761435808</v>
      </c>
      <c r="DY144" s="38">
        <f t="shared" si="236"/>
        <v>9.039537971396312</v>
      </c>
      <c r="DZ144" s="38">
        <f t="shared" si="236"/>
        <v>8.9113958916963121</v>
      </c>
      <c r="EA144" s="38">
        <f t="shared" ref="EA144:EO144" si="237">EA145+EA151+EA153</f>
        <v>8.7740867002524485</v>
      </c>
      <c r="EB144" s="38">
        <f t="shared" si="237"/>
        <v>8.3587951994074938</v>
      </c>
      <c r="EC144" s="38">
        <f t="shared" si="237"/>
        <v>9.1722422597213615</v>
      </c>
      <c r="ED144" s="38">
        <f t="shared" si="237"/>
        <v>9.0504057091241421</v>
      </c>
      <c r="EE144" s="38">
        <f t="shared" si="237"/>
        <v>8.504996897097028</v>
      </c>
      <c r="EF144" s="38">
        <f t="shared" si="237"/>
        <v>8.5718034549207154</v>
      </c>
      <c r="EG144" s="38">
        <f t="shared" si="237"/>
        <v>9.3669841852089846</v>
      </c>
      <c r="EH144" s="38">
        <f t="shared" si="237"/>
        <v>9.1636696575414085</v>
      </c>
      <c r="EI144" s="38">
        <f t="shared" si="237"/>
        <v>9.1861635108674449</v>
      </c>
      <c r="EJ144" s="38">
        <f t="shared" si="237"/>
        <v>8.1829433575808057</v>
      </c>
      <c r="EK144" s="38">
        <f t="shared" si="237"/>
        <v>8.8806051869792046</v>
      </c>
      <c r="EL144" s="38">
        <f t="shared" si="237"/>
        <v>8.424909521970136</v>
      </c>
      <c r="EM144" s="38">
        <f t="shared" si="237"/>
        <v>8.5163924371212545</v>
      </c>
      <c r="EN144" s="38">
        <f t="shared" si="237"/>
        <v>8.6255018890720461</v>
      </c>
      <c r="EO144" s="38">
        <f t="shared" si="237"/>
        <v>9.3259302911579187</v>
      </c>
      <c r="EP144" s="38">
        <f t="shared" ref="EP144:FB144" si="238">EP145+EP151+EP153</f>
        <v>8.6421001745587755</v>
      </c>
      <c r="EQ144" s="38">
        <f t="shared" si="238"/>
        <v>8.6719031801037492</v>
      </c>
      <c r="ER144" s="38">
        <f t="shared" si="238"/>
        <v>8.5852824845838303</v>
      </c>
      <c r="ES144" s="38">
        <f t="shared" si="238"/>
        <v>9.3607460010764036</v>
      </c>
      <c r="ET144" s="38">
        <f t="shared" si="238"/>
        <v>9.0257793667792683</v>
      </c>
      <c r="EU144" s="38">
        <f t="shared" si="238"/>
        <v>8.544727903051319</v>
      </c>
      <c r="EV144" s="38">
        <f t="shared" si="238"/>
        <v>8.6260746287504038</v>
      </c>
      <c r="EW144" s="38">
        <f t="shared" si="238"/>
        <v>9.0304884808252357</v>
      </c>
      <c r="EX144" s="38">
        <f t="shared" si="238"/>
        <v>8.7965135002367933</v>
      </c>
      <c r="EY144" s="38">
        <f t="shared" si="238"/>
        <v>8.4972421189491349</v>
      </c>
      <c r="EZ144" s="38">
        <f t="shared" si="238"/>
        <v>8.2293609676510364</v>
      </c>
      <c r="FA144" s="38">
        <f t="shared" si="238"/>
        <v>9.0493125087525961</v>
      </c>
      <c r="FB144" s="38">
        <f t="shared" si="238"/>
        <v>8.8518364640169036</v>
      </c>
      <c r="FC144" s="38">
        <f t="shared" ref="FC144:FP144" si="239">FC145+FC151+FC153</f>
        <v>8.4670202045457614</v>
      </c>
      <c r="FD144" s="38">
        <f t="shared" si="239"/>
        <v>8.4360273216938744</v>
      </c>
      <c r="FE144" s="38">
        <f t="shared" si="239"/>
        <v>9.401858144296007</v>
      </c>
      <c r="FF144" s="38">
        <f t="shared" si="239"/>
        <v>8.8658665794221392</v>
      </c>
      <c r="FG144" s="38">
        <f t="shared" si="239"/>
        <v>8.5181632163053145</v>
      </c>
      <c r="FH144" s="38">
        <f t="shared" si="239"/>
        <v>8.5265581530122461</v>
      </c>
      <c r="FI144" s="38">
        <f t="shared" si="239"/>
        <v>9.3588290483636776</v>
      </c>
      <c r="FJ144" s="38">
        <f t="shared" si="239"/>
        <v>9.3732258958895791</v>
      </c>
      <c r="FK144" s="38">
        <f t="shared" si="239"/>
        <v>8.7574345383486154</v>
      </c>
      <c r="FL144" s="38">
        <f t="shared" si="239"/>
        <v>8.7639312136054048</v>
      </c>
      <c r="FM144" s="38">
        <f t="shared" si="239"/>
        <v>9.7500583115663346</v>
      </c>
      <c r="FN144" s="38">
        <f t="shared" si="239"/>
        <v>9.4932676053054976</v>
      </c>
      <c r="FO144" s="38">
        <f t="shared" si="239"/>
        <v>8.9087508874946391</v>
      </c>
      <c r="FP144" s="38">
        <f t="shared" si="239"/>
        <v>9.1044902379729589</v>
      </c>
      <c r="FQ144" s="38">
        <f t="shared" ref="FQ144:FS144" si="240">FQ145+FQ151+FQ153</f>
        <v>9.9433948508048839</v>
      </c>
      <c r="FR144" s="38">
        <f t="shared" si="240"/>
        <v>9.8894870321109227</v>
      </c>
      <c r="FS144" s="38">
        <f t="shared" si="240"/>
        <v>9.6591641036609239</v>
      </c>
      <c r="FT144" s="38">
        <f t="shared" ref="FT144:FU144" si="241">FT145+FT151+FT153</f>
        <v>9.5262461897033628</v>
      </c>
      <c r="FU144" s="38">
        <f t="shared" si="241"/>
        <v>10.61717575379504</v>
      </c>
      <c r="FV144" s="38">
        <f t="shared" ref="FV144" si="242">FV145+FV151+FV153</f>
        <v>10.266849846561149</v>
      </c>
    </row>
    <row r="145" spans="1:178" ht="15" x14ac:dyDescent="0.25">
      <c r="A145" s="44" t="s">
        <v>35</v>
      </c>
      <c r="B145" s="37">
        <f>SUM(B146,B149:B150)</f>
        <v>3.4296770468115327</v>
      </c>
      <c r="C145" s="37">
        <f t="shared" ref="C145:BN145" si="243">SUM(C146,C149:C150)</f>
        <v>3.3921701662791008</v>
      </c>
      <c r="D145" s="37">
        <f t="shared" si="243"/>
        <v>3.4562758002744571</v>
      </c>
      <c r="E145" s="37">
        <f t="shared" si="243"/>
        <v>3.716148162890601</v>
      </c>
      <c r="F145" s="37">
        <f t="shared" si="243"/>
        <v>3.5444423770128055</v>
      </c>
      <c r="G145" s="37">
        <f t="shared" si="243"/>
        <v>3.5787628035208416</v>
      </c>
      <c r="H145" s="37">
        <f t="shared" si="243"/>
        <v>3.465349074659982</v>
      </c>
      <c r="I145" s="37">
        <f t="shared" si="243"/>
        <v>3.7453985824019074</v>
      </c>
      <c r="J145" s="37">
        <f t="shared" si="243"/>
        <v>3.5947900848440058</v>
      </c>
      <c r="K145" s="37">
        <f t="shared" si="243"/>
        <v>3.505299670287453</v>
      </c>
      <c r="L145" s="37">
        <f t="shared" si="243"/>
        <v>3.5022875175328454</v>
      </c>
      <c r="M145" s="37">
        <f t="shared" si="243"/>
        <v>3.7862558766165941</v>
      </c>
      <c r="N145" s="37">
        <f t="shared" si="243"/>
        <v>3.8856296704977336</v>
      </c>
      <c r="O145" s="37">
        <f t="shared" si="243"/>
        <v>3.4338955521835572</v>
      </c>
      <c r="P145" s="37">
        <f t="shared" si="243"/>
        <v>3.52328673556489</v>
      </c>
      <c r="Q145" s="37">
        <f t="shared" si="243"/>
        <v>3.7365411051446342</v>
      </c>
      <c r="R145" s="37">
        <f t="shared" si="243"/>
        <v>3.7219548190520664</v>
      </c>
      <c r="S145" s="37">
        <f t="shared" si="243"/>
        <v>3.6079889137080468</v>
      </c>
      <c r="T145" s="37">
        <f t="shared" si="243"/>
        <v>3.5328930358371449</v>
      </c>
      <c r="U145" s="37">
        <f t="shared" si="243"/>
        <v>3.9026698807853406</v>
      </c>
      <c r="V145" s="37">
        <f t="shared" si="243"/>
        <v>3.8717570600552369</v>
      </c>
      <c r="W145" s="37">
        <f t="shared" si="243"/>
        <v>3.6539557117192878</v>
      </c>
      <c r="X145" s="37">
        <f t="shared" si="243"/>
        <v>3.3146542956590346</v>
      </c>
      <c r="Y145" s="37">
        <f t="shared" si="243"/>
        <v>3.7101352764975299</v>
      </c>
      <c r="Z145" s="37">
        <f t="shared" si="243"/>
        <v>3.6182134476943713</v>
      </c>
      <c r="AA145" s="37">
        <f t="shared" si="243"/>
        <v>3.4839829323264349</v>
      </c>
      <c r="AB145" s="37">
        <f t="shared" si="243"/>
        <v>3.4441151796317024</v>
      </c>
      <c r="AC145" s="37">
        <f t="shared" si="243"/>
        <v>3.8270765571285477</v>
      </c>
      <c r="AD145" s="37">
        <f t="shared" si="243"/>
        <v>3.6342967566990967</v>
      </c>
      <c r="AE145" s="37">
        <f t="shared" si="243"/>
        <v>3.5966394711383627</v>
      </c>
      <c r="AF145" s="37">
        <f t="shared" si="243"/>
        <v>3.5440258921917711</v>
      </c>
      <c r="AG145" s="37">
        <f t="shared" si="243"/>
        <v>3.7550942874465751</v>
      </c>
      <c r="AH145" s="37">
        <f t="shared" si="243"/>
        <v>3.7029074864160245</v>
      </c>
      <c r="AI145" s="37">
        <f t="shared" si="243"/>
        <v>3.62879710151664</v>
      </c>
      <c r="AJ145" s="37">
        <f t="shared" si="243"/>
        <v>3.5659454741910723</v>
      </c>
      <c r="AK145" s="37">
        <f t="shared" si="243"/>
        <v>3.6951066024404566</v>
      </c>
      <c r="AL145" s="37">
        <f t="shared" si="243"/>
        <v>3.644646296503379</v>
      </c>
      <c r="AM145" s="37">
        <f t="shared" si="243"/>
        <v>3.6343429358865569</v>
      </c>
      <c r="AN145" s="37">
        <f t="shared" si="243"/>
        <v>3.6481298485761711</v>
      </c>
      <c r="AO145" s="37">
        <f t="shared" si="243"/>
        <v>3.8691620075089466</v>
      </c>
      <c r="AP145" s="37">
        <f t="shared" si="243"/>
        <v>3.9570173325633773</v>
      </c>
      <c r="AQ145" s="37">
        <f t="shared" si="243"/>
        <v>3.8645808803433868</v>
      </c>
      <c r="AR145" s="37">
        <f t="shared" si="243"/>
        <v>3.7419711815461896</v>
      </c>
      <c r="AS145" s="37">
        <f t="shared" si="243"/>
        <v>4.0368848275659612</v>
      </c>
      <c r="AT145" s="37">
        <f t="shared" si="243"/>
        <v>3.8824815181489214</v>
      </c>
      <c r="AU145" s="37">
        <f t="shared" si="243"/>
        <v>3.7036987354829023</v>
      </c>
      <c r="AV145" s="37">
        <f t="shared" si="243"/>
        <v>3.929205780023393</v>
      </c>
      <c r="AW145" s="37">
        <f t="shared" si="243"/>
        <v>3.9082909416216696</v>
      </c>
      <c r="AX145" s="37">
        <f t="shared" si="243"/>
        <v>3.8376335434660951</v>
      </c>
      <c r="AY145" s="37">
        <f t="shared" si="243"/>
        <v>3.9934327929515554</v>
      </c>
      <c r="AZ145" s="37">
        <f t="shared" si="243"/>
        <v>4.123697243089838</v>
      </c>
      <c r="BA145" s="37">
        <f t="shared" si="243"/>
        <v>4.2859837859250653</v>
      </c>
      <c r="BB145" s="37">
        <f t="shared" si="243"/>
        <v>4.1751228503117073</v>
      </c>
      <c r="BC145" s="37">
        <f t="shared" si="243"/>
        <v>4.2655631286814311</v>
      </c>
      <c r="BD145" s="37">
        <f t="shared" si="243"/>
        <v>4.2436428992114266</v>
      </c>
      <c r="BE145" s="37">
        <f t="shared" si="243"/>
        <v>4.5867476986332489</v>
      </c>
      <c r="BF145" s="37">
        <f t="shared" si="243"/>
        <v>4.4795775966700502</v>
      </c>
      <c r="BG145" s="37">
        <f t="shared" si="243"/>
        <v>4.3576983429397353</v>
      </c>
      <c r="BH145" s="37">
        <f t="shared" si="243"/>
        <v>4.3690286951219672</v>
      </c>
      <c r="BI145" s="37">
        <f t="shared" si="243"/>
        <v>4.7086414370487022</v>
      </c>
      <c r="BJ145" s="37">
        <f t="shared" si="243"/>
        <v>4.6178586716539707</v>
      </c>
      <c r="BK145" s="37">
        <f t="shared" si="243"/>
        <v>4.5432997577301455</v>
      </c>
      <c r="BL145" s="37">
        <f t="shared" si="243"/>
        <v>4.4923465109834444</v>
      </c>
      <c r="BM145" s="37">
        <f t="shared" si="243"/>
        <v>4.8422863488670842</v>
      </c>
      <c r="BN145" s="37">
        <f t="shared" si="243"/>
        <v>4.841049475972806</v>
      </c>
      <c r="BO145" s="37">
        <f t="shared" ref="BO145:DZ145" si="244">SUM(BO146,BO149:BO150)</f>
        <v>4.8852027384822341</v>
      </c>
      <c r="BP145" s="37">
        <f t="shared" si="244"/>
        <v>4.8488712946129091</v>
      </c>
      <c r="BQ145" s="37">
        <f t="shared" si="244"/>
        <v>5.0685289523754484</v>
      </c>
      <c r="BR145" s="37">
        <f t="shared" si="244"/>
        <v>4.8491006709399809</v>
      </c>
      <c r="BS145" s="37">
        <f t="shared" si="244"/>
        <v>4.8474253755236134</v>
      </c>
      <c r="BT145" s="37">
        <f t="shared" si="244"/>
        <v>4.9685440064573969</v>
      </c>
      <c r="BU145" s="37">
        <f t="shared" si="244"/>
        <v>5.1433497826245427</v>
      </c>
      <c r="BV145" s="37">
        <f t="shared" si="244"/>
        <v>5.134334534647004</v>
      </c>
      <c r="BW145" s="37">
        <f t="shared" si="244"/>
        <v>5.0541641471736831</v>
      </c>
      <c r="BX145" s="37">
        <f t="shared" si="244"/>
        <v>5.0627651188803879</v>
      </c>
      <c r="BY145" s="37">
        <f t="shared" si="244"/>
        <v>5.4868821128479848</v>
      </c>
      <c r="BZ145" s="37">
        <f t="shared" si="244"/>
        <v>5.2897937076186157</v>
      </c>
      <c r="CA145" s="37">
        <f t="shared" si="244"/>
        <v>5.2386756735935069</v>
      </c>
      <c r="CB145" s="37">
        <f t="shared" si="244"/>
        <v>5.2595744721782527</v>
      </c>
      <c r="CC145" s="37">
        <f t="shared" si="244"/>
        <v>5.685061035973181</v>
      </c>
      <c r="CD145" s="37">
        <f t="shared" si="244"/>
        <v>5.6492144387000733</v>
      </c>
      <c r="CE145" s="37">
        <f t="shared" si="244"/>
        <v>5.5189231761841571</v>
      </c>
      <c r="CF145" s="37">
        <f t="shared" si="244"/>
        <v>5.5853320238002055</v>
      </c>
      <c r="CG145" s="37">
        <f t="shared" si="244"/>
        <v>5.951421018900497</v>
      </c>
      <c r="CH145" s="37">
        <f t="shared" si="244"/>
        <v>5.7966224509430884</v>
      </c>
      <c r="CI145" s="37">
        <f t="shared" si="244"/>
        <v>5.879344339153131</v>
      </c>
      <c r="CJ145" s="37">
        <f t="shared" si="244"/>
        <v>6.2736675988503716</v>
      </c>
      <c r="CK145" s="37">
        <f t="shared" si="244"/>
        <v>6.2085189612728886</v>
      </c>
      <c r="CL145" s="37">
        <f t="shared" si="244"/>
        <v>6.0284884316855445</v>
      </c>
      <c r="CM145" s="37">
        <f t="shared" si="244"/>
        <v>6.0873763814784585</v>
      </c>
      <c r="CN145" s="37">
        <f t="shared" si="244"/>
        <v>5.9126094647527614</v>
      </c>
      <c r="CO145" s="37">
        <f t="shared" si="244"/>
        <v>6.5422907067133238</v>
      </c>
      <c r="CP145" s="37">
        <f t="shared" si="244"/>
        <v>6.2634908596666179</v>
      </c>
      <c r="CQ145" s="37">
        <f t="shared" si="244"/>
        <v>6.3682848198577409</v>
      </c>
      <c r="CR145" s="37">
        <f t="shared" si="244"/>
        <v>6.2031182069964546</v>
      </c>
      <c r="CS145" s="37">
        <f t="shared" si="244"/>
        <v>6.7932485213619813</v>
      </c>
      <c r="CT145" s="37">
        <f t="shared" si="244"/>
        <v>6.5563491025901781</v>
      </c>
      <c r="CU145" s="37">
        <f t="shared" si="244"/>
        <v>6.3710204523224165</v>
      </c>
      <c r="CV145" s="37">
        <f t="shared" si="244"/>
        <v>6.3136077248430356</v>
      </c>
      <c r="CW145" s="37">
        <f t="shared" si="244"/>
        <v>6.8521994049785322</v>
      </c>
      <c r="CX145" s="37">
        <f t="shared" si="244"/>
        <v>6.6499060453812415</v>
      </c>
      <c r="CY145" s="37">
        <f t="shared" si="244"/>
        <v>6.4396476237438396</v>
      </c>
      <c r="CZ145" s="37">
        <f t="shared" si="244"/>
        <v>6.5810892672019463</v>
      </c>
      <c r="DA145" s="37">
        <f t="shared" si="244"/>
        <v>7.0366475714094259</v>
      </c>
      <c r="DB145" s="37">
        <f t="shared" si="244"/>
        <v>7.0193937294988968</v>
      </c>
      <c r="DC145" s="37">
        <f t="shared" si="244"/>
        <v>6.6062637332870153</v>
      </c>
      <c r="DD145" s="37">
        <f t="shared" si="244"/>
        <v>6.5994483680951213</v>
      </c>
      <c r="DE145" s="37">
        <f t="shared" si="244"/>
        <v>7.1473146658822859</v>
      </c>
      <c r="DF145" s="37">
        <f t="shared" si="244"/>
        <v>6.9679764413375311</v>
      </c>
      <c r="DG145" s="37">
        <f t="shared" si="244"/>
        <v>6.743546901701996</v>
      </c>
      <c r="DH145" s="37">
        <f t="shared" si="244"/>
        <v>6.8534479608930576</v>
      </c>
      <c r="DI145" s="37">
        <f t="shared" si="244"/>
        <v>7.1883217100523051</v>
      </c>
      <c r="DJ145" s="37">
        <f t="shared" si="244"/>
        <v>7.0265512945028368</v>
      </c>
      <c r="DK145" s="37">
        <f t="shared" si="244"/>
        <v>7.0973081225053063</v>
      </c>
      <c r="DL145" s="37">
        <f t="shared" si="244"/>
        <v>7.1971803349430452</v>
      </c>
      <c r="DM145" s="37">
        <f t="shared" si="244"/>
        <v>7.7297413274065079</v>
      </c>
      <c r="DN145" s="37">
        <f t="shared" si="244"/>
        <v>7.4861290062195627</v>
      </c>
      <c r="DO145" s="37">
        <f t="shared" si="244"/>
        <v>7.3352263627166652</v>
      </c>
      <c r="DP145" s="37">
        <f t="shared" si="244"/>
        <v>7.2609933748178834</v>
      </c>
      <c r="DQ145" s="37">
        <f t="shared" si="244"/>
        <v>7.8591399636785075</v>
      </c>
      <c r="DR145" s="37">
        <f t="shared" si="244"/>
        <v>7.8569293907874576</v>
      </c>
      <c r="DS145" s="37">
        <f t="shared" si="244"/>
        <v>7.5770681163231659</v>
      </c>
      <c r="DT145" s="37">
        <f t="shared" si="244"/>
        <v>7.4081001623705811</v>
      </c>
      <c r="DU145" s="37">
        <f t="shared" si="244"/>
        <v>7.8872733692079047</v>
      </c>
      <c r="DV145" s="37">
        <f t="shared" si="244"/>
        <v>8.0618423405418866</v>
      </c>
      <c r="DW145" s="37">
        <f t="shared" si="244"/>
        <v>7.610036881806713</v>
      </c>
      <c r="DX145" s="37">
        <f t="shared" si="244"/>
        <v>7.483412630938405</v>
      </c>
      <c r="DY145" s="37">
        <f t="shared" si="244"/>
        <v>8.0078144605499357</v>
      </c>
      <c r="DZ145" s="37">
        <f t="shared" si="244"/>
        <v>7.9273463599160126</v>
      </c>
      <c r="EA145" s="37">
        <f t="shared" ref="EA145:EO145" si="245">SUM(EA146,EA149:EA150)</f>
        <v>7.9036351354116796</v>
      </c>
      <c r="EB145" s="37">
        <f t="shared" si="245"/>
        <v>7.4767915480513398</v>
      </c>
      <c r="EC145" s="37">
        <f t="shared" si="245"/>
        <v>8.2269465850203556</v>
      </c>
      <c r="ED145" s="37">
        <f t="shared" si="245"/>
        <v>8.1233170002449775</v>
      </c>
      <c r="EE145" s="37">
        <f t="shared" si="245"/>
        <v>7.8199031046060909</v>
      </c>
      <c r="EF145" s="37">
        <f t="shared" si="245"/>
        <v>7.8369106302059999</v>
      </c>
      <c r="EG145" s="37">
        <f t="shared" si="245"/>
        <v>8.4909441683235052</v>
      </c>
      <c r="EH145" s="37">
        <f t="shared" si="245"/>
        <v>8.3482073881693744</v>
      </c>
      <c r="EI145" s="37">
        <f t="shared" si="245"/>
        <v>8.2915308015124118</v>
      </c>
      <c r="EJ145" s="37">
        <f t="shared" si="245"/>
        <v>7.5941621849035599</v>
      </c>
      <c r="EK145" s="37">
        <f t="shared" si="245"/>
        <v>7.913121416876379</v>
      </c>
      <c r="EL145" s="37">
        <f t="shared" si="245"/>
        <v>7.6224774975947307</v>
      </c>
      <c r="EM145" s="37">
        <f t="shared" si="245"/>
        <v>7.8103447633501597</v>
      </c>
      <c r="EN145" s="37">
        <f t="shared" si="245"/>
        <v>7.8077246580314048</v>
      </c>
      <c r="EO145" s="37">
        <f t="shared" si="245"/>
        <v>8.49260456061978</v>
      </c>
      <c r="EP145" s="37">
        <f t="shared" ref="EP145:FB145" si="246">SUM(EP146,EP149:EP150)</f>
        <v>7.9443920361135865</v>
      </c>
      <c r="EQ145" s="37">
        <f t="shared" si="246"/>
        <v>7.9073294463952051</v>
      </c>
      <c r="ER145" s="37">
        <f t="shared" si="246"/>
        <v>7.8270735356241703</v>
      </c>
      <c r="ES145" s="37">
        <f t="shared" si="246"/>
        <v>8.5609281831660429</v>
      </c>
      <c r="ET145" s="37">
        <f t="shared" si="246"/>
        <v>8.1975499073714868</v>
      </c>
      <c r="EU145" s="37">
        <f t="shared" si="246"/>
        <v>7.7885461665076337</v>
      </c>
      <c r="EV145" s="37">
        <f t="shared" si="246"/>
        <v>7.8832895989198928</v>
      </c>
      <c r="EW145" s="37">
        <f t="shared" si="246"/>
        <v>8.3767350253344723</v>
      </c>
      <c r="EX145" s="37">
        <f t="shared" si="246"/>
        <v>8.127321792660517</v>
      </c>
      <c r="EY145" s="37">
        <f t="shared" si="246"/>
        <v>7.8471811980931507</v>
      </c>
      <c r="EZ145" s="37">
        <f t="shared" si="246"/>
        <v>7.6090014923603571</v>
      </c>
      <c r="FA145" s="37">
        <f t="shared" si="246"/>
        <v>8.3448074164896102</v>
      </c>
      <c r="FB145" s="37">
        <f t="shared" si="246"/>
        <v>8.1139280240234566</v>
      </c>
      <c r="FC145" s="37">
        <f t="shared" ref="FC145:FP145" si="247">SUM(FC146,FC149:FC150)</f>
        <v>7.7550219806837477</v>
      </c>
      <c r="FD145" s="37">
        <f t="shared" si="247"/>
        <v>7.6948108767219754</v>
      </c>
      <c r="FE145" s="37">
        <f t="shared" si="247"/>
        <v>8.6879171474479442</v>
      </c>
      <c r="FF145" s="37">
        <f t="shared" si="247"/>
        <v>8.1555930988872891</v>
      </c>
      <c r="FG145" s="37">
        <f t="shared" si="247"/>
        <v>7.8441851270529783</v>
      </c>
      <c r="FH145" s="37">
        <f t="shared" si="247"/>
        <v>7.8655328840490393</v>
      </c>
      <c r="FI145" s="37">
        <f t="shared" si="247"/>
        <v>8.6273492205544535</v>
      </c>
      <c r="FJ145" s="37">
        <f t="shared" si="247"/>
        <v>8.5700485337859984</v>
      </c>
      <c r="FK145" s="37">
        <f t="shared" si="247"/>
        <v>8.0377491601768902</v>
      </c>
      <c r="FL145" s="37">
        <f t="shared" si="247"/>
        <v>8.0459384338994866</v>
      </c>
      <c r="FM145" s="37">
        <f t="shared" si="247"/>
        <v>8.9840389826628897</v>
      </c>
      <c r="FN145" s="37">
        <f t="shared" si="247"/>
        <v>8.7409043412444074</v>
      </c>
      <c r="FO145" s="37">
        <f t="shared" si="247"/>
        <v>8.2130674887971544</v>
      </c>
      <c r="FP145" s="37">
        <f t="shared" si="247"/>
        <v>8.3307161233903706</v>
      </c>
      <c r="FQ145" s="37">
        <f t="shared" ref="FQ145:FS145" si="248">SUM(FQ146,FQ149:FQ150)</f>
        <v>9.2122577069009512</v>
      </c>
      <c r="FR145" s="37">
        <f t="shared" si="248"/>
        <v>9.0448662300713583</v>
      </c>
      <c r="FS145" s="37">
        <f t="shared" si="248"/>
        <v>8.9309378284624366</v>
      </c>
      <c r="FT145" s="37">
        <f t="shared" ref="FT145:FU145" si="249">SUM(FT146,FT149:FT150)</f>
        <v>8.7850337324709482</v>
      </c>
      <c r="FU145" s="37">
        <f t="shared" si="249"/>
        <v>9.8025569457174964</v>
      </c>
      <c r="FV145" s="37">
        <f t="shared" ref="FV145" si="250">SUM(FV146,FV149:FV150)</f>
        <v>9.2599064874271164</v>
      </c>
    </row>
    <row r="146" spans="1:178" ht="15" x14ac:dyDescent="0.25">
      <c r="A146" s="46" t="s">
        <v>25</v>
      </c>
      <c r="B146" s="39">
        <f t="shared" ref="B146:BM146" si="251">SUM(B147:B148)</f>
        <v>2.8417733165410612</v>
      </c>
      <c r="C146" s="39">
        <f t="shared" si="251"/>
        <v>2.8274507130203093</v>
      </c>
      <c r="D146" s="39">
        <f t="shared" si="251"/>
        <v>2.8774333180684182</v>
      </c>
      <c r="E146" s="39">
        <f t="shared" si="251"/>
        <v>3.1323133150351934</v>
      </c>
      <c r="F146" s="39">
        <f t="shared" si="251"/>
        <v>2.9942329727514716</v>
      </c>
      <c r="G146" s="39">
        <f t="shared" si="251"/>
        <v>2.9067868374684527</v>
      </c>
      <c r="H146" s="39">
        <f t="shared" si="251"/>
        <v>2.8453571321897257</v>
      </c>
      <c r="I146" s="39">
        <f t="shared" si="251"/>
        <v>3.0638282644093642</v>
      </c>
      <c r="J146" s="39">
        <f t="shared" si="251"/>
        <v>2.8934266060451872</v>
      </c>
      <c r="K146" s="39">
        <f t="shared" si="251"/>
        <v>2.8656666430872271</v>
      </c>
      <c r="L146" s="39">
        <f t="shared" si="251"/>
        <v>2.8463180075041468</v>
      </c>
      <c r="M146" s="39">
        <f t="shared" si="251"/>
        <v>3.0960264296389326</v>
      </c>
      <c r="N146" s="39">
        <f t="shared" si="251"/>
        <v>3.1614042645954381</v>
      </c>
      <c r="O146" s="39">
        <f t="shared" si="251"/>
        <v>2.7796010658211148</v>
      </c>
      <c r="P146" s="39">
        <f t="shared" si="251"/>
        <v>2.8755252749801565</v>
      </c>
      <c r="Q146" s="39">
        <f t="shared" si="251"/>
        <v>3.0592558442193125</v>
      </c>
      <c r="R146" s="39">
        <f t="shared" si="251"/>
        <v>3.0751251510556634</v>
      </c>
      <c r="S146" s="39">
        <f t="shared" si="251"/>
        <v>2.9224990003326226</v>
      </c>
      <c r="T146" s="39">
        <f t="shared" si="251"/>
        <v>2.8980725034319232</v>
      </c>
      <c r="U146" s="39">
        <f t="shared" si="251"/>
        <v>3.1518602549238772</v>
      </c>
      <c r="V146" s="39">
        <f t="shared" si="251"/>
        <v>3.1824148202151115</v>
      </c>
      <c r="W146" s="39">
        <f t="shared" si="251"/>
        <v>2.8977763370496348</v>
      </c>
      <c r="X146" s="39">
        <f t="shared" si="251"/>
        <v>2.6793935357351315</v>
      </c>
      <c r="Y146" s="39">
        <f t="shared" si="251"/>
        <v>3.0127686911555327</v>
      </c>
      <c r="Z146" s="39">
        <f t="shared" si="251"/>
        <v>2.9522169075320823</v>
      </c>
      <c r="AA146" s="39">
        <f t="shared" si="251"/>
        <v>2.8460999900408779</v>
      </c>
      <c r="AB146" s="39">
        <f t="shared" si="251"/>
        <v>2.8166905321846367</v>
      </c>
      <c r="AC146" s="39">
        <f t="shared" si="251"/>
        <v>3.1073694283230027</v>
      </c>
      <c r="AD146" s="39">
        <f t="shared" si="251"/>
        <v>2.9754249672589079</v>
      </c>
      <c r="AE146" s="39">
        <f t="shared" si="251"/>
        <v>2.9302441993933241</v>
      </c>
      <c r="AF146" s="39">
        <f t="shared" si="251"/>
        <v>2.9268905992579612</v>
      </c>
      <c r="AG146" s="39">
        <f t="shared" si="251"/>
        <v>3.0671298273452012</v>
      </c>
      <c r="AH146" s="39">
        <f t="shared" si="251"/>
        <v>3.024896283584356</v>
      </c>
      <c r="AI146" s="39">
        <f t="shared" si="251"/>
        <v>2.9931246046982687</v>
      </c>
      <c r="AJ146" s="39">
        <f t="shared" si="251"/>
        <v>2.9536939437258609</v>
      </c>
      <c r="AK146" s="39">
        <f t="shared" si="251"/>
        <v>3.0798126273873261</v>
      </c>
      <c r="AL146" s="39">
        <f t="shared" si="251"/>
        <v>2.9908945267690497</v>
      </c>
      <c r="AM146" s="39">
        <f t="shared" si="251"/>
        <v>2.9607609038906411</v>
      </c>
      <c r="AN146" s="39">
        <f t="shared" si="251"/>
        <v>3.0055121080090319</v>
      </c>
      <c r="AO146" s="39">
        <f t="shared" si="251"/>
        <v>3.167666509893305</v>
      </c>
      <c r="AP146" s="39">
        <f t="shared" si="251"/>
        <v>3.1669711011912836</v>
      </c>
      <c r="AQ146" s="39">
        <f t="shared" si="251"/>
        <v>3.0872279151577571</v>
      </c>
      <c r="AR146" s="39">
        <f t="shared" si="251"/>
        <v>2.9696903913770258</v>
      </c>
      <c r="AS146" s="39">
        <f t="shared" si="251"/>
        <v>3.2059897810567612</v>
      </c>
      <c r="AT146" s="39">
        <f t="shared" si="251"/>
        <v>3.0165199704843078</v>
      </c>
      <c r="AU146" s="39">
        <f t="shared" si="251"/>
        <v>2.9241542098082114</v>
      </c>
      <c r="AV146" s="39">
        <f t="shared" si="251"/>
        <v>2.8785894669903653</v>
      </c>
      <c r="AW146" s="39">
        <f t="shared" si="251"/>
        <v>3.0461201277612981</v>
      </c>
      <c r="AX146" s="39">
        <f t="shared" si="251"/>
        <v>3.0034812580862162</v>
      </c>
      <c r="AY146" s="39">
        <f t="shared" si="251"/>
        <v>3.0404484870667412</v>
      </c>
      <c r="AZ146" s="39">
        <f t="shared" si="251"/>
        <v>3.1881946780108743</v>
      </c>
      <c r="BA146" s="39">
        <f t="shared" si="251"/>
        <v>3.3441751735886913</v>
      </c>
      <c r="BB146" s="39">
        <f t="shared" si="251"/>
        <v>3.2479906032503245</v>
      </c>
      <c r="BC146" s="39">
        <f t="shared" si="251"/>
        <v>3.2654050036531368</v>
      </c>
      <c r="BD146" s="39">
        <f t="shared" si="251"/>
        <v>3.2698208869514285</v>
      </c>
      <c r="BE146" s="39">
        <f t="shared" si="251"/>
        <v>3.5906875094851705</v>
      </c>
      <c r="BF146" s="39">
        <f t="shared" si="251"/>
        <v>3.4564003407737545</v>
      </c>
      <c r="BG146" s="39">
        <f t="shared" si="251"/>
        <v>3.3395617223694782</v>
      </c>
      <c r="BH146" s="39">
        <f t="shared" si="251"/>
        <v>3.4069303088315692</v>
      </c>
      <c r="BI146" s="39">
        <f t="shared" si="251"/>
        <v>3.6662285855667949</v>
      </c>
      <c r="BJ146" s="39">
        <f t="shared" si="251"/>
        <v>3.6151349146142886</v>
      </c>
      <c r="BK146" s="39">
        <f t="shared" si="251"/>
        <v>3.5520947019237497</v>
      </c>
      <c r="BL146" s="39">
        <f t="shared" si="251"/>
        <v>3.549255147087274</v>
      </c>
      <c r="BM146" s="39">
        <f t="shared" si="251"/>
        <v>3.8278479814692128</v>
      </c>
      <c r="BN146" s="39">
        <f t="shared" ref="BN146:DY146" si="252">SUM(BN147:BN148)</f>
        <v>3.8653615711892506</v>
      </c>
      <c r="BO146" s="39">
        <f t="shared" si="252"/>
        <v>3.8592841086611407</v>
      </c>
      <c r="BP146" s="39">
        <f t="shared" si="252"/>
        <v>3.8602533037018096</v>
      </c>
      <c r="BQ146" s="39">
        <f t="shared" si="252"/>
        <v>4.033253246148174</v>
      </c>
      <c r="BR146" s="39">
        <f t="shared" si="252"/>
        <v>3.8242601122625719</v>
      </c>
      <c r="BS146" s="39">
        <f t="shared" si="252"/>
        <v>3.7948884690103606</v>
      </c>
      <c r="BT146" s="39">
        <f t="shared" si="252"/>
        <v>3.9095162254931637</v>
      </c>
      <c r="BU146" s="39">
        <f t="shared" si="252"/>
        <v>4.006740998917115</v>
      </c>
      <c r="BV146" s="39">
        <f t="shared" si="252"/>
        <v>3.9287625769330639</v>
      </c>
      <c r="BW146" s="39">
        <f t="shared" si="252"/>
        <v>3.8542658560880989</v>
      </c>
      <c r="BX146" s="39">
        <f t="shared" si="252"/>
        <v>3.8438574638382468</v>
      </c>
      <c r="BY146" s="39">
        <f t="shared" si="252"/>
        <v>4.1551395839759921</v>
      </c>
      <c r="BZ146" s="39">
        <f t="shared" si="252"/>
        <v>3.9274445128627105</v>
      </c>
      <c r="CA146" s="39">
        <f t="shared" si="252"/>
        <v>3.8604117906564186</v>
      </c>
      <c r="CB146" s="39">
        <f t="shared" si="252"/>
        <v>3.8993209240848028</v>
      </c>
      <c r="CC146" s="39">
        <f t="shared" si="252"/>
        <v>4.1876679903204845</v>
      </c>
      <c r="CD146" s="39">
        <f t="shared" si="252"/>
        <v>4.0710546560703209</v>
      </c>
      <c r="CE146" s="39">
        <f t="shared" si="252"/>
        <v>3.9444093268561549</v>
      </c>
      <c r="CF146" s="39">
        <f t="shared" si="252"/>
        <v>4.0297255487957457</v>
      </c>
      <c r="CG146" s="39">
        <f t="shared" si="252"/>
        <v>4.3426127710456921</v>
      </c>
      <c r="CH146" s="39">
        <f t="shared" si="252"/>
        <v>4.1664540178578608</v>
      </c>
      <c r="CI146" s="39">
        <f t="shared" si="252"/>
        <v>4.0678056942304188</v>
      </c>
      <c r="CJ146" s="39">
        <f t="shared" si="252"/>
        <v>4.3108956097908369</v>
      </c>
      <c r="CK146" s="39">
        <f t="shared" si="252"/>
        <v>4.3765646737864277</v>
      </c>
      <c r="CL146" s="39">
        <f t="shared" si="252"/>
        <v>4.1521532254668321</v>
      </c>
      <c r="CM146" s="39">
        <f t="shared" si="252"/>
        <v>4.1814814412410728</v>
      </c>
      <c r="CN146" s="39">
        <f t="shared" si="252"/>
        <v>4.1647370630355507</v>
      </c>
      <c r="CO146" s="39">
        <f t="shared" si="252"/>
        <v>4.4805080348681923</v>
      </c>
      <c r="CP146" s="39">
        <f t="shared" si="252"/>
        <v>4.3841394231109021</v>
      </c>
      <c r="CQ146" s="39">
        <f t="shared" si="252"/>
        <v>4.283778506635695</v>
      </c>
      <c r="CR146" s="39">
        <f t="shared" si="252"/>
        <v>4.275684374421834</v>
      </c>
      <c r="CS146" s="39">
        <f t="shared" si="252"/>
        <v>4.5964316977932844</v>
      </c>
      <c r="CT146" s="39">
        <f t="shared" si="252"/>
        <v>4.4034385966787184</v>
      </c>
      <c r="CU146" s="39">
        <f t="shared" si="252"/>
        <v>4.3376580808218748</v>
      </c>
      <c r="CV146" s="39">
        <f t="shared" si="252"/>
        <v>4.3099230951017891</v>
      </c>
      <c r="CW146" s="39">
        <f t="shared" si="252"/>
        <v>4.6758839978773095</v>
      </c>
      <c r="CX146" s="39">
        <f t="shared" si="252"/>
        <v>4.506412189157901</v>
      </c>
      <c r="CY146" s="39">
        <f t="shared" si="252"/>
        <v>4.3856210877083104</v>
      </c>
      <c r="CZ146" s="39">
        <f t="shared" si="252"/>
        <v>4.4365925626048908</v>
      </c>
      <c r="DA146" s="39">
        <f t="shared" si="252"/>
        <v>4.7155246436775897</v>
      </c>
      <c r="DB146" s="39">
        <f t="shared" si="252"/>
        <v>4.535495890742439</v>
      </c>
      <c r="DC146" s="39">
        <f t="shared" si="252"/>
        <v>4.3333291983895323</v>
      </c>
      <c r="DD146" s="39">
        <f t="shared" si="252"/>
        <v>4.3363876951582876</v>
      </c>
      <c r="DE146" s="39">
        <f t="shared" si="252"/>
        <v>4.6705425932644884</v>
      </c>
      <c r="DF146" s="39">
        <f t="shared" si="252"/>
        <v>4.5127536588940576</v>
      </c>
      <c r="DG146" s="39">
        <f t="shared" si="252"/>
        <v>4.388383997748031</v>
      </c>
      <c r="DH146" s="39">
        <f t="shared" si="252"/>
        <v>4.4526446773519321</v>
      </c>
      <c r="DI146" s="39">
        <f t="shared" si="252"/>
        <v>4.6807029686594248</v>
      </c>
      <c r="DJ146" s="39">
        <f t="shared" si="252"/>
        <v>4.5146018407617561</v>
      </c>
      <c r="DK146" s="39">
        <f t="shared" si="252"/>
        <v>4.5461593976508174</v>
      </c>
      <c r="DL146" s="39">
        <f t="shared" si="252"/>
        <v>4.62624354070417</v>
      </c>
      <c r="DM146" s="39">
        <f t="shared" si="252"/>
        <v>4.9646406753429568</v>
      </c>
      <c r="DN146" s="39">
        <f t="shared" si="252"/>
        <v>4.7903994671963535</v>
      </c>
      <c r="DO146" s="39">
        <f t="shared" si="252"/>
        <v>4.6813203678284241</v>
      </c>
      <c r="DP146" s="39">
        <f t="shared" si="252"/>
        <v>4.6906148441906144</v>
      </c>
      <c r="DQ146" s="39">
        <f t="shared" si="252"/>
        <v>5.0600328514064197</v>
      </c>
      <c r="DR146" s="39">
        <f t="shared" si="252"/>
        <v>5.0885774601326865</v>
      </c>
      <c r="DS146" s="39">
        <f t="shared" si="252"/>
        <v>4.8580109268531917</v>
      </c>
      <c r="DT146" s="39">
        <f t="shared" si="252"/>
        <v>4.8601005759218916</v>
      </c>
      <c r="DU146" s="39">
        <f t="shared" si="252"/>
        <v>5.1068533694394596</v>
      </c>
      <c r="DV146" s="39">
        <f t="shared" si="252"/>
        <v>5.0776493551319763</v>
      </c>
      <c r="DW146" s="39">
        <f t="shared" si="252"/>
        <v>4.77087657583251</v>
      </c>
      <c r="DX146" s="39">
        <f t="shared" si="252"/>
        <v>4.6391298585836704</v>
      </c>
      <c r="DY146" s="39">
        <f t="shared" si="252"/>
        <v>4.9858869861499153</v>
      </c>
      <c r="DZ146" s="39">
        <f t="shared" ref="DZ146:FB146" si="253">SUM(DZ147:DZ148)</f>
        <v>4.9766538422377034</v>
      </c>
      <c r="EA146" s="39">
        <f t="shared" si="253"/>
        <v>4.9245127455622706</v>
      </c>
      <c r="EB146" s="39">
        <f t="shared" si="253"/>
        <v>4.6483783745534195</v>
      </c>
      <c r="EC146" s="39">
        <f t="shared" si="253"/>
        <v>5.0769058833614968</v>
      </c>
      <c r="ED146" s="39">
        <f t="shared" si="253"/>
        <v>5.045470189687185</v>
      </c>
      <c r="EE146" s="39">
        <f t="shared" si="253"/>
        <v>4.8191825087927329</v>
      </c>
      <c r="EF146" s="39">
        <f t="shared" si="253"/>
        <v>4.8883346672423862</v>
      </c>
      <c r="EG146" s="39">
        <f t="shared" si="253"/>
        <v>5.2287857890864817</v>
      </c>
      <c r="EH146" s="39">
        <f t="shared" si="253"/>
        <v>5.1246469693411747</v>
      </c>
      <c r="EI146" s="39">
        <f t="shared" si="253"/>
        <v>5.0173016368730163</v>
      </c>
      <c r="EJ146" s="39">
        <f t="shared" si="253"/>
        <v>4.6329038376123481</v>
      </c>
      <c r="EK146" s="39">
        <f t="shared" si="253"/>
        <v>4.8827966539807637</v>
      </c>
      <c r="EL146" s="39">
        <f t="shared" si="253"/>
        <v>4.7414457452932091</v>
      </c>
      <c r="EM146" s="39">
        <f t="shared" si="253"/>
        <v>4.792549429389017</v>
      </c>
      <c r="EN146" s="39">
        <f t="shared" si="253"/>
        <v>4.7677795667578948</v>
      </c>
      <c r="EO146" s="39">
        <f t="shared" si="253"/>
        <v>5.0844048235898267</v>
      </c>
      <c r="EP146" s="39">
        <f t="shared" si="253"/>
        <v>4.9751925736757414</v>
      </c>
      <c r="EQ146" s="39">
        <f t="shared" si="253"/>
        <v>4.7473692693983764</v>
      </c>
      <c r="ER146" s="39">
        <f t="shared" si="253"/>
        <v>4.7466349958751479</v>
      </c>
      <c r="ES146" s="39">
        <f t="shared" si="253"/>
        <v>5.0365829531646433</v>
      </c>
      <c r="ET146" s="39">
        <f t="shared" si="253"/>
        <v>4.8597110351105908</v>
      </c>
      <c r="EU146" s="39">
        <f t="shared" si="253"/>
        <v>4.6610924661333044</v>
      </c>
      <c r="EV146" s="39">
        <f t="shared" si="253"/>
        <v>4.7633760731649977</v>
      </c>
      <c r="EW146" s="39">
        <f t="shared" si="253"/>
        <v>4.90600418137441</v>
      </c>
      <c r="EX146" s="39">
        <f t="shared" si="253"/>
        <v>4.7649646036853515</v>
      </c>
      <c r="EY146" s="39">
        <f t="shared" si="253"/>
        <v>4.5986199195656363</v>
      </c>
      <c r="EZ146" s="39">
        <f t="shared" si="253"/>
        <v>4.5400913771897899</v>
      </c>
      <c r="FA146" s="39">
        <f t="shared" si="253"/>
        <v>4.8691111959156723</v>
      </c>
      <c r="FB146" s="39">
        <f t="shared" si="253"/>
        <v>4.7296701063738791</v>
      </c>
      <c r="FC146" s="39">
        <f t="shared" ref="FC146:FP146" si="254">SUM(FC147:FC148)</f>
        <v>4.5476002153017792</v>
      </c>
      <c r="FD146" s="39">
        <f t="shared" si="254"/>
        <v>4.5389394501639853</v>
      </c>
      <c r="FE146" s="39">
        <f t="shared" si="254"/>
        <v>4.8876112499313953</v>
      </c>
      <c r="FF146" s="39">
        <f t="shared" si="254"/>
        <v>4.6536362820759489</v>
      </c>
      <c r="FG146" s="39">
        <f t="shared" si="254"/>
        <v>4.5522904813747394</v>
      </c>
      <c r="FH146" s="39">
        <f t="shared" si="254"/>
        <v>4.5478996822439477</v>
      </c>
      <c r="FI146" s="39">
        <f t="shared" si="254"/>
        <v>4.9406559468697306</v>
      </c>
      <c r="FJ146" s="39">
        <f t="shared" si="254"/>
        <v>4.8697963305400851</v>
      </c>
      <c r="FK146" s="39">
        <f t="shared" si="254"/>
        <v>4.6319925523049204</v>
      </c>
      <c r="FL146" s="39">
        <f t="shared" si="254"/>
        <v>4.6679523209520779</v>
      </c>
      <c r="FM146" s="39">
        <f t="shared" si="254"/>
        <v>5.0793207099709115</v>
      </c>
      <c r="FN146" s="39">
        <f t="shared" si="254"/>
        <v>5.0338721962054471</v>
      </c>
      <c r="FO146" s="39">
        <f t="shared" si="254"/>
        <v>4.6589338811088075</v>
      </c>
      <c r="FP146" s="39">
        <f t="shared" si="254"/>
        <v>4.8201610762048759</v>
      </c>
      <c r="FQ146" s="39">
        <f t="shared" ref="FQ146:FS146" si="255">SUM(FQ147:FQ148)</f>
        <v>5.1339314104285307</v>
      </c>
      <c r="FR146" s="39">
        <f t="shared" si="255"/>
        <v>5.1395688637683943</v>
      </c>
      <c r="FS146" s="39">
        <f t="shared" si="255"/>
        <v>4.9565921770771091</v>
      </c>
      <c r="FT146" s="39">
        <f t="shared" ref="FT146:FU146" si="256">SUM(FT147:FT148)</f>
        <v>4.8663979405140481</v>
      </c>
      <c r="FU146" s="39">
        <f t="shared" si="256"/>
        <v>5.3352796303504508</v>
      </c>
      <c r="FV146" s="39">
        <f t="shared" ref="FV146" si="257">SUM(FV147:FV148)</f>
        <v>5.1319417104372587</v>
      </c>
    </row>
    <row r="147" spans="1:178" ht="17.25" x14ac:dyDescent="0.25">
      <c r="A147" s="50" t="s">
        <v>117</v>
      </c>
      <c r="B147" s="47">
        <f>(SUMPRODUCT(--(B$9=Quarterly_kt!$B$9:FC$9),Quarterly_kt!$B147:FC147)/INDEX(Fuel_Properties!$B$31:$IV$42,MATCH("D_Petrol_Regular",Fuel_Properties!$B$31:$B$42,0),MATCH(YEAR(B$9),Fuel_Properties!$B$31:$EI$31,0)))/158.987295</f>
        <v>0.26728730643237469</v>
      </c>
      <c r="C147" s="47">
        <f>(SUMPRODUCT(--(C$9=Quarterly_kt!$B$9:FC$9),Quarterly_kt!$B147:FC147)/INDEX(Fuel_Properties!$B$31:$IV$42,MATCH("D_Petrol_Regular",Fuel_Properties!$B$31:$B$42,0),MATCH(YEAR(C$9),Fuel_Properties!$B$31:$EI$31,0)))/158.987295</f>
        <v>0.23323375320379749</v>
      </c>
      <c r="D147" s="47">
        <f>(SUMPRODUCT(--(D$9=Quarterly_kt!$B$9:FC$9),Quarterly_kt!$B147:FC147)/INDEX(Fuel_Properties!$B$31:$IV$42,MATCH("D_Petrol_Regular",Fuel_Properties!$B$31:$B$42,0),MATCH(YEAR(D$9),Fuel_Properties!$B$31:$EI$31,0)))/158.987295</f>
        <v>0.22536936759271359</v>
      </c>
      <c r="E147" s="47">
        <f>(SUMPRODUCT(--(E$9=Quarterly_kt!$B$9:FC$9),Quarterly_kt!$B147:FC147)/INDEX(Fuel_Properties!$B$31:$IV$42,MATCH("D_Petrol_Regular",Fuel_Properties!$B$31:$B$42,0),MATCH(YEAR(E$9),Fuel_Properties!$B$31:$EI$31,0)))/158.987295</f>
        <v>0.25810794803842341</v>
      </c>
      <c r="F147" s="47">
        <f>(SUMPRODUCT(--(F$9=Quarterly_kt!$B$9:FC$9),Quarterly_kt!$B147:FC147)/INDEX(Fuel_Properties!$B$31:$IV$42,MATCH("D_Petrol_Regular",Fuel_Properties!$B$31:$B$42,0),MATCH(YEAR(F$9),Fuel_Properties!$B$31:$EI$31,0)))/158.987295</f>
        <v>0.2358212802926655</v>
      </c>
      <c r="G147" s="47">
        <f>(SUMPRODUCT(--(G$9=Quarterly_kt!$B$9:FC$9),Quarterly_kt!$B147:FC147)/INDEX(Fuel_Properties!$B$31:$IV$42,MATCH("D_Petrol_Regular",Fuel_Properties!$B$31:$B$42,0),MATCH(YEAR(G$9),Fuel_Properties!$B$31:$EI$31,0)))/158.987295</f>
        <v>0.2086480040118652</v>
      </c>
      <c r="H147" s="47">
        <f>(SUMPRODUCT(--(H$9=Quarterly_kt!$B$9:FC$9),Quarterly_kt!$B147:FC147)/INDEX(Fuel_Properties!$B$31:$IV$42,MATCH("D_Petrol_Regular",Fuel_Properties!$B$31:$B$42,0),MATCH(YEAR(H$9),Fuel_Properties!$B$31:$EI$31,0)))/158.987295</f>
        <v>0.18651404278282735</v>
      </c>
      <c r="I147" s="47">
        <f>(SUMPRODUCT(--(I$9=Quarterly_kt!$B$9:FC$9),Quarterly_kt!$B147:FC147)/INDEX(Fuel_Properties!$B$31:$IV$42,MATCH("D_Petrol_Regular",Fuel_Properties!$B$31:$B$42,0),MATCH(YEAR(I$9),Fuel_Properties!$B$31:$EI$31,0)))/158.987295</f>
        <v>0.22626015560691401</v>
      </c>
      <c r="J147" s="47">
        <f>(SUMPRODUCT(--(J$9=Quarterly_kt!$B$9:FC$9),Quarterly_kt!$B147:FC147)/INDEX(Fuel_Properties!$B$31:$IV$42,MATCH("D_Petrol_Regular",Fuel_Properties!$B$31:$B$42,0),MATCH(YEAR(J$9),Fuel_Properties!$B$31:$EI$31,0)))/158.987295</f>
        <v>0.17372911385520753</v>
      </c>
      <c r="K147" s="47">
        <f>(SUMPRODUCT(--(K$9=Quarterly_kt!$B$9:FC$9),Quarterly_kt!$B147:FC147)/INDEX(Fuel_Properties!$B$31:$IV$42,MATCH("D_Petrol_Regular",Fuel_Properties!$B$31:$B$42,0),MATCH(YEAR(K$9),Fuel_Properties!$B$31:$EI$31,0)))/158.987295</f>
        <v>0.15391968515846424</v>
      </c>
      <c r="L147" s="47">
        <f>(SUMPRODUCT(--(L$9=Quarterly_kt!$B$9:FC$9),Quarterly_kt!$B147:FC147)/INDEX(Fuel_Properties!$B$31:$IV$42,MATCH("D_Petrol_Regular",Fuel_Properties!$B$31:$B$42,0),MATCH(YEAR(L$9),Fuel_Properties!$B$31:$EI$31,0)))/158.987295</f>
        <v>0.15232475042827676</v>
      </c>
      <c r="M147" s="47">
        <f>(SUMPRODUCT(--(M$9=Quarterly_kt!$B$9:FC$9),Quarterly_kt!$B147:FC147)/INDEX(Fuel_Properties!$B$31:$IV$42,MATCH("D_Petrol_Regular",Fuel_Properties!$B$31:$B$42,0),MATCH(YEAR(M$9),Fuel_Properties!$B$31:$EI$31,0)))/158.987295</f>
        <v>0.18045668428626427</v>
      </c>
      <c r="N147" s="47">
        <f>(SUMPRODUCT(--(N$9=Quarterly_kt!$B$9:FC$9),Quarterly_kt!$B147:FC147)/INDEX(Fuel_Properties!$B$31:$IV$42,MATCH("D_Petrol_Regular",Fuel_Properties!$B$31:$B$42,0),MATCH(YEAR(N$9),Fuel_Properties!$B$31:$EI$31,0)))/158.987295</f>
        <v>0.18465611349606639</v>
      </c>
      <c r="O147" s="47">
        <f>(SUMPRODUCT(--(O$9=Quarterly_kt!$B$9:FC$9),Quarterly_kt!$B147:FC147)/INDEX(Fuel_Properties!$B$31:$IV$42,MATCH("D_Petrol_Regular",Fuel_Properties!$B$31:$B$42,0),MATCH(YEAR(O$9),Fuel_Properties!$B$31:$EI$31,0)))/158.987295</f>
        <v>0.11720225158265907</v>
      </c>
      <c r="P147" s="47">
        <f>(SUMPRODUCT(--(P$9=Quarterly_kt!$B$9:FC$9),Quarterly_kt!$B147:FC147)/INDEX(Fuel_Properties!$B$31:$IV$42,MATCH("D_Petrol_Regular",Fuel_Properties!$B$31:$B$42,0),MATCH(YEAR(P$9),Fuel_Properties!$B$31:$EI$31,0)))/158.987295</f>
        <v>0.12013761018183389</v>
      </c>
      <c r="Q147" s="47">
        <f>(SUMPRODUCT(--(Q$9=Quarterly_kt!$B$9:FC$9),Quarterly_kt!$B147:FC147)/INDEX(Fuel_Properties!$B$31:$IV$42,MATCH("D_Petrol_Regular",Fuel_Properties!$B$31:$B$42,0),MATCH(YEAR(Q$9),Fuel_Properties!$B$31:$EI$31,0)))/158.987295</f>
        <v>0.1503904678831558</v>
      </c>
      <c r="R147" s="47">
        <f>(SUMPRODUCT(--(R$9=Quarterly_kt!$B$9:FC$9),Quarterly_kt!$B147:FC147)/INDEX(Fuel_Properties!$B$31:$IV$42,MATCH("D_Petrol_Regular",Fuel_Properties!$B$31:$B$42,0),MATCH(YEAR(R$9),Fuel_Properties!$B$31:$EI$31,0)))/158.987295</f>
        <v>0.1372407400544825</v>
      </c>
      <c r="S147" s="47">
        <f>(SUMPRODUCT(--(S$9=Quarterly_kt!$B$9:FC$9),Quarterly_kt!$B147:FC147)/INDEX(Fuel_Properties!$B$31:$IV$42,MATCH("D_Petrol_Regular",Fuel_Properties!$B$31:$B$42,0),MATCH(YEAR(S$9),Fuel_Properties!$B$31:$EI$31,0)))/158.987295</f>
        <v>0.11821181133208626</v>
      </c>
      <c r="T147" s="47">
        <f>(SUMPRODUCT(--(T$9=Quarterly_kt!$B$9:FC$9),Quarterly_kt!$B147:FC147)/INDEX(Fuel_Properties!$B$31:$IV$42,MATCH("D_Petrol_Regular",Fuel_Properties!$B$31:$B$42,0),MATCH(YEAR(T$9),Fuel_Properties!$B$31:$EI$31,0)))/158.987295</f>
        <v>0.10451064330414603</v>
      </c>
      <c r="U147" s="47">
        <f>(SUMPRODUCT(--(U$9=Quarterly_kt!$B$9:FC$9),Quarterly_kt!$B147:FC147)/INDEX(Fuel_Properties!$B$31:$IV$42,MATCH("D_Petrol_Regular",Fuel_Properties!$B$31:$B$42,0),MATCH(YEAR(U$9),Fuel_Properties!$B$31:$EI$31,0)))/158.987295</f>
        <v>0.13225232717495999</v>
      </c>
      <c r="V147" s="47">
        <f>(SUMPRODUCT(--(V$9=Quarterly_kt!$B$9:FC$9),Quarterly_kt!$B147:FC147)/INDEX(Fuel_Properties!$B$31:$IV$42,MATCH("D_Petrol_Regular",Fuel_Properties!$B$31:$B$42,0),MATCH(YEAR(V$9),Fuel_Properties!$B$31:$EI$31,0)))/158.987295</f>
        <v>0.12857888707830481</v>
      </c>
      <c r="W147" s="47">
        <f>(SUMPRODUCT(--(W$9=Quarterly_kt!$B$9:FC$9),Quarterly_kt!$B147:FC147)/INDEX(Fuel_Properties!$B$31:$IV$42,MATCH("D_Petrol_Regular",Fuel_Properties!$B$31:$B$42,0),MATCH(YEAR(W$9),Fuel_Properties!$B$31:$EI$31,0)))/158.987295</f>
        <v>0.10184676295691798</v>
      </c>
      <c r="X147" s="47">
        <f>(SUMPRODUCT(--(X$9=Quarterly_kt!$B$9:FC$9),Quarterly_kt!$B147:FC147)/INDEX(Fuel_Properties!$B$31:$IV$42,MATCH("D_Petrol_Regular",Fuel_Properties!$B$31:$B$42,0),MATCH(YEAR(X$9),Fuel_Properties!$B$31:$EI$31,0)))/158.987295</f>
        <v>8.2385165770481508E-2</v>
      </c>
      <c r="Y147" s="47">
        <f>(SUMPRODUCT(--(Y$9=Quarterly_kt!$B$9:FC$9),Quarterly_kt!$B147:FC147)/INDEX(Fuel_Properties!$B$31:$IV$42,MATCH("D_Petrol_Regular",Fuel_Properties!$B$31:$B$42,0),MATCH(YEAR(Y$9),Fuel_Properties!$B$31:$EI$31,0)))/158.987295</f>
        <v>0.10967721378650863</v>
      </c>
      <c r="Z147" s="47">
        <f>(SUMPRODUCT(--(Z$9=Quarterly_kt!$B$9:FC$9),Quarterly_kt!$B147:FC147)/INDEX(Fuel_Properties!$B$31:$IV$42,MATCH("D_Petrol_Regular",Fuel_Properties!$B$31:$B$42,0),MATCH(YEAR(Z$9),Fuel_Properties!$B$31:$EI$31,0)))/158.987295</f>
        <v>0.10423916505219918</v>
      </c>
      <c r="AA147" s="47">
        <f>(SUMPRODUCT(--(AA$9=Quarterly_kt!$B$9:FC$9),Quarterly_kt!$B147:FC147)/INDEX(Fuel_Properties!$B$31:$IV$42,MATCH("D_Petrol_Regular",Fuel_Properties!$B$31:$B$42,0),MATCH(YEAR(AA$9),Fuel_Properties!$B$31:$EI$31,0)))/158.987295</f>
        <v>8.2919638579001795E-2</v>
      </c>
      <c r="AB147" s="47">
        <f>(SUMPRODUCT(--(AB$9=Quarterly_kt!$B$9:FC$9),Quarterly_kt!$B147:FC147)/INDEX(Fuel_Properties!$B$31:$IV$42,MATCH("D_Petrol_Regular",Fuel_Properties!$B$31:$B$42,0),MATCH(YEAR(AB$9),Fuel_Properties!$B$31:$EI$31,0)))/158.987295</f>
        <v>7.1704193295449484E-2</v>
      </c>
      <c r="AC147" s="47">
        <f>(SUMPRODUCT(--(AC$9=Quarterly_kt!$B$9:FC$9),Quarterly_kt!$B147:FC147)/INDEX(Fuel_Properties!$B$31:$IV$42,MATCH("D_Petrol_Regular",Fuel_Properties!$B$31:$B$42,0),MATCH(YEAR(AC$9),Fuel_Properties!$B$31:$EI$31,0)))/158.987295</f>
        <v>9.526341534720803E-2</v>
      </c>
      <c r="AD147" s="47">
        <f>(SUMPRODUCT(--(AD$9=Quarterly_kt!$B$9:FC$9),Quarterly_kt!$B147:FC147)/INDEX(Fuel_Properties!$B$31:$IV$42,MATCH("D_Petrol_Regular",Fuel_Properties!$B$31:$B$42,0),MATCH(YEAR(AD$9),Fuel_Properties!$B$31:$EI$31,0)))/158.987295</f>
        <v>8.0416948443867195E-2</v>
      </c>
      <c r="AE147" s="47">
        <f>(SUMPRODUCT(--(AE$9=Quarterly_kt!$B$9:FC$9),Quarterly_kt!$B147:FC147)/INDEX(Fuel_Properties!$B$31:$IV$42,MATCH("D_Petrol_Regular",Fuel_Properties!$B$31:$B$42,0),MATCH(YEAR(AE$9),Fuel_Properties!$B$31:$EI$31,0)))/158.987295</f>
        <v>6.5443226109926311E-2</v>
      </c>
      <c r="AF147" s="47">
        <f>(SUMPRODUCT(--(AF$9=Quarterly_kt!$B$9:FC$9),Quarterly_kt!$B147:FC147)/INDEX(Fuel_Properties!$B$31:$IV$42,MATCH("D_Petrol_Regular",Fuel_Properties!$B$31:$B$42,0),MATCH(YEAR(AF$9),Fuel_Properties!$B$31:$EI$31,0)))/158.987295</f>
        <v>5.9165291533656489E-2</v>
      </c>
      <c r="AG147" s="47">
        <f>(SUMPRODUCT(--(AG$9=Quarterly_kt!$B$9:FC$9),Quarterly_kt!$B147:FC147)/INDEX(Fuel_Properties!$B$31:$IV$42,MATCH("D_Petrol_Regular",Fuel_Properties!$B$31:$B$42,0),MATCH(YEAR(AG$9),Fuel_Properties!$B$31:$EI$31,0)))/158.987295</f>
        <v>8.2198524472268095E-2</v>
      </c>
      <c r="AH147" s="47">
        <f>(SUMPRODUCT(--(AH$9=Quarterly_kt!$B$9:FC$9),Quarterly_kt!$B147:FC147)/INDEX(Fuel_Properties!$B$31:$IV$42,MATCH("D_Petrol_Regular",Fuel_Properties!$B$31:$B$42,0),MATCH(YEAR(AH$9),Fuel_Properties!$B$31:$EI$31,0)))/158.987295</f>
        <v>6.9931100962421916E-2</v>
      </c>
      <c r="AI147" s="47">
        <f>(SUMPRODUCT(--(AI$9=Quarterly_kt!$B$9:FC$9),Quarterly_kt!$B147:FC147)/INDEX(Fuel_Properties!$B$31:$IV$42,MATCH("D_Petrol_Regular",Fuel_Properties!$B$31:$B$42,0),MATCH(YEAR(AI$9),Fuel_Properties!$B$31:$EI$31,0)))/158.987295</f>
        <v>5.8579916552896183E-2</v>
      </c>
      <c r="AJ147" s="47">
        <f>(SUMPRODUCT(--(AJ$9=Quarterly_kt!$B$9:FC$9),Quarterly_kt!$B147:FC147)/INDEX(Fuel_Properties!$B$31:$IV$42,MATCH("D_Petrol_Regular",Fuel_Properties!$B$31:$B$42,0),MATCH(YEAR(AJ$9),Fuel_Properties!$B$31:$EI$31,0)))/158.987295</f>
        <v>5.367634062710705E-2</v>
      </c>
      <c r="AK147" s="47">
        <f>(SUMPRODUCT(--(AK$9=Quarterly_kt!$B$9:FC$9),Quarterly_kt!$B147:FC147)/INDEX(Fuel_Properties!$B$31:$IV$42,MATCH("D_Petrol_Regular",Fuel_Properties!$B$31:$B$42,0),MATCH(YEAR(AK$9),Fuel_Properties!$B$31:$EI$31,0)))/158.987295</f>
        <v>6.4017965287205589E-2</v>
      </c>
      <c r="AL147" s="47">
        <f>(SUMPRODUCT(--(AL$9=Quarterly_kt!$B$9:FC$9),Quarterly_kt!$B147:FC147)/INDEX(Fuel_Properties!$B$31:$IV$42,MATCH("D_Petrol_Regular",Fuel_Properties!$B$31:$B$42,0),MATCH(YEAR(AL$9),Fuel_Properties!$B$31:$EI$31,0)))/158.987295</f>
        <v>5.5602139476854689E-2</v>
      </c>
      <c r="AM147" s="47">
        <f>(SUMPRODUCT(--(AM$9=Quarterly_kt!$B$9:FC$9),Quarterly_kt!$B147:FC147)/INDEX(Fuel_Properties!$B$31:$IV$42,MATCH("D_Petrol_Regular",Fuel_Properties!$B$31:$B$42,0),MATCH(YEAR(AM$9),Fuel_Properties!$B$31:$EI$31,0)))/158.987295</f>
        <v>4.9527813589544958E-2</v>
      </c>
      <c r="AN147" s="47">
        <f>(SUMPRODUCT(--(AN$9=Quarterly_kt!$B$9:FC$9),Quarterly_kt!$B147:FC147)/INDEX(Fuel_Properties!$B$31:$IV$42,MATCH("D_Petrol_Regular",Fuel_Properties!$B$31:$B$42,0),MATCH(YEAR(AN$9),Fuel_Properties!$B$31:$EI$31,0)))/158.987295</f>
        <v>7.7439171367825702E-2</v>
      </c>
      <c r="AO147" s="47">
        <f>(SUMPRODUCT(--(AO$9=Quarterly_kt!$B$9:FC$9),Quarterly_kt!$B147:FC147)/INDEX(Fuel_Properties!$B$31:$IV$42,MATCH("D_Petrol_Regular",Fuel_Properties!$B$31:$B$42,0),MATCH(YEAR(AO$9),Fuel_Properties!$B$31:$EI$31,0)))/158.987295</f>
        <v>0.3163739678625061</v>
      </c>
      <c r="AP147" s="47">
        <f>(SUMPRODUCT(--(AP$9=Quarterly_kt!$B$9:FC$9),Quarterly_kt!$B147:FC147)/INDEX(Fuel_Properties!$B$31:$IV$42,MATCH("D_Petrol_Regular",Fuel_Properties!$B$31:$B$42,0),MATCH(YEAR(AP$9),Fuel_Properties!$B$31:$EI$31,0)))/158.987295</f>
        <v>0.314889321172172</v>
      </c>
      <c r="AQ147" s="47">
        <f>(SUMPRODUCT(--(AQ$9=Quarterly_kt!$B$9:FC$9),Quarterly_kt!$B147:FC147)/INDEX(Fuel_Properties!$B$31:$IV$42,MATCH("D_Petrol_Regular",Fuel_Properties!$B$31:$B$42,0),MATCH(YEAR(AQ$9),Fuel_Properties!$B$31:$EI$31,0)))/158.987295</f>
        <v>0.26375808915706628</v>
      </c>
      <c r="AR147" s="47">
        <f>(SUMPRODUCT(--(AR$9=Quarterly_kt!$B$9:FC$9),Quarterly_kt!$B147:FC147)/INDEX(Fuel_Properties!$B$31:$IV$42,MATCH("D_Petrol_Regular",Fuel_Properties!$B$31:$B$42,0),MATCH(YEAR(AR$9),Fuel_Properties!$B$31:$EI$31,0)))/158.987295</f>
        <v>0.26299455657346588</v>
      </c>
      <c r="AS147" s="47">
        <f>(SUMPRODUCT(--(AS$9=Quarterly_kt!$B$9:FC$9),Quarterly_kt!$B147:FC147)/INDEX(Fuel_Properties!$B$31:$IV$42,MATCH("D_Petrol_Regular",Fuel_Properties!$B$31:$B$42,0),MATCH(YEAR(AS$9),Fuel_Properties!$B$31:$EI$31,0)))/158.987295</f>
        <v>0.29591977831738908</v>
      </c>
      <c r="AT147" s="47">
        <f>(SUMPRODUCT(--(AT$9=Quarterly_kt!$B$9:FC$9),Quarterly_kt!$B147:FC147)/INDEX(Fuel_Properties!$B$31:$IV$42,MATCH("D_Petrol_Regular",Fuel_Properties!$B$31:$B$42,0),MATCH(YEAR(AT$9),Fuel_Properties!$B$31:$EI$31,0)))/158.987295</f>
        <v>0.26733820860461471</v>
      </c>
      <c r="AU147" s="47">
        <f>(SUMPRODUCT(--(AU$9=Quarterly_kt!$B$9:FC$9),Quarterly_kt!$B147:FC147)/INDEX(Fuel_Properties!$B$31:$IV$42,MATCH("D_Petrol_Regular",Fuel_Properties!$B$31:$B$42,0),MATCH(YEAR(AU$9),Fuel_Properties!$B$31:$EI$31,0)))/158.987295</f>
        <v>0.23849364433526687</v>
      </c>
      <c r="AV147" s="47">
        <f>(SUMPRODUCT(--(AV$9=Quarterly_kt!$B$9:FC$9),Quarterly_kt!$B147:FC147)/INDEX(Fuel_Properties!$B$31:$IV$42,MATCH("D_Petrol_Regular",Fuel_Properties!$B$31:$B$42,0),MATCH(YEAR(AV$9),Fuel_Properties!$B$31:$EI$31,0)))/158.987295</f>
        <v>0.22223040030457866</v>
      </c>
      <c r="AW147" s="47">
        <f>(SUMPRODUCT(--(AW$9=Quarterly_kt!$B$9:FC$9),Quarterly_kt!$B147:FC147)/INDEX(Fuel_Properties!$B$31:$IV$42,MATCH("D_Petrol_Regular",Fuel_Properties!$B$31:$B$42,0),MATCH(YEAR(AW$9),Fuel_Properties!$B$31:$EI$31,0)))/158.987295</f>
        <v>0.23206300324227699</v>
      </c>
      <c r="AX147" s="47">
        <f>(SUMPRODUCT(--(AX$9=Quarterly_kt!$B$9:FC$9),Quarterly_kt!$B147:FC147)/INDEX(Fuel_Properties!$B$31:$IV$42,MATCH("D_Petrol_Regular",Fuel_Properties!$B$31:$B$42,0),MATCH(YEAR(AX$9),Fuel_Properties!$B$31:$EI$31,0)))/158.987295</f>
        <v>0.23790826935450654</v>
      </c>
      <c r="AY147" s="47">
        <f>(SUMPRODUCT(--(AY$9=Quarterly_kt!$B$9:FC$9),Quarterly_kt!$B147:FC147)/INDEX(Fuel_Properties!$B$31:$IV$42,MATCH("D_Petrol_Regular",Fuel_Properties!$B$31:$B$42,0),MATCH(YEAR(AY$9),Fuel_Properties!$B$31:$EI$31,0)))/158.987295</f>
        <v>0.21495987336962832</v>
      </c>
      <c r="AZ147" s="47">
        <f>(SUMPRODUCT(--(AZ$9=Quarterly_kt!$B$9:FC$9),Quarterly_kt!$B147:FC147)/INDEX(Fuel_Properties!$B$31:$IV$42,MATCH("D_Petrol_Regular",Fuel_Properties!$B$31:$B$42,0),MATCH(YEAR(AZ$9),Fuel_Properties!$B$31:$EI$31,0)))/158.987295</f>
        <v>0.21900659606271039</v>
      </c>
      <c r="BA147" s="47">
        <f>(SUMPRODUCT(--(BA$9=Quarterly_kt!$B$9:FC$9),Quarterly_kt!$B147:FC147)/INDEX(Fuel_Properties!$B$31:$IV$42,MATCH("D_Petrol_Regular",Fuel_Properties!$B$31:$B$42,0),MATCH(YEAR(BA$9),Fuel_Properties!$B$31:$EI$31,0)))/158.987295</f>
        <v>0.2367375193929859</v>
      </c>
      <c r="BB147" s="47">
        <f>(SUMPRODUCT(--(BB$9=Quarterly_kt!$B$9:FC$9),Quarterly_kt!$B147:FC147)/INDEX(Fuel_Properties!$B$31:$IV$42,MATCH("D_Petrol_Regular",Fuel_Properties!$B$31:$B$42,0),MATCH(YEAR(BB$9),Fuel_Properties!$B$31:$EI$31,0)))/158.987295</f>
        <v>0.17797944523724971</v>
      </c>
      <c r="BC147" s="47">
        <f>(SUMPRODUCT(--(BC$9=Quarterly_kt!$B$9:FC$9),Quarterly_kt!$B147:FC147)/INDEX(Fuel_Properties!$B$31:$IV$42,MATCH("D_Petrol_Regular",Fuel_Properties!$B$31:$B$42,0),MATCH(YEAR(BC$9),Fuel_Properties!$B$31:$EI$31,0)))/158.987295</f>
        <v>0.144791228936753</v>
      </c>
      <c r="BD147" s="47">
        <f>(SUMPRODUCT(--(BD$9=Quarterly_kt!$B$9:FC$9),Quarterly_kt!$B147:FC147)/INDEX(Fuel_Properties!$B$31:$IV$42,MATCH("D_Petrol_Regular",Fuel_Properties!$B$31:$B$42,0),MATCH(YEAR(BD$9),Fuel_Properties!$B$31:$EI$31,0)))/158.987295</f>
        <v>0.13899686499676339</v>
      </c>
      <c r="BE147" s="47">
        <f>(SUMPRODUCT(--(BE$9=Quarterly_kt!$B$9:FC$9),Quarterly_kt!$B147:FC147)/INDEX(Fuel_Properties!$B$31:$IV$42,MATCH("D_Petrol_Regular",Fuel_Properties!$B$31:$B$42,0),MATCH(YEAR(BE$9),Fuel_Properties!$B$31:$EI$31,0)))/158.987295</f>
        <v>0.1864631406105873</v>
      </c>
      <c r="BF147" s="47">
        <f>(SUMPRODUCT(--(BF$9=Quarterly_kt!$B$9:FC$9),Quarterly_kt!$B147:FC147)/INDEX(Fuel_Properties!$B$31:$IV$42,MATCH("D_Petrol_Regular",Fuel_Properties!$B$31:$B$42,0),MATCH(YEAR(BF$9),Fuel_Properties!$B$31:$EI$31,0)))/158.987295</f>
        <v>0.23011175330640934</v>
      </c>
      <c r="BG147" s="47">
        <f>(SUMPRODUCT(--(BG$9=Quarterly_kt!$B$9:FC$9),Quarterly_kt!$B147:FC147)/INDEX(Fuel_Properties!$B$31:$IV$42,MATCH("D_Petrol_Regular",Fuel_Properties!$B$31:$B$42,0),MATCH(YEAR(BG$9),Fuel_Properties!$B$31:$EI$31,0)))/158.987295</f>
        <v>0.24021583449605444</v>
      </c>
      <c r="BH147" s="47">
        <f>(SUMPRODUCT(--(BH$9=Quarterly_kt!$B$9:FC$9),Quarterly_kt!$B147:FC147)/INDEX(Fuel_Properties!$B$31:$IV$42,MATCH("D_Petrol_Regular",Fuel_Properties!$B$31:$B$42,0),MATCH(YEAR(BH$9),Fuel_Properties!$B$31:$EI$31,0)))/158.987295</f>
        <v>0.26349509460049281</v>
      </c>
      <c r="BI147" s="47">
        <f>(SUMPRODUCT(--(BI$9=Quarterly_kt!$B$9:FC$9),Quarterly_kt!$B147:FC147)/INDEX(Fuel_Properties!$B$31:$IV$42,MATCH("D_Petrol_Regular",Fuel_Properties!$B$31:$B$42,0),MATCH(YEAR(BI$9),Fuel_Properties!$B$31:$EI$31,0)))/158.987295</f>
        <v>0.3218035329014422</v>
      </c>
      <c r="BJ147" s="47">
        <f>(SUMPRODUCT(--(BJ$9=Quarterly_kt!$B$9:FC$9),Quarterly_kt!$B147:FC147)/INDEX(Fuel_Properties!$B$31:$IV$42,MATCH("D_Petrol_Regular",Fuel_Properties!$B$31:$B$42,0),MATCH(YEAR(BJ$9),Fuel_Properties!$B$31:$EI$31,0)))/158.987295</f>
        <v>0.3380890576137876</v>
      </c>
      <c r="BK147" s="47">
        <f>(SUMPRODUCT(--(BK$9=Quarterly_kt!$B$9:FC$9),Quarterly_kt!$B147:FC147)/INDEX(Fuel_Properties!$B$31:$IV$42,MATCH("D_Petrol_Regular",Fuel_Properties!$B$31:$B$42,0),MATCH(YEAR(BK$9),Fuel_Properties!$B$31:$EI$31,0)))/158.987295</f>
        <v>0.36488905129816118</v>
      </c>
      <c r="BL147" s="47">
        <f>(SUMPRODUCT(--(BL$9=Quarterly_kt!$B$9:FC$9),Quarterly_kt!$B147:FC147)/INDEX(Fuel_Properties!$B$31:$IV$42,MATCH("D_Petrol_Regular",Fuel_Properties!$B$31:$B$42,0),MATCH(YEAR(BL$9),Fuel_Properties!$B$31:$EI$31,0)))/158.987295</f>
        <v>0.43748403260781105</v>
      </c>
      <c r="BM147" s="47">
        <f>(SUMPRODUCT(--(BM$9=Quarterly_kt!$B$9:FC$9),Quarterly_kt!$B147:FC147)/INDEX(Fuel_Properties!$B$31:$IV$42,MATCH("D_Petrol_Regular",Fuel_Properties!$B$31:$B$42,0),MATCH(YEAR(BM$9),Fuel_Properties!$B$31:$EI$31,0)))/158.987295</f>
        <v>0.53323950228667272</v>
      </c>
      <c r="BN147" s="47">
        <f>(SUMPRODUCT(--(BN$9=Quarterly_kt!$B$9:FC$9),Quarterly_kt!$B147:FC147)/INDEX(Fuel_Properties!$B$31:$IV$42,MATCH("D_Petrol_Regular",Fuel_Properties!$B$31:$B$42,0),MATCH(YEAR(BN$9),Fuel_Properties!$B$31:$EI$31,0)))/158.987295</f>
        <v>0.58462417945968226</v>
      </c>
      <c r="BO147" s="47">
        <f>(SUMPRODUCT(--(BO$9=Quarterly_kt!$B$9:FC$9),Quarterly_kt!$B147:FC147)/INDEX(Fuel_Properties!$B$31:$IV$42,MATCH("D_Petrol_Regular",Fuel_Properties!$B$31:$B$42,0),MATCH(YEAR(BO$9),Fuel_Properties!$B$31:$EI$31,0)))/158.987295</f>
        <v>0.68950025529022307</v>
      </c>
      <c r="BP147" s="47">
        <f>(SUMPRODUCT(--(BP$9=Quarterly_kt!$B$9:FC$9),Quarterly_kt!$B147:FC147)/INDEX(Fuel_Properties!$B$31:$IV$42,MATCH("D_Petrol_Regular",Fuel_Properties!$B$31:$B$42,0),MATCH(YEAR(BP$9),Fuel_Properties!$B$31:$EI$31,0)))/158.987295</f>
        <v>0.84526106373633636</v>
      </c>
      <c r="BQ147" s="47">
        <f>(SUMPRODUCT(--(BQ$9=Quarterly_kt!$B$9:FC$9),Quarterly_kt!$B147:FC147)/INDEX(Fuel_Properties!$B$31:$IV$42,MATCH("D_Petrol_Regular",Fuel_Properties!$B$31:$B$42,0),MATCH(YEAR(BQ$9),Fuel_Properties!$B$31:$EI$31,0)))/158.987295</f>
        <v>1.0094036969021467</v>
      </c>
      <c r="BR147" s="47">
        <f>(SUMPRODUCT(--(BR$9=Quarterly_kt!$B$9:FC$9),Quarterly_kt!$B147:FC147)/INDEX(Fuel_Properties!$B$31:$IV$42,MATCH("D_Petrol_Regular",Fuel_Properties!$B$31:$B$42,0),MATCH(YEAR(BR$9),Fuel_Properties!$B$31:$EI$31,0)))/158.987295</f>
        <v>1.1030600997699991</v>
      </c>
      <c r="BS147" s="47">
        <f>(SUMPRODUCT(--(BS$9=Quarterly_kt!$B$9:FC$9),Quarterly_kt!$B147:FC147)/INDEX(Fuel_Properties!$B$31:$IV$42,MATCH("D_Petrol_Regular",Fuel_Properties!$B$31:$B$42,0),MATCH(YEAR(BS$9),Fuel_Properties!$B$31:$EI$31,0)))/158.987295</f>
        <v>1.1717478480761281</v>
      </c>
      <c r="BT147" s="47">
        <f>(SUMPRODUCT(--(BT$9=Quarterly_kt!$B$9:FC$9),Quarterly_kt!$B147:FC147)/INDEX(Fuel_Properties!$B$31:$IV$42,MATCH("D_Petrol_Regular",Fuel_Properties!$B$31:$B$42,0),MATCH(YEAR(BT$9),Fuel_Properties!$B$31:$EI$31,0)))/158.987295</f>
        <v>1.284346080866736</v>
      </c>
      <c r="BU147" s="47">
        <f>(SUMPRODUCT(--(BU$9=Quarterly_kt!$B$9:FC$9),Quarterly_kt!$B147:FC147)/INDEX(Fuel_Properties!$B$31:$IV$42,MATCH("D_Petrol_Regular",Fuel_Properties!$B$31:$B$42,0),MATCH(YEAR(BU$9),Fuel_Properties!$B$31:$EI$31,0)))/158.987295</f>
        <v>1.3809885436954588</v>
      </c>
      <c r="BV147" s="47">
        <f>(SUMPRODUCT(--(BV$9=Quarterly_kt!$B$9:FC$9),Quarterly_kt!$B147:FC147)/INDEX(Fuel_Properties!$B$31:$IV$42,MATCH("D_Petrol_Regular",Fuel_Properties!$B$31:$B$42,0),MATCH(YEAR(BV$9),Fuel_Properties!$B$31:$EI$31,0)))/158.987295</f>
        <v>1.3833583018584916</v>
      </c>
      <c r="BW147" s="47">
        <f>(SUMPRODUCT(--(BW$9=Quarterly_kt!$B$9:FC$9),Quarterly_kt!$B147:FC147)/INDEX(Fuel_Properties!$B$31:$IV$42,MATCH("D_Petrol_Regular",Fuel_Properties!$B$31:$B$42,0),MATCH(YEAR(BW$9),Fuel_Properties!$B$31:$EI$31,0)))/158.987295</f>
        <v>1.3927243596082179</v>
      </c>
      <c r="BX147" s="47">
        <f>(SUMPRODUCT(--(BX$9=Quarterly_kt!$B$9:FC$9),Quarterly_kt!$B147:FC147)/INDEX(Fuel_Properties!$B$31:$IV$42,MATCH("D_Petrol_Regular",Fuel_Properties!$B$31:$B$42,0),MATCH(YEAR(BX$9),Fuel_Properties!$B$31:$EI$31,0)))/158.987295</f>
        <v>1.4503452340156857</v>
      </c>
      <c r="BY147" s="47">
        <f>(SUMPRODUCT(--(BY$9=Quarterly_kt!$B$9:FC$9),Quarterly_kt!$B147:FC147)/INDEX(Fuel_Properties!$B$31:$IV$42,MATCH("D_Petrol_Regular",Fuel_Properties!$B$31:$B$42,0),MATCH(YEAR(BY$9),Fuel_Properties!$B$31:$EI$31,0)))/158.987295</f>
        <v>1.6047316449558433</v>
      </c>
      <c r="BZ147" s="47">
        <f>(SUMPRODUCT(--(BZ$9=Quarterly_kt!$B$9:FC$9),Quarterly_kt!$B147:FC147)/INDEX(Fuel_Properties!$B$31:$IV$42,MATCH("D_Petrol_Regular",Fuel_Properties!$B$31:$B$42,0),MATCH(YEAR(BZ$9),Fuel_Properties!$B$31:$EI$31,0)))/158.987295</f>
        <v>1.5617492559094446</v>
      </c>
      <c r="CA147" s="47">
        <f>(SUMPRODUCT(--(CA$9=Quarterly_kt!$B$9:FC$9),Quarterly_kt!$B147:FC147)/INDEX(Fuel_Properties!$B$31:$IV$42,MATCH("D_Petrol_Regular",Fuel_Properties!$B$31:$B$42,0),MATCH(YEAR(CA$9),Fuel_Properties!$B$31:$EI$31,0)))/158.987295</f>
        <v>1.5718513909014318</v>
      </c>
      <c r="CB147" s="47">
        <f>(SUMPRODUCT(--(CB$9=Quarterly_kt!$B$9:FC$9),Quarterly_kt!$B147:FC147)/INDEX(Fuel_Properties!$B$31:$IV$42,MATCH("D_Petrol_Regular",Fuel_Properties!$B$31:$B$42,0),MATCH(YEAR(CB$9),Fuel_Properties!$B$31:$EI$31,0)))/158.987295</f>
        <v>1.6609703098130089</v>
      </c>
      <c r="CC147" s="47">
        <f>(SUMPRODUCT(--(CC$9=Quarterly_kt!$B$9:FC$9),Quarterly_kt!$B147:FC147)/INDEX(Fuel_Properties!$B$31:$IV$42,MATCH("D_Petrol_Regular",Fuel_Properties!$B$31:$B$42,0),MATCH(YEAR(CC$9),Fuel_Properties!$B$31:$EI$31,0)))/158.987295</f>
        <v>1.8001221000024692</v>
      </c>
      <c r="CD147" s="47">
        <f>(SUMPRODUCT(--(CD$9=Quarterly_kt!$B$9:FC$9),Quarterly_kt!$B147:FC147)/INDEX(Fuel_Properties!$B$31:$IV$42,MATCH("D_Petrol_Regular",Fuel_Properties!$B$31:$B$42,0),MATCH(YEAR(CD$9),Fuel_Properties!$B$31:$EI$31,0)))/158.987295</f>
        <v>1.7867143916169095</v>
      </c>
      <c r="CE147" s="47">
        <f>(SUMPRODUCT(--(CE$9=Quarterly_kt!$B$9:FC$9),Quarterly_kt!$B147:FC147)/INDEX(Fuel_Properties!$B$31:$IV$42,MATCH("D_Petrol_Regular",Fuel_Properties!$B$31:$B$42,0),MATCH(YEAR(CE$9),Fuel_Properties!$B$31:$EI$31,0)))/158.987295</f>
        <v>1.7411446324716102</v>
      </c>
      <c r="CF147" s="47">
        <f>(SUMPRODUCT(--(CF$9=Quarterly_kt!$B$9:FC$9),Quarterly_kt!$B147:FC147)/INDEX(Fuel_Properties!$B$31:$IV$42,MATCH("D_Petrol_Regular",Fuel_Properties!$B$31:$B$42,0),MATCH(YEAR(CF$9),Fuel_Properties!$B$31:$EI$31,0)))/158.987295</f>
        <v>1.8575240957902128</v>
      </c>
      <c r="CG147" s="47">
        <f>(SUMPRODUCT(--(CG$9=Quarterly_kt!$B$9:FC$9),Quarterly_kt!$B147:FC147)/INDEX(Fuel_Properties!$B$31:$IV$42,MATCH("D_Petrol_Regular",Fuel_Properties!$B$31:$B$42,0),MATCH(YEAR(CG$9),Fuel_Properties!$B$31:$EI$31,0)))/158.987295</f>
        <v>2.0277788429834911</v>
      </c>
      <c r="CH147" s="47">
        <f>(SUMPRODUCT(--(CH$9=Quarterly_kt!$B$9:FC$9),Quarterly_kt!$B147:FC147)/INDEX(Fuel_Properties!$B$31:$IV$42,MATCH("D_Petrol_Regular",Fuel_Properties!$B$31:$B$42,0),MATCH(YEAR(CH$9),Fuel_Properties!$B$31:$EI$31,0)))/158.987295</f>
        <v>1.9831633679645861</v>
      </c>
      <c r="CI147" s="47">
        <f>(SUMPRODUCT(--(CI$9=Quarterly_kt!$B$9:FC$9),Quarterly_kt!$B147:FC147)/INDEX(Fuel_Properties!$B$31:$IV$42,MATCH("D_Petrol_Regular",Fuel_Properties!$B$31:$B$42,0),MATCH(YEAR(CI$9),Fuel_Properties!$B$31:$EI$31,0)))/158.987295</f>
        <v>1.9826856894914948</v>
      </c>
      <c r="CJ147" s="47">
        <f>(SUMPRODUCT(--(CJ$9=Quarterly_kt!$B$9:FC$9),Quarterly_kt!$B147:FC147)/INDEX(Fuel_Properties!$B$31:$IV$42,MATCH("D_Petrol_Regular",Fuel_Properties!$B$31:$B$42,0),MATCH(YEAR(CJ$9),Fuel_Properties!$B$31:$EI$31,0)))/158.987295</f>
        <v>2.1535325133762053</v>
      </c>
      <c r="CK147" s="47">
        <f>(SUMPRODUCT(--(CK$9=Quarterly_kt!$B$9:FC$9),Quarterly_kt!$B147:FC147)/INDEX(Fuel_Properties!$B$31:$IV$42,MATCH("D_Petrol_Regular",Fuel_Properties!$B$31:$B$42,0),MATCH(YEAR(CK$9),Fuel_Properties!$B$31:$EI$31,0)))/158.987295</f>
        <v>2.2998556656513238</v>
      </c>
      <c r="CL147" s="47">
        <f>(SUMPRODUCT(--(CL$9=Quarterly_kt!$B$9:FC$9),Quarterly_kt!$B147:FC147)/INDEX(Fuel_Properties!$B$31:$IV$42,MATCH("D_Petrol_Regular",Fuel_Properties!$B$31:$B$42,0),MATCH(YEAR(CL$9),Fuel_Properties!$B$31:$EI$31,0)))/158.987295</f>
        <v>2.493012127899159</v>
      </c>
      <c r="CM147" s="47">
        <f>(SUMPRODUCT(--(CM$9=Quarterly_kt!$B$9:FC$9),Quarterly_kt!$B147:FC147)/INDEX(Fuel_Properties!$B$31:$IV$42,MATCH("D_Petrol_Regular",Fuel_Properties!$B$31:$B$42,0),MATCH(YEAR(CM$9),Fuel_Properties!$B$31:$EI$31,0)))/158.987295</f>
        <v>2.9089244050853154</v>
      </c>
      <c r="CN147" s="47">
        <f>(SUMPRODUCT(--(CN$9=Quarterly_kt!$B$9:FC$9),Quarterly_kt!$B147:FC147)/INDEX(Fuel_Properties!$B$31:$IV$42,MATCH("D_Petrol_Regular",Fuel_Properties!$B$31:$B$42,0),MATCH(YEAR(CN$9),Fuel_Properties!$B$31:$EI$31,0)))/158.987295</f>
        <v>2.9579199991834897</v>
      </c>
      <c r="CO147" s="47">
        <f>(SUMPRODUCT(--(CO$9=Quarterly_kt!$B$9:FC$9),Quarterly_kt!$B147:FC147)/INDEX(Fuel_Properties!$B$31:$IV$42,MATCH("D_Petrol_Regular",Fuel_Properties!$B$31:$B$42,0),MATCH(YEAR(CO$9),Fuel_Properties!$B$31:$EI$31,0)))/158.987295</f>
        <v>3.2154731926764</v>
      </c>
      <c r="CP147" s="47">
        <f>(SUMPRODUCT(--(CP$9=Quarterly_kt!$B$9:FC$9),Quarterly_kt!$B147:FC147)/INDEX(Fuel_Properties!$B$31:$IV$42,MATCH("D_Petrol_Regular",Fuel_Properties!$B$31:$B$42,0),MATCH(YEAR(CP$9),Fuel_Properties!$B$31:$EI$31,0)))/158.987295</f>
        <v>3.1766695499564137</v>
      </c>
      <c r="CQ147" s="47">
        <f>(SUMPRODUCT(--(CQ$9=Quarterly_kt!$B$9:FC$9),Quarterly_kt!$B147:FC147)/INDEX(Fuel_Properties!$B$31:$IV$42,MATCH("D_Petrol_Regular",Fuel_Properties!$B$31:$B$42,0),MATCH(YEAR(CQ$9),Fuel_Properties!$B$31:$EI$31,0)))/158.987295</f>
        <v>3.1306390303507294</v>
      </c>
      <c r="CR147" s="47">
        <f>(SUMPRODUCT(--(CR$9=Quarterly_kt!$B$9:FC$9),Quarterly_kt!$B147:FC147)/INDEX(Fuel_Properties!$B$31:$IV$42,MATCH("D_Petrol_Regular",Fuel_Properties!$B$31:$B$42,0),MATCH(YEAR(CR$9),Fuel_Properties!$B$31:$EI$31,0)))/158.987295</f>
        <v>3.1530206855310228</v>
      </c>
      <c r="CS147" s="47">
        <f>(SUMPRODUCT(--(CS$9=Quarterly_kt!$B$9:FC$9),Quarterly_kt!$B147:FC147)/INDEX(Fuel_Properties!$B$31:$IV$42,MATCH("D_Petrol_Regular",Fuel_Properties!$B$31:$B$42,0),MATCH(YEAR(CS$9),Fuel_Properties!$B$31:$EI$31,0)))/158.987295</f>
        <v>3.4030975802712082</v>
      </c>
      <c r="CT147" s="47">
        <f>(SUMPRODUCT(--(CT$9=Quarterly_kt!$B$9:FC$9),Quarterly_kt!$B147:FC147)/INDEX(Fuel_Properties!$B$31:$IV$42,MATCH("D_Petrol_Regular",Fuel_Properties!$B$31:$B$42,0),MATCH(YEAR(CT$9),Fuel_Properties!$B$31:$EI$31,0)))/158.987295</f>
        <v>3.2677405296075919</v>
      </c>
      <c r="CU147" s="47">
        <f>(SUMPRODUCT(--(CU$9=Quarterly_kt!$B$9:FC$9),Quarterly_kt!$B147:FC147)/INDEX(Fuel_Properties!$B$31:$IV$42,MATCH("D_Petrol_Regular",Fuel_Properties!$B$31:$B$42,0),MATCH(YEAR(CU$9),Fuel_Properties!$B$31:$EI$31,0)))/158.987295</f>
        <v>3.2324643480964332</v>
      </c>
      <c r="CV147" s="47">
        <f>(SUMPRODUCT(--(CV$9=Quarterly_kt!$B$9:FC$9),Quarterly_kt!$B147:FC147)/INDEX(Fuel_Properties!$B$31:$IV$42,MATCH("D_Petrol_Regular",Fuel_Properties!$B$31:$B$42,0),MATCH(YEAR(CV$9),Fuel_Properties!$B$31:$EI$31,0)))/158.987295</f>
        <v>3.221395307313303</v>
      </c>
      <c r="CW147" s="47">
        <f>(SUMPRODUCT(--(CW$9=Quarterly_kt!$B$9:FC$9),Quarterly_kt!$B147:FC147)/INDEX(Fuel_Properties!$B$31:$IV$42,MATCH("D_Petrol_Regular",Fuel_Properties!$B$31:$B$42,0),MATCH(YEAR(CW$9),Fuel_Properties!$B$31:$EI$31,0)))/158.987295</f>
        <v>3.4970740253405261</v>
      </c>
      <c r="CX147" s="47">
        <f>(SUMPRODUCT(--(CX$9=Quarterly_kt!$B$9:FC$9),Quarterly_kt!$B147:FC147)/INDEX(Fuel_Properties!$B$31:$IV$42,MATCH("D_Petrol_Regular",Fuel_Properties!$B$31:$B$42,0),MATCH(YEAR(CX$9),Fuel_Properties!$B$31:$EI$31,0)))/158.987295</f>
        <v>3.3840662263106824</v>
      </c>
      <c r="CY147" s="47">
        <f>(SUMPRODUCT(--(CY$9=Quarterly_kt!$B$9:FC$9),Quarterly_kt!$B147:FC147)/INDEX(Fuel_Properties!$B$31:$IV$42,MATCH("D_Petrol_Regular",Fuel_Properties!$B$31:$B$42,0),MATCH(YEAR(CY$9),Fuel_Properties!$B$31:$EI$31,0)))/158.987295</f>
        <v>3.287879815922087</v>
      </c>
      <c r="CZ147" s="47">
        <f>(SUMPRODUCT(--(CZ$9=Quarterly_kt!$B$9:FC$9),Quarterly_kt!$B147:FC147)/INDEX(Fuel_Properties!$B$31:$IV$42,MATCH("D_Petrol_Regular",Fuel_Properties!$B$31:$B$42,0),MATCH(YEAR(CZ$9),Fuel_Properties!$B$31:$EI$31,0)))/158.987295</f>
        <v>3.3469416468624527</v>
      </c>
      <c r="DA147" s="47">
        <f>(SUMPRODUCT(--(DA$9=Quarterly_kt!$B$9:FC$9),Quarterly_kt!$B147:FC147)/INDEX(Fuel_Properties!$B$31:$IV$42,MATCH("D_Petrol_Regular",Fuel_Properties!$B$31:$B$42,0),MATCH(YEAR(DA$9),Fuel_Properties!$B$31:$EI$31,0)))/158.987295</f>
        <v>3.5713680818051148</v>
      </c>
      <c r="DB147" s="47">
        <f>(SUMPRODUCT(--(DB$9=Quarterly_kt!$B$9:FC$9),Quarterly_kt!$B147:FC147)/INDEX(Fuel_Properties!$B$31:$IV$42,MATCH("D_Petrol_Regular",Fuel_Properties!$B$31:$B$42,0),MATCH(YEAR(DB$9),Fuel_Properties!$B$31:$EI$31,0)))/158.987295</f>
        <v>3.4550349424883646</v>
      </c>
      <c r="DC147" s="47">
        <f>(SUMPRODUCT(--(DC$9=Quarterly_kt!$B$9:FC$9),Quarterly_kt!$B147:FC147)/INDEX(Fuel_Properties!$B$31:$IV$42,MATCH("D_Petrol_Regular",Fuel_Properties!$B$31:$B$42,0),MATCH(YEAR(DC$9),Fuel_Properties!$B$31:$EI$31,0)))/158.987295</f>
        <v>3.3300444588482692</v>
      </c>
      <c r="DD147" s="47">
        <f>(SUMPRODUCT(--(DD$9=Quarterly_kt!$B$9:FC$9),Quarterly_kt!$B147:FC147)/INDEX(Fuel_Properties!$B$31:$IV$42,MATCH("D_Petrol_Regular",Fuel_Properties!$B$31:$B$42,0),MATCH(YEAR(DD$9),Fuel_Properties!$B$31:$EI$31,0)))/158.987295</f>
        <v>3.3884074317817832</v>
      </c>
      <c r="DE147" s="47">
        <f>(SUMPRODUCT(--(DE$9=Quarterly_kt!$B$9:FC$9),Quarterly_kt!$B147:FC147)/INDEX(Fuel_Properties!$B$31:$IV$42,MATCH("D_Petrol_Regular",Fuel_Properties!$B$31:$B$42,0),MATCH(YEAR(DE$9),Fuel_Properties!$B$31:$EI$31,0)))/158.987295</f>
        <v>3.674701244411263</v>
      </c>
      <c r="DF147" s="47">
        <f>(SUMPRODUCT(--(DF$9=Quarterly_kt!$B$9:FC$9),Quarterly_kt!$B147:FC147)/INDEX(Fuel_Properties!$B$31:$IV$42,MATCH("D_Petrol_Regular",Fuel_Properties!$B$31:$B$42,0),MATCH(YEAR(DF$9),Fuel_Properties!$B$31:$EI$31,0)))/158.987295</f>
        <v>3.5362751916204398</v>
      </c>
      <c r="DG147" s="47">
        <f>(SUMPRODUCT(--(DG$9=Quarterly_kt!$B$9:FC$9),Quarterly_kt!$B147:FC147)/INDEX(Fuel_Properties!$B$31:$IV$42,MATCH("D_Petrol_Regular",Fuel_Properties!$B$31:$B$42,0),MATCH(YEAR(DG$9),Fuel_Properties!$B$31:$EI$31,0)))/158.987295</f>
        <v>3.4375994407008541</v>
      </c>
      <c r="DH147" s="47">
        <f>(SUMPRODUCT(--(DH$9=Quarterly_kt!$B$9:FC$9),Quarterly_kt!$B147:FC147)/INDEX(Fuel_Properties!$B$31:$IV$42,MATCH("D_Petrol_Regular",Fuel_Properties!$B$31:$B$42,0),MATCH(YEAR(DH$9),Fuel_Properties!$B$31:$EI$31,0)))/158.987295</f>
        <v>3.5008507166887162</v>
      </c>
      <c r="DI147" s="47">
        <f>(SUMPRODUCT(--(DI$9=Quarterly_kt!$B$9:FC$9),Quarterly_kt!$B147:FC147)/INDEX(Fuel_Properties!$B$31:$IV$42,MATCH("D_Petrol_Regular",Fuel_Properties!$B$31:$B$42,0),MATCH(YEAR(DI$9),Fuel_Properties!$B$31:$EI$31,0)))/158.987295</f>
        <v>3.6831521581286677</v>
      </c>
      <c r="DJ147" s="47">
        <f>(SUMPRODUCT(--(DJ$9=Quarterly_kt!$B$9:FC$9),Quarterly_kt!$B147:FC147)/INDEX(Fuel_Properties!$B$31:$IV$42,MATCH("D_Petrol_Regular",Fuel_Properties!$B$31:$B$42,0),MATCH(YEAR(DJ$9),Fuel_Properties!$B$31:$EI$31,0)))/158.987295</f>
        <v>3.5299844356401451</v>
      </c>
      <c r="DK147" s="47">
        <f>(SUMPRODUCT(--(DK$9=Quarterly_kt!$B$9:FC$9),Quarterly_kt!$B147:FC147)/INDEX(Fuel_Properties!$B$31:$IV$42,MATCH("D_Petrol_Regular",Fuel_Properties!$B$31:$B$42,0),MATCH(YEAR(DK$9),Fuel_Properties!$B$31:$EI$31,0)))/158.987295</f>
        <v>3.5739288000349805</v>
      </c>
      <c r="DL147" s="47">
        <f>(SUMPRODUCT(--(DL$9=Quarterly_kt!$B$9:FC$9),Quarterly_kt!$B147:FC147)/INDEX(Fuel_Properties!$B$31:$IV$42,MATCH("D_Petrol_Regular",Fuel_Properties!$B$31:$B$42,0),MATCH(YEAR(DL$9),Fuel_Properties!$B$31:$EI$31,0)))/158.987295</f>
        <v>3.6353619262723091</v>
      </c>
      <c r="DM147" s="47">
        <f>(SUMPRODUCT(--(DM$9=Quarterly_kt!$B$9:FC$9),Quarterly_kt!$B147:FC147)/INDEX(Fuel_Properties!$B$31:$IV$42,MATCH("D_Petrol_Regular",Fuel_Properties!$B$31:$B$42,0),MATCH(YEAR(DM$9),Fuel_Properties!$B$31:$EI$31,0)))/158.987295</f>
        <v>3.8981553857783413</v>
      </c>
      <c r="DN147" s="47">
        <f>(SUMPRODUCT(--(DN$9=Quarterly_kt!$B$9:FC$9),Quarterly_kt!$B147:FC147)/INDEX(Fuel_Properties!$B$31:$IV$42,MATCH("D_Petrol_Regular",Fuel_Properties!$B$31:$B$42,0),MATCH(YEAR(DN$9),Fuel_Properties!$B$31:$EI$31,0)))/158.987295</f>
        <v>3.764523143120353</v>
      </c>
      <c r="DO147" s="47">
        <f>(SUMPRODUCT(--(DO$9=Quarterly_kt!$B$9:FC$9),Quarterly_kt!$B147:FC147)/INDEX(Fuel_Properties!$B$31:$IV$42,MATCH("D_Petrol_Regular",Fuel_Properties!$B$31:$B$42,0),MATCH(YEAR(DO$9),Fuel_Properties!$B$31:$EI$31,0)))/158.987295</f>
        <v>3.6780581483674246</v>
      </c>
      <c r="DP147" s="47">
        <f>(SUMPRODUCT(--(DP$9=Quarterly_kt!$B$9:FC$9),Quarterly_kt!$B147:FC147)/INDEX(Fuel_Properties!$B$31:$IV$42,MATCH("D_Petrol_Regular",Fuel_Properties!$B$31:$B$42,0),MATCH(YEAR(DP$9),Fuel_Properties!$B$31:$EI$31,0)))/158.987295</f>
        <v>3.6884982732012999</v>
      </c>
      <c r="DQ147" s="47">
        <f>(SUMPRODUCT(--(DQ$9=Quarterly_kt!$B$9:FC$9),Quarterly_kt!$B147:FC147)/INDEX(Fuel_Properties!$B$31:$IV$42,MATCH("D_Petrol_Regular",Fuel_Properties!$B$31:$B$42,0),MATCH(YEAR(DQ$9),Fuel_Properties!$B$31:$EI$31,0)))/158.987295</f>
        <v>3.962204822228284</v>
      </c>
      <c r="DR147" s="47">
        <f>(SUMPRODUCT(--(DR$9=Quarterly_kt!$B$9:FC$9),Quarterly_kt!$B147:FC147)/INDEX(Fuel_Properties!$B$31:$IV$42,MATCH("D_Petrol_Regular",Fuel_Properties!$B$31:$B$42,0),MATCH(YEAR(DR$9),Fuel_Properties!$B$31:$EI$31,0)))/158.987295</f>
        <v>3.8712100931729165</v>
      </c>
      <c r="DS147" s="47">
        <f>(SUMPRODUCT(--(DS$9=Quarterly_kt!$B$9:FC$9),Quarterly_kt!$B147:FC147)/INDEX(Fuel_Properties!$B$31:$IV$42,MATCH("D_Petrol_Regular",Fuel_Properties!$B$31:$B$42,0),MATCH(YEAR(DS$9),Fuel_Properties!$B$31:$EI$31,0)))/158.987295</f>
        <v>3.7173194365173901</v>
      </c>
      <c r="DT147" s="47">
        <f>(SUMPRODUCT(--(DT$9=Quarterly_kt!$B$9:FC$9),Quarterly_kt!$B147:FC147)/INDEX(Fuel_Properties!$B$31:$IV$42,MATCH("D_Petrol_Regular",Fuel_Properties!$B$31:$B$42,0),MATCH(YEAR(DT$9),Fuel_Properties!$B$31:$EI$31,0)))/158.987295</f>
        <v>3.7416380859209641</v>
      </c>
      <c r="DU147" s="47">
        <f>(SUMPRODUCT(--(DU$9=Quarterly_kt!$B$9:FC$9),Quarterly_kt!$B147:FC147)/INDEX(Fuel_Properties!$B$31:$IV$42,MATCH("D_Petrol_Regular",Fuel_Properties!$B$31:$B$42,0),MATCH(YEAR(DU$9),Fuel_Properties!$B$31:$EI$31,0)))/158.987295</f>
        <v>4.0367927350064026</v>
      </c>
      <c r="DV147" s="47">
        <f>(SUMPRODUCT(--(DV$9=Quarterly_kt!$B$9:FC$9),Quarterly_kt!$B147:FC147)/INDEX(Fuel_Properties!$B$31:$IV$42,MATCH("D_Petrol_Regular",Fuel_Properties!$B$31:$B$42,0),MATCH(YEAR(DV$9),Fuel_Properties!$B$31:$EI$31,0)))/158.987295</f>
        <v>3.9911319312987166</v>
      </c>
      <c r="DW147" s="47">
        <f>(SUMPRODUCT(--(DW$9=Quarterly_kt!$B$9:FC$9),Quarterly_kt!$B147:FC147)/INDEX(Fuel_Properties!$B$31:$IV$42,MATCH("D_Petrol_Regular",Fuel_Properties!$B$31:$B$42,0),MATCH(YEAR(DW$9),Fuel_Properties!$B$31:$EI$31,0)))/158.987295</f>
        <v>3.7810444335869655</v>
      </c>
      <c r="DX147" s="47">
        <f>(SUMPRODUCT(--(DX$9=Quarterly_kt!$B$9:FC$9),Quarterly_kt!$B147:FC147)/INDEX(Fuel_Properties!$B$31:$IV$42,MATCH("D_Petrol_Regular",Fuel_Properties!$B$31:$B$42,0),MATCH(YEAR(DX$9),Fuel_Properties!$B$31:$EI$31,0)))/158.987295</f>
        <v>3.6928508508839117</v>
      </c>
      <c r="DY147" s="47">
        <f>(SUMPRODUCT(--(DY$9=Quarterly_kt!$B$9:FC$9),Quarterly_kt!$B147:FC147)/INDEX(Fuel_Properties!$B$31:$IV$42,MATCH("D_Petrol_Regular",Fuel_Properties!$B$31:$B$42,0),MATCH(YEAR(DY$9),Fuel_Properties!$B$31:$EI$31,0)))/158.987295</f>
        <v>3.9800089522296078</v>
      </c>
      <c r="DZ147" s="47">
        <f>(SUMPRODUCT(--(DZ$9=Quarterly_kt!$B$9:FC$9),Quarterly_kt!$B147:FC147)/INDEX(Fuel_Properties!$B$31:$IV$42,MATCH("D_Petrol_Regular",Fuel_Properties!$B$31:$B$42,0),MATCH(YEAR(DZ$9),Fuel_Properties!$B$31:$EI$31,0)))/158.987295</f>
        <v>3.9809385279241409</v>
      </c>
      <c r="EA147" s="47">
        <f>(SUMPRODUCT(--(EA$9=Quarterly_kt!$B$9:FC$9),Quarterly_kt!$B147:FC147)/INDEX(Fuel_Properties!$B$31:$IV$42,MATCH("D_Petrol_Regular",Fuel_Properties!$B$31:$B$42,0),MATCH(YEAR(EA$9),Fuel_Properties!$B$31:$EI$31,0)))/158.987295</f>
        <v>3.9218653663870362</v>
      </c>
      <c r="EB147" s="47">
        <f>(SUMPRODUCT(--(EB$9=Quarterly_kt!$B$9:FC$9),Quarterly_kt!$B147:FC147)/INDEX(Fuel_Properties!$B$31:$IV$42,MATCH("D_Petrol_Regular",Fuel_Properties!$B$31:$B$42,0),MATCH(YEAR(EB$9),Fuel_Properties!$B$31:$EI$31,0)))/158.987295</f>
        <v>3.7636012445738727</v>
      </c>
      <c r="EC147" s="47">
        <f>(SUMPRODUCT(--(EC$9=Quarterly_kt!$B$9:FC$9),Quarterly_kt!$B147:FC147)/INDEX(Fuel_Properties!$B$31:$IV$42,MATCH("D_Petrol_Regular",Fuel_Properties!$B$31:$B$42,0),MATCH(YEAR(EC$9),Fuel_Properties!$B$31:$EI$31,0)))/158.987295</f>
        <v>4.0671671778586029</v>
      </c>
      <c r="ED147" s="47">
        <f>(SUMPRODUCT(--(ED$9=Quarterly_kt!$B$9:FC$9),Quarterly_kt!$B147:FC147)/INDEX(Fuel_Properties!$B$31:$IV$42,MATCH("D_Petrol_Regular",Fuel_Properties!$B$31:$B$42,0),MATCH(YEAR(ED$9),Fuel_Properties!$B$31:$EI$31,0)))/158.987295</f>
        <v>4.01615249185864</v>
      </c>
      <c r="EE147" s="47">
        <f>(SUMPRODUCT(--(EE$9=Quarterly_kt!$B$9:FC$9),Quarterly_kt!$B147:FC147)/INDEX(Fuel_Properties!$B$31:$IV$42,MATCH("D_Petrol_Regular",Fuel_Properties!$B$31:$B$42,0),MATCH(YEAR(EE$9),Fuel_Properties!$B$31:$EI$31,0)))/158.987295</f>
        <v>3.8456273691192564</v>
      </c>
      <c r="EF147" s="47">
        <f>(SUMPRODUCT(--(EF$9=Quarterly_kt!$B$9:FC$9),Quarterly_kt!$B147:FC147)/INDEX(Fuel_Properties!$B$31:$IV$42,MATCH("D_Petrol_Regular",Fuel_Properties!$B$31:$B$42,0),MATCH(YEAR(EF$9),Fuel_Properties!$B$31:$EI$31,0)))/158.987295</f>
        <v>3.915475302121957</v>
      </c>
      <c r="EG147" s="47">
        <f>(SUMPRODUCT(--(EG$9=Quarterly_kt!$B$9:FC$9),Quarterly_kt!$B147:FC147)/INDEX(Fuel_Properties!$B$31:$IV$42,MATCH("D_Petrol_Regular",Fuel_Properties!$B$31:$B$42,0),MATCH(YEAR(EG$9),Fuel_Properties!$B$31:$EI$31,0)))/158.987295</f>
        <v>4.1890817699178688</v>
      </c>
      <c r="EH147" s="47">
        <f>(SUMPRODUCT(--(EH$9=Quarterly_kt!$B$9:FC$9),Quarterly_kt!$B147:FC147)/INDEX(Fuel_Properties!$B$31:$IV$42,MATCH("D_Petrol_Regular",Fuel_Properties!$B$31:$B$42,0),MATCH(YEAR(EH$9),Fuel_Properties!$B$31:$EI$31,0)))/158.987295</f>
        <v>4.107380477098844</v>
      </c>
      <c r="EI147" s="47">
        <f>(SUMPRODUCT(--(EI$9=Quarterly_kt!$B$9:FC$9),Quarterly_kt!$B147:FC147)/INDEX(Fuel_Properties!$B$31:$IV$42,MATCH("D_Petrol_Regular",Fuel_Properties!$B$31:$B$42,0),MATCH(YEAR(EI$9),Fuel_Properties!$B$31:$EI$31,0)))/158.987295</f>
        <v>4.0733805131634355</v>
      </c>
      <c r="EJ147" s="47">
        <f>(SUMPRODUCT(--(EJ$9=Quarterly_kt!$B$9:FC$9),Quarterly_kt!$B147:FC147)/INDEX(Fuel_Properties!$B$31:$IV$42,MATCH("D_Petrol_Regular",Fuel_Properties!$B$31:$B$42,0),MATCH(YEAR(EJ$9),Fuel_Properties!$B$31:$EI$31,0)))/158.987295</f>
        <v>3.7597312689549067</v>
      </c>
      <c r="EK147" s="47">
        <f>(SUMPRODUCT(--(EK$9=Quarterly_kt!$B$9:FC$9),Quarterly_kt!$B147:FC147)/INDEX(Fuel_Properties!$B$31:$IV$42,MATCH("D_Petrol_Regular",Fuel_Properties!$B$31:$B$42,0),MATCH(YEAR(EK$9),Fuel_Properties!$B$31:$EI$31,0)))/158.987295</f>
        <v>3.9146942703359779</v>
      </c>
      <c r="EL147" s="47">
        <f>(SUMPRODUCT(--(EL$9=Quarterly_kt!$B$9:FC$9),Quarterly_kt!$B147:FC147)/INDEX(Fuel_Properties!$B$31:$IV$42,MATCH("D_Petrol_Regular",Fuel_Properties!$B$31:$B$42,0),MATCH(YEAR(EL$9),Fuel_Properties!$B$31:$EI$31,0)))/158.987295</f>
        <v>3.7212119887296278</v>
      </c>
      <c r="EM147" s="47">
        <f>(SUMPRODUCT(--(EM$9=Quarterly_kt!$B$9:FC$9),Quarterly_kt!$B147:FC147)/INDEX(Fuel_Properties!$B$31:$IV$42,MATCH("D_Petrol_Regular",Fuel_Properties!$B$31:$B$42,0),MATCH(YEAR(EM$9),Fuel_Properties!$B$31:$EI$31,0)))/158.987295</f>
        <v>3.8157871532040533</v>
      </c>
      <c r="EN147" s="47">
        <f>(SUMPRODUCT(--(EN$9=Quarterly_kt!$B$9:FC$9),Quarterly_kt!$B147:FC147)/INDEX(Fuel_Properties!$B$31:$IV$42,MATCH("D_Petrol_Regular",Fuel_Properties!$B$31:$B$42,0),MATCH(YEAR(EN$9),Fuel_Properties!$B$31:$EI$31,0)))/158.987295</f>
        <v>3.7965469606641493</v>
      </c>
      <c r="EO147" s="47">
        <f>(SUMPRODUCT(--(EO$9=Quarterly_kt!$B$9:FC$9),Quarterly_kt!$B147:FC147)/INDEX(Fuel_Properties!$B$31:$IV$42,MATCH("D_Petrol_Regular",Fuel_Properties!$B$31:$B$42,0),MATCH(YEAR(EO$9),Fuel_Properties!$B$31:$EI$31,0)))/158.987295</f>
        <v>4.0360936027845193</v>
      </c>
      <c r="EP147" s="47">
        <f>(SUMPRODUCT(--(EP$9=Quarterly_kt!$B$9:FC$9),Quarterly_kt!$B147:FC147)/INDEX(Fuel_Properties!$B$31:$IV$42,MATCH("D_Petrol_Regular",Fuel_Properties!$B$31:$B$42,0),MATCH(YEAR(EP$9),Fuel_Properties!$B$31:$EI$31,0)))/158.987295</f>
        <v>3.9561249584915283</v>
      </c>
      <c r="EQ147" s="47">
        <f>(SUMPRODUCT(--(EQ$9=Quarterly_kt!$B$9:FC$9),Quarterly_kt!$B147:FC147)/INDEX(Fuel_Properties!$B$31:$IV$42,MATCH("D_Petrol_Regular",Fuel_Properties!$B$31:$B$42,0),MATCH(YEAR(EQ$9),Fuel_Properties!$B$31:$EI$31,0)))/158.987295</f>
        <v>3.7817881895759835</v>
      </c>
      <c r="ER147" s="47">
        <f>(SUMPRODUCT(--(ER$9=Quarterly_kt!$B$9:FC$9),Quarterly_kt!$B147:FC147)/INDEX(Fuel_Properties!$B$31:$IV$42,MATCH("D_Petrol_Regular",Fuel_Properties!$B$31:$B$42,0),MATCH(YEAR(ER$9),Fuel_Properties!$B$31:$EI$31,0)))/158.987295</f>
        <v>3.7904702359475091</v>
      </c>
      <c r="ES147" s="47">
        <f>(SUMPRODUCT(--(ES$9=Quarterly_kt!$B$9:FC$9),Quarterly_kt!$B147:FC147)/INDEX(Fuel_Properties!$B$31:$IV$42,MATCH("D_Petrol_Regular",Fuel_Properties!$B$31:$B$42,0),MATCH(YEAR(ES$9),Fuel_Properties!$B$31:$EI$31,0)))/158.987295</f>
        <v>4.0130287206546997</v>
      </c>
      <c r="ET147" s="47">
        <f>(SUMPRODUCT(--(ET$9=Quarterly_kt!$B$9:FC$9),Quarterly_kt!$B147:FC147)/INDEX(Fuel_Properties!$B$31:$IV$42,MATCH("D_Petrol_Regular",Fuel_Properties!$B$31:$B$42,0),MATCH(YEAR(ET$9),Fuel_Properties!$B$31:$EI$31,0)))/158.987295</f>
        <v>3.9105435238650705</v>
      </c>
      <c r="EU147" s="47">
        <f>(SUMPRODUCT(--(EU$9=Quarterly_kt!$B$9:FC$9),Quarterly_kt!$B147:FC147)/INDEX(Fuel_Properties!$B$31:$IV$42,MATCH("D_Petrol_Regular",Fuel_Properties!$B$31:$B$42,0),MATCH(YEAR(EU$9),Fuel_Properties!$B$31:$EI$31,0)))/158.987295</f>
        <v>3.7919911341062118</v>
      </c>
      <c r="EV147" s="47">
        <f>(SUMPRODUCT(--(EV$9=Quarterly_kt!$B$9:FC$9),Quarterly_kt!$B147:FC147)/INDEX(Fuel_Properties!$B$31:$IV$42,MATCH("D_Petrol_Regular",Fuel_Properties!$B$31:$B$42,0),MATCH(YEAR(EV$9),Fuel_Properties!$B$31:$EI$31,0)))/158.987295</f>
        <v>3.8797811258134502</v>
      </c>
      <c r="EW147" s="47">
        <f>(SUMPRODUCT(--(EW$9=Quarterly_kt!$B$9:FC$9),Quarterly_kt!$B147:FC147)/INDEX(Fuel_Properties!$B$31:$IV$42,MATCH("D_Petrol_Regular",Fuel_Properties!$B$31:$B$42,0),MATCH(YEAR(EW$9),Fuel_Properties!$B$31:$EI$31,0)))/158.987295</f>
        <v>3.9528692327258628</v>
      </c>
      <c r="EX147" s="47">
        <f>(SUMPRODUCT(--(EX$9=Quarterly_kt!$B$9:FC$9),Quarterly_kt!$B147:FC147)/INDEX(Fuel_Properties!$B$31:$IV$42,MATCH("D_Petrol_Regular",Fuel_Properties!$B$31:$B$42,0),MATCH(YEAR(EX$9),Fuel_Properties!$B$31:$EI$31,0)))/158.987295</f>
        <v>3.8265777045598215</v>
      </c>
      <c r="EY147" s="47">
        <f>(SUMPRODUCT(--(EY$9=Quarterly_kt!$B$9:FC$9),Quarterly_kt!$B147:FC147)/INDEX(Fuel_Properties!$B$31:$IV$42,MATCH("D_Petrol_Regular",Fuel_Properties!$B$31:$B$42,0),MATCH(YEAR(EY$9),Fuel_Properties!$B$31:$EI$31,0)))/158.987295</f>
        <v>3.7011822509057715</v>
      </c>
      <c r="EZ147" s="47">
        <f>(SUMPRODUCT(--(EZ$9=Quarterly_kt!$B$9:FC$9),Quarterly_kt!$B147:FC147)/INDEX(Fuel_Properties!$B$31:$IV$42,MATCH("D_Petrol_Regular",Fuel_Properties!$B$31:$B$42,0),MATCH(YEAR(EZ$9),Fuel_Properties!$B$31:$EI$31,0)))/158.987295</f>
        <v>3.6600870367128802</v>
      </c>
      <c r="FA147" s="47">
        <f>(SUMPRODUCT(--(FA$9=Quarterly_kt!$B$9:FC$9),Quarterly_kt!$B147:FC147)/INDEX(Fuel_Properties!$B$31:$IV$42,MATCH("D_Petrol_Regular",Fuel_Properties!$B$31:$B$42,0),MATCH(YEAR(FA$9),Fuel_Properties!$B$31:$EI$31,0)))/158.987295</f>
        <v>3.9053442623690611</v>
      </c>
      <c r="FB147" s="47">
        <f>(SUMPRODUCT(--(FB$9=Quarterly_kt!$B$9:FC$9),Quarterly_kt!$B147:FC147)/INDEX(Fuel_Properties!$B$31:$IV$42,MATCH("D_Petrol_Regular",Fuel_Properties!$B$31:$B$42,0),MATCH(YEAR(FB$9),Fuel_Properties!$B$31:$EI$31,0)))/158.987295</f>
        <v>3.7807935741425087</v>
      </c>
      <c r="FC147" s="47">
        <f>(SUMPRODUCT(--(FC$9=Quarterly_kt!$B$9:FC$9),Quarterly_kt!$B147:FC147)/INDEX(Fuel_Properties!$B$31:$IV$42,MATCH("D_Petrol_Regular",Fuel_Properties!$B$31:$B$42,0),MATCH(YEAR(FC$9),Fuel_Properties!$B$31:$EI$31,0)))/158.987295</f>
        <v>3.6173504060624357</v>
      </c>
      <c r="FD147" s="47">
        <f>(SUMPRODUCT(--(FD$9=Quarterly_kt!$B$9:FD$9),Quarterly_kt!$B147:FD147)/INDEX(Fuel_Properties!$B$31:$IV$42,MATCH("D_Petrol_Regular",Fuel_Properties!$B$31:$B$42,0),MATCH(YEAR(FD$9),Fuel_Properties!$B$31:$EI$31,0)))/158.987295</f>
        <v>3.6458661532853696</v>
      </c>
      <c r="FE147" s="47">
        <f>(SUMPRODUCT(--(FE$9=Quarterly_kt!$B$9:FF$9),Quarterly_kt!$B147:FF147)/INDEX(Fuel_Properties!$B$31:$IV$42,MATCH("D_Petrol_Regular",Fuel_Properties!$B$31:$B$42,0),MATCH(YEAR(FE$9),Fuel_Properties!$B$31:$EI$31,0)))/158.987295</f>
        <v>3.8905242396918691</v>
      </c>
      <c r="FF147" s="47">
        <f>(SUMPRODUCT(--(FF$9=Quarterly_kt!$B$9:FF$9),Quarterly_kt!$B147:FF147)/INDEX(Fuel_Properties!$B$31:$IV$42,MATCH("D_Petrol_Regular",Fuel_Properties!$B$31:$B$42,0),MATCH(YEAR(FF$9),Fuel_Properties!$B$31:$EI$31,0)))/158.987295</f>
        <v>3.6972423047719216</v>
      </c>
      <c r="FG147" s="47">
        <f>(SUMPRODUCT(--(FG$9=Quarterly_kt!$B$9:FG$9),Quarterly_kt!$B147:FG147)/INDEX(Fuel_Properties!$B$31:$IV$42,MATCH("D_Petrol_Regular",Fuel_Properties!$B$31:$B$42,0),MATCH(YEAR(FG$9),Fuel_Properties!$B$31:$EI$31,0)))/158.987295</f>
        <v>3.6056862429752043</v>
      </c>
      <c r="FH147" s="47">
        <f>(SUMPRODUCT(--(FH$9=Quarterly_kt!$B$9:FI$9),Quarterly_kt!$B147:FI147)/INDEX(Fuel_Properties!$B$31:$IV$42,MATCH("D_Petrol_Regular",Fuel_Properties!$B$31:$B$42,0),MATCH(YEAR(FH$9),Fuel_Properties!$B$31:$EI$31,0)))/158.987295</f>
        <v>3.6003901941009655</v>
      </c>
      <c r="FI147" s="47">
        <f>(SUMPRODUCT(--(FI$9=Quarterly_kt!$B$9:FI$9),Quarterly_kt!$B147:FI147)/INDEX(Fuel_Properties!$B$31:$IV$42,MATCH("D_Petrol_Regular",Fuel_Properties!$B$31:$B$42,0),MATCH(YEAR(FI$9),Fuel_Properties!$B$31:$EI$31,0)))/158.987295</f>
        <v>3.8967416562045378</v>
      </c>
      <c r="FJ147" s="47">
        <f>(SUMPRODUCT(--(FJ$9=Quarterly_kt!$B$9:FJ$9),Quarterly_kt!$B147:FJ147)/INDEX(Fuel_Properties!$B$31:$IV$42,MATCH("D_Petrol_Regular",Fuel_Properties!$B$31:$B$42,0),MATCH(YEAR(FJ$9),Fuel_Properties!$B$31:$EI$31,0)))/158.987295</f>
        <v>3.8212404044799504</v>
      </c>
      <c r="FK147" s="47">
        <f>(SUMPRODUCT(--(FK$9=Quarterly_kt!$B$9:FL$9),Quarterly_kt!$B147:FL147)/INDEX(Fuel_Properties!$B$31:$IV$42,MATCH("D_Petrol_Regular",Fuel_Properties!$B$31:$B$42,0),MATCH(YEAR(FK$9),Fuel_Properties!$B$31:$EI$31,0)))/158.987295</f>
        <v>3.6291495580255377</v>
      </c>
      <c r="FL147" s="47">
        <f>(SUMPRODUCT(--(FL$9=Quarterly_kt!$B$9:FL$9),Quarterly_kt!$B147:FL147)/INDEX(Fuel_Properties!$B$31:$IV$42,MATCH("D_Petrol_Regular",Fuel_Properties!$B$31:$B$42,0),MATCH(YEAR(FL$9),Fuel_Properties!$B$31:$EI$31,0)))/158.987295</f>
        <v>3.6600498019349783</v>
      </c>
      <c r="FM147" s="47">
        <f>(SUMPRODUCT(--(FM$9=Quarterly_kt!$B$9:FM$9),Quarterly_kt!$B147:FM147)/INDEX(Fuel_Properties!$B$31:$IV$42,MATCH("D_Petrol_Regular",Fuel_Properties!$B$31:$B$42,0),MATCH(YEAR(FM$9),Fuel_Properties!$B$31:$EI$31,0)))/158.987295</f>
        <v>3.9649028200527261</v>
      </c>
      <c r="FN147" s="47">
        <f>(SUMPRODUCT(--(FN$9=Quarterly_kt!$B$9:FN$9),Quarterly_kt!$B147:FN147)/INDEX(Fuel_Properties!$B$31:$IV$42,MATCH("D_Petrol_Regular",Fuel_Properties!$B$31:$B$42,0),MATCH(YEAR(FN$9),Fuel_Properties!$B$31:$EI$31,0)))/158.987295</f>
        <v>3.9064377091126379</v>
      </c>
      <c r="FO147" s="47">
        <f>(SUMPRODUCT(--(FO$9=Quarterly_kt!$B$9:FO$9),Quarterly_kt!$B147:FO147)/INDEX(Fuel_Properties!$B$31:$IV$42,MATCH("D_Petrol_Regular",Fuel_Properties!$B$31:$B$42,0),MATCH(YEAR(FO$9),Fuel_Properties!$B$31:$EI$31,0)))/158.987295</f>
        <v>3.5844843263508692</v>
      </c>
      <c r="FP147" s="47">
        <f>(SUMPRODUCT(--(FP$9=Quarterly_kt!$B$9:FP$9),Quarterly_kt!$B147:FP147)/INDEX(Fuel_Properties!$B$31:$IV$42,MATCH("D_Petrol_Regular",Fuel_Properties!$B$31:$B$42,0),MATCH(YEAR(FP$9),Fuel_Properties!$B$31:$EI$31,0)))/158.987295</f>
        <v>3.7200153193136045</v>
      </c>
      <c r="FQ147" s="47">
        <f>(SUMPRODUCT(--(FQ$9=Quarterly_kt!$B$9:FQ$9),Quarterly_kt!$B147:FQ147)/INDEX(Fuel_Properties!$B$31:$IV$42,MATCH("D_Petrol_Regular",Fuel_Properties!$B$31:$B$42,0),MATCH(YEAR(FQ$9),Fuel_Properties!$B$31:$EI$31,0)))/158.987295</f>
        <v>3.955243719604399</v>
      </c>
      <c r="FR147" s="47">
        <f>(SUMPRODUCT(--(FR$9=Quarterly_kt!$B$9:FR$9),Quarterly_kt!$B147:FR147)/INDEX(Fuel_Properties!$B$31:$IV$42,MATCH("D_Petrol_Regular",Fuel_Properties!$B$31:$B$42,0),MATCH(YEAR(FR$9),Fuel_Properties!$B$31:$EI$31,0)))/158.987295</f>
        <v>3.9861404199792516</v>
      </c>
      <c r="FS147" s="47">
        <f>(SUMPRODUCT(--(FS$9=Quarterly_kt!$B$9:FS$9),Quarterly_kt!$B147:FS147)/INDEX(Fuel_Properties!$B$31:$IV$42,MATCH("D_Petrol_Regular",Fuel_Properties!$B$31:$B$42,0),MATCH(YEAR(FS$9),Fuel_Properties!$B$31:$EI$31,0)))/158.987295</f>
        <v>3.8338953815721601</v>
      </c>
      <c r="FT147" s="47">
        <f>(SUMPRODUCT(--(FT$9=Quarterly_kt!$B$9:FT$9),Quarterly_kt!$B147:FT147)/INDEX(Fuel_Properties!$B$31:$IV$42,MATCH("D_Petrol_Regular",Fuel_Properties!$B$31:$B$42,0),MATCH(YEAR(FT$9),Fuel_Properties!$B$31:$EI$31,0)))/158.987295</f>
        <v>3.7411924965064007</v>
      </c>
      <c r="FU147" s="47">
        <f>(SUMPRODUCT(--(FU$9=Quarterly_kt!$B$9:FU$9),Quarterly_kt!$B147:FU147)/INDEX(Fuel_Properties!$B$31:$IV$42,MATCH("D_Petrol_Regular",Fuel_Properties!$B$31:$B$42,0),MATCH(YEAR(FU$9),Fuel_Properties!$B$31:$EI$31,0)))/158.987295</f>
        <v>4.1084435871886429</v>
      </c>
      <c r="FV147" s="47">
        <f>(SUMPRODUCT(--(FV$9=Quarterly_kt!$B$9:FV$9),Quarterly_kt!$B147:FV147)/INDEX(Fuel_Properties!$B$31:$IV$42,MATCH("D_Petrol_Regular",Fuel_Properties!$B$31:$B$42,0),MATCH(YEAR(FV$9),Fuel_Properties!$B$31:$EI$31,0)))/158.987295</f>
        <v>3.9497140216493754</v>
      </c>
    </row>
    <row r="148" spans="1:178" ht="17.25" x14ac:dyDescent="0.25">
      <c r="A148" s="50" t="s">
        <v>118</v>
      </c>
      <c r="B148" s="47">
        <f>(SUMPRODUCT(--(B$9=Quarterly_kt!$B$9:FC$9),Quarterly_kt!$B148:FC148)/INDEX(Fuel_Properties!$B$31:$IV$42,MATCH("D_Petrol_Premium",Fuel_Properties!$B$31:$B$42,0),MATCH(YEAR(B$9),Fuel_Properties!$B$31:$EI$31,0)))/158.987295</f>
        <v>2.5744860101086866</v>
      </c>
      <c r="C148" s="47">
        <f>(SUMPRODUCT(--(C$9=Quarterly_kt!$B$9:FC$9),Quarterly_kt!$B148:FC148)/INDEX(Fuel_Properties!$B$31:$IV$42,MATCH("D_Petrol_Premium",Fuel_Properties!$B$31:$B$42,0),MATCH(YEAR(C$9),Fuel_Properties!$B$31:$EI$31,0)))/158.987295</f>
        <v>2.5942169598165119</v>
      </c>
      <c r="D148" s="47">
        <f>(SUMPRODUCT(--(D$9=Quarterly_kt!$B$9:FC$9),Quarterly_kt!$B148:FC148)/INDEX(Fuel_Properties!$B$31:$IV$42,MATCH("D_Petrol_Premium",Fuel_Properties!$B$31:$B$42,0),MATCH(YEAR(D$9),Fuel_Properties!$B$31:$EI$31,0)))/158.987295</f>
        <v>2.6520639504757044</v>
      </c>
      <c r="E148" s="47">
        <f>(SUMPRODUCT(--(E$9=Quarterly_kt!$B$9:FC$9),Quarterly_kt!$B148:FC148)/INDEX(Fuel_Properties!$B$31:$IV$42,MATCH("D_Petrol_Premium",Fuel_Properties!$B$31:$B$42,0),MATCH(YEAR(E$9),Fuel_Properties!$B$31:$EI$31,0)))/158.987295</f>
        <v>2.8742053669967698</v>
      </c>
      <c r="F148" s="47">
        <f>(SUMPRODUCT(--(F$9=Quarterly_kt!$B$9:FC$9),Quarterly_kt!$B148:FC148)/INDEX(Fuel_Properties!$B$31:$IV$42,MATCH("D_Petrol_Premium",Fuel_Properties!$B$31:$B$42,0),MATCH(YEAR(F$9),Fuel_Properties!$B$31:$EI$31,0)))/158.987295</f>
        <v>2.758411692458806</v>
      </c>
      <c r="G148" s="47">
        <f>(SUMPRODUCT(--(G$9=Quarterly_kt!$B$9:FC$9),Quarterly_kt!$B148:FC148)/INDEX(Fuel_Properties!$B$31:$IV$42,MATCH("D_Petrol_Premium",Fuel_Properties!$B$31:$B$42,0),MATCH(YEAR(G$9),Fuel_Properties!$B$31:$EI$31,0)))/158.987295</f>
        <v>2.6981388334565874</v>
      </c>
      <c r="H148" s="47">
        <f>(SUMPRODUCT(--(H$9=Quarterly_kt!$B$9:FC$9),Quarterly_kt!$B148:FC148)/INDEX(Fuel_Properties!$B$31:$IV$42,MATCH("D_Petrol_Premium",Fuel_Properties!$B$31:$B$42,0),MATCH(YEAR(H$9),Fuel_Properties!$B$31:$EI$31,0)))/158.987295</f>
        <v>2.6588430894068984</v>
      </c>
      <c r="I148" s="47">
        <f>(SUMPRODUCT(--(I$9=Quarterly_kt!$B$9:FC$9),Quarterly_kt!$B148:FC148)/INDEX(Fuel_Properties!$B$31:$IV$42,MATCH("D_Petrol_Premium",Fuel_Properties!$B$31:$B$42,0),MATCH(YEAR(I$9),Fuel_Properties!$B$31:$EI$31,0)))/158.987295</f>
        <v>2.8375681088024503</v>
      </c>
      <c r="J148" s="47">
        <f>(SUMPRODUCT(--(J$9=Quarterly_kt!$B$9:FC$9),Quarterly_kt!$B148:FC148)/INDEX(Fuel_Properties!$B$31:$IV$42,MATCH("D_Petrol_Premium",Fuel_Properties!$B$31:$B$42,0),MATCH(YEAR(J$9),Fuel_Properties!$B$31:$EI$31,0)))/158.987295</f>
        <v>2.7196974921899795</v>
      </c>
      <c r="K148" s="47">
        <f>(SUMPRODUCT(--(K$9=Quarterly_kt!$B$9:FC$9),Quarterly_kt!$B148:FC148)/INDEX(Fuel_Properties!$B$31:$IV$42,MATCH("D_Petrol_Premium",Fuel_Properties!$B$31:$B$42,0),MATCH(YEAR(K$9),Fuel_Properties!$B$31:$EI$31,0)))/158.987295</f>
        <v>2.7117469579287627</v>
      </c>
      <c r="L148" s="47">
        <f>(SUMPRODUCT(--(L$9=Quarterly_kt!$B$9:FC$9),Quarterly_kt!$B148:FC148)/INDEX(Fuel_Properties!$B$31:$IV$42,MATCH("D_Petrol_Premium",Fuel_Properties!$B$31:$B$42,0),MATCH(YEAR(L$9),Fuel_Properties!$B$31:$EI$31,0)))/158.987295</f>
        <v>2.6939932570758702</v>
      </c>
      <c r="M148" s="47">
        <f>(SUMPRODUCT(--(M$9=Quarterly_kt!$B$9:FC$9),Quarterly_kt!$B148:FC148)/INDEX(Fuel_Properties!$B$31:$IV$42,MATCH("D_Petrol_Premium",Fuel_Properties!$B$31:$B$42,0),MATCH(YEAR(M$9),Fuel_Properties!$B$31:$EI$31,0)))/158.987295</f>
        <v>2.9155697453526686</v>
      </c>
      <c r="N148" s="47">
        <f>(SUMPRODUCT(--(N$9=Quarterly_kt!$B$9:FC$9),Quarterly_kt!$B148:FC148)/INDEX(Fuel_Properties!$B$31:$IV$42,MATCH("D_Petrol_Premium",Fuel_Properties!$B$31:$B$42,0),MATCH(YEAR(N$9),Fuel_Properties!$B$31:$EI$31,0)))/158.987295</f>
        <v>2.9767481510993719</v>
      </c>
      <c r="O148" s="47">
        <f>(SUMPRODUCT(--(O$9=Quarterly_kt!$B$9:FC$9),Quarterly_kt!$B148:FC148)/INDEX(Fuel_Properties!$B$31:$IV$42,MATCH("D_Petrol_Premium",Fuel_Properties!$B$31:$B$42,0),MATCH(YEAR(O$9),Fuel_Properties!$B$31:$EI$31,0)))/158.987295</f>
        <v>2.6623988142384558</v>
      </c>
      <c r="P148" s="47">
        <f>(SUMPRODUCT(--(P$9=Quarterly_kt!$B$9:FC$9),Quarterly_kt!$B148:FC148)/INDEX(Fuel_Properties!$B$31:$IV$42,MATCH("D_Petrol_Premium",Fuel_Properties!$B$31:$B$42,0),MATCH(YEAR(P$9),Fuel_Properties!$B$31:$EI$31,0)))/158.987295</f>
        <v>2.7553876647983229</v>
      </c>
      <c r="Q148" s="47">
        <f>(SUMPRODUCT(--(Q$9=Quarterly_kt!$B$9:FC$9),Quarterly_kt!$B148:FC148)/INDEX(Fuel_Properties!$B$31:$IV$42,MATCH("D_Petrol_Premium",Fuel_Properties!$B$31:$B$42,0),MATCH(YEAR(Q$9),Fuel_Properties!$B$31:$EI$31,0)))/158.987295</f>
        <v>2.9088653763361569</v>
      </c>
      <c r="R148" s="47">
        <f>(SUMPRODUCT(--(R$9=Quarterly_kt!$B$9:FC$9),Quarterly_kt!$B148:FC148)/INDEX(Fuel_Properties!$B$31:$IV$42,MATCH("D_Petrol_Premium",Fuel_Properties!$B$31:$B$42,0),MATCH(YEAR(R$9),Fuel_Properties!$B$31:$EI$31,0)))/158.987295</f>
        <v>2.937884411001181</v>
      </c>
      <c r="S148" s="47">
        <f>(SUMPRODUCT(--(S$9=Quarterly_kt!$B$9:FC$9),Quarterly_kt!$B148:FC148)/INDEX(Fuel_Properties!$B$31:$IV$42,MATCH("D_Petrol_Premium",Fuel_Properties!$B$31:$B$42,0),MATCH(YEAR(S$9),Fuel_Properties!$B$31:$EI$31,0)))/158.987295</f>
        <v>2.8042871890005361</v>
      </c>
      <c r="T148" s="47">
        <f>(SUMPRODUCT(--(T$9=Quarterly_kt!$B$9:FC$9),Quarterly_kt!$B148:FC148)/INDEX(Fuel_Properties!$B$31:$IV$42,MATCH("D_Petrol_Premium",Fuel_Properties!$B$31:$B$42,0),MATCH(YEAR(T$9),Fuel_Properties!$B$31:$EI$31,0)))/158.987295</f>
        <v>2.7935618601277774</v>
      </c>
      <c r="U148" s="47">
        <f>(SUMPRODUCT(--(U$9=Quarterly_kt!$B$9:FC$9),Quarterly_kt!$B148:FC148)/INDEX(Fuel_Properties!$B$31:$IV$42,MATCH("D_Petrol_Premium",Fuel_Properties!$B$31:$B$42,0),MATCH(YEAR(U$9),Fuel_Properties!$B$31:$EI$31,0)))/158.987295</f>
        <v>3.0196079277489174</v>
      </c>
      <c r="V148" s="47">
        <f>(SUMPRODUCT(--(V$9=Quarterly_kt!$B$9:FC$9),Quarterly_kt!$B148:FC148)/INDEX(Fuel_Properties!$B$31:$IV$42,MATCH("D_Petrol_Premium",Fuel_Properties!$B$31:$B$42,0),MATCH(YEAR(V$9),Fuel_Properties!$B$31:$EI$31,0)))/158.987295</f>
        <v>3.0538359331368068</v>
      </c>
      <c r="W148" s="47">
        <f>(SUMPRODUCT(--(W$9=Quarterly_kt!$B$9:FC$9),Quarterly_kt!$B148:FC148)/INDEX(Fuel_Properties!$B$31:$IV$42,MATCH("D_Petrol_Premium",Fuel_Properties!$B$31:$B$42,0),MATCH(YEAR(W$9),Fuel_Properties!$B$31:$EI$31,0)))/158.987295</f>
        <v>2.7959295740927166</v>
      </c>
      <c r="X148" s="47">
        <f>(SUMPRODUCT(--(X$9=Quarterly_kt!$B$9:FC$9),Quarterly_kt!$B148:FC148)/INDEX(Fuel_Properties!$B$31:$IV$42,MATCH("D_Petrol_Premium",Fuel_Properties!$B$31:$B$42,0),MATCH(YEAR(X$9),Fuel_Properties!$B$31:$EI$31,0)))/158.987295</f>
        <v>2.5970083699646498</v>
      </c>
      <c r="Y148" s="47">
        <f>(SUMPRODUCT(--(Y$9=Quarterly_kt!$B$9:FC$9),Quarterly_kt!$B148:FC148)/INDEX(Fuel_Properties!$B$31:$IV$42,MATCH("D_Petrol_Premium",Fuel_Properties!$B$31:$B$42,0),MATCH(YEAR(Y$9),Fuel_Properties!$B$31:$EI$31,0)))/158.987295</f>
        <v>2.9030914773690242</v>
      </c>
      <c r="Z148" s="47">
        <f>(SUMPRODUCT(--(Z$9=Quarterly_kt!$B$9:FC$9),Quarterly_kt!$B148:FC148)/INDEX(Fuel_Properties!$B$31:$IV$42,MATCH("D_Petrol_Premium",Fuel_Properties!$B$31:$B$42,0),MATCH(YEAR(Z$9),Fuel_Properties!$B$31:$EI$31,0)))/158.987295</f>
        <v>2.8479777424798831</v>
      </c>
      <c r="AA148" s="47">
        <f>(SUMPRODUCT(--(AA$9=Quarterly_kt!$B$9:FC$9),Quarterly_kt!$B148:FC148)/INDEX(Fuel_Properties!$B$31:$IV$42,MATCH("D_Petrol_Premium",Fuel_Properties!$B$31:$B$42,0),MATCH(YEAR(AA$9),Fuel_Properties!$B$31:$EI$31,0)))/158.987295</f>
        <v>2.7631803514618762</v>
      </c>
      <c r="AB148" s="47">
        <f>(SUMPRODUCT(--(AB$9=Quarterly_kt!$B$9:FC$9),Quarterly_kt!$B148:FC148)/INDEX(Fuel_Properties!$B$31:$IV$42,MATCH("D_Petrol_Premium",Fuel_Properties!$B$31:$B$42,0),MATCH(YEAR(AB$9),Fuel_Properties!$B$31:$EI$31,0)))/158.987295</f>
        <v>2.7449863388891873</v>
      </c>
      <c r="AC148" s="47">
        <f>(SUMPRODUCT(--(AC$9=Quarterly_kt!$B$9:FC$9),Quarterly_kt!$B148:FC148)/INDEX(Fuel_Properties!$B$31:$IV$42,MATCH("D_Petrol_Premium",Fuel_Properties!$B$31:$B$42,0),MATCH(YEAR(AC$9),Fuel_Properties!$B$31:$EI$31,0)))/158.987295</f>
        <v>3.0121060129757948</v>
      </c>
      <c r="AD148" s="47">
        <f>(SUMPRODUCT(--(AD$9=Quarterly_kt!$B$9:FC$9),Quarterly_kt!$B148:FC148)/INDEX(Fuel_Properties!$B$31:$IV$42,MATCH("D_Petrol_Premium",Fuel_Properties!$B$31:$B$42,0),MATCH(YEAR(AD$9),Fuel_Properties!$B$31:$EI$31,0)))/158.987295</f>
        <v>2.8950080188150409</v>
      </c>
      <c r="AE148" s="47">
        <f>(SUMPRODUCT(--(AE$9=Quarterly_kt!$B$9:FC$9),Quarterly_kt!$B148:FC148)/INDEX(Fuel_Properties!$B$31:$IV$42,MATCH("D_Petrol_Premium",Fuel_Properties!$B$31:$B$42,0),MATCH(YEAR(AE$9),Fuel_Properties!$B$31:$EI$31,0)))/158.987295</f>
        <v>2.8648009732833977</v>
      </c>
      <c r="AF148" s="47">
        <f>(SUMPRODUCT(--(AF$9=Quarterly_kt!$B$9:FC$9),Quarterly_kt!$B148:FC148)/INDEX(Fuel_Properties!$B$31:$IV$42,MATCH("D_Petrol_Premium",Fuel_Properties!$B$31:$B$42,0),MATCH(YEAR(AF$9),Fuel_Properties!$B$31:$EI$31,0)))/158.987295</f>
        <v>2.8677253077243048</v>
      </c>
      <c r="AG148" s="47">
        <f>(SUMPRODUCT(--(AG$9=Quarterly_kt!$B$9:FC$9),Quarterly_kt!$B148:FC148)/INDEX(Fuel_Properties!$B$31:$IV$42,MATCH("D_Petrol_Premium",Fuel_Properties!$B$31:$B$42,0),MATCH(YEAR(AG$9),Fuel_Properties!$B$31:$EI$31,0)))/158.987295</f>
        <v>2.984931302872933</v>
      </c>
      <c r="AH148" s="47">
        <f>(SUMPRODUCT(--(AH$9=Quarterly_kt!$B$9:FC$9),Quarterly_kt!$B148:FC148)/INDEX(Fuel_Properties!$B$31:$IV$42,MATCH("D_Petrol_Premium",Fuel_Properties!$B$31:$B$42,0),MATCH(YEAR(AH$9),Fuel_Properties!$B$31:$EI$31,0)))/158.987295</f>
        <v>2.9549651826219341</v>
      </c>
      <c r="AI148" s="47">
        <f>(SUMPRODUCT(--(AI$9=Quarterly_kt!$B$9:FC$9),Quarterly_kt!$B148:FC148)/INDEX(Fuel_Properties!$B$31:$IV$42,MATCH("D_Petrol_Premium",Fuel_Properties!$B$31:$B$42,0),MATCH(YEAR(AI$9),Fuel_Properties!$B$31:$EI$31,0)))/158.987295</f>
        <v>2.9345446881453725</v>
      </c>
      <c r="AJ148" s="47">
        <f>(SUMPRODUCT(--(AJ$9=Quarterly_kt!$B$9:FC$9),Quarterly_kt!$B148:FC148)/INDEX(Fuel_Properties!$B$31:$IV$42,MATCH("D_Petrol_Premium",Fuel_Properties!$B$31:$B$42,0),MATCH(YEAR(AJ$9),Fuel_Properties!$B$31:$EI$31,0)))/158.987295</f>
        <v>2.9000176030987537</v>
      </c>
      <c r="AK148" s="47">
        <f>(SUMPRODUCT(--(AK$9=Quarterly_kt!$B$9:FC$9),Quarterly_kt!$B148:FC148)/INDEX(Fuel_Properties!$B$31:$IV$42,MATCH("D_Petrol_Premium",Fuel_Properties!$B$31:$B$42,0),MATCH(YEAR(AK$9),Fuel_Properties!$B$31:$EI$31,0)))/158.987295</f>
        <v>3.0157946621001206</v>
      </c>
      <c r="AL148" s="47">
        <f>(SUMPRODUCT(--(AL$9=Quarterly_kt!$B$9:FC$9),Quarterly_kt!$B148:FC148)/INDEX(Fuel_Properties!$B$31:$IV$42,MATCH("D_Petrol_Premium",Fuel_Properties!$B$31:$B$42,0),MATCH(YEAR(AL$9),Fuel_Properties!$B$31:$EI$31,0)))/158.987295</f>
        <v>2.9352923872921948</v>
      </c>
      <c r="AM148" s="47">
        <f>(SUMPRODUCT(--(AM$9=Quarterly_kt!$B$9:FC$9),Quarterly_kt!$B148:FC148)/INDEX(Fuel_Properties!$B$31:$IV$42,MATCH("D_Petrol_Premium",Fuel_Properties!$B$31:$B$42,0),MATCH(YEAR(AM$9),Fuel_Properties!$B$31:$EI$31,0)))/158.987295</f>
        <v>2.9112330903010961</v>
      </c>
      <c r="AN148" s="47">
        <f>(SUMPRODUCT(--(AN$9=Quarterly_kt!$B$9:FC$9),Quarterly_kt!$B148:FC148)/INDEX(Fuel_Properties!$B$31:$IV$42,MATCH("D_Petrol_Premium",Fuel_Properties!$B$31:$B$42,0),MATCH(YEAR(AN$9),Fuel_Properties!$B$31:$EI$31,0)))/158.987295</f>
        <v>2.9280729366412062</v>
      </c>
      <c r="AO148" s="47">
        <f>(SUMPRODUCT(--(AO$9=Quarterly_kt!$B$9:FC$9),Quarterly_kt!$B148:FC148)/INDEX(Fuel_Properties!$B$31:$IV$42,MATCH("D_Petrol_Premium",Fuel_Properties!$B$31:$B$42,0),MATCH(YEAR(AO$9),Fuel_Properties!$B$31:$EI$31,0)))/158.987295</f>
        <v>2.8512925420307988</v>
      </c>
      <c r="AP148" s="47">
        <f>(SUMPRODUCT(--(AP$9=Quarterly_kt!$B$9:FC$9),Quarterly_kt!$B148:FC148)/INDEX(Fuel_Properties!$B$31:$IV$42,MATCH("D_Petrol_Premium",Fuel_Properties!$B$31:$B$42,0),MATCH(YEAR(AP$9),Fuel_Properties!$B$31:$EI$31,0)))/158.987295</f>
        <v>2.8520817800191116</v>
      </c>
      <c r="AQ148" s="47">
        <f>(SUMPRODUCT(--(AQ$9=Quarterly_kt!$B$9:FC$9),Quarterly_kt!$B148:FC148)/INDEX(Fuel_Properties!$B$31:$IV$42,MATCH("D_Petrol_Premium",Fuel_Properties!$B$31:$B$42,0),MATCH(YEAR(AQ$9),Fuel_Properties!$B$31:$EI$31,0)))/158.987295</f>
        <v>2.8234698260006907</v>
      </c>
      <c r="AR148" s="47">
        <f>(SUMPRODUCT(--(AR$9=Quarterly_kt!$B$9:FC$9),Quarterly_kt!$B148:FC148)/INDEX(Fuel_Properties!$B$31:$IV$42,MATCH("D_Petrol_Premium",Fuel_Properties!$B$31:$B$42,0),MATCH(YEAR(AR$9),Fuel_Properties!$B$31:$EI$31,0)))/158.987295</f>
        <v>2.7066958348035599</v>
      </c>
      <c r="AS148" s="47">
        <f>(SUMPRODUCT(--(AS$9=Quarterly_kt!$B$9:FC$9),Quarterly_kt!$B148:FC148)/INDEX(Fuel_Properties!$B$31:$IV$42,MATCH("D_Petrol_Premium",Fuel_Properties!$B$31:$B$42,0),MATCH(YEAR(AS$9),Fuel_Properties!$B$31:$EI$31,0)))/158.987295</f>
        <v>2.910070002739372</v>
      </c>
      <c r="AT148" s="47">
        <f>(SUMPRODUCT(--(AT$9=Quarterly_kt!$B$9:FC$9),Quarterly_kt!$B148:FC148)/INDEX(Fuel_Properties!$B$31:$IV$42,MATCH("D_Petrol_Premium",Fuel_Properties!$B$31:$B$42,0),MATCH(YEAR(AT$9),Fuel_Properties!$B$31:$EI$31,0)))/158.987295</f>
        <v>2.7491817618796932</v>
      </c>
      <c r="AU148" s="47">
        <f>(SUMPRODUCT(--(AU$9=Quarterly_kt!$B$9:FC$9),Quarterly_kt!$B148:FC148)/INDEX(Fuel_Properties!$B$31:$IV$42,MATCH("D_Petrol_Premium",Fuel_Properties!$B$31:$B$42,0),MATCH(YEAR(AU$9),Fuel_Properties!$B$31:$EI$31,0)))/158.987295</f>
        <v>2.6856605654729444</v>
      </c>
      <c r="AV148" s="47">
        <f>(SUMPRODUCT(--(AV$9=Quarterly_kt!$B$9:FC$9),Quarterly_kt!$B148:FC148)/INDEX(Fuel_Properties!$B$31:$IV$42,MATCH("D_Petrol_Premium",Fuel_Properties!$B$31:$B$42,0),MATCH(YEAR(AV$9),Fuel_Properties!$B$31:$EI$31,0)))/158.987295</f>
        <v>2.6563590666857868</v>
      </c>
      <c r="AW148" s="47">
        <f>(SUMPRODUCT(--(AW$9=Quarterly_kt!$B$9:FC$9),Quarterly_kt!$B148:FC148)/INDEX(Fuel_Properties!$B$31:$IV$42,MATCH("D_Petrol_Premium",Fuel_Properties!$B$31:$B$42,0),MATCH(YEAR(AW$9),Fuel_Properties!$B$31:$EI$31,0)))/158.987295</f>
        <v>2.8140571245190213</v>
      </c>
      <c r="AX148" s="47">
        <f>(SUMPRODUCT(--(AX$9=Quarterly_kt!$B$9:FC$9),Quarterly_kt!$B148:FC148)/INDEX(Fuel_Properties!$B$31:$IV$42,MATCH("D_Petrol_Premium",Fuel_Properties!$B$31:$B$42,0),MATCH(YEAR(AX$9),Fuel_Properties!$B$31:$EI$31,0)))/158.987295</f>
        <v>2.7655729887317095</v>
      </c>
      <c r="AY148" s="47">
        <f>(SUMPRODUCT(--(AY$9=Quarterly_kt!$B$9:FC$9),Quarterly_kt!$B148:FC148)/INDEX(Fuel_Properties!$B$31:$IV$42,MATCH("D_Petrol_Premium",Fuel_Properties!$B$31:$B$42,0),MATCH(YEAR(AY$9),Fuel_Properties!$B$31:$EI$31,0)))/158.987295</f>
        <v>2.8254886136971127</v>
      </c>
      <c r="AZ148" s="47">
        <f>(SUMPRODUCT(--(AZ$9=Quarterly_kt!$B$9:FC$9),Quarterly_kt!$B148:FC148)/INDEX(Fuel_Properties!$B$31:$IV$42,MATCH("D_Petrol_Premium",Fuel_Properties!$B$31:$B$42,0),MATCH(YEAR(AZ$9),Fuel_Properties!$B$31:$EI$31,0)))/158.987295</f>
        <v>2.9691880819481637</v>
      </c>
      <c r="BA148" s="47">
        <f>(SUMPRODUCT(--(BA$9=Quarterly_kt!$B$9:FC$9),Quarterly_kt!$B148:FC148)/INDEX(Fuel_Properties!$B$31:$IV$42,MATCH("D_Petrol_Premium",Fuel_Properties!$B$31:$B$42,0),MATCH(YEAR(BA$9),Fuel_Properties!$B$31:$EI$31,0)))/158.987295</f>
        <v>3.1074376541957056</v>
      </c>
      <c r="BB148" s="47">
        <f>(SUMPRODUCT(--(BB$9=Quarterly_kt!$B$9:FC$9),Quarterly_kt!$B148:FC148)/INDEX(Fuel_Properties!$B$31:$IV$42,MATCH("D_Petrol_Premium",Fuel_Properties!$B$31:$B$42,0),MATCH(YEAR(BB$9),Fuel_Properties!$B$31:$EI$31,0)))/158.987295</f>
        <v>3.0700111580130747</v>
      </c>
      <c r="BC148" s="47">
        <f>(SUMPRODUCT(--(BC$9=Quarterly_kt!$B$9:FC$9),Quarterly_kt!$B148:FC148)/INDEX(Fuel_Properties!$B$31:$IV$42,MATCH("D_Petrol_Premium",Fuel_Properties!$B$31:$B$42,0),MATCH(YEAR(BC$9),Fuel_Properties!$B$31:$EI$31,0)))/158.987295</f>
        <v>3.120613774716384</v>
      </c>
      <c r="BD148" s="47">
        <f>(SUMPRODUCT(--(BD$9=Quarterly_kt!$B$9:FC$9),Quarterly_kt!$B148:FC148)/INDEX(Fuel_Properties!$B$31:$IV$42,MATCH("D_Petrol_Premium",Fuel_Properties!$B$31:$B$42,0),MATCH(YEAR(BD$9),Fuel_Properties!$B$31:$EI$31,0)))/158.987295</f>
        <v>3.1308240219546652</v>
      </c>
      <c r="BE148" s="47">
        <f>(SUMPRODUCT(--(BE$9=Quarterly_kt!$B$9:FC$9),Quarterly_kt!$B148:FC148)/INDEX(Fuel_Properties!$B$31:$IV$42,MATCH("D_Petrol_Premium",Fuel_Properties!$B$31:$B$42,0),MATCH(YEAR(BE$9),Fuel_Properties!$B$31:$EI$31,0)))/158.987295</f>
        <v>3.404224368874583</v>
      </c>
      <c r="BF148" s="47">
        <f>(SUMPRODUCT(--(BF$9=Quarterly_kt!$B$9:FC$9),Quarterly_kt!$B148:FC148)/INDEX(Fuel_Properties!$B$31:$IV$42,MATCH("D_Petrol_Premium",Fuel_Properties!$B$31:$B$42,0),MATCH(YEAR(BF$9),Fuel_Properties!$B$31:$EI$31,0)))/158.987295</f>
        <v>3.2262885874673453</v>
      </c>
      <c r="BG148" s="47">
        <f>(SUMPRODUCT(--(BG$9=Quarterly_kt!$B$9:FC$9),Quarterly_kt!$B148:FC148)/INDEX(Fuel_Properties!$B$31:$IV$42,MATCH("D_Petrol_Premium",Fuel_Properties!$B$31:$B$42,0),MATCH(YEAR(BG$9),Fuel_Properties!$B$31:$EI$31,0)))/158.987295</f>
        <v>3.0993458878734237</v>
      </c>
      <c r="BH148" s="47">
        <f>(SUMPRODUCT(--(BH$9=Quarterly_kt!$B$9:FC$9),Quarterly_kt!$B148:FC148)/INDEX(Fuel_Properties!$B$31:$IV$42,MATCH("D_Petrol_Premium",Fuel_Properties!$B$31:$B$42,0),MATCH(YEAR(BH$9),Fuel_Properties!$B$31:$EI$31,0)))/158.987295</f>
        <v>3.1434352142310762</v>
      </c>
      <c r="BI148" s="47">
        <f>(SUMPRODUCT(--(BI$9=Quarterly_kt!$B$9:FC$9),Quarterly_kt!$B148:FC148)/INDEX(Fuel_Properties!$B$31:$IV$42,MATCH("D_Petrol_Premium",Fuel_Properties!$B$31:$B$42,0),MATCH(YEAR(BI$9),Fuel_Properties!$B$31:$EI$31,0)))/158.987295</f>
        <v>3.3444250526653527</v>
      </c>
      <c r="BJ148" s="47">
        <f>(SUMPRODUCT(--(BJ$9=Quarterly_kt!$B$9:FC$9),Quarterly_kt!$B148:FC148)/INDEX(Fuel_Properties!$B$31:$IV$42,MATCH("D_Petrol_Premium",Fuel_Properties!$B$31:$B$42,0),MATCH(YEAR(BJ$9),Fuel_Properties!$B$31:$EI$31,0)))/158.987295</f>
        <v>3.277045857000501</v>
      </c>
      <c r="BK148" s="47">
        <f>(SUMPRODUCT(--(BK$9=Quarterly_kt!$B$9:FC$9),Quarterly_kt!$B148:FC148)/INDEX(Fuel_Properties!$B$31:$IV$42,MATCH("D_Petrol_Premium",Fuel_Properties!$B$31:$B$42,0),MATCH(YEAR(BK$9),Fuel_Properties!$B$31:$EI$31,0)))/158.987295</f>
        <v>3.1872056506255886</v>
      </c>
      <c r="BL148" s="47">
        <f>(SUMPRODUCT(--(BL$9=Quarterly_kt!$B$9:FC$9),Quarterly_kt!$B148:FC148)/INDEX(Fuel_Properties!$B$31:$IV$42,MATCH("D_Petrol_Premium",Fuel_Properties!$B$31:$B$42,0),MATCH(YEAR(BL$9),Fuel_Properties!$B$31:$EI$31,0)))/158.987295</f>
        <v>3.1117711144794629</v>
      </c>
      <c r="BM148" s="47">
        <f>(SUMPRODUCT(--(BM$9=Quarterly_kt!$B$9:FC$9),Quarterly_kt!$B148:FC148)/INDEX(Fuel_Properties!$B$31:$IV$42,MATCH("D_Petrol_Premium",Fuel_Properties!$B$31:$B$42,0),MATCH(YEAR(BM$9),Fuel_Properties!$B$31:$EI$31,0)))/158.987295</f>
        <v>3.2946084791825401</v>
      </c>
      <c r="BN148" s="47">
        <f>(SUMPRODUCT(--(BN$9=Quarterly_kt!$B$9:FC$9),Quarterly_kt!$B148:FC148)/INDEX(Fuel_Properties!$B$31:$IV$42,MATCH("D_Petrol_Premium",Fuel_Properties!$B$31:$B$42,0),MATCH(YEAR(BN$9),Fuel_Properties!$B$31:$EI$31,0)))/158.987295</f>
        <v>3.2807373917295681</v>
      </c>
      <c r="BO148" s="47">
        <f>(SUMPRODUCT(--(BO$9=Quarterly_kt!$B$9:FC$9),Quarterly_kt!$B148:FC148)/INDEX(Fuel_Properties!$B$31:$IV$42,MATCH("D_Petrol_Premium",Fuel_Properties!$B$31:$B$42,0),MATCH(YEAR(BO$9),Fuel_Properties!$B$31:$EI$31,0)))/158.987295</f>
        <v>3.1697838533709177</v>
      </c>
      <c r="BP148" s="47">
        <f>(SUMPRODUCT(--(BP$9=Quarterly_kt!$B$9:FC$9),Quarterly_kt!$B148:FC148)/INDEX(Fuel_Properties!$B$31:$IV$42,MATCH("D_Petrol_Premium",Fuel_Properties!$B$31:$B$42,0),MATCH(YEAR(BP$9),Fuel_Properties!$B$31:$EI$31,0)))/158.987295</f>
        <v>3.0149922399654732</v>
      </c>
      <c r="BQ148" s="47">
        <f>(SUMPRODUCT(--(BQ$9=Quarterly_kt!$B$9:FC$9),Quarterly_kt!$B148:FC148)/INDEX(Fuel_Properties!$B$31:$IV$42,MATCH("D_Petrol_Premium",Fuel_Properties!$B$31:$B$42,0),MATCH(YEAR(BQ$9),Fuel_Properties!$B$31:$EI$31,0)))/158.987295</f>
        <v>3.0238495492460276</v>
      </c>
      <c r="BR148" s="47">
        <f>(SUMPRODUCT(--(BR$9=Quarterly_kt!$B$9:FC$9),Quarterly_kt!$B148:FC148)/INDEX(Fuel_Properties!$B$31:$IV$42,MATCH("D_Petrol_Premium",Fuel_Properties!$B$31:$B$42,0),MATCH(YEAR(BR$9),Fuel_Properties!$B$31:$EI$31,0)))/158.987295</f>
        <v>2.7212000124925728</v>
      </c>
      <c r="BS148" s="47">
        <f>(SUMPRODUCT(--(BS$9=Quarterly_kt!$B$9:FC$9),Quarterly_kt!$B148:FC148)/INDEX(Fuel_Properties!$B$31:$IV$42,MATCH("D_Petrol_Premium",Fuel_Properties!$B$31:$B$42,0),MATCH(YEAR(BS$9),Fuel_Properties!$B$31:$EI$31,0)))/158.987295</f>
        <v>2.6231406209342323</v>
      </c>
      <c r="BT148" s="47">
        <f>(SUMPRODUCT(--(BT$9=Quarterly_kt!$B$9:FC$9),Quarterly_kt!$B148:FC148)/INDEX(Fuel_Properties!$B$31:$IV$42,MATCH("D_Petrol_Premium",Fuel_Properties!$B$31:$B$42,0),MATCH(YEAR(BT$9),Fuel_Properties!$B$31:$EI$31,0)))/158.987295</f>
        <v>2.6251701446264279</v>
      </c>
      <c r="BU148" s="47">
        <f>(SUMPRODUCT(--(BU$9=Quarterly_kt!$B$9:FC$9),Quarterly_kt!$B148:FC148)/INDEX(Fuel_Properties!$B$31:$IV$42,MATCH("D_Petrol_Premium",Fuel_Properties!$B$31:$B$42,0),MATCH(YEAR(BU$9),Fuel_Properties!$B$31:$EI$31,0)))/158.987295</f>
        <v>2.6257524552216567</v>
      </c>
      <c r="BV148" s="47">
        <f>(SUMPRODUCT(--(BV$9=Quarterly_kt!$B$9:FC$9),Quarterly_kt!$B148:FC148)/INDEX(Fuel_Properties!$B$31:$IV$42,MATCH("D_Petrol_Premium",Fuel_Properties!$B$31:$B$42,0),MATCH(YEAR(BV$9),Fuel_Properties!$B$31:$EI$31,0)))/158.987295</f>
        <v>2.545404275074572</v>
      </c>
      <c r="BW148" s="47">
        <f>(SUMPRODUCT(--(BW$9=Quarterly_kt!$B$9:FC$9),Quarterly_kt!$B148:FC148)/INDEX(Fuel_Properties!$B$31:$IV$42,MATCH("D_Petrol_Premium",Fuel_Properties!$B$31:$B$42,0),MATCH(YEAR(BW$9),Fuel_Properties!$B$31:$EI$31,0)))/158.987295</f>
        <v>2.4615414964798812</v>
      </c>
      <c r="BX148" s="47">
        <f>(SUMPRODUCT(--(BX$9=Quarterly_kt!$B$9:FC$9),Quarterly_kt!$B148:FC148)/INDEX(Fuel_Properties!$B$31:$IV$42,MATCH("D_Petrol_Premium",Fuel_Properties!$B$31:$B$42,0),MATCH(YEAR(BX$9),Fuel_Properties!$B$31:$EI$31,0)))/158.987295</f>
        <v>2.3935122298225608</v>
      </c>
      <c r="BY148" s="47">
        <f>(SUMPRODUCT(--(BY$9=Quarterly_kt!$B$9:FC$9),Quarterly_kt!$B148:FC148)/INDEX(Fuel_Properties!$B$31:$IV$42,MATCH("D_Petrol_Premium",Fuel_Properties!$B$31:$B$42,0),MATCH(YEAR(BY$9),Fuel_Properties!$B$31:$EI$31,0)))/158.987295</f>
        <v>2.5504079390201486</v>
      </c>
      <c r="BZ148" s="47">
        <f>(SUMPRODUCT(--(BZ$9=Quarterly_kt!$B$9:FC$9),Quarterly_kt!$B148:FC148)/INDEX(Fuel_Properties!$B$31:$IV$42,MATCH("D_Petrol_Premium",Fuel_Properties!$B$31:$B$42,0),MATCH(YEAR(BZ$9),Fuel_Properties!$B$31:$EI$31,0)))/158.987295</f>
        <v>2.3656952569532659</v>
      </c>
      <c r="CA148" s="47">
        <f>(SUMPRODUCT(--(CA$9=Quarterly_kt!$B$9:FC$9),Quarterly_kt!$B148:FC148)/INDEX(Fuel_Properties!$B$31:$IV$42,MATCH("D_Petrol_Premium",Fuel_Properties!$B$31:$B$42,0),MATCH(YEAR(CA$9),Fuel_Properties!$B$31:$EI$31,0)))/158.987295</f>
        <v>2.2885603997549868</v>
      </c>
      <c r="CB148" s="47">
        <f>(SUMPRODUCT(--(CB$9=Quarterly_kt!$B$9:FC$9),Quarterly_kt!$B148:FC148)/INDEX(Fuel_Properties!$B$31:$IV$42,MATCH("D_Petrol_Premium",Fuel_Properties!$B$31:$B$42,0),MATCH(YEAR(CB$9),Fuel_Properties!$B$31:$EI$31,0)))/158.987295</f>
        <v>2.2383506142717939</v>
      </c>
      <c r="CC148" s="47">
        <f>(SUMPRODUCT(--(CC$9=Quarterly_kt!$B$9:FC$9),Quarterly_kt!$B148:FC148)/INDEX(Fuel_Properties!$B$31:$IV$42,MATCH("D_Petrol_Premium",Fuel_Properties!$B$31:$B$42,0),MATCH(YEAR(CC$9),Fuel_Properties!$B$31:$EI$31,0)))/158.987295</f>
        <v>2.3875458903180151</v>
      </c>
      <c r="CD148" s="47">
        <f>(SUMPRODUCT(--(CD$9=Quarterly_kt!$B$9:FC$9),Quarterly_kt!$B148:FC148)/INDEX(Fuel_Properties!$B$31:$IV$42,MATCH("D_Petrol_Premium",Fuel_Properties!$B$31:$B$42,0),MATCH(YEAR(CD$9),Fuel_Properties!$B$31:$EI$31,0)))/158.987295</f>
        <v>2.2843402644534114</v>
      </c>
      <c r="CE148" s="47">
        <f>(SUMPRODUCT(--(CE$9=Quarterly_kt!$B$9:FC$9),Quarterly_kt!$B148:FC148)/INDEX(Fuel_Properties!$B$31:$IV$42,MATCH("D_Petrol_Premium",Fuel_Properties!$B$31:$B$42,0),MATCH(YEAR(CE$9),Fuel_Properties!$B$31:$EI$31,0)))/158.987295</f>
        <v>2.2032646943845449</v>
      </c>
      <c r="CF148" s="47">
        <f>(SUMPRODUCT(--(CF$9=Quarterly_kt!$B$9:FC$9),Quarterly_kt!$B148:FC148)/INDEX(Fuel_Properties!$B$31:$IV$42,MATCH("D_Petrol_Premium",Fuel_Properties!$B$31:$B$42,0),MATCH(YEAR(CF$9),Fuel_Properties!$B$31:$EI$31,0)))/158.987295</f>
        <v>2.1722014530055329</v>
      </c>
      <c r="CG148" s="47">
        <f>(SUMPRODUCT(--(CG$9=Quarterly_kt!$B$9:FC$9),Quarterly_kt!$B148:FC148)/INDEX(Fuel_Properties!$B$31:$IV$42,MATCH("D_Petrol_Premium",Fuel_Properties!$B$31:$B$42,0),MATCH(YEAR(CG$9),Fuel_Properties!$B$31:$EI$31,0)))/158.987295</f>
        <v>2.3148339280622015</v>
      </c>
      <c r="CH148" s="47">
        <f>(SUMPRODUCT(--(CH$9=Quarterly_kt!$B$9:FC$9),Quarterly_kt!$B148:FC148)/INDEX(Fuel_Properties!$B$31:$IV$42,MATCH("D_Petrol_Premium",Fuel_Properties!$B$31:$B$42,0),MATCH(YEAR(CH$9),Fuel_Properties!$B$31:$EI$31,0)))/158.987295</f>
        <v>2.1832906498932743</v>
      </c>
      <c r="CI148" s="47">
        <f>(SUMPRODUCT(--(CI$9=Quarterly_kt!$B$9:FC$9),Quarterly_kt!$B148:FC148)/INDEX(Fuel_Properties!$B$31:$IV$42,MATCH("D_Petrol_Premium",Fuel_Properties!$B$31:$B$42,0),MATCH(YEAR(CI$9),Fuel_Properties!$B$31:$EI$31,0)))/158.987295</f>
        <v>2.0851200047389238</v>
      </c>
      <c r="CJ148" s="47">
        <f>(SUMPRODUCT(--(CJ$9=Quarterly_kt!$B$9:FC$9),Quarterly_kt!$B148:FC148)/INDEX(Fuel_Properties!$B$31:$IV$42,MATCH("D_Petrol_Premium",Fuel_Properties!$B$31:$B$42,0),MATCH(YEAR(CJ$9),Fuel_Properties!$B$31:$EI$31,0)))/158.987295</f>
        <v>2.1573630964146315</v>
      </c>
      <c r="CK148" s="47">
        <f>(SUMPRODUCT(--(CK$9=Quarterly_kt!$B$9:FC$9),Quarterly_kt!$B148:FC148)/INDEX(Fuel_Properties!$B$31:$IV$42,MATCH("D_Petrol_Premium",Fuel_Properties!$B$31:$B$42,0),MATCH(YEAR(CK$9),Fuel_Properties!$B$31:$EI$31,0)))/158.987295</f>
        <v>2.0767090081351038</v>
      </c>
      <c r="CL148" s="47">
        <f>(SUMPRODUCT(--(CL$9=Quarterly_kt!$B$9:FC$9),Quarterly_kt!$B148:FC148)/INDEX(Fuel_Properties!$B$31:$IV$42,MATCH("D_Petrol_Premium",Fuel_Properties!$B$31:$B$42,0),MATCH(YEAR(CL$9),Fuel_Properties!$B$31:$EI$31,0)))/158.987295</f>
        <v>1.6591410975676728</v>
      </c>
      <c r="CM148" s="47">
        <f>(SUMPRODUCT(--(CM$9=Quarterly_kt!$B$9:FC$9),Quarterly_kt!$B148:FC148)/INDEX(Fuel_Properties!$B$31:$IV$42,MATCH("D_Petrol_Premium",Fuel_Properties!$B$31:$B$42,0),MATCH(YEAR(CM$9),Fuel_Properties!$B$31:$EI$31,0)))/158.987295</f>
        <v>1.2725570361557574</v>
      </c>
      <c r="CN148" s="47">
        <f>(SUMPRODUCT(--(CN$9=Quarterly_kt!$B$9:FC$9),Quarterly_kt!$B148:FC148)/INDEX(Fuel_Properties!$B$31:$IV$42,MATCH("D_Petrol_Premium",Fuel_Properties!$B$31:$B$42,0),MATCH(YEAR(CN$9),Fuel_Properties!$B$31:$EI$31,0)))/158.987295</f>
        <v>1.2068170638520614</v>
      </c>
      <c r="CO148" s="47">
        <f>(SUMPRODUCT(--(CO$9=Quarterly_kt!$B$9:FC$9),Quarterly_kt!$B148:FC148)/INDEX(Fuel_Properties!$B$31:$IV$42,MATCH("D_Petrol_Premium",Fuel_Properties!$B$31:$B$42,0),MATCH(YEAR(CO$9),Fuel_Properties!$B$31:$EI$31,0)))/158.987295</f>
        <v>1.2650348421917927</v>
      </c>
      <c r="CP148" s="47">
        <f>(SUMPRODUCT(--(CP$9=Quarterly_kt!$B$9:FC$9),Quarterly_kt!$B148:FC148)/INDEX(Fuel_Properties!$B$31:$IV$42,MATCH("D_Petrol_Premium",Fuel_Properties!$B$31:$B$42,0),MATCH(YEAR(CP$9),Fuel_Properties!$B$31:$EI$31,0)))/158.987295</f>
        <v>1.2074698731544879</v>
      </c>
      <c r="CQ148" s="47">
        <f>(SUMPRODUCT(--(CQ$9=Quarterly_kt!$B$9:FC$9),Quarterly_kt!$B148:FC148)/INDEX(Fuel_Properties!$B$31:$IV$42,MATCH("D_Petrol_Premium",Fuel_Properties!$B$31:$B$42,0),MATCH(YEAR(CQ$9),Fuel_Properties!$B$31:$EI$31,0)))/158.987295</f>
        <v>1.1531394762849654</v>
      </c>
      <c r="CR148" s="47">
        <f>(SUMPRODUCT(--(CR$9=Quarterly_kt!$B$9:FC$9),Quarterly_kt!$B148:FC148)/INDEX(Fuel_Properties!$B$31:$IV$42,MATCH("D_Petrol_Premium",Fuel_Properties!$B$31:$B$42,0),MATCH(YEAR(CR$9),Fuel_Properties!$B$31:$EI$31,0)))/158.987295</f>
        <v>1.1226636888908117</v>
      </c>
      <c r="CS148" s="47">
        <f>(SUMPRODUCT(--(CS$9=Quarterly_kt!$B$9:FC$9),Quarterly_kt!$B148:FC148)/INDEX(Fuel_Properties!$B$31:$IV$42,MATCH("D_Petrol_Premium",Fuel_Properties!$B$31:$B$42,0),MATCH(YEAR(CS$9),Fuel_Properties!$B$31:$EI$31,0)))/158.987295</f>
        <v>1.1933341175220762</v>
      </c>
      <c r="CT148" s="47">
        <f>(SUMPRODUCT(--(CT$9=Quarterly_kt!$B$9:FC$9),Quarterly_kt!$B148:FC148)/INDEX(Fuel_Properties!$B$31:$IV$42,MATCH("D_Petrol_Premium",Fuel_Properties!$B$31:$B$42,0),MATCH(YEAR(CT$9),Fuel_Properties!$B$31:$EI$31,0)))/158.987295</f>
        <v>1.1356980670711261</v>
      </c>
      <c r="CU148" s="47">
        <f>(SUMPRODUCT(--(CU$9=Quarterly_kt!$B$9:FC$9),Quarterly_kt!$B148:FC148)/INDEX(Fuel_Properties!$B$31:$IV$42,MATCH("D_Petrol_Premium",Fuel_Properties!$B$31:$B$42,0),MATCH(YEAR(CU$9),Fuel_Properties!$B$31:$EI$31,0)))/158.987295</f>
        <v>1.1051937327254411</v>
      </c>
      <c r="CV148" s="47">
        <f>(SUMPRODUCT(--(CV$9=Quarterly_kt!$B$9:FC$9),Quarterly_kt!$B148:FC148)/INDEX(Fuel_Properties!$B$31:$IV$42,MATCH("D_Petrol_Premium",Fuel_Properties!$B$31:$B$42,0),MATCH(YEAR(CV$9),Fuel_Properties!$B$31:$EI$31,0)))/158.987295</f>
        <v>1.0885277877884856</v>
      </c>
      <c r="CW148" s="47">
        <f>(SUMPRODUCT(--(CW$9=Quarterly_kt!$B$9:FC$9),Quarterly_kt!$B148:FC148)/INDEX(Fuel_Properties!$B$31:$IV$42,MATCH("D_Petrol_Premium",Fuel_Properties!$B$31:$B$42,0),MATCH(YEAR(CW$9),Fuel_Properties!$B$31:$EI$31,0)))/158.987295</f>
        <v>1.1788099725367833</v>
      </c>
      <c r="CX148" s="47">
        <f>(SUMPRODUCT(--(CX$9=Quarterly_kt!$B$9:FC$9),Quarterly_kt!$B148:FC148)/INDEX(Fuel_Properties!$B$31:$IV$42,MATCH("D_Petrol_Premium",Fuel_Properties!$B$31:$B$42,0),MATCH(YEAR(CX$9),Fuel_Properties!$B$31:$EI$31,0)))/158.987295</f>
        <v>1.122345962847219</v>
      </c>
      <c r="CY148" s="47">
        <f>(SUMPRODUCT(--(CY$9=Quarterly_kt!$B$9:FC$9),Quarterly_kt!$B148:FC148)/INDEX(Fuel_Properties!$B$31:$IV$42,MATCH("D_Petrol_Premium",Fuel_Properties!$B$31:$B$42,0),MATCH(YEAR(CY$9),Fuel_Properties!$B$31:$EI$31,0)))/158.987295</f>
        <v>1.0977412717862229</v>
      </c>
      <c r="CZ148" s="47">
        <f>(SUMPRODUCT(--(CZ$9=Quarterly_kt!$B$9:FC$9),Quarterly_kt!$B148:FC148)/INDEX(Fuel_Properties!$B$31:$IV$42,MATCH("D_Petrol_Premium",Fuel_Properties!$B$31:$B$42,0),MATCH(YEAR(CZ$9),Fuel_Properties!$B$31:$EI$31,0)))/158.987295</f>
        <v>1.0896509157424381</v>
      </c>
      <c r="DA148" s="47">
        <f>(SUMPRODUCT(--(DA$9=Quarterly_kt!$B$9:FC$9),Quarterly_kt!$B148:FC148)/INDEX(Fuel_Properties!$B$31:$IV$42,MATCH("D_Petrol_Premium",Fuel_Properties!$B$31:$B$42,0),MATCH(YEAR(DA$9),Fuel_Properties!$B$31:$EI$31,0)))/158.987295</f>
        <v>1.1441565618724745</v>
      </c>
      <c r="DB148" s="47">
        <f>(SUMPRODUCT(--(DB$9=Quarterly_kt!$B$9:FC$9),Quarterly_kt!$B148:FC148)/INDEX(Fuel_Properties!$B$31:$IV$42,MATCH("D_Petrol_Premium",Fuel_Properties!$B$31:$B$42,0),MATCH(YEAR(DB$9),Fuel_Properties!$B$31:$EI$31,0)))/158.987295</f>
        <v>1.0804609482540741</v>
      </c>
      <c r="DC148" s="47">
        <f>(SUMPRODUCT(--(DC$9=Quarterly_kt!$B$9:FC$9),Quarterly_kt!$B148:FC148)/INDEX(Fuel_Properties!$B$31:$IV$42,MATCH("D_Petrol_Premium",Fuel_Properties!$B$31:$B$42,0),MATCH(YEAR(DC$9),Fuel_Properties!$B$31:$EI$31,0)))/158.987295</f>
        <v>1.003284739541263</v>
      </c>
      <c r="DD148" s="47">
        <f>(SUMPRODUCT(--(DD$9=Quarterly_kt!$B$9:FC$9),Quarterly_kt!$B148:FC148)/INDEX(Fuel_Properties!$B$31:$IV$42,MATCH("D_Petrol_Premium",Fuel_Properties!$B$31:$B$42,0),MATCH(YEAR(DD$9),Fuel_Properties!$B$31:$EI$31,0)))/158.987295</f>
        <v>0.9479802633765041</v>
      </c>
      <c r="DE148" s="47">
        <f>(SUMPRODUCT(--(DE$9=Quarterly_kt!$B$9:FC$9),Quarterly_kt!$B148:FC148)/INDEX(Fuel_Properties!$B$31:$IV$42,MATCH("D_Petrol_Premium",Fuel_Properties!$B$31:$B$42,0),MATCH(YEAR(DE$9),Fuel_Properties!$B$31:$EI$31,0)))/158.987295</f>
        <v>0.99584134885322528</v>
      </c>
      <c r="DF148" s="47">
        <f>(SUMPRODUCT(--(DF$9=Quarterly_kt!$B$9:FC$9),Quarterly_kt!$B148:FC148)/INDEX(Fuel_Properties!$B$31:$IV$42,MATCH("D_Petrol_Premium",Fuel_Properties!$B$31:$B$42,0),MATCH(YEAR(DF$9),Fuel_Properties!$B$31:$EI$31,0)))/158.987295</f>
        <v>0.97647846727361776</v>
      </c>
      <c r="DG148" s="47">
        <f>(SUMPRODUCT(--(DG$9=Quarterly_kt!$B$9:FC$9),Quarterly_kt!$B148:FC148)/INDEX(Fuel_Properties!$B$31:$IV$42,MATCH("D_Petrol_Premium",Fuel_Properties!$B$31:$B$42,0),MATCH(YEAR(DG$9),Fuel_Properties!$B$31:$EI$31,0)))/158.987295</f>
        <v>0.9507845570471769</v>
      </c>
      <c r="DH148" s="47">
        <f>(SUMPRODUCT(--(DH$9=Quarterly_kt!$B$9:FC$9),Quarterly_kt!$B148:FC148)/INDEX(Fuel_Properties!$B$31:$IV$42,MATCH("D_Petrol_Premium",Fuel_Properties!$B$31:$B$42,0),MATCH(YEAR(DH$9),Fuel_Properties!$B$31:$EI$31,0)))/158.987295</f>
        <v>0.95179396066321553</v>
      </c>
      <c r="DI148" s="47">
        <f>(SUMPRODUCT(--(DI$9=Quarterly_kt!$B$9:FC$9),Quarterly_kt!$B148:FC148)/INDEX(Fuel_Properties!$B$31:$IV$42,MATCH("D_Petrol_Premium",Fuel_Properties!$B$31:$B$42,0),MATCH(YEAR(DI$9),Fuel_Properties!$B$31:$EI$31,0)))/158.987295</f>
        <v>0.99755081053075723</v>
      </c>
      <c r="DJ148" s="47">
        <f>(SUMPRODUCT(--(DJ$9=Quarterly_kt!$B$9:FC$9),Quarterly_kt!$B148:FC148)/INDEX(Fuel_Properties!$B$31:$IV$42,MATCH("D_Petrol_Premium",Fuel_Properties!$B$31:$B$42,0),MATCH(YEAR(DJ$9),Fuel_Properties!$B$31:$EI$31,0)))/158.987295</f>
        <v>0.98461740512161089</v>
      </c>
      <c r="DK148" s="47">
        <f>(SUMPRODUCT(--(DK$9=Quarterly_kt!$B$9:FC$9),Quarterly_kt!$B148:FC148)/INDEX(Fuel_Properties!$B$31:$IV$42,MATCH("D_Petrol_Premium",Fuel_Properties!$B$31:$B$42,0),MATCH(YEAR(DK$9),Fuel_Properties!$B$31:$EI$31,0)))/158.987295</f>
        <v>0.97223059761583686</v>
      </c>
      <c r="DL148" s="47">
        <f>(SUMPRODUCT(--(DL$9=Quarterly_kt!$B$9:FC$9),Quarterly_kt!$B148:FC148)/INDEX(Fuel_Properties!$B$31:$IV$42,MATCH("D_Petrol_Premium",Fuel_Properties!$B$31:$B$42,0),MATCH(YEAR(DL$9),Fuel_Properties!$B$31:$EI$31,0)))/158.987295</f>
        <v>0.99088161443186107</v>
      </c>
      <c r="DM148" s="47">
        <f>(SUMPRODUCT(--(DM$9=Quarterly_kt!$B$9:FC$9),Quarterly_kt!$B148:FC148)/INDEX(Fuel_Properties!$B$31:$IV$42,MATCH("D_Petrol_Premium",Fuel_Properties!$B$31:$B$42,0),MATCH(YEAR(DM$9),Fuel_Properties!$B$31:$EI$31,0)))/158.987295</f>
        <v>1.0664852895646155</v>
      </c>
      <c r="DN148" s="47">
        <f>(SUMPRODUCT(--(DN$9=Quarterly_kt!$B$9:FC$9),Quarterly_kt!$B148:FC148)/INDEX(Fuel_Properties!$B$31:$IV$42,MATCH("D_Petrol_Premium",Fuel_Properties!$B$31:$B$42,0),MATCH(YEAR(DN$9),Fuel_Properties!$B$31:$EI$31,0)))/158.987295</f>
        <v>1.0258763240760009</v>
      </c>
      <c r="DO148" s="47">
        <f>(SUMPRODUCT(--(DO$9=Quarterly_kt!$B$9:FC$9),Quarterly_kt!$B148:FC148)/INDEX(Fuel_Properties!$B$31:$IV$42,MATCH("D_Petrol_Premium",Fuel_Properties!$B$31:$B$42,0),MATCH(YEAR(DO$9),Fuel_Properties!$B$31:$EI$31,0)))/158.987295</f>
        <v>1.0032622194609995</v>
      </c>
      <c r="DP148" s="47">
        <f>(SUMPRODUCT(--(DP$9=Quarterly_kt!$B$9:FC$9),Quarterly_kt!$B148:FC148)/INDEX(Fuel_Properties!$B$31:$IV$42,MATCH("D_Petrol_Premium",Fuel_Properties!$B$31:$B$42,0),MATCH(YEAR(DP$9),Fuel_Properties!$B$31:$EI$31,0)))/158.987295</f>
        <v>1.0021165709893145</v>
      </c>
      <c r="DQ148" s="47">
        <f>(SUMPRODUCT(--(DQ$9=Quarterly_kt!$B$9:FC$9),Quarterly_kt!$B148:FC148)/INDEX(Fuel_Properties!$B$31:$IV$42,MATCH("D_Petrol_Premium",Fuel_Properties!$B$31:$B$42,0),MATCH(YEAR(DQ$9),Fuel_Properties!$B$31:$EI$31,0)))/158.987295</f>
        <v>1.0978280291781359</v>
      </c>
      <c r="DR148" s="47">
        <f>(SUMPRODUCT(--(DR$9=Quarterly_kt!$B$9:FC$9),Quarterly_kt!$B148:FC148)/INDEX(Fuel_Properties!$B$31:$IV$42,MATCH("D_Petrol_Premium",Fuel_Properties!$B$31:$B$42,0),MATCH(YEAR(DR$9),Fuel_Properties!$B$31:$EI$31,0)))/158.987295</f>
        <v>1.2173673669597698</v>
      </c>
      <c r="DS148" s="47">
        <f>(SUMPRODUCT(--(DS$9=Quarterly_kt!$B$9:FC$9),Quarterly_kt!$B148:FC148)/INDEX(Fuel_Properties!$B$31:$IV$42,MATCH("D_Petrol_Premium",Fuel_Properties!$B$31:$B$42,0),MATCH(YEAR(DS$9),Fuel_Properties!$B$31:$EI$31,0)))/158.987295</f>
        <v>1.1406914903358014</v>
      </c>
      <c r="DT148" s="47">
        <f>(SUMPRODUCT(--(DT$9=Quarterly_kt!$B$9:FC$9),Quarterly_kt!$B148:FC148)/INDEX(Fuel_Properties!$B$31:$IV$42,MATCH("D_Petrol_Premium",Fuel_Properties!$B$31:$B$42,0),MATCH(YEAR(DT$9),Fuel_Properties!$B$31:$EI$31,0)))/158.987295</f>
        <v>1.1184624900009277</v>
      </c>
      <c r="DU148" s="47">
        <f>(SUMPRODUCT(--(DU$9=Quarterly_kt!$B$9:FC$9),Quarterly_kt!$B148:FC148)/INDEX(Fuel_Properties!$B$31:$IV$42,MATCH("D_Petrol_Premium",Fuel_Properties!$B$31:$B$42,0),MATCH(YEAR(DU$9),Fuel_Properties!$B$31:$EI$31,0)))/158.987295</f>
        <v>1.0700606344330572</v>
      </c>
      <c r="DV148" s="47">
        <f>(SUMPRODUCT(--(DV$9=Quarterly_kt!$B$9:FC$9),Quarterly_kt!$B148:FC148)/INDEX(Fuel_Properties!$B$31:$IV$42,MATCH("D_Petrol_Premium",Fuel_Properties!$B$31:$B$42,0),MATCH(YEAR(DV$9),Fuel_Properties!$B$31:$EI$31,0)))/158.987295</f>
        <v>1.0865174238332598</v>
      </c>
      <c r="DW148" s="47">
        <f>(SUMPRODUCT(--(DW$9=Quarterly_kt!$B$9:FC$9),Quarterly_kt!$B148:FC148)/INDEX(Fuel_Properties!$B$31:$IV$42,MATCH("D_Petrol_Premium",Fuel_Properties!$B$31:$B$42,0),MATCH(YEAR(DW$9),Fuel_Properties!$B$31:$EI$31,0)))/158.987295</f>
        <v>0.98983214224554428</v>
      </c>
      <c r="DX148" s="47">
        <f>(SUMPRODUCT(--(DX$9=Quarterly_kt!$B$9:FC$9),Quarterly_kt!$B148:FC148)/INDEX(Fuel_Properties!$B$31:$IV$42,MATCH("D_Petrol_Premium",Fuel_Properties!$B$31:$B$42,0),MATCH(YEAR(DX$9),Fuel_Properties!$B$31:$EI$31,0)))/158.987295</f>
        <v>0.94627900769975826</v>
      </c>
      <c r="DY148" s="47">
        <f>(SUMPRODUCT(--(DY$9=Quarterly_kt!$B$9:FC$9),Quarterly_kt!$B148:FC148)/INDEX(Fuel_Properties!$B$31:$IV$42,MATCH("D_Petrol_Premium",Fuel_Properties!$B$31:$B$42,0),MATCH(YEAR(DY$9),Fuel_Properties!$B$31:$EI$31,0)))/158.987295</f>
        <v>1.0058780339203075</v>
      </c>
      <c r="DZ148" s="47">
        <f>(SUMPRODUCT(--(DZ$9=Quarterly_kt!$B$9:FC$9),Quarterly_kt!$B148:FC148)/INDEX(Fuel_Properties!$B$31:$IV$42,MATCH("D_Petrol_Premium",Fuel_Properties!$B$31:$B$42,0),MATCH(YEAR(DZ$9),Fuel_Properties!$B$31:$EI$31,0)))/158.987295</f>
        <v>0.99571531431356231</v>
      </c>
      <c r="EA148" s="47">
        <f>(SUMPRODUCT(--(EA$9=Quarterly_kt!$B$9:FC$9),Quarterly_kt!$B148:FC148)/INDEX(Fuel_Properties!$B$31:$IV$42,MATCH("D_Petrol_Premium",Fuel_Properties!$B$31:$B$42,0),MATCH(YEAR(EA$9),Fuel_Properties!$B$31:$EI$31,0)))/158.987295</f>
        <v>1.0026473791752342</v>
      </c>
      <c r="EB148" s="47">
        <f>(SUMPRODUCT(--(EB$9=Quarterly_kt!$B$9:FC$9),Quarterly_kt!$B148:FC148)/INDEX(Fuel_Properties!$B$31:$IV$42,MATCH("D_Petrol_Premium",Fuel_Properties!$B$31:$B$42,0),MATCH(YEAR(EB$9),Fuel_Properties!$B$31:$EI$31,0)))/158.987295</f>
        <v>0.88477712997954716</v>
      </c>
      <c r="EC148" s="47">
        <f>(SUMPRODUCT(--(EC$9=Quarterly_kt!$B$9:FC$9),Quarterly_kt!$B148:FC148)/INDEX(Fuel_Properties!$B$31:$IV$42,MATCH("D_Petrol_Premium",Fuel_Properties!$B$31:$B$42,0),MATCH(YEAR(EC$9),Fuel_Properties!$B$31:$EI$31,0)))/158.987295</f>
        <v>1.0097387055028941</v>
      </c>
      <c r="ED148" s="47">
        <f>(SUMPRODUCT(--(ED$9=Quarterly_kt!$B$9:FC$9),Quarterly_kt!$B148:FC148)/INDEX(Fuel_Properties!$B$31:$IV$42,MATCH("D_Petrol_Premium",Fuel_Properties!$B$31:$B$42,0),MATCH(YEAR(ED$9),Fuel_Properties!$B$31:$EI$31,0)))/158.987295</f>
        <v>1.0293176978285452</v>
      </c>
      <c r="EE148" s="47">
        <f>(SUMPRODUCT(--(EE$9=Quarterly_kt!$B$9:FC$9),Quarterly_kt!$B148:FC148)/INDEX(Fuel_Properties!$B$31:$IV$42,MATCH("D_Petrol_Premium",Fuel_Properties!$B$31:$B$42,0),MATCH(YEAR(EE$9),Fuel_Properties!$B$31:$EI$31,0)))/158.987295</f>
        <v>0.97355513967347629</v>
      </c>
      <c r="EF148" s="47">
        <f>(SUMPRODUCT(--(EF$9=Quarterly_kt!$B$9:FC$9),Quarterly_kt!$B148:FC148)/INDEX(Fuel_Properties!$B$31:$IV$42,MATCH("D_Petrol_Premium",Fuel_Properties!$B$31:$B$42,0),MATCH(YEAR(EF$9),Fuel_Properties!$B$31:$EI$31,0)))/158.987295</f>
        <v>0.97285936512042903</v>
      </c>
      <c r="EG148" s="47">
        <f>(SUMPRODUCT(--(EG$9=Quarterly_kt!$B$9:FC$9),Quarterly_kt!$B148:FC148)/INDEX(Fuel_Properties!$B$31:$IV$42,MATCH("D_Petrol_Premium",Fuel_Properties!$B$31:$B$42,0),MATCH(YEAR(EG$9),Fuel_Properties!$B$31:$EI$31,0)))/158.987295</f>
        <v>1.0397040191686129</v>
      </c>
      <c r="EH148" s="47">
        <f>(SUMPRODUCT(--(EH$9=Quarterly_kt!$B$9:FC$9),Quarterly_kt!$B148:FC148)/INDEX(Fuel_Properties!$B$31:$IV$42,MATCH("D_Petrol_Premium",Fuel_Properties!$B$31:$B$42,0),MATCH(YEAR(EH$9),Fuel_Properties!$B$31:$EI$31,0)))/158.987295</f>
        <v>1.0172664922423307</v>
      </c>
      <c r="EI148" s="47">
        <f>(SUMPRODUCT(--(EI$9=Quarterly_kt!$B$9:FC$9),Quarterly_kt!$B148:FC148)/INDEX(Fuel_Properties!$B$31:$IV$42,MATCH("D_Petrol_Premium",Fuel_Properties!$B$31:$B$42,0),MATCH(YEAR(EI$9),Fuel_Properties!$B$31:$EI$31,0)))/158.987295</f>
        <v>0.94392112370958092</v>
      </c>
      <c r="EJ148" s="47">
        <f>(SUMPRODUCT(--(EJ$9=Quarterly_kt!$B$9:FC$9),Quarterly_kt!$B148:FC148)/INDEX(Fuel_Properties!$B$31:$IV$42,MATCH("D_Petrol_Premium",Fuel_Properties!$B$31:$B$42,0),MATCH(YEAR(EJ$9),Fuel_Properties!$B$31:$EI$31,0)))/158.987295</f>
        <v>0.87317256865744164</v>
      </c>
      <c r="EK148" s="47">
        <f>(SUMPRODUCT(--(EK$9=Quarterly_kt!$B$9:FC$9),Quarterly_kt!$B148:FC148)/INDEX(Fuel_Properties!$B$31:$IV$42,MATCH("D_Petrol_Premium",Fuel_Properties!$B$31:$B$42,0),MATCH(YEAR(EK$9),Fuel_Properties!$B$31:$EI$31,0)))/158.987295</f>
        <v>0.96810238364478607</v>
      </c>
      <c r="EL148" s="47">
        <f>(SUMPRODUCT(--(EL$9=Quarterly_kt!$B$9:FC$9),Quarterly_kt!$B148:FC148)/INDEX(Fuel_Properties!$B$31:$IV$42,MATCH("D_Petrol_Premium",Fuel_Properties!$B$31:$B$42,0),MATCH(YEAR(EL$9),Fuel_Properties!$B$31:$EI$31,0)))/158.987295</f>
        <v>1.0202337565635813</v>
      </c>
      <c r="EM148" s="47">
        <f>(SUMPRODUCT(--(EM$9=Quarterly_kt!$B$9:FC$9),Quarterly_kt!$B148:FC148)/INDEX(Fuel_Properties!$B$31:$IV$42,MATCH("D_Petrol_Premium",Fuel_Properties!$B$31:$B$42,0),MATCH(YEAR(EM$9),Fuel_Properties!$B$31:$EI$31,0)))/158.987295</f>
        <v>0.97676227618496381</v>
      </c>
      <c r="EN148" s="47">
        <f>(SUMPRODUCT(--(EN$9=Quarterly_kt!$B$9:FC$9),Quarterly_kt!$B148:FC148)/INDEX(Fuel_Properties!$B$31:$IV$42,MATCH("D_Petrol_Premium",Fuel_Properties!$B$31:$B$42,0),MATCH(YEAR(EN$9),Fuel_Properties!$B$31:$EI$31,0)))/158.987295</f>
        <v>0.97123260609374573</v>
      </c>
      <c r="EO148" s="47">
        <f>(SUMPRODUCT(--(EO$9=Quarterly_kt!$B$9:FC$9),Quarterly_kt!$B148:FC148)/INDEX(Fuel_Properties!$B$31:$IV$42,MATCH("D_Petrol_Premium",Fuel_Properties!$B$31:$B$42,0),MATCH(YEAR(EO$9),Fuel_Properties!$B$31:$EI$31,0)))/158.987295</f>
        <v>1.0483112208053076</v>
      </c>
      <c r="EP148" s="47">
        <f>(SUMPRODUCT(--(EP$9=Quarterly_kt!$B$9:FC$9),Quarterly_kt!$B148:FC148)/INDEX(Fuel_Properties!$B$31:$IV$42,MATCH("D_Petrol_Premium",Fuel_Properties!$B$31:$B$42,0),MATCH(YEAR(EP$9),Fuel_Properties!$B$31:$EI$31,0)))/158.987295</f>
        <v>1.0190676151842135</v>
      </c>
      <c r="EQ148" s="47">
        <f>(SUMPRODUCT(--(EQ$9=Quarterly_kt!$B$9:FC$9),Quarterly_kt!$B148:FC148)/INDEX(Fuel_Properties!$B$31:$IV$42,MATCH("D_Petrol_Premium",Fuel_Properties!$B$31:$B$42,0),MATCH(YEAR(EQ$9),Fuel_Properties!$B$31:$EI$31,0)))/158.987295</f>
        <v>0.96558107982239327</v>
      </c>
      <c r="ER148" s="47">
        <f>(SUMPRODUCT(--(ER$9=Quarterly_kt!$B$9:FC$9),Quarterly_kt!$B148:FC148)/INDEX(Fuel_Properties!$B$31:$IV$42,MATCH("D_Petrol_Premium",Fuel_Properties!$B$31:$B$42,0),MATCH(YEAR(ER$9),Fuel_Properties!$B$31:$EI$31,0)))/158.987295</f>
        <v>0.95616475992763905</v>
      </c>
      <c r="ES148" s="47">
        <f>(SUMPRODUCT(--(ES$9=Quarterly_kt!$B$9:FC$9),Quarterly_kt!$B148:FC148)/INDEX(Fuel_Properties!$B$31:$IV$42,MATCH("D_Petrol_Premium",Fuel_Properties!$B$31:$B$42,0),MATCH(YEAR(ES$9),Fuel_Properties!$B$31:$EI$31,0)))/158.987295</f>
        <v>1.0235542325099436</v>
      </c>
      <c r="ET148" s="47">
        <f>(SUMPRODUCT(--(ET$9=Quarterly_kt!$B$9:FC$9),Quarterly_kt!$B148:FC148)/INDEX(Fuel_Properties!$B$31:$IV$42,MATCH("D_Petrol_Premium",Fuel_Properties!$B$31:$B$42,0),MATCH(YEAR(ET$9),Fuel_Properties!$B$31:$EI$31,0)))/158.987295</f>
        <v>0.94916751124552001</v>
      </c>
      <c r="EU148" s="47">
        <f>(SUMPRODUCT(--(EU$9=Quarterly_kt!$B$9:FC$9),Quarterly_kt!$B148:FC148)/INDEX(Fuel_Properties!$B$31:$IV$42,MATCH("D_Petrol_Premium",Fuel_Properties!$B$31:$B$42,0),MATCH(YEAR(EU$9),Fuel_Properties!$B$31:$EI$31,0)))/158.987295</f>
        <v>0.86910133202709228</v>
      </c>
      <c r="EV148" s="47">
        <f>(SUMPRODUCT(--(EV$9=Quarterly_kt!$B$9:FC$9),Quarterly_kt!$B148:FC148)/INDEX(Fuel_Properties!$B$31:$IV$42,MATCH("D_Petrol_Premium",Fuel_Properties!$B$31:$B$42,0),MATCH(YEAR(EV$9),Fuel_Properties!$B$31:$EI$31,0)))/158.987295</f>
        <v>0.88359494735154742</v>
      </c>
      <c r="EW148" s="47">
        <f>(SUMPRODUCT(--(EW$9=Quarterly_kt!$B$9:FC$9),Quarterly_kt!$B148:FC148)/INDEX(Fuel_Properties!$B$31:$IV$42,MATCH("D_Petrol_Premium",Fuel_Properties!$B$31:$B$42,0),MATCH(YEAR(EW$9),Fuel_Properties!$B$31:$EI$31,0)))/158.987295</f>
        <v>0.95313494864854686</v>
      </c>
      <c r="EX148" s="47">
        <f>(SUMPRODUCT(--(EX$9=Quarterly_kt!$B$9:FC$9),Quarterly_kt!$B148:FC148)/INDEX(Fuel_Properties!$B$31:$IV$42,MATCH("D_Petrol_Premium",Fuel_Properties!$B$31:$B$42,0),MATCH(YEAR(EX$9),Fuel_Properties!$B$31:$EI$31,0)))/158.987295</f>
        <v>0.93838689912552997</v>
      </c>
      <c r="EY148" s="47">
        <f>(SUMPRODUCT(--(EY$9=Quarterly_kt!$B$9:FC$9),Quarterly_kt!$B148:FC148)/INDEX(Fuel_Properties!$B$31:$IV$42,MATCH("D_Petrol_Premium",Fuel_Properties!$B$31:$B$42,0),MATCH(YEAR(EY$9),Fuel_Properties!$B$31:$EI$31,0)))/158.987295</f>
        <v>0.89743766865986485</v>
      </c>
      <c r="EZ148" s="47">
        <f>(SUMPRODUCT(--(EZ$9=Quarterly_kt!$B$9:FC$9),Quarterly_kt!$B148:FC148)/INDEX(Fuel_Properties!$B$31:$IV$42,MATCH("D_Petrol_Premium",Fuel_Properties!$B$31:$B$42,0),MATCH(YEAR(EZ$9),Fuel_Properties!$B$31:$EI$31,0)))/158.987295</f>
        <v>0.8800043404769099</v>
      </c>
      <c r="FA148" s="47">
        <f>(SUMPRODUCT(--(FA$9=Quarterly_kt!$B$9:FC$9),Quarterly_kt!$B148:FC148)/INDEX(Fuel_Properties!$B$31:$IV$42,MATCH("D_Petrol_Premium",Fuel_Properties!$B$31:$B$42,0),MATCH(YEAR(FA$9),Fuel_Properties!$B$31:$EI$31,0)))/158.987295</f>
        <v>0.96376693354661103</v>
      </c>
      <c r="FB148" s="47">
        <f>(SUMPRODUCT(--(FB$9=Quarterly_kt!$B$9:FC$9),Quarterly_kt!$B148:FC148)/INDEX(Fuel_Properties!$B$31:$IV$42,MATCH("D_Petrol_Premium",Fuel_Properties!$B$31:$B$42,0),MATCH(YEAR(FB$9),Fuel_Properties!$B$31:$EI$31,0)))/158.987295</f>
        <v>0.94887653223137081</v>
      </c>
      <c r="FC148" s="47">
        <f>(SUMPRODUCT(--(FC$9=Quarterly_kt!$B$9:FC$9),Quarterly_kt!$B148:FC148)/INDEX(Fuel_Properties!$B$31:$IV$42,MATCH("D_Petrol_Premium",Fuel_Properties!$B$31:$B$42,0),MATCH(YEAR(FC$9),Fuel_Properties!$B$31:$EI$31,0)))/158.987295</f>
        <v>0.93024980923934297</v>
      </c>
      <c r="FD148" s="47">
        <f>(SUMPRODUCT(--(FD$9=Quarterly_kt!$B$9:FD$9),Quarterly_kt!$B148:FD148)/INDEX(Fuel_Properties!$B$31:$IV$42,MATCH("D_Petrol_Premium",Fuel_Properties!$B$31:$B$42,0),MATCH(YEAR(FD$9),Fuel_Properties!$B$31:$EI$31,0)))/158.987295</f>
        <v>0.89307329687861525</v>
      </c>
      <c r="FE148" s="47">
        <f>(SUMPRODUCT(--(FE$9=Quarterly_kt!$B$9:FF$9),Quarterly_kt!$B148:FF148)/INDEX(Fuel_Properties!$B$31:$IV$42,MATCH("D_Petrol_Premium",Fuel_Properties!$B$31:$B$42,0),MATCH(YEAR(FE$9),Fuel_Properties!$B$31:$EI$31,0)))/158.987295</f>
        <v>0.99708701023952639</v>
      </c>
      <c r="FF148" s="47">
        <f>(SUMPRODUCT(--(FF$9=Quarterly_kt!$B$9:FF$9),Quarterly_kt!$B148:FF148)/INDEX(Fuel_Properties!$B$31:$IV$42,MATCH("D_Petrol_Premium",Fuel_Properties!$B$31:$B$42,0),MATCH(YEAR(FF$9),Fuel_Properties!$B$31:$EI$31,0)))/158.987295</f>
        <v>0.9563939773040272</v>
      </c>
      <c r="FG148" s="47">
        <f>(SUMPRODUCT(--(FG$9=Quarterly_kt!$B$9:FG$9),Quarterly_kt!$B148:FG148)/INDEX(Fuel_Properties!$B$31:$IV$42,MATCH("D_Petrol_Premium",Fuel_Properties!$B$31:$B$42,0),MATCH(YEAR(FG$9),Fuel_Properties!$B$31:$EI$31,0)))/158.987295</f>
        <v>0.946604238399535</v>
      </c>
      <c r="FH148" s="47">
        <f>(SUMPRODUCT(--(FH$9=Quarterly_kt!$B$9:FI$9),Quarterly_kt!$B148:FI148)/INDEX(Fuel_Properties!$B$31:$IV$42,MATCH("D_Petrol_Premium",Fuel_Properties!$B$31:$B$42,0),MATCH(YEAR(FH$9),Fuel_Properties!$B$31:$EI$31,0)))/158.987295</f>
        <v>0.94750948814298197</v>
      </c>
      <c r="FI148" s="47">
        <f>(SUMPRODUCT(--(FI$9=Quarterly_kt!$B$9:FI$9),Quarterly_kt!$B148:FI148)/INDEX(Fuel_Properties!$B$31:$IV$42,MATCH("D_Petrol_Premium",Fuel_Properties!$B$31:$B$42,0),MATCH(YEAR(FI$9),Fuel_Properties!$B$31:$EI$31,0)))/158.987295</f>
        <v>1.0439142906651926</v>
      </c>
      <c r="FJ148" s="47">
        <f>(SUMPRODUCT(--(FJ$9=Quarterly_kt!$B$9:FJ$9),Quarterly_kt!$B148:FJ148)/INDEX(Fuel_Properties!$B$31:$IV$42,MATCH("D_Petrol_Premium",Fuel_Properties!$B$31:$B$42,0),MATCH(YEAR(FJ$9),Fuel_Properties!$B$31:$EI$31,0)))/158.987295</f>
        <v>1.0485559260601345</v>
      </c>
      <c r="FK148" s="47">
        <f>(SUMPRODUCT(--(FK$9=Quarterly_kt!$B$9:FL$9),Quarterly_kt!$B148:FL148)/INDEX(Fuel_Properties!$B$31:$IV$42,MATCH("D_Petrol_Premium",Fuel_Properties!$B$31:$B$42,0),MATCH(YEAR(FK$9),Fuel_Properties!$B$31:$EI$31,0)))/158.987295</f>
        <v>1.0028429942793828</v>
      </c>
      <c r="FL148" s="47">
        <f>(SUMPRODUCT(--(FL$9=Quarterly_kt!$B$9:FL$9),Quarterly_kt!$B148:FL148)/INDEX(Fuel_Properties!$B$31:$IV$42,MATCH("D_Petrol_Premium",Fuel_Properties!$B$31:$B$42,0),MATCH(YEAR(FL$9),Fuel_Properties!$B$31:$EI$31,0)))/158.987295</f>
        <v>1.0079025190170996</v>
      </c>
      <c r="FM148" s="47">
        <f>(SUMPRODUCT(--(FM$9=Quarterly_kt!$B$9:FM$9),Quarterly_kt!$B148:FM148)/INDEX(Fuel_Properties!$B$31:$IV$42,MATCH("D_Petrol_Premium",Fuel_Properties!$B$31:$B$42,0),MATCH(YEAR(FM$9),Fuel_Properties!$B$31:$EI$31,0)))/158.987295</f>
        <v>1.1144178899181856</v>
      </c>
      <c r="FN148" s="47">
        <f>(SUMPRODUCT(--(FN$9=Quarterly_kt!$B$9:FN$9),Quarterly_kt!$B148:FN148)/INDEX(Fuel_Properties!$B$31:$IV$42,MATCH("D_Petrol_Premium",Fuel_Properties!$B$31:$B$42,0),MATCH(YEAR(FN$9),Fuel_Properties!$B$31:$EI$31,0)))/158.987295</f>
        <v>1.1274344870928088</v>
      </c>
      <c r="FO148" s="47">
        <f>(SUMPRODUCT(--(FO$9=Quarterly_kt!$B$9:FO$9),Quarterly_kt!$B148:FO148)/INDEX(Fuel_Properties!$B$31:$IV$42,MATCH("D_Petrol_Premium",Fuel_Properties!$B$31:$B$42,0),MATCH(YEAR(FO$9),Fuel_Properties!$B$31:$EI$31,0)))/158.987295</f>
        <v>1.0744495547579385</v>
      </c>
      <c r="FP148" s="47">
        <f>(SUMPRODUCT(--(FP$9=Quarterly_kt!$B$9:FP$9),Quarterly_kt!$B148:FP148)/INDEX(Fuel_Properties!$B$31:$IV$42,MATCH("D_Petrol_Premium",Fuel_Properties!$B$31:$B$42,0),MATCH(YEAR(FP$9),Fuel_Properties!$B$31:$EI$31,0)))/158.987295</f>
        <v>1.1001457568912714</v>
      </c>
      <c r="FQ148" s="47">
        <f>(SUMPRODUCT(--(FQ$9=Quarterly_kt!$B$9:FQ$9),Quarterly_kt!$B148:FQ148)/INDEX(Fuel_Properties!$B$31:$IV$42,MATCH("D_Petrol_Premium",Fuel_Properties!$B$31:$B$42,0),MATCH(YEAR(FQ$9),Fuel_Properties!$B$31:$EI$31,0)))/158.987295</f>
        <v>1.1786876908241313</v>
      </c>
      <c r="FR148" s="47">
        <f>(SUMPRODUCT(--(FR$9=Quarterly_kt!$B$9:FR$9),Quarterly_kt!$B148:FR148)/INDEX(Fuel_Properties!$B$31:$IV$42,MATCH("D_Petrol_Premium",Fuel_Properties!$B$31:$B$42,0),MATCH(YEAR(FR$9),Fuel_Properties!$B$31:$EI$31,0)))/158.987295</f>
        <v>1.1534284437891422</v>
      </c>
      <c r="FS148" s="47">
        <f>(SUMPRODUCT(--(FS$9=Quarterly_kt!$B$9:FS$9),Quarterly_kt!$B148:FS148)/INDEX(Fuel_Properties!$B$31:$IV$42,MATCH("D_Petrol_Premium",Fuel_Properties!$B$31:$B$42,0),MATCH(YEAR(FS$9),Fuel_Properties!$B$31:$EI$31,0)))/158.987295</f>
        <v>1.1226967955049485</v>
      </c>
      <c r="FT148" s="47">
        <f>(SUMPRODUCT(--(FT$9=Quarterly_kt!$B$9:FT$9),Quarterly_kt!$B148:FT148)/INDEX(Fuel_Properties!$B$31:$IV$42,MATCH("D_Petrol_Premium",Fuel_Properties!$B$31:$B$42,0),MATCH(YEAR(FT$9),Fuel_Properties!$B$31:$EI$31,0)))/158.987295</f>
        <v>1.1252054440076473</v>
      </c>
      <c r="FU148" s="47">
        <f>(SUMPRODUCT(--(FU$9=Quarterly_kt!$B$9:FU$9),Quarterly_kt!$B148:FU148)/INDEX(Fuel_Properties!$B$31:$IV$42,MATCH("D_Petrol_Premium",Fuel_Properties!$B$31:$B$42,0),MATCH(YEAR(FU$9),Fuel_Properties!$B$31:$EI$31,0)))/158.987295</f>
        <v>1.2268360431618077</v>
      </c>
      <c r="FV148" s="47">
        <f>(SUMPRODUCT(--(FV$9=Quarterly_kt!$B$9:FV$9),Quarterly_kt!$B148:FV148)/INDEX(Fuel_Properties!$B$31:$IV$42,MATCH("D_Petrol_Premium",Fuel_Properties!$B$31:$B$42,0),MATCH(YEAR(FV$9),Fuel_Properties!$B$31:$EI$31,0)))/158.987295</f>
        <v>1.1822276887878838</v>
      </c>
    </row>
    <row r="149" spans="1:178" ht="15" x14ac:dyDescent="0.25">
      <c r="A149" s="46" t="s">
        <v>26</v>
      </c>
      <c r="B149" s="47">
        <f>(SUMPRODUCT(--(B$9=Quarterly_kt!$B$9:FC$9),Quarterly_kt!$B149:FC149)/INDEX(Fuel_Properties!$B$31:$IV$42,MATCH("D_Auto_Diesel",Fuel_Properties!$B$31:$B$42,0),MATCH(YEAR(B$9),Fuel_Properties!$B$31:$EI$31,0)))/158.987295</f>
        <v>0.58790373027047138</v>
      </c>
      <c r="C149" s="47">
        <f>(SUMPRODUCT(--(C$9=Quarterly_kt!$B$9:FC$9),Quarterly_kt!$B149:FC149)/INDEX(Fuel_Properties!$B$31:$IV$42,MATCH("D_Auto_Diesel",Fuel_Properties!$B$31:$B$42,0),MATCH(YEAR(C$9),Fuel_Properties!$B$31:$EI$31,0)))/158.987295</f>
        <v>0.5647194532587918</v>
      </c>
      <c r="D149" s="47">
        <f>(SUMPRODUCT(--(D$9=Quarterly_kt!$B$9:FC$9),Quarterly_kt!$B149:FC149)/INDEX(Fuel_Properties!$B$31:$IV$42,MATCH("D_Auto_Diesel",Fuel_Properties!$B$31:$B$42,0),MATCH(YEAR(D$9),Fuel_Properties!$B$31:$EI$31,0)))/158.987295</f>
        <v>0.57884248220603884</v>
      </c>
      <c r="E149" s="47">
        <f>(SUMPRODUCT(--(E$9=Quarterly_kt!$B$9:FC$9),Quarterly_kt!$B149:FC149)/INDEX(Fuel_Properties!$B$31:$IV$42,MATCH("D_Auto_Diesel",Fuel_Properties!$B$31:$B$42,0),MATCH(YEAR(E$9),Fuel_Properties!$B$31:$EI$31,0)))/158.987295</f>
        <v>0.5838348478554074</v>
      </c>
      <c r="F149" s="47">
        <f>(SUMPRODUCT(--(F$9=Quarterly_kt!$B$9:FC$9),Quarterly_kt!$B149:FC149)/INDEX(Fuel_Properties!$B$31:$IV$42,MATCH("D_Auto_Diesel",Fuel_Properties!$B$31:$B$42,0),MATCH(YEAR(F$9),Fuel_Properties!$B$31:$EI$31,0)))/158.987295</f>
        <v>0.5502094042613338</v>
      </c>
      <c r="G149" s="47">
        <f>(SUMPRODUCT(--(G$9=Quarterly_kt!$B$9:FC$9),Quarterly_kt!$B149:FC149)/INDEX(Fuel_Properties!$B$31:$IV$42,MATCH("D_Auto_Diesel",Fuel_Properties!$B$31:$B$42,0),MATCH(YEAR(G$9),Fuel_Properties!$B$31:$EI$31,0)))/158.987295</f>
        <v>0.67197596605238885</v>
      </c>
      <c r="H149" s="47">
        <f>(SUMPRODUCT(--(H$9=Quarterly_kt!$B$9:FC$9),Quarterly_kt!$B149:FC149)/INDEX(Fuel_Properties!$B$31:$IV$42,MATCH("D_Auto_Diesel",Fuel_Properties!$B$31:$B$42,0),MATCH(YEAR(H$9),Fuel_Properties!$B$31:$EI$31,0)))/158.987295</f>
        <v>0.61999194247025613</v>
      </c>
      <c r="I149" s="47">
        <f>(SUMPRODUCT(--(I$9=Quarterly_kt!$B$9:FC$9),Quarterly_kt!$B149:FC149)/INDEX(Fuel_Properties!$B$31:$IV$42,MATCH("D_Auto_Diesel",Fuel_Properties!$B$31:$B$42,0),MATCH(YEAR(I$9),Fuel_Properties!$B$31:$EI$31,0)))/158.987295</f>
        <v>0.68157031799254308</v>
      </c>
      <c r="J149" s="47">
        <f>(SUMPRODUCT(--(J$9=Quarterly_kt!$B$9:FC$9),Quarterly_kt!$B149:FC149)/INDEX(Fuel_Properties!$B$31:$IV$42,MATCH("D_Auto_Diesel",Fuel_Properties!$B$31:$B$42,0),MATCH(YEAR(J$9),Fuel_Properties!$B$31:$EI$31,0)))/158.987295</f>
        <v>0.70136347879881855</v>
      </c>
      <c r="K149" s="47">
        <f>(SUMPRODUCT(--(K$9=Quarterly_kt!$B$9:FC$9),Quarterly_kt!$B149:FC149)/INDEX(Fuel_Properties!$B$31:$IV$42,MATCH("D_Auto_Diesel",Fuel_Properties!$B$31:$B$42,0),MATCH(YEAR(K$9),Fuel_Properties!$B$31:$EI$31,0)))/158.987295</f>
        <v>0.63963302720022597</v>
      </c>
      <c r="L149" s="47">
        <f>(SUMPRODUCT(--(L$9=Quarterly_kt!$B$9:FC$9),Quarterly_kt!$B149:FC149)/INDEX(Fuel_Properties!$B$31:$IV$42,MATCH("D_Auto_Diesel",Fuel_Properties!$B$31:$B$42,0),MATCH(YEAR(L$9),Fuel_Properties!$B$31:$EI$31,0)))/158.987295</f>
        <v>0.65596951002869863</v>
      </c>
      <c r="M149" s="47">
        <f>(SUMPRODUCT(--(M$9=Quarterly_kt!$B$9:FC$9),Quarterly_kt!$B149:FC149)/INDEX(Fuel_Properties!$B$31:$IV$42,MATCH("D_Auto_Diesel",Fuel_Properties!$B$31:$B$42,0),MATCH(YEAR(M$9),Fuel_Properties!$B$31:$EI$31,0)))/158.987295</f>
        <v>0.69022944697766175</v>
      </c>
      <c r="N149" s="47">
        <f>(SUMPRODUCT(--(N$9=Quarterly_kt!$B$9:FC$9),Quarterly_kt!$B149:FC149)/INDEX(Fuel_Properties!$B$31:$IV$42,MATCH("D_Auto_Diesel",Fuel_Properties!$B$31:$B$42,0),MATCH(YEAR(N$9),Fuel_Properties!$B$31:$EI$31,0)))/158.987295</f>
        <v>0.72422540590229545</v>
      </c>
      <c r="O149" s="47">
        <f>(SUMPRODUCT(--(O$9=Quarterly_kt!$B$9:FC$9),Quarterly_kt!$B149:FC149)/INDEX(Fuel_Properties!$B$31:$IV$42,MATCH("D_Auto_Diesel",Fuel_Properties!$B$31:$B$42,0),MATCH(YEAR(O$9),Fuel_Properties!$B$31:$EI$31,0)))/158.987295</f>
        <v>0.65429448636244225</v>
      </c>
      <c r="P149" s="47">
        <f>(SUMPRODUCT(--(P$9=Quarterly_kt!$B$9:FC$9),Quarterly_kt!$B149:FC149)/INDEX(Fuel_Properties!$B$31:$IV$42,MATCH("D_Auto_Diesel",Fuel_Properties!$B$31:$B$42,0),MATCH(YEAR(P$9),Fuel_Properties!$B$31:$EI$31,0)))/158.987295</f>
        <v>0.64776146058473361</v>
      </c>
      <c r="Q149" s="47">
        <f>(SUMPRODUCT(--(Q$9=Quarterly_kt!$B$9:FC$9),Quarterly_kt!$B149:FC149)/INDEX(Fuel_Properties!$B$31:$IV$42,MATCH("D_Auto_Diesel",Fuel_Properties!$B$31:$B$42,0),MATCH(YEAR(Q$9),Fuel_Properties!$B$31:$EI$31,0)))/158.987295</f>
        <v>0.67728526092532182</v>
      </c>
      <c r="R149" s="47">
        <f>(SUMPRODUCT(--(R$9=Quarterly_kt!$B$9:FC$9),Quarterly_kt!$B149:FC149)/INDEX(Fuel_Properties!$B$31:$IV$42,MATCH("D_Auto_Diesel",Fuel_Properties!$B$31:$B$42,0),MATCH(YEAR(R$9),Fuel_Properties!$B$31:$EI$31,0)))/158.987295</f>
        <v>0.64682966799640307</v>
      </c>
      <c r="S149" s="47">
        <f>(SUMPRODUCT(--(S$9=Quarterly_kt!$B$9:FC$9),Quarterly_kt!$B149:FC149)/INDEX(Fuel_Properties!$B$31:$IV$42,MATCH("D_Auto_Diesel",Fuel_Properties!$B$31:$B$42,0),MATCH(YEAR(S$9),Fuel_Properties!$B$31:$EI$31,0)))/158.987295</f>
        <v>0.68548991337542398</v>
      </c>
      <c r="T149" s="47">
        <f>(SUMPRODUCT(--(T$9=Quarterly_kt!$B$9:FC$9),Quarterly_kt!$B149:FC149)/INDEX(Fuel_Properties!$B$31:$IV$42,MATCH("D_Auto_Diesel",Fuel_Properties!$B$31:$B$42,0),MATCH(YEAR(T$9),Fuel_Properties!$B$31:$EI$31,0)))/158.987295</f>
        <v>0.63482053240522163</v>
      </c>
      <c r="U149" s="47">
        <f>(SUMPRODUCT(--(U$9=Quarterly_kt!$B$9:FC$9),Quarterly_kt!$B149:FC149)/INDEX(Fuel_Properties!$B$31:$IV$42,MATCH("D_Auto_Diesel",Fuel_Properties!$B$31:$B$42,0),MATCH(YEAR(U$9),Fuel_Properties!$B$31:$EI$31,0)))/158.987295</f>
        <v>0.75080962586146327</v>
      </c>
      <c r="V149" s="47">
        <f>(SUMPRODUCT(--(V$9=Quarterly_kt!$B$9:FC$9),Quarterly_kt!$B149:FC149)/INDEX(Fuel_Properties!$B$31:$IV$42,MATCH("D_Auto_Diesel",Fuel_Properties!$B$31:$B$42,0),MATCH(YEAR(V$9),Fuel_Properties!$B$31:$EI$31,0)))/158.987295</f>
        <v>0.68934223984012566</v>
      </c>
      <c r="W149" s="47">
        <f>(SUMPRODUCT(--(W$9=Quarterly_kt!$B$9:FC$9),Quarterly_kt!$B149:FC149)/INDEX(Fuel_Properties!$B$31:$IV$42,MATCH("D_Auto_Diesel",Fuel_Properties!$B$31:$B$42,0),MATCH(YEAR(W$9),Fuel_Properties!$B$31:$EI$31,0)))/158.987295</f>
        <v>0.75617937466965301</v>
      </c>
      <c r="X149" s="47">
        <f>(SUMPRODUCT(--(X$9=Quarterly_kt!$B$9:FC$9),Quarterly_kt!$B149:FC149)/INDEX(Fuel_Properties!$B$31:$IV$42,MATCH("D_Auto_Diesel",Fuel_Properties!$B$31:$B$42,0),MATCH(YEAR(X$9),Fuel_Properties!$B$31:$EI$31,0)))/158.987295</f>
        <v>0.63526075992390307</v>
      </c>
      <c r="Y149" s="47">
        <f>(SUMPRODUCT(--(Y$9=Quarterly_kt!$B$9:FC$9),Quarterly_kt!$B149:FC149)/INDEX(Fuel_Properties!$B$31:$IV$42,MATCH("D_Auto_Diesel",Fuel_Properties!$B$31:$B$42,0),MATCH(YEAR(Y$9),Fuel_Properties!$B$31:$EI$31,0)))/158.987295</f>
        <v>0.69736658534199747</v>
      </c>
      <c r="Z149" s="47">
        <f>(SUMPRODUCT(--(Z$9=Quarterly_kt!$B$9:FC$9),Quarterly_kt!$B149:FC149)/INDEX(Fuel_Properties!$B$31:$IV$42,MATCH("D_Auto_Diesel",Fuel_Properties!$B$31:$B$42,0),MATCH(YEAR(Z$9),Fuel_Properties!$B$31:$EI$31,0)))/158.987295</f>
        <v>0.66599654016228871</v>
      </c>
      <c r="AA149" s="47">
        <f>(SUMPRODUCT(--(AA$9=Quarterly_kt!$B$9:FC$9),Quarterly_kt!$B149:FC149)/INDEX(Fuel_Properties!$B$31:$IV$42,MATCH("D_Auto_Diesel",Fuel_Properties!$B$31:$B$42,0),MATCH(YEAR(AA$9),Fuel_Properties!$B$31:$EI$31,0)))/158.987295</f>
        <v>0.63788294228555686</v>
      </c>
      <c r="AB149" s="47">
        <f>(SUMPRODUCT(--(AB$9=Quarterly_kt!$B$9:FC$9),Quarterly_kt!$B149:FC149)/INDEX(Fuel_Properties!$B$31:$IV$42,MATCH("D_Auto_Diesel",Fuel_Properties!$B$31:$B$42,0),MATCH(YEAR(AB$9),Fuel_Properties!$B$31:$EI$31,0)))/158.987295</f>
        <v>0.62742464744706594</v>
      </c>
      <c r="AC149" s="47">
        <f>(SUMPRODUCT(--(AC$9=Quarterly_kt!$B$9:FC$9),Quarterly_kt!$B149:FC149)/INDEX(Fuel_Properties!$B$31:$IV$42,MATCH("D_Auto_Diesel",Fuel_Properties!$B$31:$B$42,0),MATCH(YEAR(AC$9),Fuel_Properties!$B$31:$EI$31,0)))/158.987295</f>
        <v>0.71970712880554522</v>
      </c>
      <c r="AD149" s="47">
        <f>(SUMPRODUCT(--(AD$9=Quarterly_kt!$B$9:FC$9),Quarterly_kt!$B149:FC149)/INDEX(Fuel_Properties!$B$31:$IV$42,MATCH("D_Auto_Diesel",Fuel_Properties!$B$31:$B$42,0),MATCH(YEAR(AD$9),Fuel_Properties!$B$31:$EI$31,0)))/158.987295</f>
        <v>0.65887178944018887</v>
      </c>
      <c r="AE149" s="47">
        <f>(SUMPRODUCT(--(AE$9=Quarterly_kt!$B$9:FC$9),Quarterly_kt!$B149:FC149)/INDEX(Fuel_Properties!$B$31:$IV$42,MATCH("D_Auto_Diesel",Fuel_Properties!$B$31:$B$42,0),MATCH(YEAR(AE$9),Fuel_Properties!$B$31:$EI$31,0)))/158.987295</f>
        <v>0.66639527174503832</v>
      </c>
      <c r="AF149" s="47">
        <f>(SUMPRODUCT(--(AF$9=Quarterly_kt!$B$9:FC$9),Quarterly_kt!$B149:FC149)/INDEX(Fuel_Properties!$B$31:$IV$42,MATCH("D_Auto_Diesel",Fuel_Properties!$B$31:$B$42,0),MATCH(YEAR(AF$9),Fuel_Properties!$B$31:$EI$31,0)))/158.987295</f>
        <v>0.61713529293380986</v>
      </c>
      <c r="AG149" s="47">
        <f>(SUMPRODUCT(--(AG$9=Quarterly_kt!$B$9:FC$9),Quarterly_kt!$B149:FC149)/INDEX(Fuel_Properties!$B$31:$IV$42,MATCH("D_Auto_Diesel",Fuel_Properties!$B$31:$B$42,0),MATCH(YEAR(AG$9),Fuel_Properties!$B$31:$EI$31,0)))/158.987295</f>
        <v>0.68796446010137402</v>
      </c>
      <c r="AH149" s="47">
        <f>(SUMPRODUCT(--(AH$9=Quarterly_kt!$B$9:FC$9),Quarterly_kt!$B149:FC149)/INDEX(Fuel_Properties!$B$31:$IV$42,MATCH("D_Auto_Diesel",Fuel_Properties!$B$31:$B$42,0),MATCH(YEAR(AH$9),Fuel_Properties!$B$31:$EI$31,0)))/158.987295</f>
        <v>0.67801120283166827</v>
      </c>
      <c r="AI149" s="47">
        <f>(SUMPRODUCT(--(AI$9=Quarterly_kt!$B$9:FC$9),Quarterly_kt!$B149:FC149)/INDEX(Fuel_Properties!$B$31:$IV$42,MATCH("D_Auto_Diesel",Fuel_Properties!$B$31:$B$42,0),MATCH(YEAR(AI$9),Fuel_Properties!$B$31:$EI$31,0)))/158.987295</f>
        <v>0.63567249681837112</v>
      </c>
      <c r="AJ149" s="47">
        <f>(SUMPRODUCT(--(AJ$9=Quarterly_kt!$B$9:FC$9),Quarterly_kt!$B149:FC149)/INDEX(Fuel_Properties!$B$31:$IV$42,MATCH("D_Auto_Diesel",Fuel_Properties!$B$31:$B$42,0),MATCH(YEAR(AJ$9),Fuel_Properties!$B$31:$EI$31,0)))/158.987295</f>
        <v>0.61225153046521152</v>
      </c>
      <c r="AK149" s="47">
        <f>(SUMPRODUCT(--(AK$9=Quarterly_kt!$B$9:FC$9),Quarterly_kt!$B149:FC149)/INDEX(Fuel_Properties!$B$31:$IV$42,MATCH("D_Auto_Diesel",Fuel_Properties!$B$31:$B$42,0),MATCH(YEAR(AK$9),Fuel_Properties!$B$31:$EI$31,0)))/158.987295</f>
        <v>0.61529397505313055</v>
      </c>
      <c r="AL149" s="47">
        <f>(SUMPRODUCT(--(AL$9=Quarterly_kt!$B$9:FC$9),Quarterly_kt!$B149:FC149)/INDEX(Fuel_Properties!$B$31:$IV$42,MATCH("D_Auto_Diesel",Fuel_Properties!$B$31:$B$42,0),MATCH(YEAR(AL$9),Fuel_Properties!$B$31:$EI$31,0)))/158.987295</f>
        <v>0.65375176973432936</v>
      </c>
      <c r="AM149" s="47">
        <f>(SUMPRODUCT(--(AM$9=Quarterly_kt!$B$9:FC$9),Quarterly_kt!$B149:FC149)/INDEX(Fuel_Properties!$B$31:$IV$42,MATCH("D_Auto_Diesel",Fuel_Properties!$B$31:$B$42,0),MATCH(YEAR(AM$9),Fuel_Properties!$B$31:$EI$31,0)))/158.987295</f>
        <v>0.67358203199591593</v>
      </c>
      <c r="AN149" s="47">
        <f>(SUMPRODUCT(--(AN$9=Quarterly_kt!$B$9:FC$9),Quarterly_kt!$B149:FC149)/INDEX(Fuel_Properties!$B$31:$IV$42,MATCH("D_Auto_Diesel",Fuel_Properties!$B$31:$B$42,0),MATCH(YEAR(AN$9),Fuel_Properties!$B$31:$EI$31,0)))/158.987295</f>
        <v>0.64261774056713905</v>
      </c>
      <c r="AO149" s="47">
        <f>(SUMPRODUCT(--(AO$9=Quarterly_kt!$B$9:FC$9),Quarterly_kt!$B149:FC149)/INDEX(Fuel_Properties!$B$31:$IV$42,MATCH("D_Auto_Diesel",Fuel_Properties!$B$31:$B$42,0),MATCH(YEAR(AO$9),Fuel_Properties!$B$31:$EI$31,0)))/158.987295</f>
        <v>0.70149549761564156</v>
      </c>
      <c r="AP149" s="47">
        <f>(SUMPRODUCT(--(AP$9=Quarterly_kt!$B$9:FC$9),Quarterly_kt!$B149:FC149)/INDEX(Fuel_Properties!$B$31:$IV$42,MATCH("D_Auto_Diesel",Fuel_Properties!$B$31:$B$42,0),MATCH(YEAR(AP$9),Fuel_Properties!$B$31:$EI$31,0)))/158.987295</f>
        <v>0.73129012664189674</v>
      </c>
      <c r="AQ149" s="47">
        <f>(SUMPRODUCT(--(AQ$9=Quarterly_kt!$B$9:FC$9),Quarterly_kt!$B149:FC149)/INDEX(Fuel_Properties!$B$31:$IV$42,MATCH("D_Auto_Diesel",Fuel_Properties!$B$31:$B$42,0),MATCH(YEAR(AQ$9),Fuel_Properties!$B$31:$EI$31,0)))/158.987295</f>
        <v>0.71859686045543281</v>
      </c>
      <c r="AR149" s="47">
        <f>(SUMPRODUCT(--(AR$9=Quarterly_kt!$B$9:FC$9),Quarterly_kt!$B149:FC149)/INDEX(Fuel_Properties!$B$31:$IV$42,MATCH("D_Auto_Diesel",Fuel_Properties!$B$31:$B$42,0),MATCH(YEAR(AR$9),Fuel_Properties!$B$31:$EI$31,0)))/158.987295</f>
        <v>0.71352468543896708</v>
      </c>
      <c r="AS149" s="47">
        <f>(SUMPRODUCT(--(AS$9=Quarterly_kt!$B$9:FC$9),Quarterly_kt!$B149:FC149)/INDEX(Fuel_Properties!$B$31:$IV$42,MATCH("D_Auto_Diesel",Fuel_Properties!$B$31:$B$42,0),MATCH(YEAR(AS$9),Fuel_Properties!$B$31:$EI$31,0)))/158.987295</f>
        <v>0.77213894177900322</v>
      </c>
      <c r="AT149" s="47">
        <f>(SUMPRODUCT(--(AT$9=Quarterly_kt!$B$9:FC$9),Quarterly_kt!$B149:FC149)/INDEX(Fuel_Properties!$B$31:$IV$42,MATCH("D_Auto_Diesel",Fuel_Properties!$B$31:$B$42,0),MATCH(YEAR(AT$9),Fuel_Properties!$B$31:$EI$31,0)))/158.987295</f>
        <v>0.76348802448249065</v>
      </c>
      <c r="AU149" s="47">
        <f>(SUMPRODUCT(--(AU$9=Quarterly_kt!$B$9:FC$9),Quarterly_kt!$B149:FC149)/INDEX(Fuel_Properties!$B$31:$IV$42,MATCH("D_Auto_Diesel",Fuel_Properties!$B$31:$B$42,0),MATCH(YEAR(AU$9),Fuel_Properties!$B$31:$EI$31,0)))/158.987295</f>
        <v>0.6770710024925678</v>
      </c>
      <c r="AV149" s="47">
        <f>(SUMPRODUCT(--(AV$9=Quarterly_kt!$B$9:FC$9),Quarterly_kt!$B149:FC149)/INDEX(Fuel_Properties!$B$31:$IV$42,MATCH("D_Auto_Diesel",Fuel_Properties!$B$31:$B$42,0),MATCH(YEAR(AV$9),Fuel_Properties!$B$31:$EI$31,0)))/158.987295</f>
        <v>0.94814278985090461</v>
      </c>
      <c r="AW149" s="47">
        <f>(SUMPRODUCT(--(AW$9=Quarterly_kt!$B$9:FC$9),Quarterly_kt!$B149:FC149)/INDEX(Fuel_Properties!$B$31:$IV$42,MATCH("D_Auto_Diesel",Fuel_Properties!$B$31:$B$42,0),MATCH(YEAR(AW$9),Fuel_Properties!$B$31:$EI$31,0)))/158.987295</f>
        <v>0.75969729067824809</v>
      </c>
      <c r="AX149" s="47">
        <f>(SUMPRODUCT(--(AX$9=Quarterly_kt!$B$9:FC$9),Quarterly_kt!$B149:FC149)/INDEX(Fuel_Properties!$B$31:$IV$42,MATCH("D_Auto_Diesel",Fuel_Properties!$B$31:$B$42,0),MATCH(YEAR(AX$9),Fuel_Properties!$B$31:$EI$31,0)))/158.987295</f>
        <v>0.71854768747805353</v>
      </c>
      <c r="AY149" s="47">
        <f>(SUMPRODUCT(--(AY$9=Quarterly_kt!$B$9:FC$9),Quarterly_kt!$B149:FC149)/INDEX(Fuel_Properties!$B$31:$IV$42,MATCH("D_Auto_Diesel",Fuel_Properties!$B$31:$B$42,0),MATCH(YEAR(AY$9),Fuel_Properties!$B$31:$EI$31,0)))/158.987295</f>
        <v>0.83737970798298877</v>
      </c>
      <c r="AZ149" s="47">
        <f>(SUMPRODUCT(--(AZ$9=Quarterly_kt!$B$9:FC$9),Quarterly_kt!$B149:FC149)/INDEX(Fuel_Properties!$B$31:$IV$42,MATCH("D_Auto_Diesel",Fuel_Properties!$B$31:$B$42,0),MATCH(YEAR(AZ$9),Fuel_Properties!$B$31:$EI$31,0)))/158.987295</f>
        <v>0.81989796717713836</v>
      </c>
      <c r="BA149" s="47">
        <f>(SUMPRODUCT(--(BA$9=Quarterly_kt!$B$9:FC$9),Quarterly_kt!$B149:FC149)/INDEX(Fuel_Properties!$B$31:$IV$42,MATCH("D_Auto_Diesel",Fuel_Properties!$B$31:$B$42,0),MATCH(YEAR(BA$9),Fuel_Properties!$B$31:$EI$31,0)))/158.987295</f>
        <v>0.82620401443454905</v>
      </c>
      <c r="BB149" s="47">
        <f>(SUMPRODUCT(--(BB$9=Quarterly_kt!$B$9:FC$9),Quarterly_kt!$B149:FC149)/INDEX(Fuel_Properties!$B$31:$IV$42,MATCH("D_Auto_Diesel",Fuel_Properties!$B$31:$B$42,0),MATCH(YEAR(BB$9),Fuel_Properties!$B$31:$EI$31,0)))/158.987295</f>
        <v>0.81606977262814495</v>
      </c>
      <c r="BC149" s="47">
        <f>(SUMPRODUCT(--(BC$9=Quarterly_kt!$B$9:FC$9),Quarterly_kt!$B149:FC149)/INDEX(Fuel_Properties!$B$31:$IV$42,MATCH("D_Auto_Diesel",Fuel_Properties!$B$31:$B$42,0),MATCH(YEAR(BC$9),Fuel_Properties!$B$31:$EI$31,0)))/158.987295</f>
        <v>0.88909565059505591</v>
      </c>
      <c r="BD149" s="47">
        <f>(SUMPRODUCT(--(BD$9=Quarterly_kt!$B$9:FC$9),Quarterly_kt!$B149:FC149)/INDEX(Fuel_Properties!$B$31:$IV$42,MATCH("D_Auto_Diesel",Fuel_Properties!$B$31:$B$42,0),MATCH(YEAR(BD$9),Fuel_Properties!$B$31:$EI$31,0)))/158.987295</f>
        <v>0.86275953782676007</v>
      </c>
      <c r="BE149" s="47">
        <f>(SUMPRODUCT(--(BE$9=Quarterly_kt!$B$9:FC$9),Quarterly_kt!$B149:FC149)/INDEX(Fuel_Properties!$B$31:$IV$42,MATCH("D_Auto_Diesel",Fuel_Properties!$B$31:$B$42,0),MATCH(YEAR(BE$9),Fuel_Properties!$B$31:$EI$31,0)))/158.987295</f>
        <v>0.88499771471484079</v>
      </c>
      <c r="BF149" s="47">
        <f>(SUMPRODUCT(--(BF$9=Quarterly_kt!$B$9:FC$9),Quarterly_kt!$B149:FC149)/INDEX(Fuel_Properties!$B$31:$IV$42,MATCH("D_Auto_Diesel",Fuel_Properties!$B$31:$B$42,0),MATCH(YEAR(BF$9),Fuel_Properties!$B$31:$EI$31,0)))/158.987295</f>
        <v>0.91088415312949134</v>
      </c>
      <c r="BG149" s="47">
        <f>(SUMPRODUCT(--(BG$9=Quarterly_kt!$B$9:FC$9),Quarterly_kt!$B149:FC149)/INDEX(Fuel_Properties!$B$31:$IV$42,MATCH("D_Auto_Diesel",Fuel_Properties!$B$31:$B$42,0),MATCH(YEAR(BG$9),Fuel_Properties!$B$31:$EI$31,0)))/158.987295</f>
        <v>0.90584351780345329</v>
      </c>
      <c r="BH149" s="47">
        <f>(SUMPRODUCT(--(BH$9=Quarterly_kt!$B$9:FC$9),Quarterly_kt!$B149:FC149)/INDEX(Fuel_Properties!$B$31:$IV$42,MATCH("D_Auto_Diesel",Fuel_Properties!$B$31:$B$42,0),MATCH(YEAR(BH$9),Fuel_Properties!$B$31:$EI$31,0)))/158.987295</f>
        <v>0.84980528352359352</v>
      </c>
      <c r="BI149" s="47">
        <f>(SUMPRODUCT(--(BI$9=Quarterly_kt!$B$9:FC$9),Quarterly_kt!$B149:FC149)/INDEX(Fuel_Properties!$B$31:$IV$42,MATCH("D_Auto_Diesel",Fuel_Properties!$B$31:$B$42,0),MATCH(YEAR(BI$9),Fuel_Properties!$B$31:$EI$31,0)))/158.987295</f>
        <v>0.93011974871510283</v>
      </c>
      <c r="BJ149" s="47">
        <f>(SUMPRODUCT(--(BJ$9=Quarterly_kt!$B$9:FC$9),Quarterly_kt!$B149:FC149)/INDEX(Fuel_Properties!$B$31:$IV$42,MATCH("D_Auto_Diesel",Fuel_Properties!$B$31:$B$42,0),MATCH(YEAR(BJ$9),Fuel_Properties!$B$31:$EI$31,0)))/158.987295</f>
        <v>0.89961774549604856</v>
      </c>
      <c r="BK149" s="47">
        <f>(SUMPRODUCT(--(BK$9=Quarterly_kt!$B$9:FC$9),Quarterly_kt!$B149:FC149)/INDEX(Fuel_Properties!$B$31:$IV$42,MATCH("D_Auto_Diesel",Fuel_Properties!$B$31:$B$42,0),MATCH(YEAR(BK$9),Fuel_Properties!$B$31:$EI$31,0)))/158.987295</f>
        <v>0.88809904426276265</v>
      </c>
      <c r="BL149" s="47">
        <f>(SUMPRODUCT(--(BL$9=Quarterly_kt!$B$9:FC$9),Quarterly_kt!$B149:FC149)/INDEX(Fuel_Properties!$B$31:$IV$42,MATCH("D_Auto_Diesel",Fuel_Properties!$B$31:$B$42,0),MATCH(YEAR(BL$9),Fuel_Properties!$B$31:$EI$31,0)))/158.987295</f>
        <v>0.8399853523525378</v>
      </c>
      <c r="BM149" s="47">
        <f>(SUMPRODUCT(--(BM$9=Quarterly_kt!$B$9:FC$9),Quarterly_kt!$B149:FC149)/INDEX(Fuel_Properties!$B$31:$IV$42,MATCH("D_Auto_Diesel",Fuel_Properties!$B$31:$B$42,0),MATCH(YEAR(BM$9),Fuel_Properties!$B$31:$EI$31,0)))/158.987295</f>
        <v>0.911332355854238</v>
      </c>
      <c r="BN149" s="47">
        <f>(SUMPRODUCT(--(BN$9=Quarterly_kt!$B$9:FC$9),Quarterly_kt!$B149:FC149)/INDEX(Fuel_Properties!$B$31:$IV$42,MATCH("D_Auto_Diesel",Fuel_Properties!$B$31:$B$42,0),MATCH(YEAR(BN$9),Fuel_Properties!$B$31:$EI$31,0)))/158.987295</f>
        <v>0.87480810948795695</v>
      </c>
      <c r="BO149" s="47">
        <f>(SUMPRODUCT(--(BO$9=Quarterly_kt!$B$9:FC$9),Quarterly_kt!$B149:FC149)/INDEX(Fuel_Properties!$B$31:$IV$42,MATCH("D_Auto_Diesel",Fuel_Properties!$B$31:$B$42,0),MATCH(YEAR(BO$9),Fuel_Properties!$B$31:$EI$31,0)))/158.987295</f>
        <v>0.92503883452549507</v>
      </c>
      <c r="BP149" s="47">
        <f>(SUMPRODUCT(--(BP$9=Quarterly_kt!$B$9:FC$9),Quarterly_kt!$B149:FC149)/INDEX(Fuel_Properties!$B$31:$IV$42,MATCH("D_Auto_Diesel",Fuel_Properties!$B$31:$B$42,0),MATCH(YEAR(BP$9),Fuel_Properties!$B$31:$EI$31,0)))/158.987295</f>
        <v>0.88773819561550094</v>
      </c>
      <c r="BQ149" s="47">
        <f>(SUMPRODUCT(--(BQ$9=Quarterly_kt!$B$9:FC$9),Quarterly_kt!$B149:FC149)/INDEX(Fuel_Properties!$B$31:$IV$42,MATCH("D_Auto_Diesel",Fuel_Properties!$B$31:$B$42,0),MATCH(YEAR(BQ$9),Fuel_Properties!$B$31:$EI$31,0)))/158.987295</f>
        <v>0.93439591093167651</v>
      </c>
      <c r="BR149" s="47">
        <f>(SUMPRODUCT(--(BR$9=Quarterly_kt!$B$9:FC$9),Quarterly_kt!$B149:FC149)/INDEX(Fuel_Properties!$B$31:$IV$42,MATCH("D_Auto_Diesel",Fuel_Properties!$B$31:$B$42,0),MATCH(YEAR(BR$9),Fuel_Properties!$B$31:$EI$31,0)))/158.987295</f>
        <v>0.91616399615938637</v>
      </c>
      <c r="BS149" s="47">
        <f>(SUMPRODUCT(--(BS$9=Quarterly_kt!$B$9:FC$9),Quarterly_kt!$B149:FC149)/INDEX(Fuel_Properties!$B$31:$IV$42,MATCH("D_Auto_Diesel",Fuel_Properties!$B$31:$B$42,0),MATCH(YEAR(BS$9),Fuel_Properties!$B$31:$EI$31,0)))/158.987295</f>
        <v>0.94386034399523089</v>
      </c>
      <c r="BT149" s="47">
        <f>(SUMPRODUCT(--(BT$9=Quarterly_kt!$B$9:FC$9),Quarterly_kt!$B149:FC149)/INDEX(Fuel_Properties!$B$31:$IV$42,MATCH("D_Auto_Diesel",Fuel_Properties!$B$31:$B$42,0),MATCH(YEAR(BT$9),Fuel_Properties!$B$31:$EI$31,0)))/158.987295</f>
        <v>0.95035121844621073</v>
      </c>
      <c r="BU149" s="47">
        <f>(SUMPRODUCT(--(BU$9=Quarterly_kt!$B$9:FC$9),Quarterly_kt!$B149:FC149)/INDEX(Fuel_Properties!$B$31:$IV$42,MATCH("D_Auto_Diesel",Fuel_Properties!$B$31:$B$42,0),MATCH(YEAR(BU$9),Fuel_Properties!$B$31:$EI$31,0)))/158.987295</f>
        <v>1.0279322211894051</v>
      </c>
      <c r="BV149" s="47">
        <f>(SUMPRODUCT(--(BV$9=Quarterly_kt!$B$9:FC$9),Quarterly_kt!$B149:FC149)/INDEX(Fuel_Properties!$B$31:$IV$42,MATCH("D_Auto_Diesel",Fuel_Properties!$B$31:$B$42,0),MATCH(YEAR(BV$9),Fuel_Properties!$B$31:$EI$31,0)))/158.987295</f>
        <v>1.1076096112789313</v>
      </c>
      <c r="BW149" s="47">
        <f>(SUMPRODUCT(--(BW$9=Quarterly_kt!$B$9:FC$9),Quarterly_kt!$B149:FC149)/INDEX(Fuel_Properties!$B$31:$IV$42,MATCH("D_Auto_Diesel",Fuel_Properties!$B$31:$B$42,0),MATCH(YEAR(BW$9),Fuel_Properties!$B$31:$EI$31,0)))/158.987295</f>
        <v>1.1019359446505756</v>
      </c>
      <c r="BX149" s="47">
        <f>(SUMPRODUCT(--(BX$9=Quarterly_kt!$B$9:FC$9),Quarterly_kt!$B149:FC149)/INDEX(Fuel_Properties!$B$31:$IV$42,MATCH("D_Auto_Diesel",Fuel_Properties!$B$31:$B$42,0),MATCH(YEAR(BX$9),Fuel_Properties!$B$31:$EI$31,0)))/158.987295</f>
        <v>1.1209453086071324</v>
      </c>
      <c r="BY149" s="47">
        <f>(SUMPRODUCT(--(BY$9=Quarterly_kt!$B$9:FC$9),Quarterly_kt!$B149:FC149)/INDEX(Fuel_Properties!$B$31:$IV$42,MATCH("D_Auto_Diesel",Fuel_Properties!$B$31:$B$42,0),MATCH(YEAR(BY$9),Fuel_Properties!$B$31:$EI$31,0)))/158.987295</f>
        <v>1.2337801824369838</v>
      </c>
      <c r="BZ149" s="47">
        <f>(SUMPRODUCT(--(BZ$9=Quarterly_kt!$B$9:FC$9),Quarterly_kt!$B149:FC149)/INDEX(Fuel_Properties!$B$31:$IV$42,MATCH("D_Auto_Diesel",Fuel_Properties!$B$31:$B$42,0),MATCH(YEAR(BZ$9),Fuel_Properties!$B$31:$EI$31,0)))/158.987295</f>
        <v>1.2693219573643633</v>
      </c>
      <c r="CA149" s="47">
        <f>(SUMPRODUCT(--(CA$9=Quarterly_kt!$B$9:FC$9),Quarterly_kt!$B149:FC149)/INDEX(Fuel_Properties!$B$31:$IV$42,MATCH("D_Auto_Diesel",Fuel_Properties!$B$31:$B$42,0),MATCH(YEAR(CA$9),Fuel_Properties!$B$31:$EI$31,0)))/158.987295</f>
        <v>1.2852366455455462</v>
      </c>
      <c r="CB149" s="47">
        <f>(SUMPRODUCT(--(CB$9=Quarterly_kt!$B$9:FC$9),Quarterly_kt!$B149:FC149)/INDEX(Fuel_Properties!$B$31:$IV$42,MATCH("D_Auto_Diesel",Fuel_Properties!$B$31:$B$42,0),MATCH(YEAR(CB$9),Fuel_Properties!$B$31:$EI$31,0)))/158.987295</f>
        <v>1.2672263107019075</v>
      </c>
      <c r="CC149" s="47">
        <f>(SUMPRODUCT(--(CC$9=Quarterly_kt!$B$9:FC$9),Quarterly_kt!$B149:FC149)/INDEX(Fuel_Properties!$B$31:$IV$42,MATCH("D_Auto_Diesel",Fuel_Properties!$B$31:$B$42,0),MATCH(YEAR(CC$9),Fuel_Properties!$B$31:$EI$31,0)))/158.987295</f>
        <v>1.4043658082611543</v>
      </c>
      <c r="CD149" s="47">
        <f>(SUMPRODUCT(--(CD$9=Quarterly_kt!$B$9:FC$9),Quarterly_kt!$B149:FC149)/INDEX(Fuel_Properties!$B$31:$IV$42,MATCH("D_Auto_Diesel",Fuel_Properties!$B$31:$B$42,0),MATCH(YEAR(CD$9),Fuel_Properties!$B$31:$EI$31,0)))/158.987295</f>
        <v>1.4854413678343403</v>
      </c>
      <c r="CE149" s="47">
        <f>(SUMPRODUCT(--(CE$9=Quarterly_kt!$B$9:FC$9),Quarterly_kt!$B149:FC149)/INDEX(Fuel_Properties!$B$31:$IV$42,MATCH("D_Auto_Diesel",Fuel_Properties!$B$31:$B$42,0),MATCH(YEAR(CE$9),Fuel_Properties!$B$31:$EI$31,0)))/158.987295</f>
        <v>1.4817954345325905</v>
      </c>
      <c r="CF149" s="47">
        <f>(SUMPRODUCT(--(CF$9=Quarterly_kt!$B$9:FC$9),Quarterly_kt!$B149:FC149)/INDEX(Fuel_Properties!$B$31:$IV$42,MATCH("D_Auto_Diesel",Fuel_Properties!$B$31:$B$42,0),MATCH(YEAR(CF$9),Fuel_Properties!$B$31:$EI$31,0)))/158.987295</f>
        <v>1.4628880602090484</v>
      </c>
      <c r="CG149" s="47">
        <f>(SUMPRODUCT(--(CG$9=Quarterly_kt!$B$9:FC$9),Quarterly_kt!$B149:FC149)/INDEX(Fuel_Properties!$B$31:$IV$42,MATCH("D_Auto_Diesel",Fuel_Properties!$B$31:$B$42,0),MATCH(YEAR(CG$9),Fuel_Properties!$B$31:$EI$31,0)))/158.987295</f>
        <v>1.5160898330593928</v>
      </c>
      <c r="CH149" s="47">
        <f>(SUMPRODUCT(--(CH$9=Quarterly_kt!$B$9:FC$9),Quarterly_kt!$B149:FC149)/INDEX(Fuel_Properties!$B$31:$IV$42,MATCH("D_Auto_Diesel",Fuel_Properties!$B$31:$B$42,0),MATCH(YEAR(CH$9),Fuel_Properties!$B$31:$EI$31,0)))/158.987295</f>
        <v>1.5546004856766429</v>
      </c>
      <c r="CI149" s="47">
        <f>(SUMPRODUCT(--(CI$9=Quarterly_kt!$B$9:FC$9),Quarterly_kt!$B149:FC149)/INDEX(Fuel_Properties!$B$31:$IV$42,MATCH("D_Auto_Diesel",Fuel_Properties!$B$31:$B$42,0),MATCH(YEAR(CI$9),Fuel_Properties!$B$31:$EI$31,0)))/158.987295</f>
        <v>1.7359706975141271</v>
      </c>
      <c r="CJ149" s="47">
        <f>(SUMPRODUCT(--(CJ$9=Quarterly_kt!$B$9:FC$9),Quarterly_kt!$B149:FC149)/INDEX(Fuel_Properties!$B$31:$IV$42,MATCH("D_Auto_Diesel",Fuel_Properties!$B$31:$B$42,0),MATCH(YEAR(CJ$9),Fuel_Properties!$B$31:$EI$31,0)))/158.987295</f>
        <v>1.8872040416509495</v>
      </c>
      <c r="CK149" s="47">
        <f>(SUMPRODUCT(--(CK$9=Quarterly_kt!$B$9:FC$9),Quarterly_kt!$B149:FC149)/INDEX(Fuel_Properties!$B$31:$IV$42,MATCH("D_Auto_Diesel",Fuel_Properties!$B$31:$B$42,0),MATCH(YEAR(CK$9),Fuel_Properties!$B$31:$EI$31,0)))/158.987295</f>
        <v>1.7563863400778761</v>
      </c>
      <c r="CL149" s="47">
        <f>(SUMPRODUCT(--(CL$9=Quarterly_kt!$B$9:FC$9),Quarterly_kt!$B149:FC149)/INDEX(Fuel_Properties!$B$31:$IV$42,MATCH("D_Auto_Diesel",Fuel_Properties!$B$31:$B$42,0),MATCH(YEAR(CL$9),Fuel_Properties!$B$31:$EI$31,0)))/158.987295</f>
        <v>1.8091061149439214</v>
      </c>
      <c r="CM149" s="47">
        <f>(SUMPRODUCT(--(CM$9=Quarterly_kt!$B$9:FC$9),Quarterly_kt!$B149:FC149)/INDEX(Fuel_Properties!$B$31:$IV$42,MATCH("D_Auto_Diesel",Fuel_Properties!$B$31:$B$42,0),MATCH(YEAR(CM$9),Fuel_Properties!$B$31:$EI$31,0)))/158.987295</f>
        <v>1.8386658489625953</v>
      </c>
      <c r="CN149" s="47">
        <f>(SUMPRODUCT(--(CN$9=Quarterly_kt!$B$9:FC$9),Quarterly_kt!$B149:FC149)/INDEX(Fuel_Properties!$B$31:$IV$42,MATCH("D_Auto_Diesel",Fuel_Properties!$B$31:$B$42,0),MATCH(YEAR(CN$9),Fuel_Properties!$B$31:$EI$31,0)))/158.987295</f>
        <v>1.6806433104424205</v>
      </c>
      <c r="CO149" s="47">
        <f>(SUMPRODUCT(--(CO$9=Quarterly_kt!$B$9:FC$9),Quarterly_kt!$B149:FC149)/INDEX(Fuel_Properties!$B$31:$IV$42,MATCH("D_Auto_Diesel",Fuel_Properties!$B$31:$B$42,0),MATCH(YEAR(CO$9),Fuel_Properties!$B$31:$EI$31,0)))/158.987295</f>
        <v>1.9945535805703407</v>
      </c>
      <c r="CP149" s="47">
        <f>(SUMPRODUCT(--(CP$9=Quarterly_kt!$B$9:FC$9),Quarterly_kt!$B149:FC149)/INDEX(Fuel_Properties!$B$31:$IV$42,MATCH("D_Auto_Diesel",Fuel_Properties!$B$31:$B$42,0),MATCH(YEAR(CP$9),Fuel_Properties!$B$31:$EI$31,0)))/158.987295</f>
        <v>1.8297145644259498</v>
      </c>
      <c r="CQ149" s="47">
        <f>(SUMPRODUCT(--(CQ$9=Quarterly_kt!$B$9:FC$9),Quarterly_kt!$B149:FC149)/INDEX(Fuel_Properties!$B$31:$IV$42,MATCH("D_Auto_Diesel",Fuel_Properties!$B$31:$B$42,0),MATCH(YEAR(CQ$9),Fuel_Properties!$B$31:$EI$31,0)))/158.987295</f>
        <v>2.0348694410922801</v>
      </c>
      <c r="CR149" s="47">
        <f>(SUMPRODUCT(--(CR$9=Quarterly_kt!$B$9:FC$9),Quarterly_kt!$B149:FC149)/INDEX(Fuel_Properties!$B$31:$IV$42,MATCH("D_Auto_Diesel",Fuel_Properties!$B$31:$B$42,0),MATCH(YEAR(CR$9),Fuel_Properties!$B$31:$EI$31,0)))/158.987295</f>
        <v>1.8777969604448541</v>
      </c>
      <c r="CS149" s="47">
        <f>(SUMPRODUCT(--(CS$9=Quarterly_kt!$B$9:FC$9),Quarterly_kt!$B149:FC149)/INDEX(Fuel_Properties!$B$31:$IV$42,MATCH("D_Auto_Diesel",Fuel_Properties!$B$31:$B$42,0),MATCH(YEAR(CS$9),Fuel_Properties!$B$31:$EI$31,0)))/158.987295</f>
        <v>2.1471799514389307</v>
      </c>
      <c r="CT149" s="47">
        <f>(SUMPRODUCT(--(CT$9=Quarterly_kt!$B$9:FC$9),Quarterly_kt!$B149:FC149)/INDEX(Fuel_Properties!$B$31:$IV$42,MATCH("D_Auto_Diesel",Fuel_Properties!$B$31:$B$42,0),MATCH(YEAR(CT$9),Fuel_Properties!$B$31:$EI$31,0)))/158.987295</f>
        <v>2.099074228333091</v>
      </c>
      <c r="CU149" s="47">
        <f>(SUMPRODUCT(--(CU$9=Quarterly_kt!$B$9:FC$9),Quarterly_kt!$B149:FC149)/INDEX(Fuel_Properties!$B$31:$IV$42,MATCH("D_Auto_Diesel",Fuel_Properties!$B$31:$B$42,0),MATCH(YEAR(CU$9),Fuel_Properties!$B$31:$EI$31,0)))/158.987295</f>
        <v>1.9795260939221726</v>
      </c>
      <c r="CV149" s="47">
        <f>(SUMPRODUCT(--(CV$9=Quarterly_kt!$B$9:FC$9),Quarterly_kt!$B149:FC149)/INDEX(Fuel_Properties!$B$31:$IV$42,MATCH("D_Auto_Diesel",Fuel_Properties!$B$31:$B$42,0),MATCH(YEAR(CV$9),Fuel_Properties!$B$31:$EI$31,0)))/158.987295</f>
        <v>1.9498483521628773</v>
      </c>
      <c r="CW149" s="47">
        <f>(SUMPRODUCT(--(CW$9=Quarterly_kt!$B$9:FC$9),Quarterly_kt!$B149:FC149)/INDEX(Fuel_Properties!$B$31:$IV$42,MATCH("D_Auto_Diesel",Fuel_Properties!$B$31:$B$42,0),MATCH(YEAR(CW$9),Fuel_Properties!$B$31:$EI$31,0)))/158.987295</f>
        <v>2.1224791295228536</v>
      </c>
      <c r="CX149" s="47">
        <f>(SUMPRODUCT(--(CX$9=Quarterly_kt!$B$9:FC$9),Quarterly_kt!$B149:FC149)/INDEX(Fuel_Properties!$B$31:$IV$42,MATCH("D_Auto_Diesel",Fuel_Properties!$B$31:$B$42,0),MATCH(YEAR(CX$9),Fuel_Properties!$B$31:$EI$31,0)))/158.987295</f>
        <v>2.0933260098821678</v>
      </c>
      <c r="CY149" s="47">
        <f>(SUMPRODUCT(--(CY$9=Quarterly_kt!$B$9:FC$9),Quarterly_kt!$B149:FC149)/INDEX(Fuel_Properties!$B$31:$IV$42,MATCH("D_Auto_Diesel",Fuel_Properties!$B$31:$B$42,0),MATCH(YEAR(CY$9),Fuel_Properties!$B$31:$EI$31,0)))/158.987295</f>
        <v>2.003858689694356</v>
      </c>
      <c r="CZ149" s="47">
        <f>(SUMPRODUCT(--(CZ$9=Quarterly_kt!$B$9:FC$9),Quarterly_kt!$B149:FC149)/INDEX(Fuel_Properties!$B$31:$IV$42,MATCH("D_Auto_Diesel",Fuel_Properties!$B$31:$B$42,0),MATCH(YEAR(CZ$9),Fuel_Properties!$B$31:$EI$31,0)))/158.987295</f>
        <v>2.0943288582558828</v>
      </c>
      <c r="DA149" s="47">
        <f>(SUMPRODUCT(--(DA$9=Quarterly_kt!$B$9:FC$9),Quarterly_kt!$B149:FC149)/INDEX(Fuel_Properties!$B$31:$IV$42,MATCH("D_Auto_Diesel",Fuel_Properties!$B$31:$B$42,0),MATCH(YEAR(DA$9),Fuel_Properties!$B$31:$EI$31,0)))/158.987295</f>
        <v>2.2709550813906629</v>
      </c>
      <c r="DB149" s="47">
        <f>(SUMPRODUCT(--(DB$9=Quarterly_kt!$B$9:FC$9),Quarterly_kt!$B149:FC149)/INDEX(Fuel_Properties!$B$31:$IV$42,MATCH("D_Auto_Diesel",Fuel_Properties!$B$31:$B$42,0),MATCH(YEAR(DB$9),Fuel_Properties!$B$31:$EI$31,0)))/158.987295</f>
        <v>2.4280080508158504</v>
      </c>
      <c r="DC149" s="47">
        <f>(SUMPRODUCT(--(DC$9=Quarterly_kt!$B$9:FC$9),Quarterly_kt!$B149:FC149)/INDEX(Fuel_Properties!$B$31:$IV$42,MATCH("D_Auto_Diesel",Fuel_Properties!$B$31:$B$42,0),MATCH(YEAR(DC$9),Fuel_Properties!$B$31:$EI$31,0)))/158.987295</f>
        <v>2.2170447469568755</v>
      </c>
      <c r="DD149" s="47">
        <f>(SUMPRODUCT(--(DD$9=Quarterly_kt!$B$9:FC$9),Quarterly_kt!$B149:FC149)/INDEX(Fuel_Properties!$B$31:$IV$42,MATCH("D_Auto_Diesel",Fuel_Properties!$B$31:$B$42,0),MATCH(YEAR(DD$9),Fuel_Properties!$B$31:$EI$31,0)))/158.987295</f>
        <v>2.2071708849962262</v>
      </c>
      <c r="DE149" s="47">
        <f>(SUMPRODUCT(--(DE$9=Quarterly_kt!$B$9:FC$9),Quarterly_kt!$B149:FC149)/INDEX(Fuel_Properties!$B$31:$IV$42,MATCH("D_Auto_Diesel",Fuel_Properties!$B$31:$B$42,0),MATCH(YEAR(DE$9),Fuel_Properties!$B$31:$EI$31,0)))/158.987295</f>
        <v>2.4208822846771905</v>
      </c>
      <c r="DF149" s="47">
        <f>(SUMPRODUCT(--(DF$9=Quarterly_kt!$B$9:FC$9),Quarterly_kt!$B149:FC149)/INDEX(Fuel_Properties!$B$31:$IV$42,MATCH("D_Auto_Diesel",Fuel_Properties!$B$31:$B$42,0),MATCH(YEAR(DF$9),Fuel_Properties!$B$31:$EI$31,0)))/158.987295</f>
        <v>2.3874352103617991</v>
      </c>
      <c r="DG149" s="47">
        <f>(SUMPRODUCT(--(DG$9=Quarterly_kt!$B$9:FC$9),Quarterly_kt!$B149:FC149)/INDEX(Fuel_Properties!$B$31:$IV$42,MATCH("D_Auto_Diesel",Fuel_Properties!$B$31:$B$42,0),MATCH(YEAR(DG$9),Fuel_Properties!$B$31:$EI$31,0)))/158.987295</f>
        <v>2.28737533187229</v>
      </c>
      <c r="DH149" s="47">
        <f>(SUMPRODUCT(--(DH$9=Quarterly_kt!$B$9:FC$9),Quarterly_kt!$B149:FC149)/INDEX(Fuel_Properties!$B$31:$IV$42,MATCH("D_Auto_Diesel",Fuel_Properties!$B$31:$B$42,0),MATCH(YEAR(DH$9),Fuel_Properties!$B$31:$EI$31,0)))/158.987295</f>
        <v>2.3330157114594514</v>
      </c>
      <c r="DI149" s="47">
        <f>(SUMPRODUCT(--(DI$9=Quarterly_kt!$B$9:FC$9),Quarterly_kt!$B149:FC149)/INDEX(Fuel_Properties!$B$31:$IV$42,MATCH("D_Auto_Diesel",Fuel_Properties!$B$31:$B$42,0),MATCH(YEAR(DI$9),Fuel_Properties!$B$31:$EI$31,0)))/158.987295</f>
        <v>2.4398311693112058</v>
      </c>
      <c r="DJ149" s="47">
        <f>(SUMPRODUCT(--(DJ$9=Quarterly_kt!$B$9:FC$9),Quarterly_kt!$B149:FC149)/INDEX(Fuel_Properties!$B$31:$IV$42,MATCH("D_Auto_Diesel",Fuel_Properties!$B$31:$B$42,0),MATCH(YEAR(DJ$9),Fuel_Properties!$B$31:$EI$31,0)))/158.987295</f>
        <v>2.435471502837852</v>
      </c>
      <c r="DK149" s="47">
        <f>(SUMPRODUCT(--(DK$9=Quarterly_kt!$B$9:FC$9),Quarterly_kt!$B149:FC149)/INDEX(Fuel_Properties!$B$31:$IV$42,MATCH("D_Auto_Diesel",Fuel_Properties!$B$31:$B$42,0),MATCH(YEAR(DK$9),Fuel_Properties!$B$31:$EI$31,0)))/158.987295</f>
        <v>2.4746707739512601</v>
      </c>
      <c r="DL149" s="47">
        <f>(SUMPRODUCT(--(DL$9=Quarterly_kt!$B$9:FC$9),Quarterly_kt!$B149:FC149)/INDEX(Fuel_Properties!$B$31:$IV$42,MATCH("D_Auto_Diesel",Fuel_Properties!$B$31:$B$42,0),MATCH(YEAR(DL$9),Fuel_Properties!$B$31:$EI$31,0)))/158.987295</f>
        <v>2.4944588433356465</v>
      </c>
      <c r="DM149" s="47">
        <f>(SUMPRODUCT(--(DM$9=Quarterly_kt!$B$9:FC$9),Quarterly_kt!$B149:FC149)/INDEX(Fuel_Properties!$B$31:$IV$42,MATCH("D_Auto_Diesel",Fuel_Properties!$B$31:$B$42,0),MATCH(YEAR(DM$9),Fuel_Properties!$B$31:$EI$31,0)))/158.987295</f>
        <v>2.6886227011603223</v>
      </c>
      <c r="DN149" s="47">
        <f>(SUMPRODUCT(--(DN$9=Quarterly_kt!$B$9:FC$9),Quarterly_kt!$B149:FC149)/INDEX(Fuel_Properties!$B$31:$IV$42,MATCH("D_Auto_Diesel",Fuel_Properties!$B$31:$B$42,0),MATCH(YEAR(DN$9),Fuel_Properties!$B$31:$EI$31,0)))/158.987295</f>
        <v>2.6310032412295858</v>
      </c>
      <c r="DO149" s="47">
        <f>(SUMPRODUCT(--(DO$9=Quarterly_kt!$B$9:FC$9),Quarterly_kt!$B149:FC149)/INDEX(Fuel_Properties!$B$31:$IV$42,MATCH("D_Auto_Diesel",Fuel_Properties!$B$31:$B$42,0),MATCH(YEAR(DO$9),Fuel_Properties!$B$31:$EI$31,0)))/158.987295</f>
        <v>2.5891796970946173</v>
      </c>
      <c r="DP149" s="47">
        <f>(SUMPRODUCT(--(DP$9=Quarterly_kt!$B$9:FC$9),Quarterly_kt!$B149:FC149)/INDEX(Fuel_Properties!$B$31:$IV$42,MATCH("D_Auto_Diesel",Fuel_Properties!$B$31:$B$42,0),MATCH(YEAR(DP$9),Fuel_Properties!$B$31:$EI$31,0)))/158.987295</f>
        <v>2.5056522328336452</v>
      </c>
      <c r="DQ149" s="47">
        <f>(SUMPRODUCT(--(DQ$9=Quarterly_kt!$B$9:FC$9),Quarterly_kt!$B149:FC149)/INDEX(Fuel_Properties!$B$31:$IV$42,MATCH("D_Auto_Diesel",Fuel_Properties!$B$31:$B$42,0),MATCH(YEAR(DQ$9),Fuel_Properties!$B$31:$EI$31,0)))/158.987295</f>
        <v>2.7343808144784636</v>
      </c>
      <c r="DR149" s="47">
        <f>(SUMPRODUCT(--(DR$9=Quarterly_kt!$B$9:FC$9),Quarterly_kt!$B149:FC149)/INDEX(Fuel_Properties!$B$31:$IV$42,MATCH("D_Auto_Diesel",Fuel_Properties!$B$31:$B$42,0),MATCH(YEAR(DR$9),Fuel_Properties!$B$31:$EI$31,0)))/158.987295</f>
        <v>2.6999085949604766</v>
      </c>
      <c r="DS149" s="47">
        <f>(SUMPRODUCT(--(DS$9=Quarterly_kt!$B$9:FC$9),Quarterly_kt!$B149:FC149)/INDEX(Fuel_Properties!$B$31:$IV$42,MATCH("D_Auto_Diesel",Fuel_Properties!$B$31:$B$42,0),MATCH(YEAR(DS$9),Fuel_Properties!$B$31:$EI$31,0)))/158.987295</f>
        <v>2.6506138537756794</v>
      </c>
      <c r="DT149" s="47">
        <f>(SUMPRODUCT(--(DT$9=Quarterly_kt!$B$9:FC$9),Quarterly_kt!$B149:FC149)/INDEX(Fuel_Properties!$B$31:$IV$42,MATCH("D_Auto_Diesel",Fuel_Properties!$B$31:$B$42,0),MATCH(YEAR(DT$9),Fuel_Properties!$B$31:$EI$31,0)))/158.987295</f>
        <v>2.4795562507543951</v>
      </c>
      <c r="DU149" s="47">
        <f>(SUMPRODUCT(--(DU$9=Quarterly_kt!$B$9:FC$9),Quarterly_kt!$B149:FC149)/INDEX(Fuel_Properties!$B$31:$IV$42,MATCH("D_Auto_Diesel",Fuel_Properties!$B$31:$B$42,0),MATCH(YEAR(DU$9),Fuel_Properties!$B$31:$EI$31,0)))/158.987295</f>
        <v>2.7119766640741507</v>
      </c>
      <c r="DV149" s="47">
        <f>(SUMPRODUCT(--(DV$9=Quarterly_kt!$B$9:FC$9),Quarterly_kt!$B149:FC149)/INDEX(Fuel_Properties!$B$31:$IV$42,MATCH("D_Auto_Diesel",Fuel_Properties!$B$31:$B$42,0),MATCH(YEAR(DV$9),Fuel_Properties!$B$31:$EI$31,0)))/158.987295</f>
        <v>2.9187437718745382</v>
      </c>
      <c r="DW149" s="47">
        <f>(SUMPRODUCT(--(DW$9=Quarterly_kt!$B$9:FC$9),Quarterly_kt!$B149:FC149)/INDEX(Fuel_Properties!$B$31:$IV$42,MATCH("D_Auto_Diesel",Fuel_Properties!$B$31:$B$42,0),MATCH(YEAR(DW$9),Fuel_Properties!$B$31:$EI$31,0)))/158.987295</f>
        <v>2.7737110924388326</v>
      </c>
      <c r="DX149" s="47">
        <f>(SUMPRODUCT(--(DX$9=Quarterly_kt!$B$9:FC$9),Quarterly_kt!$B149:FC149)/INDEX(Fuel_Properties!$B$31:$IV$42,MATCH("D_Auto_Diesel",Fuel_Properties!$B$31:$B$42,0),MATCH(YEAR(DX$9),Fuel_Properties!$B$31:$EI$31,0)))/158.987295</f>
        <v>2.7788335588193638</v>
      </c>
      <c r="DY149" s="47">
        <f>(SUMPRODUCT(--(DY$9=Quarterly_kt!$B$9:FC$9),Quarterly_kt!$B149:FC149)/INDEX(Fuel_Properties!$B$31:$IV$42,MATCH("D_Auto_Diesel",Fuel_Properties!$B$31:$B$42,0),MATCH(YEAR(DY$9),Fuel_Properties!$B$31:$EI$31,0)))/158.987295</f>
        <v>2.9564782608646492</v>
      </c>
      <c r="DZ149" s="47">
        <f>(SUMPRODUCT(--(DZ$9=Quarterly_kt!$B$9:FC$9),Quarterly_kt!$B149:FC149)/INDEX(Fuel_Properties!$B$31:$IV$42,MATCH("D_Auto_Diesel",Fuel_Properties!$B$31:$B$42,0),MATCH(YEAR(DZ$9),Fuel_Properties!$B$31:$EI$31,0)))/158.987295</f>
        <v>2.8875041381225319</v>
      </c>
      <c r="EA149" s="47">
        <f>(SUMPRODUCT(--(EA$9=Quarterly_kt!$B$9:FC$9),Quarterly_kt!$B149:FC149)/INDEX(Fuel_Properties!$B$31:$IV$42,MATCH("D_Auto_Diesel",Fuel_Properties!$B$31:$B$42,0),MATCH(YEAR(EA$9),Fuel_Properties!$B$31:$EI$31,0)))/158.987295</f>
        <v>2.9159340102936318</v>
      </c>
      <c r="EB149" s="47">
        <f>(SUMPRODUCT(--(EB$9=Quarterly_kt!$B$9:FC$9),Quarterly_kt!$B149:FC149)/INDEX(Fuel_Properties!$B$31:$IV$42,MATCH("D_Auto_Diesel",Fuel_Properties!$B$31:$B$42,0),MATCH(YEAR(EB$9),Fuel_Properties!$B$31:$EI$31,0)))/158.987295</f>
        <v>2.765224793942143</v>
      </c>
      <c r="EC149" s="47">
        <f>(SUMPRODUCT(--(EC$9=Quarterly_kt!$B$9:FC$9),Quarterly_kt!$B149:FC149)/INDEX(Fuel_Properties!$B$31:$IV$42,MATCH("D_Auto_Diesel",Fuel_Properties!$B$31:$B$42,0),MATCH(YEAR(EC$9),Fuel_Properties!$B$31:$EI$31,0)))/158.987295</f>
        <v>3.0868523221030815</v>
      </c>
      <c r="ED149" s="47">
        <f>(SUMPRODUCT(--(ED$9=Quarterly_kt!$B$9:FC$9),Quarterly_kt!$B149:FC149)/INDEX(Fuel_Properties!$B$31:$IV$42,MATCH("D_Auto_Diesel",Fuel_Properties!$B$31:$B$42,0),MATCH(YEAR(ED$9),Fuel_Properties!$B$31:$EI$31,0)))/158.987295</f>
        <v>3.0171831593462155</v>
      </c>
      <c r="EE149" s="47">
        <f>(SUMPRODUCT(--(EE$9=Quarterly_kt!$B$9:FC$9),Quarterly_kt!$B149:FC149)/INDEX(Fuel_Properties!$B$31:$IV$42,MATCH("D_Auto_Diesel",Fuel_Properties!$B$31:$B$42,0),MATCH(YEAR(EE$9),Fuel_Properties!$B$31:$EI$31,0)))/158.987295</f>
        <v>2.9400569446017801</v>
      </c>
      <c r="EF149" s="47">
        <f>(SUMPRODUCT(--(EF$9=Quarterly_kt!$B$9:FC$9),Quarterly_kt!$B149:FC149)/INDEX(Fuel_Properties!$B$31:$IV$42,MATCH("D_Auto_Diesel",Fuel_Properties!$B$31:$B$42,0),MATCH(YEAR(EF$9),Fuel_Properties!$B$31:$EI$31,0)))/158.987295</f>
        <v>2.8879123117520362</v>
      </c>
      <c r="EG149" s="47">
        <f>(SUMPRODUCT(--(EG$9=Quarterly_kt!$B$9:FC$9),Quarterly_kt!$B149:FC149)/INDEX(Fuel_Properties!$B$31:$IV$42,MATCH("D_Auto_Diesel",Fuel_Properties!$B$31:$B$42,0),MATCH(YEAR(EG$9),Fuel_Properties!$B$31:$EI$31,0)))/158.987295</f>
        <v>3.2014947280254464</v>
      </c>
      <c r="EH149" s="47">
        <f>(SUMPRODUCT(--(EH$9=Quarterly_kt!$B$9:FC$9),Quarterly_kt!$B149:FC149)/INDEX(Fuel_Properties!$B$31:$IV$42,MATCH("D_Auto_Diesel",Fuel_Properties!$B$31:$B$42,0),MATCH(YEAR(EH$9),Fuel_Properties!$B$31:$EI$31,0)))/158.987295</f>
        <v>3.1696169376748524</v>
      </c>
      <c r="EI149" s="47">
        <f>(SUMPRODUCT(--(EI$9=Quarterly_kt!$B$9:FC$9),Quarterly_kt!$B149:FC149)/INDEX(Fuel_Properties!$B$31:$IV$42,MATCH("D_Auto_Diesel",Fuel_Properties!$B$31:$B$42,0),MATCH(YEAR(EI$9),Fuel_Properties!$B$31:$EI$31,0)))/158.987295</f>
        <v>3.2202856834860487</v>
      </c>
      <c r="EJ149" s="47">
        <f>(SUMPRODUCT(--(EJ$9=Quarterly_kt!$B$9:FC$9),Quarterly_kt!$B149:FC149)/INDEX(Fuel_Properties!$B$31:$IV$42,MATCH("D_Auto_Diesel",Fuel_Properties!$B$31:$B$42,0),MATCH(YEAR(EJ$9),Fuel_Properties!$B$31:$EI$31,0)))/158.987295</f>
        <v>2.9073148661378645</v>
      </c>
      <c r="EK149" s="47">
        <f>(SUMPRODUCT(--(EK$9=Quarterly_kt!$B$9:FC$9),Quarterly_kt!$B149:FC149)/INDEX(Fuel_Properties!$B$31:$IV$42,MATCH("D_Auto_Diesel",Fuel_Properties!$B$31:$B$42,0),MATCH(YEAR(EK$9),Fuel_Properties!$B$31:$EI$31,0)))/158.987295</f>
        <v>2.9763812817422686</v>
      </c>
      <c r="EL149" s="47">
        <f>(SUMPRODUCT(--(EL$9=Quarterly_kt!$B$9:FC$9),Quarterly_kt!$B149:FC149)/INDEX(Fuel_Properties!$B$31:$IV$42,MATCH("D_Auto_Diesel",Fuel_Properties!$B$31:$B$42,0),MATCH(YEAR(EL$9),Fuel_Properties!$B$31:$EI$31,0)))/158.987295</f>
        <v>2.835202658221371</v>
      </c>
      <c r="EM149" s="47">
        <f>(SUMPRODUCT(--(EM$9=Quarterly_kt!$B$9:FC$9),Quarterly_kt!$B149:FC149)/INDEX(Fuel_Properties!$B$31:$IV$42,MATCH("D_Auto_Diesel",Fuel_Properties!$B$31:$B$42,0),MATCH(YEAR(EM$9),Fuel_Properties!$B$31:$EI$31,0)))/158.987295</f>
        <v>2.9719662398809921</v>
      </c>
      <c r="EN149" s="47">
        <f>(SUMPRODUCT(--(EN$9=Quarterly_kt!$B$9:FC$9),Quarterly_kt!$B149:FC149)/INDEX(Fuel_Properties!$B$31:$IV$42,MATCH("D_Auto_Diesel",Fuel_Properties!$B$31:$B$42,0),MATCH(YEAR(EN$9),Fuel_Properties!$B$31:$EI$31,0)))/158.987295</f>
        <v>2.9941159971933602</v>
      </c>
      <c r="EO149" s="47">
        <f>(SUMPRODUCT(--(EO$9=Quarterly_kt!$B$9:FC$9),Quarterly_kt!$B149:FC149)/INDEX(Fuel_Properties!$B$31:$IV$42,MATCH("D_Auto_Diesel",Fuel_Properties!$B$31:$B$42,0),MATCH(YEAR(EO$9),Fuel_Properties!$B$31:$EI$31,0)))/158.987295</f>
        <v>3.3623706429498035</v>
      </c>
      <c r="EP149" s="47">
        <f>(SUMPRODUCT(--(EP$9=Quarterly_kt!$B$9:FC$9),Quarterly_kt!$B149:FC149)/INDEX(Fuel_Properties!$B$31:$IV$42,MATCH("D_Auto_Diesel",Fuel_Properties!$B$31:$B$42,0),MATCH(YEAR(EP$9),Fuel_Properties!$B$31:$EI$31,0)))/158.987295</f>
        <v>2.9301426761018856</v>
      </c>
      <c r="EQ149" s="47">
        <f>(SUMPRODUCT(--(EQ$9=Quarterly_kt!$B$9:FC$9),Quarterly_kt!$B149:FC149)/INDEX(Fuel_Properties!$B$31:$IV$42,MATCH("D_Auto_Diesel",Fuel_Properties!$B$31:$B$42,0),MATCH(YEAR(EQ$9),Fuel_Properties!$B$31:$EI$31,0)))/158.987295</f>
        <v>3.1209033906608692</v>
      </c>
      <c r="ER149" s="47">
        <f>(SUMPRODUCT(--(ER$9=Quarterly_kt!$B$9:FC$9),Quarterly_kt!$B149:FC149)/INDEX(Fuel_Properties!$B$31:$IV$42,MATCH("D_Auto_Diesel",Fuel_Properties!$B$31:$B$42,0),MATCH(YEAR(ER$9),Fuel_Properties!$B$31:$EI$31,0)))/158.987295</f>
        <v>3.0413817534130634</v>
      </c>
      <c r="ES149" s="47">
        <f>(SUMPRODUCT(--(ES$9=Quarterly_kt!$B$9:FC$9),Quarterly_kt!$B149:FC149)/INDEX(Fuel_Properties!$B$31:$IV$42,MATCH("D_Auto_Diesel",Fuel_Properties!$B$31:$B$42,0),MATCH(YEAR(ES$9),Fuel_Properties!$B$31:$EI$31,0)))/158.987295</f>
        <v>3.4852884436654388</v>
      </c>
      <c r="ET149" s="47">
        <f>(SUMPRODUCT(--(ET$9=Quarterly_kt!$B$9:FC$9),Quarterly_kt!$B149:FC149)/INDEX(Fuel_Properties!$B$31:$IV$42,MATCH("D_Auto_Diesel",Fuel_Properties!$B$31:$B$42,0),MATCH(YEAR(ET$9),Fuel_Properties!$B$31:$EI$31,0)))/158.987295</f>
        <v>3.3109507176929633</v>
      </c>
      <c r="EU149" s="47">
        <f>(SUMPRODUCT(--(EU$9=Quarterly_kt!$B$9:FC$9),Quarterly_kt!$B149:FC149)/INDEX(Fuel_Properties!$B$31:$IV$42,MATCH("D_Auto_Diesel",Fuel_Properties!$B$31:$B$42,0),MATCH(YEAR(EU$9),Fuel_Properties!$B$31:$EI$31,0)))/158.987295</f>
        <v>3.1005655458063961</v>
      </c>
      <c r="EV149" s="47">
        <f>(SUMPRODUCT(--(EV$9=Quarterly_kt!$B$9:FC$9),Quarterly_kt!$B149:FC149)/INDEX(Fuel_Properties!$B$31:$IV$42,MATCH("D_Auto_Diesel",Fuel_Properties!$B$31:$B$42,0),MATCH(YEAR(EV$9),Fuel_Properties!$B$31:$EI$31,0)))/158.987295</f>
        <v>3.0930253711869624</v>
      </c>
      <c r="EW149" s="47">
        <f>(SUMPRODUCT(--(EW$9=Quarterly_kt!$B$9:FC$9),Quarterly_kt!$B149:FC149)/INDEX(Fuel_Properties!$B$31:$IV$42,MATCH("D_Auto_Diesel",Fuel_Properties!$B$31:$B$42,0),MATCH(YEAR(EW$9),Fuel_Properties!$B$31:$EI$31,0)))/158.987295</f>
        <v>3.4438426893921292</v>
      </c>
      <c r="EX149" s="47">
        <f>(SUMPRODUCT(--(EX$9=Quarterly_kt!$B$9:FC$9),Quarterly_kt!$B149:FC149)/INDEX(Fuel_Properties!$B$31:$IV$42,MATCH("D_Auto_Diesel",Fuel_Properties!$B$31:$B$42,0),MATCH(YEAR(EX$9),Fuel_Properties!$B$31:$EI$31,0)))/158.987295</f>
        <v>3.3388612316716575</v>
      </c>
      <c r="EY149" s="47">
        <f>(SUMPRODUCT(--(EY$9=Quarterly_kt!$B$9:FC$9),Quarterly_kt!$B149:FC149)/INDEX(Fuel_Properties!$B$31:$IV$42,MATCH("D_Auto_Diesel",Fuel_Properties!$B$31:$B$42,0),MATCH(YEAR(EY$9),Fuel_Properties!$B$31:$EI$31,0)))/158.987295</f>
        <v>3.2250653212240072</v>
      </c>
      <c r="EZ149" s="47">
        <f>(SUMPRODUCT(--(EZ$9=Quarterly_kt!$B$9:FC$9),Quarterly_kt!$B149:FC149)/INDEX(Fuel_Properties!$B$31:$IV$42,MATCH("D_Auto_Diesel",Fuel_Properties!$B$31:$B$42,0),MATCH(YEAR(EZ$9),Fuel_Properties!$B$31:$EI$31,0)))/158.987295</f>
        <v>3.0454141578670604</v>
      </c>
      <c r="FA149" s="47">
        <f>(SUMPRODUCT(--(FA$9=Quarterly_kt!$B$9:FC$9),Quarterly_kt!$B149:FC149)/INDEX(Fuel_Properties!$B$31:$IV$42,MATCH("D_Auto_Diesel",Fuel_Properties!$B$31:$B$42,0),MATCH(YEAR(FA$9),Fuel_Properties!$B$31:$EI$31,0)))/158.987295</f>
        <v>3.4522002632704289</v>
      </c>
      <c r="FB149" s="47">
        <f>(SUMPRODUCT(--(FB$9=Quarterly_kt!$B$9:FC$9),Quarterly_kt!$B149:FC149)/INDEX(Fuel_Properties!$B$31:$IV$42,MATCH("D_Auto_Diesel",Fuel_Properties!$B$31:$B$42,0),MATCH(YEAR(FB$9),Fuel_Properties!$B$31:$EI$31,0)))/158.987295</f>
        <v>3.3662214251276525</v>
      </c>
      <c r="FC149" s="47">
        <f>(SUMPRODUCT(--(FC$9=Quarterly_kt!$B$9:FC$9),Quarterly_kt!$B149:FC149)/INDEX(Fuel_Properties!$B$31:$IV$42,MATCH("D_Auto_Diesel",Fuel_Properties!$B$31:$B$42,0),MATCH(YEAR(FC$9),Fuel_Properties!$B$31:$EI$31,0)))/158.987295</f>
        <v>3.1893852728600431</v>
      </c>
      <c r="FD149" s="47">
        <f>(SUMPRODUCT(--(FD$9=Quarterly_kt!$B$9:FD$9),Quarterly_kt!$B149:FD149)/INDEX(Fuel_Properties!$B$31:$IV$42,MATCH("D_Auto_Diesel",Fuel_Properties!$B$31:$B$42,0),MATCH(YEAR(FD$9),Fuel_Properties!$B$31:$EI$31,0)))/158.987295</f>
        <v>3.1378349340360652</v>
      </c>
      <c r="FE149" s="47">
        <f>(SUMPRODUCT(--(FE$9=Quarterly_kt!$B$9:FF$9),Quarterly_kt!$B149:FF149)/INDEX(Fuel_Properties!$B$31:$IV$42,MATCH("D_Auto_Diesel",Fuel_Properties!$B$31:$B$42,0),MATCH(YEAR(FE$9),Fuel_Properties!$B$31:$EI$31,0)))/158.987295</f>
        <v>3.7822694049946248</v>
      </c>
      <c r="FF149" s="47">
        <f>(SUMPRODUCT(--(FF$9=Quarterly_kt!$B$9:FF$9),Quarterly_kt!$B149:FF149)/INDEX(Fuel_Properties!$B$31:$IV$42,MATCH("D_Auto_Diesel",Fuel_Properties!$B$31:$B$42,0),MATCH(YEAR(FF$9),Fuel_Properties!$B$31:$EI$31,0)))/158.987295</f>
        <v>3.4794433328439385</v>
      </c>
      <c r="FG149" s="47">
        <f>(SUMPRODUCT(--(FG$9=Quarterly_kt!$B$9:FG$9),Quarterly_kt!$B149:FG149)/INDEX(Fuel_Properties!$B$31:$IV$42,MATCH("D_Auto_Diesel",Fuel_Properties!$B$31:$B$42,0),MATCH(YEAR(FG$9),Fuel_Properties!$B$31:$EI$31,0)))/158.987295</f>
        <v>3.2693811617108377</v>
      </c>
      <c r="FH149" s="47">
        <f>(SUMPRODUCT(--(FH$9=Quarterly_kt!$B$9:FI$9),Quarterly_kt!$B149:FI149)/INDEX(Fuel_Properties!$B$31:$IV$42,MATCH("D_Auto_Diesel",Fuel_Properties!$B$31:$B$42,0),MATCH(YEAR(FH$9),Fuel_Properties!$B$31:$EI$31,0)))/158.987295</f>
        <v>3.2951197178376903</v>
      </c>
      <c r="FI149" s="47">
        <f>(SUMPRODUCT(--(FI$9=Quarterly_kt!$B$9:FI$9),Quarterly_kt!$B149:FI149)/INDEX(Fuel_Properties!$B$31:$IV$42,MATCH("D_Auto_Diesel",Fuel_Properties!$B$31:$B$42,0),MATCH(YEAR(FI$9),Fuel_Properties!$B$31:$EI$31,0)))/158.987295</f>
        <v>3.6641797897173216</v>
      </c>
      <c r="FJ149" s="47">
        <f>(SUMPRODUCT(--(FJ$9=Quarterly_kt!$B$9:FJ$9),Quarterly_kt!$B149:FJ149)/INDEX(Fuel_Properties!$B$31:$IV$42,MATCH("D_Auto_Diesel",Fuel_Properties!$B$31:$B$42,0),MATCH(YEAR(FJ$9),Fuel_Properties!$B$31:$EI$31,0)))/158.987295</f>
        <v>3.6786743611313661</v>
      </c>
      <c r="FK149" s="47">
        <f>(SUMPRODUCT(--(FK$9=Quarterly_kt!$B$9:FL$9),Quarterly_kt!$B149:FL149)/INDEX(Fuel_Properties!$B$31:$IV$42,MATCH("D_Auto_Diesel",Fuel_Properties!$B$31:$B$42,0),MATCH(YEAR(FK$9),Fuel_Properties!$B$31:$EI$31,0)))/158.987295</f>
        <v>3.3841787657574218</v>
      </c>
      <c r="FL149" s="47">
        <f>(SUMPRODUCT(--(FL$9=Quarterly_kt!$B$9:FL$9),Quarterly_kt!$B149:FL149)/INDEX(Fuel_Properties!$B$31:$IV$42,MATCH("D_Auto_Diesel",Fuel_Properties!$B$31:$B$42,0),MATCH(YEAR(FL$9),Fuel_Properties!$B$31:$EI$31,0)))/158.987295</f>
        <v>3.3564082708328606</v>
      </c>
      <c r="FM149" s="47">
        <f>(SUMPRODUCT(--(FM$9=Quarterly_kt!$B$9:FM$9),Quarterly_kt!$B149:FM149)/INDEX(Fuel_Properties!$B$31:$IV$42,MATCH("D_Auto_Diesel",Fuel_Properties!$B$31:$B$42,0),MATCH(YEAR(FM$9),Fuel_Properties!$B$31:$EI$31,0)))/158.987295</f>
        <v>3.8831404305774302</v>
      </c>
      <c r="FN149" s="47">
        <f>(SUMPRODUCT(--(FN$9=Quarterly_kt!$B$9:FN$9),Quarterly_kt!$B149:FN149)/INDEX(Fuel_Properties!$B$31:$IV$42,MATCH("D_Auto_Diesel",Fuel_Properties!$B$31:$B$42,0),MATCH(YEAR(FN$9),Fuel_Properties!$B$31:$EI$31,0)))/158.987295</f>
        <v>3.6883975692697555</v>
      </c>
      <c r="FO149" s="47">
        <f>(SUMPRODUCT(--(FO$9=Quarterly_kt!$B$9:FO$9),Quarterly_kt!$B149:FO149)/INDEX(Fuel_Properties!$B$31:$IV$42,MATCH("D_Auto_Diesel",Fuel_Properties!$B$31:$B$42,0),MATCH(YEAR(FO$9),Fuel_Properties!$B$31:$EI$31,0)))/158.987295</f>
        <v>3.5354990319191408</v>
      </c>
      <c r="FP149" s="47">
        <f>(SUMPRODUCT(--(FP$9=Quarterly_kt!$B$9:FP$9),Quarterly_kt!$B149:FP149)/INDEX(Fuel_Properties!$B$31:$IV$42,MATCH("D_Auto_Diesel",Fuel_Properties!$B$31:$B$42,0),MATCH(YEAR(FP$9),Fuel_Properties!$B$31:$EI$31,0)))/158.987295</f>
        <v>3.491920471416289</v>
      </c>
      <c r="FQ149" s="47">
        <f>(SUMPRODUCT(--(FQ$9=Quarterly_kt!$B$9:FQ$9),Quarterly_kt!$B149:FQ149)/INDEX(Fuel_Properties!$B$31:$IV$42,MATCH("D_Auto_Diesel",Fuel_Properties!$B$31:$B$42,0),MATCH(YEAR(FQ$9),Fuel_Properties!$B$31:$EI$31,0)))/158.987295</f>
        <v>4.0596917207032153</v>
      </c>
      <c r="FR149" s="47">
        <f>(SUMPRODUCT(--(FR$9=Quarterly_kt!$B$9:FR$9),Quarterly_kt!$B149:FR149)/INDEX(Fuel_Properties!$B$31:$IV$42,MATCH("D_Auto_Diesel",Fuel_Properties!$B$31:$B$42,0),MATCH(YEAR(FR$9),Fuel_Properties!$B$31:$EI$31,0)))/158.987295</f>
        <v>3.8909889367155639</v>
      </c>
      <c r="FS149" s="47">
        <f>(SUMPRODUCT(--(FS$9=Quarterly_kt!$B$9:FS$9),Quarterly_kt!$B149:FS149)/INDEX(Fuel_Properties!$B$31:$IV$42,MATCH("D_Auto_Diesel",Fuel_Properties!$B$31:$B$42,0),MATCH(YEAR(FS$9),Fuel_Properties!$B$31:$EI$31,0)))/158.987295</f>
        <v>3.9600372217979278</v>
      </c>
      <c r="FT149" s="47">
        <f>(SUMPRODUCT(--(FT$9=Quarterly_kt!$B$9:FT$9),Quarterly_kt!$B149:FT149)/INDEX(Fuel_Properties!$B$31:$IV$42,MATCH("D_Auto_Diesel",Fuel_Properties!$B$31:$B$42,0),MATCH(YEAR(FT$9),Fuel_Properties!$B$31:$EI$31,0)))/158.987295</f>
        <v>3.9043273623694996</v>
      </c>
      <c r="FU149" s="47">
        <f>(SUMPRODUCT(--(FU$9=Quarterly_kt!$B$9:FU$9),Quarterly_kt!$B149:FU149)/INDEX(Fuel_Properties!$B$31:$IV$42,MATCH("D_Auto_Diesel",Fuel_Properties!$B$31:$B$42,0),MATCH(YEAR(FU$9),Fuel_Properties!$B$31:$EI$31,0)))/158.987295</f>
        <v>4.4529688857796446</v>
      </c>
      <c r="FV149" s="47">
        <f>(SUMPRODUCT(--(FV$9=Quarterly_kt!$B$9:FV$9),Quarterly_kt!$B149:FV149)/INDEX(Fuel_Properties!$B$31:$IV$42,MATCH("D_Auto_Diesel",Fuel_Properties!$B$31:$B$42,0),MATCH(YEAR(FV$9),Fuel_Properties!$B$31:$EI$31,0)))/158.987295</f>
        <v>4.117610021059531</v>
      </c>
    </row>
    <row r="150" spans="1:178" ht="15" x14ac:dyDescent="0.25">
      <c r="A150" s="46" t="s">
        <v>24</v>
      </c>
      <c r="B150" s="47">
        <f>((SUMPRODUCT(--(B$9=Quarterly_kt!$B$9:FC$9),Quarterly_kt!$B150:FC150)/Fuel_Properties!$D$51))/158.987295</f>
        <v>0</v>
      </c>
      <c r="C150" s="47">
        <f>((SUMPRODUCT(--(C$9=Quarterly_kt!$B$9:FC$9),Quarterly_kt!$B150:FC150)/Fuel_Properties!$D$51))/158.987295</f>
        <v>0</v>
      </c>
      <c r="D150" s="47">
        <f>((SUMPRODUCT(--(D$9=Quarterly_kt!$B$9:FC$9),Quarterly_kt!$B150:FC150)/Fuel_Properties!$D$51))/158.987295</f>
        <v>0</v>
      </c>
      <c r="E150" s="47">
        <f>((SUMPRODUCT(--(E$9=Quarterly_kt!$B$9:FC$9),Quarterly_kt!$B150:FC150)/Fuel_Properties!$D$51))/158.987295</f>
        <v>0</v>
      </c>
      <c r="F150" s="47">
        <f>((SUMPRODUCT(--(F$9=Quarterly_kt!$B$9:FC$9),Quarterly_kt!$B150:FC150)/Fuel_Properties!$D$51))/158.987295</f>
        <v>0</v>
      </c>
      <c r="G150" s="47">
        <f>((SUMPRODUCT(--(G$9=Quarterly_kt!$B$9:FC$9),Quarterly_kt!$B150:FC150)/Fuel_Properties!$D$51))/158.987295</f>
        <v>0</v>
      </c>
      <c r="H150" s="47">
        <f>((SUMPRODUCT(--(H$9=Quarterly_kt!$B$9:FC$9),Quarterly_kt!$B150:FC150)/Fuel_Properties!$D$51))/158.987295</f>
        <v>0</v>
      </c>
      <c r="I150" s="47">
        <f>((SUMPRODUCT(--(I$9=Quarterly_kt!$B$9:FC$9),Quarterly_kt!$B150:FC150)/Fuel_Properties!$D$51))/158.987295</f>
        <v>0</v>
      </c>
      <c r="J150" s="47">
        <f>((SUMPRODUCT(--(J$9=Quarterly_kt!$B$9:FC$9),Quarterly_kt!$B150:FC150)/Fuel_Properties!$D$51))/158.987295</f>
        <v>0</v>
      </c>
      <c r="K150" s="47">
        <f>((SUMPRODUCT(--(K$9=Quarterly_kt!$B$9:FC$9),Quarterly_kt!$B150:FC150)/Fuel_Properties!$D$51))/158.987295</f>
        <v>0</v>
      </c>
      <c r="L150" s="47">
        <f>((SUMPRODUCT(--(L$9=Quarterly_kt!$B$9:FC$9),Quarterly_kt!$B150:FC150)/Fuel_Properties!$D$51))/158.987295</f>
        <v>0</v>
      </c>
      <c r="M150" s="47">
        <f>((SUMPRODUCT(--(M$9=Quarterly_kt!$B$9:FC$9),Quarterly_kt!$B150:FC150)/Fuel_Properties!$D$51))/158.987295</f>
        <v>0</v>
      </c>
      <c r="N150" s="47">
        <f>((SUMPRODUCT(--(N$9=Quarterly_kt!$B$9:FC$9),Quarterly_kt!$B150:FC150)/Fuel_Properties!$D$51))/158.987295</f>
        <v>0</v>
      </c>
      <c r="O150" s="47">
        <f>((SUMPRODUCT(--(O$9=Quarterly_kt!$B$9:FC$9),Quarterly_kt!$B150:FC150)/Fuel_Properties!$D$51))/158.987295</f>
        <v>0</v>
      </c>
      <c r="P150" s="47">
        <f>((SUMPRODUCT(--(P$9=Quarterly_kt!$B$9:FC$9),Quarterly_kt!$B150:FC150)/Fuel_Properties!$D$51))/158.987295</f>
        <v>0</v>
      </c>
      <c r="Q150" s="47">
        <f>((SUMPRODUCT(--(Q$9=Quarterly_kt!$B$9:FC$9),Quarterly_kt!$B150:FC150)/Fuel_Properties!$D$51))/158.987295</f>
        <v>0</v>
      </c>
      <c r="R150" s="47">
        <f>((SUMPRODUCT(--(R$9=Quarterly_kt!$B$9:FC$9),Quarterly_kt!$B150:FC150)/Fuel_Properties!$D$51))/158.987295</f>
        <v>0</v>
      </c>
      <c r="S150" s="47">
        <f>((SUMPRODUCT(--(S$9=Quarterly_kt!$B$9:FC$9),Quarterly_kt!$B150:FC150)/Fuel_Properties!$D$51))/158.987295</f>
        <v>0</v>
      </c>
      <c r="T150" s="47">
        <f>((SUMPRODUCT(--(T$9=Quarterly_kt!$B$9:FC$9),Quarterly_kt!$B150:FC150)/Fuel_Properties!$D$51))/158.987295</f>
        <v>0</v>
      </c>
      <c r="U150" s="47">
        <f>((SUMPRODUCT(--(U$9=Quarterly_kt!$B$9:FC$9),Quarterly_kt!$B150:FC150)/Fuel_Properties!$D$51))/158.987295</f>
        <v>0</v>
      </c>
      <c r="V150" s="47">
        <f>((SUMPRODUCT(--(V$9=Quarterly_kt!$B$9:FC$9),Quarterly_kt!$B150:FC150)/Fuel_Properties!$D$51))/158.987295</f>
        <v>0</v>
      </c>
      <c r="W150" s="47">
        <f>((SUMPRODUCT(--(W$9=Quarterly_kt!$B$9:FC$9),Quarterly_kt!$B150:FC150)/Fuel_Properties!$D$51))/158.987295</f>
        <v>0</v>
      </c>
      <c r="X150" s="47">
        <f>((SUMPRODUCT(--(X$9=Quarterly_kt!$B$9:FC$9),Quarterly_kt!$B150:FC150)/Fuel_Properties!$D$51))/158.987295</f>
        <v>0</v>
      </c>
      <c r="Y150" s="47">
        <f>((SUMPRODUCT(--(Y$9=Quarterly_kt!$B$9:FC$9),Quarterly_kt!$B150:FC150)/Fuel_Properties!$D$51))/158.987295</f>
        <v>0</v>
      </c>
      <c r="Z150" s="47">
        <f>((SUMPRODUCT(--(Z$9=Quarterly_kt!$B$9:FC$9),Quarterly_kt!$B150:FC150)/Fuel_Properties!$D$51))/158.987295</f>
        <v>0</v>
      </c>
      <c r="AA150" s="47">
        <f>((SUMPRODUCT(--(AA$9=Quarterly_kt!$B$9:FC$9),Quarterly_kt!$B150:FC150)/Fuel_Properties!$D$51))/158.987295</f>
        <v>0</v>
      </c>
      <c r="AB150" s="47">
        <f>((SUMPRODUCT(--(AB$9=Quarterly_kt!$B$9:FC$9),Quarterly_kt!$B150:FC150)/Fuel_Properties!$D$51))/158.987295</f>
        <v>0</v>
      </c>
      <c r="AC150" s="47">
        <f>((SUMPRODUCT(--(AC$9=Quarterly_kt!$B$9:FC$9),Quarterly_kt!$B150:FC150)/Fuel_Properties!$D$51))/158.987295</f>
        <v>0</v>
      </c>
      <c r="AD150" s="47">
        <f>((SUMPRODUCT(--(AD$9=Quarterly_kt!$B$9:FC$9),Quarterly_kt!$B150:FC150)/Fuel_Properties!$D$51))/158.987295</f>
        <v>0</v>
      </c>
      <c r="AE150" s="47">
        <f>((SUMPRODUCT(--(AE$9=Quarterly_kt!$B$9:FC$9),Quarterly_kt!$B150:FC150)/Fuel_Properties!$D$51))/158.987295</f>
        <v>0</v>
      </c>
      <c r="AF150" s="47">
        <f>((SUMPRODUCT(--(AF$9=Quarterly_kt!$B$9:FC$9),Quarterly_kt!$B150:FC150)/Fuel_Properties!$D$51))/158.987295</f>
        <v>0</v>
      </c>
      <c r="AG150" s="47">
        <f>((SUMPRODUCT(--(AG$9=Quarterly_kt!$B$9:FC$9),Quarterly_kt!$B150:FC150)/Fuel_Properties!$D$51))/158.987295</f>
        <v>0</v>
      </c>
      <c r="AH150" s="47">
        <f>((SUMPRODUCT(--(AH$9=Quarterly_kt!$B$9:FC$9),Quarterly_kt!$B150:FC150)/Fuel_Properties!$D$51))/158.987295</f>
        <v>0</v>
      </c>
      <c r="AI150" s="47">
        <f>((SUMPRODUCT(--(AI$9=Quarterly_kt!$B$9:FC$9),Quarterly_kt!$B150:FC150)/Fuel_Properties!$D$51))/158.987295</f>
        <v>0</v>
      </c>
      <c r="AJ150" s="47">
        <f>((SUMPRODUCT(--(AJ$9=Quarterly_kt!$B$9:FC$9),Quarterly_kt!$B150:FC150)/Fuel_Properties!$D$51))/158.987295</f>
        <v>0</v>
      </c>
      <c r="AK150" s="47">
        <f>((SUMPRODUCT(--(AK$9=Quarterly_kt!$B$9:FC$9),Quarterly_kt!$B150:FC150)/Fuel_Properties!$D$51))/158.987295</f>
        <v>0</v>
      </c>
      <c r="AL150" s="47">
        <f>((SUMPRODUCT(--(AL$9=Quarterly_kt!$B$9:FC$9),Quarterly_kt!$B150:FC150)/Fuel_Properties!$D$51))/158.987295</f>
        <v>0</v>
      </c>
      <c r="AM150" s="47">
        <f>((SUMPRODUCT(--(AM$9=Quarterly_kt!$B$9:FC$9),Quarterly_kt!$B150:FC150)/Fuel_Properties!$D$51))/158.987295</f>
        <v>0</v>
      </c>
      <c r="AN150" s="47">
        <f>((SUMPRODUCT(--(AN$9=Quarterly_kt!$B$9:FC$9),Quarterly_kt!$B150:FC150)/Fuel_Properties!$D$51))/158.987295</f>
        <v>0</v>
      </c>
      <c r="AO150" s="47">
        <f>((SUMPRODUCT(--(AO$9=Quarterly_kt!$B$9:FC$9),Quarterly_kt!$B150:FC150)/Fuel_Properties!$D$51))/158.987295</f>
        <v>0</v>
      </c>
      <c r="AP150" s="47">
        <f>((SUMPRODUCT(--(AP$9=Quarterly_kt!$B$9:FC$9),Quarterly_kt!$B150:FC150)/Fuel_Properties!$D$51))/158.987295</f>
        <v>5.8756104730196872E-2</v>
      </c>
      <c r="AQ150" s="47">
        <f>((SUMPRODUCT(--(AQ$9=Quarterly_kt!$B$9:FC$9),Quarterly_kt!$B150:FC150)/Fuel_Properties!$D$51))/158.987295</f>
        <v>5.8756104730196872E-2</v>
      </c>
      <c r="AR150" s="47">
        <f>((SUMPRODUCT(--(AR$9=Quarterly_kt!$B$9:FC$9),Quarterly_kt!$B150:FC150)/Fuel_Properties!$D$51))/158.987295</f>
        <v>5.8756104730196872E-2</v>
      </c>
      <c r="AS150" s="47">
        <f>((SUMPRODUCT(--(AS$9=Quarterly_kt!$B$9:FC$9),Quarterly_kt!$B150:FC150)/Fuel_Properties!$D$51))/158.987295</f>
        <v>5.8756104730196872E-2</v>
      </c>
      <c r="AT150" s="47">
        <f>((SUMPRODUCT(--(AT$9=Quarterly_kt!$B$9:FC$9),Quarterly_kt!$B150:FC150)/Fuel_Properties!$D$51))/158.987295</f>
        <v>0.10247352318212316</v>
      </c>
      <c r="AU150" s="47">
        <f>((SUMPRODUCT(--(AU$9=Quarterly_kt!$B$9:FC$9),Quarterly_kt!$B150:FC150)/Fuel_Properties!$D$51))/158.987295</f>
        <v>0.10247352318212316</v>
      </c>
      <c r="AV150" s="47">
        <f>((SUMPRODUCT(--(AV$9=Quarterly_kt!$B$9:FC$9),Quarterly_kt!$B150:FC150)/Fuel_Properties!$D$51))/158.987295</f>
        <v>0.10247352318212316</v>
      </c>
      <c r="AW150" s="47">
        <f>((SUMPRODUCT(--(AW$9=Quarterly_kt!$B$9:FC$9),Quarterly_kt!$B150:FC150)/Fuel_Properties!$D$51))/158.987295</f>
        <v>0.10247352318212316</v>
      </c>
      <c r="AX150" s="47">
        <f>((SUMPRODUCT(--(AX$9=Quarterly_kt!$B$9:FC$9),Quarterly_kt!$B150:FC150)/Fuel_Properties!$D$51))/158.987295</f>
        <v>0.1156045979018253</v>
      </c>
      <c r="AY150" s="47">
        <f>((SUMPRODUCT(--(AY$9=Quarterly_kt!$B$9:FC$9),Quarterly_kt!$B150:FC150)/Fuel_Properties!$D$51))/158.987295</f>
        <v>0.1156045979018253</v>
      </c>
      <c r="AZ150" s="47">
        <f>((SUMPRODUCT(--(AZ$9=Quarterly_kt!$B$9:FC$9),Quarterly_kt!$B150:FC150)/Fuel_Properties!$D$51))/158.987295</f>
        <v>0.1156045979018253</v>
      </c>
      <c r="BA150" s="47">
        <f>((SUMPRODUCT(--(BA$9=Quarterly_kt!$B$9:FC$9),Quarterly_kt!$B150:FC150)/Fuel_Properties!$D$51))/158.987295</f>
        <v>0.1156045979018253</v>
      </c>
      <c r="BB150" s="47">
        <f>((SUMPRODUCT(--(BB$9=Quarterly_kt!$B$9:FC$9),Quarterly_kt!$B150:FC150)/Fuel_Properties!$D$51))/158.987295</f>
        <v>0.11106247443323831</v>
      </c>
      <c r="BC150" s="47">
        <f>((SUMPRODUCT(--(BC$9=Quarterly_kt!$B$9:FC$9),Quarterly_kt!$B150:FC150)/Fuel_Properties!$D$51))/158.987295</f>
        <v>0.11106247443323831</v>
      </c>
      <c r="BD150" s="47">
        <f>((SUMPRODUCT(--(BD$9=Quarterly_kt!$B$9:FC$9),Quarterly_kt!$B150:FC150)/Fuel_Properties!$D$51))/158.987295</f>
        <v>0.11106247443323831</v>
      </c>
      <c r="BE150" s="47">
        <f>((SUMPRODUCT(--(BE$9=Quarterly_kt!$B$9:FC$9),Quarterly_kt!$B150:FC150)/Fuel_Properties!$D$51))/158.987295</f>
        <v>0.11106247443323831</v>
      </c>
      <c r="BF150" s="47">
        <f>((SUMPRODUCT(--(BF$9=Quarterly_kt!$B$9:FC$9),Quarterly_kt!$B150:FC150)/Fuel_Properties!$D$51))/158.987295</f>
        <v>0.11229310276680386</v>
      </c>
      <c r="BG150" s="47">
        <f>((SUMPRODUCT(--(BG$9=Quarterly_kt!$B$9:FC$9),Quarterly_kt!$B150:FC150)/Fuel_Properties!$D$51))/158.987295</f>
        <v>0.11229310276680386</v>
      </c>
      <c r="BH150" s="47">
        <f>((SUMPRODUCT(--(BH$9=Quarterly_kt!$B$9:FC$9),Quarterly_kt!$B150:FC150)/Fuel_Properties!$D$51))/158.987295</f>
        <v>0.11229310276680386</v>
      </c>
      <c r="BI150" s="47">
        <f>((SUMPRODUCT(--(BI$9=Quarterly_kt!$B$9:FC$9),Quarterly_kt!$B150:FC150)/Fuel_Properties!$D$51))/158.987295</f>
        <v>0.11229310276680386</v>
      </c>
      <c r="BJ150" s="47">
        <f>((SUMPRODUCT(--(BJ$9=Quarterly_kt!$B$9:FC$9),Quarterly_kt!$B150:FC150)/Fuel_Properties!$D$51))/158.987295</f>
        <v>0.10310601154363282</v>
      </c>
      <c r="BK150" s="47">
        <f>((SUMPRODUCT(--(BK$9=Quarterly_kt!$B$9:FC$9),Quarterly_kt!$B150:FC150)/Fuel_Properties!$D$51))/158.987295</f>
        <v>0.10310601154363282</v>
      </c>
      <c r="BL150" s="47">
        <f>((SUMPRODUCT(--(BL$9=Quarterly_kt!$B$9:FC$9),Quarterly_kt!$B150:FC150)/Fuel_Properties!$D$51))/158.987295</f>
        <v>0.10310601154363282</v>
      </c>
      <c r="BM150" s="47">
        <f>((SUMPRODUCT(--(BM$9=Quarterly_kt!$B$9:FC$9),Quarterly_kt!$B150:FC150)/Fuel_Properties!$D$51))/158.987295</f>
        <v>0.10310601154363282</v>
      </c>
      <c r="BN150" s="47">
        <f>((SUMPRODUCT(--(BN$9=Quarterly_kt!$B$9:FC$9),Quarterly_kt!$B150:FC150)/Fuel_Properties!$D$51))/158.987295</f>
        <v>0.1008797952955984</v>
      </c>
      <c r="BO150" s="47">
        <f>((SUMPRODUCT(--(BO$9=Quarterly_kt!$B$9:FC$9),Quarterly_kt!$B150:FC150)/Fuel_Properties!$D$51))/158.987295</f>
        <v>0.1008797952955984</v>
      </c>
      <c r="BP150" s="47">
        <f>((SUMPRODUCT(--(BP$9=Quarterly_kt!$B$9:FC$9),Quarterly_kt!$B150:FC150)/Fuel_Properties!$D$51))/158.987295</f>
        <v>0.1008797952955984</v>
      </c>
      <c r="BQ150" s="47">
        <f>((SUMPRODUCT(--(BQ$9=Quarterly_kt!$B$9:FC$9),Quarterly_kt!$B150:FC150)/Fuel_Properties!$D$51))/158.987295</f>
        <v>0.1008797952955984</v>
      </c>
      <c r="BR150" s="47">
        <f>((SUMPRODUCT(--(BR$9=Quarterly_kt!$B$9:FC$9),Quarterly_kt!$B150:FC150)/Fuel_Properties!$D$51))/158.987295</f>
        <v>0.1086765625180227</v>
      </c>
      <c r="BS150" s="47">
        <f>((SUMPRODUCT(--(BS$9=Quarterly_kt!$B$9:FC$9),Quarterly_kt!$B150:FC150)/Fuel_Properties!$D$51))/158.987295</f>
        <v>0.1086765625180227</v>
      </c>
      <c r="BT150" s="47">
        <f>((SUMPRODUCT(--(BT$9=Quarterly_kt!$B$9:FC$9),Quarterly_kt!$B150:FC150)/Fuel_Properties!$D$51))/158.987295</f>
        <v>0.1086765625180227</v>
      </c>
      <c r="BU150" s="47">
        <f>((SUMPRODUCT(--(BU$9=Quarterly_kt!$B$9:FC$9),Quarterly_kt!$B150:FC150)/Fuel_Properties!$D$51))/158.987295</f>
        <v>0.1086765625180227</v>
      </c>
      <c r="BV150" s="47">
        <f>((SUMPRODUCT(--(BV$9=Quarterly_kt!$B$9:FC$9),Quarterly_kt!$B150:FC150)/Fuel_Properties!$D$51))/158.987295</f>
        <v>9.7962346435008299E-2</v>
      </c>
      <c r="BW150" s="47">
        <f>((SUMPRODUCT(--(BW$9=Quarterly_kt!$B$9:FC$9),Quarterly_kt!$B150:FC150)/Fuel_Properties!$D$51))/158.987295</f>
        <v>9.7962346435008299E-2</v>
      </c>
      <c r="BX150" s="47">
        <f>((SUMPRODUCT(--(BX$9=Quarterly_kt!$B$9:FC$9),Quarterly_kt!$B150:FC150)/Fuel_Properties!$D$51))/158.987295</f>
        <v>9.7962346435008299E-2</v>
      </c>
      <c r="BY150" s="47">
        <f>((SUMPRODUCT(--(BY$9=Quarterly_kt!$B$9:FC$9),Quarterly_kt!$B150:FC150)/Fuel_Properties!$D$51))/158.987295</f>
        <v>9.7962346435008299E-2</v>
      </c>
      <c r="BZ150" s="47">
        <f>((SUMPRODUCT(--(BZ$9=Quarterly_kt!$B$9:FC$9),Quarterly_kt!$B150:FC150)/Fuel_Properties!$D$51))/158.987295</f>
        <v>9.3027237391541839E-2</v>
      </c>
      <c r="CA150" s="47">
        <f>((SUMPRODUCT(--(CA$9=Quarterly_kt!$B$9:FC$9),Quarterly_kt!$B150:FC150)/Fuel_Properties!$D$51))/158.987295</f>
        <v>9.3027237391541839E-2</v>
      </c>
      <c r="CB150" s="47">
        <f>((SUMPRODUCT(--(CB$9=Quarterly_kt!$B$9:FC$9),Quarterly_kt!$B150:FC150)/Fuel_Properties!$D$51))/158.987295</f>
        <v>9.3027237391541839E-2</v>
      </c>
      <c r="CC150" s="47">
        <f>((SUMPRODUCT(--(CC$9=Quarterly_kt!$B$9:FC$9),Quarterly_kt!$B150:FC150)/Fuel_Properties!$D$51))/158.987295</f>
        <v>9.3027237391541839E-2</v>
      </c>
      <c r="CD150" s="47">
        <f>((SUMPRODUCT(--(CD$9=Quarterly_kt!$B$9:FC$9),Quarterly_kt!$B150:FC150)/Fuel_Properties!$D$51))/158.987295</f>
        <v>9.2718414795411722E-2</v>
      </c>
      <c r="CE150" s="47">
        <f>((SUMPRODUCT(--(CE$9=Quarterly_kt!$B$9:FC$9),Quarterly_kt!$B150:FC150)/Fuel_Properties!$D$51))/158.987295</f>
        <v>9.2718414795411722E-2</v>
      </c>
      <c r="CF150" s="47">
        <f>((SUMPRODUCT(--(CF$9=Quarterly_kt!$B$9:FC$9),Quarterly_kt!$B150:FC150)/Fuel_Properties!$D$51))/158.987295</f>
        <v>9.2718414795411722E-2</v>
      </c>
      <c r="CG150" s="47">
        <f>((SUMPRODUCT(--(CG$9=Quarterly_kt!$B$9:FC$9),Quarterly_kt!$B150:FC150)/Fuel_Properties!$D$51))/158.987295</f>
        <v>9.2718414795411722E-2</v>
      </c>
      <c r="CH150" s="47">
        <f>((SUMPRODUCT(--(CH$9=Quarterly_kt!$B$9:FC$9),Quarterly_kt!$B150:FC150)/Fuel_Properties!$D$51))/158.987295</f>
        <v>7.5567947408585245E-2</v>
      </c>
      <c r="CI150" s="47">
        <f>((SUMPRODUCT(--(CI$9=Quarterly_kt!$B$9:FC$9),Quarterly_kt!$B150:FC150)/Fuel_Properties!$D$51))/158.987295</f>
        <v>7.5567947408585245E-2</v>
      </c>
      <c r="CJ150" s="47">
        <f>((SUMPRODUCT(--(CJ$9=Quarterly_kt!$B$9:FC$9),Quarterly_kt!$B150:FC150)/Fuel_Properties!$D$51))/158.987295</f>
        <v>7.5567947408585245E-2</v>
      </c>
      <c r="CK150" s="47">
        <f>((SUMPRODUCT(--(CK$9=Quarterly_kt!$B$9:FC$9),Quarterly_kt!$B150:FC150)/Fuel_Properties!$D$51))/158.987295</f>
        <v>7.5567947408585245E-2</v>
      </c>
      <c r="CL150" s="47">
        <f>((SUMPRODUCT(--(CL$9=Quarterly_kt!$B$9:FC$9),Quarterly_kt!$B150:FC150)/Fuel_Properties!$D$51))/158.987295</f>
        <v>6.7229091274790764E-2</v>
      </c>
      <c r="CM150" s="47">
        <f>((SUMPRODUCT(--(CM$9=Quarterly_kt!$B$9:FC$9),Quarterly_kt!$B150:FC150)/Fuel_Properties!$D$51))/158.987295</f>
        <v>6.7229091274790764E-2</v>
      </c>
      <c r="CN150" s="47">
        <f>((SUMPRODUCT(--(CN$9=Quarterly_kt!$B$9:FC$9),Quarterly_kt!$B150:FC150)/Fuel_Properties!$D$51))/158.987295</f>
        <v>6.7229091274790764E-2</v>
      </c>
      <c r="CO150" s="47">
        <f>((SUMPRODUCT(--(CO$9=Quarterly_kt!$B$9:FC$9),Quarterly_kt!$B150:FC150)/Fuel_Properties!$D$51))/158.987295</f>
        <v>6.7229091274790764E-2</v>
      </c>
      <c r="CP150" s="47">
        <f>((SUMPRODUCT(--(CP$9=Quarterly_kt!$B$9:FC$9),Quarterly_kt!$B150:FC150)/Fuel_Properties!$D$51))/158.987295</f>
        <v>4.9636872129766522E-2</v>
      </c>
      <c r="CQ150" s="47">
        <f>((SUMPRODUCT(--(CQ$9=Quarterly_kt!$B$9:FC$9),Quarterly_kt!$B150:FC150)/Fuel_Properties!$D$51))/158.987295</f>
        <v>4.9636872129766522E-2</v>
      </c>
      <c r="CR150" s="47">
        <f>((SUMPRODUCT(--(CR$9=Quarterly_kt!$B$9:FC$9),Quarterly_kt!$B150:FC150)/Fuel_Properties!$D$51))/158.987295</f>
        <v>4.9636872129766522E-2</v>
      </c>
      <c r="CS150" s="47">
        <f>((SUMPRODUCT(--(CS$9=Quarterly_kt!$B$9:FC$9),Quarterly_kt!$B150:FC150)/Fuel_Properties!$D$51))/158.987295</f>
        <v>4.9636872129766522E-2</v>
      </c>
      <c r="CT150" s="47">
        <f>((SUMPRODUCT(--(CT$9=Quarterly_kt!$B$9:FC$9),Quarterly_kt!$B150:FC150)/Fuel_Properties!$D$51))/158.987295</f>
        <v>5.383627757836857E-2</v>
      </c>
      <c r="CU150" s="47">
        <f>((SUMPRODUCT(--(CU$9=Quarterly_kt!$B$9:FC$9),Quarterly_kt!$B150:FC150)/Fuel_Properties!$D$51))/158.987295</f>
        <v>5.383627757836857E-2</v>
      </c>
      <c r="CV150" s="47">
        <f>((SUMPRODUCT(--(CV$9=Quarterly_kt!$B$9:FC$9),Quarterly_kt!$B150:FC150)/Fuel_Properties!$D$51))/158.987295</f>
        <v>5.383627757836857E-2</v>
      </c>
      <c r="CW150" s="47">
        <f>((SUMPRODUCT(--(CW$9=Quarterly_kt!$B$9:FC$9),Quarterly_kt!$B150:FC150)/Fuel_Properties!$D$51))/158.987295</f>
        <v>5.383627757836857E-2</v>
      </c>
      <c r="CX150" s="47">
        <f>((SUMPRODUCT(--(CX$9=Quarterly_kt!$B$9:FC$9),Quarterly_kt!$B150:FC150)/Fuel_Properties!$D$51))/158.987295</f>
        <v>5.0167846341172891E-2</v>
      </c>
      <c r="CY150" s="47">
        <f>((SUMPRODUCT(--(CY$9=Quarterly_kt!$B$9:FC$9),Quarterly_kt!$B150:FC150)/Fuel_Properties!$D$51))/158.987295</f>
        <v>5.0167846341172891E-2</v>
      </c>
      <c r="CZ150" s="47">
        <f>((SUMPRODUCT(--(CZ$9=Quarterly_kt!$B$9:FC$9),Quarterly_kt!$B150:FC150)/Fuel_Properties!$D$51))/158.987295</f>
        <v>5.0167846341172891E-2</v>
      </c>
      <c r="DA150" s="47">
        <f>((SUMPRODUCT(--(DA$9=Quarterly_kt!$B$9:FC$9),Quarterly_kt!$B150:FC150)/Fuel_Properties!$D$51))/158.987295</f>
        <v>5.0167846341172891E-2</v>
      </c>
      <c r="DB150" s="47">
        <f>((SUMPRODUCT(--(DB$9=Quarterly_kt!$B$9:FC$9),Quarterly_kt!$B150:FC150)/Fuel_Properties!$D$51))/158.987295</f>
        <v>5.5889787940607852E-2</v>
      </c>
      <c r="DC150" s="47">
        <f>((SUMPRODUCT(--(DC$9=Quarterly_kt!$B$9:FC$9),Quarterly_kt!$B150:FC150)/Fuel_Properties!$D$51))/158.987295</f>
        <v>5.5889787940607852E-2</v>
      </c>
      <c r="DD150" s="47">
        <f>((SUMPRODUCT(--(DD$9=Quarterly_kt!$B$9:FC$9),Quarterly_kt!$B150:FC150)/Fuel_Properties!$D$51))/158.987295</f>
        <v>5.5889787940607852E-2</v>
      </c>
      <c r="DE150" s="47">
        <f>((SUMPRODUCT(--(DE$9=Quarterly_kt!$B$9:FC$9),Quarterly_kt!$B150:FC150)/Fuel_Properties!$D$51))/158.987295</f>
        <v>5.5889787940607852E-2</v>
      </c>
      <c r="DF150" s="47">
        <f>((SUMPRODUCT(--(DF$9=Quarterly_kt!$B$9:FC$9),Quarterly_kt!$B150:FC150)/Fuel_Properties!$D$51))/158.987295</f>
        <v>6.7787572081674421E-2</v>
      </c>
      <c r="DG150" s="47">
        <f>((SUMPRODUCT(--(DG$9=Quarterly_kt!$B$9:FC$9),Quarterly_kt!$B150:FC150)/Fuel_Properties!$D$51))/158.987295</f>
        <v>6.7787572081674421E-2</v>
      </c>
      <c r="DH150" s="47">
        <f>((SUMPRODUCT(--(DH$9=Quarterly_kt!$B$9:FC$9),Quarterly_kt!$B150:FC150)/Fuel_Properties!$D$51))/158.987295</f>
        <v>6.7787572081674421E-2</v>
      </c>
      <c r="DI150" s="47">
        <f>((SUMPRODUCT(--(DI$9=Quarterly_kt!$B$9:FC$9),Quarterly_kt!$B150:FC150)/Fuel_Properties!$D$51))/158.987295</f>
        <v>6.7787572081674421E-2</v>
      </c>
      <c r="DJ150" s="47">
        <f>((SUMPRODUCT(--(DJ$9=Quarterly_kt!$B$9:FC$9),Quarterly_kt!$B150:FC150)/Fuel_Properties!$D$51))/158.987295</f>
        <v>7.6477950903228356E-2</v>
      </c>
      <c r="DK150" s="47">
        <f>((SUMPRODUCT(--(DK$9=Quarterly_kt!$B$9:FC$9),Quarterly_kt!$B150:FC150)/Fuel_Properties!$D$51))/158.987295</f>
        <v>7.6477950903228356E-2</v>
      </c>
      <c r="DL150" s="47">
        <f>((SUMPRODUCT(--(DL$9=Quarterly_kt!$B$9:FC$9),Quarterly_kt!$B150:FC150)/Fuel_Properties!$D$51))/158.987295</f>
        <v>7.6477950903228356E-2</v>
      </c>
      <c r="DM150" s="47">
        <f>((SUMPRODUCT(--(DM$9=Quarterly_kt!$B$9:FC$9),Quarterly_kt!$B150:FC150)/Fuel_Properties!$D$51))/158.987295</f>
        <v>7.6477950903228356E-2</v>
      </c>
      <c r="DN150" s="47">
        <f>((SUMPRODUCT(--(DN$9=Quarterly_kt!$B$9:FC$9),Quarterly_kt!$B150:FC150)/Fuel_Properties!$D$51))/158.987295</f>
        <v>6.4726297793623391E-2</v>
      </c>
      <c r="DO150" s="47">
        <f>((SUMPRODUCT(--(DO$9=Quarterly_kt!$B$9:FC$9),Quarterly_kt!$B150:FC150)/Fuel_Properties!$D$51))/158.987295</f>
        <v>6.4726297793623391E-2</v>
      </c>
      <c r="DP150" s="47">
        <f>((SUMPRODUCT(--(DP$9=Quarterly_kt!$B$9:FC$9),Quarterly_kt!$B150:FC150)/Fuel_Properties!$D$51))/158.987295</f>
        <v>6.4726297793623391E-2</v>
      </c>
      <c r="DQ150" s="47">
        <f>((SUMPRODUCT(--(DQ$9=Quarterly_kt!$B$9:FC$9),Quarterly_kt!$B150:FC150)/Fuel_Properties!$D$51))/158.987295</f>
        <v>6.4726297793623391E-2</v>
      </c>
      <c r="DR150" s="47">
        <f>((SUMPRODUCT(--(DR$9=Quarterly_kt!$B$9:FC$9),Quarterly_kt!$B150:FC150)/Fuel_Properties!$D$51))/158.987295</f>
        <v>6.8443335694295157E-2</v>
      </c>
      <c r="DS150" s="47">
        <f>((SUMPRODUCT(--(DS$9=Quarterly_kt!$B$9:FC$9),Quarterly_kt!$B150:FC150)/Fuel_Properties!$D$51))/158.987295</f>
        <v>6.8443335694295157E-2</v>
      </c>
      <c r="DT150" s="47">
        <f>((SUMPRODUCT(--(DT$9=Quarterly_kt!$B$9:FC$9),Quarterly_kt!$B150:FC150)/Fuel_Properties!$D$51))/158.987295</f>
        <v>6.8443335694295157E-2</v>
      </c>
      <c r="DU150" s="47">
        <f>((SUMPRODUCT(--(DU$9=Quarterly_kt!$B$9:FC$9),Quarterly_kt!$B150:FC150)/Fuel_Properties!$D$51))/158.987295</f>
        <v>6.8443335694295157E-2</v>
      </c>
      <c r="DV150" s="47">
        <f>((SUMPRODUCT(--(DV$9=Quarterly_kt!$B$9:FC$9),Quarterly_kt!$B150:FC150)/Fuel_Properties!$D$51))/158.987295</f>
        <v>6.5449213535371059E-2</v>
      </c>
      <c r="DW150" s="47">
        <f>((SUMPRODUCT(--(DW$9=Quarterly_kt!$B$9:FC$9),Quarterly_kt!$B150:FC150)/Fuel_Properties!$D$51))/158.987295</f>
        <v>6.5449213535371059E-2</v>
      </c>
      <c r="DX150" s="47">
        <f>((SUMPRODUCT(--(DX$9=Quarterly_kt!$B$9:FC$9),Quarterly_kt!$B150:FC150)/Fuel_Properties!$D$51))/158.987295</f>
        <v>6.5449213535371059E-2</v>
      </c>
      <c r="DY150" s="47">
        <f>((SUMPRODUCT(--(DY$9=Quarterly_kt!$B$9:FC$9),Quarterly_kt!$B150:FC150)/Fuel_Properties!$D$51))/158.987295</f>
        <v>6.5449213535371059E-2</v>
      </c>
      <c r="DZ150" s="47">
        <f>((SUMPRODUCT(--(DZ$9=Quarterly_kt!$B$9:FC$9),Quarterly_kt!$B150:FC150)/Fuel_Properties!$D$51))/158.987295</f>
        <v>6.3188379555777288E-2</v>
      </c>
      <c r="EA150" s="47">
        <f>((SUMPRODUCT(--(EA$9=Quarterly_kt!$B$9:FC$9),Quarterly_kt!$B150:FC150)/Fuel_Properties!$D$51))/158.987295</f>
        <v>6.3188379555777288E-2</v>
      </c>
      <c r="EB150" s="47">
        <f>((SUMPRODUCT(--(EB$9=Quarterly_kt!$B$9:FC$9),Quarterly_kt!$B150:FC150)/Fuel_Properties!$D$51))/158.987295</f>
        <v>6.3188379555777288E-2</v>
      </c>
      <c r="EC150" s="47">
        <f>((SUMPRODUCT(--(EC$9=Quarterly_kt!$B$9:FC$9),Quarterly_kt!$B150:FC150)/Fuel_Properties!$D$51))/158.987295</f>
        <v>6.3188379555777288E-2</v>
      </c>
      <c r="ED150" s="47">
        <f>((SUMPRODUCT(--(ED$9=Quarterly_kt!$B$9:FC$9),Quarterly_kt!$B150:FC150)/Fuel_Properties!$D$51))/158.987295</f>
        <v>6.0663651211577511E-2</v>
      </c>
      <c r="EE150" s="47">
        <f>((SUMPRODUCT(--(EE$9=Quarterly_kt!$B$9:FC$9),Quarterly_kt!$B150:FC150)/Fuel_Properties!$D$51))/158.987295</f>
        <v>6.0663651211577511E-2</v>
      </c>
      <c r="EF150" s="47">
        <f>((SUMPRODUCT(--(EF$9=Quarterly_kt!$B$9:FC$9),Quarterly_kt!$B150:FC150)/Fuel_Properties!$D$51))/158.987295</f>
        <v>6.0663651211577511E-2</v>
      </c>
      <c r="EG150" s="47">
        <f>((SUMPRODUCT(--(EG$9=Quarterly_kt!$B$9:FC$9),Quarterly_kt!$B150:FC150)/Fuel_Properties!$D$51))/158.987295</f>
        <v>6.0663651211577511E-2</v>
      </c>
      <c r="EH150" s="47">
        <f>((SUMPRODUCT(--(EH$9=Quarterly_kt!$B$9:FC$9),Quarterly_kt!$B150:FC150)/Fuel_Properties!$D$51))/158.987295</f>
        <v>5.3943481153347135E-2</v>
      </c>
      <c r="EI150" s="47">
        <f>((SUMPRODUCT(--(EI$9=Quarterly_kt!$B$9:FC$9),Quarterly_kt!$B150:FC150)/Fuel_Properties!$D$51))/158.987295</f>
        <v>5.3943481153347135E-2</v>
      </c>
      <c r="EJ150" s="47">
        <f>((SUMPRODUCT(--(EJ$9=Quarterly_kt!$B$9:FC$9),Quarterly_kt!$B150:FC150)/Fuel_Properties!$D$51))/158.987295</f>
        <v>5.3943481153347135E-2</v>
      </c>
      <c r="EK150" s="47">
        <f>((SUMPRODUCT(--(EK$9=Quarterly_kt!$B$9:FC$9),Quarterly_kt!$B150:FC150)/Fuel_Properties!$D$51))/158.987295</f>
        <v>5.3943481153347135E-2</v>
      </c>
      <c r="EL150" s="47">
        <f>((SUMPRODUCT(--(EL$9=Quarterly_kt!$B$9:FC$9),Quarterly_kt!$B150:FC150)/Fuel_Properties!$D$51))/158.987295</f>
        <v>4.5829094080149825E-2</v>
      </c>
      <c r="EM150" s="47">
        <f>((SUMPRODUCT(--(EM$9=Quarterly_kt!$B$9:FC$9),Quarterly_kt!$B150:FC150)/Fuel_Properties!$D$51))/158.987295</f>
        <v>4.5829094080149825E-2</v>
      </c>
      <c r="EN150" s="47">
        <f>((SUMPRODUCT(--(EN$9=Quarterly_kt!$B$9:FC$9),Quarterly_kt!$B150:FC150)/Fuel_Properties!$D$51))/158.987295</f>
        <v>4.5829094080149825E-2</v>
      </c>
      <c r="EO150" s="47">
        <f>((SUMPRODUCT(--(EO$9=Quarterly_kt!$B$9:FC$9),Quarterly_kt!$B150:FC150)/Fuel_Properties!$D$51))/158.987295</f>
        <v>4.5829094080149825E-2</v>
      </c>
      <c r="EP150" s="47">
        <f>((SUMPRODUCT(--(EP$9=Quarterly_kt!$B$9:FC$9),Quarterly_kt!$B150:FC150)/Fuel_Properties!$D$51))/158.987295</f>
        <v>3.905678633595961E-2</v>
      </c>
      <c r="EQ150" s="47">
        <f>((SUMPRODUCT(--(EQ$9=Quarterly_kt!$B$9:FC$9),Quarterly_kt!$B150:FC150)/Fuel_Properties!$D$51))/158.987295</f>
        <v>3.905678633595961E-2</v>
      </c>
      <c r="ER150" s="47">
        <f>((SUMPRODUCT(--(ER$9=Quarterly_kt!$B$9:FC$9),Quarterly_kt!$B150:FC150)/Fuel_Properties!$D$51))/158.987295</f>
        <v>3.905678633595961E-2</v>
      </c>
      <c r="ES150" s="47">
        <f>((SUMPRODUCT(--(ES$9=Quarterly_kt!$B$9:FC$9),Quarterly_kt!$B150:FC150)/Fuel_Properties!$D$51))/158.987295</f>
        <v>3.905678633595961E-2</v>
      </c>
      <c r="ET150" s="47">
        <f>((SUMPRODUCT(--(ET$9=Quarterly_kt!$B$9:FC$9),Quarterly_kt!$B150:FC150)/Fuel_Properties!$D$51))/158.987295</f>
        <v>2.688815456793351E-2</v>
      </c>
      <c r="EU150" s="47">
        <f>((SUMPRODUCT(--(EU$9=Quarterly_kt!$B$9:FC$9),Quarterly_kt!$B150:FC150)/Fuel_Properties!$D$51))/158.987295</f>
        <v>2.688815456793351E-2</v>
      </c>
      <c r="EV150" s="47">
        <f>((SUMPRODUCT(--(EV$9=Quarterly_kt!$B$9:FC$9),Quarterly_kt!$B150:FC150)/Fuel_Properties!$D$51))/158.987295</f>
        <v>2.688815456793351E-2</v>
      </c>
      <c r="EW150" s="47">
        <f>((SUMPRODUCT(--(EW$9=Quarterly_kt!$B$9:FC$9),Quarterly_kt!$B150:FC150)/Fuel_Properties!$D$51))/158.987295</f>
        <v>2.688815456793351E-2</v>
      </c>
      <c r="EX150" s="47">
        <f>((SUMPRODUCT(--(EX$9=Quarterly_kt!$B$9:FC$9),Quarterly_kt!$B150:FC150)/Fuel_Properties!$D$51))/158.987295</f>
        <v>2.3495957303507582E-2</v>
      </c>
      <c r="EY150" s="47">
        <f>((SUMPRODUCT(--(EY$9=Quarterly_kt!$B$9:FC$9),Quarterly_kt!$B150:FC150)/Fuel_Properties!$D$51))/158.987295</f>
        <v>2.3495957303507582E-2</v>
      </c>
      <c r="EZ150" s="47">
        <f>((SUMPRODUCT(--(EZ$9=Quarterly_kt!$B$9:FC$9),Quarterly_kt!$B150:FC150)/Fuel_Properties!$D$51))/158.987295</f>
        <v>2.3495957303507582E-2</v>
      </c>
      <c r="FA150" s="47">
        <f>((SUMPRODUCT(--(FA$9=Quarterly_kt!$B$9:FC$9),Quarterly_kt!$B150:FC150)/Fuel_Properties!$D$51))/158.987295</f>
        <v>2.3495957303507582E-2</v>
      </c>
      <c r="FB150" s="47">
        <f>((SUMPRODUCT(--(FB$9=Quarterly_kt!$B$9:FC$9),Quarterly_kt!$B150:FC150)/Fuel_Properties!$D$51))/158.987295</f>
        <v>1.8036492521924567E-2</v>
      </c>
      <c r="FC150" s="47">
        <f>((SUMPRODUCT(--(FC$9=Quarterly_kt!$B$9:FC$9),Quarterly_kt!$B150:FC150)/Fuel_Properties!$D$51))/158.987295</f>
        <v>1.8036492521924567E-2</v>
      </c>
      <c r="FD150" s="47">
        <f>((SUMPRODUCT(--(FD$9=Quarterly_kt!$B$9:FD$9),Quarterly_kt!$B150:FD150)/Fuel_Properties!$D$51))/158.987295</f>
        <v>1.8036492521924567E-2</v>
      </c>
      <c r="FE150" s="47">
        <f>((SUMPRODUCT(--(FE$9=Quarterly_kt!$B$9:FF$9),Quarterly_kt!$B150:FF150)/Fuel_Properties!$D$51))/158.987295</f>
        <v>1.8036492521924567E-2</v>
      </c>
      <c r="FF150" s="47">
        <f>((SUMPRODUCT(--(FF$9=Quarterly_kt!$B$9:FF$9),Quarterly_kt!$B150:FF150)/Fuel_Properties!$D$51))/158.987295</f>
        <v>2.2513483967400893E-2</v>
      </c>
      <c r="FG150" s="47">
        <f>((SUMPRODUCT(--(FG$9=Quarterly_kt!$B$9:FG$9),Quarterly_kt!$B150:FG150)/Fuel_Properties!$D$51))/158.987295</f>
        <v>2.2513483967400893E-2</v>
      </c>
      <c r="FH150" s="47">
        <f>((SUMPRODUCT(--(FH$9=Quarterly_kt!$B$9:FI$9),Quarterly_kt!$B150:FI150)/Fuel_Properties!$D$51))/158.987295</f>
        <v>2.2513483967400893E-2</v>
      </c>
      <c r="FI150" s="47">
        <f>((SUMPRODUCT(--(FI$9=Quarterly_kt!$B$9:FI$9),Quarterly_kt!$B150:FI150)/Fuel_Properties!$D$51))/158.987295</f>
        <v>2.2513483967400893E-2</v>
      </c>
      <c r="FJ150" s="47">
        <f>((SUMPRODUCT(--(FJ$9=Quarterly_kt!$B$9:FJ$9),Quarterly_kt!$B150:FJ150)/Fuel_Properties!$D$51))/158.987295</f>
        <v>2.1577842114546816E-2</v>
      </c>
      <c r="FK150" s="47">
        <f>((SUMPRODUCT(--(FK$9=Quarterly_kt!$B$9:FL$9),Quarterly_kt!$B150:FL150)/Fuel_Properties!$D$51))/158.987295</f>
        <v>2.1577842114546816E-2</v>
      </c>
      <c r="FL150" s="47">
        <f>((SUMPRODUCT(--(FL$9=Quarterly_kt!$B$9:FL$9),Quarterly_kt!$B150:FL150)/Fuel_Properties!$D$51))/158.987295</f>
        <v>2.1577842114546816E-2</v>
      </c>
      <c r="FM150" s="47">
        <f>((SUMPRODUCT(--(FM$9=Quarterly_kt!$B$9:FM$9),Quarterly_kt!$B150:FM150)/Fuel_Properties!$D$51))/158.987295</f>
        <v>2.1577842114546816E-2</v>
      </c>
      <c r="FN150" s="47">
        <f>((SUMPRODUCT(--(FN$9=Quarterly_kt!$B$9:FN$9),Quarterly_kt!$B150:FN150)/Fuel_Properties!$D$51))/158.987295</f>
        <v>1.8634575769205648E-2</v>
      </c>
      <c r="FO150" s="47">
        <f>((SUMPRODUCT(--(FO$9=Quarterly_kt!$B$9:FO$9),Quarterly_kt!$B150:FO150)/Fuel_Properties!$D$51))/158.987295</f>
        <v>1.8634575769205648E-2</v>
      </c>
      <c r="FP150" s="47">
        <f>((SUMPRODUCT(--(FP$9=Quarterly_kt!$B$9:FP$9),Quarterly_kt!$B150:FP150)/Fuel_Properties!$D$51))/158.987295</f>
        <v>1.8634575769205648E-2</v>
      </c>
      <c r="FQ150" s="47">
        <f>((SUMPRODUCT(--(FQ$9=Quarterly_kt!$B$9:FQ$9),Quarterly_kt!$B150:FQ150)/Fuel_Properties!$D$51))/158.987295</f>
        <v>1.8634575769205648E-2</v>
      </c>
      <c r="FR150" s="47">
        <f>((SUMPRODUCT(--(FR$9=Quarterly_kt!$B$9:FR$9),Quarterly_kt!$B150:FR150)/Fuel_Properties!$D$51))/158.987295</f>
        <v>1.4308429587400421E-2</v>
      </c>
      <c r="FS150" s="47">
        <f>((SUMPRODUCT(--(FS$9=Quarterly_kt!$B$9:FS$9),Quarterly_kt!$B150:FS150)/Fuel_Properties!$D$51))/158.987295</f>
        <v>1.4308429587400421E-2</v>
      </c>
      <c r="FT150" s="47">
        <f>((SUMPRODUCT(--(FT$9=Quarterly_kt!$B$9:FT$9),Quarterly_kt!$B150:FT150)/Fuel_Properties!$D$51))/158.987295</f>
        <v>1.4308429587400421E-2</v>
      </c>
      <c r="FU150" s="47">
        <f>((SUMPRODUCT(--(FU$9=Quarterly_kt!$B$9:FU$9),Quarterly_kt!$B150:FU150)/Fuel_Properties!$D$51))/158.987295</f>
        <v>1.4308429587400421E-2</v>
      </c>
      <c r="FV150" s="47">
        <f>((SUMPRODUCT(--(FV$9=Quarterly_kt!$B$9:FV$9),Quarterly_kt!$B150:FV150)/Fuel_Properties!$D$51))/158.987295</f>
        <v>1.035475593032641E-2</v>
      </c>
    </row>
    <row r="151" spans="1:178" ht="15" x14ac:dyDescent="0.25">
      <c r="A151" s="44" t="s">
        <v>36</v>
      </c>
      <c r="B151" s="37">
        <f t="shared" ref="B151:BM151" si="258">B152</f>
        <v>8.8241073868545766E-2</v>
      </c>
      <c r="C151" s="37">
        <f t="shared" si="258"/>
        <v>8.7675589470290125E-2</v>
      </c>
      <c r="D151" s="37">
        <f t="shared" si="258"/>
        <v>0.12103941191873586</v>
      </c>
      <c r="E151" s="37">
        <f t="shared" si="258"/>
        <v>0.12385677846687597</v>
      </c>
      <c r="F151" s="37">
        <f t="shared" si="258"/>
        <v>0.12703443824453015</v>
      </c>
      <c r="G151" s="37">
        <f t="shared" si="258"/>
        <v>0.14414673015318363</v>
      </c>
      <c r="H151" s="37">
        <f t="shared" si="258"/>
        <v>0.15934165101853504</v>
      </c>
      <c r="I151" s="37">
        <f t="shared" si="258"/>
        <v>0.18451926630117901</v>
      </c>
      <c r="J151" s="37">
        <f t="shared" si="258"/>
        <v>0.20328253670460197</v>
      </c>
      <c r="K151" s="37">
        <f t="shared" si="258"/>
        <v>0.13770881538017307</v>
      </c>
      <c r="L151" s="37">
        <f t="shared" si="258"/>
        <v>0.11649322335404537</v>
      </c>
      <c r="M151" s="37">
        <f t="shared" si="258"/>
        <v>0.16759870051929182</v>
      </c>
      <c r="N151" s="37">
        <f t="shared" si="258"/>
        <v>0.12231776879279244</v>
      </c>
      <c r="O151" s="37">
        <f t="shared" si="258"/>
        <v>0.10583205902076639</v>
      </c>
      <c r="P151" s="37">
        <f t="shared" si="258"/>
        <v>0.11710503253836711</v>
      </c>
      <c r="Q151" s="37">
        <f t="shared" si="258"/>
        <v>0.12990844038668808</v>
      </c>
      <c r="R151" s="37">
        <f t="shared" si="258"/>
        <v>8.4470034151643211E-2</v>
      </c>
      <c r="S151" s="37">
        <f t="shared" si="258"/>
        <v>0.10049618837229433</v>
      </c>
      <c r="T151" s="37">
        <f t="shared" si="258"/>
        <v>9.5666608436180689E-2</v>
      </c>
      <c r="U151" s="37">
        <f t="shared" si="258"/>
        <v>0.11338492502715623</v>
      </c>
      <c r="V151" s="37">
        <f t="shared" si="258"/>
        <v>8.8324621321380289E-2</v>
      </c>
      <c r="W151" s="37">
        <f t="shared" si="258"/>
        <v>8.3387017252706447E-2</v>
      </c>
      <c r="X151" s="37">
        <f t="shared" si="258"/>
        <v>9.780159660195975E-2</v>
      </c>
      <c r="Y151" s="37">
        <f t="shared" si="258"/>
        <v>0.14207054653494108</v>
      </c>
      <c r="Z151" s="37">
        <f t="shared" si="258"/>
        <v>8.1370102255808333E-2</v>
      </c>
      <c r="AA151" s="37">
        <f t="shared" si="258"/>
        <v>8.1636491893550822E-2</v>
      </c>
      <c r="AB151" s="37">
        <f t="shared" si="258"/>
        <v>0.10057476007892589</v>
      </c>
      <c r="AC151" s="37">
        <f t="shared" si="258"/>
        <v>0.10400077831937979</v>
      </c>
      <c r="AD151" s="37">
        <f t="shared" si="258"/>
        <v>8.0016536217999701E-2</v>
      </c>
      <c r="AE151" s="37">
        <f t="shared" si="258"/>
        <v>7.0906029260222228E-2</v>
      </c>
      <c r="AF151" s="37">
        <f t="shared" si="258"/>
        <v>9.7110743196452312E-2</v>
      </c>
      <c r="AG151" s="37">
        <f t="shared" si="258"/>
        <v>5.9054155326678827E-2</v>
      </c>
      <c r="AH151" s="37">
        <f t="shared" si="258"/>
        <v>8.4303660666980682E-2</v>
      </c>
      <c r="AI151" s="37">
        <f t="shared" si="258"/>
        <v>5.9058401147272496E-2</v>
      </c>
      <c r="AJ151" s="37">
        <f t="shared" si="258"/>
        <v>5.7413171309001858E-2</v>
      </c>
      <c r="AK151" s="37">
        <f t="shared" si="258"/>
        <v>5.0870941031169195E-2</v>
      </c>
      <c r="AL151" s="37">
        <f t="shared" si="258"/>
        <v>4.029685574776793E-2</v>
      </c>
      <c r="AM151" s="37">
        <f t="shared" si="258"/>
        <v>5.7204819304156627E-2</v>
      </c>
      <c r="AN151" s="37">
        <f t="shared" si="258"/>
        <v>3.7698556915546057E-2</v>
      </c>
      <c r="AO151" s="37">
        <f t="shared" si="258"/>
        <v>3.3672614984496106E-2</v>
      </c>
      <c r="AP151" s="37">
        <f t="shared" si="258"/>
        <v>7.2278238125412134E-2</v>
      </c>
      <c r="AQ151" s="37">
        <f t="shared" si="258"/>
        <v>5.1465596105051276E-2</v>
      </c>
      <c r="AR151" s="37">
        <f t="shared" si="258"/>
        <v>6.1618921392002327E-2</v>
      </c>
      <c r="AS151" s="37">
        <f t="shared" si="258"/>
        <v>6.6063391160557317E-2</v>
      </c>
      <c r="AT151" s="37">
        <f t="shared" si="258"/>
        <v>6.0337183527148078E-2</v>
      </c>
      <c r="AU151" s="37">
        <f t="shared" si="258"/>
        <v>8.3843804223414392E-2</v>
      </c>
      <c r="AV151" s="37">
        <f t="shared" si="258"/>
        <v>9.3907975170664959E-2</v>
      </c>
      <c r="AW151" s="37">
        <f t="shared" si="258"/>
        <v>9.6133130799116215E-2</v>
      </c>
      <c r="AX151" s="37">
        <f t="shared" si="258"/>
        <v>6.3530195552694693E-2</v>
      </c>
      <c r="AY151" s="37">
        <f t="shared" si="258"/>
        <v>0.10414634678142524</v>
      </c>
      <c r="AZ151" s="37">
        <f t="shared" si="258"/>
        <v>9.6385288460161464E-2</v>
      </c>
      <c r="BA151" s="37">
        <f t="shared" si="258"/>
        <v>9.6783348750069581E-2</v>
      </c>
      <c r="BB151" s="37">
        <f t="shared" si="258"/>
        <v>8.1458130073392518E-2</v>
      </c>
      <c r="BC151" s="37">
        <f t="shared" si="258"/>
        <v>0.10513364930405618</v>
      </c>
      <c r="BD151" s="37">
        <f t="shared" si="258"/>
        <v>0.10367504612250783</v>
      </c>
      <c r="BE151" s="37">
        <f t="shared" si="258"/>
        <v>0.12600686572420533</v>
      </c>
      <c r="BF151" s="37">
        <f t="shared" si="258"/>
        <v>0.13172528976806083</v>
      </c>
      <c r="BG151" s="37">
        <f t="shared" si="258"/>
        <v>0.1525511484959603</v>
      </c>
      <c r="BH151" s="37">
        <f t="shared" si="258"/>
        <v>0.11465803147726261</v>
      </c>
      <c r="BI151" s="37">
        <f t="shared" si="258"/>
        <v>9.76541882154396E-2</v>
      </c>
      <c r="BJ151" s="37">
        <f t="shared" si="258"/>
        <v>0.11835506330712454</v>
      </c>
      <c r="BK151" s="37">
        <f t="shared" si="258"/>
        <v>9.9206989500992146E-2</v>
      </c>
      <c r="BL151" s="37">
        <f t="shared" si="258"/>
        <v>9.5138140974065449E-2</v>
      </c>
      <c r="BM151" s="37">
        <f t="shared" si="258"/>
        <v>9.0501921063491433E-2</v>
      </c>
      <c r="BN151" s="37">
        <f t="shared" ref="BN151:DY151" si="259">BN152</f>
        <v>0.10275153161257276</v>
      </c>
      <c r="BO151" s="37">
        <f t="shared" si="259"/>
        <v>0.12023981889863586</v>
      </c>
      <c r="BP151" s="37">
        <f t="shared" si="259"/>
        <v>0.14567197431502441</v>
      </c>
      <c r="BQ151" s="37">
        <f t="shared" si="259"/>
        <v>0.12890392862712433</v>
      </c>
      <c r="BR151" s="37">
        <f t="shared" si="259"/>
        <v>0.14406834911230762</v>
      </c>
      <c r="BS151" s="37">
        <f t="shared" si="259"/>
        <v>0.12300717205275441</v>
      </c>
      <c r="BT151" s="37">
        <f t="shared" si="259"/>
        <v>0.12124041782751094</v>
      </c>
      <c r="BU151" s="37">
        <f t="shared" si="259"/>
        <v>0.10487628281036881</v>
      </c>
      <c r="BV151" s="37">
        <f t="shared" si="259"/>
        <v>0.10627719727982095</v>
      </c>
      <c r="BW151" s="37">
        <f t="shared" si="259"/>
        <v>0.12376697958279997</v>
      </c>
      <c r="BX151" s="37">
        <f t="shared" si="259"/>
        <v>0.13034166563532429</v>
      </c>
      <c r="BY151" s="37">
        <f t="shared" si="259"/>
        <v>0.1328151680281808</v>
      </c>
      <c r="BZ151" s="37">
        <f t="shared" si="259"/>
        <v>8.5838487637472746E-2</v>
      </c>
      <c r="CA151" s="37">
        <f t="shared" si="259"/>
        <v>0.14240701336187542</v>
      </c>
      <c r="CB151" s="37">
        <f t="shared" si="259"/>
        <v>0.165870841276648</v>
      </c>
      <c r="CC151" s="37">
        <f t="shared" si="259"/>
        <v>8.7128955211377729E-2</v>
      </c>
      <c r="CD151" s="37">
        <f t="shared" si="259"/>
        <v>0.14923428359486593</v>
      </c>
      <c r="CE151" s="37">
        <f t="shared" si="259"/>
        <v>0.15095575396995739</v>
      </c>
      <c r="CF151" s="37">
        <f t="shared" si="259"/>
        <v>0.17224235937553314</v>
      </c>
      <c r="CG151" s="37">
        <f t="shared" si="259"/>
        <v>0.1296737212049815</v>
      </c>
      <c r="CH151" s="37">
        <f t="shared" si="259"/>
        <v>0.12608987181480835</v>
      </c>
      <c r="CI151" s="37">
        <f t="shared" si="259"/>
        <v>0.15493205573236057</v>
      </c>
      <c r="CJ151" s="37">
        <f t="shared" si="259"/>
        <v>0.13783774011308236</v>
      </c>
      <c r="CK151" s="37">
        <f t="shared" si="259"/>
        <v>0.20530645747248338</v>
      </c>
      <c r="CL151" s="37">
        <f t="shared" si="259"/>
        <v>0.1544133763060756</v>
      </c>
      <c r="CM151" s="37">
        <f t="shared" si="259"/>
        <v>0.1697748777894757</v>
      </c>
      <c r="CN151" s="37">
        <f t="shared" si="259"/>
        <v>0.11994836367838105</v>
      </c>
      <c r="CO151" s="37">
        <f t="shared" si="259"/>
        <v>9.4528244052819538E-2</v>
      </c>
      <c r="CP151" s="37">
        <f t="shared" si="259"/>
        <v>0.13274604437992929</v>
      </c>
      <c r="CQ151" s="37">
        <f t="shared" si="259"/>
        <v>7.4936760280757075E-2</v>
      </c>
      <c r="CR151" s="37">
        <f t="shared" si="259"/>
        <v>6.4765423384783388E-2</v>
      </c>
      <c r="CS151" s="37">
        <f t="shared" si="259"/>
        <v>7.34227131267641E-2</v>
      </c>
      <c r="CT151" s="37">
        <f t="shared" si="259"/>
        <v>8.9028034318583277E-2</v>
      </c>
      <c r="CU151" s="37">
        <f t="shared" si="259"/>
        <v>5.1556907536785053E-2</v>
      </c>
      <c r="CV151" s="37">
        <f t="shared" si="259"/>
        <v>7.3208819679984896E-2</v>
      </c>
      <c r="CW151" s="37">
        <f t="shared" si="259"/>
        <v>6.4831820627489239E-2</v>
      </c>
      <c r="CX151" s="37">
        <f t="shared" si="259"/>
        <v>7.2516965635304187E-2</v>
      </c>
      <c r="CY151" s="37">
        <f t="shared" si="259"/>
        <v>6.7808991681586064E-2</v>
      </c>
      <c r="CZ151" s="37">
        <f t="shared" si="259"/>
        <v>0.12516016972324442</v>
      </c>
      <c r="DA151" s="37">
        <f t="shared" si="259"/>
        <v>0.15415743497897214</v>
      </c>
      <c r="DB151" s="37">
        <f t="shared" si="259"/>
        <v>0.2290951294290709</v>
      </c>
      <c r="DC151" s="37">
        <f t="shared" si="259"/>
        <v>0.18452826854136453</v>
      </c>
      <c r="DD151" s="37">
        <f t="shared" si="259"/>
        <v>0.19456853239918853</v>
      </c>
      <c r="DE151" s="37">
        <f t="shared" si="259"/>
        <v>0.18026655600978023</v>
      </c>
      <c r="DF151" s="37">
        <f t="shared" si="259"/>
        <v>0.18213320314715317</v>
      </c>
      <c r="DG151" s="37">
        <f t="shared" si="259"/>
        <v>0.16999770012270654</v>
      </c>
      <c r="DH151" s="37">
        <f t="shared" si="259"/>
        <v>0.17450795079430245</v>
      </c>
      <c r="DI151" s="37">
        <f t="shared" si="259"/>
        <v>0.16019502037870031</v>
      </c>
      <c r="DJ151" s="37">
        <f t="shared" si="259"/>
        <v>0.18463900344586701</v>
      </c>
      <c r="DK151" s="37">
        <f t="shared" si="259"/>
        <v>0.17805711442443423</v>
      </c>
      <c r="DL151" s="37">
        <f t="shared" si="259"/>
        <v>0.1978417925132161</v>
      </c>
      <c r="DM151" s="37">
        <f t="shared" si="259"/>
        <v>0.19777442796120764</v>
      </c>
      <c r="DN151" s="37">
        <f t="shared" si="259"/>
        <v>0.1938671857342964</v>
      </c>
      <c r="DO151" s="37">
        <f t="shared" si="259"/>
        <v>0.19574614978604232</v>
      </c>
      <c r="DP151" s="37">
        <f t="shared" si="259"/>
        <v>0.21656374219585967</v>
      </c>
      <c r="DQ151" s="37">
        <f t="shared" si="259"/>
        <v>0.17347531406266334</v>
      </c>
      <c r="DR151" s="37">
        <f t="shared" si="259"/>
        <v>0.16389613189604088</v>
      </c>
      <c r="DS151" s="37">
        <f t="shared" si="259"/>
        <v>0.10091587631469152</v>
      </c>
      <c r="DT151" s="37">
        <f t="shared" si="259"/>
        <v>0.21793479732183502</v>
      </c>
      <c r="DU151" s="37">
        <f t="shared" si="259"/>
        <v>0.21844597696604745</v>
      </c>
      <c r="DV151" s="37">
        <f t="shared" si="259"/>
        <v>0.18511002550808822</v>
      </c>
      <c r="DW151" s="37">
        <f t="shared" si="259"/>
        <v>0.19387559904133672</v>
      </c>
      <c r="DX151" s="37">
        <f t="shared" si="259"/>
        <v>0.2121741938683582</v>
      </c>
      <c r="DY151" s="37">
        <f t="shared" si="259"/>
        <v>0.24283763896886887</v>
      </c>
      <c r="DZ151" s="37">
        <f t="shared" ref="DZ151:EO151" si="260">DZ152</f>
        <v>0.16973862748212948</v>
      </c>
      <c r="EA151" s="37">
        <f t="shared" si="260"/>
        <v>0.14875154105498098</v>
      </c>
      <c r="EB151" s="37">
        <f t="shared" si="260"/>
        <v>0.16090165954939356</v>
      </c>
      <c r="EC151" s="37">
        <f t="shared" si="260"/>
        <v>0.19336642954436439</v>
      </c>
      <c r="ED151" s="37">
        <f t="shared" si="260"/>
        <v>0.18538390131784491</v>
      </c>
      <c r="EE151" s="37">
        <f t="shared" si="260"/>
        <v>0.15214383450827557</v>
      </c>
      <c r="EF151" s="37">
        <f t="shared" si="260"/>
        <v>0.16642029942863018</v>
      </c>
      <c r="EG151" s="37">
        <f t="shared" si="260"/>
        <v>0.23930616604654781</v>
      </c>
      <c r="EH151" s="37">
        <f t="shared" si="260"/>
        <v>0.17291806560671538</v>
      </c>
      <c r="EI151" s="37">
        <f t="shared" si="260"/>
        <v>0.1308336236894016</v>
      </c>
      <c r="EJ151" s="37">
        <f t="shared" si="260"/>
        <v>0.13721887150259529</v>
      </c>
      <c r="EK151" s="37">
        <f t="shared" si="260"/>
        <v>0.15085719277491819</v>
      </c>
      <c r="EL151" s="37">
        <f t="shared" si="260"/>
        <v>0.15692686058610222</v>
      </c>
      <c r="EM151" s="37">
        <f t="shared" si="260"/>
        <v>0.15796237051520379</v>
      </c>
      <c r="EN151" s="37">
        <f t="shared" si="260"/>
        <v>0.15353503561400933</v>
      </c>
      <c r="EO151" s="37">
        <f t="shared" si="260"/>
        <v>0.14843543944816473</v>
      </c>
      <c r="EP151" s="37">
        <f t="shared" ref="EP151:FV151" si="261">EP152</f>
        <v>0.15342332857477703</v>
      </c>
      <c r="EQ151" s="37">
        <f t="shared" si="261"/>
        <v>0.14332346493472956</v>
      </c>
      <c r="ER151" s="37">
        <f t="shared" si="261"/>
        <v>0.11988895087497402</v>
      </c>
      <c r="ES151" s="37">
        <f t="shared" si="261"/>
        <v>0.1153787718631553</v>
      </c>
      <c r="ET151" s="37">
        <f t="shared" si="261"/>
        <v>0.13145269998965234</v>
      </c>
      <c r="EU151" s="37">
        <f t="shared" si="261"/>
        <v>0.13642146315611353</v>
      </c>
      <c r="EV151" s="37">
        <f t="shared" si="261"/>
        <v>0.15066137896023704</v>
      </c>
      <c r="EW151" s="37">
        <f t="shared" si="261"/>
        <v>0.18679980810498731</v>
      </c>
      <c r="EX151" s="37">
        <f t="shared" si="261"/>
        <v>0.16394298384668413</v>
      </c>
      <c r="EY151" s="37">
        <f t="shared" si="261"/>
        <v>0.15758257570442838</v>
      </c>
      <c r="EZ151" s="37">
        <f t="shared" si="261"/>
        <v>0.1408821881043828</v>
      </c>
      <c r="FA151" s="37">
        <f t="shared" si="261"/>
        <v>0.15498014326673404</v>
      </c>
      <c r="FB151" s="37">
        <f t="shared" si="261"/>
        <v>0.19366064041342299</v>
      </c>
      <c r="FC151" s="37">
        <f t="shared" si="261"/>
        <v>0.21259887602126701</v>
      </c>
      <c r="FD151" s="37">
        <f t="shared" si="261"/>
        <v>0.2367912338297114</v>
      </c>
      <c r="FE151" s="37">
        <f t="shared" si="261"/>
        <v>0.15237499436668825</v>
      </c>
      <c r="FF151" s="37">
        <f t="shared" si="261"/>
        <v>0.15746828886953138</v>
      </c>
      <c r="FG151" s="37">
        <f t="shared" si="261"/>
        <v>0.14937611029175507</v>
      </c>
      <c r="FH151" s="37">
        <f t="shared" si="261"/>
        <v>0.15780694241493387</v>
      </c>
      <c r="FI151" s="37">
        <f t="shared" si="261"/>
        <v>0.20765188647201399</v>
      </c>
      <c r="FJ151" s="37">
        <f t="shared" si="261"/>
        <v>0.25931677051645169</v>
      </c>
      <c r="FK151" s="37">
        <f t="shared" si="261"/>
        <v>0.22775056536439217</v>
      </c>
      <c r="FL151" s="37">
        <f t="shared" si="261"/>
        <v>0.21486550651861586</v>
      </c>
      <c r="FM151" s="37">
        <f t="shared" si="261"/>
        <v>0.20140009127078931</v>
      </c>
      <c r="FN151" s="37">
        <f t="shared" si="261"/>
        <v>0.16258281208830053</v>
      </c>
      <c r="FO151" s="37">
        <f t="shared" si="261"/>
        <v>0.13768273745586657</v>
      </c>
      <c r="FP151" s="37">
        <f t="shared" si="261"/>
        <v>0.2056492018434555</v>
      </c>
      <c r="FQ151" s="37">
        <f t="shared" si="261"/>
        <v>0.13194387589272466</v>
      </c>
      <c r="FR151" s="37">
        <f t="shared" si="261"/>
        <v>0.16668774538242193</v>
      </c>
      <c r="FS151" s="37">
        <f t="shared" si="261"/>
        <v>0.16183452881565163</v>
      </c>
      <c r="FT151" s="37">
        <f t="shared" si="261"/>
        <v>0.16711271822066034</v>
      </c>
      <c r="FU151" s="37">
        <f t="shared" si="261"/>
        <v>0.17817160704570767</v>
      </c>
      <c r="FV151" s="37">
        <f t="shared" si="261"/>
        <v>0.20094580329865983</v>
      </c>
    </row>
    <row r="152" spans="1:178" ht="15" x14ac:dyDescent="0.25">
      <c r="A152" s="46" t="s">
        <v>27</v>
      </c>
      <c r="B152" s="39">
        <v>8.8241073868545766E-2</v>
      </c>
      <c r="C152" s="39">
        <v>8.7675589470290125E-2</v>
      </c>
      <c r="D152" s="39">
        <v>0.12103941191873586</v>
      </c>
      <c r="E152" s="39">
        <v>0.12385677846687597</v>
      </c>
      <c r="F152" s="39">
        <v>0.12703443824453015</v>
      </c>
      <c r="G152" s="39">
        <v>0.14414673015318363</v>
      </c>
      <c r="H152" s="39">
        <v>0.15934165101853504</v>
      </c>
      <c r="I152" s="39">
        <v>0.18451926630117901</v>
      </c>
      <c r="J152" s="39">
        <v>0.20328253670460197</v>
      </c>
      <c r="K152" s="39">
        <v>0.13770881538017307</v>
      </c>
      <c r="L152" s="39">
        <v>0.11649322335404537</v>
      </c>
      <c r="M152" s="39">
        <v>0.16759870051929182</v>
      </c>
      <c r="N152" s="39">
        <v>0.12231776879279244</v>
      </c>
      <c r="O152" s="39">
        <v>0.10583205902076639</v>
      </c>
      <c r="P152" s="39">
        <v>0.11710503253836711</v>
      </c>
      <c r="Q152" s="39">
        <v>0.12990844038668808</v>
      </c>
      <c r="R152" s="39">
        <v>8.4470034151643211E-2</v>
      </c>
      <c r="S152" s="39">
        <v>0.10049618837229433</v>
      </c>
      <c r="T152" s="39">
        <v>9.5666608436180689E-2</v>
      </c>
      <c r="U152" s="39">
        <v>0.11338492502715623</v>
      </c>
      <c r="V152" s="39">
        <v>8.8324621321380289E-2</v>
      </c>
      <c r="W152" s="39">
        <v>8.3387017252706447E-2</v>
      </c>
      <c r="X152" s="39">
        <v>9.780159660195975E-2</v>
      </c>
      <c r="Y152" s="39">
        <v>0.14207054653494108</v>
      </c>
      <c r="Z152" s="39">
        <v>8.1370102255808333E-2</v>
      </c>
      <c r="AA152" s="39">
        <v>8.1636491893550822E-2</v>
      </c>
      <c r="AB152" s="39">
        <v>0.10057476007892589</v>
      </c>
      <c r="AC152" s="39">
        <v>0.10400077831937979</v>
      </c>
      <c r="AD152" s="39">
        <v>8.0016536217999701E-2</v>
      </c>
      <c r="AE152" s="39">
        <v>7.0906029260222228E-2</v>
      </c>
      <c r="AF152" s="39">
        <v>9.7110743196452312E-2</v>
      </c>
      <c r="AG152" s="39">
        <v>5.9054155326678827E-2</v>
      </c>
      <c r="AH152" s="39">
        <v>8.4303660666980682E-2</v>
      </c>
      <c r="AI152" s="39">
        <v>5.9058401147272496E-2</v>
      </c>
      <c r="AJ152" s="39">
        <v>5.7413171309001858E-2</v>
      </c>
      <c r="AK152" s="39">
        <v>5.0870941031169195E-2</v>
      </c>
      <c r="AL152" s="39">
        <v>4.029685574776793E-2</v>
      </c>
      <c r="AM152" s="39">
        <v>5.7204819304156627E-2</v>
      </c>
      <c r="AN152" s="39">
        <v>3.7698556915546057E-2</v>
      </c>
      <c r="AO152" s="39">
        <v>3.3672614984496106E-2</v>
      </c>
      <c r="AP152" s="39">
        <v>7.2278238125412134E-2</v>
      </c>
      <c r="AQ152" s="39">
        <v>5.1465596105051276E-2</v>
      </c>
      <c r="AR152" s="39">
        <v>6.1618921392002327E-2</v>
      </c>
      <c r="AS152" s="39">
        <v>6.6063391160557317E-2</v>
      </c>
      <c r="AT152" s="39">
        <v>6.0337183527148078E-2</v>
      </c>
      <c r="AU152" s="39">
        <v>8.3843804223414392E-2</v>
      </c>
      <c r="AV152" s="39">
        <v>9.3907975170664959E-2</v>
      </c>
      <c r="AW152" s="39">
        <v>9.6133130799116215E-2</v>
      </c>
      <c r="AX152" s="39">
        <v>6.3530195552694693E-2</v>
      </c>
      <c r="AY152" s="39">
        <v>0.10414634678142524</v>
      </c>
      <c r="AZ152" s="39">
        <v>9.6385288460161464E-2</v>
      </c>
      <c r="BA152" s="39">
        <v>9.6783348750069581E-2</v>
      </c>
      <c r="BB152" s="39">
        <v>8.1458130073392518E-2</v>
      </c>
      <c r="BC152" s="39">
        <v>0.10513364930405618</v>
      </c>
      <c r="BD152" s="39">
        <v>0.10367504612250783</v>
      </c>
      <c r="BE152" s="39">
        <v>0.12600686572420533</v>
      </c>
      <c r="BF152" s="39">
        <v>0.13172528976806083</v>
      </c>
      <c r="BG152" s="39">
        <v>0.1525511484959603</v>
      </c>
      <c r="BH152" s="39">
        <v>0.11465803147726261</v>
      </c>
      <c r="BI152" s="39">
        <v>9.76541882154396E-2</v>
      </c>
      <c r="BJ152" s="39">
        <v>0.11835506330712454</v>
      </c>
      <c r="BK152" s="39">
        <v>9.9206989500992146E-2</v>
      </c>
      <c r="BL152" s="39">
        <v>9.5138140974065449E-2</v>
      </c>
      <c r="BM152" s="39">
        <v>9.0501921063491433E-2</v>
      </c>
      <c r="BN152" s="39">
        <v>0.10275153161257276</v>
      </c>
      <c r="BO152" s="39">
        <v>0.12023981889863586</v>
      </c>
      <c r="BP152" s="39">
        <v>0.14567197431502441</v>
      </c>
      <c r="BQ152" s="39">
        <v>0.12890392862712433</v>
      </c>
      <c r="BR152" s="39">
        <v>0.14406834911230762</v>
      </c>
      <c r="BS152" s="39">
        <v>0.12300717205275441</v>
      </c>
      <c r="BT152" s="39">
        <v>0.12124041782751094</v>
      </c>
      <c r="BU152" s="39">
        <v>0.10487628281036881</v>
      </c>
      <c r="BV152" s="39">
        <v>0.10627719727982095</v>
      </c>
      <c r="BW152" s="39">
        <v>0.12376697958279997</v>
      </c>
      <c r="BX152" s="39">
        <v>0.13034166563532429</v>
      </c>
      <c r="BY152" s="39">
        <v>0.1328151680281808</v>
      </c>
      <c r="BZ152" s="39">
        <v>8.5838487637472746E-2</v>
      </c>
      <c r="CA152" s="39">
        <v>0.14240701336187542</v>
      </c>
      <c r="CB152" s="39">
        <v>0.165870841276648</v>
      </c>
      <c r="CC152" s="39">
        <v>8.7128955211377729E-2</v>
      </c>
      <c r="CD152" s="39">
        <v>0.14923428359486593</v>
      </c>
      <c r="CE152" s="39">
        <v>0.15095575396995739</v>
      </c>
      <c r="CF152" s="39">
        <v>0.17224235937553314</v>
      </c>
      <c r="CG152" s="39">
        <v>0.1296737212049815</v>
      </c>
      <c r="CH152" s="39">
        <v>0.12608987181480835</v>
      </c>
      <c r="CI152" s="39">
        <v>0.15493205573236057</v>
      </c>
      <c r="CJ152" s="39">
        <v>0.13783774011308236</v>
      </c>
      <c r="CK152" s="39">
        <v>0.20530645747248338</v>
      </c>
      <c r="CL152" s="39">
        <v>0.1544133763060756</v>
      </c>
      <c r="CM152" s="39">
        <v>0.1697748777894757</v>
      </c>
      <c r="CN152" s="39">
        <v>0.11994836367838105</v>
      </c>
      <c r="CO152" s="39">
        <v>9.4528244052819538E-2</v>
      </c>
      <c r="CP152" s="39">
        <v>0.13274604437992929</v>
      </c>
      <c r="CQ152" s="39">
        <v>7.4936760280757075E-2</v>
      </c>
      <c r="CR152" s="39">
        <v>6.4765423384783388E-2</v>
      </c>
      <c r="CS152" s="39">
        <v>7.34227131267641E-2</v>
      </c>
      <c r="CT152" s="39">
        <v>8.9028034318583277E-2</v>
      </c>
      <c r="CU152" s="39">
        <v>5.1556907536785053E-2</v>
      </c>
      <c r="CV152" s="39">
        <v>7.3208819679984896E-2</v>
      </c>
      <c r="CW152" s="39">
        <v>6.4831820627489239E-2</v>
      </c>
      <c r="CX152" s="39">
        <v>7.2516965635304187E-2</v>
      </c>
      <c r="CY152" s="39">
        <v>6.7808991681586064E-2</v>
      </c>
      <c r="CZ152" s="39">
        <v>0.12516016972324442</v>
      </c>
      <c r="DA152" s="39">
        <v>0.15415743497897214</v>
      </c>
      <c r="DB152" s="39">
        <v>0.2290951294290709</v>
      </c>
      <c r="DC152" s="39">
        <v>0.18452826854136453</v>
      </c>
      <c r="DD152" s="39">
        <v>0.19456853239918853</v>
      </c>
      <c r="DE152" s="39">
        <v>0.18026655600978023</v>
      </c>
      <c r="DF152" s="39">
        <v>0.18213320314715317</v>
      </c>
      <c r="DG152" s="39">
        <v>0.16999770012270654</v>
      </c>
      <c r="DH152" s="39">
        <v>0.17450795079430245</v>
      </c>
      <c r="DI152" s="39">
        <v>0.16019502037870031</v>
      </c>
      <c r="DJ152" s="39">
        <v>0.18463900344586701</v>
      </c>
      <c r="DK152" s="39">
        <v>0.17805711442443423</v>
      </c>
      <c r="DL152" s="39">
        <v>0.1978417925132161</v>
      </c>
      <c r="DM152" s="39">
        <v>0.19777442796120764</v>
      </c>
      <c r="DN152" s="39">
        <v>0.1938671857342964</v>
      </c>
      <c r="DO152" s="39">
        <v>0.19574614978604232</v>
      </c>
      <c r="DP152" s="39">
        <v>0.21656374219585967</v>
      </c>
      <c r="DQ152" s="39">
        <v>0.17347531406266334</v>
      </c>
      <c r="DR152" s="39">
        <v>0.16389613189604088</v>
      </c>
      <c r="DS152" s="39">
        <v>0.10091587631469152</v>
      </c>
      <c r="DT152" s="39">
        <v>0.21793479732183502</v>
      </c>
      <c r="DU152" s="39">
        <v>0.21844597696604745</v>
      </c>
      <c r="DV152" s="39">
        <v>0.18511002550808822</v>
      </c>
      <c r="DW152" s="39">
        <v>0.19387559904133672</v>
      </c>
      <c r="DX152" s="39">
        <v>0.2121741938683582</v>
      </c>
      <c r="DY152" s="39">
        <v>0.24283763896886887</v>
      </c>
      <c r="DZ152" s="39">
        <v>0.16973862748212948</v>
      </c>
      <c r="EA152" s="39">
        <v>0.14875154105498098</v>
      </c>
      <c r="EB152" s="39">
        <v>0.16090165954939356</v>
      </c>
      <c r="EC152" s="39">
        <v>0.19336642954436439</v>
      </c>
      <c r="ED152" s="39">
        <v>0.18538390131784491</v>
      </c>
      <c r="EE152" s="39">
        <v>0.15214383450827557</v>
      </c>
      <c r="EF152" s="39">
        <v>0.16642029942863018</v>
      </c>
      <c r="EG152" s="39">
        <v>0.23930616604654781</v>
      </c>
      <c r="EH152" s="39">
        <v>0.17291806560671538</v>
      </c>
      <c r="EI152" s="39">
        <v>0.1308336236894016</v>
      </c>
      <c r="EJ152" s="39">
        <v>0.13721887150259529</v>
      </c>
      <c r="EK152" s="39">
        <v>0.15085719277491819</v>
      </c>
      <c r="EL152" s="39">
        <v>0.15692686058610222</v>
      </c>
      <c r="EM152" s="39">
        <v>0.15796237051520379</v>
      </c>
      <c r="EN152" s="39">
        <v>0.15353503561400933</v>
      </c>
      <c r="EO152" s="39">
        <v>0.14843543944816473</v>
      </c>
      <c r="EP152" s="39">
        <v>0.15342332857477703</v>
      </c>
      <c r="EQ152" s="39">
        <v>0.14332346493472956</v>
      </c>
      <c r="ER152" s="39">
        <v>0.11988895087497402</v>
      </c>
      <c r="ES152" s="39">
        <v>0.1153787718631553</v>
      </c>
      <c r="ET152" s="39">
        <v>0.13145269998965234</v>
      </c>
      <c r="EU152" s="39">
        <v>0.13642146315611353</v>
      </c>
      <c r="EV152" s="39">
        <v>0.15066137896023704</v>
      </c>
      <c r="EW152" s="39">
        <v>0.18679980810498731</v>
      </c>
      <c r="EX152" s="39">
        <v>0.16394298384668413</v>
      </c>
      <c r="EY152" s="39">
        <v>0.15758257570442838</v>
      </c>
      <c r="EZ152" s="39">
        <v>0.1408821881043828</v>
      </c>
      <c r="FA152" s="39">
        <v>0.15498014326673404</v>
      </c>
      <c r="FB152" s="39">
        <v>0.19366064041342299</v>
      </c>
      <c r="FC152" s="39">
        <v>0.21259887602126701</v>
      </c>
      <c r="FD152" s="39">
        <v>0.2367912338297114</v>
      </c>
      <c r="FE152" s="39">
        <v>0.15237499436668825</v>
      </c>
      <c r="FF152" s="39">
        <v>0.15746828886953138</v>
      </c>
      <c r="FG152" s="39">
        <v>0.14937611029175507</v>
      </c>
      <c r="FH152" s="39">
        <v>0.15780694241493387</v>
      </c>
      <c r="FI152" s="39">
        <v>0.20765188647201399</v>
      </c>
      <c r="FJ152" s="39">
        <v>0.25931677051645169</v>
      </c>
      <c r="FK152" s="39">
        <v>0.22775056536439217</v>
      </c>
      <c r="FL152" s="39">
        <v>0.21486550651861586</v>
      </c>
      <c r="FM152" s="39">
        <v>0.20140009127078931</v>
      </c>
      <c r="FN152" s="39">
        <v>0.16258281208830053</v>
      </c>
      <c r="FO152" s="39">
        <v>0.13768273745586657</v>
      </c>
      <c r="FP152" s="39">
        <v>0.2056492018434555</v>
      </c>
      <c r="FQ152" s="39">
        <v>0.13194387589272466</v>
      </c>
      <c r="FR152" s="39">
        <v>0.16668774538242193</v>
      </c>
      <c r="FS152" s="39">
        <v>0.16183452881565163</v>
      </c>
      <c r="FT152" s="39">
        <v>0.16711271822066034</v>
      </c>
      <c r="FU152" s="39">
        <v>0.17817160704570767</v>
      </c>
      <c r="FV152" s="39">
        <v>0.20094580329865983</v>
      </c>
    </row>
    <row r="153" spans="1:178" ht="15" x14ac:dyDescent="0.25">
      <c r="A153" s="44" t="s">
        <v>37</v>
      </c>
      <c r="B153" s="37">
        <f>B154</f>
        <v>0.29909580033809363</v>
      </c>
      <c r="C153" s="37">
        <f t="shared" ref="C153:BN153" si="262">C154</f>
        <v>0.32018503293544687</v>
      </c>
      <c r="D153" s="37">
        <f t="shared" si="262"/>
        <v>0.31913663304562606</v>
      </c>
      <c r="E153" s="37">
        <f t="shared" si="262"/>
        <v>0.28847853552187236</v>
      </c>
      <c r="F153" s="37">
        <f t="shared" si="262"/>
        <v>0.28002421961394613</v>
      </c>
      <c r="G153" s="37">
        <f t="shared" si="262"/>
        <v>0.32238422155154528</v>
      </c>
      <c r="H153" s="37">
        <f t="shared" si="262"/>
        <v>0.32481021186563414</v>
      </c>
      <c r="I153" s="37">
        <f t="shared" si="262"/>
        <v>0.30362332719556862</v>
      </c>
      <c r="J153" s="37">
        <f t="shared" si="262"/>
        <v>0.31622750451116105</v>
      </c>
      <c r="K153" s="37">
        <f t="shared" si="262"/>
        <v>0.33650072798564512</v>
      </c>
      <c r="L153" s="37">
        <f t="shared" si="262"/>
        <v>0.32529602022301762</v>
      </c>
      <c r="M153" s="37">
        <f t="shared" si="262"/>
        <v>0.32419594579126665</v>
      </c>
      <c r="N153" s="37">
        <f t="shared" si="262"/>
        <v>0.32097632026482942</v>
      </c>
      <c r="O153" s="37">
        <f t="shared" si="262"/>
        <v>0.34820868715867703</v>
      </c>
      <c r="P153" s="37">
        <f t="shared" si="262"/>
        <v>0.35880333162820927</v>
      </c>
      <c r="Q153" s="37">
        <f t="shared" si="262"/>
        <v>0.35026853386857104</v>
      </c>
      <c r="R153" s="37">
        <f t="shared" si="262"/>
        <v>0.33095334919484354</v>
      </c>
      <c r="S153" s="37">
        <f t="shared" si="262"/>
        <v>0.34442241670782109</v>
      </c>
      <c r="T153" s="37">
        <f t="shared" si="262"/>
        <v>0.35776596936051952</v>
      </c>
      <c r="U153" s="37">
        <f t="shared" si="262"/>
        <v>0.34486920896304857</v>
      </c>
      <c r="V153" s="37">
        <f t="shared" si="262"/>
        <v>0.36112720560089334</v>
      </c>
      <c r="W153" s="37">
        <f t="shared" si="262"/>
        <v>0.37278360266709287</v>
      </c>
      <c r="X153" s="37">
        <f t="shared" si="262"/>
        <v>0.34383342673983475</v>
      </c>
      <c r="Y153" s="37">
        <f t="shared" si="262"/>
        <v>0.32682909434716267</v>
      </c>
      <c r="Z153" s="37">
        <f t="shared" si="262"/>
        <v>0.3317523787084613</v>
      </c>
      <c r="AA153" s="37">
        <f t="shared" si="262"/>
        <v>0.2470909693567154</v>
      </c>
      <c r="AB153" s="37">
        <f t="shared" si="262"/>
        <v>0.33497896038435448</v>
      </c>
      <c r="AC153" s="37">
        <f t="shared" si="262"/>
        <v>0.30747643879569486</v>
      </c>
      <c r="AD153" s="37">
        <f t="shared" si="262"/>
        <v>0.29998760003965397</v>
      </c>
      <c r="AE153" s="37">
        <f t="shared" si="262"/>
        <v>0.25870571534078024</v>
      </c>
      <c r="AF153" s="37">
        <f t="shared" si="262"/>
        <v>0.27088330165222901</v>
      </c>
      <c r="AG153" s="37">
        <f t="shared" si="262"/>
        <v>0.26545039706686063</v>
      </c>
      <c r="AH153" s="37">
        <f t="shared" si="262"/>
        <v>0.29893544519946491</v>
      </c>
      <c r="AI153" s="37">
        <f t="shared" si="262"/>
        <v>0.28260373382013371</v>
      </c>
      <c r="AJ153" s="37">
        <f t="shared" si="262"/>
        <v>0.25886362319078732</v>
      </c>
      <c r="AK153" s="37">
        <f t="shared" si="262"/>
        <v>0.25678064450396404</v>
      </c>
      <c r="AL153" s="37">
        <f t="shared" si="262"/>
        <v>0.25367760193073774</v>
      </c>
      <c r="AM153" s="37">
        <f t="shared" si="262"/>
        <v>0.26361631857310419</v>
      </c>
      <c r="AN153" s="37">
        <f t="shared" si="262"/>
        <v>0.26878713986594943</v>
      </c>
      <c r="AO153" s="37">
        <f t="shared" si="262"/>
        <v>0.26749707988449289</v>
      </c>
      <c r="AP153" s="37">
        <f t="shared" si="262"/>
        <v>0.2769368993088277</v>
      </c>
      <c r="AQ153" s="37">
        <f t="shared" si="262"/>
        <v>0.27116494618066406</v>
      </c>
      <c r="AR153" s="37">
        <f t="shared" si="262"/>
        <v>0.28717575801886186</v>
      </c>
      <c r="AS153" s="37">
        <f t="shared" si="262"/>
        <v>0.31920800012879214</v>
      </c>
      <c r="AT153" s="37">
        <f t="shared" si="262"/>
        <v>0.2868131711153375</v>
      </c>
      <c r="AU153" s="37">
        <f t="shared" si="262"/>
        <v>0.30413090280816502</v>
      </c>
      <c r="AV153" s="37">
        <f t="shared" si="262"/>
        <v>0.28960287706451671</v>
      </c>
      <c r="AW153" s="37">
        <f t="shared" si="262"/>
        <v>0.2926758436422176</v>
      </c>
      <c r="AX153" s="37">
        <f t="shared" si="262"/>
        <v>0.29415340010068586</v>
      </c>
      <c r="AY153" s="37">
        <f t="shared" si="262"/>
        <v>0.29367665978557378</v>
      </c>
      <c r="AZ153" s="37">
        <f t="shared" si="262"/>
        <v>0.2783617805417633</v>
      </c>
      <c r="BA153" s="37">
        <f t="shared" si="262"/>
        <v>0.28004787389177904</v>
      </c>
      <c r="BB153" s="37">
        <f t="shared" si="262"/>
        <v>0.43372813591711518</v>
      </c>
      <c r="BC153" s="37">
        <f t="shared" si="262"/>
        <v>0.28387957508614853</v>
      </c>
      <c r="BD153" s="37">
        <f t="shared" si="262"/>
        <v>0.2768488261223675</v>
      </c>
      <c r="BE153" s="37">
        <f t="shared" si="262"/>
        <v>0.31536637993480787</v>
      </c>
      <c r="BF153" s="37">
        <f t="shared" si="262"/>
        <v>0.32535079419960117</v>
      </c>
      <c r="BG153" s="37">
        <f t="shared" si="262"/>
        <v>0.28358725719834182</v>
      </c>
      <c r="BH153" s="37">
        <f t="shared" si="262"/>
        <v>0.35953064417321684</v>
      </c>
      <c r="BI153" s="37">
        <f t="shared" si="262"/>
        <v>0.50967343395168418</v>
      </c>
      <c r="BJ153" s="37">
        <f t="shared" si="262"/>
        <v>0.5121960090474772</v>
      </c>
      <c r="BK153" s="37">
        <f t="shared" si="262"/>
        <v>0.45863196890331237</v>
      </c>
      <c r="BL153" s="37">
        <f t="shared" si="262"/>
        <v>0.45469500947487573</v>
      </c>
      <c r="BM153" s="37">
        <f t="shared" si="262"/>
        <v>0.48712465495425189</v>
      </c>
      <c r="BN153" s="37">
        <f t="shared" si="262"/>
        <v>0.57501225986553772</v>
      </c>
      <c r="BO153" s="37">
        <f t="shared" ref="BO153:DZ153" si="263">BO154</f>
        <v>0.5562282009512578</v>
      </c>
      <c r="BP153" s="37">
        <f t="shared" si="263"/>
        <v>0.68262032635746017</v>
      </c>
      <c r="BQ153" s="37">
        <f t="shared" si="263"/>
        <v>0.56835450243164232</v>
      </c>
      <c r="BR153" s="37">
        <f t="shared" si="263"/>
        <v>0.54363717118208987</v>
      </c>
      <c r="BS153" s="37">
        <f t="shared" si="263"/>
        <v>0.51003729572044776</v>
      </c>
      <c r="BT153" s="37">
        <f t="shared" si="263"/>
        <v>0.51508570885986915</v>
      </c>
      <c r="BU153" s="37">
        <f t="shared" si="263"/>
        <v>0.49924510508591136</v>
      </c>
      <c r="BV153" s="37">
        <f t="shared" si="263"/>
        <v>0.43637963757223969</v>
      </c>
      <c r="BW153" s="37">
        <f t="shared" si="263"/>
        <v>0.55460240690347096</v>
      </c>
      <c r="BX153" s="37">
        <f t="shared" si="263"/>
        <v>0.50371142677750302</v>
      </c>
      <c r="BY153" s="37">
        <f t="shared" si="263"/>
        <v>0.56057716940714775</v>
      </c>
      <c r="BZ153" s="37">
        <f t="shared" si="263"/>
        <v>0.57745703591781672</v>
      </c>
      <c r="CA153" s="37">
        <f t="shared" si="263"/>
        <v>0.52448296901234492</v>
      </c>
      <c r="CB153" s="37">
        <f t="shared" si="263"/>
        <v>0.70445482738223886</v>
      </c>
      <c r="CC153" s="37">
        <f t="shared" si="263"/>
        <v>0.557271178792482</v>
      </c>
      <c r="CD153" s="37">
        <f t="shared" si="263"/>
        <v>0.75121365429673403</v>
      </c>
      <c r="CE153" s="37">
        <f t="shared" si="263"/>
        <v>0.73769592922982818</v>
      </c>
      <c r="CF153" s="37">
        <f t="shared" si="263"/>
        <v>0.587910996961578</v>
      </c>
      <c r="CG153" s="37">
        <f t="shared" si="263"/>
        <v>0.64125246468589669</v>
      </c>
      <c r="CH153" s="37">
        <f t="shared" si="263"/>
        <v>0.66528191846382412</v>
      </c>
      <c r="CI153" s="37">
        <f t="shared" si="263"/>
        <v>0.68948772427806115</v>
      </c>
      <c r="CJ153" s="37">
        <f t="shared" si="263"/>
        <v>0.75301628650151531</v>
      </c>
      <c r="CK153" s="37">
        <f t="shared" si="263"/>
        <v>0.68662122262794023</v>
      </c>
      <c r="CL153" s="37">
        <f t="shared" si="263"/>
        <v>0.69703163787875555</v>
      </c>
      <c r="CM153" s="37">
        <f t="shared" si="263"/>
        <v>0.68079892467902159</v>
      </c>
      <c r="CN153" s="37">
        <f t="shared" si="263"/>
        <v>0.67463519819148066</v>
      </c>
      <c r="CO153" s="37">
        <f t="shared" si="263"/>
        <v>0.67737162734159684</v>
      </c>
      <c r="CP153" s="37">
        <f t="shared" si="263"/>
        <v>0.57083463610925855</v>
      </c>
      <c r="CQ153" s="37">
        <f t="shared" si="263"/>
        <v>0.66560198523931369</v>
      </c>
      <c r="CR153" s="37">
        <f t="shared" si="263"/>
        <v>0.68046203125943994</v>
      </c>
      <c r="CS153" s="37">
        <f t="shared" si="263"/>
        <v>0.69956350602689465</v>
      </c>
      <c r="CT153" s="37">
        <f t="shared" si="263"/>
        <v>0.6895230993530661</v>
      </c>
      <c r="CU153" s="37">
        <f t="shared" si="263"/>
        <v>0.67803702225977269</v>
      </c>
      <c r="CV153" s="37">
        <f t="shared" si="263"/>
        <v>0.68376338744173182</v>
      </c>
      <c r="CW153" s="37">
        <f t="shared" si="263"/>
        <v>0.68742246541839069</v>
      </c>
      <c r="CX153" s="37">
        <f t="shared" si="263"/>
        <v>0.69472465704039199</v>
      </c>
      <c r="CY153" s="37">
        <f t="shared" si="263"/>
        <v>0.6756335419811601</v>
      </c>
      <c r="CZ153" s="37">
        <f t="shared" si="263"/>
        <v>0.68017024542208837</v>
      </c>
      <c r="DA153" s="37">
        <f t="shared" si="263"/>
        <v>0.64997388548867541</v>
      </c>
      <c r="DB153" s="37">
        <f t="shared" si="263"/>
        <v>0.75195741985408593</v>
      </c>
      <c r="DC153" s="37">
        <f t="shared" si="263"/>
        <v>0.70364470669137602</v>
      </c>
      <c r="DD153" s="37">
        <f t="shared" si="263"/>
        <v>0.73117574399499552</v>
      </c>
      <c r="DE153" s="37">
        <f t="shared" si="263"/>
        <v>0.73135698496262214</v>
      </c>
      <c r="DF153" s="37">
        <f t="shared" si="263"/>
        <v>0.78065968574773903</v>
      </c>
      <c r="DG153" s="37">
        <f t="shared" si="263"/>
        <v>0.8710110989123705</v>
      </c>
      <c r="DH153" s="37">
        <f t="shared" si="263"/>
        <v>0.68674950046392635</v>
      </c>
      <c r="DI153" s="37">
        <f t="shared" si="263"/>
        <v>0.65882170130329298</v>
      </c>
      <c r="DJ153" s="37">
        <f t="shared" si="263"/>
        <v>0.66089849476521945</v>
      </c>
      <c r="DK153" s="37">
        <f t="shared" si="263"/>
        <v>0.64103682074228496</v>
      </c>
      <c r="DL153" s="37">
        <f t="shared" si="263"/>
        <v>0.75780567999570658</v>
      </c>
      <c r="DM153" s="37">
        <f t="shared" si="263"/>
        <v>0.72830882447531953</v>
      </c>
      <c r="DN153" s="37">
        <f t="shared" si="263"/>
        <v>0.86660760946932147</v>
      </c>
      <c r="DO153" s="37">
        <f t="shared" si="263"/>
        <v>0.70219617804896695</v>
      </c>
      <c r="DP153" s="37">
        <f t="shared" si="263"/>
        <v>0.71400044633688831</v>
      </c>
      <c r="DQ153" s="37">
        <f t="shared" si="263"/>
        <v>0.80671342427833947</v>
      </c>
      <c r="DR153" s="37">
        <f t="shared" si="263"/>
        <v>0.80358883786486146</v>
      </c>
      <c r="DS153" s="37">
        <f t="shared" si="263"/>
        <v>0.8422537135899526</v>
      </c>
      <c r="DT153" s="37">
        <f t="shared" si="263"/>
        <v>0.76248072588341564</v>
      </c>
      <c r="DU153" s="37">
        <f t="shared" si="263"/>
        <v>0.77628142264291367</v>
      </c>
      <c r="DV153" s="37">
        <f t="shared" si="263"/>
        <v>0.73768824268230782</v>
      </c>
      <c r="DW153" s="37">
        <f t="shared" si="263"/>
        <v>0.69893617321390389</v>
      </c>
      <c r="DX153" s="37">
        <f t="shared" si="263"/>
        <v>0.74349035133681818</v>
      </c>
      <c r="DY153" s="37">
        <f t="shared" si="263"/>
        <v>0.78888587187750692</v>
      </c>
      <c r="DZ153" s="37">
        <f t="shared" si="263"/>
        <v>0.81431090429816955</v>
      </c>
      <c r="EA153" s="37">
        <f t="shared" ref="EA153:EO153" si="264">EA154</f>
        <v>0.72170002378578779</v>
      </c>
      <c r="EB153" s="37">
        <f t="shared" si="264"/>
        <v>0.72110199180676016</v>
      </c>
      <c r="EC153" s="37">
        <f t="shared" si="264"/>
        <v>0.75192924515664183</v>
      </c>
      <c r="ED153" s="37">
        <f t="shared" si="264"/>
        <v>0.74170480756131929</v>
      </c>
      <c r="EE153" s="37">
        <f t="shared" si="264"/>
        <v>0.53294995798266132</v>
      </c>
      <c r="EF153" s="37">
        <f t="shared" si="264"/>
        <v>0.56847252528608538</v>
      </c>
      <c r="EG153" s="37">
        <f t="shared" si="264"/>
        <v>0.63673385083893175</v>
      </c>
      <c r="EH153" s="37">
        <f t="shared" si="264"/>
        <v>0.6425442037653184</v>
      </c>
      <c r="EI153" s="37">
        <f t="shared" si="264"/>
        <v>0.76379908566563248</v>
      </c>
      <c r="EJ153" s="37">
        <f t="shared" si="264"/>
        <v>0.45156230117465085</v>
      </c>
      <c r="EK153" s="37">
        <f t="shared" si="264"/>
        <v>0.81662657732790678</v>
      </c>
      <c r="EL153" s="37">
        <f t="shared" si="264"/>
        <v>0.64550516378930312</v>
      </c>
      <c r="EM153" s="37">
        <f t="shared" si="264"/>
        <v>0.54808530325589033</v>
      </c>
      <c r="EN153" s="37">
        <f t="shared" si="264"/>
        <v>0.66424219542663154</v>
      </c>
      <c r="EO153" s="37">
        <f t="shared" si="264"/>
        <v>0.68489029108997401</v>
      </c>
      <c r="EP153" s="37">
        <f t="shared" ref="EP153:FV153" si="265">EP154</f>
        <v>0.54428480987041239</v>
      </c>
      <c r="EQ153" s="37">
        <f t="shared" si="265"/>
        <v>0.62125026877381417</v>
      </c>
      <c r="ER153" s="37">
        <f t="shared" si="265"/>
        <v>0.63831999808468531</v>
      </c>
      <c r="ES153" s="37">
        <f t="shared" si="265"/>
        <v>0.6844390460472054</v>
      </c>
      <c r="ET153" s="37">
        <f t="shared" si="265"/>
        <v>0.69677675941813011</v>
      </c>
      <c r="EU153" s="37">
        <f t="shared" si="265"/>
        <v>0.61976027338757234</v>
      </c>
      <c r="EV153" s="37">
        <f t="shared" si="265"/>
        <v>0.59212365087027397</v>
      </c>
      <c r="EW153" s="37">
        <f t="shared" si="265"/>
        <v>0.46695364738577533</v>
      </c>
      <c r="EX153" s="37">
        <f t="shared" si="265"/>
        <v>0.50524872372959129</v>
      </c>
      <c r="EY153" s="37">
        <f t="shared" si="265"/>
        <v>0.49247834515155464</v>
      </c>
      <c r="EZ153" s="37">
        <f t="shared" si="265"/>
        <v>0.47947728718629534</v>
      </c>
      <c r="FA153" s="37">
        <f t="shared" si="265"/>
        <v>0.54952494899625259</v>
      </c>
      <c r="FB153" s="37">
        <f t="shared" si="265"/>
        <v>0.54424779958002412</v>
      </c>
      <c r="FC153" s="37">
        <f t="shared" si="265"/>
        <v>0.49939934784074713</v>
      </c>
      <c r="FD153" s="37">
        <f t="shared" si="265"/>
        <v>0.50442521114218775</v>
      </c>
      <c r="FE153" s="37">
        <f t="shared" si="265"/>
        <v>0.56156600248137367</v>
      </c>
      <c r="FF153" s="37">
        <f t="shared" si="265"/>
        <v>0.55280519166531938</v>
      </c>
      <c r="FG153" s="37">
        <f t="shared" si="265"/>
        <v>0.52460197896057981</v>
      </c>
      <c r="FH153" s="37">
        <f t="shared" si="265"/>
        <v>0.5032183265482737</v>
      </c>
      <c r="FI153" s="37">
        <f t="shared" si="265"/>
        <v>0.52382794133721045</v>
      </c>
      <c r="FJ153" s="37">
        <f t="shared" si="265"/>
        <v>0.54386059158712896</v>
      </c>
      <c r="FK153" s="37">
        <f t="shared" si="265"/>
        <v>0.49193481280733287</v>
      </c>
      <c r="FL153" s="37">
        <f t="shared" si="265"/>
        <v>0.50312727318730366</v>
      </c>
      <c r="FM153" s="37">
        <f t="shared" si="265"/>
        <v>0.56461923763265476</v>
      </c>
      <c r="FN153" s="37">
        <f t="shared" si="265"/>
        <v>0.5897804519727895</v>
      </c>
      <c r="FO153" s="37">
        <f t="shared" si="265"/>
        <v>0.55800066124161729</v>
      </c>
      <c r="FP153" s="37">
        <f t="shared" si="265"/>
        <v>0.56812491273913335</v>
      </c>
      <c r="FQ153" s="37">
        <f t="shared" si="265"/>
        <v>0.59919326801120709</v>
      </c>
      <c r="FR153" s="37">
        <f t="shared" si="265"/>
        <v>0.6779330566571421</v>
      </c>
      <c r="FS153" s="37">
        <f t="shared" si="265"/>
        <v>0.5663917463828354</v>
      </c>
      <c r="FT153" s="37">
        <f t="shared" si="265"/>
        <v>0.57409973901175393</v>
      </c>
      <c r="FU153" s="37">
        <f t="shared" si="265"/>
        <v>0.63644720103183661</v>
      </c>
      <c r="FV153" s="37">
        <f t="shared" si="265"/>
        <v>0.80599755583537203</v>
      </c>
    </row>
    <row r="154" spans="1:178" ht="15" x14ac:dyDescent="0.25">
      <c r="A154" s="46" t="s">
        <v>28</v>
      </c>
      <c r="B154" s="47">
        <f t="shared" ref="B154:AG154" si="266">SUM(B155:B157)</f>
        <v>0.29909580033809363</v>
      </c>
      <c r="C154" s="47">
        <f t="shared" si="266"/>
        <v>0.32018503293544687</v>
      </c>
      <c r="D154" s="47">
        <f t="shared" si="266"/>
        <v>0.31913663304562606</v>
      </c>
      <c r="E154" s="47">
        <f t="shared" si="266"/>
        <v>0.28847853552187236</v>
      </c>
      <c r="F154" s="47">
        <f t="shared" si="266"/>
        <v>0.28002421961394613</v>
      </c>
      <c r="G154" s="47">
        <f t="shared" si="266"/>
        <v>0.32238422155154528</v>
      </c>
      <c r="H154" s="47">
        <f t="shared" si="266"/>
        <v>0.32481021186563414</v>
      </c>
      <c r="I154" s="47">
        <f t="shared" si="266"/>
        <v>0.30362332719556862</v>
      </c>
      <c r="J154" s="47">
        <f t="shared" si="266"/>
        <v>0.31622750451116105</v>
      </c>
      <c r="K154" s="47">
        <f t="shared" si="266"/>
        <v>0.33650072798564512</v>
      </c>
      <c r="L154" s="47">
        <f t="shared" si="266"/>
        <v>0.32529602022301762</v>
      </c>
      <c r="M154" s="47">
        <f t="shared" si="266"/>
        <v>0.32419594579126665</v>
      </c>
      <c r="N154" s="47">
        <f t="shared" si="266"/>
        <v>0.32097632026482942</v>
      </c>
      <c r="O154" s="47">
        <f t="shared" si="266"/>
        <v>0.34820868715867703</v>
      </c>
      <c r="P154" s="47">
        <f t="shared" si="266"/>
        <v>0.35880333162820927</v>
      </c>
      <c r="Q154" s="47">
        <f t="shared" si="266"/>
        <v>0.35026853386857104</v>
      </c>
      <c r="R154" s="47">
        <f t="shared" si="266"/>
        <v>0.33095334919484354</v>
      </c>
      <c r="S154" s="47">
        <f t="shared" si="266"/>
        <v>0.34442241670782109</v>
      </c>
      <c r="T154" s="47">
        <f t="shared" si="266"/>
        <v>0.35776596936051952</v>
      </c>
      <c r="U154" s="47">
        <f t="shared" si="266"/>
        <v>0.34486920896304857</v>
      </c>
      <c r="V154" s="47">
        <f t="shared" si="266"/>
        <v>0.36112720560089334</v>
      </c>
      <c r="W154" s="47">
        <f t="shared" si="266"/>
        <v>0.37278360266709287</v>
      </c>
      <c r="X154" s="47">
        <f t="shared" si="266"/>
        <v>0.34383342673983475</v>
      </c>
      <c r="Y154" s="47">
        <f t="shared" si="266"/>
        <v>0.32682909434716267</v>
      </c>
      <c r="Z154" s="47">
        <f t="shared" si="266"/>
        <v>0.3317523787084613</v>
      </c>
      <c r="AA154" s="47">
        <f t="shared" si="266"/>
        <v>0.2470909693567154</v>
      </c>
      <c r="AB154" s="47">
        <f t="shared" si="266"/>
        <v>0.33497896038435448</v>
      </c>
      <c r="AC154" s="47">
        <f t="shared" si="266"/>
        <v>0.30747643879569486</v>
      </c>
      <c r="AD154" s="47">
        <f t="shared" si="266"/>
        <v>0.29998760003965397</v>
      </c>
      <c r="AE154" s="47">
        <f t="shared" si="266"/>
        <v>0.25870571534078024</v>
      </c>
      <c r="AF154" s="47">
        <f t="shared" si="266"/>
        <v>0.27088330165222901</v>
      </c>
      <c r="AG154" s="47">
        <f t="shared" si="266"/>
        <v>0.26545039706686063</v>
      </c>
      <c r="AH154" s="47">
        <f t="shared" ref="AH154:BM154" si="267">SUM(AH155:AH157)</f>
        <v>0.29893544519946491</v>
      </c>
      <c r="AI154" s="47">
        <f t="shared" si="267"/>
        <v>0.28260373382013371</v>
      </c>
      <c r="AJ154" s="47">
        <f t="shared" si="267"/>
        <v>0.25886362319078732</v>
      </c>
      <c r="AK154" s="47">
        <f t="shared" si="267"/>
        <v>0.25678064450396404</v>
      </c>
      <c r="AL154" s="47">
        <f t="shared" si="267"/>
        <v>0.25367760193073774</v>
      </c>
      <c r="AM154" s="47">
        <f t="shared" si="267"/>
        <v>0.26361631857310419</v>
      </c>
      <c r="AN154" s="47">
        <f t="shared" si="267"/>
        <v>0.26878713986594943</v>
      </c>
      <c r="AO154" s="47">
        <f t="shared" si="267"/>
        <v>0.26749707988449289</v>
      </c>
      <c r="AP154" s="47">
        <f t="shared" si="267"/>
        <v>0.2769368993088277</v>
      </c>
      <c r="AQ154" s="47">
        <f t="shared" si="267"/>
        <v>0.27116494618066406</v>
      </c>
      <c r="AR154" s="47">
        <f t="shared" si="267"/>
        <v>0.28717575801886186</v>
      </c>
      <c r="AS154" s="47">
        <f t="shared" si="267"/>
        <v>0.31920800012879214</v>
      </c>
      <c r="AT154" s="47">
        <f t="shared" si="267"/>
        <v>0.2868131711153375</v>
      </c>
      <c r="AU154" s="47">
        <f t="shared" si="267"/>
        <v>0.30413090280816502</v>
      </c>
      <c r="AV154" s="47">
        <f t="shared" si="267"/>
        <v>0.28960287706451671</v>
      </c>
      <c r="AW154" s="47">
        <f t="shared" si="267"/>
        <v>0.2926758436422176</v>
      </c>
      <c r="AX154" s="47">
        <f t="shared" si="267"/>
        <v>0.29415340010068586</v>
      </c>
      <c r="AY154" s="47">
        <f t="shared" si="267"/>
        <v>0.29367665978557378</v>
      </c>
      <c r="AZ154" s="47">
        <f t="shared" si="267"/>
        <v>0.2783617805417633</v>
      </c>
      <c r="BA154" s="47">
        <f t="shared" si="267"/>
        <v>0.28004787389177904</v>
      </c>
      <c r="BB154" s="47">
        <f t="shared" si="267"/>
        <v>0.43372813591711518</v>
      </c>
      <c r="BC154" s="47">
        <f t="shared" si="267"/>
        <v>0.28387957508614853</v>
      </c>
      <c r="BD154" s="47">
        <f t="shared" si="267"/>
        <v>0.2768488261223675</v>
      </c>
      <c r="BE154" s="47">
        <f t="shared" si="267"/>
        <v>0.31536637993480787</v>
      </c>
      <c r="BF154" s="47">
        <f t="shared" si="267"/>
        <v>0.32535079419960117</v>
      </c>
      <c r="BG154" s="47">
        <f t="shared" si="267"/>
        <v>0.28358725719834182</v>
      </c>
      <c r="BH154" s="47">
        <f t="shared" si="267"/>
        <v>0.35953064417321684</v>
      </c>
      <c r="BI154" s="47">
        <f t="shared" si="267"/>
        <v>0.50967343395168418</v>
      </c>
      <c r="BJ154" s="47">
        <f t="shared" si="267"/>
        <v>0.5121960090474772</v>
      </c>
      <c r="BK154" s="47">
        <f t="shared" si="267"/>
        <v>0.45863196890331237</v>
      </c>
      <c r="BL154" s="47">
        <f t="shared" si="267"/>
        <v>0.45469500947487573</v>
      </c>
      <c r="BM154" s="47">
        <f t="shared" si="267"/>
        <v>0.48712465495425189</v>
      </c>
      <c r="BN154" s="47">
        <f t="shared" ref="BN154:CS154" si="268">SUM(BN155:BN157)</f>
        <v>0.57501225986553772</v>
      </c>
      <c r="BO154" s="47">
        <f t="shared" si="268"/>
        <v>0.5562282009512578</v>
      </c>
      <c r="BP154" s="47">
        <f t="shared" si="268"/>
        <v>0.68262032635746017</v>
      </c>
      <c r="BQ154" s="47">
        <f t="shared" si="268"/>
        <v>0.56835450243164232</v>
      </c>
      <c r="BR154" s="47">
        <f t="shared" si="268"/>
        <v>0.54363717118208987</v>
      </c>
      <c r="BS154" s="47">
        <f t="shared" si="268"/>
        <v>0.51003729572044776</v>
      </c>
      <c r="BT154" s="47">
        <f t="shared" si="268"/>
        <v>0.51508570885986915</v>
      </c>
      <c r="BU154" s="47">
        <f t="shared" si="268"/>
        <v>0.49924510508591136</v>
      </c>
      <c r="BV154" s="47">
        <f t="shared" si="268"/>
        <v>0.43637963757223969</v>
      </c>
      <c r="BW154" s="47">
        <f t="shared" si="268"/>
        <v>0.55460240690347096</v>
      </c>
      <c r="BX154" s="47">
        <f t="shared" si="268"/>
        <v>0.50371142677750302</v>
      </c>
      <c r="BY154" s="47">
        <f t="shared" si="268"/>
        <v>0.56057716940714775</v>
      </c>
      <c r="BZ154" s="47">
        <f t="shared" si="268"/>
        <v>0.57745703591781672</v>
      </c>
      <c r="CA154" s="47">
        <f t="shared" si="268"/>
        <v>0.52448296901234492</v>
      </c>
      <c r="CB154" s="47">
        <f t="shared" si="268"/>
        <v>0.70445482738223886</v>
      </c>
      <c r="CC154" s="47">
        <f t="shared" si="268"/>
        <v>0.557271178792482</v>
      </c>
      <c r="CD154" s="47">
        <f t="shared" si="268"/>
        <v>0.75121365429673403</v>
      </c>
      <c r="CE154" s="47">
        <f t="shared" si="268"/>
        <v>0.73769592922982818</v>
      </c>
      <c r="CF154" s="47">
        <f t="shared" si="268"/>
        <v>0.587910996961578</v>
      </c>
      <c r="CG154" s="47">
        <f t="shared" si="268"/>
        <v>0.64125246468589669</v>
      </c>
      <c r="CH154" s="47">
        <f t="shared" si="268"/>
        <v>0.66528191846382412</v>
      </c>
      <c r="CI154" s="47">
        <f t="shared" si="268"/>
        <v>0.68948772427806115</v>
      </c>
      <c r="CJ154" s="47">
        <f t="shared" si="268"/>
        <v>0.75301628650151531</v>
      </c>
      <c r="CK154" s="47">
        <f t="shared" si="268"/>
        <v>0.68662122262794023</v>
      </c>
      <c r="CL154" s="47">
        <f t="shared" si="268"/>
        <v>0.69703163787875555</v>
      </c>
      <c r="CM154" s="47">
        <f t="shared" si="268"/>
        <v>0.68079892467902159</v>
      </c>
      <c r="CN154" s="47">
        <f t="shared" si="268"/>
        <v>0.67463519819148066</v>
      </c>
      <c r="CO154" s="47">
        <f t="shared" si="268"/>
        <v>0.67737162734159684</v>
      </c>
      <c r="CP154" s="47">
        <f t="shared" si="268"/>
        <v>0.57083463610925855</v>
      </c>
      <c r="CQ154" s="47">
        <f t="shared" si="268"/>
        <v>0.66560198523931369</v>
      </c>
      <c r="CR154" s="47">
        <f t="shared" si="268"/>
        <v>0.68046203125943994</v>
      </c>
      <c r="CS154" s="47">
        <f t="shared" si="268"/>
        <v>0.69956350602689465</v>
      </c>
      <c r="CT154" s="47">
        <f t="shared" ref="CT154:DY154" si="269">SUM(CT155:CT157)</f>
        <v>0.6895230993530661</v>
      </c>
      <c r="CU154" s="47">
        <f t="shared" si="269"/>
        <v>0.67803702225977269</v>
      </c>
      <c r="CV154" s="47">
        <f t="shared" si="269"/>
        <v>0.68376338744173182</v>
      </c>
      <c r="CW154" s="47">
        <f t="shared" si="269"/>
        <v>0.68742246541839069</v>
      </c>
      <c r="CX154" s="47">
        <f t="shared" si="269"/>
        <v>0.69472465704039199</v>
      </c>
      <c r="CY154" s="47">
        <f t="shared" si="269"/>
        <v>0.6756335419811601</v>
      </c>
      <c r="CZ154" s="47">
        <f t="shared" si="269"/>
        <v>0.68017024542208837</v>
      </c>
      <c r="DA154" s="47">
        <f t="shared" si="269"/>
        <v>0.64997388548867541</v>
      </c>
      <c r="DB154" s="47">
        <f t="shared" si="269"/>
        <v>0.75195741985408593</v>
      </c>
      <c r="DC154" s="47">
        <f t="shared" si="269"/>
        <v>0.70364470669137602</v>
      </c>
      <c r="DD154" s="47">
        <f t="shared" si="269"/>
        <v>0.73117574399499552</v>
      </c>
      <c r="DE154" s="47">
        <f t="shared" si="269"/>
        <v>0.73135698496262214</v>
      </c>
      <c r="DF154" s="47">
        <f t="shared" si="269"/>
        <v>0.78065968574773903</v>
      </c>
      <c r="DG154" s="47">
        <f t="shared" si="269"/>
        <v>0.8710110989123705</v>
      </c>
      <c r="DH154" s="47">
        <f t="shared" si="269"/>
        <v>0.68674950046392635</v>
      </c>
      <c r="DI154" s="47">
        <f t="shared" si="269"/>
        <v>0.65882170130329298</v>
      </c>
      <c r="DJ154" s="47">
        <f t="shared" si="269"/>
        <v>0.66089849476521945</v>
      </c>
      <c r="DK154" s="47">
        <f t="shared" si="269"/>
        <v>0.64103682074228496</v>
      </c>
      <c r="DL154" s="47">
        <f t="shared" si="269"/>
        <v>0.75780567999570658</v>
      </c>
      <c r="DM154" s="47">
        <f t="shared" si="269"/>
        <v>0.72830882447531953</v>
      </c>
      <c r="DN154" s="47">
        <f t="shared" si="269"/>
        <v>0.86660760946932147</v>
      </c>
      <c r="DO154" s="47">
        <f t="shared" si="269"/>
        <v>0.70219617804896695</v>
      </c>
      <c r="DP154" s="47">
        <f t="shared" si="269"/>
        <v>0.71400044633688831</v>
      </c>
      <c r="DQ154" s="47">
        <f t="shared" si="269"/>
        <v>0.80671342427833947</v>
      </c>
      <c r="DR154" s="47">
        <f t="shared" si="269"/>
        <v>0.80358883786486146</v>
      </c>
      <c r="DS154" s="47">
        <f t="shared" si="269"/>
        <v>0.8422537135899526</v>
      </c>
      <c r="DT154" s="47">
        <f t="shared" si="269"/>
        <v>0.76248072588341564</v>
      </c>
      <c r="DU154" s="47">
        <f t="shared" si="269"/>
        <v>0.77628142264291367</v>
      </c>
      <c r="DV154" s="47">
        <f t="shared" si="269"/>
        <v>0.73768824268230782</v>
      </c>
      <c r="DW154" s="47">
        <f t="shared" si="269"/>
        <v>0.69893617321390389</v>
      </c>
      <c r="DX154" s="47">
        <f t="shared" si="269"/>
        <v>0.74349035133681818</v>
      </c>
      <c r="DY154" s="47">
        <f t="shared" si="269"/>
        <v>0.78888587187750692</v>
      </c>
      <c r="DZ154" s="47">
        <f t="shared" ref="DZ154:FE154" si="270">SUM(DZ155:DZ157)</f>
        <v>0.81431090429816955</v>
      </c>
      <c r="EA154" s="47">
        <f t="shared" si="270"/>
        <v>0.72170002378578779</v>
      </c>
      <c r="EB154" s="47">
        <f t="shared" si="270"/>
        <v>0.72110199180676016</v>
      </c>
      <c r="EC154" s="47">
        <f t="shared" si="270"/>
        <v>0.75192924515664183</v>
      </c>
      <c r="ED154" s="47">
        <f t="shared" si="270"/>
        <v>0.74170480756131929</v>
      </c>
      <c r="EE154" s="47">
        <f t="shared" si="270"/>
        <v>0.53294995798266132</v>
      </c>
      <c r="EF154" s="47">
        <f t="shared" si="270"/>
        <v>0.56847252528608538</v>
      </c>
      <c r="EG154" s="47">
        <f t="shared" si="270"/>
        <v>0.63673385083893175</v>
      </c>
      <c r="EH154" s="47">
        <f t="shared" si="270"/>
        <v>0.6425442037653184</v>
      </c>
      <c r="EI154" s="47">
        <f t="shared" si="270"/>
        <v>0.76379908566563248</v>
      </c>
      <c r="EJ154" s="47">
        <f t="shared" si="270"/>
        <v>0.45156230117465085</v>
      </c>
      <c r="EK154" s="47">
        <f t="shared" si="270"/>
        <v>0.81662657732790678</v>
      </c>
      <c r="EL154" s="47">
        <f t="shared" si="270"/>
        <v>0.64550516378930312</v>
      </c>
      <c r="EM154" s="47">
        <f t="shared" si="270"/>
        <v>0.54808530325589033</v>
      </c>
      <c r="EN154" s="47">
        <f t="shared" si="270"/>
        <v>0.66424219542663154</v>
      </c>
      <c r="EO154" s="47">
        <f t="shared" si="270"/>
        <v>0.68489029108997401</v>
      </c>
      <c r="EP154" s="47">
        <f t="shared" si="270"/>
        <v>0.54428480987041239</v>
      </c>
      <c r="EQ154" s="47">
        <f t="shared" si="270"/>
        <v>0.62125026877381417</v>
      </c>
      <c r="ER154" s="47">
        <f t="shared" si="270"/>
        <v>0.63831999808468531</v>
      </c>
      <c r="ES154" s="47">
        <f t="shared" si="270"/>
        <v>0.6844390460472054</v>
      </c>
      <c r="ET154" s="47">
        <f t="shared" si="270"/>
        <v>0.69677675941813011</v>
      </c>
      <c r="EU154" s="47">
        <f t="shared" si="270"/>
        <v>0.61976027338757234</v>
      </c>
      <c r="EV154" s="47">
        <f t="shared" si="270"/>
        <v>0.59212365087027397</v>
      </c>
      <c r="EW154" s="47">
        <f t="shared" si="270"/>
        <v>0.46695364738577533</v>
      </c>
      <c r="EX154" s="47">
        <f t="shared" si="270"/>
        <v>0.50524872372959129</v>
      </c>
      <c r="EY154" s="47">
        <f t="shared" si="270"/>
        <v>0.49247834515155464</v>
      </c>
      <c r="EZ154" s="47">
        <f t="shared" si="270"/>
        <v>0.47947728718629534</v>
      </c>
      <c r="FA154" s="47">
        <f t="shared" si="270"/>
        <v>0.54952494899625259</v>
      </c>
      <c r="FB154" s="47">
        <f t="shared" si="270"/>
        <v>0.54424779958002412</v>
      </c>
      <c r="FC154" s="47">
        <f t="shared" si="270"/>
        <v>0.49939934784074713</v>
      </c>
      <c r="FD154" s="47">
        <f t="shared" si="270"/>
        <v>0.50442521114218775</v>
      </c>
      <c r="FE154" s="47">
        <f t="shared" si="270"/>
        <v>0.56156600248137367</v>
      </c>
      <c r="FF154" s="47">
        <f t="shared" ref="FF154:FP154" si="271">SUM(FF155:FF157)</f>
        <v>0.55280519166531938</v>
      </c>
      <c r="FG154" s="47">
        <f t="shared" si="271"/>
        <v>0.52460197896057981</v>
      </c>
      <c r="FH154" s="47">
        <f t="shared" si="271"/>
        <v>0.5032183265482737</v>
      </c>
      <c r="FI154" s="47">
        <f t="shared" si="271"/>
        <v>0.52382794133721045</v>
      </c>
      <c r="FJ154" s="47">
        <f t="shared" si="271"/>
        <v>0.54386059158712896</v>
      </c>
      <c r="FK154" s="47">
        <f t="shared" si="271"/>
        <v>0.49193481280733287</v>
      </c>
      <c r="FL154" s="47">
        <f t="shared" si="271"/>
        <v>0.50312727318730366</v>
      </c>
      <c r="FM154" s="47">
        <f t="shared" si="271"/>
        <v>0.56461923763265476</v>
      </c>
      <c r="FN154" s="47">
        <f t="shared" si="271"/>
        <v>0.5897804519727895</v>
      </c>
      <c r="FO154" s="47">
        <f t="shared" si="271"/>
        <v>0.55800066124161729</v>
      </c>
      <c r="FP154" s="47">
        <f t="shared" si="271"/>
        <v>0.56812491273913335</v>
      </c>
      <c r="FQ154" s="47">
        <f t="shared" ref="FQ154:FS154" si="272">SUM(FQ155:FQ157)</f>
        <v>0.59919326801120709</v>
      </c>
      <c r="FR154" s="47">
        <f t="shared" si="272"/>
        <v>0.6779330566571421</v>
      </c>
      <c r="FS154" s="47">
        <f t="shared" si="272"/>
        <v>0.5663917463828354</v>
      </c>
      <c r="FT154" s="47">
        <f t="shared" ref="FT154:FU154" si="273">SUM(FT155:FT157)</f>
        <v>0.57409973901175393</v>
      </c>
      <c r="FU154" s="47">
        <f t="shared" si="273"/>
        <v>0.63644720103183661</v>
      </c>
      <c r="FV154" s="47">
        <f t="shared" ref="FV154" si="274">SUM(FV155:FV157)</f>
        <v>0.80599755583537203</v>
      </c>
    </row>
    <row r="155" spans="1:178" ht="15" x14ac:dyDescent="0.25">
      <c r="A155" s="50" t="s">
        <v>43</v>
      </c>
      <c r="B155" s="47">
        <f>(SUMPRODUCT(--(B$9=Quarterly_kt!$B$9:FC$9),Quarterly_kt!$B155:FC155)/INDEX(Fuel_Properties!$B$31:$IV$42,MATCH("D_Jet/Kero",Fuel_Properties!$B$31:$B$42,0),MATCH(YEAR(B$9),Fuel_Properties!$B$31:$EI$31,0)))/158.987295</f>
        <v>0.18623068178227239</v>
      </c>
      <c r="C155" s="47">
        <f>(SUMPRODUCT(--(C$9=Quarterly_kt!$B$9:FC$9),Quarterly_kt!$B155:FC155)/INDEX(Fuel_Properties!$B$31:$IV$42,MATCH("D_Jet/Kero",Fuel_Properties!$B$31:$B$42,0),MATCH(YEAR(C$9),Fuel_Properties!$B$31:$EI$31,0)))/158.987295</f>
        <v>0.19303540149178672</v>
      </c>
      <c r="D155" s="47">
        <f>(SUMPRODUCT(--(D$9=Quarterly_kt!$B$9:FC$9),Quarterly_kt!$B155:FC155)/INDEX(Fuel_Properties!$B$31:$IV$42,MATCH("D_Jet/Kero",Fuel_Properties!$B$31:$B$42,0),MATCH(YEAR(D$9),Fuel_Properties!$B$31:$EI$31,0)))/158.987295</f>
        <v>0.19503166385127171</v>
      </c>
      <c r="E155" s="47">
        <f>(SUMPRODUCT(--(E$9=Quarterly_kt!$B$9:FC$9),Quarterly_kt!$B155:FC155)/INDEX(Fuel_Properties!$B$31:$IV$42,MATCH("D_Jet/Kero",Fuel_Properties!$B$31:$B$42,0),MATCH(YEAR(E$9),Fuel_Properties!$B$31:$EI$31,0)))/158.987295</f>
        <v>0.19930936890731099</v>
      </c>
      <c r="F155" s="47">
        <f>(SUMPRODUCT(--(F$9=Quarterly_kt!$B$9:FC$9),Quarterly_kt!$B155:FC155)/INDEX(Fuel_Properties!$B$31:$IV$42,MATCH("D_Jet/Kero",Fuel_Properties!$B$31:$B$42,0),MATCH(YEAR(F$9),Fuel_Properties!$B$31:$EI$31,0)))/158.987295</f>
        <v>0.19933313393540011</v>
      </c>
      <c r="G155" s="47">
        <f>(SUMPRODUCT(--(G$9=Quarterly_kt!$B$9:FC$9),Quarterly_kt!$B155:FC155)/INDEX(Fuel_Properties!$B$31:$IV$42,MATCH("D_Jet/Kero",Fuel_Properties!$B$31:$B$42,0),MATCH(YEAR(G$9),Fuel_Properties!$B$31:$EI$31,0)))/158.987295</f>
        <v>0.20321475518995424</v>
      </c>
      <c r="H155" s="47">
        <f>(SUMPRODUCT(--(H$9=Quarterly_kt!$B$9:FC$9),Quarterly_kt!$B155:FC155)/INDEX(Fuel_Properties!$B$31:$IV$42,MATCH("D_Jet/Kero",Fuel_Properties!$B$31:$B$42,0),MATCH(YEAR(H$9),Fuel_Properties!$B$31:$EI$31,0)))/158.987295</f>
        <v>0.20130563126679599</v>
      </c>
      <c r="I155" s="47">
        <f>(SUMPRODUCT(--(I$9=Quarterly_kt!$B$9:FC$9),Quarterly_kt!$B155:FC155)/INDEX(Fuel_Properties!$B$31:$IV$42,MATCH("D_Jet/Kero",Fuel_Properties!$B$31:$B$42,0),MATCH(YEAR(I$9),Fuel_Properties!$B$31:$EI$31,0)))/158.987295</f>
        <v>0.21305347681884457</v>
      </c>
      <c r="J155" s="47">
        <f>(SUMPRODUCT(--(J$9=Quarterly_kt!$B$9:FC$9),Quarterly_kt!$B155:FC155)/INDEX(Fuel_Properties!$B$31:$IV$42,MATCH("D_Jet/Kero",Fuel_Properties!$B$31:$B$42,0),MATCH(YEAR(J$9),Fuel_Properties!$B$31:$EI$31,0)))/158.987295</f>
        <v>0.22795414943071468</v>
      </c>
      <c r="K155" s="47">
        <f>(SUMPRODUCT(--(K$9=Quarterly_kt!$B$9:FC$9),Quarterly_kt!$B155:FC155)/INDEX(Fuel_Properties!$B$31:$IV$42,MATCH("D_Jet/Kero",Fuel_Properties!$B$31:$B$42,0),MATCH(YEAR(K$9),Fuel_Properties!$B$31:$EI$31,0)))/158.987295</f>
        <v>0.21167510518967633</v>
      </c>
      <c r="L155" s="47">
        <f>(SUMPRODUCT(--(L$9=Quarterly_kt!$B$9:FC$9),Quarterly_kt!$B155:FC155)/INDEX(Fuel_Properties!$B$31:$IV$42,MATCH("D_Jet/Kero",Fuel_Properties!$B$31:$B$42,0),MATCH(YEAR(L$9),Fuel_Properties!$B$31:$EI$31,0)))/158.987295</f>
        <v>0.19850927962831105</v>
      </c>
      <c r="M155" s="47">
        <f>(SUMPRODUCT(--(M$9=Quarterly_kt!$B$9:FC$9),Quarterly_kt!$B155:FC155)/INDEX(Fuel_Properties!$B$31:$IV$42,MATCH("D_Jet/Kero",Fuel_Properties!$B$31:$B$42,0),MATCH(YEAR(M$9),Fuel_Properties!$B$31:$EI$31,0)))/158.987295</f>
        <v>0.22559348997386339</v>
      </c>
      <c r="N155" s="47">
        <f>(SUMPRODUCT(--(N$9=Quarterly_kt!$B$9:FC$9),Quarterly_kt!$B155:FC155)/INDEX(Fuel_Properties!$B$31:$IV$42,MATCH("D_Jet/Kero",Fuel_Properties!$B$31:$B$42,0),MATCH(YEAR(N$9),Fuel_Properties!$B$31:$EI$31,0)))/158.987295</f>
        <v>0.21805997606961644</v>
      </c>
      <c r="O155" s="47">
        <f>(SUMPRODUCT(--(O$9=Quarterly_kt!$B$9:FC$9),Quarterly_kt!$B155:FC155)/INDEX(Fuel_Properties!$B$31:$IV$42,MATCH("D_Jet/Kero",Fuel_Properties!$B$31:$B$42,0),MATCH(YEAR(O$9),Fuel_Properties!$B$31:$EI$31,0)))/158.987295</f>
        <v>0.22183861553578446</v>
      </c>
      <c r="P155" s="47">
        <f>(SUMPRODUCT(--(P$9=Quarterly_kt!$B$9:FC$9),Quarterly_kt!$B155:FC155)/INDEX(Fuel_Properties!$B$31:$IV$42,MATCH("D_Jet/Kero",Fuel_Properties!$B$31:$B$42,0),MATCH(YEAR(P$9),Fuel_Properties!$B$31:$EI$31,0)))/158.987295</f>
        <v>0.2297919782696056</v>
      </c>
      <c r="Q155" s="47">
        <f>(SUMPRODUCT(--(Q$9=Quarterly_kt!$B$9:FC$9),Quarterly_kt!$B155:FC155)/INDEX(Fuel_Properties!$B$31:$IV$42,MATCH("D_Jet/Kero",Fuel_Properties!$B$31:$B$42,0),MATCH(YEAR(Q$9),Fuel_Properties!$B$31:$EI$31,0)))/158.987295</f>
        <v>0.25600480425189065</v>
      </c>
      <c r="R155" s="47">
        <f>(SUMPRODUCT(--(R$9=Quarterly_kt!$B$9:FC$9),Quarterly_kt!$B155:FC155)/INDEX(Fuel_Properties!$B$31:$IV$42,MATCH("D_Jet/Kero",Fuel_Properties!$B$31:$B$42,0),MATCH(YEAR(R$9),Fuel_Properties!$B$31:$EI$31,0)))/158.987295</f>
        <v>0.23626398758587241</v>
      </c>
      <c r="S155" s="47">
        <f>(SUMPRODUCT(--(S$9=Quarterly_kt!$B$9:FC$9),Quarterly_kt!$B155:FC155)/INDEX(Fuel_Properties!$B$31:$IV$42,MATCH("D_Jet/Kero",Fuel_Properties!$B$31:$B$42,0),MATCH(YEAR(S$9),Fuel_Properties!$B$31:$EI$31,0)))/158.987295</f>
        <v>0.22877800373780371</v>
      </c>
      <c r="T155" s="47">
        <f>(SUMPRODUCT(--(T$9=Quarterly_kt!$B$9:FC$9),Quarterly_kt!$B155:FC155)/INDEX(Fuel_Properties!$B$31:$IV$42,MATCH("D_Jet/Kero",Fuel_Properties!$B$31:$B$42,0),MATCH(YEAR(T$9),Fuel_Properties!$B$31:$EI$31,0)))/158.987295</f>
        <v>0.23321414231443705</v>
      </c>
      <c r="U155" s="47">
        <f>(SUMPRODUCT(--(U$9=Quarterly_kt!$B$9:FC$9),Quarterly_kt!$B155:FC155)/INDEX(Fuel_Properties!$B$31:$IV$42,MATCH("D_Jet/Kero",Fuel_Properties!$B$31:$B$42,0),MATCH(YEAR(U$9),Fuel_Properties!$B$31:$EI$31,0)))/158.987295</f>
        <v>0.24920800621840605</v>
      </c>
      <c r="V155" s="47">
        <f>(SUMPRODUCT(--(V$9=Quarterly_kt!$B$9:FC$9),Quarterly_kt!$B155:FC155)/INDEX(Fuel_Properties!$B$31:$IV$42,MATCH("D_Jet/Kero",Fuel_Properties!$B$31:$B$42,0),MATCH(YEAR(V$9),Fuel_Properties!$B$31:$EI$31,0)))/158.987295</f>
        <v>0.25441254736992047</v>
      </c>
      <c r="W155" s="47">
        <f>(SUMPRODUCT(--(W$9=Quarterly_kt!$B$9:FC$9),Quarterly_kt!$B155:FC155)/INDEX(Fuel_Properties!$B$31:$IV$42,MATCH("D_Jet/Kero",Fuel_Properties!$B$31:$B$42,0),MATCH(YEAR(W$9),Fuel_Properties!$B$31:$EI$31,0)))/158.987295</f>
        <v>0.25485616122758381</v>
      </c>
      <c r="X155" s="47">
        <f>(SUMPRODUCT(--(X$9=Quarterly_kt!$B$9:FC$9),Quarterly_kt!$B155:FC155)/INDEX(Fuel_Properties!$B$31:$IV$42,MATCH("D_Jet/Kero",Fuel_Properties!$B$31:$B$42,0),MATCH(YEAR(X$9),Fuel_Properties!$B$31:$EI$31,0)))/158.987295</f>
        <v>0.23905241754832765</v>
      </c>
      <c r="Y155" s="47">
        <f>(SUMPRODUCT(--(Y$9=Quarterly_kt!$B$9:FC$9),Quarterly_kt!$B155:FC155)/INDEX(Fuel_Properties!$B$31:$IV$42,MATCH("D_Jet/Kero",Fuel_Properties!$B$31:$B$42,0),MATCH(YEAR(Y$9),Fuel_Properties!$B$31:$EI$31,0)))/158.987295</f>
        <v>0.23874347218316927</v>
      </c>
      <c r="Z155" s="47">
        <f>(SUMPRODUCT(--(Z$9=Quarterly_kt!$B$9:FC$9),Quarterly_kt!$B155:FC155)/INDEX(Fuel_Properties!$B$31:$IV$42,MATCH("D_Jet/Kero",Fuel_Properties!$B$31:$B$42,0),MATCH(YEAR(Z$9),Fuel_Properties!$B$31:$EI$31,0)))/158.987295</f>
        <v>0.24489861445824795</v>
      </c>
      <c r="AA155" s="47">
        <f>(SUMPRODUCT(--(AA$9=Quarterly_kt!$B$9:FC$9),Quarterly_kt!$B155:FC155)/INDEX(Fuel_Properties!$B$31:$IV$42,MATCH("D_Jet/Kero",Fuel_Properties!$B$31:$B$42,0),MATCH(YEAR(AA$9),Fuel_Properties!$B$31:$EI$31,0)))/158.987295</f>
        <v>0.14934735818797831</v>
      </c>
      <c r="AB155" s="47">
        <f>(SUMPRODUCT(--(AB$9=Quarterly_kt!$B$9:FC$9),Quarterly_kt!$B155:FC155)/INDEX(Fuel_Properties!$B$31:$IV$42,MATCH("D_Jet/Kero",Fuel_Properties!$B$31:$B$42,0),MATCH(YEAR(AB$9),Fuel_Properties!$B$31:$EI$31,0)))/158.987295</f>
        <v>0.24915255448619816</v>
      </c>
      <c r="AC155" s="47">
        <f>(SUMPRODUCT(--(AC$9=Quarterly_kt!$B$9:FC$9),Quarterly_kt!$B155:FC155)/INDEX(Fuel_Properties!$B$31:$IV$42,MATCH("D_Jet/Kero",Fuel_Properties!$B$31:$B$42,0),MATCH(YEAR(AC$9),Fuel_Properties!$B$31:$EI$31,0)))/158.987295</f>
        <v>0.23293688365339743</v>
      </c>
      <c r="AD155" s="47">
        <f>(SUMPRODUCT(--(AD$9=Quarterly_kt!$B$9:FC$9),Quarterly_kt!$B155:FC155)/INDEX(Fuel_Properties!$B$31:$IV$42,MATCH("D_Jet/Kero",Fuel_Properties!$B$31:$B$42,0),MATCH(YEAR(AD$9),Fuel_Properties!$B$31:$EI$31,0)))/158.987295</f>
        <v>0.22956224966474426</v>
      </c>
      <c r="AE155" s="47">
        <f>(SUMPRODUCT(--(AE$9=Quarterly_kt!$B$9:FC$9),Quarterly_kt!$B155:FC155)/INDEX(Fuel_Properties!$B$31:$IV$42,MATCH("D_Jet/Kero",Fuel_Properties!$B$31:$B$42,0),MATCH(YEAR(AE$9),Fuel_Properties!$B$31:$EI$31,0)))/158.987295</f>
        <v>0.17688310406722366</v>
      </c>
      <c r="AF155" s="47">
        <f>(SUMPRODUCT(--(AF$9=Quarterly_kt!$B$9:FC$9),Quarterly_kt!$B155:FC155)/INDEX(Fuel_Properties!$B$31:$IV$42,MATCH("D_Jet/Kero",Fuel_Properties!$B$31:$B$42,0),MATCH(YEAR(AF$9),Fuel_Properties!$B$31:$EI$31,0)))/158.987295</f>
        <v>0.19240166740941053</v>
      </c>
      <c r="AG155" s="47">
        <f>(SUMPRODUCT(--(AG$9=Quarterly_kt!$B$9:FC$9),Quarterly_kt!$B155:FC155)/INDEX(Fuel_Properties!$B$31:$IV$42,MATCH("D_Jet/Kero",Fuel_Properties!$B$31:$B$42,0),MATCH(YEAR(AG$9),Fuel_Properties!$B$31:$EI$31,0)))/158.987295</f>
        <v>0.19396223758726192</v>
      </c>
      <c r="AH155" s="47">
        <f>(SUMPRODUCT(--(AH$9=Quarterly_kt!$B$9:FC$9),Quarterly_kt!$B155:FC155)/INDEX(Fuel_Properties!$B$31:$IV$42,MATCH("D_Jet/Kero",Fuel_Properties!$B$31:$B$42,0),MATCH(YEAR(AH$9),Fuel_Properties!$B$31:$EI$31,0)))/158.987295</f>
        <v>0.2260371038315267</v>
      </c>
      <c r="AI155" s="47">
        <f>(SUMPRODUCT(--(AI$9=Quarterly_kt!$B$9:FC$9),Quarterly_kt!$B155:FC155)/INDEX(Fuel_Properties!$B$31:$IV$42,MATCH("D_Jet/Kero",Fuel_Properties!$B$31:$B$42,0),MATCH(YEAR(AI$9),Fuel_Properties!$B$31:$EI$31,0)))/158.987295</f>
        <v>0.20746869521790443</v>
      </c>
      <c r="AJ155" s="47">
        <f>(SUMPRODUCT(--(AJ$9=Quarterly_kt!$B$9:FC$9),Quarterly_kt!$B155:FC155)/INDEX(Fuel_Properties!$B$31:$IV$42,MATCH("D_Jet/Kero",Fuel_Properties!$B$31:$B$42,0),MATCH(YEAR(AJ$9),Fuel_Properties!$B$31:$EI$31,0)))/158.987295</f>
        <v>0.18898742504060884</v>
      </c>
      <c r="AK155" s="47">
        <f>(SUMPRODUCT(--(AK$9=Quarterly_kt!$B$9:FC$9),Quarterly_kt!$B155:FC155)/INDEX(Fuel_Properties!$B$31:$IV$42,MATCH("D_Jet/Kero",Fuel_Properties!$B$31:$B$42,0),MATCH(YEAR(AK$9),Fuel_Properties!$B$31:$EI$31,0)))/158.987295</f>
        <v>0.19778840710960816</v>
      </c>
      <c r="AL155" s="47">
        <f>(SUMPRODUCT(--(AL$9=Quarterly_kt!$B$9:FC$9),Quarterly_kt!$B155:FC155)/INDEX(Fuel_Properties!$B$31:$IV$42,MATCH("D_Jet/Kero",Fuel_Properties!$B$31:$B$42,0),MATCH(YEAR(AL$9),Fuel_Properties!$B$31:$EI$31,0)))/158.987295</f>
        <v>0.18912209353311377</v>
      </c>
      <c r="AM155" s="47">
        <f>(SUMPRODUCT(--(AM$9=Quarterly_kt!$B$9:FC$9),Quarterly_kt!$B155:FC155)/INDEX(Fuel_Properties!$B$31:$IV$42,MATCH("D_Jet/Kero",Fuel_Properties!$B$31:$B$42,0),MATCH(YEAR(AM$9),Fuel_Properties!$B$31:$EI$31,0)))/158.987295</f>
        <v>0.19645756553661817</v>
      </c>
      <c r="AN155" s="47">
        <f>(SUMPRODUCT(--(AN$9=Quarterly_kt!$B$9:FC$9),Quarterly_kt!$B155:FC155)/INDEX(Fuel_Properties!$B$31:$IV$42,MATCH("D_Jet/Kero",Fuel_Properties!$B$31:$B$42,0),MATCH(YEAR(AN$9),Fuel_Properties!$B$31:$EI$31,0)))/158.987295</f>
        <v>0.20146406478739001</v>
      </c>
      <c r="AO155" s="47">
        <f>(SUMPRODUCT(--(AO$9=Quarterly_kt!$B$9:FC$9),Quarterly_kt!$B155:FC155)/INDEX(Fuel_Properties!$B$31:$IV$42,MATCH("D_Jet/Kero",Fuel_Properties!$B$31:$B$42,0),MATCH(YEAR(AO$9),Fuel_Properties!$B$31:$EI$31,0)))/158.987295</f>
        <v>0.20688249119170643</v>
      </c>
      <c r="AP155" s="47">
        <f>(SUMPRODUCT(--(AP$9=Quarterly_kt!$B$9:FC$9),Quarterly_kt!$B155:FC155)/INDEX(Fuel_Properties!$B$31:$IV$42,MATCH("D_Jet/Kero",Fuel_Properties!$B$31:$B$42,0),MATCH(YEAR(AP$9),Fuel_Properties!$B$31:$EI$31,0)))/158.987295</f>
        <v>0.20929860238076564</v>
      </c>
      <c r="AQ155" s="47">
        <f>(SUMPRODUCT(--(AQ$9=Quarterly_kt!$B$9:FC$9),Quarterly_kt!$B155:FC155)/INDEX(Fuel_Properties!$B$31:$IV$42,MATCH("D_Jet/Kero",Fuel_Properties!$B$31:$B$42,0),MATCH(YEAR(AQ$9),Fuel_Properties!$B$31:$EI$31,0)))/158.987295</f>
        <v>0.20374550748394429</v>
      </c>
      <c r="AR155" s="47">
        <f>(SUMPRODUCT(--(AR$9=Quarterly_kt!$B$9:FC$9),Quarterly_kt!$B155:FC155)/INDEX(Fuel_Properties!$B$31:$IV$42,MATCH("D_Jet/Kero",Fuel_Properties!$B$31:$B$42,0),MATCH(YEAR(AR$9),Fuel_Properties!$B$31:$EI$31,0)))/158.987295</f>
        <v>0.22149006179047756</v>
      </c>
      <c r="AS155" s="47">
        <f>(SUMPRODUCT(--(AS$9=Quarterly_kt!$B$9:FC$9),Quarterly_kt!$B155:FC155)/INDEX(Fuel_Properties!$B$31:$IV$42,MATCH("D_Jet/Kero",Fuel_Properties!$B$31:$B$42,0),MATCH(YEAR(AS$9),Fuel_Properties!$B$31:$EI$31,0)))/158.987295</f>
        <v>0.25870609577801917</v>
      </c>
      <c r="AT155" s="47">
        <f>(SUMPRODUCT(--(AT$9=Quarterly_kt!$B$9:FC$9),Quarterly_kt!$B155:FC155)/INDEX(Fuel_Properties!$B$31:$IV$42,MATCH("D_Jet/Kero",Fuel_Properties!$B$31:$B$42,0),MATCH(YEAR(AT$9),Fuel_Properties!$B$31:$EI$31,0)))/158.987295</f>
        <v>0.22129201988973499</v>
      </c>
      <c r="AU155" s="47">
        <f>(SUMPRODUCT(--(AU$9=Quarterly_kt!$B$9:FC$9),Quarterly_kt!$B155:FC155)/INDEX(Fuel_Properties!$B$31:$IV$42,MATCH("D_Jet/Kero",Fuel_Properties!$B$31:$B$42,0),MATCH(YEAR(AU$9),Fuel_Properties!$B$31:$EI$31,0)))/158.987295</f>
        <v>0.23918708604083258</v>
      </c>
      <c r="AV155" s="47">
        <f>(SUMPRODUCT(--(AV$9=Quarterly_kt!$B$9:FC$9),Quarterly_kt!$B155:FC155)/INDEX(Fuel_Properties!$B$31:$IV$42,MATCH("D_Jet/Kero",Fuel_Properties!$B$31:$B$42,0),MATCH(YEAR(AV$9),Fuel_Properties!$B$31:$EI$31,0)))/158.987295</f>
        <v>0.23422019517020923</v>
      </c>
      <c r="AW155" s="47">
        <f>(SUMPRODUCT(--(AW$9=Quarterly_kt!$B$9:FC$9),Quarterly_kt!$B155:FC155)/INDEX(Fuel_Properties!$B$31:$IV$42,MATCH("D_Jet/Kero",Fuel_Properties!$B$31:$B$42,0),MATCH(YEAR(AW$9),Fuel_Properties!$B$31:$EI$31,0)))/158.987295</f>
        <v>0.23036233894374414</v>
      </c>
      <c r="AX155" s="47">
        <f>(SUMPRODUCT(--(AX$9=Quarterly_kt!$B$9:FC$9),Quarterly_kt!$B155:FC155)/INDEX(Fuel_Properties!$B$31:$IV$42,MATCH("D_Jet/Kero",Fuel_Properties!$B$31:$B$42,0),MATCH(YEAR(AX$9),Fuel_Properties!$B$31:$EI$31,0)))/158.987295</f>
        <v>0.24202304605946601</v>
      </c>
      <c r="AY155" s="47">
        <f>(SUMPRODUCT(--(AY$9=Quarterly_kt!$B$9:FC$9),Quarterly_kt!$B155:FC155)/INDEX(Fuel_Properties!$B$31:$IV$42,MATCH("D_Jet/Kero",Fuel_Properties!$B$31:$B$42,0),MATCH(YEAR(AY$9),Fuel_Properties!$B$31:$EI$31,0)))/158.987295</f>
        <v>0.24645126296006964</v>
      </c>
      <c r="AZ155" s="47">
        <f>(SUMPRODUCT(--(AZ$9=Quarterly_kt!$B$9:FC$9),Quarterly_kt!$B155:FC155)/INDEX(Fuel_Properties!$B$31:$IV$42,MATCH("D_Jet/Kero",Fuel_Properties!$B$31:$B$42,0),MATCH(YEAR(AZ$9),Fuel_Properties!$B$31:$EI$31,0)))/158.987295</f>
        <v>0.22954640631268486</v>
      </c>
      <c r="BA155" s="47">
        <f>(SUMPRODUCT(--(BA$9=Quarterly_kt!$B$9:FC$9),Quarterly_kt!$B155:FC155)/INDEX(Fuel_Properties!$B$31:$IV$42,MATCH("D_Jet/Kero",Fuel_Properties!$B$31:$B$42,0),MATCH(YEAR(BA$9),Fuel_Properties!$B$31:$EI$31,0)))/158.987295</f>
        <v>0.2304573990561006</v>
      </c>
      <c r="BB155" s="47">
        <f>(SUMPRODUCT(--(BB$9=Quarterly_kt!$B$9:FC$9),Quarterly_kt!$B155:FC155)/INDEX(Fuel_Properties!$B$31:$IV$42,MATCH("D_Jet/Kero",Fuel_Properties!$B$31:$B$42,0),MATCH(YEAR(BB$9),Fuel_Properties!$B$31:$EI$31,0)))/158.987295</f>
        <v>0.38345664989377165</v>
      </c>
      <c r="BC155" s="47">
        <f>(SUMPRODUCT(--(BC$9=Quarterly_kt!$B$9:FC$9),Quarterly_kt!$B155:FC155)/INDEX(Fuel_Properties!$B$31:$IV$42,MATCH("D_Jet/Kero",Fuel_Properties!$B$31:$B$42,0),MATCH(YEAR(BC$9),Fuel_Properties!$B$31:$EI$31,0)))/158.987295</f>
        <v>0.22934044273591259</v>
      </c>
      <c r="BD155" s="47">
        <f>(SUMPRODUCT(--(BD$9=Quarterly_kt!$B$9:FC$9),Quarterly_kt!$B155:FC155)/INDEX(Fuel_Properties!$B$31:$IV$42,MATCH("D_Jet/Kero",Fuel_Properties!$B$31:$B$42,0),MATCH(YEAR(BD$9),Fuel_Properties!$B$31:$EI$31,0)))/158.987295</f>
        <v>0.22751845724908104</v>
      </c>
      <c r="BE155" s="47">
        <f>(SUMPRODUCT(--(BE$9=Quarterly_kt!$B$9:FC$9),Quarterly_kt!$B155:FC155)/INDEX(Fuel_Properties!$B$31:$IV$42,MATCH("D_Jet/Kero",Fuel_Properties!$B$31:$B$42,0),MATCH(YEAR(BE$9),Fuel_Properties!$B$31:$EI$31,0)))/158.987295</f>
        <v>0.26697632555302842</v>
      </c>
      <c r="BF155" s="47">
        <f>(SUMPRODUCT(--(BF$9=Quarterly_kt!$B$9:FC$9),Quarterly_kt!$B155:FC155)/INDEX(Fuel_Properties!$B$31:$IV$42,MATCH("D_Jet/Kero",Fuel_Properties!$B$31:$B$42,0),MATCH(YEAR(BF$9),Fuel_Properties!$B$31:$EI$31,0)))/158.987295</f>
        <v>0.2702955078094737</v>
      </c>
      <c r="BG155" s="47">
        <f>(SUMPRODUCT(--(BG$9=Quarterly_kt!$B$9:FC$9),Quarterly_kt!$B155:FC155)/INDEX(Fuel_Properties!$B$31:$IV$42,MATCH("D_Jet/Kero",Fuel_Properties!$B$31:$B$42,0),MATCH(YEAR(BG$9),Fuel_Properties!$B$31:$EI$31,0)))/158.987295</f>
        <v>0.2320892643182193</v>
      </c>
      <c r="BH155" s="47">
        <f>(SUMPRODUCT(--(BH$9=Quarterly_kt!$B$9:FC$9),Quarterly_kt!$B155:FC155)/INDEX(Fuel_Properties!$B$31:$IV$42,MATCH("D_Jet/Kero",Fuel_Properties!$B$31:$B$42,0),MATCH(YEAR(BH$9),Fuel_Properties!$B$31:$EI$31,0)))/158.987295</f>
        <v>0.31566294643157899</v>
      </c>
      <c r="BI155" s="47">
        <f>(SUMPRODUCT(--(BI$9=Quarterly_kt!$B$9:FC$9),Quarterly_kt!$B155:FC155)/INDEX(Fuel_Properties!$B$31:$IV$42,MATCH("D_Jet/Kero",Fuel_Properties!$B$31:$B$42,0),MATCH(YEAR(BI$9),Fuel_Properties!$B$31:$EI$31,0)))/158.987295</f>
        <v>0.46161982727884476</v>
      </c>
      <c r="BJ155" s="47">
        <f>(SUMPRODUCT(--(BJ$9=Quarterly_kt!$B$9:FC$9),Quarterly_kt!$B155:FC155)/INDEX(Fuel_Properties!$B$31:$IV$42,MATCH("D_Jet/Kero",Fuel_Properties!$B$31:$B$42,0),MATCH(YEAR(BJ$9),Fuel_Properties!$B$31:$EI$31,0)))/158.987295</f>
        <v>0.45863335541564687</v>
      </c>
      <c r="BK155" s="47">
        <f>(SUMPRODUCT(--(BK$9=Quarterly_kt!$B$9:FC$9),Quarterly_kt!$B155:FC155)/INDEX(Fuel_Properties!$B$31:$IV$42,MATCH("D_Jet/Kero",Fuel_Properties!$B$31:$B$42,0),MATCH(YEAR(BK$9),Fuel_Properties!$B$31:$EI$31,0)))/158.987295</f>
        <v>0.40739595485553221</v>
      </c>
      <c r="BL155" s="47">
        <f>(SUMPRODUCT(--(BL$9=Quarterly_kt!$B$9:FC$9),Quarterly_kt!$B155:FC155)/INDEX(Fuel_Properties!$B$31:$IV$42,MATCH("D_Jet/Kero",Fuel_Properties!$B$31:$B$42,0),MATCH(YEAR(BL$9),Fuel_Properties!$B$31:$EI$31,0)))/158.987295</f>
        <v>0.40391833907849278</v>
      </c>
      <c r="BM155" s="47">
        <f>(SUMPRODUCT(--(BM$9=Quarterly_kt!$B$9:FC$9),Quarterly_kt!$B155:FC155)/INDEX(Fuel_Properties!$B$31:$IV$42,MATCH("D_Jet/Kero",Fuel_Properties!$B$31:$B$42,0),MATCH(YEAR(BM$9),Fuel_Properties!$B$31:$EI$31,0)))/158.987295</f>
        <v>0.43691211974220312</v>
      </c>
      <c r="BN155" s="47">
        <f>(SUMPRODUCT(--(BN$9=Quarterly_kt!$B$9:FC$9),Quarterly_kt!$B155:FC155)/INDEX(Fuel_Properties!$B$31:$IV$42,MATCH("D_Jet/Kero",Fuel_Properties!$B$31:$B$42,0),MATCH(YEAR(BN$9),Fuel_Properties!$B$31:$EI$31,0)))/158.987295</f>
        <v>0.519794970224704</v>
      </c>
      <c r="BO155" s="47">
        <f>(SUMPRODUCT(--(BO$9=Quarterly_kt!$B$9:FC$9),Quarterly_kt!$B155:FC155)/INDEX(Fuel_Properties!$B$31:$IV$42,MATCH("D_Jet/Kero",Fuel_Properties!$B$31:$B$42,0),MATCH(YEAR(BO$9),Fuel_Properties!$B$31:$EI$31,0)))/158.987295</f>
        <v>0.50287579926742654</v>
      </c>
      <c r="BP155" s="47">
        <f>(SUMPRODUCT(--(BP$9=Quarterly_kt!$B$9:FC$9),Quarterly_kt!$B155:FC155)/INDEX(Fuel_Properties!$B$31:$IV$42,MATCH("D_Jet/Kero",Fuel_Properties!$B$31:$B$42,0),MATCH(YEAR(BP$9),Fuel_Properties!$B$31:$EI$31,0)))/158.987295</f>
        <v>0.63373587890092664</v>
      </c>
      <c r="BQ155" s="47">
        <f>(SUMPRODUCT(--(BQ$9=Quarterly_kt!$B$9:FC$9),Quarterly_kt!$B155:FC155)/INDEX(Fuel_Properties!$B$31:$IV$42,MATCH("D_Jet/Kero",Fuel_Properties!$B$31:$B$42,0),MATCH(YEAR(BQ$9),Fuel_Properties!$B$31:$EI$31,0)))/158.987295</f>
        <v>0.52160971970911452</v>
      </c>
      <c r="BR155" s="47">
        <f>(SUMPRODUCT(--(BR$9=Quarterly_kt!$B$9:FC$9),Quarterly_kt!$B155:FC155)/INDEX(Fuel_Properties!$B$31:$IV$42,MATCH("D_Jet/Kero",Fuel_Properties!$B$31:$B$42,0),MATCH(YEAR(BR$9),Fuel_Properties!$B$31:$EI$31,0)))/158.987295</f>
        <v>0.49809873966830376</v>
      </c>
      <c r="BS155" s="47">
        <f>(SUMPRODUCT(--(BS$9=Quarterly_kt!$B$9:FC$9),Quarterly_kt!$B155:FC155)/INDEX(Fuel_Properties!$B$31:$IV$42,MATCH("D_Jet/Kero",Fuel_Properties!$B$31:$B$42,0),MATCH(YEAR(BS$9),Fuel_Properties!$B$31:$EI$31,0)))/158.987295</f>
        <v>0.46136916474318107</v>
      </c>
      <c r="BT155" s="47">
        <f>(SUMPRODUCT(--(BT$9=Quarterly_kt!$B$9:FC$9),Quarterly_kt!$B155:FC155)/INDEX(Fuel_Properties!$B$31:$IV$42,MATCH("D_Jet/Kero",Fuel_Properties!$B$31:$B$42,0),MATCH(YEAR(BT$9),Fuel_Properties!$B$31:$EI$31,0)))/158.987295</f>
        <v>0.47223172427493587</v>
      </c>
      <c r="BU155" s="47">
        <f>(SUMPRODUCT(--(BU$9=Quarterly_kt!$B$9:FC$9),Quarterly_kt!$B155:FC155)/INDEX(Fuel_Properties!$B$31:$IV$42,MATCH("D_Jet/Kero",Fuel_Properties!$B$31:$B$42,0),MATCH(YEAR(BU$9),Fuel_Properties!$B$31:$EI$31,0)))/158.987295</f>
        <v>0.45671151503891505</v>
      </c>
      <c r="BV155" s="47">
        <f>(SUMPRODUCT(--(BV$9=Quarterly_kt!$B$9:FC$9),Quarterly_kt!$B155:FC155)/INDEX(Fuel_Properties!$B$31:$IV$42,MATCH("D_Jet/Kero",Fuel_Properties!$B$31:$B$42,0),MATCH(YEAR(BV$9),Fuel_Properties!$B$31:$EI$31,0)))/158.987295</f>
        <v>0.38795707551917891</v>
      </c>
      <c r="BW155" s="47">
        <f>(SUMPRODUCT(--(BW$9=Quarterly_kt!$B$9:FC$9),Quarterly_kt!$B155:FC155)/INDEX(Fuel_Properties!$B$31:$IV$42,MATCH("D_Jet/Kero",Fuel_Properties!$B$31:$B$42,0),MATCH(YEAR(BW$9),Fuel_Properties!$B$31:$EI$31,0)))/158.987295</f>
        <v>0.49345494211766466</v>
      </c>
      <c r="BX155" s="47">
        <f>(SUMPRODUCT(--(BX$9=Quarterly_kt!$B$9:FC$9),Quarterly_kt!$B155:FC155)/INDEX(Fuel_Properties!$B$31:$IV$42,MATCH("D_Jet/Kero",Fuel_Properties!$B$31:$B$42,0),MATCH(YEAR(BX$9),Fuel_Properties!$B$31:$EI$31,0)))/158.987295</f>
        <v>0.45975445556823125</v>
      </c>
      <c r="BY155" s="47">
        <f>(SUMPRODUCT(--(BY$9=Quarterly_kt!$B$9:FC$9),Quarterly_kt!$B155:FC155)/INDEX(Fuel_Properties!$B$31:$IV$42,MATCH("D_Jet/Kero",Fuel_Properties!$B$31:$B$42,0),MATCH(YEAR(BY$9),Fuel_Properties!$B$31:$EI$31,0)))/158.987295</f>
        <v>0.50877479056794972</v>
      </c>
      <c r="BZ155" s="47">
        <f>(SUMPRODUCT(--(BZ$9=Quarterly_kt!$B$9:FC$9),Quarterly_kt!$B155:FC155)/INDEX(Fuel_Properties!$B$31:$IV$42,MATCH("D_Jet/Kero",Fuel_Properties!$B$31:$B$42,0),MATCH(YEAR(BZ$9),Fuel_Properties!$B$31:$EI$31,0)))/158.987295</f>
        <v>0.52941190175189556</v>
      </c>
      <c r="CA155" s="47">
        <f>(SUMPRODUCT(--(CA$9=Quarterly_kt!$B$9:FC$9),Quarterly_kt!$B155:FC155)/INDEX(Fuel_Properties!$B$31:$IV$42,MATCH("D_Jet/Kero",Fuel_Properties!$B$31:$B$42,0),MATCH(YEAR(CA$9),Fuel_Properties!$B$31:$EI$31,0)))/158.987295</f>
        <v>0.47437669687390843</v>
      </c>
      <c r="CB155" s="47">
        <f>(SUMPRODUCT(--(CB$9=Quarterly_kt!$B$9:FC$9),Quarterly_kt!$B155:FC155)/INDEX(Fuel_Properties!$B$31:$IV$42,MATCH("D_Jet/Kero",Fuel_Properties!$B$31:$B$42,0),MATCH(YEAR(CB$9),Fuel_Properties!$B$31:$EI$31,0)))/158.987295</f>
        <v>0.66159459989747094</v>
      </c>
      <c r="CC155" s="47">
        <f>(SUMPRODUCT(--(CC$9=Quarterly_kt!$B$9:FC$9),Quarterly_kt!$B155:FC155)/INDEX(Fuel_Properties!$B$31:$IV$42,MATCH("D_Jet/Kero",Fuel_Properties!$B$31:$B$42,0),MATCH(YEAR(CC$9),Fuel_Properties!$B$31:$EI$31,0)))/158.987295</f>
        <v>0.51179018195717374</v>
      </c>
      <c r="CD155" s="47">
        <f>(SUMPRODUCT(--(CD$9=Quarterly_kt!$B$9:FC$9),Quarterly_kt!$B155:FC155)/INDEX(Fuel_Properties!$B$31:$IV$42,MATCH("D_Jet/Kero",Fuel_Properties!$B$31:$B$42,0),MATCH(YEAR(CD$9),Fuel_Properties!$B$31:$EI$31,0)))/158.987295</f>
        <v>0.71461608096526963</v>
      </c>
      <c r="CE155" s="47">
        <f>(SUMPRODUCT(--(CE$9=Quarterly_kt!$B$9:FC$9),Quarterly_kt!$B155:FC155)/INDEX(Fuel_Properties!$B$31:$IV$42,MATCH("D_Jet/Kero",Fuel_Properties!$B$31:$B$42,0),MATCH(YEAR(CE$9),Fuel_Properties!$B$31:$EI$31,0)))/158.987295</f>
        <v>0.70247460316688837</v>
      </c>
      <c r="CF155" s="47">
        <f>(SUMPRODUCT(--(CF$9=Quarterly_kt!$B$9:FC$9),Quarterly_kt!$B155:FC155)/INDEX(Fuel_Properties!$B$31:$IV$42,MATCH("D_Jet/Kero",Fuel_Properties!$B$31:$B$42,0),MATCH(YEAR(CF$9),Fuel_Properties!$B$31:$EI$31,0)))/158.987295</f>
        <v>0.54371055265875912</v>
      </c>
      <c r="CG155" s="47">
        <f>(SUMPRODUCT(--(CG$9=Quarterly_kt!$B$9:FC$9),Quarterly_kt!$B155:FC155)/INDEX(Fuel_Properties!$B$31:$IV$42,MATCH("D_Jet/Kero",Fuel_Properties!$B$31:$B$42,0),MATCH(YEAR(CG$9),Fuel_Properties!$B$31:$EI$31,0)))/158.987295</f>
        <v>0.59153343070576836</v>
      </c>
      <c r="CH155" s="47">
        <f>(SUMPRODUCT(--(CH$9=Quarterly_kt!$B$9:FC$9),Quarterly_kt!$B155:FC155)/INDEX(Fuel_Properties!$B$31:$IV$42,MATCH("D_Jet/Kero",Fuel_Properties!$B$31:$B$42,0),MATCH(YEAR(CH$9),Fuel_Properties!$B$31:$EI$31,0)))/158.987295</f>
        <v>0.61086193631614449</v>
      </c>
      <c r="CI155" s="47">
        <f>(SUMPRODUCT(--(CI$9=Quarterly_kt!$B$9:FC$9),Quarterly_kt!$B155:FC155)/INDEX(Fuel_Properties!$B$31:$IV$42,MATCH("D_Jet/Kero",Fuel_Properties!$B$31:$B$42,0),MATCH(YEAR(CI$9),Fuel_Properties!$B$31:$EI$31,0)))/158.987295</f>
        <v>0.64410612332654704</v>
      </c>
      <c r="CJ155" s="47">
        <f>(SUMPRODUCT(--(CJ$9=Quarterly_kt!$B$9:FC$9),Quarterly_kt!$B155:FC155)/INDEX(Fuel_Properties!$B$31:$IV$42,MATCH("D_Jet/Kero",Fuel_Properties!$B$31:$B$42,0),MATCH(YEAR(CJ$9),Fuel_Properties!$B$31:$EI$31,0)))/158.987295</f>
        <v>0.70669918700979517</v>
      </c>
      <c r="CK155" s="47">
        <f>(SUMPRODUCT(--(CK$9=Quarterly_kt!$B$9:FC$9),Quarterly_kt!$B155:FC155)/INDEX(Fuel_Properties!$B$31:$IV$42,MATCH("D_Jet/Kero",Fuel_Properties!$B$31:$B$42,0),MATCH(YEAR(CK$9),Fuel_Properties!$B$31:$EI$31,0)))/158.987295</f>
        <v>0.63707248603686983</v>
      </c>
      <c r="CL155" s="47">
        <f>(SUMPRODUCT(--(CL$9=Quarterly_kt!$B$9:FC$9),Quarterly_kt!$B155:FC155)/INDEX(Fuel_Properties!$B$31:$IV$42,MATCH("D_Jet/Kero",Fuel_Properties!$B$31:$B$42,0),MATCH(YEAR(CL$9),Fuel_Properties!$B$31:$EI$31,0)))/158.987295</f>
        <v>0.6409008782157033</v>
      </c>
      <c r="CM155" s="47">
        <f>(SUMPRODUCT(--(CM$9=Quarterly_kt!$B$9:FC$9),Quarterly_kt!$B155:FC155)/INDEX(Fuel_Properties!$B$31:$IV$42,MATCH("D_Jet/Kero",Fuel_Properties!$B$31:$B$42,0),MATCH(YEAR(CM$9),Fuel_Properties!$B$31:$EI$31,0)))/158.987295</f>
        <v>0.6335530600604885</v>
      </c>
      <c r="CN155" s="47">
        <f>(SUMPRODUCT(--(CN$9=Quarterly_kt!$B$9:FC$9),Quarterly_kt!$B155:FC155)/INDEX(Fuel_Properties!$B$31:$IV$42,MATCH("D_Jet/Kero",Fuel_Properties!$B$31:$B$42,0),MATCH(YEAR(CN$9),Fuel_Properties!$B$31:$EI$31,0)))/158.987295</f>
        <v>0.63207721624298796</v>
      </c>
      <c r="CO155" s="47">
        <f>(SUMPRODUCT(--(CO$9=Quarterly_kt!$B$9:FC$9),Quarterly_kt!$B155:FC155)/INDEX(Fuel_Properties!$B$31:$IV$42,MATCH("D_Jet/Kero",Fuel_Properties!$B$31:$B$42,0),MATCH(YEAR(CO$9),Fuel_Properties!$B$31:$EI$31,0)))/158.987295</f>
        <v>0.63064062359084661</v>
      </c>
      <c r="CP155" s="47">
        <f>(SUMPRODUCT(--(CP$9=Quarterly_kt!$B$9:FC$9),Quarterly_kt!$B155:FC155)/INDEX(Fuel_Properties!$B$31:$IV$42,MATCH("D_Jet/Kero",Fuel_Properties!$B$31:$B$42,0),MATCH(YEAR(CP$9),Fuel_Properties!$B$31:$EI$31,0)))/158.987295</f>
        <v>0.51977458265252907</v>
      </c>
      <c r="CQ155" s="47">
        <f>(SUMPRODUCT(--(CQ$9=Quarterly_kt!$B$9:FC$9),Quarterly_kt!$B155:FC155)/INDEX(Fuel_Properties!$B$31:$IV$42,MATCH("D_Jet/Kero",Fuel_Properties!$B$31:$B$42,0),MATCH(YEAR(CQ$9),Fuel_Properties!$B$31:$EI$31,0)))/158.987295</f>
        <v>0.61704252531130965</v>
      </c>
      <c r="CR155" s="47">
        <f>(SUMPRODUCT(--(CR$9=Quarterly_kt!$B$9:FC$9),Quarterly_kt!$B155:FC155)/INDEX(Fuel_Properties!$B$31:$IV$42,MATCH("D_Jet/Kero",Fuel_Properties!$B$31:$B$42,0),MATCH(YEAR(CR$9),Fuel_Properties!$B$31:$EI$31,0)))/158.987295</f>
        <v>0.64072851556466026</v>
      </c>
      <c r="CS155" s="47">
        <f>(SUMPRODUCT(--(CS$9=Quarterly_kt!$B$9:FC$9),Quarterly_kt!$B155:FC155)/INDEX(Fuel_Properties!$B$31:$IV$42,MATCH("D_Jet/Kero",Fuel_Properties!$B$31:$B$42,0),MATCH(YEAR(CS$9),Fuel_Properties!$B$31:$EI$31,0)))/158.987295</f>
        <v>0.6566769245863967</v>
      </c>
      <c r="CT155" s="47">
        <f>(SUMPRODUCT(--(CT$9=Quarterly_kt!$B$9:FC$9),Quarterly_kt!$B155:FC155)/INDEX(Fuel_Properties!$B$31:$IV$42,MATCH("D_Jet/Kero",Fuel_Properties!$B$31:$B$42,0),MATCH(YEAR(CT$9),Fuel_Properties!$B$31:$EI$31,0)))/158.987295</f>
        <v>0.6398730940082511</v>
      </c>
      <c r="CU155" s="47">
        <f>(SUMPRODUCT(--(CU$9=Quarterly_kt!$B$9:FC$9),Quarterly_kt!$B155:FC155)/INDEX(Fuel_Properties!$B$31:$IV$42,MATCH("D_Jet/Kero",Fuel_Properties!$B$31:$B$42,0),MATCH(YEAR(CU$9),Fuel_Properties!$B$31:$EI$31,0)))/158.987295</f>
        <v>0.63719432163296186</v>
      </c>
      <c r="CV155" s="47">
        <f>(SUMPRODUCT(--(CV$9=Quarterly_kt!$B$9:FC$9),Quarterly_kt!$B155:FC155)/INDEX(Fuel_Properties!$B$31:$IV$42,MATCH("D_Jet/Kero",Fuel_Properties!$B$31:$B$42,0),MATCH(YEAR(CV$9),Fuel_Properties!$B$31:$EI$31,0)))/158.987295</f>
        <v>0.64335314140488797</v>
      </c>
      <c r="CW155" s="47">
        <f>(SUMPRODUCT(--(CW$9=Quarterly_kt!$B$9:FC$9),Quarterly_kt!$B155:FC155)/INDEX(Fuel_Properties!$B$31:$IV$42,MATCH("D_Jet/Kero",Fuel_Properties!$B$31:$B$42,0),MATCH(YEAR(CW$9),Fuel_Properties!$B$31:$EI$31,0)))/158.987295</f>
        <v>0.64644826256577936</v>
      </c>
      <c r="CX155" s="47">
        <f>(SUMPRODUCT(--(CX$9=Quarterly_kt!$B$9:FC$9),Quarterly_kt!$B155:FC155)/INDEX(Fuel_Properties!$B$31:$IV$42,MATCH("D_Jet/Kero",Fuel_Properties!$B$31:$B$42,0),MATCH(YEAR(CX$9),Fuel_Properties!$B$31:$EI$31,0)))/158.987295</f>
        <v>0.64586223810184606</v>
      </c>
      <c r="CY155" s="47">
        <f>(SUMPRODUCT(--(CY$9=Quarterly_kt!$B$9:FC$9),Quarterly_kt!$B155:FC155)/INDEX(Fuel_Properties!$B$31:$IV$42,MATCH("D_Jet/Kero",Fuel_Properties!$B$31:$B$42,0),MATCH(YEAR(CY$9),Fuel_Properties!$B$31:$EI$31,0)))/158.987295</f>
        <v>0.63424918060941948</v>
      </c>
      <c r="CZ155" s="47">
        <f>(SUMPRODUCT(--(CZ$9=Quarterly_kt!$B$9:FC$9),Quarterly_kt!$B155:FC155)/INDEX(Fuel_Properties!$B$31:$IV$42,MATCH("D_Jet/Kero",Fuel_Properties!$B$31:$B$42,0),MATCH(YEAR(CZ$9),Fuel_Properties!$B$31:$EI$31,0)))/158.987295</f>
        <v>0.64391099266951435</v>
      </c>
      <c r="DA155" s="47">
        <f>(SUMPRODUCT(--(DA$9=Quarterly_kt!$B$9:FC$9),Quarterly_kt!$B155:FC155)/INDEX(Fuel_Properties!$B$31:$IV$42,MATCH("D_Jet/Kero",Fuel_Properties!$B$31:$B$42,0),MATCH(YEAR(DA$9),Fuel_Properties!$B$31:$EI$31,0)))/158.987295</f>
        <v>0.60747463139076896</v>
      </c>
      <c r="DB155" s="47">
        <f>(SUMPRODUCT(--(DB$9=Quarterly_kt!$B$9:FC$9),Quarterly_kt!$B155:FC155)/INDEX(Fuel_Properties!$B$31:$IV$42,MATCH("D_Jet/Kero",Fuel_Properties!$B$31:$B$42,0),MATCH(YEAR(DB$9),Fuel_Properties!$B$31:$EI$31,0)))/158.987295</f>
        <v>0.69873317598542939</v>
      </c>
      <c r="DC155" s="47">
        <f>(SUMPRODUCT(--(DC$9=Quarterly_kt!$B$9:FC$9),Quarterly_kt!$B155:FC155)/INDEX(Fuel_Properties!$B$31:$IV$42,MATCH("D_Jet/Kero",Fuel_Properties!$B$31:$B$42,0),MATCH(YEAR(DC$9),Fuel_Properties!$B$31:$EI$31,0)))/158.987295</f>
        <v>0.66076347630787913</v>
      </c>
      <c r="DD155" s="47">
        <f>(SUMPRODUCT(--(DD$9=Quarterly_kt!$B$9:FC$9),Quarterly_kt!$B155:FC155)/INDEX(Fuel_Properties!$B$31:$IV$42,MATCH("D_Jet/Kero",Fuel_Properties!$B$31:$B$42,0),MATCH(YEAR(DD$9),Fuel_Properties!$B$31:$EI$31,0)))/158.987295</f>
        <v>0.69639525584465767</v>
      </c>
      <c r="DE155" s="47">
        <f>(SUMPRODUCT(--(DE$9=Quarterly_kt!$B$9:FC$9),Quarterly_kt!$B155:FC155)/INDEX(Fuel_Properties!$B$31:$IV$42,MATCH("D_Jet/Kero",Fuel_Properties!$B$31:$B$42,0),MATCH(YEAR(DE$9),Fuel_Properties!$B$31:$EI$31,0)))/158.987295</f>
        <v>0.68720777703058822</v>
      </c>
      <c r="DF155" s="47">
        <f>(SUMPRODUCT(--(DF$9=Quarterly_kt!$B$9:FC$9),Quarterly_kt!$B155:FC155)/INDEX(Fuel_Properties!$B$31:$IV$42,MATCH("D_Jet/Kero",Fuel_Properties!$B$31:$B$42,0),MATCH(YEAR(DF$9),Fuel_Properties!$B$31:$EI$31,0)))/158.987295</f>
        <v>0.73044884503707386</v>
      </c>
      <c r="DG155" s="47">
        <f>(SUMPRODUCT(--(DG$9=Quarterly_kt!$B$9:FC$9),Quarterly_kt!$B155:FC155)/INDEX(Fuel_Properties!$B$31:$IV$42,MATCH("D_Jet/Kero",Fuel_Properties!$B$31:$B$42,0),MATCH(YEAR(DG$9),Fuel_Properties!$B$31:$EI$31,0)))/158.987295</f>
        <v>0.83080263231660745</v>
      </c>
      <c r="DH155" s="47">
        <f>(SUMPRODUCT(--(DH$9=Quarterly_kt!$B$9:FC$9),Quarterly_kt!$B155:FC155)/INDEX(Fuel_Properties!$B$31:$IV$42,MATCH("D_Jet/Kero",Fuel_Properties!$B$31:$B$42,0),MATCH(YEAR(DH$9),Fuel_Properties!$B$31:$EI$31,0)))/158.987295</f>
        <v>0.64988820920659418</v>
      </c>
      <c r="DI155" s="47">
        <f>(SUMPRODUCT(--(DI$9=Quarterly_kt!$B$9:FC$9),Quarterly_kt!$B155:FC155)/INDEX(Fuel_Properties!$B$31:$IV$42,MATCH("D_Jet/Kero",Fuel_Properties!$B$31:$B$42,0),MATCH(YEAR(DI$9),Fuel_Properties!$B$31:$EI$31,0)))/158.987295</f>
        <v>0.619633859646194</v>
      </c>
      <c r="DJ155" s="47">
        <f>(SUMPRODUCT(--(DJ$9=Quarterly_kt!$B$9:FC$9),Quarterly_kt!$B155:FC155)/INDEX(Fuel_Properties!$B$31:$IV$42,MATCH("D_Jet/Kero",Fuel_Properties!$B$31:$B$42,0),MATCH(YEAR(DJ$9),Fuel_Properties!$B$31:$EI$31,0)))/158.987295</f>
        <v>0.61541397515071883</v>
      </c>
      <c r="DK155" s="47">
        <f>(SUMPRODUCT(--(DK$9=Quarterly_kt!$B$9:FC$9),Quarterly_kt!$B155:FC155)/INDEX(Fuel_Properties!$B$31:$IV$42,MATCH("D_Jet/Kero",Fuel_Properties!$B$31:$B$42,0),MATCH(YEAR(DK$9),Fuel_Properties!$B$31:$EI$31,0)))/158.987295</f>
        <v>0.60096150628156431</v>
      </c>
      <c r="DL155" s="47">
        <f>(SUMPRODUCT(--(DL$9=Quarterly_kt!$B$9:FC$9),Quarterly_kt!$B155:FC155)/INDEX(Fuel_Properties!$B$31:$IV$42,MATCH("D_Jet/Kero",Fuel_Properties!$B$31:$B$42,0),MATCH(YEAR(DL$9),Fuel_Properties!$B$31:$EI$31,0)))/158.987295</f>
        <v>0.72252116686801282</v>
      </c>
      <c r="DM155" s="47">
        <f>(SUMPRODUCT(--(DM$9=Quarterly_kt!$B$9:FC$9),Quarterly_kt!$B155:FC155)/INDEX(Fuel_Properties!$B$31:$IV$42,MATCH("D_Jet/Kero",Fuel_Properties!$B$31:$B$42,0),MATCH(YEAR(DM$9),Fuel_Properties!$B$31:$EI$31,0)))/158.987295</f>
        <v>0.68514300704365083</v>
      </c>
      <c r="DN155" s="47">
        <f>(SUMPRODUCT(--(DN$9=Quarterly_kt!$B$9:FC$9),Quarterly_kt!$B155:FC155)/INDEX(Fuel_Properties!$B$31:$IV$42,MATCH("D_Jet/Kero",Fuel_Properties!$B$31:$B$42,0),MATCH(YEAR(DN$9),Fuel_Properties!$B$31:$EI$31,0)))/158.987295</f>
        <v>0.818600289439541</v>
      </c>
      <c r="DO155" s="47">
        <f>(SUMPRODUCT(--(DO$9=Quarterly_kt!$B$9:FC$9),Quarterly_kt!$B155:FC155)/INDEX(Fuel_Properties!$B$31:$IV$42,MATCH("D_Jet/Kero",Fuel_Properties!$B$31:$B$42,0),MATCH(YEAR(DO$9),Fuel_Properties!$B$31:$EI$31,0)))/158.987295</f>
        <v>0.66444589785519603</v>
      </c>
      <c r="DP155" s="47">
        <f>(SUMPRODUCT(--(DP$9=Quarterly_kt!$B$9:FC$9),Quarterly_kt!$B155:FC155)/INDEX(Fuel_Properties!$B$31:$IV$42,MATCH("D_Jet/Kero",Fuel_Properties!$B$31:$B$42,0),MATCH(YEAR(DP$9),Fuel_Properties!$B$31:$EI$31,0)))/158.987295</f>
        <v>0.6794910784079361</v>
      </c>
      <c r="DQ155" s="47">
        <f>(SUMPRODUCT(--(DQ$9=Quarterly_kt!$B$9:FC$9),Quarterly_kt!$B155:FC155)/INDEX(Fuel_Properties!$B$31:$IV$42,MATCH("D_Jet/Kero",Fuel_Properties!$B$31:$B$42,0),MATCH(YEAR(DQ$9),Fuel_Properties!$B$31:$EI$31,0)))/158.987295</f>
        <v>0.76247440777297149</v>
      </c>
      <c r="DR155" s="47">
        <f>(SUMPRODUCT(--(DR$9=Quarterly_kt!$B$9:FC$9),Quarterly_kt!$B155:FC155)/INDEX(Fuel_Properties!$B$31:$IV$42,MATCH("D_Jet/Kero",Fuel_Properties!$B$31:$B$42,0),MATCH(YEAR(DR$9),Fuel_Properties!$B$31:$EI$31,0)))/158.987295</f>
        <v>0.75549661439733118</v>
      </c>
      <c r="DS155" s="47">
        <f>(SUMPRODUCT(--(DS$9=Quarterly_kt!$B$9:FC$9),Quarterly_kt!$B155:FC155)/INDEX(Fuel_Properties!$B$31:$IV$42,MATCH("D_Jet/Kero",Fuel_Properties!$B$31:$B$42,0),MATCH(YEAR(DS$9),Fuel_Properties!$B$31:$EI$31,0)))/158.987295</f>
        <v>0.80243890642089888</v>
      </c>
      <c r="DT155" s="47">
        <f>(SUMPRODUCT(--(DT$9=Quarterly_kt!$B$9:FC$9),Quarterly_kt!$B155:FC155)/INDEX(Fuel_Properties!$B$31:$IV$42,MATCH("D_Jet/Kero",Fuel_Properties!$B$31:$B$42,0),MATCH(YEAR(DT$9),Fuel_Properties!$B$31:$EI$31,0)))/158.987295</f>
        <v>0.71929854313575214</v>
      </c>
      <c r="DU155" s="47">
        <f>(SUMPRODUCT(--(DU$9=Quarterly_kt!$B$9:FC$9),Quarterly_kt!$B155:FC155)/INDEX(Fuel_Properties!$B$31:$IV$42,MATCH("D_Jet/Kero",Fuel_Properties!$B$31:$B$42,0),MATCH(YEAR(DU$9),Fuel_Properties!$B$31:$EI$31,0)))/158.987295</f>
        <v>0.74088886275594057</v>
      </c>
      <c r="DV155" s="47">
        <f>(SUMPRODUCT(--(DV$9=Quarterly_kt!$B$9:FC$9),Quarterly_kt!$B155:FC155)/INDEX(Fuel_Properties!$B$31:$IV$42,MATCH("D_Jet/Kero",Fuel_Properties!$B$31:$B$42,0),MATCH(YEAR(DV$9),Fuel_Properties!$B$31:$EI$31,0)))/158.987295</f>
        <v>0.69112013402509753</v>
      </c>
      <c r="DW155" s="47">
        <f>(SUMPRODUCT(--(DW$9=Quarterly_kt!$B$9:FC$9),Quarterly_kt!$B155:FC155)/INDEX(Fuel_Properties!$B$31:$IV$42,MATCH("D_Jet/Kero",Fuel_Properties!$B$31:$B$42,0),MATCH(YEAR(DW$9),Fuel_Properties!$B$31:$EI$31,0)))/158.987295</f>
        <v>0.66136368188899253</v>
      </c>
      <c r="DX155" s="47">
        <f>(SUMPRODUCT(--(DX$9=Quarterly_kt!$B$9:FC$9),Quarterly_kt!$B155:FC155)/INDEX(Fuel_Properties!$B$31:$IV$42,MATCH("D_Jet/Kero",Fuel_Properties!$B$31:$B$42,0),MATCH(YEAR(DX$9),Fuel_Properties!$B$31:$EI$31,0)))/158.987295</f>
        <v>0.71143471059569086</v>
      </c>
      <c r="DY155" s="47">
        <f>(SUMPRODUCT(--(DY$9=Quarterly_kt!$B$9:FC$9),Quarterly_kt!$B155:FC155)/INDEX(Fuel_Properties!$B$31:$IV$42,MATCH("D_Jet/Kero",Fuel_Properties!$B$31:$B$42,0),MATCH(YEAR(DY$9),Fuel_Properties!$B$31:$EI$31,0)))/158.987295</f>
        <v>0.75146637619068335</v>
      </c>
      <c r="DZ155" s="47">
        <f>(SUMPRODUCT(--(DZ$9=Quarterly_kt!$B$9:FC$9),Quarterly_kt!$B155:FC155)/INDEX(Fuel_Properties!$B$31:$IV$42,MATCH("D_Jet/Kero",Fuel_Properties!$B$31:$B$42,0),MATCH(YEAR(DZ$9),Fuel_Properties!$B$31:$EI$31,0)))/158.987295</f>
        <v>0.77223683627113715</v>
      </c>
      <c r="EA155" s="47">
        <f>(SUMPRODUCT(--(EA$9=Quarterly_kt!$B$9:FC$9),Quarterly_kt!$B155:FC155)/INDEX(Fuel_Properties!$B$31:$IV$42,MATCH("D_Jet/Kero",Fuel_Properties!$B$31:$B$42,0),MATCH(YEAR(EA$9),Fuel_Properties!$B$31:$EI$31,0)))/158.987295</f>
        <v>0.68777771140199084</v>
      </c>
      <c r="EB155" s="47">
        <f>(SUMPRODUCT(--(EB$9=Quarterly_kt!$B$9:FC$9),Quarterly_kt!$B155:FC155)/INDEX(Fuel_Properties!$B$31:$IV$42,MATCH("D_Jet/Kero",Fuel_Properties!$B$31:$B$42,0),MATCH(YEAR(EB$9),Fuel_Properties!$B$31:$EI$31,0)))/158.987295</f>
        <v>0.69189347012731706</v>
      </c>
      <c r="EC155" s="47">
        <f>(SUMPRODUCT(--(EC$9=Quarterly_kt!$B$9:FC$9),Quarterly_kt!$B155:FC155)/INDEX(Fuel_Properties!$B$31:$IV$42,MATCH("D_Jet/Kero",Fuel_Properties!$B$31:$B$42,0),MATCH(YEAR(EC$9),Fuel_Properties!$B$31:$EI$31,0)))/158.987295</f>
        <v>0.71625156311579696</v>
      </c>
      <c r="ED155" s="47">
        <f>(SUMPRODUCT(--(ED$9=Quarterly_kt!$B$9:FC$9),Quarterly_kt!$B155:FC155)/INDEX(Fuel_Properties!$B$31:$IV$42,MATCH("D_Jet/Kero",Fuel_Properties!$B$31:$B$42,0),MATCH(YEAR(ED$9),Fuel_Properties!$B$31:$EI$31,0)))/158.987295</f>
        <v>0.6978222160443619</v>
      </c>
      <c r="EE155" s="47">
        <f>(SUMPRODUCT(--(EE$9=Quarterly_kt!$B$9:FC$9),Quarterly_kt!$B155:FC155)/INDEX(Fuel_Properties!$B$31:$IV$42,MATCH("D_Jet/Kero",Fuel_Properties!$B$31:$B$42,0),MATCH(YEAR(EE$9),Fuel_Properties!$B$31:$EI$31,0)))/158.987295</f>
        <v>0.50011426690720806</v>
      </c>
      <c r="EF155" s="47">
        <f>(SUMPRODUCT(--(EF$9=Quarterly_kt!$B$9:FC$9),Quarterly_kt!$B155:FC155)/INDEX(Fuel_Properties!$B$31:$IV$42,MATCH("D_Jet/Kero",Fuel_Properties!$B$31:$B$42,0),MATCH(YEAR(EF$9),Fuel_Properties!$B$31:$EI$31,0)))/158.987295</f>
        <v>0.53940549447217789</v>
      </c>
      <c r="EG155" s="47">
        <f>(SUMPRODUCT(--(EG$9=Quarterly_kt!$B$9:FC$9),Quarterly_kt!$B155:FC155)/INDEX(Fuel_Properties!$B$31:$IV$42,MATCH("D_Jet/Kero",Fuel_Properties!$B$31:$B$42,0),MATCH(YEAR(EG$9),Fuel_Properties!$B$31:$EI$31,0)))/158.987295</f>
        <v>0.59792767332243157</v>
      </c>
      <c r="EH155" s="47">
        <f>(SUMPRODUCT(--(EH$9=Quarterly_kt!$B$9:FC$9),Quarterly_kt!$B155:FC155)/INDEX(Fuel_Properties!$B$31:$IV$42,MATCH("D_Jet/Kero",Fuel_Properties!$B$31:$B$42,0),MATCH(YEAR(EH$9),Fuel_Properties!$B$31:$EI$31,0)))/158.987295</f>
        <v>0.59976513397839959</v>
      </c>
      <c r="EI155" s="47">
        <f>(SUMPRODUCT(--(EI$9=Quarterly_kt!$B$9:FC$9),Quarterly_kt!$B155:FC155)/INDEX(Fuel_Properties!$B$31:$IV$42,MATCH("D_Jet/Kero",Fuel_Properties!$B$31:$B$42,0),MATCH(YEAR(EI$9),Fuel_Properties!$B$31:$EI$31,0)))/158.987295</f>
        <v>0.73009665713243654</v>
      </c>
      <c r="EJ155" s="47">
        <f>(SUMPRODUCT(--(EJ$9=Quarterly_kt!$B$9:FC$9),Quarterly_kt!$B155:FC155)/INDEX(Fuel_Properties!$B$31:$IV$42,MATCH("D_Jet/Kero",Fuel_Properties!$B$31:$B$42,0),MATCH(YEAR(EJ$9),Fuel_Properties!$B$31:$EI$31,0)))/158.987295</f>
        <v>0.42427717234208823</v>
      </c>
      <c r="EK155" s="47">
        <f>(SUMPRODUCT(--(EK$9=Quarterly_kt!$B$9:FC$9),Quarterly_kt!$B155:FC155)/INDEX(Fuel_Properties!$B$31:$IV$42,MATCH("D_Jet/Kero",Fuel_Properties!$B$31:$B$42,0),MATCH(YEAR(EK$9),Fuel_Properties!$B$31:$EI$31,0)))/158.987295</f>
        <v>0.78208269508129802</v>
      </c>
      <c r="EL155" s="47">
        <f>(SUMPRODUCT(--(EL$9=Quarterly_kt!$B$9:FC$9),Quarterly_kt!$B155:FC155)/INDEX(Fuel_Properties!$B$31:$IV$42,MATCH("D_Jet/Kero",Fuel_Properties!$B$31:$B$42,0),MATCH(YEAR(EL$9),Fuel_Properties!$B$31:$EI$31,0)))/158.987295</f>
        <v>0.60479369382214987</v>
      </c>
      <c r="EM155" s="47">
        <f>(SUMPRODUCT(--(EM$9=Quarterly_kt!$B$9:FC$9),Quarterly_kt!$B155:FC155)/INDEX(Fuel_Properties!$B$31:$IV$42,MATCH("D_Jet/Kero",Fuel_Properties!$B$31:$B$42,0),MATCH(YEAR(EM$9),Fuel_Properties!$B$31:$EI$31,0)))/158.987295</f>
        <v>0.53115049224530775</v>
      </c>
      <c r="EN155" s="47">
        <f>(SUMPRODUCT(--(EN$9=Quarterly_kt!$B$9:FC$9),Quarterly_kt!$B155:FC155)/INDEX(Fuel_Properties!$B$31:$IV$42,MATCH("D_Jet/Kero",Fuel_Properties!$B$31:$B$42,0),MATCH(YEAR(EN$9),Fuel_Properties!$B$31:$EI$31,0)))/158.987295</f>
        <v>0.63647878278575665</v>
      </c>
      <c r="EO155" s="47">
        <f>(SUMPRODUCT(--(EO$9=Quarterly_kt!$B$9:FC$9),Quarterly_kt!$B155:FC155)/INDEX(Fuel_Properties!$B$31:$IV$42,MATCH("D_Jet/Kero",Fuel_Properties!$B$31:$B$42,0),MATCH(YEAR(EO$9),Fuel_Properties!$B$31:$EI$31,0)))/158.987295</f>
        <v>0.65056343653120186</v>
      </c>
      <c r="EP155" s="47">
        <f>(SUMPRODUCT(--(EP$9=Quarterly_kt!$B$9:FC$9),Quarterly_kt!$B155:FC155)/INDEX(Fuel_Properties!$B$31:$IV$42,MATCH("D_Jet/Kero",Fuel_Properties!$B$31:$B$42,0),MATCH(YEAR(EP$9),Fuel_Properties!$B$31:$EI$31,0)))/158.987295</f>
        <v>0.50602546574554885</v>
      </c>
      <c r="EQ155" s="47">
        <f>(SUMPRODUCT(--(EQ$9=Quarterly_kt!$B$9:FC$9),Quarterly_kt!$B155:FC155)/INDEX(Fuel_Properties!$B$31:$IV$42,MATCH("D_Jet/Kero",Fuel_Properties!$B$31:$B$42,0),MATCH(YEAR(EQ$9),Fuel_Properties!$B$31:$EI$31,0)))/158.987295</f>
        <v>0.5907613561196825</v>
      </c>
      <c r="ER155" s="47">
        <f>(SUMPRODUCT(--(ER$9=Quarterly_kt!$B$9:FC$9),Quarterly_kt!$B155:FC155)/INDEX(Fuel_Properties!$B$31:$IV$42,MATCH("D_Jet/Kero",Fuel_Properties!$B$31:$B$42,0),MATCH(YEAR(ER$9),Fuel_Properties!$B$31:$EI$31,0)))/158.987295</f>
        <v>0.61361645281152799</v>
      </c>
      <c r="ES155" s="47">
        <f>(SUMPRODUCT(--(ES$9=Quarterly_kt!$B$9:FC$9),Quarterly_kt!$B155:FC155)/INDEX(Fuel_Properties!$B$31:$IV$42,MATCH("D_Jet/Kero",Fuel_Properties!$B$31:$B$42,0),MATCH(YEAR(ES$9),Fuel_Properties!$B$31:$EI$31,0)))/158.987295</f>
        <v>0.64616389809056152</v>
      </c>
      <c r="ET155" s="47">
        <f>(SUMPRODUCT(--(ET$9=Quarterly_kt!$B$9:FC$9),Quarterly_kt!$B155:FC155)/INDEX(Fuel_Properties!$B$31:$IV$42,MATCH("D_Jet/Kero",Fuel_Properties!$B$31:$B$42,0),MATCH(YEAR(ET$9),Fuel_Properties!$B$31:$EI$31,0)))/158.987295</f>
        <v>0.65851017063973583</v>
      </c>
      <c r="EU155" s="47">
        <f>(SUMPRODUCT(--(EU$9=Quarterly_kt!$B$9:FC$9),Quarterly_kt!$B155:FC155)/INDEX(Fuel_Properties!$B$31:$IV$42,MATCH("D_Jet/Kero",Fuel_Properties!$B$31:$B$42,0),MATCH(YEAR(EU$9),Fuel_Properties!$B$31:$EI$31,0)))/158.987295</f>
        <v>0.58980344926303696</v>
      </c>
      <c r="EV155" s="47">
        <f>(SUMPRODUCT(--(EV$9=Quarterly_kt!$B$9:FC$9),Quarterly_kt!$B155:FC155)/INDEX(Fuel_Properties!$B$31:$IV$42,MATCH("D_Jet/Kero",Fuel_Properties!$B$31:$B$42,0),MATCH(YEAR(EV$9),Fuel_Properties!$B$31:$EI$31,0)))/158.987295</f>
        <v>0.56596957002130233</v>
      </c>
      <c r="EW155" s="47">
        <f>(SUMPRODUCT(--(EW$9=Quarterly_kt!$B$9:FC$9),Quarterly_kt!$B155:FC155)/INDEX(Fuel_Properties!$B$31:$IV$42,MATCH("D_Jet/Kero",Fuel_Properties!$B$31:$B$42,0),MATCH(YEAR(EW$9),Fuel_Properties!$B$31:$EI$31,0)))/158.987295</f>
        <v>0.43560766785169869</v>
      </c>
      <c r="EX155" s="47">
        <f>(SUMPRODUCT(--(EX$9=Quarterly_kt!$B$9:FC$9),Quarterly_kt!$B155:FC155)/INDEX(Fuel_Properties!$B$31:$IV$42,MATCH("D_Jet/Kero",Fuel_Properties!$B$31:$B$42,0),MATCH(YEAR(EX$9),Fuel_Properties!$B$31:$EI$31,0)))/158.987295</f>
        <v>0.46624242324998455</v>
      </c>
      <c r="EY155" s="47">
        <f>(SUMPRODUCT(--(EY$9=Quarterly_kt!$B$9:FC$9),Quarterly_kt!$B155:FC155)/INDEX(Fuel_Properties!$B$31:$IV$42,MATCH("D_Jet/Kero",Fuel_Properties!$B$31:$B$42,0),MATCH(YEAR(EY$9),Fuel_Properties!$B$31:$EI$31,0)))/158.987295</f>
        <v>0.46488296921418143</v>
      </c>
      <c r="EZ155" s="47">
        <f>(SUMPRODUCT(--(EZ$9=Quarterly_kt!$B$9:FC$9),Quarterly_kt!$B155:FC155)/INDEX(Fuel_Properties!$B$31:$IV$42,MATCH("D_Jet/Kero",Fuel_Properties!$B$31:$B$42,0),MATCH(YEAR(EZ$9),Fuel_Properties!$B$31:$EI$31,0)))/158.987295</f>
        <v>0.45688144746691495</v>
      </c>
      <c r="FA155" s="47">
        <f>(SUMPRODUCT(--(FA$9=Quarterly_kt!$B$9:FC$9),Quarterly_kt!$B155:FC155)/INDEX(Fuel_Properties!$B$31:$IV$42,MATCH("D_Jet/Kero",Fuel_Properties!$B$31:$B$42,0),MATCH(YEAR(FA$9),Fuel_Properties!$B$31:$EI$31,0)))/158.987295</f>
        <v>0.51916432218876396</v>
      </c>
      <c r="FB155" s="47">
        <f>(SUMPRODUCT(--(FB$9=Quarterly_kt!$B$9:FC$9),Quarterly_kt!$B155:FC155)/INDEX(Fuel_Properties!$B$31:$IV$42,MATCH("D_Jet/Kero",Fuel_Properties!$B$31:$B$42,0),MATCH(YEAR(FB$9),Fuel_Properties!$B$31:$EI$31,0)))/158.987295</f>
        <v>0.51129985531233801</v>
      </c>
      <c r="FC155" s="47">
        <f>(SUMPRODUCT(--(FC$9=Quarterly_kt!$B$9:FC$9),Quarterly_kt!$B155:FC155)/INDEX(Fuel_Properties!$B$31:$IV$42,MATCH("D_Jet/Kero",Fuel_Properties!$B$31:$B$42,0),MATCH(YEAR(FC$9),Fuel_Properties!$B$31:$EI$31,0)))/158.987295</f>
        <v>0.47674653614621343</v>
      </c>
      <c r="FD155" s="47">
        <f>(SUMPRODUCT(--(FD$9=Quarterly_kt!$B$9:FD$9),Quarterly_kt!$B155:FD155)/INDEX(Fuel_Properties!$B$31:$IV$42,MATCH("D_Jet/Kero",Fuel_Properties!$B$31:$B$42,0),MATCH(YEAR(FD$9),Fuel_Properties!$B$31:$EI$31,0)))/158.987295</f>
        <v>0.48546828951761312</v>
      </c>
      <c r="FE155" s="47">
        <f>(SUMPRODUCT(--(FE$9=Quarterly_kt!$B$9:FF$9),Quarterly_kt!$B155:FF155)/INDEX(Fuel_Properties!$B$31:$IV$42,MATCH("D_Jet/Kero",Fuel_Properties!$B$31:$B$42,0),MATCH(YEAR(FE$9),Fuel_Properties!$B$31:$EI$31,0)))/158.987295</f>
        <v>0.53530376923971001</v>
      </c>
      <c r="FF155" s="47">
        <f>(SUMPRODUCT(--(FF$9=Quarterly_kt!$B$9:FF$9),Quarterly_kt!$B155:FF155)/INDEX(Fuel_Properties!$B$31:$IV$42,MATCH("D_Jet/Kero",Fuel_Properties!$B$31:$B$42,0),MATCH(YEAR(FF$9),Fuel_Properties!$B$31:$EI$31,0)))/158.987295</f>
        <v>0.52207204380096273</v>
      </c>
      <c r="FG155" s="47">
        <f>(SUMPRODUCT(--(FG$9=Quarterly_kt!$B$9:FG$9),Quarterly_kt!$B155:FG155)/INDEX(Fuel_Properties!$B$31:$IV$42,MATCH("D_Jet/Kero",Fuel_Properties!$B$31:$B$42,0),MATCH(YEAR(FG$9),Fuel_Properties!$B$31:$EI$31,0)))/158.987295</f>
        <v>0.50262998543269699</v>
      </c>
      <c r="FH155" s="47">
        <f>(SUMPRODUCT(--(FH$9=Quarterly_kt!$B$9:FI$9),Quarterly_kt!$B155:FI155)/INDEX(Fuel_Properties!$B$31:$IV$42,MATCH("D_Jet/Kero",Fuel_Properties!$B$31:$B$42,0),MATCH(YEAR(FH$9),Fuel_Properties!$B$31:$EI$31,0)))/158.987295</f>
        <v>0.48101943454035123</v>
      </c>
      <c r="FI155" s="47">
        <f>(SUMPRODUCT(--(FI$9=Quarterly_kt!$B$9:FI$9),Quarterly_kt!$B155:FI155)/INDEX(Fuel_Properties!$B$31:$IV$42,MATCH("D_Jet/Kero",Fuel_Properties!$B$31:$B$42,0),MATCH(YEAR(FI$9),Fuel_Properties!$B$31:$EI$31,0)))/158.987295</f>
        <v>0.50044247403039421</v>
      </c>
      <c r="FJ155" s="47">
        <f>(SUMPRODUCT(--(FJ$9=Quarterly_kt!$B$9:FJ$9),Quarterly_kt!$B155:FJ155)/INDEX(Fuel_Properties!$B$31:$IV$42,MATCH("D_Jet/Kero",Fuel_Properties!$B$31:$B$42,0),MATCH(YEAR(FJ$9),Fuel_Properties!$B$31:$EI$31,0)))/158.987295</f>
        <v>0.51367420730521374</v>
      </c>
      <c r="FK155" s="47">
        <f>(SUMPRODUCT(--(FK$9=Quarterly_kt!$B$9:FL$9),Quarterly_kt!$B155:FL155)/INDEX(Fuel_Properties!$B$31:$IV$42,MATCH("D_Jet/Kero",Fuel_Properties!$B$31:$B$42,0),MATCH(YEAR(FK$9),Fuel_Properties!$B$31:$EI$31,0)))/158.987295</f>
        <v>0.47234919261490804</v>
      </c>
      <c r="FL155" s="47">
        <f>(SUMPRODUCT(--(FL$9=Quarterly_kt!$B$9:FL$9),Quarterly_kt!$B155:FL155)/INDEX(Fuel_Properties!$B$31:$IV$42,MATCH("D_Jet/Kero",Fuel_Properties!$B$31:$B$42,0),MATCH(YEAR(FL$9),Fuel_Properties!$B$31:$EI$31,0)))/158.987295</f>
        <v>0.47453963358746593</v>
      </c>
      <c r="FM155" s="47">
        <f>(SUMPRODUCT(--(FM$9=Quarterly_kt!$B$9:FM$9),Quarterly_kt!$B155:FM155)/INDEX(Fuel_Properties!$B$31:$IV$42,MATCH("D_Jet/Kero",Fuel_Properties!$B$31:$B$42,0),MATCH(YEAR(FM$9),Fuel_Properties!$B$31:$EI$31,0)))/158.987295</f>
        <v>0.54051126129292304</v>
      </c>
      <c r="FN155" s="47">
        <f>(SUMPRODUCT(--(FN$9=Quarterly_kt!$B$9:FN$9),Quarterly_kt!$B155:FN155)/INDEX(Fuel_Properties!$B$31:$IV$42,MATCH("D_Jet/Kero",Fuel_Properties!$B$31:$B$42,0),MATCH(YEAR(FN$9),Fuel_Properties!$B$31:$EI$31,0)))/158.987295</f>
        <v>0.5534378527416195</v>
      </c>
      <c r="FO155" s="47">
        <f>(SUMPRODUCT(--(FO$9=Quarterly_kt!$B$9:FO$9),Quarterly_kt!$B155:FO155)/INDEX(Fuel_Properties!$B$31:$IV$42,MATCH("D_Jet/Kero",Fuel_Properties!$B$31:$B$42,0),MATCH(YEAR(FO$9),Fuel_Properties!$B$31:$EI$31,0)))/158.987295</f>
        <v>0.5383465828161168</v>
      </c>
      <c r="FP155" s="47">
        <f>(SUMPRODUCT(--(FP$9=Quarterly_kt!$B$9:FP$9),Quarterly_kt!$B155:FP155)/INDEX(Fuel_Properties!$B$31:$IV$42,MATCH("D_Jet/Kero",Fuel_Properties!$B$31:$B$42,0),MATCH(YEAR(FP$9),Fuel_Properties!$B$31:$EI$31,0)))/158.987295</f>
        <v>0.54293993938320639</v>
      </c>
      <c r="FQ155" s="47">
        <f>(SUMPRODUCT(--(FQ$9=Quarterly_kt!$B$9:FQ$9),Quarterly_kt!$B155:FQ155)/INDEX(Fuel_Properties!$B$31:$IV$42,MATCH("D_Jet/Kero",Fuel_Properties!$B$31:$B$42,0),MATCH(YEAR(FQ$9),Fuel_Properties!$B$31:$EI$31,0)))/158.987295</f>
        <v>0.56772870574343737</v>
      </c>
      <c r="FR155" s="47">
        <f>(SUMPRODUCT(--(FR$9=Quarterly_kt!$B$9:FR$9),Quarterly_kt!$B155:FR155)/INDEX(Fuel_Properties!$B$31:$IV$42,MATCH("D_Jet/Kero",Fuel_Properties!$B$31:$B$42,0),MATCH(YEAR(FR$9),Fuel_Properties!$B$31:$EI$31,0)))/158.987295</f>
        <v>0.65033436150295643</v>
      </c>
      <c r="FS155" s="47">
        <f>(SUMPRODUCT(--(FS$9=Quarterly_kt!$B$9:FS$9),Quarterly_kt!$B155:FS155)/INDEX(Fuel_Properties!$B$31:$IV$42,MATCH("D_Jet/Kero",Fuel_Properties!$B$31:$B$42,0),MATCH(YEAR(FS$9),Fuel_Properties!$B$31:$EI$31,0)))/158.987295</f>
        <v>0.54541875950341423</v>
      </c>
      <c r="FT155" s="47">
        <f>(SUMPRODUCT(--(FT$9=Quarterly_kt!$B$9:FT$9),Quarterly_kt!$B155:FT155)/INDEX(Fuel_Properties!$B$31:$IV$42,MATCH("D_Jet/Kero",Fuel_Properties!$B$31:$B$42,0),MATCH(YEAR(FT$9),Fuel_Properties!$B$31:$EI$31,0)))/158.987295</f>
        <v>0.55737238612890327</v>
      </c>
      <c r="FU155" s="47">
        <f>(SUMPRODUCT(--(FU$9=Quarterly_kt!$B$9:FU$9),Quarterly_kt!$B155:FU155)/INDEX(Fuel_Properties!$B$31:$IV$42,MATCH("D_Jet/Kero",Fuel_Properties!$B$31:$B$42,0),MATCH(YEAR(FU$9),Fuel_Properties!$B$31:$EI$31,0)))/158.987295</f>
        <v>0.6126979135759042</v>
      </c>
      <c r="FV155" s="47">
        <f>(SUMPRODUCT(--(FV$9=Quarterly_kt!$B$9:FV$9),Quarterly_kt!$B155:FV155)/INDEX(Fuel_Properties!$B$31:$IV$42,MATCH("D_Jet/Kero",Fuel_Properties!$B$31:$B$42,0),MATCH(YEAR(FV$9),Fuel_Properties!$B$31:$EI$31,0)))/158.987295</f>
        <v>0.77954880669080551</v>
      </c>
    </row>
    <row r="156" spans="1:178" ht="15" x14ac:dyDescent="0.25">
      <c r="A156" s="50" t="s">
        <v>44</v>
      </c>
      <c r="B156" s="47">
        <f>(SUMPRODUCT(--(B$9=Quarterly_kt!$B$9:FC$9),Quarterly_kt!$B156:FC156)/INDEX(Fuel_Properties!$B$31:$IV$42,MATCH("D_AvGas",Fuel_Properties!$B$31:$B$42,0),MATCH(YEAR(B$9),Fuel_Properties!$B$31:$EI$31,0)))/158.987295</f>
        <v>6.7088386636922376E-2</v>
      </c>
      <c r="C156" s="47">
        <f>(SUMPRODUCT(--(C$9=Quarterly_kt!$B$9:FC$9),Quarterly_kt!$B156:FC156)/INDEX(Fuel_Properties!$B$31:$IV$42,MATCH("D_AvGas",Fuel_Properties!$B$31:$B$42,0),MATCH(YEAR(C$9),Fuel_Properties!$B$31:$EI$31,0)))/158.987295</f>
        <v>6.2248043434494173E-2</v>
      </c>
      <c r="D156" s="47">
        <f>(SUMPRODUCT(--(D$9=Quarterly_kt!$B$9:FC$9),Quarterly_kt!$B156:FC156)/INDEX(Fuel_Properties!$B$31:$IV$42,MATCH("D_AvGas",Fuel_Properties!$B$31:$B$42,0),MATCH(YEAR(D$9),Fuel_Properties!$B$31:$EI$31,0)))/158.987295</f>
        <v>5.6880621117463982E-2</v>
      </c>
      <c r="E156" s="47">
        <f>(SUMPRODUCT(--(E$9=Quarterly_kt!$B$9:FC$9),Quarterly_kt!$B156:FC156)/INDEX(Fuel_Properties!$B$31:$IV$42,MATCH("D_AvGas",Fuel_Properties!$B$31:$B$42,0),MATCH(YEAR(E$9),Fuel_Properties!$B$31:$EI$31,0)))/158.987295</f>
        <v>5.8031410517678308E-2</v>
      </c>
      <c r="F156" s="47">
        <f>(SUMPRODUCT(--(F$9=Quarterly_kt!$B$9:FC$9),Quarterly_kt!$B156:FC156)/INDEX(Fuel_Properties!$B$31:$IV$42,MATCH("D_AvGas",Fuel_Properties!$B$31:$B$42,0),MATCH(YEAR(F$9),Fuel_Properties!$B$31:$EI$31,0)))/158.987295</f>
        <v>5.2514649118177562E-2</v>
      </c>
      <c r="G156" s="47">
        <f>(SUMPRODUCT(--(G$9=Quarterly_kt!$B$9:FC$9),Quarterly_kt!$B156:FC156)/INDEX(Fuel_Properties!$B$31:$IV$42,MATCH("D_AvGas",Fuel_Properties!$B$31:$B$42,0),MATCH(YEAR(G$9),Fuel_Properties!$B$31:$EI$31,0)))/158.987295</f>
        <v>5.6415034566232231E-2</v>
      </c>
      <c r="H156" s="47">
        <f>(SUMPRODUCT(--(H$9=Quarterly_kt!$B$9:FC$9),Quarterly_kt!$B156:FC156)/INDEX(Fuel_Properties!$B$31:$IV$42,MATCH("D_AvGas",Fuel_Properties!$B$31:$B$42,0),MATCH(YEAR(H$9),Fuel_Properties!$B$31:$EI$31,0)))/158.987295</f>
        <v>4.7164796104967432E-2</v>
      </c>
      <c r="I156" s="47">
        <f>(SUMPRODUCT(--(I$9=Quarterly_kt!$B$9:FC$9),Quarterly_kt!$B156:FC156)/INDEX(Fuel_Properties!$B$31:$IV$42,MATCH("D_AvGas",Fuel_Properties!$B$31:$B$42,0),MATCH(YEAR(I$9),Fuel_Properties!$B$31:$EI$31,0)))/158.987295</f>
        <v>5.6151495008931247E-2</v>
      </c>
      <c r="J156" s="47">
        <f>(SUMPRODUCT(--(J$9=Quarterly_kt!$B$9:FC$9),Quarterly_kt!$B156:FC156)/INDEX(Fuel_Properties!$B$31:$IV$42,MATCH("D_AvGas",Fuel_Properties!$B$31:$B$42,0),MATCH(YEAR(J$9),Fuel_Properties!$B$31:$EI$31,0)))/158.987295</f>
        <v>5.9147061310252512E-2</v>
      </c>
      <c r="K156" s="47">
        <f>(SUMPRODUCT(--(K$9=Quarterly_kt!$B$9:FC$9),Quarterly_kt!$B156:FC156)/INDEX(Fuel_Properties!$B$31:$IV$42,MATCH("D_AvGas",Fuel_Properties!$B$31:$B$42,0),MATCH(YEAR(K$9),Fuel_Properties!$B$31:$EI$31,0)))/158.987295</f>
        <v>5.5070982823997174E-2</v>
      </c>
      <c r="L156" s="47">
        <f>(SUMPRODUCT(--(L$9=Quarterly_kt!$B$9:FC$9),Quarterly_kt!$B156:FC156)/INDEX(Fuel_Properties!$B$31:$IV$42,MATCH("D_AvGas",Fuel_Properties!$B$31:$B$42,0),MATCH(YEAR(L$9),Fuel_Properties!$B$31:$EI$31,0)))/158.987295</f>
        <v>5.1811876965374912E-2</v>
      </c>
      <c r="M156" s="47">
        <f>(SUMPRODUCT(--(M$9=Quarterly_kt!$B$9:FC$9),Quarterly_kt!$B156:FC156)/INDEX(Fuel_Properties!$B$31:$IV$42,MATCH("D_AvGas",Fuel_Properties!$B$31:$B$42,0),MATCH(YEAR(M$9),Fuel_Properties!$B$31:$EI$31,0)))/158.987295</f>
        <v>6.3082585365947311E-2</v>
      </c>
      <c r="N156" s="47">
        <f>(SUMPRODUCT(--(N$9=Quarterly_kt!$B$9:FC$9),Quarterly_kt!$B156:FC156)/INDEX(Fuel_Properties!$B$31:$IV$42,MATCH("D_AvGas",Fuel_Properties!$B$31:$B$42,0),MATCH(YEAR(N$9),Fuel_Properties!$B$31:$EI$31,0)))/158.987295</f>
        <v>6.7053248029282253E-2</v>
      </c>
      <c r="O156" s="47">
        <f>(SUMPRODUCT(--(O$9=Quarterly_kt!$B$9:FC$9),Quarterly_kt!$B156:FC156)/INDEX(Fuel_Properties!$B$31:$IV$42,MATCH("D_AvGas",Fuel_Properties!$B$31:$B$42,0),MATCH(YEAR(O$9),Fuel_Properties!$B$31:$EI$31,0)))/158.987295</f>
        <v>5.4939213045346678E-2</v>
      </c>
      <c r="P156" s="47">
        <f>(SUMPRODUCT(--(P$9=Quarterly_kt!$B$9:FC$9),Quarterly_kt!$B156:FC156)/INDEX(Fuel_Properties!$B$31:$IV$42,MATCH("D_AvGas",Fuel_Properties!$B$31:$B$42,0),MATCH(YEAR(P$9),Fuel_Properties!$B$31:$EI$31,0)))/158.987295</f>
        <v>5.030091683684923E-2</v>
      </c>
      <c r="Q156" s="47">
        <f>(SUMPRODUCT(--(Q$9=Quarterly_kt!$B$9:FC$9),Quarterly_kt!$B156:FC156)/INDEX(Fuel_Properties!$B$31:$IV$42,MATCH("D_AvGas",Fuel_Properties!$B$31:$B$42,0),MATCH(YEAR(Q$9),Fuel_Properties!$B$31:$EI$31,0)))/158.987295</f>
        <v>6.0499897704397593E-2</v>
      </c>
      <c r="R156" s="47">
        <f>(SUMPRODUCT(--(R$9=Quarterly_kt!$B$9:FC$9),Quarterly_kt!$B156:FC156)/INDEX(Fuel_Properties!$B$31:$IV$42,MATCH("D_AvGas",Fuel_Properties!$B$31:$B$42,0),MATCH(YEAR(R$9),Fuel_Properties!$B$31:$EI$31,0)))/158.987295</f>
        <v>6.5594995812216755E-2</v>
      </c>
      <c r="S156" s="47">
        <f>(SUMPRODUCT(--(S$9=Quarterly_kt!$B$9:FC$9),Quarterly_kt!$B156:FC156)/INDEX(Fuel_Properties!$B$31:$IV$42,MATCH("D_AvGas",Fuel_Properties!$B$31:$B$42,0),MATCH(YEAR(S$9),Fuel_Properties!$B$31:$EI$31,0)))/158.987295</f>
        <v>5.4438487886474797E-2</v>
      </c>
      <c r="T156" s="47">
        <f>(SUMPRODUCT(--(T$9=Quarterly_kt!$B$9:FC$9),Quarterly_kt!$B156:FC156)/INDEX(Fuel_Properties!$B$31:$IV$42,MATCH("D_AvGas",Fuel_Properties!$B$31:$B$42,0),MATCH(YEAR(T$9),Fuel_Properties!$B$31:$EI$31,0)))/158.987295</f>
        <v>5.1899723484475246E-2</v>
      </c>
      <c r="U156" s="47">
        <f>(SUMPRODUCT(--(U$9=Quarterly_kt!$B$9:FC$9),Quarterly_kt!$B156:FC156)/INDEX(Fuel_Properties!$B$31:$IV$42,MATCH("D_AvGas",Fuel_Properties!$B$31:$B$42,0),MATCH(YEAR(U$9),Fuel_Properties!$B$31:$EI$31,0)))/158.987295</f>
        <v>6.172974897180223E-2</v>
      </c>
      <c r="V156" s="47">
        <f>(SUMPRODUCT(--(V$9=Quarterly_kt!$B$9:FC$9),Quarterly_kt!$B156:FC156)/INDEX(Fuel_Properties!$B$31:$IV$42,MATCH("D_AvGas",Fuel_Properties!$B$31:$B$42,0),MATCH(YEAR(V$9),Fuel_Properties!$B$31:$EI$31,0)))/158.987295</f>
        <v>6.64295377436699E-2</v>
      </c>
      <c r="W156" s="47">
        <f>(SUMPRODUCT(--(W$9=Quarterly_kt!$B$9:FC$9),Quarterly_kt!$B156:FC156)/INDEX(Fuel_Properties!$B$31:$IV$42,MATCH("D_AvGas",Fuel_Properties!$B$31:$B$42,0),MATCH(YEAR(W$9),Fuel_Properties!$B$31:$EI$31,0)))/158.987295</f>
        <v>5.7934779346667943E-2</v>
      </c>
      <c r="X156" s="47">
        <f>(SUMPRODUCT(--(X$9=Quarterly_kt!$B$9:FC$9),Quarterly_kt!$B156:FC156)/INDEX(Fuel_Properties!$B$31:$IV$42,MATCH("D_AvGas",Fuel_Properties!$B$31:$B$42,0),MATCH(YEAR(X$9),Fuel_Properties!$B$31:$EI$31,0)))/158.987295</f>
        <v>4.2034559389508133E-2</v>
      </c>
      <c r="Y156" s="47">
        <f>(SUMPRODUCT(--(Y$9=Quarterly_kt!$B$9:FC$9),Quarterly_kt!$B156:FC156)/INDEX(Fuel_Properties!$B$31:$IV$42,MATCH("D_AvGas",Fuel_Properties!$B$31:$B$42,0),MATCH(YEAR(Y$9),Fuel_Properties!$B$31:$EI$31,0)))/158.987295</f>
        <v>5.7267145801505437E-2</v>
      </c>
      <c r="Z156" s="47">
        <f>(SUMPRODUCT(--(Z$9=Quarterly_kt!$B$9:FC$9),Quarterly_kt!$B156:FC156)/INDEX(Fuel_Properties!$B$31:$IV$42,MATCH("D_AvGas",Fuel_Properties!$B$31:$B$42,0),MATCH(YEAR(Z$9),Fuel_Properties!$B$31:$EI$31,0)))/158.987295</f>
        <v>5.365665386648185E-2</v>
      </c>
      <c r="AA156" s="47">
        <f>(SUMPRODUCT(--(AA$9=Quarterly_kt!$B$9:FC$9),Quarterly_kt!$B156:FC156)/INDEX(Fuel_Properties!$B$31:$IV$42,MATCH("D_AvGas",Fuel_Properties!$B$31:$B$42,0),MATCH(YEAR(AA$9),Fuel_Properties!$B$31:$EI$31,0)))/158.987295</f>
        <v>5.3683007822211956E-2</v>
      </c>
      <c r="AB156" s="47">
        <f>(SUMPRODUCT(--(AB$9=Quarterly_kt!$B$9:FC$9),Quarterly_kt!$B156:FC156)/INDEX(Fuel_Properties!$B$31:$IV$42,MATCH("D_AvGas",Fuel_Properties!$B$31:$B$42,0),MATCH(YEAR(AB$9),Fuel_Properties!$B$31:$EI$31,0)))/158.987295</f>
        <v>3.6210335173156222E-2</v>
      </c>
      <c r="AC156" s="47">
        <f>(SUMPRODUCT(--(AC$9=Quarterly_kt!$B$9:FC$9),Quarterly_kt!$B156:FC156)/INDEX(Fuel_Properties!$B$31:$IV$42,MATCH("D_AvGas",Fuel_Properties!$B$31:$B$42,0),MATCH(YEAR(AC$9),Fuel_Properties!$B$31:$EI$31,0)))/158.987295</f>
        <v>4.8175031074621233E-2</v>
      </c>
      <c r="AD156" s="47">
        <f>(SUMPRODUCT(--(AD$9=Quarterly_kt!$B$9:FC$9),Quarterly_kt!$B156:FC156)/INDEX(Fuel_Properties!$B$31:$IV$42,MATCH("D_AvGas",Fuel_Properties!$B$31:$B$42,0),MATCH(YEAR(AD$9),Fuel_Properties!$B$31:$EI$31,0)))/158.987295</f>
        <v>4.7612813352379123E-2</v>
      </c>
      <c r="AE156" s="47">
        <f>(SUMPRODUCT(--(AE$9=Quarterly_kt!$B$9:FC$9),Quarterly_kt!$B156:FC156)/INDEX(Fuel_Properties!$B$31:$IV$42,MATCH("D_AvGas",Fuel_Properties!$B$31:$B$42,0),MATCH(YEAR(AE$9),Fuel_Properties!$B$31:$EI$31,0)))/158.987295</f>
        <v>4.5592343413071515E-2</v>
      </c>
      <c r="AF156" s="47">
        <f>(SUMPRODUCT(--(AF$9=Quarterly_kt!$B$9:FC$9),Quarterly_kt!$B156:FC156)/INDEX(Fuel_Properties!$B$31:$IV$42,MATCH("D_AvGas",Fuel_Properties!$B$31:$B$42,0),MATCH(YEAR(AF$9),Fuel_Properties!$B$31:$EI$31,0)))/158.987295</f>
        <v>3.8292297675834051E-2</v>
      </c>
      <c r="AG156" s="47">
        <f>(SUMPRODUCT(--(AG$9=Quarterly_kt!$B$9:FC$9),Quarterly_kt!$B156:FC156)/INDEX(Fuel_Properties!$B$31:$IV$42,MATCH("D_AvGas",Fuel_Properties!$B$31:$B$42,0),MATCH(YEAR(AG$9),Fuel_Properties!$B$31:$EI$31,0)))/158.987295</f>
        <v>4.8412216676192124E-2</v>
      </c>
      <c r="AH156" s="47">
        <f>(SUMPRODUCT(--(AH$9=Quarterly_kt!$B$9:FC$9),Quarterly_kt!$B156:FC156)/INDEX(Fuel_Properties!$B$31:$IV$42,MATCH("D_AvGas",Fuel_Properties!$B$31:$B$42,0),MATCH(YEAR(AH$9),Fuel_Properties!$B$31:$EI$31,0)))/158.987295</f>
        <v>4.9519082816856283E-2</v>
      </c>
      <c r="AI156" s="47">
        <f>(SUMPRODUCT(--(AI$9=Quarterly_kt!$B$9:FC$9),Quarterly_kt!$B156:FC156)/INDEX(Fuel_Properties!$B$31:$IV$42,MATCH("D_AvGas",Fuel_Properties!$B$31:$B$42,0),MATCH(YEAR(AI$9),Fuel_Properties!$B$31:$EI$31,0)))/158.987295</f>
        <v>4.036547552660185E-2</v>
      </c>
      <c r="AJ156" s="47">
        <f>(SUMPRODUCT(--(AJ$9=Quarterly_kt!$B$9:FC$9),Quarterly_kt!$B156:FC156)/INDEX(Fuel_Properties!$B$31:$IV$42,MATCH("D_AvGas",Fuel_Properties!$B$31:$B$42,0),MATCH(YEAR(AJ$9),Fuel_Properties!$B$31:$EI$31,0)))/158.987295</f>
        <v>3.5050761121031865E-2</v>
      </c>
      <c r="AK156" s="47">
        <f>(SUMPRODUCT(--(AK$9=Quarterly_kt!$B$9:FC$9),Quarterly_kt!$B156:FC156)/INDEX(Fuel_Properties!$B$31:$IV$42,MATCH("D_AvGas",Fuel_Properties!$B$31:$B$42,0),MATCH(YEAR(AK$9),Fuel_Properties!$B$31:$EI$31,0)))/158.987295</f>
        <v>3.5612978843273975E-2</v>
      </c>
      <c r="AL156" s="47">
        <f>(SUMPRODUCT(--(AL$9=Quarterly_kt!$B$9:FC$9),Quarterly_kt!$B156:FC156)/INDEX(Fuel_Properties!$B$31:$IV$42,MATCH("D_AvGas",Fuel_Properties!$B$31:$B$42,0),MATCH(YEAR(AL$9),Fuel_Properties!$B$31:$EI$31,0)))/158.987295</f>
        <v>3.9978950842560396E-2</v>
      </c>
      <c r="AM156" s="47">
        <f>(SUMPRODUCT(--(AM$9=Quarterly_kt!$B$9:FC$9),Quarterly_kt!$B156:FC156)/INDEX(Fuel_Properties!$B$31:$IV$42,MATCH("D_AvGas",Fuel_Properties!$B$31:$B$42,0),MATCH(YEAR(AM$9),Fuel_Properties!$B$31:$EI$31,0)))/158.987295</f>
        <v>3.5885303052485003E-2</v>
      </c>
      <c r="AN156" s="47">
        <f>(SUMPRODUCT(--(AN$9=Quarterly_kt!$B$9:FC$9),Quarterly_kt!$B156:FC156)/INDEX(Fuel_Properties!$B$31:$IV$42,MATCH("D_AvGas",Fuel_Properties!$B$31:$B$42,0),MATCH(YEAR(AN$9),Fuel_Properties!$B$31:$EI$31,0)))/158.987295</f>
        <v>3.7246924098540121E-2</v>
      </c>
      <c r="AO156" s="47">
        <f>(SUMPRODUCT(--(AO$9=Quarterly_kt!$B$9:FC$9),Quarterly_kt!$B156:FC156)/INDEX(Fuel_Properties!$B$31:$IV$42,MATCH("D_AvGas",Fuel_Properties!$B$31:$B$42,0),MATCH(YEAR(AO$9),Fuel_Properties!$B$31:$EI$31,0)))/158.987295</f>
        <v>3.7993619510892931E-2</v>
      </c>
      <c r="AP156" s="47">
        <f>(SUMPRODUCT(--(AP$9=Quarterly_kt!$B$9:FC$9),Quarterly_kt!$B156:FC156)/INDEX(Fuel_Properties!$B$31:$IV$42,MATCH("D_AvGas",Fuel_Properties!$B$31:$B$42,0),MATCH(YEAR(AP$9),Fuel_Properties!$B$31:$EI$31,0)))/158.987295</f>
        <v>4.1832512395577365E-2</v>
      </c>
      <c r="AQ156" s="47">
        <f>(SUMPRODUCT(--(AQ$9=Quarterly_kt!$B$9:FC$9),Quarterly_kt!$B156:FC156)/INDEX(Fuel_Properties!$B$31:$IV$42,MATCH("D_AvGas",Fuel_Properties!$B$31:$B$42,0),MATCH(YEAR(AQ$9),Fuel_Properties!$B$31:$EI$31,0)))/158.987295</f>
        <v>3.8388928846844417E-2</v>
      </c>
      <c r="AR156" s="47">
        <f>(SUMPRODUCT(--(AR$9=Quarterly_kt!$B$9:FC$9),Quarterly_kt!$B156:FC156)/INDEX(Fuel_Properties!$B$31:$IV$42,MATCH("D_AvGas",Fuel_Properties!$B$31:$B$42,0),MATCH(YEAR(AR$9),Fuel_Properties!$B$31:$EI$31,0)))/158.987295</f>
        <v>3.9855965715819931E-2</v>
      </c>
      <c r="AS156" s="47">
        <f>(SUMPRODUCT(--(AS$9=Quarterly_kt!$B$9:FC$9),Quarterly_kt!$B156:FC156)/INDEX(Fuel_Properties!$B$31:$IV$42,MATCH("D_AvGas",Fuel_Properties!$B$31:$B$42,0),MATCH(YEAR(AS$9),Fuel_Properties!$B$31:$EI$31,0)))/158.987295</f>
        <v>3.9293747993577821E-2</v>
      </c>
      <c r="AT156" s="47">
        <f>(SUMPRODUCT(--(AT$9=Quarterly_kt!$B$9:FC$9),Quarterly_kt!$B156:FC156)/INDEX(Fuel_Properties!$B$31:$IV$42,MATCH("D_AvGas",Fuel_Properties!$B$31:$B$42,0),MATCH(YEAR(AT$9),Fuel_Properties!$B$31:$EI$31,0)))/158.987295</f>
        <v>4.2772470149950906E-2</v>
      </c>
      <c r="AU156" s="47">
        <f>(SUMPRODUCT(--(AU$9=Quarterly_kt!$B$9:FC$9),Quarterly_kt!$B156:FC156)/INDEX(Fuel_Properties!$B$31:$IV$42,MATCH("D_AvGas",Fuel_Properties!$B$31:$B$42,0),MATCH(YEAR(AU$9),Fuel_Properties!$B$31:$EI$31,0)))/158.987295</f>
        <v>4.0734430906823237E-2</v>
      </c>
      <c r="AV156" s="47">
        <f>(SUMPRODUCT(--(AV$9=Quarterly_kt!$B$9:FC$9),Quarterly_kt!$B156:FC156)/INDEX(Fuel_Properties!$B$31:$IV$42,MATCH("D_AvGas",Fuel_Properties!$B$31:$B$42,0),MATCH(YEAR(AV$9),Fuel_Properties!$B$31:$EI$31,0)))/158.987295</f>
        <v>3.2274811117461416E-2</v>
      </c>
      <c r="AW156" s="47">
        <f>(SUMPRODUCT(--(AW$9=Quarterly_kt!$B$9:FC$9),Quarterly_kt!$B156:FC156)/INDEX(Fuel_Properties!$B$31:$IV$42,MATCH("D_AvGas",Fuel_Properties!$B$31:$B$42,0),MATCH(YEAR(AW$9),Fuel_Properties!$B$31:$EI$31,0)))/158.987295</f>
        <v>4.0251275051771424E-2</v>
      </c>
      <c r="AX156" s="47">
        <f>(SUMPRODUCT(--(AX$9=Quarterly_kt!$B$9:FC$9),Quarterly_kt!$B156:FC156)/INDEX(Fuel_Properties!$B$31:$IV$42,MATCH("D_AvGas",Fuel_Properties!$B$31:$B$42,0),MATCH(YEAR(AX$9),Fuel_Properties!$B$31:$EI$31,0)))/158.987295</f>
        <v>3.2933660010713899E-2</v>
      </c>
      <c r="AY156" s="47">
        <f>(SUMPRODUCT(--(AY$9=Quarterly_kt!$B$9:FC$9),Quarterly_kt!$B156:FC156)/INDEX(Fuel_Properties!$B$31:$IV$42,MATCH("D_AvGas",Fuel_Properties!$B$31:$B$42,0),MATCH(YEAR(AY$9),Fuel_Properties!$B$31:$EI$31,0)))/158.987295</f>
        <v>2.5027473291684154E-2</v>
      </c>
      <c r="AZ156" s="47">
        <f>(SUMPRODUCT(--(AZ$9=Quarterly_kt!$B$9:FC$9),Quarterly_kt!$B156:FC156)/INDEX(Fuel_Properties!$B$31:$IV$42,MATCH("D_AvGas",Fuel_Properties!$B$31:$B$42,0),MATCH(YEAR(AZ$9),Fuel_Properties!$B$31:$EI$31,0)))/158.987295</f>
        <v>2.3384743384507974E-2</v>
      </c>
      <c r="BA156" s="47">
        <f>(SUMPRODUCT(--(BA$9=Quarterly_kt!$B$9:FC$9),Quarterly_kt!$B156:FC156)/INDEX(Fuel_Properties!$B$31:$IV$42,MATCH("D_AvGas",Fuel_Properties!$B$31:$B$42,0),MATCH(YEAR(BA$9),Fuel_Properties!$B$31:$EI$31,0)))/158.987295</f>
        <v>2.8198732631206081E-2</v>
      </c>
      <c r="BB156" s="47">
        <f>(SUMPRODUCT(--(BB$9=Quarterly_kt!$B$9:FC$9),Quarterly_kt!$B156:FC156)/INDEX(Fuel_Properties!$B$31:$IV$42,MATCH("D_AvGas",Fuel_Properties!$B$31:$B$42,0),MATCH(YEAR(BB$9),Fuel_Properties!$B$31:$EI$31,0)))/158.987295</f>
        <v>3.0061078836133091E-2</v>
      </c>
      <c r="BC156" s="47">
        <f>(SUMPRODUCT(--(BC$9=Quarterly_kt!$B$9:FC$9),Quarterly_kt!$B156:FC156)/INDEX(Fuel_Properties!$B$31:$IV$42,MATCH("D_AvGas",Fuel_Properties!$B$31:$B$42,0),MATCH(YEAR(BC$9),Fuel_Properties!$B$31:$EI$31,0)))/158.987295</f>
        <v>3.2564704630492505E-2</v>
      </c>
      <c r="BD156" s="47">
        <f>(SUMPRODUCT(--(BD$9=Quarterly_kt!$B$9:FC$9),Quarterly_kt!$B156:FC156)/INDEX(Fuel_Properties!$B$31:$IV$42,MATCH("D_AvGas",Fuel_Properties!$B$31:$B$42,0),MATCH(YEAR(BD$9),Fuel_Properties!$B$31:$EI$31,0)))/158.987295</f>
        <v>2.8409564277046877E-2</v>
      </c>
      <c r="BE156" s="47">
        <f>(SUMPRODUCT(--(BE$9=Quarterly_kt!$B$9:FC$9),Quarterly_kt!$B156:FC156)/INDEX(Fuel_Properties!$B$31:$IV$42,MATCH("D_AvGas",Fuel_Properties!$B$31:$B$42,0),MATCH(YEAR(BE$9),Fuel_Properties!$B$31:$EI$31,0)))/158.987295</f>
        <v>2.833928706176661E-2</v>
      </c>
      <c r="BF156" s="47">
        <f>(SUMPRODUCT(--(BF$9=Quarterly_kt!$B$9:FC$9),Quarterly_kt!$B156:FC156)/INDEX(Fuel_Properties!$B$31:$IV$42,MATCH("D_AvGas",Fuel_Properties!$B$31:$B$42,0),MATCH(YEAR(BF$9),Fuel_Properties!$B$31:$EI$31,0)))/158.987295</f>
        <v>3.3583724252056336E-2</v>
      </c>
      <c r="BG156" s="47">
        <f>(SUMPRODUCT(--(BG$9=Quarterly_kt!$B$9:FC$9),Quarterly_kt!$B156:FC156)/INDEX(Fuel_Properties!$B$31:$IV$42,MATCH("D_AvGas",Fuel_Properties!$B$31:$B$42,0),MATCH(YEAR(BG$9),Fuel_Properties!$B$31:$EI$31,0)))/158.987295</f>
        <v>2.9419799246700677E-2</v>
      </c>
      <c r="BH156" s="47">
        <f>(SUMPRODUCT(--(BH$9=Quarterly_kt!$B$9:FC$9),Quarterly_kt!$B156:FC156)/INDEX(Fuel_Properties!$B$31:$IV$42,MATCH("D_AvGas",Fuel_Properties!$B$31:$B$42,0),MATCH(YEAR(BH$9),Fuel_Properties!$B$31:$EI$31,0)))/158.987295</f>
        <v>2.4096300189220647E-2</v>
      </c>
      <c r="BI156" s="47">
        <f>(SUMPRODUCT(--(BI$9=Quarterly_kt!$B$9:FC$9),Quarterly_kt!$B156:FC156)/INDEX(Fuel_Properties!$B$31:$IV$42,MATCH("D_AvGas",Fuel_Properties!$B$31:$B$42,0),MATCH(YEAR(BI$9),Fuel_Properties!$B$31:$EI$31,0)))/158.987295</f>
        <v>2.911233642984952E-2</v>
      </c>
      <c r="BJ156" s="47">
        <f>(SUMPRODUCT(--(BJ$9=Quarterly_kt!$B$9:FC$9),Quarterly_kt!$B156:FC156)/INDEX(Fuel_Properties!$B$31:$IV$42,MATCH("D_AvGas",Fuel_Properties!$B$31:$B$42,0),MATCH(YEAR(BJ$9),Fuel_Properties!$B$31:$EI$31,0)))/158.987295</f>
        <v>3.5156176943952254E-2</v>
      </c>
      <c r="BK156" s="47">
        <f>(SUMPRODUCT(--(BK$9=Quarterly_kt!$B$9:FC$9),Quarterly_kt!$B156:FC156)/INDEX(Fuel_Properties!$B$31:$IV$42,MATCH("D_AvGas",Fuel_Properties!$B$31:$B$42,0),MATCH(YEAR(BK$9),Fuel_Properties!$B$31:$EI$31,0)))/158.987295</f>
        <v>3.0658435166015338E-2</v>
      </c>
      <c r="BL156" s="47">
        <f>(SUMPRODUCT(--(BL$9=Quarterly_kt!$B$9:FC$9),Quarterly_kt!$B156:FC156)/INDEX(Fuel_Properties!$B$31:$IV$42,MATCH("D_AvGas",Fuel_Properties!$B$31:$B$42,0),MATCH(YEAR(BL$9),Fuel_Properties!$B$31:$EI$31,0)))/158.987295</f>
        <v>2.9911739753662524E-2</v>
      </c>
      <c r="BM156" s="47">
        <f>(SUMPRODUCT(--(BM$9=Quarterly_kt!$B$9:FC$9),Quarterly_kt!$B156:FC156)/INDEX(Fuel_Properties!$B$31:$IV$42,MATCH("D_AvGas",Fuel_Properties!$B$31:$B$42,0),MATCH(YEAR(BM$9),Fuel_Properties!$B$31:$EI$31,0)))/158.987295</f>
        <v>3.0289479785793948E-2</v>
      </c>
      <c r="BN156" s="47">
        <f>(SUMPRODUCT(--(BN$9=Quarterly_kt!$B$9:FC$9),Quarterly_kt!$B156:FC156)/INDEX(Fuel_Properties!$B$31:$IV$42,MATCH("D_AvGas",Fuel_Properties!$B$31:$B$42,0),MATCH(YEAR(BN$9),Fuel_Properties!$B$31:$EI$31,0)))/158.987295</f>
        <v>3.8239589764373853E-2</v>
      </c>
      <c r="BO156" s="47">
        <f>(SUMPRODUCT(--(BO$9=Quarterly_kt!$B$9:FC$9),Quarterly_kt!$B156:FC156)/INDEX(Fuel_Properties!$B$31:$IV$42,MATCH("D_AvGas",Fuel_Properties!$B$31:$B$42,0),MATCH(YEAR(BO$9),Fuel_Properties!$B$31:$EI$31,0)))/158.987295</f>
        <v>3.4514897354519847E-2</v>
      </c>
      <c r="BP156" s="47">
        <f>(SUMPRODUCT(--(BP$9=Quarterly_kt!$B$9:FC$9),Quarterly_kt!$B156:FC156)/INDEX(Fuel_Properties!$B$31:$IV$42,MATCH("D_AvGas",Fuel_Properties!$B$31:$B$42,0),MATCH(YEAR(BP$9),Fuel_Properties!$B$31:$EI$31,0)))/158.987295</f>
        <v>3.0517880735454809E-2</v>
      </c>
      <c r="BQ156" s="47">
        <f>(SUMPRODUCT(--(BQ$9=Quarterly_kt!$B$9:FC$9),Quarterly_kt!$B156:FC156)/INDEX(Fuel_Properties!$B$31:$IV$42,MATCH("D_AvGas",Fuel_Properties!$B$31:$B$42,0),MATCH(YEAR(BQ$9),Fuel_Properties!$B$31:$EI$31,0)))/158.987295</f>
        <v>3.1124021717247086E-2</v>
      </c>
      <c r="BR156" s="47">
        <f>(SUMPRODUCT(--(BR$9=Quarterly_kt!$B$9:FC$9),Quarterly_kt!$B156:FC156)/INDEX(Fuel_Properties!$B$31:$IV$42,MATCH("D_AvGas",Fuel_Properties!$B$31:$B$42,0),MATCH(YEAR(BR$9),Fuel_Properties!$B$31:$EI$31,0)))/158.987295</f>
        <v>3.2160610642630989E-2</v>
      </c>
      <c r="BS156" s="47">
        <f>(SUMPRODUCT(--(BS$9=Quarterly_kt!$B$9:FC$9),Quarterly_kt!$B156:FC156)/INDEX(Fuel_Properties!$B$31:$IV$42,MATCH("D_AvGas",Fuel_Properties!$B$31:$B$42,0),MATCH(YEAR(BS$9),Fuel_Properties!$B$31:$EI$31,0)))/158.987295</f>
        <v>3.0509096083544771E-2</v>
      </c>
      <c r="BT156" s="47">
        <f>(SUMPRODUCT(--(BT$9=Quarterly_kt!$B$9:FC$9),Quarterly_kt!$B156:FC156)/INDEX(Fuel_Properties!$B$31:$IV$42,MATCH("D_AvGas",Fuel_Properties!$B$31:$B$42,0),MATCH(YEAR(BT$9),Fuel_Properties!$B$31:$EI$31,0)))/158.987295</f>
        <v>2.7241205573012479E-2</v>
      </c>
      <c r="BU156" s="47">
        <f>(SUMPRODUCT(--(BU$9=Quarterly_kt!$B$9:FC$9),Quarterly_kt!$B156:FC156)/INDEX(Fuel_Properties!$B$31:$IV$42,MATCH("D_AvGas",Fuel_Properties!$B$31:$B$42,0),MATCH(YEAR(BU$9),Fuel_Properties!$B$31:$EI$31,0)))/158.987295</f>
        <v>2.818994797929605E-2</v>
      </c>
      <c r="BV156" s="47">
        <f>(SUMPRODUCT(--(BV$9=Quarterly_kt!$B$9:FC$9),Quarterly_kt!$B156:FC156)/INDEX(Fuel_Properties!$B$31:$IV$42,MATCH("D_AvGas",Fuel_Properties!$B$31:$B$42,0),MATCH(YEAR(BV$9),Fuel_Properties!$B$31:$EI$31,0)))/158.987295</f>
        <v>3.2626197193862734E-2</v>
      </c>
      <c r="BW156" s="47">
        <f>(SUMPRODUCT(--(BW$9=Quarterly_kt!$B$9:FC$9),Quarterly_kt!$B156:FC156)/INDEX(Fuel_Properties!$B$31:$IV$42,MATCH("D_AvGas",Fuel_Properties!$B$31:$B$42,0),MATCH(YEAR(BW$9),Fuel_Properties!$B$31:$EI$31,0)))/158.987295</f>
        <v>4.0506029957162383E-2</v>
      </c>
      <c r="BX156" s="47">
        <f>(SUMPRODUCT(--(BX$9=Quarterly_kt!$B$9:FC$9),Quarterly_kt!$B156:FC156)/INDEX(Fuel_Properties!$B$31:$IV$42,MATCH("D_AvGas",Fuel_Properties!$B$31:$B$42,0),MATCH(YEAR(BX$9),Fuel_Properties!$B$31:$EI$31,0)))/158.987295</f>
        <v>2.6995235319531557E-2</v>
      </c>
      <c r="BY156" s="47">
        <f>(SUMPRODUCT(--(BY$9=Quarterly_kt!$B$9:FC$9),Quarterly_kt!$B156:FC156)/INDEX(Fuel_Properties!$B$31:$IV$42,MATCH("D_AvGas",Fuel_Properties!$B$31:$B$42,0),MATCH(YEAR(BY$9),Fuel_Properties!$B$31:$EI$31,0)))/158.987295</f>
        <v>3.6245473780796358E-2</v>
      </c>
      <c r="BZ156" s="47">
        <f>(SUMPRODUCT(--(BZ$9=Quarterly_kt!$B$9:FC$9),Quarterly_kt!$B156:FC156)/INDEX(Fuel_Properties!$B$31:$IV$42,MATCH("D_AvGas",Fuel_Properties!$B$31:$B$42,0),MATCH(YEAR(BZ$9),Fuel_Properties!$B$31:$EI$31,0)))/158.987295</f>
        <v>3.2863382795433632E-2</v>
      </c>
      <c r="CA156" s="47">
        <f>(SUMPRODUCT(--(CA$9=Quarterly_kt!$B$9:FC$9),Quarterly_kt!$B156:FC156)/INDEX(Fuel_Properties!$B$31:$IV$42,MATCH("D_AvGas",Fuel_Properties!$B$31:$B$42,0),MATCH(YEAR(CA$9),Fuel_Properties!$B$31:$EI$31,0)))/158.987295</f>
        <v>3.4804790867550936E-2</v>
      </c>
      <c r="CB156" s="47">
        <f>(SUMPRODUCT(--(CB$9=Quarterly_kt!$B$9:FC$9),Quarterly_kt!$B156:FC156)/INDEX(Fuel_Properties!$B$31:$IV$42,MATCH("D_AvGas",Fuel_Properties!$B$31:$B$42,0),MATCH(YEAR(CB$9),Fuel_Properties!$B$31:$EI$31,0)))/158.987295</f>
        <v>2.8532549403787338E-2</v>
      </c>
      <c r="CC156" s="47">
        <f>(SUMPRODUCT(--(CC$9=Quarterly_kt!$B$9:FC$9),Quarterly_kt!$B156:FC156)/INDEX(Fuel_Properties!$B$31:$IV$42,MATCH("D_AvGas",Fuel_Properties!$B$31:$B$42,0),MATCH(YEAR(CC$9),Fuel_Properties!$B$31:$EI$31,0)))/158.987295</f>
        <v>3.0658435166015338E-2</v>
      </c>
      <c r="CD156" s="47">
        <f>(SUMPRODUCT(--(CD$9=Quarterly_kt!$B$9:FC$9),Quarterly_kt!$B156:FC156)/INDEX(Fuel_Properties!$B$31:$IV$42,MATCH("D_AvGas",Fuel_Properties!$B$31:$B$42,0),MATCH(YEAR(CD$9),Fuel_Properties!$B$31:$EI$31,0)))/158.987295</f>
        <v>2.2277877243843811E-2</v>
      </c>
      <c r="CE156" s="47">
        <f>(SUMPRODUCT(--(CE$9=Quarterly_kt!$B$9:FC$9),Quarterly_kt!$B156:FC156)/INDEX(Fuel_Properties!$B$31:$IV$42,MATCH("D_AvGas",Fuel_Properties!$B$31:$B$42,0),MATCH(YEAR(CE$9),Fuel_Properties!$B$31:$EI$31,0)))/158.987295</f>
        <v>1.8834293695110856E-2</v>
      </c>
      <c r="CF156" s="47">
        <f>(SUMPRODUCT(--(CF$9=Quarterly_kt!$B$9:FC$9),Quarterly_kt!$B156:FC156)/INDEX(Fuel_Properties!$B$31:$IV$42,MATCH("D_AvGas",Fuel_Properties!$B$31:$B$42,0),MATCH(YEAR(CF$9),Fuel_Properties!$B$31:$EI$31,0)))/158.987295</f>
        <v>3.1756516654769473E-2</v>
      </c>
      <c r="CG156" s="47">
        <f>(SUMPRODUCT(--(CG$9=Quarterly_kt!$B$9:FC$9),Quarterly_kt!$B156:FC156)/INDEX(Fuel_Properties!$B$31:$IV$42,MATCH("D_AvGas",Fuel_Properties!$B$31:$B$42,0),MATCH(YEAR(CG$9),Fuel_Properties!$B$31:$EI$31,0)))/158.987295</f>
        <v>3.6157627261696017E-2</v>
      </c>
      <c r="CH156" s="47">
        <f>(SUMPRODUCT(--(CH$9=Quarterly_kt!$B$9:FC$9),Quarterly_kt!$B156:FC156)/INDEX(Fuel_Properties!$B$31:$IV$42,MATCH("D_AvGas",Fuel_Properties!$B$31:$B$42,0),MATCH(YEAR(CH$9),Fuel_Properties!$B$31:$EI$31,0)))/158.987295</f>
        <v>4.1568972838276388E-2</v>
      </c>
      <c r="CI156" s="47">
        <f>(SUMPRODUCT(--(CI$9=Quarterly_kt!$B$9:FC$9),Quarterly_kt!$B156:FC156)/INDEX(Fuel_Properties!$B$31:$IV$42,MATCH("D_AvGas",Fuel_Properties!$B$31:$B$42,0),MATCH(YEAR(CI$9),Fuel_Properties!$B$31:$EI$31,0)))/158.987295</f>
        <v>3.1405130578368148E-2</v>
      </c>
      <c r="CJ156" s="47">
        <f>(SUMPRODUCT(--(CJ$9=Quarterly_kt!$B$9:FC$9),Quarterly_kt!$B156:FC156)/INDEX(Fuel_Properties!$B$31:$IV$42,MATCH("D_AvGas",Fuel_Properties!$B$31:$B$42,0),MATCH(YEAR(CJ$9),Fuel_Properties!$B$31:$EI$31,0)))/158.987295</f>
        <v>3.142269988218821E-2</v>
      </c>
      <c r="CK156" s="47">
        <f>(SUMPRODUCT(--(CK$9=Quarterly_kt!$B$9:FC$9),Quarterly_kt!$B156:FC156)/INDEX(Fuel_Properties!$B$31:$IV$42,MATCH("D_AvGas",Fuel_Properties!$B$31:$B$42,0),MATCH(YEAR(CK$9),Fuel_Properties!$B$31:$EI$31,0)))/158.987295</f>
        <v>3.5604194191363937E-2</v>
      </c>
      <c r="CL156" s="47">
        <f>(SUMPRODUCT(--(CL$9=Quarterly_kt!$B$9:FC$9),Quarterly_kt!$B156:FC156)/INDEX(Fuel_Properties!$B$31:$IV$42,MATCH("D_AvGas",Fuel_Properties!$B$31:$B$42,0),MATCH(YEAR(CL$9),Fuel_Properties!$B$31:$EI$31,0)))/158.987295</f>
        <v>4.2034559389508133E-2</v>
      </c>
      <c r="CM156" s="47">
        <f>(SUMPRODUCT(--(CM$9=Quarterly_kt!$B$9:FC$9),Quarterly_kt!$B156:FC156)/INDEX(Fuel_Properties!$B$31:$IV$42,MATCH("D_AvGas",Fuel_Properties!$B$31:$B$42,0),MATCH(YEAR(CM$9),Fuel_Properties!$B$31:$EI$31,0)))/158.987295</f>
        <v>3.3899971720817532E-2</v>
      </c>
      <c r="CN156" s="47">
        <f>(SUMPRODUCT(--(CN$9=Quarterly_kt!$B$9:FC$9),Quarterly_kt!$B156:FC156)/INDEX(Fuel_Properties!$B$31:$IV$42,MATCH("D_AvGas",Fuel_Properties!$B$31:$B$42,0),MATCH(YEAR(CN$9),Fuel_Properties!$B$31:$EI$31,0)))/158.987295</f>
        <v>3.0640865862195266E-2</v>
      </c>
      <c r="CO156" s="47">
        <f>(SUMPRODUCT(--(CO$9=Quarterly_kt!$B$9:FC$9),Quarterly_kt!$B156:FC156)/INDEX(Fuel_Properties!$B$31:$IV$42,MATCH("D_AvGas",Fuel_Properties!$B$31:$B$42,0),MATCH(YEAR(CO$9),Fuel_Properties!$B$31:$EI$31,0)))/158.987295</f>
        <v>3.5428501153163282E-2</v>
      </c>
      <c r="CP156" s="47">
        <f>(SUMPRODUCT(--(CP$9=Quarterly_kt!$B$9:FC$9),Quarterly_kt!$B156:FC156)/INDEX(Fuel_Properties!$B$31:$IV$42,MATCH("D_AvGas",Fuel_Properties!$B$31:$B$42,0),MATCH(YEAR(CP$9),Fuel_Properties!$B$31:$EI$31,0)))/158.987295</f>
        <v>3.9390379164588187E-2</v>
      </c>
      <c r="CQ156" s="47">
        <f>(SUMPRODUCT(--(CQ$9=Quarterly_kt!$B$9:FC$9),Quarterly_kt!$B156:FC156)/INDEX(Fuel_Properties!$B$31:$IV$42,MATCH("D_AvGas",Fuel_Properties!$B$31:$B$42,0),MATCH(YEAR(CQ$9),Fuel_Properties!$B$31:$EI$31,0)))/158.987295</f>
        <v>3.4998053209571667E-2</v>
      </c>
      <c r="CR156" s="47">
        <f>(SUMPRODUCT(--(CR$9=Quarterly_kt!$B$9:FC$9),Quarterly_kt!$B156:FC156)/INDEX(Fuel_Properties!$B$31:$IV$42,MATCH("D_AvGas",Fuel_Properties!$B$31:$B$42,0),MATCH(YEAR(CR$9),Fuel_Properties!$B$31:$EI$31,0)))/158.987295</f>
        <v>2.9779969975012033E-2</v>
      </c>
      <c r="CS156" s="47">
        <f>(SUMPRODUCT(--(CS$9=Quarterly_kt!$B$9:FC$9),Quarterly_kt!$B156:FC156)/INDEX(Fuel_Properties!$B$31:$IV$42,MATCH("D_AvGas",Fuel_Properties!$B$31:$B$42,0),MATCH(YEAR(CS$9),Fuel_Properties!$B$31:$EI$31,0)))/158.987295</f>
        <v>3.1703808743309268E-2</v>
      </c>
      <c r="CT156" s="47">
        <f>(SUMPRODUCT(--(CT$9=Quarterly_kt!$B$9:FC$9),Quarterly_kt!$B156:FC156)/INDEX(Fuel_Properties!$B$31:$IV$42,MATCH("D_AvGas",Fuel_Properties!$B$31:$B$42,0),MATCH(YEAR(CT$9),Fuel_Properties!$B$31:$EI$31,0)))/158.987295</f>
        <v>3.8547052581225011E-2</v>
      </c>
      <c r="CU156" s="47">
        <f>(SUMPRODUCT(--(CU$9=Quarterly_kt!$B$9:FC$9),Quarterly_kt!$B156:FC156)/INDEX(Fuel_Properties!$B$31:$IV$42,MATCH("D_AvGas",Fuel_Properties!$B$31:$B$42,0),MATCH(YEAR(CU$9),Fuel_Properties!$B$31:$EI$31,0)))/158.987295</f>
        <v>3.0737497033205635E-2</v>
      </c>
      <c r="CV156" s="47">
        <f>(SUMPRODUCT(--(CV$9=Quarterly_kt!$B$9:FC$9),Quarterly_kt!$B156:FC156)/INDEX(Fuel_Properties!$B$31:$IV$42,MATCH("D_AvGas",Fuel_Properties!$B$31:$B$42,0),MATCH(YEAR(CV$9),Fuel_Properties!$B$31:$EI$31,0)))/158.987295</f>
        <v>2.6353955730099139E-2</v>
      </c>
      <c r="CW156" s="47">
        <f>(SUMPRODUCT(--(CW$9=Quarterly_kt!$B$9:FC$9),Quarterly_kt!$B156:FC156)/INDEX(Fuel_Properties!$B$31:$IV$42,MATCH("D_AvGas",Fuel_Properties!$B$31:$B$42,0),MATCH(YEAR(CW$9),Fuel_Properties!$B$31:$EI$31,0)))/158.987295</f>
        <v>3.0342187697254146E-2</v>
      </c>
      <c r="CX156" s="47">
        <f>(SUMPRODUCT(--(CX$9=Quarterly_kt!$B$9:FC$9),Quarterly_kt!$B156:FC156)/INDEX(Fuel_Properties!$B$31:$IV$42,MATCH("D_AvGas",Fuel_Properties!$B$31:$B$42,0),MATCH(YEAR(CX$9),Fuel_Properties!$B$31:$EI$31,0)))/158.987295</f>
        <v>3.5867733748664934E-2</v>
      </c>
      <c r="CY156" s="47">
        <f>(SUMPRODUCT(--(CY$9=Quarterly_kt!$B$9:FC$9),Quarterly_kt!$B156:FC156)/INDEX(Fuel_Properties!$B$31:$IV$42,MATCH("D_AvGas",Fuel_Properties!$B$31:$B$42,0),MATCH(YEAR(CY$9),Fuel_Properties!$B$31:$EI$31,0)))/158.987295</f>
        <v>3.0113786747593286E-2</v>
      </c>
      <c r="CZ156" s="47">
        <f>(SUMPRODUCT(--(CZ$9=Quarterly_kt!$B$9:FC$9),Quarterly_kt!$B156:FC156)/INDEX(Fuel_Properties!$B$31:$IV$42,MATCH("D_AvGas",Fuel_Properties!$B$31:$B$42,0),MATCH(YEAR(CZ$9),Fuel_Properties!$B$31:$EI$31,0)))/158.987295</f>
        <v>2.7223636269192417E-2</v>
      </c>
      <c r="DA156" s="47">
        <f>(SUMPRODUCT(--(DA$9=Quarterly_kt!$B$9:FC$9),Quarterly_kt!$B156:FC156)/INDEX(Fuel_Properties!$B$31:$IV$42,MATCH("D_AvGas",Fuel_Properties!$B$31:$B$42,0),MATCH(YEAR(DA$9),Fuel_Properties!$B$31:$EI$31,0)))/158.987295</f>
        <v>3.1308499407357783E-2</v>
      </c>
      <c r="DB156" s="47">
        <f>(SUMPRODUCT(--(DB$9=Quarterly_kt!$B$9:FC$9),Quarterly_kt!$B156:FC156)/INDEX(Fuel_Properties!$B$31:$IV$42,MATCH("D_AvGas",Fuel_Properties!$B$31:$B$42,0),MATCH(YEAR(DB$9),Fuel_Properties!$B$31:$EI$31,0)))/158.987295</f>
        <v>3.9926242931100198E-2</v>
      </c>
      <c r="DC156" s="47">
        <f>(SUMPRODUCT(--(DC$9=Quarterly_kt!$B$9:FC$9),Quarterly_kt!$B156:FC156)/INDEX(Fuel_Properties!$B$31:$IV$42,MATCH("D_AvGas",Fuel_Properties!$B$31:$B$42,0),MATCH(YEAR(DC$9),Fuel_Properties!$B$31:$EI$31,0)))/158.987295</f>
        <v>3.216939529454102E-2</v>
      </c>
      <c r="DD156" s="47">
        <f>(SUMPRODUCT(--(DD$9=Quarterly_kt!$B$9:FC$9),Quarterly_kt!$B156:FC156)/INDEX(Fuel_Properties!$B$31:$IV$42,MATCH("D_AvGas",Fuel_Properties!$B$31:$B$42,0),MATCH(YEAR(DD$9),Fuel_Properties!$B$31:$EI$31,0)))/158.987295</f>
        <v>2.6239755255268712E-2</v>
      </c>
      <c r="DE156" s="47">
        <f>(SUMPRODUCT(--(DE$9=Quarterly_kt!$B$9:FC$9),Quarterly_kt!$B156:FC156)/INDEX(Fuel_Properties!$B$31:$IV$42,MATCH("D_AvGas",Fuel_Properties!$B$31:$B$42,0),MATCH(YEAR(DE$9),Fuel_Properties!$B$31:$EI$31,0)))/158.987295</f>
        <v>3.4602743873620175E-2</v>
      </c>
      <c r="DF156" s="47">
        <f>(SUMPRODUCT(--(DF$9=Quarterly_kt!$B$9:FC$9),Quarterly_kt!$B156:FC156)/INDEX(Fuel_Properties!$B$31:$IV$42,MATCH("D_AvGas",Fuel_Properties!$B$31:$B$42,0),MATCH(YEAR(DF$9),Fuel_Properties!$B$31:$EI$31,0)))/158.987295</f>
        <v>3.7958480903252795E-2</v>
      </c>
      <c r="DG156" s="47">
        <f>(SUMPRODUCT(--(DG$9=Quarterly_kt!$B$9:FC$9),Quarterly_kt!$B156:FC156)/INDEX(Fuel_Properties!$B$31:$IV$42,MATCH("D_AvGas",Fuel_Properties!$B$31:$B$42,0),MATCH(YEAR(DG$9),Fuel_Properties!$B$31:$EI$31,0)))/158.987295</f>
        <v>2.9823893234562193E-2</v>
      </c>
      <c r="DH156" s="47">
        <f>(SUMPRODUCT(--(DH$9=Quarterly_kt!$B$9:FC$9),Quarterly_kt!$B156:FC156)/INDEX(Fuel_Properties!$B$31:$IV$42,MATCH("D_AvGas",Fuel_Properties!$B$31:$B$42,0),MATCH(YEAR(DH$9),Fuel_Properties!$B$31:$EI$31,0)))/158.987295</f>
        <v>2.9182613645129786E-2</v>
      </c>
      <c r="DI156" s="47">
        <f>(SUMPRODUCT(--(DI$9=Quarterly_kt!$B$9:FC$9),Quarterly_kt!$B156:FC156)/INDEX(Fuel_Properties!$B$31:$IV$42,MATCH("D_AvGas",Fuel_Properties!$B$31:$B$42,0),MATCH(YEAR(DI$9),Fuel_Properties!$B$31:$EI$31,0)))/158.987295</f>
        <v>3.0359757001074211E-2</v>
      </c>
      <c r="DJ156" s="47">
        <f>(SUMPRODUCT(--(DJ$9=Quarterly_kt!$B$9:FC$9),Quarterly_kt!$B156:FC156)/INDEX(Fuel_Properties!$B$31:$IV$42,MATCH("D_AvGas",Fuel_Properties!$B$31:$B$42,0),MATCH(YEAR(DJ$9),Fuel_Properties!$B$31:$EI$31,0)))/158.987295</f>
        <v>3.6025857483045529E-2</v>
      </c>
      <c r="DK156" s="47">
        <f>(SUMPRODUCT(--(DK$9=Quarterly_kt!$B$9:FC$9),Quarterly_kt!$B156:FC156)/INDEX(Fuel_Properties!$B$31:$IV$42,MATCH("D_AvGas",Fuel_Properties!$B$31:$B$42,0),MATCH(YEAR(DK$9),Fuel_Properties!$B$31:$EI$31,0)))/158.987295</f>
        <v>2.8541334055697375E-2</v>
      </c>
      <c r="DL156" s="47">
        <f>(SUMPRODUCT(--(DL$9=Quarterly_kt!$B$9:FC$9),Quarterly_kt!$B156:FC156)/INDEX(Fuel_Properties!$B$31:$IV$42,MATCH("D_AvGas",Fuel_Properties!$B$31:$B$42,0),MATCH(YEAR(DL$9),Fuel_Properties!$B$31:$EI$31,0)))/158.987295</f>
        <v>2.6951312059981389E-2</v>
      </c>
      <c r="DM156" s="47">
        <f>(SUMPRODUCT(--(DM$9=Quarterly_kt!$B$9:FC$9),Quarterly_kt!$B156:FC156)/INDEX(Fuel_Properties!$B$31:$IV$42,MATCH("D_AvGas",Fuel_Properties!$B$31:$B$42,0),MATCH(YEAR(DM$9),Fuel_Properties!$B$31:$EI$31,0)))/158.987295</f>
        <v>3.3012721877904196E-2</v>
      </c>
      <c r="DN156" s="47">
        <f>(SUMPRODUCT(--(DN$9=Quarterly_kt!$B$9:FC$9),Quarterly_kt!$B156:FC156)/INDEX(Fuel_Properties!$B$31:$IV$42,MATCH("D_AvGas",Fuel_Properties!$B$31:$B$42,0),MATCH(YEAR(DN$9),Fuel_Properties!$B$31:$EI$31,0)))/158.987295</f>
        <v>3.5419716501253251E-2</v>
      </c>
      <c r="DO156" s="47">
        <f>(SUMPRODUCT(--(DO$9=Quarterly_kt!$B$9:FC$9),Quarterly_kt!$B156:FC156)/INDEX(Fuel_Properties!$B$31:$IV$42,MATCH("D_AvGas",Fuel_Properties!$B$31:$B$42,0),MATCH(YEAR(DO$9),Fuel_Properties!$B$31:$EI$31,0)))/158.987295</f>
        <v>2.877851965726826E-2</v>
      </c>
      <c r="DP156" s="47">
        <f>(SUMPRODUCT(--(DP$9=Quarterly_kt!$B$9:FC$9),Quarterly_kt!$B156:FC156)/INDEX(Fuel_Properties!$B$31:$IV$42,MATCH("D_AvGas",Fuel_Properties!$B$31:$B$42,0),MATCH(YEAR(DP$9),Fuel_Properties!$B$31:$EI$31,0)))/158.987295</f>
        <v>2.5194381677974779E-2</v>
      </c>
      <c r="DQ156" s="47">
        <f>(SUMPRODUCT(--(DQ$9=Quarterly_kt!$B$9:FC$9),Quarterly_kt!$B156:FC156)/INDEX(Fuel_Properties!$B$31:$IV$42,MATCH("D_AvGas",Fuel_Properties!$B$31:$B$42,0),MATCH(YEAR(DQ$9),Fuel_Properties!$B$31:$EI$31,0)))/158.987295</f>
        <v>3.3838479157447296E-2</v>
      </c>
      <c r="DR156" s="47">
        <f>(SUMPRODUCT(--(DR$9=Quarterly_kt!$B$9:FC$9),Quarterly_kt!$B156:FC156)/INDEX(Fuel_Properties!$B$31:$IV$42,MATCH("D_AvGas",Fuel_Properties!$B$31:$B$42,0),MATCH(YEAR(DR$9),Fuel_Properties!$B$31:$EI$31,0)))/158.987295</f>
        <v>3.7571956219211347E-2</v>
      </c>
      <c r="DS156" s="47">
        <f>(SUMPRODUCT(--(DS$9=Quarterly_kt!$B$9:FC$9),Quarterly_kt!$B156:FC156)/INDEX(Fuel_Properties!$B$31:$IV$42,MATCH("D_AvGas",Fuel_Properties!$B$31:$B$42,0),MATCH(YEAR(DS$9),Fuel_Properties!$B$31:$EI$31,0)))/158.987295</f>
        <v>2.9533999721531104E-2</v>
      </c>
      <c r="DT156" s="47">
        <f>(SUMPRODUCT(--(DT$9=Quarterly_kt!$B$9:FC$9),Quarterly_kt!$B156:FC156)/INDEX(Fuel_Properties!$B$31:$IV$42,MATCH("D_AvGas",Fuel_Properties!$B$31:$B$42,0),MATCH(YEAR(DT$9),Fuel_Properties!$B$31:$EI$31,0)))/158.987295</f>
        <v>3.5375793241703084E-2</v>
      </c>
      <c r="DU156" s="47">
        <f>(SUMPRODUCT(--(DU$9=Quarterly_kt!$B$9:FC$9),Quarterly_kt!$B156:FC156)/INDEX(Fuel_Properties!$B$31:$IV$42,MATCH("D_AvGas",Fuel_Properties!$B$31:$B$42,0),MATCH(YEAR(DU$9),Fuel_Properties!$B$31:$EI$31,0)))/158.987295</f>
        <v>2.5949861742237623E-2</v>
      </c>
      <c r="DV156" s="47">
        <f>(SUMPRODUCT(--(DV$9=Quarterly_kt!$B$9:FC$9),Quarterly_kt!$B156:FC156)/INDEX(Fuel_Properties!$B$31:$IV$42,MATCH("D_AvGas",Fuel_Properties!$B$31:$B$42,0),MATCH(YEAR(DV$9),Fuel_Properties!$B$31:$EI$31,0)))/158.987295</f>
        <v>3.6877968718318735E-2</v>
      </c>
      <c r="DW156" s="47">
        <f>(SUMPRODUCT(--(DW$9=Quarterly_kt!$B$9:FC$9),Quarterly_kt!$B156:FC156)/INDEX(Fuel_Properties!$B$31:$IV$42,MATCH("D_AvGas",Fuel_Properties!$B$31:$B$42,0),MATCH(YEAR(DW$9),Fuel_Properties!$B$31:$EI$31,0)))/158.987295</f>
        <v>2.9191398297039817E-2</v>
      </c>
      <c r="DX156" s="47">
        <f>(SUMPRODUCT(--(DX$9=Quarterly_kt!$B$9:FC$9),Quarterly_kt!$B156:FC156)/INDEX(Fuel_Properties!$B$31:$IV$42,MATCH("D_AvGas",Fuel_Properties!$B$31:$B$42,0),MATCH(YEAR(DX$9),Fuel_Properties!$B$31:$EI$31,0)))/158.987295</f>
        <v>2.6643849243130232E-2</v>
      </c>
      <c r="DY156" s="47">
        <f>(SUMPRODUCT(--(DY$9=Quarterly_kt!$B$9:FC$9),Quarterly_kt!$B156:FC156)/INDEX(Fuel_Properties!$B$31:$IV$42,MATCH("D_AvGas",Fuel_Properties!$B$31:$B$42,0),MATCH(YEAR(DY$9),Fuel_Properties!$B$31:$EI$31,0)))/158.987295</f>
        <v>2.9700908107821732E-2</v>
      </c>
      <c r="DZ156" s="47">
        <f>(SUMPRODUCT(--(DZ$9=Quarterly_kt!$B$9:FC$9),Quarterly_kt!$B156:FC156)/INDEX(Fuel_Properties!$B$31:$IV$42,MATCH("D_AvGas",Fuel_Properties!$B$31:$B$42,0),MATCH(YEAR(DZ$9),Fuel_Properties!$B$31:$EI$31,0)))/158.987295</f>
        <v>3.3381677258125582E-2</v>
      </c>
      <c r="EA156" s="47">
        <f>(SUMPRODUCT(--(EA$9=Quarterly_kt!$B$9:FC$9),Quarterly_kt!$B156:FC156)/INDEX(Fuel_Properties!$B$31:$IV$42,MATCH("D_AvGas",Fuel_Properties!$B$31:$B$42,0),MATCH(YEAR(EA$9),Fuel_Properties!$B$31:$EI$31,0)))/158.987295</f>
        <v>2.7592591649413804E-2</v>
      </c>
      <c r="EB156" s="47">
        <f>(SUMPRODUCT(--(EB$9=Quarterly_kt!$B$9:FC$9),Quarterly_kt!$B156:FC156)/INDEX(Fuel_Properties!$B$31:$IV$42,MATCH("D_AvGas",Fuel_Properties!$B$31:$B$42,0),MATCH(YEAR(EB$9),Fuel_Properties!$B$31:$EI$31,0)))/158.987295</f>
        <v>2.5185597026064748E-2</v>
      </c>
      <c r="EC156" s="47">
        <f>(SUMPRODUCT(--(EC$9=Quarterly_kt!$B$9:FC$9),Quarterly_kt!$B156:FC156)/INDEX(Fuel_Properties!$B$31:$IV$42,MATCH("D_AvGas",Fuel_Properties!$B$31:$B$42,0),MATCH(YEAR(EC$9),Fuel_Properties!$B$31:$EI$31,0)))/158.987295</f>
        <v>2.784734655480476E-2</v>
      </c>
      <c r="ED156" s="47">
        <f>(SUMPRODUCT(--(ED$9=Quarterly_kt!$B$9:FC$9),Quarterly_kt!$B156:FC156)/INDEX(Fuel_Properties!$B$31:$IV$42,MATCH("D_AvGas",Fuel_Properties!$B$31:$B$42,0),MATCH(YEAR(ED$9),Fuel_Properties!$B$31:$EI$31,0)))/158.987295</f>
        <v>3.4567605265980045E-2</v>
      </c>
      <c r="EE156" s="47">
        <f>(SUMPRODUCT(--(EE$9=Quarterly_kt!$B$9:FC$9),Quarterly_kt!$B156:FC156)/INDEX(Fuel_Properties!$B$31:$IV$42,MATCH("D_AvGas",Fuel_Properties!$B$31:$B$42,0),MATCH(YEAR(EE$9),Fuel_Properties!$B$31:$EI$31,0)))/158.987295</f>
        <v>2.7056727882901786E-2</v>
      </c>
      <c r="EF156" s="47">
        <f>(SUMPRODUCT(--(EF$9=Quarterly_kt!$B$9:FC$9),Quarterly_kt!$B156:FC156)/INDEX(Fuel_Properties!$B$31:$IV$42,MATCH("D_AvGas",Fuel_Properties!$B$31:$B$42,0),MATCH(YEAR(EF$9),Fuel_Properties!$B$31:$EI$31,0)))/158.987295</f>
        <v>2.4772718386293191E-2</v>
      </c>
      <c r="EG156" s="47">
        <f>(SUMPRODUCT(--(EG$9=Quarterly_kt!$B$9:FC$9),Quarterly_kt!$B156:FC156)/INDEX(Fuel_Properties!$B$31:$IV$42,MATCH("D_AvGas",Fuel_Properties!$B$31:$B$42,0),MATCH(YEAR(EG$9),Fuel_Properties!$B$31:$EI$31,0)))/158.987295</f>
        <v>3.1686239439489207E-2</v>
      </c>
      <c r="EH156" s="47">
        <f>(SUMPRODUCT(--(EH$9=Quarterly_kt!$B$9:FC$9),Quarterly_kt!$B156:FC156)/INDEX(Fuel_Properties!$B$31:$IV$42,MATCH("D_AvGas",Fuel_Properties!$B$31:$B$42,0),MATCH(YEAR(EH$9),Fuel_Properties!$B$31:$EI$31,0)))/158.987295</f>
        <v>3.5331869982152916E-2</v>
      </c>
      <c r="EI156" s="47">
        <f>(SUMPRODUCT(--(EI$9=Quarterly_kt!$B$9:FC$9),Quarterly_kt!$B156:FC156)/INDEX(Fuel_Properties!$B$31:$IV$42,MATCH("D_AvGas",Fuel_Properties!$B$31:$B$42,0),MATCH(YEAR(EI$9),Fuel_Properties!$B$31:$EI$31,0)))/158.987295</f>
        <v>2.8418348928956907E-2</v>
      </c>
      <c r="EJ156" s="47">
        <f>(SUMPRODUCT(--(EJ$9=Quarterly_kt!$B$9:FC$9),Quarterly_kt!$B156:FC156)/INDEX(Fuel_Properties!$B$31:$IV$42,MATCH("D_AvGas",Fuel_Properties!$B$31:$B$42,0),MATCH(YEAR(EJ$9),Fuel_Properties!$B$31:$EI$31,0)))/158.987295</f>
        <v>2.4140223448770814E-2</v>
      </c>
      <c r="EK156" s="47">
        <f>(SUMPRODUCT(--(EK$9=Quarterly_kt!$B$9:FC$9),Quarterly_kt!$B156:FC156)/INDEX(Fuel_Properties!$B$31:$IV$42,MATCH("D_AvGas",Fuel_Properties!$B$31:$B$42,0),MATCH(YEAR(EK$9),Fuel_Properties!$B$31:$EI$31,0)))/158.987295</f>
        <v>2.8717027093898031E-2</v>
      </c>
      <c r="EL156" s="47">
        <f>(SUMPRODUCT(--(EL$9=Quarterly_kt!$B$9:FC$9),Quarterly_kt!$B156:FC156)/INDEX(Fuel_Properties!$B$31:$IV$42,MATCH("D_AvGas",Fuel_Properties!$B$31:$B$42,0),MATCH(YEAR(EL$9),Fuel_Properties!$B$31:$EI$31,0)))/158.987295</f>
        <v>3.3004376458589661E-2</v>
      </c>
      <c r="EM156" s="47">
        <f>(SUMPRODUCT(--(EM$9=Quarterly_kt!$B$9:FC$9),Quarterly_kt!$B156:FC156)/INDEX(Fuel_Properties!$B$31:$IV$42,MATCH("D_AvGas",Fuel_Properties!$B$31:$B$42,0),MATCH(YEAR(EM$9),Fuel_Properties!$B$31:$EI$31,0)))/158.987295</f>
        <v>1.1592750225733448E-2</v>
      </c>
      <c r="EN156" s="47">
        <f>(SUMPRODUCT(--(EN$9=Quarterly_kt!$B$9:FC$9),Quarterly_kt!$B156:FC156)/INDEX(Fuel_Properties!$B$31:$IV$42,MATCH("D_AvGas",Fuel_Properties!$B$31:$B$42,0),MATCH(YEAR(EN$9),Fuel_Properties!$B$31:$EI$31,0)))/158.987295</f>
        <v>2.4542527124573072E-2</v>
      </c>
      <c r="EO156" s="47">
        <f>(SUMPRODUCT(--(EO$9=Quarterly_kt!$B$9:FC$9),Quarterly_kt!$B156:FC156)/INDEX(Fuel_Properties!$B$31:$IV$42,MATCH("D_AvGas",Fuel_Properties!$B$31:$B$42,0),MATCH(YEAR(EO$9),Fuel_Properties!$B$31:$EI$31,0)))/158.987295</f>
        <v>2.7902569195859327E-2</v>
      </c>
      <c r="EP156" s="47">
        <f>(SUMPRODUCT(--(EP$9=Quarterly_kt!$B$9:FC$9),Quarterly_kt!$B156:FC156)/INDEX(Fuel_Properties!$B$31:$IV$42,MATCH("D_AvGas",Fuel_Properties!$B$31:$B$42,0),MATCH(YEAR(EP$9),Fuel_Properties!$B$31:$EI$31,0)))/158.987295</f>
        <v>2.8691600797409622E-2</v>
      </c>
      <c r="EQ156" s="47">
        <f>(SUMPRODUCT(--(EQ$9=Quarterly_kt!$B$9:FC$9),Quarterly_kt!$B156:FC156)/INDEX(Fuel_Properties!$B$31:$IV$42,MATCH("D_AvGas",Fuel_Properties!$B$31:$B$42,0),MATCH(YEAR(EQ$9),Fuel_Properties!$B$31:$EI$31,0)))/158.987295</f>
        <v>2.4018334295202649E-2</v>
      </c>
      <c r="ER156" s="47">
        <f>(SUMPRODUCT(--(ER$9=Quarterly_kt!$B$9:FC$9),Quarterly_kt!$B156:FC156)/INDEX(Fuel_Properties!$B$31:$IV$42,MATCH("D_AvGas",Fuel_Properties!$B$31:$B$42,0),MATCH(YEAR(ER$9),Fuel_Properties!$B$31:$EI$31,0)))/158.987295</f>
        <v>2.0553340441448485E-2</v>
      </c>
      <c r="ES156" s="47">
        <f>(SUMPRODUCT(--(ES$9=Quarterly_kt!$B$9:FC$9),Quarterly_kt!$B156:FC156)/INDEX(Fuel_Properties!$B$31:$IV$42,MATCH("D_AvGas",Fuel_Properties!$B$31:$B$42,0),MATCH(YEAR(ES$9),Fuel_Properties!$B$31:$EI$31,0)))/158.987295</f>
        <v>2.8936735605194039E-2</v>
      </c>
      <c r="ET156" s="47">
        <f>(SUMPRODUCT(--(ET$9=Quarterly_kt!$B$9:FC$9),Quarterly_kt!$B156:FC156)/INDEX(Fuel_Properties!$B$31:$IV$42,MATCH("D_AvGas",Fuel_Properties!$B$31:$B$42,0),MATCH(YEAR(ET$9),Fuel_Properties!$B$31:$EI$31,0)))/158.987295</f>
        <v>3.0169188613467516E-2</v>
      </c>
      <c r="EU156" s="47">
        <f>(SUMPRODUCT(--(EU$9=Quarterly_kt!$B$9:FC$9),Quarterly_kt!$B156:FC156)/INDEX(Fuel_Properties!$B$31:$IV$42,MATCH("D_AvGas",Fuel_Properties!$B$31:$B$42,0),MATCH(YEAR(EU$9),Fuel_Properties!$B$31:$EI$31,0)))/158.987295</f>
        <v>2.300232493420306E-2</v>
      </c>
      <c r="EV156" s="47">
        <f>(SUMPRODUCT(--(EV$9=Quarterly_kt!$B$9:FC$9),Quarterly_kt!$B156:FC156)/INDEX(Fuel_Properties!$B$31:$IV$42,MATCH("D_AvGas",Fuel_Properties!$B$31:$B$42,0),MATCH(YEAR(EV$9),Fuel_Properties!$B$31:$EI$31,0)))/158.987295</f>
        <v>2.1977980756261041E-2</v>
      </c>
      <c r="EW156" s="47">
        <f>(SUMPRODUCT(--(EW$9=Quarterly_kt!$B$9:FC$9),Quarterly_kt!$B156:FC156)/INDEX(Fuel_Properties!$B$31:$IV$42,MATCH("D_AvGas",Fuel_Properties!$B$31:$B$42,0),MATCH(YEAR(EW$9),Fuel_Properties!$B$31:$EI$31,0)))/158.987295</f>
        <v>2.3567034397308291E-2</v>
      </c>
      <c r="EX156" s="47">
        <f>(SUMPRODUCT(--(EX$9=Quarterly_kt!$B$9:FC$9),Quarterly_kt!$B156:FC156)/INDEX(Fuel_Properties!$B$31:$IV$42,MATCH("D_AvGas",Fuel_Properties!$B$31:$B$42,0),MATCH(YEAR(EX$9),Fuel_Properties!$B$31:$EI$31,0)))/158.987295</f>
        <v>2.9586141961846699E-2</v>
      </c>
      <c r="EY156" s="47">
        <f>(SUMPRODUCT(--(EY$9=Quarterly_kt!$B$9:FC$9),Quarterly_kt!$B156:FC156)/INDEX(Fuel_Properties!$B$31:$IV$42,MATCH("D_AvGas",Fuel_Properties!$B$31:$B$42,0),MATCH(YEAR(EY$9),Fuel_Properties!$B$31:$EI$31,0)))/158.987295</f>
        <v>2.3061924602214293E-2</v>
      </c>
      <c r="EZ156" s="47">
        <f>(SUMPRODUCT(--(EZ$9=Quarterly_kt!$B$9:FC$9),Quarterly_kt!$B156:FC156)/INDEX(Fuel_Properties!$B$31:$IV$42,MATCH("D_AvGas",Fuel_Properties!$B$31:$B$42,0),MATCH(YEAR(EZ$9),Fuel_Properties!$B$31:$EI$31,0)))/158.987295</f>
        <v>2.0719062589246506E-2</v>
      </c>
      <c r="FA156" s="47">
        <f>(SUMPRODUCT(--(FA$9=Quarterly_kt!$B$9:FC$9),Quarterly_kt!$B156:FC156)/INDEX(Fuel_Properties!$B$31:$IV$42,MATCH("D_AvGas",Fuel_Properties!$B$31:$B$42,0),MATCH(YEAR(FA$9),Fuel_Properties!$B$31:$EI$31,0)))/158.987295</f>
        <v>2.4387649340156393E-2</v>
      </c>
      <c r="FB156" s="47">
        <f>(SUMPRODUCT(--(FB$9=Quarterly_kt!$B$9:FC$9),Quarterly_kt!$B156:FC156)/INDEX(Fuel_Properties!$B$31:$IV$42,MATCH("D_AvGas",Fuel_Properties!$B$31:$B$42,0),MATCH(YEAR(FB$9),Fuel_Properties!$B$31:$EI$31,0)))/158.987295</f>
        <v>2.7872941734117817E-2</v>
      </c>
      <c r="FC156" s="47">
        <f>(SUMPRODUCT(--(FC$9=Quarterly_kt!$B$9:FC$9),Quarterly_kt!$B156:FC156)/INDEX(Fuel_Properties!$B$31:$IV$42,MATCH("D_AvGas",Fuel_Properties!$B$31:$B$42,0),MATCH(YEAR(FC$9),Fuel_Properties!$B$31:$EI$31,0)))/158.987295</f>
        <v>1.9167968043610022E-2</v>
      </c>
      <c r="FD156" s="47">
        <f>(SUMPRODUCT(--(FD$9=Quarterly_kt!$B$9:FD$9),Quarterly_kt!$B156:FD156)/INDEX(Fuel_Properties!$B$31:$IV$42,MATCH("D_AvGas",Fuel_Properties!$B$31:$B$42,0),MATCH(YEAR(FD$9),Fuel_Properties!$B$31:$EI$31,0)))/158.987295</f>
        <v>1.7415100685246605E-2</v>
      </c>
      <c r="FE156" s="47">
        <f>(SUMPRODUCT(--(FE$9=Quarterly_kt!$B$9:FF$9),Quarterly_kt!$B156:FF156)/INDEX(Fuel_Properties!$B$31:$IV$42,MATCH("D_AvGas",Fuel_Properties!$B$31:$B$42,0),MATCH(YEAR(FE$9),Fuel_Properties!$B$31:$EI$31,0)))/158.987295</f>
        <v>2.2471340052675287E-2</v>
      </c>
      <c r="FF156" s="47">
        <f>(SUMPRODUCT(--(FF$9=Quarterly_kt!$B$9:FF$9),Quarterly_kt!$B156:FF156)/INDEX(Fuel_Properties!$B$31:$IV$42,MATCH("D_AvGas",Fuel_Properties!$B$31:$B$42,0),MATCH(YEAR(FF$9),Fuel_Properties!$B$31:$EI$31,0)))/158.987295</f>
        <v>2.5699036139963265E-2</v>
      </c>
      <c r="FG156" s="47">
        <f>(SUMPRODUCT(--(FG$9=Quarterly_kt!$B$9:FG$9),Quarterly_kt!$B156:FG156)/INDEX(Fuel_Properties!$B$31:$IV$42,MATCH("D_AvGas",Fuel_Properties!$B$31:$B$42,0),MATCH(YEAR(FG$9),Fuel_Properties!$B$31:$EI$31,0)))/158.987295</f>
        <v>1.9036602453045091E-2</v>
      </c>
      <c r="FH156" s="47">
        <f>(SUMPRODUCT(--(FH$9=Quarterly_kt!$B$9:FI$9),Quarterly_kt!$B156:FI156)/INDEX(Fuel_Properties!$B$31:$IV$42,MATCH("D_AvGas",Fuel_Properties!$B$31:$B$42,0),MATCH(YEAR(FH$9),Fuel_Properties!$B$31:$EI$31,0)))/158.987295</f>
        <v>1.7039002330343431E-2</v>
      </c>
      <c r="FI156" s="47">
        <f>(SUMPRODUCT(--(FI$9=Quarterly_kt!$B$9:FI$9),Quarterly_kt!$B156:FI156)/INDEX(Fuel_Properties!$B$31:$IV$42,MATCH("D_AvGas",Fuel_Properties!$B$31:$B$42,0),MATCH(YEAR(FI$9),Fuel_Properties!$B$31:$EI$31,0)))/158.987295</f>
        <v>1.9998173501851187E-2</v>
      </c>
      <c r="FJ156" s="47">
        <f>(SUMPRODUCT(--(FJ$9=Quarterly_kt!$B$9:FJ$9),Quarterly_kt!$B156:FJ156)/INDEX(Fuel_Properties!$B$31:$IV$42,MATCH("D_AvGas",Fuel_Properties!$B$31:$B$42,0),MATCH(YEAR(FJ$9),Fuel_Properties!$B$31:$EI$31,0)))/158.987295</f>
        <v>2.5075109177749078E-2</v>
      </c>
      <c r="FK156" s="47">
        <f>(SUMPRODUCT(--(FK$9=Quarterly_kt!$B$9:FL$9),Quarterly_kt!$B156:FL156)/INDEX(Fuel_Properties!$B$31:$IV$42,MATCH("D_AvGas",Fuel_Properties!$B$31:$B$42,0),MATCH(YEAR(FK$9),Fuel_Properties!$B$31:$EI$31,0)))/158.987295</f>
        <v>1.7130682486295526E-2</v>
      </c>
      <c r="FL156" s="47">
        <f>(SUMPRODUCT(--(FL$9=Quarterly_kt!$B$9:FL$9),Quarterly_kt!$B156:FL156)/INDEX(Fuel_Properties!$B$31:$IV$42,MATCH("D_AvGas",Fuel_Properties!$B$31:$B$42,0),MATCH(YEAR(FL$9),Fuel_Properties!$B$31:$EI$31,0)))/158.987295</f>
        <v>2.7302304501752812E-2</v>
      </c>
      <c r="FM156" s="47">
        <f>(SUMPRODUCT(--(FM$9=Quarterly_kt!$B$9:FM$9),Quarterly_kt!$B156:FM156)/INDEX(Fuel_Properties!$B$31:$IV$42,MATCH("D_AvGas",Fuel_Properties!$B$31:$B$42,0),MATCH(YEAR(FM$9),Fuel_Properties!$B$31:$EI$31,0)))/158.987295</f>
        <v>2.0120778204321281E-2</v>
      </c>
      <c r="FN156" s="47">
        <f>(SUMPRODUCT(--(FN$9=Quarterly_kt!$B$9:FN$9),Quarterly_kt!$B156:FN156)/INDEX(Fuel_Properties!$B$31:$IV$42,MATCH("D_AvGas",Fuel_Properties!$B$31:$B$42,0),MATCH(YEAR(FN$9),Fuel_Properties!$B$31:$EI$31,0)))/158.987295</f>
        <v>3.180730082866056E-2</v>
      </c>
      <c r="FO156" s="47">
        <f>(SUMPRODUCT(--(FO$9=Quarterly_kt!$B$9:FO$9),Quarterly_kt!$B156:FO156)/INDEX(Fuel_Properties!$B$31:$IV$42,MATCH("D_AvGas",Fuel_Properties!$B$31:$B$42,0),MATCH(YEAR(FO$9),Fuel_Properties!$B$31:$EI$31,0)))/158.987295</f>
        <v>1.6403297445874529E-2</v>
      </c>
      <c r="FP156" s="47">
        <f>(SUMPRODUCT(--(FP$9=Quarterly_kt!$B$9:FP$9),Quarterly_kt!$B156:FP156)/INDEX(Fuel_Properties!$B$31:$IV$42,MATCH("D_AvGas",Fuel_Properties!$B$31:$B$42,0),MATCH(YEAR(FP$9),Fuel_Properties!$B$31:$EI$31,0)))/158.987295</f>
        <v>2.2554160003791499E-2</v>
      </c>
      <c r="FQ156" s="47">
        <f>(SUMPRODUCT(--(FQ$9=Quarterly_kt!$B$9:FQ$9),Quarterly_kt!$B156:FQ156)/INDEX(Fuel_Properties!$B$31:$IV$42,MATCH("D_AvGas",Fuel_Properties!$B$31:$B$42,0),MATCH(YEAR(FQ$9),Fuel_Properties!$B$31:$EI$31,0)))/158.987295</f>
        <v>2.7921487562889862E-2</v>
      </c>
      <c r="FR156" s="47">
        <f>(SUMPRODUCT(--(FR$9=Quarterly_kt!$B$9:FR$9),Quarterly_kt!$B156:FR156)/INDEX(Fuel_Properties!$B$31:$IV$42,MATCH("D_AvGas",Fuel_Properties!$B$31:$B$42,0),MATCH(YEAR(FR$9),Fuel_Properties!$B$31:$EI$31,0)))/158.987295</f>
        <v>2.2624317748157173E-2</v>
      </c>
      <c r="FS156" s="47">
        <f>(SUMPRODUCT(--(FS$9=Quarterly_kt!$B$9:FS$9),Quarterly_kt!$B156:FS156)/INDEX(Fuel_Properties!$B$31:$IV$42,MATCH("D_AvGas",Fuel_Properties!$B$31:$B$42,0),MATCH(YEAR(FS$9),Fuel_Properties!$B$31:$EI$31,0)))/158.987295</f>
        <v>1.7915095479799189E-2</v>
      </c>
      <c r="FT156" s="47">
        <f>(SUMPRODUCT(--(FT$9=Quarterly_kt!$B$9:FT$9),Quarterly_kt!$B156:FT156)/INDEX(Fuel_Properties!$B$31:$IV$42,MATCH("D_AvGas",Fuel_Properties!$B$31:$B$42,0),MATCH(YEAR(FT$9),Fuel_Properties!$B$31:$EI$31,0)))/158.987295</f>
        <v>1.5103537990252623E-2</v>
      </c>
      <c r="FU156" s="47">
        <f>(SUMPRODUCT(--(FU$9=Quarterly_kt!$B$9:FU$9),Quarterly_kt!$B156:FU156)/INDEX(Fuel_Properties!$B$31:$IV$42,MATCH("D_AvGas",Fuel_Properties!$B$31:$B$42,0),MATCH(YEAR(FU$9),Fuel_Properties!$B$31:$EI$31,0)))/158.987295</f>
        <v>1.962258764135839E-2</v>
      </c>
      <c r="FV156" s="47">
        <f>(SUMPRODUCT(--(FV$9=Quarterly_kt!$B$9:FV$9),Quarterly_kt!$B156:FV156)/INDEX(Fuel_Properties!$B$31:$IV$42,MATCH("D_AvGas",Fuel_Properties!$B$31:$B$42,0),MATCH(YEAR(FV$9),Fuel_Properties!$B$31:$EI$31,0)))/158.987295</f>
        <v>2.262874671840916E-2</v>
      </c>
    </row>
    <row r="157" spans="1:178" ht="15" x14ac:dyDescent="0.25">
      <c r="A157" s="50" t="s">
        <v>45</v>
      </c>
      <c r="B157" s="47">
        <f>(SUMPRODUCT(--(B$9=Quarterly_kt!$B$9:FC$9),Quarterly_kt!$B157:FC157)/INDEX(Fuel_Properties!$B$31:$IV$42,MATCH("D_Kerosene",Fuel_Properties!$B$31:$B$42,0),MATCH(YEAR(B$9),Fuel_Properties!$B$31:$EI$31,0)))/158.987295</f>
        <v>4.5776731918898854E-2</v>
      </c>
      <c r="C157" s="47">
        <f>(SUMPRODUCT(--(C$9=Quarterly_kt!$B$9:FC$9),Quarterly_kt!$B157:FC157)/INDEX(Fuel_Properties!$B$31:$IV$42,MATCH("D_Kerosene",Fuel_Properties!$B$31:$B$42,0),MATCH(YEAR(C$9),Fuel_Properties!$B$31:$EI$31,0)))/158.987295</f>
        <v>6.4901588009165928E-2</v>
      </c>
      <c r="D157" s="47">
        <f>(SUMPRODUCT(--(D$9=Quarterly_kt!$B$9:FC$9),Quarterly_kt!$B157:FC157)/INDEX(Fuel_Properties!$B$31:$IV$42,MATCH("D_Kerosene",Fuel_Properties!$B$31:$B$42,0),MATCH(YEAR(D$9),Fuel_Properties!$B$31:$EI$31,0)))/158.987295</f>
        <v>6.7224348076890358E-2</v>
      </c>
      <c r="E157" s="47">
        <f>(SUMPRODUCT(--(E$9=Quarterly_kt!$B$9:FC$9),Quarterly_kt!$B157:FC157)/INDEX(Fuel_Properties!$B$31:$IV$42,MATCH("D_Kerosene",Fuel_Properties!$B$31:$B$42,0),MATCH(YEAR(E$9),Fuel_Properties!$B$31:$EI$31,0)))/158.987295</f>
        <v>3.1137756096883074E-2</v>
      </c>
      <c r="F157" s="47">
        <f>(SUMPRODUCT(--(F$9=Quarterly_kt!$B$9:FC$9),Quarterly_kt!$B157:FC157)/INDEX(Fuel_Properties!$B$31:$IV$42,MATCH("D_Kerosene",Fuel_Properties!$B$31:$B$42,0),MATCH(YEAR(F$9),Fuel_Properties!$B$31:$EI$31,0)))/158.987295</f>
        <v>2.8176436560368431E-2</v>
      </c>
      <c r="G157" s="47">
        <f>(SUMPRODUCT(--(G$9=Quarterly_kt!$B$9:FC$9),Quarterly_kt!$B157:FC157)/INDEX(Fuel_Properties!$B$31:$IV$42,MATCH("D_Kerosene",Fuel_Properties!$B$31:$B$42,0),MATCH(YEAR(G$9),Fuel_Properties!$B$31:$EI$31,0)))/158.987295</f>
        <v>6.275443179535882E-2</v>
      </c>
      <c r="H157" s="47">
        <f>(SUMPRODUCT(--(H$9=Quarterly_kt!$B$9:FC$9),Quarterly_kt!$B157:FC157)/INDEX(Fuel_Properties!$B$31:$IV$42,MATCH("D_Kerosene",Fuel_Properties!$B$31:$B$42,0),MATCH(YEAR(H$9),Fuel_Properties!$B$31:$EI$31,0)))/158.987295</f>
        <v>7.633978449387073E-2</v>
      </c>
      <c r="I157" s="47">
        <f>(SUMPRODUCT(--(I$9=Quarterly_kt!$B$9:FC$9),Quarterly_kt!$B157:FC157)/INDEX(Fuel_Properties!$B$31:$IV$42,MATCH("D_Kerosene",Fuel_Properties!$B$31:$B$42,0),MATCH(YEAR(I$9),Fuel_Properties!$B$31:$EI$31,0)))/158.987295</f>
        <v>3.4418355367792829E-2</v>
      </c>
      <c r="J157" s="47">
        <f>(SUMPRODUCT(--(J$9=Quarterly_kt!$B$9:FC$9),Quarterly_kt!$B157:FC157)/INDEX(Fuel_Properties!$B$31:$IV$42,MATCH("D_Kerosene",Fuel_Properties!$B$31:$B$42,0),MATCH(YEAR(J$9),Fuel_Properties!$B$31:$EI$31,0)))/158.987295</f>
        <v>2.9126293770193882E-2</v>
      </c>
      <c r="K157" s="47">
        <f>(SUMPRODUCT(--(K$9=Quarterly_kt!$B$9:FC$9),Quarterly_kt!$B157:FC157)/INDEX(Fuel_Properties!$B$31:$IV$42,MATCH("D_Kerosene",Fuel_Properties!$B$31:$B$42,0),MATCH(YEAR(K$9),Fuel_Properties!$B$31:$EI$31,0)))/158.987295</f>
        <v>6.9754639971971608E-2</v>
      </c>
      <c r="L157" s="47">
        <f>(SUMPRODUCT(--(L$9=Quarterly_kt!$B$9:FC$9),Quarterly_kt!$B157:FC157)/INDEX(Fuel_Properties!$B$31:$IV$42,MATCH("D_Kerosene",Fuel_Properties!$B$31:$B$42,0),MATCH(YEAR(L$9),Fuel_Properties!$B$31:$EI$31,0)))/158.987295</f>
        <v>7.4974863629331645E-2</v>
      </c>
      <c r="M157" s="47">
        <f>(SUMPRODUCT(--(M$9=Quarterly_kt!$B$9:FC$9),Quarterly_kt!$B157:FC157)/INDEX(Fuel_Properties!$B$31:$IV$42,MATCH("D_Kerosene",Fuel_Properties!$B$31:$B$42,0),MATCH(YEAR(M$9),Fuel_Properties!$B$31:$EI$31,0)))/158.987295</f>
        <v>3.5519870451455958E-2</v>
      </c>
      <c r="N157" s="47">
        <f>(SUMPRODUCT(--(N$9=Quarterly_kt!$B$9:FC$9),Quarterly_kt!$B157:FC157)/INDEX(Fuel_Properties!$B$31:$IV$42,MATCH("D_Kerosene",Fuel_Properties!$B$31:$B$42,0),MATCH(YEAR(N$9),Fuel_Properties!$B$31:$EI$31,0)))/158.987295</f>
        <v>3.5863096165930704E-2</v>
      </c>
      <c r="O157" s="47">
        <f>(SUMPRODUCT(--(O$9=Quarterly_kt!$B$9:FC$9),Quarterly_kt!$B157:FC157)/INDEX(Fuel_Properties!$B$31:$IV$42,MATCH("D_Kerosene",Fuel_Properties!$B$31:$B$42,0),MATCH(YEAR(O$9),Fuel_Properties!$B$31:$EI$31,0)))/158.987295</f>
        <v>7.1430858577545914E-2</v>
      </c>
      <c r="P157" s="47">
        <f>(SUMPRODUCT(--(P$9=Quarterly_kt!$B$9:FC$9),Quarterly_kt!$B157:FC157)/INDEX(Fuel_Properties!$B$31:$IV$42,MATCH("D_Kerosene",Fuel_Properties!$B$31:$B$42,0),MATCH(YEAR(P$9),Fuel_Properties!$B$31:$EI$31,0)))/158.987295</f>
        <v>7.8710436521754426E-2</v>
      </c>
      <c r="Q157" s="47">
        <f>(SUMPRODUCT(--(Q$9=Quarterly_kt!$B$9:FC$9),Quarterly_kt!$B157:FC157)/INDEX(Fuel_Properties!$B$31:$IV$42,MATCH("D_Kerosene",Fuel_Properties!$B$31:$B$42,0),MATCH(YEAR(Q$9),Fuel_Properties!$B$31:$EI$31,0)))/158.987295</f>
        <v>3.3763831912282855E-2</v>
      </c>
      <c r="R157" s="47">
        <f>(SUMPRODUCT(--(R$9=Quarterly_kt!$B$9:FC$9),Quarterly_kt!$B157:FC157)/INDEX(Fuel_Properties!$B$31:$IV$42,MATCH("D_Kerosene",Fuel_Properties!$B$31:$B$42,0),MATCH(YEAR(R$9),Fuel_Properties!$B$31:$EI$31,0)))/158.987295</f>
        <v>2.9094365796754371E-2</v>
      </c>
      <c r="S157" s="47">
        <f>(SUMPRODUCT(--(S$9=Quarterly_kt!$B$9:FC$9),Quarterly_kt!$B157:FC157)/INDEX(Fuel_Properties!$B$31:$IV$42,MATCH("D_Kerosene",Fuel_Properties!$B$31:$B$42,0),MATCH(YEAR(S$9),Fuel_Properties!$B$31:$EI$31,0)))/158.987295</f>
        <v>6.1205925083542535E-2</v>
      </c>
      <c r="T157" s="47">
        <f>(SUMPRODUCT(--(T$9=Quarterly_kt!$B$9:FC$9),Quarterly_kt!$B157:FC157)/INDEX(Fuel_Properties!$B$31:$IV$42,MATCH("D_Kerosene",Fuel_Properties!$B$31:$B$42,0),MATCH(YEAR(T$9),Fuel_Properties!$B$31:$EI$31,0)))/158.987295</f>
        <v>7.2652103561607215E-2</v>
      </c>
      <c r="U157" s="47">
        <f>(SUMPRODUCT(--(U$9=Quarterly_kt!$B$9:FC$9),Quarterly_kt!$B157:FC157)/INDEX(Fuel_Properties!$B$31:$IV$42,MATCH("D_Kerosene",Fuel_Properties!$B$31:$B$42,0),MATCH(YEAR(U$9),Fuel_Properties!$B$31:$EI$31,0)))/158.987295</f>
        <v>3.3931453772840285E-2</v>
      </c>
      <c r="V157" s="47">
        <f>(SUMPRODUCT(--(V$9=Quarterly_kt!$B$9:FC$9),Quarterly_kt!$B157:FC157)/INDEX(Fuel_Properties!$B$31:$IV$42,MATCH("D_Kerosene",Fuel_Properties!$B$31:$B$42,0),MATCH(YEAR(V$9),Fuel_Properties!$B$31:$EI$31,0)))/158.987295</f>
        <v>4.0285120487302969E-2</v>
      </c>
      <c r="W157" s="47">
        <f>(SUMPRODUCT(--(W$9=Quarterly_kt!$B$9:FC$9),Quarterly_kt!$B157:FC157)/INDEX(Fuel_Properties!$B$31:$IV$42,MATCH("D_Kerosene",Fuel_Properties!$B$31:$B$42,0),MATCH(YEAR(W$9),Fuel_Properties!$B$31:$EI$31,0)))/158.987295</f>
        <v>5.9992662092841112E-2</v>
      </c>
      <c r="X157" s="47">
        <f>(SUMPRODUCT(--(X$9=Quarterly_kt!$B$9:FC$9),Quarterly_kt!$B157:FC157)/INDEX(Fuel_Properties!$B$31:$IV$42,MATCH("D_Kerosene",Fuel_Properties!$B$31:$B$42,0),MATCH(YEAR(X$9),Fuel_Properties!$B$31:$EI$31,0)))/158.987295</f>
        <v>6.2746449801998935E-2</v>
      </c>
      <c r="Y157" s="47">
        <f>(SUMPRODUCT(--(Y$9=Quarterly_kt!$B$9:FC$9),Quarterly_kt!$B157:FC157)/INDEX(Fuel_Properties!$B$31:$IV$42,MATCH("D_Kerosene",Fuel_Properties!$B$31:$B$42,0),MATCH(YEAR(Y$9),Fuel_Properties!$B$31:$EI$31,0)))/158.987295</f>
        <v>3.0818476362487968E-2</v>
      </c>
      <c r="Z157" s="47">
        <f>(SUMPRODUCT(--(Z$9=Quarterly_kt!$B$9:FC$9),Quarterly_kt!$B157:FC157)/INDEX(Fuel_Properties!$B$31:$IV$42,MATCH("D_Kerosene",Fuel_Properties!$B$31:$B$42,0),MATCH(YEAR(Z$9),Fuel_Properties!$B$31:$EI$31,0)))/158.987295</f>
        <v>3.3197110383731535E-2</v>
      </c>
      <c r="AA157" s="47">
        <f>(SUMPRODUCT(--(AA$9=Quarterly_kt!$B$9:FC$9),Quarterly_kt!$B157:FC157)/INDEX(Fuel_Properties!$B$31:$IV$42,MATCH("D_Kerosene",Fuel_Properties!$B$31:$B$42,0),MATCH(YEAR(AA$9),Fuel_Properties!$B$31:$EI$31,0)))/158.987295</f>
        <v>4.4060603346525139E-2</v>
      </c>
      <c r="AB157" s="47">
        <f>(SUMPRODUCT(--(AB$9=Quarterly_kt!$B$9:FC$9),Quarterly_kt!$B157:FC157)/INDEX(Fuel_Properties!$B$31:$IV$42,MATCH("D_Kerosene",Fuel_Properties!$B$31:$B$42,0),MATCH(YEAR(AB$9),Fuel_Properties!$B$31:$EI$31,0)))/158.987295</f>
        <v>4.9616070725000051E-2</v>
      </c>
      <c r="AC157" s="47">
        <f>(SUMPRODUCT(--(AC$9=Quarterly_kt!$B$9:FC$9),Quarterly_kt!$B157:FC157)/INDEX(Fuel_Properties!$B$31:$IV$42,MATCH("D_Kerosene",Fuel_Properties!$B$31:$B$42,0),MATCH(YEAR(AC$9),Fuel_Properties!$B$31:$EI$31,0)))/158.987295</f>
        <v>2.6364524067676184E-2</v>
      </c>
      <c r="AD157" s="47">
        <f>(SUMPRODUCT(--(AD$9=Quarterly_kt!$B$9:FC$9),Quarterly_kt!$B157:FC157)/INDEX(Fuel_Properties!$B$31:$IV$42,MATCH("D_Kerosene",Fuel_Properties!$B$31:$B$42,0),MATCH(YEAR(AD$9),Fuel_Properties!$B$31:$EI$31,0)))/158.987295</f>
        <v>2.2812537022530589E-2</v>
      </c>
      <c r="AE157" s="47">
        <f>(SUMPRODUCT(--(AE$9=Quarterly_kt!$B$9:FC$9),Quarterly_kt!$B157:FC157)/INDEX(Fuel_Properties!$B$31:$IV$42,MATCH("D_Kerosene",Fuel_Properties!$B$31:$B$42,0),MATCH(YEAR(AE$9),Fuel_Properties!$B$31:$EI$31,0)))/158.987295</f>
        <v>3.6230267860485076E-2</v>
      </c>
      <c r="AF157" s="47">
        <f>(SUMPRODUCT(--(AF$9=Quarterly_kt!$B$9:FC$9),Quarterly_kt!$B157:FC157)/INDEX(Fuel_Properties!$B$31:$IV$42,MATCH("D_Kerosene",Fuel_Properties!$B$31:$B$42,0),MATCH(YEAR(AF$9),Fuel_Properties!$B$31:$EI$31,0)))/158.987295</f>
        <v>4.0189336566984438E-2</v>
      </c>
      <c r="AG157" s="47">
        <f>(SUMPRODUCT(--(AG$9=Quarterly_kt!$B$9:FC$9),Quarterly_kt!$B157:FC157)/INDEX(Fuel_Properties!$B$31:$IV$42,MATCH("D_Kerosene",Fuel_Properties!$B$31:$B$42,0),MATCH(YEAR(AG$9),Fuel_Properties!$B$31:$EI$31,0)))/158.987295</f>
        <v>2.3075942803406555E-2</v>
      </c>
      <c r="AH157" s="47">
        <f>(SUMPRODUCT(--(AH$9=Quarterly_kt!$B$9:FC$9),Quarterly_kt!$B157:FC157)/INDEX(Fuel_Properties!$B$31:$IV$42,MATCH("D_Kerosene",Fuel_Properties!$B$31:$B$42,0),MATCH(YEAR(AH$9),Fuel_Properties!$B$31:$EI$31,0)))/158.987295</f>
        <v>2.3379258551081909E-2</v>
      </c>
      <c r="AI157" s="47">
        <f>(SUMPRODUCT(--(AI$9=Quarterly_kt!$B$9:FC$9),Quarterly_kt!$B157:FC157)/INDEX(Fuel_Properties!$B$31:$IV$42,MATCH("D_Kerosene",Fuel_Properties!$B$31:$B$42,0),MATCH(YEAR(AI$9),Fuel_Properties!$B$31:$EI$31,0)))/158.987295</f>
        <v>3.4769563075627452E-2</v>
      </c>
      <c r="AJ157" s="47">
        <f>(SUMPRODUCT(--(AJ$9=Quarterly_kt!$B$9:FC$9),Quarterly_kt!$B157:FC157)/INDEX(Fuel_Properties!$B$31:$IV$42,MATCH("D_Kerosene",Fuel_Properties!$B$31:$B$42,0),MATCH(YEAR(AJ$9),Fuel_Properties!$B$31:$EI$31,0)))/158.987295</f>
        <v>3.4825437029146596E-2</v>
      </c>
      <c r="AK157" s="47">
        <f>(SUMPRODUCT(--(AK$9=Quarterly_kt!$B$9:FC$9),Quarterly_kt!$B157:FC157)/INDEX(Fuel_Properties!$B$31:$IV$42,MATCH("D_Kerosene",Fuel_Properties!$B$31:$B$42,0),MATCH(YEAR(AK$9),Fuel_Properties!$B$31:$EI$31,0)))/158.987295</f>
        <v>2.3379258551081909E-2</v>
      </c>
      <c r="AL157" s="47">
        <f>(SUMPRODUCT(--(AL$9=Quarterly_kt!$B$9:FC$9),Quarterly_kt!$B157:FC157)/INDEX(Fuel_Properties!$B$31:$IV$42,MATCH("D_Kerosene",Fuel_Properties!$B$31:$B$42,0),MATCH(YEAR(AL$9),Fuel_Properties!$B$31:$EI$31,0)))/158.987295</f>
        <v>2.457655755506357E-2</v>
      </c>
      <c r="AM157" s="47">
        <f>(SUMPRODUCT(--(AM$9=Quarterly_kt!$B$9:FC$9),Quarterly_kt!$B157:FC157)/INDEX(Fuel_Properties!$B$31:$IV$42,MATCH("D_Kerosene",Fuel_Properties!$B$31:$B$42,0),MATCH(YEAR(AM$9),Fuel_Properties!$B$31:$EI$31,0)))/158.987295</f>
        <v>3.1273449984001001E-2</v>
      </c>
      <c r="AN157" s="47">
        <f>(SUMPRODUCT(--(AN$9=Quarterly_kt!$B$9:FC$9),Quarterly_kt!$B157:FC157)/INDEX(Fuel_Properties!$B$31:$IV$42,MATCH("D_Kerosene",Fuel_Properties!$B$31:$B$42,0),MATCH(YEAR(AN$9),Fuel_Properties!$B$31:$EI$31,0)))/158.987295</f>
        <v>3.0076150980019336E-2</v>
      </c>
      <c r="AO157" s="47">
        <f>(SUMPRODUCT(--(AO$9=Quarterly_kt!$B$9:FC$9),Quarterly_kt!$B157:FC157)/INDEX(Fuel_Properties!$B$31:$IV$42,MATCH("D_Kerosene",Fuel_Properties!$B$31:$B$42,0),MATCH(YEAR(AO$9),Fuel_Properties!$B$31:$EI$31,0)))/158.987295</f>
        <v>2.2620969181893522E-2</v>
      </c>
      <c r="AP157" s="47">
        <f>(SUMPRODUCT(--(AP$9=Quarterly_kt!$B$9:FC$9),Quarterly_kt!$B157:FC157)/INDEX(Fuel_Properties!$B$31:$IV$42,MATCH("D_Kerosene",Fuel_Properties!$B$31:$B$42,0),MATCH(YEAR(AP$9),Fuel_Properties!$B$31:$EI$31,0)))/158.987295</f>
        <v>2.5805784532484742E-2</v>
      </c>
      <c r="AQ157" s="47">
        <f>(SUMPRODUCT(--(AQ$9=Quarterly_kt!$B$9:FC$9),Quarterly_kt!$B157:FC157)/INDEX(Fuel_Properties!$B$31:$IV$42,MATCH("D_Kerosene",Fuel_Properties!$B$31:$B$42,0),MATCH(YEAR(AQ$9),Fuel_Properties!$B$31:$EI$31,0)))/158.987295</f>
        <v>2.9030509849875354E-2</v>
      </c>
      <c r="AR157" s="47">
        <f>(SUMPRODUCT(--(AR$9=Quarterly_kt!$B$9:FC$9),Quarterly_kt!$B157:FC157)/INDEX(Fuel_Properties!$B$31:$IV$42,MATCH("D_Kerosene",Fuel_Properties!$B$31:$B$42,0),MATCH(YEAR(AR$9),Fuel_Properties!$B$31:$EI$31,0)))/158.987295</f>
        <v>2.5829730512564378E-2</v>
      </c>
      <c r="AS157" s="47">
        <f>(SUMPRODUCT(--(AS$9=Quarterly_kt!$B$9:FC$9),Quarterly_kt!$B157:FC157)/INDEX(Fuel_Properties!$B$31:$IV$42,MATCH("D_Kerosene",Fuel_Properties!$B$31:$B$42,0),MATCH(YEAR(AS$9),Fuel_Properties!$B$31:$EI$31,0)))/158.987295</f>
        <v>2.1208156357195165E-2</v>
      </c>
      <c r="AT157" s="47">
        <f>(SUMPRODUCT(--(AT$9=Quarterly_kt!$B$9:FC$9),Quarterly_kt!$B157:FC157)/INDEX(Fuel_Properties!$B$31:$IV$42,MATCH("D_Kerosene",Fuel_Properties!$B$31:$B$42,0),MATCH(YEAR(AT$9),Fuel_Properties!$B$31:$EI$31,0)))/158.987295</f>
        <v>2.2748681075651568E-2</v>
      </c>
      <c r="AU157" s="47">
        <f>(SUMPRODUCT(--(AU$9=Quarterly_kt!$B$9:FC$9),Quarterly_kt!$B157:FC157)/INDEX(Fuel_Properties!$B$31:$IV$42,MATCH("D_Kerosene",Fuel_Properties!$B$31:$B$42,0),MATCH(YEAR(AU$9),Fuel_Properties!$B$31:$EI$31,0)))/158.987295</f>
        <v>2.4209385860509195E-2</v>
      </c>
      <c r="AV157" s="47">
        <f>(SUMPRODUCT(--(AV$9=Quarterly_kt!$B$9:FC$9),Quarterly_kt!$B157:FC157)/INDEX(Fuel_Properties!$B$31:$IV$42,MATCH("D_Kerosene",Fuel_Properties!$B$31:$B$42,0),MATCH(YEAR(AV$9),Fuel_Properties!$B$31:$EI$31,0)))/158.987295</f>
        <v>2.3107870776846066E-2</v>
      </c>
      <c r="AW157" s="47">
        <f>(SUMPRODUCT(--(AW$9=Quarterly_kt!$B$9:FC$9),Quarterly_kt!$B157:FC157)/INDEX(Fuel_Properties!$B$31:$IV$42,MATCH("D_Kerosene",Fuel_Properties!$B$31:$B$42,0),MATCH(YEAR(AW$9),Fuel_Properties!$B$31:$EI$31,0)))/158.987295</f>
        <v>2.206222964670208E-2</v>
      </c>
      <c r="AX157" s="47">
        <f>(SUMPRODUCT(--(AX$9=Quarterly_kt!$B$9:FC$9),Quarterly_kt!$B157:FC157)/INDEX(Fuel_Properties!$B$31:$IV$42,MATCH("D_Kerosene",Fuel_Properties!$B$31:$B$42,0),MATCH(YEAR(AX$9),Fuel_Properties!$B$31:$EI$31,0)))/158.987295</f>
        <v>1.919669403050597E-2</v>
      </c>
      <c r="AY157" s="47">
        <f>(SUMPRODUCT(--(AY$9=Quarterly_kt!$B$9:FC$9),Quarterly_kt!$B157:FC157)/INDEX(Fuel_Properties!$B$31:$IV$42,MATCH("D_Kerosene",Fuel_Properties!$B$31:$B$42,0),MATCH(YEAR(AY$9),Fuel_Properties!$B$31:$EI$31,0)))/158.987295</f>
        <v>2.2197923533820003E-2</v>
      </c>
      <c r="AZ157" s="47">
        <f>(SUMPRODUCT(--(AZ$9=Quarterly_kt!$B$9:FC$9),Quarterly_kt!$B157:FC157)/INDEX(Fuel_Properties!$B$31:$IV$42,MATCH("D_Kerosene",Fuel_Properties!$B$31:$B$42,0),MATCH(YEAR(AZ$9),Fuel_Properties!$B$31:$EI$31,0)))/158.987295</f>
        <v>2.5430630844570493E-2</v>
      </c>
      <c r="BA157" s="47">
        <f>(SUMPRODUCT(--(BA$9=Quarterly_kt!$B$9:FC$9),Quarterly_kt!$B157:FC157)/INDEX(Fuel_Properties!$B$31:$IV$42,MATCH("D_Kerosene",Fuel_Properties!$B$31:$B$42,0),MATCH(YEAR(BA$9),Fuel_Properties!$B$31:$EI$31,0)))/158.987295</f>
        <v>2.1391742204472354E-2</v>
      </c>
      <c r="BB157" s="47">
        <f>(SUMPRODUCT(--(BB$9=Quarterly_kt!$B$9:FC$9),Quarterly_kt!$B157:FC157)/INDEX(Fuel_Properties!$B$31:$IV$42,MATCH("D_Kerosene",Fuel_Properties!$B$31:$B$42,0),MATCH(YEAR(BB$9),Fuel_Properties!$B$31:$EI$31,0)))/158.987295</f>
        <v>2.0210407187210445E-2</v>
      </c>
      <c r="BC157" s="47">
        <f>(SUMPRODUCT(--(BC$9=Quarterly_kt!$B$9:FC$9),Quarterly_kt!$B157:FC157)/INDEX(Fuel_Properties!$B$31:$IV$42,MATCH("D_Kerosene",Fuel_Properties!$B$31:$B$42,0),MATCH(YEAR(BC$9),Fuel_Properties!$B$31:$EI$31,0)))/158.987295</f>
        <v>2.1974427719743426E-2</v>
      </c>
      <c r="BD157" s="47">
        <f>(SUMPRODUCT(--(BD$9=Quarterly_kt!$B$9:FC$9),Quarterly_kt!$B157:FC157)/INDEX(Fuel_Properties!$B$31:$IV$42,MATCH("D_Kerosene",Fuel_Properties!$B$31:$B$42,0),MATCH(YEAR(BD$9),Fuel_Properties!$B$31:$EI$31,0)))/158.987295</f>
        <v>2.0920804596239562E-2</v>
      </c>
      <c r="BE157" s="47">
        <f>(SUMPRODUCT(--(BE$9=Quarterly_kt!$B$9:FC$9),Quarterly_kt!$B157:FC157)/INDEX(Fuel_Properties!$B$31:$IV$42,MATCH("D_Kerosene",Fuel_Properties!$B$31:$B$42,0),MATCH(YEAR(BE$9),Fuel_Properties!$B$31:$EI$31,0)))/158.987295</f>
        <v>2.0050767320012888E-2</v>
      </c>
      <c r="BF157" s="47">
        <f>(SUMPRODUCT(--(BF$9=Quarterly_kt!$B$9:FC$9),Quarterly_kt!$B157:FC157)/INDEX(Fuel_Properties!$B$31:$IV$42,MATCH("D_Kerosene",Fuel_Properties!$B$31:$B$42,0),MATCH(YEAR(BF$9),Fuel_Properties!$B$31:$EI$31,0)))/158.987295</f>
        <v>2.1471562138071127E-2</v>
      </c>
      <c r="BG157" s="47">
        <f>(SUMPRODUCT(--(BG$9=Quarterly_kt!$B$9:FC$9),Quarterly_kt!$B157:FC157)/INDEX(Fuel_Properties!$B$31:$IV$42,MATCH("D_Kerosene",Fuel_Properties!$B$31:$B$42,0),MATCH(YEAR(BG$9),Fuel_Properties!$B$31:$EI$31,0)))/158.987295</f>
        <v>2.2078193633421835E-2</v>
      </c>
      <c r="BH157" s="47">
        <f>(SUMPRODUCT(--(BH$9=Quarterly_kt!$B$9:FC$9),Quarterly_kt!$B157:FC157)/INDEX(Fuel_Properties!$B$31:$IV$42,MATCH("D_Kerosene",Fuel_Properties!$B$31:$B$42,0),MATCH(YEAR(BH$9),Fuel_Properties!$B$31:$EI$31,0)))/158.987295</f>
        <v>1.9771397552417167E-2</v>
      </c>
      <c r="BI157" s="47">
        <f>(SUMPRODUCT(--(BI$9=Quarterly_kt!$B$9:FC$9),Quarterly_kt!$B157:FC157)/INDEX(Fuel_Properties!$B$31:$IV$42,MATCH("D_Kerosene",Fuel_Properties!$B$31:$B$42,0),MATCH(YEAR(BI$9),Fuel_Properties!$B$31:$EI$31,0)))/158.987295</f>
        <v>1.8941270242989888E-2</v>
      </c>
      <c r="BJ157" s="47">
        <f>(SUMPRODUCT(--(BJ$9=Quarterly_kt!$B$9:FC$9),Quarterly_kt!$B157:FC157)/INDEX(Fuel_Properties!$B$31:$IV$42,MATCH("D_Kerosene",Fuel_Properties!$B$31:$B$42,0),MATCH(YEAR(BJ$9),Fuel_Properties!$B$31:$EI$31,0)))/158.987295</f>
        <v>1.8406476687878075E-2</v>
      </c>
      <c r="BK157" s="47">
        <f>(SUMPRODUCT(--(BK$9=Quarterly_kt!$B$9:FC$9),Quarterly_kt!$B157:FC157)/INDEX(Fuel_Properties!$B$31:$IV$42,MATCH("D_Kerosene",Fuel_Properties!$B$31:$B$42,0),MATCH(YEAR(BK$9),Fuel_Properties!$B$31:$EI$31,0)))/158.987295</f>
        <v>2.057757888176482E-2</v>
      </c>
      <c r="BL157" s="47">
        <f>(SUMPRODUCT(--(BL$9=Quarterly_kt!$B$9:FC$9),Quarterly_kt!$B157:FC157)/INDEX(Fuel_Properties!$B$31:$IV$42,MATCH("D_Kerosene",Fuel_Properties!$B$31:$B$42,0),MATCH(YEAR(BL$9),Fuel_Properties!$B$31:$EI$31,0)))/158.987295</f>
        <v>2.0864930642720419E-2</v>
      </c>
      <c r="BM157" s="47">
        <f>(SUMPRODUCT(--(BM$9=Quarterly_kt!$B$9:FC$9),Quarterly_kt!$B157:FC157)/INDEX(Fuel_Properties!$B$31:$IV$42,MATCH("D_Kerosene",Fuel_Properties!$B$31:$B$42,0),MATCH(YEAR(BM$9),Fuel_Properties!$B$31:$EI$31,0)))/158.987295</f>
        <v>1.9923055426254846E-2</v>
      </c>
      <c r="BN157" s="47">
        <f>(SUMPRODUCT(--(BN$9=Quarterly_kt!$B$9:FC$9),Quarterly_kt!$B157:FC157)/INDEX(Fuel_Properties!$B$31:$IV$42,MATCH("D_Kerosene",Fuel_Properties!$B$31:$B$42,0),MATCH(YEAR(BN$9),Fuel_Properties!$B$31:$EI$31,0)))/158.987295</f>
        <v>1.6977699876459959E-2</v>
      </c>
      <c r="BO157" s="47">
        <f>(SUMPRODUCT(--(BO$9=Quarterly_kt!$B$9:FC$9),Quarterly_kt!$B157:FC157)/INDEX(Fuel_Properties!$B$31:$IV$42,MATCH("D_Kerosene",Fuel_Properties!$B$31:$B$42,0),MATCH(YEAR(BO$9),Fuel_Properties!$B$31:$EI$31,0)))/158.987295</f>
        <v>1.8837504329311472E-2</v>
      </c>
      <c r="BP157" s="47">
        <f>(SUMPRODUCT(--(BP$9=Quarterly_kt!$B$9:FC$9),Quarterly_kt!$B157:FC157)/INDEX(Fuel_Properties!$B$31:$IV$42,MATCH("D_Kerosene",Fuel_Properties!$B$31:$B$42,0),MATCH(YEAR(BP$9),Fuel_Properties!$B$31:$EI$31,0)))/158.987295</f>
        <v>1.8366566721078687E-2</v>
      </c>
      <c r="BQ157" s="47">
        <f>(SUMPRODUCT(--(BQ$9=Quarterly_kt!$B$9:FC$9),Quarterly_kt!$B157:FC157)/INDEX(Fuel_Properties!$B$31:$IV$42,MATCH("D_Kerosene",Fuel_Properties!$B$31:$B$42,0),MATCH(YEAR(BQ$9),Fuel_Properties!$B$31:$EI$31,0)))/158.987295</f>
        <v>1.5620761005280743E-2</v>
      </c>
      <c r="BR157" s="47">
        <f>(SUMPRODUCT(--(BR$9=Quarterly_kt!$B$9:FC$9),Quarterly_kt!$B157:FC157)/INDEX(Fuel_Properties!$B$31:$IV$42,MATCH("D_Kerosene",Fuel_Properties!$B$31:$B$42,0),MATCH(YEAR(BR$9),Fuel_Properties!$B$31:$EI$31,0)))/158.987295</f>
        <v>1.3377820871155098E-2</v>
      </c>
      <c r="BS157" s="47">
        <f>(SUMPRODUCT(--(BS$9=Quarterly_kt!$B$9:FC$9),Quarterly_kt!$B157:FC157)/INDEX(Fuel_Properties!$B$31:$IV$42,MATCH("D_Kerosene",Fuel_Properties!$B$31:$B$42,0),MATCH(YEAR(BS$9),Fuel_Properties!$B$31:$EI$31,0)))/158.987295</f>
        <v>1.8159034893721865E-2</v>
      </c>
      <c r="BT157" s="47">
        <f>(SUMPRODUCT(--(BT$9=Quarterly_kt!$B$9:FC$9),Quarterly_kt!$B157:FC157)/INDEX(Fuel_Properties!$B$31:$IV$42,MATCH("D_Kerosene",Fuel_Properties!$B$31:$B$42,0),MATCH(YEAR(BT$9),Fuel_Properties!$B$31:$EI$31,0)))/158.987295</f>
        <v>1.5612779011920866E-2</v>
      </c>
      <c r="BU157" s="47">
        <f>(SUMPRODUCT(--(BU$9=Quarterly_kt!$B$9:FC$9),Quarterly_kt!$B157:FC157)/INDEX(Fuel_Properties!$B$31:$IV$42,MATCH("D_Kerosene",Fuel_Properties!$B$31:$B$42,0),MATCH(YEAR(BU$9),Fuel_Properties!$B$31:$EI$31,0)))/158.987295</f>
        <v>1.4343642067700304E-2</v>
      </c>
      <c r="BV157" s="47">
        <f>(SUMPRODUCT(--(BV$9=Quarterly_kt!$B$9:FC$9),Quarterly_kt!$B157:FC157)/INDEX(Fuel_Properties!$B$31:$IV$42,MATCH("D_Kerosene",Fuel_Properties!$B$31:$B$42,0),MATCH(YEAR(BV$9),Fuel_Properties!$B$31:$EI$31,0)))/158.987295</f>
        <v>1.5796364859198053E-2</v>
      </c>
      <c r="BW157" s="47">
        <f>(SUMPRODUCT(--(BW$9=Quarterly_kt!$B$9:FC$9),Quarterly_kt!$B157:FC157)/INDEX(Fuel_Properties!$B$31:$IV$42,MATCH("D_Kerosene",Fuel_Properties!$B$31:$B$42,0),MATCH(YEAR(BW$9),Fuel_Properties!$B$31:$EI$31,0)))/158.987295</f>
        <v>2.0641434828643841E-2</v>
      </c>
      <c r="BX157" s="47">
        <f>(SUMPRODUCT(--(BX$9=Quarterly_kt!$B$9:FC$9),Quarterly_kt!$B157:FC157)/INDEX(Fuel_Properties!$B$31:$IV$42,MATCH("D_Kerosene",Fuel_Properties!$B$31:$B$42,0),MATCH(YEAR(BX$9),Fuel_Properties!$B$31:$EI$31,0)))/158.987295</f>
        <v>1.6961735889740204E-2</v>
      </c>
      <c r="BY157" s="47">
        <f>(SUMPRODUCT(--(BY$9=Quarterly_kt!$B$9:FC$9),Quarterly_kt!$B157:FC157)/INDEX(Fuel_Properties!$B$31:$IV$42,MATCH("D_Kerosene",Fuel_Properties!$B$31:$B$42,0),MATCH(YEAR(BY$9),Fuel_Properties!$B$31:$EI$31,0)))/158.987295</f>
        <v>1.555690505840172E-2</v>
      </c>
      <c r="BZ157" s="47">
        <f>(SUMPRODUCT(--(BZ$9=Quarterly_kt!$B$9:FC$9),Quarterly_kt!$B157:FC157)/INDEX(Fuel_Properties!$B$31:$IV$42,MATCH("D_Kerosene",Fuel_Properties!$B$31:$B$42,0),MATCH(YEAR(BZ$9),Fuel_Properties!$B$31:$EI$31,0)))/158.987295</f>
        <v>1.5181751370487466E-2</v>
      </c>
      <c r="CA157" s="47">
        <f>(SUMPRODUCT(--(CA$9=Quarterly_kt!$B$9:FC$9),Quarterly_kt!$B157:FC157)/INDEX(Fuel_Properties!$B$31:$IV$42,MATCH("D_Kerosene",Fuel_Properties!$B$31:$B$42,0),MATCH(YEAR(CA$9),Fuel_Properties!$B$31:$EI$31,0)))/158.987295</f>
        <v>1.5301481270885634E-2</v>
      </c>
      <c r="CB157" s="47">
        <f>(SUMPRODUCT(--(CB$9=Quarterly_kt!$B$9:FC$9),Quarterly_kt!$B157:FC157)/INDEX(Fuel_Properties!$B$31:$IV$42,MATCH("D_Kerosene",Fuel_Properties!$B$31:$B$42,0),MATCH(YEAR(CB$9),Fuel_Properties!$B$31:$EI$31,0)))/158.987295</f>
        <v>1.4327678080980549E-2</v>
      </c>
      <c r="CC157" s="47">
        <f>(SUMPRODUCT(--(CC$9=Quarterly_kt!$B$9:FC$9),Quarterly_kt!$B157:FC157)/INDEX(Fuel_Properties!$B$31:$IV$42,MATCH("D_Kerosene",Fuel_Properties!$B$31:$B$42,0),MATCH(YEAR(CC$9),Fuel_Properties!$B$31:$EI$31,0)))/158.987295</f>
        <v>1.482256166929297E-2</v>
      </c>
      <c r="CD157" s="47">
        <f>(SUMPRODUCT(--(CD$9=Quarterly_kt!$B$9:FC$9),Quarterly_kt!$B157:FC157)/INDEX(Fuel_Properties!$B$31:$IV$42,MATCH("D_Kerosene",Fuel_Properties!$B$31:$B$42,0),MATCH(YEAR(CD$9),Fuel_Properties!$B$31:$EI$31,0)))/158.987295</f>
        <v>1.4319696087620671E-2</v>
      </c>
      <c r="CE157" s="47">
        <f>(SUMPRODUCT(--(CE$9=Quarterly_kt!$B$9:FC$9),Quarterly_kt!$B157:FC157)/INDEX(Fuel_Properties!$B$31:$IV$42,MATCH("D_Kerosene",Fuel_Properties!$B$31:$B$42,0),MATCH(YEAR(CE$9),Fuel_Properties!$B$31:$EI$31,0)))/158.987295</f>
        <v>1.6387032367829006E-2</v>
      </c>
      <c r="CF157" s="47">
        <f>(SUMPRODUCT(--(CF$9=Quarterly_kt!$B$9:FC$9),Quarterly_kt!$B157:FC157)/INDEX(Fuel_Properties!$B$31:$IV$42,MATCH("D_Kerosene",Fuel_Properties!$B$31:$B$42,0),MATCH(YEAR(CF$9),Fuel_Properties!$B$31:$EI$31,0)))/158.987295</f>
        <v>1.2443927648049401E-2</v>
      </c>
      <c r="CG157" s="47">
        <f>(SUMPRODUCT(--(CG$9=Quarterly_kt!$B$9:FC$9),Quarterly_kt!$B157:FC157)/INDEX(Fuel_Properties!$B$31:$IV$42,MATCH("D_Kerosene",Fuel_Properties!$B$31:$B$42,0),MATCH(YEAR(CG$9),Fuel_Properties!$B$31:$EI$31,0)))/158.987295</f>
        <v>1.3561406718432286E-2</v>
      </c>
      <c r="CH157" s="47">
        <f>(SUMPRODUCT(--(CH$9=Quarterly_kt!$B$9:FC$9),Quarterly_kt!$B157:FC157)/INDEX(Fuel_Properties!$B$31:$IV$42,MATCH("D_Kerosene",Fuel_Properties!$B$31:$B$42,0),MATCH(YEAR(CH$9),Fuel_Properties!$B$31:$EI$31,0)))/158.987295</f>
        <v>1.2851009309403168E-2</v>
      </c>
      <c r="CI157" s="47">
        <f>(SUMPRODUCT(--(CI$9=Quarterly_kt!$B$9:FC$9),Quarterly_kt!$B157:FC157)/INDEX(Fuel_Properties!$B$31:$IV$42,MATCH("D_Kerosene",Fuel_Properties!$B$31:$B$42,0),MATCH(YEAR(CI$9),Fuel_Properties!$B$31:$EI$31,0)))/158.987295</f>
        <v>1.3976470373145927E-2</v>
      </c>
      <c r="CJ157" s="47">
        <f>(SUMPRODUCT(--(CJ$9=Quarterly_kt!$B$9:FC$9),Quarterly_kt!$B157:FC157)/INDEX(Fuel_Properties!$B$31:$IV$42,MATCH("D_Kerosene",Fuel_Properties!$B$31:$B$42,0),MATCH(YEAR(CJ$9),Fuel_Properties!$B$31:$EI$31,0)))/158.987295</f>
        <v>1.4894399609531869E-2</v>
      </c>
      <c r="CK157" s="47">
        <f>(SUMPRODUCT(--(CK$9=Quarterly_kt!$B$9:FC$9),Quarterly_kt!$B157:FC157)/INDEX(Fuel_Properties!$B$31:$IV$42,MATCH("D_Kerosene",Fuel_Properties!$B$31:$B$42,0),MATCH(YEAR(CK$9),Fuel_Properties!$B$31:$EI$31,0)))/158.987295</f>
        <v>1.3944542399706418E-2</v>
      </c>
      <c r="CL157" s="47">
        <f>(SUMPRODUCT(--(CL$9=Quarterly_kt!$B$9:FC$9),Quarterly_kt!$B157:FC157)/INDEX(Fuel_Properties!$B$31:$IV$42,MATCH("D_Kerosene",Fuel_Properties!$B$31:$B$42,0),MATCH(YEAR(CL$9),Fuel_Properties!$B$31:$EI$31,0)))/158.987295</f>
        <v>1.4096200273544093E-2</v>
      </c>
      <c r="CM157" s="47">
        <f>(SUMPRODUCT(--(CM$9=Quarterly_kt!$B$9:FC$9),Quarterly_kt!$B157:FC157)/INDEX(Fuel_Properties!$B$31:$IV$42,MATCH("D_Kerosene",Fuel_Properties!$B$31:$B$42,0),MATCH(YEAR(CM$9),Fuel_Properties!$B$31:$EI$31,0)))/158.987295</f>
        <v>1.3345892897715586E-2</v>
      </c>
      <c r="CN157" s="47">
        <f>(SUMPRODUCT(--(CN$9=Quarterly_kt!$B$9:FC$9),Quarterly_kt!$B157:FC157)/INDEX(Fuel_Properties!$B$31:$IV$42,MATCH("D_Kerosene",Fuel_Properties!$B$31:$B$42,0),MATCH(YEAR(CN$9),Fuel_Properties!$B$31:$EI$31,0)))/158.987295</f>
        <v>1.1917116086297471E-2</v>
      </c>
      <c r="CO157" s="47">
        <f>(SUMPRODUCT(--(CO$9=Quarterly_kt!$B$9:FC$9),Quarterly_kt!$B157:FC157)/INDEX(Fuel_Properties!$B$31:$IV$42,MATCH("D_Kerosene",Fuel_Properties!$B$31:$B$42,0),MATCH(YEAR(CO$9),Fuel_Properties!$B$31:$EI$31,0)))/158.987295</f>
        <v>1.1302502597586883E-2</v>
      </c>
      <c r="CP157" s="47">
        <f>(SUMPRODUCT(--(CP$9=Quarterly_kt!$B$9:FC$9),Quarterly_kt!$B157:FC157)/INDEX(Fuel_Properties!$B$31:$IV$42,MATCH("D_Kerosene",Fuel_Properties!$B$31:$B$42,0),MATCH(YEAR(CP$9),Fuel_Properties!$B$31:$EI$31,0)))/158.987295</f>
        <v>1.1669674292141261E-2</v>
      </c>
      <c r="CQ157" s="47">
        <f>(SUMPRODUCT(--(CQ$9=Quarterly_kt!$B$9:FC$9),Quarterly_kt!$B157:FC157)/INDEX(Fuel_Properties!$B$31:$IV$42,MATCH("D_Kerosene",Fuel_Properties!$B$31:$B$42,0),MATCH(YEAR(CQ$9),Fuel_Properties!$B$31:$EI$31,0)))/158.987295</f>
        <v>1.3561406718432286E-2</v>
      </c>
      <c r="CR157" s="47">
        <f>(SUMPRODUCT(--(CR$9=Quarterly_kt!$B$9:FC$9),Quarterly_kt!$B157:FC157)/INDEX(Fuel_Properties!$B$31:$IV$42,MATCH("D_Kerosene",Fuel_Properties!$B$31:$B$42,0),MATCH(YEAR(CR$9),Fuel_Properties!$B$31:$EI$31,0)))/158.987295</f>
        <v>9.9535457197675471E-3</v>
      </c>
      <c r="CS157" s="47">
        <f>(SUMPRODUCT(--(CS$9=Quarterly_kt!$B$9:FC$9),Quarterly_kt!$B157:FC157)/INDEX(Fuel_Properties!$B$31:$IV$42,MATCH("D_Kerosene",Fuel_Properties!$B$31:$B$42,0),MATCH(YEAR(CS$9),Fuel_Properties!$B$31:$EI$31,0)))/158.987295</f>
        <v>1.1182772697188719E-2</v>
      </c>
      <c r="CT157" s="47">
        <f>(SUMPRODUCT(--(CT$9=Quarterly_kt!$B$9:FC$9),Quarterly_kt!$B157:FC157)/INDEX(Fuel_Properties!$B$31:$IV$42,MATCH("D_Kerosene",Fuel_Properties!$B$31:$B$42,0),MATCH(YEAR(CT$9),Fuel_Properties!$B$31:$EI$31,0)))/158.987295</f>
        <v>1.1102952763589941E-2</v>
      </c>
      <c r="CU157" s="47">
        <f>(SUMPRODUCT(--(CU$9=Quarterly_kt!$B$9:FC$9),Quarterly_kt!$B157:FC157)/INDEX(Fuel_Properties!$B$31:$IV$42,MATCH("D_Kerosene",Fuel_Properties!$B$31:$B$42,0),MATCH(YEAR(CU$9),Fuel_Properties!$B$31:$EI$31,0)))/158.987295</f>
        <v>1.0105203593605222E-2</v>
      </c>
      <c r="CV157" s="47">
        <f>(SUMPRODUCT(--(CV$9=Quarterly_kt!$B$9:FC$9),Quarterly_kt!$B157:FC157)/INDEX(Fuel_Properties!$B$31:$IV$42,MATCH("D_Kerosene",Fuel_Properties!$B$31:$B$42,0),MATCH(YEAR(CV$9),Fuel_Properties!$B$31:$EI$31,0)))/158.987295</f>
        <v>1.4056290306744703E-2</v>
      </c>
      <c r="CW157" s="47">
        <f>(SUMPRODUCT(--(CW$9=Quarterly_kt!$B$9:FC$9),Quarterly_kt!$B157:FC157)/INDEX(Fuel_Properties!$B$31:$IV$42,MATCH("D_Kerosene",Fuel_Properties!$B$31:$B$42,0),MATCH(YEAR(CW$9),Fuel_Properties!$B$31:$EI$31,0)))/158.987295</f>
        <v>1.0632015155357154E-2</v>
      </c>
      <c r="CX157" s="47">
        <f>(SUMPRODUCT(--(CX$9=Quarterly_kt!$B$9:FC$9),Quarterly_kt!$B157:FC157)/INDEX(Fuel_Properties!$B$31:$IV$42,MATCH("D_Kerosene",Fuel_Properties!$B$31:$B$42,0),MATCH(YEAR(CX$9),Fuel_Properties!$B$31:$EI$31,0)))/158.987295</f>
        <v>1.2994685189880966E-2</v>
      </c>
      <c r="CY157" s="47">
        <f>(SUMPRODUCT(--(CY$9=Quarterly_kt!$B$9:FC$9),Quarterly_kt!$B157:FC157)/INDEX(Fuel_Properties!$B$31:$IV$42,MATCH("D_Kerosene",Fuel_Properties!$B$31:$B$42,0),MATCH(YEAR(CY$9),Fuel_Properties!$B$31:$EI$31,0)))/158.987295</f>
        <v>1.1270574624147373E-2</v>
      </c>
      <c r="CZ157" s="47">
        <f>(SUMPRODUCT(--(CZ$9=Quarterly_kt!$B$9:FC$9),Quarterly_kt!$B157:FC157)/INDEX(Fuel_Properties!$B$31:$IV$42,MATCH("D_Kerosene",Fuel_Properties!$B$31:$B$42,0),MATCH(YEAR(CZ$9),Fuel_Properties!$B$31:$EI$31,0)))/158.987295</f>
        <v>9.0356164833816036E-3</v>
      </c>
      <c r="DA157" s="47">
        <f>(SUMPRODUCT(--(DA$9=Quarterly_kt!$B$9:FC$9),Quarterly_kt!$B157:FC157)/INDEX(Fuel_Properties!$B$31:$IV$42,MATCH("D_Kerosene",Fuel_Properties!$B$31:$B$42,0),MATCH(YEAR(DA$9),Fuel_Properties!$B$31:$EI$31,0)))/158.987295</f>
        <v>1.1190754690548595E-2</v>
      </c>
      <c r="DB157" s="47">
        <f>(SUMPRODUCT(--(DB$9=Quarterly_kt!$B$9:FC$9),Quarterly_kt!$B157:FC157)/INDEX(Fuel_Properties!$B$31:$IV$42,MATCH("D_Kerosene",Fuel_Properties!$B$31:$B$42,0),MATCH(YEAR(DB$9),Fuel_Properties!$B$31:$EI$31,0)))/158.987295</f>
        <v>1.3298000937556318E-2</v>
      </c>
      <c r="DC157" s="47">
        <f>(SUMPRODUCT(--(DC$9=Quarterly_kt!$B$9:FC$9),Quarterly_kt!$B157:FC157)/INDEX(Fuel_Properties!$B$31:$IV$42,MATCH("D_Kerosene",Fuel_Properties!$B$31:$B$42,0),MATCH(YEAR(DC$9),Fuel_Properties!$B$31:$EI$31,0)))/158.987295</f>
        <v>1.0711835088955931E-2</v>
      </c>
      <c r="DD157" s="47">
        <f>(SUMPRODUCT(--(DD$9=Quarterly_kt!$B$9:FC$9),Quarterly_kt!$B157:FC157)/INDEX(Fuel_Properties!$B$31:$IV$42,MATCH("D_Kerosene",Fuel_Properties!$B$31:$B$42,0),MATCH(YEAR(DD$9),Fuel_Properties!$B$31:$EI$31,0)))/158.987295</f>
        <v>8.540732895069186E-3</v>
      </c>
      <c r="DE157" s="47">
        <f>(SUMPRODUCT(--(DE$9=Quarterly_kt!$B$9:FC$9),Quarterly_kt!$B157:FC157)/INDEX(Fuel_Properties!$B$31:$IV$42,MATCH("D_Kerosene",Fuel_Properties!$B$31:$B$42,0),MATCH(YEAR(DE$9),Fuel_Properties!$B$31:$EI$31,0)))/158.987295</f>
        <v>9.5464640584137801E-3</v>
      </c>
      <c r="DF157" s="47">
        <f>(SUMPRODUCT(--(DF$9=Quarterly_kt!$B$9:FC$9),Quarterly_kt!$B157:FC157)/INDEX(Fuel_Properties!$B$31:$IV$42,MATCH("D_Kerosene",Fuel_Properties!$B$31:$B$42,0),MATCH(YEAR(DF$9),Fuel_Properties!$B$31:$EI$31,0)))/158.987295</f>
        <v>1.2252359807412334E-2</v>
      </c>
      <c r="DG157" s="47">
        <f>(SUMPRODUCT(--(DG$9=Quarterly_kt!$B$9:FC$9),Quarterly_kt!$B157:FC157)/INDEX(Fuel_Properties!$B$31:$IV$42,MATCH("D_Kerosene",Fuel_Properties!$B$31:$B$42,0),MATCH(YEAR(DG$9),Fuel_Properties!$B$31:$EI$31,0)))/158.987295</f>
        <v>1.0384573361200942E-2</v>
      </c>
      <c r="DH157" s="47">
        <f>(SUMPRODUCT(--(DH$9=Quarterly_kt!$B$9:FC$9),Quarterly_kt!$B157:FC157)/INDEX(Fuel_Properties!$B$31:$IV$42,MATCH("D_Kerosene",Fuel_Properties!$B$31:$B$42,0),MATCH(YEAR(DH$9),Fuel_Properties!$B$31:$EI$31,0)))/158.987295</f>
        <v>7.6786776122023887E-3</v>
      </c>
      <c r="DI157" s="47">
        <f>(SUMPRODUCT(--(DI$9=Quarterly_kt!$B$9:FC$9),Quarterly_kt!$B157:FC157)/INDEX(Fuel_Properties!$B$31:$IV$42,MATCH("D_Kerosene",Fuel_Properties!$B$31:$B$42,0),MATCH(YEAR(DI$9),Fuel_Properties!$B$31:$EI$31,0)))/158.987295</f>
        <v>8.8280846560247848E-3</v>
      </c>
      <c r="DJ157" s="47">
        <f>(SUMPRODUCT(--(DJ$9=Quarterly_kt!$B$9:FC$9),Quarterly_kt!$B157:FC157)/INDEX(Fuel_Properties!$B$31:$IV$42,MATCH("D_Kerosene",Fuel_Properties!$B$31:$B$42,0),MATCH(YEAR(DJ$9),Fuel_Properties!$B$31:$EI$31,0)))/158.987295</f>
        <v>9.4586621314551259E-3</v>
      </c>
      <c r="DK157" s="47">
        <f>(SUMPRODUCT(--(DK$9=Quarterly_kt!$B$9:FC$9),Quarterly_kt!$B157:FC157)/INDEX(Fuel_Properties!$B$31:$IV$42,MATCH("D_Kerosene",Fuel_Properties!$B$31:$B$42,0),MATCH(YEAR(DK$9),Fuel_Properties!$B$31:$EI$31,0)))/158.987295</f>
        <v>1.153398040502334E-2</v>
      </c>
      <c r="DL157" s="47">
        <f>(SUMPRODUCT(--(DL$9=Quarterly_kt!$B$9:FC$9),Quarterly_kt!$B157:FC157)/INDEX(Fuel_Properties!$B$31:$IV$42,MATCH("D_Kerosene",Fuel_Properties!$B$31:$B$42,0),MATCH(YEAR(DL$9),Fuel_Properties!$B$31:$EI$31,0)))/158.987295</f>
        <v>8.3332010677123654E-3</v>
      </c>
      <c r="DM157" s="47">
        <f>(SUMPRODUCT(--(DM$9=Quarterly_kt!$B$9:FC$9),Quarterly_kt!$B157:FC157)/INDEX(Fuel_Properties!$B$31:$IV$42,MATCH("D_Kerosene",Fuel_Properties!$B$31:$B$42,0),MATCH(YEAR(DM$9),Fuel_Properties!$B$31:$EI$31,0)))/158.987295</f>
        <v>1.015309555376449E-2</v>
      </c>
      <c r="DN157" s="47">
        <f>(SUMPRODUCT(--(DN$9=Quarterly_kt!$B$9:FC$9),Quarterly_kt!$B157:FC157)/INDEX(Fuel_Properties!$B$31:$IV$42,MATCH("D_Kerosene",Fuel_Properties!$B$31:$B$42,0),MATCH(YEAR(DN$9),Fuel_Properties!$B$31:$EI$31,0)))/158.987295</f>
        <v>1.2587603528527202E-2</v>
      </c>
      <c r="DO157" s="47">
        <f>(SUMPRODUCT(--(DO$9=Quarterly_kt!$B$9:FC$9),Quarterly_kt!$B157:FC157)/INDEX(Fuel_Properties!$B$31:$IV$42,MATCH("D_Kerosene",Fuel_Properties!$B$31:$B$42,0),MATCH(YEAR(DO$9),Fuel_Properties!$B$31:$EI$31,0)))/158.987295</f>
        <v>8.9717605365025842E-3</v>
      </c>
      <c r="DP157" s="47">
        <f>(SUMPRODUCT(--(DP$9=Quarterly_kt!$B$9:FC$9),Quarterly_kt!$B157:FC157)/INDEX(Fuel_Properties!$B$31:$IV$42,MATCH("D_Kerosene",Fuel_Properties!$B$31:$B$42,0),MATCH(YEAR(DP$9),Fuel_Properties!$B$31:$EI$31,0)))/158.987295</f>
        <v>9.3149862509773265E-3</v>
      </c>
      <c r="DQ157" s="47">
        <f>(SUMPRODUCT(--(DQ$9=Quarterly_kt!$B$9:FC$9),Quarterly_kt!$B157:FC157)/INDEX(Fuel_Properties!$B$31:$IV$42,MATCH("D_Kerosene",Fuel_Properties!$B$31:$B$42,0),MATCH(YEAR(DQ$9),Fuel_Properties!$B$31:$EI$31,0)))/158.987295</f>
        <v>1.0400537347920699E-2</v>
      </c>
      <c r="DR157" s="47">
        <f>(SUMPRODUCT(--(DR$9=Quarterly_kt!$B$9:FC$9),Quarterly_kt!$B157:FC157)/INDEX(Fuel_Properties!$B$31:$IV$42,MATCH("D_Kerosene",Fuel_Properties!$B$31:$B$42,0),MATCH(YEAR(DR$9),Fuel_Properties!$B$31:$EI$31,0)))/158.987295</f>
        <v>1.0520267248318867E-2</v>
      </c>
      <c r="DS157" s="47">
        <f>(SUMPRODUCT(--(DS$9=Quarterly_kt!$B$9:FC$9),Quarterly_kt!$B157:FC157)/INDEX(Fuel_Properties!$B$31:$IV$42,MATCH("D_Kerosene",Fuel_Properties!$B$31:$B$42,0),MATCH(YEAR(DS$9),Fuel_Properties!$B$31:$EI$31,0)))/158.987295</f>
        <v>1.0280807447522534E-2</v>
      </c>
      <c r="DT157" s="47">
        <f>(SUMPRODUCT(--(DT$9=Quarterly_kt!$B$9:FC$9),Quarterly_kt!$B157:FC157)/INDEX(Fuel_Properties!$B$31:$IV$42,MATCH("D_Kerosene",Fuel_Properties!$B$31:$B$42,0),MATCH(YEAR(DT$9),Fuel_Properties!$B$31:$EI$31,0)))/158.987295</f>
        <v>7.8063895059604328E-3</v>
      </c>
      <c r="DU157" s="47">
        <f>(SUMPRODUCT(--(DU$9=Quarterly_kt!$B$9:FC$9),Quarterly_kt!$B157:FC157)/INDEX(Fuel_Properties!$B$31:$IV$42,MATCH("D_Kerosene",Fuel_Properties!$B$31:$B$42,0),MATCH(YEAR(DU$9),Fuel_Properties!$B$31:$EI$31,0)))/158.987295</f>
        <v>9.4426981447353706E-3</v>
      </c>
      <c r="DV157" s="47">
        <f>(SUMPRODUCT(--(DV$9=Quarterly_kt!$B$9:FC$9),Quarterly_kt!$B157:FC157)/INDEX(Fuel_Properties!$B$31:$IV$42,MATCH("D_Kerosene",Fuel_Properties!$B$31:$B$42,0),MATCH(YEAR(DV$9),Fuel_Properties!$B$31:$EI$31,0)))/158.987295</f>
        <v>9.6901399388915795E-3</v>
      </c>
      <c r="DW157" s="47">
        <f>(SUMPRODUCT(--(DW$9=Quarterly_kt!$B$9:FC$9),Quarterly_kt!$B157:FC157)/INDEX(Fuel_Properties!$B$31:$IV$42,MATCH("D_Kerosene",Fuel_Properties!$B$31:$B$42,0),MATCH(YEAR(DW$9),Fuel_Properties!$B$31:$EI$31,0)))/158.987295</f>
        <v>8.3810930278716313E-3</v>
      </c>
      <c r="DX157" s="47">
        <f>(SUMPRODUCT(--(DX$9=Quarterly_kt!$B$9:FC$9),Quarterly_kt!$B157:FC157)/INDEX(Fuel_Properties!$B$31:$IV$42,MATCH("D_Kerosene",Fuel_Properties!$B$31:$B$42,0),MATCH(YEAR(DX$9),Fuel_Properties!$B$31:$EI$31,0)))/158.987295</f>
        <v>5.4117914979971097E-3</v>
      </c>
      <c r="DY157" s="47">
        <f>(SUMPRODUCT(--(DY$9=Quarterly_kt!$B$9:FC$9),Quarterly_kt!$B157:FC157)/INDEX(Fuel_Properties!$B$31:$IV$42,MATCH("D_Kerosene",Fuel_Properties!$B$31:$B$42,0),MATCH(YEAR(DY$9),Fuel_Properties!$B$31:$EI$31,0)))/158.987295</f>
        <v>7.7185875790017769E-3</v>
      </c>
      <c r="DZ157" s="47">
        <f>(SUMPRODUCT(--(DZ$9=Quarterly_kt!$B$9:FC$9),Quarterly_kt!$B157:FC157)/INDEX(Fuel_Properties!$B$31:$IV$42,MATCH("D_Kerosene",Fuel_Properties!$B$31:$B$42,0),MATCH(YEAR(DZ$9),Fuel_Properties!$B$31:$EI$31,0)))/158.987295</f>
        <v>8.692390768906863E-3</v>
      </c>
      <c r="EA157" s="47">
        <f>(SUMPRODUCT(--(EA$9=Quarterly_kt!$B$9:FC$9),Quarterly_kt!$B157:FC157)/INDEX(Fuel_Properties!$B$31:$IV$42,MATCH("D_Kerosene",Fuel_Properties!$B$31:$B$42,0),MATCH(YEAR(EA$9),Fuel_Properties!$B$31:$EI$31,0)))/158.987295</f>
        <v>6.3297207343830496E-3</v>
      </c>
      <c r="EB157" s="47">
        <f>(SUMPRODUCT(--(EB$9=Quarterly_kt!$B$9:FC$9),Quarterly_kt!$B157:FC157)/INDEX(Fuel_Properties!$B$31:$IV$42,MATCH("D_Kerosene",Fuel_Properties!$B$31:$B$42,0),MATCH(YEAR(EB$9),Fuel_Properties!$B$31:$EI$31,0)))/158.987295</f>
        <v>4.0229246533783824E-3</v>
      </c>
      <c r="EC157" s="47">
        <f>(SUMPRODUCT(--(EC$9=Quarterly_kt!$B$9:FC$9),Quarterly_kt!$B157:FC157)/INDEX(Fuel_Properties!$B$31:$IV$42,MATCH("D_Kerosene",Fuel_Properties!$B$31:$B$42,0),MATCH(YEAR(EC$9),Fuel_Properties!$B$31:$EI$31,0)))/158.987295</f>
        <v>7.8303354860400649E-3</v>
      </c>
      <c r="ED157" s="47">
        <f>(SUMPRODUCT(--(ED$9=Quarterly_kt!$B$9:FC$9),Quarterly_kt!$B157:FC157)/INDEX(Fuel_Properties!$B$31:$IV$42,MATCH("D_Kerosene",Fuel_Properties!$B$31:$B$42,0),MATCH(YEAR(ED$9),Fuel_Properties!$B$31:$EI$31,0)))/158.987295</f>
        <v>9.3149862509773265E-3</v>
      </c>
      <c r="EE157" s="47">
        <f>(SUMPRODUCT(--(EE$9=Quarterly_kt!$B$9:FC$9),Quarterly_kt!$B157:FC157)/INDEX(Fuel_Properties!$B$31:$IV$42,MATCH("D_Kerosene",Fuel_Properties!$B$31:$B$42,0),MATCH(YEAR(EE$9),Fuel_Properties!$B$31:$EI$31,0)))/158.987295</f>
        <v>5.7789631925514858E-3</v>
      </c>
      <c r="EF157" s="47">
        <f>(SUMPRODUCT(--(EF$9=Quarterly_kt!$B$9:FC$9),Quarterly_kt!$B157:FC157)/INDEX(Fuel_Properties!$B$31:$IV$42,MATCH("D_Kerosene",Fuel_Properties!$B$31:$B$42,0),MATCH(YEAR(EF$9),Fuel_Properties!$B$31:$EI$31,0)))/158.987295</f>
        <v>4.2943124276142259E-3</v>
      </c>
      <c r="EG157" s="47">
        <f>(SUMPRODUCT(--(EG$9=Quarterly_kt!$B$9:FC$9),Quarterly_kt!$B157:FC157)/INDEX(Fuel_Properties!$B$31:$IV$42,MATCH("D_Kerosene",Fuel_Properties!$B$31:$B$42,0),MATCH(YEAR(EG$9),Fuel_Properties!$B$31:$EI$31,0)))/158.987295</f>
        <v>7.1199380770109464E-3</v>
      </c>
      <c r="EH157" s="47">
        <f>(SUMPRODUCT(--(EH$9=Quarterly_kt!$B$9:FC$9),Quarterly_kt!$B157:FC157)/INDEX(Fuel_Properties!$B$31:$IV$42,MATCH("D_Kerosene",Fuel_Properties!$B$31:$B$42,0),MATCH(YEAR(EH$9),Fuel_Properties!$B$31:$EI$31,0)))/158.987295</f>
        <v>7.4471998047659343E-3</v>
      </c>
      <c r="EI157" s="47">
        <f>(SUMPRODUCT(--(EI$9=Quarterly_kt!$B$9:FC$9),Quarterly_kt!$B157:FC157)/INDEX(Fuel_Properties!$B$31:$IV$42,MATCH("D_Kerosene",Fuel_Properties!$B$31:$B$42,0),MATCH(YEAR(EI$9),Fuel_Properties!$B$31:$EI$31,0)))/158.987295</f>
        <v>5.2840796042390665E-3</v>
      </c>
      <c r="EJ157" s="47">
        <f>(SUMPRODUCT(--(EJ$9=Quarterly_kt!$B$9:FC$9),Quarterly_kt!$B157:FC157)/INDEX(Fuel_Properties!$B$31:$IV$42,MATCH("D_Kerosene",Fuel_Properties!$B$31:$B$42,0),MATCH(YEAR(EJ$9),Fuel_Properties!$B$31:$EI$31,0)))/158.987295</f>
        <v>3.1449053837918307E-3</v>
      </c>
      <c r="EK157" s="47">
        <f>(SUMPRODUCT(--(EK$9=Quarterly_kt!$B$9:FC$9),Quarterly_kt!$B157:FC157)/INDEX(Fuel_Properties!$B$31:$IV$42,MATCH("D_Kerosene",Fuel_Properties!$B$31:$B$42,0),MATCH(YEAR(EK$9),Fuel_Properties!$B$31:$EI$31,0)))/158.987295</f>
        <v>5.8268551527107526E-3</v>
      </c>
      <c r="EL157" s="47">
        <f>(SUMPRODUCT(--(EL$9=Quarterly_kt!$B$9:FC$9),Quarterly_kt!$B157:FC157)/INDEX(Fuel_Properties!$B$31:$IV$42,MATCH("D_Kerosene",Fuel_Properties!$B$31:$B$42,0),MATCH(YEAR(EL$9),Fuel_Properties!$B$31:$EI$31,0)))/158.987295</f>
        <v>7.707093508563554E-3</v>
      </c>
      <c r="EM157" s="47">
        <f>(SUMPRODUCT(--(EM$9=Quarterly_kt!$B$9:FC$9),Quarterly_kt!$B157:FC157)/INDEX(Fuel_Properties!$B$31:$IV$42,MATCH("D_Kerosene",Fuel_Properties!$B$31:$B$42,0),MATCH(YEAR(EM$9),Fuel_Properties!$B$31:$EI$31,0)))/158.987295</f>
        <v>5.3420607848490608E-3</v>
      </c>
      <c r="EN157" s="47">
        <f>(SUMPRODUCT(--(EN$9=Quarterly_kt!$B$9:FC$9),Quarterly_kt!$B157:FC157)/INDEX(Fuel_Properties!$B$31:$IV$42,MATCH("D_Kerosene",Fuel_Properties!$B$31:$B$42,0),MATCH(YEAR(EN$9),Fuel_Properties!$B$31:$EI$31,0)))/158.987295</f>
        <v>3.2208855163018738E-3</v>
      </c>
      <c r="EO157" s="47">
        <f>(SUMPRODUCT(--(EO$9=Quarterly_kt!$B$9:FC$9),Quarterly_kt!$B157:FC157)/INDEX(Fuel_Properties!$B$31:$IV$42,MATCH("D_Kerosene",Fuel_Properties!$B$31:$B$42,0),MATCH(YEAR(EO$9),Fuel_Properties!$B$31:$EI$31,0)))/158.987295</f>
        <v>6.4242853629128422E-3</v>
      </c>
      <c r="EP157" s="47">
        <f>(SUMPRODUCT(--(EP$9=Quarterly_kt!$B$9:FC$9),Quarterly_kt!$B157:FC157)/INDEX(Fuel_Properties!$B$31:$IV$42,MATCH("D_Kerosene",Fuel_Properties!$B$31:$B$42,0),MATCH(YEAR(EP$9),Fuel_Properties!$B$31:$EI$31,0)))/158.987295</f>
        <v>9.5677433274539044E-3</v>
      </c>
      <c r="EQ157" s="47">
        <f>(SUMPRODUCT(--(EQ$9=Quarterly_kt!$B$9:FC$9),Quarterly_kt!$B157:FC157)/INDEX(Fuel_Properties!$B$31:$IV$42,MATCH("D_Kerosene",Fuel_Properties!$B$31:$B$42,0),MATCH(YEAR(EQ$9),Fuel_Properties!$B$31:$EI$31,0)))/158.987295</f>
        <v>6.4705783589290525E-3</v>
      </c>
      <c r="ER157" s="47">
        <f>(SUMPRODUCT(--(ER$9=Quarterly_kt!$B$9:FC$9),Quarterly_kt!$B157:FC157)/INDEX(Fuel_Properties!$B$31:$IV$42,MATCH("D_Kerosene",Fuel_Properties!$B$31:$B$42,0),MATCH(YEAR(ER$9),Fuel_Properties!$B$31:$EI$31,0)))/158.987295</f>
        <v>4.1502048317088452E-3</v>
      </c>
      <c r="ES157" s="47">
        <f>(SUMPRODUCT(--(ES$9=Quarterly_kt!$B$9:FC$9),Quarterly_kt!$B157:FC157)/INDEX(Fuel_Properties!$B$31:$IV$42,MATCH("D_Kerosene",Fuel_Properties!$B$31:$B$42,0),MATCH(YEAR(ES$9),Fuel_Properties!$B$31:$EI$31,0)))/158.987295</f>
        <v>9.3384123514497919E-3</v>
      </c>
      <c r="ET157" s="47">
        <f>(SUMPRODUCT(--(ET$9=Quarterly_kt!$B$9:FC$9),Quarterly_kt!$B157:FC157)/INDEX(Fuel_Properties!$B$31:$IV$42,MATCH("D_Kerosene",Fuel_Properties!$B$31:$B$42,0),MATCH(YEAR(ET$9),Fuel_Properties!$B$31:$EI$31,0)))/158.987295</f>
        <v>8.0974001649267487E-3</v>
      </c>
      <c r="EU157" s="47">
        <f>(SUMPRODUCT(--(EU$9=Quarterly_kt!$B$9:FC$9),Quarterly_kt!$B157:FC157)/INDEX(Fuel_Properties!$B$31:$IV$42,MATCH("D_Kerosene",Fuel_Properties!$B$31:$B$42,0),MATCH(YEAR(EU$9),Fuel_Properties!$B$31:$EI$31,0)))/158.987295</f>
        <v>6.9544991903322919E-3</v>
      </c>
      <c r="EV157" s="47">
        <f>(SUMPRODUCT(--(EV$9=Quarterly_kt!$B$9:FC$9),Quarterly_kt!$B157:FC157)/INDEX(Fuel_Properties!$B$31:$IV$42,MATCH("D_Kerosene",Fuel_Properties!$B$31:$B$42,0),MATCH(YEAR(EV$9),Fuel_Properties!$B$31:$EI$31,0)))/158.987295</f>
        <v>4.1761000927105947E-3</v>
      </c>
      <c r="EW157" s="47">
        <f>(SUMPRODUCT(--(EW$9=Quarterly_kt!$B$9:FC$9),Quarterly_kt!$B157:FC157)/INDEX(Fuel_Properties!$B$31:$IV$42,MATCH("D_Kerosene",Fuel_Properties!$B$31:$B$42,0),MATCH(YEAR(EW$9),Fuel_Properties!$B$31:$EI$31,0)))/158.987295</f>
        <v>7.7789451367683785E-3</v>
      </c>
      <c r="EX157" s="47">
        <f>(SUMPRODUCT(--(EX$9=Quarterly_kt!$B$9:FC$9),Quarterly_kt!$B157:FC157)/INDEX(Fuel_Properties!$B$31:$IV$42,MATCH("D_Kerosene",Fuel_Properties!$B$31:$B$42,0),MATCH(YEAR(EX$9),Fuel_Properties!$B$31:$EI$31,0)))/158.987295</f>
        <v>9.4201585177599717E-3</v>
      </c>
      <c r="EY157" s="47">
        <f>(SUMPRODUCT(--(EY$9=Quarterly_kt!$B$9:FC$9),Quarterly_kt!$B157:FC157)/INDEX(Fuel_Properties!$B$31:$IV$42,MATCH("D_Kerosene",Fuel_Properties!$B$31:$B$42,0),MATCH(YEAR(EY$9),Fuel_Properties!$B$31:$EI$31,0)))/158.987295</f>
        <v>4.5334513351589466E-3</v>
      </c>
      <c r="EZ157" s="47">
        <f>(SUMPRODUCT(--(EZ$9=Quarterly_kt!$B$9:FC$9),Quarterly_kt!$B157:FC157)/INDEX(Fuel_Properties!$B$31:$IV$42,MATCH("D_Kerosene",Fuel_Properties!$B$31:$B$42,0),MATCH(YEAR(EZ$9),Fuel_Properties!$B$31:$EI$31,0)))/158.987295</f>
        <v>1.8767771301338738E-3</v>
      </c>
      <c r="FA157" s="47">
        <f>(SUMPRODUCT(--(FA$9=Quarterly_kt!$B$9:FC$9),Quarterly_kt!$B157:FC157)/INDEX(Fuel_Properties!$B$31:$IV$42,MATCH("D_Kerosene",Fuel_Properties!$B$31:$B$42,0),MATCH(YEAR(FA$9),Fuel_Properties!$B$31:$EI$31,0)))/158.987295</f>
        <v>5.9729774673322527E-3</v>
      </c>
      <c r="FB157" s="47">
        <f>(SUMPRODUCT(--(FB$9=Quarterly_kt!$B$9:FC$9),Quarterly_kt!$B157:FC157)/INDEX(Fuel_Properties!$B$31:$IV$42,MATCH("D_Kerosene",Fuel_Properties!$B$31:$B$42,0),MATCH(YEAR(FB$9),Fuel_Properties!$B$31:$EI$31,0)))/158.987295</f>
        <v>5.0750025335682628E-3</v>
      </c>
      <c r="FC157" s="47">
        <f>(SUMPRODUCT(--(FC$9=Quarterly_kt!$B$9:FC$9),Quarterly_kt!$B157:FC157)/INDEX(Fuel_Properties!$B$31:$IV$42,MATCH("D_Kerosene",Fuel_Properties!$B$31:$B$42,0),MATCH(YEAR(FC$9),Fuel_Properties!$B$31:$EI$31,0)))/158.987295</f>
        <v>3.4848436509236609E-3</v>
      </c>
      <c r="FD157" s="47">
        <f>(SUMPRODUCT(--(FD$9=Quarterly_kt!$B$9:FD$9),Quarterly_kt!$B157:FD157)/INDEX(Fuel_Properties!$B$31:$IV$42,MATCH("D_Kerosene",Fuel_Properties!$B$31:$B$42,0),MATCH(YEAR(FD$9),Fuel_Properties!$B$31:$EI$31,0)))/158.987295</f>
        <v>1.541820939327991E-3</v>
      </c>
      <c r="FE157" s="47">
        <f>(SUMPRODUCT(--(FE$9=Quarterly_kt!$B$9:FF$9),Quarterly_kt!$B157:FF157)/INDEX(Fuel_Properties!$B$31:$IV$42,MATCH("D_Kerosene",Fuel_Properties!$B$31:$B$42,0),MATCH(YEAR(FE$9),Fuel_Properties!$B$31:$EI$31,0)))/158.987295</f>
        <v>3.7908931889884465E-3</v>
      </c>
      <c r="FF157" s="47">
        <f>(SUMPRODUCT(--(FF$9=Quarterly_kt!$B$9:FF$9),Quarterly_kt!$B157:FF157)/INDEX(Fuel_Properties!$B$31:$IV$42,MATCH("D_Kerosene",Fuel_Properties!$B$31:$B$42,0),MATCH(YEAR(FF$9),Fuel_Properties!$B$31:$EI$31,0)))/158.987295</f>
        <v>5.0341117243933907E-3</v>
      </c>
      <c r="FG157" s="47">
        <f>(SUMPRODUCT(--(FG$9=Quarterly_kt!$B$9:FG$9),Quarterly_kt!$B157:FG157)/INDEX(Fuel_Properties!$B$31:$IV$42,MATCH("D_Kerosene",Fuel_Properties!$B$31:$B$42,0),MATCH(YEAR(FG$9),Fuel_Properties!$B$31:$EI$31,0)))/158.987295</f>
        <v>2.9353910748377622E-3</v>
      </c>
      <c r="FH157" s="47">
        <f>(SUMPRODUCT(--(FH$9=Quarterly_kt!$B$9:FI$9),Quarterly_kt!$B157:FI157)/INDEX(Fuel_Properties!$B$31:$IV$42,MATCH("D_Kerosene",Fuel_Properties!$B$31:$B$42,0),MATCH(YEAR(FH$9),Fuel_Properties!$B$31:$EI$31,0)))/158.987295</f>
        <v>5.1598896775789868E-3</v>
      </c>
      <c r="FI157" s="47">
        <f>(SUMPRODUCT(--(FI$9=Quarterly_kt!$B$9:FI$9),Quarterly_kt!$B157:FI157)/INDEX(Fuel_Properties!$B$31:$IV$42,MATCH("D_Kerosene",Fuel_Properties!$B$31:$B$42,0),MATCH(YEAR(FI$9),Fuel_Properties!$B$31:$EI$31,0)))/158.987295</f>
        <v>3.3872938049650499E-3</v>
      </c>
      <c r="FJ157" s="47">
        <f>(SUMPRODUCT(--(FJ$9=Quarterly_kt!$B$9:FJ$9),Quarterly_kt!$B157:FJ157)/INDEX(Fuel_Properties!$B$31:$IV$42,MATCH("D_Kerosene",Fuel_Properties!$B$31:$B$42,0),MATCH(YEAR(FJ$9),Fuel_Properties!$B$31:$EI$31,0)))/158.987295</f>
        <v>5.1112751041660657E-3</v>
      </c>
      <c r="FK157" s="47">
        <f>(SUMPRODUCT(--(FK$9=Quarterly_kt!$B$9:FL$9),Quarterly_kt!$B157:FL157)/INDEX(Fuel_Properties!$B$31:$IV$42,MATCH("D_Kerosene",Fuel_Properties!$B$31:$B$42,0),MATCH(YEAR(FK$9),Fuel_Properties!$B$31:$EI$31,0)))/158.987295</f>
        <v>2.4549377061292882E-3</v>
      </c>
      <c r="FL157" s="47">
        <f>(SUMPRODUCT(--(FL$9=Quarterly_kt!$B$9:FL$9),Quarterly_kt!$B157:FL157)/INDEX(Fuel_Properties!$B$31:$IV$42,MATCH("D_Kerosene",Fuel_Properties!$B$31:$B$42,0),MATCH(YEAR(FL$9),Fuel_Properties!$B$31:$EI$31,0)))/158.987295</f>
        <v>1.2853350980849094E-3</v>
      </c>
      <c r="FM157" s="47">
        <f>(SUMPRODUCT(--(FM$9=Quarterly_kt!$B$9:FM$9),Quarterly_kt!$B157:FM157)/INDEX(Fuel_Properties!$B$31:$IV$42,MATCH("D_Kerosene",Fuel_Properties!$B$31:$B$42,0),MATCH(YEAR(FM$9),Fuel_Properties!$B$31:$EI$31,0)))/158.987295</f>
        <v>3.9871981354104554E-3</v>
      </c>
      <c r="FN157" s="47">
        <f>(SUMPRODUCT(--(FN$9=Quarterly_kt!$B$9:FN$9),Quarterly_kt!$B157:FN157)/INDEX(Fuel_Properties!$B$31:$IV$42,MATCH("D_Kerosene",Fuel_Properties!$B$31:$B$42,0),MATCH(YEAR(FN$9),Fuel_Properties!$B$31:$EI$31,0)))/158.987295</f>
        <v>4.5352984025094651E-3</v>
      </c>
      <c r="FO157" s="47">
        <f>(SUMPRODUCT(--(FO$9=Quarterly_kt!$B$9:FO$9),Quarterly_kt!$B157:FO157)/INDEX(Fuel_Properties!$B$31:$IV$42,MATCH("D_Kerosene",Fuel_Properties!$B$31:$B$42,0),MATCH(YEAR(FO$9),Fuel_Properties!$B$31:$EI$31,0)))/158.987295</f>
        <v>3.2507809796259303E-3</v>
      </c>
      <c r="FP157" s="47">
        <f>(SUMPRODUCT(--(FP$9=Quarterly_kt!$B$9:FP$9),Quarterly_kt!$B157:FP157)/INDEX(Fuel_Properties!$B$31:$IV$42,MATCH("D_Kerosene",Fuel_Properties!$B$31:$B$42,0),MATCH(YEAR(FP$9),Fuel_Properties!$B$31:$EI$31,0)))/158.987295</f>
        <v>2.6308133521354459E-3</v>
      </c>
      <c r="FQ157" s="47">
        <f>(SUMPRODUCT(--(FQ$9=Quarterly_kt!$B$9:FQ$9),Quarterly_kt!$B157:FQ157)/INDEX(Fuel_Properties!$B$31:$IV$42,MATCH("D_Kerosene",Fuel_Properties!$B$31:$B$42,0),MATCH(YEAR(FQ$9),Fuel_Properties!$B$31:$EI$31,0)))/158.987295</f>
        <v>3.5430747048799229E-3</v>
      </c>
      <c r="FR157" s="47">
        <f>(SUMPRODUCT(--(FR$9=Quarterly_kt!$B$9:FR$9),Quarterly_kt!$B157:FR157)/INDEX(Fuel_Properties!$B$31:$IV$42,MATCH("D_Kerosene",Fuel_Properties!$B$31:$B$42,0),MATCH(YEAR(FR$9),Fuel_Properties!$B$31:$EI$31,0)))/158.987295</f>
        <v>4.9743774060284499E-3</v>
      </c>
      <c r="FS157" s="47">
        <f>(SUMPRODUCT(--(FS$9=Quarterly_kt!$B$9:FS$9),Quarterly_kt!$B157:FS157)/INDEX(Fuel_Properties!$B$31:$IV$42,MATCH("D_Kerosene",Fuel_Properties!$B$31:$B$42,0),MATCH(YEAR(FS$9),Fuel_Properties!$B$31:$EI$31,0)))/158.987295</f>
        <v>3.0578913996219662E-3</v>
      </c>
      <c r="FT157" s="47">
        <f>(SUMPRODUCT(--(FT$9=Quarterly_kt!$B$9:FT$9),Quarterly_kt!$B157:FT157)/INDEX(Fuel_Properties!$B$31:$IV$42,MATCH("D_Kerosene",Fuel_Properties!$B$31:$B$42,0),MATCH(YEAR(FT$9),Fuel_Properties!$B$31:$EI$31,0)))/158.987295</f>
        <v>1.6238148925980108E-3</v>
      </c>
      <c r="FU157" s="47">
        <f>(SUMPRODUCT(--(FU$9=Quarterly_kt!$B$9:FU$9),Quarterly_kt!$B157:FU157)/INDEX(Fuel_Properties!$B$31:$IV$42,MATCH("D_Kerosene",Fuel_Properties!$B$31:$B$42,0),MATCH(YEAR(FU$9),Fuel_Properties!$B$31:$EI$31,0)))/158.987295</f>
        <v>4.1266998145739822E-3</v>
      </c>
      <c r="FV157" s="47">
        <f>(SUMPRODUCT(--(FV$9=Quarterly_kt!$B$9:FV$9),Quarterly_kt!$B157:FV157)/INDEX(Fuel_Properties!$B$31:$IV$42,MATCH("D_Kerosene",Fuel_Properties!$B$31:$B$42,0),MATCH(YEAR(FV$9),Fuel_Properties!$B$31:$EI$31,0)))/158.987295</f>
        <v>3.8200024261573376E-3</v>
      </c>
    </row>
    <row r="158" spans="1:178" ht="15" x14ac:dyDescent="0.25">
      <c r="A158" s="52"/>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c r="AA158" s="57"/>
      <c r="AB158" s="57"/>
      <c r="AC158" s="57"/>
      <c r="AD158" s="57"/>
      <c r="AE158" s="57"/>
      <c r="AF158" s="57"/>
      <c r="AG158" s="57"/>
      <c r="AH158" s="57"/>
      <c r="AI158" s="57"/>
      <c r="AJ158" s="57"/>
      <c r="AK158" s="57"/>
      <c r="AL158" s="57"/>
      <c r="AM158" s="57"/>
      <c r="AN158" s="57"/>
      <c r="AO158" s="57"/>
      <c r="AP158" s="57"/>
      <c r="AQ158" s="57"/>
      <c r="AR158" s="57"/>
      <c r="AS158" s="57"/>
      <c r="AT158" s="57"/>
      <c r="AU158" s="57"/>
      <c r="AV158" s="57"/>
      <c r="AW158" s="57"/>
      <c r="AX158" s="57"/>
      <c r="AY158" s="57"/>
      <c r="AZ158" s="57"/>
      <c r="BA158" s="57"/>
      <c r="BB158" s="57"/>
      <c r="BC158" s="57"/>
      <c r="BD158" s="57"/>
      <c r="BE158" s="57"/>
      <c r="BF158" s="57"/>
      <c r="BG158" s="57"/>
      <c r="BH158" s="57"/>
      <c r="BI158" s="57"/>
      <c r="BJ158" s="57"/>
      <c r="BK158" s="57"/>
      <c r="BL158" s="57"/>
      <c r="BM158" s="57"/>
      <c r="BN158" s="57"/>
      <c r="BO158" s="57"/>
      <c r="BP158" s="57"/>
      <c r="BQ158" s="57"/>
      <c r="BR158" s="57"/>
      <c r="BS158" s="57"/>
      <c r="BT158" s="57"/>
      <c r="BU158" s="57"/>
      <c r="BV158" s="57"/>
      <c r="BW158" s="57"/>
      <c r="BX158" s="57"/>
      <c r="BY158" s="57"/>
      <c r="BZ158" s="57"/>
      <c r="CA158" s="57"/>
      <c r="CB158" s="57"/>
      <c r="CC158" s="57"/>
      <c r="CD158" s="57"/>
      <c r="CE158" s="57"/>
      <c r="CF158" s="57"/>
      <c r="CG158" s="57"/>
      <c r="CH158" s="57"/>
      <c r="CI158" s="57"/>
      <c r="CJ158" s="57"/>
      <c r="CK158" s="57"/>
      <c r="CL158" s="57"/>
      <c r="CM158" s="57"/>
      <c r="CN158" s="57"/>
      <c r="CO158" s="57"/>
      <c r="CP158" s="57"/>
      <c r="CQ158" s="57"/>
      <c r="CR158" s="57"/>
      <c r="CS158" s="57"/>
      <c r="CT158" s="57"/>
      <c r="CU158" s="57"/>
      <c r="CV158" s="57"/>
      <c r="CW158" s="57"/>
      <c r="CX158" s="57"/>
      <c r="CY158" s="57"/>
      <c r="CZ158" s="57"/>
      <c r="DA158" s="57"/>
      <c r="DB158" s="57"/>
      <c r="DC158" s="57"/>
      <c r="DD158" s="57"/>
      <c r="DE158" s="57"/>
      <c r="DF158" s="57"/>
      <c r="DG158" s="57"/>
      <c r="DH158" s="57"/>
      <c r="DI158" s="57"/>
      <c r="DJ158" s="57"/>
      <c r="DK158" s="57"/>
      <c r="DL158" s="57"/>
      <c r="DM158" s="57"/>
      <c r="DN158" s="57"/>
      <c r="DO158" s="57"/>
      <c r="DP158" s="57"/>
      <c r="DQ158" s="57"/>
      <c r="DR158" s="57"/>
      <c r="DS158" s="57"/>
      <c r="DT158" s="57"/>
      <c r="DU158" s="57"/>
      <c r="DV158" s="57"/>
      <c r="DW158" s="57"/>
      <c r="DX158" s="57"/>
      <c r="DY158" s="57"/>
      <c r="DZ158" s="57"/>
      <c r="EA158" s="57"/>
      <c r="EB158" s="57"/>
      <c r="EC158" s="57"/>
      <c r="ED158" s="57"/>
      <c r="EE158" s="57"/>
      <c r="EF158" s="57"/>
      <c r="EG158" s="57"/>
      <c r="EH158" s="57"/>
      <c r="EI158" s="57"/>
      <c r="EJ158" s="57"/>
      <c r="EK158" s="57"/>
      <c r="EL158" s="57"/>
      <c r="EM158" s="57"/>
      <c r="EN158" s="57"/>
      <c r="EO158" s="57"/>
      <c r="EP158" s="57"/>
      <c r="EQ158" s="57"/>
      <c r="ER158" s="57"/>
      <c r="ES158" s="57"/>
      <c r="ET158" s="57"/>
      <c r="EU158" s="57"/>
      <c r="EV158" s="57"/>
      <c r="EW158" s="35"/>
      <c r="EX158" s="57"/>
      <c r="EY158" s="67"/>
      <c r="EZ158" s="67"/>
      <c r="FA158" s="67"/>
      <c r="FB158" s="67"/>
      <c r="FC158" s="67"/>
      <c r="FD158" s="67"/>
      <c r="FE158" s="67"/>
      <c r="FF158" s="67"/>
      <c r="FG158" s="67"/>
      <c r="FH158" s="67"/>
      <c r="FI158" s="67"/>
      <c r="FJ158" s="67"/>
      <c r="FK158" s="67"/>
      <c r="FL158" s="67"/>
      <c r="FM158" s="67"/>
      <c r="FN158" s="67"/>
      <c r="FO158" s="67"/>
      <c r="FP158" s="67"/>
      <c r="FQ158" s="67"/>
      <c r="FR158" s="67"/>
      <c r="FS158" s="67"/>
      <c r="FT158" s="67"/>
      <c r="FU158" s="67"/>
      <c r="FV158" s="67"/>
    </row>
    <row r="159" spans="1:178" ht="15" x14ac:dyDescent="0.25">
      <c r="A159" s="54" t="s">
        <v>89</v>
      </c>
      <c r="B159" s="38">
        <f t="shared" ref="B159:AG159" si="275">B111</f>
        <v>6.2433870184514051</v>
      </c>
      <c r="C159" s="38">
        <f t="shared" si="275"/>
        <v>5.8881920930058547</v>
      </c>
      <c r="D159" s="38">
        <f t="shared" si="275"/>
        <v>6.4539149576189043</v>
      </c>
      <c r="E159" s="38">
        <f t="shared" si="275"/>
        <v>6.1556809488239788</v>
      </c>
      <c r="F159" s="38">
        <f t="shared" si="275"/>
        <v>5.9917659523135267</v>
      </c>
      <c r="G159" s="38">
        <f t="shared" si="275"/>
        <v>6.4225183446972531</v>
      </c>
      <c r="H159" s="38">
        <f t="shared" si="275"/>
        <v>6.5039374368950149</v>
      </c>
      <c r="I159" s="38">
        <f t="shared" si="275"/>
        <v>6.7185968764300474</v>
      </c>
      <c r="J159" s="38">
        <f t="shared" si="275"/>
        <v>6.0202193773745591</v>
      </c>
      <c r="K159" s="38">
        <f t="shared" si="275"/>
        <v>6.3826069864652872</v>
      </c>
      <c r="L159" s="38">
        <f t="shared" si="275"/>
        <v>6.092823298860921</v>
      </c>
      <c r="M159" s="38">
        <f t="shared" si="275"/>
        <v>6.7790193579508511</v>
      </c>
      <c r="N159" s="38">
        <f t="shared" si="275"/>
        <v>6.6410131152034895</v>
      </c>
      <c r="O159" s="38">
        <f t="shared" si="275"/>
        <v>6.3958989106378379</v>
      </c>
      <c r="P159" s="38">
        <f t="shared" si="275"/>
        <v>6.8352477725483274</v>
      </c>
      <c r="Q159" s="38">
        <f t="shared" si="275"/>
        <v>6.7347680713814757</v>
      </c>
      <c r="R159" s="38">
        <f t="shared" si="275"/>
        <v>6.4890537697004866</v>
      </c>
      <c r="S159" s="38">
        <f t="shared" si="275"/>
        <v>6.1899894296957569</v>
      </c>
      <c r="T159" s="38">
        <f t="shared" si="275"/>
        <v>6.6952575648367807</v>
      </c>
      <c r="U159" s="38">
        <f t="shared" si="275"/>
        <v>6.8922348983285566</v>
      </c>
      <c r="V159" s="38">
        <f t="shared" si="275"/>
        <v>6.633548911536467</v>
      </c>
      <c r="W159" s="38">
        <f t="shared" si="275"/>
        <v>6.278944982267662</v>
      </c>
      <c r="X159" s="38">
        <f t="shared" si="275"/>
        <v>5.9830150894509941</v>
      </c>
      <c r="Y159" s="38">
        <f t="shared" si="275"/>
        <v>6.5109641750743332</v>
      </c>
      <c r="Z159" s="38">
        <f t="shared" si="275"/>
        <v>6.307142542159708</v>
      </c>
      <c r="AA159" s="38">
        <f t="shared" si="275"/>
        <v>6.465295903803959</v>
      </c>
      <c r="AB159" s="38">
        <f t="shared" si="275"/>
        <v>6.3338104421835002</v>
      </c>
      <c r="AC159" s="38">
        <f t="shared" si="275"/>
        <v>6.4919326413901475</v>
      </c>
      <c r="AD159" s="38">
        <f t="shared" si="275"/>
        <v>6.149257700956543</v>
      </c>
      <c r="AE159" s="38">
        <f t="shared" si="275"/>
        <v>6.0503070329116388</v>
      </c>
      <c r="AF159" s="38">
        <f t="shared" si="275"/>
        <v>5.9606922677028518</v>
      </c>
      <c r="AG159" s="38">
        <f t="shared" si="275"/>
        <v>6.1049323822798183</v>
      </c>
      <c r="AH159" s="38">
        <f t="shared" ref="AH159:BM159" si="276">AH111</f>
        <v>6.256689905617586</v>
      </c>
      <c r="AI159" s="38">
        <f t="shared" si="276"/>
        <v>6.2517233260825495</v>
      </c>
      <c r="AJ159" s="38">
        <f t="shared" si="276"/>
        <v>6.0978964635628987</v>
      </c>
      <c r="AK159" s="38">
        <f t="shared" si="276"/>
        <v>6.0311492127562367</v>
      </c>
      <c r="AL159" s="38">
        <f t="shared" si="276"/>
        <v>5.7969290330930878</v>
      </c>
      <c r="AM159" s="38">
        <f t="shared" si="276"/>
        <v>5.6913725857996109</v>
      </c>
      <c r="AN159" s="38">
        <f t="shared" si="276"/>
        <v>5.9824830181982298</v>
      </c>
      <c r="AO159" s="38">
        <f t="shared" si="276"/>
        <v>6.0562776805989262</v>
      </c>
      <c r="AP159" s="38">
        <f t="shared" si="276"/>
        <v>6.236778289504727</v>
      </c>
      <c r="AQ159" s="38">
        <f t="shared" si="276"/>
        <v>6.0579536191151222</v>
      </c>
      <c r="AR159" s="38">
        <f t="shared" si="276"/>
        <v>5.9279125842819891</v>
      </c>
      <c r="AS159" s="38">
        <f t="shared" si="276"/>
        <v>6.2350272862588536</v>
      </c>
      <c r="AT159" s="38">
        <f t="shared" si="276"/>
        <v>6.1667298686382495</v>
      </c>
      <c r="AU159" s="38">
        <f t="shared" si="276"/>
        <v>5.927394105502712</v>
      </c>
      <c r="AV159" s="38">
        <f t="shared" si="276"/>
        <v>5.9433017069463876</v>
      </c>
      <c r="AW159" s="38">
        <f t="shared" si="276"/>
        <v>6.1392807313948525</v>
      </c>
      <c r="AX159" s="38">
        <f t="shared" si="276"/>
        <v>5.8692816708128888</v>
      </c>
      <c r="AY159" s="38">
        <f t="shared" si="276"/>
        <v>6.1422158293308744</v>
      </c>
      <c r="AZ159" s="38">
        <f t="shared" si="276"/>
        <v>6.2501880705754482</v>
      </c>
      <c r="BA159" s="38">
        <f t="shared" si="276"/>
        <v>6.3730448257261356</v>
      </c>
      <c r="BB159" s="38">
        <f t="shared" si="276"/>
        <v>6.6359454967734415</v>
      </c>
      <c r="BC159" s="38">
        <f t="shared" si="276"/>
        <v>6.3792327835694991</v>
      </c>
      <c r="BD159" s="38">
        <f t="shared" si="276"/>
        <v>6.1558293864130746</v>
      </c>
      <c r="BE159" s="38">
        <f t="shared" si="276"/>
        <v>6.5284519574447275</v>
      </c>
      <c r="BF159" s="38">
        <f t="shared" si="276"/>
        <v>6.5136512076348474</v>
      </c>
      <c r="BG159" s="38">
        <f t="shared" si="276"/>
        <v>6.2778832277817793</v>
      </c>
      <c r="BH159" s="38">
        <f t="shared" si="276"/>
        <v>6.3205697871886395</v>
      </c>
      <c r="BI159" s="38">
        <f t="shared" si="276"/>
        <v>6.7543057869871559</v>
      </c>
      <c r="BJ159" s="38">
        <f t="shared" si="276"/>
        <v>6.7386696419588432</v>
      </c>
      <c r="BK159" s="38">
        <f t="shared" si="276"/>
        <v>6.6336325542640742</v>
      </c>
      <c r="BL159" s="38">
        <f t="shared" si="276"/>
        <v>6.6047195742489597</v>
      </c>
      <c r="BM159" s="38">
        <f t="shared" si="276"/>
        <v>6.9498479103009796</v>
      </c>
      <c r="BN159" s="38">
        <f t="shared" ref="BN159:DY159" si="277">BN111</f>
        <v>7.1040516856172484</v>
      </c>
      <c r="BO159" s="38">
        <f t="shared" si="277"/>
        <v>7.1329173254177345</v>
      </c>
      <c r="BP159" s="38">
        <f t="shared" si="277"/>
        <v>7.4198974458802738</v>
      </c>
      <c r="BQ159" s="38">
        <f t="shared" si="277"/>
        <v>7.4273664750645949</v>
      </c>
      <c r="BR159" s="38">
        <f t="shared" si="277"/>
        <v>7.2999002835810947</v>
      </c>
      <c r="BS159" s="38">
        <f t="shared" si="277"/>
        <v>7.0087288882376351</v>
      </c>
      <c r="BT159" s="38">
        <f t="shared" si="277"/>
        <v>7.1521198640162549</v>
      </c>
      <c r="BU159" s="38">
        <f t="shared" si="277"/>
        <v>7.1874981173738259</v>
      </c>
      <c r="BV159" s="38">
        <f t="shared" si="277"/>
        <v>7.3204622540992759</v>
      </c>
      <c r="BW159" s="38">
        <f t="shared" si="277"/>
        <v>7.4461393168388526</v>
      </c>
      <c r="BX159" s="38">
        <f t="shared" si="277"/>
        <v>7.8372225090454704</v>
      </c>
      <c r="BY159" s="38">
        <f t="shared" si="277"/>
        <v>7.8348002042182943</v>
      </c>
      <c r="BZ159" s="38">
        <f t="shared" si="277"/>
        <v>7.5140605245932868</v>
      </c>
      <c r="CA159" s="38">
        <f t="shared" si="277"/>
        <v>7.4090755077794643</v>
      </c>
      <c r="CB159" s="38">
        <f t="shared" si="277"/>
        <v>7.5998399223522117</v>
      </c>
      <c r="CC159" s="38">
        <f t="shared" si="277"/>
        <v>7.8241806120976864</v>
      </c>
      <c r="CD159" s="38">
        <f t="shared" si="277"/>
        <v>8.3694063136794092</v>
      </c>
      <c r="CE159" s="38">
        <f t="shared" si="277"/>
        <v>8.0575471622853243</v>
      </c>
      <c r="CF159" s="38">
        <f t="shared" si="277"/>
        <v>8.0299014443641177</v>
      </c>
      <c r="CG159" s="38">
        <f t="shared" si="277"/>
        <v>8.5623929916170489</v>
      </c>
      <c r="CH159" s="38">
        <f t="shared" si="277"/>
        <v>8.3651432450453527</v>
      </c>
      <c r="CI159" s="38">
        <f t="shared" si="277"/>
        <v>8.4851881049122717</v>
      </c>
      <c r="CJ159" s="38">
        <f t="shared" si="277"/>
        <v>8.6818950725941164</v>
      </c>
      <c r="CK159" s="38">
        <f t="shared" si="277"/>
        <v>8.7305560675699709</v>
      </c>
      <c r="CL159" s="38">
        <f t="shared" si="277"/>
        <v>8.5135718973922376</v>
      </c>
      <c r="CM159" s="38">
        <f t="shared" si="277"/>
        <v>8.6011119731764989</v>
      </c>
      <c r="CN159" s="38">
        <f t="shared" si="277"/>
        <v>8.2689398860836576</v>
      </c>
      <c r="CO159" s="38">
        <f t="shared" si="277"/>
        <v>9.0002325692285137</v>
      </c>
      <c r="CP159" s="38">
        <f t="shared" si="277"/>
        <v>8.6595128493960427</v>
      </c>
      <c r="CQ159" s="38">
        <f t="shared" si="277"/>
        <v>8.7449607280374604</v>
      </c>
      <c r="CR159" s="38">
        <f t="shared" si="277"/>
        <v>8.5777431430889681</v>
      </c>
      <c r="CS159" s="38">
        <f t="shared" si="277"/>
        <v>9.157786662096278</v>
      </c>
      <c r="CT159" s="38">
        <f t="shared" si="277"/>
        <v>9.0371079704442288</v>
      </c>
      <c r="CU159" s="38">
        <f t="shared" si="277"/>
        <v>8.7348796801486568</v>
      </c>
      <c r="CV159" s="38">
        <f t="shared" si="277"/>
        <v>8.6629748263406725</v>
      </c>
      <c r="CW159" s="38">
        <f t="shared" si="277"/>
        <v>9.2267214714549883</v>
      </c>
      <c r="CX159" s="38">
        <f t="shared" si="277"/>
        <v>9.1246687512251654</v>
      </c>
      <c r="CY159" s="38">
        <f t="shared" si="277"/>
        <v>8.875996296606445</v>
      </c>
      <c r="CZ159" s="38">
        <f t="shared" si="277"/>
        <v>8.9774621101855434</v>
      </c>
      <c r="DA159" s="38">
        <f t="shared" si="277"/>
        <v>9.3919364070802711</v>
      </c>
      <c r="DB159" s="38">
        <f t="shared" si="277"/>
        <v>9.7918380465585972</v>
      </c>
      <c r="DC159" s="38">
        <f t="shared" si="277"/>
        <v>9.2307771918165749</v>
      </c>
      <c r="DD159" s="38">
        <f t="shared" si="277"/>
        <v>9.2238021026401675</v>
      </c>
      <c r="DE159" s="38">
        <f t="shared" si="277"/>
        <v>9.8507118885547378</v>
      </c>
      <c r="DF159" s="38">
        <f t="shared" si="277"/>
        <v>9.7255214852716012</v>
      </c>
      <c r="DG159" s="38">
        <f t="shared" si="277"/>
        <v>9.487984121281908</v>
      </c>
      <c r="DH159" s="38">
        <f t="shared" si="277"/>
        <v>9.5869910105685943</v>
      </c>
      <c r="DI159" s="38">
        <f t="shared" si="277"/>
        <v>9.8607434998977777</v>
      </c>
      <c r="DJ159" s="38">
        <f t="shared" si="277"/>
        <v>9.7757359492406568</v>
      </c>
      <c r="DK159" s="38">
        <f t="shared" si="277"/>
        <v>9.8425059512229147</v>
      </c>
      <c r="DL159" s="38">
        <f t="shared" si="277"/>
        <v>10.09299918224796</v>
      </c>
      <c r="DM159" s="38">
        <f t="shared" si="277"/>
        <v>10.693595588056528</v>
      </c>
      <c r="DN159" s="38">
        <f t="shared" si="277"/>
        <v>10.660695673540355</v>
      </c>
      <c r="DO159" s="38">
        <f t="shared" si="277"/>
        <v>10.328339587685347</v>
      </c>
      <c r="DP159" s="38">
        <f t="shared" si="277"/>
        <v>10.217554530255804</v>
      </c>
      <c r="DQ159" s="38">
        <f t="shared" si="277"/>
        <v>10.885096058073731</v>
      </c>
      <c r="DR159" s="38">
        <f t="shared" si="277"/>
        <v>11.005198573906315</v>
      </c>
      <c r="DS159" s="38">
        <f t="shared" si="277"/>
        <v>10.570950604472451</v>
      </c>
      <c r="DT159" s="38">
        <f t="shared" si="277"/>
        <v>10.667073050332267</v>
      </c>
      <c r="DU159" s="38">
        <f t="shared" si="277"/>
        <v>11.043154597873956</v>
      </c>
      <c r="DV159" s="38">
        <f t="shared" si="277"/>
        <v>11.315812731004055</v>
      </c>
      <c r="DW159" s="38">
        <f t="shared" si="277"/>
        <v>10.836853290344383</v>
      </c>
      <c r="DX159" s="38">
        <f t="shared" si="277"/>
        <v>10.616598337503099</v>
      </c>
      <c r="DY159" s="38">
        <f t="shared" si="277"/>
        <v>11.291454549839944</v>
      </c>
      <c r="DZ159" s="38">
        <f t="shared" ref="DZ159:EO159" si="278">DZ111</f>
        <v>11.145202011229461</v>
      </c>
      <c r="EA159" s="38">
        <f t="shared" si="278"/>
        <v>10.999110378646034</v>
      </c>
      <c r="EB159" s="38">
        <f t="shared" si="278"/>
        <v>10.548834290458533</v>
      </c>
      <c r="EC159" s="38">
        <f t="shared" si="278"/>
        <v>11.401327712583354</v>
      </c>
      <c r="ED159" s="38">
        <f t="shared" si="278"/>
        <v>11.354181587708684</v>
      </c>
      <c r="EE159" s="38">
        <f t="shared" si="278"/>
        <v>10.766856089941152</v>
      </c>
      <c r="EF159" s="38">
        <f t="shared" si="278"/>
        <v>10.873549995724563</v>
      </c>
      <c r="EG159" s="38">
        <f t="shared" si="278"/>
        <v>11.723532792472874</v>
      </c>
      <c r="EH159" s="38">
        <f t="shared" si="278"/>
        <v>11.405137968760542</v>
      </c>
      <c r="EI159" s="38">
        <f t="shared" si="278"/>
        <v>11.307160972881192</v>
      </c>
      <c r="EJ159" s="38">
        <f t="shared" si="278"/>
        <v>10.406793141302185</v>
      </c>
      <c r="EK159" s="38">
        <f t="shared" si="278"/>
        <v>11.007243844590811</v>
      </c>
      <c r="EL159" s="38">
        <f t="shared" si="278"/>
        <v>10.573336798498453</v>
      </c>
      <c r="EM159" s="38">
        <f t="shared" si="278"/>
        <v>10.445863178437337</v>
      </c>
      <c r="EN159" s="38">
        <f t="shared" si="278"/>
        <v>10.447068971169362</v>
      </c>
      <c r="EO159" s="38">
        <f t="shared" si="278"/>
        <v>11.128466636908243</v>
      </c>
      <c r="EP159" s="38">
        <f t="shared" ref="EP159:FB159" si="279">EP111</f>
        <v>10.461927887364883</v>
      </c>
      <c r="EQ159" s="38">
        <f t="shared" si="279"/>
        <v>10.456365710382212</v>
      </c>
      <c r="ER159" s="38">
        <f t="shared" si="279"/>
        <v>10.381072231369034</v>
      </c>
      <c r="ES159" s="38">
        <f t="shared" si="279"/>
        <v>11.132382581945416</v>
      </c>
      <c r="ET159" s="38">
        <f t="shared" si="279"/>
        <v>10.882385602791906</v>
      </c>
      <c r="EU159" s="38">
        <f t="shared" si="279"/>
        <v>10.402587534729312</v>
      </c>
      <c r="EV159" s="38">
        <f t="shared" si="279"/>
        <v>10.486688021732016</v>
      </c>
      <c r="EW159" s="38">
        <f t="shared" si="279"/>
        <v>10.845641652584906</v>
      </c>
      <c r="EX159" s="38">
        <f t="shared" si="279"/>
        <v>10.764549901365445</v>
      </c>
      <c r="EY159" s="38">
        <f t="shared" si="279"/>
        <v>10.402934814532813</v>
      </c>
      <c r="EZ159" s="38">
        <f t="shared" si="279"/>
        <v>10.11167564073236</v>
      </c>
      <c r="FA159" s="38">
        <f t="shared" si="279"/>
        <v>11.028180058581558</v>
      </c>
      <c r="FB159" s="38">
        <f t="shared" si="279"/>
        <v>10.836267688575427</v>
      </c>
      <c r="FC159" s="38">
        <f t="shared" ref="FC159:FP159" si="280">FC111</f>
        <v>10.43641810847649</v>
      </c>
      <c r="FD159" s="38">
        <f t="shared" si="280"/>
        <v>10.465339911343948</v>
      </c>
      <c r="FE159" s="38">
        <f t="shared" si="280"/>
        <v>11.411974153384058</v>
      </c>
      <c r="FF159" s="38">
        <f t="shared" si="280"/>
        <v>10.976884689851619</v>
      </c>
      <c r="FG159" s="38">
        <f t="shared" si="280"/>
        <v>10.613285692316534</v>
      </c>
      <c r="FH159" s="38">
        <f t="shared" si="280"/>
        <v>10.779559976013632</v>
      </c>
      <c r="FI159" s="38">
        <f t="shared" si="280"/>
        <v>11.483461970232399</v>
      </c>
      <c r="FJ159" s="38">
        <f t="shared" si="280"/>
        <v>11.479081796576841</v>
      </c>
      <c r="FK159" s="38">
        <f t="shared" si="280"/>
        <v>10.829860134114364</v>
      </c>
      <c r="FL159" s="38">
        <f t="shared" si="280"/>
        <v>10.851053818467335</v>
      </c>
      <c r="FM159" s="38">
        <f t="shared" si="280"/>
        <v>11.845839065725951</v>
      </c>
      <c r="FN159" s="38">
        <f t="shared" si="280"/>
        <v>11.642773132779986</v>
      </c>
      <c r="FO159" s="38">
        <f t="shared" si="280"/>
        <v>11.075487307884803</v>
      </c>
      <c r="FP159" s="38">
        <f t="shared" si="280"/>
        <v>11.286092979292071</v>
      </c>
      <c r="FQ159" s="38">
        <f t="shared" ref="FQ159:FS159" si="281">FQ111</f>
        <v>12.143722732869133</v>
      </c>
      <c r="FR159" s="38">
        <f t="shared" si="281"/>
        <v>12.137886977412345</v>
      </c>
      <c r="FS159" s="38">
        <f t="shared" si="281"/>
        <v>11.689895248123678</v>
      </c>
      <c r="FT159" s="38">
        <f t="shared" ref="FT159:FU159" si="282">FT111</f>
        <v>11.578029302583531</v>
      </c>
      <c r="FU159" s="38">
        <f t="shared" si="282"/>
        <v>12.77106879852551</v>
      </c>
      <c r="FV159" s="38">
        <f t="shared" ref="FV159" si="283">FV111</f>
        <v>12.498139292283554</v>
      </c>
    </row>
    <row r="160" spans="1:178" ht="15" x14ac:dyDescent="0.25">
      <c r="A160" s="49" t="s">
        <v>25</v>
      </c>
      <c r="B160" s="39">
        <f t="shared" ref="B160:BM162" si="284">B113+B121+B129+B137+B146</f>
        <v>3.3122851797841437</v>
      </c>
      <c r="C160" s="39">
        <f t="shared" si="284"/>
        <v>3.2891190289065042</v>
      </c>
      <c r="D160" s="39">
        <f t="shared" si="284"/>
        <v>3.3659191683604583</v>
      </c>
      <c r="E160" s="39">
        <f t="shared" si="284"/>
        <v>3.6631395378339029</v>
      </c>
      <c r="F160" s="39">
        <f t="shared" si="284"/>
        <v>3.4789685401953521</v>
      </c>
      <c r="G160" s="39">
        <f t="shared" si="284"/>
        <v>3.4005759198306724</v>
      </c>
      <c r="H160" s="39">
        <f t="shared" si="284"/>
        <v>3.3439266415250204</v>
      </c>
      <c r="I160" s="39">
        <f t="shared" si="284"/>
        <v>3.6167586465389623</v>
      </c>
      <c r="J160" s="39">
        <f t="shared" si="284"/>
        <v>3.3548234673618618</v>
      </c>
      <c r="K160" s="39">
        <f t="shared" si="284"/>
        <v>3.3402228726566672</v>
      </c>
      <c r="L160" s="39">
        <f t="shared" si="284"/>
        <v>3.3389245755655499</v>
      </c>
      <c r="M160" s="39">
        <f t="shared" si="284"/>
        <v>3.6086366170461988</v>
      </c>
      <c r="N160" s="39">
        <f t="shared" si="284"/>
        <v>3.7091770904423047</v>
      </c>
      <c r="O160" s="39">
        <f t="shared" si="284"/>
        <v>3.2209062685857877</v>
      </c>
      <c r="P160" s="39">
        <f t="shared" si="284"/>
        <v>3.3670311539748012</v>
      </c>
      <c r="Q160" s="39">
        <f t="shared" si="284"/>
        <v>3.567542749755761</v>
      </c>
      <c r="R160" s="39">
        <f t="shared" si="284"/>
        <v>3.5789022683390432</v>
      </c>
      <c r="S160" s="39">
        <f t="shared" si="284"/>
        <v>3.4323357075477769</v>
      </c>
      <c r="T160" s="39">
        <f t="shared" si="284"/>
        <v>3.3883090358190358</v>
      </c>
      <c r="U160" s="39">
        <f t="shared" si="284"/>
        <v>3.6693930639305647</v>
      </c>
      <c r="V160" s="39">
        <f t="shared" si="284"/>
        <v>3.7174707452957336</v>
      </c>
      <c r="W160" s="39">
        <f t="shared" si="284"/>
        <v>3.3552844280678658</v>
      </c>
      <c r="X160" s="39">
        <f t="shared" si="284"/>
        <v>3.138756487796003</v>
      </c>
      <c r="Y160" s="39">
        <f t="shared" si="284"/>
        <v>3.4999572907593155</v>
      </c>
      <c r="Z160" s="39">
        <f t="shared" si="284"/>
        <v>3.4519811420913471</v>
      </c>
      <c r="AA160" s="39">
        <f t="shared" si="284"/>
        <v>3.3286979132250325</v>
      </c>
      <c r="AB160" s="39">
        <f t="shared" si="284"/>
        <v>3.3140357604644906</v>
      </c>
      <c r="AC160" s="39">
        <f t="shared" si="284"/>
        <v>3.6098425632320876</v>
      </c>
      <c r="AD160" s="39">
        <f t="shared" si="284"/>
        <v>3.4375147058914814</v>
      </c>
      <c r="AE160" s="39">
        <f t="shared" si="284"/>
        <v>3.3743277800045854</v>
      </c>
      <c r="AF160" s="39">
        <f t="shared" si="284"/>
        <v>3.3875515010941855</v>
      </c>
      <c r="AG160" s="39">
        <f t="shared" si="284"/>
        <v>3.5195258870897685</v>
      </c>
      <c r="AH160" s="39">
        <f t="shared" si="284"/>
        <v>3.5100928199861543</v>
      </c>
      <c r="AI160" s="39">
        <f t="shared" si="284"/>
        <v>3.4815813248661196</v>
      </c>
      <c r="AJ160" s="39">
        <f t="shared" si="284"/>
        <v>3.4457497068892304</v>
      </c>
      <c r="AK160" s="39">
        <f t="shared" si="284"/>
        <v>3.5632412909285569</v>
      </c>
      <c r="AL160" s="39">
        <f t="shared" si="284"/>
        <v>3.4434245481324739</v>
      </c>
      <c r="AM160" s="39">
        <f t="shared" si="284"/>
        <v>3.4086246767682185</v>
      </c>
      <c r="AN160" s="39">
        <f t="shared" si="284"/>
        <v>3.4642082527203488</v>
      </c>
      <c r="AO160" s="39">
        <f t="shared" si="284"/>
        <v>3.6190978302815355</v>
      </c>
      <c r="AP160" s="39">
        <f t="shared" si="284"/>
        <v>3.6204015036281469</v>
      </c>
      <c r="AQ160" s="39">
        <f t="shared" si="284"/>
        <v>3.5183935186076138</v>
      </c>
      <c r="AR160" s="39">
        <f t="shared" si="284"/>
        <v>3.4067329487720626</v>
      </c>
      <c r="AS160" s="39">
        <f t="shared" si="284"/>
        <v>3.6393305722806639</v>
      </c>
      <c r="AT160" s="39">
        <f t="shared" si="284"/>
        <v>3.4271783264500821</v>
      </c>
      <c r="AU160" s="39">
        <f t="shared" si="284"/>
        <v>3.3173692239643593</v>
      </c>
      <c r="AV160" s="39">
        <f t="shared" si="284"/>
        <v>3.254619344666668</v>
      </c>
      <c r="AW160" s="39">
        <f t="shared" si="284"/>
        <v>3.511810861915905</v>
      </c>
      <c r="AX160" s="39">
        <f t="shared" si="284"/>
        <v>3.3790520982889007</v>
      </c>
      <c r="AY160" s="39">
        <f t="shared" si="284"/>
        <v>3.3687816894369282</v>
      </c>
      <c r="AZ160" s="39">
        <f t="shared" si="284"/>
        <v>3.5455933406499254</v>
      </c>
      <c r="BA160" s="39">
        <f t="shared" si="284"/>
        <v>3.6796063576287121</v>
      </c>
      <c r="BB160" s="39">
        <f t="shared" si="284"/>
        <v>3.9057004313915193</v>
      </c>
      <c r="BC160" s="39">
        <f t="shared" si="284"/>
        <v>3.7067701665238255</v>
      </c>
      <c r="BD160" s="39">
        <f t="shared" si="284"/>
        <v>3.5396520784269128</v>
      </c>
      <c r="BE160" s="39">
        <f t="shared" si="284"/>
        <v>3.8693627013379599</v>
      </c>
      <c r="BF160" s="39">
        <f t="shared" si="284"/>
        <v>3.7272104214400863</v>
      </c>
      <c r="BG160" s="39">
        <f t="shared" si="284"/>
        <v>3.5846627786949088</v>
      </c>
      <c r="BH160" s="39">
        <f t="shared" si="284"/>
        <v>3.6510619167807423</v>
      </c>
      <c r="BI160" s="39">
        <f t="shared" si="284"/>
        <v>3.9192886981368962</v>
      </c>
      <c r="BJ160" s="39">
        <f t="shared" si="284"/>
        <v>3.8743794596016405</v>
      </c>
      <c r="BK160" s="39">
        <f t="shared" si="284"/>
        <v>3.8005996086977669</v>
      </c>
      <c r="BL160" s="39">
        <f t="shared" si="284"/>
        <v>3.7985866667810861</v>
      </c>
      <c r="BM160" s="39">
        <f t="shared" si="284"/>
        <v>4.0892582132608668</v>
      </c>
      <c r="BN160" s="39">
        <f t="shared" ref="BN160:DY162" si="285">BN113+BN121+BN129+BN137+BN146</f>
        <v>4.1302714070393716</v>
      </c>
      <c r="BO160" s="39">
        <f t="shared" si="285"/>
        <v>4.109994948307202</v>
      </c>
      <c r="BP160" s="39">
        <f t="shared" si="285"/>
        <v>4.121002051101283</v>
      </c>
      <c r="BQ160" s="39">
        <f t="shared" si="285"/>
        <v>4.27206982701433</v>
      </c>
      <c r="BR160" s="39">
        <f t="shared" si="285"/>
        <v>4.0604015079222098</v>
      </c>
      <c r="BS160" s="39">
        <f t="shared" si="285"/>
        <v>4.0119507272324268</v>
      </c>
      <c r="BT160" s="39">
        <f t="shared" si="285"/>
        <v>4.1363334046961686</v>
      </c>
      <c r="BU160" s="39">
        <f t="shared" si="285"/>
        <v>4.222383122968095</v>
      </c>
      <c r="BV160" s="39">
        <f t="shared" si="285"/>
        <v>4.2062440118657669</v>
      </c>
      <c r="BW160" s="39">
        <f t="shared" si="285"/>
        <v>4.1757033860728612</v>
      </c>
      <c r="BX160" s="39">
        <f t="shared" si="285"/>
        <v>4.1313153883747065</v>
      </c>
      <c r="BY160" s="39">
        <f t="shared" si="285"/>
        <v>4.3555347980186987</v>
      </c>
      <c r="BZ160" s="39">
        <f t="shared" si="285"/>
        <v>4.1237764923054412</v>
      </c>
      <c r="CA160" s="39">
        <f t="shared" si="285"/>
        <v>4.0479961942140896</v>
      </c>
      <c r="CB160" s="39">
        <f t="shared" si="285"/>
        <v>4.098646051818772</v>
      </c>
      <c r="CC160" s="39">
        <f t="shared" si="285"/>
        <v>4.3725042348365077</v>
      </c>
      <c r="CD160" s="39">
        <f t="shared" si="285"/>
        <v>4.5035617124264276</v>
      </c>
      <c r="CE160" s="39">
        <f t="shared" si="285"/>
        <v>4.1555090351748509</v>
      </c>
      <c r="CF160" s="39">
        <f t="shared" si="285"/>
        <v>4.2417651015360782</v>
      </c>
      <c r="CG160" s="39">
        <f t="shared" si="285"/>
        <v>4.7183510522416787</v>
      </c>
      <c r="CH160" s="39">
        <f t="shared" si="285"/>
        <v>4.4900877708707085</v>
      </c>
      <c r="CI160" s="39">
        <f t="shared" si="285"/>
        <v>4.3279788728778161</v>
      </c>
      <c r="CJ160" s="39">
        <f t="shared" si="285"/>
        <v>4.4689832536136125</v>
      </c>
      <c r="CK160" s="39">
        <f t="shared" si="285"/>
        <v>4.5338717525701764</v>
      </c>
      <c r="CL160" s="39">
        <f t="shared" si="285"/>
        <v>4.301355344351764</v>
      </c>
      <c r="CM160" s="39">
        <f t="shared" si="285"/>
        <v>4.3147270704736354</v>
      </c>
      <c r="CN160" s="39">
        <f t="shared" si="285"/>
        <v>4.2998333659557026</v>
      </c>
      <c r="CO160" s="39">
        <f t="shared" si="285"/>
        <v>4.6620034162793402</v>
      </c>
      <c r="CP160" s="39">
        <f t="shared" si="285"/>
        <v>4.5458281263994555</v>
      </c>
      <c r="CQ160" s="39">
        <f t="shared" si="285"/>
        <v>4.405831696759468</v>
      </c>
      <c r="CR160" s="39">
        <f t="shared" si="285"/>
        <v>4.4117338500548797</v>
      </c>
      <c r="CS160" s="39">
        <f t="shared" si="285"/>
        <v>4.740236110747472</v>
      </c>
      <c r="CT160" s="39">
        <f t="shared" si="285"/>
        <v>4.530284208533284</v>
      </c>
      <c r="CU160" s="39">
        <f t="shared" si="285"/>
        <v>4.4544020759334781</v>
      </c>
      <c r="CV160" s="39">
        <f t="shared" si="285"/>
        <v>4.429944832600615</v>
      </c>
      <c r="CW160" s="39">
        <f t="shared" si="285"/>
        <v>4.7958510779701857</v>
      </c>
      <c r="CX160" s="39">
        <f t="shared" si="285"/>
        <v>4.6292189099559451</v>
      </c>
      <c r="CY160" s="39">
        <f t="shared" si="285"/>
        <v>4.4954499574218234</v>
      </c>
      <c r="CZ160" s="39">
        <f t="shared" si="285"/>
        <v>4.5509080911459314</v>
      </c>
      <c r="DA160" s="39">
        <f t="shared" si="285"/>
        <v>4.8303439177189738</v>
      </c>
      <c r="DB160" s="39">
        <f t="shared" si="285"/>
        <v>4.6562844291342635</v>
      </c>
      <c r="DC160" s="39">
        <f t="shared" si="285"/>
        <v>4.44160008625063</v>
      </c>
      <c r="DD160" s="39">
        <f t="shared" si="285"/>
        <v>4.4486222978462937</v>
      </c>
      <c r="DE160" s="39">
        <f t="shared" si="285"/>
        <v>4.7823817094874048</v>
      </c>
      <c r="DF160" s="39">
        <f t="shared" si="285"/>
        <v>4.6327346026819738</v>
      </c>
      <c r="DG160" s="39">
        <f t="shared" si="285"/>
        <v>4.4973196475729447</v>
      </c>
      <c r="DH160" s="39">
        <f t="shared" si="285"/>
        <v>4.5676788708347047</v>
      </c>
      <c r="DI160" s="39">
        <f t="shared" si="285"/>
        <v>4.7979455268717999</v>
      </c>
      <c r="DJ160" s="39">
        <f t="shared" si="285"/>
        <v>4.6347503322070596</v>
      </c>
      <c r="DK160" s="39">
        <f t="shared" si="285"/>
        <v>4.6614002620559658</v>
      </c>
      <c r="DL160" s="39">
        <f t="shared" si="285"/>
        <v>4.7446332230133024</v>
      </c>
      <c r="DM160" s="39">
        <f t="shared" si="285"/>
        <v>5.0883109425206303</v>
      </c>
      <c r="DN160" s="39">
        <f t="shared" si="285"/>
        <v>4.9121375488555827</v>
      </c>
      <c r="DO160" s="39">
        <f t="shared" si="285"/>
        <v>4.7904910647254786</v>
      </c>
      <c r="DP160" s="39">
        <f t="shared" si="285"/>
        <v>4.8018440160371458</v>
      </c>
      <c r="DQ160" s="39">
        <f t="shared" si="285"/>
        <v>5.1791913760029882</v>
      </c>
      <c r="DR160" s="39">
        <f t="shared" si="285"/>
        <v>5.2110664856179767</v>
      </c>
      <c r="DS160" s="39">
        <f t="shared" si="285"/>
        <v>5.0107586944033322</v>
      </c>
      <c r="DT160" s="39">
        <f t="shared" si="285"/>
        <v>5.02406926539045</v>
      </c>
      <c r="DU160" s="39">
        <f t="shared" si="285"/>
        <v>5.241510376163963</v>
      </c>
      <c r="DV160" s="39">
        <f t="shared" si="285"/>
        <v>5.217148254948226</v>
      </c>
      <c r="DW160" s="39">
        <f t="shared" si="285"/>
        <v>4.8952523492236546</v>
      </c>
      <c r="DX160" s="39">
        <f t="shared" si="285"/>
        <v>4.7687976171915638</v>
      </c>
      <c r="DY160" s="39">
        <f t="shared" si="285"/>
        <v>5.1265755836258684</v>
      </c>
      <c r="DZ160" s="39">
        <f t="shared" ref="DZ160:FB162" si="286">DZ113+DZ121+DZ129+DZ137+DZ146</f>
        <v>5.1202464693947762</v>
      </c>
      <c r="EA160" s="39">
        <f t="shared" si="286"/>
        <v>5.051800596240291</v>
      </c>
      <c r="EB160" s="39">
        <f t="shared" si="286"/>
        <v>4.7803196547232396</v>
      </c>
      <c r="EC160" s="39">
        <f t="shared" si="286"/>
        <v>5.2117807864416195</v>
      </c>
      <c r="ED160" s="39">
        <f t="shared" si="286"/>
        <v>5.1768933549910567</v>
      </c>
      <c r="EE160" s="39">
        <f t="shared" si="286"/>
        <v>4.9836921006854604</v>
      </c>
      <c r="EF160" s="39">
        <f t="shared" si="286"/>
        <v>5.0119278186436969</v>
      </c>
      <c r="EG160" s="39">
        <f t="shared" si="286"/>
        <v>5.3595221247759453</v>
      </c>
      <c r="EH160" s="39">
        <f t="shared" si="286"/>
        <v>5.2496060125219355</v>
      </c>
      <c r="EI160" s="39">
        <f t="shared" si="286"/>
        <v>5.1146020347349648</v>
      </c>
      <c r="EJ160" s="39">
        <f t="shared" si="286"/>
        <v>4.7474026504400291</v>
      </c>
      <c r="EK160" s="39">
        <f t="shared" si="286"/>
        <v>4.9923636952808996</v>
      </c>
      <c r="EL160" s="39">
        <f t="shared" si="286"/>
        <v>4.8629483557281938</v>
      </c>
      <c r="EM160" s="39">
        <f t="shared" si="286"/>
        <v>4.8900299926219262</v>
      </c>
      <c r="EN160" s="39">
        <f t="shared" si="286"/>
        <v>4.8442593324113492</v>
      </c>
      <c r="EO160" s="39">
        <f t="shared" si="286"/>
        <v>5.1732411803784411</v>
      </c>
      <c r="EP160" s="39">
        <f t="shared" si="286"/>
        <v>5.0454058560705421</v>
      </c>
      <c r="EQ160" s="39">
        <f t="shared" si="286"/>
        <v>4.8164857974896336</v>
      </c>
      <c r="ER160" s="39">
        <f t="shared" si="286"/>
        <v>4.8160307915644864</v>
      </c>
      <c r="ES160" s="39">
        <f t="shared" si="286"/>
        <v>5.1062970294436347</v>
      </c>
      <c r="ET160" s="39">
        <f t="shared" si="286"/>
        <v>4.9302861565284326</v>
      </c>
      <c r="EU160" s="39">
        <f t="shared" si="286"/>
        <v>4.730545366998868</v>
      </c>
      <c r="EV160" s="39">
        <f t="shared" si="286"/>
        <v>4.83530451567683</v>
      </c>
      <c r="EW160" s="39">
        <f t="shared" si="286"/>
        <v>4.9877711645067366</v>
      </c>
      <c r="EX160" s="39">
        <f t="shared" si="286"/>
        <v>4.8449514637044073</v>
      </c>
      <c r="EY160" s="39">
        <f t="shared" si="286"/>
        <v>4.6737563143950052</v>
      </c>
      <c r="EZ160" s="39">
        <f t="shared" si="286"/>
        <v>4.6155376264638175</v>
      </c>
      <c r="FA160" s="39">
        <f t="shared" si="286"/>
        <v>4.945766243037351</v>
      </c>
      <c r="FB160" s="39">
        <f t="shared" si="286"/>
        <v>4.8131851339794043</v>
      </c>
      <c r="FC160" s="39">
        <f t="shared" ref="FC160:FP160" si="287">FC113+FC121+FC129+FC137+FC146</f>
        <v>4.630049962376555</v>
      </c>
      <c r="FD160" s="39">
        <f t="shared" si="287"/>
        <v>4.6222297466046713</v>
      </c>
      <c r="FE160" s="39">
        <f t="shared" si="287"/>
        <v>4.9708848275518758</v>
      </c>
      <c r="FF160" s="39">
        <f t="shared" si="287"/>
        <v>4.7459948759669475</v>
      </c>
      <c r="FG160" s="39">
        <f t="shared" si="287"/>
        <v>4.6417479932641852</v>
      </c>
      <c r="FH160" s="39">
        <f t="shared" si="287"/>
        <v>4.6396709569406669</v>
      </c>
      <c r="FI160" s="39">
        <f t="shared" si="287"/>
        <v>5.0359012954539262</v>
      </c>
      <c r="FJ160" s="39">
        <f t="shared" si="287"/>
        <v>4.9654389349429957</v>
      </c>
      <c r="FK160" s="39">
        <f t="shared" si="287"/>
        <v>4.7307375915910717</v>
      </c>
      <c r="FL160" s="39">
        <f t="shared" si="287"/>
        <v>4.7642850983024561</v>
      </c>
      <c r="FM160" s="39">
        <f t="shared" si="287"/>
        <v>5.1766396227228642</v>
      </c>
      <c r="FN160" s="39">
        <f t="shared" si="287"/>
        <v>5.1409887591649657</v>
      </c>
      <c r="FO160" s="39">
        <f t="shared" si="287"/>
        <v>4.7648506626644087</v>
      </c>
      <c r="FP160" s="39">
        <f t="shared" si="287"/>
        <v>4.9275565482432615</v>
      </c>
      <c r="FQ160" s="39">
        <f t="shared" ref="FQ160:FS160" si="288">FQ113+FQ121+FQ129+FQ137+FQ146</f>
        <v>5.2481671837626891</v>
      </c>
      <c r="FR160" s="39">
        <f t="shared" si="288"/>
        <v>5.2428560461178897</v>
      </c>
      <c r="FS160" s="39">
        <f t="shared" si="288"/>
        <v>5.0414760492277484</v>
      </c>
      <c r="FT160" s="39">
        <f t="shared" ref="FT160:FU160" si="289">FT113+FT121+FT129+FT137+FT146</f>
        <v>4.9515724008699076</v>
      </c>
      <c r="FU160" s="39">
        <f t="shared" si="289"/>
        <v>5.432471939050961</v>
      </c>
      <c r="FV160" s="39">
        <f t="shared" ref="FV160" si="290">FV113+FV121+FV129+FV137+FV146</f>
        <v>5.2293520468136769</v>
      </c>
    </row>
    <row r="161" spans="1:178" ht="17.25" x14ac:dyDescent="0.25">
      <c r="A161" s="50" t="s">
        <v>117</v>
      </c>
      <c r="B161" s="39">
        <f t="shared" si="284"/>
        <v>0.35188671669529731</v>
      </c>
      <c r="C161" s="39">
        <f t="shared" si="284"/>
        <v>0.30361449002100632</v>
      </c>
      <c r="D161" s="39">
        <f t="shared" si="284"/>
        <v>0.29695478915293633</v>
      </c>
      <c r="E161" s="39">
        <f t="shared" si="284"/>
        <v>0.33950052145022447</v>
      </c>
      <c r="F161" s="39">
        <f t="shared" si="284"/>
        <v>0.30683829426287462</v>
      </c>
      <c r="G161" s="39">
        <f t="shared" si="284"/>
        <v>0.27075713784006983</v>
      </c>
      <c r="H161" s="39">
        <f t="shared" si="284"/>
        <v>0.24758816577548479</v>
      </c>
      <c r="I161" s="39">
        <f t="shared" si="284"/>
        <v>0.29670027829173617</v>
      </c>
      <c r="J161" s="39">
        <f t="shared" si="284"/>
        <v>0.2274139381776879</v>
      </c>
      <c r="K161" s="39">
        <f t="shared" si="284"/>
        <v>0.20719729210302443</v>
      </c>
      <c r="L161" s="39">
        <f t="shared" si="284"/>
        <v>0.19987586299583404</v>
      </c>
      <c r="M161" s="39">
        <f t="shared" si="284"/>
        <v>0.23234296518959707</v>
      </c>
      <c r="N161" s="39">
        <f t="shared" si="284"/>
        <v>0.23914688887901386</v>
      </c>
      <c r="O161" s="39">
        <f t="shared" si="284"/>
        <v>0.15229081564678343</v>
      </c>
      <c r="P161" s="39">
        <f t="shared" si="284"/>
        <v>0.15867903826290664</v>
      </c>
      <c r="Q161" s="39">
        <f t="shared" si="284"/>
        <v>0.19210479803385683</v>
      </c>
      <c r="R161" s="39">
        <f t="shared" si="284"/>
        <v>0.17621483659959547</v>
      </c>
      <c r="S161" s="39">
        <f t="shared" si="284"/>
        <v>0.15133215806959627</v>
      </c>
      <c r="T161" s="39">
        <f t="shared" si="284"/>
        <v>0.13432234884605437</v>
      </c>
      <c r="U161" s="39">
        <f t="shared" si="284"/>
        <v>0.16432069568617616</v>
      </c>
      <c r="V161" s="39">
        <f t="shared" si="284"/>
        <v>0.16154652729909474</v>
      </c>
      <c r="W161" s="39">
        <f t="shared" si="284"/>
        <v>0.12344625137743553</v>
      </c>
      <c r="X161" s="39">
        <f t="shared" si="284"/>
        <v>0.1028902574878385</v>
      </c>
      <c r="Y161" s="39">
        <f t="shared" si="284"/>
        <v>0.13272741411586692</v>
      </c>
      <c r="Z161" s="39">
        <f t="shared" si="284"/>
        <v>0.12757781102425095</v>
      </c>
      <c r="AA161" s="39">
        <f t="shared" si="284"/>
        <v>0.10253394228215834</v>
      </c>
      <c r="AB161" s="39">
        <f t="shared" si="284"/>
        <v>9.1768132853392928E-2</v>
      </c>
      <c r="AC161" s="39">
        <f t="shared" si="284"/>
        <v>0.11462320818916445</v>
      </c>
      <c r="AD161" s="39">
        <f t="shared" si="284"/>
        <v>9.660383921619535E-2</v>
      </c>
      <c r="AE161" s="39">
        <f t="shared" si="284"/>
        <v>7.6667155088851968E-2</v>
      </c>
      <c r="AF161" s="39">
        <f t="shared" si="284"/>
        <v>6.8946992299114745E-2</v>
      </c>
      <c r="AG161" s="39">
        <f t="shared" si="284"/>
        <v>9.4050246908820731E-2</v>
      </c>
      <c r="AH161" s="39">
        <f t="shared" si="284"/>
        <v>8.1850692961961263E-2</v>
      </c>
      <c r="AI161" s="39">
        <f t="shared" si="284"/>
        <v>6.8667030351794597E-2</v>
      </c>
      <c r="AJ161" s="39">
        <f t="shared" si="284"/>
        <v>6.1846139271631163E-2</v>
      </c>
      <c r="AK161" s="39">
        <f t="shared" si="284"/>
        <v>7.3214291071903553E-2</v>
      </c>
      <c r="AL161" s="39">
        <f t="shared" si="284"/>
        <v>6.2295775126418061E-2</v>
      </c>
      <c r="AM161" s="39">
        <f t="shared" si="284"/>
        <v>5.5551237304614663E-2</v>
      </c>
      <c r="AN161" s="39">
        <f t="shared" si="284"/>
        <v>8.4217643971122455E-2</v>
      </c>
      <c r="AO161" s="39">
        <f t="shared" si="284"/>
        <v>0.33698934761971649</v>
      </c>
      <c r="AP161" s="39">
        <f t="shared" si="284"/>
        <v>0.34176566811490555</v>
      </c>
      <c r="AQ161" s="39">
        <f t="shared" si="284"/>
        <v>0.28863228399169216</v>
      </c>
      <c r="AR161" s="39">
        <f t="shared" si="284"/>
        <v>0.28963336004574597</v>
      </c>
      <c r="AS161" s="39">
        <f t="shared" si="284"/>
        <v>0.32473040780524359</v>
      </c>
      <c r="AT161" s="39">
        <f t="shared" si="284"/>
        <v>0.29363766426196131</v>
      </c>
      <c r="AU161" s="39">
        <f t="shared" si="284"/>
        <v>0.26333390438839938</v>
      </c>
      <c r="AV161" s="39">
        <f t="shared" si="284"/>
        <v>0.24604413321753732</v>
      </c>
      <c r="AW161" s="39">
        <f t="shared" si="284"/>
        <v>0.25524045900223535</v>
      </c>
      <c r="AX161" s="39">
        <f t="shared" si="284"/>
        <v>0.25801462738931669</v>
      </c>
      <c r="AY161" s="39">
        <f t="shared" si="284"/>
        <v>0.23347978036962433</v>
      </c>
      <c r="AZ161" s="39">
        <f t="shared" si="284"/>
        <v>0.23816278021570672</v>
      </c>
      <c r="BA161" s="39">
        <f t="shared" si="284"/>
        <v>0.25380671448414116</v>
      </c>
      <c r="BB161" s="39">
        <f t="shared" si="284"/>
        <v>0.18801565686390809</v>
      </c>
      <c r="BC161" s="39">
        <f t="shared" si="284"/>
        <v>0.15072133200271598</v>
      </c>
      <c r="BD161" s="39">
        <f t="shared" si="284"/>
        <v>0.14435856047271275</v>
      </c>
      <c r="BE161" s="39">
        <f t="shared" si="284"/>
        <v>0.19244414584879033</v>
      </c>
      <c r="BF161" s="39">
        <f t="shared" si="284"/>
        <v>0.23740773132747969</v>
      </c>
      <c r="BG161" s="39">
        <f t="shared" si="284"/>
        <v>0.24768148642459153</v>
      </c>
      <c r="BH161" s="39">
        <f t="shared" si="284"/>
        <v>0.27188546932472368</v>
      </c>
      <c r="BI161" s="39">
        <f t="shared" si="284"/>
        <v>0.33248450537647423</v>
      </c>
      <c r="BJ161" s="39">
        <f t="shared" si="284"/>
        <v>0.34783151030684195</v>
      </c>
      <c r="BK161" s="39">
        <f t="shared" si="284"/>
        <v>0.37634521045662972</v>
      </c>
      <c r="BL161" s="39">
        <f t="shared" si="284"/>
        <v>0.44994126782033345</v>
      </c>
      <c r="BM161" s="39">
        <f t="shared" si="284"/>
        <v>0.55006584061646391</v>
      </c>
      <c r="BN161" s="39">
        <f t="shared" si="285"/>
        <v>0.60290620109031501</v>
      </c>
      <c r="BO161" s="39">
        <f t="shared" si="285"/>
        <v>0.7092194070319332</v>
      </c>
      <c r="BP161" s="39">
        <f t="shared" si="285"/>
        <v>0.87327598450246935</v>
      </c>
      <c r="BQ161" s="39">
        <f t="shared" si="285"/>
        <v>1.0414374186375799</v>
      </c>
      <c r="BR161" s="39">
        <f t="shared" si="285"/>
        <v>1.1403022674531913</v>
      </c>
      <c r="BS161" s="39">
        <f t="shared" si="285"/>
        <v>1.2097094385595342</v>
      </c>
      <c r="BT161" s="39">
        <f t="shared" si="285"/>
        <v>1.3312576335670876</v>
      </c>
      <c r="BU161" s="39">
        <f t="shared" si="285"/>
        <v>1.4291505217390392</v>
      </c>
      <c r="BV161" s="39">
        <f t="shared" si="285"/>
        <v>1.4293047691658514</v>
      </c>
      <c r="BW161" s="39">
        <f t="shared" si="285"/>
        <v>1.443865662224852</v>
      </c>
      <c r="BX161" s="39">
        <f t="shared" si="285"/>
        <v>1.501315934487516</v>
      </c>
      <c r="BY161" s="39">
        <f t="shared" si="285"/>
        <v>1.6585599313531365</v>
      </c>
      <c r="BZ161" s="39">
        <f t="shared" si="285"/>
        <v>1.6164269208040511</v>
      </c>
      <c r="CA161" s="39">
        <f t="shared" si="285"/>
        <v>1.6267423610112406</v>
      </c>
      <c r="CB161" s="39">
        <f t="shared" si="285"/>
        <v>1.7167827584524924</v>
      </c>
      <c r="CC161" s="39">
        <f t="shared" si="285"/>
        <v>1.8599020256447178</v>
      </c>
      <c r="CD161" s="39">
        <f t="shared" si="285"/>
        <v>1.8463623980869481</v>
      </c>
      <c r="CE161" s="39">
        <f t="shared" si="285"/>
        <v>1.8397758446642665</v>
      </c>
      <c r="CF161" s="39">
        <f t="shared" si="285"/>
        <v>1.9187549174238416</v>
      </c>
      <c r="CG161" s="39">
        <f t="shared" si="285"/>
        <v>2.1735200806903165</v>
      </c>
      <c r="CH161" s="39">
        <f t="shared" si="285"/>
        <v>2.113104555419036</v>
      </c>
      <c r="CI161" s="39">
        <f t="shared" si="285"/>
        <v>2.0434573280477908</v>
      </c>
      <c r="CJ161" s="39">
        <f t="shared" si="285"/>
        <v>2.2128625865404938</v>
      </c>
      <c r="CK161" s="39">
        <f t="shared" si="285"/>
        <v>2.3626318478000563</v>
      </c>
      <c r="CL161" s="39">
        <f t="shared" si="285"/>
        <v>2.5583412467682445</v>
      </c>
      <c r="CM161" s="39">
        <f t="shared" si="285"/>
        <v>2.9815307730865168</v>
      </c>
      <c r="CN161" s="39">
        <f t="shared" si="285"/>
        <v>3.0342033828657486</v>
      </c>
      <c r="CO161" s="39">
        <f t="shared" si="285"/>
        <v>3.3376552871802119</v>
      </c>
      <c r="CP161" s="39">
        <f t="shared" si="285"/>
        <v>3.2617537857564765</v>
      </c>
      <c r="CQ161" s="39">
        <f t="shared" si="285"/>
        <v>3.2083169418466779</v>
      </c>
      <c r="CR161" s="39">
        <f t="shared" si="285"/>
        <v>3.2378566168168432</v>
      </c>
      <c r="CS161" s="39">
        <f t="shared" si="285"/>
        <v>3.4935760175875621</v>
      </c>
      <c r="CT161" s="39">
        <f t="shared" si="285"/>
        <v>3.3475759454548761</v>
      </c>
      <c r="CU161" s="39">
        <f t="shared" si="285"/>
        <v>3.3056327955335707</v>
      </c>
      <c r="CV161" s="39">
        <f t="shared" si="285"/>
        <v>3.2978248644580859</v>
      </c>
      <c r="CW161" s="39">
        <f t="shared" si="285"/>
        <v>3.5732992309631588</v>
      </c>
      <c r="CX161" s="39">
        <f t="shared" si="285"/>
        <v>3.4617221488250758</v>
      </c>
      <c r="CY161" s="39">
        <f t="shared" si="285"/>
        <v>3.3581210497037075</v>
      </c>
      <c r="CZ161" s="39">
        <f t="shared" si="285"/>
        <v>3.4210606776250061</v>
      </c>
      <c r="DA161" s="39">
        <f t="shared" si="285"/>
        <v>3.6460325609342172</v>
      </c>
      <c r="DB161" s="39">
        <f t="shared" si="285"/>
        <v>3.5346746444044541</v>
      </c>
      <c r="DC161" s="39">
        <f t="shared" si="285"/>
        <v>3.4036263397781212</v>
      </c>
      <c r="DD161" s="39">
        <f t="shared" si="285"/>
        <v>3.4660363801778278</v>
      </c>
      <c r="DE161" s="39">
        <f t="shared" si="285"/>
        <v>3.7529266027496937</v>
      </c>
      <c r="DF161" s="39">
        <f t="shared" si="285"/>
        <v>3.6226802967089218</v>
      </c>
      <c r="DG161" s="39">
        <f t="shared" si="285"/>
        <v>3.5156120646354272</v>
      </c>
      <c r="DH161" s="39">
        <f t="shared" si="285"/>
        <v>3.5841193242380083</v>
      </c>
      <c r="DI161" s="39">
        <f t="shared" si="285"/>
        <v>3.7680702044383514</v>
      </c>
      <c r="DJ161" s="39">
        <f t="shared" si="285"/>
        <v>3.6188988356844312</v>
      </c>
      <c r="DK161" s="39">
        <f t="shared" si="285"/>
        <v>3.6599597789731413</v>
      </c>
      <c r="DL161" s="39">
        <f t="shared" si="285"/>
        <v>3.7239169681965438</v>
      </c>
      <c r="DM161" s="39">
        <f t="shared" si="285"/>
        <v>3.9907831530631568</v>
      </c>
      <c r="DN161" s="39">
        <f t="shared" si="285"/>
        <v>3.857460207262708</v>
      </c>
      <c r="DO161" s="39">
        <f t="shared" si="285"/>
        <v>3.7621802415823997</v>
      </c>
      <c r="DP161" s="39">
        <f t="shared" si="285"/>
        <v>3.7746539359641935</v>
      </c>
      <c r="DQ161" s="39">
        <f t="shared" si="285"/>
        <v>4.054895135253946</v>
      </c>
      <c r="DR161" s="39">
        <f t="shared" si="285"/>
        <v>3.9680184522631428</v>
      </c>
      <c r="DS161" s="39">
        <f t="shared" si="285"/>
        <v>3.8154788316855925</v>
      </c>
      <c r="DT161" s="39">
        <f t="shared" si="285"/>
        <v>3.8490423065787152</v>
      </c>
      <c r="DU161" s="39">
        <f t="shared" si="285"/>
        <v>4.1480036485127911</v>
      </c>
      <c r="DV161" s="39">
        <f t="shared" si="285"/>
        <v>4.1079906333423306</v>
      </c>
      <c r="DW161" s="39">
        <f t="shared" si="285"/>
        <v>3.8861598529159034</v>
      </c>
      <c r="DX161" s="39">
        <f t="shared" si="285"/>
        <v>3.8031411321327031</v>
      </c>
      <c r="DY161" s="39">
        <f t="shared" si="285"/>
        <v>4.1007679196610916</v>
      </c>
      <c r="DZ161" s="39">
        <f t="shared" si="286"/>
        <v>4.1044684571432493</v>
      </c>
      <c r="EA161" s="39">
        <f t="shared" si="286"/>
        <v>4.0325942713788194</v>
      </c>
      <c r="EB161" s="39">
        <f t="shared" si="286"/>
        <v>3.8791093117937621</v>
      </c>
      <c r="EC161" s="39">
        <f t="shared" si="286"/>
        <v>4.1839994889640781</v>
      </c>
      <c r="ED161" s="39">
        <f t="shared" si="286"/>
        <v>4.1310184593718438</v>
      </c>
      <c r="EE161" s="39">
        <f t="shared" si="286"/>
        <v>3.9965556664301327</v>
      </c>
      <c r="EF161" s="39">
        <f t="shared" si="286"/>
        <v>4.0258727689346721</v>
      </c>
      <c r="EG161" s="39">
        <f t="shared" si="286"/>
        <v>4.3039902136734725</v>
      </c>
      <c r="EH161" s="39">
        <f t="shared" si="286"/>
        <v>4.21878795907549</v>
      </c>
      <c r="EI161" s="39">
        <f t="shared" si="286"/>
        <v>4.1599015108359412</v>
      </c>
      <c r="EJ161" s="39">
        <f t="shared" si="286"/>
        <v>3.8637345776006708</v>
      </c>
      <c r="EK161" s="39">
        <f t="shared" si="286"/>
        <v>4.0119872824658689</v>
      </c>
      <c r="EL161" s="39">
        <f t="shared" si="286"/>
        <v>3.8166938758686428</v>
      </c>
      <c r="EM161" s="39">
        <f t="shared" si="286"/>
        <v>3.9085708597390778</v>
      </c>
      <c r="EN161" s="39">
        <f t="shared" si="286"/>
        <v>3.8680471426257164</v>
      </c>
      <c r="EO161" s="68">
        <f>EO114+EO122+EO130+EO138+EO147</f>
        <v>4.1197038027195356</v>
      </c>
      <c r="EP161" s="39">
        <f t="shared" si="286"/>
        <v>4.0184804055730137</v>
      </c>
      <c r="EQ161" s="39">
        <f t="shared" si="286"/>
        <v>3.8433601149301504</v>
      </c>
      <c r="ER161" s="39">
        <f t="shared" si="286"/>
        <v>3.8522703556363243</v>
      </c>
      <c r="ES161" s="39">
        <f t="shared" si="286"/>
        <v>4.075119461050031</v>
      </c>
      <c r="ET161" s="39">
        <f t="shared" si="286"/>
        <v>3.9737108999861901</v>
      </c>
      <c r="EU161" s="39">
        <f t="shared" si="286"/>
        <v>3.8542327129175527</v>
      </c>
      <c r="EV161" s="39">
        <f t="shared" si="286"/>
        <v>3.9433402229208285</v>
      </c>
      <c r="EW161" s="39">
        <f t="shared" si="286"/>
        <v>4.0261844928021118</v>
      </c>
      <c r="EX161" s="39">
        <f t="shared" si="286"/>
        <v>3.9001588672012817</v>
      </c>
      <c r="EY161" s="39">
        <f t="shared" si="286"/>
        <v>3.771192321026914</v>
      </c>
      <c r="EZ161" s="39">
        <f t="shared" si="286"/>
        <v>3.7303893309390999</v>
      </c>
      <c r="FA161" s="39">
        <f t="shared" si="286"/>
        <v>3.9761663245427763</v>
      </c>
      <c r="FB161" s="39">
        <f t="shared" si="286"/>
        <v>3.8587047434364412</v>
      </c>
      <c r="FC161" s="39">
        <f t="shared" ref="FC161:FP161" si="291">FC114+FC122+FC130+FC138+FC147</f>
        <v>3.6947134619363617</v>
      </c>
      <c r="FD161" s="39">
        <f t="shared" si="291"/>
        <v>3.7234373243423358</v>
      </c>
      <c r="FE161" s="39">
        <f t="shared" si="291"/>
        <v>3.9687213659234297</v>
      </c>
      <c r="FF161" s="39">
        <f t="shared" si="291"/>
        <v>3.7825114249088236</v>
      </c>
      <c r="FG161" s="39">
        <f t="shared" si="291"/>
        <v>3.6891088244940367</v>
      </c>
      <c r="FH161" s="39">
        <f t="shared" si="291"/>
        <v>3.6849659236748042</v>
      </c>
      <c r="FI161" s="39">
        <f t="shared" si="291"/>
        <v>3.98490509138718</v>
      </c>
      <c r="FJ161" s="39">
        <f t="shared" si="291"/>
        <v>3.9086538499655576</v>
      </c>
      <c r="FK161" s="39">
        <f t="shared" si="291"/>
        <v>3.7210399444516145</v>
      </c>
      <c r="FL161" s="39">
        <f t="shared" si="291"/>
        <v>3.7500095183663236</v>
      </c>
      <c r="FM161" s="39">
        <f t="shared" si="291"/>
        <v>4.0555093932030308</v>
      </c>
      <c r="FN161" s="39">
        <f t="shared" si="291"/>
        <v>4.0041224482905662</v>
      </c>
      <c r="FO161" s="39">
        <f t="shared" si="291"/>
        <v>3.6818064076195602</v>
      </c>
      <c r="FP161" s="39">
        <f t="shared" si="291"/>
        <v>3.8188560250736425</v>
      </c>
      <c r="FQ161" s="39">
        <f t="shared" ref="FQ161:FS161" si="292">FQ114+FQ122+FQ130+FQ138+FQ147</f>
        <v>4.0604935727117137</v>
      </c>
      <c r="FR161" s="39">
        <f t="shared" si="292"/>
        <v>4.0818434497330491</v>
      </c>
      <c r="FS161" s="39">
        <f t="shared" si="292"/>
        <v>3.9119160997194786</v>
      </c>
      <c r="FT161" s="39">
        <f t="shared" ref="FT161:FU161" si="293">FT114+FT122+FT130+FT138+FT147</f>
        <v>3.8196659504084018</v>
      </c>
      <c r="FU161" s="39">
        <f t="shared" si="293"/>
        <v>4.1984254417420095</v>
      </c>
      <c r="FV161" s="39">
        <f t="shared" ref="FV161" si="294">FV114+FV122+FV130+FV138+FV147</f>
        <v>4.0395980774181748</v>
      </c>
    </row>
    <row r="162" spans="1:178" ht="17.25" x14ac:dyDescent="0.25">
      <c r="A162" s="50" t="s">
        <v>118</v>
      </c>
      <c r="B162" s="39">
        <f t="shared" si="284"/>
        <v>2.9603984630888465</v>
      </c>
      <c r="C162" s="39">
        <f t="shared" si="284"/>
        <v>2.9855045388854982</v>
      </c>
      <c r="D162" s="39">
        <f t="shared" si="284"/>
        <v>3.0689643792075216</v>
      </c>
      <c r="E162" s="39">
        <f t="shared" si="284"/>
        <v>3.3236390163836784</v>
      </c>
      <c r="F162" s="39">
        <f t="shared" si="284"/>
        <v>3.1721302459324772</v>
      </c>
      <c r="G162" s="39">
        <f t="shared" si="284"/>
        <v>3.1298187819906027</v>
      </c>
      <c r="H162" s="39">
        <f t="shared" si="284"/>
        <v>3.096338475749536</v>
      </c>
      <c r="I162" s="39">
        <f t="shared" si="284"/>
        <v>3.3200583682472264</v>
      </c>
      <c r="J162" s="39">
        <f t="shared" si="284"/>
        <v>3.1274095291841739</v>
      </c>
      <c r="K162" s="39">
        <f t="shared" si="284"/>
        <v>3.1330255805536424</v>
      </c>
      <c r="L162" s="39">
        <f t="shared" si="284"/>
        <v>3.139048712569716</v>
      </c>
      <c r="M162" s="39">
        <f t="shared" si="284"/>
        <v>3.376293651856602</v>
      </c>
      <c r="N162" s="39">
        <f t="shared" si="284"/>
        <v>3.4700302015632909</v>
      </c>
      <c r="O162" s="39">
        <f t="shared" si="284"/>
        <v>3.0686154529390044</v>
      </c>
      <c r="P162" s="39">
        <f t="shared" si="284"/>
        <v>3.2083521157118948</v>
      </c>
      <c r="Q162" s="39">
        <f t="shared" si="284"/>
        <v>3.3754379517219046</v>
      </c>
      <c r="R162" s="39">
        <f t="shared" si="284"/>
        <v>3.402687431739448</v>
      </c>
      <c r="S162" s="39">
        <f t="shared" si="284"/>
        <v>3.2810035494781804</v>
      </c>
      <c r="T162" s="39">
        <f t="shared" si="284"/>
        <v>3.2539866869729819</v>
      </c>
      <c r="U162" s="39">
        <f t="shared" si="284"/>
        <v>3.5050723682443885</v>
      </c>
      <c r="V162" s="39">
        <f t="shared" si="284"/>
        <v>3.555924217996639</v>
      </c>
      <c r="W162" s="39">
        <f t="shared" si="284"/>
        <v>3.2318381766904301</v>
      </c>
      <c r="X162" s="39">
        <f t="shared" si="284"/>
        <v>3.0358662303081645</v>
      </c>
      <c r="Y162" s="39">
        <f t="shared" si="284"/>
        <v>3.3672298766434485</v>
      </c>
      <c r="Z162" s="39">
        <f t="shared" si="284"/>
        <v>3.3244033310670962</v>
      </c>
      <c r="AA162" s="39">
        <f t="shared" si="284"/>
        <v>3.2261639709428742</v>
      </c>
      <c r="AB162" s="39">
        <f t="shared" si="284"/>
        <v>3.2222676276110978</v>
      </c>
      <c r="AC162" s="39">
        <f t="shared" si="284"/>
        <v>3.4952193550429231</v>
      </c>
      <c r="AD162" s="39">
        <f t="shared" si="284"/>
        <v>3.3409108666752863</v>
      </c>
      <c r="AE162" s="39">
        <f t="shared" si="284"/>
        <v>3.2976606249157334</v>
      </c>
      <c r="AF162" s="39">
        <f t="shared" si="284"/>
        <v>3.3186045087950711</v>
      </c>
      <c r="AG162" s="39">
        <f t="shared" si="284"/>
        <v>3.4254756401809479</v>
      </c>
      <c r="AH162" s="39">
        <f t="shared" si="284"/>
        <v>3.428242127024193</v>
      </c>
      <c r="AI162" s="39">
        <f t="shared" si="284"/>
        <v>3.4129142945143247</v>
      </c>
      <c r="AJ162" s="39">
        <f t="shared" si="284"/>
        <v>3.3839035676175988</v>
      </c>
      <c r="AK162" s="39">
        <f t="shared" si="284"/>
        <v>3.4900269998566533</v>
      </c>
      <c r="AL162" s="39">
        <f t="shared" si="284"/>
        <v>3.381128773006056</v>
      </c>
      <c r="AM162" s="39">
        <f t="shared" si="284"/>
        <v>3.3530734394636039</v>
      </c>
      <c r="AN162" s="39">
        <f t="shared" si="284"/>
        <v>3.3799906087492264</v>
      </c>
      <c r="AO162" s="39">
        <f t="shared" si="284"/>
        <v>3.282108482661819</v>
      </c>
      <c r="AP162" s="39">
        <f t="shared" si="284"/>
        <v>3.2786358355132412</v>
      </c>
      <c r="AQ162" s="39">
        <f t="shared" si="284"/>
        <v>3.2297612346159217</v>
      </c>
      <c r="AR162" s="39">
        <f t="shared" si="284"/>
        <v>3.1170995887263167</v>
      </c>
      <c r="AS162" s="39">
        <f t="shared" si="284"/>
        <v>3.3146001644754204</v>
      </c>
      <c r="AT162" s="39">
        <f t="shared" si="284"/>
        <v>3.1335406621881212</v>
      </c>
      <c r="AU162" s="39">
        <f t="shared" si="284"/>
        <v>3.0540353195759598</v>
      </c>
      <c r="AV162" s="39">
        <f t="shared" si="284"/>
        <v>3.0085752114491306</v>
      </c>
      <c r="AW162" s="39">
        <f t="shared" si="284"/>
        <v>3.2565704029136699</v>
      </c>
      <c r="AX162" s="39">
        <f t="shared" si="284"/>
        <v>3.1210374708995836</v>
      </c>
      <c r="AY162" s="39">
        <f t="shared" si="284"/>
        <v>3.1353019090673038</v>
      </c>
      <c r="AZ162" s="39">
        <f t="shared" si="284"/>
        <v>3.3074305604342187</v>
      </c>
      <c r="BA162" s="39">
        <f t="shared" si="284"/>
        <v>3.425799643144571</v>
      </c>
      <c r="BB162" s="39">
        <f t="shared" si="284"/>
        <v>3.7176847745276111</v>
      </c>
      <c r="BC162" s="39">
        <f t="shared" si="284"/>
        <v>3.5560488345211096</v>
      </c>
      <c r="BD162" s="39">
        <f t="shared" si="284"/>
        <v>3.3952935179542005</v>
      </c>
      <c r="BE162" s="39">
        <f t="shared" si="284"/>
        <v>3.6769185554891695</v>
      </c>
      <c r="BF162" s="39">
        <f t="shared" si="284"/>
        <v>3.4898026901126067</v>
      </c>
      <c r="BG162" s="39">
        <f t="shared" si="284"/>
        <v>3.336981292270317</v>
      </c>
      <c r="BH162" s="39">
        <f t="shared" si="284"/>
        <v>3.3791764474560182</v>
      </c>
      <c r="BI162" s="39">
        <f t="shared" si="284"/>
        <v>3.5868041927604222</v>
      </c>
      <c r="BJ162" s="39">
        <f t="shared" si="284"/>
        <v>3.5265479492947986</v>
      </c>
      <c r="BK162" s="39">
        <f t="shared" si="284"/>
        <v>3.4242543982411373</v>
      </c>
      <c r="BL162" s="39">
        <f t="shared" si="284"/>
        <v>3.3486453989607528</v>
      </c>
      <c r="BM162" s="39">
        <f t="shared" si="284"/>
        <v>3.5391923726444032</v>
      </c>
      <c r="BN162" s="39">
        <f t="shared" si="285"/>
        <v>3.5273652059490561</v>
      </c>
      <c r="BO162" s="39">
        <f t="shared" si="285"/>
        <v>3.4007755412752694</v>
      </c>
      <c r="BP162" s="39">
        <f t="shared" si="285"/>
        <v>3.2477260665988137</v>
      </c>
      <c r="BQ162" s="39">
        <f t="shared" si="285"/>
        <v>3.2306324083767501</v>
      </c>
      <c r="BR162" s="39">
        <f t="shared" si="285"/>
        <v>2.920099240469018</v>
      </c>
      <c r="BS162" s="39">
        <f t="shared" si="285"/>
        <v>2.8022412886728922</v>
      </c>
      <c r="BT162" s="39">
        <f t="shared" si="285"/>
        <v>2.805075771129081</v>
      </c>
      <c r="BU162" s="39">
        <f t="shared" si="285"/>
        <v>2.793232601229056</v>
      </c>
      <c r="BV162" s="39">
        <f t="shared" si="285"/>
        <v>2.7769392426999153</v>
      </c>
      <c r="BW162" s="39">
        <f t="shared" si="285"/>
        <v>2.7318377238480096</v>
      </c>
      <c r="BX162" s="39">
        <f t="shared" si="285"/>
        <v>2.6299994538871903</v>
      </c>
      <c r="BY162" s="39">
        <f t="shared" si="285"/>
        <v>2.696974866665562</v>
      </c>
      <c r="BZ162" s="39">
        <f t="shared" si="285"/>
        <v>2.5073495715013898</v>
      </c>
      <c r="CA162" s="39">
        <f t="shared" si="285"/>
        <v>2.4212538332028486</v>
      </c>
      <c r="CB162" s="39">
        <f t="shared" si="285"/>
        <v>2.3818632933662793</v>
      </c>
      <c r="CC162" s="39">
        <f t="shared" si="285"/>
        <v>2.5126022091917899</v>
      </c>
      <c r="CD162" s="39">
        <f t="shared" si="285"/>
        <v>2.6571993143394796</v>
      </c>
      <c r="CE162" s="39">
        <f t="shared" si="285"/>
        <v>2.3157331905105845</v>
      </c>
      <c r="CF162" s="39">
        <f t="shared" si="285"/>
        <v>2.3230101841122361</v>
      </c>
      <c r="CG162" s="39">
        <f t="shared" si="285"/>
        <v>2.5448309715513622</v>
      </c>
      <c r="CH162" s="39">
        <f t="shared" si="285"/>
        <v>2.3769832154516717</v>
      </c>
      <c r="CI162" s="39">
        <f t="shared" si="285"/>
        <v>2.2845215448300249</v>
      </c>
      <c r="CJ162" s="39">
        <f t="shared" si="285"/>
        <v>2.2561206670731186</v>
      </c>
      <c r="CK162" s="39">
        <f t="shared" si="285"/>
        <v>2.1712399047701205</v>
      </c>
      <c r="CL162" s="39">
        <f t="shared" si="285"/>
        <v>1.7430140975835189</v>
      </c>
      <c r="CM162" s="39">
        <f t="shared" si="285"/>
        <v>1.3331962973871183</v>
      </c>
      <c r="CN162" s="39">
        <f t="shared" si="285"/>
        <v>1.2656299830899542</v>
      </c>
      <c r="CO162" s="39">
        <f t="shared" si="285"/>
        <v>1.3243481290991288</v>
      </c>
      <c r="CP162" s="39">
        <f t="shared" si="285"/>
        <v>1.2840743406429791</v>
      </c>
      <c r="CQ162" s="39">
        <f t="shared" si="285"/>
        <v>1.19751475491279</v>
      </c>
      <c r="CR162" s="39">
        <f t="shared" si="285"/>
        <v>1.1738772332380367</v>
      </c>
      <c r="CS162" s="39">
        <f t="shared" si="285"/>
        <v>1.2466600931599097</v>
      </c>
      <c r="CT162" s="39">
        <f t="shared" si="285"/>
        <v>1.1827082630784072</v>
      </c>
      <c r="CU162" s="39">
        <f t="shared" si="285"/>
        <v>1.1487692803999066</v>
      </c>
      <c r="CV162" s="39">
        <f t="shared" si="285"/>
        <v>1.1321199681425289</v>
      </c>
      <c r="CW162" s="39">
        <f t="shared" si="285"/>
        <v>1.2225518470070269</v>
      </c>
      <c r="CX162" s="39">
        <f t="shared" si="285"/>
        <v>1.1674967611308691</v>
      </c>
      <c r="CY162" s="39">
        <f t="shared" si="285"/>
        <v>1.1373289077181157</v>
      </c>
      <c r="CZ162" s="39">
        <f t="shared" si="285"/>
        <v>1.1298474135209251</v>
      </c>
      <c r="DA162" s="39">
        <f t="shared" si="285"/>
        <v>1.1843113567847563</v>
      </c>
      <c r="DB162" s="39">
        <f t="shared" si="285"/>
        <v>1.1216097847298092</v>
      </c>
      <c r="DC162" s="39">
        <f t="shared" si="285"/>
        <v>1.0379737464725085</v>
      </c>
      <c r="DD162" s="39">
        <f t="shared" si="285"/>
        <v>0.98258591766846604</v>
      </c>
      <c r="DE162" s="39">
        <f t="shared" si="285"/>
        <v>1.0294551067377107</v>
      </c>
      <c r="DF162" s="39">
        <f t="shared" si="285"/>
        <v>1.0100543059730516</v>
      </c>
      <c r="DG162" s="39">
        <f t="shared" si="285"/>
        <v>0.98170758293751725</v>
      </c>
      <c r="DH162" s="39">
        <f t="shared" si="285"/>
        <v>0.98355954659669564</v>
      </c>
      <c r="DI162" s="39">
        <f t="shared" si="285"/>
        <v>1.0298753224334489</v>
      </c>
      <c r="DJ162" s="39">
        <f t="shared" si="285"/>
        <v>1.0158514965226286</v>
      </c>
      <c r="DK162" s="39">
        <f t="shared" si="285"/>
        <v>1.0014404830828243</v>
      </c>
      <c r="DL162" s="39">
        <f t="shared" si="285"/>
        <v>1.020716254816759</v>
      </c>
      <c r="DM162" s="39">
        <f t="shared" si="285"/>
        <v>1.097527789457474</v>
      </c>
      <c r="DN162" s="39">
        <f t="shared" si="285"/>
        <v>1.0546773415928752</v>
      </c>
      <c r="DO162" s="39">
        <f t="shared" si="285"/>
        <v>1.0283108231430791</v>
      </c>
      <c r="DP162" s="39">
        <f t="shared" si="285"/>
        <v>1.0271900800729523</v>
      </c>
      <c r="DQ162" s="39">
        <f t="shared" si="285"/>
        <v>1.1242962407490427</v>
      </c>
      <c r="DR162" s="39">
        <f t="shared" si="285"/>
        <v>1.2430480333548337</v>
      </c>
      <c r="DS162" s="39">
        <f t="shared" si="285"/>
        <v>1.1952798627177399</v>
      </c>
      <c r="DT162" s="39">
        <f t="shared" si="285"/>
        <v>1.1750269588117352</v>
      </c>
      <c r="DU162" s="39">
        <f t="shared" si="285"/>
        <v>1.0935067276511721</v>
      </c>
      <c r="DV162" s="39">
        <f t="shared" si="285"/>
        <v>1.1091576216058958</v>
      </c>
      <c r="DW162" s="39">
        <f t="shared" si="285"/>
        <v>1.0090924963077503</v>
      </c>
      <c r="DX162" s="39">
        <f t="shared" si="285"/>
        <v>0.96565648505886048</v>
      </c>
      <c r="DY162" s="39">
        <f t="shared" si="285"/>
        <v>1.0258076639647771</v>
      </c>
      <c r="DZ162" s="39">
        <f t="shared" si="286"/>
        <v>1.015778012251527</v>
      </c>
      <c r="EA162" s="39">
        <f t="shared" si="286"/>
        <v>1.0192063248614709</v>
      </c>
      <c r="EB162" s="39">
        <f t="shared" si="286"/>
        <v>0.90121034292947799</v>
      </c>
      <c r="EC162" s="39">
        <f t="shared" si="286"/>
        <v>1.027781297477542</v>
      </c>
      <c r="ED162" s="39">
        <f t="shared" si="286"/>
        <v>1.0458748956192134</v>
      </c>
      <c r="EE162" s="39">
        <f t="shared" si="286"/>
        <v>0.9871364342553276</v>
      </c>
      <c r="EF162" s="39">
        <f t="shared" si="286"/>
        <v>0.98605504970902524</v>
      </c>
      <c r="EG162" s="39">
        <f t="shared" si="286"/>
        <v>1.0555319111024724</v>
      </c>
      <c r="EH162" s="39">
        <f t="shared" si="286"/>
        <v>1.0308180534464455</v>
      </c>
      <c r="EI162" s="39">
        <f t="shared" si="286"/>
        <v>0.95470052389902438</v>
      </c>
      <c r="EJ162" s="39">
        <f t="shared" si="286"/>
        <v>0.88366807283935855</v>
      </c>
      <c r="EK162" s="39">
        <f t="shared" si="286"/>
        <v>0.9803764128150313</v>
      </c>
      <c r="EL162" s="39">
        <f t="shared" si="286"/>
        <v>1.0462544798595514</v>
      </c>
      <c r="EM162" s="39">
        <f t="shared" si="286"/>
        <v>0.98145913288284836</v>
      </c>
      <c r="EN162" s="39">
        <f t="shared" si="286"/>
        <v>0.97621218978563318</v>
      </c>
      <c r="EO162" s="39">
        <f t="shared" si="286"/>
        <v>1.0535373776589059</v>
      </c>
      <c r="EP162" s="39">
        <f t="shared" si="286"/>
        <v>1.0269254504975296</v>
      </c>
      <c r="EQ162" s="39">
        <f t="shared" si="286"/>
        <v>0.97312568255948373</v>
      </c>
      <c r="ER162" s="39">
        <f t="shared" si="286"/>
        <v>0.9637604359281623</v>
      </c>
      <c r="ES162" s="39">
        <f t="shared" si="286"/>
        <v>1.031177568393604</v>
      </c>
      <c r="ET162" s="39">
        <f t="shared" si="286"/>
        <v>0.95657525654224207</v>
      </c>
      <c r="EU162" s="39">
        <f t="shared" si="286"/>
        <v>0.87631265408131565</v>
      </c>
      <c r="EV162" s="39">
        <f t="shared" si="286"/>
        <v>0.89196429275600142</v>
      </c>
      <c r="EW162" s="39">
        <f t="shared" si="286"/>
        <v>0.96158667170462386</v>
      </c>
      <c r="EX162" s="39">
        <f t="shared" si="286"/>
        <v>0.94479259650312541</v>
      </c>
      <c r="EY162" s="39">
        <f t="shared" si="286"/>
        <v>0.90256399336809068</v>
      </c>
      <c r="EZ162" s="39">
        <f t="shared" si="286"/>
        <v>0.8851482955247173</v>
      </c>
      <c r="FA162" s="39">
        <f t="shared" si="286"/>
        <v>0.96959991849457494</v>
      </c>
      <c r="FB162" s="39">
        <f t="shared" si="286"/>
        <v>0.95448039054296352</v>
      </c>
      <c r="FC162" s="39">
        <f t="shared" ref="FC162:FP162" si="295">FC115+FC123+FC131+FC139+FC148</f>
        <v>0.93533650044019256</v>
      </c>
      <c r="FD162" s="39">
        <f t="shared" si="295"/>
        <v>0.89879242226233469</v>
      </c>
      <c r="FE162" s="39">
        <f t="shared" si="295"/>
        <v>1.0021634616284465</v>
      </c>
      <c r="FF162" s="39">
        <f t="shared" si="295"/>
        <v>0.96348345105812339</v>
      </c>
      <c r="FG162" s="39">
        <f t="shared" si="295"/>
        <v>0.95263916877014887</v>
      </c>
      <c r="FH162" s="39">
        <f t="shared" si="295"/>
        <v>0.95470503326586276</v>
      </c>
      <c r="FI162" s="39">
        <f t="shared" si="295"/>
        <v>1.0509962040667462</v>
      </c>
      <c r="FJ162" s="39">
        <f t="shared" si="295"/>
        <v>1.0567850849774383</v>
      </c>
      <c r="FK162" s="39">
        <f t="shared" si="295"/>
        <v>1.0096976471394574</v>
      </c>
      <c r="FL162" s="39">
        <f t="shared" si="295"/>
        <v>1.0142755799361325</v>
      </c>
      <c r="FM162" s="39">
        <f t="shared" si="295"/>
        <v>1.1211302295198327</v>
      </c>
      <c r="FN162" s="39">
        <f t="shared" si="295"/>
        <v>1.1368663108743986</v>
      </c>
      <c r="FO162" s="39">
        <f t="shared" si="295"/>
        <v>1.0830442550448491</v>
      </c>
      <c r="FP162" s="39">
        <f t="shared" si="295"/>
        <v>1.1087005231696185</v>
      </c>
      <c r="FQ162" s="39">
        <f t="shared" ref="FQ162:FS162" si="296">FQ115+FQ123+FQ131+FQ139+FQ148</f>
        <v>1.1876736110509749</v>
      </c>
      <c r="FR162" s="39">
        <f t="shared" si="296"/>
        <v>1.1610125963848403</v>
      </c>
      <c r="FS162" s="39">
        <f t="shared" si="296"/>
        <v>1.1295599495082691</v>
      </c>
      <c r="FT162" s="39">
        <f t="shared" ref="FT162:FU162" si="297">FT115+FT123+FT131+FT139+FT148</f>
        <v>1.1319064504615062</v>
      </c>
      <c r="FU162" s="39">
        <f t="shared" si="297"/>
        <v>1.2340464973089513</v>
      </c>
      <c r="FV162" s="39">
        <f t="shared" ref="FV162" si="298">FV115+FV123+FV131+FV139+FV148</f>
        <v>1.1897539693955019</v>
      </c>
    </row>
    <row r="163" spans="1:178" ht="15" x14ac:dyDescent="0.25">
      <c r="A163" s="49" t="s">
        <v>26</v>
      </c>
      <c r="B163" s="39">
        <f t="shared" ref="B163:AG163" si="299">B116+B124+B132+B140+B149</f>
        <v>1.4756576456327843</v>
      </c>
      <c r="C163" s="39">
        <f t="shared" si="299"/>
        <v>1.6606891048015646</v>
      </c>
      <c r="D163" s="39">
        <f t="shared" si="299"/>
        <v>1.9789404735234495</v>
      </c>
      <c r="E163" s="39">
        <f t="shared" si="299"/>
        <v>1.6595175160434497</v>
      </c>
      <c r="F163" s="39">
        <f t="shared" si="299"/>
        <v>1.4011739089182398</v>
      </c>
      <c r="G163" s="39">
        <f t="shared" si="299"/>
        <v>1.683973334259079</v>
      </c>
      <c r="H163" s="39">
        <f t="shared" si="299"/>
        <v>1.9438193539559085</v>
      </c>
      <c r="I163" s="39">
        <f t="shared" si="299"/>
        <v>1.7553969804731442</v>
      </c>
      <c r="J163" s="39">
        <f t="shared" si="299"/>
        <v>1.5296261394742636</v>
      </c>
      <c r="K163" s="39">
        <f t="shared" si="299"/>
        <v>1.7337292619873161</v>
      </c>
      <c r="L163" s="39">
        <f t="shared" si="299"/>
        <v>1.8149735246226166</v>
      </c>
      <c r="M163" s="39">
        <f t="shared" si="299"/>
        <v>1.8111899724269493</v>
      </c>
      <c r="N163" s="39">
        <f t="shared" si="299"/>
        <v>1.7512525898766012</v>
      </c>
      <c r="O163" s="39">
        <f t="shared" si="299"/>
        <v>1.78944933428218</v>
      </c>
      <c r="P163" s="39">
        <f t="shared" si="299"/>
        <v>1.8972997943877155</v>
      </c>
      <c r="Q163" s="39">
        <f t="shared" si="299"/>
        <v>1.768870287984516</v>
      </c>
      <c r="R163" s="39">
        <f t="shared" si="299"/>
        <v>1.6137312745385286</v>
      </c>
      <c r="S163" s="39">
        <f t="shared" si="299"/>
        <v>1.6671382545568298</v>
      </c>
      <c r="T163" s="39">
        <f t="shared" si="299"/>
        <v>1.8792886611725377</v>
      </c>
      <c r="U163" s="39">
        <f t="shared" si="299"/>
        <v>1.8918561640796114</v>
      </c>
      <c r="V163" s="39">
        <f t="shared" si="299"/>
        <v>1.6544907627621119</v>
      </c>
      <c r="W163" s="39">
        <f t="shared" si="299"/>
        <v>1.7197280058862741</v>
      </c>
      <c r="X163" s="39">
        <f t="shared" si="299"/>
        <v>1.6702621635390404</v>
      </c>
      <c r="Y163" s="39">
        <f t="shared" si="299"/>
        <v>1.775268429929368</v>
      </c>
      <c r="Z163" s="39">
        <f t="shared" si="299"/>
        <v>1.8448967209811427</v>
      </c>
      <c r="AA163" s="39">
        <f t="shared" si="299"/>
        <v>2.0962528535431533</v>
      </c>
      <c r="AB163" s="39">
        <f t="shared" si="299"/>
        <v>1.8570855394031123</v>
      </c>
      <c r="AC163" s="39">
        <f t="shared" si="299"/>
        <v>1.7743198065011361</v>
      </c>
      <c r="AD163" s="39">
        <f t="shared" si="299"/>
        <v>1.6693591255316864</v>
      </c>
      <c r="AE163" s="39">
        <f t="shared" si="299"/>
        <v>1.7615018392677593</v>
      </c>
      <c r="AF163" s="39">
        <f t="shared" si="299"/>
        <v>1.6774090767897409</v>
      </c>
      <c r="AG163" s="39">
        <f t="shared" si="299"/>
        <v>1.7327609979994358</v>
      </c>
      <c r="AH163" s="39">
        <f t="shared" ref="AH163:BM163" si="300">AH116+AH124+AH132+AH140+AH149</f>
        <v>1.8036988055919279</v>
      </c>
      <c r="AI163" s="39">
        <f t="shared" si="300"/>
        <v>1.8700501516528898</v>
      </c>
      <c r="AJ163" s="39">
        <f t="shared" si="300"/>
        <v>1.7826838668240041</v>
      </c>
      <c r="AK163" s="39">
        <f t="shared" si="300"/>
        <v>1.6773789606757916</v>
      </c>
      <c r="AL163" s="39">
        <f t="shared" si="300"/>
        <v>1.6937266752748161</v>
      </c>
      <c r="AM163" s="39">
        <f t="shared" si="300"/>
        <v>1.7103626616491008</v>
      </c>
      <c r="AN163" s="39">
        <f t="shared" si="300"/>
        <v>1.7050851488754786</v>
      </c>
      <c r="AO163" s="39">
        <f t="shared" si="300"/>
        <v>1.7793005209196266</v>
      </c>
      <c r="AP163" s="39">
        <f t="shared" si="300"/>
        <v>1.784983185079033</v>
      </c>
      <c r="AQ163" s="39">
        <f t="shared" si="300"/>
        <v>1.7736205790190449</v>
      </c>
      <c r="AR163" s="39">
        <f t="shared" si="300"/>
        <v>1.7684496624663399</v>
      </c>
      <c r="AS163" s="39">
        <f t="shared" si="300"/>
        <v>1.8314345982954674</v>
      </c>
      <c r="AT163" s="39">
        <f t="shared" si="300"/>
        <v>1.8218034835618113</v>
      </c>
      <c r="AU163" s="39">
        <f t="shared" si="300"/>
        <v>1.6850012315881933</v>
      </c>
      <c r="AV163" s="39">
        <f t="shared" si="300"/>
        <v>1.8135432982176509</v>
      </c>
      <c r="AW163" s="39">
        <f t="shared" si="300"/>
        <v>1.7516860130067697</v>
      </c>
      <c r="AX163" s="39">
        <f t="shared" si="300"/>
        <v>1.620670825374452</v>
      </c>
      <c r="AY163" s="39">
        <f t="shared" si="300"/>
        <v>1.817046469823737</v>
      </c>
      <c r="AZ163" s="39">
        <f t="shared" si="300"/>
        <v>1.7938006017536785</v>
      </c>
      <c r="BA163" s="39">
        <f t="shared" si="300"/>
        <v>1.7888244095615939</v>
      </c>
      <c r="BB163" s="39">
        <f t="shared" si="300"/>
        <v>1.6921156523002536</v>
      </c>
      <c r="BC163" s="39">
        <f t="shared" si="300"/>
        <v>1.7173399297903971</v>
      </c>
      <c r="BD163" s="39">
        <f t="shared" si="300"/>
        <v>1.7192592023878044</v>
      </c>
      <c r="BE163" s="39">
        <f t="shared" si="300"/>
        <v>1.7162092212890476</v>
      </c>
      <c r="BF163" s="39">
        <f t="shared" si="300"/>
        <v>1.8269148994219797</v>
      </c>
      <c r="BG163" s="39">
        <f t="shared" si="300"/>
        <v>1.701333029208409</v>
      </c>
      <c r="BH163" s="39">
        <f t="shared" si="300"/>
        <v>1.6302711100588008</v>
      </c>
      <c r="BI163" s="39">
        <f t="shared" si="300"/>
        <v>1.6844813933221783</v>
      </c>
      <c r="BJ163" s="39">
        <f t="shared" si="300"/>
        <v>1.7636131829290895</v>
      </c>
      <c r="BK163" s="39">
        <f t="shared" si="300"/>
        <v>1.7771465442573673</v>
      </c>
      <c r="BL163" s="39">
        <f t="shared" si="300"/>
        <v>1.7622767150885319</v>
      </c>
      <c r="BM163" s="39">
        <f t="shared" si="300"/>
        <v>1.8100565480652184</v>
      </c>
      <c r="BN163" s="39">
        <f t="shared" ref="BN163:DY163" si="301">BN116+BN124+BN132+BN140+BN149</f>
        <v>1.8077031058338533</v>
      </c>
      <c r="BO163" s="39">
        <f t="shared" si="301"/>
        <v>1.8577160961761292</v>
      </c>
      <c r="BP163" s="39">
        <f t="shared" si="301"/>
        <v>1.9863310271758352</v>
      </c>
      <c r="BQ163" s="39">
        <f t="shared" si="301"/>
        <v>1.9673277801051694</v>
      </c>
      <c r="BR163" s="39">
        <f t="shared" si="301"/>
        <v>2.0054074013174823</v>
      </c>
      <c r="BS163" s="39">
        <f t="shared" si="301"/>
        <v>1.8295407417860157</v>
      </c>
      <c r="BT163" s="39">
        <f t="shared" si="301"/>
        <v>1.8997929792394501</v>
      </c>
      <c r="BU163" s="39">
        <f t="shared" si="301"/>
        <v>1.9027393851795471</v>
      </c>
      <c r="BV163" s="39">
        <f t="shared" si="301"/>
        <v>2.104928879397379</v>
      </c>
      <c r="BW163" s="39">
        <f t="shared" si="301"/>
        <v>2.1389990356824899</v>
      </c>
      <c r="BX163" s="39">
        <f t="shared" si="301"/>
        <v>2.3068358772383259</v>
      </c>
      <c r="BY163" s="39">
        <f t="shared" si="301"/>
        <v>2.2775320833414416</v>
      </c>
      <c r="BZ163" s="39">
        <f t="shared" si="301"/>
        <v>2.2679114965747882</v>
      </c>
      <c r="CA163" s="39">
        <f t="shared" si="301"/>
        <v>2.2455634104840532</v>
      </c>
      <c r="CB163" s="39">
        <f t="shared" si="301"/>
        <v>2.1956100622908212</v>
      </c>
      <c r="CC163" s="39">
        <f t="shared" si="301"/>
        <v>2.3641249174478451</v>
      </c>
      <c r="CD163" s="39">
        <f t="shared" si="301"/>
        <v>2.5056974130355401</v>
      </c>
      <c r="CE163" s="39">
        <f t="shared" si="301"/>
        <v>2.5100281283248518</v>
      </c>
      <c r="CF163" s="39">
        <f t="shared" si="301"/>
        <v>2.4532993742374489</v>
      </c>
      <c r="CG163" s="39">
        <f t="shared" si="301"/>
        <v>2.5758866189112415</v>
      </c>
      <c r="CH163" s="39">
        <f t="shared" si="301"/>
        <v>2.6633959461942949</v>
      </c>
      <c r="CI163" s="39">
        <f t="shared" si="301"/>
        <v>2.8504288716195663</v>
      </c>
      <c r="CJ163" s="39">
        <f t="shared" si="301"/>
        <v>2.940096872004669</v>
      </c>
      <c r="CK163" s="39">
        <f t="shared" si="301"/>
        <v>2.8411977839860776</v>
      </c>
      <c r="CL163" s="39">
        <f t="shared" si="301"/>
        <v>2.9394631881060143</v>
      </c>
      <c r="CM163" s="39">
        <f t="shared" si="301"/>
        <v>2.9649005487895326</v>
      </c>
      <c r="CN163" s="39">
        <f t="shared" si="301"/>
        <v>2.6836466662964464</v>
      </c>
      <c r="CO163" s="39">
        <f t="shared" si="301"/>
        <v>3.0502529437179793</v>
      </c>
      <c r="CP163" s="39">
        <f t="shared" si="301"/>
        <v>2.9998843967683344</v>
      </c>
      <c r="CQ163" s="39">
        <f t="shared" si="301"/>
        <v>3.1775161755006751</v>
      </c>
      <c r="CR163" s="39">
        <f t="shared" si="301"/>
        <v>2.9745424006079082</v>
      </c>
      <c r="CS163" s="39">
        <f t="shared" si="301"/>
        <v>3.2631956212380819</v>
      </c>
      <c r="CT163" s="39">
        <f t="shared" si="301"/>
        <v>3.2959447085726743</v>
      </c>
      <c r="CU163" s="39">
        <f t="shared" si="301"/>
        <v>3.0979828575482067</v>
      </c>
      <c r="CV163" s="39">
        <f t="shared" si="301"/>
        <v>3.0333780413533562</v>
      </c>
      <c r="CW163" s="39">
        <f t="shared" si="301"/>
        <v>3.3022607543613907</v>
      </c>
      <c r="CX163" s="39">
        <f t="shared" si="301"/>
        <v>3.3234163053086512</v>
      </c>
      <c r="CY163" s="39">
        <f t="shared" si="301"/>
        <v>3.2202126297145681</v>
      </c>
      <c r="CZ163" s="39">
        <f t="shared" si="301"/>
        <v>3.1898518319953104</v>
      </c>
      <c r="DA163" s="39">
        <f t="shared" si="301"/>
        <v>3.3681528605133702</v>
      </c>
      <c r="DB163" s="39">
        <f t="shared" si="301"/>
        <v>3.6920394110030279</v>
      </c>
      <c r="DC163" s="39">
        <f t="shared" si="301"/>
        <v>3.4152635037189136</v>
      </c>
      <c r="DD163" s="39">
        <f t="shared" si="301"/>
        <v>3.3644989349975849</v>
      </c>
      <c r="DE163" s="39">
        <f t="shared" si="301"/>
        <v>3.6809435128216492</v>
      </c>
      <c r="DF163" s="39">
        <f t="shared" si="301"/>
        <v>3.5874426382570395</v>
      </c>
      <c r="DG163" s="39">
        <f t="shared" si="301"/>
        <v>3.4072580598996733</v>
      </c>
      <c r="DH163" s="39">
        <f t="shared" si="301"/>
        <v>3.5600048382042884</v>
      </c>
      <c r="DI163" s="39">
        <f t="shared" si="301"/>
        <v>3.7078357725526212</v>
      </c>
      <c r="DJ163" s="39">
        <f t="shared" si="301"/>
        <v>3.7053044094391199</v>
      </c>
      <c r="DK163" s="39">
        <f t="shared" si="301"/>
        <v>3.7466673534840789</v>
      </c>
      <c r="DL163" s="39">
        <f t="shared" si="301"/>
        <v>3.7703709027297339</v>
      </c>
      <c r="DM163" s="39">
        <f t="shared" si="301"/>
        <v>4.0675863078925776</v>
      </c>
      <c r="DN163" s="39">
        <f t="shared" si="301"/>
        <v>4.0124333545181905</v>
      </c>
      <c r="DO163" s="39">
        <f t="shared" si="301"/>
        <v>3.9309638009997463</v>
      </c>
      <c r="DP163" s="39">
        <f t="shared" si="301"/>
        <v>3.8201551017332287</v>
      </c>
      <c r="DQ163" s="39">
        <f t="shared" si="301"/>
        <v>4.1218388603071761</v>
      </c>
      <c r="DR163" s="39">
        <f t="shared" si="301"/>
        <v>4.1927166229263415</v>
      </c>
      <c r="DS163" s="39">
        <f t="shared" si="301"/>
        <v>4.0212405550436774</v>
      </c>
      <c r="DT163" s="39">
        <f t="shared" si="301"/>
        <v>4.0384646664579646</v>
      </c>
      <c r="DU163" s="39">
        <f t="shared" si="301"/>
        <v>4.1613892812887894</v>
      </c>
      <c r="DV163" s="39">
        <f t="shared" si="301"/>
        <v>4.488037044683483</v>
      </c>
      <c r="DW163" s="39">
        <f t="shared" si="301"/>
        <v>4.3782522943917295</v>
      </c>
      <c r="DX163" s="39">
        <f t="shared" si="301"/>
        <v>4.2516814662028706</v>
      </c>
      <c r="DY163" s="39">
        <f t="shared" si="301"/>
        <v>4.5123231874872642</v>
      </c>
      <c r="DZ163" s="39">
        <f t="shared" ref="DZ163:EO163" si="302">DZ116+DZ124+DZ132+DZ140+DZ149</f>
        <v>4.3909474547760956</v>
      </c>
      <c r="EA163" s="39">
        <f t="shared" si="302"/>
        <v>4.4307899887138626</v>
      </c>
      <c r="EB163" s="39">
        <f t="shared" si="302"/>
        <v>4.2168886373649723</v>
      </c>
      <c r="EC163" s="39">
        <f t="shared" si="302"/>
        <v>4.5797760972325463</v>
      </c>
      <c r="ED163" s="39">
        <f t="shared" si="302"/>
        <v>4.5350067042012494</v>
      </c>
      <c r="EE163" s="39">
        <f t="shared" si="302"/>
        <v>4.4065656190890961</v>
      </c>
      <c r="EF163" s="39">
        <f t="shared" si="302"/>
        <v>4.4048736877345256</v>
      </c>
      <c r="EG163" s="39">
        <f t="shared" si="302"/>
        <v>4.7856137822529696</v>
      </c>
      <c r="EH163" s="39">
        <f t="shared" si="302"/>
        <v>4.6694978117653072</v>
      </c>
      <c r="EI163" s="39">
        <f t="shared" si="302"/>
        <v>4.6426926957415482</v>
      </c>
      <c r="EJ163" s="39">
        <f t="shared" si="302"/>
        <v>4.3837622898109707</v>
      </c>
      <c r="EK163" s="39">
        <f t="shared" si="302"/>
        <v>4.2883818331910657</v>
      </c>
      <c r="EL163" s="39">
        <f t="shared" si="302"/>
        <v>4.2896374553801842</v>
      </c>
      <c r="EM163" s="39">
        <f t="shared" si="302"/>
        <v>4.2541388058673135</v>
      </c>
      <c r="EN163" s="39">
        <f t="shared" si="302"/>
        <v>4.1262669599129644</v>
      </c>
      <c r="EO163" s="39">
        <f t="shared" si="302"/>
        <v>4.4745069227444514</v>
      </c>
      <c r="EP163" s="39">
        <f t="shared" ref="EP163:FB163" si="303">EP116+EP124+EP132+EP140+EP149</f>
        <v>4.1447254693324611</v>
      </c>
      <c r="EQ163" s="39">
        <f t="shared" si="303"/>
        <v>4.3027805849487653</v>
      </c>
      <c r="ER163" s="39">
        <f t="shared" si="303"/>
        <v>4.2106634512323478</v>
      </c>
      <c r="ES163" s="39">
        <f t="shared" si="303"/>
        <v>4.7004137793415532</v>
      </c>
      <c r="ET163" s="39">
        <f t="shared" si="303"/>
        <v>4.5930038868473044</v>
      </c>
      <c r="EU163" s="39">
        <f t="shared" si="303"/>
        <v>4.3750636261676501</v>
      </c>
      <c r="EV163" s="39">
        <f t="shared" si="303"/>
        <v>4.3491088028305356</v>
      </c>
      <c r="EW163" s="39">
        <f t="shared" si="303"/>
        <v>4.6864425197467838</v>
      </c>
      <c r="EX163" s="39">
        <f t="shared" si="303"/>
        <v>4.655916472432601</v>
      </c>
      <c r="EY163" s="39">
        <f t="shared" si="303"/>
        <v>4.5157318345263953</v>
      </c>
      <c r="EZ163" s="39">
        <f t="shared" si="303"/>
        <v>4.3073828109154482</v>
      </c>
      <c r="FA163" s="39">
        <f t="shared" si="303"/>
        <v>4.826051181702895</v>
      </c>
      <c r="FB163" s="39">
        <f t="shared" si="303"/>
        <v>4.7285489642089376</v>
      </c>
      <c r="FC163" s="39">
        <f t="shared" ref="FC163:FP163" si="304">FC116+FC124+FC132+FC140+FC149</f>
        <v>4.5348669792399114</v>
      </c>
      <c r="FD163" s="39">
        <f t="shared" si="304"/>
        <v>4.5613609724530058</v>
      </c>
      <c r="FE163" s="39">
        <f t="shared" si="304"/>
        <v>5.1963267699441262</v>
      </c>
      <c r="FF163" s="39">
        <f t="shared" si="304"/>
        <v>4.9500484736177057</v>
      </c>
      <c r="FG163" s="39">
        <f t="shared" si="304"/>
        <v>4.7207347608367751</v>
      </c>
      <c r="FH163" s="39">
        <f t="shared" si="304"/>
        <v>4.8835385771544457</v>
      </c>
      <c r="FI163" s="39">
        <f t="shared" si="304"/>
        <v>5.1519986543962784</v>
      </c>
      <c r="FJ163" s="39">
        <f t="shared" si="304"/>
        <v>5.1248145674345498</v>
      </c>
      <c r="FK163" s="39">
        <f t="shared" si="304"/>
        <v>4.8148896052624526</v>
      </c>
      <c r="FL163" s="39">
        <f t="shared" si="304"/>
        <v>4.7745622522315818</v>
      </c>
      <c r="FM163" s="39">
        <f t="shared" si="304"/>
        <v>5.3236245262266166</v>
      </c>
      <c r="FN163" s="39">
        <f t="shared" si="304"/>
        <v>5.1357811688672683</v>
      </c>
      <c r="FO163" s="39">
        <f t="shared" si="304"/>
        <v>5.0077137042926907</v>
      </c>
      <c r="FP163" s="39">
        <f t="shared" si="304"/>
        <v>4.9882482308482627</v>
      </c>
      <c r="FQ163" s="39">
        <f t="shared" ref="FQ163:FS163" si="305">FQ116+FQ124+FQ132+FQ140+FQ149</f>
        <v>5.5889783194912734</v>
      </c>
      <c r="FR163" s="39">
        <f t="shared" si="305"/>
        <v>5.4148137443114734</v>
      </c>
      <c r="FS163" s="39">
        <f t="shared" si="305"/>
        <v>5.3166486941165036</v>
      </c>
      <c r="FT163" s="39">
        <f t="shared" ref="FT163:FU163" si="306">FT116+FT124+FT132+FT140+FT149</f>
        <v>5.263127545367146</v>
      </c>
      <c r="FU163" s="39">
        <f t="shared" si="306"/>
        <v>5.9021900408900478</v>
      </c>
      <c r="FV163" s="39">
        <f t="shared" ref="FV163" si="307">FV116+FV124+FV132+FV140+FV149</f>
        <v>5.6020918451265986</v>
      </c>
    </row>
    <row r="164" spans="1:178" ht="15" x14ac:dyDescent="0.25">
      <c r="A164" s="49" t="s">
        <v>27</v>
      </c>
      <c r="B164" s="39">
        <f t="shared" ref="B164:AG164" si="308">B117+B125+B133+B141+B152</f>
        <v>1.1563483926963833</v>
      </c>
      <c r="C164" s="39">
        <f t="shared" si="308"/>
        <v>0.61819892636233886</v>
      </c>
      <c r="D164" s="39">
        <f t="shared" si="308"/>
        <v>0.78991868268937104</v>
      </c>
      <c r="E164" s="39">
        <f t="shared" si="308"/>
        <v>0.54454535942475346</v>
      </c>
      <c r="F164" s="39">
        <f t="shared" si="308"/>
        <v>0.83159928358598911</v>
      </c>
      <c r="G164" s="39">
        <f t="shared" si="308"/>
        <v>1.0155848690559555</v>
      </c>
      <c r="H164" s="39">
        <f t="shared" si="308"/>
        <v>0.89138122954845145</v>
      </c>
      <c r="I164" s="39">
        <f t="shared" si="308"/>
        <v>1.0428179222223721</v>
      </c>
      <c r="J164" s="39">
        <f t="shared" si="308"/>
        <v>0.81954226602727276</v>
      </c>
      <c r="K164" s="39">
        <f t="shared" si="308"/>
        <v>0.97215412383565836</v>
      </c>
      <c r="L164" s="39">
        <f t="shared" si="308"/>
        <v>0.61362917844973708</v>
      </c>
      <c r="M164" s="39">
        <f t="shared" si="308"/>
        <v>1.0349968226864361</v>
      </c>
      <c r="N164" s="39">
        <f t="shared" si="308"/>
        <v>0.85960711461975381</v>
      </c>
      <c r="O164" s="39">
        <f t="shared" si="308"/>
        <v>1.0373346206111929</v>
      </c>
      <c r="P164" s="39">
        <f t="shared" si="308"/>
        <v>1.2121134925576014</v>
      </c>
      <c r="Q164" s="39">
        <f t="shared" si="308"/>
        <v>1.0480864997726282</v>
      </c>
      <c r="R164" s="39">
        <f t="shared" si="308"/>
        <v>0.96546687762807204</v>
      </c>
      <c r="S164" s="39">
        <f t="shared" si="308"/>
        <v>0.74609305088332956</v>
      </c>
      <c r="T164" s="39">
        <f t="shared" si="308"/>
        <v>1.0698938984846875</v>
      </c>
      <c r="U164" s="39">
        <f t="shared" si="308"/>
        <v>0.98611646135533182</v>
      </c>
      <c r="V164" s="39">
        <f t="shared" si="308"/>
        <v>0.90046019787772758</v>
      </c>
      <c r="W164" s="39">
        <f t="shared" si="308"/>
        <v>0.8311489456464296</v>
      </c>
      <c r="X164" s="39">
        <f t="shared" si="308"/>
        <v>0.8301630113761157</v>
      </c>
      <c r="Y164" s="39">
        <f t="shared" si="308"/>
        <v>0.90890936003848743</v>
      </c>
      <c r="Z164" s="39">
        <f t="shared" si="308"/>
        <v>0.67851230037875643</v>
      </c>
      <c r="AA164" s="39">
        <f t="shared" si="308"/>
        <v>0.79325416767905754</v>
      </c>
      <c r="AB164" s="39">
        <f t="shared" si="308"/>
        <v>0.82771018193154289</v>
      </c>
      <c r="AC164" s="39">
        <f t="shared" si="308"/>
        <v>0.80029383286122913</v>
      </c>
      <c r="AD164" s="39">
        <f t="shared" si="308"/>
        <v>0.74239626949372073</v>
      </c>
      <c r="AE164" s="39">
        <f t="shared" si="308"/>
        <v>0.65577169829851389</v>
      </c>
      <c r="AF164" s="39">
        <f t="shared" si="308"/>
        <v>0.6248483881666963</v>
      </c>
      <c r="AG164" s="39">
        <f t="shared" si="308"/>
        <v>0.58719510012375342</v>
      </c>
      <c r="AH164" s="39">
        <f t="shared" ref="AH164:BM164" si="309">AH117+AH125+AH133+AH141+AH152</f>
        <v>0.64396283484003969</v>
      </c>
      <c r="AI164" s="39">
        <f t="shared" si="309"/>
        <v>0.61748811574340645</v>
      </c>
      <c r="AJ164" s="39">
        <f t="shared" si="309"/>
        <v>0.61059926665887621</v>
      </c>
      <c r="AK164" s="39">
        <f t="shared" si="309"/>
        <v>0.53374831664792377</v>
      </c>
      <c r="AL164" s="39">
        <f t="shared" si="309"/>
        <v>0.40610020775506012</v>
      </c>
      <c r="AM164" s="39">
        <f t="shared" si="309"/>
        <v>0.30876892880918766</v>
      </c>
      <c r="AN164" s="39">
        <f t="shared" si="309"/>
        <v>0.54440247673645259</v>
      </c>
      <c r="AO164" s="39">
        <f t="shared" si="309"/>
        <v>0.39038224951327138</v>
      </c>
      <c r="AP164" s="39">
        <f t="shared" si="309"/>
        <v>0.39971047013024275</v>
      </c>
      <c r="AQ164" s="39">
        <f t="shared" si="309"/>
        <v>0.34002834394932313</v>
      </c>
      <c r="AR164" s="39">
        <f t="shared" si="309"/>
        <v>0.31080798366624834</v>
      </c>
      <c r="AS164" s="39">
        <f t="shared" si="309"/>
        <v>0.29030788419545461</v>
      </c>
      <c r="AT164" s="39">
        <f t="shared" si="309"/>
        <v>0.35248863822535337</v>
      </c>
      <c r="AU164" s="39">
        <f t="shared" si="309"/>
        <v>0.3424464978563293</v>
      </c>
      <c r="AV164" s="39">
        <f t="shared" si="309"/>
        <v>0.30708993771188742</v>
      </c>
      <c r="AW164" s="39">
        <f t="shared" si="309"/>
        <v>0.30466176354429458</v>
      </c>
      <c r="AX164" s="39">
        <f t="shared" si="309"/>
        <v>0.25098755042847032</v>
      </c>
      <c r="AY164" s="39">
        <f t="shared" si="309"/>
        <v>0.33829321366425447</v>
      </c>
      <c r="AZ164" s="39">
        <f t="shared" si="309"/>
        <v>0.3080145510097001</v>
      </c>
      <c r="BA164" s="39">
        <f t="shared" si="309"/>
        <v>0.30014838802366922</v>
      </c>
      <c r="BB164" s="39">
        <f t="shared" si="309"/>
        <v>0.28217337788325314</v>
      </c>
      <c r="BC164" s="39">
        <f t="shared" si="309"/>
        <v>0.34901521288782827</v>
      </c>
      <c r="BD164" s="39">
        <f t="shared" si="309"/>
        <v>0.29784138019469081</v>
      </c>
      <c r="BE164" s="39">
        <f t="shared" si="309"/>
        <v>0.30528575560161186</v>
      </c>
      <c r="BF164" s="39">
        <f t="shared" si="309"/>
        <v>0.29695485636009489</v>
      </c>
      <c r="BG164" s="39">
        <f t="shared" si="309"/>
        <v>0.37107992646703569</v>
      </c>
      <c r="BH164" s="39">
        <f t="shared" si="309"/>
        <v>0.34248587996279489</v>
      </c>
      <c r="BI164" s="39">
        <f t="shared" si="309"/>
        <v>0.30364202536331214</v>
      </c>
      <c r="BJ164" s="39">
        <f t="shared" si="309"/>
        <v>0.2676004402392243</v>
      </c>
      <c r="BK164" s="39">
        <f t="shared" si="309"/>
        <v>0.27637388226421533</v>
      </c>
      <c r="BL164" s="39">
        <f t="shared" si="309"/>
        <v>0.26828063276305403</v>
      </c>
      <c r="BM164" s="39">
        <f t="shared" si="309"/>
        <v>0.24252794387922844</v>
      </c>
      <c r="BN164" s="39">
        <f t="shared" ref="BN164:DY164" si="310">BN117+BN125+BN133+BN141+BN152</f>
        <v>0.26365663912026344</v>
      </c>
      <c r="BO164" s="39">
        <f t="shared" si="310"/>
        <v>0.28156980622492372</v>
      </c>
      <c r="BP164" s="39">
        <f t="shared" si="310"/>
        <v>0.30253576748747402</v>
      </c>
      <c r="BQ164" s="39">
        <f t="shared" si="310"/>
        <v>0.29220609175523138</v>
      </c>
      <c r="BR164" s="39">
        <f t="shared" si="310"/>
        <v>0.32402169524381741</v>
      </c>
      <c r="BS164" s="39">
        <f t="shared" si="310"/>
        <v>0.29076761558325026</v>
      </c>
      <c r="BT164" s="39">
        <f t="shared" si="310"/>
        <v>0.23447526330527199</v>
      </c>
      <c r="BU164" s="39">
        <f t="shared" si="310"/>
        <v>0.19669799622477765</v>
      </c>
      <c r="BV164" s="39">
        <f t="shared" si="310"/>
        <v>0.22893417688679182</v>
      </c>
      <c r="BW164" s="39">
        <f t="shared" si="310"/>
        <v>0.23285893980293304</v>
      </c>
      <c r="BX164" s="39">
        <f t="shared" si="310"/>
        <v>0.55138426827783737</v>
      </c>
      <c r="BY164" s="39">
        <f t="shared" si="310"/>
        <v>0.29718060507390853</v>
      </c>
      <c r="BZ164" s="39">
        <f t="shared" si="310"/>
        <v>0.20427058455284358</v>
      </c>
      <c r="CA164" s="39">
        <f t="shared" si="310"/>
        <v>0.25038801882657968</v>
      </c>
      <c r="CB164" s="39">
        <f t="shared" si="310"/>
        <v>0.26048406561798138</v>
      </c>
      <c r="CC164" s="39">
        <f t="shared" si="310"/>
        <v>0.18963536577845391</v>
      </c>
      <c r="CD164" s="39">
        <f t="shared" si="310"/>
        <v>0.25432963621067922</v>
      </c>
      <c r="CE164" s="39">
        <f t="shared" si="310"/>
        <v>0.29971017184576476</v>
      </c>
      <c r="CF164" s="39">
        <f t="shared" si="310"/>
        <v>0.39232207391898366</v>
      </c>
      <c r="CG164" s="39">
        <f t="shared" si="310"/>
        <v>0.27229895806820359</v>
      </c>
      <c r="CH164" s="39">
        <f t="shared" si="310"/>
        <v>0.2435507349129426</v>
      </c>
      <c r="CI164" s="39">
        <f t="shared" si="310"/>
        <v>0.3144657615332459</v>
      </c>
      <c r="CJ164" s="39">
        <f t="shared" si="310"/>
        <v>0.21697178587073784</v>
      </c>
      <c r="CK164" s="39">
        <f t="shared" si="310"/>
        <v>0.36603843378219397</v>
      </c>
      <c r="CL164" s="39">
        <f t="shared" si="310"/>
        <v>0.2930432551022446</v>
      </c>
      <c r="CM164" s="39">
        <f t="shared" si="310"/>
        <v>0.35800695728085186</v>
      </c>
      <c r="CN164" s="39">
        <f t="shared" si="310"/>
        <v>0.32814618368657078</v>
      </c>
      <c r="CO164" s="39">
        <f t="shared" si="310"/>
        <v>0.32792610993613991</v>
      </c>
      <c r="CP164" s="39">
        <f t="shared" si="310"/>
        <v>0.32300197672512221</v>
      </c>
      <c r="CQ164" s="39">
        <f t="shared" si="310"/>
        <v>0.27604715714413297</v>
      </c>
      <c r="CR164" s="39">
        <f t="shared" si="310"/>
        <v>0.29104114777286749</v>
      </c>
      <c r="CS164" s="39">
        <f t="shared" si="310"/>
        <v>0.23482771068995853</v>
      </c>
      <c r="CT164" s="39">
        <f t="shared" si="310"/>
        <v>0.29399225682513963</v>
      </c>
      <c r="CU164" s="39">
        <f t="shared" si="310"/>
        <v>0.27709402724713539</v>
      </c>
      <c r="CV164" s="39">
        <f t="shared" si="310"/>
        <v>0.28852486778490405</v>
      </c>
      <c r="CW164" s="39">
        <f t="shared" si="310"/>
        <v>0.21382347654495609</v>
      </c>
      <c r="CX164" s="39">
        <f t="shared" si="310"/>
        <v>0.23192310841453945</v>
      </c>
      <c r="CY164" s="39">
        <f t="shared" si="310"/>
        <v>0.23931439698325385</v>
      </c>
      <c r="CZ164" s="39">
        <f t="shared" si="310"/>
        <v>0.31114617111657505</v>
      </c>
      <c r="DA164" s="39">
        <f t="shared" si="310"/>
        <v>0.29807997285361221</v>
      </c>
      <c r="DB164" s="39">
        <f t="shared" si="310"/>
        <v>0.39275368775990255</v>
      </c>
      <c r="DC164" s="39">
        <f t="shared" si="310"/>
        <v>0.37146579634833909</v>
      </c>
      <c r="DD164" s="39">
        <f t="shared" si="310"/>
        <v>0.38070202699397793</v>
      </c>
      <c r="DE164" s="39">
        <f t="shared" si="310"/>
        <v>0.35722658247574646</v>
      </c>
      <c r="DF164" s="39">
        <f t="shared" si="310"/>
        <v>0.33332014954568112</v>
      </c>
      <c r="DG164" s="39">
        <f t="shared" si="310"/>
        <v>0.32103090585774996</v>
      </c>
      <c r="DH164" s="39">
        <f t="shared" si="310"/>
        <v>0.38119339202650682</v>
      </c>
      <c r="DI164" s="39">
        <f t="shared" si="310"/>
        <v>0.30477609013089457</v>
      </c>
      <c r="DJ164" s="39">
        <f t="shared" si="310"/>
        <v>0.32651735826901518</v>
      </c>
      <c r="DK164" s="39">
        <f t="shared" si="310"/>
        <v>0.34513616038034461</v>
      </c>
      <c r="DL164" s="39">
        <f t="shared" si="310"/>
        <v>0.37192402194897312</v>
      </c>
      <c r="DM164" s="39">
        <f t="shared" si="310"/>
        <v>0.36112415860775754</v>
      </c>
      <c r="DN164" s="39">
        <f t="shared" si="310"/>
        <v>0.42023447241798129</v>
      </c>
      <c r="DO164" s="39">
        <f t="shared" si="310"/>
        <v>0.45540585563187724</v>
      </c>
      <c r="DP164" s="39">
        <f t="shared" si="310"/>
        <v>0.43227227786926259</v>
      </c>
      <c r="DQ164" s="39">
        <f t="shared" si="310"/>
        <v>0.32806970920595047</v>
      </c>
      <c r="DR164" s="39">
        <f t="shared" si="310"/>
        <v>0.29247381831289931</v>
      </c>
      <c r="DS164" s="39">
        <f t="shared" si="310"/>
        <v>0.19134483225125143</v>
      </c>
      <c r="DT164" s="39">
        <f t="shared" si="310"/>
        <v>0.33670558341619949</v>
      </c>
      <c r="DU164" s="39">
        <f t="shared" si="310"/>
        <v>0.35862070859405398</v>
      </c>
      <c r="DV164" s="39">
        <f t="shared" si="310"/>
        <v>0.36066212016587634</v>
      </c>
      <c r="DW164" s="39">
        <f t="shared" si="310"/>
        <v>0.35213540499093515</v>
      </c>
      <c r="DX164" s="39">
        <f t="shared" si="310"/>
        <v>0.34035183424768567</v>
      </c>
      <c r="DY164" s="39">
        <f t="shared" si="310"/>
        <v>0.35139283832514318</v>
      </c>
      <c r="DZ164" s="39">
        <f t="shared" ref="DZ164:EO164" si="311">DZ117+DZ125+DZ133+DZ141+DZ152</f>
        <v>0.2781108719820321</v>
      </c>
      <c r="EA164" s="39">
        <f t="shared" si="311"/>
        <v>0.25323345912770534</v>
      </c>
      <c r="EB164" s="39">
        <f t="shared" si="311"/>
        <v>0.28893769578517547</v>
      </c>
      <c r="EC164" s="39">
        <f t="shared" si="311"/>
        <v>0.31625527297416134</v>
      </c>
      <c r="ED164" s="39">
        <f t="shared" si="311"/>
        <v>0.32666030635572785</v>
      </c>
      <c r="EE164" s="39">
        <f t="shared" si="311"/>
        <v>0.2697319975846017</v>
      </c>
      <c r="EF164" s="39">
        <f t="shared" si="311"/>
        <v>0.31435954946092393</v>
      </c>
      <c r="EG164" s="39">
        <f t="shared" si="311"/>
        <v>0.36774662000569647</v>
      </c>
      <c r="EH164" s="39">
        <f t="shared" si="311"/>
        <v>0.30743674462405934</v>
      </c>
      <c r="EI164" s="39">
        <f t="shared" si="311"/>
        <v>0.25001396065512638</v>
      </c>
      <c r="EJ164" s="39">
        <f t="shared" si="311"/>
        <v>0.28801270379261229</v>
      </c>
      <c r="EK164" s="39">
        <f t="shared" si="311"/>
        <v>0.37381854270701875</v>
      </c>
      <c r="EL164" s="39">
        <f t="shared" si="311"/>
        <v>0.27633376530868148</v>
      </c>
      <c r="EM164" s="39">
        <f t="shared" si="311"/>
        <v>0.25469701840011816</v>
      </c>
      <c r="EN164" s="39">
        <f t="shared" si="311"/>
        <v>0.31338842512632881</v>
      </c>
      <c r="EO164" s="39">
        <f t="shared" si="311"/>
        <v>0.29691618440328837</v>
      </c>
      <c r="EP164" s="39">
        <f t="shared" ref="EP164:FB164" si="312">EP117+EP125+EP133+EP141+EP152</f>
        <v>0.30341877317932864</v>
      </c>
      <c r="EQ164" s="39">
        <f t="shared" si="312"/>
        <v>0.2917560802578596</v>
      </c>
      <c r="ER164" s="39">
        <f t="shared" si="312"/>
        <v>0.29196501157537647</v>
      </c>
      <c r="ES164" s="39">
        <f t="shared" si="312"/>
        <v>0.21713974820088372</v>
      </c>
      <c r="ET164" s="39">
        <f t="shared" si="312"/>
        <v>0.25648177988381771</v>
      </c>
      <c r="EU164" s="39">
        <f t="shared" si="312"/>
        <v>0.27138124806099928</v>
      </c>
      <c r="EV164" s="39">
        <f t="shared" si="312"/>
        <v>0.30431403224015485</v>
      </c>
      <c r="EW164" s="39">
        <f t="shared" si="312"/>
        <v>0.29863730083138629</v>
      </c>
      <c r="EX164" s="39">
        <f t="shared" si="312"/>
        <v>0.31666048317014894</v>
      </c>
      <c r="EY164" s="39">
        <f t="shared" si="312"/>
        <v>0.27919556213116148</v>
      </c>
      <c r="EZ164" s="39">
        <f t="shared" si="312"/>
        <v>0.26750515783810269</v>
      </c>
      <c r="FA164" s="39">
        <f t="shared" si="312"/>
        <v>0.26506492651636415</v>
      </c>
      <c r="FB164" s="39">
        <f t="shared" si="312"/>
        <v>0.32019724394975269</v>
      </c>
      <c r="FC164" s="39">
        <f t="shared" ref="FC164:FP164" si="313">FC117+FC125+FC133+FC141+FC152</f>
        <v>0.34201327216196686</v>
      </c>
      <c r="FD164" s="39">
        <f t="shared" si="313"/>
        <v>0.34723543428677439</v>
      </c>
      <c r="FE164" s="39">
        <f t="shared" si="313"/>
        <v>0.25310800654937488</v>
      </c>
      <c r="FF164" s="39">
        <f t="shared" si="313"/>
        <v>0.27945132055288258</v>
      </c>
      <c r="FG164" s="39">
        <f t="shared" si="313"/>
        <v>0.27761613120622752</v>
      </c>
      <c r="FH164" s="39">
        <f t="shared" si="313"/>
        <v>0.3045472873214819</v>
      </c>
      <c r="FI164" s="39">
        <f t="shared" si="313"/>
        <v>0.32314925099621949</v>
      </c>
      <c r="FJ164" s="39">
        <f t="shared" si="313"/>
        <v>0.37542861734330535</v>
      </c>
      <c r="FK164" s="39">
        <f t="shared" si="313"/>
        <v>0.32275903918464621</v>
      </c>
      <c r="FL164" s="39">
        <f t="shared" si="313"/>
        <v>0.33954010947713403</v>
      </c>
      <c r="FM164" s="39">
        <f t="shared" si="313"/>
        <v>0.31141659387495341</v>
      </c>
      <c r="FN164" s="39">
        <f t="shared" si="313"/>
        <v>0.27470751810292393</v>
      </c>
      <c r="FO164" s="39">
        <f t="shared" si="313"/>
        <v>0.24340704501404409</v>
      </c>
      <c r="FP164" s="39">
        <f t="shared" si="313"/>
        <v>0.30064805278937545</v>
      </c>
      <c r="FQ164" s="39">
        <f t="shared" ref="FQ164:FS164" si="314">FQ117+FQ125+FQ133+FQ141+FQ152</f>
        <v>0.20586872693192249</v>
      </c>
      <c r="FR164" s="39">
        <f t="shared" si="314"/>
        <v>0.27135166270990396</v>
      </c>
      <c r="FS164" s="39">
        <f t="shared" si="314"/>
        <v>0.23444629078065646</v>
      </c>
      <c r="FT164" s="39">
        <f t="shared" ref="FT164:FU164" si="315">FT117+FT125+FT133+FT141+FT152</f>
        <v>0.25829714971878731</v>
      </c>
      <c r="FU164" s="39">
        <f t="shared" si="315"/>
        <v>0.26902714993672927</v>
      </c>
      <c r="FV164" s="39">
        <f t="shared" ref="FV164" si="316">FV117+FV125+FV133+FV141+FV152</f>
        <v>0.29924883466876395</v>
      </c>
    </row>
    <row r="165" spans="1:178" ht="15" x14ac:dyDescent="0.25">
      <c r="A165" s="49" t="s">
        <v>24</v>
      </c>
      <c r="B165" s="47">
        <f>((SUMPRODUCT(--(B$9=Quarterly_kt!$B$9:FC$9),Quarterly_kt!$B165:FC165)/Fuel_Properties!$D$51))/158.987295</f>
        <v>0</v>
      </c>
      <c r="C165" s="47">
        <f>((SUMPRODUCT(--(C$9=Quarterly_kt!$B$9:FC$9),Quarterly_kt!$B165:FC165)/Fuel_Properties!$D$51))/158.987295</f>
        <v>0</v>
      </c>
      <c r="D165" s="47">
        <f>((SUMPRODUCT(--(D$9=Quarterly_kt!$B$9:FC$9),Quarterly_kt!$B165:FC165)/Fuel_Properties!$D$51))/158.987295</f>
        <v>0</v>
      </c>
      <c r="E165" s="47">
        <f>((SUMPRODUCT(--(E$9=Quarterly_kt!$B$9:FC$9),Quarterly_kt!$B165:FC165)/Fuel_Properties!$D$51))/158.987295</f>
        <v>0</v>
      </c>
      <c r="F165" s="47">
        <f>((SUMPRODUCT(--(F$9=Quarterly_kt!$B$9:FC$9),Quarterly_kt!$B165:FC165)/Fuel_Properties!$D$51))/158.987295</f>
        <v>0</v>
      </c>
      <c r="G165" s="47">
        <f>((SUMPRODUCT(--(G$9=Quarterly_kt!$B$9:FC$9),Quarterly_kt!$B165:FC165)/Fuel_Properties!$D$51))/158.987295</f>
        <v>0</v>
      </c>
      <c r="H165" s="47">
        <f>((SUMPRODUCT(--(H$9=Quarterly_kt!$B$9:FC$9),Quarterly_kt!$B165:FC165)/Fuel_Properties!$D$51))/158.987295</f>
        <v>0</v>
      </c>
      <c r="I165" s="47">
        <f>((SUMPRODUCT(--(I$9=Quarterly_kt!$B$9:FC$9),Quarterly_kt!$B165:FC165)/Fuel_Properties!$D$51))/158.987295</f>
        <v>0</v>
      </c>
      <c r="J165" s="47">
        <f>((SUMPRODUCT(--(J$9=Quarterly_kt!$B$9:FC$9),Quarterly_kt!$B165:FC165)/Fuel_Properties!$D$51))/158.987295</f>
        <v>0</v>
      </c>
      <c r="K165" s="47">
        <f>((SUMPRODUCT(--(K$9=Quarterly_kt!$B$9:FC$9),Quarterly_kt!$B165:FC165)/Fuel_Properties!$D$51))/158.987295</f>
        <v>0</v>
      </c>
      <c r="L165" s="47">
        <f>((SUMPRODUCT(--(L$9=Quarterly_kt!$B$9:FC$9),Quarterly_kt!$B165:FC165)/Fuel_Properties!$D$51))/158.987295</f>
        <v>0</v>
      </c>
      <c r="M165" s="47">
        <f>((SUMPRODUCT(--(M$9=Quarterly_kt!$B$9:FC$9),Quarterly_kt!$B165:FC165)/Fuel_Properties!$D$51))/158.987295</f>
        <v>0</v>
      </c>
      <c r="N165" s="47">
        <f>((SUMPRODUCT(--(N$9=Quarterly_kt!$B$9:FC$9),Quarterly_kt!$B165:FC165)/Fuel_Properties!$D$51))/158.987295</f>
        <v>0</v>
      </c>
      <c r="O165" s="47">
        <f>((SUMPRODUCT(--(O$9=Quarterly_kt!$B$9:FC$9),Quarterly_kt!$B165:FC165)/Fuel_Properties!$D$51))/158.987295</f>
        <v>0</v>
      </c>
      <c r="P165" s="47">
        <f>((SUMPRODUCT(--(P$9=Quarterly_kt!$B$9:FC$9),Quarterly_kt!$B165:FC165)/Fuel_Properties!$D$51))/158.987295</f>
        <v>0</v>
      </c>
      <c r="Q165" s="47">
        <f>((SUMPRODUCT(--(Q$9=Quarterly_kt!$B$9:FC$9),Quarterly_kt!$B165:FC165)/Fuel_Properties!$D$51))/158.987295</f>
        <v>0</v>
      </c>
      <c r="R165" s="47">
        <f>((SUMPRODUCT(--(R$9=Quarterly_kt!$B$9:FC$9),Quarterly_kt!$B165:FC165)/Fuel_Properties!$D$51))/158.987295</f>
        <v>0</v>
      </c>
      <c r="S165" s="47">
        <f>((SUMPRODUCT(--(S$9=Quarterly_kt!$B$9:FC$9),Quarterly_kt!$B165:FC165)/Fuel_Properties!$D$51))/158.987295</f>
        <v>0</v>
      </c>
      <c r="T165" s="47">
        <f>((SUMPRODUCT(--(T$9=Quarterly_kt!$B$9:FC$9),Quarterly_kt!$B165:FC165)/Fuel_Properties!$D$51))/158.987295</f>
        <v>0</v>
      </c>
      <c r="U165" s="47">
        <f>((SUMPRODUCT(--(U$9=Quarterly_kt!$B$9:FC$9),Quarterly_kt!$B165:FC165)/Fuel_Properties!$D$51))/158.987295</f>
        <v>0</v>
      </c>
      <c r="V165" s="47">
        <f>((SUMPRODUCT(--(V$9=Quarterly_kt!$B$9:FC$9),Quarterly_kt!$B165:FC165)/Fuel_Properties!$D$51))/158.987295</f>
        <v>0</v>
      </c>
      <c r="W165" s="47">
        <f>((SUMPRODUCT(--(W$9=Quarterly_kt!$B$9:FC$9),Quarterly_kt!$B165:FC165)/Fuel_Properties!$D$51))/158.987295</f>
        <v>0</v>
      </c>
      <c r="X165" s="47">
        <f>((SUMPRODUCT(--(X$9=Quarterly_kt!$B$9:FC$9),Quarterly_kt!$B165:FC165)/Fuel_Properties!$D$51))/158.987295</f>
        <v>0</v>
      </c>
      <c r="Y165" s="47">
        <f>((SUMPRODUCT(--(Y$9=Quarterly_kt!$B$9:FC$9),Quarterly_kt!$B165:FC165)/Fuel_Properties!$D$51))/158.987295</f>
        <v>0</v>
      </c>
      <c r="Z165" s="47">
        <f>((SUMPRODUCT(--(Z$9=Quarterly_kt!$B$9:FC$9),Quarterly_kt!$B165:FC165)/Fuel_Properties!$D$51))/158.987295</f>
        <v>0</v>
      </c>
      <c r="AA165" s="47">
        <f>((SUMPRODUCT(--(AA$9=Quarterly_kt!$B$9:FC$9),Quarterly_kt!$B165:FC165)/Fuel_Properties!$D$51))/158.987295</f>
        <v>0</v>
      </c>
      <c r="AB165" s="47">
        <f>((SUMPRODUCT(--(AB$9=Quarterly_kt!$B$9:FC$9),Quarterly_kt!$B165:FC165)/Fuel_Properties!$D$51))/158.987295</f>
        <v>0</v>
      </c>
      <c r="AC165" s="47">
        <f>((SUMPRODUCT(--(AC$9=Quarterly_kt!$B$9:FC$9),Quarterly_kt!$B165:FC165)/Fuel_Properties!$D$51))/158.987295</f>
        <v>0</v>
      </c>
      <c r="AD165" s="47">
        <f>((SUMPRODUCT(--(AD$9=Quarterly_kt!$B$9:FC$9),Quarterly_kt!$B165:FC165)/Fuel_Properties!$D$51))/158.987295</f>
        <v>0</v>
      </c>
      <c r="AE165" s="47">
        <f>((SUMPRODUCT(--(AE$9=Quarterly_kt!$B$9:FC$9),Quarterly_kt!$B165:FC165)/Fuel_Properties!$D$51))/158.987295</f>
        <v>0</v>
      </c>
      <c r="AF165" s="47">
        <f>((SUMPRODUCT(--(AF$9=Quarterly_kt!$B$9:FC$9),Quarterly_kt!$B165:FC165)/Fuel_Properties!$D$51))/158.987295</f>
        <v>0</v>
      </c>
      <c r="AG165" s="47">
        <f>((SUMPRODUCT(--(AG$9=Quarterly_kt!$B$9:FC$9),Quarterly_kt!$B165:FC165)/Fuel_Properties!$D$51))/158.987295</f>
        <v>0</v>
      </c>
      <c r="AH165" s="47">
        <f>((SUMPRODUCT(--(AH$9=Quarterly_kt!$B$9:FC$9),Quarterly_kt!$B165:FC165)/Fuel_Properties!$D$51))/158.987295</f>
        <v>0</v>
      </c>
      <c r="AI165" s="47">
        <f>((SUMPRODUCT(--(AI$9=Quarterly_kt!$B$9:FC$9),Quarterly_kt!$B165:FC165)/Fuel_Properties!$D$51))/158.987295</f>
        <v>0</v>
      </c>
      <c r="AJ165" s="47">
        <f>((SUMPRODUCT(--(AJ$9=Quarterly_kt!$B$9:FC$9),Quarterly_kt!$B165:FC165)/Fuel_Properties!$D$51))/158.987295</f>
        <v>0</v>
      </c>
      <c r="AK165" s="47">
        <f>((SUMPRODUCT(--(AK$9=Quarterly_kt!$B$9:FC$9),Quarterly_kt!$B165:FC165)/Fuel_Properties!$D$51))/158.987295</f>
        <v>0</v>
      </c>
      <c r="AL165" s="47">
        <f>((SUMPRODUCT(--(AL$9=Quarterly_kt!$B$9:FC$9),Quarterly_kt!$B165:FC165)/Fuel_Properties!$D$51))/158.987295</f>
        <v>0</v>
      </c>
      <c r="AM165" s="47">
        <f>((SUMPRODUCT(--(AM$9=Quarterly_kt!$B$9:FC$9),Quarterly_kt!$B165:FC165)/Fuel_Properties!$D$51))/158.987295</f>
        <v>0</v>
      </c>
      <c r="AN165" s="47">
        <f>((SUMPRODUCT(--(AN$9=Quarterly_kt!$B$9:FC$9),Quarterly_kt!$B165:FC165)/Fuel_Properties!$D$51))/158.987295</f>
        <v>0</v>
      </c>
      <c r="AO165" s="47">
        <f>((SUMPRODUCT(--(AO$9=Quarterly_kt!$B$9:FC$9),Quarterly_kt!$B165:FC165)/Fuel_Properties!$D$51))/158.987295</f>
        <v>0</v>
      </c>
      <c r="AP165" s="47">
        <f>((SUMPRODUCT(--(AP$9=Quarterly_kt!$B$9:FC$9),Quarterly_kt!$B165:FC165)/Fuel_Properties!$D$51))/158.987295</f>
        <v>0.15474623135847618</v>
      </c>
      <c r="AQ165" s="47">
        <f>((SUMPRODUCT(--(AQ$9=Quarterly_kt!$B$9:FC$9),Quarterly_kt!$B165:FC165)/Fuel_Properties!$D$51))/158.987295</f>
        <v>0.15474623135847618</v>
      </c>
      <c r="AR165" s="47">
        <f>((SUMPRODUCT(--(AR$9=Quarterly_kt!$B$9:FC$9),Quarterly_kt!$B165:FC165)/Fuel_Properties!$D$51))/158.987295</f>
        <v>0.15474623135847618</v>
      </c>
      <c r="AS165" s="47">
        <f>((SUMPRODUCT(--(AS$9=Quarterly_kt!$B$9:FC$9),Quarterly_kt!$B165:FC165)/Fuel_Properties!$D$51))/158.987295</f>
        <v>0.15474623135847618</v>
      </c>
      <c r="AT165" s="47">
        <f>((SUMPRODUCT(--(AT$9=Quarterly_kt!$B$9:FC$9),Quarterly_kt!$B165:FC165)/Fuel_Properties!$D$51))/158.987295</f>
        <v>0.2784462492856653</v>
      </c>
      <c r="AU165" s="47">
        <f>((SUMPRODUCT(--(AU$9=Quarterly_kt!$B$9:FC$9),Quarterly_kt!$B165:FC165)/Fuel_Properties!$D$51))/158.987295</f>
        <v>0.2784462492856653</v>
      </c>
      <c r="AV165" s="47">
        <f>((SUMPRODUCT(--(AV$9=Quarterly_kt!$B$9:FC$9),Quarterly_kt!$B165:FC165)/Fuel_Properties!$D$51))/158.987295</f>
        <v>0.2784462492856653</v>
      </c>
      <c r="AW165" s="47">
        <f>((SUMPRODUCT(--(AW$9=Quarterly_kt!$B$9:FC$9),Quarterly_kt!$B165:FC165)/Fuel_Properties!$D$51))/158.987295</f>
        <v>0.2784462492856653</v>
      </c>
      <c r="AX165" s="47">
        <f>((SUMPRODUCT(--(AX$9=Quarterly_kt!$B$9:FC$9),Quarterly_kt!$B165:FC165)/Fuel_Properties!$D$51))/158.987295</f>
        <v>0.32441779662038089</v>
      </c>
      <c r="AY165" s="47">
        <f>((SUMPRODUCT(--(AY$9=Quarterly_kt!$B$9:FC$9),Quarterly_kt!$B165:FC165)/Fuel_Properties!$D$51))/158.987295</f>
        <v>0.32441779662038089</v>
      </c>
      <c r="AZ165" s="47">
        <f>((SUMPRODUCT(--(AZ$9=Quarterly_kt!$B$9:FC$9),Quarterly_kt!$B165:FC165)/Fuel_Properties!$D$51))/158.987295</f>
        <v>0.32441779662038089</v>
      </c>
      <c r="BA165" s="47">
        <f>((SUMPRODUCT(--(BA$9=Quarterly_kt!$B$9:FC$9),Quarterly_kt!$B165:FC165)/Fuel_Properties!$D$51))/158.987295</f>
        <v>0.32441779662038089</v>
      </c>
      <c r="BB165" s="47">
        <f>((SUMPRODUCT(--(BB$9=Quarterly_kt!$B$9:FC$9),Quarterly_kt!$B165:FC165)/Fuel_Properties!$D$51))/158.987295</f>
        <v>0.3222278992813003</v>
      </c>
      <c r="BC165" s="47">
        <f>((SUMPRODUCT(--(BC$9=Quarterly_kt!$B$9:FC$9),Quarterly_kt!$B165:FC165)/Fuel_Properties!$D$51))/158.987295</f>
        <v>0.3222278992813003</v>
      </c>
      <c r="BD165" s="47">
        <f>((SUMPRODUCT(--(BD$9=Quarterly_kt!$B$9:FC$9),Quarterly_kt!$B165:FC165)/Fuel_Properties!$D$51))/158.987295</f>
        <v>0.3222278992813003</v>
      </c>
      <c r="BE165" s="47">
        <f>((SUMPRODUCT(--(BE$9=Quarterly_kt!$B$9:FC$9),Quarterly_kt!$B165:FC165)/Fuel_Properties!$D$51))/158.987295</f>
        <v>0.3222278992813003</v>
      </c>
      <c r="BF165" s="47">
        <f>((SUMPRODUCT(--(BF$9=Quarterly_kt!$B$9:FC$9),Quarterly_kt!$B165:FC165)/Fuel_Properties!$D$51))/158.987295</f>
        <v>0.33722023621308467</v>
      </c>
      <c r="BG165" s="47">
        <f>((SUMPRODUCT(--(BG$9=Quarterly_kt!$B$9:FC$9),Quarterly_kt!$B165:FC165)/Fuel_Properties!$D$51))/158.987295</f>
        <v>0.33722023621308467</v>
      </c>
      <c r="BH165" s="47">
        <f>((SUMPRODUCT(--(BH$9=Quarterly_kt!$B$9:FC$9),Quarterly_kt!$B165:FC165)/Fuel_Properties!$D$51))/158.987295</f>
        <v>0.33722023621308467</v>
      </c>
      <c r="BI165" s="47">
        <f>((SUMPRODUCT(--(BI$9=Quarterly_kt!$B$9:FC$9),Quarterly_kt!$B165:FC165)/Fuel_Properties!$D$51))/158.987295</f>
        <v>0.33722023621308467</v>
      </c>
      <c r="BJ165" s="47">
        <f>((SUMPRODUCT(--(BJ$9=Quarterly_kt!$B$9:FC$9),Quarterly_kt!$B165:FC165)/Fuel_Properties!$D$51))/158.987295</f>
        <v>0.32088055014141187</v>
      </c>
      <c r="BK165" s="47">
        <f>((SUMPRODUCT(--(BK$9=Quarterly_kt!$B$9:FC$9),Quarterly_kt!$B165:FC165)/Fuel_Properties!$D$51))/158.987295</f>
        <v>0.32088055014141187</v>
      </c>
      <c r="BL165" s="47">
        <f>((SUMPRODUCT(--(BL$9=Quarterly_kt!$B$9:FC$9),Quarterly_kt!$B165:FC165)/Fuel_Properties!$D$51))/158.987295</f>
        <v>0.32088055014141187</v>
      </c>
      <c r="BM165" s="47">
        <f>((SUMPRODUCT(--(BM$9=Quarterly_kt!$B$9:FC$9),Quarterly_kt!$B165:FC165)/Fuel_Properties!$D$51))/158.987295</f>
        <v>0.32088055014141187</v>
      </c>
      <c r="BN165" s="47">
        <f>((SUMPRODUCT(--(BN$9=Quarterly_kt!$B$9:FC$9),Quarterly_kt!$B165:FC165)/Fuel_Properties!$D$51))/158.987295</f>
        <v>0.32740827375822151</v>
      </c>
      <c r="BO165" s="47">
        <f>((SUMPRODUCT(--(BO$9=Quarterly_kt!$B$9:FC$9),Quarterly_kt!$B165:FC165)/Fuel_Properties!$D$51))/158.987295</f>
        <v>0.32740827375822151</v>
      </c>
      <c r="BP165" s="47">
        <f>((SUMPRODUCT(--(BP$9=Quarterly_kt!$B$9:FC$9),Quarterly_kt!$B165:FC165)/Fuel_Properties!$D$51))/158.987295</f>
        <v>0.32740827375822151</v>
      </c>
      <c r="BQ165" s="47">
        <f>((SUMPRODUCT(--(BQ$9=Quarterly_kt!$B$9:FC$9),Quarterly_kt!$B165:FC165)/Fuel_Properties!$D$51))/158.987295</f>
        <v>0.32740827375822151</v>
      </c>
      <c r="BR165" s="47">
        <f>((SUMPRODUCT(--(BR$9=Quarterly_kt!$B$9:FC$9),Quarterly_kt!$B165:FC165)/Fuel_Properties!$D$51))/158.987295</f>
        <v>0.36643250791549542</v>
      </c>
      <c r="BS165" s="47">
        <f>((SUMPRODUCT(--(BS$9=Quarterly_kt!$B$9:FC$9),Quarterly_kt!$B165:FC165)/Fuel_Properties!$D$51))/158.987295</f>
        <v>0.36643250791549542</v>
      </c>
      <c r="BT165" s="47">
        <f>((SUMPRODUCT(--(BT$9=Quarterly_kt!$B$9:FC$9),Quarterly_kt!$B165:FC165)/Fuel_Properties!$D$51))/158.987295</f>
        <v>0.36643250791549542</v>
      </c>
      <c r="BU165" s="47">
        <f>((SUMPRODUCT(--(BU$9=Quarterly_kt!$B$9:FC$9),Quarterly_kt!$B165:FC165)/Fuel_Properties!$D$51))/158.987295</f>
        <v>0.36643250791549542</v>
      </c>
      <c r="BV165" s="47">
        <f>((SUMPRODUCT(--(BV$9=Quarterly_kt!$B$9:FC$9),Quarterly_kt!$B165:FC165)/Fuel_Properties!$D$51))/158.987295</f>
        <v>0.34397554837709715</v>
      </c>
      <c r="BW165" s="47">
        <f>((SUMPRODUCT(--(BW$9=Quarterly_kt!$B$9:FC$9),Quarterly_kt!$B165:FC165)/Fuel_Properties!$D$51))/158.987295</f>
        <v>0.34397554837709715</v>
      </c>
      <c r="BX165" s="47">
        <f>((SUMPRODUCT(--(BX$9=Quarterly_kt!$B$9:FC$9),Quarterly_kt!$B165:FC165)/Fuel_Properties!$D$51))/158.987295</f>
        <v>0.34397554837709715</v>
      </c>
      <c r="BY165" s="47">
        <f>((SUMPRODUCT(--(BY$9=Quarterly_kt!$B$9:FC$9),Quarterly_kt!$B165:FC165)/Fuel_Properties!$D$51))/158.987295</f>
        <v>0.34397554837709715</v>
      </c>
      <c r="BZ165" s="47">
        <f>((SUMPRODUCT(--(BZ$9=Quarterly_kt!$B$9:FC$9),Quarterly_kt!$B165:FC165)/Fuel_Properties!$D$51))/158.987295</f>
        <v>0.34064491524239709</v>
      </c>
      <c r="CA165" s="47">
        <f>((SUMPRODUCT(--(CA$9=Quarterly_kt!$B$9:FC$9),Quarterly_kt!$B165:FC165)/Fuel_Properties!$D$51))/158.987295</f>
        <v>0.34064491524239709</v>
      </c>
      <c r="CB165" s="47">
        <f>((SUMPRODUCT(--(CB$9=Quarterly_kt!$B$9:FC$9),Quarterly_kt!$B165:FC165)/Fuel_Properties!$D$51))/158.987295</f>
        <v>0.34064491524239709</v>
      </c>
      <c r="CC165" s="47">
        <f>((SUMPRODUCT(--(CC$9=Quarterly_kt!$B$9:FC$9),Quarterly_kt!$B165:FC165)/Fuel_Properties!$D$51))/158.987295</f>
        <v>0.34064491524239709</v>
      </c>
      <c r="CD165" s="47">
        <f>((SUMPRODUCT(--(CD$9=Quarterly_kt!$B$9:FC$9),Quarterly_kt!$B165:FC165)/Fuel_Properties!$D$51))/158.987295</f>
        <v>0.35460389771002859</v>
      </c>
      <c r="CE165" s="47">
        <f>((SUMPRODUCT(--(CE$9=Quarterly_kt!$B$9:FC$9),Quarterly_kt!$B165:FC165)/Fuel_Properties!$D$51))/158.987295</f>
        <v>0.35460389771002859</v>
      </c>
      <c r="CF165" s="47">
        <f>((SUMPRODUCT(--(CF$9=Quarterly_kt!$B$9:FC$9),Quarterly_kt!$B165:FC165)/Fuel_Properties!$D$51))/158.987295</f>
        <v>0.35460389771002859</v>
      </c>
      <c r="CG165" s="47">
        <f>((SUMPRODUCT(--(CG$9=Quarterly_kt!$B$9:FC$9),Quarterly_kt!$B165:FC165)/Fuel_Properties!$D$51))/158.987295</f>
        <v>0.35460389771002859</v>
      </c>
      <c r="CH165" s="47">
        <f>((SUMPRODUCT(--(CH$9=Quarterly_kt!$B$9:FC$9),Quarterly_kt!$B165:FC165)/Fuel_Properties!$D$51))/158.987295</f>
        <v>0.30282687460358293</v>
      </c>
      <c r="CI165" s="47">
        <f>((SUMPRODUCT(--(CI$9=Quarterly_kt!$B$9:FC$9),Quarterly_kt!$B165:FC165)/Fuel_Properties!$D$51))/158.987295</f>
        <v>0.30282687460358293</v>
      </c>
      <c r="CJ165" s="47">
        <f>((SUMPRODUCT(--(CJ$9=Quarterly_kt!$B$9:FC$9),Quarterly_kt!$B165:FC165)/Fuel_Properties!$D$51))/158.987295</f>
        <v>0.30282687460358293</v>
      </c>
      <c r="CK165" s="47">
        <f>((SUMPRODUCT(--(CK$9=Quarterly_kt!$B$9:FC$9),Quarterly_kt!$B165:FC165)/Fuel_Properties!$D$51))/158.987295</f>
        <v>0.30282687460358293</v>
      </c>
      <c r="CL165" s="47">
        <f>((SUMPRODUCT(--(CL$9=Quarterly_kt!$B$9:FC$9),Quarterly_kt!$B165:FC165)/Fuel_Properties!$D$51))/158.987295</f>
        <v>0.28267847195345785</v>
      </c>
      <c r="CM165" s="47">
        <f>((SUMPRODUCT(--(CM$9=Quarterly_kt!$B$9:FC$9),Quarterly_kt!$B165:FC165)/Fuel_Properties!$D$51))/158.987295</f>
        <v>0.28267847195345785</v>
      </c>
      <c r="CN165" s="47">
        <f>((SUMPRODUCT(--(CN$9=Quarterly_kt!$B$9:FC$9),Quarterly_kt!$B165:FC165)/Fuel_Properties!$D$51))/158.987295</f>
        <v>0.28267847195345785</v>
      </c>
      <c r="CO165" s="47">
        <f>((SUMPRODUCT(--(CO$9=Quarterly_kt!$B$9:FC$9),Quarterly_kt!$B165:FC165)/Fuel_Properties!$D$51))/158.987295</f>
        <v>0.28267847195345785</v>
      </c>
      <c r="CP165" s="47">
        <f>((SUMPRODUCT(--(CP$9=Quarterly_kt!$B$9:FC$9),Quarterly_kt!$B165:FC165)/Fuel_Properties!$D$51))/158.987295</f>
        <v>0.21996371339387227</v>
      </c>
      <c r="CQ165" s="47">
        <f>((SUMPRODUCT(--(CQ$9=Quarterly_kt!$B$9:FC$9),Quarterly_kt!$B165:FC165)/Fuel_Properties!$D$51))/158.987295</f>
        <v>0.21996371339387227</v>
      </c>
      <c r="CR165" s="47">
        <f>((SUMPRODUCT(--(CR$9=Quarterly_kt!$B$9:FC$9),Quarterly_kt!$B165:FC165)/Fuel_Properties!$D$51))/158.987295</f>
        <v>0.21996371339387227</v>
      </c>
      <c r="CS165" s="47">
        <f>((SUMPRODUCT(--(CS$9=Quarterly_kt!$B$9:FC$9),Quarterly_kt!$B165:FC165)/Fuel_Properties!$D$51))/158.987295</f>
        <v>0.21996371339387227</v>
      </c>
      <c r="CT165" s="47">
        <f>((SUMPRODUCT(--(CT$9=Quarterly_kt!$B$9:FC$9),Quarterly_kt!$B165:FC165)/Fuel_Properties!$D$51))/158.987295</f>
        <v>0.22736369716006463</v>
      </c>
      <c r="CU165" s="47">
        <f>((SUMPRODUCT(--(CU$9=Quarterly_kt!$B$9:FC$9),Quarterly_kt!$B165:FC165)/Fuel_Properties!$D$51))/158.987295</f>
        <v>0.22736369716006463</v>
      </c>
      <c r="CV165" s="47">
        <f>((SUMPRODUCT(--(CV$9=Quarterly_kt!$B$9:FC$9),Quarterly_kt!$B165:FC165)/Fuel_Properties!$D$51))/158.987295</f>
        <v>0.22736369716006463</v>
      </c>
      <c r="CW165" s="47">
        <f>((SUMPRODUCT(--(CW$9=Quarterly_kt!$B$9:FC$9),Quarterly_kt!$B165:FC165)/Fuel_Properties!$D$51))/158.987295</f>
        <v>0.22736369716006463</v>
      </c>
      <c r="CX165" s="47">
        <f>((SUMPRODUCT(--(CX$9=Quarterly_kt!$B$9:FC$9),Quarterly_kt!$B165:FC165)/Fuel_Properties!$D$51))/158.987295</f>
        <v>0.24538577050563898</v>
      </c>
      <c r="CY165" s="47">
        <f>((SUMPRODUCT(--(CY$9=Quarterly_kt!$B$9:FC$9),Quarterly_kt!$B165:FC165)/Fuel_Properties!$D$51))/158.987295</f>
        <v>0.24538577050563898</v>
      </c>
      <c r="CZ165" s="47">
        <f>((SUMPRODUCT(--(CZ$9=Quarterly_kt!$B$9:FC$9),Quarterly_kt!$B165:FC165)/Fuel_Properties!$D$51))/158.987295</f>
        <v>0.24538577050563898</v>
      </c>
      <c r="DA165" s="47">
        <f>((SUMPRODUCT(--(DA$9=Quarterly_kt!$B$9:FC$9),Quarterly_kt!$B165:FC165)/Fuel_Properties!$D$51))/158.987295</f>
        <v>0.24538577050563898</v>
      </c>
      <c r="DB165" s="47">
        <f>((SUMPRODUCT(--(DB$9=Quarterly_kt!$B$9:FC$9),Quarterly_kt!$B165:FC165)/Fuel_Properties!$D$51))/158.987295</f>
        <v>0.29880309880731676</v>
      </c>
      <c r="DC165" s="47">
        <f>((SUMPRODUCT(--(DC$9=Quarterly_kt!$B$9:FC$9),Quarterly_kt!$B165:FC165)/Fuel_Properties!$D$51))/158.987295</f>
        <v>0.29880309880731676</v>
      </c>
      <c r="DD165" s="47">
        <f>((SUMPRODUCT(--(DD$9=Quarterly_kt!$B$9:FC$9),Quarterly_kt!$B165:FC165)/Fuel_Properties!$D$51))/158.987295</f>
        <v>0.29880309880731676</v>
      </c>
      <c r="DE165" s="47">
        <f>((SUMPRODUCT(--(DE$9=Quarterly_kt!$B$9:FC$9),Quarterly_kt!$B165:FC165)/Fuel_Properties!$D$51))/158.987295</f>
        <v>0.29880309880731676</v>
      </c>
      <c r="DF165" s="47">
        <f>((SUMPRODUCT(--(DF$9=Quarterly_kt!$B$9:FC$9),Quarterly_kt!$B165:FC165)/Fuel_Properties!$D$51))/158.987295</f>
        <v>0.39136440903916908</v>
      </c>
      <c r="DG165" s="47">
        <f>((SUMPRODUCT(--(DG$9=Quarterly_kt!$B$9:FC$9),Quarterly_kt!$B165:FC165)/Fuel_Properties!$D$51))/158.987295</f>
        <v>0.39136440903916908</v>
      </c>
      <c r="DH165" s="47">
        <f>((SUMPRODUCT(--(DH$9=Quarterly_kt!$B$9:FC$9),Quarterly_kt!$B165:FC165)/Fuel_Properties!$D$51))/158.987295</f>
        <v>0.39136440903916908</v>
      </c>
      <c r="DI165" s="47">
        <f>((SUMPRODUCT(--(DI$9=Quarterly_kt!$B$9:FC$9),Quarterly_kt!$B165:FC165)/Fuel_Properties!$D$51))/158.987295</f>
        <v>0.39136440903916908</v>
      </c>
      <c r="DJ165" s="47">
        <f>((SUMPRODUCT(--(DJ$9=Quarterly_kt!$B$9:FC$9),Quarterly_kt!$B165:FC165)/Fuel_Properties!$D$51))/158.987295</f>
        <v>0.44826535456024186</v>
      </c>
      <c r="DK165" s="47">
        <f>((SUMPRODUCT(--(DK$9=Quarterly_kt!$B$9:FC$9),Quarterly_kt!$B165:FC165)/Fuel_Properties!$D$51))/158.987295</f>
        <v>0.44826535456024186</v>
      </c>
      <c r="DL165" s="47">
        <f>((SUMPRODUCT(--(DL$9=Quarterly_kt!$B$9:FC$9),Quarterly_kt!$B165:FC165)/Fuel_Properties!$D$51))/158.987295</f>
        <v>0.44826535456024186</v>
      </c>
      <c r="DM165" s="47">
        <f>((SUMPRODUCT(--(DM$9=Quarterly_kt!$B$9:FC$9),Quarterly_kt!$B165:FC165)/Fuel_Properties!$D$51))/158.987295</f>
        <v>0.44826535456024186</v>
      </c>
      <c r="DN165" s="47">
        <f>((SUMPRODUCT(--(DN$9=Quarterly_kt!$B$9:FC$9),Quarterly_kt!$B165:FC165)/Fuel_Properties!$D$51))/158.987295</f>
        <v>0.44928268827927853</v>
      </c>
      <c r="DO165" s="47">
        <f>((SUMPRODUCT(--(DO$9=Quarterly_kt!$B$9:FC$9),Quarterly_kt!$B165:FC165)/Fuel_Properties!$D$51))/158.987295</f>
        <v>0.44928268827927853</v>
      </c>
      <c r="DP165" s="47">
        <f>((SUMPRODUCT(--(DP$9=Quarterly_kt!$B$9:FC$9),Quarterly_kt!$B165:FC165)/Fuel_Properties!$D$51))/158.987295</f>
        <v>0.44928268827927853</v>
      </c>
      <c r="DQ165" s="47">
        <f>((SUMPRODUCT(--(DQ$9=Quarterly_kt!$B$9:FC$9),Quarterly_kt!$B165:FC165)/Fuel_Properties!$D$51))/158.987295</f>
        <v>0.44928268827927853</v>
      </c>
      <c r="DR165" s="47">
        <f>((SUMPRODUCT(--(DR$9=Quarterly_kt!$B$9:FC$9),Quarterly_kt!$B165:FC165)/Fuel_Properties!$D$51))/158.987295</f>
        <v>0.50535280918423642</v>
      </c>
      <c r="DS165" s="47">
        <f>((SUMPRODUCT(--(DS$9=Quarterly_kt!$B$9:FC$9),Quarterly_kt!$B165:FC165)/Fuel_Properties!$D$51))/158.987295</f>
        <v>0.50535280918423642</v>
      </c>
      <c r="DT165" s="47">
        <f>((SUMPRODUCT(--(DT$9=Quarterly_kt!$B$9:FC$9),Quarterly_kt!$B165:FC165)/Fuel_Properties!$D$51))/158.987295</f>
        <v>0.50535280918423642</v>
      </c>
      <c r="DU165" s="47">
        <f>((SUMPRODUCT(--(DU$9=Quarterly_kt!$B$9:FC$9),Quarterly_kt!$B165:FC165)/Fuel_Properties!$D$51))/158.987295</f>
        <v>0.50535280918423642</v>
      </c>
      <c r="DV165" s="47">
        <f>((SUMPRODUCT(--(DV$9=Quarterly_kt!$B$9:FC$9),Quarterly_kt!$B165:FC165)/Fuel_Properties!$D$51))/158.987295</f>
        <v>0.51227706852416044</v>
      </c>
      <c r="DW165" s="47">
        <f>((SUMPRODUCT(--(DW$9=Quarterly_kt!$B$9:FC$9),Quarterly_kt!$B165:FC165)/Fuel_Properties!$D$51))/158.987295</f>
        <v>0.51227706852416044</v>
      </c>
      <c r="DX165" s="47">
        <f>((SUMPRODUCT(--(DX$9=Quarterly_kt!$B$9:FC$9),Quarterly_kt!$B165:FC165)/Fuel_Properties!$D$51))/158.987295</f>
        <v>0.51227706852416044</v>
      </c>
      <c r="DY165" s="47">
        <f>((SUMPRODUCT(--(DY$9=Quarterly_kt!$B$9:FC$9),Quarterly_kt!$B165:FC165)/Fuel_Properties!$D$51))/158.987295</f>
        <v>0.51227706852416044</v>
      </c>
      <c r="DZ165" s="47">
        <f>((SUMPRODUCT(--(DZ$9=Quarterly_kt!$B$9:FC$9),Quarterly_kt!$B165:FC165)/Fuel_Properties!$D$51))/158.987295</f>
        <v>0.54158631077838582</v>
      </c>
      <c r="EA165" s="47">
        <f>((SUMPRODUCT(--(EA$9=Quarterly_kt!$B$9:FC$9),Quarterly_kt!$B165:FC165)/Fuel_Properties!$D$51))/158.987295</f>
        <v>0.54158631077838582</v>
      </c>
      <c r="EB165" s="47">
        <f>((SUMPRODUCT(--(EB$9=Quarterly_kt!$B$9:FC$9),Quarterly_kt!$B165:FC165)/Fuel_Properties!$D$51))/158.987295</f>
        <v>0.54158631077838582</v>
      </c>
      <c r="EC165" s="47">
        <f>((SUMPRODUCT(--(EC$9=Quarterly_kt!$B$9:FC$9),Quarterly_kt!$B165:FC165)/Fuel_Properties!$D$51))/158.987295</f>
        <v>0.54158631077838582</v>
      </c>
      <c r="ED165" s="47">
        <f>((SUMPRODUCT(--(ED$9=Quarterly_kt!$B$9:FC$9),Quarterly_kt!$B165:FC165)/Fuel_Properties!$D$51))/158.987295</f>
        <v>0.57391641459933074</v>
      </c>
      <c r="EE165" s="47">
        <f>((SUMPRODUCT(--(EE$9=Quarterly_kt!$B$9:FC$9),Quarterly_kt!$B165:FC165)/Fuel_Properties!$D$51))/158.987295</f>
        <v>0.57391641459933074</v>
      </c>
      <c r="EF165" s="47">
        <f>((SUMPRODUCT(--(EF$9=Quarterly_kt!$B$9:FC$9),Quarterly_kt!$B165:FC165)/Fuel_Properties!$D$51))/158.987295</f>
        <v>0.57391641459933074</v>
      </c>
      <c r="EG165" s="47">
        <f>((SUMPRODUCT(--(EG$9=Quarterly_kt!$B$9:FC$9),Quarterly_kt!$B165:FC165)/Fuel_Properties!$D$51))/158.987295</f>
        <v>0.57391641459933074</v>
      </c>
      <c r="EH165" s="47">
        <f>((SUMPRODUCT(--(EH$9=Quarterly_kt!$B$9:FC$9),Quarterly_kt!$B165:FC165)/Fuel_Properties!$D$51))/158.987295</f>
        <v>0.53605319608392066</v>
      </c>
      <c r="EI165" s="47">
        <f>((SUMPRODUCT(--(EI$9=Quarterly_kt!$B$9:FC$9),Quarterly_kt!$B165:FC165)/Fuel_Properties!$D$51))/158.987295</f>
        <v>0.53605319608392066</v>
      </c>
      <c r="EJ165" s="47">
        <f>((SUMPRODUCT(--(EJ$9=Quarterly_kt!$B$9:FC$9),Quarterly_kt!$B165:FC165)/Fuel_Properties!$D$51))/158.987295</f>
        <v>0.53605319608392066</v>
      </c>
      <c r="EK165" s="47">
        <f>((SUMPRODUCT(--(EK$9=Quarterly_kt!$B$9:FC$9),Quarterly_kt!$B165:FC165)/Fuel_Properties!$D$51))/158.987295</f>
        <v>0.53605319608392066</v>
      </c>
      <c r="EL165" s="47">
        <f>((SUMPRODUCT(--(EL$9=Quarterly_kt!$B$9:FC$9),Quarterly_kt!$B165:FC165)/Fuel_Properties!$D$51))/158.987295</f>
        <v>0.49891205829208768</v>
      </c>
      <c r="EM165" s="47">
        <f>((SUMPRODUCT(--(EM$9=Quarterly_kt!$B$9:FC$9),Quarterly_kt!$B165:FC165)/Fuel_Properties!$D$51))/158.987295</f>
        <v>0.49891205829208768</v>
      </c>
      <c r="EN165" s="47">
        <f>((SUMPRODUCT(--(EN$9=Quarterly_kt!$B$9:FC$9),Quarterly_kt!$B165:FC165)/Fuel_Properties!$D$51))/158.987295</f>
        <v>0.49891205829208768</v>
      </c>
      <c r="EO165" s="47">
        <f>((SUMPRODUCT(--(EO$9=Quarterly_kt!$B$9:FC$9),Quarterly_kt!$B165:FC165)/Fuel_Properties!$D$51))/158.987295</f>
        <v>0.49891205829208768</v>
      </c>
      <c r="EP165" s="47">
        <f>((SUMPRODUCT(--(EP$9=Quarterly_kt!$B$9:FC$9),Quarterly_kt!$B165:FC165)/Fuel_Properties!$D$51))/158.987295</f>
        <v>0.42409297891213826</v>
      </c>
      <c r="EQ165" s="47">
        <f>((SUMPRODUCT(--(EQ$9=Quarterly_kt!$B$9:FC$9),Quarterly_kt!$B165:FC165)/Fuel_Properties!$D$51))/158.987295</f>
        <v>0.42409297891213826</v>
      </c>
      <c r="ER165" s="47">
        <f>((SUMPRODUCT(--(ER$9=Quarterly_kt!$B$9:FC$9),Quarterly_kt!$B165:FC165)/Fuel_Properties!$D$51))/158.987295</f>
        <v>0.42409297891213826</v>
      </c>
      <c r="ES165" s="47">
        <f>((SUMPRODUCT(--(ES$9=Quarterly_kt!$B$9:FC$9),Quarterly_kt!$B165:FC165)/Fuel_Properties!$D$51))/158.987295</f>
        <v>0.42409297891213826</v>
      </c>
      <c r="ET165" s="47">
        <f>((SUMPRODUCT(--(ET$9=Quarterly_kt!$B$9:FC$9),Quarterly_kt!$B165:FC165)/Fuel_Properties!$D$51))/158.987295</f>
        <v>0.40583702011422274</v>
      </c>
      <c r="EU165" s="47">
        <f>((SUMPRODUCT(--(EU$9=Quarterly_kt!$B$9:FC$9),Quarterly_kt!$B165:FC165)/Fuel_Properties!$D$51))/158.987295</f>
        <v>0.40583702011422274</v>
      </c>
      <c r="EV165" s="47">
        <f>((SUMPRODUCT(--(EV$9=Quarterly_kt!$B$9:FC$9),Quarterly_kt!$B165:FC165)/Fuel_Properties!$D$51))/158.987295</f>
        <v>0.40583702011422274</v>
      </c>
      <c r="EW165" s="47">
        <f>((SUMPRODUCT(--(EW$9=Quarterly_kt!$B$9:FC$9),Quarterly_kt!$B165:FC165)/Fuel_Properties!$D$51))/158.987295</f>
        <v>0.40583702011422274</v>
      </c>
      <c r="EX165" s="47">
        <f>((SUMPRODUCT(--(EX$9=Quarterly_kt!$B$9:FC$9),Quarterly_kt!$B165:FC165)/Fuel_Properties!$D$51))/158.987295</f>
        <v>0.4417727583286955</v>
      </c>
      <c r="EY165" s="47">
        <f>((SUMPRODUCT(--(EY$9=Quarterly_kt!$B$9:FC$9),Quarterly_kt!$B165:FC165)/Fuel_Properties!$D$51))/158.987295</f>
        <v>0.4417727583286955</v>
      </c>
      <c r="EZ165" s="47">
        <f>((SUMPRODUCT(--(EZ$9=Quarterly_kt!$B$9:FC$9),Quarterly_kt!$B165:FC165)/Fuel_Properties!$D$51))/158.987295</f>
        <v>0.4417727583286955</v>
      </c>
      <c r="FA165" s="47">
        <f>((SUMPRODUCT(--(FA$9=Quarterly_kt!$B$9:FC$9),Quarterly_kt!$B165:FC165)/Fuel_Properties!$D$51))/158.987295</f>
        <v>0.4417727583286955</v>
      </c>
      <c r="FB165" s="47">
        <f>((SUMPRODUCT(--(FB$9=Quarterly_kt!$B$9:FC$9),Quarterly_kt!$B165:FC165)/Fuel_Properties!$D$51))/158.987295</f>
        <v>0.43008854685730846</v>
      </c>
      <c r="FC165" s="47">
        <f>((SUMPRODUCT(--(FC$9=Quarterly_kt!$B$9:FC$9),Quarterly_kt!$B165:FC165)/Fuel_Properties!$D$51))/158.987295</f>
        <v>0.43008854685730846</v>
      </c>
      <c r="FD165" s="47">
        <f>((SUMPRODUCT(--(FD$9=Quarterly_kt!$B$9:FD$9),Quarterly_kt!$B165:FD165)/Fuel_Properties!$D$51))/158.987295</f>
        <v>0.43008854685730846</v>
      </c>
      <c r="FE165" s="47">
        <f>((SUMPRODUCT(--(FE$9=Quarterly_kt!$B$9:FF$9),Quarterly_kt!$B165:FF165)/Fuel_Properties!$D$51))/158.987295</f>
        <v>0.43008854685730846</v>
      </c>
      <c r="FF165" s="47">
        <f>((SUMPRODUCT(--(FF$9=Quarterly_kt!$B$9:FF$9),Quarterly_kt!$B165:FF165)/Fuel_Properties!$D$51))/158.987295</f>
        <v>0.44858482804876398</v>
      </c>
      <c r="FG165" s="47">
        <f>((SUMPRODUCT(--(FG$9=Quarterly_kt!$B$9:FG$9),Quarterly_kt!$B165:FG165)/Fuel_Properties!$D$51))/158.987295</f>
        <v>0.44858482804876398</v>
      </c>
      <c r="FH165" s="47">
        <f>((SUMPRODUCT(--(FH$9=Quarterly_kt!$B$9:FI$9),Quarterly_kt!$B165:FI165)/Fuel_Properties!$D$51))/158.987295</f>
        <v>0.44858482804876398</v>
      </c>
      <c r="FI165" s="47">
        <f>((SUMPRODUCT(--(FI$9=Quarterly_kt!$B$9:FI$9),Quarterly_kt!$B165:FI165)/Fuel_Properties!$D$51))/158.987295</f>
        <v>0.44858482804876398</v>
      </c>
      <c r="FJ165" s="47">
        <f>((SUMPRODUCT(--(FJ$9=Quarterly_kt!$B$9:FJ$9),Quarterly_kt!$B165:FJ165)/Fuel_Properties!$D$51))/158.987295</f>
        <v>0.46953908526886012</v>
      </c>
      <c r="FK165" s="47">
        <f>((SUMPRODUCT(--(FK$9=Quarterly_kt!$B$9:FL$9),Quarterly_kt!$B165:FL165)/Fuel_Properties!$D$51))/158.987295</f>
        <v>0.46953908526886012</v>
      </c>
      <c r="FL165" s="47">
        <f>((SUMPRODUCT(--(FL$9=Quarterly_kt!$B$9:FL$9),Quarterly_kt!$B165:FL165)/Fuel_Properties!$D$51))/158.987295</f>
        <v>0.46953908526886012</v>
      </c>
      <c r="FM165" s="47">
        <f>((SUMPRODUCT(--(FM$9=Quarterly_kt!$B$9:FM$9),Quarterly_kt!$B165:FM165)/Fuel_Properties!$D$51))/158.987295</f>
        <v>0.46953908526886012</v>
      </c>
      <c r="FN165" s="47">
        <f>((SUMPRODUCT(--(FN$9=Quarterly_kt!$B$9:FN$9),Quarterly_kt!$B165:FN165)/Fuel_Properties!$D$51))/158.987295</f>
        <v>0.5015152346720394</v>
      </c>
      <c r="FO165" s="47">
        <f>((SUMPRODUCT(--(FO$9=Quarterly_kt!$B$9:FO$9),Quarterly_kt!$B165:FO165)/Fuel_Properties!$D$51))/158.987295</f>
        <v>0.5015152346720394</v>
      </c>
      <c r="FP165" s="47">
        <f>((SUMPRODUCT(--(FP$9=Quarterly_kt!$B$9:FP$9),Quarterly_kt!$B165:FP165)/Fuel_Properties!$D$51))/158.987295</f>
        <v>0.5015152346720394</v>
      </c>
      <c r="FQ165" s="47">
        <f>((SUMPRODUCT(--(FQ$9=Quarterly_kt!$B$9:FQ$9),Quarterly_kt!$B165:FQ165)/Fuel_Properties!$D$51))/158.987295</f>
        <v>0.5015152346720394</v>
      </c>
      <c r="FR165" s="47">
        <f>((SUMPRODUCT(--(FR$9=Quarterly_kt!$B$9:FR$9),Quarterly_kt!$B165:FR165)/Fuel_Properties!$D$51))/158.987295</f>
        <v>0.53093246761593493</v>
      </c>
      <c r="FS165" s="47">
        <f>((SUMPRODUCT(--(FS$9=Quarterly_kt!$B$9:FS$9),Quarterly_kt!$B165:FS165)/Fuel_Properties!$D$51))/158.987295</f>
        <v>0.53093246761593493</v>
      </c>
      <c r="FT165" s="47">
        <f>((SUMPRODUCT(--(FT$9=Quarterly_kt!$B$9:FT$9),Quarterly_kt!$B165:FT165)/Fuel_Properties!$D$51))/158.987295</f>
        <v>0.53093246761593493</v>
      </c>
      <c r="FU165" s="47">
        <f>((SUMPRODUCT(--(FU$9=Quarterly_kt!$B$9:FU$9),Quarterly_kt!$B165:FU165)/Fuel_Properties!$D$51))/158.987295</f>
        <v>0.53093246761593493</v>
      </c>
      <c r="FV165" s="47">
        <f>((SUMPRODUCT(--(FV$9=Quarterly_kt!$B$9:FV$9),Quarterly_kt!$B165:FV165)/Fuel_Properties!$D$51))/158.987295</f>
        <v>0.56144900983914148</v>
      </c>
    </row>
    <row r="166" spans="1:178" ht="15" x14ac:dyDescent="0.25">
      <c r="A166" s="49" t="s">
        <v>28</v>
      </c>
      <c r="B166" s="58">
        <f t="shared" ref="B166:BM166" si="317">B153</f>
        <v>0.29909580033809363</v>
      </c>
      <c r="C166" s="58">
        <f t="shared" si="317"/>
        <v>0.32018503293544687</v>
      </c>
      <c r="D166" s="58">
        <f t="shared" si="317"/>
        <v>0.31913663304562606</v>
      </c>
      <c r="E166" s="58">
        <f t="shared" si="317"/>
        <v>0.28847853552187236</v>
      </c>
      <c r="F166" s="58">
        <f t="shared" si="317"/>
        <v>0.28002421961394613</v>
      </c>
      <c r="G166" s="58">
        <f t="shared" si="317"/>
        <v>0.32238422155154528</v>
      </c>
      <c r="H166" s="58">
        <f t="shared" si="317"/>
        <v>0.32481021186563414</v>
      </c>
      <c r="I166" s="58">
        <f t="shared" si="317"/>
        <v>0.30362332719556862</v>
      </c>
      <c r="J166" s="58">
        <f t="shared" si="317"/>
        <v>0.31622750451116105</v>
      </c>
      <c r="K166" s="58">
        <f t="shared" si="317"/>
        <v>0.33650072798564512</v>
      </c>
      <c r="L166" s="58">
        <f t="shared" si="317"/>
        <v>0.32529602022301762</v>
      </c>
      <c r="M166" s="58">
        <f t="shared" si="317"/>
        <v>0.32419594579126665</v>
      </c>
      <c r="N166" s="58">
        <f t="shared" si="317"/>
        <v>0.32097632026482942</v>
      </c>
      <c r="O166" s="58">
        <f t="shared" si="317"/>
        <v>0.34820868715867703</v>
      </c>
      <c r="P166" s="58">
        <f t="shared" si="317"/>
        <v>0.35880333162820927</v>
      </c>
      <c r="Q166" s="58">
        <f t="shared" si="317"/>
        <v>0.35026853386857104</v>
      </c>
      <c r="R166" s="58">
        <f t="shared" si="317"/>
        <v>0.33095334919484354</v>
      </c>
      <c r="S166" s="58">
        <f t="shared" si="317"/>
        <v>0.34442241670782109</v>
      </c>
      <c r="T166" s="58">
        <f t="shared" si="317"/>
        <v>0.35776596936051952</v>
      </c>
      <c r="U166" s="58">
        <f t="shared" si="317"/>
        <v>0.34486920896304857</v>
      </c>
      <c r="V166" s="58">
        <f t="shared" si="317"/>
        <v>0.36112720560089334</v>
      </c>
      <c r="W166" s="58">
        <f t="shared" si="317"/>
        <v>0.37278360266709287</v>
      </c>
      <c r="X166" s="58">
        <f t="shared" si="317"/>
        <v>0.34383342673983475</v>
      </c>
      <c r="Y166" s="58">
        <f t="shared" si="317"/>
        <v>0.32682909434716267</v>
      </c>
      <c r="Z166" s="58">
        <f t="shared" si="317"/>
        <v>0.3317523787084613</v>
      </c>
      <c r="AA166" s="58">
        <f t="shared" si="317"/>
        <v>0.2470909693567154</v>
      </c>
      <c r="AB166" s="58">
        <f t="shared" si="317"/>
        <v>0.33497896038435448</v>
      </c>
      <c r="AC166" s="58">
        <f t="shared" si="317"/>
        <v>0.30747643879569486</v>
      </c>
      <c r="AD166" s="58">
        <f t="shared" si="317"/>
        <v>0.29998760003965397</v>
      </c>
      <c r="AE166" s="58">
        <f t="shared" si="317"/>
        <v>0.25870571534078024</v>
      </c>
      <c r="AF166" s="58">
        <f t="shared" si="317"/>
        <v>0.27088330165222901</v>
      </c>
      <c r="AG166" s="58">
        <f t="shared" si="317"/>
        <v>0.26545039706686063</v>
      </c>
      <c r="AH166" s="58">
        <f t="shared" si="317"/>
        <v>0.29893544519946491</v>
      </c>
      <c r="AI166" s="58">
        <f t="shared" si="317"/>
        <v>0.28260373382013371</v>
      </c>
      <c r="AJ166" s="58">
        <f t="shared" si="317"/>
        <v>0.25886362319078732</v>
      </c>
      <c r="AK166" s="58">
        <f t="shared" si="317"/>
        <v>0.25678064450396404</v>
      </c>
      <c r="AL166" s="58">
        <f t="shared" si="317"/>
        <v>0.25367760193073774</v>
      </c>
      <c r="AM166" s="58">
        <f t="shared" si="317"/>
        <v>0.26361631857310419</v>
      </c>
      <c r="AN166" s="58">
        <f t="shared" si="317"/>
        <v>0.26878713986594943</v>
      </c>
      <c r="AO166" s="58">
        <f t="shared" si="317"/>
        <v>0.26749707988449289</v>
      </c>
      <c r="AP166" s="58">
        <f t="shared" si="317"/>
        <v>0.2769368993088277</v>
      </c>
      <c r="AQ166" s="58">
        <f t="shared" si="317"/>
        <v>0.27116494618066406</v>
      </c>
      <c r="AR166" s="58">
        <f t="shared" si="317"/>
        <v>0.28717575801886186</v>
      </c>
      <c r="AS166" s="58">
        <f t="shared" si="317"/>
        <v>0.31920800012879214</v>
      </c>
      <c r="AT166" s="58">
        <f t="shared" si="317"/>
        <v>0.2868131711153375</v>
      </c>
      <c r="AU166" s="58">
        <f t="shared" si="317"/>
        <v>0.30413090280816502</v>
      </c>
      <c r="AV166" s="58">
        <f t="shared" si="317"/>
        <v>0.28960287706451671</v>
      </c>
      <c r="AW166" s="58">
        <f t="shared" si="317"/>
        <v>0.2926758436422176</v>
      </c>
      <c r="AX166" s="58">
        <f t="shared" si="317"/>
        <v>0.29415340010068586</v>
      </c>
      <c r="AY166" s="58">
        <f t="shared" si="317"/>
        <v>0.29367665978557378</v>
      </c>
      <c r="AZ166" s="58">
        <f t="shared" si="317"/>
        <v>0.2783617805417633</v>
      </c>
      <c r="BA166" s="58">
        <f t="shared" si="317"/>
        <v>0.28004787389177904</v>
      </c>
      <c r="BB166" s="58">
        <f t="shared" si="317"/>
        <v>0.43372813591711518</v>
      </c>
      <c r="BC166" s="58">
        <f t="shared" si="317"/>
        <v>0.28387957508614853</v>
      </c>
      <c r="BD166" s="58">
        <f t="shared" si="317"/>
        <v>0.2768488261223675</v>
      </c>
      <c r="BE166" s="58">
        <f t="shared" si="317"/>
        <v>0.31536637993480787</v>
      </c>
      <c r="BF166" s="58">
        <f t="shared" si="317"/>
        <v>0.32535079419960117</v>
      </c>
      <c r="BG166" s="58">
        <f t="shared" si="317"/>
        <v>0.28358725719834182</v>
      </c>
      <c r="BH166" s="58">
        <f t="shared" si="317"/>
        <v>0.35953064417321684</v>
      </c>
      <c r="BI166" s="58">
        <f t="shared" si="317"/>
        <v>0.50967343395168418</v>
      </c>
      <c r="BJ166" s="58">
        <f t="shared" si="317"/>
        <v>0.5121960090474772</v>
      </c>
      <c r="BK166" s="58">
        <f t="shared" si="317"/>
        <v>0.45863196890331237</v>
      </c>
      <c r="BL166" s="58">
        <f t="shared" si="317"/>
        <v>0.45469500947487573</v>
      </c>
      <c r="BM166" s="58">
        <f t="shared" si="317"/>
        <v>0.48712465495425189</v>
      </c>
      <c r="BN166" s="58">
        <f t="shared" ref="BN166:DY166" si="318">BN153</f>
        <v>0.57501225986553772</v>
      </c>
      <c r="BO166" s="58">
        <f t="shared" si="318"/>
        <v>0.5562282009512578</v>
      </c>
      <c r="BP166" s="58">
        <f t="shared" si="318"/>
        <v>0.68262032635746017</v>
      </c>
      <c r="BQ166" s="58">
        <f t="shared" si="318"/>
        <v>0.56835450243164232</v>
      </c>
      <c r="BR166" s="58">
        <f t="shared" si="318"/>
        <v>0.54363717118208987</v>
      </c>
      <c r="BS166" s="58">
        <f t="shared" si="318"/>
        <v>0.51003729572044776</v>
      </c>
      <c r="BT166" s="58">
        <f t="shared" si="318"/>
        <v>0.51508570885986915</v>
      </c>
      <c r="BU166" s="58">
        <f t="shared" si="318"/>
        <v>0.49924510508591136</v>
      </c>
      <c r="BV166" s="58">
        <f t="shared" si="318"/>
        <v>0.43637963757223969</v>
      </c>
      <c r="BW166" s="58">
        <f t="shared" si="318"/>
        <v>0.55460240690347096</v>
      </c>
      <c r="BX166" s="58">
        <f t="shared" si="318"/>
        <v>0.50371142677750302</v>
      </c>
      <c r="BY166" s="58">
        <f t="shared" si="318"/>
        <v>0.56057716940714775</v>
      </c>
      <c r="BZ166" s="58">
        <f t="shared" si="318"/>
        <v>0.57745703591781672</v>
      </c>
      <c r="CA166" s="58">
        <f t="shared" si="318"/>
        <v>0.52448296901234492</v>
      </c>
      <c r="CB166" s="58">
        <f t="shared" si="318"/>
        <v>0.70445482738223886</v>
      </c>
      <c r="CC166" s="58">
        <f t="shared" si="318"/>
        <v>0.557271178792482</v>
      </c>
      <c r="CD166" s="58">
        <f t="shared" si="318"/>
        <v>0.75121365429673403</v>
      </c>
      <c r="CE166" s="58">
        <f t="shared" si="318"/>
        <v>0.73769592922982818</v>
      </c>
      <c r="CF166" s="58">
        <f t="shared" si="318"/>
        <v>0.587910996961578</v>
      </c>
      <c r="CG166" s="58">
        <f t="shared" si="318"/>
        <v>0.64125246468589669</v>
      </c>
      <c r="CH166" s="58">
        <f t="shared" si="318"/>
        <v>0.66528191846382412</v>
      </c>
      <c r="CI166" s="58">
        <f t="shared" si="318"/>
        <v>0.68948772427806115</v>
      </c>
      <c r="CJ166" s="58">
        <f t="shared" si="318"/>
        <v>0.75301628650151531</v>
      </c>
      <c r="CK166" s="58">
        <f t="shared" si="318"/>
        <v>0.68662122262794023</v>
      </c>
      <c r="CL166" s="58">
        <f t="shared" si="318"/>
        <v>0.69703163787875555</v>
      </c>
      <c r="CM166" s="58">
        <f t="shared" si="318"/>
        <v>0.68079892467902159</v>
      </c>
      <c r="CN166" s="58">
        <f t="shared" si="318"/>
        <v>0.67463519819148066</v>
      </c>
      <c r="CO166" s="58">
        <f t="shared" si="318"/>
        <v>0.67737162734159684</v>
      </c>
      <c r="CP166" s="58">
        <f t="shared" si="318"/>
        <v>0.57083463610925855</v>
      </c>
      <c r="CQ166" s="58">
        <f t="shared" si="318"/>
        <v>0.66560198523931369</v>
      </c>
      <c r="CR166" s="58">
        <f t="shared" si="318"/>
        <v>0.68046203125943994</v>
      </c>
      <c r="CS166" s="58">
        <f t="shared" si="318"/>
        <v>0.69956350602689465</v>
      </c>
      <c r="CT166" s="58">
        <f t="shared" si="318"/>
        <v>0.6895230993530661</v>
      </c>
      <c r="CU166" s="58">
        <f t="shared" si="318"/>
        <v>0.67803702225977269</v>
      </c>
      <c r="CV166" s="58">
        <f t="shared" si="318"/>
        <v>0.68376338744173182</v>
      </c>
      <c r="CW166" s="58">
        <f t="shared" si="318"/>
        <v>0.68742246541839069</v>
      </c>
      <c r="CX166" s="58">
        <f t="shared" si="318"/>
        <v>0.69472465704039199</v>
      </c>
      <c r="CY166" s="58">
        <f t="shared" si="318"/>
        <v>0.6756335419811601</v>
      </c>
      <c r="CZ166" s="58">
        <f t="shared" si="318"/>
        <v>0.68017024542208837</v>
      </c>
      <c r="DA166" s="58">
        <f t="shared" si="318"/>
        <v>0.64997388548867541</v>
      </c>
      <c r="DB166" s="58">
        <f t="shared" si="318"/>
        <v>0.75195741985408593</v>
      </c>
      <c r="DC166" s="58">
        <f t="shared" si="318"/>
        <v>0.70364470669137602</v>
      </c>
      <c r="DD166" s="58">
        <f t="shared" si="318"/>
        <v>0.73117574399499552</v>
      </c>
      <c r="DE166" s="58">
        <f t="shared" si="318"/>
        <v>0.73135698496262214</v>
      </c>
      <c r="DF166" s="58">
        <f t="shared" si="318"/>
        <v>0.78065968574773903</v>
      </c>
      <c r="DG166" s="58">
        <f t="shared" si="318"/>
        <v>0.8710110989123705</v>
      </c>
      <c r="DH166" s="58">
        <f t="shared" si="318"/>
        <v>0.68674950046392635</v>
      </c>
      <c r="DI166" s="58">
        <f t="shared" si="318"/>
        <v>0.65882170130329298</v>
      </c>
      <c r="DJ166" s="58">
        <f t="shared" si="318"/>
        <v>0.66089849476521945</v>
      </c>
      <c r="DK166" s="58">
        <f t="shared" si="318"/>
        <v>0.64103682074228496</v>
      </c>
      <c r="DL166" s="58">
        <f t="shared" si="318"/>
        <v>0.75780567999570658</v>
      </c>
      <c r="DM166" s="58">
        <f t="shared" si="318"/>
        <v>0.72830882447531953</v>
      </c>
      <c r="DN166" s="58">
        <f t="shared" si="318"/>
        <v>0.86660760946932147</v>
      </c>
      <c r="DO166" s="58">
        <f t="shared" si="318"/>
        <v>0.70219617804896695</v>
      </c>
      <c r="DP166" s="58">
        <f t="shared" si="318"/>
        <v>0.71400044633688831</v>
      </c>
      <c r="DQ166" s="58">
        <f t="shared" si="318"/>
        <v>0.80671342427833947</v>
      </c>
      <c r="DR166" s="58">
        <f t="shared" si="318"/>
        <v>0.80358883786486146</v>
      </c>
      <c r="DS166" s="58">
        <f t="shared" si="318"/>
        <v>0.8422537135899526</v>
      </c>
      <c r="DT166" s="58">
        <f t="shared" si="318"/>
        <v>0.76248072588341564</v>
      </c>
      <c r="DU166" s="58">
        <f t="shared" si="318"/>
        <v>0.77628142264291367</v>
      </c>
      <c r="DV166" s="58">
        <f t="shared" si="318"/>
        <v>0.73768824268230782</v>
      </c>
      <c r="DW166" s="58">
        <f t="shared" si="318"/>
        <v>0.69893617321390389</v>
      </c>
      <c r="DX166" s="58">
        <f t="shared" si="318"/>
        <v>0.74349035133681818</v>
      </c>
      <c r="DY166" s="58">
        <f t="shared" si="318"/>
        <v>0.78888587187750692</v>
      </c>
      <c r="DZ166" s="58">
        <f t="shared" ref="DZ166:EO166" si="319">DZ153</f>
        <v>0.81431090429816955</v>
      </c>
      <c r="EA166" s="58">
        <f t="shared" si="319"/>
        <v>0.72170002378578779</v>
      </c>
      <c r="EB166" s="58">
        <f t="shared" si="319"/>
        <v>0.72110199180676016</v>
      </c>
      <c r="EC166" s="58">
        <f t="shared" si="319"/>
        <v>0.75192924515664183</v>
      </c>
      <c r="ED166" s="58">
        <f t="shared" si="319"/>
        <v>0.74170480756131929</v>
      </c>
      <c r="EE166" s="58">
        <f t="shared" si="319"/>
        <v>0.53294995798266132</v>
      </c>
      <c r="EF166" s="58">
        <f t="shared" si="319"/>
        <v>0.56847252528608538</v>
      </c>
      <c r="EG166" s="58">
        <f t="shared" si="319"/>
        <v>0.63673385083893175</v>
      </c>
      <c r="EH166" s="58">
        <f t="shared" si="319"/>
        <v>0.6425442037653184</v>
      </c>
      <c r="EI166" s="58">
        <f t="shared" si="319"/>
        <v>0.76379908566563248</v>
      </c>
      <c r="EJ166" s="58">
        <f t="shared" si="319"/>
        <v>0.45156230117465085</v>
      </c>
      <c r="EK166" s="58">
        <f t="shared" si="319"/>
        <v>0.81662657732790678</v>
      </c>
      <c r="EL166" s="58">
        <f t="shared" si="319"/>
        <v>0.64550516378930312</v>
      </c>
      <c r="EM166" s="58">
        <f t="shared" si="319"/>
        <v>0.54808530325589033</v>
      </c>
      <c r="EN166" s="58">
        <f t="shared" si="319"/>
        <v>0.66424219542663154</v>
      </c>
      <c r="EO166" s="58">
        <f t="shared" si="319"/>
        <v>0.68489029108997401</v>
      </c>
      <c r="EP166" s="58">
        <f>EP153</f>
        <v>0.54428480987041239</v>
      </c>
      <c r="EQ166" s="58">
        <f t="shared" ref="EQ166:FC166" si="320">EQ153</f>
        <v>0.62125026877381417</v>
      </c>
      <c r="ER166" s="58">
        <f t="shared" si="320"/>
        <v>0.63831999808468531</v>
      </c>
      <c r="ES166" s="58">
        <f t="shared" si="320"/>
        <v>0.6844390460472054</v>
      </c>
      <c r="ET166" s="58">
        <f t="shared" si="320"/>
        <v>0.69677675941813011</v>
      </c>
      <c r="EU166" s="58">
        <f t="shared" si="320"/>
        <v>0.61976027338757234</v>
      </c>
      <c r="EV166" s="58">
        <f t="shared" si="320"/>
        <v>0.59212365087027397</v>
      </c>
      <c r="EW166" s="58">
        <f t="shared" si="320"/>
        <v>0.46695364738577533</v>
      </c>
      <c r="EX166" s="58">
        <f t="shared" si="320"/>
        <v>0.50524872372959129</v>
      </c>
      <c r="EY166" s="58">
        <f t="shared" si="320"/>
        <v>0.49247834515155464</v>
      </c>
      <c r="EZ166" s="58">
        <f t="shared" si="320"/>
        <v>0.47947728718629534</v>
      </c>
      <c r="FA166" s="58">
        <f t="shared" si="320"/>
        <v>0.54952494899625259</v>
      </c>
      <c r="FB166" s="58">
        <f t="shared" si="320"/>
        <v>0.54424779958002412</v>
      </c>
      <c r="FC166" s="58">
        <f t="shared" si="320"/>
        <v>0.49939934784074713</v>
      </c>
      <c r="FD166" s="58">
        <f t="shared" ref="FD166:FP166" si="321">FD153</f>
        <v>0.50442521114218775</v>
      </c>
      <c r="FE166" s="58">
        <f t="shared" si="321"/>
        <v>0.56156600248137367</v>
      </c>
      <c r="FF166" s="58">
        <f t="shared" si="321"/>
        <v>0.55280519166531938</v>
      </c>
      <c r="FG166" s="58">
        <f t="shared" si="321"/>
        <v>0.52460197896057981</v>
      </c>
      <c r="FH166" s="58">
        <f t="shared" si="321"/>
        <v>0.5032183265482737</v>
      </c>
      <c r="FI166" s="58">
        <f t="shared" si="321"/>
        <v>0.52382794133721045</v>
      </c>
      <c r="FJ166" s="58">
        <f t="shared" si="321"/>
        <v>0.54386059158712896</v>
      </c>
      <c r="FK166" s="58">
        <f t="shared" si="321"/>
        <v>0.49193481280733287</v>
      </c>
      <c r="FL166" s="58">
        <f t="shared" si="321"/>
        <v>0.50312727318730366</v>
      </c>
      <c r="FM166" s="58">
        <f t="shared" si="321"/>
        <v>0.56461923763265476</v>
      </c>
      <c r="FN166" s="58">
        <f t="shared" si="321"/>
        <v>0.5897804519727895</v>
      </c>
      <c r="FO166" s="58">
        <f t="shared" si="321"/>
        <v>0.55800066124161729</v>
      </c>
      <c r="FP166" s="58">
        <f t="shared" si="321"/>
        <v>0.56812491273913335</v>
      </c>
      <c r="FQ166" s="58">
        <f t="shared" ref="FQ166:FS166" si="322">FQ153</f>
        <v>0.59919326801120709</v>
      </c>
      <c r="FR166" s="58">
        <f t="shared" si="322"/>
        <v>0.6779330566571421</v>
      </c>
      <c r="FS166" s="58">
        <f t="shared" si="322"/>
        <v>0.5663917463828354</v>
      </c>
      <c r="FT166" s="58">
        <f t="shared" ref="FT166:FU166" si="323">FT153</f>
        <v>0.57409973901175393</v>
      </c>
      <c r="FU166" s="58">
        <f t="shared" si="323"/>
        <v>0.63644720103183661</v>
      </c>
      <c r="FV166" s="58">
        <f t="shared" ref="FV166" si="324">FV153</f>
        <v>0.80599755583537203</v>
      </c>
    </row>
    <row r="167" spans="1:178" ht="15" x14ac:dyDescent="0.25">
      <c r="A167" s="50" t="s">
        <v>43</v>
      </c>
      <c r="B167" s="39">
        <f t="shared" ref="B167:BM167" si="325">B155</f>
        <v>0.18623068178227239</v>
      </c>
      <c r="C167" s="39">
        <f t="shared" si="325"/>
        <v>0.19303540149178672</v>
      </c>
      <c r="D167" s="39">
        <f t="shared" si="325"/>
        <v>0.19503166385127171</v>
      </c>
      <c r="E167" s="39">
        <f t="shared" si="325"/>
        <v>0.19930936890731099</v>
      </c>
      <c r="F167" s="39">
        <f t="shared" si="325"/>
        <v>0.19933313393540011</v>
      </c>
      <c r="G167" s="39">
        <f t="shared" si="325"/>
        <v>0.20321475518995424</v>
      </c>
      <c r="H167" s="39">
        <f t="shared" si="325"/>
        <v>0.20130563126679599</v>
      </c>
      <c r="I167" s="39">
        <f t="shared" si="325"/>
        <v>0.21305347681884457</v>
      </c>
      <c r="J167" s="39">
        <f t="shared" si="325"/>
        <v>0.22795414943071468</v>
      </c>
      <c r="K167" s="39">
        <f t="shared" si="325"/>
        <v>0.21167510518967633</v>
      </c>
      <c r="L167" s="39">
        <f t="shared" si="325"/>
        <v>0.19850927962831105</v>
      </c>
      <c r="M167" s="39">
        <f t="shared" si="325"/>
        <v>0.22559348997386339</v>
      </c>
      <c r="N167" s="39">
        <f t="shared" si="325"/>
        <v>0.21805997606961644</v>
      </c>
      <c r="O167" s="39">
        <f t="shared" si="325"/>
        <v>0.22183861553578446</v>
      </c>
      <c r="P167" s="39">
        <f t="shared" si="325"/>
        <v>0.2297919782696056</v>
      </c>
      <c r="Q167" s="39">
        <f t="shared" si="325"/>
        <v>0.25600480425189065</v>
      </c>
      <c r="R167" s="39">
        <f t="shared" si="325"/>
        <v>0.23626398758587241</v>
      </c>
      <c r="S167" s="39">
        <f t="shared" si="325"/>
        <v>0.22877800373780371</v>
      </c>
      <c r="T167" s="39">
        <f t="shared" si="325"/>
        <v>0.23321414231443705</v>
      </c>
      <c r="U167" s="39">
        <f t="shared" si="325"/>
        <v>0.24920800621840605</v>
      </c>
      <c r="V167" s="39">
        <f t="shared" si="325"/>
        <v>0.25441254736992047</v>
      </c>
      <c r="W167" s="39">
        <f t="shared" si="325"/>
        <v>0.25485616122758381</v>
      </c>
      <c r="X167" s="39">
        <f t="shared" si="325"/>
        <v>0.23905241754832765</v>
      </c>
      <c r="Y167" s="39">
        <f t="shared" si="325"/>
        <v>0.23874347218316927</v>
      </c>
      <c r="Z167" s="39">
        <f t="shared" si="325"/>
        <v>0.24489861445824795</v>
      </c>
      <c r="AA167" s="39">
        <f t="shared" si="325"/>
        <v>0.14934735818797831</v>
      </c>
      <c r="AB167" s="39">
        <f t="shared" si="325"/>
        <v>0.24915255448619816</v>
      </c>
      <c r="AC167" s="39">
        <f t="shared" si="325"/>
        <v>0.23293688365339743</v>
      </c>
      <c r="AD167" s="39">
        <f t="shared" si="325"/>
        <v>0.22956224966474426</v>
      </c>
      <c r="AE167" s="39">
        <f t="shared" si="325"/>
        <v>0.17688310406722366</v>
      </c>
      <c r="AF167" s="39">
        <f t="shared" si="325"/>
        <v>0.19240166740941053</v>
      </c>
      <c r="AG167" s="39">
        <f t="shared" si="325"/>
        <v>0.19396223758726192</v>
      </c>
      <c r="AH167" s="39">
        <f t="shared" si="325"/>
        <v>0.2260371038315267</v>
      </c>
      <c r="AI167" s="39">
        <f t="shared" si="325"/>
        <v>0.20746869521790443</v>
      </c>
      <c r="AJ167" s="39">
        <f t="shared" si="325"/>
        <v>0.18898742504060884</v>
      </c>
      <c r="AK167" s="39">
        <f t="shared" si="325"/>
        <v>0.19778840710960816</v>
      </c>
      <c r="AL167" s="39">
        <f t="shared" si="325"/>
        <v>0.18912209353311377</v>
      </c>
      <c r="AM167" s="39">
        <f t="shared" si="325"/>
        <v>0.19645756553661817</v>
      </c>
      <c r="AN167" s="39">
        <f t="shared" si="325"/>
        <v>0.20146406478739001</v>
      </c>
      <c r="AO167" s="39">
        <f t="shared" si="325"/>
        <v>0.20688249119170643</v>
      </c>
      <c r="AP167" s="39">
        <f t="shared" si="325"/>
        <v>0.20929860238076564</v>
      </c>
      <c r="AQ167" s="39">
        <f t="shared" si="325"/>
        <v>0.20374550748394429</v>
      </c>
      <c r="AR167" s="39">
        <f t="shared" si="325"/>
        <v>0.22149006179047756</v>
      </c>
      <c r="AS167" s="39">
        <f t="shared" si="325"/>
        <v>0.25870609577801917</v>
      </c>
      <c r="AT167" s="39">
        <f t="shared" si="325"/>
        <v>0.22129201988973499</v>
      </c>
      <c r="AU167" s="39">
        <f t="shared" si="325"/>
        <v>0.23918708604083258</v>
      </c>
      <c r="AV167" s="39">
        <f t="shared" si="325"/>
        <v>0.23422019517020923</v>
      </c>
      <c r="AW167" s="39">
        <f t="shared" si="325"/>
        <v>0.23036233894374414</v>
      </c>
      <c r="AX167" s="39">
        <f t="shared" si="325"/>
        <v>0.24202304605946601</v>
      </c>
      <c r="AY167" s="39">
        <f t="shared" si="325"/>
        <v>0.24645126296006964</v>
      </c>
      <c r="AZ167" s="39">
        <f t="shared" si="325"/>
        <v>0.22954640631268486</v>
      </c>
      <c r="BA167" s="39">
        <f t="shared" si="325"/>
        <v>0.2304573990561006</v>
      </c>
      <c r="BB167" s="39">
        <f t="shared" si="325"/>
        <v>0.38345664989377165</v>
      </c>
      <c r="BC167" s="39">
        <f t="shared" si="325"/>
        <v>0.22934044273591259</v>
      </c>
      <c r="BD167" s="39">
        <f t="shared" si="325"/>
        <v>0.22751845724908104</v>
      </c>
      <c r="BE167" s="39">
        <f t="shared" si="325"/>
        <v>0.26697632555302842</v>
      </c>
      <c r="BF167" s="39">
        <f t="shared" si="325"/>
        <v>0.2702955078094737</v>
      </c>
      <c r="BG167" s="39">
        <f t="shared" si="325"/>
        <v>0.2320892643182193</v>
      </c>
      <c r="BH167" s="39">
        <f t="shared" si="325"/>
        <v>0.31566294643157899</v>
      </c>
      <c r="BI167" s="39">
        <f t="shared" si="325"/>
        <v>0.46161982727884476</v>
      </c>
      <c r="BJ167" s="39">
        <f t="shared" si="325"/>
        <v>0.45863335541564687</v>
      </c>
      <c r="BK167" s="39">
        <f t="shared" si="325"/>
        <v>0.40739595485553221</v>
      </c>
      <c r="BL167" s="39">
        <f t="shared" si="325"/>
        <v>0.40391833907849278</v>
      </c>
      <c r="BM167" s="39">
        <f t="shared" si="325"/>
        <v>0.43691211974220312</v>
      </c>
      <c r="BN167" s="39">
        <f t="shared" ref="BN167:DY167" si="326">BN155</f>
        <v>0.519794970224704</v>
      </c>
      <c r="BO167" s="39">
        <f t="shared" si="326"/>
        <v>0.50287579926742654</v>
      </c>
      <c r="BP167" s="39">
        <f t="shared" si="326"/>
        <v>0.63373587890092664</v>
      </c>
      <c r="BQ167" s="39">
        <f t="shared" si="326"/>
        <v>0.52160971970911452</v>
      </c>
      <c r="BR167" s="39">
        <f t="shared" si="326"/>
        <v>0.49809873966830376</v>
      </c>
      <c r="BS167" s="39">
        <f t="shared" si="326"/>
        <v>0.46136916474318107</v>
      </c>
      <c r="BT167" s="39">
        <f t="shared" si="326"/>
        <v>0.47223172427493587</v>
      </c>
      <c r="BU167" s="39">
        <f t="shared" si="326"/>
        <v>0.45671151503891505</v>
      </c>
      <c r="BV167" s="39">
        <f t="shared" si="326"/>
        <v>0.38795707551917891</v>
      </c>
      <c r="BW167" s="39">
        <f t="shared" si="326"/>
        <v>0.49345494211766466</v>
      </c>
      <c r="BX167" s="39">
        <f t="shared" si="326"/>
        <v>0.45975445556823125</v>
      </c>
      <c r="BY167" s="39">
        <f t="shared" si="326"/>
        <v>0.50877479056794972</v>
      </c>
      <c r="BZ167" s="39">
        <f t="shared" si="326"/>
        <v>0.52941190175189556</v>
      </c>
      <c r="CA167" s="39">
        <f t="shared" si="326"/>
        <v>0.47437669687390843</v>
      </c>
      <c r="CB167" s="39">
        <f t="shared" si="326"/>
        <v>0.66159459989747094</v>
      </c>
      <c r="CC167" s="39">
        <f t="shared" si="326"/>
        <v>0.51179018195717374</v>
      </c>
      <c r="CD167" s="39">
        <f t="shared" si="326"/>
        <v>0.71461608096526963</v>
      </c>
      <c r="CE167" s="39">
        <f t="shared" si="326"/>
        <v>0.70247460316688837</v>
      </c>
      <c r="CF167" s="39">
        <f t="shared" si="326"/>
        <v>0.54371055265875912</v>
      </c>
      <c r="CG167" s="39">
        <f t="shared" si="326"/>
        <v>0.59153343070576836</v>
      </c>
      <c r="CH167" s="39">
        <f t="shared" si="326"/>
        <v>0.61086193631614449</v>
      </c>
      <c r="CI167" s="39">
        <f t="shared" si="326"/>
        <v>0.64410612332654704</v>
      </c>
      <c r="CJ167" s="39">
        <f t="shared" si="326"/>
        <v>0.70669918700979517</v>
      </c>
      <c r="CK167" s="39">
        <f t="shared" si="326"/>
        <v>0.63707248603686983</v>
      </c>
      <c r="CL167" s="39">
        <f t="shared" si="326"/>
        <v>0.6409008782157033</v>
      </c>
      <c r="CM167" s="39">
        <f t="shared" si="326"/>
        <v>0.6335530600604885</v>
      </c>
      <c r="CN167" s="39">
        <f t="shared" si="326"/>
        <v>0.63207721624298796</v>
      </c>
      <c r="CO167" s="39">
        <f t="shared" si="326"/>
        <v>0.63064062359084661</v>
      </c>
      <c r="CP167" s="39">
        <f t="shared" si="326"/>
        <v>0.51977458265252907</v>
      </c>
      <c r="CQ167" s="39">
        <f t="shared" si="326"/>
        <v>0.61704252531130965</v>
      </c>
      <c r="CR167" s="39">
        <f t="shared" si="326"/>
        <v>0.64072851556466026</v>
      </c>
      <c r="CS167" s="39">
        <f t="shared" si="326"/>
        <v>0.6566769245863967</v>
      </c>
      <c r="CT167" s="39">
        <f t="shared" si="326"/>
        <v>0.6398730940082511</v>
      </c>
      <c r="CU167" s="39">
        <f t="shared" si="326"/>
        <v>0.63719432163296186</v>
      </c>
      <c r="CV167" s="39">
        <f t="shared" si="326"/>
        <v>0.64335314140488797</v>
      </c>
      <c r="CW167" s="39">
        <f t="shared" si="326"/>
        <v>0.64644826256577936</v>
      </c>
      <c r="CX167" s="39">
        <f t="shared" si="326"/>
        <v>0.64586223810184606</v>
      </c>
      <c r="CY167" s="39">
        <f t="shared" si="326"/>
        <v>0.63424918060941948</v>
      </c>
      <c r="CZ167" s="39">
        <f t="shared" si="326"/>
        <v>0.64391099266951435</v>
      </c>
      <c r="DA167" s="39">
        <f t="shared" si="326"/>
        <v>0.60747463139076896</v>
      </c>
      <c r="DB167" s="39">
        <f t="shared" si="326"/>
        <v>0.69873317598542939</v>
      </c>
      <c r="DC167" s="39">
        <f t="shared" si="326"/>
        <v>0.66076347630787913</v>
      </c>
      <c r="DD167" s="39">
        <f t="shared" si="326"/>
        <v>0.69639525584465767</v>
      </c>
      <c r="DE167" s="39">
        <f t="shared" si="326"/>
        <v>0.68720777703058822</v>
      </c>
      <c r="DF167" s="39">
        <f t="shared" si="326"/>
        <v>0.73044884503707386</v>
      </c>
      <c r="DG167" s="39">
        <f t="shared" si="326"/>
        <v>0.83080263231660745</v>
      </c>
      <c r="DH167" s="39">
        <f t="shared" si="326"/>
        <v>0.64988820920659418</v>
      </c>
      <c r="DI167" s="39">
        <f t="shared" si="326"/>
        <v>0.619633859646194</v>
      </c>
      <c r="DJ167" s="39">
        <f t="shared" si="326"/>
        <v>0.61541397515071883</v>
      </c>
      <c r="DK167" s="39">
        <f t="shared" si="326"/>
        <v>0.60096150628156431</v>
      </c>
      <c r="DL167" s="39">
        <f t="shared" si="326"/>
        <v>0.72252116686801282</v>
      </c>
      <c r="DM167" s="39">
        <f t="shared" si="326"/>
        <v>0.68514300704365083</v>
      </c>
      <c r="DN167" s="39">
        <f t="shared" si="326"/>
        <v>0.818600289439541</v>
      </c>
      <c r="DO167" s="39">
        <f t="shared" si="326"/>
        <v>0.66444589785519603</v>
      </c>
      <c r="DP167" s="39">
        <f t="shared" si="326"/>
        <v>0.6794910784079361</v>
      </c>
      <c r="DQ167" s="39">
        <f t="shared" si="326"/>
        <v>0.76247440777297149</v>
      </c>
      <c r="DR167" s="39">
        <f t="shared" si="326"/>
        <v>0.75549661439733118</v>
      </c>
      <c r="DS167" s="39">
        <f t="shared" si="326"/>
        <v>0.80243890642089888</v>
      </c>
      <c r="DT167" s="39">
        <f t="shared" si="326"/>
        <v>0.71929854313575214</v>
      </c>
      <c r="DU167" s="39">
        <f t="shared" si="326"/>
        <v>0.74088886275594057</v>
      </c>
      <c r="DV167" s="39">
        <f t="shared" si="326"/>
        <v>0.69112013402509753</v>
      </c>
      <c r="DW167" s="39">
        <f t="shared" si="326"/>
        <v>0.66136368188899253</v>
      </c>
      <c r="DX167" s="39">
        <f t="shared" si="326"/>
        <v>0.71143471059569086</v>
      </c>
      <c r="DY167" s="39">
        <f t="shared" si="326"/>
        <v>0.75146637619068335</v>
      </c>
      <c r="DZ167" s="39">
        <f t="shared" ref="DZ167:EO167" si="327">DZ155</f>
        <v>0.77223683627113715</v>
      </c>
      <c r="EA167" s="39">
        <f t="shared" si="327"/>
        <v>0.68777771140199084</v>
      </c>
      <c r="EB167" s="39">
        <f t="shared" si="327"/>
        <v>0.69189347012731706</v>
      </c>
      <c r="EC167" s="39">
        <f t="shared" si="327"/>
        <v>0.71625156311579696</v>
      </c>
      <c r="ED167" s="39">
        <f t="shared" si="327"/>
        <v>0.6978222160443619</v>
      </c>
      <c r="EE167" s="39">
        <f t="shared" si="327"/>
        <v>0.50011426690720806</v>
      </c>
      <c r="EF167" s="39">
        <f t="shared" si="327"/>
        <v>0.53940549447217789</v>
      </c>
      <c r="EG167" s="39">
        <f t="shared" si="327"/>
        <v>0.59792767332243157</v>
      </c>
      <c r="EH167" s="39">
        <f t="shared" si="327"/>
        <v>0.59976513397839959</v>
      </c>
      <c r="EI167" s="39">
        <f t="shared" si="327"/>
        <v>0.73009665713243654</v>
      </c>
      <c r="EJ167" s="39">
        <f t="shared" si="327"/>
        <v>0.42427717234208823</v>
      </c>
      <c r="EK167" s="39">
        <f t="shared" si="327"/>
        <v>0.78208269508129802</v>
      </c>
      <c r="EL167" s="39">
        <f t="shared" si="327"/>
        <v>0.60479369382214987</v>
      </c>
      <c r="EM167" s="39">
        <f t="shared" si="327"/>
        <v>0.53115049224530775</v>
      </c>
      <c r="EN167" s="39">
        <f t="shared" si="327"/>
        <v>0.63647878278575665</v>
      </c>
      <c r="EO167" s="39">
        <f t="shared" si="327"/>
        <v>0.65056343653120186</v>
      </c>
      <c r="EP167" s="39">
        <f>EP155</f>
        <v>0.50602546574554885</v>
      </c>
      <c r="EQ167" s="39">
        <f t="shared" ref="EQ167:FC167" si="328">EQ155</f>
        <v>0.5907613561196825</v>
      </c>
      <c r="ER167" s="39">
        <f t="shared" si="328"/>
        <v>0.61361645281152799</v>
      </c>
      <c r="ES167" s="39">
        <f t="shared" si="328"/>
        <v>0.64616389809056152</v>
      </c>
      <c r="ET167" s="39">
        <f t="shared" si="328"/>
        <v>0.65851017063973583</v>
      </c>
      <c r="EU167" s="39">
        <f t="shared" si="328"/>
        <v>0.58980344926303696</v>
      </c>
      <c r="EV167" s="39">
        <f t="shared" si="328"/>
        <v>0.56596957002130233</v>
      </c>
      <c r="EW167" s="39">
        <f t="shared" si="328"/>
        <v>0.43560766785169869</v>
      </c>
      <c r="EX167" s="39">
        <f t="shared" si="328"/>
        <v>0.46624242324998455</v>
      </c>
      <c r="EY167" s="39">
        <f t="shared" si="328"/>
        <v>0.46488296921418143</v>
      </c>
      <c r="EZ167" s="39">
        <f t="shared" si="328"/>
        <v>0.45688144746691495</v>
      </c>
      <c r="FA167" s="39">
        <f t="shared" si="328"/>
        <v>0.51916432218876396</v>
      </c>
      <c r="FB167" s="39">
        <f t="shared" si="328"/>
        <v>0.51129985531233801</v>
      </c>
      <c r="FC167" s="39">
        <f t="shared" si="328"/>
        <v>0.47674653614621343</v>
      </c>
      <c r="FD167" s="39">
        <f t="shared" ref="FD167:FP167" si="329">FD155</f>
        <v>0.48546828951761312</v>
      </c>
      <c r="FE167" s="39">
        <f t="shared" si="329"/>
        <v>0.53530376923971001</v>
      </c>
      <c r="FF167" s="39">
        <f t="shared" si="329"/>
        <v>0.52207204380096273</v>
      </c>
      <c r="FG167" s="39">
        <f t="shared" si="329"/>
        <v>0.50262998543269699</v>
      </c>
      <c r="FH167" s="39">
        <f t="shared" si="329"/>
        <v>0.48101943454035123</v>
      </c>
      <c r="FI167" s="39">
        <f t="shared" si="329"/>
        <v>0.50044247403039421</v>
      </c>
      <c r="FJ167" s="39">
        <f t="shared" si="329"/>
        <v>0.51367420730521374</v>
      </c>
      <c r="FK167" s="39">
        <f t="shared" si="329"/>
        <v>0.47234919261490804</v>
      </c>
      <c r="FL167" s="39">
        <f t="shared" si="329"/>
        <v>0.47453963358746593</v>
      </c>
      <c r="FM167" s="39">
        <f t="shared" si="329"/>
        <v>0.54051126129292304</v>
      </c>
      <c r="FN167" s="39">
        <f t="shared" si="329"/>
        <v>0.5534378527416195</v>
      </c>
      <c r="FO167" s="39">
        <f t="shared" si="329"/>
        <v>0.5383465828161168</v>
      </c>
      <c r="FP167" s="39">
        <f t="shared" si="329"/>
        <v>0.54293993938320639</v>
      </c>
      <c r="FQ167" s="39">
        <f t="shared" ref="FQ167:FS167" si="330">FQ155</f>
        <v>0.56772870574343737</v>
      </c>
      <c r="FR167" s="39">
        <f t="shared" si="330"/>
        <v>0.65033436150295643</v>
      </c>
      <c r="FS167" s="39">
        <f t="shared" si="330"/>
        <v>0.54541875950341423</v>
      </c>
      <c r="FT167" s="39">
        <f t="shared" ref="FT167:FU167" si="331">FT155</f>
        <v>0.55737238612890327</v>
      </c>
      <c r="FU167" s="39">
        <f t="shared" si="331"/>
        <v>0.6126979135759042</v>
      </c>
      <c r="FV167" s="39">
        <f t="shared" ref="FV167" si="332">FV155</f>
        <v>0.77954880669080551</v>
      </c>
    </row>
    <row r="168" spans="1:178" ht="15" x14ac:dyDescent="0.25">
      <c r="A168" s="50" t="s">
        <v>44</v>
      </c>
      <c r="B168" s="39">
        <f t="shared" ref="B168:BM168" si="333">B156</f>
        <v>6.7088386636922376E-2</v>
      </c>
      <c r="C168" s="39">
        <f t="shared" si="333"/>
        <v>6.2248043434494173E-2</v>
      </c>
      <c r="D168" s="39">
        <f t="shared" si="333"/>
        <v>5.6880621117463982E-2</v>
      </c>
      <c r="E168" s="39">
        <f t="shared" si="333"/>
        <v>5.8031410517678308E-2</v>
      </c>
      <c r="F168" s="39">
        <f t="shared" si="333"/>
        <v>5.2514649118177562E-2</v>
      </c>
      <c r="G168" s="39">
        <f t="shared" si="333"/>
        <v>5.6415034566232231E-2</v>
      </c>
      <c r="H168" s="39">
        <f t="shared" si="333"/>
        <v>4.7164796104967432E-2</v>
      </c>
      <c r="I168" s="39">
        <f t="shared" si="333"/>
        <v>5.6151495008931247E-2</v>
      </c>
      <c r="J168" s="39">
        <f t="shared" si="333"/>
        <v>5.9147061310252512E-2</v>
      </c>
      <c r="K168" s="39">
        <f t="shared" si="333"/>
        <v>5.5070982823997174E-2</v>
      </c>
      <c r="L168" s="39">
        <f t="shared" si="333"/>
        <v>5.1811876965374912E-2</v>
      </c>
      <c r="M168" s="39">
        <f t="shared" si="333"/>
        <v>6.3082585365947311E-2</v>
      </c>
      <c r="N168" s="39">
        <f t="shared" si="333"/>
        <v>6.7053248029282253E-2</v>
      </c>
      <c r="O168" s="39">
        <f t="shared" si="333"/>
        <v>5.4939213045346678E-2</v>
      </c>
      <c r="P168" s="39">
        <f t="shared" si="333"/>
        <v>5.030091683684923E-2</v>
      </c>
      <c r="Q168" s="39">
        <f t="shared" si="333"/>
        <v>6.0499897704397593E-2</v>
      </c>
      <c r="R168" s="39">
        <f t="shared" si="333"/>
        <v>6.5594995812216755E-2</v>
      </c>
      <c r="S168" s="39">
        <f t="shared" si="333"/>
        <v>5.4438487886474797E-2</v>
      </c>
      <c r="T168" s="39">
        <f t="shared" si="333"/>
        <v>5.1899723484475246E-2</v>
      </c>
      <c r="U168" s="39">
        <f t="shared" si="333"/>
        <v>6.172974897180223E-2</v>
      </c>
      <c r="V168" s="39">
        <f t="shared" si="333"/>
        <v>6.64295377436699E-2</v>
      </c>
      <c r="W168" s="39">
        <f t="shared" si="333"/>
        <v>5.7934779346667943E-2</v>
      </c>
      <c r="X168" s="39">
        <f t="shared" si="333"/>
        <v>4.2034559389508133E-2</v>
      </c>
      <c r="Y168" s="39">
        <f t="shared" si="333"/>
        <v>5.7267145801505437E-2</v>
      </c>
      <c r="Z168" s="39">
        <f t="shared" si="333"/>
        <v>5.365665386648185E-2</v>
      </c>
      <c r="AA168" s="39">
        <f t="shared" si="333"/>
        <v>5.3683007822211956E-2</v>
      </c>
      <c r="AB168" s="39">
        <f t="shared" si="333"/>
        <v>3.6210335173156222E-2</v>
      </c>
      <c r="AC168" s="39">
        <f t="shared" si="333"/>
        <v>4.8175031074621233E-2</v>
      </c>
      <c r="AD168" s="39">
        <f t="shared" si="333"/>
        <v>4.7612813352379123E-2</v>
      </c>
      <c r="AE168" s="39">
        <f t="shared" si="333"/>
        <v>4.5592343413071515E-2</v>
      </c>
      <c r="AF168" s="39">
        <f t="shared" si="333"/>
        <v>3.8292297675834051E-2</v>
      </c>
      <c r="AG168" s="39">
        <f t="shared" si="333"/>
        <v>4.8412216676192124E-2</v>
      </c>
      <c r="AH168" s="39">
        <f t="shared" si="333"/>
        <v>4.9519082816856283E-2</v>
      </c>
      <c r="AI168" s="39">
        <f t="shared" si="333"/>
        <v>4.036547552660185E-2</v>
      </c>
      <c r="AJ168" s="39">
        <f t="shared" si="333"/>
        <v>3.5050761121031865E-2</v>
      </c>
      <c r="AK168" s="39">
        <f t="shared" si="333"/>
        <v>3.5612978843273975E-2</v>
      </c>
      <c r="AL168" s="39">
        <f t="shared" si="333"/>
        <v>3.9978950842560396E-2</v>
      </c>
      <c r="AM168" s="39">
        <f t="shared" si="333"/>
        <v>3.5885303052485003E-2</v>
      </c>
      <c r="AN168" s="39">
        <f t="shared" si="333"/>
        <v>3.7246924098540121E-2</v>
      </c>
      <c r="AO168" s="39">
        <f t="shared" si="333"/>
        <v>3.7993619510892931E-2</v>
      </c>
      <c r="AP168" s="39">
        <f t="shared" si="333"/>
        <v>4.1832512395577365E-2</v>
      </c>
      <c r="AQ168" s="39">
        <f t="shared" si="333"/>
        <v>3.8388928846844417E-2</v>
      </c>
      <c r="AR168" s="39">
        <f t="shared" si="333"/>
        <v>3.9855965715819931E-2</v>
      </c>
      <c r="AS168" s="39">
        <f t="shared" si="333"/>
        <v>3.9293747993577821E-2</v>
      </c>
      <c r="AT168" s="39">
        <f t="shared" si="333"/>
        <v>4.2772470149950906E-2</v>
      </c>
      <c r="AU168" s="39">
        <f t="shared" si="333"/>
        <v>4.0734430906823237E-2</v>
      </c>
      <c r="AV168" s="39">
        <f t="shared" si="333"/>
        <v>3.2274811117461416E-2</v>
      </c>
      <c r="AW168" s="39">
        <f t="shared" si="333"/>
        <v>4.0251275051771424E-2</v>
      </c>
      <c r="AX168" s="39">
        <f t="shared" si="333"/>
        <v>3.2933660010713899E-2</v>
      </c>
      <c r="AY168" s="39">
        <f t="shared" si="333"/>
        <v>2.5027473291684154E-2</v>
      </c>
      <c r="AZ168" s="39">
        <f t="shared" si="333"/>
        <v>2.3384743384507974E-2</v>
      </c>
      <c r="BA168" s="39">
        <f t="shared" si="333"/>
        <v>2.8198732631206081E-2</v>
      </c>
      <c r="BB168" s="39">
        <f t="shared" si="333"/>
        <v>3.0061078836133091E-2</v>
      </c>
      <c r="BC168" s="39">
        <f t="shared" si="333"/>
        <v>3.2564704630492505E-2</v>
      </c>
      <c r="BD168" s="39">
        <f t="shared" si="333"/>
        <v>2.8409564277046877E-2</v>
      </c>
      <c r="BE168" s="39">
        <f t="shared" si="333"/>
        <v>2.833928706176661E-2</v>
      </c>
      <c r="BF168" s="39">
        <f t="shared" si="333"/>
        <v>3.3583724252056336E-2</v>
      </c>
      <c r="BG168" s="39">
        <f t="shared" si="333"/>
        <v>2.9419799246700677E-2</v>
      </c>
      <c r="BH168" s="39">
        <f t="shared" si="333"/>
        <v>2.4096300189220647E-2</v>
      </c>
      <c r="BI168" s="39">
        <f t="shared" si="333"/>
        <v>2.911233642984952E-2</v>
      </c>
      <c r="BJ168" s="39">
        <f t="shared" si="333"/>
        <v>3.5156176943952254E-2</v>
      </c>
      <c r="BK168" s="39">
        <f t="shared" si="333"/>
        <v>3.0658435166015338E-2</v>
      </c>
      <c r="BL168" s="39">
        <f t="shared" si="333"/>
        <v>2.9911739753662524E-2</v>
      </c>
      <c r="BM168" s="39">
        <f t="shared" si="333"/>
        <v>3.0289479785793948E-2</v>
      </c>
      <c r="BN168" s="39">
        <f t="shared" ref="BN168:DY168" si="334">BN156</f>
        <v>3.8239589764373853E-2</v>
      </c>
      <c r="BO168" s="39">
        <f t="shared" si="334"/>
        <v>3.4514897354519847E-2</v>
      </c>
      <c r="BP168" s="39">
        <f t="shared" si="334"/>
        <v>3.0517880735454809E-2</v>
      </c>
      <c r="BQ168" s="39">
        <f t="shared" si="334"/>
        <v>3.1124021717247086E-2</v>
      </c>
      <c r="BR168" s="39">
        <f t="shared" si="334"/>
        <v>3.2160610642630989E-2</v>
      </c>
      <c r="BS168" s="39">
        <f t="shared" si="334"/>
        <v>3.0509096083544771E-2</v>
      </c>
      <c r="BT168" s="39">
        <f t="shared" si="334"/>
        <v>2.7241205573012479E-2</v>
      </c>
      <c r="BU168" s="39">
        <f t="shared" si="334"/>
        <v>2.818994797929605E-2</v>
      </c>
      <c r="BV168" s="39">
        <f t="shared" si="334"/>
        <v>3.2626197193862734E-2</v>
      </c>
      <c r="BW168" s="39">
        <f t="shared" si="334"/>
        <v>4.0506029957162383E-2</v>
      </c>
      <c r="BX168" s="39">
        <f t="shared" si="334"/>
        <v>2.6995235319531557E-2</v>
      </c>
      <c r="BY168" s="39">
        <f t="shared" si="334"/>
        <v>3.6245473780796358E-2</v>
      </c>
      <c r="BZ168" s="39">
        <f t="shared" si="334"/>
        <v>3.2863382795433632E-2</v>
      </c>
      <c r="CA168" s="39">
        <f t="shared" si="334"/>
        <v>3.4804790867550936E-2</v>
      </c>
      <c r="CB168" s="39">
        <f t="shared" si="334"/>
        <v>2.8532549403787338E-2</v>
      </c>
      <c r="CC168" s="39">
        <f t="shared" si="334"/>
        <v>3.0658435166015338E-2</v>
      </c>
      <c r="CD168" s="39">
        <f t="shared" si="334"/>
        <v>2.2277877243843811E-2</v>
      </c>
      <c r="CE168" s="39">
        <f t="shared" si="334"/>
        <v>1.8834293695110856E-2</v>
      </c>
      <c r="CF168" s="39">
        <f t="shared" si="334"/>
        <v>3.1756516654769473E-2</v>
      </c>
      <c r="CG168" s="39">
        <f t="shared" si="334"/>
        <v>3.6157627261696017E-2</v>
      </c>
      <c r="CH168" s="39">
        <f t="shared" si="334"/>
        <v>4.1568972838276388E-2</v>
      </c>
      <c r="CI168" s="39">
        <f t="shared" si="334"/>
        <v>3.1405130578368148E-2</v>
      </c>
      <c r="CJ168" s="39">
        <f t="shared" si="334"/>
        <v>3.142269988218821E-2</v>
      </c>
      <c r="CK168" s="39">
        <f t="shared" si="334"/>
        <v>3.5604194191363937E-2</v>
      </c>
      <c r="CL168" s="39">
        <f t="shared" si="334"/>
        <v>4.2034559389508133E-2</v>
      </c>
      <c r="CM168" s="39">
        <f t="shared" si="334"/>
        <v>3.3899971720817532E-2</v>
      </c>
      <c r="CN168" s="39">
        <f t="shared" si="334"/>
        <v>3.0640865862195266E-2</v>
      </c>
      <c r="CO168" s="39">
        <f t="shared" si="334"/>
        <v>3.5428501153163282E-2</v>
      </c>
      <c r="CP168" s="39">
        <f t="shared" si="334"/>
        <v>3.9390379164588187E-2</v>
      </c>
      <c r="CQ168" s="39">
        <f t="shared" si="334"/>
        <v>3.4998053209571667E-2</v>
      </c>
      <c r="CR168" s="39">
        <f t="shared" si="334"/>
        <v>2.9779969975012033E-2</v>
      </c>
      <c r="CS168" s="39">
        <f t="shared" si="334"/>
        <v>3.1703808743309268E-2</v>
      </c>
      <c r="CT168" s="39">
        <f t="shared" si="334"/>
        <v>3.8547052581225011E-2</v>
      </c>
      <c r="CU168" s="39">
        <f t="shared" si="334"/>
        <v>3.0737497033205635E-2</v>
      </c>
      <c r="CV168" s="39">
        <f t="shared" si="334"/>
        <v>2.6353955730099139E-2</v>
      </c>
      <c r="CW168" s="39">
        <f t="shared" si="334"/>
        <v>3.0342187697254146E-2</v>
      </c>
      <c r="CX168" s="39">
        <f t="shared" si="334"/>
        <v>3.5867733748664934E-2</v>
      </c>
      <c r="CY168" s="39">
        <f t="shared" si="334"/>
        <v>3.0113786747593286E-2</v>
      </c>
      <c r="CZ168" s="39">
        <f t="shared" si="334"/>
        <v>2.7223636269192417E-2</v>
      </c>
      <c r="DA168" s="39">
        <f t="shared" si="334"/>
        <v>3.1308499407357783E-2</v>
      </c>
      <c r="DB168" s="39">
        <f t="shared" si="334"/>
        <v>3.9926242931100198E-2</v>
      </c>
      <c r="DC168" s="39">
        <f t="shared" si="334"/>
        <v>3.216939529454102E-2</v>
      </c>
      <c r="DD168" s="39">
        <f t="shared" si="334"/>
        <v>2.6239755255268712E-2</v>
      </c>
      <c r="DE168" s="39">
        <f t="shared" si="334"/>
        <v>3.4602743873620175E-2</v>
      </c>
      <c r="DF168" s="39">
        <f t="shared" si="334"/>
        <v>3.7958480903252795E-2</v>
      </c>
      <c r="DG168" s="39">
        <f t="shared" si="334"/>
        <v>2.9823893234562193E-2</v>
      </c>
      <c r="DH168" s="39">
        <f t="shared" si="334"/>
        <v>2.9182613645129786E-2</v>
      </c>
      <c r="DI168" s="39">
        <f t="shared" si="334"/>
        <v>3.0359757001074211E-2</v>
      </c>
      <c r="DJ168" s="39">
        <f t="shared" si="334"/>
        <v>3.6025857483045529E-2</v>
      </c>
      <c r="DK168" s="39">
        <f t="shared" si="334"/>
        <v>2.8541334055697375E-2</v>
      </c>
      <c r="DL168" s="39">
        <f t="shared" si="334"/>
        <v>2.6951312059981389E-2</v>
      </c>
      <c r="DM168" s="39">
        <f t="shared" si="334"/>
        <v>3.3012721877904196E-2</v>
      </c>
      <c r="DN168" s="39">
        <f t="shared" si="334"/>
        <v>3.5419716501253251E-2</v>
      </c>
      <c r="DO168" s="39">
        <f t="shared" si="334"/>
        <v>2.877851965726826E-2</v>
      </c>
      <c r="DP168" s="39">
        <f t="shared" si="334"/>
        <v>2.5194381677974779E-2</v>
      </c>
      <c r="DQ168" s="39">
        <f t="shared" si="334"/>
        <v>3.3838479157447296E-2</v>
      </c>
      <c r="DR168" s="39">
        <f t="shared" si="334"/>
        <v>3.7571956219211347E-2</v>
      </c>
      <c r="DS168" s="39">
        <f t="shared" si="334"/>
        <v>2.9533999721531104E-2</v>
      </c>
      <c r="DT168" s="39">
        <f t="shared" si="334"/>
        <v>3.5375793241703084E-2</v>
      </c>
      <c r="DU168" s="39">
        <f t="shared" si="334"/>
        <v>2.5949861742237623E-2</v>
      </c>
      <c r="DV168" s="39">
        <f t="shared" si="334"/>
        <v>3.6877968718318735E-2</v>
      </c>
      <c r="DW168" s="39">
        <f t="shared" si="334"/>
        <v>2.9191398297039817E-2</v>
      </c>
      <c r="DX168" s="39">
        <f t="shared" si="334"/>
        <v>2.6643849243130232E-2</v>
      </c>
      <c r="DY168" s="39">
        <f t="shared" si="334"/>
        <v>2.9700908107821732E-2</v>
      </c>
      <c r="DZ168" s="39">
        <f t="shared" ref="DZ168:EO168" si="335">DZ156</f>
        <v>3.3381677258125582E-2</v>
      </c>
      <c r="EA168" s="39">
        <f t="shared" si="335"/>
        <v>2.7592591649413804E-2</v>
      </c>
      <c r="EB168" s="39">
        <f t="shared" si="335"/>
        <v>2.5185597026064748E-2</v>
      </c>
      <c r="EC168" s="39">
        <f t="shared" si="335"/>
        <v>2.784734655480476E-2</v>
      </c>
      <c r="ED168" s="39">
        <f t="shared" si="335"/>
        <v>3.4567605265980045E-2</v>
      </c>
      <c r="EE168" s="39">
        <f t="shared" si="335"/>
        <v>2.7056727882901786E-2</v>
      </c>
      <c r="EF168" s="39">
        <f t="shared" si="335"/>
        <v>2.4772718386293191E-2</v>
      </c>
      <c r="EG168" s="39">
        <f t="shared" si="335"/>
        <v>3.1686239439489207E-2</v>
      </c>
      <c r="EH168" s="39">
        <f t="shared" si="335"/>
        <v>3.5331869982152916E-2</v>
      </c>
      <c r="EI168" s="39">
        <f t="shared" si="335"/>
        <v>2.8418348928956907E-2</v>
      </c>
      <c r="EJ168" s="39">
        <f t="shared" si="335"/>
        <v>2.4140223448770814E-2</v>
      </c>
      <c r="EK168" s="39">
        <f t="shared" si="335"/>
        <v>2.8717027093898031E-2</v>
      </c>
      <c r="EL168" s="39">
        <f t="shared" si="335"/>
        <v>3.3004376458589661E-2</v>
      </c>
      <c r="EM168" s="39">
        <f t="shared" si="335"/>
        <v>1.1592750225733448E-2</v>
      </c>
      <c r="EN168" s="39">
        <f t="shared" si="335"/>
        <v>2.4542527124573072E-2</v>
      </c>
      <c r="EO168" s="39">
        <f t="shared" si="335"/>
        <v>2.7902569195859327E-2</v>
      </c>
      <c r="EP168" s="39">
        <f>EP156</f>
        <v>2.8691600797409622E-2</v>
      </c>
      <c r="EQ168" s="39">
        <f t="shared" ref="EQ168:FC168" si="336">EQ156</f>
        <v>2.4018334295202649E-2</v>
      </c>
      <c r="ER168" s="39">
        <f t="shared" si="336"/>
        <v>2.0553340441448485E-2</v>
      </c>
      <c r="ES168" s="39">
        <f t="shared" si="336"/>
        <v>2.8936735605194039E-2</v>
      </c>
      <c r="ET168" s="39">
        <f t="shared" si="336"/>
        <v>3.0169188613467516E-2</v>
      </c>
      <c r="EU168" s="39">
        <f t="shared" si="336"/>
        <v>2.300232493420306E-2</v>
      </c>
      <c r="EV168" s="39">
        <f t="shared" si="336"/>
        <v>2.1977980756261041E-2</v>
      </c>
      <c r="EW168" s="39">
        <f t="shared" si="336"/>
        <v>2.3567034397308291E-2</v>
      </c>
      <c r="EX168" s="39">
        <f t="shared" si="336"/>
        <v>2.9586141961846699E-2</v>
      </c>
      <c r="EY168" s="39">
        <f t="shared" si="336"/>
        <v>2.3061924602214293E-2</v>
      </c>
      <c r="EZ168" s="39">
        <f t="shared" si="336"/>
        <v>2.0719062589246506E-2</v>
      </c>
      <c r="FA168" s="39">
        <f t="shared" si="336"/>
        <v>2.4387649340156393E-2</v>
      </c>
      <c r="FB168" s="39">
        <f t="shared" si="336"/>
        <v>2.7872941734117817E-2</v>
      </c>
      <c r="FC168" s="39">
        <f t="shared" si="336"/>
        <v>1.9167968043610022E-2</v>
      </c>
      <c r="FD168" s="39">
        <f t="shared" ref="FD168:FP168" si="337">FD156</f>
        <v>1.7415100685246605E-2</v>
      </c>
      <c r="FE168" s="39">
        <f t="shared" si="337"/>
        <v>2.2471340052675287E-2</v>
      </c>
      <c r="FF168" s="39">
        <f t="shared" si="337"/>
        <v>2.5699036139963265E-2</v>
      </c>
      <c r="FG168" s="39">
        <f t="shared" si="337"/>
        <v>1.9036602453045091E-2</v>
      </c>
      <c r="FH168" s="39">
        <f t="shared" si="337"/>
        <v>1.7039002330343431E-2</v>
      </c>
      <c r="FI168" s="39">
        <f t="shared" si="337"/>
        <v>1.9998173501851187E-2</v>
      </c>
      <c r="FJ168" s="39">
        <f t="shared" si="337"/>
        <v>2.5075109177749078E-2</v>
      </c>
      <c r="FK168" s="39">
        <f t="shared" si="337"/>
        <v>1.7130682486295526E-2</v>
      </c>
      <c r="FL168" s="39">
        <f t="shared" si="337"/>
        <v>2.7302304501752812E-2</v>
      </c>
      <c r="FM168" s="39">
        <f t="shared" si="337"/>
        <v>2.0120778204321281E-2</v>
      </c>
      <c r="FN168" s="39">
        <f t="shared" si="337"/>
        <v>3.180730082866056E-2</v>
      </c>
      <c r="FO168" s="39">
        <f t="shared" si="337"/>
        <v>1.6403297445874529E-2</v>
      </c>
      <c r="FP168" s="39">
        <f t="shared" si="337"/>
        <v>2.2554160003791499E-2</v>
      </c>
      <c r="FQ168" s="39">
        <f t="shared" ref="FQ168:FS168" si="338">FQ156</f>
        <v>2.7921487562889862E-2</v>
      </c>
      <c r="FR168" s="39">
        <f t="shared" si="338"/>
        <v>2.2624317748157173E-2</v>
      </c>
      <c r="FS168" s="39">
        <f t="shared" si="338"/>
        <v>1.7915095479799189E-2</v>
      </c>
      <c r="FT168" s="39">
        <f t="shared" ref="FT168:FU168" si="339">FT156</f>
        <v>1.5103537990252623E-2</v>
      </c>
      <c r="FU168" s="39">
        <f t="shared" si="339"/>
        <v>1.962258764135839E-2</v>
      </c>
      <c r="FV168" s="39">
        <f t="shared" ref="FV168" si="340">FV156</f>
        <v>2.262874671840916E-2</v>
      </c>
    </row>
    <row r="169" spans="1:178" ht="15" x14ac:dyDescent="0.25">
      <c r="A169" s="50" t="s">
        <v>45</v>
      </c>
      <c r="B169" s="39">
        <f t="shared" ref="B169:BM169" si="341">B157</f>
        <v>4.5776731918898854E-2</v>
      </c>
      <c r="C169" s="39">
        <f t="shared" si="341"/>
        <v>6.4901588009165928E-2</v>
      </c>
      <c r="D169" s="39">
        <f t="shared" si="341"/>
        <v>6.7224348076890358E-2</v>
      </c>
      <c r="E169" s="39">
        <f t="shared" si="341"/>
        <v>3.1137756096883074E-2</v>
      </c>
      <c r="F169" s="39">
        <f t="shared" si="341"/>
        <v>2.8176436560368431E-2</v>
      </c>
      <c r="G169" s="39">
        <f t="shared" si="341"/>
        <v>6.275443179535882E-2</v>
      </c>
      <c r="H169" s="39">
        <f t="shared" si="341"/>
        <v>7.633978449387073E-2</v>
      </c>
      <c r="I169" s="39">
        <f t="shared" si="341"/>
        <v>3.4418355367792829E-2</v>
      </c>
      <c r="J169" s="39">
        <f t="shared" si="341"/>
        <v>2.9126293770193882E-2</v>
      </c>
      <c r="K169" s="39">
        <f t="shared" si="341"/>
        <v>6.9754639971971608E-2</v>
      </c>
      <c r="L169" s="39">
        <f t="shared" si="341"/>
        <v>7.4974863629331645E-2</v>
      </c>
      <c r="M169" s="39">
        <f t="shared" si="341"/>
        <v>3.5519870451455958E-2</v>
      </c>
      <c r="N169" s="39">
        <f t="shared" si="341"/>
        <v>3.5863096165930704E-2</v>
      </c>
      <c r="O169" s="39">
        <f t="shared" si="341"/>
        <v>7.1430858577545914E-2</v>
      </c>
      <c r="P169" s="39">
        <f t="shared" si="341"/>
        <v>7.8710436521754426E-2</v>
      </c>
      <c r="Q169" s="39">
        <f t="shared" si="341"/>
        <v>3.3763831912282855E-2</v>
      </c>
      <c r="R169" s="39">
        <f t="shared" si="341"/>
        <v>2.9094365796754371E-2</v>
      </c>
      <c r="S169" s="39">
        <f t="shared" si="341"/>
        <v>6.1205925083542535E-2</v>
      </c>
      <c r="T169" s="39">
        <f t="shared" si="341"/>
        <v>7.2652103561607215E-2</v>
      </c>
      <c r="U169" s="39">
        <f t="shared" si="341"/>
        <v>3.3931453772840285E-2</v>
      </c>
      <c r="V169" s="39">
        <f t="shared" si="341"/>
        <v>4.0285120487302969E-2</v>
      </c>
      <c r="W169" s="39">
        <f t="shared" si="341"/>
        <v>5.9992662092841112E-2</v>
      </c>
      <c r="X169" s="39">
        <f t="shared" si="341"/>
        <v>6.2746449801998935E-2</v>
      </c>
      <c r="Y169" s="39">
        <f t="shared" si="341"/>
        <v>3.0818476362487968E-2</v>
      </c>
      <c r="Z169" s="39">
        <f t="shared" si="341"/>
        <v>3.3197110383731535E-2</v>
      </c>
      <c r="AA169" s="39">
        <f t="shared" si="341"/>
        <v>4.4060603346525139E-2</v>
      </c>
      <c r="AB169" s="39">
        <f t="shared" si="341"/>
        <v>4.9616070725000051E-2</v>
      </c>
      <c r="AC169" s="39">
        <f t="shared" si="341"/>
        <v>2.6364524067676184E-2</v>
      </c>
      <c r="AD169" s="39">
        <f t="shared" si="341"/>
        <v>2.2812537022530589E-2</v>
      </c>
      <c r="AE169" s="39">
        <f t="shared" si="341"/>
        <v>3.6230267860485076E-2</v>
      </c>
      <c r="AF169" s="39">
        <f t="shared" si="341"/>
        <v>4.0189336566984438E-2</v>
      </c>
      <c r="AG169" s="39">
        <f t="shared" si="341"/>
        <v>2.3075942803406555E-2</v>
      </c>
      <c r="AH169" s="39">
        <f t="shared" si="341"/>
        <v>2.3379258551081909E-2</v>
      </c>
      <c r="AI169" s="39">
        <f t="shared" si="341"/>
        <v>3.4769563075627452E-2</v>
      </c>
      <c r="AJ169" s="39">
        <f t="shared" si="341"/>
        <v>3.4825437029146596E-2</v>
      </c>
      <c r="AK169" s="39">
        <f t="shared" si="341"/>
        <v>2.3379258551081909E-2</v>
      </c>
      <c r="AL169" s="39">
        <f t="shared" si="341"/>
        <v>2.457655755506357E-2</v>
      </c>
      <c r="AM169" s="39">
        <f t="shared" si="341"/>
        <v>3.1273449984001001E-2</v>
      </c>
      <c r="AN169" s="39">
        <f t="shared" si="341"/>
        <v>3.0076150980019336E-2</v>
      </c>
      <c r="AO169" s="39">
        <f t="shared" si="341"/>
        <v>2.2620969181893522E-2</v>
      </c>
      <c r="AP169" s="39">
        <f t="shared" si="341"/>
        <v>2.5805784532484742E-2</v>
      </c>
      <c r="AQ169" s="39">
        <f t="shared" si="341"/>
        <v>2.9030509849875354E-2</v>
      </c>
      <c r="AR169" s="39">
        <f t="shared" si="341"/>
        <v>2.5829730512564378E-2</v>
      </c>
      <c r="AS169" s="39">
        <f t="shared" si="341"/>
        <v>2.1208156357195165E-2</v>
      </c>
      <c r="AT169" s="39">
        <f t="shared" si="341"/>
        <v>2.2748681075651568E-2</v>
      </c>
      <c r="AU169" s="39">
        <f t="shared" si="341"/>
        <v>2.4209385860509195E-2</v>
      </c>
      <c r="AV169" s="39">
        <f t="shared" si="341"/>
        <v>2.3107870776846066E-2</v>
      </c>
      <c r="AW169" s="39">
        <f t="shared" si="341"/>
        <v>2.206222964670208E-2</v>
      </c>
      <c r="AX169" s="39">
        <f t="shared" si="341"/>
        <v>1.919669403050597E-2</v>
      </c>
      <c r="AY169" s="39">
        <f t="shared" si="341"/>
        <v>2.2197923533820003E-2</v>
      </c>
      <c r="AZ169" s="39">
        <f t="shared" si="341"/>
        <v>2.5430630844570493E-2</v>
      </c>
      <c r="BA169" s="39">
        <f t="shared" si="341"/>
        <v>2.1391742204472354E-2</v>
      </c>
      <c r="BB169" s="39">
        <f t="shared" si="341"/>
        <v>2.0210407187210445E-2</v>
      </c>
      <c r="BC169" s="39">
        <f t="shared" si="341"/>
        <v>2.1974427719743426E-2</v>
      </c>
      <c r="BD169" s="39">
        <f t="shared" si="341"/>
        <v>2.0920804596239562E-2</v>
      </c>
      <c r="BE169" s="39">
        <f t="shared" si="341"/>
        <v>2.0050767320012888E-2</v>
      </c>
      <c r="BF169" s="39">
        <f t="shared" si="341"/>
        <v>2.1471562138071127E-2</v>
      </c>
      <c r="BG169" s="39">
        <f t="shared" si="341"/>
        <v>2.2078193633421835E-2</v>
      </c>
      <c r="BH169" s="39">
        <f t="shared" si="341"/>
        <v>1.9771397552417167E-2</v>
      </c>
      <c r="BI169" s="39">
        <f t="shared" si="341"/>
        <v>1.8941270242989888E-2</v>
      </c>
      <c r="BJ169" s="39">
        <f t="shared" si="341"/>
        <v>1.8406476687878075E-2</v>
      </c>
      <c r="BK169" s="39">
        <f t="shared" si="341"/>
        <v>2.057757888176482E-2</v>
      </c>
      <c r="BL169" s="39">
        <f t="shared" si="341"/>
        <v>2.0864930642720419E-2</v>
      </c>
      <c r="BM169" s="39">
        <f t="shared" si="341"/>
        <v>1.9923055426254846E-2</v>
      </c>
      <c r="BN169" s="39">
        <f t="shared" ref="BN169:DY169" si="342">BN157</f>
        <v>1.6977699876459959E-2</v>
      </c>
      <c r="BO169" s="39">
        <f t="shared" si="342"/>
        <v>1.8837504329311472E-2</v>
      </c>
      <c r="BP169" s="39">
        <f t="shared" si="342"/>
        <v>1.8366566721078687E-2</v>
      </c>
      <c r="BQ169" s="39">
        <f t="shared" si="342"/>
        <v>1.5620761005280743E-2</v>
      </c>
      <c r="BR169" s="39">
        <f t="shared" si="342"/>
        <v>1.3377820871155098E-2</v>
      </c>
      <c r="BS169" s="39">
        <f t="shared" si="342"/>
        <v>1.8159034893721865E-2</v>
      </c>
      <c r="BT169" s="39">
        <f t="shared" si="342"/>
        <v>1.5612779011920866E-2</v>
      </c>
      <c r="BU169" s="39">
        <f t="shared" si="342"/>
        <v>1.4343642067700304E-2</v>
      </c>
      <c r="BV169" s="39">
        <f t="shared" si="342"/>
        <v>1.5796364859198053E-2</v>
      </c>
      <c r="BW169" s="39">
        <f t="shared" si="342"/>
        <v>2.0641434828643841E-2</v>
      </c>
      <c r="BX169" s="39">
        <f t="shared" si="342"/>
        <v>1.6961735889740204E-2</v>
      </c>
      <c r="BY169" s="39">
        <f t="shared" si="342"/>
        <v>1.555690505840172E-2</v>
      </c>
      <c r="BZ169" s="39">
        <f t="shared" si="342"/>
        <v>1.5181751370487466E-2</v>
      </c>
      <c r="CA169" s="39">
        <f t="shared" si="342"/>
        <v>1.5301481270885634E-2</v>
      </c>
      <c r="CB169" s="39">
        <f t="shared" si="342"/>
        <v>1.4327678080980549E-2</v>
      </c>
      <c r="CC169" s="39">
        <f t="shared" si="342"/>
        <v>1.482256166929297E-2</v>
      </c>
      <c r="CD169" s="39">
        <f t="shared" si="342"/>
        <v>1.4319696087620671E-2</v>
      </c>
      <c r="CE169" s="39">
        <f t="shared" si="342"/>
        <v>1.6387032367829006E-2</v>
      </c>
      <c r="CF169" s="39">
        <f t="shared" si="342"/>
        <v>1.2443927648049401E-2</v>
      </c>
      <c r="CG169" s="39">
        <f t="shared" si="342"/>
        <v>1.3561406718432286E-2</v>
      </c>
      <c r="CH169" s="39">
        <f t="shared" si="342"/>
        <v>1.2851009309403168E-2</v>
      </c>
      <c r="CI169" s="39">
        <f t="shared" si="342"/>
        <v>1.3976470373145927E-2</v>
      </c>
      <c r="CJ169" s="39">
        <f t="shared" si="342"/>
        <v>1.4894399609531869E-2</v>
      </c>
      <c r="CK169" s="39">
        <f t="shared" si="342"/>
        <v>1.3944542399706418E-2</v>
      </c>
      <c r="CL169" s="39">
        <f t="shared" si="342"/>
        <v>1.4096200273544093E-2</v>
      </c>
      <c r="CM169" s="39">
        <f t="shared" si="342"/>
        <v>1.3345892897715586E-2</v>
      </c>
      <c r="CN169" s="39">
        <f t="shared" si="342"/>
        <v>1.1917116086297471E-2</v>
      </c>
      <c r="CO169" s="39">
        <f t="shared" si="342"/>
        <v>1.1302502597586883E-2</v>
      </c>
      <c r="CP169" s="39">
        <f t="shared" si="342"/>
        <v>1.1669674292141261E-2</v>
      </c>
      <c r="CQ169" s="39">
        <f t="shared" si="342"/>
        <v>1.3561406718432286E-2</v>
      </c>
      <c r="CR169" s="39">
        <f t="shared" si="342"/>
        <v>9.9535457197675471E-3</v>
      </c>
      <c r="CS169" s="39">
        <f t="shared" si="342"/>
        <v>1.1182772697188719E-2</v>
      </c>
      <c r="CT169" s="39">
        <f t="shared" si="342"/>
        <v>1.1102952763589941E-2</v>
      </c>
      <c r="CU169" s="39">
        <f t="shared" si="342"/>
        <v>1.0105203593605222E-2</v>
      </c>
      <c r="CV169" s="39">
        <f t="shared" si="342"/>
        <v>1.4056290306744703E-2</v>
      </c>
      <c r="CW169" s="39">
        <f t="shared" si="342"/>
        <v>1.0632015155357154E-2</v>
      </c>
      <c r="CX169" s="39">
        <f t="shared" si="342"/>
        <v>1.2994685189880966E-2</v>
      </c>
      <c r="CY169" s="39">
        <f t="shared" si="342"/>
        <v>1.1270574624147373E-2</v>
      </c>
      <c r="CZ169" s="39">
        <f t="shared" si="342"/>
        <v>9.0356164833816036E-3</v>
      </c>
      <c r="DA169" s="39">
        <f t="shared" si="342"/>
        <v>1.1190754690548595E-2</v>
      </c>
      <c r="DB169" s="39">
        <f t="shared" si="342"/>
        <v>1.3298000937556318E-2</v>
      </c>
      <c r="DC169" s="39">
        <f t="shared" si="342"/>
        <v>1.0711835088955931E-2</v>
      </c>
      <c r="DD169" s="39">
        <f t="shared" si="342"/>
        <v>8.540732895069186E-3</v>
      </c>
      <c r="DE169" s="39">
        <f t="shared" si="342"/>
        <v>9.5464640584137801E-3</v>
      </c>
      <c r="DF169" s="39">
        <f t="shared" si="342"/>
        <v>1.2252359807412334E-2</v>
      </c>
      <c r="DG169" s="39">
        <f t="shared" si="342"/>
        <v>1.0384573361200942E-2</v>
      </c>
      <c r="DH169" s="39">
        <f t="shared" si="342"/>
        <v>7.6786776122023887E-3</v>
      </c>
      <c r="DI169" s="39">
        <f t="shared" si="342"/>
        <v>8.8280846560247848E-3</v>
      </c>
      <c r="DJ169" s="39">
        <f t="shared" si="342"/>
        <v>9.4586621314551259E-3</v>
      </c>
      <c r="DK169" s="39">
        <f t="shared" si="342"/>
        <v>1.153398040502334E-2</v>
      </c>
      <c r="DL169" s="39">
        <f t="shared" si="342"/>
        <v>8.3332010677123654E-3</v>
      </c>
      <c r="DM169" s="39">
        <f t="shared" si="342"/>
        <v>1.015309555376449E-2</v>
      </c>
      <c r="DN169" s="39">
        <f t="shared" si="342"/>
        <v>1.2587603528527202E-2</v>
      </c>
      <c r="DO169" s="39">
        <f t="shared" si="342"/>
        <v>8.9717605365025842E-3</v>
      </c>
      <c r="DP169" s="39">
        <f t="shared" si="342"/>
        <v>9.3149862509773265E-3</v>
      </c>
      <c r="DQ169" s="39">
        <f t="shared" si="342"/>
        <v>1.0400537347920699E-2</v>
      </c>
      <c r="DR169" s="39">
        <f t="shared" si="342"/>
        <v>1.0520267248318867E-2</v>
      </c>
      <c r="DS169" s="39">
        <f t="shared" si="342"/>
        <v>1.0280807447522534E-2</v>
      </c>
      <c r="DT169" s="39">
        <f t="shared" si="342"/>
        <v>7.8063895059604328E-3</v>
      </c>
      <c r="DU169" s="39">
        <f t="shared" si="342"/>
        <v>9.4426981447353706E-3</v>
      </c>
      <c r="DV169" s="39">
        <f t="shared" si="342"/>
        <v>9.6901399388915795E-3</v>
      </c>
      <c r="DW169" s="39">
        <f t="shared" si="342"/>
        <v>8.3810930278716313E-3</v>
      </c>
      <c r="DX169" s="39">
        <f t="shared" si="342"/>
        <v>5.4117914979971097E-3</v>
      </c>
      <c r="DY169" s="39">
        <f t="shared" si="342"/>
        <v>7.7185875790017769E-3</v>
      </c>
      <c r="DZ169" s="39">
        <f t="shared" ref="DZ169:EO169" si="343">DZ157</f>
        <v>8.692390768906863E-3</v>
      </c>
      <c r="EA169" s="39">
        <f t="shared" si="343"/>
        <v>6.3297207343830496E-3</v>
      </c>
      <c r="EB169" s="39">
        <f t="shared" si="343"/>
        <v>4.0229246533783824E-3</v>
      </c>
      <c r="EC169" s="39">
        <f t="shared" si="343"/>
        <v>7.8303354860400649E-3</v>
      </c>
      <c r="ED169" s="39">
        <f t="shared" si="343"/>
        <v>9.3149862509773265E-3</v>
      </c>
      <c r="EE169" s="39">
        <f t="shared" si="343"/>
        <v>5.7789631925514858E-3</v>
      </c>
      <c r="EF169" s="39">
        <f t="shared" si="343"/>
        <v>4.2943124276142259E-3</v>
      </c>
      <c r="EG169" s="39">
        <f t="shared" si="343"/>
        <v>7.1199380770109464E-3</v>
      </c>
      <c r="EH169" s="39">
        <f t="shared" si="343"/>
        <v>7.4471998047659343E-3</v>
      </c>
      <c r="EI169" s="39">
        <f t="shared" si="343"/>
        <v>5.2840796042390665E-3</v>
      </c>
      <c r="EJ169" s="39">
        <f t="shared" si="343"/>
        <v>3.1449053837918307E-3</v>
      </c>
      <c r="EK169" s="39">
        <f t="shared" si="343"/>
        <v>5.8268551527107526E-3</v>
      </c>
      <c r="EL169" s="39">
        <f t="shared" si="343"/>
        <v>7.707093508563554E-3</v>
      </c>
      <c r="EM169" s="39">
        <f t="shared" si="343"/>
        <v>5.3420607848490608E-3</v>
      </c>
      <c r="EN169" s="39">
        <f t="shared" si="343"/>
        <v>3.2208855163018738E-3</v>
      </c>
      <c r="EO169" s="39">
        <f t="shared" si="343"/>
        <v>6.4242853629128422E-3</v>
      </c>
      <c r="EP169" s="39">
        <f>EP157</f>
        <v>9.5677433274539044E-3</v>
      </c>
      <c r="EQ169" s="39">
        <f t="shared" ref="EQ169:FC169" si="344">EQ157</f>
        <v>6.4705783589290525E-3</v>
      </c>
      <c r="ER169" s="39">
        <f t="shared" si="344"/>
        <v>4.1502048317088452E-3</v>
      </c>
      <c r="ES169" s="39">
        <f t="shared" si="344"/>
        <v>9.3384123514497919E-3</v>
      </c>
      <c r="ET169" s="39">
        <f t="shared" si="344"/>
        <v>8.0974001649267487E-3</v>
      </c>
      <c r="EU169" s="39">
        <f t="shared" si="344"/>
        <v>6.9544991903322919E-3</v>
      </c>
      <c r="EV169" s="39">
        <f t="shared" si="344"/>
        <v>4.1761000927105947E-3</v>
      </c>
      <c r="EW169" s="39">
        <f t="shared" si="344"/>
        <v>7.7789451367683785E-3</v>
      </c>
      <c r="EX169" s="39">
        <f t="shared" si="344"/>
        <v>9.4201585177599717E-3</v>
      </c>
      <c r="EY169" s="39">
        <f t="shared" si="344"/>
        <v>4.5334513351589466E-3</v>
      </c>
      <c r="EZ169" s="39">
        <f t="shared" si="344"/>
        <v>1.8767771301338738E-3</v>
      </c>
      <c r="FA169" s="39">
        <f t="shared" si="344"/>
        <v>5.9729774673322527E-3</v>
      </c>
      <c r="FB169" s="39">
        <f t="shared" si="344"/>
        <v>5.0750025335682628E-3</v>
      </c>
      <c r="FC169" s="39">
        <f t="shared" si="344"/>
        <v>3.4848436509236609E-3</v>
      </c>
      <c r="FD169" s="39">
        <f t="shared" ref="FD169:FP169" si="345">FD157</f>
        <v>1.541820939327991E-3</v>
      </c>
      <c r="FE169" s="39">
        <f t="shared" si="345"/>
        <v>3.7908931889884465E-3</v>
      </c>
      <c r="FF169" s="39">
        <f t="shared" si="345"/>
        <v>5.0341117243933907E-3</v>
      </c>
      <c r="FG169" s="39">
        <f t="shared" si="345"/>
        <v>2.9353910748377622E-3</v>
      </c>
      <c r="FH169" s="39">
        <f t="shared" si="345"/>
        <v>5.1598896775789868E-3</v>
      </c>
      <c r="FI169" s="39">
        <f t="shared" si="345"/>
        <v>3.3872938049650499E-3</v>
      </c>
      <c r="FJ169" s="39">
        <f t="shared" si="345"/>
        <v>5.1112751041660657E-3</v>
      </c>
      <c r="FK169" s="39">
        <f t="shared" si="345"/>
        <v>2.4549377061292882E-3</v>
      </c>
      <c r="FL169" s="39">
        <f t="shared" si="345"/>
        <v>1.2853350980849094E-3</v>
      </c>
      <c r="FM169" s="39">
        <f t="shared" si="345"/>
        <v>3.9871981354104554E-3</v>
      </c>
      <c r="FN169" s="39">
        <f t="shared" si="345"/>
        <v>4.5352984025094651E-3</v>
      </c>
      <c r="FO169" s="39">
        <f t="shared" si="345"/>
        <v>3.2507809796259303E-3</v>
      </c>
      <c r="FP169" s="39">
        <f t="shared" si="345"/>
        <v>2.6308133521354459E-3</v>
      </c>
      <c r="FQ169" s="39">
        <f t="shared" ref="FQ169:FS169" si="346">FQ157</f>
        <v>3.5430747048799229E-3</v>
      </c>
      <c r="FR169" s="39">
        <f t="shared" si="346"/>
        <v>4.9743774060284499E-3</v>
      </c>
      <c r="FS169" s="39">
        <f t="shared" si="346"/>
        <v>3.0578913996219662E-3</v>
      </c>
      <c r="FT169" s="39">
        <f t="shared" ref="FT169:FU169" si="347">FT157</f>
        <v>1.6238148925980108E-3</v>
      </c>
      <c r="FU169" s="39">
        <f t="shared" si="347"/>
        <v>4.1266998145739822E-3</v>
      </c>
      <c r="FV169" s="39">
        <f t="shared" ref="FV169" si="348">FV157</f>
        <v>3.8200024261573376E-3</v>
      </c>
    </row>
    <row r="170" spans="1:178" ht="15" x14ac:dyDescent="0.25">
      <c r="A170" s="52"/>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c r="BK170" s="51"/>
      <c r="BL170" s="51"/>
      <c r="BM170" s="51"/>
      <c r="BN170" s="51"/>
      <c r="BO170" s="51"/>
      <c r="BP170" s="51"/>
      <c r="BQ170" s="51"/>
      <c r="BR170" s="51"/>
      <c r="BS170" s="51"/>
      <c r="BT170" s="51"/>
      <c r="BU170" s="51"/>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c r="CY170" s="51"/>
      <c r="CZ170" s="51"/>
      <c r="DA170" s="51"/>
      <c r="DB170" s="51"/>
      <c r="DC170" s="51"/>
      <c r="DD170" s="51"/>
      <c r="DE170" s="51"/>
      <c r="DF170" s="51"/>
      <c r="DG170" s="51"/>
      <c r="DH170" s="51"/>
      <c r="DI170" s="51"/>
      <c r="DJ170" s="51"/>
      <c r="DK170" s="51"/>
      <c r="DL170" s="51"/>
      <c r="DM170" s="51"/>
      <c r="DN170" s="51"/>
      <c r="DO170" s="51"/>
      <c r="DP170" s="51"/>
      <c r="DQ170" s="51"/>
      <c r="DR170" s="51"/>
      <c r="DS170" s="51"/>
      <c r="DT170" s="51"/>
      <c r="DU170" s="51"/>
      <c r="DV170" s="51"/>
      <c r="DW170" s="51"/>
      <c r="DX170" s="51"/>
      <c r="DY170" s="51"/>
      <c r="DZ170" s="51"/>
      <c r="EA170" s="51"/>
      <c r="EB170" s="51"/>
      <c r="EC170" s="51"/>
      <c r="ED170" s="51"/>
      <c r="EE170" s="51"/>
      <c r="EF170" s="51"/>
      <c r="EG170" s="51"/>
      <c r="EH170" s="51"/>
      <c r="EI170" s="51"/>
      <c r="EJ170" s="51"/>
      <c r="EK170" s="51"/>
      <c r="EL170" s="51"/>
      <c r="EM170" s="51"/>
      <c r="EN170" s="51"/>
      <c r="EO170" s="51"/>
      <c r="EP170" s="51"/>
      <c r="EQ170" s="51"/>
      <c r="ER170" s="51"/>
      <c r="ES170" s="51"/>
      <c r="ET170" s="51"/>
      <c r="EU170" s="51"/>
      <c r="EV170" s="51"/>
      <c r="EW170" s="14"/>
      <c r="EX170" s="51"/>
      <c r="EY170" s="63"/>
      <c r="EZ170" s="63"/>
      <c r="FA170" s="63"/>
      <c r="FB170" s="63"/>
      <c r="FC170" s="63"/>
      <c r="FD170" s="63"/>
      <c r="FE170" s="63"/>
      <c r="FF170" s="63"/>
    </row>
    <row r="171" spans="1:178" ht="15" x14ac:dyDescent="0.25">
      <c r="A171" s="52" t="s">
        <v>61</v>
      </c>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51"/>
      <c r="BM171" s="51"/>
      <c r="BN171" s="51"/>
      <c r="BO171" s="51"/>
      <c r="BP171" s="51"/>
      <c r="BQ171" s="51"/>
      <c r="BR171" s="51"/>
      <c r="BS171" s="51"/>
      <c r="BT171" s="51"/>
      <c r="BU171" s="51"/>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c r="CY171" s="51"/>
      <c r="CZ171" s="51"/>
      <c r="DA171" s="51"/>
      <c r="DB171" s="51"/>
      <c r="DC171" s="51"/>
      <c r="DD171" s="51"/>
      <c r="DE171" s="51"/>
      <c r="DF171" s="51"/>
      <c r="DG171" s="51"/>
      <c r="DH171" s="51"/>
      <c r="DI171" s="51"/>
      <c r="DJ171" s="51"/>
      <c r="DK171" s="51"/>
      <c r="DL171" s="51"/>
      <c r="DM171" s="51"/>
      <c r="DN171" s="51"/>
      <c r="DO171" s="51"/>
      <c r="DP171" s="51"/>
      <c r="DQ171" s="51"/>
      <c r="DR171" s="51"/>
      <c r="DS171" s="51"/>
      <c r="DT171" s="51"/>
      <c r="DU171" s="51"/>
      <c r="DV171" s="51"/>
      <c r="DW171" s="51"/>
      <c r="DX171" s="51"/>
      <c r="DY171" s="51"/>
      <c r="DZ171" s="51"/>
      <c r="EA171" s="51"/>
      <c r="EB171" s="51"/>
      <c r="EC171" s="51"/>
      <c r="ED171" s="51"/>
      <c r="EE171" s="51"/>
      <c r="EF171" s="51"/>
      <c r="EG171" s="51"/>
      <c r="EH171" s="51"/>
      <c r="EI171" s="51"/>
      <c r="EJ171" s="51"/>
      <c r="EK171" s="51"/>
      <c r="EL171" s="51"/>
      <c r="EM171" s="51"/>
      <c r="EN171" s="51"/>
      <c r="EO171" s="51"/>
      <c r="EP171" s="51"/>
      <c r="EQ171" s="51"/>
      <c r="ER171" s="51"/>
      <c r="ES171" s="51"/>
      <c r="ET171" s="51"/>
      <c r="EU171" s="51"/>
      <c r="EV171" s="51"/>
      <c r="EW171" s="13"/>
      <c r="EX171" s="51"/>
      <c r="EY171" s="63"/>
      <c r="EZ171" s="63"/>
      <c r="FA171" s="63"/>
      <c r="FB171" s="63"/>
      <c r="FC171" s="63"/>
      <c r="FD171" s="63"/>
      <c r="FE171" s="63"/>
      <c r="FF171" s="63"/>
    </row>
    <row r="172" spans="1:178" ht="17.25" x14ac:dyDescent="0.25">
      <c r="A172" s="66" t="s">
        <v>109</v>
      </c>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c r="BK172" s="51"/>
      <c r="BL172" s="51"/>
      <c r="BM172" s="51"/>
      <c r="BN172" s="51"/>
      <c r="BO172" s="51"/>
      <c r="BP172" s="51"/>
      <c r="BQ172" s="51"/>
      <c r="BR172" s="51"/>
      <c r="BS172" s="51"/>
      <c r="BT172" s="51"/>
      <c r="BU172" s="51"/>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c r="CY172" s="51"/>
      <c r="CZ172" s="51"/>
      <c r="DA172" s="51"/>
      <c r="DB172" s="51"/>
      <c r="DC172" s="51"/>
      <c r="DD172" s="51"/>
      <c r="DE172" s="51"/>
      <c r="DF172" s="51"/>
      <c r="DG172" s="51"/>
      <c r="DH172" s="51"/>
      <c r="DI172" s="51"/>
      <c r="DJ172" s="51"/>
      <c r="DK172" s="51"/>
      <c r="DL172" s="51"/>
      <c r="DM172" s="51"/>
      <c r="DN172" s="51"/>
      <c r="DO172" s="51"/>
      <c r="DP172" s="51"/>
      <c r="DQ172" s="51"/>
      <c r="DR172" s="51"/>
      <c r="DS172" s="51"/>
      <c r="DT172" s="51"/>
      <c r="DU172" s="51"/>
      <c r="DV172" s="51"/>
      <c r="DW172" s="51"/>
      <c r="DX172" s="51"/>
      <c r="DY172" s="51"/>
      <c r="DZ172" s="51"/>
      <c r="EA172" s="51"/>
      <c r="EB172" s="51"/>
      <c r="EC172" s="51"/>
      <c r="ED172" s="51"/>
      <c r="EE172" s="51"/>
      <c r="EF172" s="51"/>
      <c r="EG172" s="51"/>
      <c r="EH172" s="51"/>
      <c r="EI172" s="51"/>
      <c r="EJ172" s="51"/>
      <c r="EK172" s="51"/>
      <c r="EL172" s="51"/>
      <c r="EM172" s="51"/>
      <c r="EN172" s="51"/>
      <c r="EO172" s="51"/>
      <c r="EP172" s="51"/>
      <c r="EQ172" s="51"/>
      <c r="ER172" s="51"/>
      <c r="ES172" s="51"/>
      <c r="ET172" s="51"/>
      <c r="EU172" s="51"/>
      <c r="EV172" s="51"/>
      <c r="EW172" s="13"/>
      <c r="EX172" s="51"/>
      <c r="EY172" s="63"/>
      <c r="EZ172" s="63"/>
      <c r="FA172" s="63"/>
      <c r="FB172" s="63"/>
      <c r="FC172" s="63"/>
      <c r="FD172" s="63"/>
      <c r="FE172" s="63"/>
      <c r="FF172" s="63"/>
    </row>
    <row r="173" spans="1:178" ht="17.25" x14ac:dyDescent="0.25">
      <c r="A173" s="66" t="s">
        <v>104</v>
      </c>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c r="BK173" s="51"/>
      <c r="BL173" s="51"/>
      <c r="BM173" s="51"/>
      <c r="BN173" s="51"/>
      <c r="BO173" s="51"/>
      <c r="BP173" s="51"/>
      <c r="BQ173" s="51"/>
      <c r="BR173" s="51"/>
      <c r="BS173" s="51"/>
      <c r="BT173" s="51"/>
      <c r="BU173" s="51"/>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c r="CY173" s="51"/>
      <c r="CZ173" s="51"/>
      <c r="DA173" s="51"/>
      <c r="DB173" s="51"/>
      <c r="DC173" s="51"/>
      <c r="DD173" s="51"/>
      <c r="DE173" s="51"/>
      <c r="DF173" s="51"/>
      <c r="DG173" s="51"/>
      <c r="DH173" s="51"/>
      <c r="DI173" s="51"/>
      <c r="DJ173" s="51"/>
      <c r="DK173" s="51"/>
      <c r="DL173" s="51"/>
      <c r="DM173" s="51"/>
      <c r="DN173" s="51"/>
      <c r="DO173" s="51"/>
      <c r="DP173" s="51"/>
      <c r="DQ173" s="51"/>
      <c r="DR173" s="51"/>
      <c r="DS173" s="51"/>
      <c r="DT173" s="51"/>
      <c r="DU173" s="51"/>
      <c r="DV173" s="51"/>
      <c r="DW173" s="51"/>
      <c r="DX173" s="51"/>
      <c r="DY173" s="51"/>
      <c r="DZ173" s="51"/>
      <c r="EA173" s="51"/>
      <c r="EB173" s="51"/>
      <c r="EC173" s="51"/>
      <c r="ED173" s="51"/>
      <c r="EE173" s="51"/>
      <c r="EF173" s="51"/>
      <c r="EG173" s="51"/>
      <c r="EH173" s="51"/>
      <c r="EI173" s="51"/>
      <c r="EJ173" s="51"/>
      <c r="EK173" s="51"/>
      <c r="EL173" s="51"/>
      <c r="EM173" s="51"/>
      <c r="EN173" s="51"/>
      <c r="EO173" s="51"/>
      <c r="EP173" s="51"/>
      <c r="EQ173" s="51"/>
      <c r="ER173" s="51"/>
      <c r="ES173" s="51"/>
      <c r="ET173" s="51"/>
      <c r="EU173" s="51"/>
      <c r="EV173" s="51"/>
      <c r="EW173" s="13"/>
      <c r="EX173" s="51"/>
      <c r="EY173" s="63"/>
      <c r="EZ173" s="63"/>
      <c r="FA173" s="63"/>
      <c r="FB173" s="63"/>
      <c r="FC173" s="63"/>
      <c r="FD173" s="63"/>
      <c r="FE173" s="63"/>
      <c r="FF173" s="63"/>
    </row>
    <row r="174" spans="1:178" ht="17.25" x14ac:dyDescent="0.25">
      <c r="A174" s="66" t="s">
        <v>108</v>
      </c>
    </row>
    <row r="175" spans="1:178" ht="17.25" x14ac:dyDescent="0.25">
      <c r="A175" s="66" t="s">
        <v>106</v>
      </c>
    </row>
    <row r="176" spans="1:178" ht="17.25" x14ac:dyDescent="0.25">
      <c r="A176" s="66" t="s">
        <v>110</v>
      </c>
    </row>
    <row r="177" spans="1:1" ht="17.25" x14ac:dyDescent="0.25">
      <c r="A177" s="52" t="s">
        <v>122</v>
      </c>
    </row>
    <row r="178" spans="1:1" ht="17.25" x14ac:dyDescent="0.25">
      <c r="A178" s="66" t="s">
        <v>116</v>
      </c>
    </row>
    <row r="179" spans="1:1" ht="17.25" x14ac:dyDescent="0.25">
      <c r="A179" s="66" t="s">
        <v>123</v>
      </c>
    </row>
    <row r="180" spans="1:1" ht="17.25" x14ac:dyDescent="0.25">
      <c r="A180" s="66" t="s">
        <v>124</v>
      </c>
    </row>
    <row r="181" spans="1:1" ht="17.25" x14ac:dyDescent="0.25">
      <c r="A181" s="66" t="s">
        <v>120</v>
      </c>
    </row>
  </sheetData>
  <dataConsolidate/>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V53"/>
  <sheetViews>
    <sheetView topLeftCell="C1" zoomScale="70" zoomScaleNormal="70" workbookViewId="0">
      <selection activeCell="D4" sqref="D4"/>
    </sheetView>
  </sheetViews>
  <sheetFormatPr defaultRowHeight="14.25" x14ac:dyDescent="0.2"/>
  <cols>
    <col min="1" max="1" width="18.375" bestFit="1" customWidth="1"/>
    <col min="2" max="2" width="20.25" style="32" bestFit="1" customWidth="1"/>
    <col min="3" max="3" width="70.125" bestFit="1" customWidth="1"/>
    <col min="4" max="10" width="11.875" bestFit="1" customWidth="1"/>
    <col min="11" max="11" width="11.5" bestFit="1" customWidth="1"/>
    <col min="12" max="20" width="11.875" bestFit="1" customWidth="1"/>
    <col min="21" max="21" width="11.5" bestFit="1" customWidth="1"/>
    <col min="22" max="29" width="11.875" bestFit="1" customWidth="1"/>
    <col min="30" max="30" width="12.25" bestFit="1" customWidth="1"/>
    <col min="31" max="31" width="11.875" bestFit="1" customWidth="1"/>
    <col min="32" max="39" width="12.25" bestFit="1" customWidth="1"/>
    <col min="40" max="40" width="11.875" bestFit="1" customWidth="1"/>
    <col min="41" max="41" width="11.5" bestFit="1" customWidth="1"/>
    <col min="42" max="48" width="11.875" bestFit="1" customWidth="1"/>
  </cols>
  <sheetData>
    <row r="1" spans="1:48" ht="21" x14ac:dyDescent="0.35">
      <c r="A1" s="8" t="s">
        <v>173</v>
      </c>
    </row>
    <row r="2" spans="1:48" s="20" customFormat="1" ht="15" x14ac:dyDescent="0.25">
      <c r="A2" s="31"/>
      <c r="B2" s="31"/>
      <c r="C2" s="11" t="s">
        <v>38</v>
      </c>
      <c r="D2" s="110">
        <v>2</v>
      </c>
      <c r="E2" s="110">
        <v>3</v>
      </c>
      <c r="F2" s="110">
        <v>4</v>
      </c>
      <c r="G2" s="110">
        <v>5</v>
      </c>
      <c r="H2" s="110">
        <v>6</v>
      </c>
      <c r="I2" s="110">
        <v>7</v>
      </c>
      <c r="J2" s="110">
        <v>8</v>
      </c>
      <c r="K2" s="110">
        <v>9</v>
      </c>
      <c r="L2" s="110">
        <v>10</v>
      </c>
      <c r="M2" s="110">
        <v>11</v>
      </c>
      <c r="N2" s="110">
        <v>12</v>
      </c>
      <c r="O2" s="110">
        <v>13</v>
      </c>
      <c r="P2" s="110">
        <v>14</v>
      </c>
      <c r="Q2" s="110">
        <v>15</v>
      </c>
      <c r="R2" s="110">
        <v>16</v>
      </c>
      <c r="S2" s="110">
        <v>17</v>
      </c>
      <c r="T2" s="110">
        <v>18</v>
      </c>
      <c r="U2" s="110">
        <v>19</v>
      </c>
      <c r="V2" s="110">
        <v>20</v>
      </c>
      <c r="W2" s="110">
        <v>21</v>
      </c>
      <c r="X2" s="110">
        <v>22</v>
      </c>
      <c r="Y2" s="110">
        <v>23</v>
      </c>
      <c r="Z2" s="110">
        <v>24</v>
      </c>
      <c r="AA2" s="110">
        <v>25</v>
      </c>
      <c r="AB2" s="110">
        <v>26</v>
      </c>
      <c r="AC2" s="110">
        <v>27</v>
      </c>
      <c r="AD2" s="110">
        <v>28</v>
      </c>
      <c r="AE2" s="110">
        <v>29</v>
      </c>
      <c r="AF2" s="110">
        <v>30</v>
      </c>
      <c r="AG2" s="110">
        <v>31</v>
      </c>
      <c r="AH2" s="110">
        <v>32</v>
      </c>
      <c r="AI2" s="110">
        <v>33</v>
      </c>
      <c r="AJ2" s="110">
        <v>34</v>
      </c>
      <c r="AK2" s="110">
        <v>35</v>
      </c>
      <c r="AL2" s="110">
        <v>36</v>
      </c>
      <c r="AM2" s="110">
        <v>37</v>
      </c>
      <c r="AN2" s="110">
        <v>38</v>
      </c>
      <c r="AO2" s="110">
        <v>39</v>
      </c>
      <c r="AP2" s="110">
        <v>40</v>
      </c>
      <c r="AQ2" s="110">
        <v>41</v>
      </c>
      <c r="AR2" s="110">
        <v>42</v>
      </c>
    </row>
    <row r="3" spans="1:48" s="20" customFormat="1" ht="15" x14ac:dyDescent="0.25">
      <c r="A3" s="31"/>
      <c r="B3" s="31"/>
      <c r="C3" s="11" t="s">
        <v>49</v>
      </c>
      <c r="D3" s="121">
        <v>1974</v>
      </c>
      <c r="E3" s="121">
        <v>1975</v>
      </c>
      <c r="F3" s="121">
        <v>1976</v>
      </c>
      <c r="G3" s="121">
        <v>1977</v>
      </c>
      <c r="H3" s="121">
        <v>1978</v>
      </c>
      <c r="I3" s="121">
        <v>1979</v>
      </c>
      <c r="J3" s="121">
        <v>1980</v>
      </c>
      <c r="K3" s="121">
        <v>1981</v>
      </c>
      <c r="L3" s="121">
        <v>1982</v>
      </c>
      <c r="M3" s="121">
        <v>1983</v>
      </c>
      <c r="N3" s="121">
        <v>1984</v>
      </c>
      <c r="O3" s="121">
        <v>1985</v>
      </c>
      <c r="P3" s="121">
        <v>1986</v>
      </c>
      <c r="Q3" s="121">
        <v>1987</v>
      </c>
      <c r="R3" s="121">
        <v>1988</v>
      </c>
      <c r="S3" s="121">
        <v>1989</v>
      </c>
      <c r="T3" s="121">
        <v>1990</v>
      </c>
      <c r="U3" s="121">
        <v>1991</v>
      </c>
      <c r="V3" s="121">
        <v>1992</v>
      </c>
      <c r="W3" s="121">
        <v>1993</v>
      </c>
      <c r="X3" s="121">
        <v>1994</v>
      </c>
      <c r="Y3" s="121">
        <v>1995</v>
      </c>
      <c r="Z3" s="121">
        <v>1996</v>
      </c>
      <c r="AA3" s="121">
        <v>1997</v>
      </c>
      <c r="AB3" s="121">
        <v>1998</v>
      </c>
      <c r="AC3" s="121">
        <v>1999</v>
      </c>
      <c r="AD3" s="121">
        <v>2000</v>
      </c>
      <c r="AE3" s="121">
        <v>2001</v>
      </c>
      <c r="AF3" s="121">
        <v>2002</v>
      </c>
      <c r="AG3" s="121">
        <v>2003</v>
      </c>
      <c r="AH3" s="121">
        <v>2004</v>
      </c>
      <c r="AI3" s="121">
        <v>2005</v>
      </c>
      <c r="AJ3" s="121">
        <v>2006</v>
      </c>
      <c r="AK3" s="121">
        <v>2007</v>
      </c>
      <c r="AL3" s="121">
        <v>2008</v>
      </c>
      <c r="AM3" s="121">
        <v>2009</v>
      </c>
      <c r="AN3" s="121">
        <v>2010</v>
      </c>
      <c r="AO3" s="121">
        <v>2011</v>
      </c>
      <c r="AP3" s="121">
        <v>2012</v>
      </c>
      <c r="AQ3" s="121">
        <v>2013</v>
      </c>
      <c r="AR3" s="121">
        <v>2014</v>
      </c>
      <c r="AS3" s="121">
        <v>2015</v>
      </c>
      <c r="AT3" s="121">
        <v>2016</v>
      </c>
      <c r="AU3" s="121">
        <v>2017</v>
      </c>
      <c r="AV3" s="121">
        <v>2018</v>
      </c>
    </row>
    <row r="4" spans="1:48" s="20" customFormat="1" ht="15" x14ac:dyDescent="0.25">
      <c r="A4" s="31"/>
      <c r="B4" s="32" t="s">
        <v>90</v>
      </c>
      <c r="C4" s="5" t="s">
        <v>93</v>
      </c>
      <c r="D4" s="12">
        <v>46.75</v>
      </c>
      <c r="E4" s="12">
        <v>46.75</v>
      </c>
      <c r="F4" s="12">
        <v>46.75</v>
      </c>
      <c r="G4" s="12">
        <v>46.75</v>
      </c>
      <c r="H4" s="12">
        <v>46.75</v>
      </c>
      <c r="I4" s="12">
        <v>46.848572731157212</v>
      </c>
      <c r="J4" s="12">
        <v>46.911717517113189</v>
      </c>
      <c r="K4" s="12">
        <v>46.899443907018167</v>
      </c>
      <c r="L4" s="12">
        <v>46.95918127187808</v>
      </c>
      <c r="M4" s="12">
        <v>46.94457238429667</v>
      </c>
      <c r="N4" s="12">
        <v>46.782065196661947</v>
      </c>
      <c r="O4" s="12">
        <v>46.641205032479611</v>
      </c>
      <c r="P4" s="12">
        <v>46.637154583986451</v>
      </c>
      <c r="Q4" s="12">
        <v>46.641225304238553</v>
      </c>
      <c r="R4" s="12">
        <v>46.482388594461966</v>
      </c>
      <c r="S4" s="12">
        <v>46.341027021009324</v>
      </c>
      <c r="T4" s="12">
        <v>46.268340873440145</v>
      </c>
      <c r="U4" s="12">
        <v>46.191117842066262</v>
      </c>
      <c r="V4" s="12">
        <v>46.228240115523477</v>
      </c>
      <c r="W4" s="12">
        <v>46.079420356327851</v>
      </c>
      <c r="X4" s="12">
        <v>46.085524012411028</v>
      </c>
      <c r="Y4" s="12">
        <v>46.412899171806096</v>
      </c>
      <c r="Z4" s="12">
        <v>46.58883417388985</v>
      </c>
      <c r="AA4" s="12">
        <v>65535</v>
      </c>
      <c r="AB4" s="12">
        <v>46.629420773360792</v>
      </c>
      <c r="AC4" s="12">
        <v>46.612588866994216</v>
      </c>
      <c r="AD4" s="12">
        <v>65535</v>
      </c>
      <c r="AE4" s="12">
        <v>46.514398619960588</v>
      </c>
      <c r="AF4" s="12">
        <v>46.670091305821622</v>
      </c>
      <c r="AG4" s="12">
        <v>46.776623630018626</v>
      </c>
      <c r="AH4" s="12">
        <v>46.606325161193929</v>
      </c>
      <c r="AI4" s="12">
        <v>46.337590826698253</v>
      </c>
      <c r="AJ4" s="12">
        <v>46.422928453975032</v>
      </c>
      <c r="AK4" s="12">
        <v>65535</v>
      </c>
      <c r="AL4" s="12">
        <v>47.082037581483625</v>
      </c>
      <c r="AM4" s="12">
        <v>47.187109921089501</v>
      </c>
      <c r="AN4" s="12">
        <v>47.16269238746581</v>
      </c>
      <c r="AO4" s="12">
        <v>47.053633044320918</v>
      </c>
      <c r="AP4" s="12">
        <v>46.793932374814837</v>
      </c>
      <c r="AQ4" s="12">
        <v>46.663454834473079</v>
      </c>
      <c r="AR4" s="12">
        <v>46.738501856759981</v>
      </c>
      <c r="AS4" s="12">
        <v>46.935632054162163</v>
      </c>
      <c r="AT4" s="12">
        <v>46.88924654005735</v>
      </c>
      <c r="AU4" s="119">
        <v>46.88924654092574</v>
      </c>
      <c r="AV4" s="119">
        <v>46.88924654092574</v>
      </c>
    </row>
    <row r="5" spans="1:48" ht="15" x14ac:dyDescent="0.25">
      <c r="A5" s="32">
        <v>14</v>
      </c>
      <c r="B5" s="32" t="s">
        <v>68</v>
      </c>
      <c r="C5" s="5" t="s">
        <v>40</v>
      </c>
      <c r="D5" s="12">
        <v>47.189979553222656</v>
      </c>
      <c r="E5" s="12">
        <v>47.189979553222656</v>
      </c>
      <c r="F5" s="12">
        <v>47.189979553222656</v>
      </c>
      <c r="G5" s="12">
        <v>47.189979553222656</v>
      </c>
      <c r="H5" s="12">
        <v>47.189979553222656</v>
      </c>
      <c r="I5" s="12">
        <v>47.189979553222656</v>
      </c>
      <c r="J5" s="12">
        <v>47.189979553222656</v>
      </c>
      <c r="K5" s="12">
        <v>47.189979553222656</v>
      </c>
      <c r="L5" s="12">
        <v>47.189979553222656</v>
      </c>
      <c r="M5" s="12">
        <v>47.189979553222656</v>
      </c>
      <c r="N5" s="12">
        <v>47.189979553222656</v>
      </c>
      <c r="O5" s="12">
        <v>47.189979553222656</v>
      </c>
      <c r="P5" s="12">
        <v>47.189979553222656</v>
      </c>
      <c r="Q5" s="12">
        <v>47.189979553222656</v>
      </c>
      <c r="R5" s="12">
        <v>47.189979553222656</v>
      </c>
      <c r="S5" s="12">
        <v>47.189979553222656</v>
      </c>
      <c r="T5" s="12">
        <v>47.23972431592</v>
      </c>
      <c r="U5" s="12">
        <v>47.172801721999996</v>
      </c>
      <c r="V5" s="12">
        <v>47.177812258215013</v>
      </c>
      <c r="W5" s="12">
        <v>47.085531598834315</v>
      </c>
      <c r="X5" s="12">
        <v>47.103105056473659</v>
      </c>
      <c r="Y5" s="12">
        <v>47.067957476616066</v>
      </c>
      <c r="Z5" s="12">
        <v>46.914654488082768</v>
      </c>
      <c r="AA5" s="12">
        <v>46.92671058064316</v>
      </c>
      <c r="AB5" s="12">
        <v>46.886806010091441</v>
      </c>
      <c r="AC5" s="12">
        <v>46.915988099933635</v>
      </c>
      <c r="AD5" s="12">
        <v>46.909616356622202</v>
      </c>
      <c r="AE5" s="12">
        <v>46.917912361384147</v>
      </c>
      <c r="AF5" s="12">
        <v>46.903365965002756</v>
      </c>
      <c r="AG5" s="12">
        <v>46.86917493451967</v>
      </c>
      <c r="AH5" s="12">
        <v>46.912852990733228</v>
      </c>
      <c r="AI5" s="12">
        <v>46.946275288803719</v>
      </c>
      <c r="AJ5" s="12">
        <v>46.965505041991918</v>
      </c>
      <c r="AK5" s="12">
        <v>46.966265076829764</v>
      </c>
      <c r="AL5" s="12">
        <v>46.9271309703173</v>
      </c>
      <c r="AM5" s="12">
        <v>46.954666231079081</v>
      </c>
      <c r="AN5" s="12">
        <v>46.963040869475222</v>
      </c>
      <c r="AO5" s="12">
        <v>46.96273541316593</v>
      </c>
      <c r="AP5" s="12">
        <v>46.977750994452762</v>
      </c>
      <c r="AQ5" s="12">
        <v>46.985989267869655</v>
      </c>
      <c r="AR5" s="12">
        <v>46.952679904171532</v>
      </c>
      <c r="AS5" s="12">
        <v>46.964212899438273</v>
      </c>
      <c r="AT5" s="12">
        <v>46.915052808018793</v>
      </c>
      <c r="AU5" s="118">
        <v>46.964212899438273</v>
      </c>
      <c r="AV5" s="118">
        <v>46.964212899438273</v>
      </c>
    </row>
    <row r="6" spans="1:48" ht="15" x14ac:dyDescent="0.25">
      <c r="A6" s="32">
        <v>13</v>
      </c>
      <c r="B6" s="32" t="s">
        <v>69</v>
      </c>
      <c r="C6" s="5" t="s">
        <v>39</v>
      </c>
      <c r="D6" s="12">
        <v>46.929988861083984</v>
      </c>
      <c r="E6" s="12">
        <v>46.929988861083984</v>
      </c>
      <c r="F6" s="12">
        <v>46.929988861083984</v>
      </c>
      <c r="G6" s="12">
        <v>46.929988861083984</v>
      </c>
      <c r="H6" s="12">
        <v>46.929988861083984</v>
      </c>
      <c r="I6" s="12">
        <v>46.929988861083984</v>
      </c>
      <c r="J6" s="12">
        <v>46.929988861083984</v>
      </c>
      <c r="K6" s="12">
        <v>46.929988861083984</v>
      </c>
      <c r="L6" s="12">
        <v>46.929988861083984</v>
      </c>
      <c r="M6" s="12">
        <v>46.929988861083984</v>
      </c>
      <c r="N6" s="12">
        <v>46.929988861083984</v>
      </c>
      <c r="O6" s="12">
        <v>46.929988861083984</v>
      </c>
      <c r="P6" s="12">
        <v>46.929988861083984</v>
      </c>
      <c r="Q6" s="12">
        <v>46.929988861083984</v>
      </c>
      <c r="R6" s="12">
        <v>46.929988861083984</v>
      </c>
      <c r="S6" s="12">
        <v>46.929988861083984</v>
      </c>
      <c r="T6" s="12">
        <v>47.219183390479998</v>
      </c>
      <c r="U6" s="12">
        <v>47.17409317888</v>
      </c>
      <c r="V6" s="12">
        <v>47.13571426821413</v>
      </c>
      <c r="W6" s="12">
        <v>47.138068618067983</v>
      </c>
      <c r="X6" s="12">
        <v>47.112825966475626</v>
      </c>
      <c r="Y6" s="12">
        <v>47.135563509427129</v>
      </c>
      <c r="Z6" s="12">
        <v>47.13711681123354</v>
      </c>
      <c r="AA6" s="12">
        <v>47.171509251847617</v>
      </c>
      <c r="AB6" s="12">
        <v>47.118338884379831</v>
      </c>
      <c r="AC6" s="12">
        <v>47.127323538784303</v>
      </c>
      <c r="AD6" s="12">
        <v>47.124525630674377</v>
      </c>
      <c r="AE6" s="12">
        <v>47.153828134192068</v>
      </c>
      <c r="AF6" s="12">
        <v>47.164765188467214</v>
      </c>
      <c r="AG6" s="12">
        <v>47.111584261773906</v>
      </c>
      <c r="AH6" s="12">
        <v>47.098483683260724</v>
      </c>
      <c r="AI6" s="12">
        <v>47.098742163870796</v>
      </c>
      <c r="AJ6" s="12">
        <v>47.089013516275585</v>
      </c>
      <c r="AK6" s="12">
        <v>47.096403655310489</v>
      </c>
      <c r="AL6" s="12">
        <v>47.058354801993815</v>
      </c>
      <c r="AM6" s="12">
        <v>47.031818521823311</v>
      </c>
      <c r="AN6" s="12">
        <v>47.025835348802147</v>
      </c>
      <c r="AO6" s="12">
        <v>47.037984434127893</v>
      </c>
      <c r="AP6" s="12">
        <v>47.032543107635838</v>
      </c>
      <c r="AQ6" s="12">
        <v>47.047337049076027</v>
      </c>
      <c r="AR6" s="12">
        <v>47.017629597883655</v>
      </c>
      <c r="AS6" s="12">
        <v>47.02612011741487</v>
      </c>
      <c r="AT6" s="12">
        <v>46.990325256531989</v>
      </c>
      <c r="AU6" s="118">
        <v>47.02612011741487</v>
      </c>
      <c r="AV6" s="118">
        <v>47.02612011741487</v>
      </c>
    </row>
    <row r="7" spans="1:48" ht="15" x14ac:dyDescent="0.25">
      <c r="A7" s="32"/>
      <c r="C7" s="5" t="s">
        <v>25</v>
      </c>
      <c r="D7" s="12">
        <v>47.2</v>
      </c>
      <c r="E7" s="12">
        <f>$D7</f>
        <v>47.2</v>
      </c>
      <c r="F7" s="12">
        <f t="shared" ref="F7:U14" si="0">$D7</f>
        <v>47.2</v>
      </c>
      <c r="G7" s="12">
        <f t="shared" si="0"/>
        <v>47.2</v>
      </c>
      <c r="H7" s="12">
        <f t="shared" si="0"/>
        <v>47.2</v>
      </c>
      <c r="I7" s="12">
        <f t="shared" si="0"/>
        <v>47.2</v>
      </c>
      <c r="J7" s="12">
        <f t="shared" si="0"/>
        <v>47.2</v>
      </c>
      <c r="K7" s="12">
        <f t="shared" si="0"/>
        <v>47.2</v>
      </c>
      <c r="L7" s="12">
        <f t="shared" si="0"/>
        <v>47.2</v>
      </c>
      <c r="M7" s="12">
        <f t="shared" si="0"/>
        <v>47.2</v>
      </c>
      <c r="N7" s="12">
        <f t="shared" si="0"/>
        <v>47.2</v>
      </c>
      <c r="O7" s="12">
        <f t="shared" si="0"/>
        <v>47.2</v>
      </c>
      <c r="P7" s="12">
        <f t="shared" si="0"/>
        <v>47.2</v>
      </c>
      <c r="Q7" s="12">
        <f t="shared" si="0"/>
        <v>47.2</v>
      </c>
      <c r="R7" s="12">
        <f t="shared" si="0"/>
        <v>47.2</v>
      </c>
      <c r="S7" s="12">
        <f t="shared" si="0"/>
        <v>47.2</v>
      </c>
      <c r="T7" s="12">
        <f t="shared" ref="T7:AS7" si="1">(T5*T$45+T6*T$46)/SUM(T$45:T$46)</f>
        <v>47.235732534721002</v>
      </c>
      <c r="U7" s="12">
        <f t="shared" si="1"/>
        <v>47.173203315904615</v>
      </c>
      <c r="V7" s="12">
        <f t="shared" si="1"/>
        <v>47.162714184709216</v>
      </c>
      <c r="W7" s="12">
        <f t="shared" si="1"/>
        <v>47.106988527104335</v>
      </c>
      <c r="X7" s="12">
        <f t="shared" si="1"/>
        <v>47.107394144807309</v>
      </c>
      <c r="Y7" s="12">
        <f t="shared" si="1"/>
        <v>47.100964983023921</v>
      </c>
      <c r="Z7" s="12">
        <f t="shared" si="1"/>
        <v>47.06429728639764</v>
      </c>
      <c r="AA7" s="12">
        <f t="shared" si="1"/>
        <v>47.103999416203422</v>
      </c>
      <c r="AB7" s="12">
        <f t="shared" si="1"/>
        <v>47.05770526280174</v>
      </c>
      <c r="AC7" s="12">
        <f t="shared" si="1"/>
        <v>47.073712515883756</v>
      </c>
      <c r="AD7" s="12">
        <f t="shared" si="1"/>
        <v>47.074775705027982</v>
      </c>
      <c r="AE7" s="12">
        <f t="shared" si="1"/>
        <v>47.101762869604137</v>
      </c>
      <c r="AF7" s="12">
        <f t="shared" si="1"/>
        <v>47.10705766440946</v>
      </c>
      <c r="AG7" s="12">
        <f t="shared" si="1"/>
        <v>47.058421129853045</v>
      </c>
      <c r="AH7" s="12">
        <f t="shared" si="1"/>
        <v>47.055217994245403</v>
      </c>
      <c r="AI7" s="12">
        <f t="shared" si="1"/>
        <v>47.067035051801902</v>
      </c>
      <c r="AJ7" s="12">
        <f t="shared" si="1"/>
        <v>47.064485453702787</v>
      </c>
      <c r="AK7" s="12">
        <f t="shared" si="1"/>
        <v>47.070300734589964</v>
      </c>
      <c r="AL7" s="12">
        <f t="shared" si="1"/>
        <v>47.032964926669614</v>
      </c>
      <c r="AM7" s="12">
        <f t="shared" si="1"/>
        <v>47.0159051689512</v>
      </c>
      <c r="AN7" s="12">
        <f t="shared" si="1"/>
        <v>47.013170032554569</v>
      </c>
      <c r="AO7" s="12">
        <f t="shared" si="1"/>
        <v>47.023713628750684</v>
      </c>
      <c r="AP7" s="12">
        <f t="shared" si="1"/>
        <v>47.021869316670298</v>
      </c>
      <c r="AQ7" s="12">
        <f t="shared" si="1"/>
        <v>47.03527883830607</v>
      </c>
      <c r="AR7" s="12">
        <f t="shared" si="1"/>
        <v>47.004506750383712</v>
      </c>
      <c r="AS7" s="12">
        <f t="shared" si="1"/>
        <v>47.013183642440609</v>
      </c>
      <c r="AT7" s="12">
        <v>47.013183642440609</v>
      </c>
      <c r="AU7" s="118">
        <v>47.013183642440616</v>
      </c>
      <c r="AV7" s="118">
        <v>47.013183642440616</v>
      </c>
    </row>
    <row r="8" spans="1:48" ht="15" x14ac:dyDescent="0.25">
      <c r="A8" s="32">
        <v>15</v>
      </c>
      <c r="B8" s="69" t="s">
        <v>70</v>
      </c>
      <c r="C8" s="5" t="s">
        <v>26</v>
      </c>
      <c r="D8" s="12">
        <v>45.98</v>
      </c>
      <c r="E8" s="12">
        <f>$D8</f>
        <v>45.98</v>
      </c>
      <c r="F8" s="12">
        <f t="shared" si="0"/>
        <v>45.98</v>
      </c>
      <c r="G8" s="12">
        <f t="shared" si="0"/>
        <v>45.98</v>
      </c>
      <c r="H8" s="12">
        <f t="shared" si="0"/>
        <v>45.98</v>
      </c>
      <c r="I8" s="12">
        <f t="shared" si="0"/>
        <v>45.98</v>
      </c>
      <c r="J8" s="12">
        <f t="shared" si="0"/>
        <v>45.98</v>
      </c>
      <c r="K8" s="12">
        <f t="shared" si="0"/>
        <v>45.98</v>
      </c>
      <c r="L8" s="12">
        <f t="shared" si="0"/>
        <v>45.98</v>
      </c>
      <c r="M8" s="12">
        <f t="shared" si="0"/>
        <v>45.98</v>
      </c>
      <c r="N8" s="12">
        <f t="shared" si="0"/>
        <v>45.98</v>
      </c>
      <c r="O8" s="12">
        <f t="shared" si="0"/>
        <v>45.98</v>
      </c>
      <c r="P8" s="12">
        <f t="shared" si="0"/>
        <v>45.98</v>
      </c>
      <c r="Q8" s="12">
        <f t="shared" si="0"/>
        <v>45.98</v>
      </c>
      <c r="R8" s="12">
        <f t="shared" si="0"/>
        <v>45.98</v>
      </c>
      <c r="S8" s="12">
        <f t="shared" si="0"/>
        <v>45.98</v>
      </c>
      <c r="T8" s="12">
        <v>45.757161323456394</v>
      </c>
      <c r="U8" s="12">
        <v>45.733796578110862</v>
      </c>
      <c r="V8" s="12">
        <v>45.754343999820605</v>
      </c>
      <c r="W8" s="12">
        <v>45.740155787758077</v>
      </c>
      <c r="X8" s="12">
        <v>45.747565782703717</v>
      </c>
      <c r="Y8" s="12">
        <v>45.588085029625347</v>
      </c>
      <c r="Z8" s="12">
        <v>45.537147553422194</v>
      </c>
      <c r="AA8" s="12">
        <v>45.582718349848605</v>
      </c>
      <c r="AB8" s="12">
        <v>45.64001156956563</v>
      </c>
      <c r="AC8" s="12">
        <v>45.558639630718424</v>
      </c>
      <c r="AD8" s="12">
        <v>45.582338563777306</v>
      </c>
      <c r="AE8" s="12">
        <v>45.635078018805523</v>
      </c>
      <c r="AF8" s="12">
        <v>45.617928809347866</v>
      </c>
      <c r="AG8" s="12">
        <v>45.613681243915217</v>
      </c>
      <c r="AH8" s="12">
        <v>45.591608521350565</v>
      </c>
      <c r="AI8" s="12">
        <v>45.74754884460566</v>
      </c>
      <c r="AJ8" s="12">
        <v>45.788409187645883</v>
      </c>
      <c r="AK8" s="12">
        <v>45.767581341241836</v>
      </c>
      <c r="AL8" s="12">
        <v>45.757402692534519</v>
      </c>
      <c r="AM8" s="12">
        <v>45.718580632275</v>
      </c>
      <c r="AN8" s="12">
        <v>45.690325144513821</v>
      </c>
      <c r="AO8" s="12">
        <v>45.688507606350946</v>
      </c>
      <c r="AP8" s="12">
        <v>45.659760674440285</v>
      </c>
      <c r="AQ8" s="12">
        <v>45.710386277419637</v>
      </c>
      <c r="AR8" s="12">
        <v>45.708648007364168</v>
      </c>
      <c r="AS8" s="12">
        <v>45.67416799123778</v>
      </c>
      <c r="AT8" s="12">
        <v>45.794983276093056</v>
      </c>
      <c r="AU8" s="118">
        <v>45.979984283447266</v>
      </c>
      <c r="AV8" s="118">
        <v>45.979984283447266</v>
      </c>
    </row>
    <row r="9" spans="1:48" ht="15" x14ac:dyDescent="0.25">
      <c r="A9" s="32">
        <v>17</v>
      </c>
      <c r="B9" s="69" t="s">
        <v>71</v>
      </c>
      <c r="C9" s="5" t="s">
        <v>41</v>
      </c>
      <c r="D9" s="12">
        <v>44.46</v>
      </c>
      <c r="E9" s="12">
        <f t="shared" ref="E9:E14" si="2">$D9</f>
        <v>44.46</v>
      </c>
      <c r="F9" s="12">
        <f t="shared" si="0"/>
        <v>44.46</v>
      </c>
      <c r="G9" s="12">
        <f t="shared" si="0"/>
        <v>44.46</v>
      </c>
      <c r="H9" s="12">
        <f t="shared" si="0"/>
        <v>44.46</v>
      </c>
      <c r="I9" s="12">
        <f t="shared" si="0"/>
        <v>44.46</v>
      </c>
      <c r="J9" s="12">
        <f t="shared" si="0"/>
        <v>44.46</v>
      </c>
      <c r="K9" s="12">
        <f t="shared" si="0"/>
        <v>44.46</v>
      </c>
      <c r="L9" s="12">
        <f t="shared" si="0"/>
        <v>44.46</v>
      </c>
      <c r="M9" s="12">
        <f t="shared" si="0"/>
        <v>44.46</v>
      </c>
      <c r="N9" s="12">
        <f t="shared" si="0"/>
        <v>44.46</v>
      </c>
      <c r="O9" s="12">
        <f t="shared" si="0"/>
        <v>44.46</v>
      </c>
      <c r="P9" s="12">
        <f t="shared" si="0"/>
        <v>44.46</v>
      </c>
      <c r="Q9" s="12">
        <f t="shared" si="0"/>
        <v>44.46</v>
      </c>
      <c r="R9" s="12">
        <f t="shared" si="0"/>
        <v>44.46</v>
      </c>
      <c r="S9" s="12">
        <f t="shared" si="0"/>
        <v>44.46</v>
      </c>
      <c r="T9" s="12">
        <v>44.121370765858238</v>
      </c>
      <c r="U9" s="12">
        <v>44.069677597408237</v>
      </c>
      <c r="V9" s="12">
        <v>44.135821303149861</v>
      </c>
      <c r="W9" s="12">
        <v>44.12526274666665</v>
      </c>
      <c r="X9" s="12">
        <v>44.164292276068835</v>
      </c>
      <c r="Y9" s="12">
        <v>44.013881496336971</v>
      </c>
      <c r="Z9" s="12">
        <v>43.981739709228513</v>
      </c>
      <c r="AA9" s="12">
        <v>43.92169268980502</v>
      </c>
      <c r="AB9" s="12">
        <v>44.015892162500521</v>
      </c>
      <c r="AC9" s="12">
        <v>43.931801474137103</v>
      </c>
      <c r="AD9" s="12">
        <v>43.903236089196106</v>
      </c>
      <c r="AE9" s="12">
        <v>43.957350026784646</v>
      </c>
      <c r="AF9" s="12">
        <v>43.843052859395549</v>
      </c>
      <c r="AG9" s="12">
        <v>43.790641948628</v>
      </c>
      <c r="AH9" s="12">
        <v>43.901192577224101</v>
      </c>
      <c r="AI9" s="12">
        <v>43.941651314734898</v>
      </c>
      <c r="AJ9" s="12">
        <v>43.683169844002705</v>
      </c>
      <c r="AK9" s="12">
        <v>43.722111620696751</v>
      </c>
      <c r="AL9" s="12">
        <v>43.72183789776669</v>
      </c>
      <c r="AM9" s="12">
        <v>43.747708258388201</v>
      </c>
      <c r="AN9" s="12">
        <v>43.702575112180348</v>
      </c>
      <c r="AO9" s="12">
        <v>43.7239112893213</v>
      </c>
      <c r="AP9" s="12">
        <v>43.714454752653999</v>
      </c>
      <c r="AQ9" s="12">
        <v>43.841352177200442</v>
      </c>
      <c r="AR9" s="12">
        <v>43.7261732531733</v>
      </c>
      <c r="AS9" s="12">
        <v>43.704993445625121</v>
      </c>
      <c r="AT9" s="12">
        <v>43.90524009723265</v>
      </c>
      <c r="AU9" s="118">
        <v>44.459972381591797</v>
      </c>
      <c r="AV9" s="118">
        <v>44.459972381591797</v>
      </c>
    </row>
    <row r="10" spans="1:48" ht="15" x14ac:dyDescent="0.25">
      <c r="A10" s="32">
        <v>18</v>
      </c>
      <c r="B10" s="69" t="s">
        <v>72</v>
      </c>
      <c r="C10" s="5" t="s">
        <v>42</v>
      </c>
      <c r="D10" s="12">
        <v>44.06</v>
      </c>
      <c r="E10" s="12">
        <f t="shared" si="2"/>
        <v>44.06</v>
      </c>
      <c r="F10" s="12">
        <f t="shared" si="0"/>
        <v>44.06</v>
      </c>
      <c r="G10" s="12">
        <f t="shared" si="0"/>
        <v>44.06</v>
      </c>
      <c r="H10" s="12">
        <f t="shared" si="0"/>
        <v>44.06</v>
      </c>
      <c r="I10" s="12">
        <f t="shared" si="0"/>
        <v>44.06</v>
      </c>
      <c r="J10" s="12">
        <f t="shared" si="0"/>
        <v>44.06</v>
      </c>
      <c r="K10" s="12">
        <f t="shared" si="0"/>
        <v>44.06</v>
      </c>
      <c r="L10" s="12">
        <f t="shared" si="0"/>
        <v>44.06</v>
      </c>
      <c r="M10" s="12">
        <f t="shared" si="0"/>
        <v>44.06</v>
      </c>
      <c r="N10" s="12">
        <f t="shared" si="0"/>
        <v>44.06</v>
      </c>
      <c r="O10" s="12">
        <f t="shared" si="0"/>
        <v>44.06</v>
      </c>
      <c r="P10" s="12">
        <f t="shared" si="0"/>
        <v>44.06</v>
      </c>
      <c r="Q10" s="12">
        <f t="shared" si="0"/>
        <v>44.06</v>
      </c>
      <c r="R10" s="12">
        <f t="shared" si="0"/>
        <v>44.06</v>
      </c>
      <c r="S10" s="12">
        <f t="shared" si="0"/>
        <v>44.06</v>
      </c>
      <c r="T10" s="12">
        <v>43.070230883255995</v>
      </c>
      <c r="U10" s="12">
        <v>43.021622236343994</v>
      </c>
      <c r="V10" s="12">
        <v>43.033550276081549</v>
      </c>
      <c r="W10" s="12">
        <v>43.008507460383321</v>
      </c>
      <c r="X10" s="12">
        <v>43.032250020846234</v>
      </c>
      <c r="Y10" s="12">
        <v>43.028778226591577</v>
      </c>
      <c r="Z10" s="12">
        <v>42.99672869554319</v>
      </c>
      <c r="AA10" s="12">
        <v>42.915360829983904</v>
      </c>
      <c r="AB10" s="12">
        <v>43.064421298646003</v>
      </c>
      <c r="AC10" s="12">
        <v>43.086844715427979</v>
      </c>
      <c r="AD10" s="12">
        <v>43.07140336467095</v>
      </c>
      <c r="AE10" s="12">
        <v>43.075602649320572</v>
      </c>
      <c r="AF10" s="12">
        <v>43.030074593398339</v>
      </c>
      <c r="AG10" s="12">
        <v>43.061011897390706</v>
      </c>
      <c r="AH10" s="12">
        <v>43.044537359221472</v>
      </c>
      <c r="AI10" s="12">
        <v>43.111902616304498</v>
      </c>
      <c r="AJ10" s="12">
        <v>42.926103949802666</v>
      </c>
      <c r="AK10" s="12">
        <v>42.972408001352065</v>
      </c>
      <c r="AL10" s="12">
        <v>42.862457268758817</v>
      </c>
      <c r="AM10" s="12">
        <v>42.887625060308494</v>
      </c>
      <c r="AN10" s="12">
        <v>42.954940785141908</v>
      </c>
      <c r="AO10" s="12">
        <v>42.888344704385254</v>
      </c>
      <c r="AP10" s="12">
        <v>43.034276149727091</v>
      </c>
      <c r="AQ10" s="12">
        <v>43.046810056092532</v>
      </c>
      <c r="AR10" s="12">
        <v>42.939452346226986</v>
      </c>
      <c r="AS10" s="12">
        <v>42.975001017687241</v>
      </c>
      <c r="AT10" s="12">
        <v>42.992982694578103</v>
      </c>
      <c r="AU10" s="118">
        <v>44.059978485107422</v>
      </c>
      <c r="AV10" s="118">
        <v>44.059978485107422</v>
      </c>
    </row>
    <row r="11" spans="1:48" ht="15" x14ac:dyDescent="0.25">
      <c r="A11" s="32">
        <v>19</v>
      </c>
      <c r="B11" s="69" t="s">
        <v>73</v>
      </c>
      <c r="C11" s="5" t="s">
        <v>46</v>
      </c>
      <c r="D11" s="12">
        <v>43.21</v>
      </c>
      <c r="E11" s="12">
        <f t="shared" si="2"/>
        <v>43.21</v>
      </c>
      <c r="F11" s="12">
        <f t="shared" si="0"/>
        <v>43.21</v>
      </c>
      <c r="G11" s="12">
        <f t="shared" si="0"/>
        <v>43.21</v>
      </c>
      <c r="H11" s="12">
        <f t="shared" si="0"/>
        <v>43.21</v>
      </c>
      <c r="I11" s="12">
        <f t="shared" si="0"/>
        <v>43.21</v>
      </c>
      <c r="J11" s="12">
        <f t="shared" si="0"/>
        <v>43.21</v>
      </c>
      <c r="K11" s="12">
        <f t="shared" si="0"/>
        <v>43.21</v>
      </c>
      <c r="L11" s="12">
        <f t="shared" si="0"/>
        <v>43.21</v>
      </c>
      <c r="M11" s="12">
        <f t="shared" si="0"/>
        <v>43.21</v>
      </c>
      <c r="N11" s="12">
        <f t="shared" si="0"/>
        <v>43.21</v>
      </c>
      <c r="O11" s="12">
        <f t="shared" si="0"/>
        <v>43.21</v>
      </c>
      <c r="P11" s="12">
        <f t="shared" si="0"/>
        <v>43.21</v>
      </c>
      <c r="Q11" s="12">
        <f t="shared" si="0"/>
        <v>43.21</v>
      </c>
      <c r="R11" s="12">
        <f t="shared" si="0"/>
        <v>43.21</v>
      </c>
      <c r="S11" s="12">
        <f t="shared" si="0"/>
        <v>43.21</v>
      </c>
      <c r="T11" s="12">
        <v>42.709438998069757</v>
      </c>
      <c r="U11" s="12">
        <v>42.697994123200637</v>
      </c>
      <c r="V11" s="12">
        <v>42.715271646035511</v>
      </c>
      <c r="W11" s="12">
        <v>42.750391516434711</v>
      </c>
      <c r="X11" s="12">
        <v>42.700913279532593</v>
      </c>
      <c r="Y11" s="12">
        <v>42.69182445847774</v>
      </c>
      <c r="Z11" s="12">
        <v>42.684446031019633</v>
      </c>
      <c r="AA11" s="12">
        <v>42.56160598373215</v>
      </c>
      <c r="AB11" s="12">
        <v>42.787944623035095</v>
      </c>
      <c r="AC11" s="12">
        <v>42.790394663174837</v>
      </c>
      <c r="AD11" s="12">
        <v>42.737491113198871</v>
      </c>
      <c r="AE11" s="12">
        <v>42.764704855021577</v>
      </c>
      <c r="AF11" s="12">
        <v>42.791202345219858</v>
      </c>
      <c r="AG11" s="12">
        <v>42.773183040045986</v>
      </c>
      <c r="AH11" s="12">
        <v>42.78703572841362</v>
      </c>
      <c r="AI11" s="12">
        <v>42.776944024974071</v>
      </c>
      <c r="AJ11" s="12">
        <v>42.648752508249736</v>
      </c>
      <c r="AK11" s="12">
        <v>42.66124599887565</v>
      </c>
      <c r="AL11" s="12">
        <v>42.557317730679493</v>
      </c>
      <c r="AM11" s="12">
        <v>42.560045288013107</v>
      </c>
      <c r="AN11" s="12">
        <v>42.616377426428315</v>
      </c>
      <c r="AO11" s="12">
        <v>42.605650054365796</v>
      </c>
      <c r="AP11" s="12">
        <v>42.724539131921553</v>
      </c>
      <c r="AQ11" s="12">
        <v>42.722716631211114</v>
      </c>
      <c r="AR11" s="12">
        <v>42.63515520440405</v>
      </c>
      <c r="AS11" s="12">
        <v>42.646832408443501</v>
      </c>
      <c r="AT11" s="12">
        <v>42.671820175995535</v>
      </c>
      <c r="AU11" s="118">
        <v>43.209999084472656</v>
      </c>
      <c r="AV11" s="118">
        <v>43.209999084472656</v>
      </c>
    </row>
    <row r="12" spans="1:48" ht="15" x14ac:dyDescent="0.25">
      <c r="A12" s="32">
        <v>21</v>
      </c>
      <c r="B12" s="69" t="s">
        <v>74</v>
      </c>
      <c r="C12" s="5" t="s">
        <v>43</v>
      </c>
      <c r="D12" s="12">
        <v>46.37</v>
      </c>
      <c r="E12" s="12">
        <f t="shared" si="2"/>
        <v>46.37</v>
      </c>
      <c r="F12" s="12">
        <f t="shared" si="0"/>
        <v>46.37</v>
      </c>
      <c r="G12" s="12">
        <f t="shared" si="0"/>
        <v>46.37</v>
      </c>
      <c r="H12" s="12">
        <f t="shared" si="0"/>
        <v>46.37</v>
      </c>
      <c r="I12" s="12">
        <f t="shared" si="0"/>
        <v>46.37</v>
      </c>
      <c r="J12" s="12">
        <f t="shared" si="0"/>
        <v>46.37</v>
      </c>
      <c r="K12" s="12">
        <f t="shared" si="0"/>
        <v>46.37</v>
      </c>
      <c r="L12" s="12">
        <f t="shared" si="0"/>
        <v>46.37</v>
      </c>
      <c r="M12" s="12">
        <f t="shared" si="0"/>
        <v>46.37</v>
      </c>
      <c r="N12" s="12">
        <f t="shared" si="0"/>
        <v>46.37</v>
      </c>
      <c r="O12" s="12">
        <f t="shared" si="0"/>
        <v>46.37</v>
      </c>
      <c r="P12" s="12">
        <f t="shared" si="0"/>
        <v>46.37</v>
      </c>
      <c r="Q12" s="12">
        <f t="shared" si="0"/>
        <v>46.37</v>
      </c>
      <c r="R12" s="12">
        <f t="shared" si="0"/>
        <v>46.37</v>
      </c>
      <c r="S12" s="12">
        <f t="shared" si="0"/>
        <v>46.37</v>
      </c>
      <c r="T12" s="12">
        <v>46.370002926638897</v>
      </c>
      <c r="U12" s="12">
        <v>46.383947765913135</v>
      </c>
      <c r="V12" s="12">
        <v>46.405375679127033</v>
      </c>
      <c r="W12" s="12">
        <v>46.363294022697261</v>
      </c>
      <c r="X12" s="12">
        <v>46.341858354705437</v>
      </c>
      <c r="Y12" s="12">
        <v>46.314488915751625</v>
      </c>
      <c r="Z12" s="12">
        <v>46.264490161347638</v>
      </c>
      <c r="AA12" s="12">
        <v>46.317607179182943</v>
      </c>
      <c r="AB12" s="12">
        <v>46.272251862014478</v>
      </c>
      <c r="AC12" s="12">
        <v>46.289839723102411</v>
      </c>
      <c r="AD12" s="12">
        <v>46.219508456893642</v>
      </c>
      <c r="AE12" s="12">
        <v>46.252602785845013</v>
      </c>
      <c r="AF12" s="12">
        <v>46.289132583144713</v>
      </c>
      <c r="AG12" s="12">
        <v>46.232212478026071</v>
      </c>
      <c r="AH12" s="12">
        <v>46.245094424555774</v>
      </c>
      <c r="AI12" s="12">
        <v>46.280908587118084</v>
      </c>
      <c r="AJ12" s="12">
        <v>46.22750984226839</v>
      </c>
      <c r="AK12" s="12">
        <v>46.226325466523804</v>
      </c>
      <c r="AL12" s="12">
        <v>46.186214057845454</v>
      </c>
      <c r="AM12" s="12">
        <v>46.169204293069235</v>
      </c>
      <c r="AN12" s="12">
        <v>46.173168245882117</v>
      </c>
      <c r="AO12" s="12">
        <v>46.186860301737262</v>
      </c>
      <c r="AP12" s="12">
        <v>46.176929270821155</v>
      </c>
      <c r="AQ12" s="12">
        <v>46.233209064977792</v>
      </c>
      <c r="AR12" s="12">
        <v>46.232146618366912</v>
      </c>
      <c r="AS12" s="12">
        <v>46.185430585304026</v>
      </c>
      <c r="AT12" s="12">
        <v>46.285108001798484</v>
      </c>
      <c r="AU12" s="118">
        <v>46.369983673095703</v>
      </c>
      <c r="AV12" s="118">
        <v>46.369983673095703</v>
      </c>
    </row>
    <row r="13" spans="1:48" ht="15" x14ac:dyDescent="0.25">
      <c r="A13" s="32">
        <v>20</v>
      </c>
      <c r="B13" s="69" t="s">
        <v>95</v>
      </c>
      <c r="C13" s="5" t="s">
        <v>44</v>
      </c>
      <c r="D13" s="12">
        <v>47.3</v>
      </c>
      <c r="E13" s="12">
        <f t="shared" si="2"/>
        <v>47.3</v>
      </c>
      <c r="F13" s="12">
        <f t="shared" si="0"/>
        <v>47.3</v>
      </c>
      <c r="G13" s="12">
        <f t="shared" si="0"/>
        <v>47.3</v>
      </c>
      <c r="H13" s="12">
        <f t="shared" si="0"/>
        <v>47.3</v>
      </c>
      <c r="I13" s="12">
        <f t="shared" si="0"/>
        <v>47.3</v>
      </c>
      <c r="J13" s="12">
        <f t="shared" si="0"/>
        <v>47.3</v>
      </c>
      <c r="K13" s="12">
        <f t="shared" si="0"/>
        <v>47.3</v>
      </c>
      <c r="L13" s="12">
        <f t="shared" si="0"/>
        <v>47.3</v>
      </c>
      <c r="M13" s="12">
        <f t="shared" si="0"/>
        <v>47.3</v>
      </c>
      <c r="N13" s="12">
        <f t="shared" si="0"/>
        <v>47.3</v>
      </c>
      <c r="O13" s="12">
        <f t="shared" si="0"/>
        <v>47.3</v>
      </c>
      <c r="P13" s="12">
        <f t="shared" si="0"/>
        <v>47.3</v>
      </c>
      <c r="Q13" s="12">
        <f t="shared" si="0"/>
        <v>47.3</v>
      </c>
      <c r="R13" s="12">
        <f t="shared" si="0"/>
        <v>47.3</v>
      </c>
      <c r="S13" s="12">
        <f t="shared" si="0"/>
        <v>47.3</v>
      </c>
      <c r="T13" s="12">
        <f t="shared" si="0"/>
        <v>47.3</v>
      </c>
      <c r="U13" s="12">
        <f t="shared" si="0"/>
        <v>47.3</v>
      </c>
      <c r="V13" s="12">
        <f t="shared" ref="V13:AT14" si="3">$D13</f>
        <v>47.3</v>
      </c>
      <c r="W13" s="12">
        <f t="shared" si="3"/>
        <v>47.3</v>
      </c>
      <c r="X13" s="12">
        <f t="shared" si="3"/>
        <v>47.3</v>
      </c>
      <c r="Y13" s="12">
        <f t="shared" si="3"/>
        <v>47.3</v>
      </c>
      <c r="Z13" s="12">
        <f t="shared" si="3"/>
        <v>47.3</v>
      </c>
      <c r="AA13" s="12">
        <f t="shared" si="3"/>
        <v>47.3</v>
      </c>
      <c r="AB13" s="12">
        <f t="shared" si="3"/>
        <v>47.3</v>
      </c>
      <c r="AC13" s="12">
        <f t="shared" si="3"/>
        <v>47.3</v>
      </c>
      <c r="AD13" s="12">
        <f t="shared" si="3"/>
        <v>47.3</v>
      </c>
      <c r="AE13" s="12">
        <f t="shared" si="3"/>
        <v>47.3</v>
      </c>
      <c r="AF13" s="12">
        <f t="shared" si="3"/>
        <v>47.3</v>
      </c>
      <c r="AG13" s="12">
        <f t="shared" si="3"/>
        <v>47.3</v>
      </c>
      <c r="AH13" s="12">
        <f t="shared" si="3"/>
        <v>47.3</v>
      </c>
      <c r="AI13" s="12">
        <f t="shared" si="3"/>
        <v>47.3</v>
      </c>
      <c r="AJ13" s="12">
        <f t="shared" si="3"/>
        <v>47.3</v>
      </c>
      <c r="AK13" s="12">
        <f t="shared" si="3"/>
        <v>47.3</v>
      </c>
      <c r="AL13" s="12">
        <f t="shared" si="3"/>
        <v>47.3</v>
      </c>
      <c r="AM13" s="12">
        <f t="shared" si="3"/>
        <v>47.3</v>
      </c>
      <c r="AN13" s="12">
        <f t="shared" si="3"/>
        <v>47.3</v>
      </c>
      <c r="AO13" s="12">
        <f t="shared" si="3"/>
        <v>47.3</v>
      </c>
      <c r="AP13" s="12">
        <f t="shared" si="3"/>
        <v>47.3</v>
      </c>
      <c r="AQ13" s="12">
        <f t="shared" si="3"/>
        <v>47.3</v>
      </c>
      <c r="AR13" s="12">
        <f t="shared" si="3"/>
        <v>47.3</v>
      </c>
      <c r="AS13" s="12">
        <f t="shared" si="3"/>
        <v>47.3</v>
      </c>
      <c r="AT13" s="12">
        <f t="shared" si="3"/>
        <v>47.3</v>
      </c>
      <c r="AU13" s="118">
        <v>47.3</v>
      </c>
      <c r="AV13" s="118">
        <v>47.3</v>
      </c>
    </row>
    <row r="14" spans="1:48" ht="15" x14ac:dyDescent="0.25">
      <c r="A14" s="32">
        <v>22</v>
      </c>
      <c r="B14" s="69" t="s">
        <v>96</v>
      </c>
      <c r="C14" s="5" t="s">
        <v>45</v>
      </c>
      <c r="D14" s="12">
        <v>46.4</v>
      </c>
      <c r="E14" s="12">
        <f t="shared" si="2"/>
        <v>46.4</v>
      </c>
      <c r="F14" s="12">
        <f t="shared" si="0"/>
        <v>46.4</v>
      </c>
      <c r="G14" s="12">
        <f t="shared" si="0"/>
        <v>46.4</v>
      </c>
      <c r="H14" s="12">
        <f t="shared" si="0"/>
        <v>46.4</v>
      </c>
      <c r="I14" s="12">
        <f t="shared" si="0"/>
        <v>46.4</v>
      </c>
      <c r="J14" s="12">
        <f t="shared" si="0"/>
        <v>46.4</v>
      </c>
      <c r="K14" s="12">
        <f t="shared" si="0"/>
        <v>46.4</v>
      </c>
      <c r="L14" s="12">
        <f t="shared" si="0"/>
        <v>46.4</v>
      </c>
      <c r="M14" s="12">
        <f t="shared" si="0"/>
        <v>46.4</v>
      </c>
      <c r="N14" s="12">
        <f t="shared" si="0"/>
        <v>46.4</v>
      </c>
      <c r="O14" s="12">
        <f t="shared" si="0"/>
        <v>46.4</v>
      </c>
      <c r="P14" s="12">
        <f t="shared" si="0"/>
        <v>46.4</v>
      </c>
      <c r="Q14" s="12">
        <f t="shared" si="0"/>
        <v>46.4</v>
      </c>
      <c r="R14" s="12">
        <f t="shared" si="0"/>
        <v>46.4</v>
      </c>
      <c r="S14" s="12">
        <f t="shared" si="0"/>
        <v>46.4</v>
      </c>
      <c r="T14" s="12">
        <f t="shared" si="0"/>
        <v>46.4</v>
      </c>
      <c r="U14" s="12">
        <f t="shared" si="0"/>
        <v>46.4</v>
      </c>
      <c r="V14" s="12">
        <f t="shared" si="3"/>
        <v>46.4</v>
      </c>
      <c r="W14" s="12">
        <f t="shared" si="3"/>
        <v>46.4</v>
      </c>
      <c r="X14" s="12">
        <f t="shared" si="3"/>
        <v>46.4</v>
      </c>
      <c r="Y14" s="12">
        <f t="shared" si="3"/>
        <v>46.4</v>
      </c>
      <c r="Z14" s="12">
        <f t="shared" si="3"/>
        <v>46.4</v>
      </c>
      <c r="AA14" s="12">
        <f t="shared" si="3"/>
        <v>46.4</v>
      </c>
      <c r="AB14" s="12">
        <f t="shared" si="3"/>
        <v>46.4</v>
      </c>
      <c r="AC14" s="12">
        <f t="shared" si="3"/>
        <v>46.4</v>
      </c>
      <c r="AD14" s="12">
        <f t="shared" si="3"/>
        <v>46.4</v>
      </c>
      <c r="AE14" s="12">
        <f t="shared" si="3"/>
        <v>46.4</v>
      </c>
      <c r="AF14" s="12">
        <f t="shared" si="3"/>
        <v>46.4</v>
      </c>
      <c r="AG14" s="12">
        <f t="shared" si="3"/>
        <v>46.4</v>
      </c>
      <c r="AH14" s="12">
        <f t="shared" si="3"/>
        <v>46.4</v>
      </c>
      <c r="AI14" s="12">
        <f t="shared" si="3"/>
        <v>46.4</v>
      </c>
      <c r="AJ14" s="12">
        <f t="shared" si="3"/>
        <v>46.4</v>
      </c>
      <c r="AK14" s="12">
        <f t="shared" si="3"/>
        <v>46.4</v>
      </c>
      <c r="AL14" s="12">
        <f t="shared" si="3"/>
        <v>46.4</v>
      </c>
      <c r="AM14" s="12">
        <f t="shared" si="3"/>
        <v>46.4</v>
      </c>
      <c r="AN14" s="12">
        <f t="shared" si="3"/>
        <v>46.4</v>
      </c>
      <c r="AO14" s="12">
        <f t="shared" si="3"/>
        <v>46.4</v>
      </c>
      <c r="AP14" s="12">
        <f t="shared" si="3"/>
        <v>46.4</v>
      </c>
      <c r="AQ14" s="12">
        <f t="shared" si="3"/>
        <v>46.4</v>
      </c>
      <c r="AR14" s="12">
        <f t="shared" si="3"/>
        <v>46.4</v>
      </c>
      <c r="AS14" s="12">
        <f t="shared" si="3"/>
        <v>46.4</v>
      </c>
      <c r="AT14" s="12">
        <f t="shared" si="3"/>
        <v>46.4</v>
      </c>
      <c r="AU14" s="118">
        <v>46.4</v>
      </c>
      <c r="AV14" s="118">
        <v>46.4</v>
      </c>
    </row>
    <row r="15" spans="1:48" s="20" customFormat="1" ht="15" x14ac:dyDescent="0.25">
      <c r="A15" s="32"/>
      <c r="B15" s="31"/>
      <c r="C15" s="5"/>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69"/>
      <c r="AK15" s="12"/>
      <c r="AL15" s="12"/>
      <c r="AM15" s="12"/>
      <c r="AN15" s="12"/>
      <c r="AO15" s="12"/>
      <c r="AP15" s="12"/>
      <c r="AQ15" s="12"/>
      <c r="AR15" s="12"/>
      <c r="AS15" s="12"/>
      <c r="AT15" s="12"/>
    </row>
    <row r="16" spans="1:48" s="20" customFormat="1" ht="15" x14ac:dyDescent="0.25">
      <c r="A16" s="32"/>
      <c r="B16" s="31"/>
      <c r="C16" s="11" t="s">
        <v>65</v>
      </c>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row>
    <row r="17" spans="1:48" s="20" customFormat="1" ht="15" x14ac:dyDescent="0.25">
      <c r="A17" s="32"/>
      <c r="B17" s="31"/>
      <c r="C17" s="11" t="s">
        <v>49</v>
      </c>
      <c r="D17" s="11">
        <v>1974</v>
      </c>
      <c r="E17" s="11">
        <v>1975</v>
      </c>
      <c r="F17" s="11">
        <v>1976</v>
      </c>
      <c r="G17" s="11">
        <v>1977</v>
      </c>
      <c r="H17" s="11">
        <v>1978</v>
      </c>
      <c r="I17" s="11">
        <v>1979</v>
      </c>
      <c r="J17" s="11">
        <v>1980</v>
      </c>
      <c r="K17" s="11">
        <v>1981</v>
      </c>
      <c r="L17" s="11">
        <v>1982</v>
      </c>
      <c r="M17" s="11">
        <v>1983</v>
      </c>
      <c r="N17" s="11">
        <v>1984</v>
      </c>
      <c r="O17" s="11">
        <v>1985</v>
      </c>
      <c r="P17" s="11">
        <v>1986</v>
      </c>
      <c r="Q17" s="11">
        <v>1987</v>
      </c>
      <c r="R17" s="11">
        <v>1988</v>
      </c>
      <c r="S17" s="11">
        <v>1989</v>
      </c>
      <c r="T17" s="11">
        <v>1990</v>
      </c>
      <c r="U17" s="11">
        <v>1991</v>
      </c>
      <c r="V17" s="11">
        <v>1992</v>
      </c>
      <c r="W17" s="11">
        <v>1993</v>
      </c>
      <c r="X17" s="11">
        <v>1994</v>
      </c>
      <c r="Y17" s="11">
        <v>1995</v>
      </c>
      <c r="Z17" s="11">
        <v>1996</v>
      </c>
      <c r="AA17" s="11">
        <v>1997</v>
      </c>
      <c r="AB17" s="11">
        <v>1998</v>
      </c>
      <c r="AC17" s="11">
        <v>1999</v>
      </c>
      <c r="AD17" s="11">
        <v>2000</v>
      </c>
      <c r="AE17" s="11">
        <v>2001</v>
      </c>
      <c r="AF17" s="11">
        <v>2002</v>
      </c>
      <c r="AG17" s="11">
        <v>2003</v>
      </c>
      <c r="AH17" s="11">
        <v>2004</v>
      </c>
      <c r="AI17" s="11">
        <v>2005</v>
      </c>
      <c r="AJ17" s="11">
        <v>2006</v>
      </c>
      <c r="AK17" s="11">
        <v>2007</v>
      </c>
      <c r="AL17" s="11">
        <v>2008</v>
      </c>
      <c r="AM17" s="11">
        <v>2009</v>
      </c>
      <c r="AN17" s="11">
        <v>2010</v>
      </c>
      <c r="AO17" s="11">
        <v>2011</v>
      </c>
      <c r="AP17" s="11">
        <v>2012</v>
      </c>
      <c r="AQ17" s="11">
        <v>2013</v>
      </c>
      <c r="AR17" s="11">
        <v>2014</v>
      </c>
      <c r="AS17" s="11">
        <v>2015</v>
      </c>
      <c r="AT17" s="11">
        <v>2016</v>
      </c>
      <c r="AU17" s="11">
        <v>2017</v>
      </c>
      <c r="AV17" s="11">
        <v>2018</v>
      </c>
    </row>
    <row r="18" spans="1:48" s="20" customFormat="1" ht="15" x14ac:dyDescent="0.25">
      <c r="A18" s="32"/>
      <c r="B18" s="32" t="s">
        <v>91</v>
      </c>
      <c r="C18" s="5" t="s">
        <v>93</v>
      </c>
      <c r="D18" s="12">
        <v>43.729984279999996</v>
      </c>
      <c r="E18" s="12">
        <v>43.729984279999996</v>
      </c>
      <c r="F18" s="12">
        <v>43.729984279999996</v>
      </c>
      <c r="G18" s="12">
        <v>43.729984279999996</v>
      </c>
      <c r="H18" s="12">
        <v>43.729984279999996</v>
      </c>
      <c r="I18" s="12">
        <v>43.801923095504428</v>
      </c>
      <c r="J18" s="12">
        <v>43.847990607525695</v>
      </c>
      <c r="K18" s="12">
        <v>43.838036597538036</v>
      </c>
      <c r="L18" s="12">
        <v>43.882393067329076</v>
      </c>
      <c r="M18" s="12">
        <v>43.870956659806275</v>
      </c>
      <c r="N18" s="12">
        <v>43.744256958081429</v>
      </c>
      <c r="O18" s="12">
        <v>43.638990679714439</v>
      </c>
      <c r="P18" s="12">
        <v>43.635471035566404</v>
      </c>
      <c r="Q18" s="12">
        <v>43.638455169836341</v>
      </c>
      <c r="R18" s="12">
        <v>43.538633453875505</v>
      </c>
      <c r="S18" s="12">
        <v>43.449829565493715</v>
      </c>
      <c r="T18" s="12">
        <v>43.406324495833118</v>
      </c>
      <c r="U18" s="12">
        <v>43.362688518632936</v>
      </c>
      <c r="V18" s="12">
        <v>43.366750600593626</v>
      </c>
      <c r="W18" s="12">
        <v>43.248534389771727</v>
      </c>
      <c r="X18" s="12">
        <v>43.253288810149037</v>
      </c>
      <c r="Y18" s="12">
        <v>43.456490841656993</v>
      </c>
      <c r="Z18" s="12">
        <v>43.570663575863215</v>
      </c>
      <c r="AA18" s="12">
        <v>65535</v>
      </c>
      <c r="AB18" s="12">
        <v>43.591796780471036</v>
      </c>
      <c r="AC18" s="12">
        <v>43.574440706837983</v>
      </c>
      <c r="AD18" s="12">
        <v>65535</v>
      </c>
      <c r="AE18" s="12">
        <v>43.468639037544392</v>
      </c>
      <c r="AF18" s="12">
        <v>43.593384576696586</v>
      </c>
      <c r="AG18" s="12">
        <v>43.696766689343789</v>
      </c>
      <c r="AH18" s="12">
        <v>43.540636368438705</v>
      </c>
      <c r="AI18" s="12">
        <v>43.304047492796677</v>
      </c>
      <c r="AJ18" s="12">
        <v>43.387304709037963</v>
      </c>
      <c r="AK18" s="12">
        <v>65535</v>
      </c>
      <c r="AL18" s="12">
        <v>43.205849921988623</v>
      </c>
      <c r="AM18" s="12">
        <v>43.692623613629799</v>
      </c>
      <c r="AN18" s="12">
        <v>43.820202597381545</v>
      </c>
      <c r="AO18" s="12">
        <v>43.749178416641662</v>
      </c>
      <c r="AP18" s="12">
        <v>43.535338983785714</v>
      </c>
      <c r="AQ18" s="12">
        <v>43.416306291346132</v>
      </c>
      <c r="AR18" s="12">
        <v>43.496478907692612</v>
      </c>
      <c r="AS18" s="12">
        <v>43.643797026962986</v>
      </c>
      <c r="AT18" s="12">
        <v>43.605107221621857</v>
      </c>
      <c r="AU18" s="119">
        <v>43.605107222569963</v>
      </c>
      <c r="AV18" s="119">
        <v>43.605107222569963</v>
      </c>
    </row>
    <row r="19" spans="1:48" ht="15" x14ac:dyDescent="0.25">
      <c r="A19" s="32">
        <v>25</v>
      </c>
      <c r="B19" s="32" t="s">
        <v>75</v>
      </c>
      <c r="C19" s="5" t="s">
        <v>40</v>
      </c>
      <c r="D19" s="12">
        <v>44.039985656738281</v>
      </c>
      <c r="E19" s="12">
        <v>44.039985656738281</v>
      </c>
      <c r="F19" s="12">
        <v>44.039985656738281</v>
      </c>
      <c r="G19" s="12">
        <v>44.039985656738281</v>
      </c>
      <c r="H19" s="12">
        <v>44.039985656738281</v>
      </c>
      <c r="I19" s="12">
        <v>44.039985656738281</v>
      </c>
      <c r="J19" s="12">
        <v>44.039985656738281</v>
      </c>
      <c r="K19" s="12">
        <v>44.039985656738281</v>
      </c>
      <c r="L19" s="12">
        <v>44.039985656738281</v>
      </c>
      <c r="M19" s="12">
        <v>44.039985656738281</v>
      </c>
      <c r="N19" s="12">
        <v>44.039985656738281</v>
      </c>
      <c r="O19" s="12">
        <v>44.039985656738281</v>
      </c>
      <c r="P19" s="12">
        <v>44.039985656738281</v>
      </c>
      <c r="Q19" s="12">
        <v>44.039985656738281</v>
      </c>
      <c r="R19" s="12">
        <v>44.039985656738281</v>
      </c>
      <c r="S19" s="12">
        <v>44.039985656738281</v>
      </c>
      <c r="T19" s="12">
        <v>44.058605315920005</v>
      </c>
      <c r="U19" s="12">
        <v>44.008166721999999</v>
      </c>
      <c r="V19" s="12">
        <v>44.011947134670322</v>
      </c>
      <c r="W19" s="12">
        <v>43.942218767441616</v>
      </c>
      <c r="X19" s="12">
        <v>43.955514197713015</v>
      </c>
      <c r="Y19" s="12">
        <v>43.928915059159394</v>
      </c>
      <c r="Z19" s="12">
        <v>43.812540392692377</v>
      </c>
      <c r="AA19" s="12">
        <v>43.821713047817752</v>
      </c>
      <c r="AB19" s="12">
        <v>43.791339136365693</v>
      </c>
      <c r="AC19" s="12">
        <v>43.81355521769359</v>
      </c>
      <c r="AD19" s="12">
        <v>43.808706193797967</v>
      </c>
      <c r="AE19" s="12">
        <v>43.815019428356912</v>
      </c>
      <c r="AF19" s="12">
        <v>43.803948579757005</v>
      </c>
      <c r="AG19" s="12">
        <v>43.77790695476147</v>
      </c>
      <c r="AH19" s="12">
        <v>43.811169458159981</v>
      </c>
      <c r="AI19" s="12">
        <v>43.836591070232181</v>
      </c>
      <c r="AJ19" s="12">
        <v>43.851205377206639</v>
      </c>
      <c r="AK19" s="12">
        <v>43.851782807624687</v>
      </c>
      <c r="AL19" s="12">
        <v>43.822032830707826</v>
      </c>
      <c r="AM19" s="12">
        <v>43.842969153167296</v>
      </c>
      <c r="AN19" s="12">
        <v>43.849333145375667</v>
      </c>
      <c r="AO19" s="12">
        <v>43.849101055170685</v>
      </c>
      <c r="AP19" s="12">
        <v>43.860507433346093</v>
      </c>
      <c r="AQ19" s="12">
        <v>43.866763192237023</v>
      </c>
      <c r="AR19" s="12">
        <v>43.841459469532715</v>
      </c>
      <c r="AS19" s="12">
        <v>43.850223650016936</v>
      </c>
      <c r="AT19" s="12">
        <v>43.812843502601353</v>
      </c>
      <c r="AU19" s="118">
        <v>44.039985656738281</v>
      </c>
      <c r="AV19" s="118">
        <v>44.039985656738281</v>
      </c>
    </row>
    <row r="20" spans="1:48" ht="15" x14ac:dyDescent="0.25">
      <c r="A20" s="32">
        <v>24</v>
      </c>
      <c r="B20" s="32" t="s">
        <v>76</v>
      </c>
      <c r="C20" s="5" t="s">
        <v>39</v>
      </c>
      <c r="D20" s="12">
        <v>43.859966278076172</v>
      </c>
      <c r="E20" s="12">
        <v>43.859966278076172</v>
      </c>
      <c r="F20" s="12">
        <v>43.859966278076172</v>
      </c>
      <c r="G20" s="12">
        <v>43.859966278076172</v>
      </c>
      <c r="H20" s="12">
        <v>43.859966278076172</v>
      </c>
      <c r="I20" s="12">
        <v>43.859966278076172</v>
      </c>
      <c r="J20" s="12">
        <v>43.859966278076172</v>
      </c>
      <c r="K20" s="12">
        <v>43.859966278076172</v>
      </c>
      <c r="L20" s="12">
        <v>43.859966278076172</v>
      </c>
      <c r="M20" s="12">
        <v>43.859966278076172</v>
      </c>
      <c r="N20" s="12">
        <v>43.859966278076172</v>
      </c>
      <c r="O20" s="12">
        <v>43.859966278076172</v>
      </c>
      <c r="P20" s="12">
        <v>43.859966278076172</v>
      </c>
      <c r="Q20" s="12">
        <v>43.859966278076172</v>
      </c>
      <c r="R20" s="12">
        <v>43.859966278076172</v>
      </c>
      <c r="S20" s="12">
        <v>43.859966278076172</v>
      </c>
      <c r="T20" s="12">
        <v>44.043136390480001</v>
      </c>
      <c r="U20" s="12">
        <v>44.009141178880007</v>
      </c>
      <c r="V20" s="12">
        <v>43.980164381303389</v>
      </c>
      <c r="W20" s="12">
        <v>43.981943048718641</v>
      </c>
      <c r="X20" s="12">
        <v>43.962865324508208</v>
      </c>
      <c r="Y20" s="12">
        <v>43.98005048102079</v>
      </c>
      <c r="Z20" s="12">
        <v>43.98122399347843</v>
      </c>
      <c r="AA20" s="12">
        <v>44.007191457361138</v>
      </c>
      <c r="AB20" s="12">
        <v>43.967033226378959</v>
      </c>
      <c r="AC20" s="12">
        <v>43.973824189600045</v>
      </c>
      <c r="AD20" s="12">
        <v>43.971709638577565</v>
      </c>
      <c r="AE20" s="12">
        <v>43.993845411415535</v>
      </c>
      <c r="AF20" s="12">
        <v>44.002101860633459</v>
      </c>
      <c r="AG20" s="12">
        <v>43.961926458612744</v>
      </c>
      <c r="AH20" s="12">
        <v>43.952018592923451</v>
      </c>
      <c r="AI20" s="12">
        <v>43.952214121809945</v>
      </c>
      <c r="AJ20" s="12">
        <v>43.944853676795233</v>
      </c>
      <c r="AK20" s="12">
        <v>43.950445084427116</v>
      </c>
      <c r="AL20" s="12">
        <v>43.921642511226523</v>
      </c>
      <c r="AM20" s="12">
        <v>43.901533414150791</v>
      </c>
      <c r="AN20" s="12">
        <v>43.896996973336826</v>
      </c>
      <c r="AO20" s="12">
        <v>43.906207480417265</v>
      </c>
      <c r="AP20" s="12">
        <v>43.902082734855199</v>
      </c>
      <c r="AQ20" s="12">
        <v>43.913295423897935</v>
      </c>
      <c r="AR20" s="12">
        <v>43.890773935822558</v>
      </c>
      <c r="AS20" s="12">
        <v>43.897212904918945</v>
      </c>
      <c r="AT20" s="12">
        <v>43.870055073543497</v>
      </c>
      <c r="AU20" s="118">
        <v>43.859966278076172</v>
      </c>
      <c r="AV20" s="118">
        <v>43.859966278076172</v>
      </c>
    </row>
    <row r="21" spans="1:48" ht="15" x14ac:dyDescent="0.25">
      <c r="A21" s="32"/>
      <c r="C21" s="5" t="s">
        <v>25</v>
      </c>
      <c r="D21" s="12">
        <v>44.4</v>
      </c>
      <c r="E21" s="12">
        <f>$D21</f>
        <v>44.4</v>
      </c>
      <c r="F21" s="12">
        <f t="shared" ref="F21:U28" si="4">$D21</f>
        <v>44.4</v>
      </c>
      <c r="G21" s="12">
        <f t="shared" si="4"/>
        <v>44.4</v>
      </c>
      <c r="H21" s="12">
        <f t="shared" si="4"/>
        <v>44.4</v>
      </c>
      <c r="I21" s="12">
        <f t="shared" si="4"/>
        <v>44.4</v>
      </c>
      <c r="J21" s="12">
        <f t="shared" si="4"/>
        <v>44.4</v>
      </c>
      <c r="K21" s="12">
        <f t="shared" si="4"/>
        <v>44.4</v>
      </c>
      <c r="L21" s="12">
        <f t="shared" si="4"/>
        <v>44.4</v>
      </c>
      <c r="M21" s="12">
        <f t="shared" si="4"/>
        <v>44.4</v>
      </c>
      <c r="N21" s="12">
        <f t="shared" si="4"/>
        <v>44.4</v>
      </c>
      <c r="O21" s="12">
        <f t="shared" si="4"/>
        <v>44.4</v>
      </c>
      <c r="P21" s="12">
        <f t="shared" si="4"/>
        <v>44.4</v>
      </c>
      <c r="Q21" s="12">
        <f t="shared" si="4"/>
        <v>44.4</v>
      </c>
      <c r="R21" s="12">
        <f t="shared" si="4"/>
        <v>44.4</v>
      </c>
      <c r="S21" s="12">
        <f t="shared" si="4"/>
        <v>44.4</v>
      </c>
      <c r="T21" s="12">
        <f>(T19*T$45+T20*T$46)/SUM(T$45:T$46)</f>
        <v>44.055599192076144</v>
      </c>
      <c r="U21" s="12">
        <f t="shared" ref="U21:AP21" si="5">(U19*U$45+U20*U$46)/SUM(U$45:U$46)</f>
        <v>44.008469740977553</v>
      </c>
      <c r="V21" s="12">
        <f t="shared" si="5"/>
        <v>44.0005485299735</v>
      </c>
      <c r="W21" s="12">
        <f t="shared" si="5"/>
        <v>43.958442776081093</v>
      </c>
      <c r="X21" s="12">
        <f t="shared" si="5"/>
        <v>43.95875768337126</v>
      </c>
      <c r="Y21" s="12">
        <f t="shared" si="5"/>
        <v>43.953881067288805</v>
      </c>
      <c r="Z21" s="12">
        <f t="shared" si="5"/>
        <v>43.926008083283499</v>
      </c>
      <c r="AA21" s="12">
        <f t="shared" si="5"/>
        <v>43.956040783698533</v>
      </c>
      <c r="AB21" s="12">
        <f t="shared" si="5"/>
        <v>43.92102261557428</v>
      </c>
      <c r="AC21" s="12">
        <f t="shared" si="5"/>
        <v>43.933167574837029</v>
      </c>
      <c r="AD21" s="12">
        <f t="shared" si="5"/>
        <v>43.933975532901307</v>
      </c>
      <c r="AE21" s="12">
        <f t="shared" si="5"/>
        <v>43.954379537589773</v>
      </c>
      <c r="AF21" s="12">
        <f t="shared" si="5"/>
        <v>43.958356760430981</v>
      </c>
      <c r="AG21" s="12">
        <f t="shared" si="5"/>
        <v>43.921568881327786</v>
      </c>
      <c r="AH21" s="12">
        <f t="shared" si="5"/>
        <v>43.919190320940082</v>
      </c>
      <c r="AI21" s="12">
        <f t="shared" si="5"/>
        <v>43.928169075615408</v>
      </c>
      <c r="AJ21" s="12">
        <f t="shared" si="5"/>
        <v>43.926255670743686</v>
      </c>
      <c r="AK21" s="12">
        <f t="shared" si="5"/>
        <v>43.930655613698711</v>
      </c>
      <c r="AL21" s="12">
        <f t="shared" si="5"/>
        <v>43.902369507709246</v>
      </c>
      <c r="AM21" s="12">
        <f t="shared" si="5"/>
        <v>43.889454009356271</v>
      </c>
      <c r="AN21" s="12">
        <f t="shared" si="5"/>
        <v>43.88738342989847</v>
      </c>
      <c r="AO21" s="12">
        <f t="shared" si="5"/>
        <v>43.89537737698118</v>
      </c>
      <c r="AP21" s="12">
        <f t="shared" si="5"/>
        <v>43.893983648109717</v>
      </c>
      <c r="AQ21" s="12">
        <f>(AQ19*AQ$45+AQ20*AQ$46)/SUM(AQ$45:AQ$46)</f>
        <v>43.90414928289772</v>
      </c>
      <c r="AR21" s="12">
        <f>(AR19*AR$45+AR20*AR$46)/SUM(AR$45:AR$46)</f>
        <v>43.880810128702372</v>
      </c>
      <c r="AS21" s="12">
        <f>(AS19*AS$45+AS20*AS$46)/SUM(AS$45:AS$46)</f>
        <v>43.887393770091585</v>
      </c>
      <c r="AT21" s="12">
        <v>43.887393770091585</v>
      </c>
      <c r="AU21" s="118">
        <v>43.887393770091592</v>
      </c>
      <c r="AV21" s="118">
        <v>43.887393770091592</v>
      </c>
    </row>
    <row r="22" spans="1:48" ht="15" x14ac:dyDescent="0.25">
      <c r="A22" s="32">
        <v>26</v>
      </c>
      <c r="B22" s="69" t="s">
        <v>77</v>
      </c>
      <c r="C22" s="5" t="s">
        <v>26</v>
      </c>
      <c r="D22" s="12">
        <v>43.11</v>
      </c>
      <c r="E22" s="12">
        <f t="shared" ref="E22:E28" si="6">$D22</f>
        <v>43.11</v>
      </c>
      <c r="F22" s="12">
        <f t="shared" si="4"/>
        <v>43.11</v>
      </c>
      <c r="G22" s="12">
        <f t="shared" si="4"/>
        <v>43.11</v>
      </c>
      <c r="H22" s="12">
        <f t="shared" si="4"/>
        <v>43.11</v>
      </c>
      <c r="I22" s="12">
        <f t="shared" si="4"/>
        <v>43.11</v>
      </c>
      <c r="J22" s="12">
        <f t="shared" si="4"/>
        <v>43.11</v>
      </c>
      <c r="K22" s="12">
        <f t="shared" si="4"/>
        <v>43.11</v>
      </c>
      <c r="L22" s="12">
        <f t="shared" si="4"/>
        <v>43.11</v>
      </c>
      <c r="M22" s="12">
        <f t="shared" si="4"/>
        <v>43.11</v>
      </c>
      <c r="N22" s="12">
        <f t="shared" si="4"/>
        <v>43.11</v>
      </c>
      <c r="O22" s="12">
        <f t="shared" si="4"/>
        <v>43.11</v>
      </c>
      <c r="P22" s="12">
        <f t="shared" si="4"/>
        <v>43.11</v>
      </c>
      <c r="Q22" s="12">
        <f t="shared" si="4"/>
        <v>43.11</v>
      </c>
      <c r="R22" s="12">
        <f t="shared" si="4"/>
        <v>43.11</v>
      </c>
      <c r="S22" s="12">
        <f t="shared" si="4"/>
        <v>43.11</v>
      </c>
      <c r="T22" s="12">
        <v>42.906302042456403</v>
      </c>
      <c r="U22" s="12">
        <v>42.887998138710863</v>
      </c>
      <c r="V22" s="12">
        <v>42.904095471877341</v>
      </c>
      <c r="W22" s="12">
        <v>42.892980896466206</v>
      </c>
      <c r="X22" s="12">
        <v>42.898786088844496</v>
      </c>
      <c r="Y22" s="12">
        <v>42.773631218064779</v>
      </c>
      <c r="Z22" s="12">
        <v>42.733564555750213</v>
      </c>
      <c r="AA22" s="12">
        <v>42.769411955255634</v>
      </c>
      <c r="AB22" s="12">
        <v>42.814430054390449</v>
      </c>
      <c r="AC22" s="12">
        <v>42.750475296663829</v>
      </c>
      <c r="AD22" s="12">
        <v>42.769113350222106</v>
      </c>
      <c r="AE22" s="12">
        <v>42.810555752960219</v>
      </c>
      <c r="AF22" s="12">
        <v>42.79708525298765</v>
      </c>
      <c r="AG22" s="12">
        <v>42.793748055068704</v>
      </c>
      <c r="AH22" s="12">
        <v>42.77640110500338</v>
      </c>
      <c r="AI22" s="12">
        <v>42.910423768484222</v>
      </c>
      <c r="AJ22" s="12">
        <v>42.941638217900959</v>
      </c>
      <c r="AK22" s="12">
        <v>42.925304730892798</v>
      </c>
      <c r="AL22" s="12">
        <v>42.9174768365286</v>
      </c>
      <c r="AM22" s="12">
        <v>42.887004097068662</v>
      </c>
      <c r="AN22" s="12">
        <v>42.864808983036482</v>
      </c>
      <c r="AO22" s="12">
        <v>42.863380807986779</v>
      </c>
      <c r="AP22" s="12">
        <v>42.840784663536873</v>
      </c>
      <c r="AQ22" s="12">
        <v>42.880568726933703</v>
      </c>
      <c r="AR22" s="12">
        <v>42.879203441296475</v>
      </c>
      <c r="AS22" s="12">
        <v>42.852111114333297</v>
      </c>
      <c r="AT22" s="12">
        <v>42.946949993508028</v>
      </c>
      <c r="AU22" s="118">
        <v>43.109966278076172</v>
      </c>
      <c r="AV22" s="118">
        <v>43.109966278076172</v>
      </c>
    </row>
    <row r="23" spans="1:48" ht="15" x14ac:dyDescent="0.25">
      <c r="A23" s="32">
        <v>28</v>
      </c>
      <c r="B23" s="69" t="s">
        <v>78</v>
      </c>
      <c r="C23" s="5" t="s">
        <v>41</v>
      </c>
      <c r="D23" s="12">
        <v>41.62</v>
      </c>
      <c r="E23" s="12">
        <f t="shared" si="6"/>
        <v>41.62</v>
      </c>
      <c r="F23" s="12">
        <f t="shared" si="4"/>
        <v>41.62</v>
      </c>
      <c r="G23" s="12">
        <f t="shared" si="4"/>
        <v>41.62</v>
      </c>
      <c r="H23" s="12">
        <f t="shared" si="4"/>
        <v>41.62</v>
      </c>
      <c r="I23" s="12">
        <f t="shared" si="4"/>
        <v>41.62</v>
      </c>
      <c r="J23" s="12">
        <f t="shared" si="4"/>
        <v>41.62</v>
      </c>
      <c r="K23" s="12">
        <f t="shared" si="4"/>
        <v>41.62</v>
      </c>
      <c r="L23" s="12">
        <f t="shared" si="4"/>
        <v>41.62</v>
      </c>
      <c r="M23" s="12">
        <f t="shared" si="4"/>
        <v>41.62</v>
      </c>
      <c r="N23" s="12">
        <f t="shared" si="4"/>
        <v>41.62</v>
      </c>
      <c r="O23" s="12">
        <f t="shared" si="4"/>
        <v>41.62</v>
      </c>
      <c r="P23" s="12">
        <f t="shared" si="4"/>
        <v>41.62</v>
      </c>
      <c r="Q23" s="12">
        <f t="shared" si="4"/>
        <v>41.62</v>
      </c>
      <c r="R23" s="12">
        <f t="shared" si="4"/>
        <v>41.62</v>
      </c>
      <c r="S23" s="12">
        <f t="shared" si="4"/>
        <v>41.62</v>
      </c>
      <c r="T23" s="12">
        <v>41.540584871858236</v>
      </c>
      <c r="U23" s="12">
        <v>41.499174866408239</v>
      </c>
      <c r="V23" s="12">
        <v>41.552154092318531</v>
      </c>
      <c r="W23" s="12">
        <v>41.543701113969384</v>
      </c>
      <c r="X23" s="12">
        <v>41.574939546296768</v>
      </c>
      <c r="Y23" s="12">
        <v>41.454436331184532</v>
      </c>
      <c r="Z23" s="12">
        <v>41.428644843749893</v>
      </c>
      <c r="AA23" s="12">
        <v>41.380423603291412</v>
      </c>
      <c r="AB23" s="12">
        <v>41.456049275156687</v>
      </c>
      <c r="AC23" s="12">
        <v>41.388544971017431</v>
      </c>
      <c r="AD23" s="12">
        <v>41.365592064207085</v>
      </c>
      <c r="AE23" s="12">
        <v>41.409064428676452</v>
      </c>
      <c r="AF23" s="12">
        <v>41.317197658568965</v>
      </c>
      <c r="AG23" s="12">
        <v>41.275013857408432</v>
      </c>
      <c r="AH23" s="12">
        <v>41.36394963619226</v>
      </c>
      <c r="AI23" s="12">
        <v>41.396456973065725</v>
      </c>
      <c r="AJ23" s="12">
        <v>41.188400514697811</v>
      </c>
      <c r="AK23" s="12">
        <v>41.219801611163383</v>
      </c>
      <c r="AL23" s="12">
        <v>41.219580960392371</v>
      </c>
      <c r="AM23" s="12">
        <v>41.240431011440116</v>
      </c>
      <c r="AN23" s="12">
        <v>41.204050599432406</v>
      </c>
      <c r="AO23" s="12">
        <v>41.221252317694855</v>
      </c>
      <c r="AP23" s="12">
        <v>41.213628967259403</v>
      </c>
      <c r="AQ23" s="12">
        <v>41.315829407242262</v>
      </c>
      <c r="AR23" s="12">
        <v>41.223075619150748</v>
      </c>
      <c r="AS23" s="12">
        <v>41.206000611771145</v>
      </c>
      <c r="AT23" s="12">
        <v>41.367202687201562</v>
      </c>
      <c r="AU23" s="118">
        <v>41.619983673095703</v>
      </c>
      <c r="AV23" s="118">
        <v>41.619983673095703</v>
      </c>
    </row>
    <row r="24" spans="1:48" ht="15" x14ac:dyDescent="0.25">
      <c r="A24" s="32">
        <v>29</v>
      </c>
      <c r="B24" s="69" t="s">
        <v>79</v>
      </c>
      <c r="C24" s="5" t="s">
        <v>42</v>
      </c>
      <c r="D24" s="12">
        <v>41.15</v>
      </c>
      <c r="E24" s="12">
        <f t="shared" si="6"/>
        <v>41.15</v>
      </c>
      <c r="F24" s="12">
        <f t="shared" si="4"/>
        <v>41.15</v>
      </c>
      <c r="G24" s="12">
        <f t="shared" si="4"/>
        <v>41.15</v>
      </c>
      <c r="H24" s="12">
        <f t="shared" si="4"/>
        <v>41.15</v>
      </c>
      <c r="I24" s="12">
        <f t="shared" si="4"/>
        <v>41.15</v>
      </c>
      <c r="J24" s="12">
        <f t="shared" si="4"/>
        <v>41.15</v>
      </c>
      <c r="K24" s="12">
        <f t="shared" si="4"/>
        <v>41.15</v>
      </c>
      <c r="L24" s="12">
        <f t="shared" si="4"/>
        <v>41.15</v>
      </c>
      <c r="M24" s="12">
        <f t="shared" si="4"/>
        <v>41.15</v>
      </c>
      <c r="N24" s="12">
        <f t="shared" si="4"/>
        <v>41.15</v>
      </c>
      <c r="O24" s="12">
        <f t="shared" si="4"/>
        <v>41.15</v>
      </c>
      <c r="P24" s="12">
        <f t="shared" si="4"/>
        <v>41.15</v>
      </c>
      <c r="Q24" s="12">
        <f t="shared" si="4"/>
        <v>41.15</v>
      </c>
      <c r="R24" s="12">
        <f t="shared" si="4"/>
        <v>41.15</v>
      </c>
      <c r="S24" s="12">
        <f t="shared" si="4"/>
        <v>41.15</v>
      </c>
      <c r="T24" s="12">
        <v>40.647428543255998</v>
      </c>
      <c r="U24" s="12">
        <v>40.608063616343998</v>
      </c>
      <c r="V24" s="12">
        <v>40.617726052690884</v>
      </c>
      <c r="W24" s="12">
        <v>40.59743782833953</v>
      </c>
      <c r="X24" s="12">
        <v>40.616672852271861</v>
      </c>
      <c r="Y24" s="12">
        <v>40.613860613536772</v>
      </c>
      <c r="Z24" s="12">
        <v>40.587892694546532</v>
      </c>
      <c r="AA24" s="12">
        <v>40.521908521223864</v>
      </c>
      <c r="AB24" s="12">
        <v>40.642725286083923</v>
      </c>
      <c r="AC24" s="12">
        <v>40.660876261103219</v>
      </c>
      <c r="AD24" s="12">
        <v>40.648377696471236</v>
      </c>
      <c r="AE24" s="12">
        <v>40.651776982725465</v>
      </c>
      <c r="AF24" s="12">
        <v>40.614910719938642</v>
      </c>
      <c r="AG24" s="12">
        <v>40.639964946646323</v>
      </c>
      <c r="AH24" s="12">
        <v>40.626624702425467</v>
      </c>
      <c r="AI24" s="12">
        <v>40.681152333772431</v>
      </c>
      <c r="AJ24" s="12">
        <v>40.530625115930768</v>
      </c>
      <c r="AK24" s="12">
        <v>40.568178604316792</v>
      </c>
      <c r="AL24" s="12">
        <v>40.478964139013158</v>
      </c>
      <c r="AM24" s="12">
        <v>40.499398245514101</v>
      </c>
      <c r="AN24" s="12">
        <v>40.554015412635444</v>
      </c>
      <c r="AO24" s="12">
        <v>40.499982423635771</v>
      </c>
      <c r="AP24" s="12">
        <v>40.61831399773309</v>
      </c>
      <c r="AQ24" s="12">
        <v>40.628465216900977</v>
      </c>
      <c r="AR24" s="12">
        <v>40.541453596410015</v>
      </c>
      <c r="AS24" s="12">
        <v>40.570280819563422</v>
      </c>
      <c r="AT24" s="12">
        <v>40.584856698589171</v>
      </c>
      <c r="AU24" s="118">
        <v>40.647428543255998</v>
      </c>
      <c r="AV24" s="118">
        <v>40.647428543255998</v>
      </c>
    </row>
    <row r="25" spans="1:48" ht="15" x14ac:dyDescent="0.25">
      <c r="A25" s="32">
        <v>30</v>
      </c>
      <c r="B25" s="69" t="s">
        <v>80</v>
      </c>
      <c r="C25" s="5" t="s">
        <v>46</v>
      </c>
      <c r="D25" s="12">
        <v>42.41</v>
      </c>
      <c r="E25" s="12">
        <f t="shared" si="6"/>
        <v>42.41</v>
      </c>
      <c r="F25" s="12">
        <f t="shared" si="4"/>
        <v>42.41</v>
      </c>
      <c r="G25" s="12">
        <f t="shared" si="4"/>
        <v>42.41</v>
      </c>
      <c r="H25" s="12">
        <f t="shared" si="4"/>
        <v>42.41</v>
      </c>
      <c r="I25" s="12">
        <f t="shared" si="4"/>
        <v>42.41</v>
      </c>
      <c r="J25" s="12">
        <f t="shared" si="4"/>
        <v>42.41</v>
      </c>
      <c r="K25" s="12">
        <f t="shared" si="4"/>
        <v>42.41</v>
      </c>
      <c r="L25" s="12">
        <f t="shared" si="4"/>
        <v>42.41</v>
      </c>
      <c r="M25" s="12">
        <f t="shared" si="4"/>
        <v>42.41</v>
      </c>
      <c r="N25" s="12">
        <f t="shared" si="4"/>
        <v>42.41</v>
      </c>
      <c r="O25" s="12">
        <f t="shared" si="4"/>
        <v>42.41</v>
      </c>
      <c r="P25" s="12">
        <f t="shared" si="4"/>
        <v>42.41</v>
      </c>
      <c r="Q25" s="12">
        <f t="shared" si="4"/>
        <v>42.41</v>
      </c>
      <c r="R25" s="12">
        <f t="shared" si="4"/>
        <v>42.41</v>
      </c>
      <c r="S25" s="12">
        <f t="shared" si="4"/>
        <v>42.41</v>
      </c>
      <c r="T25" s="12">
        <v>40.338646310069763</v>
      </c>
      <c r="U25" s="12">
        <v>40.32934942720064</v>
      </c>
      <c r="V25" s="12">
        <v>40.343383674955732</v>
      </c>
      <c r="W25" s="12">
        <v>40.371899935746569</v>
      </c>
      <c r="X25" s="12">
        <v>40.331720860396317</v>
      </c>
      <c r="Y25" s="12">
        <v>40.324337045916458</v>
      </c>
      <c r="Z25" s="12">
        <v>40.318342041336798</v>
      </c>
      <c r="AA25" s="12">
        <v>40.21843942718899</v>
      </c>
      <c r="AB25" s="12">
        <v>40.402375453641021</v>
      </c>
      <c r="AC25" s="12">
        <v>40.404363143827432</v>
      </c>
      <c r="AD25" s="12">
        <v>40.361426925658037</v>
      </c>
      <c r="AE25" s="12">
        <v>40.383517668823849</v>
      </c>
      <c r="AF25" s="12">
        <v>40.405018391260334</v>
      </c>
      <c r="AG25" s="12">
        <v>40.390398004639152</v>
      </c>
      <c r="AH25" s="12">
        <v>40.401638059050043</v>
      </c>
      <c r="AI25" s="12">
        <v>40.393449893306986</v>
      </c>
      <c r="AJ25" s="12">
        <v>40.289331761764309</v>
      </c>
      <c r="AK25" s="12">
        <v>40.299487694551935</v>
      </c>
      <c r="AL25" s="12">
        <v>40.214948707816326</v>
      </c>
      <c r="AM25" s="12">
        <v>40.217169016004718</v>
      </c>
      <c r="AN25" s="12">
        <v>40.263005545726571</v>
      </c>
      <c r="AO25" s="12">
        <v>40.254279723465046</v>
      </c>
      <c r="AP25" s="12">
        <v>40.3509100289304</v>
      </c>
      <c r="AQ25" s="12">
        <v>40.34943001247256</v>
      </c>
      <c r="AR25" s="12">
        <v>40.278276443874709</v>
      </c>
      <c r="AS25" s="12">
        <v>40.28777075283061</v>
      </c>
      <c r="AT25" s="12">
        <v>40.308081975764203</v>
      </c>
      <c r="AU25" s="118">
        <v>40.32934942720064</v>
      </c>
      <c r="AV25" s="118">
        <v>40.32934942720064</v>
      </c>
    </row>
    <row r="26" spans="1:48" ht="15" x14ac:dyDescent="0.25">
      <c r="A26" s="32">
        <v>32</v>
      </c>
      <c r="B26" s="69" t="s">
        <v>81</v>
      </c>
      <c r="C26" s="5" t="s">
        <v>43</v>
      </c>
      <c r="D26" s="12">
        <v>43.41</v>
      </c>
      <c r="E26" s="12">
        <f t="shared" si="6"/>
        <v>43.41</v>
      </c>
      <c r="F26" s="12">
        <f t="shared" si="4"/>
        <v>43.41</v>
      </c>
      <c r="G26" s="12">
        <f t="shared" si="4"/>
        <v>43.41</v>
      </c>
      <c r="H26" s="12">
        <f t="shared" si="4"/>
        <v>43.41</v>
      </c>
      <c r="I26" s="12">
        <f t="shared" si="4"/>
        <v>43.41</v>
      </c>
      <c r="J26" s="12">
        <f t="shared" si="4"/>
        <v>43.41</v>
      </c>
      <c r="K26" s="12">
        <f t="shared" si="4"/>
        <v>43.41</v>
      </c>
      <c r="L26" s="12">
        <f t="shared" si="4"/>
        <v>43.41</v>
      </c>
      <c r="M26" s="12">
        <f t="shared" si="4"/>
        <v>43.41</v>
      </c>
      <c r="N26" s="12">
        <f t="shared" si="4"/>
        <v>43.41</v>
      </c>
      <c r="O26" s="12">
        <f t="shared" si="4"/>
        <v>43.41</v>
      </c>
      <c r="P26" s="12">
        <f t="shared" si="4"/>
        <v>43.41</v>
      </c>
      <c r="Q26" s="12">
        <f t="shared" si="4"/>
        <v>43.41</v>
      </c>
      <c r="R26" s="12">
        <f t="shared" si="4"/>
        <v>43.41</v>
      </c>
      <c r="S26" s="12">
        <f t="shared" si="4"/>
        <v>43.41</v>
      </c>
      <c r="T26" s="12">
        <v>43.393627320838895</v>
      </c>
      <c r="U26" s="12">
        <v>43.404402794113132</v>
      </c>
      <c r="V26" s="12">
        <v>43.42095279018293</v>
      </c>
      <c r="W26" s="12">
        <v>43.388441786547091</v>
      </c>
      <c r="X26" s="12">
        <v>43.371867280980425</v>
      </c>
      <c r="Y26" s="12">
        <v>43.350691073329685</v>
      </c>
      <c r="Z26" s="12">
        <v>43.311967173537298</v>
      </c>
      <c r="AA26" s="12">
        <v>43.353104493634085</v>
      </c>
      <c r="AB26" s="12">
        <v>43.317981874370567</v>
      </c>
      <c r="AC26" s="12">
        <v>43.331606610852759</v>
      </c>
      <c r="AD26" s="12">
        <v>43.277086357586676</v>
      </c>
      <c r="AE26" s="12">
        <v>43.302753075288138</v>
      </c>
      <c r="AF26" s="12">
        <v>43.331058932429173</v>
      </c>
      <c r="AG26" s="12">
        <v>43.286941680792644</v>
      </c>
      <c r="AH26" s="12">
        <v>43.296931774581012</v>
      </c>
      <c r="AI26" s="12">
        <v>43.324688728156453</v>
      </c>
      <c r="AJ26" s="12">
        <v>43.283293916226611</v>
      </c>
      <c r="AK26" s="12">
        <v>43.28237514474295</v>
      </c>
      <c r="AL26" s="12">
        <v>43.251242700652448</v>
      </c>
      <c r="AM26" s="12">
        <v>43.238031076204898</v>
      </c>
      <c r="AN26" s="12">
        <v>43.241110414632651</v>
      </c>
      <c r="AO26" s="12">
        <v>43.251744532355133</v>
      </c>
      <c r="AP26" s="12">
        <v>43.244031828808907</v>
      </c>
      <c r="AQ26" s="12">
        <v>43.287714662342182</v>
      </c>
      <c r="AR26" s="12">
        <v>43.286890597452093</v>
      </c>
      <c r="AS26" s="12">
        <v>43.250634295013924</v>
      </c>
      <c r="AT26" s="12">
        <v>43.32794171154373</v>
      </c>
      <c r="AU26" s="118">
        <v>43.42095279018293</v>
      </c>
      <c r="AV26" s="118">
        <v>43.42095279018293</v>
      </c>
    </row>
    <row r="27" spans="1:48" ht="15" x14ac:dyDescent="0.25">
      <c r="A27" s="32">
        <v>31</v>
      </c>
      <c r="B27" s="69" t="s">
        <v>97</v>
      </c>
      <c r="C27" s="5" t="s">
        <v>44</v>
      </c>
      <c r="D27" s="12">
        <v>44.5</v>
      </c>
      <c r="E27" s="12">
        <f t="shared" si="6"/>
        <v>44.5</v>
      </c>
      <c r="F27" s="12">
        <f t="shared" si="4"/>
        <v>44.5</v>
      </c>
      <c r="G27" s="12">
        <f t="shared" si="4"/>
        <v>44.5</v>
      </c>
      <c r="H27" s="12">
        <f t="shared" si="4"/>
        <v>44.5</v>
      </c>
      <c r="I27" s="12">
        <f t="shared" si="4"/>
        <v>44.5</v>
      </c>
      <c r="J27" s="12">
        <f t="shared" si="4"/>
        <v>44.5</v>
      </c>
      <c r="K27" s="12">
        <f t="shared" si="4"/>
        <v>44.5</v>
      </c>
      <c r="L27" s="12">
        <f t="shared" si="4"/>
        <v>44.5</v>
      </c>
      <c r="M27" s="12">
        <f t="shared" si="4"/>
        <v>44.5</v>
      </c>
      <c r="N27" s="12">
        <f t="shared" si="4"/>
        <v>44.5</v>
      </c>
      <c r="O27" s="12">
        <f t="shared" si="4"/>
        <v>44.5</v>
      </c>
      <c r="P27" s="12">
        <f t="shared" si="4"/>
        <v>44.5</v>
      </c>
      <c r="Q27" s="12">
        <f t="shared" si="4"/>
        <v>44.5</v>
      </c>
      <c r="R27" s="12">
        <f t="shared" si="4"/>
        <v>44.5</v>
      </c>
      <c r="S27" s="12">
        <f t="shared" si="4"/>
        <v>44.5</v>
      </c>
      <c r="T27" s="12">
        <f t="shared" si="4"/>
        <v>44.5</v>
      </c>
      <c r="U27" s="12">
        <f t="shared" si="4"/>
        <v>44.5</v>
      </c>
      <c r="V27" s="12">
        <f t="shared" ref="V27:AT28" si="7">$D27</f>
        <v>44.5</v>
      </c>
      <c r="W27" s="12">
        <f t="shared" si="7"/>
        <v>44.5</v>
      </c>
      <c r="X27" s="12">
        <f t="shared" si="7"/>
        <v>44.5</v>
      </c>
      <c r="Y27" s="12">
        <f t="shared" si="7"/>
        <v>44.5</v>
      </c>
      <c r="Z27" s="12">
        <f t="shared" si="7"/>
        <v>44.5</v>
      </c>
      <c r="AA27" s="12">
        <f t="shared" si="7"/>
        <v>44.5</v>
      </c>
      <c r="AB27" s="12">
        <f t="shared" si="7"/>
        <v>44.5</v>
      </c>
      <c r="AC27" s="12">
        <f t="shared" si="7"/>
        <v>44.5</v>
      </c>
      <c r="AD27" s="12">
        <f t="shared" si="7"/>
        <v>44.5</v>
      </c>
      <c r="AE27" s="12">
        <f t="shared" si="7"/>
        <v>44.5</v>
      </c>
      <c r="AF27" s="12">
        <f t="shared" si="7"/>
        <v>44.5</v>
      </c>
      <c r="AG27" s="12">
        <f t="shared" si="7"/>
        <v>44.5</v>
      </c>
      <c r="AH27" s="12">
        <f t="shared" si="7"/>
        <v>44.5</v>
      </c>
      <c r="AI27" s="12">
        <f t="shared" si="7"/>
        <v>44.5</v>
      </c>
      <c r="AJ27" s="12">
        <f t="shared" si="7"/>
        <v>44.5</v>
      </c>
      <c r="AK27" s="12">
        <f t="shared" si="7"/>
        <v>44.5</v>
      </c>
      <c r="AL27" s="12">
        <f t="shared" si="7"/>
        <v>44.5</v>
      </c>
      <c r="AM27" s="12">
        <f t="shared" si="7"/>
        <v>44.5</v>
      </c>
      <c r="AN27" s="12">
        <f t="shared" si="7"/>
        <v>44.5</v>
      </c>
      <c r="AO27" s="12">
        <f t="shared" si="7"/>
        <v>44.5</v>
      </c>
      <c r="AP27" s="12">
        <f t="shared" si="7"/>
        <v>44.5</v>
      </c>
      <c r="AQ27" s="12">
        <f t="shared" si="7"/>
        <v>44.5</v>
      </c>
      <c r="AR27" s="12">
        <f t="shared" si="7"/>
        <v>44.5</v>
      </c>
      <c r="AS27" s="12">
        <f t="shared" si="7"/>
        <v>44.5</v>
      </c>
      <c r="AT27" s="12">
        <f t="shared" si="7"/>
        <v>44.5</v>
      </c>
      <c r="AU27" s="118">
        <v>44.5</v>
      </c>
      <c r="AV27" s="118">
        <v>44.5</v>
      </c>
    </row>
    <row r="28" spans="1:48" ht="15" x14ac:dyDescent="0.25">
      <c r="A28" s="32">
        <v>33</v>
      </c>
      <c r="B28" s="69" t="s">
        <v>98</v>
      </c>
      <c r="C28" s="5" t="s">
        <v>45</v>
      </c>
      <c r="D28" s="12">
        <v>43.6</v>
      </c>
      <c r="E28" s="12">
        <f t="shared" si="6"/>
        <v>43.6</v>
      </c>
      <c r="F28" s="12">
        <f t="shared" si="4"/>
        <v>43.6</v>
      </c>
      <c r="G28" s="12">
        <f t="shared" si="4"/>
        <v>43.6</v>
      </c>
      <c r="H28" s="12">
        <f t="shared" si="4"/>
        <v>43.6</v>
      </c>
      <c r="I28" s="12">
        <f t="shared" si="4"/>
        <v>43.6</v>
      </c>
      <c r="J28" s="12">
        <f t="shared" si="4"/>
        <v>43.6</v>
      </c>
      <c r="K28" s="12">
        <f t="shared" si="4"/>
        <v>43.6</v>
      </c>
      <c r="L28" s="12">
        <f t="shared" si="4"/>
        <v>43.6</v>
      </c>
      <c r="M28" s="12">
        <f t="shared" si="4"/>
        <v>43.6</v>
      </c>
      <c r="N28" s="12">
        <f t="shared" si="4"/>
        <v>43.6</v>
      </c>
      <c r="O28" s="12">
        <f t="shared" si="4"/>
        <v>43.6</v>
      </c>
      <c r="P28" s="12">
        <f t="shared" si="4"/>
        <v>43.6</v>
      </c>
      <c r="Q28" s="12">
        <f t="shared" si="4"/>
        <v>43.6</v>
      </c>
      <c r="R28" s="12">
        <f t="shared" si="4"/>
        <v>43.6</v>
      </c>
      <c r="S28" s="12">
        <f t="shared" si="4"/>
        <v>43.6</v>
      </c>
      <c r="T28" s="12">
        <f t="shared" si="4"/>
        <v>43.6</v>
      </c>
      <c r="U28" s="12">
        <f t="shared" si="4"/>
        <v>43.6</v>
      </c>
      <c r="V28" s="12">
        <f t="shared" si="7"/>
        <v>43.6</v>
      </c>
      <c r="W28" s="12">
        <f t="shared" si="7"/>
        <v>43.6</v>
      </c>
      <c r="X28" s="12">
        <f t="shared" si="7"/>
        <v>43.6</v>
      </c>
      <c r="Y28" s="12">
        <f t="shared" si="7"/>
        <v>43.6</v>
      </c>
      <c r="Z28" s="12">
        <f t="shared" si="7"/>
        <v>43.6</v>
      </c>
      <c r="AA28" s="12">
        <f t="shared" si="7"/>
        <v>43.6</v>
      </c>
      <c r="AB28" s="12">
        <f t="shared" si="7"/>
        <v>43.6</v>
      </c>
      <c r="AC28" s="12">
        <f t="shared" si="7"/>
        <v>43.6</v>
      </c>
      <c r="AD28" s="12">
        <f t="shared" si="7"/>
        <v>43.6</v>
      </c>
      <c r="AE28" s="12">
        <f t="shared" si="7"/>
        <v>43.6</v>
      </c>
      <c r="AF28" s="12">
        <f t="shared" si="7"/>
        <v>43.6</v>
      </c>
      <c r="AG28" s="12">
        <f t="shared" si="7"/>
        <v>43.6</v>
      </c>
      <c r="AH28" s="12">
        <f t="shared" si="7"/>
        <v>43.6</v>
      </c>
      <c r="AI28" s="12">
        <f t="shared" si="7"/>
        <v>43.6</v>
      </c>
      <c r="AJ28" s="12">
        <f t="shared" si="7"/>
        <v>43.6</v>
      </c>
      <c r="AK28" s="12">
        <f t="shared" si="7"/>
        <v>43.6</v>
      </c>
      <c r="AL28" s="12">
        <f t="shared" si="7"/>
        <v>43.6</v>
      </c>
      <c r="AM28" s="12">
        <f t="shared" si="7"/>
        <v>43.6</v>
      </c>
      <c r="AN28" s="12">
        <f t="shared" si="7"/>
        <v>43.6</v>
      </c>
      <c r="AO28" s="12">
        <f t="shared" si="7"/>
        <v>43.6</v>
      </c>
      <c r="AP28" s="12">
        <f t="shared" si="7"/>
        <v>43.6</v>
      </c>
      <c r="AQ28" s="12">
        <f t="shared" si="7"/>
        <v>43.6</v>
      </c>
      <c r="AR28" s="12">
        <f t="shared" si="7"/>
        <v>43.6</v>
      </c>
      <c r="AS28" s="12">
        <f t="shared" si="7"/>
        <v>43.6</v>
      </c>
      <c r="AT28" s="12">
        <f t="shared" si="7"/>
        <v>43.6</v>
      </c>
      <c r="AU28" s="118">
        <v>43.6</v>
      </c>
      <c r="AV28" s="118">
        <v>43.6</v>
      </c>
    </row>
    <row r="29" spans="1:48" s="20" customFormat="1" ht="15" x14ac:dyDescent="0.25">
      <c r="A29" s="32"/>
      <c r="B29" s="31"/>
      <c r="C29" s="5"/>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row>
    <row r="30" spans="1:48" s="20" customFormat="1" ht="15" x14ac:dyDescent="0.25">
      <c r="A30" s="32"/>
      <c r="B30" s="31"/>
      <c r="C30" s="11" t="s">
        <v>66</v>
      </c>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row>
    <row r="31" spans="1:48" s="20" customFormat="1" ht="15" x14ac:dyDescent="0.25">
      <c r="A31" s="32"/>
      <c r="B31" s="31"/>
      <c r="C31" s="11" t="s">
        <v>67</v>
      </c>
      <c r="D31" s="11">
        <v>1974</v>
      </c>
      <c r="E31" s="11">
        <v>1975</v>
      </c>
      <c r="F31" s="11">
        <v>1976</v>
      </c>
      <c r="G31" s="11">
        <v>1977</v>
      </c>
      <c r="H31" s="11">
        <v>1978</v>
      </c>
      <c r="I31" s="11">
        <v>1979</v>
      </c>
      <c r="J31" s="11">
        <v>1980</v>
      </c>
      <c r="K31" s="11">
        <v>1981</v>
      </c>
      <c r="L31" s="11">
        <v>1982</v>
      </c>
      <c r="M31" s="11">
        <v>1983</v>
      </c>
      <c r="N31" s="11">
        <v>1984</v>
      </c>
      <c r="O31" s="11">
        <v>1985</v>
      </c>
      <c r="P31" s="11">
        <v>1986</v>
      </c>
      <c r="Q31" s="11">
        <v>1987</v>
      </c>
      <c r="R31" s="11">
        <v>1988</v>
      </c>
      <c r="S31" s="11">
        <v>1989</v>
      </c>
      <c r="T31" s="11">
        <v>1990</v>
      </c>
      <c r="U31" s="11">
        <v>1991</v>
      </c>
      <c r="V31" s="11">
        <v>1992</v>
      </c>
      <c r="W31" s="11">
        <v>1993</v>
      </c>
      <c r="X31" s="11">
        <v>1994</v>
      </c>
      <c r="Y31" s="11">
        <v>1995</v>
      </c>
      <c r="Z31" s="11">
        <v>1996</v>
      </c>
      <c r="AA31" s="11">
        <v>1997</v>
      </c>
      <c r="AB31" s="11">
        <v>1998</v>
      </c>
      <c r="AC31" s="11">
        <v>1999</v>
      </c>
      <c r="AD31" s="11">
        <v>2000</v>
      </c>
      <c r="AE31" s="11">
        <v>2001</v>
      </c>
      <c r="AF31" s="11">
        <v>2002</v>
      </c>
      <c r="AG31" s="11">
        <v>2003</v>
      </c>
      <c r="AH31" s="11">
        <v>2004</v>
      </c>
      <c r="AI31" s="11">
        <v>2005</v>
      </c>
      <c r="AJ31" s="11">
        <v>2006</v>
      </c>
      <c r="AK31" s="11">
        <v>2007</v>
      </c>
      <c r="AL31" s="11">
        <v>2008</v>
      </c>
      <c r="AM31" s="11">
        <v>2009</v>
      </c>
      <c r="AN31" s="11">
        <v>2010</v>
      </c>
      <c r="AO31" s="11">
        <v>2011</v>
      </c>
      <c r="AP31" s="11">
        <v>2012</v>
      </c>
      <c r="AQ31" s="11">
        <v>2013</v>
      </c>
      <c r="AR31" s="11">
        <v>2014</v>
      </c>
      <c r="AS31" s="11">
        <v>2015</v>
      </c>
      <c r="AT31" s="11">
        <v>2016</v>
      </c>
      <c r="AU31" s="11">
        <v>2017</v>
      </c>
      <c r="AV31" s="11">
        <v>2018</v>
      </c>
    </row>
    <row r="32" spans="1:48" s="20" customFormat="1" ht="15" x14ac:dyDescent="0.25">
      <c r="A32" s="32"/>
      <c r="B32" s="32" t="s">
        <v>92</v>
      </c>
      <c r="C32" s="5" t="s">
        <v>93</v>
      </c>
      <c r="D32" s="33">
        <v>0.76874415803913321</v>
      </c>
      <c r="E32" s="33">
        <v>0.76927826864394666</v>
      </c>
      <c r="F32" s="33">
        <v>0.7688088323282799</v>
      </c>
      <c r="G32" s="33">
        <v>0.76899993419647217</v>
      </c>
      <c r="H32" s="33">
        <v>0.76899993419647217</v>
      </c>
      <c r="I32" s="33">
        <v>0.76564208610352869</v>
      </c>
      <c r="J32" s="33">
        <v>0.75738342466372299</v>
      </c>
      <c r="K32" s="33">
        <v>0.75667678807079053</v>
      </c>
      <c r="L32" s="33">
        <v>0.74930225834951758</v>
      </c>
      <c r="M32" s="33">
        <v>0.74898341358601261</v>
      </c>
      <c r="N32" s="33">
        <v>0.76138814841674363</v>
      </c>
      <c r="O32" s="33">
        <v>0.7741765613619066</v>
      </c>
      <c r="P32" s="33">
        <v>0.77687645357691704</v>
      </c>
      <c r="Q32" s="33">
        <v>0.77575774575502654</v>
      </c>
      <c r="R32" s="33">
        <v>0.7815566854270366</v>
      </c>
      <c r="S32" s="33">
        <v>0.79126944821876777</v>
      </c>
      <c r="T32" s="33">
        <v>0.80211135665888167</v>
      </c>
      <c r="U32" s="33">
        <v>0.79937355958856171</v>
      </c>
      <c r="V32" s="33">
        <v>0.7911899203948457</v>
      </c>
      <c r="W32" s="33">
        <v>0.79099614274013286</v>
      </c>
      <c r="X32" s="33">
        <v>0.80486738089527798</v>
      </c>
      <c r="Y32" s="33">
        <v>0.77161424568762893</v>
      </c>
      <c r="Z32" s="33">
        <v>0.76322106367814291</v>
      </c>
      <c r="AA32" s="33">
        <v>0.76325430275079542</v>
      </c>
      <c r="AB32" s="33">
        <v>0.75814897682180604</v>
      </c>
      <c r="AC32" s="33">
        <v>0.76780250684761098</v>
      </c>
      <c r="AD32" s="33">
        <v>0.77837693187160784</v>
      </c>
      <c r="AE32" s="33">
        <v>0.77075315905534691</v>
      </c>
      <c r="AF32" s="33">
        <v>0.77328907030370386</v>
      </c>
      <c r="AG32" s="33">
        <v>0.77401361377922762</v>
      </c>
      <c r="AH32" s="33">
        <v>0.76913226502264898</v>
      </c>
      <c r="AI32" s="33">
        <v>0.77099327922989558</v>
      </c>
      <c r="AJ32" s="33">
        <v>0.77181328378276293</v>
      </c>
      <c r="AK32" s="33">
        <v>0.79206786219380976</v>
      </c>
      <c r="AL32" s="33">
        <v>0.79940695060762945</v>
      </c>
      <c r="AM32" s="33">
        <v>0.80860465736030063</v>
      </c>
      <c r="AN32" s="33">
        <v>0.80252584912834535</v>
      </c>
      <c r="AO32" s="33">
        <v>0.80037188027114137</v>
      </c>
      <c r="AP32" s="33">
        <v>0.7912895657105472</v>
      </c>
      <c r="AQ32" s="33">
        <v>0.78070822801390194</v>
      </c>
      <c r="AR32" s="33">
        <v>0.77946392164603528</v>
      </c>
      <c r="AS32" s="33">
        <v>0.7883092721661169</v>
      </c>
      <c r="AT32" s="33">
        <v>0.78545791148971444</v>
      </c>
      <c r="AU32" s="119">
        <v>0.78545791148971444</v>
      </c>
      <c r="AV32" s="119">
        <v>0.78545791148971444</v>
      </c>
    </row>
    <row r="33" spans="1:48" ht="15" x14ac:dyDescent="0.25">
      <c r="A33" s="32">
        <v>3</v>
      </c>
      <c r="B33" s="32" t="s">
        <v>82</v>
      </c>
      <c r="C33" s="5" t="s">
        <v>40</v>
      </c>
      <c r="D33" s="33">
        <v>0.75709992647171021</v>
      </c>
      <c r="E33" s="33">
        <v>0.75709992647171021</v>
      </c>
      <c r="F33" s="33">
        <v>0.75709992647171021</v>
      </c>
      <c r="G33" s="33">
        <v>0.75709992647171021</v>
      </c>
      <c r="H33" s="33">
        <v>0.75709992647171021</v>
      </c>
      <c r="I33" s="33">
        <v>0.75709992647171021</v>
      </c>
      <c r="J33" s="33">
        <v>0.75709992647171021</v>
      </c>
      <c r="K33" s="33">
        <v>0.75709992647171021</v>
      </c>
      <c r="L33" s="33">
        <v>0.75709992647171021</v>
      </c>
      <c r="M33" s="33">
        <v>0.75709992647171021</v>
      </c>
      <c r="N33" s="33">
        <v>0.75709992647171021</v>
      </c>
      <c r="O33" s="33">
        <v>0.75709992647171021</v>
      </c>
      <c r="P33" s="33">
        <v>0.75709992647171021</v>
      </c>
      <c r="Q33" s="33">
        <v>0.75709992647171021</v>
      </c>
      <c r="R33" s="33">
        <v>0.75709992647171021</v>
      </c>
      <c r="S33" s="33">
        <v>0.75709992647171021</v>
      </c>
      <c r="T33" s="33">
        <v>0.72929999999999995</v>
      </c>
      <c r="U33" s="33">
        <v>0.73450000000000004</v>
      </c>
      <c r="V33" s="33">
        <v>0.73411194840861294</v>
      </c>
      <c r="W33" s="33">
        <v>0.74122623615372085</v>
      </c>
      <c r="X33" s="33">
        <v>0.73987670070642064</v>
      </c>
      <c r="Y33" s="33">
        <v>0.74257336988748279</v>
      </c>
      <c r="Z33" s="33">
        <v>0.75422268284214733</v>
      </c>
      <c r="AA33" s="33">
        <v>0.75331308112762918</v>
      </c>
      <c r="AB33" s="33">
        <v>0.75631959819376815</v>
      </c>
      <c r="AC33" s="33">
        <v>0.75412211916717653</v>
      </c>
      <c r="AD33" s="33">
        <v>0.75460247229519239</v>
      </c>
      <c r="AE33" s="33">
        <v>0.75397699273588659</v>
      </c>
      <c r="AF33" s="33">
        <v>0.75507338004865676</v>
      </c>
      <c r="AG33" s="33">
        <v>0.75764417042327936</v>
      </c>
      <c r="AH33" s="33">
        <v>0.75435850707468455</v>
      </c>
      <c r="AI33" s="33">
        <v>0.75183463136544448</v>
      </c>
      <c r="AJ33" s="33">
        <v>0.75037865464186715</v>
      </c>
      <c r="AK33" s="33">
        <v>0.75032105072394828</v>
      </c>
      <c r="AL33" s="33">
        <v>0.75328134397177338</v>
      </c>
      <c r="AM33" s="33">
        <v>0.75119965996473426</v>
      </c>
      <c r="AN33" s="33">
        <v>0.75056538671938255</v>
      </c>
      <c r="AO33" s="33">
        <v>0.75058853060086839</v>
      </c>
      <c r="AP33" s="33">
        <v>0.74944998072344604</v>
      </c>
      <c r="AQ33" s="33">
        <v>0.74882458181935752</v>
      </c>
      <c r="AR33" s="33">
        <v>0.75135002061866873</v>
      </c>
      <c r="AS33" s="33">
        <v>0.75047657746960794</v>
      </c>
      <c r="AT33" s="33">
        <v>0.75419264813329845</v>
      </c>
      <c r="AU33" s="118">
        <v>0.75412211916717653</v>
      </c>
      <c r="AV33" s="118">
        <v>0.75412211916717653</v>
      </c>
    </row>
    <row r="34" spans="1:48" ht="15" x14ac:dyDescent="0.25">
      <c r="A34" s="32">
        <v>2</v>
      </c>
      <c r="B34" s="32" t="s">
        <v>83</v>
      </c>
      <c r="C34" s="5" t="s">
        <v>39</v>
      </c>
      <c r="D34" s="33">
        <v>0.74139988422393799</v>
      </c>
      <c r="E34" s="33">
        <v>0.74139988422393799</v>
      </c>
      <c r="F34" s="33">
        <v>0.74139988422393799</v>
      </c>
      <c r="G34" s="33">
        <v>0.74139988422393799</v>
      </c>
      <c r="H34" s="33">
        <v>0.74139988422393799</v>
      </c>
      <c r="I34" s="33">
        <v>0.74139988422393799</v>
      </c>
      <c r="J34" s="33">
        <v>0.74139988422393799</v>
      </c>
      <c r="K34" s="33">
        <v>0.74139988422393799</v>
      </c>
      <c r="L34" s="33">
        <v>0.74139988422393799</v>
      </c>
      <c r="M34" s="33">
        <v>0.74139988422393799</v>
      </c>
      <c r="N34" s="33">
        <v>0.74139988422393799</v>
      </c>
      <c r="O34" s="33">
        <v>0.74139988422393799</v>
      </c>
      <c r="P34" s="33">
        <v>0.74139988422393799</v>
      </c>
      <c r="Q34" s="33">
        <v>0.74139988422393799</v>
      </c>
      <c r="R34" s="33">
        <v>0.74139988422393799</v>
      </c>
      <c r="S34" s="33">
        <v>0.74139988422393799</v>
      </c>
      <c r="T34" s="33">
        <v>0.73089999999999999</v>
      </c>
      <c r="U34" s="33">
        <v>0.73440000000000005</v>
      </c>
      <c r="V34" s="33">
        <v>0.73736596627421247</v>
      </c>
      <c r="W34" s="33">
        <v>0.73718436298127898</v>
      </c>
      <c r="X34" s="33">
        <v>0.7391291350260486</v>
      </c>
      <c r="Y34" s="33">
        <v>0.73737759356266697</v>
      </c>
      <c r="Z34" s="33">
        <v>0.73725778619712579</v>
      </c>
      <c r="AA34" s="33">
        <v>0.73460006483076257</v>
      </c>
      <c r="AB34" s="33">
        <v>0.73870483974735801</v>
      </c>
      <c r="AC34" s="33">
        <v>0.73801282360117793</v>
      </c>
      <c r="AD34" s="33">
        <v>0.73822839366030946</v>
      </c>
      <c r="AE34" s="33">
        <v>0.73596759533863099</v>
      </c>
      <c r="AF34" s="33">
        <v>0.7351219786013381</v>
      </c>
      <c r="AG34" s="33">
        <v>0.73922466777250317</v>
      </c>
      <c r="AH34" s="33">
        <v>0.74023183270117432</v>
      </c>
      <c r="AI34" s="33">
        <v>0.74021197411329487</v>
      </c>
      <c r="AJ34" s="33">
        <v>0.74095904117338962</v>
      </c>
      <c r="AK34" s="33">
        <v>0.74039161801786257</v>
      </c>
      <c r="AL34" s="33">
        <v>0.74330842562545885</v>
      </c>
      <c r="AM34" s="33">
        <v>0.7453359281790144</v>
      </c>
      <c r="AN34" s="33">
        <v>0.74579231057876227</v>
      </c>
      <c r="AO34" s="33">
        <v>0.74486531428686742</v>
      </c>
      <c r="AP34" s="33">
        <v>0.74528063950137458</v>
      </c>
      <c r="AQ34" s="33">
        <v>0.74415090688388075</v>
      </c>
      <c r="AR34" s="33">
        <v>0.74641777222047179</v>
      </c>
      <c r="AS34" s="33">
        <v>0.74577059542715141</v>
      </c>
      <c r="AT34" s="33">
        <v>0.74849521041372391</v>
      </c>
      <c r="AU34" s="118">
        <v>0.73822839366030946</v>
      </c>
      <c r="AV34" s="118">
        <v>0.73822839366030946</v>
      </c>
    </row>
    <row r="35" spans="1:48" ht="15" x14ac:dyDescent="0.25">
      <c r="A35" s="32"/>
      <c r="C35" s="5" t="s">
        <v>25</v>
      </c>
      <c r="D35" s="33">
        <v>0.749</v>
      </c>
      <c r="E35" s="33">
        <f>$D35</f>
        <v>0.749</v>
      </c>
      <c r="F35" s="33">
        <f t="shared" ref="F35:U42" si="8">$D35</f>
        <v>0.749</v>
      </c>
      <c r="G35" s="33">
        <f t="shared" si="8"/>
        <v>0.749</v>
      </c>
      <c r="H35" s="33">
        <f t="shared" si="8"/>
        <v>0.749</v>
      </c>
      <c r="I35" s="33">
        <f t="shared" si="8"/>
        <v>0.749</v>
      </c>
      <c r="J35" s="33">
        <f t="shared" si="8"/>
        <v>0.749</v>
      </c>
      <c r="K35" s="33">
        <f t="shared" si="8"/>
        <v>0.749</v>
      </c>
      <c r="L35" s="33">
        <f t="shared" si="8"/>
        <v>0.749</v>
      </c>
      <c r="M35" s="33">
        <f t="shared" si="8"/>
        <v>0.749</v>
      </c>
      <c r="N35" s="33">
        <f t="shared" si="8"/>
        <v>0.749</v>
      </c>
      <c r="O35" s="33">
        <f t="shared" si="8"/>
        <v>0.749</v>
      </c>
      <c r="P35" s="33">
        <f t="shared" si="8"/>
        <v>0.749</v>
      </c>
      <c r="Q35" s="33">
        <f t="shared" si="8"/>
        <v>0.749</v>
      </c>
      <c r="R35" s="33">
        <f t="shared" si="8"/>
        <v>0.749</v>
      </c>
      <c r="S35" s="33">
        <f t="shared" si="8"/>
        <v>0.749</v>
      </c>
      <c r="T35" s="33">
        <f>(T33*T$45+T34*T$46)/SUM(T$45:T$46)</f>
        <v>0.72961093291960277</v>
      </c>
      <c r="U35" s="33">
        <f t="shared" ref="U35:AP35" si="9">(U33*U$45+U34*U$46)/SUM(U$45:U$46)</f>
        <v>0.73446890380849461</v>
      </c>
      <c r="V35" s="33">
        <f t="shared" si="9"/>
        <v>0.73527897326949043</v>
      </c>
      <c r="W35" s="33">
        <f t="shared" si="9"/>
        <v>0.73957547286332814</v>
      </c>
      <c r="X35" s="33">
        <f t="shared" si="9"/>
        <v>0.73954685759114869</v>
      </c>
      <c r="Y35" s="33">
        <f t="shared" si="9"/>
        <v>0.74003661964191803</v>
      </c>
      <c r="Z35" s="33">
        <f t="shared" si="9"/>
        <v>0.74281097693560139</v>
      </c>
      <c r="AA35" s="33">
        <f t="shared" si="9"/>
        <v>0.7397606837523969</v>
      </c>
      <c r="AB35" s="33">
        <f t="shared" si="9"/>
        <v>0.74331777689985379</v>
      </c>
      <c r="AC35" s="33">
        <f t="shared" si="9"/>
        <v>0.74209938768241812</v>
      </c>
      <c r="AD35" s="33">
        <f t="shared" si="9"/>
        <v>0.74201887314615955</v>
      </c>
      <c r="AE35" s="33">
        <f t="shared" si="9"/>
        <v>0.7399421665569812</v>
      </c>
      <c r="AF35" s="33">
        <f t="shared" si="9"/>
        <v>0.73952652871341451</v>
      </c>
      <c r="AG35" s="33">
        <f t="shared" si="9"/>
        <v>0.74326427491316749</v>
      </c>
      <c r="AH35" s="33">
        <f t="shared" si="9"/>
        <v>0.7435243932790776</v>
      </c>
      <c r="AI35" s="33">
        <f t="shared" si="9"/>
        <v>0.7426290295941671</v>
      </c>
      <c r="AJ35" s="33">
        <f t="shared" si="9"/>
        <v>0.74282972146400439</v>
      </c>
      <c r="AK35" s="33">
        <f t="shared" si="9"/>
        <v>0.74238324262105559</v>
      </c>
      <c r="AL35" s="33">
        <f t="shared" si="9"/>
        <v>0.74523803818284495</v>
      </c>
      <c r="AM35" s="33">
        <f t="shared" si="9"/>
        <v>0.74654537552209987</v>
      </c>
      <c r="AN35" s="33">
        <f t="shared" si="9"/>
        <v>0.74675501493498431</v>
      </c>
      <c r="AO35" s="33">
        <f t="shared" si="9"/>
        <v>0.7459507092209765</v>
      </c>
      <c r="AP35" s="33">
        <f t="shared" si="9"/>
        <v>0.74609284903451822</v>
      </c>
      <c r="AQ35" s="33">
        <f>(AQ33*AQ$45+AQ34*AQ$46)/SUM(AQ$45:AQ$46)</f>
        <v>0.7450695408806457</v>
      </c>
      <c r="AR35" s="33">
        <f>(AR33*AR$45+AR34*AR$46)/SUM(AR$45:AR$46)</f>
        <v>0.74741431492702082</v>
      </c>
      <c r="AS35" s="33">
        <f>(AS33*AS$45+AS34*AS$46)/SUM(AS$45:AS$46)</f>
        <v>0.74675398348611044</v>
      </c>
      <c r="AT35" s="33">
        <v>0.74675398348611044</v>
      </c>
      <c r="AU35" s="118">
        <v>0.74675398348611055</v>
      </c>
      <c r="AV35" s="118">
        <v>0.74675398348611055</v>
      </c>
    </row>
    <row r="36" spans="1:48" ht="15" x14ac:dyDescent="0.25">
      <c r="A36" s="32">
        <v>4</v>
      </c>
      <c r="B36" s="69" t="s">
        <v>84</v>
      </c>
      <c r="C36" s="5" t="s">
        <v>26</v>
      </c>
      <c r="D36" s="33">
        <v>0.82199999999999995</v>
      </c>
      <c r="E36" s="33">
        <f t="shared" ref="E36:E42" si="10">$D36</f>
        <v>0.82199999999999995</v>
      </c>
      <c r="F36" s="33">
        <f t="shared" si="8"/>
        <v>0.82199999999999995</v>
      </c>
      <c r="G36" s="33">
        <f t="shared" si="8"/>
        <v>0.82199999999999995</v>
      </c>
      <c r="H36" s="33">
        <f t="shared" si="8"/>
        <v>0.82199999999999995</v>
      </c>
      <c r="I36" s="33">
        <f t="shared" si="8"/>
        <v>0.82199999999999995</v>
      </c>
      <c r="J36" s="33">
        <f t="shared" si="8"/>
        <v>0.82199999999999995</v>
      </c>
      <c r="K36" s="33">
        <f t="shared" si="8"/>
        <v>0.82199999999999995</v>
      </c>
      <c r="L36" s="33">
        <f t="shared" si="8"/>
        <v>0.82199999999999995</v>
      </c>
      <c r="M36" s="33">
        <f t="shared" si="8"/>
        <v>0.82199999999999995</v>
      </c>
      <c r="N36" s="33">
        <f t="shared" si="8"/>
        <v>0.82199999999999995</v>
      </c>
      <c r="O36" s="33">
        <f t="shared" si="8"/>
        <v>0.82199999999999995</v>
      </c>
      <c r="P36" s="33">
        <f t="shared" si="8"/>
        <v>0.82199999999999995</v>
      </c>
      <c r="Q36" s="33">
        <f t="shared" si="8"/>
        <v>0.82199999999999995</v>
      </c>
      <c r="R36" s="33">
        <f t="shared" si="8"/>
        <v>0.82199999999999995</v>
      </c>
      <c r="S36" s="33">
        <f t="shared" si="8"/>
        <v>0.82199999999999995</v>
      </c>
      <c r="T36" s="33">
        <v>0.83150000000000002</v>
      </c>
      <c r="U36" s="33">
        <v>0.83309999999999995</v>
      </c>
      <c r="V36" s="33">
        <v>0.831693091380448</v>
      </c>
      <c r="W36" s="33">
        <v>0.83266483067421027</v>
      </c>
      <c r="X36" s="33">
        <v>0.83215746760879505</v>
      </c>
      <c r="Y36" s="33">
        <v>0.84300969654989288</v>
      </c>
      <c r="Z36" s="33">
        <v>0.84644653642683199</v>
      </c>
      <c r="AA36" s="33">
        <v>0.8433724558087814</v>
      </c>
      <c r="AB36" s="33">
        <v>0.83949164022831535</v>
      </c>
      <c r="AC36" s="33">
        <v>0.84499813341572505</v>
      </c>
      <c r="AD36" s="33">
        <v>0.84339812143333548</v>
      </c>
      <c r="AE36" s="33">
        <v>0.83982652502846766</v>
      </c>
      <c r="AF36" s="33">
        <v>0.84098955988340784</v>
      </c>
      <c r="AG36" s="33">
        <v>0.84127737525821367</v>
      </c>
      <c r="AH36" s="33">
        <v>0.84277144217366828</v>
      </c>
      <c r="AI36" s="33">
        <v>0.82759595523441254</v>
      </c>
      <c r="AJ36" s="33">
        <v>0.83473664191206975</v>
      </c>
      <c r="AK36" s="33">
        <v>0.83615447761473727</v>
      </c>
      <c r="AL36" s="33">
        <v>0.83692429161486304</v>
      </c>
      <c r="AM36" s="33">
        <v>0.83955816914464332</v>
      </c>
      <c r="AN36" s="33">
        <v>0.84146997521487032</v>
      </c>
      <c r="AO36" s="33">
        <v>0.8415928037394077</v>
      </c>
      <c r="AP36" s="33">
        <v>0.84353313173401123</v>
      </c>
      <c r="AQ36" s="33">
        <v>0.84011305863104857</v>
      </c>
      <c r="AR36" s="33">
        <v>0.84023072033093438</v>
      </c>
      <c r="AS36" s="33">
        <v>0.84256124145368005</v>
      </c>
      <c r="AT36" s="33">
        <v>0.83436672205876794</v>
      </c>
      <c r="AU36" s="118">
        <v>0.84098955988340784</v>
      </c>
      <c r="AV36" s="118">
        <v>0.84098955988340784</v>
      </c>
    </row>
    <row r="37" spans="1:48" ht="15" x14ac:dyDescent="0.25">
      <c r="A37" s="32">
        <v>6</v>
      </c>
      <c r="B37" s="69" t="s">
        <v>85</v>
      </c>
      <c r="C37" s="5" t="s">
        <v>41</v>
      </c>
      <c r="D37" s="33">
        <v>0.92100000000000004</v>
      </c>
      <c r="E37" s="33">
        <f t="shared" si="10"/>
        <v>0.92100000000000004</v>
      </c>
      <c r="F37" s="33">
        <f t="shared" si="8"/>
        <v>0.92100000000000004</v>
      </c>
      <c r="G37" s="33">
        <f t="shared" si="8"/>
        <v>0.92100000000000004</v>
      </c>
      <c r="H37" s="33">
        <f t="shared" si="8"/>
        <v>0.92100000000000004</v>
      </c>
      <c r="I37" s="33">
        <f t="shared" si="8"/>
        <v>0.92100000000000004</v>
      </c>
      <c r="J37" s="33">
        <f t="shared" si="8"/>
        <v>0.92100000000000004</v>
      </c>
      <c r="K37" s="33">
        <f t="shared" si="8"/>
        <v>0.92100000000000004</v>
      </c>
      <c r="L37" s="33">
        <f t="shared" si="8"/>
        <v>0.92100000000000004</v>
      </c>
      <c r="M37" s="33">
        <f t="shared" si="8"/>
        <v>0.92100000000000004</v>
      </c>
      <c r="N37" s="33">
        <f t="shared" si="8"/>
        <v>0.92100000000000004</v>
      </c>
      <c r="O37" s="33">
        <f t="shared" si="8"/>
        <v>0.92100000000000004</v>
      </c>
      <c r="P37" s="33">
        <f t="shared" si="8"/>
        <v>0.92100000000000004</v>
      </c>
      <c r="Q37" s="33">
        <f t="shared" si="8"/>
        <v>0.92100000000000004</v>
      </c>
      <c r="R37" s="33">
        <f t="shared" si="8"/>
        <v>0.92100000000000004</v>
      </c>
      <c r="S37" s="33">
        <f t="shared" si="8"/>
        <v>0.92100000000000004</v>
      </c>
      <c r="T37" s="33">
        <v>0.90459999999999996</v>
      </c>
      <c r="U37" s="33">
        <v>0.90790000000000004</v>
      </c>
      <c r="V37" s="33">
        <v>0.9036753481644284</v>
      </c>
      <c r="W37" s="33">
        <v>0.90435105541933103</v>
      </c>
      <c r="X37" s="33">
        <v>0.90185079160489412</v>
      </c>
      <c r="Y37" s="33">
        <v>0.91144851588921882</v>
      </c>
      <c r="Z37" s="33">
        <v>0.91348640918368684</v>
      </c>
      <c r="AA37" s="33">
        <v>0.91728145459768351</v>
      </c>
      <c r="AB37" s="33">
        <v>0.91132088169421266</v>
      </c>
      <c r="AC37" s="33">
        <v>0.91664366690531551</v>
      </c>
      <c r="AD37" s="33">
        <v>0.91844478372425076</v>
      </c>
      <c r="AE37" s="33">
        <v>0.91502976528164892</v>
      </c>
      <c r="AF37" s="33">
        <v>0.92222796986416045</v>
      </c>
      <c r="AG37" s="33">
        <v>0.92550998160540776</v>
      </c>
      <c r="AH37" s="33">
        <v>0.91857349675337152</v>
      </c>
      <c r="AI37" s="33">
        <v>0.9160217894524959</v>
      </c>
      <c r="AJ37" s="33">
        <v>0.93220382807253188</v>
      </c>
      <c r="AK37" s="33">
        <v>0.92978392626275042</v>
      </c>
      <c r="AL37" s="33">
        <v>0.92980095780498007</v>
      </c>
      <c r="AM37" s="33">
        <v>0.92818987553453258</v>
      </c>
      <c r="AN37" s="33">
        <v>0.9309987411394518</v>
      </c>
      <c r="AO37" s="33">
        <v>0.92967193981391993</v>
      </c>
      <c r="AP37" s="33">
        <v>0.93026023298452165</v>
      </c>
      <c r="AQ37" s="33">
        <v>0.92233465122919966</v>
      </c>
      <c r="AR37" s="33">
        <v>0.92953116737773789</v>
      </c>
      <c r="AS37" s="33">
        <v>0.93084845083967671</v>
      </c>
      <c r="AT37" s="33">
        <v>0.91831854137655944</v>
      </c>
      <c r="AU37" s="118">
        <v>0.92550998160540776</v>
      </c>
      <c r="AV37" s="118">
        <v>0.92550998160540776</v>
      </c>
    </row>
    <row r="38" spans="1:48" ht="15" x14ac:dyDescent="0.25">
      <c r="A38" s="32">
        <v>7</v>
      </c>
      <c r="B38" s="69" t="s">
        <v>86</v>
      </c>
      <c r="C38" s="5" t="s">
        <v>42</v>
      </c>
      <c r="D38" s="33">
        <v>0.94499999999999995</v>
      </c>
      <c r="E38" s="33">
        <f t="shared" si="10"/>
        <v>0.94499999999999995</v>
      </c>
      <c r="F38" s="33">
        <f t="shared" si="8"/>
        <v>0.94499999999999995</v>
      </c>
      <c r="G38" s="33">
        <f t="shared" si="8"/>
        <v>0.94499999999999995</v>
      </c>
      <c r="H38" s="33">
        <f t="shared" si="8"/>
        <v>0.94499999999999995</v>
      </c>
      <c r="I38" s="33">
        <f t="shared" si="8"/>
        <v>0.94499999999999995</v>
      </c>
      <c r="J38" s="33">
        <f t="shared" si="8"/>
        <v>0.94499999999999995</v>
      </c>
      <c r="K38" s="33">
        <f t="shared" si="8"/>
        <v>0.94499999999999995</v>
      </c>
      <c r="L38" s="33">
        <f t="shared" si="8"/>
        <v>0.94499999999999995</v>
      </c>
      <c r="M38" s="33">
        <f t="shared" si="8"/>
        <v>0.94499999999999995</v>
      </c>
      <c r="N38" s="33">
        <f t="shared" si="8"/>
        <v>0.94499999999999995</v>
      </c>
      <c r="O38" s="33">
        <f t="shared" si="8"/>
        <v>0.94499999999999995</v>
      </c>
      <c r="P38" s="33">
        <f t="shared" si="8"/>
        <v>0.94499999999999995</v>
      </c>
      <c r="Q38" s="33">
        <f t="shared" si="8"/>
        <v>0.94499999999999995</v>
      </c>
      <c r="R38" s="33">
        <f t="shared" si="8"/>
        <v>0.94499999999999995</v>
      </c>
      <c r="S38" s="33">
        <f t="shared" si="8"/>
        <v>0.94499999999999995</v>
      </c>
      <c r="T38" s="33">
        <v>0.94650000000000001</v>
      </c>
      <c r="U38" s="33">
        <v>0.94950000000000001</v>
      </c>
      <c r="V38" s="33">
        <v>0.94876471050918765</v>
      </c>
      <c r="W38" s="33">
        <v>0.95030778775953961</v>
      </c>
      <c r="X38" s="33">
        <v>0.94884489083148815</v>
      </c>
      <c r="Y38" s="33">
        <v>0.94905894605586927</v>
      </c>
      <c r="Z38" s="33">
        <v>0.95103270079686586</v>
      </c>
      <c r="AA38" s="33">
        <v>0.95602539602236636</v>
      </c>
      <c r="AB38" s="33">
        <v>0.94685905266643267</v>
      </c>
      <c r="AC38" s="33">
        <v>0.94547245449080219</v>
      </c>
      <c r="AD38" s="33">
        <v>0.9464275200244967</v>
      </c>
      <c r="AE38" s="33">
        <v>0.946167884814194</v>
      </c>
      <c r="AF38" s="33">
        <v>0.94897902355554908</v>
      </c>
      <c r="AG38" s="33">
        <v>0.94706970221586595</v>
      </c>
      <c r="AH38" s="33">
        <v>0.94808692059170585</v>
      </c>
      <c r="AI38" s="33">
        <v>0.94392053766273665</v>
      </c>
      <c r="AJ38" s="33">
        <v>0.95536769811118116</v>
      </c>
      <c r="AK38" s="33">
        <v>0.95252774953094344</v>
      </c>
      <c r="AL38" s="33">
        <v>0.95925759442767855</v>
      </c>
      <c r="AM38" s="33">
        <v>0.95772130220482865</v>
      </c>
      <c r="AN38" s="33">
        <v>0.95360005306095363</v>
      </c>
      <c r="AO38" s="33">
        <v>0.95767733745197015</v>
      </c>
      <c r="AP38" s="33">
        <v>0.94871994651698477</v>
      </c>
      <c r="AQ38" s="33">
        <v>0.94794665810142587</v>
      </c>
      <c r="AR38" s="33">
        <v>0.95454987283789283</v>
      </c>
      <c r="AS38" s="33">
        <v>0.95236846265665231</v>
      </c>
      <c r="AT38" s="33">
        <v>0.95126312913342237</v>
      </c>
      <c r="AU38" s="118">
        <v>0.94808692059170585</v>
      </c>
      <c r="AV38" s="118">
        <v>0.94808692059170585</v>
      </c>
    </row>
    <row r="39" spans="1:48" ht="15" x14ac:dyDescent="0.25">
      <c r="A39" s="32">
        <v>8</v>
      </c>
      <c r="B39" s="69" t="s">
        <v>87</v>
      </c>
      <c r="C39" s="5" t="s">
        <v>46</v>
      </c>
      <c r="D39" s="33">
        <v>0.995</v>
      </c>
      <c r="E39" s="33">
        <f t="shared" si="10"/>
        <v>0.995</v>
      </c>
      <c r="F39" s="33">
        <f t="shared" si="8"/>
        <v>0.995</v>
      </c>
      <c r="G39" s="33">
        <f t="shared" si="8"/>
        <v>0.995</v>
      </c>
      <c r="H39" s="33">
        <f t="shared" si="8"/>
        <v>0.995</v>
      </c>
      <c r="I39" s="33">
        <f t="shared" si="8"/>
        <v>0.995</v>
      </c>
      <c r="J39" s="33">
        <f t="shared" si="8"/>
        <v>0.995</v>
      </c>
      <c r="K39" s="33">
        <f t="shared" si="8"/>
        <v>0.995</v>
      </c>
      <c r="L39" s="33">
        <f t="shared" si="8"/>
        <v>0.995</v>
      </c>
      <c r="M39" s="33">
        <f t="shared" si="8"/>
        <v>0.995</v>
      </c>
      <c r="N39" s="33">
        <f t="shared" si="8"/>
        <v>0.995</v>
      </c>
      <c r="O39" s="33">
        <f t="shared" si="8"/>
        <v>0.995</v>
      </c>
      <c r="P39" s="33">
        <f t="shared" si="8"/>
        <v>0.995</v>
      </c>
      <c r="Q39" s="33">
        <f t="shared" si="8"/>
        <v>0.995</v>
      </c>
      <c r="R39" s="33">
        <f t="shared" si="8"/>
        <v>0.995</v>
      </c>
      <c r="S39" s="33">
        <f t="shared" si="8"/>
        <v>0.995</v>
      </c>
      <c r="T39" s="33">
        <v>0.96020000000000005</v>
      </c>
      <c r="U39" s="33">
        <v>0.96089999999999998</v>
      </c>
      <c r="V39" s="33">
        <v>0.95984306284387955</v>
      </c>
      <c r="W39" s="33">
        <v>0.95769104052449616</v>
      </c>
      <c r="X39" s="33">
        <v>0.96072150483084073</v>
      </c>
      <c r="Y39" s="33">
        <v>0.96127714219005378</v>
      </c>
      <c r="Z39" s="33">
        <v>0.96172798000272475</v>
      </c>
      <c r="AA39" s="33">
        <v>0.96920296277629858</v>
      </c>
      <c r="AB39" s="33">
        <v>0.95538455516786902</v>
      </c>
      <c r="AC39" s="33">
        <v>0.95523388190310565</v>
      </c>
      <c r="AD39" s="33">
        <v>0.95848209337903212</v>
      </c>
      <c r="AE39" s="33">
        <v>0.95681258108111678</v>
      </c>
      <c r="AF39" s="33">
        <v>0.95518420563406703</v>
      </c>
      <c r="AG39" s="33">
        <v>0.95629186478125183</v>
      </c>
      <c r="AH39" s="33">
        <v>0.95544044458521693</v>
      </c>
      <c r="AI39" s="33">
        <v>0.95606078040935105</v>
      </c>
      <c r="AJ39" s="33">
        <v>0.96390595377459154</v>
      </c>
      <c r="AK39" s="33">
        <v>0.96314417696779075</v>
      </c>
      <c r="AL39" s="33">
        <v>0.96946286764372525</v>
      </c>
      <c r="AM39" s="33">
        <v>0.96929756237179798</v>
      </c>
      <c r="AN39" s="33">
        <v>0.96587719298245611</v>
      </c>
      <c r="AO39" s="33">
        <v>0.96652946955550745</v>
      </c>
      <c r="AP39" s="33">
        <v>0.95927565275205384</v>
      </c>
      <c r="AQ39" s="33">
        <v>0.95938726349213987</v>
      </c>
      <c r="AR39" s="33">
        <v>0.9647343507934184</v>
      </c>
      <c r="AS39" s="33">
        <v>0.96402297637559742</v>
      </c>
      <c r="AT39" s="33">
        <v>0.96249895709018829</v>
      </c>
      <c r="AU39" s="118">
        <v>0.95606078040935105</v>
      </c>
      <c r="AV39" s="118">
        <v>0.95606078040935105</v>
      </c>
    </row>
    <row r="40" spans="1:48" ht="15" x14ac:dyDescent="0.25">
      <c r="A40" s="32">
        <v>10</v>
      </c>
      <c r="B40" s="69" t="s">
        <v>88</v>
      </c>
      <c r="C40" s="5" t="s">
        <v>43</v>
      </c>
      <c r="D40" s="33">
        <v>0.79400000000000004</v>
      </c>
      <c r="E40" s="33">
        <f t="shared" si="10"/>
        <v>0.79400000000000004</v>
      </c>
      <c r="F40" s="33">
        <f t="shared" si="8"/>
        <v>0.79400000000000004</v>
      </c>
      <c r="G40" s="33">
        <f t="shared" si="8"/>
        <v>0.79400000000000004</v>
      </c>
      <c r="H40" s="33">
        <f t="shared" si="8"/>
        <v>0.79400000000000004</v>
      </c>
      <c r="I40" s="33">
        <f t="shared" si="8"/>
        <v>0.79400000000000004</v>
      </c>
      <c r="J40" s="33">
        <f t="shared" si="8"/>
        <v>0.79400000000000004</v>
      </c>
      <c r="K40" s="33">
        <f t="shared" si="8"/>
        <v>0.79400000000000004</v>
      </c>
      <c r="L40" s="33">
        <f t="shared" si="8"/>
        <v>0.79400000000000004</v>
      </c>
      <c r="M40" s="33">
        <f t="shared" si="8"/>
        <v>0.79400000000000004</v>
      </c>
      <c r="N40" s="33">
        <f t="shared" si="8"/>
        <v>0.79400000000000004</v>
      </c>
      <c r="O40" s="33">
        <f t="shared" si="8"/>
        <v>0.79400000000000004</v>
      </c>
      <c r="P40" s="33">
        <f t="shared" si="8"/>
        <v>0.79400000000000004</v>
      </c>
      <c r="Q40" s="33">
        <f t="shared" si="8"/>
        <v>0.79400000000000004</v>
      </c>
      <c r="R40" s="33">
        <f t="shared" si="8"/>
        <v>0.79400000000000004</v>
      </c>
      <c r="S40" s="33">
        <f t="shared" si="8"/>
        <v>0.79400000000000004</v>
      </c>
      <c r="T40" s="33">
        <v>0.79369999999999996</v>
      </c>
      <c r="U40" s="33">
        <v>0.79269999999999996</v>
      </c>
      <c r="V40" s="33">
        <v>0.79116091705908709</v>
      </c>
      <c r="W40" s="33">
        <v>0.79418065438003183</v>
      </c>
      <c r="X40" s="33">
        <v>0.79571445086335302</v>
      </c>
      <c r="Y40" s="33">
        <v>0.79766854240818197</v>
      </c>
      <c r="Z40" s="33">
        <v>0.80122599036831188</v>
      </c>
      <c r="AA40" s="33">
        <v>0.79744614994012719</v>
      </c>
      <c r="AB40" s="33">
        <v>0.80067477607700932</v>
      </c>
      <c r="AC40" s="33">
        <v>0.79942432895107474</v>
      </c>
      <c r="AD40" s="33">
        <v>0.80441302793461744</v>
      </c>
      <c r="AE40" s="33">
        <v>0.80206946419035263</v>
      </c>
      <c r="AF40" s="33">
        <v>0.7994746423368122</v>
      </c>
      <c r="AG40" s="33">
        <v>0.80351420529108064</v>
      </c>
      <c r="AH40" s="33">
        <v>0.80260176641802472</v>
      </c>
      <c r="AI40" s="33">
        <v>0.80005955167007214</v>
      </c>
      <c r="AJ40" s="33">
        <v>0.80384703879520913</v>
      </c>
      <c r="AK40" s="33">
        <v>0.80393084238902768</v>
      </c>
      <c r="AL40" s="33">
        <v>0.80676388994107473</v>
      </c>
      <c r="AM40" s="33">
        <v>0.80796228114255497</v>
      </c>
      <c r="AN40" s="33">
        <v>0.80768316715410249</v>
      </c>
      <c r="AO40" s="33">
        <v>0.80671832493245221</v>
      </c>
      <c r="AP40" s="33">
        <v>0.80741825273185552</v>
      </c>
      <c r="AQ40" s="33">
        <v>0.8034436531988981</v>
      </c>
      <c r="AR40" s="33">
        <v>0.80351886752277357</v>
      </c>
      <c r="AS40" s="33">
        <v>0.80681912714085124</v>
      </c>
      <c r="AT40" s="33">
        <v>0.79976093317882424</v>
      </c>
      <c r="AU40" s="118">
        <v>0.80384703879520913</v>
      </c>
      <c r="AV40" s="118">
        <v>0.80384703879520913</v>
      </c>
    </row>
    <row r="41" spans="1:48" ht="15" x14ac:dyDescent="0.25">
      <c r="A41" s="32">
        <v>9</v>
      </c>
      <c r="B41" s="69" t="s">
        <v>99</v>
      </c>
      <c r="C41" s="5" t="s">
        <v>44</v>
      </c>
      <c r="D41" s="33">
        <v>0.71599999999999997</v>
      </c>
      <c r="E41" s="33">
        <f t="shared" si="10"/>
        <v>0.71599999999999997</v>
      </c>
      <c r="F41" s="33">
        <f t="shared" si="8"/>
        <v>0.71599999999999997</v>
      </c>
      <c r="G41" s="33">
        <f t="shared" si="8"/>
        <v>0.71599999999999997</v>
      </c>
      <c r="H41" s="33">
        <f t="shared" si="8"/>
        <v>0.71599999999999997</v>
      </c>
      <c r="I41" s="33">
        <f t="shared" si="8"/>
        <v>0.71599999999999997</v>
      </c>
      <c r="J41" s="33">
        <f t="shared" si="8"/>
        <v>0.71599999999999997</v>
      </c>
      <c r="K41" s="33">
        <f t="shared" si="8"/>
        <v>0.71599999999999997</v>
      </c>
      <c r="L41" s="33">
        <f t="shared" si="8"/>
        <v>0.71599999999999997</v>
      </c>
      <c r="M41" s="33">
        <f t="shared" si="8"/>
        <v>0.71599999999999997</v>
      </c>
      <c r="N41" s="33">
        <f t="shared" si="8"/>
        <v>0.71599999999999997</v>
      </c>
      <c r="O41" s="33">
        <f t="shared" si="8"/>
        <v>0.71599999999999997</v>
      </c>
      <c r="P41" s="33">
        <f t="shared" si="8"/>
        <v>0.71599999999999997</v>
      </c>
      <c r="Q41" s="33">
        <f t="shared" si="8"/>
        <v>0.71599999999999997</v>
      </c>
      <c r="R41" s="33">
        <f t="shared" si="8"/>
        <v>0.71599999999999997</v>
      </c>
      <c r="S41" s="33">
        <f t="shared" si="8"/>
        <v>0.71599999999999997</v>
      </c>
      <c r="T41" s="33">
        <f t="shared" si="8"/>
        <v>0.71599999999999997</v>
      </c>
      <c r="U41" s="33">
        <f t="shared" si="8"/>
        <v>0.71599999999999997</v>
      </c>
      <c r="V41" s="33">
        <f t="shared" ref="V41:AT42" si="11">$D41</f>
        <v>0.71599999999999997</v>
      </c>
      <c r="W41" s="33">
        <f t="shared" si="11"/>
        <v>0.71599999999999997</v>
      </c>
      <c r="X41" s="33">
        <f t="shared" si="11"/>
        <v>0.71599999999999997</v>
      </c>
      <c r="Y41" s="33">
        <f t="shared" si="11"/>
        <v>0.71599999999999997</v>
      </c>
      <c r="Z41" s="33">
        <f t="shared" si="11"/>
        <v>0.71599999999999997</v>
      </c>
      <c r="AA41" s="33">
        <f t="shared" si="11"/>
        <v>0.71599999999999997</v>
      </c>
      <c r="AB41" s="33">
        <f t="shared" si="11"/>
        <v>0.71599999999999997</v>
      </c>
      <c r="AC41" s="33">
        <f t="shared" si="11"/>
        <v>0.71599999999999997</v>
      </c>
      <c r="AD41" s="33">
        <f t="shared" si="11"/>
        <v>0.71599999999999997</v>
      </c>
      <c r="AE41" s="33">
        <f t="shared" si="11"/>
        <v>0.71599999999999997</v>
      </c>
      <c r="AF41" s="33">
        <f t="shared" si="11"/>
        <v>0.71599999999999997</v>
      </c>
      <c r="AG41" s="33">
        <f t="shared" si="11"/>
        <v>0.71599999999999997</v>
      </c>
      <c r="AH41" s="33">
        <f t="shared" si="11"/>
        <v>0.71599999999999997</v>
      </c>
      <c r="AI41" s="33">
        <f t="shared" si="11"/>
        <v>0.71599999999999997</v>
      </c>
      <c r="AJ41" s="33">
        <f t="shared" si="11"/>
        <v>0.71599999999999997</v>
      </c>
      <c r="AK41" s="33">
        <f t="shared" si="11"/>
        <v>0.71599999999999997</v>
      </c>
      <c r="AL41" s="33">
        <f t="shared" si="11"/>
        <v>0.71599999999999997</v>
      </c>
      <c r="AM41" s="33">
        <f t="shared" si="11"/>
        <v>0.71599999999999997</v>
      </c>
      <c r="AN41" s="33">
        <f t="shared" si="11"/>
        <v>0.71599999999999997</v>
      </c>
      <c r="AO41" s="33">
        <f t="shared" si="11"/>
        <v>0.71599999999999997</v>
      </c>
      <c r="AP41" s="33">
        <f t="shared" si="11"/>
        <v>0.71599999999999997</v>
      </c>
      <c r="AQ41" s="33">
        <f t="shared" si="11"/>
        <v>0.71599999999999997</v>
      </c>
      <c r="AR41" s="33">
        <f t="shared" si="11"/>
        <v>0.71599999999999997</v>
      </c>
      <c r="AS41" s="33">
        <f t="shared" si="11"/>
        <v>0.71599999999999997</v>
      </c>
      <c r="AT41" s="33">
        <f t="shared" si="11"/>
        <v>0.71599999999999997</v>
      </c>
      <c r="AU41" s="118">
        <v>0.71599999999999997</v>
      </c>
      <c r="AV41" s="118">
        <v>0.71599999999999997</v>
      </c>
    </row>
    <row r="42" spans="1:48" ht="15" x14ac:dyDescent="0.25">
      <c r="A42" s="32">
        <v>11</v>
      </c>
      <c r="B42" s="69" t="s">
        <v>100</v>
      </c>
      <c r="C42" s="5" t="s">
        <v>45</v>
      </c>
      <c r="D42" s="33">
        <v>0.78800000000000003</v>
      </c>
      <c r="E42" s="33">
        <f t="shared" si="10"/>
        <v>0.78800000000000003</v>
      </c>
      <c r="F42" s="33">
        <f t="shared" si="8"/>
        <v>0.78800000000000003</v>
      </c>
      <c r="G42" s="33">
        <f t="shared" si="8"/>
        <v>0.78800000000000003</v>
      </c>
      <c r="H42" s="33">
        <f t="shared" si="8"/>
        <v>0.78800000000000003</v>
      </c>
      <c r="I42" s="33">
        <f t="shared" si="8"/>
        <v>0.78800000000000003</v>
      </c>
      <c r="J42" s="33">
        <f t="shared" si="8"/>
        <v>0.78800000000000003</v>
      </c>
      <c r="K42" s="33">
        <f t="shared" si="8"/>
        <v>0.78800000000000003</v>
      </c>
      <c r="L42" s="33">
        <f t="shared" si="8"/>
        <v>0.78800000000000003</v>
      </c>
      <c r="M42" s="33">
        <f t="shared" si="8"/>
        <v>0.78800000000000003</v>
      </c>
      <c r="N42" s="33">
        <f t="shared" si="8"/>
        <v>0.78800000000000003</v>
      </c>
      <c r="O42" s="33">
        <f t="shared" si="8"/>
        <v>0.78800000000000003</v>
      </c>
      <c r="P42" s="33">
        <f t="shared" si="8"/>
        <v>0.78800000000000003</v>
      </c>
      <c r="Q42" s="33">
        <f t="shared" si="8"/>
        <v>0.78800000000000003</v>
      </c>
      <c r="R42" s="33">
        <f t="shared" si="8"/>
        <v>0.78800000000000003</v>
      </c>
      <c r="S42" s="33">
        <f t="shared" si="8"/>
        <v>0.78800000000000003</v>
      </c>
      <c r="T42" s="33">
        <f t="shared" si="8"/>
        <v>0.78800000000000003</v>
      </c>
      <c r="U42" s="33">
        <f t="shared" si="8"/>
        <v>0.78800000000000003</v>
      </c>
      <c r="V42" s="33">
        <f t="shared" si="11"/>
        <v>0.78800000000000003</v>
      </c>
      <c r="W42" s="33">
        <f t="shared" si="11"/>
        <v>0.78800000000000003</v>
      </c>
      <c r="X42" s="33">
        <f t="shared" si="11"/>
        <v>0.78800000000000003</v>
      </c>
      <c r="Y42" s="33">
        <f t="shared" si="11"/>
        <v>0.78800000000000003</v>
      </c>
      <c r="Z42" s="33">
        <f t="shared" si="11"/>
        <v>0.78800000000000003</v>
      </c>
      <c r="AA42" s="33">
        <f t="shared" si="11"/>
        <v>0.78800000000000003</v>
      </c>
      <c r="AB42" s="33">
        <f t="shared" si="11"/>
        <v>0.78800000000000003</v>
      </c>
      <c r="AC42" s="33">
        <f t="shared" si="11"/>
        <v>0.78800000000000003</v>
      </c>
      <c r="AD42" s="33">
        <f t="shared" si="11"/>
        <v>0.78800000000000003</v>
      </c>
      <c r="AE42" s="33">
        <f t="shared" si="11"/>
        <v>0.78800000000000003</v>
      </c>
      <c r="AF42" s="33">
        <f t="shared" si="11"/>
        <v>0.78800000000000003</v>
      </c>
      <c r="AG42" s="33">
        <f t="shared" si="11"/>
        <v>0.78800000000000003</v>
      </c>
      <c r="AH42" s="33">
        <f t="shared" si="11"/>
        <v>0.78800000000000003</v>
      </c>
      <c r="AI42" s="33">
        <f t="shared" si="11"/>
        <v>0.78800000000000003</v>
      </c>
      <c r="AJ42" s="33">
        <f t="shared" si="11"/>
        <v>0.78800000000000003</v>
      </c>
      <c r="AK42" s="33">
        <f t="shared" si="11"/>
        <v>0.78800000000000003</v>
      </c>
      <c r="AL42" s="33">
        <f t="shared" si="11"/>
        <v>0.78800000000000003</v>
      </c>
      <c r="AM42" s="33">
        <f t="shared" si="11"/>
        <v>0.78800000000000003</v>
      </c>
      <c r="AN42" s="33">
        <f t="shared" si="11"/>
        <v>0.78800000000000003</v>
      </c>
      <c r="AO42" s="33">
        <f t="shared" si="11"/>
        <v>0.78800000000000003</v>
      </c>
      <c r="AP42" s="33">
        <f t="shared" si="11"/>
        <v>0.78800000000000003</v>
      </c>
      <c r="AQ42" s="33">
        <f t="shared" si="11"/>
        <v>0.78800000000000003</v>
      </c>
      <c r="AR42" s="33">
        <f t="shared" si="11"/>
        <v>0.78800000000000003</v>
      </c>
      <c r="AS42" s="33">
        <f t="shared" si="11"/>
        <v>0.78800000000000003</v>
      </c>
      <c r="AT42" s="33">
        <f t="shared" si="11"/>
        <v>0.78800000000000003</v>
      </c>
      <c r="AU42" s="118">
        <v>0.78800000000000003</v>
      </c>
      <c r="AV42" s="118">
        <v>0.78800000000000003</v>
      </c>
    </row>
    <row r="43" spans="1:48" s="20" customFormat="1" ht="15" x14ac:dyDescent="0.25">
      <c r="A43" s="31"/>
      <c r="B43" s="31"/>
      <c r="C43" s="5"/>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row>
    <row r="44" spans="1:48" s="20" customFormat="1" ht="15" x14ac:dyDescent="0.25">
      <c r="A44" s="31"/>
      <c r="B44" s="70"/>
      <c r="C44" s="5" t="s">
        <v>174</v>
      </c>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row>
    <row r="45" spans="1:48" ht="15" x14ac:dyDescent="0.25">
      <c r="A45" s="32"/>
      <c r="C45" s="5" t="s">
        <v>47</v>
      </c>
      <c r="D45" s="21"/>
      <c r="E45" s="21"/>
      <c r="F45" s="21"/>
      <c r="G45" s="21"/>
      <c r="H45" s="21"/>
      <c r="I45" s="21"/>
      <c r="J45" s="21"/>
      <c r="K45" s="21"/>
      <c r="L45" s="21"/>
      <c r="M45" s="21"/>
      <c r="N45" s="21"/>
      <c r="O45" s="21"/>
      <c r="P45" s="21"/>
      <c r="Q45" s="21"/>
      <c r="R45" s="21"/>
      <c r="S45" s="21"/>
      <c r="T45" s="21">
        <v>1554.7429999999999</v>
      </c>
      <c r="U45" s="21">
        <v>1322.2819999999999</v>
      </c>
      <c r="V45" s="21">
        <v>1264.8159999999998</v>
      </c>
      <c r="W45" s="21">
        <v>1157.973</v>
      </c>
      <c r="X45" s="21">
        <v>1157.595</v>
      </c>
      <c r="Y45" s="21">
        <v>1073.0409999999999</v>
      </c>
      <c r="Z45" s="21">
        <v>679.44300000000021</v>
      </c>
      <c r="AA45" s="21">
        <v>587.11400000000015</v>
      </c>
      <c r="AB45" s="21">
        <v>563.54</v>
      </c>
      <c r="AC45" s="21">
        <v>553.84699999999998</v>
      </c>
      <c r="AD45" s="21">
        <v>500.524</v>
      </c>
      <c r="AE45" s="21">
        <v>480.16699999999997</v>
      </c>
      <c r="AF45" s="21">
        <v>496.46499999999997</v>
      </c>
      <c r="AG45" s="21">
        <v>510.06900000000002</v>
      </c>
      <c r="AH45" s="21">
        <v>564.51200000000017</v>
      </c>
      <c r="AI45" s="21">
        <v>491.24799999999999</v>
      </c>
      <c r="AJ45" s="21">
        <v>472.92500000000001</v>
      </c>
      <c r="AK45" s="21">
        <v>486.065</v>
      </c>
      <c r="AL45" s="21">
        <v>461.03199999999998</v>
      </c>
      <c r="AM45" s="21">
        <v>477.97997710288547</v>
      </c>
      <c r="AN45" s="21">
        <v>463.31816459682256</v>
      </c>
      <c r="AO45" s="21">
        <v>426.83508146315268</v>
      </c>
      <c r="AP45" s="21">
        <v>426.98433431872218</v>
      </c>
      <c r="AQ45" s="21">
        <v>432.14181942867964</v>
      </c>
      <c r="AR45" s="21">
        <v>448.95315512945098</v>
      </c>
      <c r="AS45" s="21">
        <v>477.45126384224722</v>
      </c>
      <c r="AT45" s="21">
        <v>514.67076410916695</v>
      </c>
      <c r="AU45" s="21">
        <v>534.67985132899355</v>
      </c>
      <c r="AV45" s="21">
        <v>136.86382539089266</v>
      </c>
    </row>
    <row r="46" spans="1:48" ht="15" x14ac:dyDescent="0.25">
      <c r="A46" s="32"/>
      <c r="C46" s="5" t="s">
        <v>48</v>
      </c>
      <c r="D46" s="21"/>
      <c r="E46" s="21"/>
      <c r="F46" s="21"/>
      <c r="G46" s="21"/>
      <c r="H46" s="21"/>
      <c r="I46" s="21"/>
      <c r="J46" s="21"/>
      <c r="K46" s="21"/>
      <c r="L46" s="21"/>
      <c r="M46" s="21"/>
      <c r="N46" s="21"/>
      <c r="O46" s="21"/>
      <c r="P46" s="21"/>
      <c r="Q46" s="21"/>
      <c r="R46" s="21"/>
      <c r="S46" s="21"/>
      <c r="T46" s="21">
        <v>375.01600000000013</v>
      </c>
      <c r="U46" s="21">
        <v>596.74400000000003</v>
      </c>
      <c r="V46" s="21">
        <v>707.27199999999993</v>
      </c>
      <c r="W46" s="21">
        <v>799.43600000000015</v>
      </c>
      <c r="X46" s="21">
        <v>914.0630000000001</v>
      </c>
      <c r="Y46" s="21">
        <v>1023.697</v>
      </c>
      <c r="Z46" s="21">
        <v>1396.2429999999999</v>
      </c>
      <c r="AA46" s="21">
        <v>1541.8310000000001</v>
      </c>
      <c r="AB46" s="21">
        <v>1588.3690000000001</v>
      </c>
      <c r="AC46" s="21">
        <v>1629.4259999999999</v>
      </c>
      <c r="AD46" s="21">
        <v>1661.6350000000002</v>
      </c>
      <c r="AE46" s="21">
        <v>1695.5440000000001</v>
      </c>
      <c r="AF46" s="21">
        <v>1752.3849999999998</v>
      </c>
      <c r="AG46" s="21">
        <v>1815.7059999999999</v>
      </c>
      <c r="AH46" s="21">
        <v>1857.5170000000001</v>
      </c>
      <c r="AI46" s="21">
        <v>1870.9680000000001</v>
      </c>
      <c r="AJ46" s="21">
        <v>1908.4389999999999</v>
      </c>
      <c r="AK46" s="21">
        <v>1937.2579999999998</v>
      </c>
      <c r="AL46" s="21">
        <v>1921.7439999999997</v>
      </c>
      <c r="AM46" s="21">
        <v>1839.3977910981437</v>
      </c>
      <c r="AN46" s="21">
        <v>1833.8074925793658</v>
      </c>
      <c r="AO46" s="21">
        <v>1823.8383138599816</v>
      </c>
      <c r="AP46" s="21">
        <v>1764.8680308745331</v>
      </c>
      <c r="AQ46" s="21">
        <v>1766.4382430855865</v>
      </c>
      <c r="AR46" s="21">
        <v>1773.0775372839585</v>
      </c>
      <c r="AS46" s="21">
        <v>1807.3813140195441</v>
      </c>
      <c r="AT46" s="21">
        <v>1829.7207029878552</v>
      </c>
      <c r="AU46" s="21">
        <v>1877.9487280564122</v>
      </c>
      <c r="AV46" s="21">
        <v>474.48448903932717</v>
      </c>
    </row>
    <row r="47" spans="1:48" ht="15" x14ac:dyDescent="0.25">
      <c r="A47" s="32"/>
      <c r="C47" s="5"/>
      <c r="D47" s="12"/>
      <c r="E47" s="12"/>
      <c r="F47" s="12"/>
      <c r="G47" s="12"/>
      <c r="H47" s="12"/>
      <c r="I47" s="12"/>
      <c r="J47" s="12"/>
      <c r="K47" s="12"/>
      <c r="L47" s="12"/>
      <c r="M47" s="12"/>
      <c r="N47" s="12"/>
      <c r="O47" s="12"/>
      <c r="P47" s="12"/>
      <c r="Q47" s="12"/>
      <c r="R47" s="12"/>
      <c r="S47" s="12"/>
    </row>
    <row r="48" spans="1:48" ht="15" x14ac:dyDescent="0.25">
      <c r="A48" s="32"/>
      <c r="C48" s="11" t="s">
        <v>50</v>
      </c>
      <c r="D48" s="12"/>
      <c r="E48" s="12"/>
      <c r="F48" s="12"/>
      <c r="G48" s="12"/>
      <c r="H48" s="12"/>
      <c r="I48" s="12"/>
      <c r="J48" s="12"/>
      <c r="K48" s="12"/>
      <c r="L48" s="12"/>
      <c r="M48" s="12"/>
      <c r="N48" s="12"/>
      <c r="O48" s="12"/>
      <c r="P48" s="12"/>
      <c r="Q48" s="12"/>
      <c r="R48" s="12"/>
      <c r="S48" s="12"/>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row>
    <row r="49" spans="1:44" ht="15" x14ac:dyDescent="0.25">
      <c r="A49" s="32"/>
      <c r="C49" s="5" t="s">
        <v>24</v>
      </c>
      <c r="D49" s="12">
        <v>20.247535759282592</v>
      </c>
      <c r="E49" s="12"/>
      <c r="F49" s="12"/>
      <c r="G49" s="12"/>
      <c r="H49" s="12"/>
      <c r="I49" s="12"/>
      <c r="J49" s="12"/>
      <c r="K49" s="12"/>
      <c r="L49" s="12"/>
      <c r="M49" s="12"/>
      <c r="N49" s="12"/>
      <c r="O49" s="12"/>
      <c r="P49" s="12"/>
      <c r="Q49" s="12"/>
      <c r="R49" s="12"/>
      <c r="S49" s="12"/>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row>
    <row r="50" spans="1:44" ht="15" x14ac:dyDescent="0.25">
      <c r="A50" s="32"/>
      <c r="C50" s="11" t="s">
        <v>67</v>
      </c>
    </row>
    <row r="51" spans="1:44" ht="15" x14ac:dyDescent="0.25">
      <c r="A51" s="32"/>
      <c r="B51" s="32">
        <f>MATCH("GCV_Crude",B3:B14,0)</f>
        <v>2</v>
      </c>
      <c r="C51" s="5" t="s">
        <v>24</v>
      </c>
      <c r="D51" s="33">
        <v>0.53400000000000003</v>
      </c>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spans="1:44" x14ac:dyDescent="0.2">
      <c r="A52" s="32"/>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spans="1:44" ht="15" x14ac:dyDescent="0.25">
      <c r="A53" s="32"/>
      <c r="C53" t="s">
        <v>177</v>
      </c>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Contents</vt:lpstr>
      <vt:lpstr>Charts</vt:lpstr>
      <vt:lpstr>Annual_PJ</vt:lpstr>
      <vt:lpstr>Quarterly_PJ</vt:lpstr>
      <vt:lpstr>Annual_kt</vt:lpstr>
      <vt:lpstr>Quarterly_kt</vt:lpstr>
      <vt:lpstr>Annual_mmbls</vt:lpstr>
      <vt:lpstr>Quarterly_mmbls</vt:lpstr>
      <vt:lpstr>Fuel_Properties</vt:lpstr>
    </vt:vector>
  </TitlesOfParts>
  <Company>Ministry of Economic Development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Lawrence</dc:creator>
  <cp:lastModifiedBy>Jeff Lean</cp:lastModifiedBy>
  <cp:lastPrinted>2013-11-26T00:47:34Z</cp:lastPrinted>
  <dcterms:created xsi:type="dcterms:W3CDTF">2011-08-18T01:17:26Z</dcterms:created>
  <dcterms:modified xsi:type="dcterms:W3CDTF">2018-06-06T00:59:32Z</dcterms:modified>
</cp:coreProperties>
</file>